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date1904="0"/>
  <workbookProtection/>
  <bookViews>
    <workbookView xWindow="360" yWindow="15" windowWidth="20955" windowHeight="9720" activeTab="0"/>
  </bookViews>
  <sheets>
    <sheet name="Приложение 2" sheetId="1" state="visible" r:id="rId1"/>
  </sheets>
  <definedNames>
    <definedName name="_xlnm.Print_Area" localSheetId="0" hidden="0">'Приложение 2'!$A$1:$CF$2708</definedName>
    <definedName name="_xlnm._FilterDatabase" localSheetId="0" hidden="1">'Приложение 2'!$A$12:$CO$2708</definedName>
    <definedName name="Print_Titles" localSheetId="0" hidden="0">'Приложение 2'!$11:$12</definedName>
    <definedName name="_xlnm._FilterDatabase" localSheetId="0" hidden="1">'Приложение 2'!$A$12:$CO$2708</definedName>
  </definedNames>
  <calcPr refMode="A1" iterate="0" iterateCount="100" iterateDelta="0.0001"/>
</workbook>
</file>

<file path=xl/sharedStrings.xml><?xml version="1.0" encoding="utf-8"?>
<sst xmlns="http://schemas.openxmlformats.org/spreadsheetml/2006/main" count="1501" uniqueCount="1501">
  <si>
    <t xml:space="preserve">ПРИЛОЖЕНИЕ 2</t>
  </si>
  <si>
    <t xml:space="preserve">к решению</t>
  </si>
  <si>
    <t xml:space="preserve">Пермской городской Думы</t>
  </si>
  <si>
    <t xml:space="preserve">от 19.12.2023 № 265</t>
  </si>
  <si>
    <t xml:space="preserve">Распределение бюджетных ассигнований по целевым статьям (муниципальным программам и непрограммным направлениям деятельности), группам и подгруппам видов расходов, разделам, подразделам классификации расходов бюджетов на 2024 год и на плановый период 2025 и 2026 годов</t>
  </si>
  <si>
    <t>тыс.руб.</t>
  </si>
  <si>
    <t xml:space="preserve">Целевая статья</t>
  </si>
  <si>
    <t xml:space="preserve">Вид расходов</t>
  </si>
  <si>
    <t>Раздел</t>
  </si>
  <si>
    <t>Подраздел</t>
  </si>
  <si>
    <t xml:space="preserve">Наименование расходов</t>
  </si>
  <si>
    <t xml:space="preserve">2024 год</t>
  </si>
  <si>
    <t xml:space="preserve">2025 год</t>
  </si>
  <si>
    <t xml:space="preserve">2026 год</t>
  </si>
  <si>
    <t xml:space="preserve">Поправки ко 2 чтению</t>
  </si>
  <si>
    <t>Изменения</t>
  </si>
  <si>
    <t xml:space="preserve">Изменения комитет 22.02.2024</t>
  </si>
  <si>
    <t xml:space="preserve">Изменения комитет март комитет 21.03.2024</t>
  </si>
  <si>
    <t xml:space="preserve">Изменения комитет 18.04.2024</t>
  </si>
  <si>
    <t xml:space="preserve">Изменения комитет 20.06.2024</t>
  </si>
  <si>
    <t xml:space="preserve">Изменения август</t>
  </si>
  <si>
    <t xml:space="preserve">2024 год (решение комитета от 22.08.2024</t>
  </si>
  <si>
    <t xml:space="preserve">2025 год (решение комитета от 22.08.2024</t>
  </si>
  <si>
    <t>Формулы</t>
  </si>
  <si>
    <t xml:space="preserve"> 2026 год</t>
  </si>
  <si>
    <t>№п-и</t>
  </si>
  <si>
    <t>мп</t>
  </si>
  <si>
    <t>пп</t>
  </si>
  <si>
    <t>ом</t>
  </si>
  <si>
    <t>к</t>
  </si>
  <si>
    <t>кв</t>
  </si>
  <si>
    <t>мер</t>
  </si>
  <si>
    <t>0100000000</t>
  </si>
  <si>
    <t xml:space="preserve">Муниципальная программа "Общественное согласие"</t>
  </si>
  <si>
    <t>0110000000</t>
  </si>
  <si>
    <t xml:space="preserve">Подпрограмма "Вовлечение граждан в решение вопросов местного значения"</t>
  </si>
  <si>
    <t>0110100000</t>
  </si>
  <si>
    <t xml:space="preserve">Основное мероприятие "Формирование благоприятных условий для поддержки социально ориентированных некоммерческих организаций в реализации социальных проектов"</t>
  </si>
  <si>
    <t>0110121330</t>
  </si>
  <si>
    <t xml:space="preserve">Консультативная и информационно-методическая поддержка социально ориентированных некоммерческих организаций при реализации социальных проектов</t>
  </si>
  <si>
    <t xml:space="preserve">Закупка товаров, работ и услуг для обеспечения государственных (муниципальных) нужд</t>
  </si>
  <si>
    <t xml:space="preserve">Иные закупки товаров, работ и услуг для обеспечения государственных (муниципальных) нужд</t>
  </si>
  <si>
    <t>01</t>
  </si>
  <si>
    <t>13</t>
  </si>
  <si>
    <t xml:space="preserve">Другие общегосударственные вопросы</t>
  </si>
  <si>
    <t xml:space="preserve">Предоставление субсидий бюджетным, автономным учреждениям и иным некоммерческим организациям</t>
  </si>
  <si>
    <t xml:space="preserve">Субсидии автономным учреждениям</t>
  </si>
  <si>
    <t>07</t>
  </si>
  <si>
    <t xml:space="preserve">Молодежная политика</t>
  </si>
  <si>
    <t>08</t>
  </si>
  <si>
    <t>Культура</t>
  </si>
  <si>
    <t xml:space="preserve">Субсидии некоммерческим организациям (за исключением государственных (муниципальных) учреждений, государственных корпораций (компаний), публично-правовых компаний)</t>
  </si>
  <si>
    <t>0110123100</t>
  </si>
  <si>
    <t xml:space="preserve">Проведение мероприятий в рамках реализации проектов инициативного бюджетирования в городе Перми</t>
  </si>
  <si>
    <t xml:space="preserve">Иные бюджетные ассигнования</t>
  </si>
  <si>
    <t xml:space="preserve">Резервные средства</t>
  </si>
  <si>
    <t>0110123180</t>
  </si>
  <si>
    <t xml:space="preserve">Проведение мероприятий в рамках реализации инициативных проектов на территории города Перми</t>
  </si>
  <si>
    <t>109-116</t>
  </si>
  <si>
    <t>0110171140</t>
  </si>
  <si>
    <t xml:space="preserve">Субсидии советам ветеранов (пенсионеров) войны, труда, Вооруженных Сил и правоохранительных органов</t>
  </si>
  <si>
    <t>0110171250</t>
  </si>
  <si>
    <t xml:space="preserve">Субсидии некоммерческим организациям, общественным объединениям (за исключением политических партий) на реализацию социальных проектов</t>
  </si>
  <si>
    <t>125,134-141</t>
  </si>
  <si>
    <t>01101SP080</t>
  </si>
  <si>
    <t xml:space="preserve">Софинансирование проектов инициативного бюджетирования</t>
  </si>
  <si>
    <t>05</t>
  </si>
  <si>
    <t>03</t>
  </si>
  <si>
    <t>Благоустройство</t>
  </si>
  <si>
    <t>0110200000</t>
  </si>
  <si>
    <t xml:space="preserve">Основное мероприятие "Финансовая и информационно-методическая поддержка ТОС с целью совершенствования форм участия населения в решении вопросов местного значения"</t>
  </si>
  <si>
    <t>0110271130</t>
  </si>
  <si>
    <t xml:space="preserve">Субсидии на осуществление деятельности территориальных общественных самоуправлений</t>
  </si>
  <si>
    <t>117-124</t>
  </si>
  <si>
    <t>0110300000</t>
  </si>
  <si>
    <t xml:space="preserve">Основное мероприятие "Развитие инфраструктуры поддержки социально ориентированных некоммерческих организаций"</t>
  </si>
  <si>
    <t>0110321310</t>
  </si>
  <si>
    <t xml:space="preserve">Содержание имущества и обеспечение деятельности общественных центров</t>
  </si>
  <si>
    <t>126-133</t>
  </si>
  <si>
    <t xml:space="preserve">Уплата налогов, сборов и иных платежей</t>
  </si>
  <si>
    <t>0110400000</t>
  </si>
  <si>
    <t xml:space="preserve">Основное мероприятие "Капитальные вложения в объекты недвижимого имущества муниципальной собственности в сфере общественного согласия"</t>
  </si>
  <si>
    <t>0110441040</t>
  </si>
  <si>
    <t xml:space="preserve">Строительство нежилого здания под размещение общественного центра по адресу: г. Пермь, Кировский район, ул. Батумская</t>
  </si>
  <si>
    <t xml:space="preserve">Капитальные вложения в объекты государственной (муниципальной) собственности</t>
  </si>
  <si>
    <t xml:space="preserve">Бюджетные инвестиции</t>
  </si>
  <si>
    <t>0110441720</t>
  </si>
  <si>
    <t xml:space="preserve">Строительство нежилого здания под размещение общественного центра по адресу: г. Пермь, Свердловский район, ул. Бродовское кольцо (микрорайон Новобродовский)</t>
  </si>
  <si>
    <t>0110441730</t>
  </si>
  <si>
    <t xml:space="preserve">Строительство нежилого здания под размещение общественного центра по адресу: г. Пермь, Ленинский район, ул. Борцов Революции, 153а</t>
  </si>
  <si>
    <t>0110441740</t>
  </si>
  <si>
    <t xml:space="preserve">Строительство нежилого здания под размещение общественного центра по адресу: г. Пермь, Свердловский район, ул. Промысловая (пос. Голый Мыс)</t>
  </si>
  <si>
    <t>0110441750</t>
  </si>
  <si>
    <t xml:space="preserve">Строительство нежилого здания под размещение общественного центра по адресу: г. Пермь, Орджоникидзевский район, ул. Кубанская (микрорайон Январский)</t>
  </si>
  <si>
    <t>0120000000</t>
  </si>
  <si>
    <t xml:space="preserve">Подпрограмма "Повышение уровня межэтнического и межконфессионального взаимопонимания"</t>
  </si>
  <si>
    <t>0120100000</t>
  </si>
  <si>
    <t xml:space="preserve">Основное мероприятие "Мероприятия, направленные на повышение уровня межэтнического и межконфессионального взаимопонимания в городе Перми"</t>
  </si>
  <si>
    <t>0120122220</t>
  </si>
  <si>
    <t xml:space="preserve">Совершенствование системы информирования населения о деятельности национально-культурных и религиозных общественных объединений на территории города Перми</t>
  </si>
  <si>
    <t>0120123520</t>
  </si>
  <si>
    <t xml:space="preserve">Содействие в реализации культурно-просветительских общественных инициатив религиозных организаций и объединений, направленных на сохранение гармоничной конфессиональной ситуации в городе Перми</t>
  </si>
  <si>
    <t>0120123530</t>
  </si>
  <si>
    <t xml:space="preserve">Содействие в реализации мероприятий, направленных на гармонизацию межнациональных отношений, сохранение этнического многообразия народов России, проживающих в городе Перми</t>
  </si>
  <si>
    <t xml:space="preserve">Субсидии бюджетным учреждениям</t>
  </si>
  <si>
    <t>09</t>
  </si>
  <si>
    <t xml:space="preserve">Другие вопросы в области образования</t>
  </si>
  <si>
    <t>0200000000</t>
  </si>
  <si>
    <t xml:space="preserve">Муниципальная программа "Безопасный город"</t>
  </si>
  <si>
    <t>0210000000</t>
  </si>
  <si>
    <t xml:space="preserve">Подпрограмма "Содействие в снижении уровня преступности на территории города Перми"</t>
  </si>
  <si>
    <t>0210100000</t>
  </si>
  <si>
    <t xml:space="preserve">Основное мероприятие "Создание условий для деятельности добровольных формирований населения по охране общественного порядка"</t>
  </si>
  <si>
    <t>02101SП020</t>
  </si>
  <si>
    <t xml:space="preserve">Выплата материального стимулирования народным дружинникам за участие в охране общественного порядка</t>
  </si>
  <si>
    <t>14</t>
  </si>
  <si>
    <t xml:space="preserve">Другие вопросы в области национальной безопасности и правоохранительной деятельности</t>
  </si>
  <si>
    <t>0210200000</t>
  </si>
  <si>
    <t xml:space="preserve">Основное мероприятие "Организация информационно-пропагандистских мероприятий по разъяснению сущности терроризма и экстремизма и их общественной опасности"</t>
  </si>
  <si>
    <t>0210223550</t>
  </si>
  <si>
    <t xml:space="preserve">Изготовление пособий по профилактике терроризма и экстремизма</t>
  </si>
  <si>
    <t>0210300000</t>
  </si>
  <si>
    <t xml:space="preserve">Основное мероприятие "Профилактика потребления психоактивных веществ"</t>
  </si>
  <si>
    <t>0210321090</t>
  </si>
  <si>
    <t xml:space="preserve">Мероприятия, направленные на первичную профилактику потребления психоактивных веществ</t>
  </si>
  <si>
    <t>0220000000</t>
  </si>
  <si>
    <t xml:space="preserve">Подпрограмма "Предупреждение и ликвидация чрезвычайных ситуаций природного и техногенного характера, совершенствование гражданской обороны на территории города Перми"</t>
  </si>
  <si>
    <t>0220100000</t>
  </si>
  <si>
    <t xml:space="preserve">Основное мероприятие "Создание условий для решения задач гражданской обороны, участия в предупреждении и ликвидации последствий чрезвычайных ситуаций на территории города Перми"</t>
  </si>
  <si>
    <t>0220100590</t>
  </si>
  <si>
    <t xml:space="preserve">Обеспечение деятельности (оказание услуг, выполнение работ) муниципальных учреждений (организаций)</t>
  </si>
  <si>
    <t xml:space="preserve">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</si>
  <si>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Расходы на выплаты персоналу казенных учреждений</t>
  </si>
  <si>
    <t xml:space="preserve">Гражданская оборона</t>
  </si>
  <si>
    <t>10</t>
  </si>
  <si>
    <t xml:space="preserve">Защита населения и территории от чрезвычайных ситуаций природного и техногенного характера, пожарная безопасность</t>
  </si>
  <si>
    <t>0220121100</t>
  </si>
  <si>
    <t xml:space="preserve">Организация и осуществление мероприятий по гражданской обороне, защите населения и территории города Перми от чрезвычайных ситуаций природного и техногенного характера</t>
  </si>
  <si>
    <t>0220121280</t>
  </si>
  <si>
    <t xml:space="preserve">Создание и содержание в целях гражданской обороны запасов материально-технических, продовольственных и иных средств</t>
  </si>
  <si>
    <t>0220200000</t>
  </si>
  <si>
    <t xml:space="preserve">Основное мероприятие "Организация противооползневых мероприятий"</t>
  </si>
  <si>
    <t>0220241030</t>
  </si>
  <si>
    <t xml:space="preserve">Строительство противооползневого сооружения в районе жилых домов по ул. КИМ, 5, 7, ул. Ивановской, 19 и ул. Чехова, 2, 4, 6, 8, 10</t>
  </si>
  <si>
    <t>0220300000</t>
  </si>
  <si>
    <t xml:space="preserve">Основное мероприятие "Содержание и организация деятельности аварийно-спасательных служб и обеспечение безопасности людей на водных объектах"</t>
  </si>
  <si>
    <t>0220300590</t>
  </si>
  <si>
    <t>0220321000</t>
  </si>
  <si>
    <t xml:space="preserve">Содержание спасательных постов в местах массового отдыха у воды</t>
  </si>
  <si>
    <t>0220400000</t>
  </si>
  <si>
    <t xml:space="preserve">Основное мероприятие "Капитальные вложения в объекты недвижимого имущества муниципальной собственности в области аварийно-спасательных работ"</t>
  </si>
  <si>
    <t>0220443730</t>
  </si>
  <si>
    <t xml:space="preserve">Реконструкция здания по ул. Ижевской, 25 (литер А, А1)</t>
  </si>
  <si>
    <t>0230000000</t>
  </si>
  <si>
    <t xml:space="preserve">Подпрограмма "Обеспечение первичных мер пожарной безопасности, отнесенных к полномочиям органов местного самоуправления"</t>
  </si>
  <si>
    <t>0230100000</t>
  </si>
  <si>
    <t xml:space="preserve">Основное мероприятие "Обеспечение первичных мер пожарной безопасности"</t>
  </si>
  <si>
    <t>0230121110</t>
  </si>
  <si>
    <t xml:space="preserve">Мероприятия, направленные на информирование населения о мерах пожарной безопасности</t>
  </si>
  <si>
    <t>0230121120</t>
  </si>
  <si>
    <t xml:space="preserve">Мероприятия по приведению в нормативное состояние, содержанию источников противопожарного водоснабжения (пожарных водоемов, резервуаров, емкостей) и пирсов</t>
  </si>
  <si>
    <t>0230172290</t>
  </si>
  <si>
    <t xml:space="preserve">Субсидии общественным объединениям пожарной охраны на материальное стимулирование деятельности добровольных пожарных, действующих на территории города Перми</t>
  </si>
  <si>
    <t>0230200000</t>
  </si>
  <si>
    <t xml:space="preserve">Основное мероприятие "Капитальные вложения в объекты недвижимого имущества муниципальной собственности в области пожарной безопасности"</t>
  </si>
  <si>
    <t>0230241630</t>
  </si>
  <si>
    <t xml:space="preserve">Строительство пожарного резервуара в микрорайоне Социалистический Орджоникидзевского района города Перми</t>
  </si>
  <si>
    <t>0230241650</t>
  </si>
  <si>
    <t xml:space="preserve">Строительство пожарного резервуара в микрорайоне Новобродовский Свердловского района города Перми</t>
  </si>
  <si>
    <t>0230243170</t>
  </si>
  <si>
    <t xml:space="preserve">Строительство пожарного водоема в микрорайоне Бахаревка на пересечении ул. 1-й Бахаревской и ул. Пристанционной Свердловского района города Перми</t>
  </si>
  <si>
    <t>0230243180</t>
  </si>
  <si>
    <t xml:space="preserve">Строительство пожарного резервуара по ул. Борцов Революции Ленинского района города Перми</t>
  </si>
  <si>
    <t>0230243190</t>
  </si>
  <si>
    <t xml:space="preserve">Строительство пожарного резервуара в микрорайоне Центральная усадьба по ул. Бобруйской Мотовилихинского района города Перми</t>
  </si>
  <si>
    <t>0230243210</t>
  </si>
  <si>
    <t xml:space="preserve">Строительство пожарного резервуара в д. Ласьвинские хутора Кировского района города Перми</t>
  </si>
  <si>
    <t>0230243600</t>
  </si>
  <si>
    <t xml:space="preserve">Строительство пожарного резервуара в микрорайоне Чапаевский Орджоникидзевского района города Перми</t>
  </si>
  <si>
    <t>0230243610</t>
  </si>
  <si>
    <t xml:space="preserve">Строительство пожарного резервуара в микрорайоне Липовая гора по ул. 4-й Липогорской Свердловского района города Перми</t>
  </si>
  <si>
    <t>0230243620</t>
  </si>
  <si>
    <t xml:space="preserve">Строительство пожарного резервуара в микрорайоне Вышка-2 по ул. Омской Мотовилихинского района города Перми</t>
  </si>
  <si>
    <t>0230243630</t>
  </si>
  <si>
    <t xml:space="preserve">Строительство пожарного резервуара в микрорайоне Химики Орджоникидзевского района города Перми</t>
  </si>
  <si>
    <t>0300000000</t>
  </si>
  <si>
    <t xml:space="preserve">Муниципальная программа "Культура города Перми"</t>
  </si>
  <si>
    <t>0310000000</t>
  </si>
  <si>
    <t xml:space="preserve">Подпрограмма "Городские культурно-зрелищные мероприятия"</t>
  </si>
  <si>
    <t>0310100000</t>
  </si>
  <si>
    <t xml:space="preserve">Основное мероприятие "Проведение мероприятий в области культуры"</t>
  </si>
  <si>
    <t>0310100590</t>
  </si>
  <si>
    <t>0310121980</t>
  </si>
  <si>
    <t xml:space="preserve">Городские культурно-зрелищные мероприятия, культурно-зрелищные мероприятия по месту жительства</t>
  </si>
  <si>
    <t xml:space="preserve">Социальное обеспечение и иные выплаты населению</t>
  </si>
  <si>
    <t xml:space="preserve">Премии и гранты</t>
  </si>
  <si>
    <t>031012К030</t>
  </si>
  <si>
    <t xml:space="preserve">Организация и проведение мероприятий в сфере культуры на территории Пермского края</t>
  </si>
  <si>
    <t>0320000000</t>
  </si>
  <si>
    <t xml:space="preserve">Подпрограмма "Создание условий для творческой и профессиональной самореализации населения"</t>
  </si>
  <si>
    <t>0320100000</t>
  </si>
  <si>
    <t xml:space="preserve">Основное мероприятие "Проведение (организация проведения) мероприятий досуговой и культурно-просветительской направленности"</t>
  </si>
  <si>
    <t>0320100590</t>
  </si>
  <si>
    <t>0320100870</t>
  </si>
  <si>
    <t xml:space="preserve">Целевая субсидия на создание концертных и театральных постановок, организация и обеспечение участия в творческих проектах</t>
  </si>
  <si>
    <t>0320101060</t>
  </si>
  <si>
    <t xml:space="preserve">Целевая субсидия на повышение фонда оплаты труда</t>
  </si>
  <si>
    <t>0320123620</t>
  </si>
  <si>
    <t xml:space="preserve">Оказание услуг библиотечного обслуживания</t>
  </si>
  <si>
    <t>0330000000</t>
  </si>
  <si>
    <t xml:space="preserve">Подпрограмма "Обеспечение качественно нового уровня развития инфраструктуры"</t>
  </si>
  <si>
    <t>0330100000</t>
  </si>
  <si>
    <t xml:space="preserve">Основное мероприятие "Приведение имущественных комплексов в соответствие с требованиями действующего законодательства"</t>
  </si>
  <si>
    <t>0330100750</t>
  </si>
  <si>
    <t xml:space="preserve">Целевая субсидия по сохранению историко-культурного наследия</t>
  </si>
  <si>
    <t>0330101070</t>
  </si>
  <si>
    <t xml:space="preserve">Взносы на капитальный ремонт общего имущества в многоквартирных домах</t>
  </si>
  <si>
    <t xml:space="preserve">Дополнительное образование детей</t>
  </si>
  <si>
    <t>0330123560</t>
  </si>
  <si>
    <t xml:space="preserve">Выполнение предписаний надзорных органов, приведение в нормативное состояние и улучшение материально-технического обеспечения</t>
  </si>
  <si>
    <t>03301SК180</t>
  </si>
  <si>
    <t xml:space="preserve">Разработка научно-проектной документации на проведение капитального ремонта и приспособление для современного использования объектов культурного наследия, находящихся в г. Перми</t>
  </si>
  <si>
    <t>0340000000</t>
  </si>
  <si>
    <t xml:space="preserve">Подпрограмма "Одаренные дети города Перми"</t>
  </si>
  <si>
    <t>0340100000</t>
  </si>
  <si>
    <t xml:space="preserve">Основное мероприятие "Реализация дополнительных общеразвивающих и предпрофессиональных программ в области искусств"</t>
  </si>
  <si>
    <t>0340100590</t>
  </si>
  <si>
    <t>0340100680</t>
  </si>
  <si>
    <t xml:space="preserve">Популяризация художественного образования среди жителей</t>
  </si>
  <si>
    <t>0340101060</t>
  </si>
  <si>
    <t>0340122140</t>
  </si>
  <si>
    <t xml:space="preserve">Обновление материальной базы учреждений дополнительного образования в сфере культуры</t>
  </si>
  <si>
    <t>0340123730</t>
  </si>
  <si>
    <t xml:space="preserve">Обеспечение функционирования школы креативных индустрий</t>
  </si>
  <si>
    <t>0340182020</t>
  </si>
  <si>
    <t xml:space="preserve">Предоставление мер социальной поддержки руководителям и педагогическим работникам образовательных учреждений</t>
  </si>
  <si>
    <t xml:space="preserve">Социальное обеспечение населения</t>
  </si>
  <si>
    <t>0340182030</t>
  </si>
  <si>
    <t xml:space="preserve">Стипендии одаренным детям, обучающимся в образовательных организациях дополнительного образования в сфере культуры</t>
  </si>
  <si>
    <t>Стипендии</t>
  </si>
  <si>
    <t>0350000000</t>
  </si>
  <si>
    <t xml:space="preserve">Подпрограмма "Определение, сохранение и развитие культурной идентичности города Перми"</t>
  </si>
  <si>
    <t>0350100000</t>
  </si>
  <si>
    <t xml:space="preserve">Основное мероприятие "Обеспечение сохранения и использования объектов культурного наследия, объектов монументального искусства"</t>
  </si>
  <si>
    <t>0350100590</t>
  </si>
  <si>
    <t>0350101060</t>
  </si>
  <si>
    <t>0400000000</t>
  </si>
  <si>
    <t xml:space="preserve">Муниципальная программа "Молодежь города Перми"</t>
  </si>
  <si>
    <t>0410000000</t>
  </si>
  <si>
    <t xml:space="preserve">Подпрограмма "Создание условий для эффективной самореализации молодежи города Перми"</t>
  </si>
  <si>
    <t>0410100000</t>
  </si>
  <si>
    <t xml:space="preserve">Основное мероприятие "Реализация проектов в сфере молодежной политики"</t>
  </si>
  <si>
    <t>0410100590</t>
  </si>
  <si>
    <t>0410101060</t>
  </si>
  <si>
    <t>0410123140</t>
  </si>
  <si>
    <t xml:space="preserve">Поддержка инициативной и талантливой молодежи</t>
  </si>
  <si>
    <t>0410170040</t>
  </si>
  <si>
    <t xml:space="preserve">Субсидии некоммерческим организациям, не являющимся государственными (муниципальными) учреждениями, выполняющим муниципальные работы в сфере молодежной политики</t>
  </si>
  <si>
    <t>0410200000</t>
  </si>
  <si>
    <t xml:space="preserve">Основное мероприятие "Капитальные вложения в объекты недвижимого имущества муниципальной собственности в сфере молодежной политики"</t>
  </si>
  <si>
    <t>0410241910</t>
  </si>
  <si>
    <t xml:space="preserve">Реконструкция здания МАУ "Дворец молодежи" г. Перми</t>
  </si>
  <si>
    <t>0420000000</t>
  </si>
  <si>
    <t xml:space="preserve">Подпрограмма "Создание условий для социальной интеграции молодежи в общественно полезную деятельность"</t>
  </si>
  <si>
    <t>0420100000</t>
  </si>
  <si>
    <t xml:space="preserve">Основное мероприятие "Осуществление мероприятий по организации занятости молодежи"</t>
  </si>
  <si>
    <t>0420100740</t>
  </si>
  <si>
    <t xml:space="preserve">Целевая субсидия на организацию занятости молодежи</t>
  </si>
  <si>
    <t>0420170070</t>
  </si>
  <si>
    <t xml:space="preserve">Субсидии некоммерческим организациям, не являющимся государственными (муниципальными) учреждениями, выполняющим работы по организации занятости молодежи</t>
  </si>
  <si>
    <t>0500000000</t>
  </si>
  <si>
    <t xml:space="preserve">Муниципальная программа "Развитие физической культуры и спорта города Перми"</t>
  </si>
  <si>
    <t>0510000000</t>
  </si>
  <si>
    <t xml:space="preserve">Подпрограмма "Обеспечение населения спортивной инфраструктурой"</t>
  </si>
  <si>
    <t>0510100000</t>
  </si>
  <si>
    <t xml:space="preserve">Основное мероприятие "Капитальные вложения в объекты недвижимого имущества муниципальной собственности в сфере физической культуры и массового спорта"</t>
  </si>
  <si>
    <t>0510141470</t>
  </si>
  <si>
    <t xml:space="preserve">Строительство плавательного бассейна по адресу: ул. Гашкова, 20а</t>
  </si>
  <si>
    <t>11</t>
  </si>
  <si>
    <t xml:space="preserve">Спорт высших достижений</t>
  </si>
  <si>
    <t>0510141880</t>
  </si>
  <si>
    <t xml:space="preserve">Строительство плавательного бассейна по адресу: ул. Гайвинская, 50</t>
  </si>
  <si>
    <t>0510141950</t>
  </si>
  <si>
    <t xml:space="preserve">Строительство спортивной трассы для лыжероллеров по адресу: г. Пермь, ул. Агрономическая, 23</t>
  </si>
  <si>
    <t>05101SФ280</t>
  </si>
  <si>
    <t xml:space="preserve">Реконструкция физкультурно-оздоровительного комплекса по адресу: г. Пермь, ул. Рабочая, 9</t>
  </si>
  <si>
    <t xml:space="preserve">Субсидии бюджетным и автономным учреждениям, государственным (муниципальным) унитарным предприятиям на осуществление капитальных вложений в объекты капитального строительства государственной (муниципальной) собственности или приобретение объектов недвижимого имущества в государственную (муниципальную) собственность</t>
  </si>
  <si>
    <t>0510200000</t>
  </si>
  <si>
    <t xml:space="preserve">Основное мероприятие "Совершенствование спортивной инфраструктуры и материально-технической базы для занятий физической культурой и массовым спортом"</t>
  </si>
  <si>
    <t>0510200950</t>
  </si>
  <si>
    <t xml:space="preserve">Целевая субсидия на исполнение судебных решений</t>
  </si>
  <si>
    <t xml:space="preserve">Физическая культура</t>
  </si>
  <si>
    <t>0510201070</t>
  </si>
  <si>
    <t>0510221130</t>
  </si>
  <si>
    <t xml:space="preserve">Ремонт и приведение в нормативное состояние муниципальных учреждений системы физической культуры и спорта</t>
  </si>
  <si>
    <t>0510223210</t>
  </si>
  <si>
    <t xml:space="preserve">Устройство муниципальных плоскостных спортивных сооружений с оснащением их спортивным инвентарем</t>
  </si>
  <si>
    <t>0510223770</t>
  </si>
  <si>
    <t xml:space="preserve">Оснащение объектов муниципальных учреждений системы физической культуры и спорта</t>
  </si>
  <si>
    <t>05102SФ250</t>
  </si>
  <si>
    <t xml:space="preserve">Развитие лыжно-биатлонных и трамплинных комплексов в муниципальных образованиях Пермского края</t>
  </si>
  <si>
    <t>051P500000</t>
  </si>
  <si>
    <t xml:space="preserve">Основное мероприятие "Федеральный проект "Спорт - норма жизни"</t>
  </si>
  <si>
    <t>051P550810</t>
  </si>
  <si>
    <t xml:space="preserve">Государственная поддержка организаций, входящих в систему спортивной подготовки</t>
  </si>
  <si>
    <t>051P552290</t>
  </si>
  <si>
    <t xml:space="preserve">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</si>
  <si>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0520000000</t>
  </si>
  <si>
    <t xml:space="preserve">Подпрограмма "Развитие физической культуры и спорта на территории города Перми"</t>
  </si>
  <si>
    <t>0520100000</t>
  </si>
  <si>
    <t xml:space="preserve">Основное мероприятие "Обеспечение условий для развития на территории города Перми физической культуры и массового спорта, организация проведения официальных физкультурно-оздоровительных и спортивных мероприятий"</t>
  </si>
  <si>
    <t>0520122230</t>
  </si>
  <si>
    <t xml:space="preserve">Пропаганда физической культуры и спорта, включая производство и распространение информационных материалов для различных категорий населения, взаимодействие со средствами массовой информации, профилактика вредных привычек</t>
  </si>
  <si>
    <t>02</t>
  </si>
  <si>
    <t xml:space="preserve">Массовый спорт</t>
  </si>
  <si>
    <t>0520123350</t>
  </si>
  <si>
    <t xml:space="preserve">Физкультурные и спортивные мероприятия, конкурсы, спортивно-массовая работа</t>
  </si>
  <si>
    <t>50,51,52,54,55,56,57,58</t>
  </si>
  <si>
    <t>0520200000</t>
  </si>
  <si>
    <t xml:space="preserve">Основное мероприятие "Проведение занятий физкультурно-спортивной направленности по месту проживания граждан"</t>
  </si>
  <si>
    <t>0520200590</t>
  </si>
  <si>
    <t>0520201060</t>
  </si>
  <si>
    <t>0520300000</t>
  </si>
  <si>
    <t xml:space="preserve">Основное мероприятие "Проведение спортивно-оздоровительной работы по развитию физической культуры и спорта среди различных групп населения"</t>
  </si>
  <si>
    <t>0520300590</t>
  </si>
  <si>
    <t>0520301060</t>
  </si>
  <si>
    <t>0520400000</t>
  </si>
  <si>
    <t xml:space="preserve">Основное мероприятие "Создание условий для занятий физической культурой и спортом"</t>
  </si>
  <si>
    <t>0520470100</t>
  </si>
  <si>
    <t xml:space="preserve">Субсидия некоммерческим организациям, не являющимся государственными (муниципальными) учреждениями, на организацию и проведение спортивных мероприятий для лиц с ограниченными возможностями здоровья согласно календарному плану</t>
  </si>
  <si>
    <t>0520471110</t>
  </si>
  <si>
    <t xml:space="preserve">Субсидия некоммерческим организациям, не являющимся государственными (муниципальными) учреждениями на реализацию социально значимых программ в сфере физической культуры и спорта</t>
  </si>
  <si>
    <t>0520471200</t>
  </si>
  <si>
    <t xml:space="preserve">Субсидия некоммерческой организации "Фонд Развития Пермского Баскетбола "ПАРМА" в целях возмещения затрат, связанных с оказанием содействия субъекту физической культуры и спорта, осуществляющему свою деятельность на территории города Перми</t>
  </si>
  <si>
    <t>0520500000</t>
  </si>
  <si>
    <t xml:space="preserve">Основное мероприятие "Реализация дополнительных образовательных программ спортивной подготовки"</t>
  </si>
  <si>
    <t>0520500590</t>
  </si>
  <si>
    <t>0520500620</t>
  </si>
  <si>
    <t xml:space="preserve">Дополнительные меры поддержки муниципальным учреждениям города Перми на обеспечение участия в официальных спортивных соревнованиях, проводимых за пределами города Перми</t>
  </si>
  <si>
    <t>0520501060</t>
  </si>
  <si>
    <t>0520581110</t>
  </si>
  <si>
    <t xml:space="preserve">Стипендии Главы города Перми-главы администрации города Перми "Спортивные надежды"</t>
  </si>
  <si>
    <t>300</t>
  </si>
  <si>
    <t>330</t>
  </si>
  <si>
    <t xml:space="preserve">Публичные нормативные выплаты гражданам несоциального характера</t>
  </si>
  <si>
    <t>0520582020</t>
  </si>
  <si>
    <t>0600000000</t>
  </si>
  <si>
    <t xml:space="preserve">Муниципальная программа "Социальная поддержка и обеспечение семейного благополучия населения города Перми"</t>
  </si>
  <si>
    <t>0610000000</t>
  </si>
  <si>
    <t xml:space="preserve">Подпрограмма "Оказание дополнительных мер социальной помощи и поддержки, содействие в получении социальных услуг отдельным категориям граждан"</t>
  </si>
  <si>
    <t>0610100000</t>
  </si>
  <si>
    <t xml:space="preserve">Основное мероприятие "Предоставление дополнительных мер социальной поддержки отдельным категориям граждан"</t>
  </si>
  <si>
    <t>0610123450</t>
  </si>
  <si>
    <t xml:space="preserve">Осуществление персонифицированного учета в информационной системе персональных данных "База данных льготополучателей"</t>
  </si>
  <si>
    <t>06</t>
  </si>
  <si>
    <t xml:space="preserve">Другие вопросы в области социальной политики</t>
  </si>
  <si>
    <t>0610123780</t>
  </si>
  <si>
    <t xml:space="preserve">Предоставление дополнительной меры социальной поддержки семей, в которых родился третий и последующий ребенок</t>
  </si>
  <si>
    <t>0610181000</t>
  </si>
  <si>
    <t xml:space="preserve">Предоставление ежемесячных денежных муниципальных выплат за проезд в медицинские организации, осуществляющие свою деятельность на территории города Перми, для проведения амбулаторного гемодиализа жителям города Перми с хронической почечной недостаточностью</t>
  </si>
  <si>
    <t xml:space="preserve">Публичные нормативные социальные выплаты гражданам</t>
  </si>
  <si>
    <t>0610181010</t>
  </si>
  <si>
    <t xml:space="preserve">Предоставление ежемесячной денежной выплаты одному из родителей (законных представителей), являющихся студентами или учащимися, имеющих детей в возрасте до 1,5 лет</t>
  </si>
  <si>
    <t>0610181020</t>
  </si>
  <si>
    <t xml:space="preserve">Адресная социальная муниципальная помощь</t>
  </si>
  <si>
    <t xml:space="preserve">Социальные выплаты гражданам, кроме публичных нормативных социальных выплат</t>
  </si>
  <si>
    <t>0610181060</t>
  </si>
  <si>
    <t xml:space="preserve">Реализация альтернативной формы предоставления земельных участков в виде единовременных денежных выплат многодетным семьям</t>
  </si>
  <si>
    <t xml:space="preserve">Иные выплаты населению</t>
  </si>
  <si>
    <t>0610181120</t>
  </si>
  <si>
    <t xml:space="preserve">Предоставление дополнительной меры социальной поддержки в случае рождения троих или более детей одновременно</t>
  </si>
  <si>
    <t>06101SС240</t>
  </si>
  <si>
    <t xml:space="preserve">Обеспечение работников учреждений бюджетной сферы Пермского края путевками на санаторно-курортное лечение и оздоровление</t>
  </si>
  <si>
    <t>0610200000</t>
  </si>
  <si>
    <t xml:space="preserve">Основное мероприятие "Организация и проведение ежегодных городских мероприятий, поддержка инициатив общественных объединений и организаций"</t>
  </si>
  <si>
    <t>0610221010</t>
  </si>
  <si>
    <t xml:space="preserve">Проведение мероприятий социальной направленности</t>
  </si>
  <si>
    <t>0610271000</t>
  </si>
  <si>
    <t xml:space="preserve">Субсидии общественным объединениям инвалидов, общественным организациям для организации проведения мероприятий (участия в мероприятиях)</t>
  </si>
  <si>
    <t>0610281040</t>
  </si>
  <si>
    <t xml:space="preserve">Ежегодная премия города Перми "Преодоление"</t>
  </si>
  <si>
    <t>0620000000</t>
  </si>
  <si>
    <t xml:space="preserve">Подпрограмма "Создание безбарьерной среды для маломобильных граждан"</t>
  </si>
  <si>
    <t>0620100000</t>
  </si>
  <si>
    <t xml:space="preserve">Основное мероприятие "Обеспечение доступности муниципальных объектов социальной инфраструктуры, информационной доступности для инвалидов и иных маломобильных групп населения"</t>
  </si>
  <si>
    <t>0620123570</t>
  </si>
  <si>
    <t xml:space="preserve">Оборудование зданий муниципальных учреждений средствами беспрепятственного доступа, обеспечение информационной доступности</t>
  </si>
  <si>
    <t xml:space="preserve">Общее образование</t>
  </si>
  <si>
    <t>0630000000</t>
  </si>
  <si>
    <t xml:space="preserve">Подпрограмма "Повышение социального благополучия и безопасности семей с детьми"</t>
  </si>
  <si>
    <t>0630100000</t>
  </si>
  <si>
    <t xml:space="preserve">Основное мероприятие "Взаимодействие с органами власти, учреждениями, организациями по профилактике преступности и правонарушений несовершеннолетних"</t>
  </si>
  <si>
    <t>063012С050</t>
  </si>
  <si>
    <t xml:space="preserve">Образование комиссий по делам несовершеннолетних и защите их прав и организация их деятельности</t>
  </si>
  <si>
    <t xml:space="preserve">Расходы на выплаты персоналу государственных (муниципальных) органов</t>
  </si>
  <si>
    <t>04</t>
  </si>
  <si>
    <t xml:space="preserve">Функционирование Правительства Российской Федерации, высших исполнительных органов субъектов Российской Федерации, местных администраций</t>
  </si>
  <si>
    <t>0630200000</t>
  </si>
  <si>
    <t xml:space="preserve">Основное мероприятие "Коррекция детского и семейного неблагополучия"</t>
  </si>
  <si>
    <t>0630223090</t>
  </si>
  <si>
    <t xml:space="preserve">Проведение спартакиады "Шаг навстречу" для несовершеннолетних, склонных к противоправному поведению</t>
  </si>
  <si>
    <t>0630223600</t>
  </si>
  <si>
    <t xml:space="preserve">Проведение восстановительных программ с участием несовершеннолетних</t>
  </si>
  <si>
    <t>0630300000</t>
  </si>
  <si>
    <t xml:space="preserve">Основное мероприятие "Проведение мероприятий по содействию созданию среды, благоприятной для жизнедеятельности семьи и детей"</t>
  </si>
  <si>
    <t>0630321050</t>
  </si>
  <si>
    <t xml:space="preserve">Мероприятия по содействию созданию среды, благоприятной для жизнедеятельности семьи и детей</t>
  </si>
  <si>
    <t>0640000000</t>
  </si>
  <si>
    <t xml:space="preserve">Подпрограмма "Организация оздоровления и отдыха детей города Перми"</t>
  </si>
  <si>
    <t>0640100000</t>
  </si>
  <si>
    <t xml:space="preserve">Основное мероприятие "Организация оздоровления и отдыха детей в загородных лагерях отдыха и оздоровления детей, детских оздоровительных лагерях санаторного типа, детских специализированных (профильных) лагерях, лагерях с дневным пребыванием детей"</t>
  </si>
  <si>
    <t>064012С140</t>
  </si>
  <si>
    <t xml:space="preserve">Мероприятия по организации оздоровления и отдыха детей</t>
  </si>
  <si>
    <t xml:space="preserve">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</si>
  <si>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0640200000</t>
  </si>
  <si>
    <t xml:space="preserve">Основное мероприятие "Организация отдыха детей в детских лагерях палаточного типа, лагерях досуга и отдыха, разновозрастных отрядах"</t>
  </si>
  <si>
    <t>0640200590</t>
  </si>
  <si>
    <t>0640223630</t>
  </si>
  <si>
    <t xml:space="preserve">Администрирование отдыха детей в каникулярное время</t>
  </si>
  <si>
    <t>0640270020</t>
  </si>
  <si>
    <t xml:space="preserve">Субсидии организациям отдыха детей и их оздоровления независимо от организационно-правовой формы и формы собственности, индивидуальным предпринимателям</t>
  </si>
  <si>
    <t>0640300000</t>
  </si>
  <si>
    <t xml:space="preserve">Основное мероприятие "Финансовое обеспечение на увеличение переданных государственных полномочий по организации отдыха и оздоровления детей"</t>
  </si>
  <si>
    <t>0640371310</t>
  </si>
  <si>
    <t xml:space="preserve">Возмещение части затрат на отдых и оздоровление детей в загородных лагерях отдыха и оздоровления детей</t>
  </si>
  <si>
    <t>0640400000</t>
  </si>
  <si>
    <t xml:space="preserve">Основное мероприятие "Организация отдыха несовершеннолетних, состоящих на учете в территориальных отделах полиции города Перми"</t>
  </si>
  <si>
    <t>0640421080</t>
  </si>
  <si>
    <t xml:space="preserve">Мероприятия по профилактике правонарушений среди несовершеннолетних</t>
  </si>
  <si>
    <t>0700000000</t>
  </si>
  <si>
    <t xml:space="preserve">Муниципальная программа "Доступное и качественное образование"</t>
  </si>
  <si>
    <t>0710000000</t>
  </si>
  <si>
    <t xml:space="preserve">Подпрограмма "Обеспечение доступного и качественного дошкольного образования"</t>
  </si>
  <si>
    <t>0710100000</t>
  </si>
  <si>
    <t xml:space="preserve">Основное мероприятие "Оказание услуг по присмотру и уходу, реализации основных общеобразовательных программ дошкольного образования"</t>
  </si>
  <si>
    <t>0710100590</t>
  </si>
  <si>
    <t xml:space="preserve">Дошкольное образование</t>
  </si>
  <si>
    <t>152а</t>
  </si>
  <si>
    <t>153а</t>
  </si>
  <si>
    <t>0710200000</t>
  </si>
  <si>
    <t xml:space="preserve">Основное мероприятие "Предоставление дошкольного образования в дошкольных образовательных организациях"</t>
  </si>
  <si>
    <t>071022Н020</t>
  </si>
  <si>
    <t xml:space="preserve">Единая субвенция на выполнение отдельных государственных полномочий в сфере образования</t>
  </si>
  <si>
    <t xml:space="preserve">Охрана семьи и детства</t>
  </si>
  <si>
    <t>07102SН040</t>
  </si>
  <si>
    <t xml:space="preserve">Организация предоставления общедоступного и бесплатного дошкольного, начального общего, основного общего, среднего общего образования обучающимся с ограниченными возможностями здоровья в отдельных муниципальных общеобразовательных учреждениях, осуществляющих образовательную деятельность по адаптированным основным общеобразовательным программам, в муниципальных общеобразовательных учреждениях со специальным наименованием "специальное учебно-воспитательное учреждение" и муниципальных санаторных общеобразовательных учреждениях</t>
  </si>
  <si>
    <t>0720000000</t>
  </si>
  <si>
    <t xml:space="preserve">Подпрограмма "Обеспечение доступного и качественного общего образования"</t>
  </si>
  <si>
    <t>0720100000</t>
  </si>
  <si>
    <t xml:space="preserve">Основное мероприятие "Оказание услуг на получение общедоступного бесплатного дошкольного, начального общего, основного общего, среднего общего образования"</t>
  </si>
  <si>
    <t>0720100590</t>
  </si>
  <si>
    <t>0720100690</t>
  </si>
  <si>
    <t xml:space="preserve">Целевая субсидия на организацию подвоза учащихся</t>
  </si>
  <si>
    <t>0720100700</t>
  </si>
  <si>
    <t xml:space="preserve">Целевая субсидия кадетской школе на предоставление бесплатного питания учащимся</t>
  </si>
  <si>
    <t>0720100710</t>
  </si>
  <si>
    <t xml:space="preserve">Целевая субсидия на предоставление бесплатного питания отдельным категориям учащихся</t>
  </si>
  <si>
    <t>0720100840</t>
  </si>
  <si>
    <t xml:space="preserve">Целевая субсидия на проведение мероприятий по сохранению и использованию музея "Дом Дягилева"</t>
  </si>
  <si>
    <t>0720100890</t>
  </si>
  <si>
    <t xml:space="preserve">Обеспечение бесплатным проездом учащихся муниципального автономного общеобразовательного учреждения "Средняя общеобразовательная школа № 44" г. Перми на период проведения капитального ремонта</t>
  </si>
  <si>
    <t>0720101160</t>
  </si>
  <si>
    <t xml:space="preserve">Целевая субсидия на предоставление бесплатного питания обучающимся с ограниченными возможностями здоровья</t>
  </si>
  <si>
    <t>0720200000</t>
  </si>
  <si>
    <t xml:space="preserve">Основное мероприятие "Предоставление общего (начального, основного, среднего) образования в общеобразовательных организациях"</t>
  </si>
  <si>
    <t>072022Н020</t>
  </si>
  <si>
    <t>072022С170</t>
  </si>
  <si>
    <t xml:space="preserve">Предоставление мер социальной поддержки педагогическим работникам образовательных государственных и муниципальных организаций Пермского края, работающим и проживающим в сельской местности и поселках городского типа (рабочих поселках), по оплате жилого помещения и коммунальных услуг</t>
  </si>
  <si>
    <t>0720253030</t>
  </si>
  <si>
    <t xml:space="preserve">Ежемесячное вознаграждение за классное руководство педагогическим работникам государственных и муниципальных общеобразовательных организаций</t>
  </si>
  <si>
    <t>07202L3040</t>
  </si>
  <si>
    <t xml:space="preserve">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</si>
  <si>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07202SН040</t>
  </si>
  <si>
    <t>072EВ00000</t>
  </si>
  <si>
    <t xml:space="preserve">Основное мероприятие "Федеральный проект "Патриотическое воспитание граждан Российской Федерации"</t>
  </si>
  <si>
    <t>072EВ51790</t>
  </si>
  <si>
    <t xml:space="preserve">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</si>
  <si>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0730000000</t>
  </si>
  <si>
    <t xml:space="preserve">Подпрограмма "Обеспечение доступного и качественного дополнительного образования"</t>
  </si>
  <si>
    <t>0730100000</t>
  </si>
  <si>
    <t xml:space="preserve">Основное мероприятие "Оказание услуг по реализации дополнительных образовательных программ"</t>
  </si>
  <si>
    <t>0730100590</t>
  </si>
  <si>
    <t>0730100600</t>
  </si>
  <si>
    <t xml:space="preserve">Мероприятия по обеспечению персонифицированного финансирования дополнительного образования детей</t>
  </si>
  <si>
    <t>0730100650</t>
  </si>
  <si>
    <t xml:space="preserve">Реализация мероприятий по взаимодействию с детскими общественными объединениями</t>
  </si>
  <si>
    <t>0730101000</t>
  </si>
  <si>
    <t xml:space="preserve">Целевая субсидия на реализацию историко-культурной образовательной программы</t>
  </si>
  <si>
    <t>0730101060</t>
  </si>
  <si>
    <t>0730171030</t>
  </si>
  <si>
    <t xml:space="preserve">Предоставление грантов образовательным организациям на реализацию мероприятий, направленных  на поддержку сетевых профильных классов</t>
  </si>
  <si>
    <t>0730182020</t>
  </si>
  <si>
    <t>07301SФ320</t>
  </si>
  <si>
    <t xml:space="preserve">Реализация мероприятия "Умею плавать!"</t>
  </si>
  <si>
    <t>0740000000</t>
  </si>
  <si>
    <t xml:space="preserve">Подпрограмма "Ресурсное обеспечение качественного функционирования системы образования города Перми"</t>
  </si>
  <si>
    <t>0740100000</t>
  </si>
  <si>
    <t xml:space="preserve">Основное мероприятие "Обеспечение условий для качественного функционирования системы образования города Перми"</t>
  </si>
  <si>
    <t>0740100590</t>
  </si>
  <si>
    <t xml:space="preserve">Профессиональная подготовка, переподготовка и повышение квалификации</t>
  </si>
  <si>
    <t>0740101060</t>
  </si>
  <si>
    <t>0740182020</t>
  </si>
  <si>
    <t>0740200000</t>
  </si>
  <si>
    <t xml:space="preserve">Основное мероприятие "Организация и проведение мероприятий в сфере образования"</t>
  </si>
  <si>
    <t>0740200730</t>
  </si>
  <si>
    <t xml:space="preserve">Организация мероприятия «Пермские каникулы» для детей, прибывших из Донецкой Народной Республики, Луганской Народной Республики, Херсонской области и Запорожской области</t>
  </si>
  <si>
    <t>0740221190</t>
  </si>
  <si>
    <t xml:space="preserve">Мероприятия в области инновационного развития и отраслевые мероприятия</t>
  </si>
  <si>
    <t>0740300000</t>
  </si>
  <si>
    <t xml:space="preserve">Основное мероприятие "Оказание мер государственной поддержки работникам образовательных организаций"</t>
  </si>
  <si>
    <t>074032Н020</t>
  </si>
  <si>
    <t>0740400000</t>
  </si>
  <si>
    <t xml:space="preserve">Основное мероприятие "Публичные нормативные обязательства в сфере образования"</t>
  </si>
  <si>
    <t>0740481030</t>
  </si>
  <si>
    <t xml:space="preserve">Премия Главы города Перми "Золотой резерв"</t>
  </si>
  <si>
    <t>0750000000</t>
  </si>
  <si>
    <t xml:space="preserve">Подпрограмма "Развитие негосударственного сектора в сфере образования"</t>
  </si>
  <si>
    <t>0750100000</t>
  </si>
  <si>
    <t xml:space="preserve">Основное мероприятие "Оказание услуг частными организациями, осуществляющими образовательную деятельность"</t>
  </si>
  <si>
    <t>0750170030</t>
  </si>
  <si>
    <t xml:space="preserve">Субсидии частным организациям, осуществляющим образовательную деятельность и содержание ребенка (присмотр и уход за ребенком)</t>
  </si>
  <si>
    <t>0750170050</t>
  </si>
  <si>
    <t xml:space="preserve">Субсидии частным организациям, осуществляющим общеобразовательную деятельность</t>
  </si>
  <si>
    <t>0750171170</t>
  </si>
  <si>
    <t xml:space="preserve">Субсидии частным общеобразовательным организациям на предоставление бесплатного питания отдельным категориям учащихся</t>
  </si>
  <si>
    <t>0750171180</t>
  </si>
  <si>
    <t xml:space="preserve">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t>
  </si>
  <si>
    <t>0750200000</t>
  </si>
  <si>
    <t xml:space="preserve">Основное мероприятие "Предоставление дошкольного, начального общего, основного общего, среднего общего образования в частных организациях, осуществляющих образовательную деятельность по имеющим государственную аккредитацию основным общеобразовательным программам"</t>
  </si>
  <si>
    <t>075022Н020</t>
  </si>
  <si>
    <t>0750300000</t>
  </si>
  <si>
    <t xml:space="preserve">Основное мероприятие "Реализация дополнительных общеразвивающих программ"</t>
  </si>
  <si>
    <t>0750371390</t>
  </si>
  <si>
    <t xml:space="preserve">Субсидии частным организациям на реализацию дополнительных общеразвивающих программ</t>
  </si>
  <si>
    <t>0800000000</t>
  </si>
  <si>
    <t xml:space="preserve">Муниципальная программа "Развитие сети образовательных организаций города Перми"</t>
  </si>
  <si>
    <t>0810000000</t>
  </si>
  <si>
    <t xml:space="preserve">Подпрограмма "Повышение доступности дошкольного образования"</t>
  </si>
  <si>
    <t>0810100000</t>
  </si>
  <si>
    <t xml:space="preserve">Основное мероприятие "Капитальные вложения в объекты недвижимого имущества муниципальной собственности в сфере дошкольного образования"</t>
  </si>
  <si>
    <t>0810142160</t>
  </si>
  <si>
    <t xml:space="preserve">Предоставление грантов системы образования частным образовательным организациям, индивидуальным предпринимателям, осуществляющим образовательную деятельность</t>
  </si>
  <si>
    <t>0810143350</t>
  </si>
  <si>
    <t xml:space="preserve">Строительство здания для размещения дошкольного образовательного учреждения МАДОУ "Легополис" г. Перми, в квартале, ограниченном улицами Хабаровской, Ветлужской, Заречной, Красноводской</t>
  </si>
  <si>
    <t>0820000000</t>
  </si>
  <si>
    <t xml:space="preserve">Подпрограмма "Обеспечение доступности общего и дополнительного образования"</t>
  </si>
  <si>
    <t>0820100000</t>
  </si>
  <si>
    <t xml:space="preserve">Основное мероприятие "Капитальные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t>
  </si>
  <si>
    <t>0820141160</t>
  </si>
  <si>
    <t xml:space="preserve">Реконструкция здания под размещение общеобразовательной организации по ул. Целинной, 15</t>
  </si>
  <si>
    <t>0820141230</t>
  </si>
  <si>
    <t xml:space="preserve">Строительство школы в м/р ДКЖ г. Перми</t>
  </si>
  <si>
    <t>0820141300</t>
  </si>
  <si>
    <t xml:space="preserve">Реконструкция ледовой арены МАУ ДО "ДЮЦ "Здоровье"</t>
  </si>
  <si>
    <t>0820141660</t>
  </si>
  <si>
    <t xml:space="preserve">Строительство здания общеобразовательного учреждения по адресу: г. Пермь, ул. Ветлужская</t>
  </si>
  <si>
    <t>0820141680</t>
  </si>
  <si>
    <t xml:space="preserve">Строительство нового корпуса МАОУ "Инженерная школа" г. Перми по ул. Академика Веденеева</t>
  </si>
  <si>
    <t>0820141970</t>
  </si>
  <si>
    <t xml:space="preserve">Строительство здания общеобразовательного учреждения в Ленинском районе города Перми</t>
  </si>
  <si>
    <t>0820142550</t>
  </si>
  <si>
    <t xml:space="preserve">Строительство здания общеобразовательного учреждения в Индустриальном районе города Перми</t>
  </si>
  <si>
    <t>0820143360</t>
  </si>
  <si>
    <t xml:space="preserve">Реконструкция здания по ул. Уральской, 110 для размещения общеобразовательной организации г. Перми</t>
  </si>
  <si>
    <t>0820143490</t>
  </si>
  <si>
    <t xml:space="preserve">Строительство корпуса МАОУ "Гимназия № 33" г. Перми</t>
  </si>
  <si>
    <t>0820143500</t>
  </si>
  <si>
    <t xml:space="preserve">Строительство корпуса МАОУ "Школа дизайна "Точка" г. Перми</t>
  </si>
  <si>
    <t>08201SН070</t>
  </si>
  <si>
    <t xml:space="preserve">Строительство (реконструкция) объектов общественной инфраструктуры муниципального значения,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t>
  </si>
  <si>
    <t>0820200000</t>
  </si>
  <si>
    <t xml:space="preserve">Основное мероприятие "Капитальные вложения в спортивные объекты муниципальных общеобразовательных организаций города Перми"</t>
  </si>
  <si>
    <t>0820242640</t>
  </si>
  <si>
    <t xml:space="preserve">Строительство спортивного зала МАОУ "СОШ № 79" г. Перми</t>
  </si>
  <si>
    <t>0820243510</t>
  </si>
  <si>
    <t xml:space="preserve">Строительство спортивного зала МАОУ "СОШ № 81" г. Перми</t>
  </si>
  <si>
    <t>0820243520</t>
  </si>
  <si>
    <t xml:space="preserve">Строительство спортивного зала МАОУ "СОШ № 96" г. Перми</t>
  </si>
  <si>
    <t>08202SФ230</t>
  </si>
  <si>
    <t xml:space="preserve">Строительство (реконструкция) стадионов, межшкольных стадионов, спортивных площадок и иных спортивных объектов</t>
  </si>
  <si>
    <t>08202SФ231</t>
  </si>
  <si>
    <t xml:space="preserve">Строительство (реконструкция) стадионов, межшкольных стадионов, спортивных площадок и иных спортивных объектов - Устройство спортивных площадок МАОУ "Гимназия № 5" г. Перми по адресу: г. Пермь, ул. КИМ, 90</t>
  </si>
  <si>
    <t>082E100000</t>
  </si>
  <si>
    <t xml:space="preserve">Основное мероприятие "Федеральный проект "Современная школа"</t>
  </si>
  <si>
    <t>082E153050</t>
  </si>
  <si>
    <t xml:space="preserve">Создание новых мест в общеобразовательных организациях в связи с ростом числа обучающихся, вызванным демографическим фактором</t>
  </si>
  <si>
    <t>0830000000</t>
  </si>
  <si>
    <t xml:space="preserve">Подпрограмма "Приведение имущественных комплексов муниципальных образовательных организаций города Перми в нормативное состояние"</t>
  </si>
  <si>
    <t>0830100000</t>
  </si>
  <si>
    <t xml:space="preserve">Основное мероприятие "Приведение имущественных комплексов образовательных организаций в соответствие с требованиями действующего законодательства"</t>
  </si>
  <si>
    <t>0830100950</t>
  </si>
  <si>
    <t>0830101070</t>
  </si>
  <si>
    <t>0830123470</t>
  </si>
  <si>
    <t xml:space="preserve">Приведение в нормативное состояние имущественных комплексов образовательных организаций</t>
  </si>
  <si>
    <t>083012P350</t>
  </si>
  <si>
    <t xml:space="preserve">Реализация программы "Комфортный край"</t>
  </si>
  <si>
    <t>083012Н420</t>
  </si>
  <si>
    <t xml:space="preserve">Оснащение муниципальных образовательных организаций оборудованием, средствами обучения и воспитания</t>
  </si>
  <si>
    <t>0830171020</t>
  </si>
  <si>
    <t xml:space="preserve">Оснащение функционирующих зданий образовательных организаций</t>
  </si>
  <si>
    <t>08301L7500</t>
  </si>
  <si>
    <t xml:space="preserve">Реализация мероприятий по модернизации школьных систем образования</t>
  </si>
  <si>
    <t>08301SН420</t>
  </si>
  <si>
    <t>08301SФ130</t>
  </si>
  <si>
    <t xml:space="preserve">Устройство спортивных площадок и оснащение объектов спортивным оборудованием и инвентарем для занятий физической культурой и спортом</t>
  </si>
  <si>
    <t>0830200000</t>
  </si>
  <si>
    <t xml:space="preserve">Основное мероприятие "Приобретение и оснащение оборудованием, средствами обучения и воспитания, мебелью, инвентарем вновь созданных мест для обучающихся"</t>
  </si>
  <si>
    <t>0830223490</t>
  </si>
  <si>
    <t xml:space="preserve">Оснащение вновь вводимых в эксплуатацию зданий для размещения образовательных организаций</t>
  </si>
  <si>
    <t>0830223491</t>
  </si>
  <si>
    <t xml:space="preserve">Оснащение вновь вводимых в эксплуатацию зданий для размещения образовательных организаций оборудованием, средствами обучения, мебелью, инвентарем для реконструкции здания под размещение общеобразовательной организации по ул. Целинной, 15</t>
  </si>
  <si>
    <t>083022Н420</t>
  </si>
  <si>
    <t>08302SН420</t>
  </si>
  <si>
    <t>0830300000</t>
  </si>
  <si>
    <t xml:space="preserve">Основное мероприятие "Совершенствование спортивной инфраструктуры образовательных организаций"</t>
  </si>
  <si>
    <t>0830300610</t>
  </si>
  <si>
    <t xml:space="preserve">Устройство спортивных площадок в муниципальных образовательных организациях города Перми</t>
  </si>
  <si>
    <t>0900000000</t>
  </si>
  <si>
    <t xml:space="preserve">Муниципальная программа "Экономическое развитие города Перми"</t>
  </si>
  <si>
    <t>0910000000</t>
  </si>
  <si>
    <t xml:space="preserve">Подпрограмма "Содействие развитию промышленного потенциала и реализации кластерной политики"</t>
  </si>
  <si>
    <t>0910100000</t>
  </si>
  <si>
    <t xml:space="preserve">Основное мероприятие "Оказание поддержки при подготовке кадров, направленной на обучение управленческого звена предприятий - участников национального проекта"</t>
  </si>
  <si>
    <t>0910171320</t>
  </si>
  <si>
    <t xml:space="preserve">Субсидия некоммерческим организациям, не являющимся государственными (муниципальными) учреждениями, на организацию и проведение конференций</t>
  </si>
  <si>
    <t>12</t>
  </si>
  <si>
    <t xml:space="preserve">Другие вопросы в области национальной экономики</t>
  </si>
  <si>
    <t>0920000000</t>
  </si>
  <si>
    <t xml:space="preserve">Подпрограмма "Формирование благоприятной инвестиционной среды"</t>
  </si>
  <si>
    <t>0920100000</t>
  </si>
  <si>
    <t xml:space="preserve">Основное мероприятие "Организация мероприятий, направленных на создание благоприятного инвестиционного климата для реализации проектов и привлечения инвестиций в город Пермь"</t>
  </si>
  <si>
    <t>0920121170</t>
  </si>
  <si>
    <t xml:space="preserve">Обновление инвестиционного паспорта города Перми, инвестиционного портала города Перми, изготовление информационных материалов, организация форумов, презентационных мероприятий</t>
  </si>
  <si>
    <t>0920121340</t>
  </si>
  <si>
    <t xml:space="preserve">Экспертно-консультационное сопровождение и предоставление доступа к информационно-аналитическим ресурсам в сфере муниципально-частного партнерства</t>
  </si>
  <si>
    <t>0930000000</t>
  </si>
  <si>
    <t xml:space="preserve">Подпрограмма "Создание условий для развития малого и среднего предпринимательства"</t>
  </si>
  <si>
    <t>0930100000</t>
  </si>
  <si>
    <t xml:space="preserve">Основное мероприятие "Предоставление информационной и консультационной поддержки субъектам малого и среднего предпринимательства"</t>
  </si>
  <si>
    <t>0930100590</t>
  </si>
  <si>
    <t>100</t>
  </si>
  <si>
    <t>200</t>
  </si>
  <si>
    <t>800</t>
  </si>
  <si>
    <t>0930123760</t>
  </si>
  <si>
    <t xml:space="preserve">Аренда помещения для организации рабочих мест резидентам муниципального казенного учреждения "Пермский бизнес-инкубатор"</t>
  </si>
  <si>
    <t>0930200000</t>
  </si>
  <si>
    <t xml:space="preserve">Основное мероприятие "Реализация мероприятий, направленных на формирование инновационного мышления и компетенций у субъектов малого и среднего предпринимательства"</t>
  </si>
  <si>
    <t>0930221180</t>
  </si>
  <si>
    <t xml:space="preserve">Проведение мероприятий, направленных на развитие инновационного предпринимательства</t>
  </si>
  <si>
    <t>0930222250</t>
  </si>
  <si>
    <t xml:space="preserve">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t>
  </si>
  <si>
    <t>0940000000</t>
  </si>
  <si>
    <t xml:space="preserve">Подпрограмма "Развитие потребительского рынка"</t>
  </si>
  <si>
    <t>0940100000</t>
  </si>
  <si>
    <t xml:space="preserve">Основное мероприятие "Организация мероприятий по размещению ОПР в соответствии с действующим законодательством"</t>
  </si>
  <si>
    <t>0940121160</t>
  </si>
  <si>
    <t xml:space="preserve">Мониторинг и учет объектов потребительского рынка</t>
  </si>
  <si>
    <t>0940200000</t>
  </si>
  <si>
    <t xml:space="preserve">Основное мероприятие "Организация мероприятий по проведению конкурса среди предприятий города Перми"</t>
  </si>
  <si>
    <t>0940221020</t>
  </si>
  <si>
    <t xml:space="preserve">Ежегодный конкурс на лучшее оформление предприятий города Перми к Новому году</t>
  </si>
  <si>
    <t>0940300000</t>
  </si>
  <si>
    <t xml:space="preserve">Основное мероприятие "Организация мероприятий по обеспечению потребности населения города Перми в товарах (работах, услугах)"</t>
  </si>
  <si>
    <t>0940322120</t>
  </si>
  <si>
    <t xml:space="preserve">Предоставление торговых мест в нестационарных торговых объектах физическим лицам, занимающимся садоводством, огородничеством, реализующим собственно выращенную продукцию, собственно собранные дикоросы, а также изготовленные ими товары народных промыслов</t>
  </si>
  <si>
    <t>0940323480</t>
  </si>
  <si>
    <t xml:space="preserve">Проведение на территории города Перми ярмарок и продажи товаров (выполнения работ, оказания услуг) на них</t>
  </si>
  <si>
    <t>0950000000</t>
  </si>
  <si>
    <t xml:space="preserve">Подпрограмма "Развитие туризма в городе Перми"</t>
  </si>
  <si>
    <t>0950100000</t>
  </si>
  <si>
    <t xml:space="preserve">Основное мероприятие "Популяризация города Перми как привлекательного объекта историко-культурного, круизного, промышленного и событийного туризма"</t>
  </si>
  <si>
    <t>0950122240</t>
  </si>
  <si>
    <t xml:space="preserve">Аренда помещения для организации стенда города на форумах, выставках, организация и проведение презентационных мероприятий, организация пресс-тура, изготовление, распространение информационных материалов в сфере туризма</t>
  </si>
  <si>
    <t>1000000000</t>
  </si>
  <si>
    <t xml:space="preserve">Муниципальная программа "Организация дорожной деятельности в городе Перми"</t>
  </si>
  <si>
    <t>1010000000</t>
  </si>
  <si>
    <t xml:space="preserve">Подпрограмма "Приведение в нормативное состояние автомобильных дорог, снижение уровня перегрузки и ликвидации мест концентрации ДТП"</t>
  </si>
  <si>
    <t>1010100000</t>
  </si>
  <si>
    <t xml:space="preserve">Основное мероприятие "Выполнение комплекса мероприятий по содержанию и ремонту автомобильных дорог и элементов дорог"</t>
  </si>
  <si>
    <t>1010121370</t>
  </si>
  <si>
    <t xml:space="preserve">Содержание и ремонт автомобильных дорог</t>
  </si>
  <si>
    <t xml:space="preserve">Дорожное хозяйство (дорожные фонды)</t>
  </si>
  <si>
    <t>1010121390</t>
  </si>
  <si>
    <t xml:space="preserve">Ремонт тротуаров, пешеходных дорожек и газонов вдоль тротуаров, пешеходных дорожек</t>
  </si>
  <si>
    <t>1010123110</t>
  </si>
  <si>
    <t xml:space="preserve">Инвентаризация бесхозяйных сетей ливневой канализации</t>
  </si>
  <si>
    <t>1010200000</t>
  </si>
  <si>
    <t xml:space="preserve">Основное мероприятие "Выполнение комплекса мероприятий по содержанию, ремонту и обследованию искусственных дорожных сооружений"</t>
  </si>
  <si>
    <t>1010221380</t>
  </si>
  <si>
    <t xml:space="preserve">Содержание, ремонт и обследование искусственных дорожных сооружений</t>
  </si>
  <si>
    <t>1010223220</t>
  </si>
  <si>
    <t xml:space="preserve">Ремонт мостового перехода через реку Каму и подходов к нему</t>
  </si>
  <si>
    <t>1010400000</t>
  </si>
  <si>
    <t xml:space="preserve">Основное мероприятие "Выполнение комплекса мероприятий по ремонту и капитальному ремонту автомобильных дорог и искусственных дорожных сооружений"</t>
  </si>
  <si>
    <t>10104ST040</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</si>
  <si>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t>
  </si>
  <si>
    <t>1010500000</t>
  </si>
  <si>
    <t xml:space="preserve">Основное мероприятие "Обеспечение содержания, текущего и капитального ремонта сетей наружного освещения"</t>
  </si>
  <si>
    <t>1010500590</t>
  </si>
  <si>
    <t>1010500770</t>
  </si>
  <si>
    <t xml:space="preserve">Целевая субсидия на выполнение работ по капитальному ремонту сетей наружного освещения</t>
  </si>
  <si>
    <t>1010500800</t>
  </si>
  <si>
    <t xml:space="preserve">Целевая субсидия на выполнение работ по ремонту сетей наружного освещения</t>
  </si>
  <si>
    <t>1010501060</t>
  </si>
  <si>
    <t>1010522190</t>
  </si>
  <si>
    <t xml:space="preserve">Содержание сетей наружного освещения на автомобильных дорогах города Перми</t>
  </si>
  <si>
    <t>1010523160</t>
  </si>
  <si>
    <t xml:space="preserve">Содержание сетей наружного освещения микрорайона Бумкомбинат</t>
  </si>
  <si>
    <t>1010523170</t>
  </si>
  <si>
    <t xml:space="preserve">Паспортизация, инвентаризация сетей наружного освещения</t>
  </si>
  <si>
    <t>10105SЖ410</t>
  </si>
  <si>
    <t xml:space="preserve">Развитие городского пространства</t>
  </si>
  <si>
    <t>1010600000</t>
  </si>
  <si>
    <t xml:space="preserve">Основное мероприятие "Выполнение комплекса мероприятий по архитектурной подсветке"</t>
  </si>
  <si>
    <t>1010623150</t>
  </si>
  <si>
    <t xml:space="preserve">Архитектурная подсветка зданий</t>
  </si>
  <si>
    <t>10106SЖ410</t>
  </si>
  <si>
    <t>101R100000</t>
  </si>
  <si>
    <t xml:space="preserve">Основное мероприятие "Региональный проект "Региональная и местная дорожная сеть"</t>
  </si>
  <si>
    <t>101R153940</t>
  </si>
  <si>
    <t xml:space="preserve">Приведение в нормативное состояние автомобильных дорог и искусственных дорожных сооружений в рамках реализации национального проекта "Безопасные и качественные дороги"</t>
  </si>
  <si>
    <t>101R1ST040</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</si>
  <si>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направленные на достижение целевых показателей регионального проекта "Региональная и местная дорожная сеть" национального проекта "Безопасные качественные дороги"</t>
  </si>
  <si>
    <t>1020000000</t>
  </si>
  <si>
    <t xml:space="preserve">Подпрограмма "Обеспечение деятельности заказчиков работ"</t>
  </si>
  <si>
    <t>1020100000</t>
  </si>
  <si>
    <t xml:space="preserve">Основное мероприятие "Выполнение функций муниципального заказчика работ"</t>
  </si>
  <si>
    <t>1020100590</t>
  </si>
  <si>
    <t xml:space="preserve">Другие вопросы в области жилищно-коммунального хозяйства</t>
  </si>
  <si>
    <t>104а</t>
  </si>
  <si>
    <t>1030000000</t>
  </si>
  <si>
    <t xml:space="preserve">Подпрограмма "Совершенствование организации дорожного движения на улично-дорожной сети города Перми"</t>
  </si>
  <si>
    <t>1030100000</t>
  </si>
  <si>
    <t xml:space="preserve">Основное мероприятие "Обеспечение безопасности дорожного движения на автомобильных дорогах местного значения, в том числе на объектах улично-дорожной сети в границах городского округа"</t>
  </si>
  <si>
    <t>1030123510</t>
  </si>
  <si>
    <t xml:space="preserve">Содержание, обслуживание и установка технических средств организации дорожного движения улично-дорожной сети в границах городского округа</t>
  </si>
  <si>
    <t>1030300000</t>
  </si>
  <si>
    <t xml:space="preserve">Основное мероприятие "Мероприятия по реализации парковочной политики на автомобильных дорогах местного значения, в том числе на объектах улично-дорожной сети в границах городского округа"</t>
  </si>
  <si>
    <t>1030323340</t>
  </si>
  <si>
    <t xml:space="preserve">Организация функционирования и контроля за использованием парковок на автомобильных дорогах общего пользования местного значения</t>
  </si>
  <si>
    <t>1100000000</t>
  </si>
  <si>
    <t xml:space="preserve">Муниципальная программа "Благоустройство города Перми"</t>
  </si>
  <si>
    <t>1110000000</t>
  </si>
  <si>
    <t xml:space="preserve">Подпрограмма "Озеленение территории города Перми, в том числе путем создания парков, скверов, садов, бульваров"</t>
  </si>
  <si>
    <t>1110100000</t>
  </si>
  <si>
    <t xml:space="preserve">Основное мероприятие "Организация содержания объектов озеленения общего пользования"</t>
  </si>
  <si>
    <t>1110121450</t>
  </si>
  <si>
    <t xml:space="preserve">Содержание и ремонт объектов озеленения общего пользования</t>
  </si>
  <si>
    <t>11101SЖ410</t>
  </si>
  <si>
    <t>1110200000</t>
  </si>
  <si>
    <t xml:space="preserve">Основное мероприятие "Организация содержания земель, не принадлежащих физическим и (или) юридическим лицам, уборка водоохранных зон"</t>
  </si>
  <si>
    <t>1110221510</t>
  </si>
  <si>
    <t xml:space="preserve">Содержание земель, не принадлежащих физическим и (или) юридическим лицам, уборка водоохранных зон</t>
  </si>
  <si>
    <t>1110300000</t>
  </si>
  <si>
    <t xml:space="preserve">Основное мероприятие "Организация содержания и ремонта фонтанов"</t>
  </si>
  <si>
    <t>1110321570</t>
  </si>
  <si>
    <t xml:space="preserve">Содержание и ремонт фонтанов</t>
  </si>
  <si>
    <t>1110400000</t>
  </si>
  <si>
    <t xml:space="preserve">Основное мероприятие "Выполнение комплекса мероприятий по приведению в нормативное состояние объектов озеленения общего пользования"</t>
  </si>
  <si>
    <t>1110423360</t>
  </si>
  <si>
    <t xml:space="preserve">Капитальный ремонт объектов озеленения общего пользования</t>
  </si>
  <si>
    <t>11104SЖ410</t>
  </si>
  <si>
    <t>1110500000</t>
  </si>
  <si>
    <t xml:space="preserve">Основное мероприятие "Выполнение комплекса работ по обустройству объектов озеленения общего пользования"</t>
  </si>
  <si>
    <t>1110523050</t>
  </si>
  <si>
    <t xml:space="preserve">Обустройство объектов озеленения общего пользования</t>
  </si>
  <si>
    <t>1110523060</t>
  </si>
  <si>
    <t xml:space="preserve">Обустройство сетей наружного освещения на объектах озеленения общего пользования</t>
  </si>
  <si>
    <t>11105SЖ410</t>
  </si>
  <si>
    <t>1110600000</t>
  </si>
  <si>
    <t xml:space="preserve">Основное мероприятие "Организация содержания элементов благоустройства, предназначенных для движения населения на территориях общего пользования города Перми"</t>
  </si>
  <si>
    <t>1110621750</t>
  </si>
  <si>
    <t xml:space="preserve">Содержание и ремонт пешеходных мостиков, лестниц на территориях общего пользования города Перми</t>
  </si>
  <si>
    <t>1110700000</t>
  </si>
  <si>
    <t xml:space="preserve">Основное мероприятие "Демонтаж самовольно установленных и незаконно размещенных движимых объектов"</t>
  </si>
  <si>
    <t>1110721820</t>
  </si>
  <si>
    <t xml:space="preserve">Демонтаж, перемещение и хранение, транспортирование и захоронение либо утилизация самовольно установленных и незаконно размещенных движимых объектов</t>
  </si>
  <si>
    <t>1110723670</t>
  </si>
  <si>
    <t xml:space="preserve">Реализация мероприятий по перемещению и хранению средств индивидуальной мобильности, размещенных с нарушением требований правил благоустройства</t>
  </si>
  <si>
    <t>1110800000</t>
  </si>
  <si>
    <t xml:space="preserve">Основное мероприятие "Выполнение комплекса мероприятий по содержанию и ремонту гидротехнических сооружений"</t>
  </si>
  <si>
    <t>1110823410</t>
  </si>
  <si>
    <t xml:space="preserve">Содержание и ремонт гидротехнических сооружений</t>
  </si>
  <si>
    <t xml:space="preserve">Водное хозяйство</t>
  </si>
  <si>
    <t>11108SЖ410</t>
  </si>
  <si>
    <t>1110900000</t>
  </si>
  <si>
    <t xml:space="preserve">Основное мероприятие "Обеспечение жителей организованными местами отдыха у воды"</t>
  </si>
  <si>
    <t>1110923290</t>
  </si>
  <si>
    <t xml:space="preserve">Обустройство организованных мест отдыха у воды на территории города Перми</t>
  </si>
  <si>
    <t>1111000000</t>
  </si>
  <si>
    <t xml:space="preserve">Основное мероприятие "Восстановление благоустройства на бесхозяйных земельных участках"</t>
  </si>
  <si>
    <t>1111023660</t>
  </si>
  <si>
    <t xml:space="preserve">Прочие мероприятия в сфере благоустройства</t>
  </si>
  <si>
    <t>1120000000</t>
  </si>
  <si>
    <t xml:space="preserve">Подпрограмма "Восстановление нормативного состояния и развитие мест погребения, в том числе крематория"</t>
  </si>
  <si>
    <t>1120100000</t>
  </si>
  <si>
    <t xml:space="preserve">Основное мероприятие "Поддержание в нормативном состоянии мест погребения"</t>
  </si>
  <si>
    <t>1120123680</t>
  </si>
  <si>
    <t xml:space="preserve">Проектирование санитарно-защитных зон мест погребения</t>
  </si>
  <si>
    <t>1120123700</t>
  </si>
  <si>
    <t xml:space="preserve">Содержание мест погребения</t>
  </si>
  <si>
    <t>1120123710</t>
  </si>
  <si>
    <t xml:space="preserve">Организация автобусных перевозок граждан на территории кладбища "Северное" в выходные, праздничные дни и дни массового посещения кладбища (в религиозные праздники, дни поминовений)</t>
  </si>
  <si>
    <t>1120200000</t>
  </si>
  <si>
    <t xml:space="preserve">Основное мероприятие "Организация эвакуации умерших"</t>
  </si>
  <si>
    <t>1120221930</t>
  </si>
  <si>
    <t xml:space="preserve">Эвакуация умерших из жилых помещений (при отсутствии супруга, близких родственников либо законного представителя умершего или при невозможности осуществить ими эвакуацию), а также с улиц, мест аварий и иных мест</t>
  </si>
  <si>
    <t>1120300000</t>
  </si>
  <si>
    <t xml:space="preserve">Основное мероприятие "Выполнение комплекса мероприятий по приведению в нормативное состояние мест погребения"</t>
  </si>
  <si>
    <t>1120321940</t>
  </si>
  <si>
    <t xml:space="preserve">Приведение в нормативное состояние мест погребения</t>
  </si>
  <si>
    <t>11203SЖ410</t>
  </si>
  <si>
    <t>1120400000</t>
  </si>
  <si>
    <t xml:space="preserve">Основное мероприятие "Выполнение комплекса мероприятий по строительству и реконструкции мест погребения"</t>
  </si>
  <si>
    <t>1120423690</t>
  </si>
  <si>
    <t xml:space="preserve">Проведение предпроектных работ (инженерных изысканий) для определения возможности создания новых мест погребения</t>
  </si>
  <si>
    <t>1120423810</t>
  </si>
  <si>
    <t xml:space="preserve">Организация охраны объектов незавершенного строительства (крематория)</t>
  </si>
  <si>
    <t>1120441120</t>
  </si>
  <si>
    <t xml:space="preserve">Строительство крематория на кладбище "Восточное" города Перми</t>
  </si>
  <si>
    <t>1120500000</t>
  </si>
  <si>
    <t xml:space="preserve">Основное мероприятие "Организация ритуальных услуг"</t>
  </si>
  <si>
    <t>1120500590</t>
  </si>
  <si>
    <t>1130000000</t>
  </si>
  <si>
    <t xml:space="preserve">Подпрограмма "Развитие коммунальной инфраструктуры и благоустройства территории индивидуальной жилой застройки в городе Перми"</t>
  </si>
  <si>
    <t>1130100000</t>
  </si>
  <si>
    <t xml:space="preserve">Основное мероприятие "Выполнение комплекса мероприятий по благоустройству территорий общего пользования микрорайонов индивидуальной жилой застройки в городе Перми"</t>
  </si>
  <si>
    <t>1130123130</t>
  </si>
  <si>
    <t xml:space="preserve">Благоустройство территорий индивидуальной жилой застройки в городе Перми</t>
  </si>
  <si>
    <t>1150000000</t>
  </si>
  <si>
    <t xml:space="preserve">Подпрограмма "Повышение уровня благоустройства территории города Перми"</t>
  </si>
  <si>
    <t>1150100000</t>
  </si>
  <si>
    <t xml:space="preserve">Основное мероприятие "Организация перемещения и хранения средств индивидуальной мобильности, размещенных с нарушением требований правил благоустройства"</t>
  </si>
  <si>
    <t>1150123670</t>
  </si>
  <si>
    <t>1150200000</t>
  </si>
  <si>
    <t xml:space="preserve">Основное мероприятие "Восстановление нарушенного благоустройства"</t>
  </si>
  <si>
    <t>1150221820</t>
  </si>
  <si>
    <t>1150223740</t>
  </si>
  <si>
    <t xml:space="preserve">Восстановление благоустройства земельных участков после демонтажа объектов капитального строительства и нестационарных торговых объектов</t>
  </si>
  <si>
    <t>1150300000</t>
  </si>
  <si>
    <t xml:space="preserve">Основное мероприятие "Обеспечение доступа к земельным участкам"</t>
  </si>
  <si>
    <t>1150323750</t>
  </si>
  <si>
    <t xml:space="preserve">Благоустройство территорий для обеспечения доступа к земельным участкам, предоставленным отдельным категориям граждан</t>
  </si>
  <si>
    <t>1200000000</t>
  </si>
  <si>
    <t xml:space="preserve">Муниципальная программа "Организация регулярных перевозок автомобильным и городским наземным электрическим транспортом в городе Перми"</t>
  </si>
  <si>
    <t>1210000000</t>
  </si>
  <si>
    <t xml:space="preserve">Подпрограмма "Приоритетное развитие общественного транспорта в городе Перми"</t>
  </si>
  <si>
    <t>1210100000</t>
  </si>
  <si>
    <t xml:space="preserve">Основное мероприятие "Совершенствование маршрутной сети"</t>
  </si>
  <si>
    <t>1210123270</t>
  </si>
  <si>
    <t xml:space="preserve">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t>
  </si>
  <si>
    <t>Транспорт</t>
  </si>
  <si>
    <t>1210123320</t>
  </si>
  <si>
    <t xml:space="preserve">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t>
  </si>
  <si>
    <t>1210171400</t>
  </si>
  <si>
    <t xml:space="preserve">Возмещение затрат, связанных с подготовкой водителей транспортных средств категорий "D" и "DE"</t>
  </si>
  <si>
    <t>1210300000</t>
  </si>
  <si>
    <t xml:space="preserve">Основное мероприятие "Повышение уровня контроля за работой перевозчиков и оплатой проезда"</t>
  </si>
  <si>
    <t>1210300590</t>
  </si>
  <si>
    <t>1210321800</t>
  </si>
  <si>
    <t xml:space="preserve">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t>
  </si>
  <si>
    <t>1210322210</t>
  </si>
  <si>
    <t xml:space="preserve">Обеспечение функционирования автоматизированных информационных систем по управлению транспортом</t>
  </si>
  <si>
    <t>1210400000</t>
  </si>
  <si>
    <t xml:space="preserve">Основное мероприятие "Создание и развитие сервисов взаимодействия с пассажирами по вопросам качества работы общественного транспорта"</t>
  </si>
  <si>
    <t>1210421810</t>
  </si>
  <si>
    <t xml:space="preserve">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t>
  </si>
  <si>
    <t>1210500000</t>
  </si>
  <si>
    <t xml:space="preserve">Основное мероприятие "Обустройство остановочных пунктов"</t>
  </si>
  <si>
    <t>1210521770</t>
  </si>
  <si>
    <t xml:space="preserve">Обустройство остановочных пунктов, используемых в регулярных перевозках пассажиров</t>
  </si>
  <si>
    <t>1210521780</t>
  </si>
  <si>
    <t xml:space="preserve">Содержание и ремонт остановочных пунктов с элементами благоустройства</t>
  </si>
  <si>
    <t>1210600000</t>
  </si>
  <si>
    <t xml:space="preserve">Основное мероприятие "Выполнение комплекса мероприятий по обновлению подвижного состава и приведению в нормативное состояние трамвайных путей"</t>
  </si>
  <si>
    <t>1210671340</t>
  </si>
  <si>
    <t xml:space="preserve">Возмещение затрат, связанных с уплатой лизинговых платежей по договорам финансовой аренды (лизинга)</t>
  </si>
  <si>
    <t>12106ST220</t>
  </si>
  <si>
    <t xml:space="preserve">Плата концедента по концессионному соглашению, объектом которого являются объекты транспортной инфраструктуры и технологически связанные с ними транспортные средства, обеспечивающие деятельность, связанную с перевозками пассажиров транспортом общего пользования</t>
  </si>
  <si>
    <t>121R700000</t>
  </si>
  <si>
    <t xml:space="preserve">Основное мероприятие "Финансовое обеспечение реализации инфраструктурных проектов, направленных на комплексное развитие городского наземного электрического транспорта"</t>
  </si>
  <si>
    <t>121R754010</t>
  </si>
  <si>
    <t xml:space="preserve">Реализация инфраструктурного проекта, направленного на комплексное развитие городского наземного электрического транспорта,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t>
  </si>
  <si>
    <t>90а</t>
  </si>
  <si>
    <t>1300000000</t>
  </si>
  <si>
    <t xml:space="preserve">Муниципальная программа "Формирование современной городской среды"</t>
  </si>
  <si>
    <t>1310000000</t>
  </si>
  <si>
    <t xml:space="preserve">Подпрограмма "Формирование комфортного внутригородского пространства на территории муниципального образования город Пермь"</t>
  </si>
  <si>
    <t>1310100000</t>
  </si>
  <si>
    <t xml:space="preserve">Основное мероприятие "Благоустройство дворовых территорий многоквартирных домов города Перми"</t>
  </si>
  <si>
    <t>1310171290</t>
  </si>
  <si>
    <t xml:space="preserve">Поддержка мероприятий повышения уровня благоустройства дворовых территорий многоквартирных домов города Перми</t>
  </si>
  <si>
    <t>13101SЖ090</t>
  </si>
  <si>
    <t xml:space="preserve">Поддержка муниципальных программ формирования современной городской среды (расходы, не софинансируемые из федерального бюджета)</t>
  </si>
  <si>
    <t>131F200000</t>
  </si>
  <si>
    <t xml:space="preserve">Основное мероприятие "Региональный проект "Формирование комфортной городской среды"</t>
  </si>
  <si>
    <t>131F255550</t>
  </si>
  <si>
    <t xml:space="preserve">Реализация программ формирования современной городской среды</t>
  </si>
  <si>
    <t>82,86,88</t>
  </si>
  <si>
    <t>80,83,84,87</t>
  </si>
  <si>
    <t>1320000000</t>
  </si>
  <si>
    <t xml:space="preserve">Подпрограмма "Благоустройство общественных территорий муниципального образования город Пермь"</t>
  </si>
  <si>
    <t>1320100000</t>
  </si>
  <si>
    <t xml:space="preserve">Основное мероприятие "Выполнение комплекса мероприятий по ремонту и капитальному ремонту территорий общего пользования"</t>
  </si>
  <si>
    <t>1320122280</t>
  </si>
  <si>
    <t xml:space="preserve">Ремонт общественных территорий города Перми</t>
  </si>
  <si>
    <t>1320123040</t>
  </si>
  <si>
    <t xml:space="preserve">Капитальный ремонт общественных территорий города Перми</t>
  </si>
  <si>
    <t>13201SЖ090</t>
  </si>
  <si>
    <t>1320300000</t>
  </si>
  <si>
    <t xml:space="preserve">Основное мероприятие "Выполнение комплекса работ по обустройству территорий общего пользования"</t>
  </si>
  <si>
    <t>13203SЖ090</t>
  </si>
  <si>
    <t>1400000000</t>
  </si>
  <si>
    <t xml:space="preserve">Муниципальная программа "Охрана природы и лесное хозяйство города Перми"</t>
  </si>
  <si>
    <t>1410000000</t>
  </si>
  <si>
    <t xml:space="preserve">Подпрограмма "Реализация природоохранных мероприятий"</t>
  </si>
  <si>
    <t>1410100000</t>
  </si>
  <si>
    <t xml:space="preserve">Основное мероприятие "Охрана и улучшение состояния природных объектов на территории города Перми"</t>
  </si>
  <si>
    <t>1410121660</t>
  </si>
  <si>
    <t xml:space="preserve">Создание и содержание ООПТ местного значения</t>
  </si>
  <si>
    <t xml:space="preserve">Лесное хозяйство</t>
  </si>
  <si>
    <t>1410200000</t>
  </si>
  <si>
    <t xml:space="preserve">Основное мероприятие "Охрана зеленого фонда города Перми от инвазивных растений"</t>
  </si>
  <si>
    <t>1410221630</t>
  </si>
  <si>
    <t xml:space="preserve">Реализация мероприятий по предотвращению распространения и уничтожению борщевика Сосновского в муниципальных образованиях Пермского края</t>
  </si>
  <si>
    <t xml:space="preserve">Сельское хозяйство и рыболовство</t>
  </si>
  <si>
    <t>1410300000</t>
  </si>
  <si>
    <t xml:space="preserve">Основное мероприятие "Компенсационные посадки зеленых насаждений"</t>
  </si>
  <si>
    <t>1410321690</t>
  </si>
  <si>
    <t xml:space="preserve">Посадка зеленых насаждений ценных видов</t>
  </si>
  <si>
    <t>1410400000</t>
  </si>
  <si>
    <t xml:space="preserve">Основное мероприятие "Создание единого зеленого каркаса города Перми"</t>
  </si>
  <si>
    <t>1410422070</t>
  </si>
  <si>
    <t xml:space="preserve">Разработка и сопровождение информационной системы обеспечения озеленительной деятельности города Перми</t>
  </si>
  <si>
    <t xml:space="preserve">Охрана объектов растительного и животного мира и среды их обитания</t>
  </si>
  <si>
    <t>1410500000</t>
  </si>
  <si>
    <t xml:space="preserve">Основное мероприятие "Создание и развитие инфраструктуры на природных территориях"</t>
  </si>
  <si>
    <t>1410522180</t>
  </si>
  <si>
    <t xml:space="preserve">Рекреационное обустройство в долинах малых рек</t>
  </si>
  <si>
    <t>14105SЖ410</t>
  </si>
  <si>
    <t>1410600000</t>
  </si>
  <si>
    <t xml:space="preserve">Основное мероприятие "Мероприятия по содержанию питомника растений"</t>
  </si>
  <si>
    <t>1410600590</t>
  </si>
  <si>
    <t>1410622340</t>
  </si>
  <si>
    <t xml:space="preserve">Обеспечение питомника растений инфраструктурой для его деятельности</t>
  </si>
  <si>
    <t>1410623030</t>
  </si>
  <si>
    <t xml:space="preserve">Содержание древесно-кустарниковых насаждений на территории города Перми</t>
  </si>
  <si>
    <t>1410700000</t>
  </si>
  <si>
    <t xml:space="preserve">Основное мероприятие "Капитальные вложения в объекты недвижимого имущества муниципальной собственности в сфере экологии"</t>
  </si>
  <si>
    <t>1410743570</t>
  </si>
  <si>
    <t xml:space="preserve">Строительство городского питомника растений на земельном участке с кадастровым номером 59:01:0000000:91384</t>
  </si>
  <si>
    <t>93а</t>
  </si>
  <si>
    <t>1410800000</t>
  </si>
  <si>
    <t xml:space="preserve">Основное мероприятие "Восстановление и экологическая реабилитация водных объектов"</t>
  </si>
  <si>
    <t>1410821640</t>
  </si>
  <si>
    <t xml:space="preserve">Наблюдение за водными объектами города Перми и их обустройство</t>
  </si>
  <si>
    <t>1410900000</t>
  </si>
  <si>
    <t xml:space="preserve">Основное мероприятие "Экологическое просвещение населения города Перми"</t>
  </si>
  <si>
    <t>1410922200</t>
  </si>
  <si>
    <t xml:space="preserve">Информирование населения города Перми о качестве окружающей среды</t>
  </si>
  <si>
    <t>1420000000</t>
  </si>
  <si>
    <t xml:space="preserve">Подпрограмма "Сохранение и воспроизводство городских лесов"</t>
  </si>
  <si>
    <t>1420100000</t>
  </si>
  <si>
    <t xml:space="preserve">Основное мероприятие "Проведение учета лесных участков и осуществление лесного контроля городских лесов"</t>
  </si>
  <si>
    <t>1420121790</t>
  </si>
  <si>
    <t xml:space="preserve">Проведение мероприятий по лесоустройству, межеванию и лесному контролю</t>
  </si>
  <si>
    <t>1420200000</t>
  </si>
  <si>
    <t xml:space="preserve">Основное мероприятие "Выполнение мероприятий по охране, защите, воспроизводству городских лесов"</t>
  </si>
  <si>
    <t>1420200590</t>
  </si>
  <si>
    <t>1420221700</t>
  </si>
  <si>
    <t xml:space="preserve">Обеспечение санитарной и противопожарной безопасности на территории Пермского городского лесничества</t>
  </si>
  <si>
    <t>1420300000</t>
  </si>
  <si>
    <t xml:space="preserve">Основное мероприятие "Формирование рекреационно привлекательных территорий путем создания рекреационных зон и мест отдыха"</t>
  </si>
  <si>
    <t>1420321650</t>
  </si>
  <si>
    <t xml:space="preserve">Поддержание территории городских лесов в нормативном состоянии</t>
  </si>
  <si>
    <t>1420400000</t>
  </si>
  <si>
    <t xml:space="preserve">Основное мероприятие "Мероприятие по развитию городского пространства в рамках проекта "Зеленое кольцо" в особо охраняемой природной территории местного значения - охраняемом ландшафте "Черняевский лес"</t>
  </si>
  <si>
    <t>14204SЖ410</t>
  </si>
  <si>
    <t>1430000000</t>
  </si>
  <si>
    <t xml:space="preserve">Подпрограмма "Обращение с животными без владельцев"</t>
  </si>
  <si>
    <t>1430100000</t>
  </si>
  <si>
    <t xml:space="preserve">Основное мероприятие "Организация отлова и временного содержания животных без владельцев"</t>
  </si>
  <si>
    <t>1430100590</t>
  </si>
  <si>
    <t>143012У150</t>
  </si>
  <si>
    <t xml:space="preserve">Организация мероприятий при осуществлении деятельности по обращению с животными без владельцев</t>
  </si>
  <si>
    <t>1430200000</t>
  </si>
  <si>
    <t xml:space="preserve">Основное мероприятие "Формирование ответственного обращения к животным"</t>
  </si>
  <si>
    <t>1430221260</t>
  </si>
  <si>
    <t xml:space="preserve">Обустройство и содержание площадок для выгула и дрессировки собак</t>
  </si>
  <si>
    <t>1430300000</t>
  </si>
  <si>
    <t xml:space="preserve">Основное мероприятие "Создание условий осуществления деятельности в муниципальном приюте для животных без владельцев"</t>
  </si>
  <si>
    <t>14303SУ390</t>
  </si>
  <si>
    <t xml:space="preserve">Реализация мероприятий по созданию условий осуществления деятельности в муниципальном приюте для животных без владельцев</t>
  </si>
  <si>
    <t>1500000000</t>
  </si>
  <si>
    <t xml:space="preserve">Муниципальная программа "Обеспечение жильем жителей города Перми"</t>
  </si>
  <si>
    <t>1510000000</t>
  </si>
  <si>
    <t xml:space="preserve">Подпрограмма "Обеспечение устойчивого сокращения непригодного для проживания и аварийного жилищного фонда"</t>
  </si>
  <si>
    <t>1510100000</t>
  </si>
  <si>
    <t xml:space="preserve">Основное мероприятие "Переселение граждан города Перми из непригодного для проживания и аварийного жилищного фонда, в том числе изъятие нежилых помещений"</t>
  </si>
  <si>
    <t>1510121480</t>
  </si>
  <si>
    <t xml:space="preserve">Переселение граждан города Перми из многоквартирных домов, признанных аварийными и не входящих в действующие программы переселения, непригодного для проживания жилищного фонда, в том числе изъятие нежилых помещений в многоквартирных домах</t>
  </si>
  <si>
    <t xml:space="preserve">Жилищное хозяйство</t>
  </si>
  <si>
    <t>15101SЖ860</t>
  </si>
  <si>
    <t xml:space="preserve">Мероприятия по расселению жилых помещений, признанных непригодными для проживания, а также жилых помещений, находящихся в многоквартирных домах, признанных аварийными и подлежащими сносу, на территории г. Перми</t>
  </si>
  <si>
    <t>151F300000</t>
  </si>
  <si>
    <t xml:space="preserve">Основное мероприятие "Федеральный проект "Обеспечение устойчивого сокращения непригодного для проживания жилищного фонда"</t>
  </si>
  <si>
    <t>151F367483</t>
  </si>
  <si>
    <t xml:space="preserve">Обеспечение устойчивого сокращения непригодного для проживания жилого фонда</t>
  </si>
  <si>
    <t>151F367484</t>
  </si>
  <si>
    <t xml:space="preserve">Реализация мероприятий по обеспечению устойчивого сокращения непригодного для проживания жилого фонда</t>
  </si>
  <si>
    <t>151F36748S</t>
  </si>
  <si>
    <t>1520000000</t>
  </si>
  <si>
    <t xml:space="preserve">Подпрограмма "Управление муниципальным жилищным фондом города Перми"</t>
  </si>
  <si>
    <t>1520100000</t>
  </si>
  <si>
    <t xml:space="preserve">Основное мероприятие "Реализация мероприятий в целях эффективного использования муниципального жилищного фонда"</t>
  </si>
  <si>
    <t>1520100590</t>
  </si>
  <si>
    <t>1520121500</t>
  </si>
  <si>
    <t xml:space="preserve">Обеспечение нормативного содержания муниципального жилищного фонда</t>
  </si>
  <si>
    <t xml:space="preserve">Исполнение судебных актов</t>
  </si>
  <si>
    <t>1520123260</t>
  </si>
  <si>
    <t xml:space="preserve">Обеспечение нормативного содержания муниципального жилищного фонда в целях исполнения судебных решений</t>
  </si>
  <si>
    <t>1530000000</t>
  </si>
  <si>
    <t xml:space="preserve">Подпрограмма "Повышение доступности жилья"</t>
  </si>
  <si>
    <t>1530100000</t>
  </si>
  <si>
    <t xml:space="preserve">Основное мероприятие "Обеспечение жилыми помещениями детей-сирот и детей, оставшихся без попечения родителей, лиц из числа детей-сирот и детей, оставшихся без попечения родителей"</t>
  </si>
  <si>
    <t>153012С070</t>
  </si>
  <si>
    <t xml:space="preserve">Содержание жилых помещений специализированного жилищного фонда для детей-сирот, детей, оставшихся без попечения родителей, лиц из их числа</t>
  </si>
  <si>
    <t>153012С080</t>
  </si>
  <si>
    <t xml:space="preserve">Строительство и приобретение жилых помещений для формирования специализированного жилищного фонда для обеспечения жилыми помещениями детей-сирот и детей, оставшихся без попечения родителей, лиц из числа детей-сирот и детей, оставшихся без попечения родителей, по договорам найма специализированных жилых помещений</t>
  </si>
  <si>
    <t>15301R0820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</si>
  <si>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</si>
  <si>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1530200000</t>
  </si>
  <si>
    <t xml:space="preserve">Основное мероприятие "Оказание мер социальной поддержки гражданам города Перми в целях улучшения жилищных условий"</t>
  </si>
  <si>
    <t>153022С190</t>
  </si>
  <si>
    <t xml:space="preserve">Обеспечение жилыми помещениями реабилитированных лиц, имеющих инвалидность или являющихся пенсионерами, и проживающих совместно членов их семей</t>
  </si>
  <si>
    <t>1530251340</t>
  </si>
  <si>
    <t xml:space="preserve">Обеспечение жильем отдельных категорий граждан, установленных Федеральным законом от 12 января 1995 г. N 5-ФЗ "О ветеранах", в соответствии с Указом Президента Российской Федерации от 7 мая 2008 г. N 714 "Об обеспечении жильем ветеранов Великой Отечественной войны 1941-1945 годов"</t>
  </si>
  <si>
    <t>1530251350</t>
  </si>
  <si>
    <t xml:space="preserve">Обеспечение жильем отдельных категорий граждан, установленных Федеральным законом от 12 января 1995 г. N 5-ФЗ "О ветеранах"</t>
  </si>
  <si>
    <t>1530251760</t>
  </si>
  <si>
    <t xml:space="preserve">Обеспечение жильем отдельных категорий граждан, установленных Федеральным законом от 24 ноября 1995 г. N 181-ФЗ "О социальной защите инвалидов в Российской Федерации"</t>
  </si>
  <si>
    <t>15302L4970</t>
  </si>
  <si>
    <t xml:space="preserve">Реализация мероприятий по обеспечению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</si>
  <si>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1530300000</t>
  </si>
  <si>
    <t xml:space="preserve">Основное мероприятие "Исполнение судебных решений об изъятии жилых (нежилых) помещений, о предоставлении благоустроенного жилья"</t>
  </si>
  <si>
    <t>1530343260</t>
  </si>
  <si>
    <t xml:space="preserve">Приобретение жилья, изъятие жилых (нежилых) помещений в целях исполнения судебных решений</t>
  </si>
  <si>
    <t>1540000000</t>
  </si>
  <si>
    <t xml:space="preserve">Подпрограмма "Осуществление иных мероприятий в сфере жилищных отношений"</t>
  </si>
  <si>
    <t>1540100000</t>
  </si>
  <si>
    <t xml:space="preserve">Основное мероприятие "Реализация мероприятий в сфере жилищных отношений"</t>
  </si>
  <si>
    <t>1540122110</t>
  </si>
  <si>
    <t xml:space="preserve">Организация и выполнение мероприятий в сфере жилищных отношений</t>
  </si>
  <si>
    <t>1600000000</t>
  </si>
  <si>
    <t xml:space="preserve">Муниципальная программа "Управление муниципальным имуществом города Перми"</t>
  </si>
  <si>
    <t>1610000000</t>
  </si>
  <si>
    <t xml:space="preserve">Подпрограмма "Распоряжение муниципальным имуществом"</t>
  </si>
  <si>
    <t>1610100000</t>
  </si>
  <si>
    <t xml:space="preserve">Основное мероприятие "Осуществление полномочий собственника муниципального имущества города Перми в порядке, предусмотренном действующим законодательством"</t>
  </si>
  <si>
    <t>1610121540</t>
  </si>
  <si>
    <t xml:space="preserve">Организация ведения реестра муниципального имущества города Перми</t>
  </si>
  <si>
    <t>1610123370</t>
  </si>
  <si>
    <t xml:space="preserve">Реализация мероприятий в сфере управления и распоряжения муниципальным имуществом, обеспечение правовой защиты муниципального имущества</t>
  </si>
  <si>
    <t>1620000000</t>
  </si>
  <si>
    <t xml:space="preserve">Подпрограмма "Содержание муниципального имущества"</t>
  </si>
  <si>
    <t>1620100000</t>
  </si>
  <si>
    <t xml:space="preserve">Основное мероприятие "Обеспечение содержания и обслуживания нежилого муниципального фонда"</t>
  </si>
  <si>
    <t>1620100590</t>
  </si>
  <si>
    <t>1620121590</t>
  </si>
  <si>
    <t xml:space="preserve">Реализация мероприятий по содержанию и обслуживанию нежилого муниципального фонда</t>
  </si>
  <si>
    <t>1620121600</t>
  </si>
  <si>
    <t xml:space="preserve">Снос объектов недвижимого имущества муниципального нежилого фонда, находящихся в составе муниципальной казны</t>
  </si>
  <si>
    <t>1620122150</t>
  </si>
  <si>
    <t xml:space="preserve">Реализация мероприятий по приведению в нормативное состояние объектов нежилого муниципального фонда</t>
  </si>
  <si>
    <t>1700000000</t>
  </si>
  <si>
    <t xml:space="preserve">Муниципальная программа "Развитие системы жилищно-коммунального хозяйства в городе Перми"</t>
  </si>
  <si>
    <t>1710000000</t>
  </si>
  <si>
    <t xml:space="preserve">Подпрограмма "Модернизация и комплексное развитие систем коммунальной инфраструктуры"</t>
  </si>
  <si>
    <t>1710100000</t>
  </si>
  <si>
    <t xml:space="preserve">Основное мероприятие "Капитальные вложения в объекты муниципальной собственности системы водоснабжения и водоотведения"</t>
  </si>
  <si>
    <t>1710141090</t>
  </si>
  <si>
    <t xml:space="preserve">Реконструкция системы очистки сточных вод в микрорайоне "Крым" Кировского района города Перми</t>
  </si>
  <si>
    <t xml:space="preserve">Коммунальное хозяйство</t>
  </si>
  <si>
    <t>1710141210</t>
  </si>
  <si>
    <t xml:space="preserve">Строительство водопроводных сетей в микрорайоне "Висим" Мотовилихинского района города Перми</t>
  </si>
  <si>
    <t>1710141220</t>
  </si>
  <si>
    <t xml:space="preserve">Строительство водопроводных сетей в микрорайоне "Вышка-1" Мотовилихинского района города Перми</t>
  </si>
  <si>
    <t>1710141320</t>
  </si>
  <si>
    <t xml:space="preserve">Строительство скважин для обеспечения населения города Перми резервным водоснабжением, при возникновении чрезвычайных ситуаций</t>
  </si>
  <si>
    <t>1710141700</t>
  </si>
  <si>
    <t xml:space="preserve">Выкуп сетей водоснабжения и водоотведения, принадлежащих на праве собственности ООО "Энергия-М"</t>
  </si>
  <si>
    <t>1710141710</t>
  </si>
  <si>
    <t xml:space="preserve">Выкуп сетей водоотведения по адресу: г. Пермь, ул. Монастырская, 61</t>
  </si>
  <si>
    <t>1710141770</t>
  </si>
  <si>
    <t xml:space="preserve">Строительство водопроводных сетей в микрорайоне Турбино</t>
  </si>
  <si>
    <t>1710141780</t>
  </si>
  <si>
    <t xml:space="preserve">Строительство водопроводных сетей по ул. 2-я Мулянская Дзержинского района города Перми</t>
  </si>
  <si>
    <t>1710142260</t>
  </si>
  <si>
    <t xml:space="preserve">Санация и строительство 2-й нитки водовода Гайва-Заозерье</t>
  </si>
  <si>
    <t>1710142360</t>
  </si>
  <si>
    <t xml:space="preserve">Реконструкция канализационной насосной станции "Речник" Дзержинского района города Перми</t>
  </si>
  <si>
    <t>1710142370</t>
  </si>
  <si>
    <t xml:space="preserve">Строительство второго напорного коллектора от канализационной насосной станции "Речник" Дзержинского района города Перми</t>
  </si>
  <si>
    <t>1710142410</t>
  </si>
  <si>
    <t xml:space="preserve">Строительство сетей водоснабжения в микрорайоне Средняя Курья по ул. Борцов Революции Ленинского района города Перми</t>
  </si>
  <si>
    <t>1710143310</t>
  </si>
  <si>
    <t xml:space="preserve">Реконструкция самотечного коллектора Д-360 мм/450 мм по бульвару Гагарина до шахты №13 ГРК</t>
  </si>
  <si>
    <t>1710143480</t>
  </si>
  <si>
    <t xml:space="preserve">Строительство сетей водоснабжения в микрорайоне "Заозерье" для земельных участков многодетных семей</t>
  </si>
  <si>
    <t>1710200000</t>
  </si>
  <si>
    <t xml:space="preserve">Основное мероприятие "Капитальные вложения в объекты муниципальной собственности в системе газоснабжения"</t>
  </si>
  <si>
    <t>1710241100</t>
  </si>
  <si>
    <t xml:space="preserve">Строительство газопроводов в микрорайонах индивидуальной застройки города Перми</t>
  </si>
  <si>
    <t>1710300000</t>
  </si>
  <si>
    <t xml:space="preserve">Основное мероприятие "Исполнение обязанностей муниципального заказчика-застройщика при осуществлении бюджетных инвестиций в объекты муниципальной собственности систем коммунальной инфраструктуры"</t>
  </si>
  <si>
    <t>1710321680</t>
  </si>
  <si>
    <t xml:space="preserve">Исполнение обязанностей по уплате земельного налога по объектам капитальных вложений систем коммунальной инфраструктуры</t>
  </si>
  <si>
    <t>1710400000</t>
  </si>
  <si>
    <t xml:space="preserve">Основное мероприятие "Муниципальная поддержка газификации жилых домов в микрорайонах индивидуальной застройки"</t>
  </si>
  <si>
    <t>1710471120</t>
  </si>
  <si>
    <t xml:space="preserve">Возмещение затрат по подключению к системе газоснабжения жилых домов в зонах индивидуальной жилой застройки</t>
  </si>
  <si>
    <t>1710500000</t>
  </si>
  <si>
    <t xml:space="preserve">Основное мероприятие "Научно-исследовательские работы в области развития систем коммунальной инфраструктуры"</t>
  </si>
  <si>
    <t>1710523230</t>
  </si>
  <si>
    <t xml:space="preserve">Разработка программы комплексного развития систем коммунальной инфраструктуры города Перми</t>
  </si>
  <si>
    <t xml:space="preserve">Прикладные научные исследования в области жилищно-коммунального хозяйства</t>
  </si>
  <si>
    <t>1710600000</t>
  </si>
  <si>
    <t xml:space="preserve">Основное мероприятие "Выполнение комплекса мероприятий по строительству и реконструкции мест отвала снега"</t>
  </si>
  <si>
    <t>1710643460</t>
  </si>
  <si>
    <t xml:space="preserve">Строительство места отвала снега по ул. Промышленной</t>
  </si>
  <si>
    <t>1710700000</t>
  </si>
  <si>
    <t xml:space="preserve">Основное мероприятие "Капитальные вложения в объекты муниципальной собственности системы тепловых сетей"</t>
  </si>
  <si>
    <t>1710741790</t>
  </si>
  <si>
    <t xml:space="preserve">Выкуп центрального теплового пункта по адресу: ул. Веры Засулич, 50 б</t>
  </si>
  <si>
    <t>171F500000</t>
  </si>
  <si>
    <t xml:space="preserve">Основное мероприятие "Федеральный проект "Чистая вода"</t>
  </si>
  <si>
    <t>171F552430</t>
  </si>
  <si>
    <t xml:space="preserve">Строительство и реконструкция (модернизация) объектов питьевого водоснабжения</t>
  </si>
  <si>
    <t>1720000000</t>
  </si>
  <si>
    <t xml:space="preserve">Подпрограмма "Обеспечение санитарно-эпидемиологических требований законодательства"</t>
  </si>
  <si>
    <t>1720100000</t>
  </si>
  <si>
    <t xml:space="preserve">Основное мероприятие "Организация работ по сбору, транспортированию и размещению бесхозяйных отходов на территории города Перми"</t>
  </si>
  <si>
    <t>1720100590</t>
  </si>
  <si>
    <t>1720101060</t>
  </si>
  <si>
    <t>1720200000</t>
  </si>
  <si>
    <t xml:space="preserve">Основное мероприятие "Организация работ по созданию и содержанию мест (площадок) накопления твердых коммунальных отходов"</t>
  </si>
  <si>
    <t>1720222030</t>
  </si>
  <si>
    <t xml:space="preserve">Обустройство и содержание мест (площадок) накопления твердых коммунальных отходов</t>
  </si>
  <si>
    <t>1720300000</t>
  </si>
  <si>
    <t xml:space="preserve">Основное мероприятие "Организация работ по обустройству контейнерных площадок нового образца"</t>
  </si>
  <si>
    <t>1720323430</t>
  </si>
  <si>
    <t xml:space="preserve">Обустройство контейнерных площадок нового образца в городе Перми</t>
  </si>
  <si>
    <t>96-102</t>
  </si>
  <si>
    <t>17203SЖ410</t>
  </si>
  <si>
    <t>1730000000</t>
  </si>
  <si>
    <t xml:space="preserve">Подпрограмма "Обеспечение эффективного управления многоквартирными домами в городе Перми"</t>
  </si>
  <si>
    <t>1730100000</t>
  </si>
  <si>
    <t xml:space="preserve">Основное мероприятие "Информационное, консультационное, методическое и обучающее сопровождение субъектов в сфере управления многоквартирными домами"</t>
  </si>
  <si>
    <t>1730121360</t>
  </si>
  <si>
    <t xml:space="preserve">Проведение мероприятий, направленных на развитие системы общественного контроля в сфере жилищно-коммунального хозяйства</t>
  </si>
  <si>
    <t>1730200000</t>
  </si>
  <si>
    <t xml:space="preserve">Основное мероприятие "Оказание мер социальной поддержки гражданам по оплате жилищно-коммунальных услуг"</t>
  </si>
  <si>
    <t>1730282110</t>
  </si>
  <si>
    <t xml:space="preserve">Меры социальной поддержки гражданам, проживающим в непригодном для проживания и аварийном жилищном фонде</t>
  </si>
  <si>
    <t>1730300000</t>
  </si>
  <si>
    <t xml:space="preserve">Основное мероприятие "Муниципальная поддержка благоустройства придомовых территорий многоквартирных домов города Перми"</t>
  </si>
  <si>
    <t>1730371190</t>
  </si>
  <si>
    <t xml:space="preserve">Возмещение затрат по благоустройству придомовых территорий многоквартирных домов города Перми</t>
  </si>
  <si>
    <t>1730400000</t>
  </si>
  <si>
    <t xml:space="preserve">Основное мероприятие "Организация работ по сносу многоквартирных домов"</t>
  </si>
  <si>
    <t>1730400590</t>
  </si>
  <si>
    <t>1730401060</t>
  </si>
  <si>
    <t>1740000000</t>
  </si>
  <si>
    <t xml:space="preserve">Подпрограмма "Содержание объектов инженерной инфраструктуры"</t>
  </si>
  <si>
    <t>1740100000</t>
  </si>
  <si>
    <t xml:space="preserve">Основное мероприятие "Обеспечение нормативного состояния объектов инженерной инфраструктуры, находящихся в муниципальной собственности, в том числе бесхозяйных объектов"</t>
  </si>
  <si>
    <t>1740100590</t>
  </si>
  <si>
    <t>1740100790</t>
  </si>
  <si>
    <t xml:space="preserve">Целевая субсидия МБУ "Полигон" на проведение производственного экологического контроля на очистных сооружениях дождевой (ливневой) канализации</t>
  </si>
  <si>
    <t>1740100890</t>
  </si>
  <si>
    <t xml:space="preserve">Целевая субсидия МБУ "Полигон" на проведение ремонта колодцев дождевой (ливневой) канализации в границах улично-дорожной сети на территории города Перми</t>
  </si>
  <si>
    <t>1740101060</t>
  </si>
  <si>
    <t>1740121740</t>
  </si>
  <si>
    <t xml:space="preserve">Содержание и ремонт объектов инженерной инфраструктуры</t>
  </si>
  <si>
    <t>1740123240</t>
  </si>
  <si>
    <t xml:space="preserve">Создание и содержание в целях гражданской обороны резерва (запаса) материально-технических средств для ликвидации последствий чрезвычайных ситуаций природного и техногенного характера на объектах коммунальной инфраструктуры</t>
  </si>
  <si>
    <t>1740200000</t>
  </si>
  <si>
    <t xml:space="preserve">Основное мероприятие "Финансовое обеспечение денежных обязательств муниципальных предприятий"</t>
  </si>
  <si>
    <t>1740271160</t>
  </si>
  <si>
    <t xml:space="preserve">Финансовое обеспечение расходов муниципального предприятия "Пермводоканал" по погашению денежных обязательств по договору займа</t>
  </si>
  <si>
    <t>1740300000</t>
  </si>
  <si>
    <t xml:space="preserve">Основное мероприятие "Мероприятия по разработке схемы ливневой канализации системы водоотведения поверхностных сточных вод"</t>
  </si>
  <si>
    <t>1740323190</t>
  </si>
  <si>
    <t xml:space="preserve">Разработка схемы ливневой системы водоотведения поверхностных сточных вод</t>
  </si>
  <si>
    <t>1740400000</t>
  </si>
  <si>
    <t xml:space="preserve">Основное мероприятие "Организация выполнения работ (услуг) по санитарной очистке и содержанию территорий города Перми"</t>
  </si>
  <si>
    <t>1740400590</t>
  </si>
  <si>
    <t>1740400790</t>
  </si>
  <si>
    <t>1740401060</t>
  </si>
  <si>
    <t>1750000000</t>
  </si>
  <si>
    <t xml:space="preserve">Подпрограмма "Проведение капитального ремонта общего имущества собственников помещений в многоквартирных домах, расположенных на территории города Перми"</t>
  </si>
  <si>
    <t>1750100000</t>
  </si>
  <si>
    <t xml:space="preserve">Основное мероприятие "Исполнение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t>
  </si>
  <si>
    <t>1750121420</t>
  </si>
  <si>
    <t xml:space="preserve">Уплата взносов на капитальный ремонт общего имущества в многоквартирных домах в части муниципальной доли собственности</t>
  </si>
  <si>
    <t>1750200000</t>
  </si>
  <si>
    <t xml:space="preserve">Основное мероприятие "Муниципальная поддержка капитального ремонта жилищного фонда города Перми"</t>
  </si>
  <si>
    <t>1750271040</t>
  </si>
  <si>
    <t xml:space="preserve">Финансовое обеспечение затрат по проведению капитального ремонта фасадов многоквартирных домов города Перми</t>
  </si>
  <si>
    <t>1750271330</t>
  </si>
  <si>
    <t xml:space="preserve">Возмещение затрат некоммерческой организации "Фонд капитального ремонта общего имущества в многоквартирных домах в Пермском крае" по проведению капитального ремонта общего имущества многоквартирных домов</t>
  </si>
  <si>
    <t>17502SЖ410</t>
  </si>
  <si>
    <t>17502SЖ720</t>
  </si>
  <si>
    <t xml:space="preserve">Капитальный ремонт общего имущества в многоквартирных домах на территории Пермского края</t>
  </si>
  <si>
    <t>1750300000</t>
  </si>
  <si>
    <t xml:space="preserve">Основное мероприятие "Исполнение судебных актов, вступивших в законную силу, в рамках капитального ремонта"</t>
  </si>
  <si>
    <t>1750321830</t>
  </si>
  <si>
    <t xml:space="preserve">Выполнение работ по капитальному ремонту многоквартирных домов, направленных на исполнение судебных актов</t>
  </si>
  <si>
    <t>1750400000</t>
  </si>
  <si>
    <t xml:space="preserve">Основное мероприятие "Организация содержания расселенных многоквартирных домов"</t>
  </si>
  <si>
    <t>1750423250</t>
  </si>
  <si>
    <t xml:space="preserve">Содержание расселенных многоквартирных домов, признанных в установленном порядке аварийными и подлежащими сносу</t>
  </si>
  <si>
    <t>1800000000</t>
  </si>
  <si>
    <t xml:space="preserve">Муниципальная программа "Градостроительная деятельность на территории города Перми"</t>
  </si>
  <si>
    <t>1810000000</t>
  </si>
  <si>
    <t xml:space="preserve">Подпрограмма "Реализация документов, определяющих пространственную организацию города, развитие территории города Перми"</t>
  </si>
  <si>
    <t>1810100000</t>
  </si>
  <si>
    <t xml:space="preserve">Основное мероприятие "Формирование земельных участков"</t>
  </si>
  <si>
    <t>1810123590</t>
  </si>
  <si>
    <t xml:space="preserve">Постановка земельных участков на государственный кадастровый учет</t>
  </si>
  <si>
    <t>1810200000</t>
  </si>
  <si>
    <t xml:space="preserve">Основное мероприятие "Организация экспертно-консультационной деятельности в сфере градостроительства"</t>
  </si>
  <si>
    <t>1810223420</t>
  </si>
  <si>
    <t xml:space="preserve">Проведение экспертиз, оказание консультационных, юридических услуг</t>
  </si>
  <si>
    <t>1820000000</t>
  </si>
  <si>
    <t xml:space="preserve">Подпрограмма "Улучшение архитектурного облика города Перми"</t>
  </si>
  <si>
    <t>1820100000</t>
  </si>
  <si>
    <t xml:space="preserve">Основное мероприятие "Разработка документации по архитектурному облику города Перми"</t>
  </si>
  <si>
    <t>1820122080</t>
  </si>
  <si>
    <t xml:space="preserve">Разработка колерных паспортов зданий, расположенных на центральных улицах города Перми</t>
  </si>
  <si>
    <t>1820171370</t>
  </si>
  <si>
    <t xml:space="preserve">Предоставление грантов государственному бюджетному учреждению "Институт территориального планирования" на разработку архитектурных и градостроительных концепций</t>
  </si>
  <si>
    <t>1820200000</t>
  </si>
  <si>
    <t xml:space="preserve">Основное мероприятие "Снос самовольных построек, приведение объектов капитального строительства в первоначальное положение на территории города Перми"</t>
  </si>
  <si>
    <t>1820222040</t>
  </si>
  <si>
    <t xml:space="preserve">Обеспечение сноса самовольных построек, приведения объектов капитального строительства в первоначальное положение на территории города Перми</t>
  </si>
  <si>
    <t>1820300000</t>
  </si>
  <si>
    <t xml:space="preserve">Основное мероприятие "Выявление вывесок, не соответствующих Правилам благоустройства города Перми"</t>
  </si>
  <si>
    <t>1820323900</t>
  </si>
  <si>
    <t xml:space="preserve">Выявление вывесок, не соответствующих установленным требованиям к яркости</t>
  </si>
  <si>
    <t>1830000000</t>
  </si>
  <si>
    <t xml:space="preserve">Подпрограмма "Повышение эффективности принятия градостроительных решений путем ведения и развития информационных систем в сфере градостроительства"</t>
  </si>
  <si>
    <t>1830100000</t>
  </si>
  <si>
    <t xml:space="preserve">Основное мероприятие "Ведение автоматизированной информационной системы обеспечения градостроительной деятельности"</t>
  </si>
  <si>
    <t>1830121210</t>
  </si>
  <si>
    <t xml:space="preserve">Наполнение и сопровождение автоматизированной информационной системы обеспечения градостроительной деятельности</t>
  </si>
  <si>
    <t>1900000000</t>
  </si>
  <si>
    <t xml:space="preserve">Муниципальная программа "Управление земельными ресурсами города Перми"</t>
  </si>
  <si>
    <t>1910000000</t>
  </si>
  <si>
    <t xml:space="preserve">Подпрограмма "Распоряжение земельными участками, находящимися в муниципальной собственности и собственность на которые не разграничена"</t>
  </si>
  <si>
    <t>1910100000</t>
  </si>
  <si>
    <t xml:space="preserve">Основное мероприятие "Обеспечение платности использования земельных участков"</t>
  </si>
  <si>
    <t>1910121520</t>
  </si>
  <si>
    <t xml:space="preserve">Защита земельно-имущественных прав, осуществление профилактических мероприятий</t>
  </si>
  <si>
    <t>1910123650</t>
  </si>
  <si>
    <t xml:space="preserve">Обеспечение эффективного использования земельных ресурсов</t>
  </si>
  <si>
    <t>19101L5110</t>
  </si>
  <si>
    <t xml:space="preserve">Проведение комплексных кадастровых работ</t>
  </si>
  <si>
    <t>19101SЦ140</t>
  </si>
  <si>
    <t xml:space="preserve">Субсидия на разработку проектов межевания территории и проведение комплексных кадастровых работ</t>
  </si>
  <si>
    <t>1920000000</t>
  </si>
  <si>
    <t xml:space="preserve">Подпрограмма "Повышение эффективности управления земельными ресурсами путем развития информационной системы управления землями"</t>
  </si>
  <si>
    <t>1920100000</t>
  </si>
  <si>
    <t xml:space="preserve">Основное мероприятие "Ведение информационной системы управления землями"</t>
  </si>
  <si>
    <t>1920121840</t>
  </si>
  <si>
    <t xml:space="preserve">Сопровождение и модернизация информационной системы управления землями</t>
  </si>
  <si>
    <t>1920121850</t>
  </si>
  <si>
    <t xml:space="preserve">Обеспечение защиты персональных данных</t>
  </si>
  <si>
    <t>2000000000</t>
  </si>
  <si>
    <t xml:space="preserve">Муниципальная программа "Развитие автомобильных дорог и дорожных сооружений в городе Перми"</t>
  </si>
  <si>
    <t>2010000000</t>
  </si>
  <si>
    <t xml:space="preserve">Подпрограмма "Развитие улично-дорожной сети путем строительства и реконструкции автомобильных дорог, искусственных дорожных сооружений"</t>
  </si>
  <si>
    <t>2010100000</t>
  </si>
  <si>
    <t xml:space="preserve">Основное мероприятие "Выполнение комплекса мероприятий по строительству и реконструкции автомобильных дорог"</t>
  </si>
  <si>
    <t>2010122330</t>
  </si>
  <si>
    <t xml:space="preserve">Изъятие земельных участков и объектов недвижимости, имущества, проектирование в целях строительства (реконструкции) дорожных объектов</t>
  </si>
  <si>
    <t>2010141670</t>
  </si>
  <si>
    <t xml:space="preserve">Строительство проезда на участке от ул. Уральской до ул. Степана Разина</t>
  </si>
  <si>
    <t>400</t>
  </si>
  <si>
    <t>2010141760</t>
  </si>
  <si>
    <t xml:space="preserve">Строительство автомобильной дороги по ул. Монастырской на участке от площади Трех столетий до территории Мотовилихинских заводов</t>
  </si>
  <si>
    <t>2010141990</t>
  </si>
  <si>
    <t xml:space="preserve">Строительство ливневой канализации и очистных сооружений для отвода воды с автомобильной дороги по ул. Маршала Жукова и прилегающей территории</t>
  </si>
  <si>
    <t>2010142570</t>
  </si>
  <si>
    <t xml:space="preserve">Реконструкция ул. Героев Хасана от ул. Хлебозаводская до ул. Василия Васильева</t>
  </si>
  <si>
    <t>2010142580</t>
  </si>
  <si>
    <t xml:space="preserve">Строительство автомобильной дороги по Ивинскому проспекту</t>
  </si>
  <si>
    <t>2010143400</t>
  </si>
  <si>
    <t xml:space="preserve">Строительство автомобильной дороги по ул. Топазной</t>
  </si>
  <si>
    <t>2010143420</t>
  </si>
  <si>
    <t xml:space="preserve">Строительство очистных сооружений и водоотвода ливневых стоков по ул. Куйбышева,1 от ул. Петропавловской до выпуска</t>
  </si>
  <si>
    <t>2010143430</t>
  </si>
  <si>
    <t xml:space="preserve">Строительство очистных сооружений и водоотвода ливневых стоков по ул. Куфонина от ул. Трамвайной до ул. Подлесной до выпуска</t>
  </si>
  <si>
    <t>2010143450</t>
  </si>
  <si>
    <t xml:space="preserve">Реконструкция Комсомольского проспекта от ул. Ленина до ул. Екатерининской по нечетной стороне, Тр-5в</t>
  </si>
  <si>
    <t>20101ST040</t>
  </si>
  <si>
    <t>20101ST04A</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</si>
  <si>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автомобильной дороги по ул. Мира на участке от транспортной развязки на пересечении улиц Мира, Стахановская, Карпинского до шоссе Космонавтов)</t>
  </si>
  <si>
    <t>20101ST04D</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</si>
  <si>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Пермской от ул. Плеханова до ул. Попова)</t>
  </si>
  <si>
    <t>20101ST04E</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</si>
  <si>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Карпинского от ул. Архитектора Свиязева до ул. Космонавта Леонова)</t>
  </si>
  <si>
    <t>20101ST04J</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</si>
  <si>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Героев Хасана от ул. Хлебозаводская до ул. Василия Васильева)</t>
  </si>
  <si>
    <t>20101ST04S</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</si>
  <si>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Агатовой)</t>
  </si>
  <si>
    <t>20101ST04В</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</si>
  <si>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автодорожного путепровода по ул. Монастырской на 4А + 325 км перегона Пермь-II - Пермь-I Свердловской железной дороги)</t>
  </si>
  <si>
    <t>20101ST04К</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</si>
  <si>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Сапфирной в жилом районе Ива-1 Мотовилихинского района г. Перми)</t>
  </si>
  <si>
    <t>20101ST200</t>
  </si>
  <si>
    <t xml:space="preserve">Изъятие земельных участков и объектов недвижимости, имущества, проектирование в целях строительства (реконструкции) дорожных объектов Пермского городского округа</t>
  </si>
  <si>
    <t>2010200000</t>
  </si>
  <si>
    <t>2010243460</t>
  </si>
  <si>
    <t>2010300000</t>
  </si>
  <si>
    <t xml:space="preserve">Основное мероприятие "Выполнение комплекса мероприятий по строительству подпорной стенки"</t>
  </si>
  <si>
    <t>2010343340</t>
  </si>
  <si>
    <t xml:space="preserve">Строительство подпорной стенки с устройством противопожарного проезда по ул. Льва Шатрова, 35</t>
  </si>
  <si>
    <t>2010400000</t>
  </si>
  <si>
    <t xml:space="preserve">Основное мероприятие "Обеспечение обустройства сетей наружного освещения"</t>
  </si>
  <si>
    <t>2010423070</t>
  </si>
  <si>
    <t xml:space="preserve">Обустройство сетей наружного освещения на автомобильных дорогах города Перми</t>
  </si>
  <si>
    <t>2010423080</t>
  </si>
  <si>
    <t xml:space="preserve">Обустройство сетей наружного освещения</t>
  </si>
  <si>
    <t>2020000000</t>
  </si>
  <si>
    <t xml:space="preserve">Подпрограмма "Повышение уровня нормативного состояния автомобильных дорог и дорожных сооружений в городе Перми"</t>
  </si>
  <si>
    <t>2020100000</t>
  </si>
  <si>
    <t xml:space="preserve">Основное мероприятие "Выполнение комплекса мероприятий по приведению в нормативное состояние автомобильных дорог, трамвайных путей и искусственных дорожных сооружений"</t>
  </si>
  <si>
    <t>2020121250</t>
  </si>
  <si>
    <t xml:space="preserve">Капитальный ремонт автомобильных дорог и искусственных дорожных сооружений</t>
  </si>
  <si>
    <t>20201ST040</t>
  </si>
  <si>
    <t>9100000000</t>
  </si>
  <si>
    <t xml:space="preserve">Непрограммные расходы бюджета города Перми по реализации иных мероприятий</t>
  </si>
  <si>
    <t>9110000000</t>
  </si>
  <si>
    <t xml:space="preserve">Содержание централизованных бухгалтерий</t>
  </si>
  <si>
    <t>9110000590</t>
  </si>
  <si>
    <t xml:space="preserve">ом нп</t>
  </si>
  <si>
    <t xml:space="preserve">Другие вопросы в области культуры, кинематографии</t>
  </si>
  <si>
    <t xml:space="preserve">Другие вопросы в области физической культуры и спорта</t>
  </si>
  <si>
    <t>911002Н020</t>
  </si>
  <si>
    <t>9120000000</t>
  </si>
  <si>
    <t xml:space="preserve">Повышение уровня благоустройства территории города Перми</t>
  </si>
  <si>
    <t>9120000590</t>
  </si>
  <si>
    <t>9130000000</t>
  </si>
  <si>
    <t xml:space="preserve">Повышение эффективности управления имущественным комплексом административных зданий (помещений) города Перми</t>
  </si>
  <si>
    <t>9130000590</t>
  </si>
  <si>
    <t>9130021920</t>
  </si>
  <si>
    <t xml:space="preserve">Содержание имущественного комплекса административных зданий (помещений)</t>
  </si>
  <si>
    <t>9130021960</t>
  </si>
  <si>
    <t xml:space="preserve">Приведение в нормативное состояние административных зданий (помещений)</t>
  </si>
  <si>
    <t>9140000000</t>
  </si>
  <si>
    <t xml:space="preserve">Развитие архивного дела в городе Перми</t>
  </si>
  <si>
    <t>9140000590</t>
  </si>
  <si>
    <t>9140001060</t>
  </si>
  <si>
    <t>9160000000</t>
  </si>
  <si>
    <t xml:space="preserve">Мероприятия, направленные на решение отдельных вопросов местного значения в микрорайонах города Перми</t>
  </si>
  <si>
    <t>9190000000</t>
  </si>
  <si>
    <t xml:space="preserve">Иные непрограммные мероприятия</t>
  </si>
  <si>
    <t>9190020600</t>
  </si>
  <si>
    <t xml:space="preserve">Мероприятия по проведению выборов в Пермскую городскую Думу</t>
  </si>
  <si>
    <t xml:space="preserve">Специальные расходы</t>
  </si>
  <si>
    <t xml:space="preserve">Обеспечение проведения выборов и референдумов</t>
  </si>
  <si>
    <t>9190021030</t>
  </si>
  <si>
    <t xml:space="preserve">Выплаты гражданам денежного вознаграждения за содействие в выявлении лиц, совершивших административное правонарушение, выражающееся в нанесении на фасад здания, строения, сооружения надписей, графических рисунков и иных изображений вне специально отведенных для этого мест</t>
  </si>
  <si>
    <t>9190021200</t>
  </si>
  <si>
    <t xml:space="preserve">Исполнение обязанностей по уплате платежей в федеральный бюджет</t>
  </si>
  <si>
    <t xml:space="preserve">Судебная система</t>
  </si>
  <si>
    <t>9190021440</t>
  </si>
  <si>
    <t xml:space="preserve">Организация обучения муниципальных служащих администрации города Перми</t>
  </si>
  <si>
    <t>9190021460</t>
  </si>
  <si>
    <t xml:space="preserve">Мероприятия в сфере применения информационных технологий</t>
  </si>
  <si>
    <t>9190021530</t>
  </si>
  <si>
    <t xml:space="preserve">Денежное вознаграждение победителям и лауреатам конкурса "Лучший муниципальный служащий администрации города Перми"</t>
  </si>
  <si>
    <t>9190021550</t>
  </si>
  <si>
    <t xml:space="preserve">Денежное вознаграждение победителям конкурса "Лучший студенческий проект по развитию местного самоуправления"</t>
  </si>
  <si>
    <t>9190021870</t>
  </si>
  <si>
    <t xml:space="preserve">Информирование населения по вопросам местного значения</t>
  </si>
  <si>
    <t>9190021880</t>
  </si>
  <si>
    <t xml:space="preserve">Мероприятия по гражданской обороне по подготовке населения и организаций к действиям в чрезвычайной ситуации в мирное и военное время</t>
  </si>
  <si>
    <t>9190021890</t>
  </si>
  <si>
    <t xml:space="preserve">Учреждение и издание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t>
  </si>
  <si>
    <t>9190021900</t>
  </si>
  <si>
    <t xml:space="preserve">Мероприятия по созданию механизмов эффективного управления социально-экономическим развитием города Перми</t>
  </si>
  <si>
    <t>9190021910</t>
  </si>
  <si>
    <t xml:space="preserve">Оплата взносов в межмуниципальные ассоциации</t>
  </si>
  <si>
    <t xml:space="preserve">Предоставление платежей, взносов, безвозмездных перечислений субъектам международного права</t>
  </si>
  <si>
    <t>9190021950</t>
  </si>
  <si>
    <t xml:space="preserve">Обеспечение деятельности Пермской городской трехсторонней комиссии по регулированию социально-трудовых отношений в городе Перми</t>
  </si>
  <si>
    <t>9190023020</t>
  </si>
  <si>
    <t xml:space="preserve">Осуществление полномочий по составлению протоколов об административных правонарушениях и организации деятельности административных комиссий</t>
  </si>
  <si>
    <t>9190023610</t>
  </si>
  <si>
    <t xml:space="preserve">Прочие мероприятия в сфере коммунального хозяйства и благоустройства</t>
  </si>
  <si>
    <t>9190023640</t>
  </si>
  <si>
    <t xml:space="preserve">Исполнение обязательств по обслуживанию муниципального долга</t>
  </si>
  <si>
    <t xml:space="preserve">Обслуживание государственного (муниципального) долга</t>
  </si>
  <si>
    <t xml:space="preserve">Обслуживание муниципального долга</t>
  </si>
  <si>
    <t xml:space="preserve">Обслуживание государственного (муниципального) внутреннего долга</t>
  </si>
  <si>
    <t>9190023720</t>
  </si>
  <si>
    <t xml:space="preserve">Мероприятия, связанные с награждением знаком отличия Пермской городской Думы "За вклад в развитие нормотворчества"</t>
  </si>
  <si>
    <t>9190023800</t>
  </si>
  <si>
    <t xml:space="preserve">Капитальный ремонт здания для реализации мероприятий дополнительного образования и размещения общественного центра</t>
  </si>
  <si>
    <t>919002T060</t>
  </si>
  <si>
    <t xml:space="preserve">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t>
  </si>
  <si>
    <t>919002П040</t>
  </si>
  <si>
    <t xml:space="preserve">Составление протоколов об административных правонарушениях</t>
  </si>
  <si>
    <t>919002П060</t>
  </si>
  <si>
    <t xml:space="preserve">Осуществление полномочий по созданию и организации деятельности административных комиссий</t>
  </si>
  <si>
    <t>919002С090</t>
  </si>
  <si>
    <t xml:space="preserve">Организация осуществления государственных полномочий по обеспечению жилыми помещениями детей-сирот и детей, оставшихся без попечения родителей, лиц из числа детей-сирот и детей, оставшихся без попечения родителей</t>
  </si>
  <si>
    <t>919002С250</t>
  </si>
  <si>
    <t xml:space="preserve">Осуществление государственных полномочий по постановке на учет граждан, имеющих право на получение жилищных субсидий в связи с переселением из районов Крайнего Севера и приравненных к ним местностей</t>
  </si>
  <si>
    <t>919002У100</t>
  </si>
  <si>
    <t xml:space="preserve">Администрирование государственных полномочий по организации мероприятий при осуществлении деятельности по обращению с животными без владельцев</t>
  </si>
  <si>
    <t xml:space="preserve">Другие вопросы в области охраны окружающей среды</t>
  </si>
  <si>
    <t>9190051200</t>
  </si>
  <si>
    <t xml:space="preserve">Осуществление полномочий по составлению (изменению, дополнению) списков кандидатов в присяжные заседатели федеральных судов общей юрисдикции в Российской Федерации</t>
  </si>
  <si>
    <t>9190059300</t>
  </si>
  <si>
    <t xml:space="preserve">Государственная регистрация актов гражданского состояния</t>
  </si>
  <si>
    <t>9190081050</t>
  </si>
  <si>
    <t xml:space="preserve">Единовременные денежные вознаграждения и ежегодные денежные выплаты Почетным гражданам города Перми</t>
  </si>
  <si>
    <t>9190081070</t>
  </si>
  <si>
    <t xml:space="preserve">Выплата денежного вознаграждения физическим лицам, награжденным знаком отличия Пермской городской Думы "За вклад в развитие нормотворчества"</t>
  </si>
  <si>
    <t>9190081100</t>
  </si>
  <si>
    <t xml:space="preserve">Выплата денежного вознаграждения физическим лицам, награжденным Почетным знаком г. Перми "За заслуги перед г. Пермь"</t>
  </si>
  <si>
    <t>9190082070</t>
  </si>
  <si>
    <t xml:space="preserve">Денежное вознаграждение физическим лицам, награжденным Почетной грамотой города Перми</t>
  </si>
  <si>
    <t>9190082080</t>
  </si>
  <si>
    <t xml:space="preserve">Пенсии за выслугу лет лицам, замещавшим муниципальные должности (в т. ч. выборные муниципальные должности), муниципальные должности муниципальной службы, должности муниципальной службы города Перми</t>
  </si>
  <si>
    <t xml:space="preserve">Пенсионное обеспечение</t>
  </si>
  <si>
    <t>9200000000</t>
  </si>
  <si>
    <t xml:space="preserve">Непрограммные расходы по обеспечению деятельности Пермской городской Думы</t>
  </si>
  <si>
    <t>9220000000</t>
  </si>
  <si>
    <t xml:space="preserve">Депутаты Пермской городской Думы и их помощники</t>
  </si>
  <si>
    <t>9220000110</t>
  </si>
  <si>
    <t xml:space="preserve">Расходы на выплаты по оплате труда работников муниципальных органов</t>
  </si>
  <si>
    <t xml:space="preserve">Функционирование законодательных (представительных) органов государственной власти и представительных органов муниципальных образований</t>
  </si>
  <si>
    <t>9220000190</t>
  </si>
  <si>
    <t xml:space="preserve">Расходы на обеспечение функций муниципальных органов</t>
  </si>
  <si>
    <t>9290000000</t>
  </si>
  <si>
    <t xml:space="preserve">Аппарат органа городского самоуправления</t>
  </si>
  <si>
    <t>9290000110</t>
  </si>
  <si>
    <t>9290000190</t>
  </si>
  <si>
    <t>9300000000</t>
  </si>
  <si>
    <t xml:space="preserve">Непрограммные расходы по обеспечению деятельности Контрольно-счетной палаты города Перми</t>
  </si>
  <si>
    <t>9310000000</t>
  </si>
  <si>
    <t xml:space="preserve">Руководитель, заместитель руководителя и аудиторы Контрольно-счетной палаты города Перми</t>
  </si>
  <si>
    <t>9310000110</t>
  </si>
  <si>
    <t xml:space="preserve">Обеспечение деятельности финансовых, налоговых и таможенных органов и органов финансового (финансово-бюджетного) надзора</t>
  </si>
  <si>
    <t>9390000000</t>
  </si>
  <si>
    <t>9390000110</t>
  </si>
  <si>
    <t>9390000190</t>
  </si>
  <si>
    <t>9500000000</t>
  </si>
  <si>
    <t xml:space="preserve">Непрограммные расходы по обеспечению деятельности администрации города Перми</t>
  </si>
  <si>
    <t>9510000000</t>
  </si>
  <si>
    <t xml:space="preserve">Глава города Перми</t>
  </si>
  <si>
    <t>9510000110</t>
  </si>
  <si>
    <t xml:space="preserve">Функционирование высшего должностного лица субъекта Российской Федерации и муниципального образования</t>
  </si>
  <si>
    <t>9570000000</t>
  </si>
  <si>
    <t xml:space="preserve">Территориальные органы администрации города Перми</t>
  </si>
  <si>
    <t>9570000110</t>
  </si>
  <si>
    <t>9570000190</t>
  </si>
  <si>
    <t>9580000000</t>
  </si>
  <si>
    <t xml:space="preserve">Функциональные органы администрации города Перми</t>
  </si>
  <si>
    <t>9580000110</t>
  </si>
  <si>
    <t>9580000190</t>
  </si>
  <si>
    <t>9590000000</t>
  </si>
  <si>
    <t>9590000110</t>
  </si>
  <si>
    <t>9590000190</t>
  </si>
  <si>
    <t>9600000000</t>
  </si>
  <si>
    <t xml:space="preserve">Другие непрограммные расходы по реализации вопросов местного значения города Перми, связанных с общегородским управлением</t>
  </si>
  <si>
    <t>9610000000</t>
  </si>
  <si>
    <t xml:space="preserve">Расходы на исполнение судебных актов по обращению взыскания на средства местного бюджета</t>
  </si>
  <si>
    <t>9610092000</t>
  </si>
  <si>
    <t xml:space="preserve">Средства на исполнение судебных актов, вступивших в законную силу</t>
  </si>
  <si>
    <t>9620000000</t>
  </si>
  <si>
    <t xml:space="preserve">Резервный фонд</t>
  </si>
  <si>
    <t>9620093000</t>
  </si>
  <si>
    <t xml:space="preserve">Резервный фонд администрации города Перми</t>
  </si>
  <si>
    <t xml:space="preserve">Резервные фонды</t>
  </si>
  <si>
    <t>76а</t>
  </si>
  <si>
    <t>9700000000</t>
  </si>
  <si>
    <t xml:space="preserve">Непрограммные расходы на реализацию единой политики в сфере инвестиционной и строительной деятельности на территории г. Перми</t>
  </si>
  <si>
    <t>9710000000</t>
  </si>
  <si>
    <t xml:space="preserve">Непрограммные расходы по обеспечению деятельности муниципального казенного учреждения "Управление технического заказчика"</t>
  </si>
  <si>
    <t>9710000590</t>
  </si>
  <si>
    <t>0000000000</t>
  </si>
  <si>
    <t>000</t>
  </si>
  <si>
    <t>00</t>
  </si>
  <si>
    <t xml:space="preserve">Условно утвержденные расходы</t>
  </si>
  <si>
    <t>163а</t>
  </si>
  <si>
    <t xml:space="preserve">Общий итог</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</si>
</sst>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2">
    <numFmt numFmtId="160" formatCode="#,##0.000"/>
    <numFmt numFmtId="161" formatCode="#,##0.00000"/>
  </numFmts>
  <fonts count="7">
    <font>
      <sz val="11.000000"/>
      <color theme="1"/>
      <name val="Calibri"/>
    </font>
    <font>
      <sz val="10.000000"/>
      <name val="Arial"/>
    </font>
    <font>
      <b/>
      <sz val="11.000000"/>
      <color theme="1"/>
      <name val="Calibri"/>
    </font>
    <font>
      <sz val="12.000000"/>
      <name val="Times New Roman"/>
    </font>
    <font>
      <b/>
      <sz val="12.000000"/>
      <name val="Times New Roman"/>
    </font>
    <font>
      <i/>
      <sz val="12.000000"/>
      <name val="Times New Roman"/>
    </font>
    <font>
      <sz val="11.000000"/>
      <name val="Times New Roman"/>
    </font>
  </fonts>
  <fills count="2">
    <fill>
      <patternFill patternType="none"/>
    </fill>
    <fill>
      <patternFill patternType="gray125"/>
    </fill>
  </fills>
  <borders count="8">
    <border>
      <left style="none"/>
      <right style="none"/>
      <top style="none"/>
      <bottom style="none"/>
      <diagonal style="none"/>
    </border>
    <border>
      <left style="thin">
        <color theme="1"/>
      </left>
      <right style="thin">
        <color theme="1"/>
      </right>
      <top style="thin">
        <color theme="1"/>
      </top>
      <bottom style="thin">
        <color theme="1"/>
      </bottom>
      <diagonal style="none"/>
    </border>
    <border>
      <left style="thin">
        <color theme="1"/>
      </left>
      <right style="none"/>
      <top style="thin">
        <color theme="1"/>
      </top>
      <bottom style="thin">
        <color theme="1"/>
      </bottom>
      <diagonal style="none"/>
    </border>
    <border>
      <left style="none"/>
      <right style="thin">
        <color theme="1"/>
      </right>
      <top style="thin">
        <color theme="1"/>
      </top>
      <bottom style="thin">
        <color theme="1"/>
      </bottom>
      <diagonal style="none"/>
    </border>
    <border>
      <left style="thin">
        <color theme="1"/>
      </left>
      <right style="thin">
        <color theme="1"/>
      </right>
      <top style="thin">
        <color theme="1"/>
      </top>
      <bottom style="none"/>
      <diagonal style="none"/>
    </border>
    <border>
      <left style="thin">
        <color theme="1"/>
      </left>
      <right style="none"/>
      <top style="thin">
        <color theme="1"/>
      </top>
      <bottom style="none"/>
      <diagonal style="none"/>
    </border>
    <border>
      <left style="none"/>
      <right style="none"/>
      <top style="thin">
        <color theme="1"/>
      </top>
      <bottom style="none"/>
      <diagonal style="none"/>
    </border>
    <border>
      <left style="none"/>
      <right style="thin">
        <color theme="1"/>
      </right>
      <top style="thin">
        <color theme="1"/>
      </top>
      <bottom style="none"/>
      <diagonal style="none"/>
    </border>
  </borders>
  <cellStyleXfs count="12">
    <xf fontId="0" fillId="0" borderId="0" numFmtId="0" applyNumberFormat="1" applyFont="1" applyFill="1" applyBorder="1" applyProtection="1">
      <protection hidden="0" locked="1"/>
    </xf>
    <xf fontId="1" fillId="0" borderId="0" numFmtId="43" applyNumberFormat="1" applyFont="1" applyFill="1" applyBorder="0" applyProtection="0"/>
    <xf fontId="1" fillId="0" borderId="0" numFmtId="41" applyNumberFormat="1" applyFont="1" applyFill="1" applyBorder="0" applyProtection="0"/>
    <xf fontId="1" fillId="0" borderId="0" numFmtId="44" applyNumberFormat="1" applyFont="1" applyFill="1" applyBorder="0" applyProtection="0"/>
    <xf fontId="1" fillId="0" borderId="0" numFmtId="42" applyNumberFormat="1" applyFont="1" applyFill="1" applyBorder="0" applyProtection="0"/>
    <xf fontId="1" fillId="0" borderId="0" numFmtId="9" applyNumberFormat="1" applyFont="1" applyFill="1" applyBorder="0" applyProtection="0"/>
    <xf fontId="2" fillId="0" borderId="0" numFmtId="0" applyNumberFormat="1" applyFont="1" applyFill="1" applyBorder="0" applyProtection="0">
      <alignment horizontal="left"/>
    </xf>
    <xf fontId="0" fillId="0" borderId="0" numFmtId="0" applyNumberFormat="1" applyFont="1" applyFill="1" applyBorder="0" applyProtection="0"/>
    <xf fontId="0" fillId="0" borderId="0" numFmtId="0" applyNumberFormat="1" applyFont="1" applyFill="1" applyBorder="0" applyProtection="0">
      <alignment horizontal="left"/>
    </xf>
    <xf fontId="0" fillId="0" borderId="0" numFmtId="0" applyNumberFormat="1" applyFont="1" applyFill="1" applyBorder="0" applyProtection="0"/>
    <xf fontId="2" fillId="0" borderId="0" numFmtId="0" applyNumberFormat="1" applyFont="1" applyFill="1" applyBorder="0" applyProtection="0"/>
    <xf fontId="0" fillId="0" borderId="0" numFmtId="0" applyNumberFormat="1" applyFont="1" applyFill="1" applyBorder="0" applyProtection="0"/>
  </cellStyleXfs>
  <cellXfs count="54">
    <xf fontId="0" fillId="0" borderId="0" numFmtId="0" xfId="0" applyProtection="0">
      <protection hidden="0" locked="1"/>
    </xf>
    <xf fontId="3" fillId="0" borderId="0" numFmtId="0" xfId="0" applyFont="1" applyAlignment="1" applyProtection="1">
      <alignment horizontal="center"/>
      <protection hidden="0" locked="1"/>
    </xf>
    <xf fontId="3" fillId="0" borderId="0" numFmtId="49" xfId="0" applyNumberFormat="1" applyFont="1" applyAlignment="1" applyProtection="1">
      <alignment horizontal="center" vertical="center"/>
      <protection hidden="0" locked="1"/>
    </xf>
    <xf fontId="3" fillId="0" borderId="0" numFmtId="0" xfId="0" applyFont="1" applyAlignment="1" applyProtection="1">
      <alignment horizontal="center" vertical="center"/>
      <protection hidden="0" locked="1"/>
    </xf>
    <xf fontId="3" fillId="0" borderId="0" numFmtId="49" xfId="0" applyNumberFormat="1" applyFont="1" applyAlignment="1" applyProtection="1">
      <alignment horizontal="left" vertical="center" wrapText="1"/>
      <protection hidden="0" locked="1"/>
    </xf>
    <xf fontId="3" fillId="0" borderId="0" numFmtId="3" xfId="0" applyNumberFormat="1" applyFont="1" applyAlignment="1" applyProtection="1">
      <alignment horizontal="center" vertical="center"/>
      <protection hidden="0" locked="1"/>
    </xf>
    <xf fontId="3" fillId="0" borderId="0" numFmtId="0" xfId="0" applyFont="1" applyAlignment="1" applyProtection="0">
      <alignment horizontal="right" vertical="center"/>
    </xf>
    <xf fontId="3" fillId="0" borderId="0" numFmtId="0" xfId="0" applyFont="1" applyAlignment="1" applyProtection="1">
      <alignment horizontal="right" vertical="center"/>
    </xf>
    <xf fontId="3" fillId="0" borderId="0" numFmtId="0" xfId="0" applyFont="1" applyAlignment="1" applyProtection="1">
      <alignment horizontal="right" vertical="center"/>
      <protection hidden="0" locked="1"/>
    </xf>
    <xf fontId="3" fillId="0" borderId="0" numFmtId="0" xfId="0" applyFont="1" applyAlignment="1" applyProtection="1">
      <alignment vertical="center"/>
      <protection hidden="0" locked="1"/>
    </xf>
    <xf fontId="3" fillId="0" borderId="0" numFmtId="3" xfId="0" applyNumberFormat="1" applyFont="1" applyAlignment="1" applyProtection="1">
      <alignment vertical="center"/>
      <protection hidden="0" locked="1"/>
    </xf>
    <xf fontId="4" fillId="0" borderId="0" numFmtId="0" xfId="0" applyFont="1" applyAlignment="1" applyProtection="1">
      <alignment horizontal="center" vertical="center" wrapText="1"/>
      <protection hidden="0" locked="1"/>
    </xf>
    <xf fontId="3" fillId="0" borderId="0" numFmtId="160" xfId="0" applyNumberFormat="1" applyFont="1" applyAlignment="1" applyProtection="1">
      <alignment horizontal="center" vertical="center" wrapText="1"/>
      <protection hidden="0" locked="1"/>
    </xf>
    <xf fontId="3" fillId="0" borderId="0" numFmtId="160" xfId="0" applyNumberFormat="1" applyFont="1" applyAlignment="1" applyProtection="1">
      <alignment horizontal="right" vertical="center"/>
      <protection hidden="0" locked="1"/>
    </xf>
    <xf fontId="3" fillId="0" borderId="0" numFmtId="160" xfId="0" applyNumberFormat="1" applyFont="1" applyAlignment="1" applyProtection="1">
      <alignment horizontal="right" vertical="center" wrapText="1"/>
      <protection hidden="0" locked="1"/>
    </xf>
    <xf fontId="3" fillId="0" borderId="0" numFmtId="3" xfId="0" applyNumberFormat="1" applyFont="1" applyAlignment="1" applyProtection="1">
      <alignment horizontal="right" vertical="center"/>
      <protection hidden="0" locked="1"/>
    </xf>
    <xf fontId="3" fillId="0" borderId="1" numFmtId="49" xfId="0" applyNumberFormat="1" applyFont="1" applyBorder="1" applyAlignment="1" applyProtection="1">
      <alignment horizontal="center" vertical="center" wrapText="1"/>
      <protection hidden="0" locked="1"/>
    </xf>
    <xf fontId="3" fillId="0" borderId="1" numFmtId="0" xfId="0" applyFont="1" applyBorder="1" applyAlignment="1" applyProtection="1">
      <alignment horizontal="center" vertical="center" wrapText="1"/>
      <protection hidden="0" locked="1"/>
    </xf>
    <xf fontId="3" fillId="0" borderId="2" numFmtId="0" xfId="0" applyFont="1" applyBorder="1" applyAlignment="1" applyProtection="1">
      <alignment horizontal="center" vertical="center" wrapText="1"/>
      <protection hidden="0" locked="1"/>
    </xf>
    <xf fontId="3" fillId="0" borderId="3" numFmtId="0" xfId="0" applyFont="1" applyBorder="1" applyAlignment="1" applyProtection="1">
      <alignment horizontal="center" vertical="center" wrapText="1"/>
      <protection hidden="0" locked="1"/>
    </xf>
    <xf fontId="3" fillId="0" borderId="4" numFmtId="0" xfId="0" applyFont="1" applyBorder="1" applyAlignment="1" applyProtection="1">
      <alignment horizontal="center" vertical="center" wrapText="1"/>
      <protection hidden="0" locked="1"/>
    </xf>
    <xf fontId="3" fillId="0" borderId="5" numFmtId="0" xfId="0" applyFont="1" applyBorder="1" applyAlignment="1" applyProtection="1">
      <alignment horizontal="center" vertical="center" wrapText="1"/>
      <protection hidden="0" locked="1"/>
    </xf>
    <xf fontId="3" fillId="0" borderId="6" numFmtId="0" xfId="0" applyFont="1" applyBorder="1" applyAlignment="1" applyProtection="1">
      <alignment horizontal="center" vertical="center" wrapText="1"/>
      <protection hidden="0" locked="1"/>
    </xf>
    <xf fontId="3" fillId="0" borderId="7" numFmtId="0" xfId="0" applyFont="1" applyBorder="1" applyAlignment="1" applyProtection="1">
      <alignment horizontal="center" vertical="center" wrapText="1"/>
      <protection hidden="0" locked="1"/>
    </xf>
    <xf fontId="3" fillId="0" borderId="0" numFmtId="3" xfId="0" applyNumberFormat="1" applyFont="1" applyAlignment="1" applyProtection="1">
      <alignment horizontal="center" vertical="center" wrapText="1"/>
      <protection hidden="0" locked="1"/>
    </xf>
    <xf fontId="3" fillId="0" borderId="0" numFmtId="0" xfId="0" applyFont="1" applyAlignment="1" applyProtection="1">
      <alignment horizontal="left"/>
      <protection hidden="0" locked="1"/>
    </xf>
    <xf fontId="4" fillId="0" borderId="0" numFmtId="0" xfId="0" applyFont="1" applyAlignment="1" applyProtection="1">
      <alignment horizontal="center"/>
      <protection hidden="0" locked="1"/>
    </xf>
    <xf fontId="4" fillId="0" borderId="1" numFmtId="49" xfId="0" applyNumberFormat="1" applyFont="1" applyBorder="1" applyAlignment="1" applyProtection="1">
      <alignment horizontal="center" vertical="center" wrapText="1"/>
      <protection hidden="0" locked="1"/>
    </xf>
    <xf fontId="4" fillId="0" borderId="1" numFmtId="0" xfId="0" applyFont="1" applyBorder="1" applyAlignment="1" applyProtection="1">
      <alignment horizontal="center" vertical="center" wrapText="1"/>
      <protection hidden="0" locked="1"/>
    </xf>
    <xf fontId="4" fillId="0" borderId="1" numFmtId="49" xfId="0" applyNumberFormat="1" applyFont="1" applyBorder="1" applyAlignment="1" applyProtection="1">
      <alignment horizontal="left" vertical="center" wrapText="1"/>
      <protection hidden="0" locked="1"/>
    </xf>
    <xf fontId="4" fillId="0" borderId="1" numFmtId="160" xfId="0" applyNumberFormat="1" applyFont="1" applyBorder="1" applyAlignment="1" applyProtection="1">
      <alignment horizontal="center" vertical="center" wrapText="1"/>
      <protection hidden="0" locked="1"/>
    </xf>
    <xf fontId="3" fillId="0" borderId="1" numFmtId="160" xfId="0" applyNumberFormat="1" applyFont="1" applyBorder="1" applyAlignment="1" applyProtection="1">
      <alignment horizontal="center" vertical="center" wrapText="1"/>
      <protection hidden="0" locked="1"/>
    </xf>
    <xf fontId="4" fillId="0" borderId="0" numFmtId="0" xfId="0" applyFont="1" applyAlignment="1" applyProtection="1">
      <alignment horizontal="center" vertical="center" wrapText="1"/>
      <protection hidden="0" locked="1"/>
    </xf>
    <xf fontId="5" fillId="0" borderId="0" numFmtId="0" xfId="0" applyFont="1" applyAlignment="1" applyProtection="1">
      <alignment horizontal="center"/>
      <protection hidden="0" locked="1"/>
    </xf>
    <xf fontId="5" fillId="0" borderId="1" numFmtId="49" xfId="0" applyNumberFormat="1" applyFont="1" applyBorder="1" applyAlignment="1" applyProtection="1">
      <alignment horizontal="center" vertical="center" wrapText="1"/>
      <protection hidden="0" locked="1"/>
    </xf>
    <xf fontId="5" fillId="0" borderId="1" numFmtId="0" xfId="0" applyFont="1" applyBorder="1" applyAlignment="1" applyProtection="1">
      <alignment horizontal="center" vertical="center" wrapText="1"/>
      <protection hidden="0" locked="1"/>
    </xf>
    <xf fontId="5" fillId="0" borderId="1" numFmtId="49" xfId="0" applyNumberFormat="1" applyFont="1" applyBorder="1" applyAlignment="1" applyProtection="1">
      <alignment horizontal="left" vertical="center" wrapText="1"/>
      <protection hidden="0" locked="1"/>
    </xf>
    <xf fontId="5" fillId="0" borderId="1" numFmtId="160" xfId="0" applyNumberFormat="1" applyFont="1" applyBorder="1" applyAlignment="1" applyProtection="1">
      <alignment horizontal="center" vertical="center" wrapText="1"/>
      <protection hidden="0" locked="1"/>
    </xf>
    <xf fontId="5" fillId="0" borderId="0" numFmtId="0" xfId="0" applyFont="1" applyAlignment="1" applyProtection="1">
      <alignment horizontal="center" vertical="center" wrapText="1"/>
      <protection hidden="0" locked="1"/>
    </xf>
    <xf fontId="3" fillId="0" borderId="1" numFmtId="49" xfId="0" applyNumberFormat="1" applyFont="1" applyBorder="1" applyAlignment="1" applyProtection="1">
      <alignment horizontal="left" vertical="center" wrapText="1"/>
      <protection hidden="0" locked="1"/>
    </xf>
    <xf fontId="3" fillId="0" borderId="0" numFmtId="0" xfId="0" applyFont="1" applyAlignment="1" applyProtection="1">
      <alignment horizontal="center" vertical="center" wrapText="1"/>
      <protection hidden="0" locked="1"/>
    </xf>
    <xf fontId="3" fillId="0" borderId="1" numFmtId="49" xfId="0" applyNumberFormat="1" applyFont="1" applyBorder="1" applyAlignment="1" applyProtection="1">
      <alignment horizontal="center" vertical="center"/>
      <protection hidden="0" locked="1"/>
    </xf>
    <xf fontId="3" fillId="0" borderId="1" numFmtId="160" xfId="0" applyNumberFormat="1" applyFont="1" applyBorder="1" applyAlignment="1" applyProtection="1">
      <alignment horizontal="center" vertical="center"/>
      <protection hidden="0" locked="1"/>
    </xf>
    <xf fontId="3" fillId="0" borderId="3" numFmtId="3" xfId="0" applyNumberFormat="1" applyFont="1" applyBorder="1" applyAlignment="1" applyProtection="1">
      <alignment horizontal="center" vertical="center" wrapText="1"/>
      <protection hidden="0" locked="1"/>
    </xf>
    <xf fontId="5" fillId="0" borderId="1" numFmtId="49" xfId="0" applyNumberFormat="1" applyFont="1" applyBorder="1" applyAlignment="1" applyProtection="1">
      <alignment horizontal="center" vertical="center"/>
      <protection hidden="0" locked="1"/>
    </xf>
    <xf fontId="3" fillId="0" borderId="1" numFmtId="49" xfId="0" applyNumberFormat="1" applyFont="1" applyBorder="1" applyAlignment="1" applyProtection="1">
      <alignment horizontal="left" vertical="center"/>
      <protection hidden="0" locked="1"/>
    </xf>
    <xf fontId="4" fillId="0" borderId="1" numFmtId="49" xfId="0" applyNumberFormat="1" applyFont="1" applyBorder="1" applyAlignment="1" applyProtection="1">
      <alignment horizontal="center" vertical="center"/>
      <protection hidden="0" locked="1"/>
    </xf>
    <xf fontId="3" fillId="0" borderId="0" numFmtId="49" xfId="0" applyNumberFormat="1" applyFont="1" applyAlignment="1" applyProtection="1">
      <alignment horizontal="center" vertical="center" wrapText="1"/>
      <protection hidden="0" locked="1"/>
    </xf>
    <xf fontId="6" fillId="0" borderId="1" numFmtId="0" xfId="0" applyFont="1" applyBorder="1" applyAlignment="1" applyProtection="1">
      <alignment horizontal="center" vertical="center" wrapText="1"/>
      <protection hidden="0" locked="1"/>
    </xf>
    <xf fontId="6" fillId="0" borderId="1" numFmtId="49" xfId="0" applyNumberFormat="1" applyFont="1" applyBorder="1" applyAlignment="1" applyProtection="1">
      <alignment horizontal="center" vertical="center" wrapText="1"/>
      <protection hidden="0" locked="1"/>
    </xf>
    <xf fontId="6" fillId="0" borderId="1" numFmtId="49" xfId="0" applyNumberFormat="1" applyFont="1" applyBorder="1" applyAlignment="1" applyProtection="1">
      <alignment horizontal="left" vertical="center" wrapText="1"/>
      <protection hidden="0" locked="1"/>
    </xf>
    <xf fontId="4" fillId="0" borderId="0" numFmtId="3" xfId="0" applyNumberFormat="1" applyFont="1" applyAlignment="1" applyProtection="1">
      <alignment horizontal="center" vertical="center" wrapText="1"/>
      <protection hidden="0" locked="1"/>
    </xf>
    <xf fontId="3" fillId="0" borderId="0" numFmtId="160" xfId="0" applyNumberFormat="1" applyFont="1" applyAlignment="1" applyProtection="1">
      <alignment horizontal="center" vertical="center"/>
      <protection hidden="0" locked="1"/>
    </xf>
    <xf fontId="3" fillId="0" borderId="0" numFmtId="161" xfId="0" applyNumberFormat="1" applyFont="1" applyAlignment="1" applyProtection="1">
      <alignment horizontal="center" vertical="center"/>
      <protection hidden="0" locked="1"/>
    </xf>
  </cellXfs>
  <cellStyles count="12">
    <cellStyle name="Normal" xfId="0" builtinId="0"/>
    <cellStyle name="Comma" xfId="1" builtinId="3"/>
    <cellStyle name="Comma [0]" xfId="2" builtinId="6"/>
    <cellStyle name="Currency" xfId="3" builtinId="4"/>
    <cellStyle name="Currency [0]" xfId="4" builtinId="7"/>
    <cellStyle name="Percent" xfId="5" builtinId="5"/>
    <cellStyle name="Заглавие сводной таблицы" xfId="6"/>
    <cellStyle name="Значение сводной таблицы" xfId="7"/>
    <cellStyle name="Категория сводной таблицы" xfId="8"/>
    <cellStyle name="Поле сводной таблицы" xfId="9"/>
    <cellStyle name="Результат сводной таблицы" xfId="10"/>
    <cellStyle name="Угол сводной таблицы"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Тема Office">
  <a:themeElements>
    <a:clrScheme name="Стандартная">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filterMode="0">
    <tabColor indexed="5"/>
    <outlinePr applyStyles="0" summaryBelow="1" summaryRight="1" showOutlineSymbols="1"/>
    <pageSetUpPr autoPageBreaks="1" fitToPage="1"/>
  </sheetPr>
  <sheetViews>
    <sheetView showGridLines="1" showRowColHeaders="1" showZeros="1" view="normal" zoomScale="75" workbookViewId="0">
      <pane xSplit="4" ySplit="12" topLeftCell="E13" activePane="bottomRight" state="frozen"/>
      <selection activeCell="E13" activeCellId="0" sqref="E13"/>
    </sheetView>
  </sheetViews>
  <sheetFormatPr defaultColWidth="9.109375" defaultRowHeight="14.25"/>
  <cols>
    <col customWidth="1" min="1" max="1" style="2" width="14.880000000000001"/>
    <col customWidth="1" min="2" max="2" style="3" width="11.109999999999999"/>
    <col customWidth="1" min="3" max="4" style="2" width="7.6699999999999999"/>
    <col customWidth="1" min="5" max="5" style="4" width="48.560000000000002"/>
    <col customWidth="1" hidden="1" min="6" max="68" style="3" width="18.670000000000002"/>
    <col customWidth="1" hidden="1" min="69" max="69" style="3" width="17.350000000000001"/>
    <col customWidth="1" hidden="1" min="70" max="70" style="3" width="16.780000000000001"/>
    <col customWidth="1" hidden="1" min="71" max="71" style="3" width="19.57"/>
    <col customWidth="1" hidden="1" min="72" max="72" style="3" width="21.690000000000001"/>
    <col customWidth="1" hidden="1" min="73" max="81" style="3" width="19.809999999999999"/>
    <col customWidth="1" min="82" max="84" style="3" width="19.809999999999999"/>
    <col customWidth="1" hidden="1" min="85" max="85" style="3" width="15.109999999999999"/>
    <col customWidth="1" hidden="1" min="86" max="86" style="5" width="10"/>
    <col customWidth="1" hidden="1" min="87" max="87" style="5" width="26.329999999999998"/>
    <col customWidth="1" hidden="1" min="88" max="93" style="1" width="0"/>
    <col customWidth="0" min="94" max="16384" style="1" width="9.1099999999999994"/>
  </cols>
  <sheetData>
    <row r="1" ht="15">
      <c r="CE1" s="6" t="s">
        <v>0</v>
      </c>
      <c r="CF1" s="6"/>
    </row>
    <row r="2" ht="15">
      <c r="CE2" s="6" t="s">
        <v>1</v>
      </c>
      <c r="CF2" s="6"/>
    </row>
    <row r="3" ht="15">
      <c r="CD3" s="3"/>
      <c r="CE3" s="6" t="s">
        <v>2</v>
      </c>
      <c r="CF3" s="6"/>
    </row>
    <row r="4" ht="14.25">
      <c r="CD4" s="3"/>
      <c r="CE4" s="7"/>
      <c r="CF4" s="7"/>
    </row>
    <row r="5" ht="15">
      <c r="CE5" s="6" t="s">
        <v>0</v>
      </c>
      <c r="CF5" s="6"/>
    </row>
    <row r="6" ht="15">
      <c r="CE6" s="6" t="s">
        <v>1</v>
      </c>
      <c r="CF6" s="6"/>
    </row>
    <row r="7" ht="15">
      <c r="F7" s="3"/>
      <c r="G7" s="3"/>
      <c r="H7" s="3"/>
      <c r="I7" s="3"/>
      <c r="J7" s="3"/>
      <c r="K7" s="3"/>
      <c r="O7" s="3"/>
      <c r="P7" s="3"/>
      <c r="Q7" s="3"/>
      <c r="U7" s="3"/>
      <c r="V7" s="3"/>
      <c r="W7" s="3"/>
      <c r="AA7" s="3"/>
      <c r="AB7" s="3"/>
      <c r="AC7" s="3"/>
      <c r="AG7" s="3"/>
      <c r="AH7" s="3"/>
      <c r="AI7" s="3"/>
      <c r="AM7" s="3"/>
      <c r="AN7" s="3"/>
      <c r="AO7" s="3"/>
      <c r="AS7" s="3"/>
      <c r="AT7" s="3"/>
      <c r="AU7" s="3"/>
      <c r="AY7" s="3"/>
      <c r="AZ7" s="3"/>
      <c r="BA7" s="3"/>
      <c r="BE7" s="3"/>
      <c r="BF7" s="3"/>
      <c r="BG7" s="3"/>
      <c r="BK7" s="3"/>
      <c r="BL7" s="3"/>
      <c r="BM7" s="3"/>
      <c r="BQ7" s="3"/>
      <c r="BR7" s="3"/>
      <c r="BV7" s="3"/>
      <c r="BW7" s="3"/>
      <c r="CA7" s="3"/>
      <c r="CB7" s="3"/>
      <c r="CC7" s="3"/>
      <c r="CE7" s="6" t="s">
        <v>2</v>
      </c>
      <c r="CF7" s="6"/>
      <c r="CG7" s="3"/>
    </row>
    <row r="8" ht="15">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9"/>
      <c r="BR8" s="9"/>
      <c r="BS8" s="8"/>
      <c r="BT8" s="7"/>
      <c r="BU8" s="7"/>
      <c r="BV8" s="7"/>
      <c r="BW8" s="7"/>
      <c r="BX8" s="7"/>
      <c r="BY8" s="7"/>
      <c r="BZ8" s="7"/>
      <c r="CA8" s="7"/>
      <c r="CB8" s="7"/>
      <c r="CC8" s="7"/>
      <c r="CD8" s="7"/>
      <c r="CE8" s="7" t="s">
        <v>3</v>
      </c>
      <c r="CF8" s="7"/>
      <c r="CG8" s="9"/>
      <c r="CH8" s="10"/>
      <c r="CI8" s="10"/>
    </row>
    <row r="9" ht="55.5" customHeight="1">
      <c r="A9" s="11" t="s">
        <v>4</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3"/>
      <c r="CH9" s="5"/>
      <c r="CI9" s="5"/>
    </row>
    <row r="10" ht="15">
      <c r="A10" s="2"/>
      <c r="B10" s="3"/>
      <c r="C10" s="2"/>
      <c r="D10" s="2"/>
      <c r="E10" s="4"/>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3"/>
      <c r="BR10" s="13"/>
      <c r="BS10" s="12"/>
      <c r="BT10" s="12"/>
      <c r="BU10" s="12"/>
      <c r="BV10" s="12"/>
      <c r="BW10" s="12"/>
      <c r="BX10" s="12"/>
      <c r="BY10" s="12"/>
      <c r="BZ10" s="12"/>
      <c r="CA10" s="12"/>
      <c r="CB10" s="12"/>
      <c r="CC10" s="12"/>
      <c r="CD10" s="12"/>
      <c r="CE10" s="12"/>
      <c r="CF10" s="14" t="s">
        <v>5</v>
      </c>
      <c r="CG10" s="13" t="s">
        <v>5</v>
      </c>
      <c r="CH10" s="15"/>
      <c r="CI10" s="15"/>
    </row>
    <row r="11" ht="14.25" customHeight="1">
      <c r="A11" s="16" t="s">
        <v>6</v>
      </c>
      <c r="B11" s="17" t="s">
        <v>7</v>
      </c>
      <c r="C11" s="16" t="s">
        <v>8</v>
      </c>
      <c r="D11" s="16" t="s">
        <v>9</v>
      </c>
      <c r="E11" s="16" t="s">
        <v>10</v>
      </c>
      <c r="F11" s="17" t="s">
        <v>11</v>
      </c>
      <c r="G11" s="17" t="s">
        <v>12</v>
      </c>
      <c r="H11" s="17" t="s">
        <v>13</v>
      </c>
      <c r="I11" s="17" t="s">
        <v>14</v>
      </c>
      <c r="J11" s="17"/>
      <c r="K11" s="17"/>
      <c r="L11" s="17" t="s">
        <v>11</v>
      </c>
      <c r="M11" s="17" t="s">
        <v>12</v>
      </c>
      <c r="N11" s="17" t="s">
        <v>13</v>
      </c>
      <c r="O11" s="17" t="s">
        <v>15</v>
      </c>
      <c r="P11" s="17"/>
      <c r="Q11" s="17"/>
      <c r="R11" s="17" t="s">
        <v>11</v>
      </c>
      <c r="S11" s="17" t="s">
        <v>12</v>
      </c>
      <c r="T11" s="17" t="s">
        <v>13</v>
      </c>
      <c r="U11" s="17" t="s">
        <v>16</v>
      </c>
      <c r="V11" s="17"/>
      <c r="W11" s="17"/>
      <c r="X11" s="17" t="s">
        <v>11</v>
      </c>
      <c r="Y11" s="17" t="s">
        <v>12</v>
      </c>
      <c r="Z11" s="17" t="s">
        <v>13</v>
      </c>
      <c r="AA11" s="17" t="s">
        <v>15</v>
      </c>
      <c r="AB11" s="17"/>
      <c r="AC11" s="17"/>
      <c r="AD11" s="17" t="s">
        <v>11</v>
      </c>
      <c r="AE11" s="17" t="s">
        <v>12</v>
      </c>
      <c r="AF11" s="17" t="s">
        <v>13</v>
      </c>
      <c r="AG11" s="17" t="s">
        <v>17</v>
      </c>
      <c r="AH11" s="17"/>
      <c r="AI11" s="17"/>
      <c r="AJ11" s="17" t="s">
        <v>11</v>
      </c>
      <c r="AK11" s="17" t="s">
        <v>12</v>
      </c>
      <c r="AL11" s="17" t="s">
        <v>13</v>
      </c>
      <c r="AM11" s="17" t="s">
        <v>15</v>
      </c>
      <c r="AN11" s="17"/>
      <c r="AO11" s="17"/>
      <c r="AP11" s="17" t="s">
        <v>11</v>
      </c>
      <c r="AQ11" s="17" t="s">
        <v>12</v>
      </c>
      <c r="AR11" s="17" t="s">
        <v>13</v>
      </c>
      <c r="AS11" s="17" t="s">
        <v>18</v>
      </c>
      <c r="AT11" s="17"/>
      <c r="AU11" s="17"/>
      <c r="AV11" s="17" t="s">
        <v>11</v>
      </c>
      <c r="AW11" s="17" t="s">
        <v>12</v>
      </c>
      <c r="AX11" s="17" t="s">
        <v>13</v>
      </c>
      <c r="AY11" s="17" t="s">
        <v>15</v>
      </c>
      <c r="AZ11" s="17"/>
      <c r="BA11" s="17"/>
      <c r="BB11" s="17" t="s">
        <v>11</v>
      </c>
      <c r="BC11" s="17" t="s">
        <v>12</v>
      </c>
      <c r="BD11" s="17" t="s">
        <v>13</v>
      </c>
      <c r="BE11" s="17" t="s">
        <v>19</v>
      </c>
      <c r="BF11" s="17"/>
      <c r="BG11" s="17"/>
      <c r="BH11" s="17" t="s">
        <v>11</v>
      </c>
      <c r="BI11" s="17" t="s">
        <v>12</v>
      </c>
      <c r="BJ11" s="17" t="s">
        <v>13</v>
      </c>
      <c r="BK11" s="17" t="s">
        <v>20</v>
      </c>
      <c r="BL11" s="17"/>
      <c r="BM11" s="17"/>
      <c r="BN11" s="17" t="s">
        <v>11</v>
      </c>
      <c r="BO11" s="17" t="s">
        <v>12</v>
      </c>
      <c r="BP11" s="17" t="s">
        <v>13</v>
      </c>
      <c r="BQ11" s="17" t="s">
        <v>21</v>
      </c>
      <c r="BR11" s="17" t="s">
        <v>22</v>
      </c>
      <c r="BS11" s="17" t="s">
        <v>11</v>
      </c>
      <c r="BT11" s="17" t="s">
        <v>12</v>
      </c>
      <c r="BU11" s="17" t="s">
        <v>13</v>
      </c>
      <c r="BV11" s="18" t="s">
        <v>15</v>
      </c>
      <c r="BW11" s="19"/>
      <c r="BX11" s="20" t="s">
        <v>11</v>
      </c>
      <c r="BY11" s="20" t="s">
        <v>12</v>
      </c>
      <c r="BZ11" s="20" t="s">
        <v>13</v>
      </c>
      <c r="CA11" s="21" t="s">
        <v>15</v>
      </c>
      <c r="CB11" s="22"/>
      <c r="CC11" s="23"/>
      <c r="CD11" s="20" t="s">
        <v>11</v>
      </c>
      <c r="CE11" s="20" t="s">
        <v>12</v>
      </c>
      <c r="CF11" s="20" t="s">
        <v>13</v>
      </c>
      <c r="CG11" s="17" t="s">
        <v>23</v>
      </c>
      <c r="CH11" s="24">
        <v>0</v>
      </c>
      <c r="CI11" s="24"/>
    </row>
    <row r="12" ht="32.25" customHeight="1">
      <c r="A12" s="16"/>
      <c r="B12" s="17"/>
      <c r="C12" s="16"/>
      <c r="D12" s="16"/>
      <c r="E12" s="16"/>
      <c r="F12" s="17"/>
      <c r="G12" s="17"/>
      <c r="H12" s="17"/>
      <c r="I12" s="17" t="s">
        <v>11</v>
      </c>
      <c r="J12" s="17" t="s">
        <v>12</v>
      </c>
      <c r="K12" s="17" t="s">
        <v>13</v>
      </c>
      <c r="L12" s="17"/>
      <c r="M12" s="17"/>
      <c r="N12" s="17"/>
      <c r="O12" s="17" t="s">
        <v>11</v>
      </c>
      <c r="P12" s="17" t="s">
        <v>12</v>
      </c>
      <c r="Q12" s="17" t="s">
        <v>13</v>
      </c>
      <c r="R12" s="17"/>
      <c r="S12" s="17"/>
      <c r="T12" s="17"/>
      <c r="U12" s="17" t="s">
        <v>11</v>
      </c>
      <c r="V12" s="17" t="s">
        <v>12</v>
      </c>
      <c r="W12" s="17" t="s">
        <v>13</v>
      </c>
      <c r="X12" s="17"/>
      <c r="Y12" s="17"/>
      <c r="Z12" s="17"/>
      <c r="AA12" s="17" t="s">
        <v>11</v>
      </c>
      <c r="AB12" s="17" t="s">
        <v>12</v>
      </c>
      <c r="AC12" s="17" t="s">
        <v>13</v>
      </c>
      <c r="AD12" s="17"/>
      <c r="AE12" s="17"/>
      <c r="AF12" s="17"/>
      <c r="AG12" s="17" t="s">
        <v>11</v>
      </c>
      <c r="AH12" s="17" t="s">
        <v>12</v>
      </c>
      <c r="AI12" s="17" t="s">
        <v>13</v>
      </c>
      <c r="AJ12" s="17"/>
      <c r="AK12" s="17"/>
      <c r="AL12" s="17"/>
      <c r="AM12" s="17" t="s">
        <v>11</v>
      </c>
      <c r="AN12" s="17" t="s">
        <v>12</v>
      </c>
      <c r="AO12" s="17" t="s">
        <v>13</v>
      </c>
      <c r="AP12" s="17"/>
      <c r="AQ12" s="17"/>
      <c r="AR12" s="17"/>
      <c r="AS12" s="17" t="s">
        <v>11</v>
      </c>
      <c r="AT12" s="17" t="s">
        <v>12</v>
      </c>
      <c r="AU12" s="17" t="s">
        <v>13</v>
      </c>
      <c r="AV12" s="17"/>
      <c r="AW12" s="17"/>
      <c r="AX12" s="17"/>
      <c r="AY12" s="17" t="s">
        <v>11</v>
      </c>
      <c r="AZ12" s="17" t="s">
        <v>12</v>
      </c>
      <c r="BA12" s="17" t="s">
        <v>13</v>
      </c>
      <c r="BB12" s="17"/>
      <c r="BC12" s="17"/>
      <c r="BD12" s="17"/>
      <c r="BE12" s="17" t="s">
        <v>11</v>
      </c>
      <c r="BF12" s="17" t="s">
        <v>12</v>
      </c>
      <c r="BG12" s="17" t="s">
        <v>13</v>
      </c>
      <c r="BH12" s="17"/>
      <c r="BI12" s="17"/>
      <c r="BJ12" s="17"/>
      <c r="BK12" s="17" t="s">
        <v>11</v>
      </c>
      <c r="BL12" s="17" t="s">
        <v>12</v>
      </c>
      <c r="BM12" s="17" t="s">
        <v>13</v>
      </c>
      <c r="BN12" s="17"/>
      <c r="BO12" s="17"/>
      <c r="BP12" s="17"/>
      <c r="BQ12" s="17"/>
      <c r="BR12" s="17"/>
      <c r="BS12" s="17"/>
      <c r="BT12" s="17"/>
      <c r="BU12" s="17"/>
      <c r="BV12" s="17" t="s">
        <v>12</v>
      </c>
      <c r="BW12" s="17" t="s">
        <v>24</v>
      </c>
      <c r="BX12" s="17"/>
      <c r="BY12" s="17"/>
      <c r="BZ12" s="17"/>
      <c r="CA12" s="17" t="s">
        <v>11</v>
      </c>
      <c r="CB12" s="17" t="s">
        <v>12</v>
      </c>
      <c r="CC12" s="17" t="s">
        <v>24</v>
      </c>
      <c r="CD12" s="17"/>
      <c r="CE12" s="17"/>
      <c r="CF12" s="17"/>
      <c r="CG12" s="17"/>
      <c r="CH12" s="24"/>
      <c r="CI12" s="24" t="s">
        <v>25</v>
      </c>
      <c r="CJ12" s="25" t="s">
        <v>26</v>
      </c>
      <c r="CK12" s="25" t="s">
        <v>27</v>
      </c>
      <c r="CL12" s="25" t="s">
        <v>28</v>
      </c>
      <c r="CM12" s="25" t="s">
        <v>29</v>
      </c>
      <c r="CN12" s="25" t="s">
        <v>30</v>
      </c>
      <c r="CO12" s="1" t="s">
        <v>31</v>
      </c>
    </row>
    <row r="13" s="26" customFormat="1" ht="30">
      <c r="A13" s="27" t="s">
        <v>32</v>
      </c>
      <c r="B13" s="28"/>
      <c r="C13" s="27"/>
      <c r="D13" s="27"/>
      <c r="E13" s="29" t="s">
        <v>33</v>
      </c>
      <c r="F13" s="30">
        <f>F14+F80</f>
        <v>239853.10000000001</v>
      </c>
      <c r="G13" s="30">
        <f>G14+G80</f>
        <v>182859.10000000001</v>
      </c>
      <c r="H13" s="30">
        <f>H14+H80</f>
        <v>184357.20000000001</v>
      </c>
      <c r="I13" s="30">
        <f>I14+I80</f>
        <v>24905.900000000001</v>
      </c>
      <c r="J13" s="30">
        <f>J14+J80</f>
        <v>26371</v>
      </c>
      <c r="K13" s="30">
        <f>K14+K80</f>
        <v>27894.5</v>
      </c>
      <c r="L13" s="30">
        <f t="shared" ref="L13:L76" si="0">F13+I13</f>
        <v>264759</v>
      </c>
      <c r="M13" s="30">
        <f t="shared" ref="M13:M76" si="1">G13+J13</f>
        <v>209230.10000000001</v>
      </c>
      <c r="N13" s="30">
        <f t="shared" ref="N13:N76" si="2">H13+K13</f>
        <v>212251.70000000001</v>
      </c>
      <c r="O13" s="30">
        <f>O14+O80</f>
        <v>1234.3719999999998</v>
      </c>
      <c r="P13" s="30">
        <f>P14+P80</f>
        <v>0</v>
      </c>
      <c r="Q13" s="30">
        <f>Q14+Q80</f>
        <v>0</v>
      </c>
      <c r="R13" s="30">
        <f t="shared" ref="R13:R76" si="3">L13+O13</f>
        <v>265993.37199999997</v>
      </c>
      <c r="S13" s="30">
        <f t="shared" ref="S13:S76" si="4">M13+P13</f>
        <v>209230.10000000001</v>
      </c>
      <c r="T13" s="30">
        <f t="shared" ref="T13:T76" si="5">N13+Q13</f>
        <v>212251.70000000001</v>
      </c>
      <c r="U13" s="30">
        <f>U14+U80</f>
        <v>0</v>
      </c>
      <c r="V13" s="30">
        <f>V14+V80</f>
        <v>0</v>
      </c>
      <c r="W13" s="30">
        <f>W14+W80</f>
        <v>0</v>
      </c>
      <c r="X13" s="30">
        <f t="shared" ref="X13:X76" si="6">R13+U13</f>
        <v>265993.37199999997</v>
      </c>
      <c r="Y13" s="30">
        <f t="shared" ref="Y13:Y76" si="7">S13+V13</f>
        <v>209230.10000000001</v>
      </c>
      <c r="Z13" s="30">
        <f t="shared" ref="Z13:Z76" si="8">T13+W13</f>
        <v>212251.70000000001</v>
      </c>
      <c r="AA13" s="30">
        <f>AA14+AA80</f>
        <v>0</v>
      </c>
      <c r="AB13" s="30">
        <f>AB14+AB80</f>
        <v>0</v>
      </c>
      <c r="AC13" s="30">
        <f>AC14+AC80</f>
        <v>0</v>
      </c>
      <c r="AD13" s="30">
        <f t="shared" ref="AD13:AD76" si="9">X13+AA13</f>
        <v>265993.37199999997</v>
      </c>
      <c r="AE13" s="30">
        <f t="shared" ref="AE13:AE76" si="10">Y13+AB13</f>
        <v>209230.10000000001</v>
      </c>
      <c r="AF13" s="30">
        <f t="shared" ref="AF13:AF76" si="11">Z13+AC13</f>
        <v>212251.70000000001</v>
      </c>
      <c r="AG13" s="30">
        <f>AG14+AG80</f>
        <v>0</v>
      </c>
      <c r="AH13" s="30">
        <f>AH14+AH80</f>
        <v>0</v>
      </c>
      <c r="AI13" s="30">
        <f>AI14+AI80</f>
        <v>0</v>
      </c>
      <c r="AJ13" s="30">
        <f t="shared" ref="AJ13:AJ76" si="12">AD13+AG13</f>
        <v>265993.37199999997</v>
      </c>
      <c r="AK13" s="30">
        <f t="shared" ref="AK13:AK76" si="13">AE13+AH13</f>
        <v>209230.10000000001</v>
      </c>
      <c r="AL13" s="30">
        <f t="shared" ref="AL13:AL76" si="14">AF13+AI13</f>
        <v>212251.70000000001</v>
      </c>
      <c r="AM13" s="30">
        <f>AM14+AM80</f>
        <v>-12157.376</v>
      </c>
      <c r="AN13" s="30">
        <f>AN14+AN80</f>
        <v>0</v>
      </c>
      <c r="AO13" s="30">
        <f>AO14+AO80</f>
        <v>0</v>
      </c>
      <c r="AP13" s="30">
        <f t="shared" ref="AP13:AP76" si="15">AJ13+AM13</f>
        <v>253835.99599999998</v>
      </c>
      <c r="AQ13" s="30">
        <f t="shared" ref="AQ13:AQ76" si="16">AK13+AN13</f>
        <v>209230.10000000001</v>
      </c>
      <c r="AR13" s="30">
        <f t="shared" ref="AR13:AR76" si="17">AL13+AO13</f>
        <v>212251.70000000001</v>
      </c>
      <c r="AS13" s="30">
        <f>AS14+AS80</f>
        <v>0</v>
      </c>
      <c r="AT13" s="30">
        <f>AT14+AT80</f>
        <v>0</v>
      </c>
      <c r="AU13" s="30">
        <f>AU14+AU80</f>
        <v>0</v>
      </c>
      <c r="AV13" s="30">
        <f t="shared" ref="AV13:AV76" si="18">AP13+AS13</f>
        <v>253835.99599999998</v>
      </c>
      <c r="AW13" s="30">
        <f t="shared" ref="AW13:AW76" si="19">AQ13+AT13</f>
        <v>209230.10000000001</v>
      </c>
      <c r="AX13" s="30">
        <f t="shared" ref="AX13:AX76" si="20">AR13+AU13</f>
        <v>212251.70000000001</v>
      </c>
      <c r="AY13" s="30">
        <f>AY14+AY80</f>
        <v>12157.376</v>
      </c>
      <c r="AZ13" s="30">
        <f>AZ14+AZ80</f>
        <v>0</v>
      </c>
      <c r="BA13" s="30">
        <f>BA14+BA80</f>
        <v>0</v>
      </c>
      <c r="BB13" s="30">
        <f t="shared" ref="BB13:BB76" si="21">AV13+AY13</f>
        <v>265993.37199999997</v>
      </c>
      <c r="BC13" s="30">
        <f t="shared" ref="BC13:BC76" si="22">AW13+AZ13</f>
        <v>209230.10000000001</v>
      </c>
      <c r="BD13" s="30">
        <f t="shared" ref="BD13:BD76" si="23">AX13+BA13</f>
        <v>212251.70000000001</v>
      </c>
      <c r="BE13" s="30">
        <f>BE14+BE80</f>
        <v>0</v>
      </c>
      <c r="BF13" s="30">
        <f>BF14+BF80</f>
        <v>0</v>
      </c>
      <c r="BG13" s="30">
        <f>BG14+BG80</f>
        <v>0</v>
      </c>
      <c r="BH13" s="30">
        <f t="shared" ref="BH13:BH76" si="24">BB13+BE13</f>
        <v>265993.37199999997</v>
      </c>
      <c r="BI13" s="30">
        <f t="shared" ref="BI13:BI76" si="25">BC13+BF13</f>
        <v>209230.10000000001</v>
      </c>
      <c r="BJ13" s="30">
        <f t="shared" ref="BJ13:BJ76" si="26">BD13+BG13</f>
        <v>212251.70000000001</v>
      </c>
      <c r="BK13" s="30">
        <f>BK14+BK80</f>
        <v>510.57400000000018</v>
      </c>
      <c r="BL13" s="30">
        <f>BL14+BL80</f>
        <v>0</v>
      </c>
      <c r="BM13" s="30">
        <f>BM14+BM80</f>
        <v>0</v>
      </c>
      <c r="BN13" s="30">
        <f t="shared" ref="BN13:BN76" si="27">BH13+BK13</f>
        <v>266503.946</v>
      </c>
      <c r="BO13" s="30">
        <f t="shared" ref="BO13:BO76" si="28">BI13+BL13</f>
        <v>209230.10000000001</v>
      </c>
      <c r="BP13" s="30">
        <f t="shared" ref="BP13:BP76" si="29">BJ13+BM13</f>
        <v>212251.70000000001</v>
      </c>
      <c r="BQ13" s="30">
        <f>BQ14+BQ80</f>
        <v>0</v>
      </c>
      <c r="BR13" s="30">
        <f>BR14+BR80</f>
        <v>0</v>
      </c>
      <c r="BS13" s="31">
        <f t="shared" ref="BS13:BS76" si="30">BQ13+BN13</f>
        <v>266503.946</v>
      </c>
      <c r="BT13" s="31">
        <f t="shared" ref="BT13:BT76" si="31">BR13+BO13</f>
        <v>209230.10000000001</v>
      </c>
      <c r="BU13" s="31">
        <f t="shared" ref="BU13:BU76" si="32">BP13</f>
        <v>212251.70000000001</v>
      </c>
      <c r="BV13" s="30">
        <f>BV14+BV80</f>
        <v>0</v>
      </c>
      <c r="BW13" s="30">
        <f>BW14+BW80</f>
        <v>0</v>
      </c>
      <c r="BX13" s="30">
        <f t="shared" ref="BX13:BX76" si="33">BS13</f>
        <v>266503.946</v>
      </c>
      <c r="BY13" s="30">
        <f t="shared" ref="BY13:BY76" si="34">BT13+BV13</f>
        <v>209230.10000000001</v>
      </c>
      <c r="BZ13" s="30">
        <f t="shared" ref="BZ13:BZ76" si="35">BU13+BW13</f>
        <v>212251.70000000001</v>
      </c>
      <c r="CA13" s="30">
        <f>CA14+CA80</f>
        <v>194.03399999999999</v>
      </c>
      <c r="CB13" s="30">
        <f>CB14+CB80</f>
        <v>0</v>
      </c>
      <c r="CC13" s="30">
        <f>CC14+CC80</f>
        <v>0</v>
      </c>
      <c r="CD13" s="30">
        <f t="shared" ref="CD13:CD15" si="36">BX13+CA13</f>
        <v>266697.97999999998</v>
      </c>
      <c r="CE13" s="30">
        <f t="shared" ref="CE13:CE15" si="37">BY13+CB13</f>
        <v>209230.10000000001</v>
      </c>
      <c r="CF13" s="30">
        <f t="shared" ref="CF13:CF15" si="38">BZ13+CC13</f>
        <v>212251.70000000001</v>
      </c>
      <c r="CG13" s="30">
        <f>CG14+CG80</f>
        <v>0</v>
      </c>
      <c r="CH13" s="24"/>
      <c r="CI13" s="32"/>
      <c r="CJ13" s="26" t="s">
        <v>26</v>
      </c>
    </row>
    <row r="14" s="33" customFormat="1" ht="30">
      <c r="A14" s="34" t="s">
        <v>34</v>
      </c>
      <c r="B14" s="35"/>
      <c r="C14" s="34"/>
      <c r="D14" s="34"/>
      <c r="E14" s="36" t="s">
        <v>35</v>
      </c>
      <c r="F14" s="37">
        <f>F15+F46+F51+F59</f>
        <v>229244.39999999999</v>
      </c>
      <c r="G14" s="37">
        <f>G15+G46+G51+G59</f>
        <v>172250.39999999999</v>
      </c>
      <c r="H14" s="37">
        <f>H15+H46+H51+H59</f>
        <v>173748.5</v>
      </c>
      <c r="I14" s="37">
        <f>I15+I46+I51+I59</f>
        <v>24905.900000000001</v>
      </c>
      <c r="J14" s="37">
        <f>J15+J46+J51+J59</f>
        <v>26371</v>
      </c>
      <c r="K14" s="37">
        <f>K15+K46+K51+K59</f>
        <v>27894.5</v>
      </c>
      <c r="L14" s="37">
        <f t="shared" si="0"/>
        <v>254150.29999999999</v>
      </c>
      <c r="M14" s="37">
        <f t="shared" si="1"/>
        <v>198621.39999999999</v>
      </c>
      <c r="N14" s="37">
        <f t="shared" si="2"/>
        <v>201643</v>
      </c>
      <c r="O14" s="37">
        <f>O15+O46+O51+O59</f>
        <v>1234.3719999999998</v>
      </c>
      <c r="P14" s="37">
        <f>P15+P46+P51+P59</f>
        <v>0</v>
      </c>
      <c r="Q14" s="37">
        <f>Q15+Q46+Q51+Q59</f>
        <v>0</v>
      </c>
      <c r="R14" s="37">
        <f t="shared" si="3"/>
        <v>255384.67199999999</v>
      </c>
      <c r="S14" s="37">
        <f t="shared" si="4"/>
        <v>198621.39999999999</v>
      </c>
      <c r="T14" s="37">
        <f t="shared" si="5"/>
        <v>201643</v>
      </c>
      <c r="U14" s="37">
        <f>U15+U46+U51+U59</f>
        <v>0</v>
      </c>
      <c r="V14" s="37">
        <f>V15+V46+V51+V59</f>
        <v>0</v>
      </c>
      <c r="W14" s="37">
        <f>W15+W46+W51+W59</f>
        <v>0</v>
      </c>
      <c r="X14" s="37">
        <f t="shared" si="6"/>
        <v>255384.67199999999</v>
      </c>
      <c r="Y14" s="37">
        <f t="shared" si="7"/>
        <v>198621.39999999999</v>
      </c>
      <c r="Z14" s="37">
        <f t="shared" si="8"/>
        <v>201643</v>
      </c>
      <c r="AA14" s="37">
        <f>AA15+AA46+AA51+AA59</f>
        <v>0</v>
      </c>
      <c r="AB14" s="37">
        <f>AB15+AB46+AB51+AB59</f>
        <v>0</v>
      </c>
      <c r="AC14" s="37">
        <f>AC15+AC46+AC51+AC59</f>
        <v>0</v>
      </c>
      <c r="AD14" s="37">
        <f t="shared" si="9"/>
        <v>255384.67199999999</v>
      </c>
      <c r="AE14" s="37">
        <f t="shared" si="10"/>
        <v>198621.39999999999</v>
      </c>
      <c r="AF14" s="37">
        <f t="shared" si="11"/>
        <v>201643</v>
      </c>
      <c r="AG14" s="37">
        <f>AG15+AG46+AG51+AG59</f>
        <v>0</v>
      </c>
      <c r="AH14" s="37">
        <f>AH15+AH46+AH51+AH59</f>
        <v>0</v>
      </c>
      <c r="AI14" s="37">
        <f>AI15+AI46+AI51+AI59</f>
        <v>0</v>
      </c>
      <c r="AJ14" s="37">
        <f t="shared" si="12"/>
        <v>255384.67199999999</v>
      </c>
      <c r="AK14" s="37">
        <f t="shared" si="13"/>
        <v>198621.39999999999</v>
      </c>
      <c r="AL14" s="37">
        <f t="shared" si="14"/>
        <v>201643</v>
      </c>
      <c r="AM14" s="37">
        <f>AM15+AM46+AM51+AM59</f>
        <v>-12468.098</v>
      </c>
      <c r="AN14" s="37">
        <f>AN15+AN46+AN51+AN59</f>
        <v>0</v>
      </c>
      <c r="AO14" s="37">
        <f>AO15+AO46+AO51+AO59</f>
        <v>0</v>
      </c>
      <c r="AP14" s="37">
        <f t="shared" si="15"/>
        <v>242916.57399999999</v>
      </c>
      <c r="AQ14" s="37">
        <f t="shared" si="16"/>
        <v>198621.39999999999</v>
      </c>
      <c r="AR14" s="37">
        <f t="shared" si="17"/>
        <v>201643</v>
      </c>
      <c r="AS14" s="37">
        <f>AS15+AS46+AS51+AS59</f>
        <v>0</v>
      </c>
      <c r="AT14" s="37">
        <f>AT15+AT46+AT51+AT59</f>
        <v>0</v>
      </c>
      <c r="AU14" s="37">
        <f>AU15+AU46+AU51+AU59</f>
        <v>0</v>
      </c>
      <c r="AV14" s="37">
        <f t="shared" si="18"/>
        <v>242916.57399999999</v>
      </c>
      <c r="AW14" s="37">
        <f t="shared" si="19"/>
        <v>198621.39999999999</v>
      </c>
      <c r="AX14" s="37">
        <f t="shared" si="20"/>
        <v>201643</v>
      </c>
      <c r="AY14" s="37">
        <f>AY15+AY46+AY51+AY59</f>
        <v>12157.376</v>
      </c>
      <c r="AZ14" s="37">
        <f>AZ15+AZ46+AZ51+AZ59</f>
        <v>0</v>
      </c>
      <c r="BA14" s="37">
        <f>BA15+BA46+BA51+BA59</f>
        <v>0</v>
      </c>
      <c r="BB14" s="37">
        <f t="shared" si="21"/>
        <v>255073.94999999998</v>
      </c>
      <c r="BC14" s="37">
        <f t="shared" si="22"/>
        <v>198621.39999999999</v>
      </c>
      <c r="BD14" s="37">
        <f t="shared" si="23"/>
        <v>201643</v>
      </c>
      <c r="BE14" s="37">
        <f>BE15+BE46+BE51+BE59</f>
        <v>0</v>
      </c>
      <c r="BF14" s="37">
        <f>BF15+BF46+BF51+BF59</f>
        <v>0</v>
      </c>
      <c r="BG14" s="37">
        <f>BG15+BG46+BG51+BG59</f>
        <v>0</v>
      </c>
      <c r="BH14" s="37">
        <f t="shared" si="24"/>
        <v>255073.94999999998</v>
      </c>
      <c r="BI14" s="37">
        <f t="shared" si="25"/>
        <v>198621.39999999999</v>
      </c>
      <c r="BJ14" s="37">
        <f t="shared" si="26"/>
        <v>201643</v>
      </c>
      <c r="BK14" s="37">
        <f>BK15+BK46+BK51+BK59</f>
        <v>510.57400000000018</v>
      </c>
      <c r="BL14" s="37">
        <f>BL15+BL46+BL51+BL59</f>
        <v>0</v>
      </c>
      <c r="BM14" s="37">
        <f>BM15+BM46+BM51+BM59</f>
        <v>0</v>
      </c>
      <c r="BN14" s="37">
        <f t="shared" si="27"/>
        <v>255584.52399999998</v>
      </c>
      <c r="BO14" s="37">
        <f t="shared" si="28"/>
        <v>198621.39999999999</v>
      </c>
      <c r="BP14" s="37">
        <f t="shared" si="29"/>
        <v>201643</v>
      </c>
      <c r="BQ14" s="37">
        <f>BQ15+BQ46+BQ51+BQ59</f>
        <v>0</v>
      </c>
      <c r="BR14" s="37">
        <f>BR15+BR46+BR51+BR59</f>
        <v>0</v>
      </c>
      <c r="BS14" s="31">
        <f t="shared" si="30"/>
        <v>255584.52399999998</v>
      </c>
      <c r="BT14" s="31">
        <f t="shared" si="31"/>
        <v>198621.39999999999</v>
      </c>
      <c r="BU14" s="31">
        <f t="shared" si="32"/>
        <v>201643</v>
      </c>
      <c r="BV14" s="37">
        <f>BV15+BV46+BV51+BV59</f>
        <v>0</v>
      </c>
      <c r="BW14" s="37">
        <f>BW15+BW46+BW51+BW59</f>
        <v>0</v>
      </c>
      <c r="BX14" s="37">
        <f t="shared" si="33"/>
        <v>255584.52399999998</v>
      </c>
      <c r="BY14" s="37">
        <f t="shared" si="34"/>
        <v>198621.39999999999</v>
      </c>
      <c r="BZ14" s="37">
        <f t="shared" si="35"/>
        <v>201643</v>
      </c>
      <c r="CA14" s="37">
        <f>CA15+CA46+CA51+CA59</f>
        <v>194.03399999999999</v>
      </c>
      <c r="CB14" s="37">
        <f>CB15+CB46+CB51+CB59</f>
        <v>0</v>
      </c>
      <c r="CC14" s="37">
        <f>CC15+CC46+CC51+CC59</f>
        <v>0</v>
      </c>
      <c r="CD14" s="37">
        <f t="shared" si="36"/>
        <v>255778.55799999999</v>
      </c>
      <c r="CE14" s="37">
        <f t="shared" si="37"/>
        <v>198621.39999999999</v>
      </c>
      <c r="CF14" s="37">
        <f t="shared" si="38"/>
        <v>201643</v>
      </c>
      <c r="CG14" s="37">
        <f>CG15+CG46+CG51+CG59</f>
        <v>0</v>
      </c>
      <c r="CH14" s="24"/>
      <c r="CI14" s="38"/>
      <c r="CK14" s="33" t="s">
        <v>27</v>
      </c>
    </row>
    <row r="15" ht="75">
      <c r="A15" s="16" t="s">
        <v>36</v>
      </c>
      <c r="B15" s="17"/>
      <c r="C15" s="16"/>
      <c r="D15" s="16"/>
      <c r="E15" s="39" t="s">
        <v>37</v>
      </c>
      <c r="F15" s="31">
        <f>F16+F26+F34+F30+F38</f>
        <v>67135.899999999994</v>
      </c>
      <c r="G15" s="31">
        <f>G16+G26+G34+G30+G38</f>
        <v>66735.899999999994</v>
      </c>
      <c r="H15" s="31">
        <f>H16+H26+H34+H30+H38</f>
        <v>66735.899999999994</v>
      </c>
      <c r="I15" s="31">
        <f>I16+I26+I34+I30+I38</f>
        <v>12000</v>
      </c>
      <c r="J15" s="31">
        <f>J16+J26+J34+J30+J38</f>
        <v>12000</v>
      </c>
      <c r="K15" s="31">
        <f>K16+K26+K34+K30+K38</f>
        <v>12000</v>
      </c>
      <c r="L15" s="31">
        <f t="shared" si="0"/>
        <v>79135.899999999994</v>
      </c>
      <c r="M15" s="31">
        <f t="shared" si="1"/>
        <v>78735.899999999994</v>
      </c>
      <c r="N15" s="31">
        <f t="shared" si="2"/>
        <v>78735.899999999994</v>
      </c>
      <c r="O15" s="31">
        <f>O16+O26+O34+O30+O38+O42</f>
        <v>83.349999999999994</v>
      </c>
      <c r="P15" s="31">
        <f>P16+P26+P34+P30+P38+P42</f>
        <v>0</v>
      </c>
      <c r="Q15" s="31">
        <f>Q16+Q26+Q34+Q30+Q38+Q42</f>
        <v>0</v>
      </c>
      <c r="R15" s="31">
        <f t="shared" si="3"/>
        <v>79219.25</v>
      </c>
      <c r="S15" s="31">
        <f t="shared" si="4"/>
        <v>78735.899999999994</v>
      </c>
      <c r="T15" s="31">
        <f t="shared" si="5"/>
        <v>78735.899999999994</v>
      </c>
      <c r="U15" s="31">
        <f>U16+U26+U34+U30+U38+U42</f>
        <v>0</v>
      </c>
      <c r="V15" s="31">
        <f>V16+V26+V34+V30+V38+V42</f>
        <v>0</v>
      </c>
      <c r="W15" s="31">
        <f>W16+W26+W34+W30+W38+W42</f>
        <v>0</v>
      </c>
      <c r="X15" s="31">
        <f t="shared" si="6"/>
        <v>79219.25</v>
      </c>
      <c r="Y15" s="31">
        <f t="shared" si="7"/>
        <v>78735.899999999994</v>
      </c>
      <c r="Z15" s="31">
        <f t="shared" si="8"/>
        <v>78735.899999999994</v>
      </c>
      <c r="AA15" s="31">
        <f>AA16+AA26+AA34+AA30+AA38+AA42</f>
        <v>0</v>
      </c>
      <c r="AB15" s="31">
        <f>AB16+AB26+AB34+AB30+AB38+AB42</f>
        <v>0</v>
      </c>
      <c r="AC15" s="31">
        <f>AC16+AC26+AC34+AC30+AC38+AC42</f>
        <v>0</v>
      </c>
      <c r="AD15" s="31">
        <f t="shared" si="9"/>
        <v>79219.25</v>
      </c>
      <c r="AE15" s="31">
        <f t="shared" si="10"/>
        <v>78735.899999999994</v>
      </c>
      <c r="AF15" s="31">
        <f t="shared" si="11"/>
        <v>78735.899999999994</v>
      </c>
      <c r="AG15" s="31">
        <f>AG16+AG26+AG34+AG30+AG38+AG42</f>
        <v>0</v>
      </c>
      <c r="AH15" s="31">
        <f>AH16+AH26+AH34+AH30+AH38+AH42</f>
        <v>0</v>
      </c>
      <c r="AI15" s="31">
        <f>AI16+AI26+AI34+AI30+AI38+AI42</f>
        <v>0</v>
      </c>
      <c r="AJ15" s="31">
        <f t="shared" si="12"/>
        <v>79219.25</v>
      </c>
      <c r="AK15" s="31">
        <f t="shared" si="13"/>
        <v>78735.899999999994</v>
      </c>
      <c r="AL15" s="31">
        <f t="shared" si="14"/>
        <v>78735.899999999994</v>
      </c>
      <c r="AM15" s="31">
        <f>AM16+AM26+AM34+AM30+AM38+AM42</f>
        <v>-310.72199999999998</v>
      </c>
      <c r="AN15" s="31">
        <f>AN16+AN26+AN34+AN30+AN38+AN42</f>
        <v>0</v>
      </c>
      <c r="AO15" s="31">
        <f>AO16+AO26+AO34+AO30+AO38+AO42</f>
        <v>0</v>
      </c>
      <c r="AP15" s="31">
        <f t="shared" si="15"/>
        <v>78908.528000000006</v>
      </c>
      <c r="AQ15" s="31">
        <f t="shared" si="16"/>
        <v>78735.899999999994</v>
      </c>
      <c r="AR15" s="31">
        <f t="shared" si="17"/>
        <v>78735.899999999994</v>
      </c>
      <c r="AS15" s="31">
        <f>AS16+AS26+AS34+AS30+AS38+AS42</f>
        <v>0</v>
      </c>
      <c r="AT15" s="31">
        <f>AT16+AT26+AT34+AT30+AT38+AT42</f>
        <v>0</v>
      </c>
      <c r="AU15" s="31">
        <f>AU16+AU26+AU34+AU30+AU38+AU42</f>
        <v>0</v>
      </c>
      <c r="AV15" s="31">
        <f t="shared" si="18"/>
        <v>78908.528000000006</v>
      </c>
      <c r="AW15" s="31">
        <f t="shared" si="19"/>
        <v>78735.899999999994</v>
      </c>
      <c r="AX15" s="31">
        <f t="shared" si="20"/>
        <v>78735.899999999994</v>
      </c>
      <c r="AY15" s="31">
        <f>AY16+AY26+AY34+AY30+AY38+AY42</f>
        <v>-3368.4340000000002</v>
      </c>
      <c r="AZ15" s="31">
        <f>AZ16+AZ26+AZ34+AZ30+AZ38+AZ42</f>
        <v>0</v>
      </c>
      <c r="BA15" s="31">
        <f>BA16+BA26+BA34+BA30+BA38+BA42</f>
        <v>0</v>
      </c>
      <c r="BB15" s="31">
        <f t="shared" si="21"/>
        <v>75540.094000000012</v>
      </c>
      <c r="BC15" s="31">
        <f t="shared" si="22"/>
        <v>78735.899999999994</v>
      </c>
      <c r="BD15" s="31">
        <f t="shared" si="23"/>
        <v>78735.899999999994</v>
      </c>
      <c r="BE15" s="31">
        <f>BE16+BE26+BE34+BE30+BE38+BE42</f>
        <v>0</v>
      </c>
      <c r="BF15" s="31">
        <f>BF16+BF26+BF34+BF30+BF38+BF42</f>
        <v>0</v>
      </c>
      <c r="BG15" s="31">
        <f>BG16+BG26+BG34+BG30+BG38+BG42</f>
        <v>0</v>
      </c>
      <c r="BH15" s="31">
        <f t="shared" si="24"/>
        <v>75540.094000000012</v>
      </c>
      <c r="BI15" s="31">
        <f t="shared" si="25"/>
        <v>78735.899999999994</v>
      </c>
      <c r="BJ15" s="31">
        <f t="shared" si="26"/>
        <v>78735.899999999994</v>
      </c>
      <c r="BK15" s="31">
        <f>BK16+BK26+BK34+BK30+BK38+BK42</f>
        <v>-677.69799999999998</v>
      </c>
      <c r="BL15" s="31">
        <f>BL16+BL26+BL34+BL30+BL38+BL42</f>
        <v>0</v>
      </c>
      <c r="BM15" s="31">
        <f>BM16+BM26+BM34+BM30+BM38+BM42</f>
        <v>0</v>
      </c>
      <c r="BN15" s="31">
        <f t="shared" si="27"/>
        <v>74862.396000000008</v>
      </c>
      <c r="BO15" s="31">
        <f t="shared" si="28"/>
        <v>78735.899999999994</v>
      </c>
      <c r="BP15" s="31">
        <f t="shared" si="29"/>
        <v>78735.899999999994</v>
      </c>
      <c r="BQ15" s="31">
        <f>BQ16+BQ26+BQ34+BQ30+BQ38+BQ42</f>
        <v>0</v>
      </c>
      <c r="BR15" s="31">
        <f>BR16+BR26+BR34+BR30+BR38+BR42</f>
        <v>0</v>
      </c>
      <c r="BS15" s="31">
        <f t="shared" si="30"/>
        <v>74862.396000000008</v>
      </c>
      <c r="BT15" s="31">
        <f t="shared" si="31"/>
        <v>78735.899999999994</v>
      </c>
      <c r="BU15" s="31">
        <f t="shared" si="32"/>
        <v>78735.899999999994</v>
      </c>
      <c r="BV15" s="31">
        <f>BV16+BV26+BV34+BV30+BV38+BV42</f>
        <v>0</v>
      </c>
      <c r="BW15" s="31">
        <f>BW16+BW26+BW34+BW30+BW38+BW42</f>
        <v>0</v>
      </c>
      <c r="BX15" s="31">
        <f t="shared" si="33"/>
        <v>74862.396000000008</v>
      </c>
      <c r="BY15" s="31">
        <f t="shared" si="34"/>
        <v>78735.899999999994</v>
      </c>
      <c r="BZ15" s="31">
        <f t="shared" si="35"/>
        <v>78735.899999999994</v>
      </c>
      <c r="CA15" s="31">
        <f>CA16+CA26+CA34+CA30+CA38+CA42</f>
        <v>153.28299999999999</v>
      </c>
      <c r="CB15" s="31">
        <f>CB16+CB26+CB34+CB30+CB38+CB42</f>
        <v>0</v>
      </c>
      <c r="CC15" s="31">
        <f>CC16+CC26+CC34+CC30+CC38+CC42</f>
        <v>0</v>
      </c>
      <c r="CD15" s="31">
        <f t="shared" si="36"/>
        <v>75015.679000000004</v>
      </c>
      <c r="CE15" s="31">
        <f t="shared" si="37"/>
        <v>78735.899999999994</v>
      </c>
      <c r="CF15" s="31">
        <f t="shared" si="38"/>
        <v>78735.899999999994</v>
      </c>
      <c r="CG15" s="31">
        <f>CG16+CG26+CG34+CG30+CG38+CG42</f>
        <v>0</v>
      </c>
      <c r="CH15" s="24"/>
      <c r="CI15" s="40"/>
      <c r="CL15" s="1" t="s">
        <v>28</v>
      </c>
    </row>
    <row r="16" ht="60">
      <c r="A16" s="16" t="s">
        <v>38</v>
      </c>
      <c r="B16" s="17"/>
      <c r="C16" s="16"/>
      <c r="D16" s="16"/>
      <c r="E16" s="39" t="s">
        <v>39</v>
      </c>
      <c r="F16" s="31">
        <f>F17+F20</f>
        <v>3365.8000000000002</v>
      </c>
      <c r="G16" s="31">
        <f>G17+G20</f>
        <v>3365.8000000000002</v>
      </c>
      <c r="H16" s="31">
        <f>H17+H20</f>
        <v>3365.8000000000002</v>
      </c>
      <c r="I16" s="31">
        <f>I17+I20</f>
        <v>0</v>
      </c>
      <c r="J16" s="31">
        <f>J17+J20</f>
        <v>0</v>
      </c>
      <c r="K16" s="31">
        <f>K17+K20</f>
        <v>0</v>
      </c>
      <c r="L16" s="31">
        <f t="shared" si="0"/>
        <v>3365.8000000000002</v>
      </c>
      <c r="M16" s="31">
        <f t="shared" si="1"/>
        <v>3365.8000000000002</v>
      </c>
      <c r="N16" s="31">
        <f t="shared" si="2"/>
        <v>3365.8000000000002</v>
      </c>
      <c r="O16" s="31">
        <f>O17+O20</f>
        <v>0</v>
      </c>
      <c r="P16" s="31">
        <f>P17+P20</f>
        <v>0</v>
      </c>
      <c r="Q16" s="31">
        <f>Q17+Q20</f>
        <v>0</v>
      </c>
      <c r="R16" s="31">
        <f t="shared" si="3"/>
        <v>3365.8000000000002</v>
      </c>
      <c r="S16" s="31">
        <f t="shared" si="4"/>
        <v>3365.8000000000002</v>
      </c>
      <c r="T16" s="31">
        <f t="shared" si="5"/>
        <v>3365.8000000000002</v>
      </c>
      <c r="U16" s="31">
        <f>U17+U20</f>
        <v>0</v>
      </c>
      <c r="V16" s="31">
        <f>V17+V20</f>
        <v>0</v>
      </c>
      <c r="W16" s="31">
        <f>W17+W20</f>
        <v>0</v>
      </c>
      <c r="X16" s="31">
        <f t="shared" si="6"/>
        <v>3365.8000000000002</v>
      </c>
      <c r="Y16" s="31">
        <f t="shared" si="7"/>
        <v>3365.8000000000002</v>
      </c>
      <c r="Z16" s="31">
        <f t="shared" si="8"/>
        <v>3365.8000000000002</v>
      </c>
      <c r="AA16" s="31">
        <f>AA17+AA20</f>
        <v>0</v>
      </c>
      <c r="AB16" s="31">
        <f>AB17+AB20</f>
        <v>0</v>
      </c>
      <c r="AC16" s="31">
        <f>AC17+AC20</f>
        <v>0</v>
      </c>
      <c r="AD16" s="31">
        <f t="shared" si="9"/>
        <v>3365.8000000000002</v>
      </c>
      <c r="AE16" s="31">
        <f t="shared" si="10"/>
        <v>3365.8000000000002</v>
      </c>
      <c r="AF16" s="31">
        <f t="shared" si="11"/>
        <v>3365.8000000000002</v>
      </c>
      <c r="AG16" s="31">
        <f>AG17+AG20</f>
        <v>0</v>
      </c>
      <c r="AH16" s="31">
        <f>AH17+AH20</f>
        <v>0</v>
      </c>
      <c r="AI16" s="31">
        <f>AI17+AI20</f>
        <v>0</v>
      </c>
      <c r="AJ16" s="31">
        <f t="shared" si="12"/>
        <v>3365.8000000000002</v>
      </c>
      <c r="AK16" s="31">
        <f t="shared" si="13"/>
        <v>3365.8000000000002</v>
      </c>
      <c r="AL16" s="31">
        <f t="shared" si="14"/>
        <v>3365.8000000000002</v>
      </c>
      <c r="AM16" s="31">
        <f>AM17+AM20</f>
        <v>0</v>
      </c>
      <c r="AN16" s="31">
        <f>AN17+AN20</f>
        <v>0</v>
      </c>
      <c r="AO16" s="31">
        <f>AO17+AO20</f>
        <v>0</v>
      </c>
      <c r="AP16" s="31">
        <f t="shared" si="15"/>
        <v>3365.8000000000002</v>
      </c>
      <c r="AQ16" s="31">
        <f t="shared" si="16"/>
        <v>3365.8000000000002</v>
      </c>
      <c r="AR16" s="31">
        <f t="shared" si="17"/>
        <v>3365.8000000000002</v>
      </c>
      <c r="AS16" s="31">
        <f>AS17+AS20</f>
        <v>0</v>
      </c>
      <c r="AT16" s="31">
        <f>AT17+AT20</f>
        <v>0</v>
      </c>
      <c r="AU16" s="31">
        <f>AU17+AU20</f>
        <v>0</v>
      </c>
      <c r="AV16" s="31">
        <f t="shared" si="18"/>
        <v>3365.8000000000002</v>
      </c>
      <c r="AW16" s="31">
        <f t="shared" si="19"/>
        <v>3365.8000000000002</v>
      </c>
      <c r="AX16" s="31">
        <f t="shared" si="20"/>
        <v>3365.8000000000002</v>
      </c>
      <c r="AY16" s="31">
        <f>AY17+AY20</f>
        <v>400</v>
      </c>
      <c r="AZ16" s="31">
        <f>AZ17+AZ20</f>
        <v>0</v>
      </c>
      <c r="BA16" s="31">
        <f>BA17+BA20</f>
        <v>0</v>
      </c>
      <c r="BB16" s="31">
        <f t="shared" si="21"/>
        <v>3765.8000000000002</v>
      </c>
      <c r="BC16" s="31">
        <f t="shared" si="22"/>
        <v>3365.8000000000002</v>
      </c>
      <c r="BD16" s="31">
        <f t="shared" si="23"/>
        <v>3365.8000000000002</v>
      </c>
      <c r="BE16" s="31">
        <f>BE17+BE20</f>
        <v>0</v>
      </c>
      <c r="BF16" s="31">
        <f>BF17+BF20</f>
        <v>0</v>
      </c>
      <c r="BG16" s="31">
        <f>BG17+BG20</f>
        <v>0</v>
      </c>
      <c r="BH16" s="31">
        <f t="shared" si="24"/>
        <v>3765.8000000000002</v>
      </c>
      <c r="BI16" s="31">
        <f t="shared" si="25"/>
        <v>3365.8000000000002</v>
      </c>
      <c r="BJ16" s="31">
        <f t="shared" si="26"/>
        <v>3365.8000000000002</v>
      </c>
      <c r="BK16" s="31">
        <f>BK17+BK20</f>
        <v>-100</v>
      </c>
      <c r="BL16" s="31">
        <f>BL17+BL20</f>
        <v>0</v>
      </c>
      <c r="BM16" s="31">
        <f>BM17+BM20</f>
        <v>0</v>
      </c>
      <c r="BN16" s="31">
        <f t="shared" si="27"/>
        <v>3665.8000000000002</v>
      </c>
      <c r="BO16" s="31">
        <f t="shared" si="28"/>
        <v>3365.8000000000002</v>
      </c>
      <c r="BP16" s="31">
        <f t="shared" si="29"/>
        <v>3365.8000000000002</v>
      </c>
      <c r="BQ16" s="31">
        <f>BQ17+BQ20</f>
        <v>0</v>
      </c>
      <c r="BR16" s="31">
        <f>BR17+BR20</f>
        <v>0</v>
      </c>
      <c r="BS16" s="31">
        <f t="shared" si="30"/>
        <v>3665.8000000000002</v>
      </c>
      <c r="BT16" s="31">
        <f t="shared" si="31"/>
        <v>3365.8000000000002</v>
      </c>
      <c r="BU16" s="31">
        <f t="shared" si="32"/>
        <v>3365.8000000000002</v>
      </c>
      <c r="BV16" s="31">
        <f>BV17+BV20</f>
        <v>0</v>
      </c>
      <c r="BW16" s="31">
        <f>BW17+BW20</f>
        <v>0</v>
      </c>
      <c r="BX16" s="31">
        <f t="shared" si="33"/>
        <v>3665.8000000000002</v>
      </c>
      <c r="BY16" s="31">
        <f t="shared" si="34"/>
        <v>3365.8000000000002</v>
      </c>
      <c r="BZ16" s="31">
        <f t="shared" si="35"/>
        <v>3365.8000000000002</v>
      </c>
      <c r="CA16" s="31">
        <f>CA17+CA20</f>
        <v>0</v>
      </c>
      <c r="CB16" s="31">
        <f>CB17+CB20</f>
        <v>0</v>
      </c>
      <c r="CC16" s="31">
        <f>CC17+CC20</f>
        <v>0</v>
      </c>
      <c r="CD16" s="31">
        <f t="shared" ref="CD16:CD79" si="39">BX16+CA16</f>
        <v>3665.8000000000002</v>
      </c>
      <c r="CE16" s="31">
        <f t="shared" ref="CE16:CE79" si="40">BY16+CB16</f>
        <v>3365.8000000000002</v>
      </c>
      <c r="CF16" s="31">
        <f t="shared" ref="CF16:CF79" si="41">BZ16+CC16</f>
        <v>3365.8000000000002</v>
      </c>
      <c r="CG16" s="31">
        <f>CG17+CG20</f>
        <v>0</v>
      </c>
      <c r="CH16" s="24"/>
      <c r="CI16" s="40"/>
      <c r="CO16" s="1" t="s">
        <v>31</v>
      </c>
    </row>
    <row r="17" ht="30">
      <c r="A17" s="16" t="s">
        <v>38</v>
      </c>
      <c r="B17" s="17">
        <v>200</v>
      </c>
      <c r="C17" s="16"/>
      <c r="D17" s="16"/>
      <c r="E17" s="39" t="s">
        <v>40</v>
      </c>
      <c r="F17" s="31">
        <f t="shared" ref="F17:F18" si="42">F18</f>
        <v>150</v>
      </c>
      <c r="G17" s="31">
        <f t="shared" ref="G17:G18" si="43">G18</f>
        <v>150</v>
      </c>
      <c r="H17" s="31">
        <f t="shared" ref="H17:H18" si="44">H18</f>
        <v>150</v>
      </c>
      <c r="I17" s="31">
        <f t="shared" ref="I17:I18" si="45">I18</f>
        <v>0</v>
      </c>
      <c r="J17" s="31">
        <f t="shared" ref="J17:J18" si="46">J18</f>
        <v>0</v>
      </c>
      <c r="K17" s="31">
        <f t="shared" ref="K17:K18" si="47">K18</f>
        <v>0</v>
      </c>
      <c r="L17" s="31">
        <f t="shared" si="0"/>
        <v>150</v>
      </c>
      <c r="M17" s="31">
        <f t="shared" si="1"/>
        <v>150</v>
      </c>
      <c r="N17" s="31">
        <f t="shared" si="2"/>
        <v>150</v>
      </c>
      <c r="O17" s="31">
        <f t="shared" ref="O17:O18" si="48">O18</f>
        <v>0</v>
      </c>
      <c r="P17" s="31">
        <f t="shared" ref="P17:P18" si="49">P18</f>
        <v>0</v>
      </c>
      <c r="Q17" s="31">
        <f t="shared" ref="Q17:Q18" si="50">Q18</f>
        <v>0</v>
      </c>
      <c r="R17" s="31">
        <f t="shared" si="3"/>
        <v>150</v>
      </c>
      <c r="S17" s="31">
        <f t="shared" si="4"/>
        <v>150</v>
      </c>
      <c r="T17" s="31">
        <f t="shared" si="5"/>
        <v>150</v>
      </c>
      <c r="U17" s="31">
        <f t="shared" ref="U17:U18" si="51">U18</f>
        <v>0</v>
      </c>
      <c r="V17" s="31">
        <f t="shared" ref="V17:V18" si="52">V18</f>
        <v>0</v>
      </c>
      <c r="W17" s="31">
        <f t="shared" ref="W17:W18" si="53">W18</f>
        <v>0</v>
      </c>
      <c r="X17" s="31">
        <f t="shared" si="6"/>
        <v>150</v>
      </c>
      <c r="Y17" s="31">
        <f t="shared" si="7"/>
        <v>150</v>
      </c>
      <c r="Z17" s="31">
        <f t="shared" si="8"/>
        <v>150</v>
      </c>
      <c r="AA17" s="31">
        <f t="shared" ref="AA17:AA18" si="54">AA18</f>
        <v>0</v>
      </c>
      <c r="AB17" s="31">
        <f t="shared" ref="AB17:AB18" si="55">AB18</f>
        <v>0</v>
      </c>
      <c r="AC17" s="31">
        <f t="shared" ref="AC17:AC18" si="56">AC18</f>
        <v>0</v>
      </c>
      <c r="AD17" s="31">
        <f t="shared" si="9"/>
        <v>150</v>
      </c>
      <c r="AE17" s="31">
        <f t="shared" si="10"/>
        <v>150</v>
      </c>
      <c r="AF17" s="31">
        <f t="shared" si="11"/>
        <v>150</v>
      </c>
      <c r="AG17" s="31">
        <f t="shared" ref="AG17:AG18" si="57">AG18</f>
        <v>0</v>
      </c>
      <c r="AH17" s="31">
        <f t="shared" ref="AH17:AH18" si="58">AH18</f>
        <v>0</v>
      </c>
      <c r="AI17" s="31">
        <f t="shared" ref="AI17:AI18" si="59">AI18</f>
        <v>0</v>
      </c>
      <c r="AJ17" s="31">
        <f t="shared" si="12"/>
        <v>150</v>
      </c>
      <c r="AK17" s="31">
        <f t="shared" si="13"/>
        <v>150</v>
      </c>
      <c r="AL17" s="31">
        <f t="shared" si="14"/>
        <v>150</v>
      </c>
      <c r="AM17" s="31">
        <f t="shared" ref="AM17:AM18" si="60">AM18</f>
        <v>0</v>
      </c>
      <c r="AN17" s="31">
        <f t="shared" ref="AN17:AN18" si="61">AN18</f>
        <v>0</v>
      </c>
      <c r="AO17" s="31">
        <f t="shared" ref="AO17:AO18" si="62">AO18</f>
        <v>0</v>
      </c>
      <c r="AP17" s="31">
        <f t="shared" si="15"/>
        <v>150</v>
      </c>
      <c r="AQ17" s="31">
        <f t="shared" si="16"/>
        <v>150</v>
      </c>
      <c r="AR17" s="31">
        <f t="shared" si="17"/>
        <v>150</v>
      </c>
      <c r="AS17" s="31">
        <f t="shared" ref="AS17:AS18" si="63">AS18</f>
        <v>0</v>
      </c>
      <c r="AT17" s="31">
        <f t="shared" ref="AT17:AT18" si="64">AT18</f>
        <v>0</v>
      </c>
      <c r="AU17" s="31">
        <f t="shared" ref="AU17:AU18" si="65">AU18</f>
        <v>0</v>
      </c>
      <c r="AV17" s="31">
        <f t="shared" si="18"/>
        <v>150</v>
      </c>
      <c r="AW17" s="31">
        <f t="shared" si="19"/>
        <v>150</v>
      </c>
      <c r="AX17" s="31">
        <f t="shared" si="20"/>
        <v>150</v>
      </c>
      <c r="AY17" s="31">
        <f t="shared" ref="AY17:AY18" si="66">AY18</f>
        <v>0</v>
      </c>
      <c r="AZ17" s="31">
        <f t="shared" ref="AZ17:AZ18" si="67">AZ18</f>
        <v>0</v>
      </c>
      <c r="BA17" s="31">
        <f t="shared" ref="BA17:BA18" si="68">BA18</f>
        <v>0</v>
      </c>
      <c r="BB17" s="31">
        <f t="shared" si="21"/>
        <v>150</v>
      </c>
      <c r="BC17" s="31">
        <f t="shared" si="22"/>
        <v>150</v>
      </c>
      <c r="BD17" s="31">
        <f t="shared" si="23"/>
        <v>150</v>
      </c>
      <c r="BE17" s="31">
        <f t="shared" ref="BE17:BE18" si="69">BE18</f>
        <v>0</v>
      </c>
      <c r="BF17" s="31">
        <f t="shared" ref="BF17:BF18" si="70">BF18</f>
        <v>0</v>
      </c>
      <c r="BG17" s="31">
        <f t="shared" ref="BG17:BG18" si="71">BG18</f>
        <v>0</v>
      </c>
      <c r="BH17" s="31">
        <f t="shared" si="24"/>
        <v>150</v>
      </c>
      <c r="BI17" s="31">
        <f t="shared" si="25"/>
        <v>150</v>
      </c>
      <c r="BJ17" s="31">
        <f t="shared" si="26"/>
        <v>150</v>
      </c>
      <c r="BK17" s="31">
        <f t="shared" ref="BK17:BK18" si="72">BK18</f>
        <v>0</v>
      </c>
      <c r="BL17" s="31">
        <f t="shared" ref="BL17:BL18" si="73">BL18</f>
        <v>0</v>
      </c>
      <c r="BM17" s="31">
        <f t="shared" ref="BM17:BM18" si="74">BM18</f>
        <v>0</v>
      </c>
      <c r="BN17" s="31">
        <f t="shared" si="27"/>
        <v>150</v>
      </c>
      <c r="BO17" s="31">
        <f t="shared" si="28"/>
        <v>150</v>
      </c>
      <c r="BP17" s="31">
        <f t="shared" si="29"/>
        <v>150</v>
      </c>
      <c r="BQ17" s="31">
        <f t="shared" ref="BQ17:BQ18" si="75">BQ18</f>
        <v>0</v>
      </c>
      <c r="BR17" s="31">
        <f t="shared" ref="BR17:BR18" si="76">BR18</f>
        <v>0</v>
      </c>
      <c r="BS17" s="31">
        <f t="shared" si="30"/>
        <v>150</v>
      </c>
      <c r="BT17" s="31">
        <f t="shared" si="31"/>
        <v>150</v>
      </c>
      <c r="BU17" s="31">
        <f t="shared" si="32"/>
        <v>150</v>
      </c>
      <c r="BV17" s="31">
        <f t="shared" ref="BV17:BV18" si="77">BV18</f>
        <v>0</v>
      </c>
      <c r="BW17" s="31">
        <f t="shared" ref="BW17:BW18" si="78">BW18</f>
        <v>0</v>
      </c>
      <c r="BX17" s="31">
        <f t="shared" si="33"/>
        <v>150</v>
      </c>
      <c r="BY17" s="31">
        <f t="shared" si="34"/>
        <v>150</v>
      </c>
      <c r="BZ17" s="31">
        <f t="shared" si="35"/>
        <v>150</v>
      </c>
      <c r="CA17" s="31">
        <f t="shared" ref="CA17:CA18" si="79">CA18</f>
        <v>0</v>
      </c>
      <c r="CB17" s="31">
        <f t="shared" ref="CB17:CB18" si="80">CB18</f>
        <v>0</v>
      </c>
      <c r="CC17" s="31">
        <f t="shared" ref="CC17:CC18" si="81">CC18</f>
        <v>0</v>
      </c>
      <c r="CD17" s="31">
        <f t="shared" si="39"/>
        <v>150</v>
      </c>
      <c r="CE17" s="31">
        <f t="shared" si="40"/>
        <v>150</v>
      </c>
      <c r="CF17" s="31">
        <f t="shared" si="41"/>
        <v>150</v>
      </c>
      <c r="CG17" s="31">
        <f t="shared" ref="CG17:CG18" si="82">CG18</f>
        <v>0</v>
      </c>
      <c r="CH17" s="24"/>
      <c r="CI17" s="40"/>
      <c r="CM17" s="1" t="s">
        <v>29</v>
      </c>
    </row>
    <row r="18" ht="45">
      <c r="A18" s="16" t="s">
        <v>38</v>
      </c>
      <c r="B18" s="17">
        <v>240</v>
      </c>
      <c r="C18" s="16"/>
      <c r="D18" s="16"/>
      <c r="E18" s="39" t="s">
        <v>41</v>
      </c>
      <c r="F18" s="31">
        <f t="shared" si="42"/>
        <v>150</v>
      </c>
      <c r="G18" s="31">
        <f t="shared" si="43"/>
        <v>150</v>
      </c>
      <c r="H18" s="31">
        <f t="shared" si="44"/>
        <v>150</v>
      </c>
      <c r="I18" s="31">
        <f t="shared" si="45"/>
        <v>0</v>
      </c>
      <c r="J18" s="31">
        <f t="shared" si="46"/>
        <v>0</v>
      </c>
      <c r="K18" s="31">
        <f t="shared" si="47"/>
        <v>0</v>
      </c>
      <c r="L18" s="31">
        <f t="shared" si="0"/>
        <v>150</v>
      </c>
      <c r="M18" s="31">
        <f t="shared" si="1"/>
        <v>150</v>
      </c>
      <c r="N18" s="31">
        <f t="shared" si="2"/>
        <v>150</v>
      </c>
      <c r="O18" s="31">
        <f t="shared" si="48"/>
        <v>0</v>
      </c>
      <c r="P18" s="31">
        <f t="shared" si="49"/>
        <v>0</v>
      </c>
      <c r="Q18" s="31">
        <f t="shared" si="50"/>
        <v>0</v>
      </c>
      <c r="R18" s="31">
        <f t="shared" si="3"/>
        <v>150</v>
      </c>
      <c r="S18" s="31">
        <f t="shared" si="4"/>
        <v>150</v>
      </c>
      <c r="T18" s="31">
        <f t="shared" si="5"/>
        <v>150</v>
      </c>
      <c r="U18" s="31">
        <f t="shared" si="51"/>
        <v>0</v>
      </c>
      <c r="V18" s="31">
        <f t="shared" si="52"/>
        <v>0</v>
      </c>
      <c r="W18" s="31">
        <f t="shared" si="53"/>
        <v>0</v>
      </c>
      <c r="X18" s="31">
        <f t="shared" si="6"/>
        <v>150</v>
      </c>
      <c r="Y18" s="31">
        <f t="shared" si="7"/>
        <v>150</v>
      </c>
      <c r="Z18" s="31">
        <f t="shared" si="8"/>
        <v>150</v>
      </c>
      <c r="AA18" s="31">
        <f t="shared" si="54"/>
        <v>0</v>
      </c>
      <c r="AB18" s="31">
        <f t="shared" si="55"/>
        <v>0</v>
      </c>
      <c r="AC18" s="31">
        <f t="shared" si="56"/>
        <v>0</v>
      </c>
      <c r="AD18" s="31">
        <f t="shared" si="9"/>
        <v>150</v>
      </c>
      <c r="AE18" s="31">
        <f t="shared" si="10"/>
        <v>150</v>
      </c>
      <c r="AF18" s="31">
        <f t="shared" si="11"/>
        <v>150</v>
      </c>
      <c r="AG18" s="31">
        <f t="shared" si="57"/>
        <v>0</v>
      </c>
      <c r="AH18" s="31">
        <f t="shared" si="58"/>
        <v>0</v>
      </c>
      <c r="AI18" s="31">
        <f t="shared" si="59"/>
        <v>0</v>
      </c>
      <c r="AJ18" s="31">
        <f t="shared" si="12"/>
        <v>150</v>
      </c>
      <c r="AK18" s="31">
        <f t="shared" si="13"/>
        <v>150</v>
      </c>
      <c r="AL18" s="31">
        <f t="shared" si="14"/>
        <v>150</v>
      </c>
      <c r="AM18" s="31">
        <f t="shared" si="60"/>
        <v>0</v>
      </c>
      <c r="AN18" s="31">
        <f t="shared" si="61"/>
        <v>0</v>
      </c>
      <c r="AO18" s="31">
        <f t="shared" si="62"/>
        <v>0</v>
      </c>
      <c r="AP18" s="31">
        <f t="shared" si="15"/>
        <v>150</v>
      </c>
      <c r="AQ18" s="31">
        <f t="shared" si="16"/>
        <v>150</v>
      </c>
      <c r="AR18" s="31">
        <f t="shared" si="17"/>
        <v>150</v>
      </c>
      <c r="AS18" s="31">
        <f t="shared" si="63"/>
        <v>0</v>
      </c>
      <c r="AT18" s="31">
        <f t="shared" si="64"/>
        <v>0</v>
      </c>
      <c r="AU18" s="31">
        <f t="shared" si="65"/>
        <v>0</v>
      </c>
      <c r="AV18" s="31">
        <f t="shared" si="18"/>
        <v>150</v>
      </c>
      <c r="AW18" s="31">
        <f t="shared" si="19"/>
        <v>150</v>
      </c>
      <c r="AX18" s="31">
        <f t="shared" si="20"/>
        <v>150</v>
      </c>
      <c r="AY18" s="31">
        <f t="shared" si="66"/>
        <v>0</v>
      </c>
      <c r="AZ18" s="31">
        <f t="shared" si="67"/>
        <v>0</v>
      </c>
      <c r="BA18" s="31">
        <f t="shared" si="68"/>
        <v>0</v>
      </c>
      <c r="BB18" s="31">
        <f t="shared" si="21"/>
        <v>150</v>
      </c>
      <c r="BC18" s="31">
        <f t="shared" si="22"/>
        <v>150</v>
      </c>
      <c r="BD18" s="31">
        <f t="shared" si="23"/>
        <v>150</v>
      </c>
      <c r="BE18" s="31">
        <f t="shared" si="69"/>
        <v>0</v>
      </c>
      <c r="BF18" s="31">
        <f t="shared" si="70"/>
        <v>0</v>
      </c>
      <c r="BG18" s="31">
        <f t="shared" si="71"/>
        <v>0</v>
      </c>
      <c r="BH18" s="31">
        <f t="shared" si="24"/>
        <v>150</v>
      </c>
      <c r="BI18" s="31">
        <f t="shared" si="25"/>
        <v>150</v>
      </c>
      <c r="BJ18" s="31">
        <f t="shared" si="26"/>
        <v>150</v>
      </c>
      <c r="BK18" s="31">
        <f t="shared" si="72"/>
        <v>0</v>
      </c>
      <c r="BL18" s="31">
        <f t="shared" si="73"/>
        <v>0</v>
      </c>
      <c r="BM18" s="31">
        <f t="shared" si="74"/>
        <v>0</v>
      </c>
      <c r="BN18" s="31">
        <f t="shared" si="27"/>
        <v>150</v>
      </c>
      <c r="BO18" s="31">
        <f t="shared" si="28"/>
        <v>150</v>
      </c>
      <c r="BP18" s="31">
        <f t="shared" si="29"/>
        <v>150</v>
      </c>
      <c r="BQ18" s="31">
        <f t="shared" si="75"/>
        <v>0</v>
      </c>
      <c r="BR18" s="31">
        <f t="shared" si="76"/>
        <v>0</v>
      </c>
      <c r="BS18" s="31">
        <f t="shared" si="30"/>
        <v>150</v>
      </c>
      <c r="BT18" s="31">
        <f t="shared" si="31"/>
        <v>150</v>
      </c>
      <c r="BU18" s="31">
        <f t="shared" si="32"/>
        <v>150</v>
      </c>
      <c r="BV18" s="31">
        <f t="shared" si="77"/>
        <v>0</v>
      </c>
      <c r="BW18" s="31">
        <f t="shared" si="78"/>
        <v>0</v>
      </c>
      <c r="BX18" s="31">
        <f t="shared" si="33"/>
        <v>150</v>
      </c>
      <c r="BY18" s="31">
        <f t="shared" si="34"/>
        <v>150</v>
      </c>
      <c r="BZ18" s="31">
        <f t="shared" si="35"/>
        <v>150</v>
      </c>
      <c r="CA18" s="31">
        <f t="shared" si="79"/>
        <v>0</v>
      </c>
      <c r="CB18" s="31">
        <f t="shared" si="80"/>
        <v>0</v>
      </c>
      <c r="CC18" s="31">
        <f t="shared" si="81"/>
        <v>0</v>
      </c>
      <c r="CD18" s="31">
        <f t="shared" si="39"/>
        <v>150</v>
      </c>
      <c r="CE18" s="31">
        <f t="shared" si="40"/>
        <v>150</v>
      </c>
      <c r="CF18" s="31">
        <f t="shared" si="41"/>
        <v>150</v>
      </c>
      <c r="CG18" s="31">
        <f t="shared" si="82"/>
        <v>0</v>
      </c>
      <c r="CH18" s="24"/>
      <c r="CI18" s="40"/>
      <c r="CN18" s="1" t="s">
        <v>30</v>
      </c>
    </row>
    <row r="19" ht="15">
      <c r="A19" s="16" t="s">
        <v>38</v>
      </c>
      <c r="B19" s="17">
        <v>240</v>
      </c>
      <c r="C19" s="16" t="s">
        <v>42</v>
      </c>
      <c r="D19" s="16" t="s">
        <v>43</v>
      </c>
      <c r="E19" s="39" t="s">
        <v>44</v>
      </c>
      <c r="F19" s="31">
        <v>150</v>
      </c>
      <c r="G19" s="31">
        <v>150</v>
      </c>
      <c r="H19" s="31">
        <v>150</v>
      </c>
      <c r="I19" s="31"/>
      <c r="J19" s="31"/>
      <c r="K19" s="31"/>
      <c r="L19" s="31">
        <f t="shared" si="0"/>
        <v>150</v>
      </c>
      <c r="M19" s="31">
        <f t="shared" si="1"/>
        <v>150</v>
      </c>
      <c r="N19" s="31">
        <f t="shared" si="2"/>
        <v>150</v>
      </c>
      <c r="O19" s="31"/>
      <c r="P19" s="31"/>
      <c r="Q19" s="31"/>
      <c r="R19" s="31">
        <f t="shared" si="3"/>
        <v>150</v>
      </c>
      <c r="S19" s="31">
        <f t="shared" si="4"/>
        <v>150</v>
      </c>
      <c r="T19" s="31">
        <f t="shared" si="5"/>
        <v>150</v>
      </c>
      <c r="U19" s="31"/>
      <c r="V19" s="31"/>
      <c r="W19" s="31"/>
      <c r="X19" s="31">
        <f t="shared" si="6"/>
        <v>150</v>
      </c>
      <c r="Y19" s="31">
        <f t="shared" si="7"/>
        <v>150</v>
      </c>
      <c r="Z19" s="31">
        <f t="shared" si="8"/>
        <v>150</v>
      </c>
      <c r="AA19" s="31"/>
      <c r="AB19" s="31"/>
      <c r="AC19" s="31"/>
      <c r="AD19" s="31">
        <f t="shared" si="9"/>
        <v>150</v>
      </c>
      <c r="AE19" s="31">
        <f t="shared" si="10"/>
        <v>150</v>
      </c>
      <c r="AF19" s="31">
        <f t="shared" si="11"/>
        <v>150</v>
      </c>
      <c r="AG19" s="31"/>
      <c r="AH19" s="31"/>
      <c r="AI19" s="31"/>
      <c r="AJ19" s="31">
        <f t="shared" si="12"/>
        <v>150</v>
      </c>
      <c r="AK19" s="31">
        <f t="shared" si="13"/>
        <v>150</v>
      </c>
      <c r="AL19" s="31">
        <f t="shared" si="14"/>
        <v>150</v>
      </c>
      <c r="AM19" s="31"/>
      <c r="AN19" s="31"/>
      <c r="AO19" s="31"/>
      <c r="AP19" s="31">
        <f t="shared" si="15"/>
        <v>150</v>
      </c>
      <c r="AQ19" s="31">
        <f t="shared" si="16"/>
        <v>150</v>
      </c>
      <c r="AR19" s="31">
        <f t="shared" si="17"/>
        <v>150</v>
      </c>
      <c r="AS19" s="31"/>
      <c r="AT19" s="31"/>
      <c r="AU19" s="31"/>
      <c r="AV19" s="31">
        <f t="shared" si="18"/>
        <v>150</v>
      </c>
      <c r="AW19" s="31">
        <f t="shared" si="19"/>
        <v>150</v>
      </c>
      <c r="AX19" s="31">
        <f t="shared" si="20"/>
        <v>150</v>
      </c>
      <c r="AY19" s="31"/>
      <c r="AZ19" s="31"/>
      <c r="BA19" s="31"/>
      <c r="BB19" s="31">
        <f t="shared" si="21"/>
        <v>150</v>
      </c>
      <c r="BC19" s="31">
        <f t="shared" si="22"/>
        <v>150</v>
      </c>
      <c r="BD19" s="31">
        <f t="shared" si="23"/>
        <v>150</v>
      </c>
      <c r="BE19" s="31"/>
      <c r="BF19" s="31"/>
      <c r="BG19" s="31"/>
      <c r="BH19" s="31">
        <f t="shared" si="24"/>
        <v>150</v>
      </c>
      <c r="BI19" s="31">
        <f t="shared" si="25"/>
        <v>150</v>
      </c>
      <c r="BJ19" s="31">
        <f t="shared" si="26"/>
        <v>150</v>
      </c>
      <c r="BK19" s="31"/>
      <c r="BL19" s="31"/>
      <c r="BM19" s="31"/>
      <c r="BN19" s="31">
        <f t="shared" si="27"/>
        <v>150</v>
      </c>
      <c r="BO19" s="31">
        <f t="shared" si="28"/>
        <v>150</v>
      </c>
      <c r="BP19" s="31">
        <f t="shared" si="29"/>
        <v>150</v>
      </c>
      <c r="BQ19" s="31"/>
      <c r="BR19" s="31"/>
      <c r="BS19" s="31">
        <f t="shared" si="30"/>
        <v>150</v>
      </c>
      <c r="BT19" s="31">
        <f t="shared" si="31"/>
        <v>150</v>
      </c>
      <c r="BU19" s="31">
        <f t="shared" si="32"/>
        <v>150</v>
      </c>
      <c r="BV19" s="31"/>
      <c r="BW19" s="31"/>
      <c r="BX19" s="31">
        <f t="shared" si="33"/>
        <v>150</v>
      </c>
      <c r="BY19" s="31">
        <f t="shared" si="34"/>
        <v>150</v>
      </c>
      <c r="BZ19" s="31">
        <f t="shared" si="35"/>
        <v>150</v>
      </c>
      <c r="CA19" s="31"/>
      <c r="CB19" s="31"/>
      <c r="CC19" s="31"/>
      <c r="CD19" s="31">
        <f t="shared" si="39"/>
        <v>150</v>
      </c>
      <c r="CE19" s="31">
        <f t="shared" si="40"/>
        <v>150</v>
      </c>
      <c r="CF19" s="31">
        <f t="shared" si="41"/>
        <v>150</v>
      </c>
      <c r="CG19" s="31"/>
      <c r="CH19" s="24"/>
      <c r="CI19" s="40"/>
    </row>
    <row r="20" ht="45">
      <c r="A20" s="16" t="s">
        <v>38</v>
      </c>
      <c r="B20" s="17">
        <v>600</v>
      </c>
      <c r="C20" s="16"/>
      <c r="D20" s="16"/>
      <c r="E20" s="39" t="s">
        <v>45</v>
      </c>
      <c r="F20" s="31">
        <f>F21+F24</f>
        <v>3215.8000000000002</v>
      </c>
      <c r="G20" s="31">
        <f>G21+G24</f>
        <v>3215.8000000000002</v>
      </c>
      <c r="H20" s="31">
        <f>H21+H24</f>
        <v>3215.8000000000002</v>
      </c>
      <c r="I20" s="31">
        <f>I21+I24</f>
        <v>0</v>
      </c>
      <c r="J20" s="31">
        <f>J21+J24</f>
        <v>0</v>
      </c>
      <c r="K20" s="31">
        <f>K21+K24</f>
        <v>0</v>
      </c>
      <c r="L20" s="31">
        <f t="shared" si="0"/>
        <v>3215.8000000000002</v>
      </c>
      <c r="M20" s="31">
        <f t="shared" si="1"/>
        <v>3215.8000000000002</v>
      </c>
      <c r="N20" s="31">
        <f t="shared" si="2"/>
        <v>3215.8000000000002</v>
      </c>
      <c r="O20" s="31">
        <f>O21+O24</f>
        <v>0</v>
      </c>
      <c r="P20" s="31">
        <f>P21+P24</f>
        <v>0</v>
      </c>
      <c r="Q20" s="31">
        <f>Q21+Q24</f>
        <v>0</v>
      </c>
      <c r="R20" s="31">
        <f t="shared" si="3"/>
        <v>3215.8000000000002</v>
      </c>
      <c r="S20" s="31">
        <f t="shared" si="4"/>
        <v>3215.8000000000002</v>
      </c>
      <c r="T20" s="31">
        <f t="shared" si="5"/>
        <v>3215.8000000000002</v>
      </c>
      <c r="U20" s="31">
        <f>U21+U24</f>
        <v>0</v>
      </c>
      <c r="V20" s="31">
        <f>V21+V24</f>
        <v>0</v>
      </c>
      <c r="W20" s="31">
        <f>W21+W24</f>
        <v>0</v>
      </c>
      <c r="X20" s="31">
        <f t="shared" si="6"/>
        <v>3215.8000000000002</v>
      </c>
      <c r="Y20" s="31">
        <f t="shared" si="7"/>
        <v>3215.8000000000002</v>
      </c>
      <c r="Z20" s="31">
        <f t="shared" si="8"/>
        <v>3215.8000000000002</v>
      </c>
      <c r="AA20" s="31">
        <f>AA21+AA24</f>
        <v>0</v>
      </c>
      <c r="AB20" s="31">
        <f>AB21+AB24</f>
        <v>0</v>
      </c>
      <c r="AC20" s="31">
        <f>AC21+AC24</f>
        <v>0</v>
      </c>
      <c r="AD20" s="31">
        <f t="shared" si="9"/>
        <v>3215.8000000000002</v>
      </c>
      <c r="AE20" s="31">
        <f t="shared" si="10"/>
        <v>3215.8000000000002</v>
      </c>
      <c r="AF20" s="31">
        <f t="shared" si="11"/>
        <v>3215.8000000000002</v>
      </c>
      <c r="AG20" s="31">
        <f>AG21+AG24</f>
        <v>0</v>
      </c>
      <c r="AH20" s="31">
        <f>AH21+AH24</f>
        <v>0</v>
      </c>
      <c r="AI20" s="31">
        <f>AI21+AI24</f>
        <v>0</v>
      </c>
      <c r="AJ20" s="31">
        <f t="shared" si="12"/>
        <v>3215.8000000000002</v>
      </c>
      <c r="AK20" s="31">
        <f t="shared" si="13"/>
        <v>3215.8000000000002</v>
      </c>
      <c r="AL20" s="31">
        <f t="shared" si="14"/>
        <v>3215.8000000000002</v>
      </c>
      <c r="AM20" s="31">
        <f>AM21+AM24</f>
        <v>0</v>
      </c>
      <c r="AN20" s="31">
        <f>AN21+AN24</f>
        <v>0</v>
      </c>
      <c r="AO20" s="31">
        <f>AO21+AO24</f>
        <v>0</v>
      </c>
      <c r="AP20" s="31">
        <f t="shared" si="15"/>
        <v>3215.8000000000002</v>
      </c>
      <c r="AQ20" s="31">
        <f t="shared" si="16"/>
        <v>3215.8000000000002</v>
      </c>
      <c r="AR20" s="31">
        <f t="shared" si="17"/>
        <v>3215.8000000000002</v>
      </c>
      <c r="AS20" s="31">
        <f>AS21+AS24</f>
        <v>0</v>
      </c>
      <c r="AT20" s="31">
        <f>AT21+AT24</f>
        <v>0</v>
      </c>
      <c r="AU20" s="31">
        <f>AU21+AU24</f>
        <v>0</v>
      </c>
      <c r="AV20" s="31">
        <f t="shared" si="18"/>
        <v>3215.8000000000002</v>
      </c>
      <c r="AW20" s="31">
        <f t="shared" si="19"/>
        <v>3215.8000000000002</v>
      </c>
      <c r="AX20" s="31">
        <f t="shared" si="20"/>
        <v>3215.8000000000002</v>
      </c>
      <c r="AY20" s="31">
        <f>AY21+AY24</f>
        <v>400</v>
      </c>
      <c r="AZ20" s="31">
        <f>AZ21+AZ24</f>
        <v>0</v>
      </c>
      <c r="BA20" s="31">
        <f>BA21+BA24</f>
        <v>0</v>
      </c>
      <c r="BB20" s="31">
        <f t="shared" si="21"/>
        <v>3615.8000000000002</v>
      </c>
      <c r="BC20" s="31">
        <f t="shared" si="22"/>
        <v>3215.8000000000002</v>
      </c>
      <c r="BD20" s="31">
        <f t="shared" si="23"/>
        <v>3215.8000000000002</v>
      </c>
      <c r="BE20" s="31">
        <f>BE21+BE24</f>
        <v>0</v>
      </c>
      <c r="BF20" s="31">
        <f>BF21+BF24</f>
        <v>0</v>
      </c>
      <c r="BG20" s="31">
        <f>BG21+BG24</f>
        <v>0</v>
      </c>
      <c r="BH20" s="31">
        <f t="shared" si="24"/>
        <v>3615.8000000000002</v>
      </c>
      <c r="BI20" s="31">
        <f t="shared" si="25"/>
        <v>3215.8000000000002</v>
      </c>
      <c r="BJ20" s="31">
        <f t="shared" si="26"/>
        <v>3215.8000000000002</v>
      </c>
      <c r="BK20" s="31">
        <f>BK21+BK24</f>
        <v>-100</v>
      </c>
      <c r="BL20" s="31">
        <f>BL21+BL24</f>
        <v>0</v>
      </c>
      <c r="BM20" s="31">
        <f>BM21+BM24</f>
        <v>0</v>
      </c>
      <c r="BN20" s="31">
        <f t="shared" si="27"/>
        <v>3515.8000000000002</v>
      </c>
      <c r="BO20" s="31">
        <f t="shared" si="28"/>
        <v>3215.8000000000002</v>
      </c>
      <c r="BP20" s="31">
        <f t="shared" si="29"/>
        <v>3215.8000000000002</v>
      </c>
      <c r="BQ20" s="31">
        <f>BQ21+BQ24</f>
        <v>0</v>
      </c>
      <c r="BR20" s="31">
        <f>BR21+BR24</f>
        <v>0</v>
      </c>
      <c r="BS20" s="31">
        <f t="shared" si="30"/>
        <v>3515.8000000000002</v>
      </c>
      <c r="BT20" s="31">
        <f t="shared" si="31"/>
        <v>3215.8000000000002</v>
      </c>
      <c r="BU20" s="31">
        <f t="shared" si="32"/>
        <v>3215.8000000000002</v>
      </c>
      <c r="BV20" s="31">
        <f>BV21+BV24</f>
        <v>0</v>
      </c>
      <c r="BW20" s="31">
        <f>BW21+BW24</f>
        <v>0</v>
      </c>
      <c r="BX20" s="31">
        <f t="shared" si="33"/>
        <v>3515.8000000000002</v>
      </c>
      <c r="BY20" s="31">
        <f t="shared" si="34"/>
        <v>3215.8000000000002</v>
      </c>
      <c r="BZ20" s="31">
        <f t="shared" si="35"/>
        <v>3215.8000000000002</v>
      </c>
      <c r="CA20" s="31">
        <f>CA21+CA24</f>
        <v>0</v>
      </c>
      <c r="CB20" s="31">
        <f>CB21+CB24</f>
        <v>0</v>
      </c>
      <c r="CC20" s="31">
        <f>CC21+CC24</f>
        <v>0</v>
      </c>
      <c r="CD20" s="31">
        <f t="shared" si="39"/>
        <v>3515.8000000000002</v>
      </c>
      <c r="CE20" s="31">
        <f t="shared" si="40"/>
        <v>3215.8000000000002</v>
      </c>
      <c r="CF20" s="31">
        <f t="shared" si="41"/>
        <v>3215.8000000000002</v>
      </c>
      <c r="CG20" s="31">
        <f>CG21+CG24</f>
        <v>0</v>
      </c>
      <c r="CH20" s="24"/>
      <c r="CI20" s="40"/>
      <c r="CM20" s="1" t="s">
        <v>29</v>
      </c>
    </row>
    <row r="21" ht="15">
      <c r="A21" s="16" t="s">
        <v>38</v>
      </c>
      <c r="B21" s="17">
        <v>620</v>
      </c>
      <c r="C21" s="16"/>
      <c r="D21" s="16"/>
      <c r="E21" s="39" t="s">
        <v>46</v>
      </c>
      <c r="F21" s="31">
        <f>F22+F23</f>
        <v>1565.8</v>
      </c>
      <c r="G21" s="31">
        <f>G22+G23</f>
        <v>1565.8</v>
      </c>
      <c r="H21" s="31">
        <f>H22+H23</f>
        <v>1565.8</v>
      </c>
      <c r="I21" s="31">
        <f>I22+I23</f>
        <v>0</v>
      </c>
      <c r="J21" s="31">
        <f>J22+J23</f>
        <v>0</v>
      </c>
      <c r="K21" s="31">
        <f>K22+K23</f>
        <v>0</v>
      </c>
      <c r="L21" s="31">
        <f t="shared" si="0"/>
        <v>1565.8</v>
      </c>
      <c r="M21" s="31">
        <f t="shared" si="1"/>
        <v>1565.8</v>
      </c>
      <c r="N21" s="31">
        <f t="shared" si="2"/>
        <v>1565.8</v>
      </c>
      <c r="O21" s="31">
        <f>O22+O23</f>
        <v>0</v>
      </c>
      <c r="P21" s="31">
        <f>P22+P23</f>
        <v>0</v>
      </c>
      <c r="Q21" s="31">
        <f>Q22+Q23</f>
        <v>0</v>
      </c>
      <c r="R21" s="31">
        <f t="shared" si="3"/>
        <v>1565.8</v>
      </c>
      <c r="S21" s="31">
        <f t="shared" si="4"/>
        <v>1565.8</v>
      </c>
      <c r="T21" s="31">
        <f t="shared" si="5"/>
        <v>1565.8</v>
      </c>
      <c r="U21" s="31">
        <f>U22+U23</f>
        <v>0</v>
      </c>
      <c r="V21" s="31">
        <f>V22+V23</f>
        <v>0</v>
      </c>
      <c r="W21" s="31">
        <f>W22+W23</f>
        <v>0</v>
      </c>
      <c r="X21" s="31">
        <f t="shared" si="6"/>
        <v>1565.8</v>
      </c>
      <c r="Y21" s="31">
        <f t="shared" si="7"/>
        <v>1565.8</v>
      </c>
      <c r="Z21" s="31">
        <f t="shared" si="8"/>
        <v>1565.8</v>
      </c>
      <c r="AA21" s="31">
        <f>AA22+AA23</f>
        <v>0</v>
      </c>
      <c r="AB21" s="31">
        <f>AB22+AB23</f>
        <v>0</v>
      </c>
      <c r="AC21" s="31">
        <f>AC22+AC23</f>
        <v>0</v>
      </c>
      <c r="AD21" s="31">
        <f t="shared" si="9"/>
        <v>1565.8</v>
      </c>
      <c r="AE21" s="31">
        <f t="shared" si="10"/>
        <v>1565.8</v>
      </c>
      <c r="AF21" s="31">
        <f t="shared" si="11"/>
        <v>1565.8</v>
      </c>
      <c r="AG21" s="31">
        <f>AG22+AG23</f>
        <v>0</v>
      </c>
      <c r="AH21" s="31">
        <f>AH22+AH23</f>
        <v>0</v>
      </c>
      <c r="AI21" s="31">
        <f>AI22+AI23</f>
        <v>0</v>
      </c>
      <c r="AJ21" s="31">
        <f t="shared" si="12"/>
        <v>1565.8</v>
      </c>
      <c r="AK21" s="31">
        <f t="shared" si="13"/>
        <v>1565.8</v>
      </c>
      <c r="AL21" s="31">
        <f t="shared" si="14"/>
        <v>1565.8</v>
      </c>
      <c r="AM21" s="31">
        <f>AM22+AM23</f>
        <v>0</v>
      </c>
      <c r="AN21" s="31">
        <f>AN22+AN23</f>
        <v>0</v>
      </c>
      <c r="AO21" s="31">
        <f>AO22+AO23</f>
        <v>0</v>
      </c>
      <c r="AP21" s="31">
        <f t="shared" si="15"/>
        <v>1565.8</v>
      </c>
      <c r="AQ21" s="31">
        <f t="shared" si="16"/>
        <v>1565.8</v>
      </c>
      <c r="AR21" s="31">
        <f t="shared" si="17"/>
        <v>1565.8</v>
      </c>
      <c r="AS21" s="31">
        <f>AS22+AS23</f>
        <v>0</v>
      </c>
      <c r="AT21" s="31">
        <f>AT22+AT23</f>
        <v>0</v>
      </c>
      <c r="AU21" s="31">
        <f>AU22+AU23</f>
        <v>0</v>
      </c>
      <c r="AV21" s="31">
        <f t="shared" si="18"/>
        <v>1565.8</v>
      </c>
      <c r="AW21" s="31">
        <f t="shared" si="19"/>
        <v>1565.8</v>
      </c>
      <c r="AX21" s="31">
        <f t="shared" si="20"/>
        <v>1565.8</v>
      </c>
      <c r="AY21" s="31">
        <f>AY22+AY23</f>
        <v>0</v>
      </c>
      <c r="AZ21" s="31">
        <f>AZ22+AZ23</f>
        <v>0</v>
      </c>
      <c r="BA21" s="31">
        <f>BA22+BA23</f>
        <v>0</v>
      </c>
      <c r="BB21" s="31">
        <f t="shared" si="21"/>
        <v>1565.8</v>
      </c>
      <c r="BC21" s="31">
        <f t="shared" si="22"/>
        <v>1565.8</v>
      </c>
      <c r="BD21" s="31">
        <f t="shared" si="23"/>
        <v>1565.8</v>
      </c>
      <c r="BE21" s="31">
        <f>BE22+BE23</f>
        <v>0</v>
      </c>
      <c r="BF21" s="31">
        <f>BF22+BF23</f>
        <v>0</v>
      </c>
      <c r="BG21" s="31">
        <f>BG22+BG23</f>
        <v>0</v>
      </c>
      <c r="BH21" s="31">
        <f t="shared" si="24"/>
        <v>1565.8</v>
      </c>
      <c r="BI21" s="31">
        <f t="shared" si="25"/>
        <v>1565.8</v>
      </c>
      <c r="BJ21" s="31">
        <f t="shared" si="26"/>
        <v>1565.8</v>
      </c>
      <c r="BK21" s="31">
        <f>BK22+BK23</f>
        <v>0</v>
      </c>
      <c r="BL21" s="31">
        <f>BL22+BL23</f>
        <v>0</v>
      </c>
      <c r="BM21" s="31">
        <f>BM22+BM23</f>
        <v>0</v>
      </c>
      <c r="BN21" s="31">
        <f t="shared" si="27"/>
        <v>1565.8</v>
      </c>
      <c r="BO21" s="31">
        <f t="shared" si="28"/>
        <v>1565.8</v>
      </c>
      <c r="BP21" s="31">
        <f t="shared" si="29"/>
        <v>1565.8</v>
      </c>
      <c r="BQ21" s="31">
        <f>BQ22+BQ23</f>
        <v>0</v>
      </c>
      <c r="BR21" s="31">
        <f>BR22+BR23</f>
        <v>0</v>
      </c>
      <c r="BS21" s="31">
        <f t="shared" si="30"/>
        <v>1565.8</v>
      </c>
      <c r="BT21" s="31">
        <f t="shared" si="31"/>
        <v>1565.8</v>
      </c>
      <c r="BU21" s="31">
        <f t="shared" si="32"/>
        <v>1565.8</v>
      </c>
      <c r="BV21" s="31">
        <f>BV22+BV23</f>
        <v>0</v>
      </c>
      <c r="BW21" s="31">
        <f>BW22+BW23</f>
        <v>0</v>
      </c>
      <c r="BX21" s="31">
        <f t="shared" si="33"/>
        <v>1565.8</v>
      </c>
      <c r="BY21" s="31">
        <f t="shared" si="34"/>
        <v>1565.8</v>
      </c>
      <c r="BZ21" s="31">
        <f t="shared" si="35"/>
        <v>1565.8</v>
      </c>
      <c r="CA21" s="31">
        <f>CA22+CA23</f>
        <v>0</v>
      </c>
      <c r="CB21" s="31">
        <f>CB22+CB23</f>
        <v>0</v>
      </c>
      <c r="CC21" s="31">
        <f>CC22+CC23</f>
        <v>0</v>
      </c>
      <c r="CD21" s="31">
        <f t="shared" si="39"/>
        <v>1565.8</v>
      </c>
      <c r="CE21" s="31">
        <f t="shared" si="40"/>
        <v>1565.8</v>
      </c>
      <c r="CF21" s="31">
        <f t="shared" si="41"/>
        <v>1565.8</v>
      </c>
      <c r="CG21" s="31">
        <f>CG22+CG23</f>
        <v>0</v>
      </c>
      <c r="CH21" s="24"/>
      <c r="CI21" s="40"/>
      <c r="CN21" s="1" t="s">
        <v>30</v>
      </c>
    </row>
    <row r="22" ht="15">
      <c r="A22" s="16" t="s">
        <v>38</v>
      </c>
      <c r="B22" s="17">
        <v>620</v>
      </c>
      <c r="C22" s="16" t="s">
        <v>47</v>
      </c>
      <c r="D22" s="16" t="s">
        <v>47</v>
      </c>
      <c r="E22" s="39" t="s">
        <v>48</v>
      </c>
      <c r="F22" s="31">
        <v>1010</v>
      </c>
      <c r="G22" s="31">
        <v>1010</v>
      </c>
      <c r="H22" s="31">
        <v>1010</v>
      </c>
      <c r="I22" s="31"/>
      <c r="J22" s="31"/>
      <c r="K22" s="31"/>
      <c r="L22" s="31">
        <f t="shared" si="0"/>
        <v>1010</v>
      </c>
      <c r="M22" s="31">
        <f t="shared" si="1"/>
        <v>1010</v>
      </c>
      <c r="N22" s="31">
        <f t="shared" si="2"/>
        <v>1010</v>
      </c>
      <c r="O22" s="31"/>
      <c r="P22" s="31"/>
      <c r="Q22" s="31"/>
      <c r="R22" s="31">
        <f t="shared" si="3"/>
        <v>1010</v>
      </c>
      <c r="S22" s="31">
        <f t="shared" si="4"/>
        <v>1010</v>
      </c>
      <c r="T22" s="31">
        <f t="shared" si="5"/>
        <v>1010</v>
      </c>
      <c r="U22" s="31"/>
      <c r="V22" s="31"/>
      <c r="W22" s="31"/>
      <c r="X22" s="31">
        <f t="shared" si="6"/>
        <v>1010</v>
      </c>
      <c r="Y22" s="31">
        <f t="shared" si="7"/>
        <v>1010</v>
      </c>
      <c r="Z22" s="31">
        <f t="shared" si="8"/>
        <v>1010</v>
      </c>
      <c r="AA22" s="31"/>
      <c r="AB22" s="31"/>
      <c r="AC22" s="31"/>
      <c r="AD22" s="31">
        <f t="shared" si="9"/>
        <v>1010</v>
      </c>
      <c r="AE22" s="31">
        <f t="shared" si="10"/>
        <v>1010</v>
      </c>
      <c r="AF22" s="31">
        <f t="shared" si="11"/>
        <v>1010</v>
      </c>
      <c r="AG22" s="31"/>
      <c r="AH22" s="31"/>
      <c r="AI22" s="31"/>
      <c r="AJ22" s="31">
        <f t="shared" si="12"/>
        <v>1010</v>
      </c>
      <c r="AK22" s="31">
        <f t="shared" si="13"/>
        <v>1010</v>
      </c>
      <c r="AL22" s="31">
        <f t="shared" si="14"/>
        <v>1010</v>
      </c>
      <c r="AM22" s="31"/>
      <c r="AN22" s="31"/>
      <c r="AO22" s="31"/>
      <c r="AP22" s="31">
        <f t="shared" si="15"/>
        <v>1010</v>
      </c>
      <c r="AQ22" s="31">
        <f t="shared" si="16"/>
        <v>1010</v>
      </c>
      <c r="AR22" s="31">
        <f t="shared" si="17"/>
        <v>1010</v>
      </c>
      <c r="AS22" s="31"/>
      <c r="AT22" s="31"/>
      <c r="AU22" s="31"/>
      <c r="AV22" s="31">
        <f t="shared" si="18"/>
        <v>1010</v>
      </c>
      <c r="AW22" s="31">
        <f t="shared" si="19"/>
        <v>1010</v>
      </c>
      <c r="AX22" s="31">
        <f t="shared" si="20"/>
        <v>1010</v>
      </c>
      <c r="AY22" s="31"/>
      <c r="AZ22" s="31"/>
      <c r="BA22" s="31"/>
      <c r="BB22" s="31">
        <f t="shared" si="21"/>
        <v>1010</v>
      </c>
      <c r="BC22" s="31">
        <f t="shared" si="22"/>
        <v>1010</v>
      </c>
      <c r="BD22" s="31">
        <f t="shared" si="23"/>
        <v>1010</v>
      </c>
      <c r="BE22" s="31"/>
      <c r="BF22" s="31"/>
      <c r="BG22" s="31"/>
      <c r="BH22" s="31">
        <f t="shared" si="24"/>
        <v>1010</v>
      </c>
      <c r="BI22" s="31">
        <f t="shared" si="25"/>
        <v>1010</v>
      </c>
      <c r="BJ22" s="31">
        <f t="shared" si="26"/>
        <v>1010</v>
      </c>
      <c r="BK22" s="31"/>
      <c r="BL22" s="31"/>
      <c r="BM22" s="31"/>
      <c r="BN22" s="31">
        <f t="shared" si="27"/>
        <v>1010</v>
      </c>
      <c r="BO22" s="31">
        <f t="shared" si="28"/>
        <v>1010</v>
      </c>
      <c r="BP22" s="31">
        <f t="shared" si="29"/>
        <v>1010</v>
      </c>
      <c r="BQ22" s="31"/>
      <c r="BR22" s="31"/>
      <c r="BS22" s="31">
        <f t="shared" si="30"/>
        <v>1010</v>
      </c>
      <c r="BT22" s="31">
        <f t="shared" si="31"/>
        <v>1010</v>
      </c>
      <c r="BU22" s="31">
        <f t="shared" si="32"/>
        <v>1010</v>
      </c>
      <c r="BV22" s="31"/>
      <c r="BW22" s="31"/>
      <c r="BX22" s="31">
        <f t="shared" si="33"/>
        <v>1010</v>
      </c>
      <c r="BY22" s="31">
        <f t="shared" si="34"/>
        <v>1010</v>
      </c>
      <c r="BZ22" s="31">
        <f t="shared" si="35"/>
        <v>1010</v>
      </c>
      <c r="CA22" s="31"/>
      <c r="CB22" s="31"/>
      <c r="CC22" s="31"/>
      <c r="CD22" s="31">
        <f t="shared" si="39"/>
        <v>1010</v>
      </c>
      <c r="CE22" s="31">
        <f t="shared" si="40"/>
        <v>1010</v>
      </c>
      <c r="CF22" s="31">
        <f t="shared" si="41"/>
        <v>1010</v>
      </c>
      <c r="CG22" s="31"/>
      <c r="CH22" s="24"/>
      <c r="CI22" s="40"/>
    </row>
    <row r="23" ht="15">
      <c r="A23" s="16" t="s">
        <v>38</v>
      </c>
      <c r="B23" s="17">
        <v>620</v>
      </c>
      <c r="C23" s="16" t="s">
        <v>49</v>
      </c>
      <c r="D23" s="16" t="s">
        <v>42</v>
      </c>
      <c r="E23" s="39" t="s">
        <v>50</v>
      </c>
      <c r="F23" s="31">
        <v>555.79999999999995</v>
      </c>
      <c r="G23" s="31">
        <v>555.79999999999995</v>
      </c>
      <c r="H23" s="31">
        <v>555.79999999999995</v>
      </c>
      <c r="I23" s="31"/>
      <c r="J23" s="31"/>
      <c r="K23" s="31"/>
      <c r="L23" s="31">
        <f t="shared" si="0"/>
        <v>555.79999999999995</v>
      </c>
      <c r="M23" s="31">
        <f t="shared" si="1"/>
        <v>555.79999999999995</v>
      </c>
      <c r="N23" s="31">
        <f t="shared" si="2"/>
        <v>555.79999999999995</v>
      </c>
      <c r="O23" s="31"/>
      <c r="P23" s="31"/>
      <c r="Q23" s="31"/>
      <c r="R23" s="31">
        <f t="shared" si="3"/>
        <v>555.79999999999995</v>
      </c>
      <c r="S23" s="31">
        <f t="shared" si="4"/>
        <v>555.79999999999995</v>
      </c>
      <c r="T23" s="31">
        <f t="shared" si="5"/>
        <v>555.79999999999995</v>
      </c>
      <c r="U23" s="31"/>
      <c r="V23" s="31"/>
      <c r="W23" s="31"/>
      <c r="X23" s="31">
        <f t="shared" si="6"/>
        <v>555.79999999999995</v>
      </c>
      <c r="Y23" s="31">
        <f t="shared" si="7"/>
        <v>555.79999999999995</v>
      </c>
      <c r="Z23" s="31">
        <f t="shared" si="8"/>
        <v>555.79999999999995</v>
      </c>
      <c r="AA23" s="31"/>
      <c r="AB23" s="31"/>
      <c r="AC23" s="31"/>
      <c r="AD23" s="31">
        <f t="shared" si="9"/>
        <v>555.79999999999995</v>
      </c>
      <c r="AE23" s="31">
        <f t="shared" si="10"/>
        <v>555.79999999999995</v>
      </c>
      <c r="AF23" s="31">
        <f t="shared" si="11"/>
        <v>555.79999999999995</v>
      </c>
      <c r="AG23" s="31"/>
      <c r="AH23" s="31"/>
      <c r="AI23" s="31"/>
      <c r="AJ23" s="31">
        <f t="shared" si="12"/>
        <v>555.79999999999995</v>
      </c>
      <c r="AK23" s="31">
        <f t="shared" si="13"/>
        <v>555.79999999999995</v>
      </c>
      <c r="AL23" s="31">
        <f t="shared" si="14"/>
        <v>555.79999999999995</v>
      </c>
      <c r="AM23" s="31"/>
      <c r="AN23" s="31"/>
      <c r="AO23" s="31"/>
      <c r="AP23" s="31">
        <f t="shared" si="15"/>
        <v>555.79999999999995</v>
      </c>
      <c r="AQ23" s="31">
        <f t="shared" si="16"/>
        <v>555.79999999999995</v>
      </c>
      <c r="AR23" s="31">
        <f t="shared" si="17"/>
        <v>555.79999999999995</v>
      </c>
      <c r="AS23" s="31"/>
      <c r="AT23" s="31"/>
      <c r="AU23" s="31"/>
      <c r="AV23" s="31">
        <f t="shared" si="18"/>
        <v>555.79999999999995</v>
      </c>
      <c r="AW23" s="31">
        <f t="shared" si="19"/>
        <v>555.79999999999995</v>
      </c>
      <c r="AX23" s="31">
        <f t="shared" si="20"/>
        <v>555.79999999999995</v>
      </c>
      <c r="AY23" s="31"/>
      <c r="AZ23" s="31"/>
      <c r="BA23" s="31"/>
      <c r="BB23" s="31">
        <f t="shared" si="21"/>
        <v>555.79999999999995</v>
      </c>
      <c r="BC23" s="31">
        <f t="shared" si="22"/>
        <v>555.79999999999995</v>
      </c>
      <c r="BD23" s="31">
        <f t="shared" si="23"/>
        <v>555.79999999999995</v>
      </c>
      <c r="BE23" s="31"/>
      <c r="BF23" s="31"/>
      <c r="BG23" s="31"/>
      <c r="BH23" s="31">
        <f t="shared" si="24"/>
        <v>555.79999999999995</v>
      </c>
      <c r="BI23" s="31">
        <f t="shared" si="25"/>
        <v>555.79999999999995</v>
      </c>
      <c r="BJ23" s="31">
        <f t="shared" si="26"/>
        <v>555.79999999999995</v>
      </c>
      <c r="BK23" s="31"/>
      <c r="BL23" s="31"/>
      <c r="BM23" s="31"/>
      <c r="BN23" s="31">
        <f t="shared" si="27"/>
        <v>555.79999999999995</v>
      </c>
      <c r="BO23" s="31">
        <f t="shared" si="28"/>
        <v>555.79999999999995</v>
      </c>
      <c r="BP23" s="31">
        <f t="shared" si="29"/>
        <v>555.79999999999995</v>
      </c>
      <c r="BQ23" s="31"/>
      <c r="BR23" s="31"/>
      <c r="BS23" s="31">
        <f t="shared" si="30"/>
        <v>555.79999999999995</v>
      </c>
      <c r="BT23" s="31">
        <f t="shared" si="31"/>
        <v>555.79999999999995</v>
      </c>
      <c r="BU23" s="31">
        <f t="shared" si="32"/>
        <v>555.79999999999995</v>
      </c>
      <c r="BV23" s="31"/>
      <c r="BW23" s="31"/>
      <c r="BX23" s="31">
        <f t="shared" si="33"/>
        <v>555.79999999999995</v>
      </c>
      <c r="BY23" s="31">
        <f t="shared" si="34"/>
        <v>555.79999999999995</v>
      </c>
      <c r="BZ23" s="31">
        <f t="shared" si="35"/>
        <v>555.79999999999995</v>
      </c>
      <c r="CA23" s="31"/>
      <c r="CB23" s="31"/>
      <c r="CC23" s="31"/>
      <c r="CD23" s="31">
        <f t="shared" si="39"/>
        <v>555.79999999999995</v>
      </c>
      <c r="CE23" s="31">
        <f t="shared" si="40"/>
        <v>555.79999999999995</v>
      </c>
      <c r="CF23" s="31">
        <f t="shared" si="41"/>
        <v>555.79999999999995</v>
      </c>
      <c r="CG23" s="31"/>
      <c r="CH23" s="24"/>
      <c r="CI23" s="40"/>
    </row>
    <row r="24" ht="75">
      <c r="A24" s="16" t="s">
        <v>38</v>
      </c>
      <c r="B24" s="17">
        <v>630</v>
      </c>
      <c r="C24" s="16"/>
      <c r="D24" s="16"/>
      <c r="E24" s="39" t="s">
        <v>51</v>
      </c>
      <c r="F24" s="31">
        <f>F25</f>
        <v>1650</v>
      </c>
      <c r="G24" s="31">
        <f>G25</f>
        <v>1650</v>
      </c>
      <c r="H24" s="31">
        <f>H25</f>
        <v>1650</v>
      </c>
      <c r="I24" s="31">
        <f>I25</f>
        <v>0</v>
      </c>
      <c r="J24" s="31">
        <f>J25</f>
        <v>0</v>
      </c>
      <c r="K24" s="31">
        <f>K25</f>
        <v>0</v>
      </c>
      <c r="L24" s="31">
        <f t="shared" si="0"/>
        <v>1650</v>
      </c>
      <c r="M24" s="31">
        <f t="shared" si="1"/>
        <v>1650</v>
      </c>
      <c r="N24" s="31">
        <f t="shared" si="2"/>
        <v>1650</v>
      </c>
      <c r="O24" s="31">
        <f>O25</f>
        <v>0</v>
      </c>
      <c r="P24" s="31">
        <f>P25</f>
        <v>0</v>
      </c>
      <c r="Q24" s="31">
        <f>Q25</f>
        <v>0</v>
      </c>
      <c r="R24" s="31">
        <f t="shared" si="3"/>
        <v>1650</v>
      </c>
      <c r="S24" s="31">
        <f t="shared" si="4"/>
        <v>1650</v>
      </c>
      <c r="T24" s="31">
        <f t="shared" si="5"/>
        <v>1650</v>
      </c>
      <c r="U24" s="31">
        <f>U25</f>
        <v>0</v>
      </c>
      <c r="V24" s="31">
        <f>V25</f>
        <v>0</v>
      </c>
      <c r="W24" s="31">
        <f>W25</f>
        <v>0</v>
      </c>
      <c r="X24" s="31">
        <f t="shared" si="6"/>
        <v>1650</v>
      </c>
      <c r="Y24" s="31">
        <f t="shared" si="7"/>
        <v>1650</v>
      </c>
      <c r="Z24" s="31">
        <f t="shared" si="8"/>
        <v>1650</v>
      </c>
      <c r="AA24" s="31">
        <f>AA25</f>
        <v>0</v>
      </c>
      <c r="AB24" s="31">
        <f>AB25</f>
        <v>0</v>
      </c>
      <c r="AC24" s="31">
        <f>AC25</f>
        <v>0</v>
      </c>
      <c r="AD24" s="31">
        <f t="shared" si="9"/>
        <v>1650</v>
      </c>
      <c r="AE24" s="31">
        <f t="shared" si="10"/>
        <v>1650</v>
      </c>
      <c r="AF24" s="31">
        <f t="shared" si="11"/>
        <v>1650</v>
      </c>
      <c r="AG24" s="31">
        <f>AG25</f>
        <v>0</v>
      </c>
      <c r="AH24" s="31">
        <f>AH25</f>
        <v>0</v>
      </c>
      <c r="AI24" s="31">
        <f>AI25</f>
        <v>0</v>
      </c>
      <c r="AJ24" s="31">
        <f t="shared" si="12"/>
        <v>1650</v>
      </c>
      <c r="AK24" s="31">
        <f t="shared" si="13"/>
        <v>1650</v>
      </c>
      <c r="AL24" s="31">
        <f t="shared" si="14"/>
        <v>1650</v>
      </c>
      <c r="AM24" s="31">
        <f>AM25</f>
        <v>0</v>
      </c>
      <c r="AN24" s="31">
        <f>AN25</f>
        <v>0</v>
      </c>
      <c r="AO24" s="31">
        <f>AO25</f>
        <v>0</v>
      </c>
      <c r="AP24" s="31">
        <f t="shared" si="15"/>
        <v>1650</v>
      </c>
      <c r="AQ24" s="31">
        <f t="shared" si="16"/>
        <v>1650</v>
      </c>
      <c r="AR24" s="31">
        <f t="shared" si="17"/>
        <v>1650</v>
      </c>
      <c r="AS24" s="31">
        <f>AS25</f>
        <v>0</v>
      </c>
      <c r="AT24" s="31">
        <f>AT25</f>
        <v>0</v>
      </c>
      <c r="AU24" s="31">
        <f>AU25</f>
        <v>0</v>
      </c>
      <c r="AV24" s="31">
        <f t="shared" si="18"/>
        <v>1650</v>
      </c>
      <c r="AW24" s="31">
        <f t="shared" si="19"/>
        <v>1650</v>
      </c>
      <c r="AX24" s="31">
        <f t="shared" si="20"/>
        <v>1650</v>
      </c>
      <c r="AY24" s="31">
        <f>AY25</f>
        <v>400</v>
      </c>
      <c r="AZ24" s="31">
        <f>AZ25</f>
        <v>0</v>
      </c>
      <c r="BA24" s="31">
        <f>BA25</f>
        <v>0</v>
      </c>
      <c r="BB24" s="31">
        <f t="shared" si="21"/>
        <v>2050</v>
      </c>
      <c r="BC24" s="31">
        <f t="shared" si="22"/>
        <v>1650</v>
      </c>
      <c r="BD24" s="31">
        <f t="shared" si="23"/>
        <v>1650</v>
      </c>
      <c r="BE24" s="31">
        <f>BE25</f>
        <v>0</v>
      </c>
      <c r="BF24" s="31">
        <f>BF25</f>
        <v>0</v>
      </c>
      <c r="BG24" s="31">
        <f>BG25</f>
        <v>0</v>
      </c>
      <c r="BH24" s="31">
        <f t="shared" si="24"/>
        <v>2050</v>
      </c>
      <c r="BI24" s="31">
        <f t="shared" si="25"/>
        <v>1650</v>
      </c>
      <c r="BJ24" s="31">
        <f t="shared" si="26"/>
        <v>1650</v>
      </c>
      <c r="BK24" s="31">
        <f>BK25</f>
        <v>-100</v>
      </c>
      <c r="BL24" s="31">
        <f>BL25</f>
        <v>0</v>
      </c>
      <c r="BM24" s="31">
        <f>BM25</f>
        <v>0</v>
      </c>
      <c r="BN24" s="31">
        <f t="shared" si="27"/>
        <v>1950</v>
      </c>
      <c r="BO24" s="31">
        <f t="shared" si="28"/>
        <v>1650</v>
      </c>
      <c r="BP24" s="31">
        <f t="shared" si="29"/>
        <v>1650</v>
      </c>
      <c r="BQ24" s="31">
        <f>BQ25</f>
        <v>0</v>
      </c>
      <c r="BR24" s="31">
        <f>BR25</f>
        <v>0</v>
      </c>
      <c r="BS24" s="31">
        <f t="shared" si="30"/>
        <v>1950</v>
      </c>
      <c r="BT24" s="31">
        <f t="shared" si="31"/>
        <v>1650</v>
      </c>
      <c r="BU24" s="31">
        <f t="shared" si="32"/>
        <v>1650</v>
      </c>
      <c r="BV24" s="31">
        <f>BV25</f>
        <v>0</v>
      </c>
      <c r="BW24" s="31">
        <f>BW25</f>
        <v>0</v>
      </c>
      <c r="BX24" s="31">
        <f t="shared" si="33"/>
        <v>1950</v>
      </c>
      <c r="BY24" s="31">
        <f t="shared" si="34"/>
        <v>1650</v>
      </c>
      <c r="BZ24" s="31">
        <f t="shared" si="35"/>
        <v>1650</v>
      </c>
      <c r="CA24" s="31">
        <f>CA25</f>
        <v>0</v>
      </c>
      <c r="CB24" s="31">
        <f>CB25</f>
        <v>0</v>
      </c>
      <c r="CC24" s="31">
        <f>CC25</f>
        <v>0</v>
      </c>
      <c r="CD24" s="31">
        <f t="shared" si="39"/>
        <v>1950</v>
      </c>
      <c r="CE24" s="31">
        <f t="shared" si="40"/>
        <v>1650</v>
      </c>
      <c r="CF24" s="31">
        <f t="shared" si="41"/>
        <v>1650</v>
      </c>
      <c r="CG24" s="31">
        <f>CG25</f>
        <v>0</v>
      </c>
      <c r="CH24" s="24"/>
      <c r="CI24" s="40"/>
      <c r="CN24" s="1" t="s">
        <v>30</v>
      </c>
    </row>
    <row r="25" ht="15">
      <c r="A25" s="16" t="s">
        <v>38</v>
      </c>
      <c r="B25" s="17">
        <v>630</v>
      </c>
      <c r="C25" s="16" t="s">
        <v>42</v>
      </c>
      <c r="D25" s="16" t="s">
        <v>43</v>
      </c>
      <c r="E25" s="39" t="s">
        <v>44</v>
      </c>
      <c r="F25" s="31">
        <v>1650</v>
      </c>
      <c r="G25" s="31">
        <v>1650</v>
      </c>
      <c r="H25" s="31">
        <v>1650</v>
      </c>
      <c r="I25" s="31"/>
      <c r="J25" s="31"/>
      <c r="K25" s="31"/>
      <c r="L25" s="31">
        <f t="shared" si="0"/>
        <v>1650</v>
      </c>
      <c r="M25" s="31">
        <f t="shared" si="1"/>
        <v>1650</v>
      </c>
      <c r="N25" s="31">
        <f t="shared" si="2"/>
        <v>1650</v>
      </c>
      <c r="O25" s="31"/>
      <c r="P25" s="31"/>
      <c r="Q25" s="31"/>
      <c r="R25" s="31">
        <f t="shared" si="3"/>
        <v>1650</v>
      </c>
      <c r="S25" s="31">
        <f t="shared" si="4"/>
        <v>1650</v>
      </c>
      <c r="T25" s="31">
        <f t="shared" si="5"/>
        <v>1650</v>
      </c>
      <c r="U25" s="31"/>
      <c r="V25" s="31"/>
      <c r="W25" s="31"/>
      <c r="X25" s="31">
        <f t="shared" si="6"/>
        <v>1650</v>
      </c>
      <c r="Y25" s="31">
        <f t="shared" si="7"/>
        <v>1650</v>
      </c>
      <c r="Z25" s="31">
        <f t="shared" si="8"/>
        <v>1650</v>
      </c>
      <c r="AA25" s="31"/>
      <c r="AB25" s="31"/>
      <c r="AC25" s="31"/>
      <c r="AD25" s="31">
        <f t="shared" si="9"/>
        <v>1650</v>
      </c>
      <c r="AE25" s="31">
        <f t="shared" si="10"/>
        <v>1650</v>
      </c>
      <c r="AF25" s="31">
        <f t="shared" si="11"/>
        <v>1650</v>
      </c>
      <c r="AG25" s="31"/>
      <c r="AH25" s="31"/>
      <c r="AI25" s="31"/>
      <c r="AJ25" s="31">
        <f t="shared" si="12"/>
        <v>1650</v>
      </c>
      <c r="AK25" s="31">
        <f t="shared" si="13"/>
        <v>1650</v>
      </c>
      <c r="AL25" s="31">
        <f t="shared" si="14"/>
        <v>1650</v>
      </c>
      <c r="AM25" s="31"/>
      <c r="AN25" s="31"/>
      <c r="AO25" s="31"/>
      <c r="AP25" s="31">
        <f t="shared" si="15"/>
        <v>1650</v>
      </c>
      <c r="AQ25" s="31">
        <f t="shared" si="16"/>
        <v>1650</v>
      </c>
      <c r="AR25" s="31">
        <f t="shared" si="17"/>
        <v>1650</v>
      </c>
      <c r="AS25" s="31"/>
      <c r="AT25" s="31"/>
      <c r="AU25" s="31"/>
      <c r="AV25" s="31">
        <f t="shared" si="18"/>
        <v>1650</v>
      </c>
      <c r="AW25" s="31">
        <f t="shared" si="19"/>
        <v>1650</v>
      </c>
      <c r="AX25" s="31">
        <f t="shared" si="20"/>
        <v>1650</v>
      </c>
      <c r="AY25" s="31">
        <v>400</v>
      </c>
      <c r="AZ25" s="31"/>
      <c r="BA25" s="31"/>
      <c r="BB25" s="31">
        <f t="shared" si="21"/>
        <v>2050</v>
      </c>
      <c r="BC25" s="31">
        <f t="shared" si="22"/>
        <v>1650</v>
      </c>
      <c r="BD25" s="31">
        <f t="shared" si="23"/>
        <v>1650</v>
      </c>
      <c r="BE25" s="31"/>
      <c r="BF25" s="31"/>
      <c r="BG25" s="31"/>
      <c r="BH25" s="31">
        <f t="shared" si="24"/>
        <v>2050</v>
      </c>
      <c r="BI25" s="31">
        <f t="shared" si="25"/>
        <v>1650</v>
      </c>
      <c r="BJ25" s="31">
        <f t="shared" si="26"/>
        <v>1650</v>
      </c>
      <c r="BK25" s="31">
        <v>-100</v>
      </c>
      <c r="BL25" s="31"/>
      <c r="BM25" s="31"/>
      <c r="BN25" s="31">
        <f t="shared" si="27"/>
        <v>1950</v>
      </c>
      <c r="BO25" s="31">
        <f t="shared" si="28"/>
        <v>1650</v>
      </c>
      <c r="BP25" s="31">
        <f t="shared" si="29"/>
        <v>1650</v>
      </c>
      <c r="BQ25" s="31"/>
      <c r="BR25" s="31"/>
      <c r="BS25" s="31">
        <f t="shared" si="30"/>
        <v>1950</v>
      </c>
      <c r="BT25" s="31">
        <f t="shared" si="31"/>
        <v>1650</v>
      </c>
      <c r="BU25" s="31">
        <f t="shared" si="32"/>
        <v>1650</v>
      </c>
      <c r="BV25" s="31"/>
      <c r="BW25" s="31"/>
      <c r="BX25" s="31">
        <f t="shared" si="33"/>
        <v>1950</v>
      </c>
      <c r="BY25" s="31">
        <f t="shared" si="34"/>
        <v>1650</v>
      </c>
      <c r="BZ25" s="31">
        <f t="shared" si="35"/>
        <v>1650</v>
      </c>
      <c r="CA25" s="31"/>
      <c r="CB25" s="31"/>
      <c r="CC25" s="31"/>
      <c r="CD25" s="31">
        <f t="shared" si="39"/>
        <v>1950</v>
      </c>
      <c r="CE25" s="31">
        <f t="shared" si="40"/>
        <v>1650</v>
      </c>
      <c r="CF25" s="31">
        <f t="shared" si="41"/>
        <v>1650</v>
      </c>
      <c r="CG25" s="31"/>
      <c r="CH25" s="24"/>
      <c r="CI25" s="40"/>
    </row>
    <row r="26" ht="45">
      <c r="A26" s="16" t="s">
        <v>52</v>
      </c>
      <c r="B26" s="17"/>
      <c r="C26" s="16"/>
      <c r="D26" s="16"/>
      <c r="E26" s="39" t="s">
        <v>53</v>
      </c>
      <c r="F26" s="31">
        <f t="shared" ref="F26:F51" si="83">F27</f>
        <v>200</v>
      </c>
      <c r="G26" s="31">
        <f t="shared" ref="G26:G51" si="84">G27</f>
        <v>200</v>
      </c>
      <c r="H26" s="31">
        <f t="shared" ref="H26:H51" si="85">H27</f>
        <v>200</v>
      </c>
      <c r="I26" s="31">
        <f t="shared" ref="I26:I40" si="86">I27</f>
        <v>0</v>
      </c>
      <c r="J26" s="31">
        <f t="shared" ref="J26:J40" si="87">J27</f>
        <v>0</v>
      </c>
      <c r="K26" s="31">
        <f t="shared" ref="K26:K40" si="88">K27</f>
        <v>0</v>
      </c>
      <c r="L26" s="31">
        <f t="shared" si="0"/>
        <v>200</v>
      </c>
      <c r="M26" s="31">
        <f t="shared" si="1"/>
        <v>200</v>
      </c>
      <c r="N26" s="31">
        <f t="shared" si="2"/>
        <v>200</v>
      </c>
      <c r="O26" s="31">
        <f t="shared" ref="O26:O51" si="89">O27</f>
        <v>0</v>
      </c>
      <c r="P26" s="31">
        <f t="shared" ref="P26:P51" si="90">P27</f>
        <v>0</v>
      </c>
      <c r="Q26" s="31">
        <f t="shared" ref="Q26:Q51" si="91">Q27</f>
        <v>0</v>
      </c>
      <c r="R26" s="31">
        <f t="shared" si="3"/>
        <v>200</v>
      </c>
      <c r="S26" s="31">
        <f t="shared" si="4"/>
        <v>200</v>
      </c>
      <c r="T26" s="31">
        <f t="shared" si="5"/>
        <v>200</v>
      </c>
      <c r="U26" s="31">
        <f t="shared" ref="U26:U51" si="92">U27</f>
        <v>0</v>
      </c>
      <c r="V26" s="31">
        <f t="shared" ref="V26:V51" si="93">V27</f>
        <v>0</v>
      </c>
      <c r="W26" s="31">
        <f t="shared" ref="W26:W51" si="94">W27</f>
        <v>0</v>
      </c>
      <c r="X26" s="31">
        <f t="shared" si="6"/>
        <v>200</v>
      </c>
      <c r="Y26" s="31">
        <f t="shared" si="7"/>
        <v>200</v>
      </c>
      <c r="Z26" s="31">
        <f t="shared" si="8"/>
        <v>200</v>
      </c>
      <c r="AA26" s="31">
        <f t="shared" ref="AA26:AA51" si="95">AA27</f>
        <v>0</v>
      </c>
      <c r="AB26" s="31">
        <f t="shared" ref="AB26:AB51" si="96">AB27</f>
        <v>0</v>
      </c>
      <c r="AC26" s="31">
        <f t="shared" ref="AC26:AC51" si="97">AC27</f>
        <v>0</v>
      </c>
      <c r="AD26" s="31">
        <f t="shared" si="9"/>
        <v>200</v>
      </c>
      <c r="AE26" s="31">
        <f t="shared" si="10"/>
        <v>200</v>
      </c>
      <c r="AF26" s="31">
        <f t="shared" si="11"/>
        <v>200</v>
      </c>
      <c r="AG26" s="31">
        <f t="shared" ref="AG26:AG51" si="98">AG27</f>
        <v>0</v>
      </c>
      <c r="AH26" s="31">
        <f t="shared" ref="AH26:AH51" si="99">AH27</f>
        <v>0</v>
      </c>
      <c r="AI26" s="31">
        <f t="shared" ref="AI26:AI51" si="100">AI27</f>
        <v>0</v>
      </c>
      <c r="AJ26" s="31">
        <f t="shared" si="12"/>
        <v>200</v>
      </c>
      <c r="AK26" s="31">
        <f t="shared" si="13"/>
        <v>200</v>
      </c>
      <c r="AL26" s="31">
        <f t="shared" si="14"/>
        <v>200</v>
      </c>
      <c r="AM26" s="31">
        <f t="shared" ref="AM26:AM51" si="101">AM27</f>
        <v>0</v>
      </c>
      <c r="AN26" s="31">
        <f t="shared" ref="AN26:AN51" si="102">AN27</f>
        <v>0</v>
      </c>
      <c r="AO26" s="31">
        <f t="shared" ref="AO26:AO51" si="103">AO27</f>
        <v>0</v>
      </c>
      <c r="AP26" s="31">
        <f t="shared" si="15"/>
        <v>200</v>
      </c>
      <c r="AQ26" s="31">
        <f t="shared" si="16"/>
        <v>200</v>
      </c>
      <c r="AR26" s="31">
        <f t="shared" si="17"/>
        <v>200</v>
      </c>
      <c r="AS26" s="31">
        <f t="shared" ref="AS26:AS51" si="104">AS27</f>
        <v>0</v>
      </c>
      <c r="AT26" s="31">
        <f t="shared" ref="AT26:AT51" si="105">AT27</f>
        <v>0</v>
      </c>
      <c r="AU26" s="31">
        <f t="shared" ref="AU26:AU51" si="106">AU27</f>
        <v>0</v>
      </c>
      <c r="AV26" s="31">
        <f t="shared" si="18"/>
        <v>200</v>
      </c>
      <c r="AW26" s="31">
        <f t="shared" si="19"/>
        <v>200</v>
      </c>
      <c r="AX26" s="31">
        <f t="shared" si="20"/>
        <v>200</v>
      </c>
      <c r="AY26" s="31">
        <f t="shared" ref="AY26:AY32" si="107">AY27</f>
        <v>0</v>
      </c>
      <c r="AZ26" s="31">
        <f t="shared" ref="AZ26:AZ51" si="108">AZ27</f>
        <v>0</v>
      </c>
      <c r="BA26" s="31">
        <f t="shared" ref="BA26:BA51" si="109">BA27</f>
        <v>0</v>
      </c>
      <c r="BB26" s="31">
        <f t="shared" si="21"/>
        <v>200</v>
      </c>
      <c r="BC26" s="31">
        <f t="shared" si="22"/>
        <v>200</v>
      </c>
      <c r="BD26" s="31">
        <f t="shared" si="23"/>
        <v>200</v>
      </c>
      <c r="BE26" s="31">
        <f t="shared" ref="BE26:BE51" si="110">BE27</f>
        <v>0</v>
      </c>
      <c r="BF26" s="31">
        <f t="shared" ref="BF26:BF51" si="111">BF27</f>
        <v>0</v>
      </c>
      <c r="BG26" s="31">
        <f t="shared" ref="BG26:BG51" si="112">BG27</f>
        <v>0</v>
      </c>
      <c r="BH26" s="31">
        <f t="shared" si="24"/>
        <v>200</v>
      </c>
      <c r="BI26" s="31">
        <f t="shared" si="25"/>
        <v>200</v>
      </c>
      <c r="BJ26" s="31">
        <f t="shared" si="26"/>
        <v>200</v>
      </c>
      <c r="BK26" s="31">
        <f t="shared" ref="BK26:BK32" si="113">BK27</f>
        <v>0</v>
      </c>
      <c r="BL26" s="31">
        <f t="shared" ref="BL26:BL51" si="114">BL27</f>
        <v>0</v>
      </c>
      <c r="BM26" s="31">
        <f t="shared" ref="BM26:BM51" si="115">BM27</f>
        <v>0</v>
      </c>
      <c r="BN26" s="31">
        <f t="shared" si="27"/>
        <v>200</v>
      </c>
      <c r="BO26" s="31">
        <f t="shared" si="28"/>
        <v>200</v>
      </c>
      <c r="BP26" s="31">
        <f t="shared" si="29"/>
        <v>200</v>
      </c>
      <c r="BQ26" s="31">
        <f t="shared" ref="BQ26:BQ51" si="116">BQ27</f>
        <v>0</v>
      </c>
      <c r="BR26" s="31">
        <f t="shared" ref="BR26:BR51" si="117">BR27</f>
        <v>0</v>
      </c>
      <c r="BS26" s="31">
        <f t="shared" si="30"/>
        <v>200</v>
      </c>
      <c r="BT26" s="31">
        <f t="shared" si="31"/>
        <v>200</v>
      </c>
      <c r="BU26" s="31">
        <f t="shared" si="32"/>
        <v>200</v>
      </c>
      <c r="BV26" s="31">
        <f t="shared" ref="BV26:BV51" si="118">BV27</f>
        <v>0</v>
      </c>
      <c r="BW26" s="31">
        <f t="shared" ref="BW26:BW51" si="119">BW27</f>
        <v>0</v>
      </c>
      <c r="BX26" s="31">
        <f t="shared" si="33"/>
        <v>200</v>
      </c>
      <c r="BY26" s="31">
        <f t="shared" si="34"/>
        <v>200</v>
      </c>
      <c r="BZ26" s="31">
        <f t="shared" si="35"/>
        <v>200</v>
      </c>
      <c r="CA26" s="31">
        <f t="shared" ref="CA26:CA51" si="120">CA27</f>
        <v>0</v>
      </c>
      <c r="CB26" s="31">
        <f t="shared" ref="CB26:CB51" si="121">CB27</f>
        <v>0</v>
      </c>
      <c r="CC26" s="31">
        <f t="shared" ref="CC26:CC51" si="122">CC27</f>
        <v>0</v>
      </c>
      <c r="CD26" s="31">
        <f t="shared" si="39"/>
        <v>200</v>
      </c>
      <c r="CE26" s="31">
        <f t="shared" si="40"/>
        <v>200</v>
      </c>
      <c r="CF26" s="31">
        <f t="shared" si="41"/>
        <v>200</v>
      </c>
      <c r="CG26" s="31">
        <f t="shared" ref="CG26:CG51" si="123">CG27</f>
        <v>0</v>
      </c>
      <c r="CH26" s="24"/>
      <c r="CI26" s="40"/>
      <c r="CO26" s="1" t="s">
        <v>31</v>
      </c>
    </row>
    <row r="27" ht="15">
      <c r="A27" s="16" t="s">
        <v>52</v>
      </c>
      <c r="B27" s="17">
        <v>800</v>
      </c>
      <c r="C27" s="16"/>
      <c r="D27" s="16"/>
      <c r="E27" s="39" t="s">
        <v>54</v>
      </c>
      <c r="F27" s="31">
        <f t="shared" si="83"/>
        <v>200</v>
      </c>
      <c r="G27" s="31">
        <f t="shared" si="84"/>
        <v>200</v>
      </c>
      <c r="H27" s="31">
        <f t="shared" si="85"/>
        <v>200</v>
      </c>
      <c r="I27" s="31">
        <f t="shared" si="86"/>
        <v>0</v>
      </c>
      <c r="J27" s="31">
        <f t="shared" si="87"/>
        <v>0</v>
      </c>
      <c r="K27" s="31">
        <f t="shared" si="88"/>
        <v>0</v>
      </c>
      <c r="L27" s="31">
        <f t="shared" si="0"/>
        <v>200</v>
      </c>
      <c r="M27" s="31">
        <f t="shared" si="1"/>
        <v>200</v>
      </c>
      <c r="N27" s="31">
        <f t="shared" si="2"/>
        <v>200</v>
      </c>
      <c r="O27" s="31">
        <f t="shared" si="89"/>
        <v>0</v>
      </c>
      <c r="P27" s="31">
        <f t="shared" si="90"/>
        <v>0</v>
      </c>
      <c r="Q27" s="31">
        <f t="shared" si="91"/>
        <v>0</v>
      </c>
      <c r="R27" s="31">
        <f t="shared" si="3"/>
        <v>200</v>
      </c>
      <c r="S27" s="31">
        <f t="shared" si="4"/>
        <v>200</v>
      </c>
      <c r="T27" s="31">
        <f t="shared" si="5"/>
        <v>200</v>
      </c>
      <c r="U27" s="31">
        <f t="shared" si="92"/>
        <v>0</v>
      </c>
      <c r="V27" s="31">
        <f t="shared" si="93"/>
        <v>0</v>
      </c>
      <c r="W27" s="31">
        <f t="shared" si="94"/>
        <v>0</v>
      </c>
      <c r="X27" s="31">
        <f t="shared" si="6"/>
        <v>200</v>
      </c>
      <c r="Y27" s="31">
        <f t="shared" si="7"/>
        <v>200</v>
      </c>
      <c r="Z27" s="31">
        <f t="shared" si="8"/>
        <v>200</v>
      </c>
      <c r="AA27" s="31">
        <f t="shared" si="95"/>
        <v>0</v>
      </c>
      <c r="AB27" s="31">
        <f t="shared" si="96"/>
        <v>0</v>
      </c>
      <c r="AC27" s="31">
        <f t="shared" si="97"/>
        <v>0</v>
      </c>
      <c r="AD27" s="31">
        <f t="shared" si="9"/>
        <v>200</v>
      </c>
      <c r="AE27" s="31">
        <f t="shared" si="10"/>
        <v>200</v>
      </c>
      <c r="AF27" s="31">
        <f t="shared" si="11"/>
        <v>200</v>
      </c>
      <c r="AG27" s="31">
        <f t="shared" si="98"/>
        <v>0</v>
      </c>
      <c r="AH27" s="31">
        <f t="shared" si="99"/>
        <v>0</v>
      </c>
      <c r="AI27" s="31">
        <f t="shared" si="100"/>
        <v>0</v>
      </c>
      <c r="AJ27" s="31">
        <f t="shared" si="12"/>
        <v>200</v>
      </c>
      <c r="AK27" s="31">
        <f t="shared" si="13"/>
        <v>200</v>
      </c>
      <c r="AL27" s="31">
        <f t="shared" si="14"/>
        <v>200</v>
      </c>
      <c r="AM27" s="31">
        <f t="shared" si="101"/>
        <v>0</v>
      </c>
      <c r="AN27" s="31">
        <f t="shared" si="102"/>
        <v>0</v>
      </c>
      <c r="AO27" s="31">
        <f t="shared" si="103"/>
        <v>0</v>
      </c>
      <c r="AP27" s="31">
        <f t="shared" si="15"/>
        <v>200</v>
      </c>
      <c r="AQ27" s="31">
        <f t="shared" si="16"/>
        <v>200</v>
      </c>
      <c r="AR27" s="31">
        <f t="shared" si="17"/>
        <v>200</v>
      </c>
      <c r="AS27" s="31">
        <f t="shared" si="104"/>
        <v>0</v>
      </c>
      <c r="AT27" s="31">
        <f t="shared" si="105"/>
        <v>0</v>
      </c>
      <c r="AU27" s="31">
        <f t="shared" si="106"/>
        <v>0</v>
      </c>
      <c r="AV27" s="31">
        <f t="shared" si="18"/>
        <v>200</v>
      </c>
      <c r="AW27" s="31">
        <f t="shared" si="19"/>
        <v>200</v>
      </c>
      <c r="AX27" s="31">
        <f t="shared" si="20"/>
        <v>200</v>
      </c>
      <c r="AY27" s="31">
        <f t="shared" si="107"/>
        <v>0</v>
      </c>
      <c r="AZ27" s="31">
        <f t="shared" si="108"/>
        <v>0</v>
      </c>
      <c r="BA27" s="31">
        <f t="shared" si="109"/>
        <v>0</v>
      </c>
      <c r="BB27" s="31">
        <f t="shared" si="21"/>
        <v>200</v>
      </c>
      <c r="BC27" s="31">
        <f t="shared" si="22"/>
        <v>200</v>
      </c>
      <c r="BD27" s="31">
        <f t="shared" si="23"/>
        <v>200</v>
      </c>
      <c r="BE27" s="31">
        <f t="shared" si="110"/>
        <v>0</v>
      </c>
      <c r="BF27" s="31">
        <f t="shared" si="111"/>
        <v>0</v>
      </c>
      <c r="BG27" s="31">
        <f t="shared" si="112"/>
        <v>0</v>
      </c>
      <c r="BH27" s="31">
        <f t="shared" si="24"/>
        <v>200</v>
      </c>
      <c r="BI27" s="31">
        <f t="shared" si="25"/>
        <v>200</v>
      </c>
      <c r="BJ27" s="31">
        <f t="shared" si="26"/>
        <v>200</v>
      </c>
      <c r="BK27" s="31">
        <f t="shared" si="113"/>
        <v>0</v>
      </c>
      <c r="BL27" s="31">
        <f t="shared" si="114"/>
        <v>0</v>
      </c>
      <c r="BM27" s="31">
        <f t="shared" si="115"/>
        <v>0</v>
      </c>
      <c r="BN27" s="31">
        <f t="shared" si="27"/>
        <v>200</v>
      </c>
      <c r="BO27" s="31">
        <f t="shared" si="28"/>
        <v>200</v>
      </c>
      <c r="BP27" s="31">
        <f t="shared" si="29"/>
        <v>200</v>
      </c>
      <c r="BQ27" s="31">
        <f t="shared" si="116"/>
        <v>0</v>
      </c>
      <c r="BR27" s="31">
        <f t="shared" si="117"/>
        <v>0</v>
      </c>
      <c r="BS27" s="31">
        <f t="shared" si="30"/>
        <v>200</v>
      </c>
      <c r="BT27" s="31">
        <f t="shared" si="31"/>
        <v>200</v>
      </c>
      <c r="BU27" s="31">
        <f t="shared" si="32"/>
        <v>200</v>
      </c>
      <c r="BV27" s="31">
        <f t="shared" si="118"/>
        <v>0</v>
      </c>
      <c r="BW27" s="31">
        <f t="shared" si="119"/>
        <v>0</v>
      </c>
      <c r="BX27" s="31">
        <f t="shared" si="33"/>
        <v>200</v>
      </c>
      <c r="BY27" s="31">
        <f t="shared" si="34"/>
        <v>200</v>
      </c>
      <c r="BZ27" s="31">
        <f t="shared" si="35"/>
        <v>200</v>
      </c>
      <c r="CA27" s="31">
        <f t="shared" si="120"/>
        <v>0</v>
      </c>
      <c r="CB27" s="31">
        <f t="shared" si="121"/>
        <v>0</v>
      </c>
      <c r="CC27" s="31">
        <f t="shared" si="122"/>
        <v>0</v>
      </c>
      <c r="CD27" s="31">
        <f t="shared" si="39"/>
        <v>200</v>
      </c>
      <c r="CE27" s="31">
        <f t="shared" si="40"/>
        <v>200</v>
      </c>
      <c r="CF27" s="31">
        <f t="shared" si="41"/>
        <v>200</v>
      </c>
      <c r="CG27" s="31">
        <f t="shared" si="123"/>
        <v>0</v>
      </c>
      <c r="CH27" s="24"/>
      <c r="CI27" s="40"/>
      <c r="CM27" s="1" t="s">
        <v>29</v>
      </c>
    </row>
    <row r="28" ht="15">
      <c r="A28" s="16" t="s">
        <v>52</v>
      </c>
      <c r="B28" s="17">
        <v>870</v>
      </c>
      <c r="C28" s="16"/>
      <c r="D28" s="16"/>
      <c r="E28" s="39" t="s">
        <v>55</v>
      </c>
      <c r="F28" s="31">
        <f t="shared" si="83"/>
        <v>200</v>
      </c>
      <c r="G28" s="31">
        <f t="shared" si="84"/>
        <v>200</v>
      </c>
      <c r="H28" s="31">
        <f t="shared" si="85"/>
        <v>200</v>
      </c>
      <c r="I28" s="31">
        <f t="shared" si="86"/>
        <v>0</v>
      </c>
      <c r="J28" s="31">
        <f t="shared" si="87"/>
        <v>0</v>
      </c>
      <c r="K28" s="31">
        <f t="shared" si="88"/>
        <v>0</v>
      </c>
      <c r="L28" s="31">
        <f t="shared" si="0"/>
        <v>200</v>
      </c>
      <c r="M28" s="31">
        <f t="shared" si="1"/>
        <v>200</v>
      </c>
      <c r="N28" s="31">
        <f t="shared" si="2"/>
        <v>200</v>
      </c>
      <c r="O28" s="31">
        <f t="shared" si="89"/>
        <v>0</v>
      </c>
      <c r="P28" s="31">
        <f t="shared" si="90"/>
        <v>0</v>
      </c>
      <c r="Q28" s="31">
        <f t="shared" si="91"/>
        <v>0</v>
      </c>
      <c r="R28" s="31">
        <f t="shared" si="3"/>
        <v>200</v>
      </c>
      <c r="S28" s="31">
        <f t="shared" si="4"/>
        <v>200</v>
      </c>
      <c r="T28" s="31">
        <f t="shared" si="5"/>
        <v>200</v>
      </c>
      <c r="U28" s="31">
        <f t="shared" si="92"/>
        <v>0</v>
      </c>
      <c r="V28" s="31">
        <f t="shared" si="93"/>
        <v>0</v>
      </c>
      <c r="W28" s="31">
        <f t="shared" si="94"/>
        <v>0</v>
      </c>
      <c r="X28" s="31">
        <f t="shared" si="6"/>
        <v>200</v>
      </c>
      <c r="Y28" s="31">
        <f t="shared" si="7"/>
        <v>200</v>
      </c>
      <c r="Z28" s="31">
        <f t="shared" si="8"/>
        <v>200</v>
      </c>
      <c r="AA28" s="31">
        <f t="shared" si="95"/>
        <v>0</v>
      </c>
      <c r="AB28" s="31">
        <f t="shared" si="96"/>
        <v>0</v>
      </c>
      <c r="AC28" s="31">
        <f t="shared" si="97"/>
        <v>0</v>
      </c>
      <c r="AD28" s="31">
        <f t="shared" si="9"/>
        <v>200</v>
      </c>
      <c r="AE28" s="31">
        <f t="shared" si="10"/>
        <v>200</v>
      </c>
      <c r="AF28" s="31">
        <f t="shared" si="11"/>
        <v>200</v>
      </c>
      <c r="AG28" s="31">
        <f t="shared" si="98"/>
        <v>0</v>
      </c>
      <c r="AH28" s="31">
        <f t="shared" si="99"/>
        <v>0</v>
      </c>
      <c r="AI28" s="31">
        <f t="shared" si="100"/>
        <v>0</v>
      </c>
      <c r="AJ28" s="31">
        <f t="shared" si="12"/>
        <v>200</v>
      </c>
      <c r="AK28" s="31">
        <f t="shared" si="13"/>
        <v>200</v>
      </c>
      <c r="AL28" s="31">
        <f t="shared" si="14"/>
        <v>200</v>
      </c>
      <c r="AM28" s="31">
        <f t="shared" si="101"/>
        <v>0</v>
      </c>
      <c r="AN28" s="31">
        <f t="shared" si="102"/>
        <v>0</v>
      </c>
      <c r="AO28" s="31">
        <f t="shared" si="103"/>
        <v>0</v>
      </c>
      <c r="AP28" s="31">
        <f t="shared" si="15"/>
        <v>200</v>
      </c>
      <c r="AQ28" s="31">
        <f t="shared" si="16"/>
        <v>200</v>
      </c>
      <c r="AR28" s="31">
        <f t="shared" si="17"/>
        <v>200</v>
      </c>
      <c r="AS28" s="31">
        <f t="shared" si="104"/>
        <v>0</v>
      </c>
      <c r="AT28" s="31">
        <f t="shared" si="105"/>
        <v>0</v>
      </c>
      <c r="AU28" s="31">
        <f t="shared" si="106"/>
        <v>0</v>
      </c>
      <c r="AV28" s="31">
        <f t="shared" si="18"/>
        <v>200</v>
      </c>
      <c r="AW28" s="31">
        <f t="shared" si="19"/>
        <v>200</v>
      </c>
      <c r="AX28" s="31">
        <f t="shared" si="20"/>
        <v>200</v>
      </c>
      <c r="AY28" s="31">
        <f t="shared" si="107"/>
        <v>0</v>
      </c>
      <c r="AZ28" s="31">
        <f t="shared" si="108"/>
        <v>0</v>
      </c>
      <c r="BA28" s="31">
        <f t="shared" si="109"/>
        <v>0</v>
      </c>
      <c r="BB28" s="31">
        <f t="shared" si="21"/>
        <v>200</v>
      </c>
      <c r="BC28" s="31">
        <f t="shared" si="22"/>
        <v>200</v>
      </c>
      <c r="BD28" s="31">
        <f t="shared" si="23"/>
        <v>200</v>
      </c>
      <c r="BE28" s="31">
        <f t="shared" si="110"/>
        <v>0</v>
      </c>
      <c r="BF28" s="31">
        <f t="shared" si="111"/>
        <v>0</v>
      </c>
      <c r="BG28" s="31">
        <f t="shared" si="112"/>
        <v>0</v>
      </c>
      <c r="BH28" s="31">
        <f t="shared" si="24"/>
        <v>200</v>
      </c>
      <c r="BI28" s="31">
        <f t="shared" si="25"/>
        <v>200</v>
      </c>
      <c r="BJ28" s="31">
        <f t="shared" si="26"/>
        <v>200</v>
      </c>
      <c r="BK28" s="31">
        <f t="shared" si="113"/>
        <v>0</v>
      </c>
      <c r="BL28" s="31">
        <f t="shared" si="114"/>
        <v>0</v>
      </c>
      <c r="BM28" s="31">
        <f t="shared" si="115"/>
        <v>0</v>
      </c>
      <c r="BN28" s="31">
        <f t="shared" si="27"/>
        <v>200</v>
      </c>
      <c r="BO28" s="31">
        <f t="shared" si="28"/>
        <v>200</v>
      </c>
      <c r="BP28" s="31">
        <f t="shared" si="29"/>
        <v>200</v>
      </c>
      <c r="BQ28" s="31">
        <f t="shared" si="116"/>
        <v>0</v>
      </c>
      <c r="BR28" s="31">
        <f t="shared" si="117"/>
        <v>0</v>
      </c>
      <c r="BS28" s="31">
        <f t="shared" si="30"/>
        <v>200</v>
      </c>
      <c r="BT28" s="31">
        <f t="shared" si="31"/>
        <v>200</v>
      </c>
      <c r="BU28" s="31">
        <f t="shared" si="32"/>
        <v>200</v>
      </c>
      <c r="BV28" s="31">
        <f t="shared" si="118"/>
        <v>0</v>
      </c>
      <c r="BW28" s="31">
        <f t="shared" si="119"/>
        <v>0</v>
      </c>
      <c r="BX28" s="31">
        <f t="shared" si="33"/>
        <v>200</v>
      </c>
      <c r="BY28" s="31">
        <f t="shared" si="34"/>
        <v>200</v>
      </c>
      <c r="BZ28" s="31">
        <f t="shared" si="35"/>
        <v>200</v>
      </c>
      <c r="CA28" s="31">
        <f t="shared" si="120"/>
        <v>0</v>
      </c>
      <c r="CB28" s="31">
        <f t="shared" si="121"/>
        <v>0</v>
      </c>
      <c r="CC28" s="31">
        <f t="shared" si="122"/>
        <v>0</v>
      </c>
      <c r="CD28" s="31">
        <f t="shared" si="39"/>
        <v>200</v>
      </c>
      <c r="CE28" s="31">
        <f t="shared" si="40"/>
        <v>200</v>
      </c>
      <c r="CF28" s="31">
        <f t="shared" si="41"/>
        <v>200</v>
      </c>
      <c r="CG28" s="31">
        <f t="shared" si="123"/>
        <v>0</v>
      </c>
      <c r="CH28" s="24"/>
      <c r="CI28" s="40"/>
      <c r="CN28" s="1" t="s">
        <v>30</v>
      </c>
    </row>
    <row r="29" ht="15">
      <c r="A29" s="16" t="s">
        <v>52</v>
      </c>
      <c r="B29" s="17">
        <v>870</v>
      </c>
      <c r="C29" s="16" t="s">
        <v>42</v>
      </c>
      <c r="D29" s="16" t="s">
        <v>43</v>
      </c>
      <c r="E29" s="39" t="s">
        <v>44</v>
      </c>
      <c r="F29" s="31">
        <v>200</v>
      </c>
      <c r="G29" s="31">
        <v>200</v>
      </c>
      <c r="H29" s="31">
        <v>200</v>
      </c>
      <c r="I29" s="31"/>
      <c r="J29" s="31"/>
      <c r="K29" s="31"/>
      <c r="L29" s="31">
        <f t="shared" si="0"/>
        <v>200</v>
      </c>
      <c r="M29" s="31">
        <f t="shared" si="1"/>
        <v>200</v>
      </c>
      <c r="N29" s="31">
        <f t="shared" si="2"/>
        <v>200</v>
      </c>
      <c r="O29" s="31"/>
      <c r="P29" s="31"/>
      <c r="Q29" s="31"/>
      <c r="R29" s="31">
        <f t="shared" si="3"/>
        <v>200</v>
      </c>
      <c r="S29" s="31">
        <f t="shared" si="4"/>
        <v>200</v>
      </c>
      <c r="T29" s="31">
        <f t="shared" si="5"/>
        <v>200</v>
      </c>
      <c r="U29" s="31"/>
      <c r="V29" s="31"/>
      <c r="W29" s="31"/>
      <c r="X29" s="31">
        <f t="shared" si="6"/>
        <v>200</v>
      </c>
      <c r="Y29" s="31">
        <f t="shared" si="7"/>
        <v>200</v>
      </c>
      <c r="Z29" s="31">
        <f t="shared" si="8"/>
        <v>200</v>
      </c>
      <c r="AA29" s="31"/>
      <c r="AB29" s="31"/>
      <c r="AC29" s="31"/>
      <c r="AD29" s="31">
        <f t="shared" si="9"/>
        <v>200</v>
      </c>
      <c r="AE29" s="31">
        <f t="shared" si="10"/>
        <v>200</v>
      </c>
      <c r="AF29" s="31">
        <f t="shared" si="11"/>
        <v>200</v>
      </c>
      <c r="AG29" s="31"/>
      <c r="AH29" s="31"/>
      <c r="AI29" s="31"/>
      <c r="AJ29" s="31">
        <f t="shared" si="12"/>
        <v>200</v>
      </c>
      <c r="AK29" s="31">
        <f t="shared" si="13"/>
        <v>200</v>
      </c>
      <c r="AL29" s="31">
        <f t="shared" si="14"/>
        <v>200</v>
      </c>
      <c r="AM29" s="31"/>
      <c r="AN29" s="31"/>
      <c r="AO29" s="31"/>
      <c r="AP29" s="31">
        <f t="shared" si="15"/>
        <v>200</v>
      </c>
      <c r="AQ29" s="31">
        <f t="shared" si="16"/>
        <v>200</v>
      </c>
      <c r="AR29" s="31">
        <f t="shared" si="17"/>
        <v>200</v>
      </c>
      <c r="AS29" s="31"/>
      <c r="AT29" s="31"/>
      <c r="AU29" s="31"/>
      <c r="AV29" s="31">
        <f t="shared" si="18"/>
        <v>200</v>
      </c>
      <c r="AW29" s="31">
        <f t="shared" si="19"/>
        <v>200</v>
      </c>
      <c r="AX29" s="31">
        <f t="shared" si="20"/>
        <v>200</v>
      </c>
      <c r="AY29" s="31"/>
      <c r="AZ29" s="31"/>
      <c r="BA29" s="31"/>
      <c r="BB29" s="31">
        <f t="shared" si="21"/>
        <v>200</v>
      </c>
      <c r="BC29" s="31">
        <f t="shared" si="22"/>
        <v>200</v>
      </c>
      <c r="BD29" s="31">
        <f t="shared" si="23"/>
        <v>200</v>
      </c>
      <c r="BE29" s="31"/>
      <c r="BF29" s="31"/>
      <c r="BG29" s="31"/>
      <c r="BH29" s="31">
        <f t="shared" si="24"/>
        <v>200</v>
      </c>
      <c r="BI29" s="31">
        <f t="shared" si="25"/>
        <v>200</v>
      </c>
      <c r="BJ29" s="31">
        <f t="shared" si="26"/>
        <v>200</v>
      </c>
      <c r="BK29" s="31"/>
      <c r="BL29" s="31"/>
      <c r="BM29" s="31"/>
      <c r="BN29" s="31">
        <f t="shared" si="27"/>
        <v>200</v>
      </c>
      <c r="BO29" s="31">
        <f t="shared" si="28"/>
        <v>200</v>
      </c>
      <c r="BP29" s="31">
        <f t="shared" si="29"/>
        <v>200</v>
      </c>
      <c r="BQ29" s="31"/>
      <c r="BR29" s="31"/>
      <c r="BS29" s="31">
        <f t="shared" si="30"/>
        <v>200</v>
      </c>
      <c r="BT29" s="31">
        <f t="shared" si="31"/>
        <v>200</v>
      </c>
      <c r="BU29" s="31">
        <f t="shared" si="32"/>
        <v>200</v>
      </c>
      <c r="BV29" s="31"/>
      <c r="BW29" s="31"/>
      <c r="BX29" s="31">
        <f t="shared" si="33"/>
        <v>200</v>
      </c>
      <c r="BY29" s="31">
        <f t="shared" si="34"/>
        <v>200</v>
      </c>
      <c r="BZ29" s="31">
        <f t="shared" si="35"/>
        <v>200</v>
      </c>
      <c r="CA29" s="31"/>
      <c r="CB29" s="31"/>
      <c r="CC29" s="31"/>
      <c r="CD29" s="31">
        <f t="shared" si="39"/>
        <v>200</v>
      </c>
      <c r="CE29" s="31">
        <f t="shared" si="40"/>
        <v>200</v>
      </c>
      <c r="CF29" s="31">
        <f t="shared" si="41"/>
        <v>200</v>
      </c>
      <c r="CG29" s="31"/>
      <c r="CH29" s="24"/>
      <c r="CI29" s="40"/>
    </row>
    <row r="30" ht="45">
      <c r="A30" s="16" t="s">
        <v>56</v>
      </c>
      <c r="B30" s="17"/>
      <c r="C30" s="16"/>
      <c r="D30" s="16"/>
      <c r="E30" s="39" t="s">
        <v>57</v>
      </c>
      <c r="F30" s="31">
        <f t="shared" si="83"/>
        <v>22000</v>
      </c>
      <c r="G30" s="31">
        <f t="shared" si="84"/>
        <v>22000</v>
      </c>
      <c r="H30" s="31">
        <f t="shared" si="85"/>
        <v>22000</v>
      </c>
      <c r="I30" s="31">
        <f t="shared" si="86"/>
        <v>8000</v>
      </c>
      <c r="J30" s="31">
        <f t="shared" si="87"/>
        <v>8000</v>
      </c>
      <c r="K30" s="31">
        <f t="shared" si="88"/>
        <v>8000</v>
      </c>
      <c r="L30" s="31">
        <f t="shared" si="0"/>
        <v>30000</v>
      </c>
      <c r="M30" s="31">
        <f t="shared" si="1"/>
        <v>30000</v>
      </c>
      <c r="N30" s="31">
        <f t="shared" si="2"/>
        <v>30000</v>
      </c>
      <c r="O30" s="31">
        <f t="shared" si="89"/>
        <v>0</v>
      </c>
      <c r="P30" s="31">
        <f t="shared" si="90"/>
        <v>0</v>
      </c>
      <c r="Q30" s="31">
        <f t="shared" si="91"/>
        <v>0</v>
      </c>
      <c r="R30" s="31">
        <f t="shared" si="3"/>
        <v>30000</v>
      </c>
      <c r="S30" s="31">
        <f t="shared" si="4"/>
        <v>30000</v>
      </c>
      <c r="T30" s="31">
        <f t="shared" si="5"/>
        <v>30000</v>
      </c>
      <c r="U30" s="31">
        <f t="shared" si="92"/>
        <v>0</v>
      </c>
      <c r="V30" s="31">
        <f t="shared" si="93"/>
        <v>0</v>
      </c>
      <c r="W30" s="31">
        <f t="shared" si="94"/>
        <v>0</v>
      </c>
      <c r="X30" s="31">
        <f t="shared" si="6"/>
        <v>30000</v>
      </c>
      <c r="Y30" s="31">
        <f t="shared" si="7"/>
        <v>30000</v>
      </c>
      <c r="Z30" s="31">
        <f t="shared" si="8"/>
        <v>30000</v>
      </c>
      <c r="AA30" s="31">
        <f t="shared" si="95"/>
        <v>0</v>
      </c>
      <c r="AB30" s="31">
        <f t="shared" si="96"/>
        <v>0</v>
      </c>
      <c r="AC30" s="31">
        <f t="shared" si="97"/>
        <v>0</v>
      </c>
      <c r="AD30" s="31">
        <f t="shared" si="9"/>
        <v>30000</v>
      </c>
      <c r="AE30" s="31">
        <f t="shared" si="10"/>
        <v>30000</v>
      </c>
      <c r="AF30" s="31">
        <f t="shared" si="11"/>
        <v>30000</v>
      </c>
      <c r="AG30" s="31">
        <f t="shared" si="98"/>
        <v>0</v>
      </c>
      <c r="AH30" s="31">
        <f t="shared" si="99"/>
        <v>0</v>
      </c>
      <c r="AI30" s="31">
        <f t="shared" si="100"/>
        <v>0</v>
      </c>
      <c r="AJ30" s="31">
        <f t="shared" si="12"/>
        <v>30000</v>
      </c>
      <c r="AK30" s="31">
        <f t="shared" si="13"/>
        <v>30000</v>
      </c>
      <c r="AL30" s="31">
        <f t="shared" si="14"/>
        <v>30000</v>
      </c>
      <c r="AM30" s="31">
        <f t="shared" si="101"/>
        <v>-310.72199999999998</v>
      </c>
      <c r="AN30" s="31">
        <f t="shared" si="102"/>
        <v>0</v>
      </c>
      <c r="AO30" s="31">
        <f t="shared" si="103"/>
        <v>0</v>
      </c>
      <c r="AP30" s="31">
        <f t="shared" si="15"/>
        <v>29689.277999999998</v>
      </c>
      <c r="AQ30" s="31">
        <f t="shared" si="16"/>
        <v>30000</v>
      </c>
      <c r="AR30" s="31">
        <f t="shared" si="17"/>
        <v>30000</v>
      </c>
      <c r="AS30" s="31">
        <f t="shared" si="104"/>
        <v>0</v>
      </c>
      <c r="AT30" s="31">
        <f t="shared" si="105"/>
        <v>0</v>
      </c>
      <c r="AU30" s="31">
        <f t="shared" si="106"/>
        <v>0</v>
      </c>
      <c r="AV30" s="31">
        <f t="shared" si="18"/>
        <v>29689.277999999998</v>
      </c>
      <c r="AW30" s="31">
        <f t="shared" si="19"/>
        <v>30000</v>
      </c>
      <c r="AX30" s="31">
        <f t="shared" si="20"/>
        <v>30000</v>
      </c>
      <c r="AY30" s="31">
        <f t="shared" si="107"/>
        <v>-3368.4340000000002</v>
      </c>
      <c r="AZ30" s="31">
        <f t="shared" si="108"/>
        <v>0</v>
      </c>
      <c r="BA30" s="31">
        <f t="shared" si="109"/>
        <v>0</v>
      </c>
      <c r="BB30" s="31">
        <f t="shared" si="21"/>
        <v>26320.843999999997</v>
      </c>
      <c r="BC30" s="31">
        <f t="shared" si="22"/>
        <v>30000</v>
      </c>
      <c r="BD30" s="31">
        <f t="shared" si="23"/>
        <v>30000</v>
      </c>
      <c r="BE30" s="31">
        <f t="shared" si="110"/>
        <v>0</v>
      </c>
      <c r="BF30" s="31">
        <f t="shared" si="111"/>
        <v>0</v>
      </c>
      <c r="BG30" s="31">
        <f t="shared" si="112"/>
        <v>0</v>
      </c>
      <c r="BH30" s="31">
        <f t="shared" si="24"/>
        <v>26320.843999999997</v>
      </c>
      <c r="BI30" s="31">
        <f t="shared" si="25"/>
        <v>30000</v>
      </c>
      <c r="BJ30" s="31">
        <f t="shared" si="26"/>
        <v>30000</v>
      </c>
      <c r="BK30" s="31">
        <f t="shared" si="113"/>
        <v>-677.69799999999998</v>
      </c>
      <c r="BL30" s="31">
        <f t="shared" si="114"/>
        <v>0</v>
      </c>
      <c r="BM30" s="31">
        <f t="shared" si="115"/>
        <v>0</v>
      </c>
      <c r="BN30" s="31">
        <f t="shared" si="27"/>
        <v>25643.145999999997</v>
      </c>
      <c r="BO30" s="31">
        <f t="shared" si="28"/>
        <v>30000</v>
      </c>
      <c r="BP30" s="31">
        <f t="shared" si="29"/>
        <v>30000</v>
      </c>
      <c r="BQ30" s="31">
        <f t="shared" si="116"/>
        <v>0</v>
      </c>
      <c r="BR30" s="31">
        <f t="shared" si="117"/>
        <v>0</v>
      </c>
      <c r="BS30" s="31">
        <f t="shared" si="30"/>
        <v>25643.145999999997</v>
      </c>
      <c r="BT30" s="31">
        <f t="shared" si="31"/>
        <v>30000</v>
      </c>
      <c r="BU30" s="31">
        <f t="shared" si="32"/>
        <v>30000</v>
      </c>
      <c r="BV30" s="31">
        <f t="shared" si="118"/>
        <v>0</v>
      </c>
      <c r="BW30" s="31">
        <f t="shared" si="119"/>
        <v>0</v>
      </c>
      <c r="BX30" s="31">
        <f t="shared" si="33"/>
        <v>25643.145999999997</v>
      </c>
      <c r="BY30" s="31">
        <f t="shared" si="34"/>
        <v>30000</v>
      </c>
      <c r="BZ30" s="31">
        <f t="shared" si="35"/>
        <v>30000</v>
      </c>
      <c r="CA30" s="31">
        <f t="shared" si="120"/>
        <v>153.28299999999999</v>
      </c>
      <c r="CB30" s="31">
        <f t="shared" si="121"/>
        <v>0</v>
      </c>
      <c r="CC30" s="31">
        <f t="shared" si="122"/>
        <v>0</v>
      </c>
      <c r="CD30" s="31">
        <f t="shared" si="39"/>
        <v>25796.428999999996</v>
      </c>
      <c r="CE30" s="31">
        <f t="shared" si="40"/>
        <v>30000</v>
      </c>
      <c r="CF30" s="31">
        <f t="shared" si="41"/>
        <v>30000</v>
      </c>
      <c r="CG30" s="31">
        <f t="shared" si="123"/>
        <v>0</v>
      </c>
      <c r="CH30" s="24"/>
      <c r="CI30" s="40"/>
      <c r="CO30" s="1" t="s">
        <v>31</v>
      </c>
    </row>
    <row r="31" ht="30">
      <c r="A31" s="16" t="s">
        <v>56</v>
      </c>
      <c r="B31" s="17">
        <v>200</v>
      </c>
      <c r="C31" s="16"/>
      <c r="D31" s="16"/>
      <c r="E31" s="39" t="s">
        <v>40</v>
      </c>
      <c r="F31" s="31">
        <f t="shared" si="83"/>
        <v>22000</v>
      </c>
      <c r="G31" s="31">
        <f t="shared" si="84"/>
        <v>22000</v>
      </c>
      <c r="H31" s="31">
        <f t="shared" si="85"/>
        <v>22000</v>
      </c>
      <c r="I31" s="31">
        <f t="shared" si="86"/>
        <v>8000</v>
      </c>
      <c r="J31" s="31">
        <f t="shared" si="87"/>
        <v>8000</v>
      </c>
      <c r="K31" s="31">
        <f t="shared" si="88"/>
        <v>8000</v>
      </c>
      <c r="L31" s="31">
        <f t="shared" si="0"/>
        <v>30000</v>
      </c>
      <c r="M31" s="31">
        <f t="shared" si="1"/>
        <v>30000</v>
      </c>
      <c r="N31" s="31">
        <f t="shared" si="2"/>
        <v>30000</v>
      </c>
      <c r="O31" s="31">
        <f t="shared" si="89"/>
        <v>0</v>
      </c>
      <c r="P31" s="31">
        <f t="shared" si="90"/>
        <v>0</v>
      </c>
      <c r="Q31" s="31">
        <f t="shared" si="91"/>
        <v>0</v>
      </c>
      <c r="R31" s="31">
        <f t="shared" si="3"/>
        <v>30000</v>
      </c>
      <c r="S31" s="31">
        <f t="shared" si="4"/>
        <v>30000</v>
      </c>
      <c r="T31" s="31">
        <f t="shared" si="5"/>
        <v>30000</v>
      </c>
      <c r="U31" s="31">
        <f t="shared" si="92"/>
        <v>0</v>
      </c>
      <c r="V31" s="31">
        <f t="shared" si="93"/>
        <v>0</v>
      </c>
      <c r="W31" s="31">
        <f t="shared" si="94"/>
        <v>0</v>
      </c>
      <c r="X31" s="31">
        <f t="shared" si="6"/>
        <v>30000</v>
      </c>
      <c r="Y31" s="31">
        <f t="shared" si="7"/>
        <v>30000</v>
      </c>
      <c r="Z31" s="31">
        <f t="shared" si="8"/>
        <v>30000</v>
      </c>
      <c r="AA31" s="31">
        <f t="shared" si="95"/>
        <v>0</v>
      </c>
      <c r="AB31" s="31">
        <f t="shared" si="96"/>
        <v>0</v>
      </c>
      <c r="AC31" s="31">
        <f t="shared" si="97"/>
        <v>0</v>
      </c>
      <c r="AD31" s="31">
        <f t="shared" si="9"/>
        <v>30000</v>
      </c>
      <c r="AE31" s="31">
        <f t="shared" si="10"/>
        <v>30000</v>
      </c>
      <c r="AF31" s="31">
        <f t="shared" si="11"/>
        <v>30000</v>
      </c>
      <c r="AG31" s="31">
        <f t="shared" si="98"/>
        <v>0</v>
      </c>
      <c r="AH31" s="31">
        <f t="shared" si="99"/>
        <v>0</v>
      </c>
      <c r="AI31" s="31">
        <f t="shared" si="100"/>
        <v>0</v>
      </c>
      <c r="AJ31" s="31">
        <f t="shared" si="12"/>
        <v>30000</v>
      </c>
      <c r="AK31" s="31">
        <f t="shared" si="13"/>
        <v>30000</v>
      </c>
      <c r="AL31" s="31">
        <f t="shared" si="14"/>
        <v>30000</v>
      </c>
      <c r="AM31" s="31">
        <f t="shared" si="101"/>
        <v>-310.72199999999998</v>
      </c>
      <c r="AN31" s="31">
        <f t="shared" si="102"/>
        <v>0</v>
      </c>
      <c r="AO31" s="31">
        <f t="shared" si="103"/>
        <v>0</v>
      </c>
      <c r="AP31" s="31">
        <f t="shared" si="15"/>
        <v>29689.277999999998</v>
      </c>
      <c r="AQ31" s="31">
        <f t="shared" si="16"/>
        <v>30000</v>
      </c>
      <c r="AR31" s="31">
        <f t="shared" si="17"/>
        <v>30000</v>
      </c>
      <c r="AS31" s="31">
        <f t="shared" si="104"/>
        <v>0</v>
      </c>
      <c r="AT31" s="31">
        <f t="shared" si="105"/>
        <v>0</v>
      </c>
      <c r="AU31" s="31">
        <f t="shared" si="106"/>
        <v>0</v>
      </c>
      <c r="AV31" s="31">
        <f t="shared" si="18"/>
        <v>29689.277999999998</v>
      </c>
      <c r="AW31" s="31">
        <f t="shared" si="19"/>
        <v>30000</v>
      </c>
      <c r="AX31" s="31">
        <f t="shared" si="20"/>
        <v>30000</v>
      </c>
      <c r="AY31" s="31">
        <f t="shared" si="107"/>
        <v>-3368.4340000000002</v>
      </c>
      <c r="AZ31" s="31">
        <f t="shared" si="108"/>
        <v>0</v>
      </c>
      <c r="BA31" s="31">
        <f t="shared" si="109"/>
        <v>0</v>
      </c>
      <c r="BB31" s="31">
        <f t="shared" si="21"/>
        <v>26320.843999999997</v>
      </c>
      <c r="BC31" s="31">
        <f t="shared" si="22"/>
        <v>30000</v>
      </c>
      <c r="BD31" s="31">
        <f t="shared" si="23"/>
        <v>30000</v>
      </c>
      <c r="BE31" s="31">
        <f t="shared" si="110"/>
        <v>0</v>
      </c>
      <c r="BF31" s="31">
        <f t="shared" si="111"/>
        <v>0</v>
      </c>
      <c r="BG31" s="31">
        <f t="shared" si="112"/>
        <v>0</v>
      </c>
      <c r="BH31" s="31">
        <f t="shared" si="24"/>
        <v>26320.843999999997</v>
      </c>
      <c r="BI31" s="31">
        <f t="shared" si="25"/>
        <v>30000</v>
      </c>
      <c r="BJ31" s="31">
        <f t="shared" si="26"/>
        <v>30000</v>
      </c>
      <c r="BK31" s="31">
        <f t="shared" si="113"/>
        <v>-677.69799999999998</v>
      </c>
      <c r="BL31" s="31">
        <f t="shared" si="114"/>
        <v>0</v>
      </c>
      <c r="BM31" s="31">
        <f t="shared" si="115"/>
        <v>0</v>
      </c>
      <c r="BN31" s="31">
        <f t="shared" si="27"/>
        <v>25643.145999999997</v>
      </c>
      <c r="BO31" s="31">
        <f t="shared" si="28"/>
        <v>30000</v>
      </c>
      <c r="BP31" s="31">
        <f t="shared" si="29"/>
        <v>30000</v>
      </c>
      <c r="BQ31" s="31">
        <f t="shared" si="116"/>
        <v>0</v>
      </c>
      <c r="BR31" s="31">
        <f t="shared" si="117"/>
        <v>0</v>
      </c>
      <c r="BS31" s="31">
        <f t="shared" si="30"/>
        <v>25643.145999999997</v>
      </c>
      <c r="BT31" s="31">
        <f t="shared" si="31"/>
        <v>30000</v>
      </c>
      <c r="BU31" s="31">
        <f t="shared" si="32"/>
        <v>30000</v>
      </c>
      <c r="BV31" s="31">
        <f t="shared" si="118"/>
        <v>0</v>
      </c>
      <c r="BW31" s="31">
        <f t="shared" si="119"/>
        <v>0</v>
      </c>
      <c r="BX31" s="31">
        <f t="shared" si="33"/>
        <v>25643.145999999997</v>
      </c>
      <c r="BY31" s="31">
        <f t="shared" si="34"/>
        <v>30000</v>
      </c>
      <c r="BZ31" s="31">
        <f t="shared" si="35"/>
        <v>30000</v>
      </c>
      <c r="CA31" s="31">
        <f t="shared" si="120"/>
        <v>153.28299999999999</v>
      </c>
      <c r="CB31" s="31">
        <f t="shared" si="121"/>
        <v>0</v>
      </c>
      <c r="CC31" s="31">
        <f t="shared" si="122"/>
        <v>0</v>
      </c>
      <c r="CD31" s="31">
        <f t="shared" si="39"/>
        <v>25796.428999999996</v>
      </c>
      <c r="CE31" s="31">
        <f t="shared" si="40"/>
        <v>30000</v>
      </c>
      <c r="CF31" s="31">
        <f t="shared" si="41"/>
        <v>30000</v>
      </c>
      <c r="CG31" s="31">
        <f t="shared" si="123"/>
        <v>0</v>
      </c>
      <c r="CH31" s="24"/>
      <c r="CI31" s="40"/>
      <c r="CM31" s="1" t="s">
        <v>29</v>
      </c>
    </row>
    <row r="32" ht="45">
      <c r="A32" s="16" t="s">
        <v>56</v>
      </c>
      <c r="B32" s="17">
        <v>240</v>
      </c>
      <c r="C32" s="16"/>
      <c r="D32" s="16"/>
      <c r="E32" s="39" t="s">
        <v>41</v>
      </c>
      <c r="F32" s="31">
        <f t="shared" si="83"/>
        <v>22000</v>
      </c>
      <c r="G32" s="31">
        <f t="shared" si="84"/>
        <v>22000</v>
      </c>
      <c r="H32" s="31">
        <f t="shared" si="85"/>
        <v>22000</v>
      </c>
      <c r="I32" s="31">
        <f t="shared" si="86"/>
        <v>8000</v>
      </c>
      <c r="J32" s="31">
        <f t="shared" si="87"/>
        <v>8000</v>
      </c>
      <c r="K32" s="31">
        <f t="shared" si="88"/>
        <v>8000</v>
      </c>
      <c r="L32" s="31">
        <f t="shared" si="0"/>
        <v>30000</v>
      </c>
      <c r="M32" s="31">
        <f t="shared" si="1"/>
        <v>30000</v>
      </c>
      <c r="N32" s="31">
        <f t="shared" si="2"/>
        <v>30000</v>
      </c>
      <c r="O32" s="31">
        <f t="shared" si="89"/>
        <v>0</v>
      </c>
      <c r="P32" s="31">
        <f t="shared" si="90"/>
        <v>0</v>
      </c>
      <c r="Q32" s="31">
        <f t="shared" si="91"/>
        <v>0</v>
      </c>
      <c r="R32" s="31">
        <f t="shared" si="3"/>
        <v>30000</v>
      </c>
      <c r="S32" s="31">
        <f t="shared" si="4"/>
        <v>30000</v>
      </c>
      <c r="T32" s="31">
        <f t="shared" si="5"/>
        <v>30000</v>
      </c>
      <c r="U32" s="31">
        <f t="shared" si="92"/>
        <v>0</v>
      </c>
      <c r="V32" s="31">
        <f t="shared" si="93"/>
        <v>0</v>
      </c>
      <c r="W32" s="31">
        <f t="shared" si="94"/>
        <v>0</v>
      </c>
      <c r="X32" s="31">
        <f t="shared" si="6"/>
        <v>30000</v>
      </c>
      <c r="Y32" s="31">
        <f t="shared" si="7"/>
        <v>30000</v>
      </c>
      <c r="Z32" s="31">
        <f t="shared" si="8"/>
        <v>30000</v>
      </c>
      <c r="AA32" s="31">
        <f t="shared" si="95"/>
        <v>0</v>
      </c>
      <c r="AB32" s="31">
        <f t="shared" si="96"/>
        <v>0</v>
      </c>
      <c r="AC32" s="31">
        <f t="shared" si="97"/>
        <v>0</v>
      </c>
      <c r="AD32" s="31">
        <f t="shared" si="9"/>
        <v>30000</v>
      </c>
      <c r="AE32" s="31">
        <f t="shared" si="10"/>
        <v>30000</v>
      </c>
      <c r="AF32" s="31">
        <f t="shared" si="11"/>
        <v>30000</v>
      </c>
      <c r="AG32" s="31">
        <f t="shared" si="98"/>
        <v>0</v>
      </c>
      <c r="AH32" s="31">
        <f t="shared" si="99"/>
        <v>0</v>
      </c>
      <c r="AI32" s="31">
        <f t="shared" si="100"/>
        <v>0</v>
      </c>
      <c r="AJ32" s="31">
        <f t="shared" si="12"/>
        <v>30000</v>
      </c>
      <c r="AK32" s="31">
        <f t="shared" si="13"/>
        <v>30000</v>
      </c>
      <c r="AL32" s="31">
        <f t="shared" si="14"/>
        <v>30000</v>
      </c>
      <c r="AM32" s="31">
        <f t="shared" si="101"/>
        <v>-310.72199999999998</v>
      </c>
      <c r="AN32" s="31">
        <f t="shared" si="102"/>
        <v>0</v>
      </c>
      <c r="AO32" s="31">
        <f t="shared" si="103"/>
        <v>0</v>
      </c>
      <c r="AP32" s="31">
        <f t="shared" si="15"/>
        <v>29689.277999999998</v>
      </c>
      <c r="AQ32" s="31">
        <f t="shared" si="16"/>
        <v>30000</v>
      </c>
      <c r="AR32" s="31">
        <f t="shared" si="17"/>
        <v>30000</v>
      </c>
      <c r="AS32" s="31">
        <f t="shared" si="104"/>
        <v>0</v>
      </c>
      <c r="AT32" s="31">
        <f t="shared" si="105"/>
        <v>0</v>
      </c>
      <c r="AU32" s="31">
        <f t="shared" si="106"/>
        <v>0</v>
      </c>
      <c r="AV32" s="31">
        <f t="shared" si="18"/>
        <v>29689.277999999998</v>
      </c>
      <c r="AW32" s="31">
        <f t="shared" si="19"/>
        <v>30000</v>
      </c>
      <c r="AX32" s="31">
        <f t="shared" si="20"/>
        <v>30000</v>
      </c>
      <c r="AY32" s="31">
        <f t="shared" si="107"/>
        <v>-3368.4340000000002</v>
      </c>
      <c r="AZ32" s="31">
        <f t="shared" si="108"/>
        <v>0</v>
      </c>
      <c r="BA32" s="31">
        <f t="shared" si="109"/>
        <v>0</v>
      </c>
      <c r="BB32" s="31">
        <f t="shared" si="21"/>
        <v>26320.843999999997</v>
      </c>
      <c r="BC32" s="31">
        <f t="shared" si="22"/>
        <v>30000</v>
      </c>
      <c r="BD32" s="31">
        <f t="shared" si="23"/>
        <v>30000</v>
      </c>
      <c r="BE32" s="31">
        <f t="shared" si="110"/>
        <v>0</v>
      </c>
      <c r="BF32" s="31">
        <f t="shared" si="111"/>
        <v>0</v>
      </c>
      <c r="BG32" s="31">
        <f t="shared" si="112"/>
        <v>0</v>
      </c>
      <c r="BH32" s="31">
        <f t="shared" si="24"/>
        <v>26320.843999999997</v>
      </c>
      <c r="BI32" s="31">
        <f t="shared" si="25"/>
        <v>30000</v>
      </c>
      <c r="BJ32" s="31">
        <f t="shared" si="26"/>
        <v>30000</v>
      </c>
      <c r="BK32" s="31">
        <f t="shared" si="113"/>
        <v>-677.69799999999998</v>
      </c>
      <c r="BL32" s="31">
        <f t="shared" si="114"/>
        <v>0</v>
      </c>
      <c r="BM32" s="31">
        <f t="shared" si="115"/>
        <v>0</v>
      </c>
      <c r="BN32" s="31">
        <f t="shared" si="27"/>
        <v>25643.145999999997</v>
      </c>
      <c r="BO32" s="31">
        <f t="shared" si="28"/>
        <v>30000</v>
      </c>
      <c r="BP32" s="31">
        <f t="shared" si="29"/>
        <v>30000</v>
      </c>
      <c r="BQ32" s="31">
        <f t="shared" si="116"/>
        <v>0</v>
      </c>
      <c r="BR32" s="31">
        <f t="shared" si="117"/>
        <v>0</v>
      </c>
      <c r="BS32" s="31">
        <f t="shared" si="30"/>
        <v>25643.145999999997</v>
      </c>
      <c r="BT32" s="31">
        <f t="shared" si="31"/>
        <v>30000</v>
      </c>
      <c r="BU32" s="31">
        <f t="shared" si="32"/>
        <v>30000</v>
      </c>
      <c r="BV32" s="31">
        <f t="shared" si="118"/>
        <v>0</v>
      </c>
      <c r="BW32" s="31">
        <f t="shared" si="119"/>
        <v>0</v>
      </c>
      <c r="BX32" s="31">
        <f t="shared" si="33"/>
        <v>25643.145999999997</v>
      </c>
      <c r="BY32" s="31">
        <f t="shared" si="34"/>
        <v>30000</v>
      </c>
      <c r="BZ32" s="31">
        <f t="shared" si="35"/>
        <v>30000</v>
      </c>
      <c r="CA32" s="31">
        <f t="shared" si="120"/>
        <v>153.28299999999999</v>
      </c>
      <c r="CB32" s="31">
        <f t="shared" si="121"/>
        <v>0</v>
      </c>
      <c r="CC32" s="31">
        <f t="shared" si="122"/>
        <v>0</v>
      </c>
      <c r="CD32" s="31">
        <f t="shared" si="39"/>
        <v>25796.428999999996</v>
      </c>
      <c r="CE32" s="31">
        <f t="shared" si="40"/>
        <v>30000</v>
      </c>
      <c r="CF32" s="31">
        <f t="shared" si="41"/>
        <v>30000</v>
      </c>
      <c r="CG32" s="31">
        <f t="shared" si="123"/>
        <v>0</v>
      </c>
      <c r="CH32" s="24"/>
      <c r="CI32" s="40"/>
      <c r="CN32" s="1" t="s">
        <v>30</v>
      </c>
    </row>
    <row r="33" ht="15">
      <c r="A33" s="16" t="s">
        <v>56</v>
      </c>
      <c r="B33" s="17">
        <v>240</v>
      </c>
      <c r="C33" s="16" t="s">
        <v>42</v>
      </c>
      <c r="D33" s="16" t="s">
        <v>43</v>
      </c>
      <c r="E33" s="39" t="s">
        <v>44</v>
      </c>
      <c r="F33" s="31">
        <v>22000</v>
      </c>
      <c r="G33" s="31">
        <v>22000</v>
      </c>
      <c r="H33" s="31">
        <v>22000</v>
      </c>
      <c r="I33" s="31">
        <v>8000</v>
      </c>
      <c r="J33" s="31">
        <v>8000</v>
      </c>
      <c r="K33" s="31">
        <v>8000</v>
      </c>
      <c r="L33" s="31">
        <f t="shared" si="0"/>
        <v>30000</v>
      </c>
      <c r="M33" s="31">
        <f t="shared" si="1"/>
        <v>30000</v>
      </c>
      <c r="N33" s="31">
        <f t="shared" si="2"/>
        <v>30000</v>
      </c>
      <c r="O33" s="31"/>
      <c r="P33" s="31"/>
      <c r="Q33" s="31"/>
      <c r="R33" s="31">
        <f t="shared" si="3"/>
        <v>30000</v>
      </c>
      <c r="S33" s="31">
        <f t="shared" si="4"/>
        <v>30000</v>
      </c>
      <c r="T33" s="31">
        <f t="shared" si="5"/>
        <v>30000</v>
      </c>
      <c r="U33" s="31"/>
      <c r="V33" s="31"/>
      <c r="W33" s="31"/>
      <c r="X33" s="31">
        <f t="shared" si="6"/>
        <v>30000</v>
      </c>
      <c r="Y33" s="31">
        <f t="shared" si="7"/>
        <v>30000</v>
      </c>
      <c r="Z33" s="31">
        <f t="shared" si="8"/>
        <v>30000</v>
      </c>
      <c r="AA33" s="31"/>
      <c r="AB33" s="31"/>
      <c r="AC33" s="31"/>
      <c r="AD33" s="31">
        <f t="shared" si="9"/>
        <v>30000</v>
      </c>
      <c r="AE33" s="31">
        <f t="shared" si="10"/>
        <v>30000</v>
      </c>
      <c r="AF33" s="31">
        <f t="shared" si="11"/>
        <v>30000</v>
      </c>
      <c r="AG33" s="31"/>
      <c r="AH33" s="31"/>
      <c r="AI33" s="31"/>
      <c r="AJ33" s="31">
        <f t="shared" si="12"/>
        <v>30000</v>
      </c>
      <c r="AK33" s="31">
        <f t="shared" si="13"/>
        <v>30000</v>
      </c>
      <c r="AL33" s="31">
        <f t="shared" si="14"/>
        <v>30000</v>
      </c>
      <c r="AM33" s="31">
        <v>-310.72199999999998</v>
      </c>
      <c r="AN33" s="31"/>
      <c r="AO33" s="31"/>
      <c r="AP33" s="31">
        <f t="shared" si="15"/>
        <v>29689.277999999998</v>
      </c>
      <c r="AQ33" s="31">
        <f t="shared" si="16"/>
        <v>30000</v>
      </c>
      <c r="AR33" s="31">
        <f t="shared" si="17"/>
        <v>30000</v>
      </c>
      <c r="AS33" s="31"/>
      <c r="AT33" s="31"/>
      <c r="AU33" s="31"/>
      <c r="AV33" s="31">
        <f t="shared" si="18"/>
        <v>29689.277999999998</v>
      </c>
      <c r="AW33" s="31">
        <f t="shared" si="19"/>
        <v>30000</v>
      </c>
      <c r="AX33" s="31">
        <f t="shared" si="20"/>
        <v>30000</v>
      </c>
      <c r="AY33" s="31">
        <f>-368.434-3000</f>
        <v>-3368.4340000000002</v>
      </c>
      <c r="AZ33" s="31"/>
      <c r="BA33" s="31"/>
      <c r="BB33" s="31">
        <f t="shared" si="21"/>
        <v>26320.843999999997</v>
      </c>
      <c r="BC33" s="31">
        <f t="shared" si="22"/>
        <v>30000</v>
      </c>
      <c r="BD33" s="31">
        <f t="shared" si="23"/>
        <v>30000</v>
      </c>
      <c r="BE33" s="31"/>
      <c r="BF33" s="31"/>
      <c r="BG33" s="31"/>
      <c r="BH33" s="31">
        <f t="shared" si="24"/>
        <v>26320.843999999997</v>
      </c>
      <c r="BI33" s="31">
        <f t="shared" si="25"/>
        <v>30000</v>
      </c>
      <c r="BJ33" s="31">
        <f t="shared" si="26"/>
        <v>30000</v>
      </c>
      <c r="BK33" s="31">
        <f>-143.776-154.219-379.703</f>
        <v>-677.69799999999998</v>
      </c>
      <c r="BL33" s="31"/>
      <c r="BM33" s="31"/>
      <c r="BN33" s="31">
        <f t="shared" si="27"/>
        <v>25643.145999999997</v>
      </c>
      <c r="BO33" s="31">
        <f t="shared" si="28"/>
        <v>30000</v>
      </c>
      <c r="BP33" s="31">
        <f t="shared" si="29"/>
        <v>30000</v>
      </c>
      <c r="BQ33" s="31"/>
      <c r="BR33" s="31"/>
      <c r="BS33" s="31">
        <f t="shared" si="30"/>
        <v>25643.145999999997</v>
      </c>
      <c r="BT33" s="31">
        <f t="shared" si="31"/>
        <v>30000</v>
      </c>
      <c r="BU33" s="31">
        <f t="shared" si="32"/>
        <v>30000</v>
      </c>
      <c r="BV33" s="31"/>
      <c r="BW33" s="31"/>
      <c r="BX33" s="31">
        <f t="shared" si="33"/>
        <v>25643.145999999997</v>
      </c>
      <c r="BY33" s="31">
        <f t="shared" si="34"/>
        <v>30000</v>
      </c>
      <c r="BZ33" s="31">
        <f t="shared" si="35"/>
        <v>30000</v>
      </c>
      <c r="CA33" s="31">
        <v>153.28299999999999</v>
      </c>
      <c r="CB33" s="31"/>
      <c r="CC33" s="31"/>
      <c r="CD33" s="31">
        <f t="shared" si="39"/>
        <v>25796.428999999996</v>
      </c>
      <c r="CE33" s="31">
        <f t="shared" si="40"/>
        <v>30000</v>
      </c>
      <c r="CF33" s="31">
        <f t="shared" si="41"/>
        <v>30000</v>
      </c>
      <c r="CG33" s="31"/>
      <c r="CH33" s="24"/>
      <c r="CI33" s="40" t="s">
        <v>58</v>
      </c>
    </row>
    <row r="34" ht="45">
      <c r="A34" s="16" t="s">
        <v>59</v>
      </c>
      <c r="B34" s="17"/>
      <c r="C34" s="16"/>
      <c r="D34" s="16"/>
      <c r="E34" s="39" t="s">
        <v>60</v>
      </c>
      <c r="F34" s="31">
        <f t="shared" si="83"/>
        <v>12789.4</v>
      </c>
      <c r="G34" s="31">
        <f t="shared" si="84"/>
        <v>12789.4</v>
      </c>
      <c r="H34" s="31">
        <f t="shared" si="85"/>
        <v>12789.4</v>
      </c>
      <c r="I34" s="31">
        <f t="shared" si="86"/>
        <v>0</v>
      </c>
      <c r="J34" s="31">
        <f t="shared" si="87"/>
        <v>0</v>
      </c>
      <c r="K34" s="31">
        <f t="shared" si="88"/>
        <v>0</v>
      </c>
      <c r="L34" s="31">
        <f t="shared" si="0"/>
        <v>12789.4</v>
      </c>
      <c r="M34" s="31">
        <f t="shared" si="1"/>
        <v>12789.4</v>
      </c>
      <c r="N34" s="31">
        <f t="shared" si="2"/>
        <v>12789.4</v>
      </c>
      <c r="O34" s="31">
        <f t="shared" si="89"/>
        <v>0</v>
      </c>
      <c r="P34" s="31">
        <f t="shared" si="90"/>
        <v>0</v>
      </c>
      <c r="Q34" s="31">
        <f t="shared" si="91"/>
        <v>0</v>
      </c>
      <c r="R34" s="31">
        <f t="shared" si="3"/>
        <v>12789.4</v>
      </c>
      <c r="S34" s="31">
        <f t="shared" si="4"/>
        <v>12789.4</v>
      </c>
      <c r="T34" s="31">
        <f t="shared" si="5"/>
        <v>12789.4</v>
      </c>
      <c r="U34" s="31">
        <f t="shared" si="92"/>
        <v>0</v>
      </c>
      <c r="V34" s="31">
        <f t="shared" si="93"/>
        <v>0</v>
      </c>
      <c r="W34" s="31">
        <f t="shared" si="94"/>
        <v>0</v>
      </c>
      <c r="X34" s="31">
        <f t="shared" si="6"/>
        <v>12789.4</v>
      </c>
      <c r="Y34" s="31">
        <f t="shared" si="7"/>
        <v>12789.4</v>
      </c>
      <c r="Z34" s="31">
        <f t="shared" si="8"/>
        <v>12789.4</v>
      </c>
      <c r="AA34" s="31">
        <f t="shared" si="95"/>
        <v>0</v>
      </c>
      <c r="AB34" s="31">
        <f t="shared" si="96"/>
        <v>0</v>
      </c>
      <c r="AC34" s="31">
        <f t="shared" si="97"/>
        <v>0</v>
      </c>
      <c r="AD34" s="31">
        <f t="shared" si="9"/>
        <v>12789.4</v>
      </c>
      <c r="AE34" s="31">
        <f t="shared" si="10"/>
        <v>12789.4</v>
      </c>
      <c r="AF34" s="31">
        <f t="shared" si="11"/>
        <v>12789.4</v>
      </c>
      <c r="AG34" s="31">
        <f t="shared" si="98"/>
        <v>0</v>
      </c>
      <c r="AH34" s="31">
        <f t="shared" si="99"/>
        <v>0</v>
      </c>
      <c r="AI34" s="31">
        <f t="shared" si="100"/>
        <v>0</v>
      </c>
      <c r="AJ34" s="31">
        <f t="shared" si="12"/>
        <v>12789.4</v>
      </c>
      <c r="AK34" s="31">
        <f t="shared" si="13"/>
        <v>12789.4</v>
      </c>
      <c r="AL34" s="31">
        <f t="shared" si="14"/>
        <v>12789.4</v>
      </c>
      <c r="AM34" s="31">
        <f t="shared" si="101"/>
        <v>0</v>
      </c>
      <c r="AN34" s="31">
        <f t="shared" si="102"/>
        <v>0</v>
      </c>
      <c r="AO34" s="31">
        <f t="shared" si="103"/>
        <v>0</v>
      </c>
      <c r="AP34" s="31">
        <f t="shared" si="15"/>
        <v>12789.4</v>
      </c>
      <c r="AQ34" s="31">
        <f t="shared" si="16"/>
        <v>12789.4</v>
      </c>
      <c r="AR34" s="31">
        <f t="shared" si="17"/>
        <v>12789.4</v>
      </c>
      <c r="AS34" s="31">
        <f t="shared" si="104"/>
        <v>0</v>
      </c>
      <c r="AT34" s="31">
        <f t="shared" si="105"/>
        <v>0</v>
      </c>
      <c r="AU34" s="31">
        <f t="shared" si="106"/>
        <v>0</v>
      </c>
      <c r="AV34" s="31">
        <f t="shared" si="18"/>
        <v>12789.4</v>
      </c>
      <c r="AW34" s="31">
        <f t="shared" si="19"/>
        <v>12789.4</v>
      </c>
      <c r="AX34" s="31">
        <f t="shared" si="20"/>
        <v>12789.4</v>
      </c>
      <c r="AY34" s="31">
        <f t="shared" ref="AY34:AY51" si="124">AY35</f>
        <v>0</v>
      </c>
      <c r="AZ34" s="31">
        <f t="shared" si="108"/>
        <v>0</v>
      </c>
      <c r="BA34" s="31">
        <f t="shared" si="109"/>
        <v>0</v>
      </c>
      <c r="BB34" s="31">
        <f t="shared" si="21"/>
        <v>12789.4</v>
      </c>
      <c r="BC34" s="31">
        <f t="shared" si="22"/>
        <v>12789.4</v>
      </c>
      <c r="BD34" s="31">
        <f t="shared" si="23"/>
        <v>12789.4</v>
      </c>
      <c r="BE34" s="31">
        <f t="shared" si="110"/>
        <v>0</v>
      </c>
      <c r="BF34" s="31">
        <f t="shared" si="111"/>
        <v>0</v>
      </c>
      <c r="BG34" s="31">
        <f t="shared" si="112"/>
        <v>0</v>
      </c>
      <c r="BH34" s="31">
        <f t="shared" si="24"/>
        <v>12789.4</v>
      </c>
      <c r="BI34" s="31">
        <f t="shared" si="25"/>
        <v>12789.4</v>
      </c>
      <c r="BJ34" s="31">
        <f t="shared" si="26"/>
        <v>12789.4</v>
      </c>
      <c r="BK34" s="31">
        <f t="shared" ref="BK34:BK51" si="125">BK35</f>
        <v>0</v>
      </c>
      <c r="BL34" s="31">
        <f t="shared" si="114"/>
        <v>0</v>
      </c>
      <c r="BM34" s="31">
        <f t="shared" si="115"/>
        <v>0</v>
      </c>
      <c r="BN34" s="31">
        <f t="shared" si="27"/>
        <v>12789.4</v>
      </c>
      <c r="BO34" s="31">
        <f t="shared" si="28"/>
        <v>12789.4</v>
      </c>
      <c r="BP34" s="31">
        <f t="shared" si="29"/>
        <v>12789.4</v>
      </c>
      <c r="BQ34" s="31">
        <f t="shared" si="116"/>
        <v>0</v>
      </c>
      <c r="BR34" s="31">
        <f t="shared" si="117"/>
        <v>0</v>
      </c>
      <c r="BS34" s="31">
        <f t="shared" si="30"/>
        <v>12789.4</v>
      </c>
      <c r="BT34" s="31">
        <f t="shared" si="31"/>
        <v>12789.4</v>
      </c>
      <c r="BU34" s="31">
        <f t="shared" si="32"/>
        <v>12789.4</v>
      </c>
      <c r="BV34" s="31">
        <f t="shared" si="118"/>
        <v>0</v>
      </c>
      <c r="BW34" s="31">
        <f t="shared" si="119"/>
        <v>0</v>
      </c>
      <c r="BX34" s="31">
        <f t="shared" si="33"/>
        <v>12789.4</v>
      </c>
      <c r="BY34" s="31">
        <f t="shared" si="34"/>
        <v>12789.4</v>
      </c>
      <c r="BZ34" s="31">
        <f t="shared" si="35"/>
        <v>12789.4</v>
      </c>
      <c r="CA34" s="31">
        <f t="shared" si="120"/>
        <v>0</v>
      </c>
      <c r="CB34" s="31">
        <f t="shared" si="121"/>
        <v>0</v>
      </c>
      <c r="CC34" s="31">
        <f t="shared" si="122"/>
        <v>0</v>
      </c>
      <c r="CD34" s="31">
        <f t="shared" si="39"/>
        <v>12789.4</v>
      </c>
      <c r="CE34" s="31">
        <f t="shared" si="40"/>
        <v>12789.4</v>
      </c>
      <c r="CF34" s="31">
        <f t="shared" si="41"/>
        <v>12789.4</v>
      </c>
      <c r="CG34" s="31">
        <f t="shared" si="123"/>
        <v>0</v>
      </c>
      <c r="CH34" s="24"/>
      <c r="CI34" s="40"/>
      <c r="CO34" s="1" t="s">
        <v>31</v>
      </c>
    </row>
    <row r="35" ht="45">
      <c r="A35" s="16" t="s">
        <v>59</v>
      </c>
      <c r="B35" s="17">
        <v>600</v>
      </c>
      <c r="C35" s="16"/>
      <c r="D35" s="16"/>
      <c r="E35" s="39" t="s">
        <v>45</v>
      </c>
      <c r="F35" s="31">
        <f t="shared" si="83"/>
        <v>12789.4</v>
      </c>
      <c r="G35" s="31">
        <f t="shared" si="84"/>
        <v>12789.4</v>
      </c>
      <c r="H35" s="31">
        <f t="shared" si="85"/>
        <v>12789.4</v>
      </c>
      <c r="I35" s="31">
        <f t="shared" si="86"/>
        <v>0</v>
      </c>
      <c r="J35" s="31">
        <f t="shared" si="87"/>
        <v>0</v>
      </c>
      <c r="K35" s="31">
        <f t="shared" si="88"/>
        <v>0</v>
      </c>
      <c r="L35" s="31">
        <f t="shared" si="0"/>
        <v>12789.4</v>
      </c>
      <c r="M35" s="31">
        <f t="shared" si="1"/>
        <v>12789.4</v>
      </c>
      <c r="N35" s="31">
        <f t="shared" si="2"/>
        <v>12789.4</v>
      </c>
      <c r="O35" s="31">
        <f t="shared" si="89"/>
        <v>0</v>
      </c>
      <c r="P35" s="31">
        <f t="shared" si="90"/>
        <v>0</v>
      </c>
      <c r="Q35" s="31">
        <f t="shared" si="91"/>
        <v>0</v>
      </c>
      <c r="R35" s="31">
        <f t="shared" si="3"/>
        <v>12789.4</v>
      </c>
      <c r="S35" s="31">
        <f t="shared" si="4"/>
        <v>12789.4</v>
      </c>
      <c r="T35" s="31">
        <f t="shared" si="5"/>
        <v>12789.4</v>
      </c>
      <c r="U35" s="31">
        <f t="shared" si="92"/>
        <v>0</v>
      </c>
      <c r="V35" s="31">
        <f t="shared" si="93"/>
        <v>0</v>
      </c>
      <c r="W35" s="31">
        <f t="shared" si="94"/>
        <v>0</v>
      </c>
      <c r="X35" s="31">
        <f t="shared" si="6"/>
        <v>12789.4</v>
      </c>
      <c r="Y35" s="31">
        <f t="shared" si="7"/>
        <v>12789.4</v>
      </c>
      <c r="Z35" s="31">
        <f t="shared" si="8"/>
        <v>12789.4</v>
      </c>
      <c r="AA35" s="31">
        <f t="shared" si="95"/>
        <v>0</v>
      </c>
      <c r="AB35" s="31">
        <f t="shared" si="96"/>
        <v>0</v>
      </c>
      <c r="AC35" s="31">
        <f t="shared" si="97"/>
        <v>0</v>
      </c>
      <c r="AD35" s="31">
        <f t="shared" si="9"/>
        <v>12789.4</v>
      </c>
      <c r="AE35" s="31">
        <f t="shared" si="10"/>
        <v>12789.4</v>
      </c>
      <c r="AF35" s="31">
        <f t="shared" si="11"/>
        <v>12789.4</v>
      </c>
      <c r="AG35" s="31">
        <f t="shared" si="98"/>
        <v>0</v>
      </c>
      <c r="AH35" s="31">
        <f t="shared" si="99"/>
        <v>0</v>
      </c>
      <c r="AI35" s="31">
        <f t="shared" si="100"/>
        <v>0</v>
      </c>
      <c r="AJ35" s="31">
        <f t="shared" si="12"/>
        <v>12789.4</v>
      </c>
      <c r="AK35" s="31">
        <f t="shared" si="13"/>
        <v>12789.4</v>
      </c>
      <c r="AL35" s="31">
        <f t="shared" si="14"/>
        <v>12789.4</v>
      </c>
      <c r="AM35" s="31">
        <f t="shared" si="101"/>
        <v>0</v>
      </c>
      <c r="AN35" s="31">
        <f t="shared" si="102"/>
        <v>0</v>
      </c>
      <c r="AO35" s="31">
        <f t="shared" si="103"/>
        <v>0</v>
      </c>
      <c r="AP35" s="31">
        <f t="shared" si="15"/>
        <v>12789.4</v>
      </c>
      <c r="AQ35" s="31">
        <f t="shared" si="16"/>
        <v>12789.4</v>
      </c>
      <c r="AR35" s="31">
        <f t="shared" si="17"/>
        <v>12789.4</v>
      </c>
      <c r="AS35" s="31">
        <f t="shared" si="104"/>
        <v>0</v>
      </c>
      <c r="AT35" s="31">
        <f t="shared" si="105"/>
        <v>0</v>
      </c>
      <c r="AU35" s="31">
        <f t="shared" si="106"/>
        <v>0</v>
      </c>
      <c r="AV35" s="31">
        <f t="shared" si="18"/>
        <v>12789.4</v>
      </c>
      <c r="AW35" s="31">
        <f t="shared" si="19"/>
        <v>12789.4</v>
      </c>
      <c r="AX35" s="31">
        <f t="shared" si="20"/>
        <v>12789.4</v>
      </c>
      <c r="AY35" s="31">
        <f t="shared" si="124"/>
        <v>0</v>
      </c>
      <c r="AZ35" s="31">
        <f t="shared" si="108"/>
        <v>0</v>
      </c>
      <c r="BA35" s="31">
        <f t="shared" si="109"/>
        <v>0</v>
      </c>
      <c r="BB35" s="31">
        <f t="shared" si="21"/>
        <v>12789.4</v>
      </c>
      <c r="BC35" s="31">
        <f t="shared" si="22"/>
        <v>12789.4</v>
      </c>
      <c r="BD35" s="31">
        <f t="shared" si="23"/>
        <v>12789.4</v>
      </c>
      <c r="BE35" s="31">
        <f t="shared" si="110"/>
        <v>0</v>
      </c>
      <c r="BF35" s="31">
        <f t="shared" si="111"/>
        <v>0</v>
      </c>
      <c r="BG35" s="31">
        <f t="shared" si="112"/>
        <v>0</v>
      </c>
      <c r="BH35" s="31">
        <f t="shared" si="24"/>
        <v>12789.4</v>
      </c>
      <c r="BI35" s="31">
        <f t="shared" si="25"/>
        <v>12789.4</v>
      </c>
      <c r="BJ35" s="31">
        <f t="shared" si="26"/>
        <v>12789.4</v>
      </c>
      <c r="BK35" s="31">
        <f t="shared" si="125"/>
        <v>0</v>
      </c>
      <c r="BL35" s="31">
        <f t="shared" si="114"/>
        <v>0</v>
      </c>
      <c r="BM35" s="31">
        <f t="shared" si="115"/>
        <v>0</v>
      </c>
      <c r="BN35" s="31">
        <f t="shared" si="27"/>
        <v>12789.4</v>
      </c>
      <c r="BO35" s="31">
        <f t="shared" si="28"/>
        <v>12789.4</v>
      </c>
      <c r="BP35" s="31">
        <f t="shared" si="29"/>
        <v>12789.4</v>
      </c>
      <c r="BQ35" s="31">
        <f t="shared" si="116"/>
        <v>0</v>
      </c>
      <c r="BR35" s="31">
        <f t="shared" si="117"/>
        <v>0</v>
      </c>
      <c r="BS35" s="31">
        <f t="shared" si="30"/>
        <v>12789.4</v>
      </c>
      <c r="BT35" s="31">
        <f t="shared" si="31"/>
        <v>12789.4</v>
      </c>
      <c r="BU35" s="31">
        <f t="shared" si="32"/>
        <v>12789.4</v>
      </c>
      <c r="BV35" s="31">
        <f t="shared" si="118"/>
        <v>0</v>
      </c>
      <c r="BW35" s="31">
        <f t="shared" si="119"/>
        <v>0</v>
      </c>
      <c r="BX35" s="31">
        <f t="shared" si="33"/>
        <v>12789.4</v>
      </c>
      <c r="BY35" s="31">
        <f t="shared" si="34"/>
        <v>12789.4</v>
      </c>
      <c r="BZ35" s="31">
        <f t="shared" si="35"/>
        <v>12789.4</v>
      </c>
      <c r="CA35" s="31">
        <f t="shared" si="120"/>
        <v>0</v>
      </c>
      <c r="CB35" s="31">
        <f t="shared" si="121"/>
        <v>0</v>
      </c>
      <c r="CC35" s="31">
        <f t="shared" si="122"/>
        <v>0</v>
      </c>
      <c r="CD35" s="31">
        <f t="shared" si="39"/>
        <v>12789.4</v>
      </c>
      <c r="CE35" s="31">
        <f t="shared" si="40"/>
        <v>12789.4</v>
      </c>
      <c r="CF35" s="31">
        <f t="shared" si="41"/>
        <v>12789.4</v>
      </c>
      <c r="CG35" s="31">
        <f t="shared" si="123"/>
        <v>0</v>
      </c>
      <c r="CH35" s="24"/>
      <c r="CI35" s="40"/>
      <c r="CM35" s="1" t="s">
        <v>29</v>
      </c>
    </row>
    <row r="36" ht="75">
      <c r="A36" s="16" t="s">
        <v>59</v>
      </c>
      <c r="B36" s="17">
        <v>630</v>
      </c>
      <c r="C36" s="16"/>
      <c r="D36" s="16"/>
      <c r="E36" s="39" t="s">
        <v>51</v>
      </c>
      <c r="F36" s="31">
        <f t="shared" si="83"/>
        <v>12789.4</v>
      </c>
      <c r="G36" s="31">
        <f t="shared" si="84"/>
        <v>12789.4</v>
      </c>
      <c r="H36" s="31">
        <f t="shared" si="85"/>
        <v>12789.4</v>
      </c>
      <c r="I36" s="31">
        <f t="shared" si="86"/>
        <v>0</v>
      </c>
      <c r="J36" s="31">
        <f t="shared" si="87"/>
        <v>0</v>
      </c>
      <c r="K36" s="31">
        <f t="shared" si="88"/>
        <v>0</v>
      </c>
      <c r="L36" s="31">
        <f t="shared" si="0"/>
        <v>12789.4</v>
      </c>
      <c r="M36" s="31">
        <f t="shared" si="1"/>
        <v>12789.4</v>
      </c>
      <c r="N36" s="31">
        <f t="shared" si="2"/>
        <v>12789.4</v>
      </c>
      <c r="O36" s="31">
        <f t="shared" si="89"/>
        <v>0</v>
      </c>
      <c r="P36" s="31">
        <f t="shared" si="90"/>
        <v>0</v>
      </c>
      <c r="Q36" s="31">
        <f t="shared" si="91"/>
        <v>0</v>
      </c>
      <c r="R36" s="31">
        <f t="shared" si="3"/>
        <v>12789.4</v>
      </c>
      <c r="S36" s="31">
        <f t="shared" si="4"/>
        <v>12789.4</v>
      </c>
      <c r="T36" s="31">
        <f t="shared" si="5"/>
        <v>12789.4</v>
      </c>
      <c r="U36" s="31">
        <f t="shared" si="92"/>
        <v>0</v>
      </c>
      <c r="V36" s="31">
        <f t="shared" si="93"/>
        <v>0</v>
      </c>
      <c r="W36" s="31">
        <f t="shared" si="94"/>
        <v>0</v>
      </c>
      <c r="X36" s="31">
        <f t="shared" si="6"/>
        <v>12789.4</v>
      </c>
      <c r="Y36" s="31">
        <f t="shared" si="7"/>
        <v>12789.4</v>
      </c>
      <c r="Z36" s="31">
        <f t="shared" si="8"/>
        <v>12789.4</v>
      </c>
      <c r="AA36" s="31">
        <f t="shared" si="95"/>
        <v>0</v>
      </c>
      <c r="AB36" s="31">
        <f t="shared" si="96"/>
        <v>0</v>
      </c>
      <c r="AC36" s="31">
        <f t="shared" si="97"/>
        <v>0</v>
      </c>
      <c r="AD36" s="31">
        <f t="shared" si="9"/>
        <v>12789.4</v>
      </c>
      <c r="AE36" s="31">
        <f t="shared" si="10"/>
        <v>12789.4</v>
      </c>
      <c r="AF36" s="31">
        <f t="shared" si="11"/>
        <v>12789.4</v>
      </c>
      <c r="AG36" s="31">
        <f t="shared" si="98"/>
        <v>0</v>
      </c>
      <c r="AH36" s="31">
        <f t="shared" si="99"/>
        <v>0</v>
      </c>
      <c r="AI36" s="31">
        <f t="shared" si="100"/>
        <v>0</v>
      </c>
      <c r="AJ36" s="31">
        <f t="shared" si="12"/>
        <v>12789.4</v>
      </c>
      <c r="AK36" s="31">
        <f t="shared" si="13"/>
        <v>12789.4</v>
      </c>
      <c r="AL36" s="31">
        <f t="shared" si="14"/>
        <v>12789.4</v>
      </c>
      <c r="AM36" s="31">
        <f t="shared" si="101"/>
        <v>0</v>
      </c>
      <c r="AN36" s="31">
        <f t="shared" si="102"/>
        <v>0</v>
      </c>
      <c r="AO36" s="31">
        <f t="shared" si="103"/>
        <v>0</v>
      </c>
      <c r="AP36" s="31">
        <f t="shared" si="15"/>
        <v>12789.4</v>
      </c>
      <c r="AQ36" s="31">
        <f t="shared" si="16"/>
        <v>12789.4</v>
      </c>
      <c r="AR36" s="31">
        <f t="shared" si="17"/>
        <v>12789.4</v>
      </c>
      <c r="AS36" s="31">
        <f t="shared" si="104"/>
        <v>0</v>
      </c>
      <c r="AT36" s="31">
        <f t="shared" si="105"/>
        <v>0</v>
      </c>
      <c r="AU36" s="31">
        <f t="shared" si="106"/>
        <v>0</v>
      </c>
      <c r="AV36" s="31">
        <f t="shared" si="18"/>
        <v>12789.4</v>
      </c>
      <c r="AW36" s="31">
        <f t="shared" si="19"/>
        <v>12789.4</v>
      </c>
      <c r="AX36" s="31">
        <f t="shared" si="20"/>
        <v>12789.4</v>
      </c>
      <c r="AY36" s="31">
        <f t="shared" si="124"/>
        <v>0</v>
      </c>
      <c r="AZ36" s="31">
        <f t="shared" si="108"/>
        <v>0</v>
      </c>
      <c r="BA36" s="31">
        <f t="shared" si="109"/>
        <v>0</v>
      </c>
      <c r="BB36" s="31">
        <f t="shared" si="21"/>
        <v>12789.4</v>
      </c>
      <c r="BC36" s="31">
        <f t="shared" si="22"/>
        <v>12789.4</v>
      </c>
      <c r="BD36" s="31">
        <f t="shared" si="23"/>
        <v>12789.4</v>
      </c>
      <c r="BE36" s="31">
        <f t="shared" si="110"/>
        <v>0</v>
      </c>
      <c r="BF36" s="31">
        <f t="shared" si="111"/>
        <v>0</v>
      </c>
      <c r="BG36" s="31">
        <f t="shared" si="112"/>
        <v>0</v>
      </c>
      <c r="BH36" s="31">
        <f t="shared" si="24"/>
        <v>12789.4</v>
      </c>
      <c r="BI36" s="31">
        <f t="shared" si="25"/>
        <v>12789.4</v>
      </c>
      <c r="BJ36" s="31">
        <f t="shared" si="26"/>
        <v>12789.4</v>
      </c>
      <c r="BK36" s="31">
        <f t="shared" si="125"/>
        <v>0</v>
      </c>
      <c r="BL36" s="31">
        <f t="shared" si="114"/>
        <v>0</v>
      </c>
      <c r="BM36" s="31">
        <f t="shared" si="115"/>
        <v>0</v>
      </c>
      <c r="BN36" s="31">
        <f t="shared" si="27"/>
        <v>12789.4</v>
      </c>
      <c r="BO36" s="31">
        <f t="shared" si="28"/>
        <v>12789.4</v>
      </c>
      <c r="BP36" s="31">
        <f t="shared" si="29"/>
        <v>12789.4</v>
      </c>
      <c r="BQ36" s="31">
        <f t="shared" si="116"/>
        <v>0</v>
      </c>
      <c r="BR36" s="31">
        <f t="shared" si="117"/>
        <v>0</v>
      </c>
      <c r="BS36" s="31">
        <f t="shared" si="30"/>
        <v>12789.4</v>
      </c>
      <c r="BT36" s="31">
        <f t="shared" si="31"/>
        <v>12789.4</v>
      </c>
      <c r="BU36" s="31">
        <f t="shared" si="32"/>
        <v>12789.4</v>
      </c>
      <c r="BV36" s="31">
        <f t="shared" si="118"/>
        <v>0</v>
      </c>
      <c r="BW36" s="31">
        <f t="shared" si="119"/>
        <v>0</v>
      </c>
      <c r="BX36" s="31">
        <f t="shared" si="33"/>
        <v>12789.4</v>
      </c>
      <c r="BY36" s="31">
        <f t="shared" si="34"/>
        <v>12789.4</v>
      </c>
      <c r="BZ36" s="31">
        <f t="shared" si="35"/>
        <v>12789.4</v>
      </c>
      <c r="CA36" s="31">
        <f t="shared" si="120"/>
        <v>0</v>
      </c>
      <c r="CB36" s="31">
        <f t="shared" si="121"/>
        <v>0</v>
      </c>
      <c r="CC36" s="31">
        <f t="shared" si="122"/>
        <v>0</v>
      </c>
      <c r="CD36" s="31">
        <f t="shared" si="39"/>
        <v>12789.4</v>
      </c>
      <c r="CE36" s="31">
        <f t="shared" si="40"/>
        <v>12789.4</v>
      </c>
      <c r="CF36" s="31">
        <f t="shared" si="41"/>
        <v>12789.4</v>
      </c>
      <c r="CG36" s="31">
        <f t="shared" si="123"/>
        <v>0</v>
      </c>
      <c r="CH36" s="24"/>
      <c r="CI36" s="40"/>
      <c r="CN36" s="1" t="s">
        <v>30</v>
      </c>
    </row>
    <row r="37" ht="15">
      <c r="A37" s="16" t="s">
        <v>59</v>
      </c>
      <c r="B37" s="17">
        <v>630</v>
      </c>
      <c r="C37" s="16" t="s">
        <v>42</v>
      </c>
      <c r="D37" s="16" t="s">
        <v>43</v>
      </c>
      <c r="E37" s="39" t="s">
        <v>44</v>
      </c>
      <c r="F37" s="31">
        <v>12789.4</v>
      </c>
      <c r="G37" s="31">
        <v>12789.4</v>
      </c>
      <c r="H37" s="31">
        <v>12789.4</v>
      </c>
      <c r="I37" s="31"/>
      <c r="J37" s="31"/>
      <c r="K37" s="31"/>
      <c r="L37" s="31">
        <f t="shared" si="0"/>
        <v>12789.4</v>
      </c>
      <c r="M37" s="31">
        <f t="shared" si="1"/>
        <v>12789.4</v>
      </c>
      <c r="N37" s="31">
        <f t="shared" si="2"/>
        <v>12789.4</v>
      </c>
      <c r="O37" s="31"/>
      <c r="P37" s="31"/>
      <c r="Q37" s="31"/>
      <c r="R37" s="31">
        <f t="shared" si="3"/>
        <v>12789.4</v>
      </c>
      <c r="S37" s="31">
        <f t="shared" si="4"/>
        <v>12789.4</v>
      </c>
      <c r="T37" s="31">
        <f t="shared" si="5"/>
        <v>12789.4</v>
      </c>
      <c r="U37" s="31"/>
      <c r="V37" s="31"/>
      <c r="W37" s="31"/>
      <c r="X37" s="31">
        <f t="shared" si="6"/>
        <v>12789.4</v>
      </c>
      <c r="Y37" s="31">
        <f t="shared" si="7"/>
        <v>12789.4</v>
      </c>
      <c r="Z37" s="31">
        <f t="shared" si="8"/>
        <v>12789.4</v>
      </c>
      <c r="AA37" s="31"/>
      <c r="AB37" s="31"/>
      <c r="AC37" s="31"/>
      <c r="AD37" s="31">
        <f t="shared" si="9"/>
        <v>12789.4</v>
      </c>
      <c r="AE37" s="31">
        <f t="shared" si="10"/>
        <v>12789.4</v>
      </c>
      <c r="AF37" s="31">
        <f t="shared" si="11"/>
        <v>12789.4</v>
      </c>
      <c r="AG37" s="31"/>
      <c r="AH37" s="31"/>
      <c r="AI37" s="31"/>
      <c r="AJ37" s="31">
        <f t="shared" si="12"/>
        <v>12789.4</v>
      </c>
      <c r="AK37" s="31">
        <f t="shared" si="13"/>
        <v>12789.4</v>
      </c>
      <c r="AL37" s="31">
        <f t="shared" si="14"/>
        <v>12789.4</v>
      </c>
      <c r="AM37" s="31"/>
      <c r="AN37" s="31"/>
      <c r="AO37" s="31"/>
      <c r="AP37" s="31">
        <f t="shared" si="15"/>
        <v>12789.4</v>
      </c>
      <c r="AQ37" s="31">
        <f t="shared" si="16"/>
        <v>12789.4</v>
      </c>
      <c r="AR37" s="31">
        <f t="shared" si="17"/>
        <v>12789.4</v>
      </c>
      <c r="AS37" s="31"/>
      <c r="AT37" s="31"/>
      <c r="AU37" s="31"/>
      <c r="AV37" s="31">
        <f t="shared" si="18"/>
        <v>12789.4</v>
      </c>
      <c r="AW37" s="31">
        <f t="shared" si="19"/>
        <v>12789.4</v>
      </c>
      <c r="AX37" s="31">
        <f t="shared" si="20"/>
        <v>12789.4</v>
      </c>
      <c r="AY37" s="31"/>
      <c r="AZ37" s="31"/>
      <c r="BA37" s="31"/>
      <c r="BB37" s="31">
        <f t="shared" si="21"/>
        <v>12789.4</v>
      </c>
      <c r="BC37" s="31">
        <f t="shared" si="22"/>
        <v>12789.4</v>
      </c>
      <c r="BD37" s="31">
        <f t="shared" si="23"/>
        <v>12789.4</v>
      </c>
      <c r="BE37" s="31"/>
      <c r="BF37" s="31"/>
      <c r="BG37" s="31"/>
      <c r="BH37" s="31">
        <f t="shared" si="24"/>
        <v>12789.4</v>
      </c>
      <c r="BI37" s="31">
        <f t="shared" si="25"/>
        <v>12789.4</v>
      </c>
      <c r="BJ37" s="31">
        <f t="shared" si="26"/>
        <v>12789.4</v>
      </c>
      <c r="BK37" s="31"/>
      <c r="BL37" s="31"/>
      <c r="BM37" s="31"/>
      <c r="BN37" s="31">
        <f t="shared" si="27"/>
        <v>12789.4</v>
      </c>
      <c r="BO37" s="31">
        <f t="shared" si="28"/>
        <v>12789.4</v>
      </c>
      <c r="BP37" s="31">
        <f t="shared" si="29"/>
        <v>12789.4</v>
      </c>
      <c r="BQ37" s="31"/>
      <c r="BR37" s="31"/>
      <c r="BS37" s="31">
        <f t="shared" si="30"/>
        <v>12789.4</v>
      </c>
      <c r="BT37" s="31">
        <f t="shared" si="31"/>
        <v>12789.4</v>
      </c>
      <c r="BU37" s="31">
        <f t="shared" si="32"/>
        <v>12789.4</v>
      </c>
      <c r="BV37" s="31"/>
      <c r="BW37" s="31"/>
      <c r="BX37" s="31">
        <f t="shared" si="33"/>
        <v>12789.4</v>
      </c>
      <c r="BY37" s="31">
        <f t="shared" si="34"/>
        <v>12789.4</v>
      </c>
      <c r="BZ37" s="31">
        <f t="shared" si="35"/>
        <v>12789.4</v>
      </c>
      <c r="CA37" s="31"/>
      <c r="CB37" s="31"/>
      <c r="CC37" s="31"/>
      <c r="CD37" s="31">
        <f t="shared" si="39"/>
        <v>12789.4</v>
      </c>
      <c r="CE37" s="31">
        <f t="shared" si="40"/>
        <v>12789.4</v>
      </c>
      <c r="CF37" s="31">
        <f t="shared" si="41"/>
        <v>12789.4</v>
      </c>
      <c r="CG37" s="31"/>
      <c r="CH37" s="24"/>
      <c r="CI37" s="40"/>
    </row>
    <row r="38" ht="60">
      <c r="A38" s="41" t="s">
        <v>61</v>
      </c>
      <c r="B38" s="17"/>
      <c r="C38" s="16"/>
      <c r="D38" s="16"/>
      <c r="E38" s="39" t="s">
        <v>62</v>
      </c>
      <c r="F38" s="31">
        <f t="shared" si="83"/>
        <v>28780.700000000001</v>
      </c>
      <c r="G38" s="31">
        <f t="shared" si="84"/>
        <v>28380.700000000001</v>
      </c>
      <c r="H38" s="31">
        <f t="shared" si="85"/>
        <v>28380.700000000001</v>
      </c>
      <c r="I38" s="31">
        <f t="shared" si="86"/>
        <v>4000</v>
      </c>
      <c r="J38" s="31">
        <f t="shared" si="87"/>
        <v>4000</v>
      </c>
      <c r="K38" s="31">
        <f t="shared" si="88"/>
        <v>4000</v>
      </c>
      <c r="L38" s="31">
        <f t="shared" si="0"/>
        <v>32780.699999999997</v>
      </c>
      <c r="M38" s="31">
        <f t="shared" si="1"/>
        <v>32380.700000000001</v>
      </c>
      <c r="N38" s="31">
        <f t="shared" si="2"/>
        <v>32380.700000000001</v>
      </c>
      <c r="O38" s="31">
        <f t="shared" si="89"/>
        <v>0</v>
      </c>
      <c r="P38" s="31">
        <f t="shared" si="90"/>
        <v>0</v>
      </c>
      <c r="Q38" s="31">
        <f t="shared" si="91"/>
        <v>0</v>
      </c>
      <c r="R38" s="31">
        <f t="shared" si="3"/>
        <v>32780.699999999997</v>
      </c>
      <c r="S38" s="31">
        <f t="shared" si="4"/>
        <v>32380.700000000001</v>
      </c>
      <c r="T38" s="31">
        <f t="shared" si="5"/>
        <v>32380.700000000001</v>
      </c>
      <c r="U38" s="31">
        <f t="shared" si="92"/>
        <v>0</v>
      </c>
      <c r="V38" s="31">
        <f t="shared" si="93"/>
        <v>0</v>
      </c>
      <c r="W38" s="31">
        <f t="shared" si="94"/>
        <v>0</v>
      </c>
      <c r="X38" s="31">
        <f t="shared" si="6"/>
        <v>32780.699999999997</v>
      </c>
      <c r="Y38" s="31">
        <f t="shared" si="7"/>
        <v>32380.700000000001</v>
      </c>
      <c r="Z38" s="31">
        <f t="shared" si="8"/>
        <v>32380.700000000001</v>
      </c>
      <c r="AA38" s="31">
        <f t="shared" si="95"/>
        <v>0</v>
      </c>
      <c r="AB38" s="31">
        <f t="shared" si="96"/>
        <v>0</v>
      </c>
      <c r="AC38" s="31">
        <f t="shared" si="97"/>
        <v>0</v>
      </c>
      <c r="AD38" s="31">
        <f t="shared" si="9"/>
        <v>32780.699999999997</v>
      </c>
      <c r="AE38" s="31">
        <f t="shared" si="10"/>
        <v>32380.700000000001</v>
      </c>
      <c r="AF38" s="31">
        <f t="shared" si="11"/>
        <v>32380.700000000001</v>
      </c>
      <c r="AG38" s="31">
        <f t="shared" si="98"/>
        <v>0</v>
      </c>
      <c r="AH38" s="31">
        <f t="shared" si="99"/>
        <v>0</v>
      </c>
      <c r="AI38" s="31">
        <f t="shared" si="100"/>
        <v>0</v>
      </c>
      <c r="AJ38" s="31">
        <f t="shared" si="12"/>
        <v>32780.699999999997</v>
      </c>
      <c r="AK38" s="31">
        <f t="shared" si="13"/>
        <v>32380.700000000001</v>
      </c>
      <c r="AL38" s="31">
        <f t="shared" si="14"/>
        <v>32380.700000000001</v>
      </c>
      <c r="AM38" s="31">
        <f t="shared" si="101"/>
        <v>0</v>
      </c>
      <c r="AN38" s="31">
        <f t="shared" si="102"/>
        <v>0</v>
      </c>
      <c r="AO38" s="31">
        <f t="shared" si="103"/>
        <v>0</v>
      </c>
      <c r="AP38" s="31">
        <f t="shared" si="15"/>
        <v>32780.699999999997</v>
      </c>
      <c r="AQ38" s="31">
        <f t="shared" si="16"/>
        <v>32380.700000000001</v>
      </c>
      <c r="AR38" s="31">
        <f t="shared" si="17"/>
        <v>32380.700000000001</v>
      </c>
      <c r="AS38" s="31">
        <f t="shared" si="104"/>
        <v>0</v>
      </c>
      <c r="AT38" s="31">
        <f t="shared" si="105"/>
        <v>0</v>
      </c>
      <c r="AU38" s="31">
        <f t="shared" si="106"/>
        <v>0</v>
      </c>
      <c r="AV38" s="31">
        <f t="shared" si="18"/>
        <v>32780.699999999997</v>
      </c>
      <c r="AW38" s="31">
        <f t="shared" si="19"/>
        <v>32380.700000000001</v>
      </c>
      <c r="AX38" s="31">
        <f t="shared" si="20"/>
        <v>32380.700000000001</v>
      </c>
      <c r="AY38" s="31">
        <f t="shared" si="124"/>
        <v>-400</v>
      </c>
      <c r="AZ38" s="31">
        <f t="shared" si="108"/>
        <v>0</v>
      </c>
      <c r="BA38" s="31">
        <f t="shared" si="109"/>
        <v>0</v>
      </c>
      <c r="BB38" s="31">
        <f t="shared" si="21"/>
        <v>32380.699999999997</v>
      </c>
      <c r="BC38" s="31">
        <f t="shared" si="22"/>
        <v>32380.700000000001</v>
      </c>
      <c r="BD38" s="31">
        <f t="shared" si="23"/>
        <v>32380.700000000001</v>
      </c>
      <c r="BE38" s="31">
        <f t="shared" si="110"/>
        <v>0</v>
      </c>
      <c r="BF38" s="31">
        <f t="shared" si="111"/>
        <v>0</v>
      </c>
      <c r="BG38" s="31">
        <f t="shared" si="112"/>
        <v>0</v>
      </c>
      <c r="BH38" s="31">
        <f t="shared" si="24"/>
        <v>32380.699999999997</v>
      </c>
      <c r="BI38" s="31">
        <f t="shared" si="25"/>
        <v>32380.700000000001</v>
      </c>
      <c r="BJ38" s="31">
        <f t="shared" si="26"/>
        <v>32380.700000000001</v>
      </c>
      <c r="BK38" s="31">
        <f t="shared" si="125"/>
        <v>100</v>
      </c>
      <c r="BL38" s="31">
        <f t="shared" si="114"/>
        <v>0</v>
      </c>
      <c r="BM38" s="31">
        <f t="shared" si="115"/>
        <v>0</v>
      </c>
      <c r="BN38" s="31">
        <f t="shared" si="27"/>
        <v>32480.699999999997</v>
      </c>
      <c r="BO38" s="31">
        <f t="shared" si="28"/>
        <v>32380.700000000001</v>
      </c>
      <c r="BP38" s="31">
        <f t="shared" si="29"/>
        <v>32380.700000000001</v>
      </c>
      <c r="BQ38" s="31">
        <f t="shared" si="116"/>
        <v>0</v>
      </c>
      <c r="BR38" s="31">
        <f t="shared" si="117"/>
        <v>0</v>
      </c>
      <c r="BS38" s="31">
        <f t="shared" si="30"/>
        <v>32480.699999999997</v>
      </c>
      <c r="BT38" s="31">
        <f t="shared" si="31"/>
        <v>32380.700000000001</v>
      </c>
      <c r="BU38" s="31">
        <f t="shared" si="32"/>
        <v>32380.700000000001</v>
      </c>
      <c r="BV38" s="31">
        <f t="shared" si="118"/>
        <v>0</v>
      </c>
      <c r="BW38" s="31">
        <f t="shared" si="119"/>
        <v>0</v>
      </c>
      <c r="BX38" s="31">
        <f t="shared" si="33"/>
        <v>32480.699999999997</v>
      </c>
      <c r="BY38" s="31">
        <f t="shared" si="34"/>
        <v>32380.700000000001</v>
      </c>
      <c r="BZ38" s="31">
        <f t="shared" si="35"/>
        <v>32380.700000000001</v>
      </c>
      <c r="CA38" s="31">
        <f t="shared" si="120"/>
        <v>0</v>
      </c>
      <c r="CB38" s="31">
        <f t="shared" si="121"/>
        <v>0</v>
      </c>
      <c r="CC38" s="31">
        <f t="shared" si="122"/>
        <v>0</v>
      </c>
      <c r="CD38" s="31">
        <f t="shared" si="39"/>
        <v>32480.699999999997</v>
      </c>
      <c r="CE38" s="31">
        <f t="shared" si="40"/>
        <v>32380.700000000001</v>
      </c>
      <c r="CF38" s="31">
        <f t="shared" si="41"/>
        <v>32380.700000000001</v>
      </c>
      <c r="CG38" s="31">
        <f t="shared" si="123"/>
        <v>0</v>
      </c>
      <c r="CH38" s="24"/>
      <c r="CI38" s="40"/>
      <c r="CO38" s="1" t="s">
        <v>31</v>
      </c>
    </row>
    <row r="39" ht="45">
      <c r="A39" s="41" t="s">
        <v>61</v>
      </c>
      <c r="B39" s="17">
        <v>600</v>
      </c>
      <c r="C39" s="16"/>
      <c r="D39" s="16"/>
      <c r="E39" s="39" t="s">
        <v>45</v>
      </c>
      <c r="F39" s="31">
        <f t="shared" si="83"/>
        <v>28780.700000000001</v>
      </c>
      <c r="G39" s="31">
        <f t="shared" si="84"/>
        <v>28380.700000000001</v>
      </c>
      <c r="H39" s="31">
        <f t="shared" si="85"/>
        <v>28380.700000000001</v>
      </c>
      <c r="I39" s="31">
        <f t="shared" si="86"/>
        <v>4000</v>
      </c>
      <c r="J39" s="31">
        <f t="shared" si="87"/>
        <v>4000</v>
      </c>
      <c r="K39" s="31">
        <f t="shared" si="88"/>
        <v>4000</v>
      </c>
      <c r="L39" s="31">
        <f t="shared" si="0"/>
        <v>32780.699999999997</v>
      </c>
      <c r="M39" s="31">
        <f t="shared" si="1"/>
        <v>32380.700000000001</v>
      </c>
      <c r="N39" s="31">
        <f t="shared" si="2"/>
        <v>32380.700000000001</v>
      </c>
      <c r="O39" s="31">
        <f t="shared" si="89"/>
        <v>0</v>
      </c>
      <c r="P39" s="31">
        <f t="shared" si="90"/>
        <v>0</v>
      </c>
      <c r="Q39" s="31">
        <f t="shared" si="91"/>
        <v>0</v>
      </c>
      <c r="R39" s="31">
        <f t="shared" si="3"/>
        <v>32780.699999999997</v>
      </c>
      <c r="S39" s="31">
        <f t="shared" si="4"/>
        <v>32380.700000000001</v>
      </c>
      <c r="T39" s="31">
        <f t="shared" si="5"/>
        <v>32380.700000000001</v>
      </c>
      <c r="U39" s="31">
        <f t="shared" si="92"/>
        <v>0</v>
      </c>
      <c r="V39" s="31">
        <f t="shared" si="93"/>
        <v>0</v>
      </c>
      <c r="W39" s="31">
        <f t="shared" si="94"/>
        <v>0</v>
      </c>
      <c r="X39" s="31">
        <f t="shared" si="6"/>
        <v>32780.699999999997</v>
      </c>
      <c r="Y39" s="31">
        <f t="shared" si="7"/>
        <v>32380.700000000001</v>
      </c>
      <c r="Z39" s="31">
        <f t="shared" si="8"/>
        <v>32380.700000000001</v>
      </c>
      <c r="AA39" s="31">
        <f t="shared" si="95"/>
        <v>0</v>
      </c>
      <c r="AB39" s="31">
        <f t="shared" si="96"/>
        <v>0</v>
      </c>
      <c r="AC39" s="31">
        <f t="shared" si="97"/>
        <v>0</v>
      </c>
      <c r="AD39" s="31">
        <f t="shared" si="9"/>
        <v>32780.699999999997</v>
      </c>
      <c r="AE39" s="31">
        <f t="shared" si="10"/>
        <v>32380.700000000001</v>
      </c>
      <c r="AF39" s="31">
        <f t="shared" si="11"/>
        <v>32380.700000000001</v>
      </c>
      <c r="AG39" s="31">
        <f t="shared" si="98"/>
        <v>0</v>
      </c>
      <c r="AH39" s="31">
        <f t="shared" si="99"/>
        <v>0</v>
      </c>
      <c r="AI39" s="31">
        <f t="shared" si="100"/>
        <v>0</v>
      </c>
      <c r="AJ39" s="31">
        <f t="shared" si="12"/>
        <v>32780.699999999997</v>
      </c>
      <c r="AK39" s="31">
        <f t="shared" si="13"/>
        <v>32380.700000000001</v>
      </c>
      <c r="AL39" s="31">
        <f t="shared" si="14"/>
        <v>32380.700000000001</v>
      </c>
      <c r="AM39" s="31">
        <f t="shared" si="101"/>
        <v>0</v>
      </c>
      <c r="AN39" s="31">
        <f t="shared" si="102"/>
        <v>0</v>
      </c>
      <c r="AO39" s="31">
        <f t="shared" si="103"/>
        <v>0</v>
      </c>
      <c r="AP39" s="31">
        <f t="shared" si="15"/>
        <v>32780.699999999997</v>
      </c>
      <c r="AQ39" s="31">
        <f t="shared" si="16"/>
        <v>32380.700000000001</v>
      </c>
      <c r="AR39" s="31">
        <f t="shared" si="17"/>
        <v>32380.700000000001</v>
      </c>
      <c r="AS39" s="31">
        <f t="shared" si="104"/>
        <v>0</v>
      </c>
      <c r="AT39" s="31">
        <f t="shared" si="105"/>
        <v>0</v>
      </c>
      <c r="AU39" s="31">
        <f t="shared" si="106"/>
        <v>0</v>
      </c>
      <c r="AV39" s="31">
        <f t="shared" si="18"/>
        <v>32780.699999999997</v>
      </c>
      <c r="AW39" s="31">
        <f t="shared" si="19"/>
        <v>32380.700000000001</v>
      </c>
      <c r="AX39" s="31">
        <f t="shared" si="20"/>
        <v>32380.700000000001</v>
      </c>
      <c r="AY39" s="31">
        <f t="shared" si="124"/>
        <v>-400</v>
      </c>
      <c r="AZ39" s="31">
        <f t="shared" si="108"/>
        <v>0</v>
      </c>
      <c r="BA39" s="31">
        <f t="shared" si="109"/>
        <v>0</v>
      </c>
      <c r="BB39" s="31">
        <f t="shared" si="21"/>
        <v>32380.699999999997</v>
      </c>
      <c r="BC39" s="31">
        <f t="shared" si="22"/>
        <v>32380.700000000001</v>
      </c>
      <c r="BD39" s="31">
        <f t="shared" si="23"/>
        <v>32380.700000000001</v>
      </c>
      <c r="BE39" s="31">
        <f t="shared" si="110"/>
        <v>0</v>
      </c>
      <c r="BF39" s="31">
        <f t="shared" si="111"/>
        <v>0</v>
      </c>
      <c r="BG39" s="31">
        <f t="shared" si="112"/>
        <v>0</v>
      </c>
      <c r="BH39" s="31">
        <f t="shared" si="24"/>
        <v>32380.699999999997</v>
      </c>
      <c r="BI39" s="31">
        <f t="shared" si="25"/>
        <v>32380.700000000001</v>
      </c>
      <c r="BJ39" s="31">
        <f t="shared" si="26"/>
        <v>32380.700000000001</v>
      </c>
      <c r="BK39" s="31">
        <f t="shared" si="125"/>
        <v>100</v>
      </c>
      <c r="BL39" s="31">
        <f t="shared" si="114"/>
        <v>0</v>
      </c>
      <c r="BM39" s="31">
        <f t="shared" si="115"/>
        <v>0</v>
      </c>
      <c r="BN39" s="31">
        <f t="shared" si="27"/>
        <v>32480.699999999997</v>
      </c>
      <c r="BO39" s="31">
        <f t="shared" si="28"/>
        <v>32380.700000000001</v>
      </c>
      <c r="BP39" s="31">
        <f t="shared" si="29"/>
        <v>32380.700000000001</v>
      </c>
      <c r="BQ39" s="31">
        <f t="shared" si="116"/>
        <v>0</v>
      </c>
      <c r="BR39" s="31">
        <f t="shared" si="117"/>
        <v>0</v>
      </c>
      <c r="BS39" s="31">
        <f t="shared" si="30"/>
        <v>32480.699999999997</v>
      </c>
      <c r="BT39" s="31">
        <f t="shared" si="31"/>
        <v>32380.700000000001</v>
      </c>
      <c r="BU39" s="31">
        <f t="shared" si="32"/>
        <v>32380.700000000001</v>
      </c>
      <c r="BV39" s="31">
        <f t="shared" si="118"/>
        <v>0</v>
      </c>
      <c r="BW39" s="31">
        <f t="shared" si="119"/>
        <v>0</v>
      </c>
      <c r="BX39" s="31">
        <f t="shared" si="33"/>
        <v>32480.699999999997</v>
      </c>
      <c r="BY39" s="31">
        <f t="shared" si="34"/>
        <v>32380.700000000001</v>
      </c>
      <c r="BZ39" s="31">
        <f t="shared" si="35"/>
        <v>32380.700000000001</v>
      </c>
      <c r="CA39" s="31">
        <f t="shared" si="120"/>
        <v>0</v>
      </c>
      <c r="CB39" s="31">
        <f t="shared" si="121"/>
        <v>0</v>
      </c>
      <c r="CC39" s="31">
        <f t="shared" si="122"/>
        <v>0</v>
      </c>
      <c r="CD39" s="31">
        <f t="shared" si="39"/>
        <v>32480.699999999997</v>
      </c>
      <c r="CE39" s="31">
        <f t="shared" si="40"/>
        <v>32380.700000000001</v>
      </c>
      <c r="CF39" s="31">
        <f t="shared" si="41"/>
        <v>32380.700000000001</v>
      </c>
      <c r="CG39" s="31">
        <f t="shared" si="123"/>
        <v>0</v>
      </c>
      <c r="CH39" s="24"/>
      <c r="CI39" s="40"/>
      <c r="CM39" s="1" t="s">
        <v>29</v>
      </c>
    </row>
    <row r="40" ht="75">
      <c r="A40" s="41" t="s">
        <v>61</v>
      </c>
      <c r="B40" s="17">
        <v>630</v>
      </c>
      <c r="C40" s="16"/>
      <c r="D40" s="16"/>
      <c r="E40" s="39" t="s">
        <v>51</v>
      </c>
      <c r="F40" s="31">
        <f t="shared" si="83"/>
        <v>28780.700000000001</v>
      </c>
      <c r="G40" s="31">
        <f t="shared" si="84"/>
        <v>28380.700000000001</v>
      </c>
      <c r="H40" s="31">
        <f t="shared" si="85"/>
        <v>28380.700000000001</v>
      </c>
      <c r="I40" s="31">
        <f t="shared" si="86"/>
        <v>4000</v>
      </c>
      <c r="J40" s="31">
        <f t="shared" si="87"/>
        <v>4000</v>
      </c>
      <c r="K40" s="31">
        <f t="shared" si="88"/>
        <v>4000</v>
      </c>
      <c r="L40" s="31">
        <f t="shared" si="0"/>
        <v>32780.699999999997</v>
      </c>
      <c r="M40" s="31">
        <f t="shared" si="1"/>
        <v>32380.700000000001</v>
      </c>
      <c r="N40" s="31">
        <f t="shared" si="2"/>
        <v>32380.700000000001</v>
      </c>
      <c r="O40" s="31">
        <f t="shared" si="89"/>
        <v>0</v>
      </c>
      <c r="P40" s="31">
        <f t="shared" si="90"/>
        <v>0</v>
      </c>
      <c r="Q40" s="31">
        <f t="shared" si="91"/>
        <v>0</v>
      </c>
      <c r="R40" s="31">
        <f t="shared" si="3"/>
        <v>32780.699999999997</v>
      </c>
      <c r="S40" s="31">
        <f t="shared" si="4"/>
        <v>32380.700000000001</v>
      </c>
      <c r="T40" s="31">
        <f t="shared" si="5"/>
        <v>32380.700000000001</v>
      </c>
      <c r="U40" s="31">
        <f t="shared" si="92"/>
        <v>0</v>
      </c>
      <c r="V40" s="31">
        <f t="shared" si="93"/>
        <v>0</v>
      </c>
      <c r="W40" s="31">
        <f t="shared" si="94"/>
        <v>0</v>
      </c>
      <c r="X40" s="31">
        <f t="shared" si="6"/>
        <v>32780.699999999997</v>
      </c>
      <c r="Y40" s="31">
        <f t="shared" si="7"/>
        <v>32380.700000000001</v>
      </c>
      <c r="Z40" s="31">
        <f t="shared" si="8"/>
        <v>32380.700000000001</v>
      </c>
      <c r="AA40" s="31">
        <f t="shared" si="95"/>
        <v>0</v>
      </c>
      <c r="AB40" s="31">
        <f t="shared" si="96"/>
        <v>0</v>
      </c>
      <c r="AC40" s="31">
        <f t="shared" si="97"/>
        <v>0</v>
      </c>
      <c r="AD40" s="31">
        <f t="shared" si="9"/>
        <v>32780.699999999997</v>
      </c>
      <c r="AE40" s="31">
        <f t="shared" si="10"/>
        <v>32380.700000000001</v>
      </c>
      <c r="AF40" s="31">
        <f t="shared" si="11"/>
        <v>32380.700000000001</v>
      </c>
      <c r="AG40" s="31">
        <f t="shared" si="98"/>
        <v>0</v>
      </c>
      <c r="AH40" s="31">
        <f t="shared" si="99"/>
        <v>0</v>
      </c>
      <c r="AI40" s="31">
        <f t="shared" si="100"/>
        <v>0</v>
      </c>
      <c r="AJ40" s="31">
        <f t="shared" si="12"/>
        <v>32780.699999999997</v>
      </c>
      <c r="AK40" s="31">
        <f t="shared" si="13"/>
        <v>32380.700000000001</v>
      </c>
      <c r="AL40" s="31">
        <f t="shared" si="14"/>
        <v>32380.700000000001</v>
      </c>
      <c r="AM40" s="31">
        <f t="shared" si="101"/>
        <v>0</v>
      </c>
      <c r="AN40" s="31">
        <f t="shared" si="102"/>
        <v>0</v>
      </c>
      <c r="AO40" s="31">
        <f t="shared" si="103"/>
        <v>0</v>
      </c>
      <c r="AP40" s="31">
        <f t="shared" si="15"/>
        <v>32780.699999999997</v>
      </c>
      <c r="AQ40" s="31">
        <f t="shared" si="16"/>
        <v>32380.700000000001</v>
      </c>
      <c r="AR40" s="31">
        <f t="shared" si="17"/>
        <v>32380.700000000001</v>
      </c>
      <c r="AS40" s="31">
        <f t="shared" si="104"/>
        <v>0</v>
      </c>
      <c r="AT40" s="31">
        <f t="shared" si="105"/>
        <v>0</v>
      </c>
      <c r="AU40" s="31">
        <f t="shared" si="106"/>
        <v>0</v>
      </c>
      <c r="AV40" s="31">
        <f t="shared" si="18"/>
        <v>32780.699999999997</v>
      </c>
      <c r="AW40" s="31">
        <f t="shared" si="19"/>
        <v>32380.700000000001</v>
      </c>
      <c r="AX40" s="31">
        <f t="shared" si="20"/>
        <v>32380.700000000001</v>
      </c>
      <c r="AY40" s="31">
        <f t="shared" si="124"/>
        <v>-400</v>
      </c>
      <c r="AZ40" s="31">
        <f t="shared" si="108"/>
        <v>0</v>
      </c>
      <c r="BA40" s="31">
        <f t="shared" si="109"/>
        <v>0</v>
      </c>
      <c r="BB40" s="31">
        <f t="shared" si="21"/>
        <v>32380.699999999997</v>
      </c>
      <c r="BC40" s="31">
        <f t="shared" si="22"/>
        <v>32380.700000000001</v>
      </c>
      <c r="BD40" s="31">
        <f t="shared" si="23"/>
        <v>32380.700000000001</v>
      </c>
      <c r="BE40" s="31">
        <f t="shared" si="110"/>
        <v>0</v>
      </c>
      <c r="BF40" s="31">
        <f t="shared" si="111"/>
        <v>0</v>
      </c>
      <c r="BG40" s="31">
        <f t="shared" si="112"/>
        <v>0</v>
      </c>
      <c r="BH40" s="31">
        <f t="shared" si="24"/>
        <v>32380.699999999997</v>
      </c>
      <c r="BI40" s="31">
        <f t="shared" si="25"/>
        <v>32380.700000000001</v>
      </c>
      <c r="BJ40" s="31">
        <f t="shared" si="26"/>
        <v>32380.700000000001</v>
      </c>
      <c r="BK40" s="31">
        <f t="shared" si="125"/>
        <v>100</v>
      </c>
      <c r="BL40" s="31">
        <f t="shared" si="114"/>
        <v>0</v>
      </c>
      <c r="BM40" s="31">
        <f t="shared" si="115"/>
        <v>0</v>
      </c>
      <c r="BN40" s="31">
        <f t="shared" si="27"/>
        <v>32480.699999999997</v>
      </c>
      <c r="BO40" s="31">
        <f t="shared" si="28"/>
        <v>32380.700000000001</v>
      </c>
      <c r="BP40" s="31">
        <f t="shared" si="29"/>
        <v>32380.700000000001</v>
      </c>
      <c r="BQ40" s="31">
        <f t="shared" si="116"/>
        <v>0</v>
      </c>
      <c r="BR40" s="31">
        <f t="shared" si="117"/>
        <v>0</v>
      </c>
      <c r="BS40" s="31">
        <f t="shared" si="30"/>
        <v>32480.699999999997</v>
      </c>
      <c r="BT40" s="31">
        <f t="shared" si="31"/>
        <v>32380.700000000001</v>
      </c>
      <c r="BU40" s="31">
        <f t="shared" si="32"/>
        <v>32380.700000000001</v>
      </c>
      <c r="BV40" s="31">
        <f t="shared" si="118"/>
        <v>0</v>
      </c>
      <c r="BW40" s="31">
        <f t="shared" si="119"/>
        <v>0</v>
      </c>
      <c r="BX40" s="31">
        <f t="shared" si="33"/>
        <v>32480.699999999997</v>
      </c>
      <c r="BY40" s="31">
        <f t="shared" si="34"/>
        <v>32380.700000000001</v>
      </c>
      <c r="BZ40" s="31">
        <f t="shared" si="35"/>
        <v>32380.700000000001</v>
      </c>
      <c r="CA40" s="31">
        <f t="shared" si="120"/>
        <v>0</v>
      </c>
      <c r="CB40" s="31">
        <f t="shared" si="121"/>
        <v>0</v>
      </c>
      <c r="CC40" s="31">
        <f t="shared" si="122"/>
        <v>0</v>
      </c>
      <c r="CD40" s="31">
        <f t="shared" si="39"/>
        <v>32480.699999999997</v>
      </c>
      <c r="CE40" s="31">
        <f t="shared" si="40"/>
        <v>32380.700000000001</v>
      </c>
      <c r="CF40" s="31">
        <f t="shared" si="41"/>
        <v>32380.700000000001</v>
      </c>
      <c r="CG40" s="31">
        <f t="shared" si="123"/>
        <v>0</v>
      </c>
      <c r="CH40" s="24"/>
      <c r="CI40" s="40"/>
      <c r="CN40" s="1" t="s">
        <v>30</v>
      </c>
    </row>
    <row r="41" ht="15">
      <c r="A41" s="41" t="s">
        <v>61</v>
      </c>
      <c r="B41" s="17">
        <v>630</v>
      </c>
      <c r="C41" s="16" t="s">
        <v>42</v>
      </c>
      <c r="D41" s="16" t="s">
        <v>43</v>
      </c>
      <c r="E41" s="39" t="s">
        <v>44</v>
      </c>
      <c r="F41" s="31">
        <v>28780.700000000001</v>
      </c>
      <c r="G41" s="31">
        <v>28380.700000000001</v>
      </c>
      <c r="H41" s="31">
        <v>28380.700000000001</v>
      </c>
      <c r="I41" s="31">
        <f>2500+1500</f>
        <v>4000</v>
      </c>
      <c r="J41" s="31">
        <f>2500+1500</f>
        <v>4000</v>
      </c>
      <c r="K41" s="31">
        <f>2500+1500</f>
        <v>4000</v>
      </c>
      <c r="L41" s="31">
        <f t="shared" si="0"/>
        <v>32780.699999999997</v>
      </c>
      <c r="M41" s="31">
        <f t="shared" si="1"/>
        <v>32380.700000000001</v>
      </c>
      <c r="N41" s="31">
        <f t="shared" si="2"/>
        <v>32380.700000000001</v>
      </c>
      <c r="O41" s="31"/>
      <c r="P41" s="31"/>
      <c r="Q41" s="31"/>
      <c r="R41" s="31">
        <f t="shared" si="3"/>
        <v>32780.699999999997</v>
      </c>
      <c r="S41" s="31">
        <f t="shared" si="4"/>
        <v>32380.700000000001</v>
      </c>
      <c r="T41" s="31">
        <f t="shared" si="5"/>
        <v>32380.700000000001</v>
      </c>
      <c r="U41" s="31"/>
      <c r="V41" s="31"/>
      <c r="W41" s="31"/>
      <c r="X41" s="31">
        <f t="shared" si="6"/>
        <v>32780.699999999997</v>
      </c>
      <c r="Y41" s="31">
        <f t="shared" si="7"/>
        <v>32380.700000000001</v>
      </c>
      <c r="Z41" s="31">
        <f t="shared" si="8"/>
        <v>32380.700000000001</v>
      </c>
      <c r="AA41" s="31"/>
      <c r="AB41" s="31"/>
      <c r="AC41" s="31"/>
      <c r="AD41" s="31">
        <f t="shared" si="9"/>
        <v>32780.699999999997</v>
      </c>
      <c r="AE41" s="31">
        <f t="shared" si="10"/>
        <v>32380.700000000001</v>
      </c>
      <c r="AF41" s="31">
        <f t="shared" si="11"/>
        <v>32380.700000000001</v>
      </c>
      <c r="AG41" s="31"/>
      <c r="AH41" s="31"/>
      <c r="AI41" s="31"/>
      <c r="AJ41" s="31">
        <f t="shared" si="12"/>
        <v>32780.699999999997</v>
      </c>
      <c r="AK41" s="31">
        <f t="shared" si="13"/>
        <v>32380.700000000001</v>
      </c>
      <c r="AL41" s="31">
        <f t="shared" si="14"/>
        <v>32380.700000000001</v>
      </c>
      <c r="AM41" s="31"/>
      <c r="AN41" s="31"/>
      <c r="AO41" s="31"/>
      <c r="AP41" s="31">
        <f t="shared" si="15"/>
        <v>32780.699999999997</v>
      </c>
      <c r="AQ41" s="31">
        <f t="shared" si="16"/>
        <v>32380.700000000001</v>
      </c>
      <c r="AR41" s="31">
        <f t="shared" si="17"/>
        <v>32380.700000000001</v>
      </c>
      <c r="AS41" s="31"/>
      <c r="AT41" s="31"/>
      <c r="AU41" s="31"/>
      <c r="AV41" s="31">
        <f t="shared" si="18"/>
        <v>32780.699999999997</v>
      </c>
      <c r="AW41" s="31">
        <f t="shared" si="19"/>
        <v>32380.700000000001</v>
      </c>
      <c r="AX41" s="31">
        <f t="shared" si="20"/>
        <v>32380.700000000001</v>
      </c>
      <c r="AY41" s="31">
        <v>-400</v>
      </c>
      <c r="AZ41" s="31"/>
      <c r="BA41" s="31"/>
      <c r="BB41" s="31">
        <f t="shared" si="21"/>
        <v>32380.699999999997</v>
      </c>
      <c r="BC41" s="31">
        <f t="shared" si="22"/>
        <v>32380.700000000001</v>
      </c>
      <c r="BD41" s="31">
        <f t="shared" si="23"/>
        <v>32380.700000000001</v>
      </c>
      <c r="BE41" s="31"/>
      <c r="BF41" s="31"/>
      <c r="BG41" s="31"/>
      <c r="BH41" s="31">
        <f t="shared" si="24"/>
        <v>32380.699999999997</v>
      </c>
      <c r="BI41" s="31">
        <f t="shared" si="25"/>
        <v>32380.700000000001</v>
      </c>
      <c r="BJ41" s="31">
        <f t="shared" si="26"/>
        <v>32380.700000000001</v>
      </c>
      <c r="BK41" s="31">
        <v>100</v>
      </c>
      <c r="BL41" s="31"/>
      <c r="BM41" s="31"/>
      <c r="BN41" s="31">
        <f t="shared" si="27"/>
        <v>32480.699999999997</v>
      </c>
      <c r="BO41" s="31">
        <f t="shared" si="28"/>
        <v>32380.700000000001</v>
      </c>
      <c r="BP41" s="31">
        <f t="shared" si="29"/>
        <v>32380.700000000001</v>
      </c>
      <c r="BQ41" s="31"/>
      <c r="BR41" s="31"/>
      <c r="BS41" s="31">
        <f t="shared" si="30"/>
        <v>32480.699999999997</v>
      </c>
      <c r="BT41" s="31">
        <f t="shared" si="31"/>
        <v>32380.700000000001</v>
      </c>
      <c r="BU41" s="31">
        <f t="shared" si="32"/>
        <v>32380.700000000001</v>
      </c>
      <c r="BV41" s="31"/>
      <c r="BW41" s="31"/>
      <c r="BX41" s="31">
        <f t="shared" si="33"/>
        <v>32480.699999999997</v>
      </c>
      <c r="BY41" s="31">
        <f t="shared" si="34"/>
        <v>32380.700000000001</v>
      </c>
      <c r="BZ41" s="31">
        <f t="shared" si="35"/>
        <v>32380.700000000001</v>
      </c>
      <c r="CA41" s="31"/>
      <c r="CB41" s="31"/>
      <c r="CC41" s="31"/>
      <c r="CD41" s="31">
        <f t="shared" si="39"/>
        <v>32480.699999999997</v>
      </c>
      <c r="CE41" s="31">
        <f t="shared" si="40"/>
        <v>32380.700000000001</v>
      </c>
      <c r="CF41" s="31">
        <f t="shared" si="41"/>
        <v>32380.700000000001</v>
      </c>
      <c r="CG41" s="31"/>
      <c r="CH41" s="24"/>
      <c r="CI41" s="40" t="s">
        <v>63</v>
      </c>
    </row>
    <row r="42" ht="30">
      <c r="A42" s="41" t="s">
        <v>64</v>
      </c>
      <c r="B42" s="17"/>
      <c r="C42" s="16"/>
      <c r="D42" s="16"/>
      <c r="E42" s="39" t="s">
        <v>65</v>
      </c>
      <c r="F42" s="31"/>
      <c r="G42" s="31"/>
      <c r="H42" s="31"/>
      <c r="I42" s="31"/>
      <c r="J42" s="31"/>
      <c r="K42" s="31"/>
      <c r="L42" s="31"/>
      <c r="M42" s="31"/>
      <c r="N42" s="31"/>
      <c r="O42" s="31">
        <f t="shared" si="89"/>
        <v>83.349999999999994</v>
      </c>
      <c r="P42" s="31">
        <f t="shared" si="90"/>
        <v>0</v>
      </c>
      <c r="Q42" s="31">
        <f t="shared" si="91"/>
        <v>0</v>
      </c>
      <c r="R42" s="31">
        <f t="shared" si="3"/>
        <v>83.349999999999994</v>
      </c>
      <c r="S42" s="31">
        <f t="shared" si="4"/>
        <v>0</v>
      </c>
      <c r="T42" s="31">
        <f t="shared" si="5"/>
        <v>0</v>
      </c>
      <c r="U42" s="31">
        <f t="shared" si="92"/>
        <v>0</v>
      </c>
      <c r="V42" s="31">
        <f t="shared" si="93"/>
        <v>0</v>
      </c>
      <c r="W42" s="31">
        <f t="shared" si="94"/>
        <v>0</v>
      </c>
      <c r="X42" s="31">
        <f t="shared" si="6"/>
        <v>83.349999999999994</v>
      </c>
      <c r="Y42" s="31">
        <f t="shared" si="7"/>
        <v>0</v>
      </c>
      <c r="Z42" s="31">
        <f t="shared" si="8"/>
        <v>0</v>
      </c>
      <c r="AA42" s="31">
        <f t="shared" si="95"/>
        <v>0</v>
      </c>
      <c r="AB42" s="31">
        <f t="shared" si="96"/>
        <v>0</v>
      </c>
      <c r="AC42" s="31">
        <f t="shared" si="97"/>
        <v>0</v>
      </c>
      <c r="AD42" s="31">
        <f t="shared" si="9"/>
        <v>83.349999999999994</v>
      </c>
      <c r="AE42" s="31">
        <f t="shared" si="10"/>
        <v>0</v>
      </c>
      <c r="AF42" s="31">
        <f t="shared" si="11"/>
        <v>0</v>
      </c>
      <c r="AG42" s="31">
        <f t="shared" si="98"/>
        <v>0</v>
      </c>
      <c r="AH42" s="31">
        <f t="shared" si="99"/>
        <v>0</v>
      </c>
      <c r="AI42" s="31">
        <f t="shared" si="100"/>
        <v>0</v>
      </c>
      <c r="AJ42" s="31">
        <f t="shared" si="12"/>
        <v>83.349999999999994</v>
      </c>
      <c r="AK42" s="31">
        <f t="shared" si="13"/>
        <v>0</v>
      </c>
      <c r="AL42" s="31">
        <f t="shared" si="14"/>
        <v>0</v>
      </c>
      <c r="AM42" s="31">
        <f t="shared" si="101"/>
        <v>0</v>
      </c>
      <c r="AN42" s="31">
        <f t="shared" si="102"/>
        <v>0</v>
      </c>
      <c r="AO42" s="31">
        <f t="shared" si="103"/>
        <v>0</v>
      </c>
      <c r="AP42" s="31">
        <f t="shared" si="15"/>
        <v>83.349999999999994</v>
      </c>
      <c r="AQ42" s="31">
        <f t="shared" si="16"/>
        <v>0</v>
      </c>
      <c r="AR42" s="31">
        <f t="shared" si="17"/>
        <v>0</v>
      </c>
      <c r="AS42" s="31">
        <f t="shared" si="104"/>
        <v>0</v>
      </c>
      <c r="AT42" s="31">
        <f t="shared" si="105"/>
        <v>0</v>
      </c>
      <c r="AU42" s="31">
        <f t="shared" si="106"/>
        <v>0</v>
      </c>
      <c r="AV42" s="31">
        <f t="shared" si="18"/>
        <v>83.349999999999994</v>
      </c>
      <c r="AW42" s="31">
        <f t="shared" si="19"/>
        <v>0</v>
      </c>
      <c r="AX42" s="31">
        <f t="shared" si="20"/>
        <v>0</v>
      </c>
      <c r="AY42" s="31">
        <f t="shared" si="124"/>
        <v>0</v>
      </c>
      <c r="AZ42" s="31">
        <f t="shared" si="108"/>
        <v>0</v>
      </c>
      <c r="BA42" s="31">
        <f t="shared" si="109"/>
        <v>0</v>
      </c>
      <c r="BB42" s="31">
        <f t="shared" si="21"/>
        <v>83.349999999999994</v>
      </c>
      <c r="BC42" s="31">
        <f t="shared" si="22"/>
        <v>0</v>
      </c>
      <c r="BD42" s="31">
        <f t="shared" si="23"/>
        <v>0</v>
      </c>
      <c r="BE42" s="31">
        <f t="shared" si="110"/>
        <v>0</v>
      </c>
      <c r="BF42" s="31">
        <f t="shared" si="111"/>
        <v>0</v>
      </c>
      <c r="BG42" s="31">
        <f t="shared" si="112"/>
        <v>0</v>
      </c>
      <c r="BH42" s="31">
        <f t="shared" si="24"/>
        <v>83.349999999999994</v>
      </c>
      <c r="BI42" s="31">
        <f t="shared" si="25"/>
        <v>0</v>
      </c>
      <c r="BJ42" s="31">
        <f t="shared" si="26"/>
        <v>0</v>
      </c>
      <c r="BK42" s="31">
        <f t="shared" si="125"/>
        <v>0</v>
      </c>
      <c r="BL42" s="31">
        <f t="shared" si="114"/>
        <v>0</v>
      </c>
      <c r="BM42" s="31">
        <f t="shared" si="115"/>
        <v>0</v>
      </c>
      <c r="BN42" s="31">
        <f t="shared" si="27"/>
        <v>83.349999999999994</v>
      </c>
      <c r="BO42" s="31">
        <f t="shared" si="28"/>
        <v>0</v>
      </c>
      <c r="BP42" s="31">
        <f t="shared" si="29"/>
        <v>0</v>
      </c>
      <c r="BQ42" s="31">
        <f t="shared" si="116"/>
        <v>0</v>
      </c>
      <c r="BR42" s="31">
        <f t="shared" si="117"/>
        <v>0</v>
      </c>
      <c r="BS42" s="31">
        <f t="shared" si="30"/>
        <v>83.349999999999994</v>
      </c>
      <c r="BT42" s="31">
        <f t="shared" si="31"/>
        <v>0</v>
      </c>
      <c r="BU42" s="31">
        <f t="shared" si="32"/>
        <v>0</v>
      </c>
      <c r="BV42" s="31">
        <f t="shared" si="118"/>
        <v>0</v>
      </c>
      <c r="BW42" s="31">
        <f t="shared" si="119"/>
        <v>0</v>
      </c>
      <c r="BX42" s="31">
        <f t="shared" si="33"/>
        <v>83.349999999999994</v>
      </c>
      <c r="BY42" s="31">
        <f t="shared" si="34"/>
        <v>0</v>
      </c>
      <c r="BZ42" s="31">
        <f t="shared" si="35"/>
        <v>0</v>
      </c>
      <c r="CA42" s="31">
        <f t="shared" si="120"/>
        <v>0</v>
      </c>
      <c r="CB42" s="31">
        <f t="shared" si="121"/>
        <v>0</v>
      </c>
      <c r="CC42" s="31">
        <f t="shared" si="122"/>
        <v>0</v>
      </c>
      <c r="CD42" s="31">
        <f t="shared" si="39"/>
        <v>83.349999999999994</v>
      </c>
      <c r="CE42" s="31">
        <f t="shared" si="40"/>
        <v>0</v>
      </c>
      <c r="CF42" s="31">
        <f t="shared" si="41"/>
        <v>0</v>
      </c>
      <c r="CG42" s="31">
        <f t="shared" si="123"/>
        <v>0</v>
      </c>
      <c r="CH42" s="24"/>
      <c r="CI42" s="40"/>
    </row>
    <row r="43" ht="30">
      <c r="A43" s="41" t="s">
        <v>64</v>
      </c>
      <c r="B43" s="17">
        <v>200</v>
      </c>
      <c r="C43" s="16"/>
      <c r="D43" s="16"/>
      <c r="E43" s="39" t="s">
        <v>40</v>
      </c>
      <c r="F43" s="31"/>
      <c r="G43" s="31"/>
      <c r="H43" s="31"/>
      <c r="I43" s="31"/>
      <c r="J43" s="31"/>
      <c r="K43" s="31"/>
      <c r="L43" s="31"/>
      <c r="M43" s="31"/>
      <c r="N43" s="31"/>
      <c r="O43" s="31">
        <f t="shared" si="89"/>
        <v>83.349999999999994</v>
      </c>
      <c r="P43" s="31">
        <f t="shared" si="90"/>
        <v>0</v>
      </c>
      <c r="Q43" s="31">
        <f t="shared" si="91"/>
        <v>0</v>
      </c>
      <c r="R43" s="31">
        <f t="shared" si="3"/>
        <v>83.349999999999994</v>
      </c>
      <c r="S43" s="31">
        <f t="shared" si="4"/>
        <v>0</v>
      </c>
      <c r="T43" s="31">
        <f t="shared" si="5"/>
        <v>0</v>
      </c>
      <c r="U43" s="31">
        <f t="shared" si="92"/>
        <v>0</v>
      </c>
      <c r="V43" s="31">
        <f t="shared" si="93"/>
        <v>0</v>
      </c>
      <c r="W43" s="31">
        <f t="shared" si="94"/>
        <v>0</v>
      </c>
      <c r="X43" s="31">
        <f t="shared" si="6"/>
        <v>83.349999999999994</v>
      </c>
      <c r="Y43" s="31">
        <f t="shared" si="7"/>
        <v>0</v>
      </c>
      <c r="Z43" s="31">
        <f t="shared" si="8"/>
        <v>0</v>
      </c>
      <c r="AA43" s="31">
        <f t="shared" si="95"/>
        <v>0</v>
      </c>
      <c r="AB43" s="31">
        <f t="shared" si="96"/>
        <v>0</v>
      </c>
      <c r="AC43" s="31">
        <f t="shared" si="97"/>
        <v>0</v>
      </c>
      <c r="AD43" s="31">
        <f t="shared" si="9"/>
        <v>83.349999999999994</v>
      </c>
      <c r="AE43" s="31">
        <f t="shared" si="10"/>
        <v>0</v>
      </c>
      <c r="AF43" s="31">
        <f t="shared" si="11"/>
        <v>0</v>
      </c>
      <c r="AG43" s="31">
        <f t="shared" si="98"/>
        <v>0</v>
      </c>
      <c r="AH43" s="31">
        <f t="shared" si="99"/>
        <v>0</v>
      </c>
      <c r="AI43" s="31">
        <f t="shared" si="100"/>
        <v>0</v>
      </c>
      <c r="AJ43" s="31">
        <f t="shared" si="12"/>
        <v>83.349999999999994</v>
      </c>
      <c r="AK43" s="31">
        <f t="shared" si="13"/>
        <v>0</v>
      </c>
      <c r="AL43" s="31">
        <f t="shared" si="14"/>
        <v>0</v>
      </c>
      <c r="AM43" s="31">
        <f t="shared" si="101"/>
        <v>0</v>
      </c>
      <c r="AN43" s="31">
        <f t="shared" si="102"/>
        <v>0</v>
      </c>
      <c r="AO43" s="31">
        <f t="shared" si="103"/>
        <v>0</v>
      </c>
      <c r="AP43" s="31">
        <f t="shared" si="15"/>
        <v>83.349999999999994</v>
      </c>
      <c r="AQ43" s="31">
        <f t="shared" si="16"/>
        <v>0</v>
      </c>
      <c r="AR43" s="31">
        <f t="shared" si="17"/>
        <v>0</v>
      </c>
      <c r="AS43" s="31">
        <f t="shared" si="104"/>
        <v>0</v>
      </c>
      <c r="AT43" s="31">
        <f t="shared" si="105"/>
        <v>0</v>
      </c>
      <c r="AU43" s="31">
        <f t="shared" si="106"/>
        <v>0</v>
      </c>
      <c r="AV43" s="31">
        <f t="shared" si="18"/>
        <v>83.349999999999994</v>
      </c>
      <c r="AW43" s="31">
        <f t="shared" si="19"/>
        <v>0</v>
      </c>
      <c r="AX43" s="31">
        <f t="shared" si="20"/>
        <v>0</v>
      </c>
      <c r="AY43" s="31">
        <f t="shared" si="124"/>
        <v>0</v>
      </c>
      <c r="AZ43" s="31">
        <f t="shared" si="108"/>
        <v>0</v>
      </c>
      <c r="BA43" s="31">
        <f t="shared" si="109"/>
        <v>0</v>
      </c>
      <c r="BB43" s="31">
        <f t="shared" si="21"/>
        <v>83.349999999999994</v>
      </c>
      <c r="BC43" s="31">
        <f t="shared" si="22"/>
        <v>0</v>
      </c>
      <c r="BD43" s="31">
        <f t="shared" si="23"/>
        <v>0</v>
      </c>
      <c r="BE43" s="31">
        <f t="shared" si="110"/>
        <v>0</v>
      </c>
      <c r="BF43" s="31">
        <f t="shared" si="111"/>
        <v>0</v>
      </c>
      <c r="BG43" s="31">
        <f t="shared" si="112"/>
        <v>0</v>
      </c>
      <c r="BH43" s="31">
        <f t="shared" si="24"/>
        <v>83.349999999999994</v>
      </c>
      <c r="BI43" s="31">
        <f t="shared" si="25"/>
        <v>0</v>
      </c>
      <c r="BJ43" s="31">
        <f t="shared" si="26"/>
        <v>0</v>
      </c>
      <c r="BK43" s="31">
        <f t="shared" si="125"/>
        <v>0</v>
      </c>
      <c r="BL43" s="31">
        <f t="shared" si="114"/>
        <v>0</v>
      </c>
      <c r="BM43" s="31">
        <f t="shared" si="115"/>
        <v>0</v>
      </c>
      <c r="BN43" s="31">
        <f t="shared" si="27"/>
        <v>83.349999999999994</v>
      </c>
      <c r="BO43" s="31">
        <f t="shared" si="28"/>
        <v>0</v>
      </c>
      <c r="BP43" s="31">
        <f t="shared" si="29"/>
        <v>0</v>
      </c>
      <c r="BQ43" s="31">
        <f t="shared" si="116"/>
        <v>0</v>
      </c>
      <c r="BR43" s="31">
        <f t="shared" si="117"/>
        <v>0</v>
      </c>
      <c r="BS43" s="31">
        <f t="shared" si="30"/>
        <v>83.349999999999994</v>
      </c>
      <c r="BT43" s="31">
        <f t="shared" si="31"/>
        <v>0</v>
      </c>
      <c r="BU43" s="31">
        <f t="shared" si="32"/>
        <v>0</v>
      </c>
      <c r="BV43" s="31">
        <f t="shared" si="118"/>
        <v>0</v>
      </c>
      <c r="BW43" s="31">
        <f t="shared" si="119"/>
        <v>0</v>
      </c>
      <c r="BX43" s="31">
        <f t="shared" si="33"/>
        <v>83.349999999999994</v>
      </c>
      <c r="BY43" s="31">
        <f t="shared" si="34"/>
        <v>0</v>
      </c>
      <c r="BZ43" s="31">
        <f t="shared" si="35"/>
        <v>0</v>
      </c>
      <c r="CA43" s="31">
        <f t="shared" si="120"/>
        <v>0</v>
      </c>
      <c r="CB43" s="31">
        <f t="shared" si="121"/>
        <v>0</v>
      </c>
      <c r="CC43" s="31">
        <f t="shared" si="122"/>
        <v>0</v>
      </c>
      <c r="CD43" s="31">
        <f t="shared" si="39"/>
        <v>83.349999999999994</v>
      </c>
      <c r="CE43" s="31">
        <f t="shared" si="40"/>
        <v>0</v>
      </c>
      <c r="CF43" s="31">
        <f t="shared" si="41"/>
        <v>0</v>
      </c>
      <c r="CG43" s="31">
        <f t="shared" si="123"/>
        <v>0</v>
      </c>
      <c r="CH43" s="24"/>
      <c r="CI43" s="40"/>
    </row>
    <row r="44" ht="45">
      <c r="A44" s="41" t="s">
        <v>64</v>
      </c>
      <c r="B44" s="17">
        <v>240</v>
      </c>
      <c r="C44" s="16"/>
      <c r="D44" s="16"/>
      <c r="E44" s="39" t="s">
        <v>41</v>
      </c>
      <c r="F44" s="31"/>
      <c r="G44" s="31"/>
      <c r="H44" s="31"/>
      <c r="I44" s="31"/>
      <c r="J44" s="31"/>
      <c r="K44" s="31"/>
      <c r="L44" s="31"/>
      <c r="M44" s="31"/>
      <c r="N44" s="31"/>
      <c r="O44" s="31">
        <f t="shared" si="89"/>
        <v>83.349999999999994</v>
      </c>
      <c r="P44" s="31">
        <f t="shared" si="90"/>
        <v>0</v>
      </c>
      <c r="Q44" s="31">
        <f t="shared" si="91"/>
        <v>0</v>
      </c>
      <c r="R44" s="31">
        <f t="shared" si="3"/>
        <v>83.349999999999994</v>
      </c>
      <c r="S44" s="31">
        <f t="shared" si="4"/>
        <v>0</v>
      </c>
      <c r="T44" s="31">
        <f t="shared" si="5"/>
        <v>0</v>
      </c>
      <c r="U44" s="31">
        <f t="shared" si="92"/>
        <v>0</v>
      </c>
      <c r="V44" s="31">
        <f t="shared" si="93"/>
        <v>0</v>
      </c>
      <c r="W44" s="31">
        <f t="shared" si="94"/>
        <v>0</v>
      </c>
      <c r="X44" s="31">
        <f t="shared" si="6"/>
        <v>83.349999999999994</v>
      </c>
      <c r="Y44" s="31">
        <f t="shared" si="7"/>
        <v>0</v>
      </c>
      <c r="Z44" s="31">
        <f t="shared" si="8"/>
        <v>0</v>
      </c>
      <c r="AA44" s="31">
        <f t="shared" si="95"/>
        <v>0</v>
      </c>
      <c r="AB44" s="31">
        <f t="shared" si="96"/>
        <v>0</v>
      </c>
      <c r="AC44" s="31">
        <f t="shared" si="97"/>
        <v>0</v>
      </c>
      <c r="AD44" s="31">
        <f t="shared" si="9"/>
        <v>83.349999999999994</v>
      </c>
      <c r="AE44" s="31">
        <f t="shared" si="10"/>
        <v>0</v>
      </c>
      <c r="AF44" s="31">
        <f t="shared" si="11"/>
        <v>0</v>
      </c>
      <c r="AG44" s="31">
        <f t="shared" si="98"/>
        <v>0</v>
      </c>
      <c r="AH44" s="31">
        <f t="shared" si="99"/>
        <v>0</v>
      </c>
      <c r="AI44" s="31">
        <f t="shared" si="100"/>
        <v>0</v>
      </c>
      <c r="AJ44" s="31">
        <f t="shared" si="12"/>
        <v>83.349999999999994</v>
      </c>
      <c r="AK44" s="31">
        <f t="shared" si="13"/>
        <v>0</v>
      </c>
      <c r="AL44" s="31">
        <f t="shared" si="14"/>
        <v>0</v>
      </c>
      <c r="AM44" s="31">
        <f t="shared" si="101"/>
        <v>0</v>
      </c>
      <c r="AN44" s="31">
        <f t="shared" si="102"/>
        <v>0</v>
      </c>
      <c r="AO44" s="31">
        <f t="shared" si="103"/>
        <v>0</v>
      </c>
      <c r="AP44" s="31">
        <f t="shared" si="15"/>
        <v>83.349999999999994</v>
      </c>
      <c r="AQ44" s="31">
        <f t="shared" si="16"/>
        <v>0</v>
      </c>
      <c r="AR44" s="31">
        <f t="shared" si="17"/>
        <v>0</v>
      </c>
      <c r="AS44" s="31">
        <f t="shared" si="104"/>
        <v>0</v>
      </c>
      <c r="AT44" s="31">
        <f t="shared" si="105"/>
        <v>0</v>
      </c>
      <c r="AU44" s="31">
        <f t="shared" si="106"/>
        <v>0</v>
      </c>
      <c r="AV44" s="31">
        <f t="shared" si="18"/>
        <v>83.349999999999994</v>
      </c>
      <c r="AW44" s="31">
        <f t="shared" si="19"/>
        <v>0</v>
      </c>
      <c r="AX44" s="31">
        <f t="shared" si="20"/>
        <v>0</v>
      </c>
      <c r="AY44" s="31">
        <f t="shared" si="124"/>
        <v>0</v>
      </c>
      <c r="AZ44" s="31">
        <f t="shared" si="108"/>
        <v>0</v>
      </c>
      <c r="BA44" s="31">
        <f t="shared" si="109"/>
        <v>0</v>
      </c>
      <c r="BB44" s="31">
        <f t="shared" si="21"/>
        <v>83.349999999999994</v>
      </c>
      <c r="BC44" s="31">
        <f t="shared" si="22"/>
        <v>0</v>
      </c>
      <c r="BD44" s="31">
        <f t="shared" si="23"/>
        <v>0</v>
      </c>
      <c r="BE44" s="31">
        <f t="shared" si="110"/>
        <v>0</v>
      </c>
      <c r="BF44" s="31">
        <f t="shared" si="111"/>
        <v>0</v>
      </c>
      <c r="BG44" s="31">
        <f t="shared" si="112"/>
        <v>0</v>
      </c>
      <c r="BH44" s="31">
        <f t="shared" si="24"/>
        <v>83.349999999999994</v>
      </c>
      <c r="BI44" s="31">
        <f t="shared" si="25"/>
        <v>0</v>
      </c>
      <c r="BJ44" s="31">
        <f t="shared" si="26"/>
        <v>0</v>
      </c>
      <c r="BK44" s="31">
        <f t="shared" si="125"/>
        <v>0</v>
      </c>
      <c r="BL44" s="31">
        <f t="shared" si="114"/>
        <v>0</v>
      </c>
      <c r="BM44" s="31">
        <f t="shared" si="115"/>
        <v>0</v>
      </c>
      <c r="BN44" s="31">
        <f t="shared" si="27"/>
        <v>83.349999999999994</v>
      </c>
      <c r="BO44" s="31">
        <f t="shared" si="28"/>
        <v>0</v>
      </c>
      <c r="BP44" s="31">
        <f t="shared" si="29"/>
        <v>0</v>
      </c>
      <c r="BQ44" s="31">
        <f t="shared" si="116"/>
        <v>0</v>
      </c>
      <c r="BR44" s="31">
        <f t="shared" si="117"/>
        <v>0</v>
      </c>
      <c r="BS44" s="31">
        <f t="shared" si="30"/>
        <v>83.349999999999994</v>
      </c>
      <c r="BT44" s="31">
        <f t="shared" si="31"/>
        <v>0</v>
      </c>
      <c r="BU44" s="31">
        <f t="shared" si="32"/>
        <v>0</v>
      </c>
      <c r="BV44" s="31">
        <f t="shared" si="118"/>
        <v>0</v>
      </c>
      <c r="BW44" s="31">
        <f t="shared" si="119"/>
        <v>0</v>
      </c>
      <c r="BX44" s="31">
        <f t="shared" si="33"/>
        <v>83.349999999999994</v>
      </c>
      <c r="BY44" s="31">
        <f t="shared" si="34"/>
        <v>0</v>
      </c>
      <c r="BZ44" s="31">
        <f t="shared" si="35"/>
        <v>0</v>
      </c>
      <c r="CA44" s="31">
        <f t="shared" si="120"/>
        <v>0</v>
      </c>
      <c r="CB44" s="31">
        <f t="shared" si="121"/>
        <v>0</v>
      </c>
      <c r="CC44" s="31">
        <f t="shared" si="122"/>
        <v>0</v>
      </c>
      <c r="CD44" s="31">
        <f t="shared" si="39"/>
        <v>83.349999999999994</v>
      </c>
      <c r="CE44" s="31">
        <f t="shared" si="40"/>
        <v>0</v>
      </c>
      <c r="CF44" s="31">
        <f t="shared" si="41"/>
        <v>0</v>
      </c>
      <c r="CG44" s="31">
        <f t="shared" si="123"/>
        <v>0</v>
      </c>
      <c r="CH44" s="24"/>
      <c r="CI44" s="40"/>
    </row>
    <row r="45" ht="15">
      <c r="A45" s="41" t="s">
        <v>64</v>
      </c>
      <c r="B45" s="17">
        <v>240</v>
      </c>
      <c r="C45" s="16" t="s">
        <v>66</v>
      </c>
      <c r="D45" s="16" t="s">
        <v>67</v>
      </c>
      <c r="E45" s="39" t="s">
        <v>68</v>
      </c>
      <c r="F45" s="31"/>
      <c r="G45" s="31"/>
      <c r="H45" s="31"/>
      <c r="I45" s="31"/>
      <c r="J45" s="31"/>
      <c r="K45" s="31"/>
      <c r="L45" s="31"/>
      <c r="M45" s="31"/>
      <c r="N45" s="31"/>
      <c r="O45" s="31">
        <v>83.349999999999994</v>
      </c>
      <c r="P45" s="31"/>
      <c r="Q45" s="31"/>
      <c r="R45" s="31">
        <f t="shared" si="3"/>
        <v>83.349999999999994</v>
      </c>
      <c r="S45" s="31">
        <f t="shared" si="4"/>
        <v>0</v>
      </c>
      <c r="T45" s="31">
        <f t="shared" si="5"/>
        <v>0</v>
      </c>
      <c r="U45" s="31"/>
      <c r="V45" s="31"/>
      <c r="W45" s="31"/>
      <c r="X45" s="31">
        <f t="shared" si="6"/>
        <v>83.349999999999994</v>
      </c>
      <c r="Y45" s="31">
        <f t="shared" si="7"/>
        <v>0</v>
      </c>
      <c r="Z45" s="31">
        <f t="shared" si="8"/>
        <v>0</v>
      </c>
      <c r="AA45" s="31"/>
      <c r="AB45" s="31"/>
      <c r="AC45" s="31"/>
      <c r="AD45" s="31">
        <f t="shared" si="9"/>
        <v>83.349999999999994</v>
      </c>
      <c r="AE45" s="31">
        <f t="shared" si="10"/>
        <v>0</v>
      </c>
      <c r="AF45" s="31">
        <f t="shared" si="11"/>
        <v>0</v>
      </c>
      <c r="AG45" s="31"/>
      <c r="AH45" s="31"/>
      <c r="AI45" s="31"/>
      <c r="AJ45" s="31">
        <f t="shared" si="12"/>
        <v>83.349999999999994</v>
      </c>
      <c r="AK45" s="31">
        <f t="shared" si="13"/>
        <v>0</v>
      </c>
      <c r="AL45" s="31">
        <f t="shared" si="14"/>
        <v>0</v>
      </c>
      <c r="AM45" s="31"/>
      <c r="AN45" s="31"/>
      <c r="AO45" s="31"/>
      <c r="AP45" s="31">
        <f t="shared" si="15"/>
        <v>83.349999999999994</v>
      </c>
      <c r="AQ45" s="31">
        <f t="shared" si="16"/>
        <v>0</v>
      </c>
      <c r="AR45" s="31">
        <f t="shared" si="17"/>
        <v>0</v>
      </c>
      <c r="AS45" s="31"/>
      <c r="AT45" s="31"/>
      <c r="AU45" s="31"/>
      <c r="AV45" s="31">
        <f t="shared" si="18"/>
        <v>83.349999999999994</v>
      </c>
      <c r="AW45" s="31">
        <f t="shared" si="19"/>
        <v>0</v>
      </c>
      <c r="AX45" s="31">
        <f t="shared" si="20"/>
        <v>0</v>
      </c>
      <c r="AY45" s="31"/>
      <c r="AZ45" s="31"/>
      <c r="BA45" s="31"/>
      <c r="BB45" s="31">
        <f t="shared" si="21"/>
        <v>83.349999999999994</v>
      </c>
      <c r="BC45" s="31">
        <f t="shared" si="22"/>
        <v>0</v>
      </c>
      <c r="BD45" s="31">
        <f t="shared" si="23"/>
        <v>0</v>
      </c>
      <c r="BE45" s="31"/>
      <c r="BF45" s="31"/>
      <c r="BG45" s="31"/>
      <c r="BH45" s="31">
        <f t="shared" si="24"/>
        <v>83.349999999999994</v>
      </c>
      <c r="BI45" s="31">
        <f t="shared" si="25"/>
        <v>0</v>
      </c>
      <c r="BJ45" s="31">
        <f t="shared" si="26"/>
        <v>0</v>
      </c>
      <c r="BK45" s="31"/>
      <c r="BL45" s="31"/>
      <c r="BM45" s="31"/>
      <c r="BN45" s="31">
        <f t="shared" si="27"/>
        <v>83.349999999999994</v>
      </c>
      <c r="BO45" s="31">
        <f t="shared" si="28"/>
        <v>0</v>
      </c>
      <c r="BP45" s="31">
        <f t="shared" si="29"/>
        <v>0</v>
      </c>
      <c r="BQ45" s="31"/>
      <c r="BR45" s="31"/>
      <c r="BS45" s="31">
        <f t="shared" si="30"/>
        <v>83.349999999999994</v>
      </c>
      <c r="BT45" s="31">
        <f t="shared" si="31"/>
        <v>0</v>
      </c>
      <c r="BU45" s="31">
        <f t="shared" si="32"/>
        <v>0</v>
      </c>
      <c r="BV45" s="31"/>
      <c r="BW45" s="31"/>
      <c r="BX45" s="31">
        <f t="shared" si="33"/>
        <v>83.349999999999994</v>
      </c>
      <c r="BY45" s="31">
        <f t="shared" si="34"/>
        <v>0</v>
      </c>
      <c r="BZ45" s="31">
        <f t="shared" si="35"/>
        <v>0</v>
      </c>
      <c r="CA45" s="31"/>
      <c r="CB45" s="31"/>
      <c r="CC45" s="31"/>
      <c r="CD45" s="31">
        <f t="shared" si="39"/>
        <v>83.349999999999994</v>
      </c>
      <c r="CE45" s="31">
        <f t="shared" si="40"/>
        <v>0</v>
      </c>
      <c r="CF45" s="31">
        <f t="shared" si="41"/>
        <v>0</v>
      </c>
      <c r="CG45" s="31"/>
      <c r="CH45" s="24"/>
      <c r="CI45" s="40"/>
    </row>
    <row r="46" ht="75">
      <c r="A46" s="16" t="s">
        <v>69</v>
      </c>
      <c r="B46" s="17"/>
      <c r="C46" s="16"/>
      <c r="D46" s="16"/>
      <c r="E46" s="39" t="s">
        <v>70</v>
      </c>
      <c r="F46" s="31">
        <f t="shared" si="83"/>
        <v>33002.5</v>
      </c>
      <c r="G46" s="31">
        <f t="shared" si="84"/>
        <v>33002.5</v>
      </c>
      <c r="H46" s="31">
        <f t="shared" si="85"/>
        <v>33002.5</v>
      </c>
      <c r="I46" s="31">
        <f t="shared" ref="I46:I51" si="126">I47</f>
        <v>11195.200000000001</v>
      </c>
      <c r="J46" s="31">
        <f t="shared" ref="J46:J51" si="127">J47</f>
        <v>11195.200000000001</v>
      </c>
      <c r="K46" s="31">
        <f t="shared" ref="K46:K51" si="128">K47</f>
        <v>11195.200000000001</v>
      </c>
      <c r="L46" s="31">
        <f t="shared" si="0"/>
        <v>44197.699999999997</v>
      </c>
      <c r="M46" s="31">
        <f t="shared" si="1"/>
        <v>44197.699999999997</v>
      </c>
      <c r="N46" s="31">
        <f t="shared" si="2"/>
        <v>44197.699999999997</v>
      </c>
      <c r="O46" s="31">
        <f t="shared" si="89"/>
        <v>0</v>
      </c>
      <c r="P46" s="31">
        <f t="shared" si="90"/>
        <v>0</v>
      </c>
      <c r="Q46" s="31">
        <f t="shared" si="91"/>
        <v>0</v>
      </c>
      <c r="R46" s="31">
        <f t="shared" si="3"/>
        <v>44197.699999999997</v>
      </c>
      <c r="S46" s="31">
        <f t="shared" si="4"/>
        <v>44197.699999999997</v>
      </c>
      <c r="T46" s="31">
        <f t="shared" si="5"/>
        <v>44197.699999999997</v>
      </c>
      <c r="U46" s="31">
        <f t="shared" si="92"/>
        <v>0</v>
      </c>
      <c r="V46" s="31">
        <f t="shared" si="93"/>
        <v>0</v>
      </c>
      <c r="W46" s="31">
        <f t="shared" si="94"/>
        <v>0</v>
      </c>
      <c r="X46" s="31">
        <f t="shared" si="6"/>
        <v>44197.699999999997</v>
      </c>
      <c r="Y46" s="31">
        <f t="shared" si="7"/>
        <v>44197.699999999997</v>
      </c>
      <c r="Z46" s="31">
        <f t="shared" si="8"/>
        <v>44197.699999999997</v>
      </c>
      <c r="AA46" s="31">
        <f t="shared" si="95"/>
        <v>0</v>
      </c>
      <c r="AB46" s="31">
        <f t="shared" si="96"/>
        <v>0</v>
      </c>
      <c r="AC46" s="31">
        <f t="shared" si="97"/>
        <v>0</v>
      </c>
      <c r="AD46" s="31">
        <f t="shared" si="9"/>
        <v>44197.699999999997</v>
      </c>
      <c r="AE46" s="31">
        <f t="shared" si="10"/>
        <v>44197.699999999997</v>
      </c>
      <c r="AF46" s="31">
        <f t="shared" si="11"/>
        <v>44197.699999999997</v>
      </c>
      <c r="AG46" s="31">
        <f t="shared" si="98"/>
        <v>0</v>
      </c>
      <c r="AH46" s="31">
        <f t="shared" si="99"/>
        <v>0</v>
      </c>
      <c r="AI46" s="31">
        <f t="shared" si="100"/>
        <v>0</v>
      </c>
      <c r="AJ46" s="31">
        <f t="shared" si="12"/>
        <v>44197.699999999997</v>
      </c>
      <c r="AK46" s="31">
        <f t="shared" si="13"/>
        <v>44197.699999999997</v>
      </c>
      <c r="AL46" s="31">
        <f t="shared" si="14"/>
        <v>44197.699999999997</v>
      </c>
      <c r="AM46" s="31">
        <f t="shared" si="101"/>
        <v>0</v>
      </c>
      <c r="AN46" s="31">
        <f t="shared" si="102"/>
        <v>0</v>
      </c>
      <c r="AO46" s="31">
        <f t="shared" si="103"/>
        <v>0</v>
      </c>
      <c r="AP46" s="31">
        <f t="shared" si="15"/>
        <v>44197.699999999997</v>
      </c>
      <c r="AQ46" s="31">
        <f t="shared" si="16"/>
        <v>44197.699999999997</v>
      </c>
      <c r="AR46" s="31">
        <f t="shared" si="17"/>
        <v>44197.699999999997</v>
      </c>
      <c r="AS46" s="31">
        <f t="shared" si="104"/>
        <v>0</v>
      </c>
      <c r="AT46" s="31">
        <f t="shared" si="105"/>
        <v>0</v>
      </c>
      <c r="AU46" s="31">
        <f t="shared" si="106"/>
        <v>0</v>
      </c>
      <c r="AV46" s="31">
        <f t="shared" si="18"/>
        <v>44197.699999999997</v>
      </c>
      <c r="AW46" s="31">
        <f t="shared" si="19"/>
        <v>44197.699999999997</v>
      </c>
      <c r="AX46" s="31">
        <f t="shared" si="20"/>
        <v>44197.699999999997</v>
      </c>
      <c r="AY46" s="31">
        <f t="shared" si="124"/>
        <v>0</v>
      </c>
      <c r="AZ46" s="31">
        <f t="shared" si="108"/>
        <v>0</v>
      </c>
      <c r="BA46" s="31">
        <f t="shared" si="109"/>
        <v>0</v>
      </c>
      <c r="BB46" s="31">
        <f t="shared" si="21"/>
        <v>44197.699999999997</v>
      </c>
      <c r="BC46" s="31">
        <f t="shared" si="22"/>
        <v>44197.699999999997</v>
      </c>
      <c r="BD46" s="31">
        <f t="shared" si="23"/>
        <v>44197.699999999997</v>
      </c>
      <c r="BE46" s="31">
        <f t="shared" si="110"/>
        <v>0</v>
      </c>
      <c r="BF46" s="31">
        <f t="shared" si="111"/>
        <v>0</v>
      </c>
      <c r="BG46" s="31">
        <f t="shared" si="112"/>
        <v>0</v>
      </c>
      <c r="BH46" s="31">
        <f t="shared" si="24"/>
        <v>44197.699999999997</v>
      </c>
      <c r="BI46" s="31">
        <f t="shared" si="25"/>
        <v>44197.699999999997</v>
      </c>
      <c r="BJ46" s="31">
        <f t="shared" si="26"/>
        <v>44197.699999999997</v>
      </c>
      <c r="BK46" s="31">
        <f t="shared" si="125"/>
        <v>0</v>
      </c>
      <c r="BL46" s="31">
        <f t="shared" si="114"/>
        <v>0</v>
      </c>
      <c r="BM46" s="31">
        <f t="shared" si="115"/>
        <v>0</v>
      </c>
      <c r="BN46" s="31">
        <f t="shared" si="27"/>
        <v>44197.699999999997</v>
      </c>
      <c r="BO46" s="31">
        <f t="shared" si="28"/>
        <v>44197.699999999997</v>
      </c>
      <c r="BP46" s="31">
        <f t="shared" si="29"/>
        <v>44197.699999999997</v>
      </c>
      <c r="BQ46" s="31">
        <f t="shared" si="116"/>
        <v>0</v>
      </c>
      <c r="BR46" s="31">
        <f t="shared" si="117"/>
        <v>0</v>
      </c>
      <c r="BS46" s="31">
        <f t="shared" si="30"/>
        <v>44197.699999999997</v>
      </c>
      <c r="BT46" s="31">
        <f t="shared" si="31"/>
        <v>44197.699999999997</v>
      </c>
      <c r="BU46" s="31">
        <f t="shared" si="32"/>
        <v>44197.699999999997</v>
      </c>
      <c r="BV46" s="31">
        <f t="shared" si="118"/>
        <v>0</v>
      </c>
      <c r="BW46" s="31">
        <f t="shared" si="119"/>
        <v>0</v>
      </c>
      <c r="BX46" s="31">
        <f t="shared" si="33"/>
        <v>44197.699999999997</v>
      </c>
      <c r="BY46" s="31">
        <f t="shared" si="34"/>
        <v>44197.699999999997</v>
      </c>
      <c r="BZ46" s="31">
        <f t="shared" si="35"/>
        <v>44197.699999999997</v>
      </c>
      <c r="CA46" s="31">
        <f t="shared" si="120"/>
        <v>0</v>
      </c>
      <c r="CB46" s="31">
        <f t="shared" si="121"/>
        <v>0</v>
      </c>
      <c r="CC46" s="31">
        <f t="shared" si="122"/>
        <v>0</v>
      </c>
      <c r="CD46" s="31">
        <f t="shared" si="39"/>
        <v>44197.699999999997</v>
      </c>
      <c r="CE46" s="31">
        <f t="shared" si="40"/>
        <v>44197.699999999997</v>
      </c>
      <c r="CF46" s="31">
        <f t="shared" si="41"/>
        <v>44197.699999999997</v>
      </c>
      <c r="CG46" s="31">
        <f t="shared" si="123"/>
        <v>0</v>
      </c>
      <c r="CH46" s="24"/>
      <c r="CI46" s="40"/>
      <c r="CL46" s="1" t="s">
        <v>28</v>
      </c>
    </row>
    <row r="47" ht="45">
      <c r="A47" s="16" t="s">
        <v>71</v>
      </c>
      <c r="B47" s="17"/>
      <c r="C47" s="16"/>
      <c r="D47" s="16"/>
      <c r="E47" s="39" t="s">
        <v>72</v>
      </c>
      <c r="F47" s="31">
        <f t="shared" si="83"/>
        <v>33002.5</v>
      </c>
      <c r="G47" s="31">
        <f t="shared" si="84"/>
        <v>33002.5</v>
      </c>
      <c r="H47" s="31">
        <f t="shared" si="85"/>
        <v>33002.5</v>
      </c>
      <c r="I47" s="31">
        <f t="shared" si="126"/>
        <v>11195.200000000001</v>
      </c>
      <c r="J47" s="31">
        <f t="shared" si="127"/>
        <v>11195.200000000001</v>
      </c>
      <c r="K47" s="31">
        <f t="shared" si="128"/>
        <v>11195.200000000001</v>
      </c>
      <c r="L47" s="31">
        <f t="shared" si="0"/>
        <v>44197.699999999997</v>
      </c>
      <c r="M47" s="31">
        <f t="shared" si="1"/>
        <v>44197.699999999997</v>
      </c>
      <c r="N47" s="31">
        <f t="shared" si="2"/>
        <v>44197.699999999997</v>
      </c>
      <c r="O47" s="31">
        <f t="shared" si="89"/>
        <v>0</v>
      </c>
      <c r="P47" s="31">
        <f t="shared" si="90"/>
        <v>0</v>
      </c>
      <c r="Q47" s="31">
        <f t="shared" si="91"/>
        <v>0</v>
      </c>
      <c r="R47" s="31">
        <f t="shared" si="3"/>
        <v>44197.699999999997</v>
      </c>
      <c r="S47" s="31">
        <f t="shared" si="4"/>
        <v>44197.699999999997</v>
      </c>
      <c r="T47" s="31">
        <f t="shared" si="5"/>
        <v>44197.699999999997</v>
      </c>
      <c r="U47" s="31">
        <f t="shared" si="92"/>
        <v>0</v>
      </c>
      <c r="V47" s="31">
        <f t="shared" si="93"/>
        <v>0</v>
      </c>
      <c r="W47" s="31">
        <f t="shared" si="94"/>
        <v>0</v>
      </c>
      <c r="X47" s="31">
        <f t="shared" si="6"/>
        <v>44197.699999999997</v>
      </c>
      <c r="Y47" s="31">
        <f t="shared" si="7"/>
        <v>44197.699999999997</v>
      </c>
      <c r="Z47" s="31">
        <f t="shared" si="8"/>
        <v>44197.699999999997</v>
      </c>
      <c r="AA47" s="31">
        <f t="shared" si="95"/>
        <v>0</v>
      </c>
      <c r="AB47" s="31">
        <f t="shared" si="96"/>
        <v>0</v>
      </c>
      <c r="AC47" s="31">
        <f t="shared" si="97"/>
        <v>0</v>
      </c>
      <c r="AD47" s="31">
        <f t="shared" si="9"/>
        <v>44197.699999999997</v>
      </c>
      <c r="AE47" s="31">
        <f t="shared" si="10"/>
        <v>44197.699999999997</v>
      </c>
      <c r="AF47" s="31">
        <f t="shared" si="11"/>
        <v>44197.699999999997</v>
      </c>
      <c r="AG47" s="31">
        <f t="shared" si="98"/>
        <v>0</v>
      </c>
      <c r="AH47" s="31">
        <f t="shared" si="99"/>
        <v>0</v>
      </c>
      <c r="AI47" s="31">
        <f t="shared" si="100"/>
        <v>0</v>
      </c>
      <c r="AJ47" s="31">
        <f t="shared" si="12"/>
        <v>44197.699999999997</v>
      </c>
      <c r="AK47" s="31">
        <f t="shared" si="13"/>
        <v>44197.699999999997</v>
      </c>
      <c r="AL47" s="31">
        <f t="shared" si="14"/>
        <v>44197.699999999997</v>
      </c>
      <c r="AM47" s="31">
        <f t="shared" si="101"/>
        <v>0</v>
      </c>
      <c r="AN47" s="31">
        <f t="shared" si="102"/>
        <v>0</v>
      </c>
      <c r="AO47" s="31">
        <f t="shared" si="103"/>
        <v>0</v>
      </c>
      <c r="AP47" s="31">
        <f t="shared" si="15"/>
        <v>44197.699999999997</v>
      </c>
      <c r="AQ47" s="31">
        <f t="shared" si="16"/>
        <v>44197.699999999997</v>
      </c>
      <c r="AR47" s="31">
        <f t="shared" si="17"/>
        <v>44197.699999999997</v>
      </c>
      <c r="AS47" s="31">
        <f t="shared" si="104"/>
        <v>0</v>
      </c>
      <c r="AT47" s="31">
        <f t="shared" si="105"/>
        <v>0</v>
      </c>
      <c r="AU47" s="31">
        <f t="shared" si="106"/>
        <v>0</v>
      </c>
      <c r="AV47" s="31">
        <f t="shared" si="18"/>
        <v>44197.699999999997</v>
      </c>
      <c r="AW47" s="31">
        <f t="shared" si="19"/>
        <v>44197.699999999997</v>
      </c>
      <c r="AX47" s="31">
        <f t="shared" si="20"/>
        <v>44197.699999999997</v>
      </c>
      <c r="AY47" s="31">
        <f t="shared" si="124"/>
        <v>0</v>
      </c>
      <c r="AZ47" s="31">
        <f t="shared" si="108"/>
        <v>0</v>
      </c>
      <c r="BA47" s="31">
        <f t="shared" si="109"/>
        <v>0</v>
      </c>
      <c r="BB47" s="31">
        <f t="shared" si="21"/>
        <v>44197.699999999997</v>
      </c>
      <c r="BC47" s="31">
        <f t="shared" si="22"/>
        <v>44197.699999999997</v>
      </c>
      <c r="BD47" s="31">
        <f t="shared" si="23"/>
        <v>44197.699999999997</v>
      </c>
      <c r="BE47" s="31">
        <f t="shared" si="110"/>
        <v>0</v>
      </c>
      <c r="BF47" s="31">
        <f t="shared" si="111"/>
        <v>0</v>
      </c>
      <c r="BG47" s="31">
        <f t="shared" si="112"/>
        <v>0</v>
      </c>
      <c r="BH47" s="31">
        <f t="shared" si="24"/>
        <v>44197.699999999997</v>
      </c>
      <c r="BI47" s="31">
        <f t="shared" si="25"/>
        <v>44197.699999999997</v>
      </c>
      <c r="BJ47" s="31">
        <f t="shared" si="26"/>
        <v>44197.699999999997</v>
      </c>
      <c r="BK47" s="31">
        <f t="shared" si="125"/>
        <v>0</v>
      </c>
      <c r="BL47" s="31">
        <f t="shared" si="114"/>
        <v>0</v>
      </c>
      <c r="BM47" s="31">
        <f t="shared" si="115"/>
        <v>0</v>
      </c>
      <c r="BN47" s="31">
        <f t="shared" si="27"/>
        <v>44197.699999999997</v>
      </c>
      <c r="BO47" s="31">
        <f t="shared" si="28"/>
        <v>44197.699999999997</v>
      </c>
      <c r="BP47" s="31">
        <f t="shared" si="29"/>
        <v>44197.699999999997</v>
      </c>
      <c r="BQ47" s="31">
        <f t="shared" si="116"/>
        <v>0</v>
      </c>
      <c r="BR47" s="31">
        <f t="shared" si="117"/>
        <v>0</v>
      </c>
      <c r="BS47" s="31">
        <f t="shared" si="30"/>
        <v>44197.699999999997</v>
      </c>
      <c r="BT47" s="31">
        <f t="shared" si="31"/>
        <v>44197.699999999997</v>
      </c>
      <c r="BU47" s="31">
        <f t="shared" si="32"/>
        <v>44197.699999999997</v>
      </c>
      <c r="BV47" s="31">
        <f t="shared" si="118"/>
        <v>0</v>
      </c>
      <c r="BW47" s="31">
        <f t="shared" si="119"/>
        <v>0</v>
      </c>
      <c r="BX47" s="31">
        <f t="shared" si="33"/>
        <v>44197.699999999997</v>
      </c>
      <c r="BY47" s="31">
        <f t="shared" si="34"/>
        <v>44197.699999999997</v>
      </c>
      <c r="BZ47" s="31">
        <f t="shared" si="35"/>
        <v>44197.699999999997</v>
      </c>
      <c r="CA47" s="31">
        <f t="shared" si="120"/>
        <v>0</v>
      </c>
      <c r="CB47" s="31">
        <f t="shared" si="121"/>
        <v>0</v>
      </c>
      <c r="CC47" s="31">
        <f t="shared" si="122"/>
        <v>0</v>
      </c>
      <c r="CD47" s="31">
        <f t="shared" si="39"/>
        <v>44197.699999999997</v>
      </c>
      <c r="CE47" s="31">
        <f t="shared" si="40"/>
        <v>44197.699999999997</v>
      </c>
      <c r="CF47" s="31">
        <f t="shared" si="41"/>
        <v>44197.699999999997</v>
      </c>
      <c r="CG47" s="31">
        <f t="shared" si="123"/>
        <v>0</v>
      </c>
      <c r="CH47" s="24"/>
      <c r="CI47" s="40"/>
      <c r="CO47" s="1" t="s">
        <v>31</v>
      </c>
    </row>
    <row r="48" ht="45">
      <c r="A48" s="16" t="s">
        <v>71</v>
      </c>
      <c r="B48" s="17">
        <v>600</v>
      </c>
      <c r="C48" s="16"/>
      <c r="D48" s="16"/>
      <c r="E48" s="39" t="s">
        <v>45</v>
      </c>
      <c r="F48" s="31">
        <f t="shared" si="83"/>
        <v>33002.5</v>
      </c>
      <c r="G48" s="31">
        <f t="shared" si="84"/>
        <v>33002.5</v>
      </c>
      <c r="H48" s="31">
        <f t="shared" si="85"/>
        <v>33002.5</v>
      </c>
      <c r="I48" s="31">
        <f t="shared" si="126"/>
        <v>11195.200000000001</v>
      </c>
      <c r="J48" s="31">
        <f t="shared" si="127"/>
        <v>11195.200000000001</v>
      </c>
      <c r="K48" s="31">
        <f t="shared" si="128"/>
        <v>11195.200000000001</v>
      </c>
      <c r="L48" s="31">
        <f t="shared" si="0"/>
        <v>44197.699999999997</v>
      </c>
      <c r="M48" s="31">
        <f t="shared" si="1"/>
        <v>44197.699999999997</v>
      </c>
      <c r="N48" s="31">
        <f t="shared" si="2"/>
        <v>44197.699999999997</v>
      </c>
      <c r="O48" s="31">
        <f t="shared" si="89"/>
        <v>0</v>
      </c>
      <c r="P48" s="31">
        <f t="shared" si="90"/>
        <v>0</v>
      </c>
      <c r="Q48" s="31">
        <f t="shared" si="91"/>
        <v>0</v>
      </c>
      <c r="R48" s="31">
        <f t="shared" si="3"/>
        <v>44197.699999999997</v>
      </c>
      <c r="S48" s="31">
        <f t="shared" si="4"/>
        <v>44197.699999999997</v>
      </c>
      <c r="T48" s="31">
        <f t="shared" si="5"/>
        <v>44197.699999999997</v>
      </c>
      <c r="U48" s="31">
        <f t="shared" si="92"/>
        <v>0</v>
      </c>
      <c r="V48" s="31">
        <f t="shared" si="93"/>
        <v>0</v>
      </c>
      <c r="W48" s="31">
        <f t="shared" si="94"/>
        <v>0</v>
      </c>
      <c r="X48" s="31">
        <f t="shared" si="6"/>
        <v>44197.699999999997</v>
      </c>
      <c r="Y48" s="31">
        <f t="shared" si="7"/>
        <v>44197.699999999997</v>
      </c>
      <c r="Z48" s="31">
        <f t="shared" si="8"/>
        <v>44197.699999999997</v>
      </c>
      <c r="AA48" s="31">
        <f t="shared" si="95"/>
        <v>0</v>
      </c>
      <c r="AB48" s="31">
        <f t="shared" si="96"/>
        <v>0</v>
      </c>
      <c r="AC48" s="31">
        <f t="shared" si="97"/>
        <v>0</v>
      </c>
      <c r="AD48" s="31">
        <f t="shared" si="9"/>
        <v>44197.699999999997</v>
      </c>
      <c r="AE48" s="31">
        <f t="shared" si="10"/>
        <v>44197.699999999997</v>
      </c>
      <c r="AF48" s="31">
        <f t="shared" si="11"/>
        <v>44197.699999999997</v>
      </c>
      <c r="AG48" s="31">
        <f t="shared" si="98"/>
        <v>0</v>
      </c>
      <c r="AH48" s="31">
        <f t="shared" si="99"/>
        <v>0</v>
      </c>
      <c r="AI48" s="31">
        <f t="shared" si="100"/>
        <v>0</v>
      </c>
      <c r="AJ48" s="31">
        <f t="shared" si="12"/>
        <v>44197.699999999997</v>
      </c>
      <c r="AK48" s="31">
        <f t="shared" si="13"/>
        <v>44197.699999999997</v>
      </c>
      <c r="AL48" s="31">
        <f t="shared" si="14"/>
        <v>44197.699999999997</v>
      </c>
      <c r="AM48" s="31">
        <f t="shared" si="101"/>
        <v>0</v>
      </c>
      <c r="AN48" s="31">
        <f t="shared" si="102"/>
        <v>0</v>
      </c>
      <c r="AO48" s="31">
        <f t="shared" si="103"/>
        <v>0</v>
      </c>
      <c r="AP48" s="31">
        <f t="shared" si="15"/>
        <v>44197.699999999997</v>
      </c>
      <c r="AQ48" s="31">
        <f t="shared" si="16"/>
        <v>44197.699999999997</v>
      </c>
      <c r="AR48" s="31">
        <f t="shared" si="17"/>
        <v>44197.699999999997</v>
      </c>
      <c r="AS48" s="31">
        <f t="shared" si="104"/>
        <v>0</v>
      </c>
      <c r="AT48" s="31">
        <f t="shared" si="105"/>
        <v>0</v>
      </c>
      <c r="AU48" s="31">
        <f t="shared" si="106"/>
        <v>0</v>
      </c>
      <c r="AV48" s="31">
        <f t="shared" si="18"/>
        <v>44197.699999999997</v>
      </c>
      <c r="AW48" s="31">
        <f t="shared" si="19"/>
        <v>44197.699999999997</v>
      </c>
      <c r="AX48" s="31">
        <f t="shared" si="20"/>
        <v>44197.699999999997</v>
      </c>
      <c r="AY48" s="31">
        <f t="shared" si="124"/>
        <v>0</v>
      </c>
      <c r="AZ48" s="31">
        <f t="shared" si="108"/>
        <v>0</v>
      </c>
      <c r="BA48" s="31">
        <f t="shared" si="109"/>
        <v>0</v>
      </c>
      <c r="BB48" s="31">
        <f t="shared" si="21"/>
        <v>44197.699999999997</v>
      </c>
      <c r="BC48" s="31">
        <f t="shared" si="22"/>
        <v>44197.699999999997</v>
      </c>
      <c r="BD48" s="31">
        <f t="shared" si="23"/>
        <v>44197.699999999997</v>
      </c>
      <c r="BE48" s="31">
        <f t="shared" si="110"/>
        <v>0</v>
      </c>
      <c r="BF48" s="31">
        <f t="shared" si="111"/>
        <v>0</v>
      </c>
      <c r="BG48" s="31">
        <f t="shared" si="112"/>
        <v>0</v>
      </c>
      <c r="BH48" s="31">
        <f t="shared" si="24"/>
        <v>44197.699999999997</v>
      </c>
      <c r="BI48" s="31">
        <f t="shared" si="25"/>
        <v>44197.699999999997</v>
      </c>
      <c r="BJ48" s="31">
        <f t="shared" si="26"/>
        <v>44197.699999999997</v>
      </c>
      <c r="BK48" s="31">
        <f t="shared" si="125"/>
        <v>0</v>
      </c>
      <c r="BL48" s="31">
        <f t="shared" si="114"/>
        <v>0</v>
      </c>
      <c r="BM48" s="31">
        <f t="shared" si="115"/>
        <v>0</v>
      </c>
      <c r="BN48" s="31">
        <f t="shared" si="27"/>
        <v>44197.699999999997</v>
      </c>
      <c r="BO48" s="31">
        <f t="shared" si="28"/>
        <v>44197.699999999997</v>
      </c>
      <c r="BP48" s="31">
        <f t="shared" si="29"/>
        <v>44197.699999999997</v>
      </c>
      <c r="BQ48" s="31">
        <f t="shared" si="116"/>
        <v>0</v>
      </c>
      <c r="BR48" s="31">
        <f t="shared" si="117"/>
        <v>0</v>
      </c>
      <c r="BS48" s="31">
        <f t="shared" si="30"/>
        <v>44197.699999999997</v>
      </c>
      <c r="BT48" s="31">
        <f t="shared" si="31"/>
        <v>44197.699999999997</v>
      </c>
      <c r="BU48" s="31">
        <f t="shared" si="32"/>
        <v>44197.699999999997</v>
      </c>
      <c r="BV48" s="31">
        <f t="shared" si="118"/>
        <v>0</v>
      </c>
      <c r="BW48" s="31">
        <f t="shared" si="119"/>
        <v>0</v>
      </c>
      <c r="BX48" s="31">
        <f t="shared" si="33"/>
        <v>44197.699999999997</v>
      </c>
      <c r="BY48" s="31">
        <f t="shared" si="34"/>
        <v>44197.699999999997</v>
      </c>
      <c r="BZ48" s="31">
        <f t="shared" si="35"/>
        <v>44197.699999999997</v>
      </c>
      <c r="CA48" s="31">
        <f t="shared" si="120"/>
        <v>0</v>
      </c>
      <c r="CB48" s="31">
        <f t="shared" si="121"/>
        <v>0</v>
      </c>
      <c r="CC48" s="31">
        <f t="shared" si="122"/>
        <v>0</v>
      </c>
      <c r="CD48" s="31">
        <f t="shared" si="39"/>
        <v>44197.699999999997</v>
      </c>
      <c r="CE48" s="31">
        <f t="shared" si="40"/>
        <v>44197.699999999997</v>
      </c>
      <c r="CF48" s="31">
        <f t="shared" si="41"/>
        <v>44197.699999999997</v>
      </c>
      <c r="CG48" s="31">
        <f t="shared" si="123"/>
        <v>0</v>
      </c>
      <c r="CH48" s="24"/>
      <c r="CI48" s="40"/>
      <c r="CM48" s="1" t="s">
        <v>29</v>
      </c>
    </row>
    <row r="49" ht="75">
      <c r="A49" s="16" t="s">
        <v>71</v>
      </c>
      <c r="B49" s="17">
        <v>630</v>
      </c>
      <c r="C49" s="16"/>
      <c r="D49" s="16"/>
      <c r="E49" s="39" t="s">
        <v>51</v>
      </c>
      <c r="F49" s="31">
        <f t="shared" si="83"/>
        <v>33002.5</v>
      </c>
      <c r="G49" s="31">
        <f t="shared" si="84"/>
        <v>33002.5</v>
      </c>
      <c r="H49" s="31">
        <f t="shared" si="85"/>
        <v>33002.5</v>
      </c>
      <c r="I49" s="31">
        <f t="shared" si="126"/>
        <v>11195.200000000001</v>
      </c>
      <c r="J49" s="31">
        <f t="shared" si="127"/>
        <v>11195.200000000001</v>
      </c>
      <c r="K49" s="31">
        <f t="shared" si="128"/>
        <v>11195.200000000001</v>
      </c>
      <c r="L49" s="31">
        <f t="shared" si="0"/>
        <v>44197.699999999997</v>
      </c>
      <c r="M49" s="31">
        <f t="shared" si="1"/>
        <v>44197.699999999997</v>
      </c>
      <c r="N49" s="31">
        <f t="shared" si="2"/>
        <v>44197.699999999997</v>
      </c>
      <c r="O49" s="31">
        <f t="shared" si="89"/>
        <v>0</v>
      </c>
      <c r="P49" s="31">
        <f t="shared" si="90"/>
        <v>0</v>
      </c>
      <c r="Q49" s="31">
        <f t="shared" si="91"/>
        <v>0</v>
      </c>
      <c r="R49" s="31">
        <f t="shared" si="3"/>
        <v>44197.699999999997</v>
      </c>
      <c r="S49" s="31">
        <f t="shared" si="4"/>
        <v>44197.699999999997</v>
      </c>
      <c r="T49" s="31">
        <f t="shared" si="5"/>
        <v>44197.699999999997</v>
      </c>
      <c r="U49" s="31">
        <f t="shared" si="92"/>
        <v>0</v>
      </c>
      <c r="V49" s="31">
        <f t="shared" si="93"/>
        <v>0</v>
      </c>
      <c r="W49" s="31">
        <f t="shared" si="94"/>
        <v>0</v>
      </c>
      <c r="X49" s="31">
        <f t="shared" si="6"/>
        <v>44197.699999999997</v>
      </c>
      <c r="Y49" s="31">
        <f t="shared" si="7"/>
        <v>44197.699999999997</v>
      </c>
      <c r="Z49" s="31">
        <f t="shared" si="8"/>
        <v>44197.699999999997</v>
      </c>
      <c r="AA49" s="31">
        <f t="shared" si="95"/>
        <v>0</v>
      </c>
      <c r="AB49" s="31">
        <f t="shared" si="96"/>
        <v>0</v>
      </c>
      <c r="AC49" s="31">
        <f t="shared" si="97"/>
        <v>0</v>
      </c>
      <c r="AD49" s="31">
        <f t="shared" si="9"/>
        <v>44197.699999999997</v>
      </c>
      <c r="AE49" s="31">
        <f t="shared" si="10"/>
        <v>44197.699999999997</v>
      </c>
      <c r="AF49" s="31">
        <f t="shared" si="11"/>
        <v>44197.699999999997</v>
      </c>
      <c r="AG49" s="31">
        <f t="shared" si="98"/>
        <v>0</v>
      </c>
      <c r="AH49" s="31">
        <f t="shared" si="99"/>
        <v>0</v>
      </c>
      <c r="AI49" s="31">
        <f t="shared" si="100"/>
        <v>0</v>
      </c>
      <c r="AJ49" s="31">
        <f t="shared" si="12"/>
        <v>44197.699999999997</v>
      </c>
      <c r="AK49" s="31">
        <f t="shared" si="13"/>
        <v>44197.699999999997</v>
      </c>
      <c r="AL49" s="31">
        <f t="shared" si="14"/>
        <v>44197.699999999997</v>
      </c>
      <c r="AM49" s="31">
        <f t="shared" si="101"/>
        <v>0</v>
      </c>
      <c r="AN49" s="31">
        <f t="shared" si="102"/>
        <v>0</v>
      </c>
      <c r="AO49" s="31">
        <f t="shared" si="103"/>
        <v>0</v>
      </c>
      <c r="AP49" s="31">
        <f t="shared" si="15"/>
        <v>44197.699999999997</v>
      </c>
      <c r="AQ49" s="31">
        <f t="shared" si="16"/>
        <v>44197.699999999997</v>
      </c>
      <c r="AR49" s="31">
        <f t="shared" si="17"/>
        <v>44197.699999999997</v>
      </c>
      <c r="AS49" s="31">
        <f t="shared" si="104"/>
        <v>0</v>
      </c>
      <c r="AT49" s="31">
        <f t="shared" si="105"/>
        <v>0</v>
      </c>
      <c r="AU49" s="31">
        <f t="shared" si="106"/>
        <v>0</v>
      </c>
      <c r="AV49" s="31">
        <f t="shared" si="18"/>
        <v>44197.699999999997</v>
      </c>
      <c r="AW49" s="31">
        <f t="shared" si="19"/>
        <v>44197.699999999997</v>
      </c>
      <c r="AX49" s="31">
        <f t="shared" si="20"/>
        <v>44197.699999999997</v>
      </c>
      <c r="AY49" s="31">
        <f t="shared" si="124"/>
        <v>0</v>
      </c>
      <c r="AZ49" s="31">
        <f t="shared" si="108"/>
        <v>0</v>
      </c>
      <c r="BA49" s="31">
        <f t="shared" si="109"/>
        <v>0</v>
      </c>
      <c r="BB49" s="31">
        <f t="shared" si="21"/>
        <v>44197.699999999997</v>
      </c>
      <c r="BC49" s="31">
        <f t="shared" si="22"/>
        <v>44197.699999999997</v>
      </c>
      <c r="BD49" s="31">
        <f t="shared" si="23"/>
        <v>44197.699999999997</v>
      </c>
      <c r="BE49" s="31">
        <f t="shared" si="110"/>
        <v>0</v>
      </c>
      <c r="BF49" s="31">
        <f t="shared" si="111"/>
        <v>0</v>
      </c>
      <c r="BG49" s="31">
        <f t="shared" si="112"/>
        <v>0</v>
      </c>
      <c r="BH49" s="31">
        <f t="shared" si="24"/>
        <v>44197.699999999997</v>
      </c>
      <c r="BI49" s="31">
        <f t="shared" si="25"/>
        <v>44197.699999999997</v>
      </c>
      <c r="BJ49" s="31">
        <f t="shared" si="26"/>
        <v>44197.699999999997</v>
      </c>
      <c r="BK49" s="31">
        <f t="shared" si="125"/>
        <v>0</v>
      </c>
      <c r="BL49" s="31">
        <f t="shared" si="114"/>
        <v>0</v>
      </c>
      <c r="BM49" s="31">
        <f t="shared" si="115"/>
        <v>0</v>
      </c>
      <c r="BN49" s="31">
        <f t="shared" si="27"/>
        <v>44197.699999999997</v>
      </c>
      <c r="BO49" s="31">
        <f t="shared" si="28"/>
        <v>44197.699999999997</v>
      </c>
      <c r="BP49" s="31">
        <f t="shared" si="29"/>
        <v>44197.699999999997</v>
      </c>
      <c r="BQ49" s="31">
        <f t="shared" si="116"/>
        <v>0</v>
      </c>
      <c r="BR49" s="31">
        <f t="shared" si="117"/>
        <v>0</v>
      </c>
      <c r="BS49" s="31">
        <f t="shared" si="30"/>
        <v>44197.699999999997</v>
      </c>
      <c r="BT49" s="31">
        <f t="shared" si="31"/>
        <v>44197.699999999997</v>
      </c>
      <c r="BU49" s="31">
        <f t="shared" si="32"/>
        <v>44197.699999999997</v>
      </c>
      <c r="BV49" s="31">
        <f t="shared" si="118"/>
        <v>0</v>
      </c>
      <c r="BW49" s="31">
        <f t="shared" si="119"/>
        <v>0</v>
      </c>
      <c r="BX49" s="31">
        <f t="shared" si="33"/>
        <v>44197.699999999997</v>
      </c>
      <c r="BY49" s="31">
        <f t="shared" si="34"/>
        <v>44197.699999999997</v>
      </c>
      <c r="BZ49" s="31">
        <f t="shared" si="35"/>
        <v>44197.699999999997</v>
      </c>
      <c r="CA49" s="31">
        <f t="shared" si="120"/>
        <v>0</v>
      </c>
      <c r="CB49" s="31">
        <f t="shared" si="121"/>
        <v>0</v>
      </c>
      <c r="CC49" s="31">
        <f t="shared" si="122"/>
        <v>0</v>
      </c>
      <c r="CD49" s="31">
        <f t="shared" si="39"/>
        <v>44197.699999999997</v>
      </c>
      <c r="CE49" s="31">
        <f t="shared" si="40"/>
        <v>44197.699999999997</v>
      </c>
      <c r="CF49" s="31">
        <f t="shared" si="41"/>
        <v>44197.699999999997</v>
      </c>
      <c r="CG49" s="31">
        <f t="shared" si="123"/>
        <v>0</v>
      </c>
      <c r="CH49" s="24"/>
      <c r="CI49" s="40"/>
      <c r="CN49" s="1" t="s">
        <v>30</v>
      </c>
    </row>
    <row r="50" ht="15">
      <c r="A50" s="16" t="s">
        <v>71</v>
      </c>
      <c r="B50" s="17">
        <v>630</v>
      </c>
      <c r="C50" s="16" t="s">
        <v>42</v>
      </c>
      <c r="D50" s="16" t="s">
        <v>43</v>
      </c>
      <c r="E50" s="39" t="s">
        <v>44</v>
      </c>
      <c r="F50" s="31">
        <v>33002.5</v>
      </c>
      <c r="G50" s="31">
        <v>33002.5</v>
      </c>
      <c r="H50" s="31">
        <v>33002.5</v>
      </c>
      <c r="I50" s="31">
        <v>11195.200000000001</v>
      </c>
      <c r="J50" s="31">
        <v>11195.200000000001</v>
      </c>
      <c r="K50" s="31">
        <v>11195.200000000001</v>
      </c>
      <c r="L50" s="31">
        <f t="shared" si="0"/>
        <v>44197.699999999997</v>
      </c>
      <c r="M50" s="31">
        <f t="shared" si="1"/>
        <v>44197.699999999997</v>
      </c>
      <c r="N50" s="31">
        <f t="shared" si="2"/>
        <v>44197.699999999997</v>
      </c>
      <c r="O50" s="31"/>
      <c r="P50" s="31"/>
      <c r="Q50" s="31"/>
      <c r="R50" s="31">
        <f t="shared" si="3"/>
        <v>44197.699999999997</v>
      </c>
      <c r="S50" s="31">
        <f t="shared" si="4"/>
        <v>44197.699999999997</v>
      </c>
      <c r="T50" s="31">
        <f t="shared" si="5"/>
        <v>44197.699999999997</v>
      </c>
      <c r="U50" s="31"/>
      <c r="V50" s="31"/>
      <c r="W50" s="31"/>
      <c r="X50" s="31">
        <f t="shared" si="6"/>
        <v>44197.699999999997</v>
      </c>
      <c r="Y50" s="31">
        <f t="shared" si="7"/>
        <v>44197.699999999997</v>
      </c>
      <c r="Z50" s="31">
        <f t="shared" si="8"/>
        <v>44197.699999999997</v>
      </c>
      <c r="AA50" s="31"/>
      <c r="AB50" s="31"/>
      <c r="AC50" s="31"/>
      <c r="AD50" s="31">
        <f t="shared" si="9"/>
        <v>44197.699999999997</v>
      </c>
      <c r="AE50" s="31">
        <f t="shared" si="10"/>
        <v>44197.699999999997</v>
      </c>
      <c r="AF50" s="31">
        <f t="shared" si="11"/>
        <v>44197.699999999997</v>
      </c>
      <c r="AG50" s="31"/>
      <c r="AH50" s="31"/>
      <c r="AI50" s="31"/>
      <c r="AJ50" s="31">
        <f t="shared" si="12"/>
        <v>44197.699999999997</v>
      </c>
      <c r="AK50" s="31">
        <f t="shared" si="13"/>
        <v>44197.699999999997</v>
      </c>
      <c r="AL50" s="31">
        <f t="shared" si="14"/>
        <v>44197.699999999997</v>
      </c>
      <c r="AM50" s="31"/>
      <c r="AN50" s="31"/>
      <c r="AO50" s="31"/>
      <c r="AP50" s="31">
        <f t="shared" si="15"/>
        <v>44197.699999999997</v>
      </c>
      <c r="AQ50" s="31">
        <f t="shared" si="16"/>
        <v>44197.699999999997</v>
      </c>
      <c r="AR50" s="31">
        <f t="shared" si="17"/>
        <v>44197.699999999997</v>
      </c>
      <c r="AS50" s="31"/>
      <c r="AT50" s="31"/>
      <c r="AU50" s="31"/>
      <c r="AV50" s="31">
        <f t="shared" si="18"/>
        <v>44197.699999999997</v>
      </c>
      <c r="AW50" s="31">
        <f t="shared" si="19"/>
        <v>44197.699999999997</v>
      </c>
      <c r="AX50" s="31">
        <f t="shared" si="20"/>
        <v>44197.699999999997</v>
      </c>
      <c r="AY50" s="31"/>
      <c r="AZ50" s="31"/>
      <c r="BA50" s="31"/>
      <c r="BB50" s="31">
        <f t="shared" si="21"/>
        <v>44197.699999999997</v>
      </c>
      <c r="BC50" s="31">
        <f t="shared" si="22"/>
        <v>44197.699999999997</v>
      </c>
      <c r="BD50" s="31">
        <f t="shared" si="23"/>
        <v>44197.699999999997</v>
      </c>
      <c r="BE50" s="31"/>
      <c r="BF50" s="31"/>
      <c r="BG50" s="31"/>
      <c r="BH50" s="31">
        <f t="shared" si="24"/>
        <v>44197.699999999997</v>
      </c>
      <c r="BI50" s="31">
        <f t="shared" si="25"/>
        <v>44197.699999999997</v>
      </c>
      <c r="BJ50" s="31">
        <f t="shared" si="26"/>
        <v>44197.699999999997</v>
      </c>
      <c r="BK50" s="31"/>
      <c r="BL50" s="31"/>
      <c r="BM50" s="31"/>
      <c r="BN50" s="31">
        <f t="shared" si="27"/>
        <v>44197.699999999997</v>
      </c>
      <c r="BO50" s="31">
        <f t="shared" si="28"/>
        <v>44197.699999999997</v>
      </c>
      <c r="BP50" s="31">
        <f t="shared" si="29"/>
        <v>44197.699999999997</v>
      </c>
      <c r="BQ50" s="31"/>
      <c r="BR50" s="31"/>
      <c r="BS50" s="31">
        <f t="shared" si="30"/>
        <v>44197.699999999997</v>
      </c>
      <c r="BT50" s="31">
        <f t="shared" si="31"/>
        <v>44197.699999999997</v>
      </c>
      <c r="BU50" s="31">
        <f t="shared" si="32"/>
        <v>44197.699999999997</v>
      </c>
      <c r="BV50" s="31"/>
      <c r="BW50" s="31"/>
      <c r="BX50" s="31">
        <f t="shared" si="33"/>
        <v>44197.699999999997</v>
      </c>
      <c r="BY50" s="31">
        <f t="shared" si="34"/>
        <v>44197.699999999997</v>
      </c>
      <c r="BZ50" s="31">
        <f t="shared" si="35"/>
        <v>44197.699999999997</v>
      </c>
      <c r="CA50" s="31"/>
      <c r="CB50" s="31"/>
      <c r="CC50" s="31"/>
      <c r="CD50" s="31">
        <f t="shared" si="39"/>
        <v>44197.699999999997</v>
      </c>
      <c r="CE50" s="31">
        <f t="shared" si="40"/>
        <v>44197.699999999997</v>
      </c>
      <c r="CF50" s="31">
        <f t="shared" si="41"/>
        <v>44197.699999999997</v>
      </c>
      <c r="CG50" s="31"/>
      <c r="CH50" s="24"/>
      <c r="CI50" s="40" t="s">
        <v>73</v>
      </c>
    </row>
    <row r="51" ht="60">
      <c r="A51" s="16" t="s">
        <v>74</v>
      </c>
      <c r="B51" s="17"/>
      <c r="C51" s="16"/>
      <c r="D51" s="16"/>
      <c r="E51" s="39" t="s">
        <v>75</v>
      </c>
      <c r="F51" s="31">
        <f t="shared" si="83"/>
        <v>41301.5</v>
      </c>
      <c r="G51" s="31">
        <f t="shared" si="84"/>
        <v>41301.5</v>
      </c>
      <c r="H51" s="31">
        <f t="shared" si="85"/>
        <v>41301.5</v>
      </c>
      <c r="I51" s="31">
        <f t="shared" si="126"/>
        <v>1710.7</v>
      </c>
      <c r="J51" s="31">
        <f t="shared" si="127"/>
        <v>3175.8000000000002</v>
      </c>
      <c r="K51" s="31">
        <f t="shared" si="128"/>
        <v>4699.3000000000002</v>
      </c>
      <c r="L51" s="31">
        <f t="shared" si="0"/>
        <v>43012.199999999997</v>
      </c>
      <c r="M51" s="31">
        <f t="shared" si="1"/>
        <v>44477.300000000003</v>
      </c>
      <c r="N51" s="31">
        <f t="shared" si="2"/>
        <v>46000.800000000003</v>
      </c>
      <c r="O51" s="31">
        <f t="shared" si="89"/>
        <v>1151.0219999999999</v>
      </c>
      <c r="P51" s="31">
        <f t="shared" si="90"/>
        <v>0</v>
      </c>
      <c r="Q51" s="31">
        <f t="shared" si="91"/>
        <v>0</v>
      </c>
      <c r="R51" s="31">
        <f t="shared" si="3"/>
        <v>44163.221999999994</v>
      </c>
      <c r="S51" s="31">
        <f t="shared" si="4"/>
        <v>44477.300000000003</v>
      </c>
      <c r="T51" s="31">
        <f t="shared" si="5"/>
        <v>46000.800000000003</v>
      </c>
      <c r="U51" s="31">
        <f t="shared" si="92"/>
        <v>0</v>
      </c>
      <c r="V51" s="31">
        <f t="shared" si="93"/>
        <v>0</v>
      </c>
      <c r="W51" s="31">
        <f t="shared" si="94"/>
        <v>0</v>
      </c>
      <c r="X51" s="31">
        <f t="shared" si="6"/>
        <v>44163.221999999994</v>
      </c>
      <c r="Y51" s="31">
        <f t="shared" si="7"/>
        <v>44477.300000000003</v>
      </c>
      <c r="Z51" s="31">
        <f t="shared" si="8"/>
        <v>46000.800000000003</v>
      </c>
      <c r="AA51" s="31">
        <f t="shared" si="95"/>
        <v>0</v>
      </c>
      <c r="AB51" s="31">
        <f t="shared" si="96"/>
        <v>0</v>
      </c>
      <c r="AC51" s="31">
        <f t="shared" si="97"/>
        <v>0</v>
      </c>
      <c r="AD51" s="31">
        <f t="shared" si="9"/>
        <v>44163.221999999994</v>
      </c>
      <c r="AE51" s="31">
        <f t="shared" si="10"/>
        <v>44477.300000000003</v>
      </c>
      <c r="AF51" s="31">
        <f t="shared" si="11"/>
        <v>46000.800000000003</v>
      </c>
      <c r="AG51" s="31">
        <f t="shared" si="98"/>
        <v>0</v>
      </c>
      <c r="AH51" s="31">
        <f t="shared" si="99"/>
        <v>0</v>
      </c>
      <c r="AI51" s="31">
        <f t="shared" si="100"/>
        <v>0</v>
      </c>
      <c r="AJ51" s="31">
        <f t="shared" si="12"/>
        <v>44163.221999999994</v>
      </c>
      <c r="AK51" s="31">
        <f t="shared" si="13"/>
        <v>44477.300000000003</v>
      </c>
      <c r="AL51" s="31">
        <f t="shared" si="14"/>
        <v>46000.800000000003</v>
      </c>
      <c r="AM51" s="31">
        <f t="shared" si="101"/>
        <v>0</v>
      </c>
      <c r="AN51" s="31">
        <f t="shared" si="102"/>
        <v>0</v>
      </c>
      <c r="AO51" s="31">
        <f t="shared" si="103"/>
        <v>0</v>
      </c>
      <c r="AP51" s="31">
        <f t="shared" si="15"/>
        <v>44163.221999999994</v>
      </c>
      <c r="AQ51" s="31">
        <f t="shared" si="16"/>
        <v>44477.300000000003</v>
      </c>
      <c r="AR51" s="31">
        <f t="shared" si="17"/>
        <v>46000.800000000003</v>
      </c>
      <c r="AS51" s="31">
        <f t="shared" si="104"/>
        <v>0</v>
      </c>
      <c r="AT51" s="31">
        <f t="shared" si="105"/>
        <v>0</v>
      </c>
      <c r="AU51" s="31">
        <f t="shared" si="106"/>
        <v>0</v>
      </c>
      <c r="AV51" s="31">
        <f t="shared" si="18"/>
        <v>44163.221999999994</v>
      </c>
      <c r="AW51" s="31">
        <f t="shared" si="19"/>
        <v>44477.300000000003</v>
      </c>
      <c r="AX51" s="31">
        <f t="shared" si="20"/>
        <v>46000.800000000003</v>
      </c>
      <c r="AY51" s="31">
        <f t="shared" si="124"/>
        <v>3368.4339999999997</v>
      </c>
      <c r="AZ51" s="31">
        <f t="shared" si="108"/>
        <v>0</v>
      </c>
      <c r="BA51" s="31">
        <f t="shared" si="109"/>
        <v>0</v>
      </c>
      <c r="BB51" s="31">
        <f t="shared" si="21"/>
        <v>47531.655999999995</v>
      </c>
      <c r="BC51" s="31">
        <f t="shared" si="22"/>
        <v>44477.300000000003</v>
      </c>
      <c r="BD51" s="31">
        <f t="shared" si="23"/>
        <v>46000.800000000003</v>
      </c>
      <c r="BE51" s="31">
        <f t="shared" si="110"/>
        <v>0</v>
      </c>
      <c r="BF51" s="31">
        <f t="shared" si="111"/>
        <v>0</v>
      </c>
      <c r="BG51" s="31">
        <f t="shared" si="112"/>
        <v>0</v>
      </c>
      <c r="BH51" s="31">
        <f t="shared" si="24"/>
        <v>47531.655999999995</v>
      </c>
      <c r="BI51" s="31">
        <f t="shared" si="25"/>
        <v>44477.300000000003</v>
      </c>
      <c r="BJ51" s="31">
        <f t="shared" si="26"/>
        <v>46000.800000000003</v>
      </c>
      <c r="BK51" s="31">
        <f t="shared" si="125"/>
        <v>1188.2720000000002</v>
      </c>
      <c r="BL51" s="31">
        <f t="shared" si="114"/>
        <v>0</v>
      </c>
      <c r="BM51" s="31">
        <f t="shared" si="115"/>
        <v>0</v>
      </c>
      <c r="BN51" s="31">
        <f t="shared" si="27"/>
        <v>48719.927999999993</v>
      </c>
      <c r="BO51" s="31">
        <f t="shared" si="28"/>
        <v>44477.300000000003</v>
      </c>
      <c r="BP51" s="31">
        <f t="shared" si="29"/>
        <v>46000.800000000003</v>
      </c>
      <c r="BQ51" s="31">
        <f t="shared" si="116"/>
        <v>0</v>
      </c>
      <c r="BR51" s="31">
        <f t="shared" si="117"/>
        <v>0</v>
      </c>
      <c r="BS51" s="31">
        <f t="shared" si="30"/>
        <v>48719.927999999993</v>
      </c>
      <c r="BT51" s="31">
        <f t="shared" si="31"/>
        <v>44477.300000000003</v>
      </c>
      <c r="BU51" s="31">
        <f t="shared" si="32"/>
        <v>46000.800000000003</v>
      </c>
      <c r="BV51" s="31">
        <f t="shared" si="118"/>
        <v>0</v>
      </c>
      <c r="BW51" s="31">
        <f t="shared" si="119"/>
        <v>0</v>
      </c>
      <c r="BX51" s="31">
        <f t="shared" si="33"/>
        <v>48719.927999999993</v>
      </c>
      <c r="BY51" s="31">
        <f t="shared" si="34"/>
        <v>44477.300000000003</v>
      </c>
      <c r="BZ51" s="31">
        <f t="shared" si="35"/>
        <v>46000.800000000003</v>
      </c>
      <c r="CA51" s="31">
        <f t="shared" si="120"/>
        <v>40.751000000000005</v>
      </c>
      <c r="CB51" s="31">
        <f t="shared" si="121"/>
        <v>0</v>
      </c>
      <c r="CC51" s="31">
        <f t="shared" si="122"/>
        <v>0</v>
      </c>
      <c r="CD51" s="31">
        <f t="shared" si="39"/>
        <v>48760.678999999989</v>
      </c>
      <c r="CE51" s="31">
        <f t="shared" si="40"/>
        <v>44477.300000000003</v>
      </c>
      <c r="CF51" s="31">
        <f t="shared" si="41"/>
        <v>46000.800000000003</v>
      </c>
      <c r="CG51" s="31">
        <f t="shared" si="123"/>
        <v>0</v>
      </c>
      <c r="CH51" s="24"/>
      <c r="CI51" s="40"/>
      <c r="CL51" s="1" t="s">
        <v>28</v>
      </c>
    </row>
    <row r="52" ht="30">
      <c r="A52" s="16" t="s">
        <v>76</v>
      </c>
      <c r="B52" s="17"/>
      <c r="C52" s="16"/>
      <c r="D52" s="16"/>
      <c r="E52" s="39" t="s">
        <v>77</v>
      </c>
      <c r="F52" s="31">
        <f>F53+F56</f>
        <v>41301.5</v>
      </c>
      <c r="G52" s="31">
        <f>G53+G56</f>
        <v>41301.5</v>
      </c>
      <c r="H52" s="31">
        <f>H53+H56</f>
        <v>41301.5</v>
      </c>
      <c r="I52" s="31">
        <f>I53+I56</f>
        <v>1710.7</v>
      </c>
      <c r="J52" s="31">
        <f>J53+J56</f>
        <v>3175.8000000000002</v>
      </c>
      <c r="K52" s="31">
        <f>K53+K56</f>
        <v>4699.3000000000002</v>
      </c>
      <c r="L52" s="31">
        <f t="shared" si="0"/>
        <v>43012.199999999997</v>
      </c>
      <c r="M52" s="31">
        <f t="shared" si="1"/>
        <v>44477.300000000003</v>
      </c>
      <c r="N52" s="31">
        <f t="shared" si="2"/>
        <v>46000.800000000003</v>
      </c>
      <c r="O52" s="31">
        <f>O53+O56</f>
        <v>1151.0219999999999</v>
      </c>
      <c r="P52" s="31">
        <f>P53+P56</f>
        <v>0</v>
      </c>
      <c r="Q52" s="31">
        <f>Q53+Q56</f>
        <v>0</v>
      </c>
      <c r="R52" s="31">
        <f t="shared" si="3"/>
        <v>44163.221999999994</v>
      </c>
      <c r="S52" s="31">
        <f t="shared" si="4"/>
        <v>44477.300000000003</v>
      </c>
      <c r="T52" s="31">
        <f t="shared" si="5"/>
        <v>46000.800000000003</v>
      </c>
      <c r="U52" s="31">
        <f>U53+U56</f>
        <v>0</v>
      </c>
      <c r="V52" s="31">
        <f>V53+V56</f>
        <v>0</v>
      </c>
      <c r="W52" s="31">
        <f>W53+W56</f>
        <v>0</v>
      </c>
      <c r="X52" s="31">
        <f t="shared" si="6"/>
        <v>44163.221999999994</v>
      </c>
      <c r="Y52" s="31">
        <f t="shared" si="7"/>
        <v>44477.300000000003</v>
      </c>
      <c r="Z52" s="31">
        <f t="shared" si="8"/>
        <v>46000.800000000003</v>
      </c>
      <c r="AA52" s="31">
        <f>AA53+AA56</f>
        <v>0</v>
      </c>
      <c r="AB52" s="31">
        <f>AB53+AB56</f>
        <v>0</v>
      </c>
      <c r="AC52" s="31">
        <f>AC53+AC56</f>
        <v>0</v>
      </c>
      <c r="AD52" s="31">
        <f t="shared" si="9"/>
        <v>44163.221999999994</v>
      </c>
      <c r="AE52" s="31">
        <f t="shared" si="10"/>
        <v>44477.300000000003</v>
      </c>
      <c r="AF52" s="31">
        <f t="shared" si="11"/>
        <v>46000.800000000003</v>
      </c>
      <c r="AG52" s="31">
        <f>AG53+AG56</f>
        <v>0</v>
      </c>
      <c r="AH52" s="31">
        <f>AH53+AH56</f>
        <v>0</v>
      </c>
      <c r="AI52" s="31">
        <f>AI53+AI56</f>
        <v>0</v>
      </c>
      <c r="AJ52" s="31">
        <f t="shared" si="12"/>
        <v>44163.221999999994</v>
      </c>
      <c r="AK52" s="31">
        <f t="shared" si="13"/>
        <v>44477.300000000003</v>
      </c>
      <c r="AL52" s="31">
        <f t="shared" si="14"/>
        <v>46000.800000000003</v>
      </c>
      <c r="AM52" s="31">
        <f>AM53+AM56</f>
        <v>0</v>
      </c>
      <c r="AN52" s="31">
        <f>AN53+AN56</f>
        <v>0</v>
      </c>
      <c r="AO52" s="31">
        <f>AO53+AO56</f>
        <v>0</v>
      </c>
      <c r="AP52" s="31">
        <f t="shared" si="15"/>
        <v>44163.221999999994</v>
      </c>
      <c r="AQ52" s="31">
        <f t="shared" si="16"/>
        <v>44477.300000000003</v>
      </c>
      <c r="AR52" s="31">
        <f t="shared" si="17"/>
        <v>46000.800000000003</v>
      </c>
      <c r="AS52" s="31">
        <f>AS53+AS56</f>
        <v>0</v>
      </c>
      <c r="AT52" s="31">
        <f>AT53+AT56</f>
        <v>0</v>
      </c>
      <c r="AU52" s="31">
        <f>AU53+AU56</f>
        <v>0</v>
      </c>
      <c r="AV52" s="31">
        <f t="shared" si="18"/>
        <v>44163.221999999994</v>
      </c>
      <c r="AW52" s="31">
        <f t="shared" si="19"/>
        <v>44477.300000000003</v>
      </c>
      <c r="AX52" s="31">
        <f t="shared" si="20"/>
        <v>46000.800000000003</v>
      </c>
      <c r="AY52" s="31">
        <f>AY53+AY56</f>
        <v>3368.4339999999997</v>
      </c>
      <c r="AZ52" s="31">
        <f>AZ53+AZ56</f>
        <v>0</v>
      </c>
      <c r="BA52" s="31">
        <f>BA53+BA56</f>
        <v>0</v>
      </c>
      <c r="BB52" s="31">
        <f t="shared" si="21"/>
        <v>47531.655999999995</v>
      </c>
      <c r="BC52" s="31">
        <f t="shared" si="22"/>
        <v>44477.300000000003</v>
      </c>
      <c r="BD52" s="31">
        <f t="shared" si="23"/>
        <v>46000.800000000003</v>
      </c>
      <c r="BE52" s="31">
        <f>BE53+BE56</f>
        <v>0</v>
      </c>
      <c r="BF52" s="31">
        <f>BF53+BF56</f>
        <v>0</v>
      </c>
      <c r="BG52" s="31">
        <f>BG53+BG56</f>
        <v>0</v>
      </c>
      <c r="BH52" s="31">
        <f t="shared" si="24"/>
        <v>47531.655999999995</v>
      </c>
      <c r="BI52" s="31">
        <f t="shared" si="25"/>
        <v>44477.300000000003</v>
      </c>
      <c r="BJ52" s="31">
        <f t="shared" si="26"/>
        <v>46000.800000000003</v>
      </c>
      <c r="BK52" s="31">
        <f>BK53+BK56</f>
        <v>1188.2720000000002</v>
      </c>
      <c r="BL52" s="31">
        <f>BL53+BL56</f>
        <v>0</v>
      </c>
      <c r="BM52" s="31">
        <f>BM53+BM56</f>
        <v>0</v>
      </c>
      <c r="BN52" s="31">
        <f t="shared" si="27"/>
        <v>48719.927999999993</v>
      </c>
      <c r="BO52" s="31">
        <f t="shared" si="28"/>
        <v>44477.300000000003</v>
      </c>
      <c r="BP52" s="31">
        <f t="shared" si="29"/>
        <v>46000.800000000003</v>
      </c>
      <c r="BQ52" s="31">
        <f>BQ53+BQ56</f>
        <v>0</v>
      </c>
      <c r="BR52" s="31">
        <f>BR53+BR56</f>
        <v>0</v>
      </c>
      <c r="BS52" s="31">
        <f t="shared" si="30"/>
        <v>48719.927999999993</v>
      </c>
      <c r="BT52" s="31">
        <f t="shared" si="31"/>
        <v>44477.300000000003</v>
      </c>
      <c r="BU52" s="31">
        <f t="shared" si="32"/>
        <v>46000.800000000003</v>
      </c>
      <c r="BV52" s="31">
        <f>BV53+BV56</f>
        <v>0</v>
      </c>
      <c r="BW52" s="31">
        <f>BW53+BW56</f>
        <v>0</v>
      </c>
      <c r="BX52" s="31">
        <f t="shared" si="33"/>
        <v>48719.927999999993</v>
      </c>
      <c r="BY52" s="31">
        <f t="shared" si="34"/>
        <v>44477.300000000003</v>
      </c>
      <c r="BZ52" s="31">
        <f t="shared" si="35"/>
        <v>46000.800000000003</v>
      </c>
      <c r="CA52" s="31">
        <f>CA53+CA56</f>
        <v>40.751000000000005</v>
      </c>
      <c r="CB52" s="31">
        <f>CB53+CB56</f>
        <v>0</v>
      </c>
      <c r="CC52" s="31">
        <f>CC53+CC56</f>
        <v>0</v>
      </c>
      <c r="CD52" s="31">
        <f t="shared" si="39"/>
        <v>48760.678999999989</v>
      </c>
      <c r="CE52" s="31">
        <f t="shared" si="40"/>
        <v>44477.300000000003</v>
      </c>
      <c r="CF52" s="31">
        <f t="shared" si="41"/>
        <v>46000.800000000003</v>
      </c>
      <c r="CG52" s="31">
        <f>CG53+CG56</f>
        <v>0</v>
      </c>
      <c r="CH52" s="24"/>
      <c r="CI52" s="40"/>
      <c r="CO52" s="1" t="s">
        <v>31</v>
      </c>
    </row>
    <row r="53" ht="30">
      <c r="A53" s="16" t="s">
        <v>76</v>
      </c>
      <c r="B53" s="17">
        <v>200</v>
      </c>
      <c r="C53" s="16"/>
      <c r="D53" s="16"/>
      <c r="E53" s="39" t="s">
        <v>40</v>
      </c>
      <c r="F53" s="31">
        <f t="shared" ref="F53:F57" si="129">F54</f>
        <v>40517.599999999999</v>
      </c>
      <c r="G53" s="31">
        <f t="shared" ref="G53:G57" si="130">G54</f>
        <v>40532.900000000001</v>
      </c>
      <c r="H53" s="31">
        <f t="shared" ref="H53:H57" si="131">H54</f>
        <v>40548.099999999999</v>
      </c>
      <c r="I53" s="31">
        <f t="shared" ref="I53:I57" si="132">I54</f>
        <v>1710.7</v>
      </c>
      <c r="J53" s="31">
        <f t="shared" ref="J53:J57" si="133">J54</f>
        <v>3175.8000000000002</v>
      </c>
      <c r="K53" s="31">
        <f t="shared" ref="K53:K57" si="134">K54</f>
        <v>4699.3000000000002</v>
      </c>
      <c r="L53" s="31">
        <f t="shared" si="0"/>
        <v>42228.299999999996</v>
      </c>
      <c r="M53" s="31">
        <f t="shared" si="1"/>
        <v>43708.700000000004</v>
      </c>
      <c r="N53" s="31">
        <f t="shared" si="2"/>
        <v>45247.400000000001</v>
      </c>
      <c r="O53" s="31">
        <f t="shared" ref="O53:O57" si="135">O54</f>
        <v>1151.0219999999999</v>
      </c>
      <c r="P53" s="31">
        <f t="shared" ref="P53:P57" si="136">P54</f>
        <v>0</v>
      </c>
      <c r="Q53" s="31">
        <f t="shared" ref="Q53:Q57" si="137">Q54</f>
        <v>0</v>
      </c>
      <c r="R53" s="31">
        <f t="shared" si="3"/>
        <v>43379.321999999993</v>
      </c>
      <c r="S53" s="31">
        <f t="shared" si="4"/>
        <v>43708.700000000004</v>
      </c>
      <c r="T53" s="31">
        <f t="shared" si="5"/>
        <v>45247.400000000001</v>
      </c>
      <c r="U53" s="31">
        <f t="shared" ref="U53:U57" si="138">U54</f>
        <v>0</v>
      </c>
      <c r="V53" s="31">
        <f t="shared" ref="V53:V57" si="139">V54</f>
        <v>0</v>
      </c>
      <c r="W53" s="31">
        <f t="shared" ref="W53:W57" si="140">W54</f>
        <v>0</v>
      </c>
      <c r="X53" s="31">
        <f t="shared" si="6"/>
        <v>43379.321999999993</v>
      </c>
      <c r="Y53" s="31">
        <f t="shared" si="7"/>
        <v>43708.700000000004</v>
      </c>
      <c r="Z53" s="31">
        <f t="shared" si="8"/>
        <v>45247.400000000001</v>
      </c>
      <c r="AA53" s="31">
        <f t="shared" ref="AA53:AA57" si="141">AA54</f>
        <v>0</v>
      </c>
      <c r="AB53" s="31">
        <f t="shared" ref="AB53:AB57" si="142">AB54</f>
        <v>0</v>
      </c>
      <c r="AC53" s="31">
        <f t="shared" ref="AC53:AC57" si="143">AC54</f>
        <v>0</v>
      </c>
      <c r="AD53" s="31">
        <f t="shared" si="9"/>
        <v>43379.321999999993</v>
      </c>
      <c r="AE53" s="31">
        <f t="shared" si="10"/>
        <v>43708.700000000004</v>
      </c>
      <c r="AF53" s="31">
        <f t="shared" si="11"/>
        <v>45247.400000000001</v>
      </c>
      <c r="AG53" s="31">
        <f t="shared" ref="AG53:AG57" si="144">AG54</f>
        <v>0</v>
      </c>
      <c r="AH53" s="31">
        <f t="shared" ref="AH53:AH57" si="145">AH54</f>
        <v>0</v>
      </c>
      <c r="AI53" s="31">
        <f t="shared" ref="AI53:AI57" si="146">AI54</f>
        <v>0</v>
      </c>
      <c r="AJ53" s="31">
        <f t="shared" si="12"/>
        <v>43379.321999999993</v>
      </c>
      <c r="AK53" s="31">
        <f t="shared" si="13"/>
        <v>43708.700000000004</v>
      </c>
      <c r="AL53" s="31">
        <f t="shared" si="14"/>
        <v>45247.400000000001</v>
      </c>
      <c r="AM53" s="31">
        <f t="shared" ref="AM53:AM57" si="147">AM54</f>
        <v>0</v>
      </c>
      <c r="AN53" s="31">
        <f t="shared" ref="AN53:AN57" si="148">AN54</f>
        <v>0</v>
      </c>
      <c r="AO53" s="31">
        <f t="shared" ref="AO53:AO57" si="149">AO54</f>
        <v>0</v>
      </c>
      <c r="AP53" s="31">
        <f t="shared" si="15"/>
        <v>43379.321999999993</v>
      </c>
      <c r="AQ53" s="31">
        <f t="shared" si="16"/>
        <v>43708.700000000004</v>
      </c>
      <c r="AR53" s="31">
        <f t="shared" si="17"/>
        <v>45247.400000000001</v>
      </c>
      <c r="AS53" s="31">
        <f t="shared" ref="AS53:AS57" si="150">AS54</f>
        <v>0</v>
      </c>
      <c r="AT53" s="31">
        <f t="shared" ref="AT53:AT57" si="151">AT54</f>
        <v>0</v>
      </c>
      <c r="AU53" s="31">
        <f t="shared" ref="AU53:AU57" si="152">AU54</f>
        <v>0</v>
      </c>
      <c r="AV53" s="31">
        <f t="shared" si="18"/>
        <v>43379.321999999993</v>
      </c>
      <c r="AW53" s="31">
        <f t="shared" si="19"/>
        <v>43708.700000000004</v>
      </c>
      <c r="AX53" s="31">
        <f t="shared" si="20"/>
        <v>45247.400000000001</v>
      </c>
      <c r="AY53" s="31">
        <f t="shared" ref="AY53:AY54" si="153">AY54</f>
        <v>3368.4339999999997</v>
      </c>
      <c r="AZ53" s="31">
        <f t="shared" ref="AZ53:AZ57" si="154">AZ54</f>
        <v>0</v>
      </c>
      <c r="BA53" s="31">
        <f t="shared" ref="BA53:BA57" si="155">BA54</f>
        <v>0</v>
      </c>
      <c r="BB53" s="31">
        <f t="shared" si="21"/>
        <v>46747.755999999994</v>
      </c>
      <c r="BC53" s="31">
        <f t="shared" si="22"/>
        <v>43708.700000000004</v>
      </c>
      <c r="BD53" s="31">
        <f t="shared" si="23"/>
        <v>45247.400000000001</v>
      </c>
      <c r="BE53" s="31">
        <f t="shared" ref="BE53:BE57" si="156">BE54</f>
        <v>0</v>
      </c>
      <c r="BF53" s="31">
        <f t="shared" ref="BF53:BF57" si="157">BF54</f>
        <v>0</v>
      </c>
      <c r="BG53" s="31">
        <f t="shared" ref="BG53:BG57" si="158">BG54</f>
        <v>0</v>
      </c>
      <c r="BH53" s="31">
        <f t="shared" si="24"/>
        <v>46747.755999999994</v>
      </c>
      <c r="BI53" s="31">
        <f t="shared" si="25"/>
        <v>43708.700000000004</v>
      </c>
      <c r="BJ53" s="31">
        <f t="shared" si="26"/>
        <v>45247.400000000001</v>
      </c>
      <c r="BK53" s="31">
        <f t="shared" ref="BK53:BK54" si="159">BK54</f>
        <v>1188.2720000000002</v>
      </c>
      <c r="BL53" s="31">
        <f t="shared" ref="BL53:BL57" si="160">BL54</f>
        <v>0</v>
      </c>
      <c r="BM53" s="31">
        <f t="shared" ref="BM53:BM57" si="161">BM54</f>
        <v>0</v>
      </c>
      <c r="BN53" s="31">
        <f t="shared" si="27"/>
        <v>47936.027999999991</v>
      </c>
      <c r="BO53" s="31">
        <f t="shared" si="28"/>
        <v>43708.700000000004</v>
      </c>
      <c r="BP53" s="31">
        <f t="shared" si="29"/>
        <v>45247.400000000001</v>
      </c>
      <c r="BQ53" s="31">
        <f t="shared" ref="BQ53:BQ57" si="162">BQ54</f>
        <v>0</v>
      </c>
      <c r="BR53" s="31">
        <f t="shared" ref="BR53:BR57" si="163">BR54</f>
        <v>0</v>
      </c>
      <c r="BS53" s="31">
        <f t="shared" si="30"/>
        <v>47936.027999999991</v>
      </c>
      <c r="BT53" s="31">
        <f t="shared" si="31"/>
        <v>43708.700000000004</v>
      </c>
      <c r="BU53" s="31">
        <f t="shared" si="32"/>
        <v>45247.400000000001</v>
      </c>
      <c r="BV53" s="31">
        <f t="shared" ref="BV53:BV57" si="164">BV54</f>
        <v>0</v>
      </c>
      <c r="BW53" s="31">
        <f t="shared" ref="BW53:BW57" si="165">BW54</f>
        <v>0</v>
      </c>
      <c r="BX53" s="31">
        <f t="shared" si="33"/>
        <v>47936.027999999991</v>
      </c>
      <c r="BY53" s="31">
        <f t="shared" si="34"/>
        <v>43708.700000000004</v>
      </c>
      <c r="BZ53" s="31">
        <f t="shared" si="35"/>
        <v>45247.400000000001</v>
      </c>
      <c r="CA53" s="31">
        <f t="shared" ref="CA53:CA57" si="166">CA54</f>
        <v>40.751000000000005</v>
      </c>
      <c r="CB53" s="31">
        <f t="shared" ref="CB53:CB57" si="167">CB54</f>
        <v>0</v>
      </c>
      <c r="CC53" s="31">
        <f t="shared" ref="CC53:CC57" si="168">CC54</f>
        <v>0</v>
      </c>
      <c r="CD53" s="31">
        <f t="shared" si="39"/>
        <v>47976.778999999988</v>
      </c>
      <c r="CE53" s="31">
        <f t="shared" si="40"/>
        <v>43708.700000000004</v>
      </c>
      <c r="CF53" s="31">
        <f t="shared" si="41"/>
        <v>45247.400000000001</v>
      </c>
      <c r="CG53" s="31">
        <f t="shared" ref="CG53:CG57" si="169">CG54</f>
        <v>0</v>
      </c>
      <c r="CH53" s="24"/>
      <c r="CI53" s="40"/>
      <c r="CM53" s="1" t="s">
        <v>29</v>
      </c>
    </row>
    <row r="54" ht="45">
      <c r="A54" s="16" t="s">
        <v>76</v>
      </c>
      <c r="B54" s="17">
        <v>240</v>
      </c>
      <c r="C54" s="16"/>
      <c r="D54" s="16"/>
      <c r="E54" s="39" t="s">
        <v>41</v>
      </c>
      <c r="F54" s="31">
        <f t="shared" si="129"/>
        <v>40517.599999999999</v>
      </c>
      <c r="G54" s="31">
        <f t="shared" si="130"/>
        <v>40532.900000000001</v>
      </c>
      <c r="H54" s="31">
        <f t="shared" si="131"/>
        <v>40548.099999999999</v>
      </c>
      <c r="I54" s="31">
        <f t="shared" si="132"/>
        <v>1710.7</v>
      </c>
      <c r="J54" s="31">
        <f t="shared" si="133"/>
        <v>3175.8000000000002</v>
      </c>
      <c r="K54" s="31">
        <f t="shared" si="134"/>
        <v>4699.3000000000002</v>
      </c>
      <c r="L54" s="31">
        <f t="shared" si="0"/>
        <v>42228.299999999996</v>
      </c>
      <c r="M54" s="31">
        <f t="shared" si="1"/>
        <v>43708.700000000004</v>
      </c>
      <c r="N54" s="31">
        <f t="shared" si="2"/>
        <v>45247.400000000001</v>
      </c>
      <c r="O54" s="31">
        <f t="shared" si="135"/>
        <v>1151.0219999999999</v>
      </c>
      <c r="P54" s="31">
        <f t="shared" si="136"/>
        <v>0</v>
      </c>
      <c r="Q54" s="31">
        <f t="shared" si="137"/>
        <v>0</v>
      </c>
      <c r="R54" s="31">
        <f t="shared" si="3"/>
        <v>43379.321999999993</v>
      </c>
      <c r="S54" s="31">
        <f t="shared" si="4"/>
        <v>43708.700000000004</v>
      </c>
      <c r="T54" s="31">
        <f t="shared" si="5"/>
        <v>45247.400000000001</v>
      </c>
      <c r="U54" s="31">
        <f t="shared" si="138"/>
        <v>0</v>
      </c>
      <c r="V54" s="31">
        <f t="shared" si="139"/>
        <v>0</v>
      </c>
      <c r="W54" s="31">
        <f t="shared" si="140"/>
        <v>0</v>
      </c>
      <c r="X54" s="31">
        <f t="shared" si="6"/>
        <v>43379.321999999993</v>
      </c>
      <c r="Y54" s="31">
        <f t="shared" si="7"/>
        <v>43708.700000000004</v>
      </c>
      <c r="Z54" s="31">
        <f t="shared" si="8"/>
        <v>45247.400000000001</v>
      </c>
      <c r="AA54" s="31">
        <f t="shared" si="141"/>
        <v>0</v>
      </c>
      <c r="AB54" s="31">
        <f t="shared" si="142"/>
        <v>0</v>
      </c>
      <c r="AC54" s="31">
        <f t="shared" si="143"/>
        <v>0</v>
      </c>
      <c r="AD54" s="31">
        <f t="shared" si="9"/>
        <v>43379.321999999993</v>
      </c>
      <c r="AE54" s="31">
        <f t="shared" si="10"/>
        <v>43708.700000000004</v>
      </c>
      <c r="AF54" s="31">
        <f t="shared" si="11"/>
        <v>45247.400000000001</v>
      </c>
      <c r="AG54" s="31">
        <f t="shared" si="144"/>
        <v>0</v>
      </c>
      <c r="AH54" s="31">
        <f t="shared" si="145"/>
        <v>0</v>
      </c>
      <c r="AI54" s="31">
        <f t="shared" si="146"/>
        <v>0</v>
      </c>
      <c r="AJ54" s="31">
        <f t="shared" si="12"/>
        <v>43379.321999999993</v>
      </c>
      <c r="AK54" s="31">
        <f t="shared" si="13"/>
        <v>43708.700000000004</v>
      </c>
      <c r="AL54" s="31">
        <f t="shared" si="14"/>
        <v>45247.400000000001</v>
      </c>
      <c r="AM54" s="31">
        <f t="shared" si="147"/>
        <v>0</v>
      </c>
      <c r="AN54" s="31">
        <f t="shared" si="148"/>
        <v>0</v>
      </c>
      <c r="AO54" s="31">
        <f t="shared" si="149"/>
        <v>0</v>
      </c>
      <c r="AP54" s="31">
        <f t="shared" si="15"/>
        <v>43379.321999999993</v>
      </c>
      <c r="AQ54" s="31">
        <f t="shared" si="16"/>
        <v>43708.700000000004</v>
      </c>
      <c r="AR54" s="31">
        <f t="shared" si="17"/>
        <v>45247.400000000001</v>
      </c>
      <c r="AS54" s="31">
        <f t="shared" si="150"/>
        <v>0</v>
      </c>
      <c r="AT54" s="31">
        <f t="shared" si="151"/>
        <v>0</v>
      </c>
      <c r="AU54" s="31">
        <f t="shared" si="152"/>
        <v>0</v>
      </c>
      <c r="AV54" s="31">
        <f t="shared" si="18"/>
        <v>43379.321999999993</v>
      </c>
      <c r="AW54" s="31">
        <f t="shared" si="19"/>
        <v>43708.700000000004</v>
      </c>
      <c r="AX54" s="31">
        <f t="shared" si="20"/>
        <v>45247.400000000001</v>
      </c>
      <c r="AY54" s="31">
        <f t="shared" si="153"/>
        <v>3368.4339999999997</v>
      </c>
      <c r="AZ54" s="31">
        <f t="shared" si="154"/>
        <v>0</v>
      </c>
      <c r="BA54" s="31">
        <f t="shared" si="155"/>
        <v>0</v>
      </c>
      <c r="BB54" s="31">
        <f t="shared" si="21"/>
        <v>46747.755999999994</v>
      </c>
      <c r="BC54" s="31">
        <f t="shared" si="22"/>
        <v>43708.700000000004</v>
      </c>
      <c r="BD54" s="31">
        <f t="shared" si="23"/>
        <v>45247.400000000001</v>
      </c>
      <c r="BE54" s="31">
        <f t="shared" si="156"/>
        <v>0</v>
      </c>
      <c r="BF54" s="31">
        <f t="shared" si="157"/>
        <v>0</v>
      </c>
      <c r="BG54" s="31">
        <f t="shared" si="158"/>
        <v>0</v>
      </c>
      <c r="BH54" s="31">
        <f t="shared" si="24"/>
        <v>46747.755999999994</v>
      </c>
      <c r="BI54" s="31">
        <f t="shared" si="25"/>
        <v>43708.700000000004</v>
      </c>
      <c r="BJ54" s="31">
        <f t="shared" si="26"/>
        <v>45247.400000000001</v>
      </c>
      <c r="BK54" s="31">
        <f t="shared" si="159"/>
        <v>1188.2720000000002</v>
      </c>
      <c r="BL54" s="31">
        <f t="shared" si="160"/>
        <v>0</v>
      </c>
      <c r="BM54" s="31">
        <f t="shared" si="161"/>
        <v>0</v>
      </c>
      <c r="BN54" s="31">
        <f t="shared" si="27"/>
        <v>47936.027999999991</v>
      </c>
      <c r="BO54" s="31">
        <f t="shared" si="28"/>
        <v>43708.700000000004</v>
      </c>
      <c r="BP54" s="31">
        <f t="shared" si="29"/>
        <v>45247.400000000001</v>
      </c>
      <c r="BQ54" s="31">
        <f t="shared" si="162"/>
        <v>0</v>
      </c>
      <c r="BR54" s="31">
        <f t="shared" si="163"/>
        <v>0</v>
      </c>
      <c r="BS54" s="31">
        <f t="shared" si="30"/>
        <v>47936.027999999991</v>
      </c>
      <c r="BT54" s="31">
        <f t="shared" si="31"/>
        <v>43708.700000000004</v>
      </c>
      <c r="BU54" s="31">
        <f t="shared" si="32"/>
        <v>45247.400000000001</v>
      </c>
      <c r="BV54" s="31">
        <f t="shared" si="164"/>
        <v>0</v>
      </c>
      <c r="BW54" s="31">
        <f t="shared" si="165"/>
        <v>0</v>
      </c>
      <c r="BX54" s="31">
        <f t="shared" si="33"/>
        <v>47936.027999999991</v>
      </c>
      <c r="BY54" s="31">
        <f t="shared" si="34"/>
        <v>43708.700000000004</v>
      </c>
      <c r="BZ54" s="31">
        <f t="shared" si="35"/>
        <v>45247.400000000001</v>
      </c>
      <c r="CA54" s="31">
        <f t="shared" si="166"/>
        <v>40.751000000000005</v>
      </c>
      <c r="CB54" s="31">
        <f t="shared" si="167"/>
        <v>0</v>
      </c>
      <c r="CC54" s="31">
        <f t="shared" si="168"/>
        <v>0</v>
      </c>
      <c r="CD54" s="31">
        <f t="shared" si="39"/>
        <v>47976.778999999988</v>
      </c>
      <c r="CE54" s="31">
        <f t="shared" si="40"/>
        <v>43708.700000000004</v>
      </c>
      <c r="CF54" s="31">
        <f t="shared" si="41"/>
        <v>45247.400000000001</v>
      </c>
      <c r="CG54" s="31">
        <f t="shared" si="169"/>
        <v>0</v>
      </c>
      <c r="CH54" s="24"/>
      <c r="CI54" s="40"/>
      <c r="CN54" s="1" t="s">
        <v>30</v>
      </c>
    </row>
    <row r="55" ht="15">
      <c r="A55" s="16" t="s">
        <v>76</v>
      </c>
      <c r="B55" s="17">
        <v>240</v>
      </c>
      <c r="C55" s="16" t="s">
        <v>42</v>
      </c>
      <c r="D55" s="16" t="s">
        <v>43</v>
      </c>
      <c r="E55" s="39" t="s">
        <v>44</v>
      </c>
      <c r="F55" s="31">
        <v>40517.599999999999</v>
      </c>
      <c r="G55" s="31">
        <v>40532.900000000001</v>
      </c>
      <c r="H55" s="31">
        <v>40548.099999999999</v>
      </c>
      <c r="I55" s="31">
        <v>1710.7</v>
      </c>
      <c r="J55" s="31">
        <v>3175.8000000000002</v>
      </c>
      <c r="K55" s="31">
        <v>4699.3000000000002</v>
      </c>
      <c r="L55" s="31">
        <f t="shared" si="0"/>
        <v>42228.299999999996</v>
      </c>
      <c r="M55" s="31">
        <f t="shared" si="1"/>
        <v>43708.700000000004</v>
      </c>
      <c r="N55" s="31">
        <f t="shared" si="2"/>
        <v>45247.400000000001</v>
      </c>
      <c r="O55" s="31">
        <v>1151.0219999999999</v>
      </c>
      <c r="P55" s="31"/>
      <c r="Q55" s="31"/>
      <c r="R55" s="31">
        <f t="shared" si="3"/>
        <v>43379.321999999993</v>
      </c>
      <c r="S55" s="31">
        <f t="shared" si="4"/>
        <v>43708.700000000004</v>
      </c>
      <c r="T55" s="31">
        <f t="shared" si="5"/>
        <v>45247.400000000001</v>
      </c>
      <c r="U55" s="31"/>
      <c r="V55" s="31"/>
      <c r="W55" s="31"/>
      <c r="X55" s="31">
        <f t="shared" si="6"/>
        <v>43379.321999999993</v>
      </c>
      <c r="Y55" s="31">
        <f t="shared" si="7"/>
        <v>43708.700000000004</v>
      </c>
      <c r="Z55" s="31">
        <f t="shared" si="8"/>
        <v>45247.400000000001</v>
      </c>
      <c r="AA55" s="31"/>
      <c r="AB55" s="31"/>
      <c r="AC55" s="31"/>
      <c r="AD55" s="31">
        <f t="shared" si="9"/>
        <v>43379.321999999993</v>
      </c>
      <c r="AE55" s="31">
        <f t="shared" si="10"/>
        <v>43708.700000000004</v>
      </c>
      <c r="AF55" s="31">
        <f t="shared" si="11"/>
        <v>45247.400000000001</v>
      </c>
      <c r="AG55" s="31"/>
      <c r="AH55" s="31"/>
      <c r="AI55" s="31"/>
      <c r="AJ55" s="31">
        <f t="shared" si="12"/>
        <v>43379.321999999993</v>
      </c>
      <c r="AK55" s="31">
        <f t="shared" si="13"/>
        <v>43708.700000000004</v>
      </c>
      <c r="AL55" s="31">
        <f t="shared" si="14"/>
        <v>45247.400000000001</v>
      </c>
      <c r="AM55" s="31"/>
      <c r="AN55" s="31"/>
      <c r="AO55" s="31"/>
      <c r="AP55" s="31">
        <f t="shared" si="15"/>
        <v>43379.321999999993</v>
      </c>
      <c r="AQ55" s="31">
        <f t="shared" si="16"/>
        <v>43708.700000000004</v>
      </c>
      <c r="AR55" s="31">
        <f t="shared" si="17"/>
        <v>45247.400000000001</v>
      </c>
      <c r="AS55" s="31"/>
      <c r="AT55" s="31"/>
      <c r="AU55" s="31"/>
      <c r="AV55" s="31">
        <f t="shared" si="18"/>
        <v>43379.321999999993</v>
      </c>
      <c r="AW55" s="31">
        <f t="shared" si="19"/>
        <v>43708.700000000004</v>
      </c>
      <c r="AX55" s="31">
        <f t="shared" si="20"/>
        <v>45247.400000000001</v>
      </c>
      <c r="AY55" s="31">
        <f>479.551+2888.883</f>
        <v>3368.4339999999997</v>
      </c>
      <c r="AZ55" s="31"/>
      <c r="BA55" s="31"/>
      <c r="BB55" s="31">
        <f t="shared" si="21"/>
        <v>46747.755999999994</v>
      </c>
      <c r="BC55" s="31">
        <f t="shared" si="22"/>
        <v>43708.700000000004</v>
      </c>
      <c r="BD55" s="31">
        <f t="shared" si="23"/>
        <v>45247.400000000001</v>
      </c>
      <c r="BE55" s="31"/>
      <c r="BF55" s="31"/>
      <c r="BG55" s="31"/>
      <c r="BH55" s="31">
        <f t="shared" si="24"/>
        <v>46747.755999999994</v>
      </c>
      <c r="BI55" s="31">
        <f t="shared" si="25"/>
        <v>43708.700000000004</v>
      </c>
      <c r="BJ55" s="31">
        <f t="shared" si="26"/>
        <v>45247.400000000001</v>
      </c>
      <c r="BK55" s="31">
        <f>143.776+533.922+510.574</f>
        <v>1188.2720000000002</v>
      </c>
      <c r="BL55" s="31"/>
      <c r="BM55" s="31"/>
      <c r="BN55" s="31">
        <f t="shared" si="27"/>
        <v>47936.027999999991</v>
      </c>
      <c r="BO55" s="31">
        <f t="shared" si="28"/>
        <v>43708.700000000004</v>
      </c>
      <c r="BP55" s="31">
        <f t="shared" si="29"/>
        <v>45247.400000000001</v>
      </c>
      <c r="BQ55" s="31"/>
      <c r="BR55" s="31"/>
      <c r="BS55" s="31">
        <f t="shared" si="30"/>
        <v>47936.027999999991</v>
      </c>
      <c r="BT55" s="31">
        <f t="shared" si="31"/>
        <v>43708.700000000004</v>
      </c>
      <c r="BU55" s="31">
        <f t="shared" si="32"/>
        <v>45247.400000000001</v>
      </c>
      <c r="BV55" s="31"/>
      <c r="BW55" s="31"/>
      <c r="BX55" s="31">
        <f t="shared" si="33"/>
        <v>47936.027999999991</v>
      </c>
      <c r="BY55" s="31">
        <f t="shared" si="34"/>
        <v>43708.700000000004</v>
      </c>
      <c r="BZ55" s="31">
        <f t="shared" si="35"/>
        <v>45247.400000000001</v>
      </c>
      <c r="CA55" s="31">
        <f>-153.283+194.034</f>
        <v>40.751000000000005</v>
      </c>
      <c r="CB55" s="31"/>
      <c r="CC55" s="31"/>
      <c r="CD55" s="31">
        <f t="shared" si="39"/>
        <v>47976.778999999988</v>
      </c>
      <c r="CE55" s="31">
        <f t="shared" si="40"/>
        <v>43708.700000000004</v>
      </c>
      <c r="CF55" s="31">
        <f t="shared" si="41"/>
        <v>45247.400000000001</v>
      </c>
      <c r="CG55" s="31"/>
      <c r="CH55" s="24"/>
      <c r="CI55" s="40" t="s">
        <v>78</v>
      </c>
    </row>
    <row r="56" ht="15">
      <c r="A56" s="16" t="s">
        <v>76</v>
      </c>
      <c r="B56" s="17">
        <v>800</v>
      </c>
      <c r="C56" s="16"/>
      <c r="D56" s="16"/>
      <c r="E56" s="39" t="s">
        <v>54</v>
      </c>
      <c r="F56" s="31">
        <f t="shared" si="129"/>
        <v>783.89999999999998</v>
      </c>
      <c r="G56" s="31">
        <f t="shared" si="130"/>
        <v>768.60000000000002</v>
      </c>
      <c r="H56" s="31">
        <f t="shared" si="131"/>
        <v>753.39999999999998</v>
      </c>
      <c r="I56" s="31">
        <f t="shared" si="132"/>
        <v>0</v>
      </c>
      <c r="J56" s="31">
        <f t="shared" si="133"/>
        <v>0</v>
      </c>
      <c r="K56" s="31">
        <f t="shared" si="134"/>
        <v>0</v>
      </c>
      <c r="L56" s="31">
        <f t="shared" si="0"/>
        <v>783.89999999999998</v>
      </c>
      <c r="M56" s="31">
        <f t="shared" si="1"/>
        <v>768.60000000000002</v>
      </c>
      <c r="N56" s="31">
        <f t="shared" si="2"/>
        <v>753.39999999999998</v>
      </c>
      <c r="O56" s="31">
        <f t="shared" si="135"/>
        <v>0</v>
      </c>
      <c r="P56" s="31">
        <f t="shared" si="136"/>
        <v>0</v>
      </c>
      <c r="Q56" s="31">
        <f t="shared" si="137"/>
        <v>0</v>
      </c>
      <c r="R56" s="31">
        <f t="shared" si="3"/>
        <v>783.89999999999998</v>
      </c>
      <c r="S56" s="31">
        <f t="shared" si="4"/>
        <v>768.60000000000002</v>
      </c>
      <c r="T56" s="31">
        <f t="shared" si="5"/>
        <v>753.39999999999998</v>
      </c>
      <c r="U56" s="31">
        <f t="shared" si="138"/>
        <v>0</v>
      </c>
      <c r="V56" s="31">
        <f t="shared" si="139"/>
        <v>0</v>
      </c>
      <c r="W56" s="31">
        <f t="shared" si="140"/>
        <v>0</v>
      </c>
      <c r="X56" s="31">
        <f t="shared" si="6"/>
        <v>783.89999999999998</v>
      </c>
      <c r="Y56" s="31">
        <f t="shared" si="7"/>
        <v>768.60000000000002</v>
      </c>
      <c r="Z56" s="31">
        <f t="shared" si="8"/>
        <v>753.39999999999998</v>
      </c>
      <c r="AA56" s="31">
        <f t="shared" si="141"/>
        <v>0</v>
      </c>
      <c r="AB56" s="31">
        <f t="shared" si="142"/>
        <v>0</v>
      </c>
      <c r="AC56" s="31">
        <f t="shared" si="143"/>
        <v>0</v>
      </c>
      <c r="AD56" s="31">
        <f t="shared" si="9"/>
        <v>783.89999999999998</v>
      </c>
      <c r="AE56" s="31">
        <f t="shared" si="10"/>
        <v>768.60000000000002</v>
      </c>
      <c r="AF56" s="31">
        <f t="shared" si="11"/>
        <v>753.39999999999998</v>
      </c>
      <c r="AG56" s="31">
        <f t="shared" si="144"/>
        <v>0</v>
      </c>
      <c r="AH56" s="31">
        <f t="shared" si="145"/>
        <v>0</v>
      </c>
      <c r="AI56" s="31">
        <f t="shared" si="146"/>
        <v>0</v>
      </c>
      <c r="AJ56" s="31">
        <f t="shared" si="12"/>
        <v>783.89999999999998</v>
      </c>
      <c r="AK56" s="31">
        <f t="shared" si="13"/>
        <v>768.60000000000002</v>
      </c>
      <c r="AL56" s="31">
        <f t="shared" si="14"/>
        <v>753.39999999999998</v>
      </c>
      <c r="AM56" s="31">
        <f t="shared" si="147"/>
        <v>0</v>
      </c>
      <c r="AN56" s="31">
        <f t="shared" si="148"/>
        <v>0</v>
      </c>
      <c r="AO56" s="31">
        <f t="shared" si="149"/>
        <v>0</v>
      </c>
      <c r="AP56" s="31">
        <f t="shared" si="15"/>
        <v>783.89999999999998</v>
      </c>
      <c r="AQ56" s="31">
        <f t="shared" si="16"/>
        <v>768.60000000000002</v>
      </c>
      <c r="AR56" s="31">
        <f t="shared" si="17"/>
        <v>753.39999999999998</v>
      </c>
      <c r="AS56" s="31">
        <f t="shared" si="150"/>
        <v>0</v>
      </c>
      <c r="AT56" s="31">
        <f t="shared" si="151"/>
        <v>0</v>
      </c>
      <c r="AU56" s="31">
        <f t="shared" si="152"/>
        <v>0</v>
      </c>
      <c r="AV56" s="31">
        <f t="shared" si="18"/>
        <v>783.89999999999998</v>
      </c>
      <c r="AW56" s="31">
        <f t="shared" si="19"/>
        <v>768.60000000000002</v>
      </c>
      <c r="AX56" s="31">
        <f t="shared" si="20"/>
        <v>753.39999999999998</v>
      </c>
      <c r="AY56" s="31">
        <f t="shared" ref="AY56:AY57" si="170">AY57</f>
        <v>0</v>
      </c>
      <c r="AZ56" s="31">
        <f t="shared" si="154"/>
        <v>0</v>
      </c>
      <c r="BA56" s="31">
        <f t="shared" si="155"/>
        <v>0</v>
      </c>
      <c r="BB56" s="31">
        <f t="shared" si="21"/>
        <v>783.89999999999998</v>
      </c>
      <c r="BC56" s="31">
        <f t="shared" si="22"/>
        <v>768.60000000000002</v>
      </c>
      <c r="BD56" s="31">
        <f t="shared" si="23"/>
        <v>753.39999999999998</v>
      </c>
      <c r="BE56" s="31">
        <f t="shared" si="156"/>
        <v>0</v>
      </c>
      <c r="BF56" s="31">
        <f t="shared" si="157"/>
        <v>0</v>
      </c>
      <c r="BG56" s="31">
        <f t="shared" si="158"/>
        <v>0</v>
      </c>
      <c r="BH56" s="31">
        <f t="shared" si="24"/>
        <v>783.89999999999998</v>
      </c>
      <c r="BI56" s="31">
        <f t="shared" si="25"/>
        <v>768.60000000000002</v>
      </c>
      <c r="BJ56" s="31">
        <f t="shared" si="26"/>
        <v>753.39999999999998</v>
      </c>
      <c r="BK56" s="31">
        <f t="shared" ref="BK56:BK57" si="171">BK57</f>
        <v>0</v>
      </c>
      <c r="BL56" s="31">
        <f t="shared" si="160"/>
        <v>0</v>
      </c>
      <c r="BM56" s="31">
        <f t="shared" si="161"/>
        <v>0</v>
      </c>
      <c r="BN56" s="31">
        <f t="shared" si="27"/>
        <v>783.89999999999998</v>
      </c>
      <c r="BO56" s="31">
        <f t="shared" si="28"/>
        <v>768.60000000000002</v>
      </c>
      <c r="BP56" s="31">
        <f t="shared" si="29"/>
        <v>753.39999999999998</v>
      </c>
      <c r="BQ56" s="31">
        <f t="shared" si="162"/>
        <v>0</v>
      </c>
      <c r="BR56" s="31">
        <f t="shared" si="163"/>
        <v>0</v>
      </c>
      <c r="BS56" s="31">
        <f t="shared" si="30"/>
        <v>783.89999999999998</v>
      </c>
      <c r="BT56" s="31">
        <f t="shared" si="31"/>
        <v>768.60000000000002</v>
      </c>
      <c r="BU56" s="31">
        <f t="shared" si="32"/>
        <v>753.39999999999998</v>
      </c>
      <c r="BV56" s="31">
        <f t="shared" si="164"/>
        <v>0</v>
      </c>
      <c r="BW56" s="31">
        <f t="shared" si="165"/>
        <v>0</v>
      </c>
      <c r="BX56" s="31">
        <f t="shared" si="33"/>
        <v>783.89999999999998</v>
      </c>
      <c r="BY56" s="31">
        <f t="shared" si="34"/>
        <v>768.60000000000002</v>
      </c>
      <c r="BZ56" s="31">
        <f t="shared" si="35"/>
        <v>753.39999999999998</v>
      </c>
      <c r="CA56" s="31">
        <f t="shared" si="166"/>
        <v>0</v>
      </c>
      <c r="CB56" s="31">
        <f t="shared" si="167"/>
        <v>0</v>
      </c>
      <c r="CC56" s="31">
        <f t="shared" si="168"/>
        <v>0</v>
      </c>
      <c r="CD56" s="31">
        <f t="shared" si="39"/>
        <v>783.89999999999998</v>
      </c>
      <c r="CE56" s="31">
        <f t="shared" si="40"/>
        <v>768.60000000000002</v>
      </c>
      <c r="CF56" s="31">
        <f t="shared" si="41"/>
        <v>753.39999999999998</v>
      </c>
      <c r="CG56" s="31">
        <f t="shared" si="169"/>
        <v>0</v>
      </c>
      <c r="CH56" s="24"/>
      <c r="CI56" s="40"/>
      <c r="CM56" s="1" t="s">
        <v>29</v>
      </c>
    </row>
    <row r="57" ht="15">
      <c r="A57" s="16" t="s">
        <v>76</v>
      </c>
      <c r="B57" s="17">
        <v>850</v>
      </c>
      <c r="C57" s="16"/>
      <c r="D57" s="16"/>
      <c r="E57" s="39" t="s">
        <v>79</v>
      </c>
      <c r="F57" s="31">
        <f t="shared" si="129"/>
        <v>783.89999999999998</v>
      </c>
      <c r="G57" s="31">
        <f t="shared" si="130"/>
        <v>768.60000000000002</v>
      </c>
      <c r="H57" s="31">
        <f t="shared" si="131"/>
        <v>753.39999999999998</v>
      </c>
      <c r="I57" s="31">
        <f t="shared" si="132"/>
        <v>0</v>
      </c>
      <c r="J57" s="31">
        <f t="shared" si="133"/>
        <v>0</v>
      </c>
      <c r="K57" s="31">
        <f t="shared" si="134"/>
        <v>0</v>
      </c>
      <c r="L57" s="31">
        <f t="shared" si="0"/>
        <v>783.89999999999998</v>
      </c>
      <c r="M57" s="31">
        <f t="shared" si="1"/>
        <v>768.60000000000002</v>
      </c>
      <c r="N57" s="31">
        <f t="shared" si="2"/>
        <v>753.39999999999998</v>
      </c>
      <c r="O57" s="31">
        <f t="shared" si="135"/>
        <v>0</v>
      </c>
      <c r="P57" s="31">
        <f t="shared" si="136"/>
        <v>0</v>
      </c>
      <c r="Q57" s="31">
        <f t="shared" si="137"/>
        <v>0</v>
      </c>
      <c r="R57" s="31">
        <f t="shared" si="3"/>
        <v>783.89999999999998</v>
      </c>
      <c r="S57" s="31">
        <f t="shared" si="4"/>
        <v>768.60000000000002</v>
      </c>
      <c r="T57" s="31">
        <f t="shared" si="5"/>
        <v>753.39999999999998</v>
      </c>
      <c r="U57" s="31">
        <f t="shared" si="138"/>
        <v>0</v>
      </c>
      <c r="V57" s="31">
        <f t="shared" si="139"/>
        <v>0</v>
      </c>
      <c r="W57" s="31">
        <f t="shared" si="140"/>
        <v>0</v>
      </c>
      <c r="X57" s="31">
        <f t="shared" si="6"/>
        <v>783.89999999999998</v>
      </c>
      <c r="Y57" s="31">
        <f t="shared" si="7"/>
        <v>768.60000000000002</v>
      </c>
      <c r="Z57" s="31">
        <f t="shared" si="8"/>
        <v>753.39999999999998</v>
      </c>
      <c r="AA57" s="31">
        <f t="shared" si="141"/>
        <v>0</v>
      </c>
      <c r="AB57" s="31">
        <f t="shared" si="142"/>
        <v>0</v>
      </c>
      <c r="AC57" s="31">
        <f t="shared" si="143"/>
        <v>0</v>
      </c>
      <c r="AD57" s="31">
        <f t="shared" si="9"/>
        <v>783.89999999999998</v>
      </c>
      <c r="AE57" s="31">
        <f t="shared" si="10"/>
        <v>768.60000000000002</v>
      </c>
      <c r="AF57" s="31">
        <f t="shared" si="11"/>
        <v>753.39999999999998</v>
      </c>
      <c r="AG57" s="31">
        <f t="shared" si="144"/>
        <v>0</v>
      </c>
      <c r="AH57" s="31">
        <f t="shared" si="145"/>
        <v>0</v>
      </c>
      <c r="AI57" s="31">
        <f t="shared" si="146"/>
        <v>0</v>
      </c>
      <c r="AJ57" s="31">
        <f t="shared" si="12"/>
        <v>783.89999999999998</v>
      </c>
      <c r="AK57" s="31">
        <f t="shared" si="13"/>
        <v>768.60000000000002</v>
      </c>
      <c r="AL57" s="31">
        <f t="shared" si="14"/>
        <v>753.39999999999998</v>
      </c>
      <c r="AM57" s="31">
        <f t="shared" si="147"/>
        <v>0</v>
      </c>
      <c r="AN57" s="31">
        <f t="shared" si="148"/>
        <v>0</v>
      </c>
      <c r="AO57" s="31">
        <f t="shared" si="149"/>
        <v>0</v>
      </c>
      <c r="AP57" s="31">
        <f t="shared" si="15"/>
        <v>783.89999999999998</v>
      </c>
      <c r="AQ57" s="31">
        <f t="shared" si="16"/>
        <v>768.60000000000002</v>
      </c>
      <c r="AR57" s="31">
        <f t="shared" si="17"/>
        <v>753.39999999999998</v>
      </c>
      <c r="AS57" s="31">
        <f t="shared" si="150"/>
        <v>0</v>
      </c>
      <c r="AT57" s="31">
        <f t="shared" si="151"/>
        <v>0</v>
      </c>
      <c r="AU57" s="31">
        <f t="shared" si="152"/>
        <v>0</v>
      </c>
      <c r="AV57" s="31">
        <f t="shared" si="18"/>
        <v>783.89999999999998</v>
      </c>
      <c r="AW57" s="31">
        <f t="shared" si="19"/>
        <v>768.60000000000002</v>
      </c>
      <c r="AX57" s="31">
        <f t="shared" si="20"/>
        <v>753.39999999999998</v>
      </c>
      <c r="AY57" s="31">
        <f t="shared" si="170"/>
        <v>0</v>
      </c>
      <c r="AZ57" s="31">
        <f t="shared" si="154"/>
        <v>0</v>
      </c>
      <c r="BA57" s="31">
        <f t="shared" si="155"/>
        <v>0</v>
      </c>
      <c r="BB57" s="31">
        <f t="shared" si="21"/>
        <v>783.89999999999998</v>
      </c>
      <c r="BC57" s="31">
        <f t="shared" si="22"/>
        <v>768.60000000000002</v>
      </c>
      <c r="BD57" s="31">
        <f t="shared" si="23"/>
        <v>753.39999999999998</v>
      </c>
      <c r="BE57" s="31">
        <f t="shared" si="156"/>
        <v>0</v>
      </c>
      <c r="BF57" s="31">
        <f t="shared" si="157"/>
        <v>0</v>
      </c>
      <c r="BG57" s="31">
        <f t="shared" si="158"/>
        <v>0</v>
      </c>
      <c r="BH57" s="31">
        <f t="shared" si="24"/>
        <v>783.89999999999998</v>
      </c>
      <c r="BI57" s="31">
        <f t="shared" si="25"/>
        <v>768.60000000000002</v>
      </c>
      <c r="BJ57" s="31">
        <f t="shared" si="26"/>
        <v>753.39999999999998</v>
      </c>
      <c r="BK57" s="31">
        <f t="shared" si="171"/>
        <v>0</v>
      </c>
      <c r="BL57" s="31">
        <f t="shared" si="160"/>
        <v>0</v>
      </c>
      <c r="BM57" s="31">
        <f t="shared" si="161"/>
        <v>0</v>
      </c>
      <c r="BN57" s="31">
        <f t="shared" si="27"/>
        <v>783.89999999999998</v>
      </c>
      <c r="BO57" s="31">
        <f t="shared" si="28"/>
        <v>768.60000000000002</v>
      </c>
      <c r="BP57" s="31">
        <f t="shared" si="29"/>
        <v>753.39999999999998</v>
      </c>
      <c r="BQ57" s="31">
        <f t="shared" si="162"/>
        <v>0</v>
      </c>
      <c r="BR57" s="31">
        <f t="shared" si="163"/>
        <v>0</v>
      </c>
      <c r="BS57" s="31">
        <f t="shared" si="30"/>
        <v>783.89999999999998</v>
      </c>
      <c r="BT57" s="31">
        <f t="shared" si="31"/>
        <v>768.60000000000002</v>
      </c>
      <c r="BU57" s="31">
        <f t="shared" si="32"/>
        <v>753.39999999999998</v>
      </c>
      <c r="BV57" s="31">
        <f t="shared" si="164"/>
        <v>0</v>
      </c>
      <c r="BW57" s="31">
        <f t="shared" si="165"/>
        <v>0</v>
      </c>
      <c r="BX57" s="31">
        <f t="shared" si="33"/>
        <v>783.89999999999998</v>
      </c>
      <c r="BY57" s="31">
        <f t="shared" si="34"/>
        <v>768.60000000000002</v>
      </c>
      <c r="BZ57" s="31">
        <f t="shared" si="35"/>
        <v>753.39999999999998</v>
      </c>
      <c r="CA57" s="31">
        <f t="shared" si="166"/>
        <v>0</v>
      </c>
      <c r="CB57" s="31">
        <f t="shared" si="167"/>
        <v>0</v>
      </c>
      <c r="CC57" s="31">
        <f t="shared" si="168"/>
        <v>0</v>
      </c>
      <c r="CD57" s="31">
        <f t="shared" si="39"/>
        <v>783.89999999999998</v>
      </c>
      <c r="CE57" s="31">
        <f t="shared" si="40"/>
        <v>768.60000000000002</v>
      </c>
      <c r="CF57" s="31">
        <f t="shared" si="41"/>
        <v>753.39999999999998</v>
      </c>
      <c r="CG57" s="31">
        <f t="shared" si="169"/>
        <v>0</v>
      </c>
      <c r="CH57" s="24"/>
      <c r="CI57" s="40"/>
      <c r="CN57" s="1" t="s">
        <v>30</v>
      </c>
    </row>
    <row r="58" ht="15">
      <c r="A58" s="16" t="s">
        <v>76</v>
      </c>
      <c r="B58" s="17">
        <v>850</v>
      </c>
      <c r="C58" s="16" t="s">
        <v>42</v>
      </c>
      <c r="D58" s="16" t="s">
        <v>43</v>
      </c>
      <c r="E58" s="39" t="s">
        <v>44</v>
      </c>
      <c r="F58" s="31">
        <v>783.89999999999998</v>
      </c>
      <c r="G58" s="31">
        <v>768.60000000000002</v>
      </c>
      <c r="H58" s="31">
        <v>753.39999999999998</v>
      </c>
      <c r="I58" s="31"/>
      <c r="J58" s="31"/>
      <c r="K58" s="31"/>
      <c r="L58" s="31">
        <f t="shared" si="0"/>
        <v>783.89999999999998</v>
      </c>
      <c r="M58" s="31">
        <f t="shared" si="1"/>
        <v>768.60000000000002</v>
      </c>
      <c r="N58" s="31">
        <f t="shared" si="2"/>
        <v>753.39999999999998</v>
      </c>
      <c r="O58" s="31"/>
      <c r="P58" s="31"/>
      <c r="Q58" s="31"/>
      <c r="R58" s="31">
        <f t="shared" si="3"/>
        <v>783.89999999999998</v>
      </c>
      <c r="S58" s="31">
        <f t="shared" si="4"/>
        <v>768.60000000000002</v>
      </c>
      <c r="T58" s="31">
        <f t="shared" si="5"/>
        <v>753.39999999999998</v>
      </c>
      <c r="U58" s="31"/>
      <c r="V58" s="31"/>
      <c r="W58" s="31"/>
      <c r="X58" s="31">
        <f t="shared" si="6"/>
        <v>783.89999999999998</v>
      </c>
      <c r="Y58" s="31">
        <f t="shared" si="7"/>
        <v>768.60000000000002</v>
      </c>
      <c r="Z58" s="31">
        <f t="shared" si="8"/>
        <v>753.39999999999998</v>
      </c>
      <c r="AA58" s="31"/>
      <c r="AB58" s="31"/>
      <c r="AC58" s="31"/>
      <c r="AD58" s="31">
        <f t="shared" si="9"/>
        <v>783.89999999999998</v>
      </c>
      <c r="AE58" s="31">
        <f t="shared" si="10"/>
        <v>768.60000000000002</v>
      </c>
      <c r="AF58" s="31">
        <f t="shared" si="11"/>
        <v>753.39999999999998</v>
      </c>
      <c r="AG58" s="31"/>
      <c r="AH58" s="31"/>
      <c r="AI58" s="31"/>
      <c r="AJ58" s="31">
        <f t="shared" si="12"/>
        <v>783.89999999999998</v>
      </c>
      <c r="AK58" s="31">
        <f t="shared" si="13"/>
        <v>768.60000000000002</v>
      </c>
      <c r="AL58" s="31">
        <f t="shared" si="14"/>
        <v>753.39999999999998</v>
      </c>
      <c r="AM58" s="31"/>
      <c r="AN58" s="31"/>
      <c r="AO58" s="31"/>
      <c r="AP58" s="31">
        <f t="shared" si="15"/>
        <v>783.89999999999998</v>
      </c>
      <c r="AQ58" s="31">
        <f t="shared" si="16"/>
        <v>768.60000000000002</v>
      </c>
      <c r="AR58" s="31">
        <f t="shared" si="17"/>
        <v>753.39999999999998</v>
      </c>
      <c r="AS58" s="31"/>
      <c r="AT58" s="31"/>
      <c r="AU58" s="31"/>
      <c r="AV58" s="31">
        <f t="shared" si="18"/>
        <v>783.89999999999998</v>
      </c>
      <c r="AW58" s="31">
        <f t="shared" si="19"/>
        <v>768.60000000000002</v>
      </c>
      <c r="AX58" s="31">
        <f t="shared" si="20"/>
        <v>753.39999999999998</v>
      </c>
      <c r="AY58" s="31"/>
      <c r="AZ58" s="31"/>
      <c r="BA58" s="31"/>
      <c r="BB58" s="31">
        <f t="shared" si="21"/>
        <v>783.89999999999998</v>
      </c>
      <c r="BC58" s="31">
        <f t="shared" si="22"/>
        <v>768.60000000000002</v>
      </c>
      <c r="BD58" s="31">
        <f t="shared" si="23"/>
        <v>753.39999999999998</v>
      </c>
      <c r="BE58" s="31"/>
      <c r="BF58" s="31"/>
      <c r="BG58" s="31"/>
      <c r="BH58" s="31">
        <f t="shared" si="24"/>
        <v>783.89999999999998</v>
      </c>
      <c r="BI58" s="31">
        <f t="shared" si="25"/>
        <v>768.60000000000002</v>
      </c>
      <c r="BJ58" s="31">
        <f t="shared" si="26"/>
        <v>753.39999999999998</v>
      </c>
      <c r="BK58" s="31"/>
      <c r="BL58" s="31"/>
      <c r="BM58" s="31"/>
      <c r="BN58" s="31">
        <f t="shared" si="27"/>
        <v>783.89999999999998</v>
      </c>
      <c r="BO58" s="31">
        <f t="shared" si="28"/>
        <v>768.60000000000002</v>
      </c>
      <c r="BP58" s="31">
        <f t="shared" si="29"/>
        <v>753.39999999999998</v>
      </c>
      <c r="BQ58" s="31"/>
      <c r="BR58" s="31"/>
      <c r="BS58" s="31">
        <f t="shared" si="30"/>
        <v>783.89999999999998</v>
      </c>
      <c r="BT58" s="31">
        <f t="shared" si="31"/>
        <v>768.60000000000002</v>
      </c>
      <c r="BU58" s="31">
        <f t="shared" si="32"/>
        <v>753.39999999999998</v>
      </c>
      <c r="BV58" s="31"/>
      <c r="BW58" s="31"/>
      <c r="BX58" s="31">
        <f t="shared" si="33"/>
        <v>783.89999999999998</v>
      </c>
      <c r="BY58" s="31">
        <f t="shared" si="34"/>
        <v>768.60000000000002</v>
      </c>
      <c r="BZ58" s="31">
        <f t="shared" si="35"/>
        <v>753.39999999999998</v>
      </c>
      <c r="CA58" s="31"/>
      <c r="CB58" s="31"/>
      <c r="CC58" s="31"/>
      <c r="CD58" s="31">
        <f t="shared" si="39"/>
        <v>783.89999999999998</v>
      </c>
      <c r="CE58" s="31">
        <f t="shared" si="40"/>
        <v>768.60000000000002</v>
      </c>
      <c r="CF58" s="31">
        <f t="shared" si="41"/>
        <v>753.39999999999998</v>
      </c>
      <c r="CG58" s="31"/>
      <c r="CH58" s="24"/>
      <c r="CI58" s="40"/>
    </row>
    <row r="59" ht="60">
      <c r="A59" s="41" t="s">
        <v>80</v>
      </c>
      <c r="B59" s="17"/>
      <c r="C59" s="16"/>
      <c r="D59" s="16"/>
      <c r="E59" s="39" t="s">
        <v>81</v>
      </c>
      <c r="F59" s="31">
        <f>F60+F64+F68+F72+F76</f>
        <v>87804.5</v>
      </c>
      <c r="G59" s="31">
        <f>G60+G64+G68+G72+G76</f>
        <v>31210.5</v>
      </c>
      <c r="H59" s="31">
        <f>H60+H64+H68+H72+H76</f>
        <v>32708.599999999999</v>
      </c>
      <c r="I59" s="31">
        <f>I60+I64+I68+I72+I76</f>
        <v>0</v>
      </c>
      <c r="J59" s="31">
        <f>J60+J64+J68+J72+J76</f>
        <v>0</v>
      </c>
      <c r="K59" s="31">
        <f>K60+K64+K68+K72+K76</f>
        <v>0</v>
      </c>
      <c r="L59" s="31">
        <f t="shared" si="0"/>
        <v>87804.5</v>
      </c>
      <c r="M59" s="31">
        <f t="shared" si="1"/>
        <v>31210.5</v>
      </c>
      <c r="N59" s="31">
        <f t="shared" si="2"/>
        <v>32708.599999999999</v>
      </c>
      <c r="O59" s="31">
        <f>O60+O64+O68+O72+O76</f>
        <v>0</v>
      </c>
      <c r="P59" s="31">
        <f>P60+P64+P68+P72+P76</f>
        <v>0</v>
      </c>
      <c r="Q59" s="31">
        <f>Q60+Q64+Q68+Q72+Q76</f>
        <v>0</v>
      </c>
      <c r="R59" s="31">
        <f t="shared" si="3"/>
        <v>87804.5</v>
      </c>
      <c r="S59" s="31">
        <f t="shared" si="4"/>
        <v>31210.5</v>
      </c>
      <c r="T59" s="31">
        <f t="shared" si="5"/>
        <v>32708.599999999999</v>
      </c>
      <c r="U59" s="31">
        <f>U60+U64+U68+U72+U76</f>
        <v>0</v>
      </c>
      <c r="V59" s="31">
        <f>V60+V64+V68+V72+V76</f>
        <v>0</v>
      </c>
      <c r="W59" s="31">
        <f>W60+W64+W68+W72+W76</f>
        <v>0</v>
      </c>
      <c r="X59" s="31">
        <f t="shared" si="6"/>
        <v>87804.5</v>
      </c>
      <c r="Y59" s="31">
        <f t="shared" si="7"/>
        <v>31210.5</v>
      </c>
      <c r="Z59" s="31">
        <f t="shared" si="8"/>
        <v>32708.599999999999</v>
      </c>
      <c r="AA59" s="31">
        <f>AA60+AA64+AA68+AA72+AA76</f>
        <v>0</v>
      </c>
      <c r="AB59" s="31">
        <f>AB60+AB64+AB68+AB72+AB76</f>
        <v>0</v>
      </c>
      <c r="AC59" s="31">
        <f>AC60+AC64+AC68+AC72+AC76</f>
        <v>0</v>
      </c>
      <c r="AD59" s="31">
        <f t="shared" si="9"/>
        <v>87804.5</v>
      </c>
      <c r="AE59" s="31">
        <f t="shared" si="10"/>
        <v>31210.5</v>
      </c>
      <c r="AF59" s="31">
        <f t="shared" si="11"/>
        <v>32708.599999999999</v>
      </c>
      <c r="AG59" s="31">
        <f>AG60+AG64+AG68+AG72+AG76</f>
        <v>0</v>
      </c>
      <c r="AH59" s="31">
        <f>AH60+AH64+AH68+AH72+AH76</f>
        <v>0</v>
      </c>
      <c r="AI59" s="31">
        <f>AI60+AI64+AI68+AI72+AI76</f>
        <v>0</v>
      </c>
      <c r="AJ59" s="31">
        <f t="shared" si="12"/>
        <v>87804.5</v>
      </c>
      <c r="AK59" s="31">
        <f t="shared" si="13"/>
        <v>31210.5</v>
      </c>
      <c r="AL59" s="31">
        <f t="shared" si="14"/>
        <v>32708.599999999999</v>
      </c>
      <c r="AM59" s="31">
        <f>AM60+AM64+AM68+AM72+AM76</f>
        <v>-12157.376</v>
      </c>
      <c r="AN59" s="31">
        <f>AN60+AN64+AN68+AN72+AN76</f>
        <v>0</v>
      </c>
      <c r="AO59" s="31">
        <f>AO60+AO64+AO68+AO72+AO76</f>
        <v>0</v>
      </c>
      <c r="AP59" s="31">
        <f t="shared" si="15"/>
        <v>75647.123999999996</v>
      </c>
      <c r="AQ59" s="31">
        <f t="shared" si="16"/>
        <v>31210.5</v>
      </c>
      <c r="AR59" s="31">
        <f t="shared" si="17"/>
        <v>32708.599999999999</v>
      </c>
      <c r="AS59" s="31">
        <f>AS60+AS64+AS68+AS72+AS76</f>
        <v>0</v>
      </c>
      <c r="AT59" s="31">
        <f>AT60+AT64+AT68+AT72+AT76</f>
        <v>0</v>
      </c>
      <c r="AU59" s="31">
        <f>AU60+AU64+AU68+AU72+AU76</f>
        <v>0</v>
      </c>
      <c r="AV59" s="31">
        <f t="shared" si="18"/>
        <v>75647.123999999996</v>
      </c>
      <c r="AW59" s="31">
        <f t="shared" si="19"/>
        <v>31210.5</v>
      </c>
      <c r="AX59" s="31">
        <f t="shared" si="20"/>
        <v>32708.599999999999</v>
      </c>
      <c r="AY59" s="31">
        <f>AY60+AY64+AY68+AY72+AY76</f>
        <v>12157.376</v>
      </c>
      <c r="AZ59" s="31">
        <f>AZ60+AZ64+AZ68+AZ72+AZ76</f>
        <v>0</v>
      </c>
      <c r="BA59" s="31">
        <f>BA60+BA64+BA68+BA72+BA76</f>
        <v>0</v>
      </c>
      <c r="BB59" s="31">
        <f t="shared" si="21"/>
        <v>87804.5</v>
      </c>
      <c r="BC59" s="31">
        <f t="shared" si="22"/>
        <v>31210.5</v>
      </c>
      <c r="BD59" s="31">
        <f t="shared" si="23"/>
        <v>32708.599999999999</v>
      </c>
      <c r="BE59" s="31">
        <f>BE60+BE64+BE68+BE72+BE76</f>
        <v>0</v>
      </c>
      <c r="BF59" s="31">
        <f>BF60+BF64+BF68+BF72+BF76</f>
        <v>0</v>
      </c>
      <c r="BG59" s="31">
        <f>BG60+BG64+BG68+BG72+BG76</f>
        <v>0</v>
      </c>
      <c r="BH59" s="31">
        <f t="shared" si="24"/>
        <v>87804.5</v>
      </c>
      <c r="BI59" s="31">
        <f t="shared" si="25"/>
        <v>31210.5</v>
      </c>
      <c r="BJ59" s="31">
        <f t="shared" si="26"/>
        <v>32708.599999999999</v>
      </c>
      <c r="BK59" s="31">
        <f>BK60+BK64+BK68+BK72+BK76</f>
        <v>0</v>
      </c>
      <c r="BL59" s="31">
        <f>BL60+BL64+BL68+BL72+BL76</f>
        <v>0</v>
      </c>
      <c r="BM59" s="31">
        <f>BM60+BM64+BM68+BM72+BM76</f>
        <v>0</v>
      </c>
      <c r="BN59" s="31">
        <f t="shared" si="27"/>
        <v>87804.5</v>
      </c>
      <c r="BO59" s="31">
        <f t="shared" si="28"/>
        <v>31210.5</v>
      </c>
      <c r="BP59" s="31">
        <f t="shared" si="29"/>
        <v>32708.599999999999</v>
      </c>
      <c r="BQ59" s="31">
        <f>BQ60+BQ64+BQ68+BQ72+BQ76</f>
        <v>0</v>
      </c>
      <c r="BR59" s="31">
        <f>BR60+BR64+BR68+BR72+BR76</f>
        <v>0</v>
      </c>
      <c r="BS59" s="31">
        <f t="shared" si="30"/>
        <v>87804.5</v>
      </c>
      <c r="BT59" s="31">
        <f t="shared" si="31"/>
        <v>31210.5</v>
      </c>
      <c r="BU59" s="31">
        <f t="shared" si="32"/>
        <v>32708.599999999999</v>
      </c>
      <c r="BV59" s="31">
        <f>BV60+BV64+BV68+BV72+BV76</f>
        <v>0</v>
      </c>
      <c r="BW59" s="31">
        <f>BW60+BW64+BW68+BW72+BW76</f>
        <v>0</v>
      </c>
      <c r="BX59" s="31">
        <f t="shared" si="33"/>
        <v>87804.5</v>
      </c>
      <c r="BY59" s="31">
        <f t="shared" si="34"/>
        <v>31210.5</v>
      </c>
      <c r="BZ59" s="31">
        <f t="shared" si="35"/>
        <v>32708.599999999999</v>
      </c>
      <c r="CA59" s="31">
        <f>CA60+CA64+CA68+CA72+CA76</f>
        <v>0</v>
      </c>
      <c r="CB59" s="31">
        <f>CB60+CB64+CB68+CB72+CB76</f>
        <v>0</v>
      </c>
      <c r="CC59" s="31">
        <f>CC60+CC64+CC68+CC72+CC76</f>
        <v>0</v>
      </c>
      <c r="CD59" s="31">
        <f t="shared" si="39"/>
        <v>87804.5</v>
      </c>
      <c r="CE59" s="31">
        <f t="shared" si="40"/>
        <v>31210.5</v>
      </c>
      <c r="CF59" s="31">
        <f t="shared" si="41"/>
        <v>32708.599999999999</v>
      </c>
      <c r="CG59" s="31">
        <f>CG60+CG64+CG68+CG72+CG76</f>
        <v>0</v>
      </c>
      <c r="CH59" s="24"/>
      <c r="CI59" s="40"/>
      <c r="CL59" s="1" t="s">
        <v>28</v>
      </c>
    </row>
    <row r="60" ht="45">
      <c r="A60" s="41" t="s">
        <v>82</v>
      </c>
      <c r="B60" s="17"/>
      <c r="C60" s="16"/>
      <c r="D60" s="16"/>
      <c r="E60" s="39" t="s">
        <v>83</v>
      </c>
      <c r="F60" s="31">
        <f t="shared" ref="F60:F80" si="172">F61</f>
        <v>28242.400000000001</v>
      </c>
      <c r="G60" s="31">
        <f t="shared" ref="G60:G80" si="173">G61</f>
        <v>0</v>
      </c>
      <c r="H60" s="31">
        <f t="shared" ref="H60:H80" si="174">H61</f>
        <v>0</v>
      </c>
      <c r="I60" s="31">
        <f t="shared" ref="I60:I80" si="175">I61</f>
        <v>0</v>
      </c>
      <c r="J60" s="31">
        <f t="shared" ref="J60:J80" si="176">J61</f>
        <v>0</v>
      </c>
      <c r="K60" s="31">
        <f t="shared" ref="K60:K80" si="177">K61</f>
        <v>0</v>
      </c>
      <c r="L60" s="31">
        <f t="shared" si="0"/>
        <v>28242.400000000001</v>
      </c>
      <c r="M60" s="31">
        <f t="shared" si="1"/>
        <v>0</v>
      </c>
      <c r="N60" s="31">
        <f t="shared" si="2"/>
        <v>0</v>
      </c>
      <c r="O60" s="31">
        <f t="shared" ref="O60:O80" si="178">O61</f>
        <v>0</v>
      </c>
      <c r="P60" s="31">
        <f t="shared" ref="P60:P80" si="179">P61</f>
        <v>0</v>
      </c>
      <c r="Q60" s="31">
        <f t="shared" ref="Q60:Q80" si="180">Q61</f>
        <v>0</v>
      </c>
      <c r="R60" s="31">
        <f t="shared" si="3"/>
        <v>28242.400000000001</v>
      </c>
      <c r="S60" s="31">
        <f t="shared" si="4"/>
        <v>0</v>
      </c>
      <c r="T60" s="31">
        <f t="shared" si="5"/>
        <v>0</v>
      </c>
      <c r="U60" s="31">
        <f t="shared" ref="U60:U80" si="181">U61</f>
        <v>0</v>
      </c>
      <c r="V60" s="31">
        <f t="shared" ref="V60:V80" si="182">V61</f>
        <v>0</v>
      </c>
      <c r="W60" s="31">
        <f t="shared" ref="W60:W80" si="183">W61</f>
        <v>0</v>
      </c>
      <c r="X60" s="31">
        <f t="shared" si="6"/>
        <v>28242.400000000001</v>
      </c>
      <c r="Y60" s="31">
        <f t="shared" si="7"/>
        <v>0</v>
      </c>
      <c r="Z60" s="31">
        <f t="shared" si="8"/>
        <v>0</v>
      </c>
      <c r="AA60" s="31">
        <f t="shared" ref="AA60:AA80" si="184">AA61</f>
        <v>0</v>
      </c>
      <c r="AB60" s="31">
        <f t="shared" ref="AB60:AB80" si="185">AB61</f>
        <v>0</v>
      </c>
      <c r="AC60" s="31">
        <f t="shared" ref="AC60:AC80" si="186">AC61</f>
        <v>0</v>
      </c>
      <c r="AD60" s="31">
        <f t="shared" si="9"/>
        <v>28242.400000000001</v>
      </c>
      <c r="AE60" s="31">
        <f t="shared" si="10"/>
        <v>0</v>
      </c>
      <c r="AF60" s="31">
        <f t="shared" si="11"/>
        <v>0</v>
      </c>
      <c r="AG60" s="31">
        <f t="shared" ref="AG60:AG80" si="187">AG61</f>
        <v>0</v>
      </c>
      <c r="AH60" s="31">
        <f t="shared" ref="AH60:AH80" si="188">AH61</f>
        <v>0</v>
      </c>
      <c r="AI60" s="31">
        <f t="shared" ref="AI60:AI80" si="189">AI61</f>
        <v>0</v>
      </c>
      <c r="AJ60" s="31">
        <f t="shared" si="12"/>
        <v>28242.400000000001</v>
      </c>
      <c r="AK60" s="31">
        <f t="shared" si="13"/>
        <v>0</v>
      </c>
      <c r="AL60" s="31">
        <f t="shared" si="14"/>
        <v>0</v>
      </c>
      <c r="AM60" s="31">
        <f t="shared" ref="AM60:AM80" si="190">AM61</f>
        <v>-4183.5699999999997</v>
      </c>
      <c r="AN60" s="31">
        <f t="shared" ref="AN60:AN80" si="191">AN61</f>
        <v>0</v>
      </c>
      <c r="AO60" s="31">
        <f t="shared" ref="AO60:AO80" si="192">AO61</f>
        <v>0</v>
      </c>
      <c r="AP60" s="31">
        <f t="shared" si="15"/>
        <v>24058.830000000002</v>
      </c>
      <c r="AQ60" s="31">
        <f t="shared" si="16"/>
        <v>0</v>
      </c>
      <c r="AR60" s="31">
        <f t="shared" si="17"/>
        <v>0</v>
      </c>
      <c r="AS60" s="31">
        <f t="shared" ref="AS60:AS80" si="193">AS61</f>
        <v>0</v>
      </c>
      <c r="AT60" s="31">
        <f t="shared" ref="AT60:AT80" si="194">AT61</f>
        <v>0</v>
      </c>
      <c r="AU60" s="31">
        <f t="shared" ref="AU60:AU80" si="195">AU61</f>
        <v>0</v>
      </c>
      <c r="AV60" s="31">
        <f t="shared" si="18"/>
        <v>24058.830000000002</v>
      </c>
      <c r="AW60" s="31">
        <f t="shared" si="19"/>
        <v>0</v>
      </c>
      <c r="AX60" s="31">
        <f t="shared" si="20"/>
        <v>0</v>
      </c>
      <c r="AY60" s="31">
        <f t="shared" ref="AY60:AY80" si="196">AY61</f>
        <v>4183.5699999999997</v>
      </c>
      <c r="AZ60" s="31">
        <f t="shared" ref="AZ60:AZ80" si="197">AZ61</f>
        <v>0</v>
      </c>
      <c r="BA60" s="31">
        <f t="shared" ref="BA60:BA80" si="198">BA61</f>
        <v>0</v>
      </c>
      <c r="BB60" s="31">
        <f t="shared" si="21"/>
        <v>28242.400000000001</v>
      </c>
      <c r="BC60" s="31">
        <f t="shared" si="22"/>
        <v>0</v>
      </c>
      <c r="BD60" s="31">
        <f t="shared" si="23"/>
        <v>0</v>
      </c>
      <c r="BE60" s="31">
        <f t="shared" ref="BE60:BE80" si="199">BE61</f>
        <v>0</v>
      </c>
      <c r="BF60" s="31">
        <f t="shared" ref="BF60:BF80" si="200">BF61</f>
        <v>0</v>
      </c>
      <c r="BG60" s="31">
        <f t="shared" ref="BG60:BG80" si="201">BG61</f>
        <v>0</v>
      </c>
      <c r="BH60" s="31">
        <f t="shared" si="24"/>
        <v>28242.400000000001</v>
      </c>
      <c r="BI60" s="31">
        <f t="shared" si="25"/>
        <v>0</v>
      </c>
      <c r="BJ60" s="31">
        <f t="shared" si="26"/>
        <v>0</v>
      </c>
      <c r="BK60" s="31">
        <f t="shared" ref="BK60:BK80" si="202">BK61</f>
        <v>0</v>
      </c>
      <c r="BL60" s="31">
        <f t="shared" ref="BL60:BL80" si="203">BL61</f>
        <v>0</v>
      </c>
      <c r="BM60" s="31">
        <f t="shared" ref="BM60:BM80" si="204">BM61</f>
        <v>0</v>
      </c>
      <c r="BN60" s="31">
        <f t="shared" si="27"/>
        <v>28242.400000000001</v>
      </c>
      <c r="BO60" s="31">
        <f t="shared" si="28"/>
        <v>0</v>
      </c>
      <c r="BP60" s="31">
        <f t="shared" si="29"/>
        <v>0</v>
      </c>
      <c r="BQ60" s="31">
        <f t="shared" ref="BQ60:BQ80" si="205">BQ61</f>
        <v>0</v>
      </c>
      <c r="BR60" s="31">
        <f t="shared" ref="BR60:BR80" si="206">BR61</f>
        <v>0</v>
      </c>
      <c r="BS60" s="31">
        <f t="shared" si="30"/>
        <v>28242.400000000001</v>
      </c>
      <c r="BT60" s="31">
        <f t="shared" si="31"/>
        <v>0</v>
      </c>
      <c r="BU60" s="31">
        <f t="shared" si="32"/>
        <v>0</v>
      </c>
      <c r="BV60" s="31">
        <f t="shared" ref="BV60:BV80" si="207">BV61</f>
        <v>0</v>
      </c>
      <c r="BW60" s="31">
        <f t="shared" ref="BW60:BW80" si="208">BW61</f>
        <v>0</v>
      </c>
      <c r="BX60" s="31">
        <f t="shared" si="33"/>
        <v>28242.400000000001</v>
      </c>
      <c r="BY60" s="31">
        <f t="shared" si="34"/>
        <v>0</v>
      </c>
      <c r="BZ60" s="31">
        <f t="shared" si="35"/>
        <v>0</v>
      </c>
      <c r="CA60" s="31">
        <f t="shared" ref="CA60:CA80" si="209">CA61</f>
        <v>0</v>
      </c>
      <c r="CB60" s="31">
        <f t="shared" ref="CB60:CB80" si="210">CB61</f>
        <v>0</v>
      </c>
      <c r="CC60" s="31">
        <f t="shared" ref="CC60:CC80" si="211">CC61</f>
        <v>0</v>
      </c>
      <c r="CD60" s="31">
        <f t="shared" si="39"/>
        <v>28242.400000000001</v>
      </c>
      <c r="CE60" s="31">
        <f t="shared" si="40"/>
        <v>0</v>
      </c>
      <c r="CF60" s="31">
        <f t="shared" si="41"/>
        <v>0</v>
      </c>
      <c r="CG60" s="31">
        <f t="shared" ref="CG60:CG80" si="212">CG61</f>
        <v>0</v>
      </c>
      <c r="CH60" s="24"/>
      <c r="CI60" s="40"/>
      <c r="CO60" s="1" t="s">
        <v>31</v>
      </c>
    </row>
    <row r="61" ht="45">
      <c r="A61" s="41" t="s">
        <v>82</v>
      </c>
      <c r="B61" s="17">
        <v>400</v>
      </c>
      <c r="C61" s="16"/>
      <c r="D61" s="16"/>
      <c r="E61" s="39" t="s">
        <v>84</v>
      </c>
      <c r="F61" s="31">
        <f t="shared" si="172"/>
        <v>28242.400000000001</v>
      </c>
      <c r="G61" s="31">
        <f t="shared" si="173"/>
        <v>0</v>
      </c>
      <c r="H61" s="31">
        <f t="shared" si="174"/>
        <v>0</v>
      </c>
      <c r="I61" s="31">
        <f t="shared" si="175"/>
        <v>0</v>
      </c>
      <c r="J61" s="31">
        <f t="shared" si="176"/>
        <v>0</v>
      </c>
      <c r="K61" s="31">
        <f t="shared" si="177"/>
        <v>0</v>
      </c>
      <c r="L61" s="31">
        <f t="shared" si="0"/>
        <v>28242.400000000001</v>
      </c>
      <c r="M61" s="31">
        <f t="shared" si="1"/>
        <v>0</v>
      </c>
      <c r="N61" s="31">
        <f t="shared" si="2"/>
        <v>0</v>
      </c>
      <c r="O61" s="31">
        <f t="shared" si="178"/>
        <v>0</v>
      </c>
      <c r="P61" s="31">
        <f t="shared" si="179"/>
        <v>0</v>
      </c>
      <c r="Q61" s="31">
        <f t="shared" si="180"/>
        <v>0</v>
      </c>
      <c r="R61" s="31">
        <f t="shared" si="3"/>
        <v>28242.400000000001</v>
      </c>
      <c r="S61" s="31">
        <f t="shared" si="4"/>
        <v>0</v>
      </c>
      <c r="T61" s="31">
        <f t="shared" si="5"/>
        <v>0</v>
      </c>
      <c r="U61" s="31">
        <f t="shared" si="181"/>
        <v>0</v>
      </c>
      <c r="V61" s="31">
        <f t="shared" si="182"/>
        <v>0</v>
      </c>
      <c r="W61" s="31">
        <f t="shared" si="183"/>
        <v>0</v>
      </c>
      <c r="X61" s="31">
        <f t="shared" si="6"/>
        <v>28242.400000000001</v>
      </c>
      <c r="Y61" s="31">
        <f t="shared" si="7"/>
        <v>0</v>
      </c>
      <c r="Z61" s="31">
        <f t="shared" si="8"/>
        <v>0</v>
      </c>
      <c r="AA61" s="31">
        <f t="shared" si="184"/>
        <v>0</v>
      </c>
      <c r="AB61" s="31">
        <f t="shared" si="185"/>
        <v>0</v>
      </c>
      <c r="AC61" s="31">
        <f t="shared" si="186"/>
        <v>0</v>
      </c>
      <c r="AD61" s="31">
        <f t="shared" si="9"/>
        <v>28242.400000000001</v>
      </c>
      <c r="AE61" s="31">
        <f t="shared" si="10"/>
        <v>0</v>
      </c>
      <c r="AF61" s="31">
        <f t="shared" si="11"/>
        <v>0</v>
      </c>
      <c r="AG61" s="31">
        <f t="shared" si="187"/>
        <v>0</v>
      </c>
      <c r="AH61" s="31">
        <f t="shared" si="188"/>
        <v>0</v>
      </c>
      <c r="AI61" s="31">
        <f t="shared" si="189"/>
        <v>0</v>
      </c>
      <c r="AJ61" s="31">
        <f t="shared" si="12"/>
        <v>28242.400000000001</v>
      </c>
      <c r="AK61" s="31">
        <f t="shared" si="13"/>
        <v>0</v>
      </c>
      <c r="AL61" s="31">
        <f t="shared" si="14"/>
        <v>0</v>
      </c>
      <c r="AM61" s="31">
        <f t="shared" si="190"/>
        <v>-4183.5699999999997</v>
      </c>
      <c r="AN61" s="31">
        <f t="shared" si="191"/>
        <v>0</v>
      </c>
      <c r="AO61" s="31">
        <f t="shared" si="192"/>
        <v>0</v>
      </c>
      <c r="AP61" s="31">
        <f t="shared" si="15"/>
        <v>24058.830000000002</v>
      </c>
      <c r="AQ61" s="31">
        <f t="shared" si="16"/>
        <v>0</v>
      </c>
      <c r="AR61" s="31">
        <f t="shared" si="17"/>
        <v>0</v>
      </c>
      <c r="AS61" s="31">
        <f t="shared" si="193"/>
        <v>0</v>
      </c>
      <c r="AT61" s="31">
        <f t="shared" si="194"/>
        <v>0</v>
      </c>
      <c r="AU61" s="31">
        <f t="shared" si="195"/>
        <v>0</v>
      </c>
      <c r="AV61" s="31">
        <f t="shared" si="18"/>
        <v>24058.830000000002</v>
      </c>
      <c r="AW61" s="31">
        <f t="shared" si="19"/>
        <v>0</v>
      </c>
      <c r="AX61" s="31">
        <f t="shared" si="20"/>
        <v>0</v>
      </c>
      <c r="AY61" s="31">
        <f t="shared" si="196"/>
        <v>4183.5699999999997</v>
      </c>
      <c r="AZ61" s="31">
        <f t="shared" si="197"/>
        <v>0</v>
      </c>
      <c r="BA61" s="31">
        <f t="shared" si="198"/>
        <v>0</v>
      </c>
      <c r="BB61" s="31">
        <f t="shared" si="21"/>
        <v>28242.400000000001</v>
      </c>
      <c r="BC61" s="31">
        <f t="shared" si="22"/>
        <v>0</v>
      </c>
      <c r="BD61" s="31">
        <f t="shared" si="23"/>
        <v>0</v>
      </c>
      <c r="BE61" s="31">
        <f t="shared" si="199"/>
        <v>0</v>
      </c>
      <c r="BF61" s="31">
        <f t="shared" si="200"/>
        <v>0</v>
      </c>
      <c r="BG61" s="31">
        <f t="shared" si="201"/>
        <v>0</v>
      </c>
      <c r="BH61" s="31">
        <f t="shared" si="24"/>
        <v>28242.400000000001</v>
      </c>
      <c r="BI61" s="31">
        <f t="shared" si="25"/>
        <v>0</v>
      </c>
      <c r="BJ61" s="31">
        <f t="shared" si="26"/>
        <v>0</v>
      </c>
      <c r="BK61" s="31">
        <f t="shared" si="202"/>
        <v>0</v>
      </c>
      <c r="BL61" s="31">
        <f t="shared" si="203"/>
        <v>0</v>
      </c>
      <c r="BM61" s="31">
        <f t="shared" si="204"/>
        <v>0</v>
      </c>
      <c r="BN61" s="31">
        <f t="shared" si="27"/>
        <v>28242.400000000001</v>
      </c>
      <c r="BO61" s="31">
        <f t="shared" si="28"/>
        <v>0</v>
      </c>
      <c r="BP61" s="31">
        <f t="shared" si="29"/>
        <v>0</v>
      </c>
      <c r="BQ61" s="31">
        <f t="shared" si="205"/>
        <v>0</v>
      </c>
      <c r="BR61" s="31">
        <f t="shared" si="206"/>
        <v>0</v>
      </c>
      <c r="BS61" s="31">
        <f t="shared" si="30"/>
        <v>28242.400000000001</v>
      </c>
      <c r="BT61" s="31">
        <f t="shared" si="31"/>
        <v>0</v>
      </c>
      <c r="BU61" s="31">
        <f t="shared" si="32"/>
        <v>0</v>
      </c>
      <c r="BV61" s="31">
        <f t="shared" si="207"/>
        <v>0</v>
      </c>
      <c r="BW61" s="31">
        <f t="shared" si="208"/>
        <v>0</v>
      </c>
      <c r="BX61" s="31">
        <f t="shared" si="33"/>
        <v>28242.400000000001</v>
      </c>
      <c r="BY61" s="31">
        <f t="shared" si="34"/>
        <v>0</v>
      </c>
      <c r="BZ61" s="31">
        <f t="shared" si="35"/>
        <v>0</v>
      </c>
      <c r="CA61" s="31">
        <f t="shared" si="209"/>
        <v>0</v>
      </c>
      <c r="CB61" s="31">
        <f t="shared" si="210"/>
        <v>0</v>
      </c>
      <c r="CC61" s="31">
        <f t="shared" si="211"/>
        <v>0</v>
      </c>
      <c r="CD61" s="31">
        <f t="shared" si="39"/>
        <v>28242.400000000001</v>
      </c>
      <c r="CE61" s="31">
        <f t="shared" si="40"/>
        <v>0</v>
      </c>
      <c r="CF61" s="31">
        <f t="shared" si="41"/>
        <v>0</v>
      </c>
      <c r="CG61" s="31">
        <f t="shared" si="212"/>
        <v>0</v>
      </c>
      <c r="CH61" s="24"/>
      <c r="CI61" s="40"/>
      <c r="CM61" s="1" t="s">
        <v>29</v>
      </c>
    </row>
    <row r="62" ht="15">
      <c r="A62" s="41" t="s">
        <v>82</v>
      </c>
      <c r="B62" s="17">
        <v>410</v>
      </c>
      <c r="C62" s="16"/>
      <c r="D62" s="16"/>
      <c r="E62" s="39" t="s">
        <v>85</v>
      </c>
      <c r="F62" s="31">
        <f t="shared" si="172"/>
        <v>28242.400000000001</v>
      </c>
      <c r="G62" s="31">
        <f t="shared" si="173"/>
        <v>0</v>
      </c>
      <c r="H62" s="31">
        <f t="shared" si="174"/>
        <v>0</v>
      </c>
      <c r="I62" s="31">
        <f t="shared" si="175"/>
        <v>0</v>
      </c>
      <c r="J62" s="31">
        <f t="shared" si="176"/>
        <v>0</v>
      </c>
      <c r="K62" s="31">
        <f t="shared" si="177"/>
        <v>0</v>
      </c>
      <c r="L62" s="31">
        <f t="shared" si="0"/>
        <v>28242.400000000001</v>
      </c>
      <c r="M62" s="31">
        <f t="shared" si="1"/>
        <v>0</v>
      </c>
      <c r="N62" s="31">
        <f t="shared" si="2"/>
        <v>0</v>
      </c>
      <c r="O62" s="31">
        <f t="shared" si="178"/>
        <v>0</v>
      </c>
      <c r="P62" s="31">
        <f t="shared" si="179"/>
        <v>0</v>
      </c>
      <c r="Q62" s="31">
        <f t="shared" si="180"/>
        <v>0</v>
      </c>
      <c r="R62" s="31">
        <f t="shared" si="3"/>
        <v>28242.400000000001</v>
      </c>
      <c r="S62" s="31">
        <f t="shared" si="4"/>
        <v>0</v>
      </c>
      <c r="T62" s="31">
        <f t="shared" si="5"/>
        <v>0</v>
      </c>
      <c r="U62" s="31">
        <f t="shared" si="181"/>
        <v>0</v>
      </c>
      <c r="V62" s="31">
        <f t="shared" si="182"/>
        <v>0</v>
      </c>
      <c r="W62" s="31">
        <f t="shared" si="183"/>
        <v>0</v>
      </c>
      <c r="X62" s="31">
        <f t="shared" si="6"/>
        <v>28242.400000000001</v>
      </c>
      <c r="Y62" s="31">
        <f t="shared" si="7"/>
        <v>0</v>
      </c>
      <c r="Z62" s="31">
        <f t="shared" si="8"/>
        <v>0</v>
      </c>
      <c r="AA62" s="31">
        <f t="shared" si="184"/>
        <v>0</v>
      </c>
      <c r="AB62" s="31">
        <f t="shared" si="185"/>
        <v>0</v>
      </c>
      <c r="AC62" s="31">
        <f t="shared" si="186"/>
        <v>0</v>
      </c>
      <c r="AD62" s="31">
        <f t="shared" si="9"/>
        <v>28242.400000000001</v>
      </c>
      <c r="AE62" s="31">
        <f t="shared" si="10"/>
        <v>0</v>
      </c>
      <c r="AF62" s="31">
        <f t="shared" si="11"/>
        <v>0</v>
      </c>
      <c r="AG62" s="31">
        <f t="shared" si="187"/>
        <v>0</v>
      </c>
      <c r="AH62" s="31">
        <f t="shared" si="188"/>
        <v>0</v>
      </c>
      <c r="AI62" s="31">
        <f t="shared" si="189"/>
        <v>0</v>
      </c>
      <c r="AJ62" s="31">
        <f t="shared" si="12"/>
        <v>28242.400000000001</v>
      </c>
      <c r="AK62" s="31">
        <f t="shared" si="13"/>
        <v>0</v>
      </c>
      <c r="AL62" s="31">
        <f t="shared" si="14"/>
        <v>0</v>
      </c>
      <c r="AM62" s="31">
        <f t="shared" si="190"/>
        <v>-4183.5699999999997</v>
      </c>
      <c r="AN62" s="31">
        <f t="shared" si="191"/>
        <v>0</v>
      </c>
      <c r="AO62" s="31">
        <f t="shared" si="192"/>
        <v>0</v>
      </c>
      <c r="AP62" s="31">
        <f t="shared" si="15"/>
        <v>24058.830000000002</v>
      </c>
      <c r="AQ62" s="31">
        <f t="shared" si="16"/>
        <v>0</v>
      </c>
      <c r="AR62" s="31">
        <f t="shared" si="17"/>
        <v>0</v>
      </c>
      <c r="AS62" s="31">
        <f t="shared" si="193"/>
        <v>0</v>
      </c>
      <c r="AT62" s="31">
        <f t="shared" si="194"/>
        <v>0</v>
      </c>
      <c r="AU62" s="31">
        <f t="shared" si="195"/>
        <v>0</v>
      </c>
      <c r="AV62" s="31">
        <f t="shared" si="18"/>
        <v>24058.830000000002</v>
      </c>
      <c r="AW62" s="31">
        <f t="shared" si="19"/>
        <v>0</v>
      </c>
      <c r="AX62" s="31">
        <f t="shared" si="20"/>
        <v>0</v>
      </c>
      <c r="AY62" s="31">
        <f t="shared" si="196"/>
        <v>4183.5699999999997</v>
      </c>
      <c r="AZ62" s="31">
        <f t="shared" si="197"/>
        <v>0</v>
      </c>
      <c r="BA62" s="31">
        <f t="shared" si="198"/>
        <v>0</v>
      </c>
      <c r="BB62" s="31">
        <f t="shared" si="21"/>
        <v>28242.400000000001</v>
      </c>
      <c r="BC62" s="31">
        <f t="shared" si="22"/>
        <v>0</v>
      </c>
      <c r="BD62" s="31">
        <f t="shared" si="23"/>
        <v>0</v>
      </c>
      <c r="BE62" s="31">
        <f t="shared" si="199"/>
        <v>0</v>
      </c>
      <c r="BF62" s="31">
        <f t="shared" si="200"/>
        <v>0</v>
      </c>
      <c r="BG62" s="31">
        <f t="shared" si="201"/>
        <v>0</v>
      </c>
      <c r="BH62" s="31">
        <f t="shared" si="24"/>
        <v>28242.400000000001</v>
      </c>
      <c r="BI62" s="31">
        <f t="shared" si="25"/>
        <v>0</v>
      </c>
      <c r="BJ62" s="31">
        <f t="shared" si="26"/>
        <v>0</v>
      </c>
      <c r="BK62" s="31">
        <f t="shared" si="202"/>
        <v>0</v>
      </c>
      <c r="BL62" s="31">
        <f t="shared" si="203"/>
        <v>0</v>
      </c>
      <c r="BM62" s="31">
        <f t="shared" si="204"/>
        <v>0</v>
      </c>
      <c r="BN62" s="31">
        <f t="shared" si="27"/>
        <v>28242.400000000001</v>
      </c>
      <c r="BO62" s="31">
        <f t="shared" si="28"/>
        <v>0</v>
      </c>
      <c r="BP62" s="31">
        <f t="shared" si="29"/>
        <v>0</v>
      </c>
      <c r="BQ62" s="31">
        <f t="shared" si="205"/>
        <v>0</v>
      </c>
      <c r="BR62" s="31">
        <f t="shared" si="206"/>
        <v>0</v>
      </c>
      <c r="BS62" s="31">
        <f t="shared" si="30"/>
        <v>28242.400000000001</v>
      </c>
      <c r="BT62" s="31">
        <f t="shared" si="31"/>
        <v>0</v>
      </c>
      <c r="BU62" s="31">
        <f t="shared" si="32"/>
        <v>0</v>
      </c>
      <c r="BV62" s="31">
        <f t="shared" si="207"/>
        <v>0</v>
      </c>
      <c r="BW62" s="31">
        <f t="shared" si="208"/>
        <v>0</v>
      </c>
      <c r="BX62" s="31">
        <f t="shared" si="33"/>
        <v>28242.400000000001</v>
      </c>
      <c r="BY62" s="31">
        <f t="shared" si="34"/>
        <v>0</v>
      </c>
      <c r="BZ62" s="31">
        <f t="shared" si="35"/>
        <v>0</v>
      </c>
      <c r="CA62" s="31">
        <f t="shared" si="209"/>
        <v>0</v>
      </c>
      <c r="CB62" s="31">
        <f t="shared" si="210"/>
        <v>0</v>
      </c>
      <c r="CC62" s="31">
        <f t="shared" si="211"/>
        <v>0</v>
      </c>
      <c r="CD62" s="31">
        <f t="shared" si="39"/>
        <v>28242.400000000001</v>
      </c>
      <c r="CE62" s="31">
        <f t="shared" si="40"/>
        <v>0</v>
      </c>
      <c r="CF62" s="31">
        <f t="shared" si="41"/>
        <v>0</v>
      </c>
      <c r="CG62" s="31">
        <f t="shared" si="212"/>
        <v>0</v>
      </c>
      <c r="CH62" s="24"/>
      <c r="CI62" s="40"/>
      <c r="CN62" s="1" t="s">
        <v>30</v>
      </c>
    </row>
    <row r="63" ht="15">
      <c r="A63" s="41" t="s">
        <v>82</v>
      </c>
      <c r="B63" s="17">
        <v>410</v>
      </c>
      <c r="C63" s="16" t="s">
        <v>42</v>
      </c>
      <c r="D63" s="16" t="s">
        <v>43</v>
      </c>
      <c r="E63" s="39" t="s">
        <v>44</v>
      </c>
      <c r="F63" s="31">
        <v>28242.400000000001</v>
      </c>
      <c r="G63" s="31"/>
      <c r="H63" s="31"/>
      <c r="I63" s="31"/>
      <c r="J63" s="31"/>
      <c r="K63" s="31"/>
      <c r="L63" s="31">
        <f t="shared" si="0"/>
        <v>28242.400000000001</v>
      </c>
      <c r="M63" s="31">
        <f t="shared" si="1"/>
        <v>0</v>
      </c>
      <c r="N63" s="31">
        <f t="shared" si="2"/>
        <v>0</v>
      </c>
      <c r="O63" s="31"/>
      <c r="P63" s="31"/>
      <c r="Q63" s="31"/>
      <c r="R63" s="31">
        <f t="shared" si="3"/>
        <v>28242.400000000001</v>
      </c>
      <c r="S63" s="31">
        <f t="shared" si="4"/>
        <v>0</v>
      </c>
      <c r="T63" s="31">
        <f t="shared" si="5"/>
        <v>0</v>
      </c>
      <c r="U63" s="31"/>
      <c r="V63" s="31"/>
      <c r="W63" s="31"/>
      <c r="X63" s="31">
        <f t="shared" si="6"/>
        <v>28242.400000000001</v>
      </c>
      <c r="Y63" s="31">
        <f t="shared" si="7"/>
        <v>0</v>
      </c>
      <c r="Z63" s="31">
        <f t="shared" si="8"/>
        <v>0</v>
      </c>
      <c r="AA63" s="31"/>
      <c r="AB63" s="31"/>
      <c r="AC63" s="31"/>
      <c r="AD63" s="31">
        <f t="shared" si="9"/>
        <v>28242.400000000001</v>
      </c>
      <c r="AE63" s="31">
        <f t="shared" si="10"/>
        <v>0</v>
      </c>
      <c r="AF63" s="31">
        <f t="shared" si="11"/>
        <v>0</v>
      </c>
      <c r="AG63" s="31"/>
      <c r="AH63" s="31"/>
      <c r="AI63" s="31"/>
      <c r="AJ63" s="31">
        <f t="shared" si="12"/>
        <v>28242.400000000001</v>
      </c>
      <c r="AK63" s="31">
        <f t="shared" si="13"/>
        <v>0</v>
      </c>
      <c r="AL63" s="31">
        <f t="shared" si="14"/>
        <v>0</v>
      </c>
      <c r="AM63" s="31">
        <v>-4183.5699999999997</v>
      </c>
      <c r="AN63" s="31"/>
      <c r="AO63" s="31"/>
      <c r="AP63" s="31">
        <f t="shared" si="15"/>
        <v>24058.830000000002</v>
      </c>
      <c r="AQ63" s="31">
        <f t="shared" si="16"/>
        <v>0</v>
      </c>
      <c r="AR63" s="31">
        <f t="shared" si="17"/>
        <v>0</v>
      </c>
      <c r="AS63" s="31"/>
      <c r="AT63" s="31"/>
      <c r="AU63" s="31"/>
      <c r="AV63" s="31">
        <f t="shared" si="18"/>
        <v>24058.830000000002</v>
      </c>
      <c r="AW63" s="31">
        <f t="shared" si="19"/>
        <v>0</v>
      </c>
      <c r="AX63" s="31">
        <f t="shared" si="20"/>
        <v>0</v>
      </c>
      <c r="AY63" s="31">
        <v>4183.5699999999997</v>
      </c>
      <c r="AZ63" s="31"/>
      <c r="BA63" s="31"/>
      <c r="BB63" s="31">
        <f t="shared" si="21"/>
        <v>28242.400000000001</v>
      </c>
      <c r="BC63" s="31">
        <f t="shared" si="22"/>
        <v>0</v>
      </c>
      <c r="BD63" s="31">
        <f t="shared" si="23"/>
        <v>0</v>
      </c>
      <c r="BE63" s="31"/>
      <c r="BF63" s="31"/>
      <c r="BG63" s="31"/>
      <c r="BH63" s="31">
        <f t="shared" si="24"/>
        <v>28242.400000000001</v>
      </c>
      <c r="BI63" s="31">
        <f t="shared" si="25"/>
        <v>0</v>
      </c>
      <c r="BJ63" s="31">
        <f t="shared" si="26"/>
        <v>0</v>
      </c>
      <c r="BK63" s="31"/>
      <c r="BL63" s="31"/>
      <c r="BM63" s="31"/>
      <c r="BN63" s="31">
        <f t="shared" si="27"/>
        <v>28242.400000000001</v>
      </c>
      <c r="BO63" s="31">
        <f t="shared" si="28"/>
        <v>0</v>
      </c>
      <c r="BP63" s="31">
        <f t="shared" si="29"/>
        <v>0</v>
      </c>
      <c r="BQ63" s="31"/>
      <c r="BR63" s="31"/>
      <c r="BS63" s="31">
        <f t="shared" si="30"/>
        <v>28242.400000000001</v>
      </c>
      <c r="BT63" s="31">
        <f t="shared" si="31"/>
        <v>0</v>
      </c>
      <c r="BU63" s="31">
        <f t="shared" si="32"/>
        <v>0</v>
      </c>
      <c r="BV63" s="31"/>
      <c r="BW63" s="31"/>
      <c r="BX63" s="31">
        <f t="shared" si="33"/>
        <v>28242.400000000001</v>
      </c>
      <c r="BY63" s="31">
        <f t="shared" si="34"/>
        <v>0</v>
      </c>
      <c r="BZ63" s="31">
        <f t="shared" si="35"/>
        <v>0</v>
      </c>
      <c r="CA63" s="31"/>
      <c r="CB63" s="31"/>
      <c r="CC63" s="31"/>
      <c r="CD63" s="31">
        <f t="shared" si="39"/>
        <v>28242.400000000001</v>
      </c>
      <c r="CE63" s="31">
        <f t="shared" si="40"/>
        <v>0</v>
      </c>
      <c r="CF63" s="31">
        <f t="shared" si="41"/>
        <v>0</v>
      </c>
      <c r="CG63" s="31"/>
      <c r="CH63" s="24"/>
      <c r="CI63" s="40"/>
    </row>
    <row r="64" ht="60">
      <c r="A64" s="41" t="s">
        <v>86</v>
      </c>
      <c r="B64" s="17"/>
      <c r="C64" s="16"/>
      <c r="D64" s="16"/>
      <c r="E64" s="39" t="s">
        <v>87</v>
      </c>
      <c r="F64" s="31">
        <f t="shared" si="172"/>
        <v>29781.099999999999</v>
      </c>
      <c r="G64" s="31">
        <f t="shared" si="173"/>
        <v>0</v>
      </c>
      <c r="H64" s="31">
        <f t="shared" si="174"/>
        <v>0</v>
      </c>
      <c r="I64" s="31">
        <f t="shared" si="175"/>
        <v>0</v>
      </c>
      <c r="J64" s="31">
        <f t="shared" si="176"/>
        <v>0</v>
      </c>
      <c r="K64" s="31">
        <f t="shared" si="177"/>
        <v>0</v>
      </c>
      <c r="L64" s="31">
        <f t="shared" si="0"/>
        <v>29781.099999999999</v>
      </c>
      <c r="M64" s="31">
        <f t="shared" si="1"/>
        <v>0</v>
      </c>
      <c r="N64" s="31">
        <f t="shared" si="2"/>
        <v>0</v>
      </c>
      <c r="O64" s="31">
        <f t="shared" si="178"/>
        <v>0</v>
      </c>
      <c r="P64" s="31">
        <f t="shared" si="179"/>
        <v>0</v>
      </c>
      <c r="Q64" s="31">
        <f t="shared" si="180"/>
        <v>0</v>
      </c>
      <c r="R64" s="31">
        <f t="shared" si="3"/>
        <v>29781.099999999999</v>
      </c>
      <c r="S64" s="31">
        <f t="shared" si="4"/>
        <v>0</v>
      </c>
      <c r="T64" s="31">
        <f t="shared" si="5"/>
        <v>0</v>
      </c>
      <c r="U64" s="31">
        <f t="shared" si="181"/>
        <v>0</v>
      </c>
      <c r="V64" s="31">
        <f t="shared" si="182"/>
        <v>0</v>
      </c>
      <c r="W64" s="31">
        <f t="shared" si="183"/>
        <v>0</v>
      </c>
      <c r="X64" s="31">
        <f t="shared" si="6"/>
        <v>29781.099999999999</v>
      </c>
      <c r="Y64" s="31">
        <f t="shared" si="7"/>
        <v>0</v>
      </c>
      <c r="Z64" s="31">
        <f t="shared" si="8"/>
        <v>0</v>
      </c>
      <c r="AA64" s="31">
        <f t="shared" si="184"/>
        <v>0</v>
      </c>
      <c r="AB64" s="31">
        <f t="shared" si="185"/>
        <v>0</v>
      </c>
      <c r="AC64" s="31">
        <f t="shared" si="186"/>
        <v>0</v>
      </c>
      <c r="AD64" s="31">
        <f t="shared" si="9"/>
        <v>29781.099999999999</v>
      </c>
      <c r="AE64" s="31">
        <f t="shared" si="10"/>
        <v>0</v>
      </c>
      <c r="AF64" s="31">
        <f t="shared" si="11"/>
        <v>0</v>
      </c>
      <c r="AG64" s="31">
        <f t="shared" si="187"/>
        <v>0</v>
      </c>
      <c r="AH64" s="31">
        <f t="shared" si="188"/>
        <v>0</v>
      </c>
      <c r="AI64" s="31">
        <f t="shared" si="189"/>
        <v>0</v>
      </c>
      <c r="AJ64" s="31">
        <f t="shared" si="12"/>
        <v>29781.099999999999</v>
      </c>
      <c r="AK64" s="31">
        <f t="shared" si="13"/>
        <v>0</v>
      </c>
      <c r="AL64" s="31">
        <f t="shared" si="14"/>
        <v>0</v>
      </c>
      <c r="AM64" s="31">
        <f t="shared" si="190"/>
        <v>-3986.9029999999998</v>
      </c>
      <c r="AN64" s="31">
        <f t="shared" si="191"/>
        <v>0</v>
      </c>
      <c r="AO64" s="31">
        <f t="shared" si="192"/>
        <v>0</v>
      </c>
      <c r="AP64" s="31">
        <f t="shared" si="15"/>
        <v>25794.197</v>
      </c>
      <c r="AQ64" s="31">
        <f t="shared" si="16"/>
        <v>0</v>
      </c>
      <c r="AR64" s="31">
        <f t="shared" si="17"/>
        <v>0</v>
      </c>
      <c r="AS64" s="31">
        <f t="shared" si="193"/>
        <v>0</v>
      </c>
      <c r="AT64" s="31">
        <f t="shared" si="194"/>
        <v>0</v>
      </c>
      <c r="AU64" s="31">
        <f t="shared" si="195"/>
        <v>0</v>
      </c>
      <c r="AV64" s="31">
        <f t="shared" si="18"/>
        <v>25794.197</v>
      </c>
      <c r="AW64" s="31">
        <f t="shared" si="19"/>
        <v>0</v>
      </c>
      <c r="AX64" s="31">
        <f t="shared" si="20"/>
        <v>0</v>
      </c>
      <c r="AY64" s="31">
        <f t="shared" si="196"/>
        <v>3986.9029999999998</v>
      </c>
      <c r="AZ64" s="31">
        <f t="shared" si="197"/>
        <v>0</v>
      </c>
      <c r="BA64" s="31">
        <f t="shared" si="198"/>
        <v>0</v>
      </c>
      <c r="BB64" s="31">
        <f t="shared" si="21"/>
        <v>29781.099999999999</v>
      </c>
      <c r="BC64" s="31">
        <f t="shared" si="22"/>
        <v>0</v>
      </c>
      <c r="BD64" s="31">
        <f t="shared" si="23"/>
        <v>0</v>
      </c>
      <c r="BE64" s="31">
        <f t="shared" si="199"/>
        <v>0</v>
      </c>
      <c r="BF64" s="31">
        <f t="shared" si="200"/>
        <v>0</v>
      </c>
      <c r="BG64" s="31">
        <f t="shared" si="201"/>
        <v>0</v>
      </c>
      <c r="BH64" s="31">
        <f t="shared" si="24"/>
        <v>29781.099999999999</v>
      </c>
      <c r="BI64" s="31">
        <f t="shared" si="25"/>
        <v>0</v>
      </c>
      <c r="BJ64" s="31">
        <f t="shared" si="26"/>
        <v>0</v>
      </c>
      <c r="BK64" s="31">
        <f t="shared" si="202"/>
        <v>0</v>
      </c>
      <c r="BL64" s="31">
        <f t="shared" si="203"/>
        <v>0</v>
      </c>
      <c r="BM64" s="31">
        <f t="shared" si="204"/>
        <v>0</v>
      </c>
      <c r="BN64" s="31">
        <f t="shared" si="27"/>
        <v>29781.099999999999</v>
      </c>
      <c r="BO64" s="31">
        <f t="shared" si="28"/>
        <v>0</v>
      </c>
      <c r="BP64" s="31">
        <f t="shared" si="29"/>
        <v>0</v>
      </c>
      <c r="BQ64" s="31">
        <f t="shared" si="205"/>
        <v>0</v>
      </c>
      <c r="BR64" s="31">
        <f t="shared" si="206"/>
        <v>0</v>
      </c>
      <c r="BS64" s="31">
        <f t="shared" si="30"/>
        <v>29781.099999999999</v>
      </c>
      <c r="BT64" s="31">
        <f t="shared" si="31"/>
        <v>0</v>
      </c>
      <c r="BU64" s="31">
        <f t="shared" si="32"/>
        <v>0</v>
      </c>
      <c r="BV64" s="31">
        <f t="shared" si="207"/>
        <v>0</v>
      </c>
      <c r="BW64" s="31">
        <f t="shared" si="208"/>
        <v>0</v>
      </c>
      <c r="BX64" s="31">
        <f t="shared" si="33"/>
        <v>29781.099999999999</v>
      </c>
      <c r="BY64" s="31">
        <f t="shared" si="34"/>
        <v>0</v>
      </c>
      <c r="BZ64" s="31">
        <f t="shared" si="35"/>
        <v>0</v>
      </c>
      <c r="CA64" s="31">
        <f t="shared" si="209"/>
        <v>0</v>
      </c>
      <c r="CB64" s="31">
        <f t="shared" si="210"/>
        <v>0</v>
      </c>
      <c r="CC64" s="31">
        <f t="shared" si="211"/>
        <v>0</v>
      </c>
      <c r="CD64" s="31">
        <f t="shared" si="39"/>
        <v>29781.099999999999</v>
      </c>
      <c r="CE64" s="31">
        <f t="shared" si="40"/>
        <v>0</v>
      </c>
      <c r="CF64" s="31">
        <f t="shared" si="41"/>
        <v>0</v>
      </c>
      <c r="CG64" s="31">
        <f t="shared" si="212"/>
        <v>0</v>
      </c>
      <c r="CH64" s="24"/>
      <c r="CI64" s="40"/>
      <c r="CO64" s="1" t="s">
        <v>31</v>
      </c>
    </row>
    <row r="65" ht="45">
      <c r="A65" s="41" t="s">
        <v>86</v>
      </c>
      <c r="B65" s="17">
        <v>400</v>
      </c>
      <c r="C65" s="16"/>
      <c r="D65" s="16"/>
      <c r="E65" s="39" t="s">
        <v>84</v>
      </c>
      <c r="F65" s="31">
        <f t="shared" si="172"/>
        <v>29781.099999999999</v>
      </c>
      <c r="G65" s="31">
        <f t="shared" si="173"/>
        <v>0</v>
      </c>
      <c r="H65" s="31">
        <f t="shared" si="174"/>
        <v>0</v>
      </c>
      <c r="I65" s="31">
        <f t="shared" si="175"/>
        <v>0</v>
      </c>
      <c r="J65" s="31">
        <f t="shared" si="176"/>
        <v>0</v>
      </c>
      <c r="K65" s="31">
        <f t="shared" si="177"/>
        <v>0</v>
      </c>
      <c r="L65" s="31">
        <f t="shared" si="0"/>
        <v>29781.099999999999</v>
      </c>
      <c r="M65" s="31">
        <f t="shared" si="1"/>
        <v>0</v>
      </c>
      <c r="N65" s="31">
        <f t="shared" si="2"/>
        <v>0</v>
      </c>
      <c r="O65" s="31">
        <f t="shared" si="178"/>
        <v>0</v>
      </c>
      <c r="P65" s="31">
        <f t="shared" si="179"/>
        <v>0</v>
      </c>
      <c r="Q65" s="31">
        <f t="shared" si="180"/>
        <v>0</v>
      </c>
      <c r="R65" s="31">
        <f t="shared" si="3"/>
        <v>29781.099999999999</v>
      </c>
      <c r="S65" s="31">
        <f t="shared" si="4"/>
        <v>0</v>
      </c>
      <c r="T65" s="31">
        <f t="shared" si="5"/>
        <v>0</v>
      </c>
      <c r="U65" s="31">
        <f t="shared" si="181"/>
        <v>0</v>
      </c>
      <c r="V65" s="31">
        <f t="shared" si="182"/>
        <v>0</v>
      </c>
      <c r="W65" s="31">
        <f t="shared" si="183"/>
        <v>0</v>
      </c>
      <c r="X65" s="31">
        <f t="shared" si="6"/>
        <v>29781.099999999999</v>
      </c>
      <c r="Y65" s="31">
        <f t="shared" si="7"/>
        <v>0</v>
      </c>
      <c r="Z65" s="31">
        <f t="shared" si="8"/>
        <v>0</v>
      </c>
      <c r="AA65" s="31">
        <f t="shared" si="184"/>
        <v>0</v>
      </c>
      <c r="AB65" s="31">
        <f t="shared" si="185"/>
        <v>0</v>
      </c>
      <c r="AC65" s="31">
        <f t="shared" si="186"/>
        <v>0</v>
      </c>
      <c r="AD65" s="31">
        <f t="shared" si="9"/>
        <v>29781.099999999999</v>
      </c>
      <c r="AE65" s="31">
        <f t="shared" si="10"/>
        <v>0</v>
      </c>
      <c r="AF65" s="31">
        <f t="shared" si="11"/>
        <v>0</v>
      </c>
      <c r="AG65" s="31">
        <f t="shared" si="187"/>
        <v>0</v>
      </c>
      <c r="AH65" s="31">
        <f t="shared" si="188"/>
        <v>0</v>
      </c>
      <c r="AI65" s="31">
        <f t="shared" si="189"/>
        <v>0</v>
      </c>
      <c r="AJ65" s="31">
        <f t="shared" si="12"/>
        <v>29781.099999999999</v>
      </c>
      <c r="AK65" s="31">
        <f t="shared" si="13"/>
        <v>0</v>
      </c>
      <c r="AL65" s="31">
        <f t="shared" si="14"/>
        <v>0</v>
      </c>
      <c r="AM65" s="31">
        <f t="shared" si="190"/>
        <v>-3986.9029999999998</v>
      </c>
      <c r="AN65" s="31">
        <f t="shared" si="191"/>
        <v>0</v>
      </c>
      <c r="AO65" s="31">
        <f t="shared" si="192"/>
        <v>0</v>
      </c>
      <c r="AP65" s="31">
        <f t="shared" si="15"/>
        <v>25794.197</v>
      </c>
      <c r="AQ65" s="31">
        <f t="shared" si="16"/>
        <v>0</v>
      </c>
      <c r="AR65" s="31">
        <f t="shared" si="17"/>
        <v>0</v>
      </c>
      <c r="AS65" s="31">
        <f t="shared" si="193"/>
        <v>0</v>
      </c>
      <c r="AT65" s="31">
        <f t="shared" si="194"/>
        <v>0</v>
      </c>
      <c r="AU65" s="31">
        <f t="shared" si="195"/>
        <v>0</v>
      </c>
      <c r="AV65" s="31">
        <f t="shared" si="18"/>
        <v>25794.197</v>
      </c>
      <c r="AW65" s="31">
        <f t="shared" si="19"/>
        <v>0</v>
      </c>
      <c r="AX65" s="31">
        <f t="shared" si="20"/>
        <v>0</v>
      </c>
      <c r="AY65" s="31">
        <f t="shared" si="196"/>
        <v>3986.9029999999998</v>
      </c>
      <c r="AZ65" s="31">
        <f t="shared" si="197"/>
        <v>0</v>
      </c>
      <c r="BA65" s="31">
        <f t="shared" si="198"/>
        <v>0</v>
      </c>
      <c r="BB65" s="31">
        <f t="shared" si="21"/>
        <v>29781.099999999999</v>
      </c>
      <c r="BC65" s="31">
        <f t="shared" si="22"/>
        <v>0</v>
      </c>
      <c r="BD65" s="31">
        <f t="shared" si="23"/>
        <v>0</v>
      </c>
      <c r="BE65" s="31">
        <f t="shared" si="199"/>
        <v>0</v>
      </c>
      <c r="BF65" s="31">
        <f t="shared" si="200"/>
        <v>0</v>
      </c>
      <c r="BG65" s="31">
        <f t="shared" si="201"/>
        <v>0</v>
      </c>
      <c r="BH65" s="31">
        <f t="shared" si="24"/>
        <v>29781.099999999999</v>
      </c>
      <c r="BI65" s="31">
        <f t="shared" si="25"/>
        <v>0</v>
      </c>
      <c r="BJ65" s="31">
        <f t="shared" si="26"/>
        <v>0</v>
      </c>
      <c r="BK65" s="31">
        <f t="shared" si="202"/>
        <v>0</v>
      </c>
      <c r="BL65" s="31">
        <f t="shared" si="203"/>
        <v>0</v>
      </c>
      <c r="BM65" s="31">
        <f t="shared" si="204"/>
        <v>0</v>
      </c>
      <c r="BN65" s="31">
        <f t="shared" si="27"/>
        <v>29781.099999999999</v>
      </c>
      <c r="BO65" s="31">
        <f t="shared" si="28"/>
        <v>0</v>
      </c>
      <c r="BP65" s="31">
        <f t="shared" si="29"/>
        <v>0</v>
      </c>
      <c r="BQ65" s="31">
        <f t="shared" si="205"/>
        <v>0</v>
      </c>
      <c r="BR65" s="31">
        <f t="shared" si="206"/>
        <v>0</v>
      </c>
      <c r="BS65" s="31">
        <f t="shared" si="30"/>
        <v>29781.099999999999</v>
      </c>
      <c r="BT65" s="31">
        <f t="shared" si="31"/>
        <v>0</v>
      </c>
      <c r="BU65" s="31">
        <f t="shared" si="32"/>
        <v>0</v>
      </c>
      <c r="BV65" s="31">
        <f t="shared" si="207"/>
        <v>0</v>
      </c>
      <c r="BW65" s="31">
        <f t="shared" si="208"/>
        <v>0</v>
      </c>
      <c r="BX65" s="31">
        <f t="shared" si="33"/>
        <v>29781.099999999999</v>
      </c>
      <c r="BY65" s="31">
        <f t="shared" si="34"/>
        <v>0</v>
      </c>
      <c r="BZ65" s="31">
        <f t="shared" si="35"/>
        <v>0</v>
      </c>
      <c r="CA65" s="31">
        <f t="shared" si="209"/>
        <v>0</v>
      </c>
      <c r="CB65" s="31">
        <f t="shared" si="210"/>
        <v>0</v>
      </c>
      <c r="CC65" s="31">
        <f t="shared" si="211"/>
        <v>0</v>
      </c>
      <c r="CD65" s="31">
        <f t="shared" si="39"/>
        <v>29781.099999999999</v>
      </c>
      <c r="CE65" s="31">
        <f t="shared" si="40"/>
        <v>0</v>
      </c>
      <c r="CF65" s="31">
        <f t="shared" si="41"/>
        <v>0</v>
      </c>
      <c r="CG65" s="31">
        <f t="shared" si="212"/>
        <v>0</v>
      </c>
      <c r="CH65" s="24"/>
      <c r="CI65" s="40"/>
      <c r="CM65" s="1" t="s">
        <v>29</v>
      </c>
    </row>
    <row r="66" ht="15">
      <c r="A66" s="41" t="s">
        <v>86</v>
      </c>
      <c r="B66" s="17">
        <v>410</v>
      </c>
      <c r="C66" s="16"/>
      <c r="D66" s="16"/>
      <c r="E66" s="39" t="s">
        <v>85</v>
      </c>
      <c r="F66" s="31">
        <f t="shared" si="172"/>
        <v>29781.099999999999</v>
      </c>
      <c r="G66" s="31">
        <f t="shared" si="173"/>
        <v>0</v>
      </c>
      <c r="H66" s="31">
        <f t="shared" si="174"/>
        <v>0</v>
      </c>
      <c r="I66" s="31">
        <f t="shared" si="175"/>
        <v>0</v>
      </c>
      <c r="J66" s="31">
        <f t="shared" si="176"/>
        <v>0</v>
      </c>
      <c r="K66" s="31">
        <f t="shared" si="177"/>
        <v>0</v>
      </c>
      <c r="L66" s="31">
        <f t="shared" si="0"/>
        <v>29781.099999999999</v>
      </c>
      <c r="M66" s="31">
        <f t="shared" si="1"/>
        <v>0</v>
      </c>
      <c r="N66" s="31">
        <f t="shared" si="2"/>
        <v>0</v>
      </c>
      <c r="O66" s="31">
        <f t="shared" si="178"/>
        <v>0</v>
      </c>
      <c r="P66" s="31">
        <f t="shared" si="179"/>
        <v>0</v>
      </c>
      <c r="Q66" s="31">
        <f t="shared" si="180"/>
        <v>0</v>
      </c>
      <c r="R66" s="31">
        <f t="shared" si="3"/>
        <v>29781.099999999999</v>
      </c>
      <c r="S66" s="31">
        <f t="shared" si="4"/>
        <v>0</v>
      </c>
      <c r="T66" s="31">
        <f t="shared" si="5"/>
        <v>0</v>
      </c>
      <c r="U66" s="31">
        <f t="shared" si="181"/>
        <v>0</v>
      </c>
      <c r="V66" s="31">
        <f t="shared" si="182"/>
        <v>0</v>
      </c>
      <c r="W66" s="31">
        <f t="shared" si="183"/>
        <v>0</v>
      </c>
      <c r="X66" s="31">
        <f t="shared" si="6"/>
        <v>29781.099999999999</v>
      </c>
      <c r="Y66" s="31">
        <f t="shared" si="7"/>
        <v>0</v>
      </c>
      <c r="Z66" s="31">
        <f t="shared" si="8"/>
        <v>0</v>
      </c>
      <c r="AA66" s="31">
        <f t="shared" si="184"/>
        <v>0</v>
      </c>
      <c r="AB66" s="31">
        <f t="shared" si="185"/>
        <v>0</v>
      </c>
      <c r="AC66" s="31">
        <f t="shared" si="186"/>
        <v>0</v>
      </c>
      <c r="AD66" s="31">
        <f t="shared" si="9"/>
        <v>29781.099999999999</v>
      </c>
      <c r="AE66" s="31">
        <f t="shared" si="10"/>
        <v>0</v>
      </c>
      <c r="AF66" s="31">
        <f t="shared" si="11"/>
        <v>0</v>
      </c>
      <c r="AG66" s="31">
        <f t="shared" si="187"/>
        <v>0</v>
      </c>
      <c r="AH66" s="31">
        <f t="shared" si="188"/>
        <v>0</v>
      </c>
      <c r="AI66" s="31">
        <f t="shared" si="189"/>
        <v>0</v>
      </c>
      <c r="AJ66" s="31">
        <f t="shared" si="12"/>
        <v>29781.099999999999</v>
      </c>
      <c r="AK66" s="31">
        <f t="shared" si="13"/>
        <v>0</v>
      </c>
      <c r="AL66" s="31">
        <f t="shared" si="14"/>
        <v>0</v>
      </c>
      <c r="AM66" s="31">
        <f t="shared" si="190"/>
        <v>-3986.9029999999998</v>
      </c>
      <c r="AN66" s="31">
        <f t="shared" si="191"/>
        <v>0</v>
      </c>
      <c r="AO66" s="31">
        <f t="shared" si="192"/>
        <v>0</v>
      </c>
      <c r="AP66" s="31">
        <f t="shared" si="15"/>
        <v>25794.197</v>
      </c>
      <c r="AQ66" s="31">
        <f t="shared" si="16"/>
        <v>0</v>
      </c>
      <c r="AR66" s="31">
        <f t="shared" si="17"/>
        <v>0</v>
      </c>
      <c r="AS66" s="31">
        <f t="shared" si="193"/>
        <v>0</v>
      </c>
      <c r="AT66" s="31">
        <f t="shared" si="194"/>
        <v>0</v>
      </c>
      <c r="AU66" s="31">
        <f t="shared" si="195"/>
        <v>0</v>
      </c>
      <c r="AV66" s="31">
        <f t="shared" si="18"/>
        <v>25794.197</v>
      </c>
      <c r="AW66" s="31">
        <f t="shared" si="19"/>
        <v>0</v>
      </c>
      <c r="AX66" s="31">
        <f t="shared" si="20"/>
        <v>0</v>
      </c>
      <c r="AY66" s="31">
        <f t="shared" si="196"/>
        <v>3986.9029999999998</v>
      </c>
      <c r="AZ66" s="31">
        <f t="shared" si="197"/>
        <v>0</v>
      </c>
      <c r="BA66" s="31">
        <f t="shared" si="198"/>
        <v>0</v>
      </c>
      <c r="BB66" s="31">
        <f t="shared" si="21"/>
        <v>29781.099999999999</v>
      </c>
      <c r="BC66" s="31">
        <f t="shared" si="22"/>
        <v>0</v>
      </c>
      <c r="BD66" s="31">
        <f t="shared" si="23"/>
        <v>0</v>
      </c>
      <c r="BE66" s="31">
        <f t="shared" si="199"/>
        <v>0</v>
      </c>
      <c r="BF66" s="31">
        <f t="shared" si="200"/>
        <v>0</v>
      </c>
      <c r="BG66" s="31">
        <f t="shared" si="201"/>
        <v>0</v>
      </c>
      <c r="BH66" s="31">
        <f t="shared" si="24"/>
        <v>29781.099999999999</v>
      </c>
      <c r="BI66" s="31">
        <f t="shared" si="25"/>
        <v>0</v>
      </c>
      <c r="BJ66" s="31">
        <f t="shared" si="26"/>
        <v>0</v>
      </c>
      <c r="BK66" s="31">
        <f t="shared" si="202"/>
        <v>0</v>
      </c>
      <c r="BL66" s="31">
        <f t="shared" si="203"/>
        <v>0</v>
      </c>
      <c r="BM66" s="31">
        <f t="shared" si="204"/>
        <v>0</v>
      </c>
      <c r="BN66" s="31">
        <f t="shared" si="27"/>
        <v>29781.099999999999</v>
      </c>
      <c r="BO66" s="31">
        <f t="shared" si="28"/>
        <v>0</v>
      </c>
      <c r="BP66" s="31">
        <f t="shared" si="29"/>
        <v>0</v>
      </c>
      <c r="BQ66" s="31">
        <f t="shared" si="205"/>
        <v>0</v>
      </c>
      <c r="BR66" s="31">
        <f t="shared" si="206"/>
        <v>0</v>
      </c>
      <c r="BS66" s="31">
        <f t="shared" si="30"/>
        <v>29781.099999999999</v>
      </c>
      <c r="BT66" s="31">
        <f t="shared" si="31"/>
        <v>0</v>
      </c>
      <c r="BU66" s="31">
        <f t="shared" si="32"/>
        <v>0</v>
      </c>
      <c r="BV66" s="31">
        <f t="shared" si="207"/>
        <v>0</v>
      </c>
      <c r="BW66" s="31">
        <f t="shared" si="208"/>
        <v>0</v>
      </c>
      <c r="BX66" s="31">
        <f t="shared" si="33"/>
        <v>29781.099999999999</v>
      </c>
      <c r="BY66" s="31">
        <f t="shared" si="34"/>
        <v>0</v>
      </c>
      <c r="BZ66" s="31">
        <f t="shared" si="35"/>
        <v>0</v>
      </c>
      <c r="CA66" s="31">
        <f t="shared" si="209"/>
        <v>0</v>
      </c>
      <c r="CB66" s="31">
        <f t="shared" si="210"/>
        <v>0</v>
      </c>
      <c r="CC66" s="31">
        <f t="shared" si="211"/>
        <v>0</v>
      </c>
      <c r="CD66" s="31">
        <f t="shared" si="39"/>
        <v>29781.099999999999</v>
      </c>
      <c r="CE66" s="31">
        <f t="shared" si="40"/>
        <v>0</v>
      </c>
      <c r="CF66" s="31">
        <f t="shared" si="41"/>
        <v>0</v>
      </c>
      <c r="CG66" s="31">
        <f t="shared" si="212"/>
        <v>0</v>
      </c>
      <c r="CH66" s="24"/>
      <c r="CI66" s="40"/>
      <c r="CN66" s="1" t="s">
        <v>30</v>
      </c>
    </row>
    <row r="67" ht="15">
      <c r="A67" s="41" t="s">
        <v>86</v>
      </c>
      <c r="B67" s="17">
        <v>410</v>
      </c>
      <c r="C67" s="16" t="s">
        <v>42</v>
      </c>
      <c r="D67" s="16" t="s">
        <v>43</v>
      </c>
      <c r="E67" s="39" t="s">
        <v>44</v>
      </c>
      <c r="F67" s="31">
        <v>29781.099999999999</v>
      </c>
      <c r="G67" s="31"/>
      <c r="H67" s="31"/>
      <c r="I67" s="31"/>
      <c r="J67" s="31"/>
      <c r="K67" s="31"/>
      <c r="L67" s="31">
        <f t="shared" si="0"/>
        <v>29781.099999999999</v>
      </c>
      <c r="M67" s="31">
        <f t="shared" si="1"/>
        <v>0</v>
      </c>
      <c r="N67" s="31">
        <f t="shared" si="2"/>
        <v>0</v>
      </c>
      <c r="O67" s="31"/>
      <c r="P67" s="31"/>
      <c r="Q67" s="31"/>
      <c r="R67" s="31">
        <f t="shared" si="3"/>
        <v>29781.099999999999</v>
      </c>
      <c r="S67" s="31">
        <f t="shared" si="4"/>
        <v>0</v>
      </c>
      <c r="T67" s="31">
        <f t="shared" si="5"/>
        <v>0</v>
      </c>
      <c r="U67" s="31"/>
      <c r="V67" s="31"/>
      <c r="W67" s="31"/>
      <c r="X67" s="31">
        <f t="shared" si="6"/>
        <v>29781.099999999999</v>
      </c>
      <c r="Y67" s="31">
        <f t="shared" si="7"/>
        <v>0</v>
      </c>
      <c r="Z67" s="31">
        <f t="shared" si="8"/>
        <v>0</v>
      </c>
      <c r="AA67" s="31"/>
      <c r="AB67" s="31"/>
      <c r="AC67" s="31"/>
      <c r="AD67" s="31">
        <f t="shared" si="9"/>
        <v>29781.099999999999</v>
      </c>
      <c r="AE67" s="31">
        <f t="shared" si="10"/>
        <v>0</v>
      </c>
      <c r="AF67" s="31">
        <f t="shared" si="11"/>
        <v>0</v>
      </c>
      <c r="AG67" s="31"/>
      <c r="AH67" s="31"/>
      <c r="AI67" s="31"/>
      <c r="AJ67" s="31">
        <f t="shared" si="12"/>
        <v>29781.099999999999</v>
      </c>
      <c r="AK67" s="31">
        <f t="shared" si="13"/>
        <v>0</v>
      </c>
      <c r="AL67" s="31">
        <f t="shared" si="14"/>
        <v>0</v>
      </c>
      <c r="AM67" s="31">
        <v>-3986.9029999999998</v>
      </c>
      <c r="AN67" s="31"/>
      <c r="AO67" s="31"/>
      <c r="AP67" s="31">
        <f t="shared" si="15"/>
        <v>25794.197</v>
      </c>
      <c r="AQ67" s="31">
        <f t="shared" si="16"/>
        <v>0</v>
      </c>
      <c r="AR67" s="31">
        <f t="shared" si="17"/>
        <v>0</v>
      </c>
      <c r="AS67" s="31"/>
      <c r="AT67" s="31"/>
      <c r="AU67" s="31"/>
      <c r="AV67" s="31">
        <f t="shared" si="18"/>
        <v>25794.197</v>
      </c>
      <c r="AW67" s="31">
        <f t="shared" si="19"/>
        <v>0</v>
      </c>
      <c r="AX67" s="31">
        <f t="shared" si="20"/>
        <v>0</v>
      </c>
      <c r="AY67" s="31">
        <v>3986.9029999999998</v>
      </c>
      <c r="AZ67" s="31"/>
      <c r="BA67" s="31"/>
      <c r="BB67" s="31">
        <f t="shared" si="21"/>
        <v>29781.099999999999</v>
      </c>
      <c r="BC67" s="31">
        <f t="shared" si="22"/>
        <v>0</v>
      </c>
      <c r="BD67" s="31">
        <f t="shared" si="23"/>
        <v>0</v>
      </c>
      <c r="BE67" s="31"/>
      <c r="BF67" s="31"/>
      <c r="BG67" s="31"/>
      <c r="BH67" s="31">
        <f t="shared" si="24"/>
        <v>29781.099999999999</v>
      </c>
      <c r="BI67" s="31">
        <f t="shared" si="25"/>
        <v>0</v>
      </c>
      <c r="BJ67" s="31">
        <f t="shared" si="26"/>
        <v>0</v>
      </c>
      <c r="BK67" s="31"/>
      <c r="BL67" s="31"/>
      <c r="BM67" s="31"/>
      <c r="BN67" s="31">
        <f t="shared" si="27"/>
        <v>29781.099999999999</v>
      </c>
      <c r="BO67" s="31">
        <f t="shared" si="28"/>
        <v>0</v>
      </c>
      <c r="BP67" s="31">
        <f t="shared" si="29"/>
        <v>0</v>
      </c>
      <c r="BQ67" s="31"/>
      <c r="BR67" s="31"/>
      <c r="BS67" s="31">
        <f t="shared" si="30"/>
        <v>29781.099999999999</v>
      </c>
      <c r="BT67" s="31">
        <f t="shared" si="31"/>
        <v>0</v>
      </c>
      <c r="BU67" s="31">
        <f t="shared" si="32"/>
        <v>0</v>
      </c>
      <c r="BV67" s="31"/>
      <c r="BW67" s="31"/>
      <c r="BX67" s="31">
        <f t="shared" si="33"/>
        <v>29781.099999999999</v>
      </c>
      <c r="BY67" s="31">
        <f t="shared" si="34"/>
        <v>0</v>
      </c>
      <c r="BZ67" s="31">
        <f t="shared" si="35"/>
        <v>0</v>
      </c>
      <c r="CA67" s="31"/>
      <c r="CB67" s="31"/>
      <c r="CC67" s="31"/>
      <c r="CD67" s="31">
        <f t="shared" si="39"/>
        <v>29781.099999999999</v>
      </c>
      <c r="CE67" s="31">
        <f t="shared" si="40"/>
        <v>0</v>
      </c>
      <c r="CF67" s="31">
        <f t="shared" si="41"/>
        <v>0</v>
      </c>
      <c r="CG67" s="31"/>
      <c r="CH67" s="24"/>
      <c r="CI67" s="40"/>
    </row>
    <row r="68" ht="60">
      <c r="A68" s="41" t="s">
        <v>88</v>
      </c>
      <c r="B68" s="17"/>
      <c r="C68" s="16"/>
      <c r="D68" s="16"/>
      <c r="E68" s="39" t="s">
        <v>89</v>
      </c>
      <c r="F68" s="31">
        <f t="shared" si="172"/>
        <v>29781</v>
      </c>
      <c r="G68" s="31">
        <f t="shared" si="173"/>
        <v>0</v>
      </c>
      <c r="H68" s="31">
        <f t="shared" si="174"/>
        <v>0</v>
      </c>
      <c r="I68" s="31">
        <f t="shared" si="175"/>
        <v>0</v>
      </c>
      <c r="J68" s="31">
        <f t="shared" si="176"/>
        <v>0</v>
      </c>
      <c r="K68" s="31">
        <f t="shared" si="177"/>
        <v>0</v>
      </c>
      <c r="L68" s="31">
        <f t="shared" si="0"/>
        <v>29781</v>
      </c>
      <c r="M68" s="31">
        <f t="shared" si="1"/>
        <v>0</v>
      </c>
      <c r="N68" s="31">
        <f t="shared" si="2"/>
        <v>0</v>
      </c>
      <c r="O68" s="31">
        <f t="shared" si="178"/>
        <v>0</v>
      </c>
      <c r="P68" s="31">
        <f t="shared" si="179"/>
        <v>0</v>
      </c>
      <c r="Q68" s="31">
        <f t="shared" si="180"/>
        <v>0</v>
      </c>
      <c r="R68" s="31">
        <f t="shared" si="3"/>
        <v>29781</v>
      </c>
      <c r="S68" s="31">
        <f t="shared" si="4"/>
        <v>0</v>
      </c>
      <c r="T68" s="31">
        <f t="shared" si="5"/>
        <v>0</v>
      </c>
      <c r="U68" s="31">
        <f t="shared" si="181"/>
        <v>0</v>
      </c>
      <c r="V68" s="31">
        <f t="shared" si="182"/>
        <v>0</v>
      </c>
      <c r="W68" s="31">
        <f t="shared" si="183"/>
        <v>0</v>
      </c>
      <c r="X68" s="31">
        <f t="shared" si="6"/>
        <v>29781</v>
      </c>
      <c r="Y68" s="31">
        <f t="shared" si="7"/>
        <v>0</v>
      </c>
      <c r="Z68" s="31">
        <f t="shared" si="8"/>
        <v>0</v>
      </c>
      <c r="AA68" s="31">
        <f t="shared" si="184"/>
        <v>0</v>
      </c>
      <c r="AB68" s="31">
        <f t="shared" si="185"/>
        <v>0</v>
      </c>
      <c r="AC68" s="31">
        <f t="shared" si="186"/>
        <v>0</v>
      </c>
      <c r="AD68" s="31">
        <f t="shared" si="9"/>
        <v>29781</v>
      </c>
      <c r="AE68" s="31">
        <f t="shared" si="10"/>
        <v>0</v>
      </c>
      <c r="AF68" s="31">
        <f t="shared" si="11"/>
        <v>0</v>
      </c>
      <c r="AG68" s="31">
        <f t="shared" si="187"/>
        <v>0</v>
      </c>
      <c r="AH68" s="31">
        <f t="shared" si="188"/>
        <v>0</v>
      </c>
      <c r="AI68" s="31">
        <f t="shared" si="189"/>
        <v>0</v>
      </c>
      <c r="AJ68" s="31">
        <f t="shared" si="12"/>
        <v>29781</v>
      </c>
      <c r="AK68" s="31">
        <f t="shared" si="13"/>
        <v>0</v>
      </c>
      <c r="AL68" s="31">
        <f t="shared" si="14"/>
        <v>0</v>
      </c>
      <c r="AM68" s="31">
        <f t="shared" si="190"/>
        <v>-3986.9029999999998</v>
      </c>
      <c r="AN68" s="31">
        <f t="shared" si="191"/>
        <v>0</v>
      </c>
      <c r="AO68" s="31">
        <f t="shared" si="192"/>
        <v>0</v>
      </c>
      <c r="AP68" s="31">
        <f t="shared" si="15"/>
        <v>25794.097000000002</v>
      </c>
      <c r="AQ68" s="31">
        <f t="shared" si="16"/>
        <v>0</v>
      </c>
      <c r="AR68" s="31">
        <f t="shared" si="17"/>
        <v>0</v>
      </c>
      <c r="AS68" s="31">
        <f t="shared" si="193"/>
        <v>0</v>
      </c>
      <c r="AT68" s="31">
        <f t="shared" si="194"/>
        <v>0</v>
      </c>
      <c r="AU68" s="31">
        <f t="shared" si="195"/>
        <v>0</v>
      </c>
      <c r="AV68" s="31">
        <f t="shared" si="18"/>
        <v>25794.097000000002</v>
      </c>
      <c r="AW68" s="31">
        <f t="shared" si="19"/>
        <v>0</v>
      </c>
      <c r="AX68" s="31">
        <f t="shared" si="20"/>
        <v>0</v>
      </c>
      <c r="AY68" s="31">
        <f t="shared" si="196"/>
        <v>3986.9029999999998</v>
      </c>
      <c r="AZ68" s="31">
        <f t="shared" si="197"/>
        <v>0</v>
      </c>
      <c r="BA68" s="31">
        <f t="shared" si="198"/>
        <v>0</v>
      </c>
      <c r="BB68" s="31">
        <f t="shared" si="21"/>
        <v>29781</v>
      </c>
      <c r="BC68" s="31">
        <f t="shared" si="22"/>
        <v>0</v>
      </c>
      <c r="BD68" s="31">
        <f t="shared" si="23"/>
        <v>0</v>
      </c>
      <c r="BE68" s="31">
        <f t="shared" si="199"/>
        <v>0</v>
      </c>
      <c r="BF68" s="31">
        <f t="shared" si="200"/>
        <v>0</v>
      </c>
      <c r="BG68" s="31">
        <f t="shared" si="201"/>
        <v>0</v>
      </c>
      <c r="BH68" s="31">
        <f t="shared" si="24"/>
        <v>29781</v>
      </c>
      <c r="BI68" s="31">
        <f t="shared" si="25"/>
        <v>0</v>
      </c>
      <c r="BJ68" s="31">
        <f t="shared" si="26"/>
        <v>0</v>
      </c>
      <c r="BK68" s="31">
        <f t="shared" si="202"/>
        <v>0</v>
      </c>
      <c r="BL68" s="31">
        <f t="shared" si="203"/>
        <v>0</v>
      </c>
      <c r="BM68" s="31">
        <f t="shared" si="204"/>
        <v>0</v>
      </c>
      <c r="BN68" s="31">
        <f t="shared" si="27"/>
        <v>29781</v>
      </c>
      <c r="BO68" s="31">
        <f t="shared" si="28"/>
        <v>0</v>
      </c>
      <c r="BP68" s="31">
        <f t="shared" si="29"/>
        <v>0</v>
      </c>
      <c r="BQ68" s="31">
        <f t="shared" si="205"/>
        <v>0</v>
      </c>
      <c r="BR68" s="31">
        <f t="shared" si="206"/>
        <v>0</v>
      </c>
      <c r="BS68" s="31">
        <f t="shared" si="30"/>
        <v>29781</v>
      </c>
      <c r="BT68" s="31">
        <f t="shared" si="31"/>
        <v>0</v>
      </c>
      <c r="BU68" s="31">
        <f t="shared" si="32"/>
        <v>0</v>
      </c>
      <c r="BV68" s="31">
        <f t="shared" si="207"/>
        <v>0</v>
      </c>
      <c r="BW68" s="31">
        <f t="shared" si="208"/>
        <v>0</v>
      </c>
      <c r="BX68" s="31">
        <f t="shared" si="33"/>
        <v>29781</v>
      </c>
      <c r="BY68" s="31">
        <f t="shared" si="34"/>
        <v>0</v>
      </c>
      <c r="BZ68" s="31">
        <f t="shared" si="35"/>
        <v>0</v>
      </c>
      <c r="CA68" s="31">
        <f t="shared" si="209"/>
        <v>0</v>
      </c>
      <c r="CB68" s="31">
        <f t="shared" si="210"/>
        <v>0</v>
      </c>
      <c r="CC68" s="31">
        <f t="shared" si="211"/>
        <v>0</v>
      </c>
      <c r="CD68" s="31">
        <f t="shared" si="39"/>
        <v>29781</v>
      </c>
      <c r="CE68" s="31">
        <f t="shared" si="40"/>
        <v>0</v>
      </c>
      <c r="CF68" s="31">
        <f t="shared" si="41"/>
        <v>0</v>
      </c>
      <c r="CG68" s="31">
        <f t="shared" si="212"/>
        <v>0</v>
      </c>
      <c r="CH68" s="24"/>
      <c r="CI68" s="40"/>
      <c r="CO68" s="1" t="s">
        <v>31</v>
      </c>
    </row>
    <row r="69" ht="45">
      <c r="A69" s="41" t="s">
        <v>88</v>
      </c>
      <c r="B69" s="17">
        <v>400</v>
      </c>
      <c r="C69" s="16"/>
      <c r="D69" s="16"/>
      <c r="E69" s="39" t="s">
        <v>84</v>
      </c>
      <c r="F69" s="31">
        <f t="shared" si="172"/>
        <v>29781</v>
      </c>
      <c r="G69" s="31">
        <f t="shared" si="173"/>
        <v>0</v>
      </c>
      <c r="H69" s="31">
        <f t="shared" si="174"/>
        <v>0</v>
      </c>
      <c r="I69" s="31">
        <f t="shared" si="175"/>
        <v>0</v>
      </c>
      <c r="J69" s="31">
        <f t="shared" si="176"/>
        <v>0</v>
      </c>
      <c r="K69" s="31">
        <f t="shared" si="177"/>
        <v>0</v>
      </c>
      <c r="L69" s="31">
        <f t="shared" si="0"/>
        <v>29781</v>
      </c>
      <c r="M69" s="31">
        <f t="shared" si="1"/>
        <v>0</v>
      </c>
      <c r="N69" s="31">
        <f t="shared" si="2"/>
        <v>0</v>
      </c>
      <c r="O69" s="31">
        <f t="shared" si="178"/>
        <v>0</v>
      </c>
      <c r="P69" s="31">
        <f t="shared" si="179"/>
        <v>0</v>
      </c>
      <c r="Q69" s="31">
        <f t="shared" si="180"/>
        <v>0</v>
      </c>
      <c r="R69" s="31">
        <f t="shared" si="3"/>
        <v>29781</v>
      </c>
      <c r="S69" s="31">
        <f t="shared" si="4"/>
        <v>0</v>
      </c>
      <c r="T69" s="31">
        <f t="shared" si="5"/>
        <v>0</v>
      </c>
      <c r="U69" s="31">
        <f t="shared" si="181"/>
        <v>0</v>
      </c>
      <c r="V69" s="31">
        <f t="shared" si="182"/>
        <v>0</v>
      </c>
      <c r="W69" s="31">
        <f t="shared" si="183"/>
        <v>0</v>
      </c>
      <c r="X69" s="31">
        <f t="shared" si="6"/>
        <v>29781</v>
      </c>
      <c r="Y69" s="31">
        <f t="shared" si="7"/>
        <v>0</v>
      </c>
      <c r="Z69" s="31">
        <f t="shared" si="8"/>
        <v>0</v>
      </c>
      <c r="AA69" s="31">
        <f t="shared" si="184"/>
        <v>0</v>
      </c>
      <c r="AB69" s="31">
        <f t="shared" si="185"/>
        <v>0</v>
      </c>
      <c r="AC69" s="31">
        <f t="shared" si="186"/>
        <v>0</v>
      </c>
      <c r="AD69" s="31">
        <f t="shared" si="9"/>
        <v>29781</v>
      </c>
      <c r="AE69" s="31">
        <f t="shared" si="10"/>
        <v>0</v>
      </c>
      <c r="AF69" s="31">
        <f t="shared" si="11"/>
        <v>0</v>
      </c>
      <c r="AG69" s="31">
        <f t="shared" si="187"/>
        <v>0</v>
      </c>
      <c r="AH69" s="31">
        <f t="shared" si="188"/>
        <v>0</v>
      </c>
      <c r="AI69" s="31">
        <f t="shared" si="189"/>
        <v>0</v>
      </c>
      <c r="AJ69" s="31">
        <f t="shared" si="12"/>
        <v>29781</v>
      </c>
      <c r="AK69" s="31">
        <f t="shared" si="13"/>
        <v>0</v>
      </c>
      <c r="AL69" s="31">
        <f t="shared" si="14"/>
        <v>0</v>
      </c>
      <c r="AM69" s="31">
        <f t="shared" si="190"/>
        <v>-3986.9029999999998</v>
      </c>
      <c r="AN69" s="31">
        <f t="shared" si="191"/>
        <v>0</v>
      </c>
      <c r="AO69" s="31">
        <f t="shared" si="192"/>
        <v>0</v>
      </c>
      <c r="AP69" s="31">
        <f t="shared" si="15"/>
        <v>25794.097000000002</v>
      </c>
      <c r="AQ69" s="31">
        <f t="shared" si="16"/>
        <v>0</v>
      </c>
      <c r="AR69" s="31">
        <f t="shared" si="17"/>
        <v>0</v>
      </c>
      <c r="AS69" s="31">
        <f t="shared" si="193"/>
        <v>0</v>
      </c>
      <c r="AT69" s="31">
        <f t="shared" si="194"/>
        <v>0</v>
      </c>
      <c r="AU69" s="31">
        <f t="shared" si="195"/>
        <v>0</v>
      </c>
      <c r="AV69" s="31">
        <f t="shared" si="18"/>
        <v>25794.097000000002</v>
      </c>
      <c r="AW69" s="31">
        <f t="shared" si="19"/>
        <v>0</v>
      </c>
      <c r="AX69" s="31">
        <f t="shared" si="20"/>
        <v>0</v>
      </c>
      <c r="AY69" s="31">
        <f t="shared" si="196"/>
        <v>3986.9029999999998</v>
      </c>
      <c r="AZ69" s="31">
        <f t="shared" si="197"/>
        <v>0</v>
      </c>
      <c r="BA69" s="31">
        <f t="shared" si="198"/>
        <v>0</v>
      </c>
      <c r="BB69" s="31">
        <f t="shared" si="21"/>
        <v>29781</v>
      </c>
      <c r="BC69" s="31">
        <f t="shared" si="22"/>
        <v>0</v>
      </c>
      <c r="BD69" s="31">
        <f t="shared" si="23"/>
        <v>0</v>
      </c>
      <c r="BE69" s="31">
        <f t="shared" si="199"/>
        <v>0</v>
      </c>
      <c r="BF69" s="31">
        <f t="shared" si="200"/>
        <v>0</v>
      </c>
      <c r="BG69" s="31">
        <f t="shared" si="201"/>
        <v>0</v>
      </c>
      <c r="BH69" s="31">
        <f t="shared" si="24"/>
        <v>29781</v>
      </c>
      <c r="BI69" s="31">
        <f t="shared" si="25"/>
        <v>0</v>
      </c>
      <c r="BJ69" s="31">
        <f t="shared" si="26"/>
        <v>0</v>
      </c>
      <c r="BK69" s="31">
        <f t="shared" si="202"/>
        <v>0</v>
      </c>
      <c r="BL69" s="31">
        <f t="shared" si="203"/>
        <v>0</v>
      </c>
      <c r="BM69" s="31">
        <f t="shared" si="204"/>
        <v>0</v>
      </c>
      <c r="BN69" s="31">
        <f t="shared" si="27"/>
        <v>29781</v>
      </c>
      <c r="BO69" s="31">
        <f t="shared" si="28"/>
        <v>0</v>
      </c>
      <c r="BP69" s="31">
        <f t="shared" si="29"/>
        <v>0</v>
      </c>
      <c r="BQ69" s="31">
        <f t="shared" si="205"/>
        <v>0</v>
      </c>
      <c r="BR69" s="31">
        <f t="shared" si="206"/>
        <v>0</v>
      </c>
      <c r="BS69" s="31">
        <f t="shared" si="30"/>
        <v>29781</v>
      </c>
      <c r="BT69" s="31">
        <f t="shared" si="31"/>
        <v>0</v>
      </c>
      <c r="BU69" s="31">
        <f t="shared" si="32"/>
        <v>0</v>
      </c>
      <c r="BV69" s="31">
        <f t="shared" si="207"/>
        <v>0</v>
      </c>
      <c r="BW69" s="31">
        <f t="shared" si="208"/>
        <v>0</v>
      </c>
      <c r="BX69" s="31">
        <f t="shared" si="33"/>
        <v>29781</v>
      </c>
      <c r="BY69" s="31">
        <f t="shared" si="34"/>
        <v>0</v>
      </c>
      <c r="BZ69" s="31">
        <f t="shared" si="35"/>
        <v>0</v>
      </c>
      <c r="CA69" s="31">
        <f t="shared" si="209"/>
        <v>0</v>
      </c>
      <c r="CB69" s="31">
        <f t="shared" si="210"/>
        <v>0</v>
      </c>
      <c r="CC69" s="31">
        <f t="shared" si="211"/>
        <v>0</v>
      </c>
      <c r="CD69" s="31">
        <f t="shared" si="39"/>
        <v>29781</v>
      </c>
      <c r="CE69" s="31">
        <f t="shared" si="40"/>
        <v>0</v>
      </c>
      <c r="CF69" s="31">
        <f t="shared" si="41"/>
        <v>0</v>
      </c>
      <c r="CG69" s="31">
        <f t="shared" si="212"/>
        <v>0</v>
      </c>
      <c r="CH69" s="24"/>
      <c r="CI69" s="40"/>
      <c r="CM69" s="1" t="s">
        <v>29</v>
      </c>
    </row>
    <row r="70" ht="15">
      <c r="A70" s="41" t="s">
        <v>88</v>
      </c>
      <c r="B70" s="17">
        <v>410</v>
      </c>
      <c r="C70" s="16"/>
      <c r="D70" s="16"/>
      <c r="E70" s="39" t="s">
        <v>85</v>
      </c>
      <c r="F70" s="31">
        <f t="shared" si="172"/>
        <v>29781</v>
      </c>
      <c r="G70" s="31">
        <f t="shared" si="173"/>
        <v>0</v>
      </c>
      <c r="H70" s="31">
        <f t="shared" si="174"/>
        <v>0</v>
      </c>
      <c r="I70" s="31">
        <f t="shared" si="175"/>
        <v>0</v>
      </c>
      <c r="J70" s="31">
        <f t="shared" si="176"/>
        <v>0</v>
      </c>
      <c r="K70" s="31">
        <f t="shared" si="177"/>
        <v>0</v>
      </c>
      <c r="L70" s="31">
        <f t="shared" si="0"/>
        <v>29781</v>
      </c>
      <c r="M70" s="31">
        <f t="shared" si="1"/>
        <v>0</v>
      </c>
      <c r="N70" s="31">
        <f t="shared" si="2"/>
        <v>0</v>
      </c>
      <c r="O70" s="31">
        <f t="shared" si="178"/>
        <v>0</v>
      </c>
      <c r="P70" s="31">
        <f t="shared" si="179"/>
        <v>0</v>
      </c>
      <c r="Q70" s="31">
        <f t="shared" si="180"/>
        <v>0</v>
      </c>
      <c r="R70" s="31">
        <f t="shared" si="3"/>
        <v>29781</v>
      </c>
      <c r="S70" s="31">
        <f t="shared" si="4"/>
        <v>0</v>
      </c>
      <c r="T70" s="31">
        <f t="shared" si="5"/>
        <v>0</v>
      </c>
      <c r="U70" s="31">
        <f t="shared" si="181"/>
        <v>0</v>
      </c>
      <c r="V70" s="31">
        <f t="shared" si="182"/>
        <v>0</v>
      </c>
      <c r="W70" s="31">
        <f t="shared" si="183"/>
        <v>0</v>
      </c>
      <c r="X70" s="31">
        <f t="shared" si="6"/>
        <v>29781</v>
      </c>
      <c r="Y70" s="31">
        <f t="shared" si="7"/>
        <v>0</v>
      </c>
      <c r="Z70" s="31">
        <f t="shared" si="8"/>
        <v>0</v>
      </c>
      <c r="AA70" s="31">
        <f t="shared" si="184"/>
        <v>0</v>
      </c>
      <c r="AB70" s="31">
        <f t="shared" si="185"/>
        <v>0</v>
      </c>
      <c r="AC70" s="31">
        <f t="shared" si="186"/>
        <v>0</v>
      </c>
      <c r="AD70" s="31">
        <f t="shared" si="9"/>
        <v>29781</v>
      </c>
      <c r="AE70" s="31">
        <f t="shared" si="10"/>
        <v>0</v>
      </c>
      <c r="AF70" s="31">
        <f t="shared" si="11"/>
        <v>0</v>
      </c>
      <c r="AG70" s="31">
        <f t="shared" si="187"/>
        <v>0</v>
      </c>
      <c r="AH70" s="31">
        <f t="shared" si="188"/>
        <v>0</v>
      </c>
      <c r="AI70" s="31">
        <f t="shared" si="189"/>
        <v>0</v>
      </c>
      <c r="AJ70" s="31">
        <f t="shared" si="12"/>
        <v>29781</v>
      </c>
      <c r="AK70" s="31">
        <f t="shared" si="13"/>
        <v>0</v>
      </c>
      <c r="AL70" s="31">
        <f t="shared" si="14"/>
        <v>0</v>
      </c>
      <c r="AM70" s="31">
        <f t="shared" si="190"/>
        <v>-3986.9029999999998</v>
      </c>
      <c r="AN70" s="31">
        <f t="shared" si="191"/>
        <v>0</v>
      </c>
      <c r="AO70" s="31">
        <f t="shared" si="192"/>
        <v>0</v>
      </c>
      <c r="AP70" s="31">
        <f t="shared" si="15"/>
        <v>25794.097000000002</v>
      </c>
      <c r="AQ70" s="31">
        <f t="shared" si="16"/>
        <v>0</v>
      </c>
      <c r="AR70" s="31">
        <f t="shared" si="17"/>
        <v>0</v>
      </c>
      <c r="AS70" s="31">
        <f t="shared" si="193"/>
        <v>0</v>
      </c>
      <c r="AT70" s="31">
        <f t="shared" si="194"/>
        <v>0</v>
      </c>
      <c r="AU70" s="31">
        <f t="shared" si="195"/>
        <v>0</v>
      </c>
      <c r="AV70" s="31">
        <f t="shared" si="18"/>
        <v>25794.097000000002</v>
      </c>
      <c r="AW70" s="31">
        <f t="shared" si="19"/>
        <v>0</v>
      </c>
      <c r="AX70" s="31">
        <f t="shared" si="20"/>
        <v>0</v>
      </c>
      <c r="AY70" s="31">
        <f t="shared" si="196"/>
        <v>3986.9029999999998</v>
      </c>
      <c r="AZ70" s="31">
        <f t="shared" si="197"/>
        <v>0</v>
      </c>
      <c r="BA70" s="31">
        <f t="shared" si="198"/>
        <v>0</v>
      </c>
      <c r="BB70" s="31">
        <f t="shared" si="21"/>
        <v>29781</v>
      </c>
      <c r="BC70" s="31">
        <f t="shared" si="22"/>
        <v>0</v>
      </c>
      <c r="BD70" s="31">
        <f t="shared" si="23"/>
        <v>0</v>
      </c>
      <c r="BE70" s="31">
        <f t="shared" si="199"/>
        <v>0</v>
      </c>
      <c r="BF70" s="31">
        <f t="shared" si="200"/>
        <v>0</v>
      </c>
      <c r="BG70" s="31">
        <f t="shared" si="201"/>
        <v>0</v>
      </c>
      <c r="BH70" s="31">
        <f t="shared" si="24"/>
        <v>29781</v>
      </c>
      <c r="BI70" s="31">
        <f t="shared" si="25"/>
        <v>0</v>
      </c>
      <c r="BJ70" s="31">
        <f t="shared" si="26"/>
        <v>0</v>
      </c>
      <c r="BK70" s="31">
        <f t="shared" si="202"/>
        <v>0</v>
      </c>
      <c r="BL70" s="31">
        <f t="shared" si="203"/>
        <v>0</v>
      </c>
      <c r="BM70" s="31">
        <f t="shared" si="204"/>
        <v>0</v>
      </c>
      <c r="BN70" s="31">
        <f t="shared" si="27"/>
        <v>29781</v>
      </c>
      <c r="BO70" s="31">
        <f t="shared" si="28"/>
        <v>0</v>
      </c>
      <c r="BP70" s="31">
        <f t="shared" si="29"/>
        <v>0</v>
      </c>
      <c r="BQ70" s="31">
        <f t="shared" si="205"/>
        <v>0</v>
      </c>
      <c r="BR70" s="31">
        <f t="shared" si="206"/>
        <v>0</v>
      </c>
      <c r="BS70" s="31">
        <f t="shared" si="30"/>
        <v>29781</v>
      </c>
      <c r="BT70" s="31">
        <f t="shared" si="31"/>
        <v>0</v>
      </c>
      <c r="BU70" s="31">
        <f t="shared" si="32"/>
        <v>0</v>
      </c>
      <c r="BV70" s="31">
        <f t="shared" si="207"/>
        <v>0</v>
      </c>
      <c r="BW70" s="31">
        <f t="shared" si="208"/>
        <v>0</v>
      </c>
      <c r="BX70" s="31">
        <f t="shared" si="33"/>
        <v>29781</v>
      </c>
      <c r="BY70" s="31">
        <f t="shared" si="34"/>
        <v>0</v>
      </c>
      <c r="BZ70" s="31">
        <f t="shared" si="35"/>
        <v>0</v>
      </c>
      <c r="CA70" s="31">
        <f t="shared" si="209"/>
        <v>0</v>
      </c>
      <c r="CB70" s="31">
        <f t="shared" si="210"/>
        <v>0</v>
      </c>
      <c r="CC70" s="31">
        <f t="shared" si="211"/>
        <v>0</v>
      </c>
      <c r="CD70" s="31">
        <f t="shared" si="39"/>
        <v>29781</v>
      </c>
      <c r="CE70" s="31">
        <f t="shared" si="40"/>
        <v>0</v>
      </c>
      <c r="CF70" s="31">
        <f t="shared" si="41"/>
        <v>0</v>
      </c>
      <c r="CG70" s="31">
        <f t="shared" si="212"/>
        <v>0</v>
      </c>
      <c r="CH70" s="24"/>
      <c r="CI70" s="40"/>
      <c r="CN70" s="1" t="s">
        <v>30</v>
      </c>
    </row>
    <row r="71" ht="15">
      <c r="A71" s="41" t="s">
        <v>88</v>
      </c>
      <c r="B71" s="17">
        <v>410</v>
      </c>
      <c r="C71" s="16" t="s">
        <v>42</v>
      </c>
      <c r="D71" s="16" t="s">
        <v>43</v>
      </c>
      <c r="E71" s="39" t="s">
        <v>44</v>
      </c>
      <c r="F71" s="31">
        <v>29781</v>
      </c>
      <c r="G71" s="31"/>
      <c r="H71" s="31"/>
      <c r="I71" s="31"/>
      <c r="J71" s="31"/>
      <c r="K71" s="31"/>
      <c r="L71" s="31">
        <f t="shared" si="0"/>
        <v>29781</v>
      </c>
      <c r="M71" s="31">
        <f t="shared" si="1"/>
        <v>0</v>
      </c>
      <c r="N71" s="31">
        <f t="shared" si="2"/>
        <v>0</v>
      </c>
      <c r="O71" s="31"/>
      <c r="P71" s="31"/>
      <c r="Q71" s="31"/>
      <c r="R71" s="31">
        <f t="shared" si="3"/>
        <v>29781</v>
      </c>
      <c r="S71" s="31">
        <f t="shared" si="4"/>
        <v>0</v>
      </c>
      <c r="T71" s="31">
        <f t="shared" si="5"/>
        <v>0</v>
      </c>
      <c r="U71" s="31"/>
      <c r="V71" s="31"/>
      <c r="W71" s="31"/>
      <c r="X71" s="31">
        <f t="shared" si="6"/>
        <v>29781</v>
      </c>
      <c r="Y71" s="31">
        <f t="shared" si="7"/>
        <v>0</v>
      </c>
      <c r="Z71" s="31">
        <f t="shared" si="8"/>
        <v>0</v>
      </c>
      <c r="AA71" s="31"/>
      <c r="AB71" s="31"/>
      <c r="AC71" s="31"/>
      <c r="AD71" s="31">
        <f t="shared" si="9"/>
        <v>29781</v>
      </c>
      <c r="AE71" s="31">
        <f t="shared" si="10"/>
        <v>0</v>
      </c>
      <c r="AF71" s="31">
        <f t="shared" si="11"/>
        <v>0</v>
      </c>
      <c r="AG71" s="31"/>
      <c r="AH71" s="31"/>
      <c r="AI71" s="31"/>
      <c r="AJ71" s="31">
        <f t="shared" si="12"/>
        <v>29781</v>
      </c>
      <c r="AK71" s="31">
        <f t="shared" si="13"/>
        <v>0</v>
      </c>
      <c r="AL71" s="31">
        <f t="shared" si="14"/>
        <v>0</v>
      </c>
      <c r="AM71" s="31">
        <v>-3986.9029999999998</v>
      </c>
      <c r="AN71" s="31"/>
      <c r="AO71" s="31"/>
      <c r="AP71" s="31">
        <f t="shared" si="15"/>
        <v>25794.097000000002</v>
      </c>
      <c r="AQ71" s="31">
        <f t="shared" si="16"/>
        <v>0</v>
      </c>
      <c r="AR71" s="31">
        <f t="shared" si="17"/>
        <v>0</v>
      </c>
      <c r="AS71" s="31"/>
      <c r="AT71" s="31"/>
      <c r="AU71" s="31"/>
      <c r="AV71" s="31">
        <f t="shared" si="18"/>
        <v>25794.097000000002</v>
      </c>
      <c r="AW71" s="31">
        <f t="shared" si="19"/>
        <v>0</v>
      </c>
      <c r="AX71" s="31">
        <f t="shared" si="20"/>
        <v>0</v>
      </c>
      <c r="AY71" s="31">
        <v>3986.9029999999998</v>
      </c>
      <c r="AZ71" s="31"/>
      <c r="BA71" s="31"/>
      <c r="BB71" s="31">
        <f t="shared" si="21"/>
        <v>29781</v>
      </c>
      <c r="BC71" s="31">
        <f t="shared" si="22"/>
        <v>0</v>
      </c>
      <c r="BD71" s="31">
        <f t="shared" si="23"/>
        <v>0</v>
      </c>
      <c r="BE71" s="31"/>
      <c r="BF71" s="31"/>
      <c r="BG71" s="31"/>
      <c r="BH71" s="31">
        <f t="shared" si="24"/>
        <v>29781</v>
      </c>
      <c r="BI71" s="31">
        <f t="shared" si="25"/>
        <v>0</v>
      </c>
      <c r="BJ71" s="31">
        <f t="shared" si="26"/>
        <v>0</v>
      </c>
      <c r="BK71" s="31"/>
      <c r="BL71" s="31"/>
      <c r="BM71" s="31"/>
      <c r="BN71" s="31">
        <f t="shared" si="27"/>
        <v>29781</v>
      </c>
      <c r="BO71" s="31">
        <f t="shared" si="28"/>
        <v>0</v>
      </c>
      <c r="BP71" s="31">
        <f t="shared" si="29"/>
        <v>0</v>
      </c>
      <c r="BQ71" s="31"/>
      <c r="BR71" s="31"/>
      <c r="BS71" s="31">
        <f t="shared" si="30"/>
        <v>29781</v>
      </c>
      <c r="BT71" s="31">
        <f t="shared" si="31"/>
        <v>0</v>
      </c>
      <c r="BU71" s="31">
        <f t="shared" si="32"/>
        <v>0</v>
      </c>
      <c r="BV71" s="31"/>
      <c r="BW71" s="31"/>
      <c r="BX71" s="31">
        <f t="shared" si="33"/>
        <v>29781</v>
      </c>
      <c r="BY71" s="31">
        <f t="shared" si="34"/>
        <v>0</v>
      </c>
      <c r="BZ71" s="31">
        <f t="shared" si="35"/>
        <v>0</v>
      </c>
      <c r="CA71" s="31"/>
      <c r="CB71" s="31"/>
      <c r="CC71" s="31"/>
      <c r="CD71" s="31">
        <f t="shared" si="39"/>
        <v>29781</v>
      </c>
      <c r="CE71" s="31">
        <f t="shared" si="40"/>
        <v>0</v>
      </c>
      <c r="CF71" s="31">
        <f t="shared" si="41"/>
        <v>0</v>
      </c>
      <c r="CG71" s="31"/>
      <c r="CH71" s="24"/>
      <c r="CI71" s="40"/>
    </row>
    <row r="72" ht="57.700000000000003">
      <c r="A72" s="41" t="s">
        <v>90</v>
      </c>
      <c r="B72" s="17"/>
      <c r="C72" s="16"/>
      <c r="D72" s="16"/>
      <c r="E72" s="39" t="s">
        <v>91</v>
      </c>
      <c r="F72" s="31">
        <f t="shared" si="172"/>
        <v>0</v>
      </c>
      <c r="G72" s="31">
        <f t="shared" si="173"/>
        <v>31210.5</v>
      </c>
      <c r="H72" s="31">
        <f t="shared" si="174"/>
        <v>0</v>
      </c>
      <c r="I72" s="31">
        <f t="shared" si="175"/>
        <v>0</v>
      </c>
      <c r="J72" s="31">
        <f t="shared" si="176"/>
        <v>0</v>
      </c>
      <c r="K72" s="31">
        <f t="shared" si="177"/>
        <v>0</v>
      </c>
      <c r="L72" s="31">
        <f t="shared" si="0"/>
        <v>0</v>
      </c>
      <c r="M72" s="31">
        <f t="shared" si="1"/>
        <v>31210.5</v>
      </c>
      <c r="N72" s="31">
        <f t="shared" si="2"/>
        <v>0</v>
      </c>
      <c r="O72" s="31">
        <f t="shared" si="178"/>
        <v>0</v>
      </c>
      <c r="P72" s="31">
        <f t="shared" si="179"/>
        <v>0</v>
      </c>
      <c r="Q72" s="31">
        <f t="shared" si="180"/>
        <v>0</v>
      </c>
      <c r="R72" s="31">
        <f t="shared" si="3"/>
        <v>0</v>
      </c>
      <c r="S72" s="31">
        <f t="shared" si="4"/>
        <v>31210.5</v>
      </c>
      <c r="T72" s="31">
        <f t="shared" si="5"/>
        <v>0</v>
      </c>
      <c r="U72" s="31">
        <f t="shared" si="181"/>
        <v>0</v>
      </c>
      <c r="V72" s="31">
        <f t="shared" si="182"/>
        <v>0</v>
      </c>
      <c r="W72" s="31">
        <f t="shared" si="183"/>
        <v>0</v>
      </c>
      <c r="X72" s="31">
        <f t="shared" si="6"/>
        <v>0</v>
      </c>
      <c r="Y72" s="31">
        <f t="shared" si="7"/>
        <v>31210.5</v>
      </c>
      <c r="Z72" s="31">
        <f t="shared" si="8"/>
        <v>0</v>
      </c>
      <c r="AA72" s="31">
        <f t="shared" si="184"/>
        <v>0</v>
      </c>
      <c r="AB72" s="31">
        <f t="shared" si="185"/>
        <v>0</v>
      </c>
      <c r="AC72" s="31">
        <f t="shared" si="186"/>
        <v>0</v>
      </c>
      <c r="AD72" s="31">
        <f t="shared" si="9"/>
        <v>0</v>
      </c>
      <c r="AE72" s="31">
        <f t="shared" si="10"/>
        <v>31210.5</v>
      </c>
      <c r="AF72" s="31">
        <f t="shared" si="11"/>
        <v>0</v>
      </c>
      <c r="AG72" s="31">
        <f t="shared" si="187"/>
        <v>0</v>
      </c>
      <c r="AH72" s="31">
        <f t="shared" si="188"/>
        <v>0</v>
      </c>
      <c r="AI72" s="31">
        <f t="shared" si="189"/>
        <v>0</v>
      </c>
      <c r="AJ72" s="31">
        <f t="shared" si="12"/>
        <v>0</v>
      </c>
      <c r="AK72" s="31">
        <f t="shared" si="13"/>
        <v>31210.5</v>
      </c>
      <c r="AL72" s="31">
        <f t="shared" si="14"/>
        <v>0</v>
      </c>
      <c r="AM72" s="31">
        <f t="shared" si="190"/>
        <v>0</v>
      </c>
      <c r="AN72" s="31">
        <f t="shared" si="191"/>
        <v>0</v>
      </c>
      <c r="AO72" s="31">
        <f t="shared" si="192"/>
        <v>0</v>
      </c>
      <c r="AP72" s="31">
        <f t="shared" si="15"/>
        <v>0</v>
      </c>
      <c r="AQ72" s="31">
        <f t="shared" si="16"/>
        <v>31210.5</v>
      </c>
      <c r="AR72" s="31">
        <f t="shared" si="17"/>
        <v>0</v>
      </c>
      <c r="AS72" s="31">
        <f t="shared" si="193"/>
        <v>0</v>
      </c>
      <c r="AT72" s="31">
        <f t="shared" si="194"/>
        <v>0</v>
      </c>
      <c r="AU72" s="31">
        <f t="shared" si="195"/>
        <v>0</v>
      </c>
      <c r="AV72" s="31">
        <f t="shared" si="18"/>
        <v>0</v>
      </c>
      <c r="AW72" s="31">
        <f t="shared" si="19"/>
        <v>31210.5</v>
      </c>
      <c r="AX72" s="31">
        <f t="shared" si="20"/>
        <v>0</v>
      </c>
      <c r="AY72" s="31">
        <f t="shared" si="196"/>
        <v>0</v>
      </c>
      <c r="AZ72" s="31">
        <f t="shared" si="197"/>
        <v>0</v>
      </c>
      <c r="BA72" s="31">
        <f t="shared" si="198"/>
        <v>0</v>
      </c>
      <c r="BB72" s="31">
        <f t="shared" si="21"/>
        <v>0</v>
      </c>
      <c r="BC72" s="31">
        <f t="shared" si="22"/>
        <v>31210.5</v>
      </c>
      <c r="BD72" s="31">
        <f t="shared" si="23"/>
        <v>0</v>
      </c>
      <c r="BE72" s="31">
        <f t="shared" si="199"/>
        <v>0</v>
      </c>
      <c r="BF72" s="31">
        <f t="shared" si="200"/>
        <v>0</v>
      </c>
      <c r="BG72" s="31">
        <f t="shared" si="201"/>
        <v>0</v>
      </c>
      <c r="BH72" s="31">
        <f t="shared" si="24"/>
        <v>0</v>
      </c>
      <c r="BI72" s="31">
        <f t="shared" si="25"/>
        <v>31210.5</v>
      </c>
      <c r="BJ72" s="31">
        <f t="shared" si="26"/>
        <v>0</v>
      </c>
      <c r="BK72" s="31">
        <f t="shared" si="202"/>
        <v>0</v>
      </c>
      <c r="BL72" s="31">
        <f t="shared" si="203"/>
        <v>0</v>
      </c>
      <c r="BM72" s="31">
        <f t="shared" si="204"/>
        <v>0</v>
      </c>
      <c r="BN72" s="31">
        <f t="shared" si="27"/>
        <v>0</v>
      </c>
      <c r="BO72" s="31">
        <f t="shared" si="28"/>
        <v>31210.5</v>
      </c>
      <c r="BP72" s="31">
        <f t="shared" si="29"/>
        <v>0</v>
      </c>
      <c r="BQ72" s="31">
        <f t="shared" si="205"/>
        <v>0</v>
      </c>
      <c r="BR72" s="31">
        <f t="shared" si="206"/>
        <v>0</v>
      </c>
      <c r="BS72" s="31">
        <f t="shared" si="30"/>
        <v>0</v>
      </c>
      <c r="BT72" s="31">
        <f t="shared" si="31"/>
        <v>31210.5</v>
      </c>
      <c r="BU72" s="31">
        <f t="shared" si="32"/>
        <v>0</v>
      </c>
      <c r="BV72" s="31">
        <f t="shared" si="207"/>
        <v>0</v>
      </c>
      <c r="BW72" s="31">
        <f t="shared" si="208"/>
        <v>0</v>
      </c>
      <c r="BX72" s="31">
        <f t="shared" si="33"/>
        <v>0</v>
      </c>
      <c r="BY72" s="31">
        <f t="shared" si="34"/>
        <v>31210.5</v>
      </c>
      <c r="BZ72" s="31">
        <f t="shared" si="35"/>
        <v>0</v>
      </c>
      <c r="CA72" s="31">
        <f t="shared" si="209"/>
        <v>0</v>
      </c>
      <c r="CB72" s="31">
        <f t="shared" si="210"/>
        <v>0</v>
      </c>
      <c r="CC72" s="31">
        <f t="shared" si="211"/>
        <v>0</v>
      </c>
      <c r="CD72" s="31">
        <f t="shared" si="39"/>
        <v>0</v>
      </c>
      <c r="CE72" s="31">
        <f t="shared" si="40"/>
        <v>31210.5</v>
      </c>
      <c r="CF72" s="31">
        <f t="shared" si="41"/>
        <v>0</v>
      </c>
      <c r="CG72" s="31">
        <f t="shared" si="212"/>
        <v>0</v>
      </c>
      <c r="CH72" s="24"/>
      <c r="CI72" s="40"/>
      <c r="CO72" s="1" t="s">
        <v>31</v>
      </c>
    </row>
    <row r="73" ht="39.799999999999997">
      <c r="A73" s="41" t="s">
        <v>90</v>
      </c>
      <c r="B73" s="17">
        <v>400</v>
      </c>
      <c r="C73" s="16"/>
      <c r="D73" s="16"/>
      <c r="E73" s="39" t="s">
        <v>84</v>
      </c>
      <c r="F73" s="31">
        <f t="shared" si="172"/>
        <v>0</v>
      </c>
      <c r="G73" s="31">
        <f t="shared" si="173"/>
        <v>31210.5</v>
      </c>
      <c r="H73" s="31">
        <f t="shared" si="174"/>
        <v>0</v>
      </c>
      <c r="I73" s="31">
        <f t="shared" si="175"/>
        <v>0</v>
      </c>
      <c r="J73" s="31">
        <f t="shared" si="176"/>
        <v>0</v>
      </c>
      <c r="K73" s="31">
        <f t="shared" si="177"/>
        <v>0</v>
      </c>
      <c r="L73" s="31">
        <f t="shared" si="0"/>
        <v>0</v>
      </c>
      <c r="M73" s="31">
        <f t="shared" si="1"/>
        <v>31210.5</v>
      </c>
      <c r="N73" s="31">
        <f t="shared" si="2"/>
        <v>0</v>
      </c>
      <c r="O73" s="31">
        <f t="shared" si="178"/>
        <v>0</v>
      </c>
      <c r="P73" s="31">
        <f t="shared" si="179"/>
        <v>0</v>
      </c>
      <c r="Q73" s="31">
        <f t="shared" si="180"/>
        <v>0</v>
      </c>
      <c r="R73" s="31">
        <f t="shared" si="3"/>
        <v>0</v>
      </c>
      <c r="S73" s="31">
        <f t="shared" si="4"/>
        <v>31210.5</v>
      </c>
      <c r="T73" s="31">
        <f t="shared" si="5"/>
        <v>0</v>
      </c>
      <c r="U73" s="31">
        <f t="shared" si="181"/>
        <v>0</v>
      </c>
      <c r="V73" s="31">
        <f t="shared" si="182"/>
        <v>0</v>
      </c>
      <c r="W73" s="31">
        <f t="shared" si="183"/>
        <v>0</v>
      </c>
      <c r="X73" s="31">
        <f t="shared" si="6"/>
        <v>0</v>
      </c>
      <c r="Y73" s="31">
        <f t="shared" si="7"/>
        <v>31210.5</v>
      </c>
      <c r="Z73" s="31">
        <f t="shared" si="8"/>
        <v>0</v>
      </c>
      <c r="AA73" s="31">
        <f t="shared" si="184"/>
        <v>0</v>
      </c>
      <c r="AB73" s="31">
        <f t="shared" si="185"/>
        <v>0</v>
      </c>
      <c r="AC73" s="31">
        <f t="shared" si="186"/>
        <v>0</v>
      </c>
      <c r="AD73" s="31">
        <f t="shared" si="9"/>
        <v>0</v>
      </c>
      <c r="AE73" s="31">
        <f t="shared" si="10"/>
        <v>31210.5</v>
      </c>
      <c r="AF73" s="31">
        <f t="shared" si="11"/>
        <v>0</v>
      </c>
      <c r="AG73" s="31">
        <f t="shared" si="187"/>
        <v>0</v>
      </c>
      <c r="AH73" s="31">
        <f t="shared" si="188"/>
        <v>0</v>
      </c>
      <c r="AI73" s="31">
        <f t="shared" si="189"/>
        <v>0</v>
      </c>
      <c r="AJ73" s="31">
        <f t="shared" si="12"/>
        <v>0</v>
      </c>
      <c r="AK73" s="31">
        <f t="shared" si="13"/>
        <v>31210.5</v>
      </c>
      <c r="AL73" s="31">
        <f t="shared" si="14"/>
        <v>0</v>
      </c>
      <c r="AM73" s="31">
        <f t="shared" si="190"/>
        <v>0</v>
      </c>
      <c r="AN73" s="31">
        <f t="shared" si="191"/>
        <v>0</v>
      </c>
      <c r="AO73" s="31">
        <f t="shared" si="192"/>
        <v>0</v>
      </c>
      <c r="AP73" s="31">
        <f t="shared" si="15"/>
        <v>0</v>
      </c>
      <c r="AQ73" s="31">
        <f t="shared" si="16"/>
        <v>31210.5</v>
      </c>
      <c r="AR73" s="31">
        <f t="shared" si="17"/>
        <v>0</v>
      </c>
      <c r="AS73" s="31">
        <f t="shared" si="193"/>
        <v>0</v>
      </c>
      <c r="AT73" s="31">
        <f t="shared" si="194"/>
        <v>0</v>
      </c>
      <c r="AU73" s="31">
        <f t="shared" si="195"/>
        <v>0</v>
      </c>
      <c r="AV73" s="31">
        <f t="shared" si="18"/>
        <v>0</v>
      </c>
      <c r="AW73" s="31">
        <f t="shared" si="19"/>
        <v>31210.5</v>
      </c>
      <c r="AX73" s="31">
        <f t="shared" si="20"/>
        <v>0</v>
      </c>
      <c r="AY73" s="31">
        <f t="shared" si="196"/>
        <v>0</v>
      </c>
      <c r="AZ73" s="31">
        <f t="shared" si="197"/>
        <v>0</v>
      </c>
      <c r="BA73" s="31">
        <f t="shared" si="198"/>
        <v>0</v>
      </c>
      <c r="BB73" s="31">
        <f t="shared" si="21"/>
        <v>0</v>
      </c>
      <c r="BC73" s="31">
        <f t="shared" si="22"/>
        <v>31210.5</v>
      </c>
      <c r="BD73" s="31">
        <f t="shared" si="23"/>
        <v>0</v>
      </c>
      <c r="BE73" s="31">
        <f t="shared" si="199"/>
        <v>0</v>
      </c>
      <c r="BF73" s="31">
        <f t="shared" si="200"/>
        <v>0</v>
      </c>
      <c r="BG73" s="31">
        <f t="shared" si="201"/>
        <v>0</v>
      </c>
      <c r="BH73" s="31">
        <f t="shared" si="24"/>
        <v>0</v>
      </c>
      <c r="BI73" s="31">
        <f t="shared" si="25"/>
        <v>31210.5</v>
      </c>
      <c r="BJ73" s="31">
        <f t="shared" si="26"/>
        <v>0</v>
      </c>
      <c r="BK73" s="31">
        <f t="shared" si="202"/>
        <v>0</v>
      </c>
      <c r="BL73" s="31">
        <f t="shared" si="203"/>
        <v>0</v>
      </c>
      <c r="BM73" s="31">
        <f t="shared" si="204"/>
        <v>0</v>
      </c>
      <c r="BN73" s="31">
        <f t="shared" si="27"/>
        <v>0</v>
      </c>
      <c r="BO73" s="31">
        <f t="shared" si="28"/>
        <v>31210.5</v>
      </c>
      <c r="BP73" s="31">
        <f t="shared" si="29"/>
        <v>0</v>
      </c>
      <c r="BQ73" s="31">
        <f t="shared" si="205"/>
        <v>0</v>
      </c>
      <c r="BR73" s="31">
        <f t="shared" si="206"/>
        <v>0</v>
      </c>
      <c r="BS73" s="31">
        <f t="shared" si="30"/>
        <v>0</v>
      </c>
      <c r="BT73" s="31">
        <f t="shared" si="31"/>
        <v>31210.5</v>
      </c>
      <c r="BU73" s="31">
        <f t="shared" si="32"/>
        <v>0</v>
      </c>
      <c r="BV73" s="31">
        <f t="shared" si="207"/>
        <v>0</v>
      </c>
      <c r="BW73" s="31">
        <f t="shared" si="208"/>
        <v>0</v>
      </c>
      <c r="BX73" s="31">
        <f t="shared" si="33"/>
        <v>0</v>
      </c>
      <c r="BY73" s="31">
        <f t="shared" si="34"/>
        <v>31210.5</v>
      </c>
      <c r="BZ73" s="31">
        <f t="shared" si="35"/>
        <v>0</v>
      </c>
      <c r="CA73" s="31">
        <f t="shared" si="209"/>
        <v>0</v>
      </c>
      <c r="CB73" s="31">
        <f t="shared" si="210"/>
        <v>0</v>
      </c>
      <c r="CC73" s="31">
        <f t="shared" si="211"/>
        <v>0</v>
      </c>
      <c r="CD73" s="31">
        <f t="shared" si="39"/>
        <v>0</v>
      </c>
      <c r="CE73" s="31">
        <f t="shared" si="40"/>
        <v>31210.5</v>
      </c>
      <c r="CF73" s="31">
        <f t="shared" si="41"/>
        <v>0</v>
      </c>
      <c r="CG73" s="31">
        <f t="shared" si="212"/>
        <v>0</v>
      </c>
      <c r="CH73" s="24"/>
      <c r="CI73" s="40"/>
      <c r="CM73" s="1" t="s">
        <v>29</v>
      </c>
    </row>
    <row r="74" ht="15">
      <c r="A74" s="41" t="s">
        <v>90</v>
      </c>
      <c r="B74" s="17">
        <v>410</v>
      </c>
      <c r="C74" s="16"/>
      <c r="D74" s="16"/>
      <c r="E74" s="39" t="s">
        <v>85</v>
      </c>
      <c r="F74" s="31">
        <f t="shared" si="172"/>
        <v>0</v>
      </c>
      <c r="G74" s="31">
        <f t="shared" si="173"/>
        <v>31210.5</v>
      </c>
      <c r="H74" s="31">
        <f t="shared" si="174"/>
        <v>0</v>
      </c>
      <c r="I74" s="31">
        <f t="shared" si="175"/>
        <v>0</v>
      </c>
      <c r="J74" s="31">
        <f t="shared" si="176"/>
        <v>0</v>
      </c>
      <c r="K74" s="31">
        <f t="shared" si="177"/>
        <v>0</v>
      </c>
      <c r="L74" s="31">
        <f t="shared" si="0"/>
        <v>0</v>
      </c>
      <c r="M74" s="31">
        <f t="shared" si="1"/>
        <v>31210.5</v>
      </c>
      <c r="N74" s="31">
        <f t="shared" si="2"/>
        <v>0</v>
      </c>
      <c r="O74" s="31">
        <f t="shared" si="178"/>
        <v>0</v>
      </c>
      <c r="P74" s="31">
        <f t="shared" si="179"/>
        <v>0</v>
      </c>
      <c r="Q74" s="31">
        <f t="shared" si="180"/>
        <v>0</v>
      </c>
      <c r="R74" s="31">
        <f t="shared" si="3"/>
        <v>0</v>
      </c>
      <c r="S74" s="31">
        <f t="shared" si="4"/>
        <v>31210.5</v>
      </c>
      <c r="T74" s="31">
        <f t="shared" si="5"/>
        <v>0</v>
      </c>
      <c r="U74" s="31">
        <f t="shared" si="181"/>
        <v>0</v>
      </c>
      <c r="V74" s="31">
        <f t="shared" si="182"/>
        <v>0</v>
      </c>
      <c r="W74" s="31">
        <f t="shared" si="183"/>
        <v>0</v>
      </c>
      <c r="X74" s="31">
        <f t="shared" si="6"/>
        <v>0</v>
      </c>
      <c r="Y74" s="31">
        <f t="shared" si="7"/>
        <v>31210.5</v>
      </c>
      <c r="Z74" s="31">
        <f t="shared" si="8"/>
        <v>0</v>
      </c>
      <c r="AA74" s="31">
        <f t="shared" si="184"/>
        <v>0</v>
      </c>
      <c r="AB74" s="31">
        <f t="shared" si="185"/>
        <v>0</v>
      </c>
      <c r="AC74" s="31">
        <f t="shared" si="186"/>
        <v>0</v>
      </c>
      <c r="AD74" s="31">
        <f t="shared" si="9"/>
        <v>0</v>
      </c>
      <c r="AE74" s="31">
        <f t="shared" si="10"/>
        <v>31210.5</v>
      </c>
      <c r="AF74" s="31">
        <f t="shared" si="11"/>
        <v>0</v>
      </c>
      <c r="AG74" s="31">
        <f t="shared" si="187"/>
        <v>0</v>
      </c>
      <c r="AH74" s="31">
        <f t="shared" si="188"/>
        <v>0</v>
      </c>
      <c r="AI74" s="31">
        <f t="shared" si="189"/>
        <v>0</v>
      </c>
      <c r="AJ74" s="31">
        <f t="shared" si="12"/>
        <v>0</v>
      </c>
      <c r="AK74" s="31">
        <f t="shared" si="13"/>
        <v>31210.5</v>
      </c>
      <c r="AL74" s="31">
        <f t="shared" si="14"/>
        <v>0</v>
      </c>
      <c r="AM74" s="31">
        <f t="shared" si="190"/>
        <v>0</v>
      </c>
      <c r="AN74" s="31">
        <f t="shared" si="191"/>
        <v>0</v>
      </c>
      <c r="AO74" s="31">
        <f t="shared" si="192"/>
        <v>0</v>
      </c>
      <c r="AP74" s="31">
        <f t="shared" si="15"/>
        <v>0</v>
      </c>
      <c r="AQ74" s="31">
        <f t="shared" si="16"/>
        <v>31210.5</v>
      </c>
      <c r="AR74" s="31">
        <f t="shared" si="17"/>
        <v>0</v>
      </c>
      <c r="AS74" s="31">
        <f t="shared" si="193"/>
        <v>0</v>
      </c>
      <c r="AT74" s="31">
        <f t="shared" si="194"/>
        <v>0</v>
      </c>
      <c r="AU74" s="31">
        <f t="shared" si="195"/>
        <v>0</v>
      </c>
      <c r="AV74" s="31">
        <f t="shared" si="18"/>
        <v>0</v>
      </c>
      <c r="AW74" s="31">
        <f t="shared" si="19"/>
        <v>31210.5</v>
      </c>
      <c r="AX74" s="31">
        <f t="shared" si="20"/>
        <v>0</v>
      </c>
      <c r="AY74" s="31">
        <f t="shared" si="196"/>
        <v>0</v>
      </c>
      <c r="AZ74" s="31">
        <f t="shared" si="197"/>
        <v>0</v>
      </c>
      <c r="BA74" s="31">
        <f t="shared" si="198"/>
        <v>0</v>
      </c>
      <c r="BB74" s="31">
        <f t="shared" si="21"/>
        <v>0</v>
      </c>
      <c r="BC74" s="31">
        <f t="shared" si="22"/>
        <v>31210.5</v>
      </c>
      <c r="BD74" s="31">
        <f t="shared" si="23"/>
        <v>0</v>
      </c>
      <c r="BE74" s="31">
        <f t="shared" si="199"/>
        <v>0</v>
      </c>
      <c r="BF74" s="31">
        <f t="shared" si="200"/>
        <v>0</v>
      </c>
      <c r="BG74" s="31">
        <f t="shared" si="201"/>
        <v>0</v>
      </c>
      <c r="BH74" s="31">
        <f t="shared" si="24"/>
        <v>0</v>
      </c>
      <c r="BI74" s="31">
        <f t="shared" si="25"/>
        <v>31210.5</v>
      </c>
      <c r="BJ74" s="31">
        <f t="shared" si="26"/>
        <v>0</v>
      </c>
      <c r="BK74" s="31">
        <f t="shared" si="202"/>
        <v>0</v>
      </c>
      <c r="BL74" s="31">
        <f t="shared" si="203"/>
        <v>0</v>
      </c>
      <c r="BM74" s="31">
        <f t="shared" si="204"/>
        <v>0</v>
      </c>
      <c r="BN74" s="31">
        <f t="shared" si="27"/>
        <v>0</v>
      </c>
      <c r="BO74" s="31">
        <f t="shared" si="28"/>
        <v>31210.5</v>
      </c>
      <c r="BP74" s="31">
        <f t="shared" si="29"/>
        <v>0</v>
      </c>
      <c r="BQ74" s="31">
        <f t="shared" si="205"/>
        <v>0</v>
      </c>
      <c r="BR74" s="31">
        <f t="shared" si="206"/>
        <v>0</v>
      </c>
      <c r="BS74" s="31">
        <f t="shared" si="30"/>
        <v>0</v>
      </c>
      <c r="BT74" s="31">
        <f t="shared" si="31"/>
        <v>31210.5</v>
      </c>
      <c r="BU74" s="31">
        <f t="shared" si="32"/>
        <v>0</v>
      </c>
      <c r="BV74" s="31">
        <f t="shared" si="207"/>
        <v>0</v>
      </c>
      <c r="BW74" s="31">
        <f t="shared" si="208"/>
        <v>0</v>
      </c>
      <c r="BX74" s="31">
        <f t="shared" si="33"/>
        <v>0</v>
      </c>
      <c r="BY74" s="31">
        <f t="shared" si="34"/>
        <v>31210.5</v>
      </c>
      <c r="BZ74" s="31">
        <f t="shared" si="35"/>
        <v>0</v>
      </c>
      <c r="CA74" s="31">
        <f t="shared" si="209"/>
        <v>0</v>
      </c>
      <c r="CB74" s="31">
        <f t="shared" si="210"/>
        <v>0</v>
      </c>
      <c r="CC74" s="31">
        <f t="shared" si="211"/>
        <v>0</v>
      </c>
      <c r="CD74" s="31">
        <f t="shared" si="39"/>
        <v>0</v>
      </c>
      <c r="CE74" s="31">
        <f t="shared" si="40"/>
        <v>31210.5</v>
      </c>
      <c r="CF74" s="31">
        <f t="shared" si="41"/>
        <v>0</v>
      </c>
      <c r="CG74" s="31">
        <f t="shared" si="212"/>
        <v>0</v>
      </c>
      <c r="CH74" s="24"/>
      <c r="CI74" s="40"/>
      <c r="CN74" s="1" t="s">
        <v>30</v>
      </c>
    </row>
    <row r="75" ht="15">
      <c r="A75" s="41" t="s">
        <v>90</v>
      </c>
      <c r="B75" s="17">
        <v>410</v>
      </c>
      <c r="C75" s="16" t="s">
        <v>42</v>
      </c>
      <c r="D75" s="16" t="s">
        <v>43</v>
      </c>
      <c r="E75" s="39" t="s">
        <v>44</v>
      </c>
      <c r="F75" s="31"/>
      <c r="G75" s="31">
        <v>31210.5</v>
      </c>
      <c r="H75" s="31"/>
      <c r="I75" s="31"/>
      <c r="J75" s="31"/>
      <c r="K75" s="31"/>
      <c r="L75" s="31">
        <f t="shared" si="0"/>
        <v>0</v>
      </c>
      <c r="M75" s="31">
        <f t="shared" si="1"/>
        <v>31210.5</v>
      </c>
      <c r="N75" s="31">
        <f t="shared" si="2"/>
        <v>0</v>
      </c>
      <c r="O75" s="31"/>
      <c r="P75" s="31"/>
      <c r="Q75" s="31"/>
      <c r="R75" s="31">
        <f t="shared" si="3"/>
        <v>0</v>
      </c>
      <c r="S75" s="31">
        <f t="shared" si="4"/>
        <v>31210.5</v>
      </c>
      <c r="T75" s="31">
        <f t="shared" si="5"/>
        <v>0</v>
      </c>
      <c r="U75" s="31"/>
      <c r="V75" s="31"/>
      <c r="W75" s="31"/>
      <c r="X75" s="31">
        <f t="shared" si="6"/>
        <v>0</v>
      </c>
      <c r="Y75" s="31">
        <f t="shared" si="7"/>
        <v>31210.5</v>
      </c>
      <c r="Z75" s="31">
        <f t="shared" si="8"/>
        <v>0</v>
      </c>
      <c r="AA75" s="31"/>
      <c r="AB75" s="31"/>
      <c r="AC75" s="31"/>
      <c r="AD75" s="31">
        <f t="shared" si="9"/>
        <v>0</v>
      </c>
      <c r="AE75" s="31">
        <f t="shared" si="10"/>
        <v>31210.5</v>
      </c>
      <c r="AF75" s="31">
        <f t="shared" si="11"/>
        <v>0</v>
      </c>
      <c r="AG75" s="31"/>
      <c r="AH75" s="31"/>
      <c r="AI75" s="31"/>
      <c r="AJ75" s="31">
        <f t="shared" si="12"/>
        <v>0</v>
      </c>
      <c r="AK75" s="31">
        <f t="shared" si="13"/>
        <v>31210.5</v>
      </c>
      <c r="AL75" s="31">
        <f t="shared" si="14"/>
        <v>0</v>
      </c>
      <c r="AM75" s="31"/>
      <c r="AN75" s="31"/>
      <c r="AO75" s="31"/>
      <c r="AP75" s="31">
        <f t="shared" si="15"/>
        <v>0</v>
      </c>
      <c r="AQ75" s="31">
        <f t="shared" si="16"/>
        <v>31210.5</v>
      </c>
      <c r="AR75" s="31">
        <f t="shared" si="17"/>
        <v>0</v>
      </c>
      <c r="AS75" s="31"/>
      <c r="AT75" s="31"/>
      <c r="AU75" s="31"/>
      <c r="AV75" s="31">
        <f t="shared" si="18"/>
        <v>0</v>
      </c>
      <c r="AW75" s="31">
        <f t="shared" si="19"/>
        <v>31210.5</v>
      </c>
      <c r="AX75" s="31">
        <f t="shared" si="20"/>
        <v>0</v>
      </c>
      <c r="AY75" s="31"/>
      <c r="AZ75" s="31"/>
      <c r="BA75" s="31"/>
      <c r="BB75" s="31">
        <f t="shared" si="21"/>
        <v>0</v>
      </c>
      <c r="BC75" s="31">
        <f t="shared" si="22"/>
        <v>31210.5</v>
      </c>
      <c r="BD75" s="31">
        <f t="shared" si="23"/>
        <v>0</v>
      </c>
      <c r="BE75" s="31"/>
      <c r="BF75" s="31"/>
      <c r="BG75" s="31"/>
      <c r="BH75" s="31">
        <f t="shared" si="24"/>
        <v>0</v>
      </c>
      <c r="BI75" s="31">
        <f t="shared" si="25"/>
        <v>31210.5</v>
      </c>
      <c r="BJ75" s="31">
        <f t="shared" si="26"/>
        <v>0</v>
      </c>
      <c r="BK75" s="31"/>
      <c r="BL75" s="31"/>
      <c r="BM75" s="31"/>
      <c r="BN75" s="31">
        <f t="shared" si="27"/>
        <v>0</v>
      </c>
      <c r="BO75" s="31">
        <f t="shared" si="28"/>
        <v>31210.5</v>
      </c>
      <c r="BP75" s="31">
        <f t="shared" si="29"/>
        <v>0</v>
      </c>
      <c r="BQ75" s="31"/>
      <c r="BR75" s="31"/>
      <c r="BS75" s="31">
        <f t="shared" si="30"/>
        <v>0</v>
      </c>
      <c r="BT75" s="31">
        <f t="shared" si="31"/>
        <v>31210.5</v>
      </c>
      <c r="BU75" s="31">
        <f t="shared" si="32"/>
        <v>0</v>
      </c>
      <c r="BV75" s="31"/>
      <c r="BW75" s="31"/>
      <c r="BX75" s="31">
        <f t="shared" si="33"/>
        <v>0</v>
      </c>
      <c r="BY75" s="31">
        <f t="shared" si="34"/>
        <v>31210.5</v>
      </c>
      <c r="BZ75" s="31">
        <f t="shared" si="35"/>
        <v>0</v>
      </c>
      <c r="CA75" s="31"/>
      <c r="CB75" s="31"/>
      <c r="CC75" s="31"/>
      <c r="CD75" s="31">
        <f t="shared" si="39"/>
        <v>0</v>
      </c>
      <c r="CE75" s="31">
        <f t="shared" si="40"/>
        <v>31210.5</v>
      </c>
      <c r="CF75" s="31">
        <f t="shared" si="41"/>
        <v>0</v>
      </c>
      <c r="CG75" s="31"/>
      <c r="CH75" s="24"/>
      <c r="CI75" s="40"/>
    </row>
    <row r="76" ht="57.700000000000003">
      <c r="A76" s="41" t="s">
        <v>92</v>
      </c>
      <c r="B76" s="17"/>
      <c r="C76" s="16"/>
      <c r="D76" s="16"/>
      <c r="E76" s="39" t="s">
        <v>93</v>
      </c>
      <c r="F76" s="31">
        <f t="shared" si="172"/>
        <v>0</v>
      </c>
      <c r="G76" s="31">
        <f t="shared" si="173"/>
        <v>0</v>
      </c>
      <c r="H76" s="31">
        <f t="shared" si="174"/>
        <v>32708.599999999999</v>
      </c>
      <c r="I76" s="31">
        <f t="shared" si="175"/>
        <v>0</v>
      </c>
      <c r="J76" s="31">
        <f t="shared" si="176"/>
        <v>0</v>
      </c>
      <c r="K76" s="31">
        <f t="shared" si="177"/>
        <v>0</v>
      </c>
      <c r="L76" s="31">
        <f t="shared" si="0"/>
        <v>0</v>
      </c>
      <c r="M76" s="31">
        <f t="shared" si="1"/>
        <v>0</v>
      </c>
      <c r="N76" s="31">
        <f t="shared" si="2"/>
        <v>32708.599999999999</v>
      </c>
      <c r="O76" s="31">
        <f t="shared" si="178"/>
        <v>0</v>
      </c>
      <c r="P76" s="31">
        <f t="shared" si="179"/>
        <v>0</v>
      </c>
      <c r="Q76" s="31">
        <f t="shared" si="180"/>
        <v>0</v>
      </c>
      <c r="R76" s="31">
        <f t="shared" si="3"/>
        <v>0</v>
      </c>
      <c r="S76" s="31">
        <f t="shared" si="4"/>
        <v>0</v>
      </c>
      <c r="T76" s="31">
        <f t="shared" si="5"/>
        <v>32708.599999999999</v>
      </c>
      <c r="U76" s="31">
        <f t="shared" si="181"/>
        <v>0</v>
      </c>
      <c r="V76" s="31">
        <f t="shared" si="182"/>
        <v>0</v>
      </c>
      <c r="W76" s="31">
        <f t="shared" si="183"/>
        <v>0</v>
      </c>
      <c r="X76" s="31">
        <f t="shared" si="6"/>
        <v>0</v>
      </c>
      <c r="Y76" s="31">
        <f t="shared" si="7"/>
        <v>0</v>
      </c>
      <c r="Z76" s="31">
        <f t="shared" si="8"/>
        <v>32708.599999999999</v>
      </c>
      <c r="AA76" s="31">
        <f t="shared" si="184"/>
        <v>0</v>
      </c>
      <c r="AB76" s="31">
        <f t="shared" si="185"/>
        <v>0</v>
      </c>
      <c r="AC76" s="31">
        <f t="shared" si="186"/>
        <v>0</v>
      </c>
      <c r="AD76" s="31">
        <f t="shared" si="9"/>
        <v>0</v>
      </c>
      <c r="AE76" s="31">
        <f t="shared" si="10"/>
        <v>0</v>
      </c>
      <c r="AF76" s="31">
        <f t="shared" si="11"/>
        <v>32708.599999999999</v>
      </c>
      <c r="AG76" s="31">
        <f t="shared" si="187"/>
        <v>0</v>
      </c>
      <c r="AH76" s="31">
        <f t="shared" si="188"/>
        <v>0</v>
      </c>
      <c r="AI76" s="31">
        <f t="shared" si="189"/>
        <v>0</v>
      </c>
      <c r="AJ76" s="31">
        <f t="shared" si="12"/>
        <v>0</v>
      </c>
      <c r="AK76" s="31">
        <f t="shared" si="13"/>
        <v>0</v>
      </c>
      <c r="AL76" s="31">
        <f t="shared" si="14"/>
        <v>32708.599999999999</v>
      </c>
      <c r="AM76" s="31">
        <f t="shared" si="190"/>
        <v>0</v>
      </c>
      <c r="AN76" s="31">
        <f t="shared" si="191"/>
        <v>0</v>
      </c>
      <c r="AO76" s="31">
        <f t="shared" si="192"/>
        <v>0</v>
      </c>
      <c r="AP76" s="31">
        <f t="shared" si="15"/>
        <v>0</v>
      </c>
      <c r="AQ76" s="31">
        <f t="shared" si="16"/>
        <v>0</v>
      </c>
      <c r="AR76" s="31">
        <f t="shared" si="17"/>
        <v>32708.599999999999</v>
      </c>
      <c r="AS76" s="31">
        <f t="shared" si="193"/>
        <v>0</v>
      </c>
      <c r="AT76" s="31">
        <f t="shared" si="194"/>
        <v>0</v>
      </c>
      <c r="AU76" s="31">
        <f t="shared" si="195"/>
        <v>0</v>
      </c>
      <c r="AV76" s="31">
        <f t="shared" si="18"/>
        <v>0</v>
      </c>
      <c r="AW76" s="31">
        <f t="shared" si="19"/>
        <v>0</v>
      </c>
      <c r="AX76" s="31">
        <f t="shared" si="20"/>
        <v>32708.599999999999</v>
      </c>
      <c r="AY76" s="31">
        <f t="shared" si="196"/>
        <v>0</v>
      </c>
      <c r="AZ76" s="31">
        <f t="shared" si="197"/>
        <v>0</v>
      </c>
      <c r="BA76" s="31">
        <f t="shared" si="198"/>
        <v>0</v>
      </c>
      <c r="BB76" s="31">
        <f t="shared" si="21"/>
        <v>0</v>
      </c>
      <c r="BC76" s="31">
        <f t="shared" si="22"/>
        <v>0</v>
      </c>
      <c r="BD76" s="31">
        <f t="shared" si="23"/>
        <v>32708.599999999999</v>
      </c>
      <c r="BE76" s="31">
        <f t="shared" si="199"/>
        <v>0</v>
      </c>
      <c r="BF76" s="31">
        <f t="shared" si="200"/>
        <v>0</v>
      </c>
      <c r="BG76" s="31">
        <f t="shared" si="201"/>
        <v>0</v>
      </c>
      <c r="BH76" s="31">
        <f t="shared" si="24"/>
        <v>0</v>
      </c>
      <c r="BI76" s="31">
        <f t="shared" si="25"/>
        <v>0</v>
      </c>
      <c r="BJ76" s="31">
        <f t="shared" si="26"/>
        <v>32708.599999999999</v>
      </c>
      <c r="BK76" s="31">
        <f t="shared" si="202"/>
        <v>0</v>
      </c>
      <c r="BL76" s="31">
        <f t="shared" si="203"/>
        <v>0</v>
      </c>
      <c r="BM76" s="31">
        <f t="shared" si="204"/>
        <v>0</v>
      </c>
      <c r="BN76" s="31">
        <f t="shared" si="27"/>
        <v>0</v>
      </c>
      <c r="BO76" s="31">
        <f t="shared" si="28"/>
        <v>0</v>
      </c>
      <c r="BP76" s="31">
        <f t="shared" si="29"/>
        <v>32708.599999999999</v>
      </c>
      <c r="BQ76" s="31">
        <f t="shared" si="205"/>
        <v>0</v>
      </c>
      <c r="BR76" s="31">
        <f t="shared" si="206"/>
        <v>0</v>
      </c>
      <c r="BS76" s="31">
        <f t="shared" si="30"/>
        <v>0</v>
      </c>
      <c r="BT76" s="31">
        <f t="shared" si="31"/>
        <v>0</v>
      </c>
      <c r="BU76" s="31">
        <f t="shared" si="32"/>
        <v>32708.599999999999</v>
      </c>
      <c r="BV76" s="31">
        <f t="shared" si="207"/>
        <v>0</v>
      </c>
      <c r="BW76" s="31">
        <f t="shared" si="208"/>
        <v>0</v>
      </c>
      <c r="BX76" s="31">
        <f t="shared" si="33"/>
        <v>0</v>
      </c>
      <c r="BY76" s="31">
        <f t="shared" si="34"/>
        <v>0</v>
      </c>
      <c r="BZ76" s="31">
        <f t="shared" si="35"/>
        <v>32708.599999999999</v>
      </c>
      <c r="CA76" s="31">
        <f t="shared" si="209"/>
        <v>0</v>
      </c>
      <c r="CB76" s="31">
        <f t="shared" si="210"/>
        <v>0</v>
      </c>
      <c r="CC76" s="31">
        <f t="shared" si="211"/>
        <v>0</v>
      </c>
      <c r="CD76" s="31">
        <f t="shared" si="39"/>
        <v>0</v>
      </c>
      <c r="CE76" s="31">
        <f t="shared" si="40"/>
        <v>0</v>
      </c>
      <c r="CF76" s="31">
        <f t="shared" si="41"/>
        <v>32708.599999999999</v>
      </c>
      <c r="CG76" s="31">
        <f t="shared" si="212"/>
        <v>0</v>
      </c>
      <c r="CH76" s="24"/>
      <c r="CI76" s="40"/>
      <c r="CO76" s="1" t="s">
        <v>31</v>
      </c>
    </row>
    <row r="77" ht="39.799999999999997">
      <c r="A77" s="41" t="s">
        <v>92</v>
      </c>
      <c r="B77" s="17">
        <v>400</v>
      </c>
      <c r="C77" s="16"/>
      <c r="D77" s="16"/>
      <c r="E77" s="39" t="s">
        <v>84</v>
      </c>
      <c r="F77" s="31">
        <f t="shared" si="172"/>
        <v>0</v>
      </c>
      <c r="G77" s="31">
        <f t="shared" si="173"/>
        <v>0</v>
      </c>
      <c r="H77" s="31">
        <f t="shared" si="174"/>
        <v>32708.599999999999</v>
      </c>
      <c r="I77" s="31">
        <f t="shared" si="175"/>
        <v>0</v>
      </c>
      <c r="J77" s="31">
        <f t="shared" si="176"/>
        <v>0</v>
      </c>
      <c r="K77" s="31">
        <f t="shared" si="177"/>
        <v>0</v>
      </c>
      <c r="L77" s="31">
        <f t="shared" ref="L77:L140" si="213">F77+I77</f>
        <v>0</v>
      </c>
      <c r="M77" s="31">
        <f t="shared" ref="M77:M140" si="214">G77+J77</f>
        <v>0</v>
      </c>
      <c r="N77" s="31">
        <f t="shared" ref="N77:N140" si="215">H77+K77</f>
        <v>32708.599999999999</v>
      </c>
      <c r="O77" s="31">
        <f t="shared" si="178"/>
        <v>0</v>
      </c>
      <c r="P77" s="31">
        <f t="shared" si="179"/>
        <v>0</v>
      </c>
      <c r="Q77" s="31">
        <f t="shared" si="180"/>
        <v>0</v>
      </c>
      <c r="R77" s="31">
        <f t="shared" ref="R77:R140" si="216">L77+O77</f>
        <v>0</v>
      </c>
      <c r="S77" s="31">
        <f t="shared" ref="S77:S140" si="217">M77+P77</f>
        <v>0</v>
      </c>
      <c r="T77" s="31">
        <f t="shared" ref="T77:T140" si="218">N77+Q77</f>
        <v>32708.599999999999</v>
      </c>
      <c r="U77" s="31">
        <f t="shared" si="181"/>
        <v>0</v>
      </c>
      <c r="V77" s="31">
        <f t="shared" si="182"/>
        <v>0</v>
      </c>
      <c r="W77" s="31">
        <f t="shared" si="183"/>
        <v>0</v>
      </c>
      <c r="X77" s="31">
        <f t="shared" ref="X77:X140" si="219">R77+U77</f>
        <v>0</v>
      </c>
      <c r="Y77" s="31">
        <f t="shared" ref="Y77:Y140" si="220">S77+V77</f>
        <v>0</v>
      </c>
      <c r="Z77" s="31">
        <f t="shared" ref="Z77:Z140" si="221">T77+W77</f>
        <v>32708.599999999999</v>
      </c>
      <c r="AA77" s="31">
        <f t="shared" si="184"/>
        <v>0</v>
      </c>
      <c r="AB77" s="31">
        <f t="shared" si="185"/>
        <v>0</v>
      </c>
      <c r="AC77" s="31">
        <f t="shared" si="186"/>
        <v>0</v>
      </c>
      <c r="AD77" s="31">
        <f t="shared" ref="AD77:AD140" si="222">X77+AA77</f>
        <v>0</v>
      </c>
      <c r="AE77" s="31">
        <f t="shared" ref="AE77:AE140" si="223">Y77+AB77</f>
        <v>0</v>
      </c>
      <c r="AF77" s="31">
        <f t="shared" ref="AF77:AF140" si="224">Z77+AC77</f>
        <v>32708.599999999999</v>
      </c>
      <c r="AG77" s="31">
        <f t="shared" si="187"/>
        <v>0</v>
      </c>
      <c r="AH77" s="31">
        <f t="shared" si="188"/>
        <v>0</v>
      </c>
      <c r="AI77" s="31">
        <f t="shared" si="189"/>
        <v>0</v>
      </c>
      <c r="AJ77" s="31">
        <f t="shared" ref="AJ77:AJ140" si="225">AD77+AG77</f>
        <v>0</v>
      </c>
      <c r="AK77" s="31">
        <f t="shared" ref="AK77:AK140" si="226">AE77+AH77</f>
        <v>0</v>
      </c>
      <c r="AL77" s="31">
        <f t="shared" ref="AL77:AL140" si="227">AF77+AI77</f>
        <v>32708.599999999999</v>
      </c>
      <c r="AM77" s="31">
        <f t="shared" si="190"/>
        <v>0</v>
      </c>
      <c r="AN77" s="31">
        <f t="shared" si="191"/>
        <v>0</v>
      </c>
      <c r="AO77" s="31">
        <f t="shared" si="192"/>
        <v>0</v>
      </c>
      <c r="AP77" s="31">
        <f t="shared" ref="AP77:AP140" si="228">AJ77+AM77</f>
        <v>0</v>
      </c>
      <c r="AQ77" s="31">
        <f t="shared" ref="AQ77:AQ140" si="229">AK77+AN77</f>
        <v>0</v>
      </c>
      <c r="AR77" s="31">
        <f t="shared" ref="AR77:AR140" si="230">AL77+AO77</f>
        <v>32708.599999999999</v>
      </c>
      <c r="AS77" s="31">
        <f t="shared" si="193"/>
        <v>0</v>
      </c>
      <c r="AT77" s="31">
        <f t="shared" si="194"/>
        <v>0</v>
      </c>
      <c r="AU77" s="31">
        <f t="shared" si="195"/>
        <v>0</v>
      </c>
      <c r="AV77" s="31">
        <f t="shared" ref="AV77:AV140" si="231">AP77+AS77</f>
        <v>0</v>
      </c>
      <c r="AW77" s="31">
        <f t="shared" ref="AW77:AW140" si="232">AQ77+AT77</f>
        <v>0</v>
      </c>
      <c r="AX77" s="31">
        <f t="shared" ref="AX77:AX140" si="233">AR77+AU77</f>
        <v>32708.599999999999</v>
      </c>
      <c r="AY77" s="31">
        <f t="shared" si="196"/>
        <v>0</v>
      </c>
      <c r="AZ77" s="31">
        <f t="shared" si="197"/>
        <v>0</v>
      </c>
      <c r="BA77" s="31">
        <f t="shared" si="198"/>
        <v>0</v>
      </c>
      <c r="BB77" s="31">
        <f t="shared" ref="BB77:BB140" si="234">AV77+AY77</f>
        <v>0</v>
      </c>
      <c r="BC77" s="31">
        <f t="shared" ref="BC77:BC140" si="235">AW77+AZ77</f>
        <v>0</v>
      </c>
      <c r="BD77" s="31">
        <f t="shared" ref="BD77:BD140" si="236">AX77+BA77</f>
        <v>32708.599999999999</v>
      </c>
      <c r="BE77" s="31">
        <f t="shared" si="199"/>
        <v>0</v>
      </c>
      <c r="BF77" s="31">
        <f t="shared" si="200"/>
        <v>0</v>
      </c>
      <c r="BG77" s="31">
        <f t="shared" si="201"/>
        <v>0</v>
      </c>
      <c r="BH77" s="31">
        <f t="shared" ref="BH77:BH140" si="237">BB77+BE77</f>
        <v>0</v>
      </c>
      <c r="BI77" s="31">
        <f t="shared" ref="BI77:BI140" si="238">BC77+BF77</f>
        <v>0</v>
      </c>
      <c r="BJ77" s="31">
        <f t="shared" ref="BJ77:BJ140" si="239">BD77+BG77</f>
        <v>32708.599999999999</v>
      </c>
      <c r="BK77" s="31">
        <f t="shared" si="202"/>
        <v>0</v>
      </c>
      <c r="BL77" s="31">
        <f t="shared" si="203"/>
        <v>0</v>
      </c>
      <c r="BM77" s="31">
        <f t="shared" si="204"/>
        <v>0</v>
      </c>
      <c r="BN77" s="31">
        <f t="shared" ref="BN77:BN140" si="240">BH77+BK77</f>
        <v>0</v>
      </c>
      <c r="BO77" s="31">
        <f t="shared" ref="BO77:BO140" si="241">BI77+BL77</f>
        <v>0</v>
      </c>
      <c r="BP77" s="31">
        <f t="shared" ref="BP77:BP140" si="242">BJ77+BM77</f>
        <v>32708.599999999999</v>
      </c>
      <c r="BQ77" s="31">
        <f t="shared" si="205"/>
        <v>0</v>
      </c>
      <c r="BR77" s="31">
        <f t="shared" si="206"/>
        <v>0</v>
      </c>
      <c r="BS77" s="31">
        <f t="shared" ref="BS77:BS140" si="243">BQ77+BN77</f>
        <v>0</v>
      </c>
      <c r="BT77" s="31">
        <f t="shared" ref="BT77:BT140" si="244">BR77+BO77</f>
        <v>0</v>
      </c>
      <c r="BU77" s="31">
        <f t="shared" ref="BU77:BU140" si="245">BP77</f>
        <v>32708.599999999999</v>
      </c>
      <c r="BV77" s="31">
        <f t="shared" si="207"/>
        <v>0</v>
      </c>
      <c r="BW77" s="31">
        <f t="shared" si="208"/>
        <v>0</v>
      </c>
      <c r="BX77" s="31">
        <f t="shared" ref="BX77:BX140" si="246">BS77</f>
        <v>0</v>
      </c>
      <c r="BY77" s="31">
        <f t="shared" ref="BY77:BY140" si="247">BT77+BV77</f>
        <v>0</v>
      </c>
      <c r="BZ77" s="31">
        <f t="shared" ref="BZ77:BZ140" si="248">BU77+BW77</f>
        <v>32708.599999999999</v>
      </c>
      <c r="CA77" s="31">
        <f t="shared" si="209"/>
        <v>0</v>
      </c>
      <c r="CB77" s="31">
        <f t="shared" si="210"/>
        <v>0</v>
      </c>
      <c r="CC77" s="31">
        <f t="shared" si="211"/>
        <v>0</v>
      </c>
      <c r="CD77" s="31">
        <f t="shared" si="39"/>
        <v>0</v>
      </c>
      <c r="CE77" s="31">
        <f t="shared" si="40"/>
        <v>0</v>
      </c>
      <c r="CF77" s="31">
        <f t="shared" si="41"/>
        <v>32708.599999999999</v>
      </c>
      <c r="CG77" s="31">
        <f t="shared" si="212"/>
        <v>0</v>
      </c>
      <c r="CH77" s="24"/>
      <c r="CI77" s="40"/>
      <c r="CM77" s="1" t="s">
        <v>29</v>
      </c>
    </row>
    <row r="78" ht="15">
      <c r="A78" s="41" t="s">
        <v>92</v>
      </c>
      <c r="B78" s="17">
        <v>410</v>
      </c>
      <c r="C78" s="16"/>
      <c r="D78" s="16"/>
      <c r="E78" s="39" t="s">
        <v>85</v>
      </c>
      <c r="F78" s="31">
        <f t="shared" si="172"/>
        <v>0</v>
      </c>
      <c r="G78" s="31">
        <f t="shared" si="173"/>
        <v>0</v>
      </c>
      <c r="H78" s="31">
        <f t="shared" si="174"/>
        <v>32708.599999999999</v>
      </c>
      <c r="I78" s="31">
        <f t="shared" si="175"/>
        <v>0</v>
      </c>
      <c r="J78" s="31">
        <f t="shared" si="176"/>
        <v>0</v>
      </c>
      <c r="K78" s="31">
        <f t="shared" si="177"/>
        <v>0</v>
      </c>
      <c r="L78" s="31">
        <f t="shared" si="213"/>
        <v>0</v>
      </c>
      <c r="M78" s="31">
        <f t="shared" si="214"/>
        <v>0</v>
      </c>
      <c r="N78" s="31">
        <f t="shared" si="215"/>
        <v>32708.599999999999</v>
      </c>
      <c r="O78" s="31">
        <f t="shared" si="178"/>
        <v>0</v>
      </c>
      <c r="P78" s="31">
        <f t="shared" si="179"/>
        <v>0</v>
      </c>
      <c r="Q78" s="31">
        <f t="shared" si="180"/>
        <v>0</v>
      </c>
      <c r="R78" s="31">
        <f t="shared" si="216"/>
        <v>0</v>
      </c>
      <c r="S78" s="31">
        <f t="shared" si="217"/>
        <v>0</v>
      </c>
      <c r="T78" s="31">
        <f t="shared" si="218"/>
        <v>32708.599999999999</v>
      </c>
      <c r="U78" s="31">
        <f t="shared" si="181"/>
        <v>0</v>
      </c>
      <c r="V78" s="31">
        <f t="shared" si="182"/>
        <v>0</v>
      </c>
      <c r="W78" s="31">
        <f t="shared" si="183"/>
        <v>0</v>
      </c>
      <c r="X78" s="31">
        <f t="shared" si="219"/>
        <v>0</v>
      </c>
      <c r="Y78" s="31">
        <f t="shared" si="220"/>
        <v>0</v>
      </c>
      <c r="Z78" s="31">
        <f t="shared" si="221"/>
        <v>32708.599999999999</v>
      </c>
      <c r="AA78" s="31">
        <f t="shared" si="184"/>
        <v>0</v>
      </c>
      <c r="AB78" s="31">
        <f t="shared" si="185"/>
        <v>0</v>
      </c>
      <c r="AC78" s="31">
        <f t="shared" si="186"/>
        <v>0</v>
      </c>
      <c r="AD78" s="31">
        <f t="shared" si="222"/>
        <v>0</v>
      </c>
      <c r="AE78" s="31">
        <f t="shared" si="223"/>
        <v>0</v>
      </c>
      <c r="AF78" s="31">
        <f t="shared" si="224"/>
        <v>32708.599999999999</v>
      </c>
      <c r="AG78" s="31">
        <f t="shared" si="187"/>
        <v>0</v>
      </c>
      <c r="AH78" s="31">
        <f t="shared" si="188"/>
        <v>0</v>
      </c>
      <c r="AI78" s="31">
        <f t="shared" si="189"/>
        <v>0</v>
      </c>
      <c r="AJ78" s="31">
        <f t="shared" si="225"/>
        <v>0</v>
      </c>
      <c r="AK78" s="31">
        <f t="shared" si="226"/>
        <v>0</v>
      </c>
      <c r="AL78" s="31">
        <f t="shared" si="227"/>
        <v>32708.599999999999</v>
      </c>
      <c r="AM78" s="31">
        <f t="shared" si="190"/>
        <v>0</v>
      </c>
      <c r="AN78" s="31">
        <f t="shared" si="191"/>
        <v>0</v>
      </c>
      <c r="AO78" s="31">
        <f t="shared" si="192"/>
        <v>0</v>
      </c>
      <c r="AP78" s="31">
        <f t="shared" si="228"/>
        <v>0</v>
      </c>
      <c r="AQ78" s="31">
        <f t="shared" si="229"/>
        <v>0</v>
      </c>
      <c r="AR78" s="31">
        <f t="shared" si="230"/>
        <v>32708.599999999999</v>
      </c>
      <c r="AS78" s="31">
        <f t="shared" si="193"/>
        <v>0</v>
      </c>
      <c r="AT78" s="31">
        <f t="shared" si="194"/>
        <v>0</v>
      </c>
      <c r="AU78" s="31">
        <f t="shared" si="195"/>
        <v>0</v>
      </c>
      <c r="AV78" s="31">
        <f t="shared" si="231"/>
        <v>0</v>
      </c>
      <c r="AW78" s="31">
        <f t="shared" si="232"/>
        <v>0</v>
      </c>
      <c r="AX78" s="31">
        <f t="shared" si="233"/>
        <v>32708.599999999999</v>
      </c>
      <c r="AY78" s="31">
        <f t="shared" si="196"/>
        <v>0</v>
      </c>
      <c r="AZ78" s="31">
        <f t="shared" si="197"/>
        <v>0</v>
      </c>
      <c r="BA78" s="31">
        <f t="shared" si="198"/>
        <v>0</v>
      </c>
      <c r="BB78" s="31">
        <f t="shared" si="234"/>
        <v>0</v>
      </c>
      <c r="BC78" s="31">
        <f t="shared" si="235"/>
        <v>0</v>
      </c>
      <c r="BD78" s="31">
        <f t="shared" si="236"/>
        <v>32708.599999999999</v>
      </c>
      <c r="BE78" s="31">
        <f t="shared" si="199"/>
        <v>0</v>
      </c>
      <c r="BF78" s="31">
        <f t="shared" si="200"/>
        <v>0</v>
      </c>
      <c r="BG78" s="31">
        <f t="shared" si="201"/>
        <v>0</v>
      </c>
      <c r="BH78" s="31">
        <f t="shared" si="237"/>
        <v>0</v>
      </c>
      <c r="BI78" s="31">
        <f t="shared" si="238"/>
        <v>0</v>
      </c>
      <c r="BJ78" s="31">
        <f t="shared" si="239"/>
        <v>32708.599999999999</v>
      </c>
      <c r="BK78" s="31">
        <f t="shared" si="202"/>
        <v>0</v>
      </c>
      <c r="BL78" s="31">
        <f t="shared" si="203"/>
        <v>0</v>
      </c>
      <c r="BM78" s="31">
        <f t="shared" si="204"/>
        <v>0</v>
      </c>
      <c r="BN78" s="31">
        <f t="shared" si="240"/>
        <v>0</v>
      </c>
      <c r="BO78" s="31">
        <f t="shared" si="241"/>
        <v>0</v>
      </c>
      <c r="BP78" s="31">
        <f t="shared" si="242"/>
        <v>32708.599999999999</v>
      </c>
      <c r="BQ78" s="31">
        <f t="shared" si="205"/>
        <v>0</v>
      </c>
      <c r="BR78" s="31">
        <f t="shared" si="206"/>
        <v>0</v>
      </c>
      <c r="BS78" s="31">
        <f t="shared" si="243"/>
        <v>0</v>
      </c>
      <c r="BT78" s="31">
        <f t="shared" si="244"/>
        <v>0</v>
      </c>
      <c r="BU78" s="31">
        <f t="shared" si="245"/>
        <v>32708.599999999999</v>
      </c>
      <c r="BV78" s="31">
        <f t="shared" si="207"/>
        <v>0</v>
      </c>
      <c r="BW78" s="31">
        <f t="shared" si="208"/>
        <v>0</v>
      </c>
      <c r="BX78" s="31">
        <f t="shared" si="246"/>
        <v>0</v>
      </c>
      <c r="BY78" s="31">
        <f t="shared" si="247"/>
        <v>0</v>
      </c>
      <c r="BZ78" s="31">
        <f t="shared" si="248"/>
        <v>32708.599999999999</v>
      </c>
      <c r="CA78" s="31">
        <f t="shared" si="209"/>
        <v>0</v>
      </c>
      <c r="CB78" s="31">
        <f t="shared" si="210"/>
        <v>0</v>
      </c>
      <c r="CC78" s="31">
        <f t="shared" si="211"/>
        <v>0</v>
      </c>
      <c r="CD78" s="31">
        <f t="shared" si="39"/>
        <v>0</v>
      </c>
      <c r="CE78" s="31">
        <f t="shared" si="40"/>
        <v>0</v>
      </c>
      <c r="CF78" s="31">
        <f t="shared" si="41"/>
        <v>32708.599999999999</v>
      </c>
      <c r="CG78" s="31">
        <f t="shared" si="212"/>
        <v>0</v>
      </c>
      <c r="CH78" s="24"/>
      <c r="CI78" s="40"/>
      <c r="CN78" s="1" t="s">
        <v>30</v>
      </c>
    </row>
    <row r="79" ht="15">
      <c r="A79" s="41" t="s">
        <v>92</v>
      </c>
      <c r="B79" s="17">
        <v>410</v>
      </c>
      <c r="C79" s="16" t="s">
        <v>42</v>
      </c>
      <c r="D79" s="16" t="s">
        <v>43</v>
      </c>
      <c r="E79" s="39" t="s">
        <v>44</v>
      </c>
      <c r="F79" s="31"/>
      <c r="G79" s="31"/>
      <c r="H79" s="31">
        <v>32708.599999999999</v>
      </c>
      <c r="I79" s="31"/>
      <c r="J79" s="31"/>
      <c r="K79" s="31"/>
      <c r="L79" s="31">
        <f t="shared" si="213"/>
        <v>0</v>
      </c>
      <c r="M79" s="31">
        <f t="shared" si="214"/>
        <v>0</v>
      </c>
      <c r="N79" s="31">
        <f t="shared" si="215"/>
        <v>32708.599999999999</v>
      </c>
      <c r="O79" s="31"/>
      <c r="P79" s="31"/>
      <c r="Q79" s="31"/>
      <c r="R79" s="31">
        <f t="shared" si="216"/>
        <v>0</v>
      </c>
      <c r="S79" s="31">
        <f t="shared" si="217"/>
        <v>0</v>
      </c>
      <c r="T79" s="31">
        <f t="shared" si="218"/>
        <v>32708.599999999999</v>
      </c>
      <c r="U79" s="31"/>
      <c r="V79" s="31"/>
      <c r="W79" s="31"/>
      <c r="X79" s="31">
        <f t="shared" si="219"/>
        <v>0</v>
      </c>
      <c r="Y79" s="31">
        <f t="shared" si="220"/>
        <v>0</v>
      </c>
      <c r="Z79" s="31">
        <f t="shared" si="221"/>
        <v>32708.599999999999</v>
      </c>
      <c r="AA79" s="31"/>
      <c r="AB79" s="31"/>
      <c r="AC79" s="31"/>
      <c r="AD79" s="31">
        <f t="shared" si="222"/>
        <v>0</v>
      </c>
      <c r="AE79" s="31">
        <f t="shared" si="223"/>
        <v>0</v>
      </c>
      <c r="AF79" s="31">
        <f t="shared" si="224"/>
        <v>32708.599999999999</v>
      </c>
      <c r="AG79" s="31"/>
      <c r="AH79" s="31"/>
      <c r="AI79" s="31"/>
      <c r="AJ79" s="31">
        <f t="shared" si="225"/>
        <v>0</v>
      </c>
      <c r="AK79" s="31">
        <f t="shared" si="226"/>
        <v>0</v>
      </c>
      <c r="AL79" s="31">
        <f t="shared" si="227"/>
        <v>32708.599999999999</v>
      </c>
      <c r="AM79" s="31"/>
      <c r="AN79" s="31"/>
      <c r="AO79" s="31"/>
      <c r="AP79" s="31">
        <f t="shared" si="228"/>
        <v>0</v>
      </c>
      <c r="AQ79" s="31">
        <f t="shared" si="229"/>
        <v>0</v>
      </c>
      <c r="AR79" s="31">
        <f t="shared" si="230"/>
        <v>32708.599999999999</v>
      </c>
      <c r="AS79" s="31"/>
      <c r="AT79" s="31"/>
      <c r="AU79" s="31"/>
      <c r="AV79" s="31">
        <f t="shared" si="231"/>
        <v>0</v>
      </c>
      <c r="AW79" s="31">
        <f t="shared" si="232"/>
        <v>0</v>
      </c>
      <c r="AX79" s="31">
        <f t="shared" si="233"/>
        <v>32708.599999999999</v>
      </c>
      <c r="AY79" s="31"/>
      <c r="AZ79" s="31"/>
      <c r="BA79" s="31"/>
      <c r="BB79" s="31">
        <f t="shared" si="234"/>
        <v>0</v>
      </c>
      <c r="BC79" s="31">
        <f t="shared" si="235"/>
        <v>0</v>
      </c>
      <c r="BD79" s="31">
        <f t="shared" si="236"/>
        <v>32708.599999999999</v>
      </c>
      <c r="BE79" s="31"/>
      <c r="BF79" s="31"/>
      <c r="BG79" s="31"/>
      <c r="BH79" s="31">
        <f t="shared" si="237"/>
        <v>0</v>
      </c>
      <c r="BI79" s="31">
        <f t="shared" si="238"/>
        <v>0</v>
      </c>
      <c r="BJ79" s="31">
        <f t="shared" si="239"/>
        <v>32708.599999999999</v>
      </c>
      <c r="BK79" s="31"/>
      <c r="BL79" s="31"/>
      <c r="BM79" s="31"/>
      <c r="BN79" s="31">
        <f t="shared" si="240"/>
        <v>0</v>
      </c>
      <c r="BO79" s="31">
        <f t="shared" si="241"/>
        <v>0</v>
      </c>
      <c r="BP79" s="31">
        <f t="shared" si="242"/>
        <v>32708.599999999999</v>
      </c>
      <c r="BQ79" s="31"/>
      <c r="BR79" s="31"/>
      <c r="BS79" s="31">
        <f t="shared" si="243"/>
        <v>0</v>
      </c>
      <c r="BT79" s="31">
        <f t="shared" si="244"/>
        <v>0</v>
      </c>
      <c r="BU79" s="31">
        <f t="shared" si="245"/>
        <v>32708.599999999999</v>
      </c>
      <c r="BV79" s="31"/>
      <c r="BW79" s="31"/>
      <c r="BX79" s="31">
        <f t="shared" si="246"/>
        <v>0</v>
      </c>
      <c r="BY79" s="31">
        <f t="shared" si="247"/>
        <v>0</v>
      </c>
      <c r="BZ79" s="31">
        <f t="shared" si="248"/>
        <v>32708.599999999999</v>
      </c>
      <c r="CA79" s="31"/>
      <c r="CB79" s="31"/>
      <c r="CC79" s="31"/>
      <c r="CD79" s="31">
        <f t="shared" si="39"/>
        <v>0</v>
      </c>
      <c r="CE79" s="31">
        <f t="shared" si="40"/>
        <v>0</v>
      </c>
      <c r="CF79" s="31">
        <f t="shared" si="41"/>
        <v>32708.599999999999</v>
      </c>
      <c r="CG79" s="31"/>
      <c r="CH79" s="24"/>
      <c r="CI79" s="40"/>
    </row>
    <row r="80" s="33" customFormat="1" ht="43.75">
      <c r="A80" s="34" t="s">
        <v>94</v>
      </c>
      <c r="B80" s="35"/>
      <c r="C80" s="34"/>
      <c r="D80" s="34"/>
      <c r="E80" s="36" t="s">
        <v>95</v>
      </c>
      <c r="F80" s="37">
        <f t="shared" si="172"/>
        <v>10608.700000000001</v>
      </c>
      <c r="G80" s="37">
        <f t="shared" si="173"/>
        <v>10608.700000000001</v>
      </c>
      <c r="H80" s="37">
        <f t="shared" si="174"/>
        <v>10608.700000000001</v>
      </c>
      <c r="I80" s="37">
        <f t="shared" si="175"/>
        <v>0</v>
      </c>
      <c r="J80" s="37">
        <f t="shared" si="176"/>
        <v>0</v>
      </c>
      <c r="K80" s="37">
        <f t="shared" si="177"/>
        <v>0</v>
      </c>
      <c r="L80" s="37">
        <f t="shared" si="213"/>
        <v>10608.700000000001</v>
      </c>
      <c r="M80" s="37">
        <f t="shared" si="214"/>
        <v>10608.700000000001</v>
      </c>
      <c r="N80" s="37">
        <f t="shared" si="215"/>
        <v>10608.700000000001</v>
      </c>
      <c r="O80" s="37">
        <f t="shared" si="178"/>
        <v>0</v>
      </c>
      <c r="P80" s="37">
        <f t="shared" si="179"/>
        <v>0</v>
      </c>
      <c r="Q80" s="37">
        <f t="shared" si="180"/>
        <v>0</v>
      </c>
      <c r="R80" s="37">
        <f t="shared" si="216"/>
        <v>10608.700000000001</v>
      </c>
      <c r="S80" s="37">
        <f t="shared" si="217"/>
        <v>10608.700000000001</v>
      </c>
      <c r="T80" s="37">
        <f t="shared" si="218"/>
        <v>10608.700000000001</v>
      </c>
      <c r="U80" s="37">
        <f t="shared" si="181"/>
        <v>0</v>
      </c>
      <c r="V80" s="37">
        <f t="shared" si="182"/>
        <v>0</v>
      </c>
      <c r="W80" s="37">
        <f t="shared" si="183"/>
        <v>0</v>
      </c>
      <c r="X80" s="37">
        <f t="shared" si="219"/>
        <v>10608.700000000001</v>
      </c>
      <c r="Y80" s="37">
        <f t="shared" si="220"/>
        <v>10608.700000000001</v>
      </c>
      <c r="Z80" s="37">
        <f t="shared" si="221"/>
        <v>10608.700000000001</v>
      </c>
      <c r="AA80" s="37">
        <f t="shared" si="184"/>
        <v>0</v>
      </c>
      <c r="AB80" s="37">
        <f t="shared" si="185"/>
        <v>0</v>
      </c>
      <c r="AC80" s="37">
        <f t="shared" si="186"/>
        <v>0</v>
      </c>
      <c r="AD80" s="37">
        <f t="shared" si="222"/>
        <v>10608.700000000001</v>
      </c>
      <c r="AE80" s="37">
        <f t="shared" si="223"/>
        <v>10608.700000000001</v>
      </c>
      <c r="AF80" s="37">
        <f t="shared" si="224"/>
        <v>10608.700000000001</v>
      </c>
      <c r="AG80" s="37">
        <f t="shared" si="187"/>
        <v>0</v>
      </c>
      <c r="AH80" s="37">
        <f t="shared" si="188"/>
        <v>0</v>
      </c>
      <c r="AI80" s="37">
        <f t="shared" si="189"/>
        <v>0</v>
      </c>
      <c r="AJ80" s="37">
        <f t="shared" si="225"/>
        <v>10608.700000000001</v>
      </c>
      <c r="AK80" s="37">
        <f t="shared" si="226"/>
        <v>10608.700000000001</v>
      </c>
      <c r="AL80" s="37">
        <f t="shared" si="227"/>
        <v>10608.700000000001</v>
      </c>
      <c r="AM80" s="37">
        <f t="shared" si="190"/>
        <v>310.72199999999998</v>
      </c>
      <c r="AN80" s="37">
        <f t="shared" si="191"/>
        <v>0</v>
      </c>
      <c r="AO80" s="37">
        <f t="shared" si="192"/>
        <v>0</v>
      </c>
      <c r="AP80" s="37">
        <f t="shared" si="228"/>
        <v>10919.422</v>
      </c>
      <c r="AQ80" s="37">
        <f t="shared" si="229"/>
        <v>10608.700000000001</v>
      </c>
      <c r="AR80" s="37">
        <f t="shared" si="230"/>
        <v>10608.700000000001</v>
      </c>
      <c r="AS80" s="37">
        <f t="shared" si="193"/>
        <v>0</v>
      </c>
      <c r="AT80" s="37">
        <f t="shared" si="194"/>
        <v>0</v>
      </c>
      <c r="AU80" s="37">
        <f t="shared" si="195"/>
        <v>0</v>
      </c>
      <c r="AV80" s="37">
        <f t="shared" si="231"/>
        <v>10919.422</v>
      </c>
      <c r="AW80" s="37">
        <f t="shared" si="232"/>
        <v>10608.700000000001</v>
      </c>
      <c r="AX80" s="37">
        <f t="shared" si="233"/>
        <v>10608.700000000001</v>
      </c>
      <c r="AY80" s="37">
        <f t="shared" si="196"/>
        <v>0</v>
      </c>
      <c r="AZ80" s="37">
        <f t="shared" si="197"/>
        <v>0</v>
      </c>
      <c r="BA80" s="37">
        <f t="shared" si="198"/>
        <v>0</v>
      </c>
      <c r="BB80" s="37">
        <f t="shared" si="234"/>
        <v>10919.422</v>
      </c>
      <c r="BC80" s="37">
        <f t="shared" si="235"/>
        <v>10608.700000000001</v>
      </c>
      <c r="BD80" s="37">
        <f t="shared" si="236"/>
        <v>10608.700000000001</v>
      </c>
      <c r="BE80" s="37">
        <f t="shared" si="199"/>
        <v>0</v>
      </c>
      <c r="BF80" s="37">
        <f t="shared" si="200"/>
        <v>0</v>
      </c>
      <c r="BG80" s="37">
        <f t="shared" si="201"/>
        <v>0</v>
      </c>
      <c r="BH80" s="37">
        <f t="shared" si="237"/>
        <v>10919.422</v>
      </c>
      <c r="BI80" s="37">
        <f t="shared" si="238"/>
        <v>10608.700000000001</v>
      </c>
      <c r="BJ80" s="37">
        <f t="shared" si="239"/>
        <v>10608.700000000001</v>
      </c>
      <c r="BK80" s="37">
        <f t="shared" si="202"/>
        <v>0</v>
      </c>
      <c r="BL80" s="37">
        <f t="shared" si="203"/>
        <v>0</v>
      </c>
      <c r="BM80" s="37">
        <f t="shared" si="204"/>
        <v>0</v>
      </c>
      <c r="BN80" s="37">
        <f t="shared" si="240"/>
        <v>10919.422</v>
      </c>
      <c r="BO80" s="37">
        <f t="shared" si="241"/>
        <v>10608.700000000001</v>
      </c>
      <c r="BP80" s="37">
        <f t="shared" si="242"/>
        <v>10608.700000000001</v>
      </c>
      <c r="BQ80" s="37">
        <f t="shared" si="205"/>
        <v>0</v>
      </c>
      <c r="BR80" s="37">
        <f t="shared" si="206"/>
        <v>0</v>
      </c>
      <c r="BS80" s="31">
        <f t="shared" si="243"/>
        <v>10919.422</v>
      </c>
      <c r="BT80" s="31">
        <f t="shared" si="244"/>
        <v>10608.700000000001</v>
      </c>
      <c r="BU80" s="31">
        <f t="shared" si="245"/>
        <v>10608.700000000001</v>
      </c>
      <c r="BV80" s="37">
        <f t="shared" si="207"/>
        <v>0</v>
      </c>
      <c r="BW80" s="37">
        <f t="shared" si="208"/>
        <v>0</v>
      </c>
      <c r="BX80" s="37">
        <f t="shared" si="246"/>
        <v>10919.422</v>
      </c>
      <c r="BY80" s="37">
        <f t="shared" si="247"/>
        <v>10608.700000000001</v>
      </c>
      <c r="BZ80" s="37">
        <f t="shared" si="248"/>
        <v>10608.700000000001</v>
      </c>
      <c r="CA80" s="37">
        <f t="shared" si="209"/>
        <v>0</v>
      </c>
      <c r="CB80" s="37">
        <f t="shared" si="210"/>
        <v>0</v>
      </c>
      <c r="CC80" s="37">
        <f t="shared" si="211"/>
        <v>0</v>
      </c>
      <c r="CD80" s="37">
        <f t="shared" ref="CD80:CD105" si="249">BX80+CA80</f>
        <v>10919.422</v>
      </c>
      <c r="CE80" s="37">
        <f t="shared" ref="CE80:CE105" si="250">BY80+CB80</f>
        <v>10608.700000000001</v>
      </c>
      <c r="CF80" s="37">
        <f t="shared" ref="CF80:CF105" si="251">BZ80+CC80</f>
        <v>10608.700000000001</v>
      </c>
      <c r="CG80" s="37">
        <f t="shared" si="212"/>
        <v>0</v>
      </c>
      <c r="CH80" s="24"/>
      <c r="CI80" s="38"/>
      <c r="CK80" s="33" t="s">
        <v>27</v>
      </c>
    </row>
    <row r="81" ht="57.700000000000003">
      <c r="A81" s="16" t="s">
        <v>96</v>
      </c>
      <c r="B81" s="17"/>
      <c r="C81" s="16"/>
      <c r="D81" s="16"/>
      <c r="E81" s="39" t="s">
        <v>97</v>
      </c>
      <c r="F81" s="31">
        <f>F86+F95+F82</f>
        <v>10608.700000000001</v>
      </c>
      <c r="G81" s="31">
        <f>G86+G95+G82</f>
        <v>10608.700000000001</v>
      </c>
      <c r="H81" s="31">
        <f>H86+H95+H82</f>
        <v>10608.700000000001</v>
      </c>
      <c r="I81" s="31">
        <f>I86+I95+I82</f>
        <v>0</v>
      </c>
      <c r="J81" s="31">
        <f>J86+J95+J82</f>
        <v>0</v>
      </c>
      <c r="K81" s="31">
        <f>K86+K95+K82</f>
        <v>0</v>
      </c>
      <c r="L81" s="31">
        <f t="shared" si="213"/>
        <v>10608.700000000001</v>
      </c>
      <c r="M81" s="31">
        <f t="shared" si="214"/>
        <v>10608.700000000001</v>
      </c>
      <c r="N81" s="31">
        <f t="shared" si="215"/>
        <v>10608.700000000001</v>
      </c>
      <c r="O81" s="31">
        <f>O86+O95+O82</f>
        <v>0</v>
      </c>
      <c r="P81" s="31">
        <f>P86+P95+P82</f>
        <v>0</v>
      </c>
      <c r="Q81" s="31">
        <f>Q86+Q95+Q82</f>
        <v>0</v>
      </c>
      <c r="R81" s="31">
        <f t="shared" si="216"/>
        <v>10608.700000000001</v>
      </c>
      <c r="S81" s="31">
        <f t="shared" si="217"/>
        <v>10608.700000000001</v>
      </c>
      <c r="T81" s="31">
        <f t="shared" si="218"/>
        <v>10608.700000000001</v>
      </c>
      <c r="U81" s="31">
        <f>U86+U95+U82</f>
        <v>0</v>
      </c>
      <c r="V81" s="31">
        <f>V86+V95+V82</f>
        <v>0</v>
      </c>
      <c r="W81" s="31">
        <f>W86+W95+W82</f>
        <v>0</v>
      </c>
      <c r="X81" s="31">
        <f t="shared" si="219"/>
        <v>10608.700000000001</v>
      </c>
      <c r="Y81" s="31">
        <f t="shared" si="220"/>
        <v>10608.700000000001</v>
      </c>
      <c r="Z81" s="31">
        <f t="shared" si="221"/>
        <v>10608.700000000001</v>
      </c>
      <c r="AA81" s="31">
        <f>AA86+AA95+AA82</f>
        <v>0</v>
      </c>
      <c r="AB81" s="31">
        <f>AB86+AB95+AB82</f>
        <v>0</v>
      </c>
      <c r="AC81" s="31">
        <f>AC86+AC95+AC82</f>
        <v>0</v>
      </c>
      <c r="AD81" s="31">
        <f t="shared" si="222"/>
        <v>10608.700000000001</v>
      </c>
      <c r="AE81" s="31">
        <f t="shared" si="223"/>
        <v>10608.700000000001</v>
      </c>
      <c r="AF81" s="31">
        <f t="shared" si="224"/>
        <v>10608.700000000001</v>
      </c>
      <c r="AG81" s="31">
        <f>AG86+AG95+AG82</f>
        <v>0</v>
      </c>
      <c r="AH81" s="31">
        <f>AH86+AH95+AH82</f>
        <v>0</v>
      </c>
      <c r="AI81" s="31">
        <f>AI86+AI95+AI82</f>
        <v>0</v>
      </c>
      <c r="AJ81" s="31">
        <f t="shared" si="225"/>
        <v>10608.700000000001</v>
      </c>
      <c r="AK81" s="31">
        <f t="shared" si="226"/>
        <v>10608.700000000001</v>
      </c>
      <c r="AL81" s="31">
        <f t="shared" si="227"/>
        <v>10608.700000000001</v>
      </c>
      <c r="AM81" s="31">
        <f>AM86+AM95+AM82</f>
        <v>310.72199999999998</v>
      </c>
      <c r="AN81" s="31">
        <f>AN86+AN95+AN82</f>
        <v>0</v>
      </c>
      <c r="AO81" s="31">
        <f>AO86+AO95+AO82</f>
        <v>0</v>
      </c>
      <c r="AP81" s="31">
        <f t="shared" si="228"/>
        <v>10919.422</v>
      </c>
      <c r="AQ81" s="31">
        <f t="shared" si="229"/>
        <v>10608.700000000001</v>
      </c>
      <c r="AR81" s="31">
        <f t="shared" si="230"/>
        <v>10608.700000000001</v>
      </c>
      <c r="AS81" s="31">
        <f>AS86+AS95+AS82</f>
        <v>0</v>
      </c>
      <c r="AT81" s="31">
        <f>AT86+AT95+AT82</f>
        <v>0</v>
      </c>
      <c r="AU81" s="31">
        <f>AU86+AU95+AU82</f>
        <v>0</v>
      </c>
      <c r="AV81" s="31">
        <f t="shared" si="231"/>
        <v>10919.422</v>
      </c>
      <c r="AW81" s="31">
        <f t="shared" si="232"/>
        <v>10608.700000000001</v>
      </c>
      <c r="AX81" s="31">
        <f t="shared" si="233"/>
        <v>10608.700000000001</v>
      </c>
      <c r="AY81" s="31">
        <f>AY86+AY95+AY82</f>
        <v>0</v>
      </c>
      <c r="AZ81" s="31">
        <f>AZ86+AZ95+AZ82</f>
        <v>0</v>
      </c>
      <c r="BA81" s="31">
        <f>BA86+BA95+BA82</f>
        <v>0</v>
      </c>
      <c r="BB81" s="31">
        <f t="shared" si="234"/>
        <v>10919.422</v>
      </c>
      <c r="BC81" s="31">
        <f t="shared" si="235"/>
        <v>10608.700000000001</v>
      </c>
      <c r="BD81" s="31">
        <f t="shared" si="236"/>
        <v>10608.700000000001</v>
      </c>
      <c r="BE81" s="31">
        <f>BE86+BE95+BE82</f>
        <v>0</v>
      </c>
      <c r="BF81" s="31">
        <f>BF86+BF95+BF82</f>
        <v>0</v>
      </c>
      <c r="BG81" s="31">
        <f>BG86+BG95+BG82</f>
        <v>0</v>
      </c>
      <c r="BH81" s="31">
        <f t="shared" si="237"/>
        <v>10919.422</v>
      </c>
      <c r="BI81" s="31">
        <f t="shared" si="238"/>
        <v>10608.700000000001</v>
      </c>
      <c r="BJ81" s="31">
        <f t="shared" si="239"/>
        <v>10608.700000000001</v>
      </c>
      <c r="BK81" s="31">
        <f>BK86+BK95+BK82</f>
        <v>0</v>
      </c>
      <c r="BL81" s="31">
        <f>BL86+BL95+BL82</f>
        <v>0</v>
      </c>
      <c r="BM81" s="31">
        <f>BM86+BM95+BM82</f>
        <v>0</v>
      </c>
      <c r="BN81" s="31">
        <f t="shared" si="240"/>
        <v>10919.422</v>
      </c>
      <c r="BO81" s="31">
        <f t="shared" si="241"/>
        <v>10608.700000000001</v>
      </c>
      <c r="BP81" s="31">
        <f t="shared" si="242"/>
        <v>10608.700000000001</v>
      </c>
      <c r="BQ81" s="31">
        <f>BQ86+BQ95+BQ82</f>
        <v>0</v>
      </c>
      <c r="BR81" s="31">
        <f>BR86+BR95+BR82</f>
        <v>0</v>
      </c>
      <c r="BS81" s="31">
        <f t="shared" si="243"/>
        <v>10919.422</v>
      </c>
      <c r="BT81" s="31">
        <f t="shared" si="244"/>
        <v>10608.700000000001</v>
      </c>
      <c r="BU81" s="31">
        <f t="shared" si="245"/>
        <v>10608.700000000001</v>
      </c>
      <c r="BV81" s="31">
        <f>BV86+BV95+BV82</f>
        <v>0</v>
      </c>
      <c r="BW81" s="31">
        <f>BW86+BW95+BW82</f>
        <v>0</v>
      </c>
      <c r="BX81" s="31">
        <f t="shared" si="246"/>
        <v>10919.422</v>
      </c>
      <c r="BY81" s="31">
        <f t="shared" si="247"/>
        <v>10608.700000000001</v>
      </c>
      <c r="BZ81" s="31">
        <f t="shared" si="248"/>
        <v>10608.700000000001</v>
      </c>
      <c r="CA81" s="31">
        <f>CA86+CA95+CA82</f>
        <v>0</v>
      </c>
      <c r="CB81" s="31">
        <f>CB86+CB95+CB82</f>
        <v>0</v>
      </c>
      <c r="CC81" s="31">
        <f>CC86+CC95+CC82</f>
        <v>0</v>
      </c>
      <c r="CD81" s="31">
        <f t="shared" si="249"/>
        <v>10919.422</v>
      </c>
      <c r="CE81" s="31">
        <f t="shared" si="250"/>
        <v>10608.700000000001</v>
      </c>
      <c r="CF81" s="31">
        <f t="shared" si="251"/>
        <v>10608.700000000001</v>
      </c>
      <c r="CG81" s="31">
        <f>CG86+CG95+CG82</f>
        <v>0</v>
      </c>
      <c r="CH81" s="24"/>
      <c r="CI81" s="40"/>
      <c r="CL81" s="1" t="s">
        <v>28</v>
      </c>
    </row>
    <row r="82" ht="57.700000000000003">
      <c r="A82" s="41" t="s">
        <v>98</v>
      </c>
      <c r="B82" s="17"/>
      <c r="C82" s="16"/>
      <c r="D82" s="16"/>
      <c r="E82" s="39" t="s">
        <v>99</v>
      </c>
      <c r="F82" s="31">
        <f t="shared" ref="F82:F84" si="252">F83</f>
        <v>940</v>
      </c>
      <c r="G82" s="31">
        <f t="shared" ref="G82:G84" si="253">G83</f>
        <v>940</v>
      </c>
      <c r="H82" s="31">
        <f t="shared" ref="H82:H84" si="254">H83</f>
        <v>940</v>
      </c>
      <c r="I82" s="31">
        <f t="shared" ref="I82:I84" si="255">I83</f>
        <v>0</v>
      </c>
      <c r="J82" s="31">
        <f t="shared" ref="J82:J84" si="256">J83</f>
        <v>0</v>
      </c>
      <c r="K82" s="31">
        <f t="shared" ref="K82:K84" si="257">K83</f>
        <v>0</v>
      </c>
      <c r="L82" s="31">
        <f t="shared" si="213"/>
        <v>940</v>
      </c>
      <c r="M82" s="31">
        <f t="shared" si="214"/>
        <v>940</v>
      </c>
      <c r="N82" s="31">
        <f t="shared" si="215"/>
        <v>940</v>
      </c>
      <c r="O82" s="31">
        <f t="shared" ref="O82:O84" si="258">O83</f>
        <v>0</v>
      </c>
      <c r="P82" s="31">
        <f t="shared" ref="P82:P84" si="259">P83</f>
        <v>0</v>
      </c>
      <c r="Q82" s="31">
        <f t="shared" ref="Q82:Q84" si="260">Q83</f>
        <v>0</v>
      </c>
      <c r="R82" s="31">
        <f t="shared" si="216"/>
        <v>940</v>
      </c>
      <c r="S82" s="31">
        <f t="shared" si="217"/>
        <v>940</v>
      </c>
      <c r="T82" s="31">
        <f t="shared" si="218"/>
        <v>940</v>
      </c>
      <c r="U82" s="31">
        <f t="shared" ref="U82:U84" si="261">U83</f>
        <v>0</v>
      </c>
      <c r="V82" s="31">
        <f t="shared" ref="V82:V84" si="262">V83</f>
        <v>0</v>
      </c>
      <c r="W82" s="31">
        <f t="shared" ref="W82:W84" si="263">W83</f>
        <v>0</v>
      </c>
      <c r="X82" s="31">
        <f t="shared" si="219"/>
        <v>940</v>
      </c>
      <c r="Y82" s="31">
        <f t="shared" si="220"/>
        <v>940</v>
      </c>
      <c r="Z82" s="31">
        <f t="shared" si="221"/>
        <v>940</v>
      </c>
      <c r="AA82" s="31">
        <f t="shared" ref="AA82:AA84" si="264">AA83</f>
        <v>0</v>
      </c>
      <c r="AB82" s="31">
        <f t="shared" ref="AB82:AB84" si="265">AB83</f>
        <v>0</v>
      </c>
      <c r="AC82" s="31">
        <f t="shared" ref="AC82:AC84" si="266">AC83</f>
        <v>0</v>
      </c>
      <c r="AD82" s="31">
        <f t="shared" si="222"/>
        <v>940</v>
      </c>
      <c r="AE82" s="31">
        <f t="shared" si="223"/>
        <v>940</v>
      </c>
      <c r="AF82" s="31">
        <f t="shared" si="224"/>
        <v>940</v>
      </c>
      <c r="AG82" s="31">
        <f t="shared" ref="AG82:AG84" si="267">AG83</f>
        <v>0</v>
      </c>
      <c r="AH82" s="31">
        <f t="shared" ref="AH82:AH84" si="268">AH83</f>
        <v>0</v>
      </c>
      <c r="AI82" s="31">
        <f t="shared" ref="AI82:AI84" si="269">AI83</f>
        <v>0</v>
      </c>
      <c r="AJ82" s="31">
        <f t="shared" si="225"/>
        <v>940</v>
      </c>
      <c r="AK82" s="31">
        <f t="shared" si="226"/>
        <v>940</v>
      </c>
      <c r="AL82" s="31">
        <f t="shared" si="227"/>
        <v>940</v>
      </c>
      <c r="AM82" s="31">
        <f t="shared" ref="AM82:AM84" si="270">AM83</f>
        <v>0</v>
      </c>
      <c r="AN82" s="31">
        <f t="shared" ref="AN82:AN84" si="271">AN83</f>
        <v>0</v>
      </c>
      <c r="AO82" s="31">
        <f t="shared" ref="AO82:AO84" si="272">AO83</f>
        <v>0</v>
      </c>
      <c r="AP82" s="31">
        <f t="shared" si="228"/>
        <v>940</v>
      </c>
      <c r="AQ82" s="31">
        <f t="shared" si="229"/>
        <v>940</v>
      </c>
      <c r="AR82" s="31">
        <f t="shared" si="230"/>
        <v>940</v>
      </c>
      <c r="AS82" s="31">
        <f t="shared" ref="AS82:AS84" si="273">AS83</f>
        <v>0</v>
      </c>
      <c r="AT82" s="31">
        <f t="shared" ref="AT82:AT84" si="274">AT83</f>
        <v>0</v>
      </c>
      <c r="AU82" s="31">
        <f t="shared" ref="AU82:AU84" si="275">AU83</f>
        <v>0</v>
      </c>
      <c r="AV82" s="31">
        <f t="shared" si="231"/>
        <v>940</v>
      </c>
      <c r="AW82" s="31">
        <f t="shared" si="232"/>
        <v>940</v>
      </c>
      <c r="AX82" s="31">
        <f t="shared" si="233"/>
        <v>940</v>
      </c>
      <c r="AY82" s="31">
        <f t="shared" ref="AY82:AY84" si="276">AY83</f>
        <v>0</v>
      </c>
      <c r="AZ82" s="31">
        <f t="shared" ref="AZ82:AZ84" si="277">AZ83</f>
        <v>0</v>
      </c>
      <c r="BA82" s="31">
        <f t="shared" ref="BA82:BA84" si="278">BA83</f>
        <v>0</v>
      </c>
      <c r="BB82" s="31">
        <f t="shared" si="234"/>
        <v>940</v>
      </c>
      <c r="BC82" s="31">
        <f t="shared" si="235"/>
        <v>940</v>
      </c>
      <c r="BD82" s="31">
        <f t="shared" si="236"/>
        <v>940</v>
      </c>
      <c r="BE82" s="31">
        <f t="shared" ref="BE82:BE84" si="279">BE83</f>
        <v>0</v>
      </c>
      <c r="BF82" s="31">
        <f t="shared" ref="BF82:BF84" si="280">BF83</f>
        <v>0</v>
      </c>
      <c r="BG82" s="31">
        <f t="shared" ref="BG82:BG84" si="281">BG83</f>
        <v>0</v>
      </c>
      <c r="BH82" s="31">
        <f t="shared" si="237"/>
        <v>940</v>
      </c>
      <c r="BI82" s="31">
        <f t="shared" si="238"/>
        <v>940</v>
      </c>
      <c r="BJ82" s="31">
        <f t="shared" si="239"/>
        <v>940</v>
      </c>
      <c r="BK82" s="31">
        <f t="shared" ref="BK82:BK84" si="282">BK83</f>
        <v>-100</v>
      </c>
      <c r="BL82" s="31">
        <f t="shared" ref="BL82:BL84" si="283">BL83</f>
        <v>0</v>
      </c>
      <c r="BM82" s="31">
        <f t="shared" ref="BM82:BM84" si="284">BM83</f>
        <v>0</v>
      </c>
      <c r="BN82" s="31">
        <f t="shared" si="240"/>
        <v>840</v>
      </c>
      <c r="BO82" s="31">
        <f t="shared" si="241"/>
        <v>940</v>
      </c>
      <c r="BP82" s="31">
        <f t="shared" si="242"/>
        <v>940</v>
      </c>
      <c r="BQ82" s="31">
        <f t="shared" ref="BQ82:BQ84" si="285">BQ83</f>
        <v>0</v>
      </c>
      <c r="BR82" s="31">
        <f t="shared" ref="BR82:BR84" si="286">BR83</f>
        <v>0</v>
      </c>
      <c r="BS82" s="31">
        <f t="shared" si="243"/>
        <v>840</v>
      </c>
      <c r="BT82" s="31">
        <f t="shared" si="244"/>
        <v>940</v>
      </c>
      <c r="BU82" s="31">
        <f t="shared" si="245"/>
        <v>940</v>
      </c>
      <c r="BV82" s="31">
        <f t="shared" ref="BV82:BV84" si="287">BV83</f>
        <v>0</v>
      </c>
      <c r="BW82" s="31">
        <f t="shared" ref="BW82:BW84" si="288">BW83</f>
        <v>0</v>
      </c>
      <c r="BX82" s="31">
        <f t="shared" si="246"/>
        <v>840</v>
      </c>
      <c r="BY82" s="31">
        <f t="shared" si="247"/>
        <v>940</v>
      </c>
      <c r="BZ82" s="31">
        <f t="shared" si="248"/>
        <v>940</v>
      </c>
      <c r="CA82" s="31">
        <f t="shared" ref="CA82:CA84" si="289">CA83</f>
        <v>0</v>
      </c>
      <c r="CB82" s="31">
        <f t="shared" ref="CB82:CB84" si="290">CB83</f>
        <v>0</v>
      </c>
      <c r="CC82" s="31">
        <f t="shared" ref="CC82:CC84" si="291">CC83</f>
        <v>0</v>
      </c>
      <c r="CD82" s="31">
        <f t="shared" si="249"/>
        <v>840</v>
      </c>
      <c r="CE82" s="31">
        <f t="shared" si="250"/>
        <v>940</v>
      </c>
      <c r="CF82" s="31">
        <f t="shared" si="251"/>
        <v>940</v>
      </c>
      <c r="CG82" s="31">
        <f t="shared" ref="CG82:CG84" si="292">CG83</f>
        <v>0</v>
      </c>
      <c r="CH82" s="24"/>
      <c r="CI82" s="40"/>
      <c r="CO82" s="1" t="s">
        <v>31</v>
      </c>
    </row>
    <row r="83" ht="43.75">
      <c r="A83" s="41" t="s">
        <v>98</v>
      </c>
      <c r="B83" s="17">
        <v>600</v>
      </c>
      <c r="C83" s="16"/>
      <c r="D83" s="16"/>
      <c r="E83" s="39" t="s">
        <v>45</v>
      </c>
      <c r="F83" s="31">
        <f t="shared" si="252"/>
        <v>940</v>
      </c>
      <c r="G83" s="31">
        <f t="shared" si="253"/>
        <v>940</v>
      </c>
      <c r="H83" s="31">
        <f t="shared" si="254"/>
        <v>940</v>
      </c>
      <c r="I83" s="31">
        <f t="shared" si="255"/>
        <v>0</v>
      </c>
      <c r="J83" s="31">
        <f t="shared" si="256"/>
        <v>0</v>
      </c>
      <c r="K83" s="31">
        <f t="shared" si="257"/>
        <v>0</v>
      </c>
      <c r="L83" s="31">
        <f t="shared" si="213"/>
        <v>940</v>
      </c>
      <c r="M83" s="31">
        <f t="shared" si="214"/>
        <v>940</v>
      </c>
      <c r="N83" s="31">
        <f t="shared" si="215"/>
        <v>940</v>
      </c>
      <c r="O83" s="31">
        <f t="shared" si="258"/>
        <v>0</v>
      </c>
      <c r="P83" s="31">
        <f t="shared" si="259"/>
        <v>0</v>
      </c>
      <c r="Q83" s="31">
        <f t="shared" si="260"/>
        <v>0</v>
      </c>
      <c r="R83" s="31">
        <f t="shared" si="216"/>
        <v>940</v>
      </c>
      <c r="S83" s="31">
        <f t="shared" si="217"/>
        <v>940</v>
      </c>
      <c r="T83" s="31">
        <f t="shared" si="218"/>
        <v>940</v>
      </c>
      <c r="U83" s="31">
        <f t="shared" si="261"/>
        <v>0</v>
      </c>
      <c r="V83" s="31">
        <f t="shared" si="262"/>
        <v>0</v>
      </c>
      <c r="W83" s="31">
        <f t="shared" si="263"/>
        <v>0</v>
      </c>
      <c r="X83" s="31">
        <f t="shared" si="219"/>
        <v>940</v>
      </c>
      <c r="Y83" s="31">
        <f t="shared" si="220"/>
        <v>940</v>
      </c>
      <c r="Z83" s="31">
        <f t="shared" si="221"/>
        <v>940</v>
      </c>
      <c r="AA83" s="31">
        <f t="shared" si="264"/>
        <v>0</v>
      </c>
      <c r="AB83" s="31">
        <f t="shared" si="265"/>
        <v>0</v>
      </c>
      <c r="AC83" s="31">
        <f t="shared" si="266"/>
        <v>0</v>
      </c>
      <c r="AD83" s="31">
        <f t="shared" si="222"/>
        <v>940</v>
      </c>
      <c r="AE83" s="31">
        <f t="shared" si="223"/>
        <v>940</v>
      </c>
      <c r="AF83" s="31">
        <f t="shared" si="224"/>
        <v>940</v>
      </c>
      <c r="AG83" s="31">
        <f t="shared" si="267"/>
        <v>0</v>
      </c>
      <c r="AH83" s="31">
        <f t="shared" si="268"/>
        <v>0</v>
      </c>
      <c r="AI83" s="31">
        <f t="shared" si="269"/>
        <v>0</v>
      </c>
      <c r="AJ83" s="31">
        <f t="shared" si="225"/>
        <v>940</v>
      </c>
      <c r="AK83" s="31">
        <f t="shared" si="226"/>
        <v>940</v>
      </c>
      <c r="AL83" s="31">
        <f t="shared" si="227"/>
        <v>940</v>
      </c>
      <c r="AM83" s="31">
        <f t="shared" si="270"/>
        <v>0</v>
      </c>
      <c r="AN83" s="31">
        <f t="shared" si="271"/>
        <v>0</v>
      </c>
      <c r="AO83" s="31">
        <f t="shared" si="272"/>
        <v>0</v>
      </c>
      <c r="AP83" s="31">
        <f t="shared" si="228"/>
        <v>940</v>
      </c>
      <c r="AQ83" s="31">
        <f t="shared" si="229"/>
        <v>940</v>
      </c>
      <c r="AR83" s="31">
        <f t="shared" si="230"/>
        <v>940</v>
      </c>
      <c r="AS83" s="31">
        <f t="shared" si="273"/>
        <v>0</v>
      </c>
      <c r="AT83" s="31">
        <f t="shared" si="274"/>
        <v>0</v>
      </c>
      <c r="AU83" s="31">
        <f t="shared" si="275"/>
        <v>0</v>
      </c>
      <c r="AV83" s="31">
        <f t="shared" si="231"/>
        <v>940</v>
      </c>
      <c r="AW83" s="31">
        <f t="shared" si="232"/>
        <v>940</v>
      </c>
      <c r="AX83" s="31">
        <f t="shared" si="233"/>
        <v>940</v>
      </c>
      <c r="AY83" s="31">
        <f t="shared" si="276"/>
        <v>0</v>
      </c>
      <c r="AZ83" s="31">
        <f t="shared" si="277"/>
        <v>0</v>
      </c>
      <c r="BA83" s="31">
        <f t="shared" si="278"/>
        <v>0</v>
      </c>
      <c r="BB83" s="31">
        <f t="shared" si="234"/>
        <v>940</v>
      </c>
      <c r="BC83" s="31">
        <f t="shared" si="235"/>
        <v>940</v>
      </c>
      <c r="BD83" s="31">
        <f t="shared" si="236"/>
        <v>940</v>
      </c>
      <c r="BE83" s="31">
        <f t="shared" si="279"/>
        <v>0</v>
      </c>
      <c r="BF83" s="31">
        <f t="shared" si="280"/>
        <v>0</v>
      </c>
      <c r="BG83" s="31">
        <f t="shared" si="281"/>
        <v>0</v>
      </c>
      <c r="BH83" s="31">
        <f t="shared" si="237"/>
        <v>940</v>
      </c>
      <c r="BI83" s="31">
        <f t="shared" si="238"/>
        <v>940</v>
      </c>
      <c r="BJ83" s="31">
        <f t="shared" si="239"/>
        <v>940</v>
      </c>
      <c r="BK83" s="31">
        <f t="shared" si="282"/>
        <v>-100</v>
      </c>
      <c r="BL83" s="31">
        <f t="shared" si="283"/>
        <v>0</v>
      </c>
      <c r="BM83" s="31">
        <f t="shared" si="284"/>
        <v>0</v>
      </c>
      <c r="BN83" s="31">
        <f t="shared" si="240"/>
        <v>840</v>
      </c>
      <c r="BO83" s="31">
        <f t="shared" si="241"/>
        <v>940</v>
      </c>
      <c r="BP83" s="31">
        <f t="shared" si="242"/>
        <v>940</v>
      </c>
      <c r="BQ83" s="31">
        <f t="shared" si="285"/>
        <v>0</v>
      </c>
      <c r="BR83" s="31">
        <f t="shared" si="286"/>
        <v>0</v>
      </c>
      <c r="BS83" s="31">
        <f t="shared" si="243"/>
        <v>840</v>
      </c>
      <c r="BT83" s="31">
        <f t="shared" si="244"/>
        <v>940</v>
      </c>
      <c r="BU83" s="31">
        <f t="shared" si="245"/>
        <v>940</v>
      </c>
      <c r="BV83" s="31">
        <f t="shared" si="287"/>
        <v>0</v>
      </c>
      <c r="BW83" s="31">
        <f t="shared" si="288"/>
        <v>0</v>
      </c>
      <c r="BX83" s="31">
        <f t="shared" si="246"/>
        <v>840</v>
      </c>
      <c r="BY83" s="31">
        <f t="shared" si="247"/>
        <v>940</v>
      </c>
      <c r="BZ83" s="31">
        <f t="shared" si="248"/>
        <v>940</v>
      </c>
      <c r="CA83" s="31">
        <f t="shared" si="289"/>
        <v>0</v>
      </c>
      <c r="CB83" s="31">
        <f t="shared" si="290"/>
        <v>0</v>
      </c>
      <c r="CC83" s="31">
        <f t="shared" si="291"/>
        <v>0</v>
      </c>
      <c r="CD83" s="31">
        <f t="shared" si="249"/>
        <v>840</v>
      </c>
      <c r="CE83" s="31">
        <f t="shared" si="250"/>
        <v>940</v>
      </c>
      <c r="CF83" s="31">
        <f t="shared" si="251"/>
        <v>940</v>
      </c>
      <c r="CG83" s="31">
        <f t="shared" si="292"/>
        <v>0</v>
      </c>
      <c r="CH83" s="24"/>
      <c r="CI83" s="40"/>
      <c r="CM83" s="1" t="s">
        <v>29</v>
      </c>
    </row>
    <row r="84" ht="65.650000000000006">
      <c r="A84" s="41" t="s">
        <v>98</v>
      </c>
      <c r="B84" s="17">
        <v>630</v>
      </c>
      <c r="C84" s="16"/>
      <c r="D84" s="16"/>
      <c r="E84" s="39" t="s">
        <v>51</v>
      </c>
      <c r="F84" s="31">
        <f t="shared" si="252"/>
        <v>940</v>
      </c>
      <c r="G84" s="31">
        <f t="shared" si="253"/>
        <v>940</v>
      </c>
      <c r="H84" s="31">
        <f t="shared" si="254"/>
        <v>940</v>
      </c>
      <c r="I84" s="31">
        <f t="shared" si="255"/>
        <v>0</v>
      </c>
      <c r="J84" s="31">
        <f t="shared" si="256"/>
        <v>0</v>
      </c>
      <c r="K84" s="31">
        <f t="shared" si="257"/>
        <v>0</v>
      </c>
      <c r="L84" s="31">
        <f t="shared" si="213"/>
        <v>940</v>
      </c>
      <c r="M84" s="31">
        <f t="shared" si="214"/>
        <v>940</v>
      </c>
      <c r="N84" s="31">
        <f t="shared" si="215"/>
        <v>940</v>
      </c>
      <c r="O84" s="31">
        <f t="shared" si="258"/>
        <v>0</v>
      </c>
      <c r="P84" s="31">
        <f t="shared" si="259"/>
        <v>0</v>
      </c>
      <c r="Q84" s="31">
        <f t="shared" si="260"/>
        <v>0</v>
      </c>
      <c r="R84" s="31">
        <f t="shared" si="216"/>
        <v>940</v>
      </c>
      <c r="S84" s="31">
        <f t="shared" si="217"/>
        <v>940</v>
      </c>
      <c r="T84" s="31">
        <f t="shared" si="218"/>
        <v>940</v>
      </c>
      <c r="U84" s="31">
        <f t="shared" si="261"/>
        <v>0</v>
      </c>
      <c r="V84" s="31">
        <f t="shared" si="262"/>
        <v>0</v>
      </c>
      <c r="W84" s="31">
        <f t="shared" si="263"/>
        <v>0</v>
      </c>
      <c r="X84" s="31">
        <f t="shared" si="219"/>
        <v>940</v>
      </c>
      <c r="Y84" s="31">
        <f t="shared" si="220"/>
        <v>940</v>
      </c>
      <c r="Z84" s="31">
        <f t="shared" si="221"/>
        <v>940</v>
      </c>
      <c r="AA84" s="31">
        <f t="shared" si="264"/>
        <v>0</v>
      </c>
      <c r="AB84" s="31">
        <f t="shared" si="265"/>
        <v>0</v>
      </c>
      <c r="AC84" s="31">
        <f t="shared" si="266"/>
        <v>0</v>
      </c>
      <c r="AD84" s="31">
        <f t="shared" si="222"/>
        <v>940</v>
      </c>
      <c r="AE84" s="31">
        <f t="shared" si="223"/>
        <v>940</v>
      </c>
      <c r="AF84" s="31">
        <f t="shared" si="224"/>
        <v>940</v>
      </c>
      <c r="AG84" s="31">
        <f t="shared" si="267"/>
        <v>0</v>
      </c>
      <c r="AH84" s="31">
        <f t="shared" si="268"/>
        <v>0</v>
      </c>
      <c r="AI84" s="31">
        <f t="shared" si="269"/>
        <v>0</v>
      </c>
      <c r="AJ84" s="31">
        <f t="shared" si="225"/>
        <v>940</v>
      </c>
      <c r="AK84" s="31">
        <f t="shared" si="226"/>
        <v>940</v>
      </c>
      <c r="AL84" s="31">
        <f t="shared" si="227"/>
        <v>940</v>
      </c>
      <c r="AM84" s="31">
        <f t="shared" si="270"/>
        <v>0</v>
      </c>
      <c r="AN84" s="31">
        <f t="shared" si="271"/>
        <v>0</v>
      </c>
      <c r="AO84" s="31">
        <f t="shared" si="272"/>
        <v>0</v>
      </c>
      <c r="AP84" s="31">
        <f t="shared" si="228"/>
        <v>940</v>
      </c>
      <c r="AQ84" s="31">
        <f t="shared" si="229"/>
        <v>940</v>
      </c>
      <c r="AR84" s="31">
        <f t="shared" si="230"/>
        <v>940</v>
      </c>
      <c r="AS84" s="31">
        <f t="shared" si="273"/>
        <v>0</v>
      </c>
      <c r="AT84" s="31">
        <f t="shared" si="274"/>
        <v>0</v>
      </c>
      <c r="AU84" s="31">
        <f t="shared" si="275"/>
        <v>0</v>
      </c>
      <c r="AV84" s="31">
        <f t="shared" si="231"/>
        <v>940</v>
      </c>
      <c r="AW84" s="31">
        <f t="shared" si="232"/>
        <v>940</v>
      </c>
      <c r="AX84" s="31">
        <f t="shared" si="233"/>
        <v>940</v>
      </c>
      <c r="AY84" s="31">
        <f t="shared" si="276"/>
        <v>0</v>
      </c>
      <c r="AZ84" s="31">
        <f t="shared" si="277"/>
        <v>0</v>
      </c>
      <c r="BA84" s="31">
        <f t="shared" si="278"/>
        <v>0</v>
      </c>
      <c r="BB84" s="31">
        <f t="shared" si="234"/>
        <v>940</v>
      </c>
      <c r="BC84" s="31">
        <f t="shared" si="235"/>
        <v>940</v>
      </c>
      <c r="BD84" s="31">
        <f t="shared" si="236"/>
        <v>940</v>
      </c>
      <c r="BE84" s="31">
        <f t="shared" si="279"/>
        <v>0</v>
      </c>
      <c r="BF84" s="31">
        <f t="shared" si="280"/>
        <v>0</v>
      </c>
      <c r="BG84" s="31">
        <f t="shared" si="281"/>
        <v>0</v>
      </c>
      <c r="BH84" s="31">
        <f t="shared" si="237"/>
        <v>940</v>
      </c>
      <c r="BI84" s="31">
        <f t="shared" si="238"/>
        <v>940</v>
      </c>
      <c r="BJ84" s="31">
        <f t="shared" si="239"/>
        <v>940</v>
      </c>
      <c r="BK84" s="31">
        <f t="shared" si="282"/>
        <v>-100</v>
      </c>
      <c r="BL84" s="31">
        <f t="shared" si="283"/>
        <v>0</v>
      </c>
      <c r="BM84" s="31">
        <f t="shared" si="284"/>
        <v>0</v>
      </c>
      <c r="BN84" s="31">
        <f t="shared" si="240"/>
        <v>840</v>
      </c>
      <c r="BO84" s="31">
        <f t="shared" si="241"/>
        <v>940</v>
      </c>
      <c r="BP84" s="31">
        <f t="shared" si="242"/>
        <v>940</v>
      </c>
      <c r="BQ84" s="31">
        <f t="shared" si="285"/>
        <v>0</v>
      </c>
      <c r="BR84" s="31">
        <f t="shared" si="286"/>
        <v>0</v>
      </c>
      <c r="BS84" s="31">
        <f t="shared" si="243"/>
        <v>840</v>
      </c>
      <c r="BT84" s="31">
        <f t="shared" si="244"/>
        <v>940</v>
      </c>
      <c r="BU84" s="31">
        <f t="shared" si="245"/>
        <v>940</v>
      </c>
      <c r="BV84" s="31">
        <f t="shared" si="287"/>
        <v>0</v>
      </c>
      <c r="BW84" s="31">
        <f t="shared" si="288"/>
        <v>0</v>
      </c>
      <c r="BX84" s="31">
        <f t="shared" si="246"/>
        <v>840</v>
      </c>
      <c r="BY84" s="31">
        <f t="shared" si="247"/>
        <v>940</v>
      </c>
      <c r="BZ84" s="31">
        <f t="shared" si="248"/>
        <v>940</v>
      </c>
      <c r="CA84" s="31">
        <f t="shared" si="289"/>
        <v>0</v>
      </c>
      <c r="CB84" s="31">
        <f t="shared" si="290"/>
        <v>0</v>
      </c>
      <c r="CC84" s="31">
        <f t="shared" si="291"/>
        <v>0</v>
      </c>
      <c r="CD84" s="31">
        <f t="shared" si="249"/>
        <v>840</v>
      </c>
      <c r="CE84" s="31">
        <f t="shared" si="250"/>
        <v>940</v>
      </c>
      <c r="CF84" s="31">
        <f t="shared" si="251"/>
        <v>940</v>
      </c>
      <c r="CG84" s="31">
        <f t="shared" si="292"/>
        <v>0</v>
      </c>
      <c r="CH84" s="24"/>
      <c r="CI84" s="40"/>
      <c r="CN84" s="1" t="s">
        <v>30</v>
      </c>
    </row>
    <row r="85" ht="15">
      <c r="A85" s="41" t="s">
        <v>98</v>
      </c>
      <c r="B85" s="17">
        <v>630</v>
      </c>
      <c r="C85" s="16" t="s">
        <v>42</v>
      </c>
      <c r="D85" s="16" t="s">
        <v>43</v>
      </c>
      <c r="E85" s="39" t="s">
        <v>44</v>
      </c>
      <c r="F85" s="31">
        <v>940</v>
      </c>
      <c r="G85" s="31">
        <v>940</v>
      </c>
      <c r="H85" s="31">
        <v>940</v>
      </c>
      <c r="I85" s="31"/>
      <c r="J85" s="31"/>
      <c r="K85" s="31"/>
      <c r="L85" s="31">
        <f t="shared" si="213"/>
        <v>940</v>
      </c>
      <c r="M85" s="31">
        <f t="shared" si="214"/>
        <v>940</v>
      </c>
      <c r="N85" s="31">
        <f t="shared" si="215"/>
        <v>940</v>
      </c>
      <c r="O85" s="31"/>
      <c r="P85" s="31"/>
      <c r="Q85" s="31"/>
      <c r="R85" s="31">
        <f t="shared" si="216"/>
        <v>940</v>
      </c>
      <c r="S85" s="31">
        <f t="shared" si="217"/>
        <v>940</v>
      </c>
      <c r="T85" s="31">
        <f t="shared" si="218"/>
        <v>940</v>
      </c>
      <c r="U85" s="31"/>
      <c r="V85" s="31"/>
      <c r="W85" s="31"/>
      <c r="X85" s="31">
        <f t="shared" si="219"/>
        <v>940</v>
      </c>
      <c r="Y85" s="31">
        <f t="shared" si="220"/>
        <v>940</v>
      </c>
      <c r="Z85" s="31">
        <f t="shared" si="221"/>
        <v>940</v>
      </c>
      <c r="AA85" s="31"/>
      <c r="AB85" s="31"/>
      <c r="AC85" s="31"/>
      <c r="AD85" s="31">
        <f t="shared" si="222"/>
        <v>940</v>
      </c>
      <c r="AE85" s="31">
        <f t="shared" si="223"/>
        <v>940</v>
      </c>
      <c r="AF85" s="31">
        <f t="shared" si="224"/>
        <v>940</v>
      </c>
      <c r="AG85" s="31"/>
      <c r="AH85" s="31"/>
      <c r="AI85" s="31"/>
      <c r="AJ85" s="31">
        <f t="shared" si="225"/>
        <v>940</v>
      </c>
      <c r="AK85" s="31">
        <f t="shared" si="226"/>
        <v>940</v>
      </c>
      <c r="AL85" s="31">
        <f t="shared" si="227"/>
        <v>940</v>
      </c>
      <c r="AM85" s="31"/>
      <c r="AN85" s="31"/>
      <c r="AO85" s="31"/>
      <c r="AP85" s="31">
        <f t="shared" si="228"/>
        <v>940</v>
      </c>
      <c r="AQ85" s="31">
        <f t="shared" si="229"/>
        <v>940</v>
      </c>
      <c r="AR85" s="31">
        <f t="shared" si="230"/>
        <v>940</v>
      </c>
      <c r="AS85" s="31"/>
      <c r="AT85" s="31"/>
      <c r="AU85" s="31"/>
      <c r="AV85" s="31">
        <f t="shared" si="231"/>
        <v>940</v>
      </c>
      <c r="AW85" s="31">
        <f t="shared" si="232"/>
        <v>940</v>
      </c>
      <c r="AX85" s="31">
        <f t="shared" si="233"/>
        <v>940</v>
      </c>
      <c r="AY85" s="31"/>
      <c r="AZ85" s="31"/>
      <c r="BA85" s="31"/>
      <c r="BB85" s="31">
        <f t="shared" si="234"/>
        <v>940</v>
      </c>
      <c r="BC85" s="31">
        <f t="shared" si="235"/>
        <v>940</v>
      </c>
      <c r="BD85" s="31">
        <f t="shared" si="236"/>
        <v>940</v>
      </c>
      <c r="BE85" s="31"/>
      <c r="BF85" s="31"/>
      <c r="BG85" s="31"/>
      <c r="BH85" s="31">
        <f t="shared" si="237"/>
        <v>940</v>
      </c>
      <c r="BI85" s="31">
        <f t="shared" si="238"/>
        <v>940</v>
      </c>
      <c r="BJ85" s="31">
        <f t="shared" si="239"/>
        <v>940</v>
      </c>
      <c r="BK85" s="31">
        <v>-100</v>
      </c>
      <c r="BL85" s="31"/>
      <c r="BM85" s="31"/>
      <c r="BN85" s="31">
        <f t="shared" si="240"/>
        <v>840</v>
      </c>
      <c r="BO85" s="31">
        <f t="shared" si="241"/>
        <v>940</v>
      </c>
      <c r="BP85" s="31">
        <f t="shared" si="242"/>
        <v>940</v>
      </c>
      <c r="BQ85" s="31"/>
      <c r="BR85" s="31"/>
      <c r="BS85" s="31">
        <f t="shared" si="243"/>
        <v>840</v>
      </c>
      <c r="BT85" s="31">
        <f t="shared" si="244"/>
        <v>940</v>
      </c>
      <c r="BU85" s="31">
        <f t="shared" si="245"/>
        <v>940</v>
      </c>
      <c r="BV85" s="31"/>
      <c r="BW85" s="31"/>
      <c r="BX85" s="31">
        <f t="shared" si="246"/>
        <v>840</v>
      </c>
      <c r="BY85" s="31">
        <f t="shared" si="247"/>
        <v>940</v>
      </c>
      <c r="BZ85" s="31">
        <f t="shared" si="248"/>
        <v>940</v>
      </c>
      <c r="CA85" s="31"/>
      <c r="CB85" s="31"/>
      <c r="CC85" s="31"/>
      <c r="CD85" s="31">
        <f t="shared" si="249"/>
        <v>840</v>
      </c>
      <c r="CE85" s="31">
        <f t="shared" si="250"/>
        <v>940</v>
      </c>
      <c r="CF85" s="31">
        <f t="shared" si="251"/>
        <v>940</v>
      </c>
      <c r="CG85" s="31"/>
      <c r="CH85" s="24"/>
      <c r="CI85" s="40"/>
    </row>
    <row r="86" ht="71.599999999999994">
      <c r="A86" s="16" t="s">
        <v>100</v>
      </c>
      <c r="B86" s="17"/>
      <c r="C86" s="16"/>
      <c r="D86" s="16"/>
      <c r="E86" s="39" t="s">
        <v>101</v>
      </c>
      <c r="F86" s="31">
        <f>F87+F90</f>
        <v>2573.6999999999998</v>
      </c>
      <c r="G86" s="31">
        <f>G87+G90</f>
        <v>2573.6999999999998</v>
      </c>
      <c r="H86" s="31">
        <f>H87+H90</f>
        <v>2573.6999999999998</v>
      </c>
      <c r="I86" s="31">
        <f>I87+I90</f>
        <v>0</v>
      </c>
      <c r="J86" s="31">
        <f>J87+J90</f>
        <v>0</v>
      </c>
      <c r="K86" s="31">
        <f>K87+K90</f>
        <v>0</v>
      </c>
      <c r="L86" s="31">
        <f t="shared" si="213"/>
        <v>2573.6999999999998</v>
      </c>
      <c r="M86" s="31">
        <f t="shared" si="214"/>
        <v>2573.6999999999998</v>
      </c>
      <c r="N86" s="31">
        <f t="shared" si="215"/>
        <v>2573.6999999999998</v>
      </c>
      <c r="O86" s="31">
        <f>O87+O90</f>
        <v>0</v>
      </c>
      <c r="P86" s="31">
        <f>P87+P90</f>
        <v>0</v>
      </c>
      <c r="Q86" s="31">
        <f>Q87+Q90</f>
        <v>0</v>
      </c>
      <c r="R86" s="31">
        <f t="shared" si="216"/>
        <v>2573.6999999999998</v>
      </c>
      <c r="S86" s="31">
        <f t="shared" si="217"/>
        <v>2573.6999999999998</v>
      </c>
      <c r="T86" s="31">
        <f t="shared" si="218"/>
        <v>2573.6999999999998</v>
      </c>
      <c r="U86" s="31">
        <f>U87+U90</f>
        <v>0</v>
      </c>
      <c r="V86" s="31">
        <f>V87+V90</f>
        <v>0</v>
      </c>
      <c r="W86" s="31">
        <f>W87+W90</f>
        <v>0</v>
      </c>
      <c r="X86" s="31">
        <f t="shared" si="219"/>
        <v>2573.6999999999998</v>
      </c>
      <c r="Y86" s="31">
        <f t="shared" si="220"/>
        <v>2573.6999999999998</v>
      </c>
      <c r="Z86" s="31">
        <f t="shared" si="221"/>
        <v>2573.6999999999998</v>
      </c>
      <c r="AA86" s="31">
        <f>AA87+AA90</f>
        <v>0</v>
      </c>
      <c r="AB86" s="31">
        <f>AB87+AB90</f>
        <v>0</v>
      </c>
      <c r="AC86" s="31">
        <f>AC87+AC90</f>
        <v>0</v>
      </c>
      <c r="AD86" s="31">
        <f t="shared" si="222"/>
        <v>2573.6999999999998</v>
      </c>
      <c r="AE86" s="31">
        <f t="shared" si="223"/>
        <v>2573.6999999999998</v>
      </c>
      <c r="AF86" s="31">
        <f t="shared" si="224"/>
        <v>2573.6999999999998</v>
      </c>
      <c r="AG86" s="31">
        <f>AG87+AG90</f>
        <v>0</v>
      </c>
      <c r="AH86" s="31">
        <f>AH87+AH90</f>
        <v>0</v>
      </c>
      <c r="AI86" s="31">
        <f>AI87+AI90</f>
        <v>0</v>
      </c>
      <c r="AJ86" s="31">
        <f t="shared" si="225"/>
        <v>2573.6999999999998</v>
      </c>
      <c r="AK86" s="31">
        <f t="shared" si="226"/>
        <v>2573.6999999999998</v>
      </c>
      <c r="AL86" s="31">
        <f t="shared" si="227"/>
        <v>2573.6999999999998</v>
      </c>
      <c r="AM86" s="31">
        <f>AM87+AM90</f>
        <v>254</v>
      </c>
      <c r="AN86" s="31">
        <f>AN87+AN90</f>
        <v>0</v>
      </c>
      <c r="AO86" s="31">
        <f>AO87+AO90</f>
        <v>0</v>
      </c>
      <c r="AP86" s="31">
        <f t="shared" si="228"/>
        <v>2827.6999999999998</v>
      </c>
      <c r="AQ86" s="31">
        <f t="shared" si="229"/>
        <v>2573.6999999999998</v>
      </c>
      <c r="AR86" s="31">
        <f t="shared" si="230"/>
        <v>2573.6999999999998</v>
      </c>
      <c r="AS86" s="31">
        <f>AS87+AS90</f>
        <v>0</v>
      </c>
      <c r="AT86" s="31">
        <f>AT87+AT90</f>
        <v>0</v>
      </c>
      <c r="AU86" s="31">
        <f>AU87+AU90</f>
        <v>0</v>
      </c>
      <c r="AV86" s="31">
        <f t="shared" si="231"/>
        <v>2827.6999999999998</v>
      </c>
      <c r="AW86" s="31">
        <f t="shared" si="232"/>
        <v>2573.6999999999998</v>
      </c>
      <c r="AX86" s="31">
        <f t="shared" si="233"/>
        <v>2573.6999999999998</v>
      </c>
      <c r="AY86" s="31">
        <f>AY87+AY90</f>
        <v>0</v>
      </c>
      <c r="AZ86" s="31">
        <f>AZ87+AZ90</f>
        <v>0</v>
      </c>
      <c r="BA86" s="31">
        <f>BA87+BA90</f>
        <v>0</v>
      </c>
      <c r="BB86" s="31">
        <f t="shared" si="234"/>
        <v>2827.6999999999998</v>
      </c>
      <c r="BC86" s="31">
        <f t="shared" si="235"/>
        <v>2573.6999999999998</v>
      </c>
      <c r="BD86" s="31">
        <f t="shared" si="236"/>
        <v>2573.6999999999998</v>
      </c>
      <c r="BE86" s="31">
        <f>BE87+BE90</f>
        <v>0</v>
      </c>
      <c r="BF86" s="31">
        <f>BF87+BF90</f>
        <v>0</v>
      </c>
      <c r="BG86" s="31">
        <f>BG87+BG90</f>
        <v>0</v>
      </c>
      <c r="BH86" s="31">
        <f t="shared" si="237"/>
        <v>2827.6999999999998</v>
      </c>
      <c r="BI86" s="31">
        <f t="shared" si="238"/>
        <v>2573.6999999999998</v>
      </c>
      <c r="BJ86" s="31">
        <f t="shared" si="239"/>
        <v>2573.6999999999998</v>
      </c>
      <c r="BK86" s="31">
        <f>BK87+BK90</f>
        <v>0</v>
      </c>
      <c r="BL86" s="31">
        <f>BL87+BL90</f>
        <v>0</v>
      </c>
      <c r="BM86" s="31">
        <f>BM87+BM90</f>
        <v>0</v>
      </c>
      <c r="BN86" s="31">
        <f t="shared" si="240"/>
        <v>2827.6999999999998</v>
      </c>
      <c r="BO86" s="31">
        <f t="shared" si="241"/>
        <v>2573.6999999999998</v>
      </c>
      <c r="BP86" s="31">
        <f t="shared" si="242"/>
        <v>2573.6999999999998</v>
      </c>
      <c r="BQ86" s="31">
        <f>BQ87+BQ90</f>
        <v>0</v>
      </c>
      <c r="BR86" s="31">
        <f>BR87+BR90</f>
        <v>0</v>
      </c>
      <c r="BS86" s="31">
        <f t="shared" si="243"/>
        <v>2827.6999999999998</v>
      </c>
      <c r="BT86" s="31">
        <f t="shared" si="244"/>
        <v>2573.6999999999998</v>
      </c>
      <c r="BU86" s="31">
        <f t="shared" si="245"/>
        <v>2573.6999999999998</v>
      </c>
      <c r="BV86" s="31">
        <f>BV87+BV90</f>
        <v>0</v>
      </c>
      <c r="BW86" s="31">
        <f>BW87+BW90</f>
        <v>0</v>
      </c>
      <c r="BX86" s="31">
        <f t="shared" si="246"/>
        <v>2827.6999999999998</v>
      </c>
      <c r="BY86" s="31">
        <f t="shared" si="247"/>
        <v>2573.6999999999998</v>
      </c>
      <c r="BZ86" s="31">
        <f t="shared" si="248"/>
        <v>2573.6999999999998</v>
      </c>
      <c r="CA86" s="31">
        <f>CA87+CA90</f>
        <v>0</v>
      </c>
      <c r="CB86" s="31">
        <f>CB87+CB90</f>
        <v>0</v>
      </c>
      <c r="CC86" s="31">
        <f>CC87+CC90</f>
        <v>0</v>
      </c>
      <c r="CD86" s="31">
        <f t="shared" si="249"/>
        <v>2827.6999999999998</v>
      </c>
      <c r="CE86" s="31">
        <f t="shared" si="250"/>
        <v>2573.6999999999998</v>
      </c>
      <c r="CF86" s="31">
        <f t="shared" si="251"/>
        <v>2573.6999999999998</v>
      </c>
      <c r="CG86" s="31">
        <f>CG87+CG90</f>
        <v>0</v>
      </c>
      <c r="CH86" s="24"/>
      <c r="CI86" s="40"/>
      <c r="CO86" s="1" t="s">
        <v>31</v>
      </c>
    </row>
    <row r="87" ht="29.850000000000001" hidden="1">
      <c r="A87" s="16" t="s">
        <v>100</v>
      </c>
      <c r="B87" s="17">
        <v>200</v>
      </c>
      <c r="C87" s="16"/>
      <c r="D87" s="16"/>
      <c r="E87" s="39" t="s">
        <v>40</v>
      </c>
      <c r="F87" s="31">
        <f t="shared" ref="F87:F88" si="293">F88</f>
        <v>0</v>
      </c>
      <c r="G87" s="31">
        <f t="shared" ref="G87:G88" si="294">G88</f>
        <v>0</v>
      </c>
      <c r="H87" s="31">
        <f t="shared" ref="H87:H88" si="295">H88</f>
        <v>0</v>
      </c>
      <c r="I87" s="31">
        <f t="shared" ref="I87:I88" si="296">I88</f>
        <v>0</v>
      </c>
      <c r="J87" s="31">
        <f t="shared" ref="J87:J88" si="297">J88</f>
        <v>0</v>
      </c>
      <c r="K87" s="31">
        <f t="shared" ref="K87:K88" si="298">K88</f>
        <v>0</v>
      </c>
      <c r="L87" s="31">
        <f t="shared" si="213"/>
        <v>0</v>
      </c>
      <c r="M87" s="31">
        <f t="shared" si="214"/>
        <v>0</v>
      </c>
      <c r="N87" s="31">
        <f t="shared" si="215"/>
        <v>0</v>
      </c>
      <c r="O87" s="31">
        <f t="shared" ref="O87:O88" si="299">O88</f>
        <v>0</v>
      </c>
      <c r="P87" s="31">
        <f t="shared" ref="P87:P88" si="300">P88</f>
        <v>0</v>
      </c>
      <c r="Q87" s="31">
        <f t="shared" ref="Q87:Q88" si="301">Q88</f>
        <v>0</v>
      </c>
      <c r="R87" s="31">
        <f t="shared" si="216"/>
        <v>0</v>
      </c>
      <c r="S87" s="31">
        <f t="shared" si="217"/>
        <v>0</v>
      </c>
      <c r="T87" s="31">
        <f t="shared" si="218"/>
        <v>0</v>
      </c>
      <c r="U87" s="31">
        <f t="shared" ref="U87:U88" si="302">U88</f>
        <v>0</v>
      </c>
      <c r="V87" s="31">
        <f t="shared" ref="V87:V88" si="303">V88</f>
        <v>0</v>
      </c>
      <c r="W87" s="31">
        <f t="shared" ref="W87:W88" si="304">W88</f>
        <v>0</v>
      </c>
      <c r="X87" s="31">
        <f t="shared" si="219"/>
        <v>0</v>
      </c>
      <c r="Y87" s="31">
        <f t="shared" si="220"/>
        <v>0</v>
      </c>
      <c r="Z87" s="31">
        <f t="shared" si="221"/>
        <v>0</v>
      </c>
      <c r="AA87" s="31">
        <f t="shared" ref="AA87:AA88" si="305">AA88</f>
        <v>0</v>
      </c>
      <c r="AB87" s="31">
        <f t="shared" ref="AB87:AB88" si="306">AB88</f>
        <v>0</v>
      </c>
      <c r="AC87" s="31">
        <f t="shared" ref="AC87:AC88" si="307">AC88</f>
        <v>0</v>
      </c>
      <c r="AD87" s="31">
        <f t="shared" si="222"/>
        <v>0</v>
      </c>
      <c r="AE87" s="31">
        <f t="shared" si="223"/>
        <v>0</v>
      </c>
      <c r="AF87" s="31">
        <f t="shared" si="224"/>
        <v>0</v>
      </c>
      <c r="AG87" s="31">
        <f t="shared" ref="AG87:AG88" si="308">AG88</f>
        <v>0</v>
      </c>
      <c r="AH87" s="31">
        <f t="shared" ref="AH87:AH88" si="309">AH88</f>
        <v>0</v>
      </c>
      <c r="AI87" s="31">
        <f t="shared" ref="AI87:AI88" si="310">AI88</f>
        <v>0</v>
      </c>
      <c r="AJ87" s="31">
        <f t="shared" si="225"/>
        <v>0</v>
      </c>
      <c r="AK87" s="31">
        <f t="shared" si="226"/>
        <v>0</v>
      </c>
      <c r="AL87" s="31">
        <f t="shared" si="227"/>
        <v>0</v>
      </c>
      <c r="AM87" s="31">
        <f t="shared" ref="AM87:AM88" si="311">AM88</f>
        <v>0</v>
      </c>
      <c r="AN87" s="31">
        <f t="shared" ref="AN87:AN88" si="312">AN88</f>
        <v>0</v>
      </c>
      <c r="AO87" s="31">
        <f t="shared" ref="AO87:AO88" si="313">AO88</f>
        <v>0</v>
      </c>
      <c r="AP87" s="31">
        <f t="shared" si="228"/>
        <v>0</v>
      </c>
      <c r="AQ87" s="31">
        <f t="shared" si="229"/>
        <v>0</v>
      </c>
      <c r="AR87" s="31">
        <f t="shared" si="230"/>
        <v>0</v>
      </c>
      <c r="AS87" s="31">
        <f t="shared" ref="AS87:AS88" si="314">AS88</f>
        <v>0</v>
      </c>
      <c r="AT87" s="31">
        <f t="shared" ref="AT87:AT88" si="315">AT88</f>
        <v>0</v>
      </c>
      <c r="AU87" s="31">
        <f t="shared" ref="AU87:AU88" si="316">AU88</f>
        <v>0</v>
      </c>
      <c r="AV87" s="31">
        <f t="shared" si="231"/>
        <v>0</v>
      </c>
      <c r="AW87" s="31">
        <f t="shared" si="232"/>
        <v>0</v>
      </c>
      <c r="AX87" s="31">
        <f t="shared" si="233"/>
        <v>0</v>
      </c>
      <c r="AY87" s="31">
        <f t="shared" ref="AY87:AY88" si="317">AY88</f>
        <v>0</v>
      </c>
      <c r="AZ87" s="31">
        <f t="shared" ref="AZ87:AZ88" si="318">AZ88</f>
        <v>0</v>
      </c>
      <c r="BA87" s="31">
        <f t="shared" ref="BA87:BA88" si="319">BA88</f>
        <v>0</v>
      </c>
      <c r="BB87" s="31">
        <f t="shared" si="234"/>
        <v>0</v>
      </c>
      <c r="BC87" s="31">
        <f t="shared" si="235"/>
        <v>0</v>
      </c>
      <c r="BD87" s="31">
        <f t="shared" si="236"/>
        <v>0</v>
      </c>
      <c r="BE87" s="31">
        <f t="shared" ref="BE87:BE88" si="320">BE88</f>
        <v>0</v>
      </c>
      <c r="BF87" s="31">
        <f t="shared" ref="BF87:BF88" si="321">BF88</f>
        <v>0</v>
      </c>
      <c r="BG87" s="31">
        <f t="shared" ref="BG87:BG88" si="322">BG88</f>
        <v>0</v>
      </c>
      <c r="BH87" s="31">
        <f t="shared" si="237"/>
        <v>0</v>
      </c>
      <c r="BI87" s="31">
        <f t="shared" si="238"/>
        <v>0</v>
      </c>
      <c r="BJ87" s="31">
        <f t="shared" si="239"/>
        <v>0</v>
      </c>
      <c r="BK87" s="31">
        <f t="shared" ref="BK87:BK88" si="323">BK88</f>
        <v>0</v>
      </c>
      <c r="BL87" s="31">
        <f t="shared" ref="BL87:BL88" si="324">BL88</f>
        <v>0</v>
      </c>
      <c r="BM87" s="31">
        <f t="shared" ref="BM87:BM88" si="325">BM88</f>
        <v>0</v>
      </c>
      <c r="BN87" s="31">
        <f t="shared" si="240"/>
        <v>0</v>
      </c>
      <c r="BO87" s="31">
        <f t="shared" si="241"/>
        <v>0</v>
      </c>
      <c r="BP87" s="31">
        <f t="shared" si="242"/>
        <v>0</v>
      </c>
      <c r="BQ87" s="31">
        <f t="shared" ref="BQ87:BQ88" si="326">BQ88</f>
        <v>0</v>
      </c>
      <c r="BR87" s="31">
        <f t="shared" ref="BR87:BR88" si="327">BR88</f>
        <v>0</v>
      </c>
      <c r="BS87" s="31">
        <f t="shared" si="243"/>
        <v>0</v>
      </c>
      <c r="BT87" s="31">
        <f t="shared" si="244"/>
        <v>0</v>
      </c>
      <c r="BU87" s="31">
        <f t="shared" si="245"/>
        <v>0</v>
      </c>
      <c r="BV87" s="31">
        <f t="shared" ref="BV87:BV88" si="328">BV88</f>
        <v>0</v>
      </c>
      <c r="BW87" s="31">
        <f t="shared" ref="BW87:BW88" si="329">BW88</f>
        <v>0</v>
      </c>
      <c r="BX87" s="31">
        <f t="shared" si="246"/>
        <v>0</v>
      </c>
      <c r="BY87" s="31">
        <f t="shared" si="247"/>
        <v>0</v>
      </c>
      <c r="BZ87" s="31">
        <f t="shared" si="248"/>
        <v>0</v>
      </c>
      <c r="CA87" s="31">
        <f t="shared" ref="CA87:CA88" si="330">CA88</f>
        <v>0</v>
      </c>
      <c r="CB87" s="31">
        <f t="shared" ref="CB87:CB88" si="331">CB88</f>
        <v>0</v>
      </c>
      <c r="CC87" s="31">
        <f t="shared" ref="CC87:CC88" si="332">CC88</f>
        <v>0</v>
      </c>
      <c r="CD87" s="31">
        <f t="shared" si="249"/>
        <v>0</v>
      </c>
      <c r="CE87" s="31">
        <f t="shared" si="250"/>
        <v>0</v>
      </c>
      <c r="CF87" s="31">
        <f t="shared" si="251"/>
        <v>0</v>
      </c>
      <c r="CG87" s="31">
        <f t="shared" ref="CG87:CG88" si="333">CG88</f>
        <v>0</v>
      </c>
      <c r="CH87" s="24">
        <v>0</v>
      </c>
      <c r="CI87" s="40"/>
      <c r="CM87" s="1" t="s">
        <v>29</v>
      </c>
    </row>
    <row r="88" ht="43.75">
      <c r="A88" s="16" t="s">
        <v>100</v>
      </c>
      <c r="B88" s="17">
        <v>240</v>
      </c>
      <c r="C88" s="16"/>
      <c r="D88" s="16"/>
      <c r="E88" s="39" t="s">
        <v>41</v>
      </c>
      <c r="F88" s="31">
        <f t="shared" si="293"/>
        <v>0</v>
      </c>
      <c r="G88" s="31">
        <f t="shared" si="294"/>
        <v>0</v>
      </c>
      <c r="H88" s="31">
        <f t="shared" si="295"/>
        <v>0</v>
      </c>
      <c r="I88" s="31">
        <f t="shared" si="296"/>
        <v>0</v>
      </c>
      <c r="J88" s="31">
        <f t="shared" si="297"/>
        <v>0</v>
      </c>
      <c r="K88" s="31">
        <f t="shared" si="298"/>
        <v>0</v>
      </c>
      <c r="L88" s="31">
        <f t="shared" si="213"/>
        <v>0</v>
      </c>
      <c r="M88" s="31">
        <f t="shared" si="214"/>
        <v>0</v>
      </c>
      <c r="N88" s="31">
        <f t="shared" si="215"/>
        <v>0</v>
      </c>
      <c r="O88" s="31">
        <f t="shared" si="299"/>
        <v>0</v>
      </c>
      <c r="P88" s="31">
        <f t="shared" si="300"/>
        <v>0</v>
      </c>
      <c r="Q88" s="31">
        <f t="shared" si="301"/>
        <v>0</v>
      </c>
      <c r="R88" s="31">
        <f t="shared" si="216"/>
        <v>0</v>
      </c>
      <c r="S88" s="31">
        <f t="shared" si="217"/>
        <v>0</v>
      </c>
      <c r="T88" s="31">
        <f t="shared" si="218"/>
        <v>0</v>
      </c>
      <c r="U88" s="31">
        <f t="shared" si="302"/>
        <v>0</v>
      </c>
      <c r="V88" s="31">
        <f t="shared" si="303"/>
        <v>0</v>
      </c>
      <c r="W88" s="31">
        <f t="shared" si="304"/>
        <v>0</v>
      </c>
      <c r="X88" s="31">
        <f t="shared" si="219"/>
        <v>0</v>
      </c>
      <c r="Y88" s="31">
        <f t="shared" si="220"/>
        <v>0</v>
      </c>
      <c r="Z88" s="31">
        <f t="shared" si="221"/>
        <v>0</v>
      </c>
      <c r="AA88" s="31">
        <f t="shared" si="305"/>
        <v>0</v>
      </c>
      <c r="AB88" s="31">
        <f t="shared" si="306"/>
        <v>0</v>
      </c>
      <c r="AC88" s="31">
        <f t="shared" si="307"/>
        <v>0</v>
      </c>
      <c r="AD88" s="31">
        <f t="shared" si="222"/>
        <v>0</v>
      </c>
      <c r="AE88" s="31">
        <f t="shared" si="223"/>
        <v>0</v>
      </c>
      <c r="AF88" s="31">
        <f t="shared" si="224"/>
        <v>0</v>
      </c>
      <c r="AG88" s="31">
        <f t="shared" si="308"/>
        <v>0</v>
      </c>
      <c r="AH88" s="31">
        <f t="shared" si="309"/>
        <v>0</v>
      </c>
      <c r="AI88" s="31">
        <f t="shared" si="310"/>
        <v>0</v>
      </c>
      <c r="AJ88" s="31">
        <f t="shared" si="225"/>
        <v>0</v>
      </c>
      <c r="AK88" s="31">
        <f t="shared" si="226"/>
        <v>0</v>
      </c>
      <c r="AL88" s="31">
        <f t="shared" si="227"/>
        <v>0</v>
      </c>
      <c r="AM88" s="31">
        <f t="shared" si="311"/>
        <v>0</v>
      </c>
      <c r="AN88" s="31">
        <f t="shared" si="312"/>
        <v>0</v>
      </c>
      <c r="AO88" s="31">
        <f t="shared" si="313"/>
        <v>0</v>
      </c>
      <c r="AP88" s="31">
        <f t="shared" si="228"/>
        <v>0</v>
      </c>
      <c r="AQ88" s="31">
        <f t="shared" si="229"/>
        <v>0</v>
      </c>
      <c r="AR88" s="31">
        <f t="shared" si="230"/>
        <v>0</v>
      </c>
      <c r="AS88" s="31">
        <f t="shared" si="314"/>
        <v>0</v>
      </c>
      <c r="AT88" s="31">
        <f t="shared" si="315"/>
        <v>0</v>
      </c>
      <c r="AU88" s="31">
        <f t="shared" si="316"/>
        <v>0</v>
      </c>
      <c r="AV88" s="31">
        <f t="shared" si="231"/>
        <v>0</v>
      </c>
      <c r="AW88" s="31">
        <f t="shared" si="232"/>
        <v>0</v>
      </c>
      <c r="AX88" s="31">
        <f t="shared" si="233"/>
        <v>0</v>
      </c>
      <c r="AY88" s="31">
        <f t="shared" si="317"/>
        <v>0</v>
      </c>
      <c r="AZ88" s="31">
        <f t="shared" si="318"/>
        <v>0</v>
      </c>
      <c r="BA88" s="31">
        <f t="shared" si="319"/>
        <v>0</v>
      </c>
      <c r="BB88" s="31">
        <f t="shared" si="234"/>
        <v>0</v>
      </c>
      <c r="BC88" s="31">
        <f t="shared" si="235"/>
        <v>0</v>
      </c>
      <c r="BD88" s="31">
        <f t="shared" si="236"/>
        <v>0</v>
      </c>
      <c r="BE88" s="31">
        <f t="shared" si="320"/>
        <v>0</v>
      </c>
      <c r="BF88" s="31">
        <f t="shared" si="321"/>
        <v>0</v>
      </c>
      <c r="BG88" s="31">
        <f t="shared" si="322"/>
        <v>0</v>
      </c>
      <c r="BH88" s="31">
        <f t="shared" si="237"/>
        <v>0</v>
      </c>
      <c r="BI88" s="31">
        <f t="shared" si="238"/>
        <v>0</v>
      </c>
      <c r="BJ88" s="31">
        <f t="shared" si="239"/>
        <v>0</v>
      </c>
      <c r="BK88" s="31">
        <f t="shared" si="323"/>
        <v>0</v>
      </c>
      <c r="BL88" s="31">
        <f t="shared" si="324"/>
        <v>0</v>
      </c>
      <c r="BM88" s="31">
        <f t="shared" si="325"/>
        <v>0</v>
      </c>
      <c r="BN88" s="31">
        <f t="shared" si="240"/>
        <v>0</v>
      </c>
      <c r="BO88" s="31">
        <f t="shared" si="241"/>
        <v>0</v>
      </c>
      <c r="BP88" s="31">
        <f t="shared" si="242"/>
        <v>0</v>
      </c>
      <c r="BQ88" s="31">
        <f t="shared" si="326"/>
        <v>0</v>
      </c>
      <c r="BR88" s="31">
        <f t="shared" si="327"/>
        <v>0</v>
      </c>
      <c r="BS88" s="31">
        <f t="shared" si="243"/>
        <v>0</v>
      </c>
      <c r="BT88" s="31">
        <f t="shared" si="244"/>
        <v>0</v>
      </c>
      <c r="BU88" s="31">
        <f t="shared" si="245"/>
        <v>0</v>
      </c>
      <c r="BV88" s="31">
        <f t="shared" si="328"/>
        <v>0</v>
      </c>
      <c r="BW88" s="31">
        <f t="shared" si="329"/>
        <v>0</v>
      </c>
      <c r="BX88" s="31">
        <f t="shared" si="246"/>
        <v>0</v>
      </c>
      <c r="BY88" s="31">
        <f t="shared" si="247"/>
        <v>0</v>
      </c>
      <c r="BZ88" s="31">
        <f t="shared" si="248"/>
        <v>0</v>
      </c>
      <c r="CA88" s="31">
        <f t="shared" si="330"/>
        <v>0</v>
      </c>
      <c r="CB88" s="31">
        <f t="shared" si="331"/>
        <v>0</v>
      </c>
      <c r="CC88" s="31">
        <f t="shared" si="332"/>
        <v>0</v>
      </c>
      <c r="CD88" s="31">
        <f t="shared" si="249"/>
        <v>0</v>
      </c>
      <c r="CE88" s="31">
        <f t="shared" si="250"/>
        <v>0</v>
      </c>
      <c r="CF88" s="31">
        <f t="shared" si="251"/>
        <v>0</v>
      </c>
      <c r="CG88" s="31">
        <f t="shared" si="333"/>
        <v>0</v>
      </c>
      <c r="CH88" s="24"/>
      <c r="CI88" s="40"/>
      <c r="CN88" s="1" t="s">
        <v>30</v>
      </c>
    </row>
    <row r="89" ht="15" hidden="1">
      <c r="A89" s="16" t="s">
        <v>100</v>
      </c>
      <c r="B89" s="17">
        <v>240</v>
      </c>
      <c r="C89" s="16" t="s">
        <v>42</v>
      </c>
      <c r="D89" s="16" t="s">
        <v>43</v>
      </c>
      <c r="E89" s="39" t="s">
        <v>44</v>
      </c>
      <c r="F89" s="31"/>
      <c r="G89" s="31"/>
      <c r="H89" s="31"/>
      <c r="I89" s="31"/>
      <c r="J89" s="31"/>
      <c r="K89" s="31"/>
      <c r="L89" s="31">
        <f t="shared" si="213"/>
        <v>0</v>
      </c>
      <c r="M89" s="31">
        <f t="shared" si="214"/>
        <v>0</v>
      </c>
      <c r="N89" s="31">
        <f t="shared" si="215"/>
        <v>0</v>
      </c>
      <c r="O89" s="31"/>
      <c r="P89" s="31"/>
      <c r="Q89" s="31"/>
      <c r="R89" s="31">
        <f t="shared" si="216"/>
        <v>0</v>
      </c>
      <c r="S89" s="31">
        <f t="shared" si="217"/>
        <v>0</v>
      </c>
      <c r="T89" s="31">
        <f t="shared" si="218"/>
        <v>0</v>
      </c>
      <c r="U89" s="31"/>
      <c r="V89" s="31"/>
      <c r="W89" s="31"/>
      <c r="X89" s="31">
        <f t="shared" si="219"/>
        <v>0</v>
      </c>
      <c r="Y89" s="31">
        <f t="shared" si="220"/>
        <v>0</v>
      </c>
      <c r="Z89" s="31">
        <f t="shared" si="221"/>
        <v>0</v>
      </c>
      <c r="AA89" s="31"/>
      <c r="AB89" s="31"/>
      <c r="AC89" s="31"/>
      <c r="AD89" s="31">
        <f t="shared" si="222"/>
        <v>0</v>
      </c>
      <c r="AE89" s="31">
        <f t="shared" si="223"/>
        <v>0</v>
      </c>
      <c r="AF89" s="31">
        <f t="shared" si="224"/>
        <v>0</v>
      </c>
      <c r="AG89" s="31"/>
      <c r="AH89" s="31"/>
      <c r="AI89" s="31"/>
      <c r="AJ89" s="31">
        <f t="shared" si="225"/>
        <v>0</v>
      </c>
      <c r="AK89" s="31">
        <f t="shared" si="226"/>
        <v>0</v>
      </c>
      <c r="AL89" s="31">
        <f t="shared" si="227"/>
        <v>0</v>
      </c>
      <c r="AM89" s="31"/>
      <c r="AN89" s="31"/>
      <c r="AO89" s="31"/>
      <c r="AP89" s="31">
        <f t="shared" si="228"/>
        <v>0</v>
      </c>
      <c r="AQ89" s="31">
        <f t="shared" si="229"/>
        <v>0</v>
      </c>
      <c r="AR89" s="31">
        <f t="shared" si="230"/>
        <v>0</v>
      </c>
      <c r="AS89" s="31"/>
      <c r="AT89" s="31"/>
      <c r="AU89" s="31"/>
      <c r="AV89" s="31">
        <f t="shared" si="231"/>
        <v>0</v>
      </c>
      <c r="AW89" s="31">
        <f t="shared" si="232"/>
        <v>0</v>
      </c>
      <c r="AX89" s="31">
        <f t="shared" si="233"/>
        <v>0</v>
      </c>
      <c r="AY89" s="31"/>
      <c r="AZ89" s="31"/>
      <c r="BA89" s="31"/>
      <c r="BB89" s="31">
        <f t="shared" si="234"/>
        <v>0</v>
      </c>
      <c r="BC89" s="31">
        <f t="shared" si="235"/>
        <v>0</v>
      </c>
      <c r="BD89" s="31">
        <f t="shared" si="236"/>
        <v>0</v>
      </c>
      <c r="BE89" s="31"/>
      <c r="BF89" s="31"/>
      <c r="BG89" s="31"/>
      <c r="BH89" s="31">
        <f t="shared" si="237"/>
        <v>0</v>
      </c>
      <c r="BI89" s="31">
        <f t="shared" si="238"/>
        <v>0</v>
      </c>
      <c r="BJ89" s="31">
        <f t="shared" si="239"/>
        <v>0</v>
      </c>
      <c r="BK89" s="31"/>
      <c r="BL89" s="31"/>
      <c r="BM89" s="31"/>
      <c r="BN89" s="31">
        <f t="shared" si="240"/>
        <v>0</v>
      </c>
      <c r="BO89" s="31">
        <f t="shared" si="241"/>
        <v>0</v>
      </c>
      <c r="BP89" s="31">
        <f t="shared" si="242"/>
        <v>0</v>
      </c>
      <c r="BQ89" s="31"/>
      <c r="BR89" s="31"/>
      <c r="BS89" s="31">
        <f t="shared" si="243"/>
        <v>0</v>
      </c>
      <c r="BT89" s="31">
        <f t="shared" si="244"/>
        <v>0</v>
      </c>
      <c r="BU89" s="31">
        <f t="shared" si="245"/>
        <v>0</v>
      </c>
      <c r="BV89" s="31"/>
      <c r="BW89" s="31"/>
      <c r="BX89" s="31">
        <f t="shared" si="246"/>
        <v>0</v>
      </c>
      <c r="BY89" s="31">
        <f t="shared" si="247"/>
        <v>0</v>
      </c>
      <c r="BZ89" s="31">
        <f t="shared" si="248"/>
        <v>0</v>
      </c>
      <c r="CA89" s="31"/>
      <c r="CB89" s="31"/>
      <c r="CC89" s="31"/>
      <c r="CD89" s="31">
        <f t="shared" si="249"/>
        <v>0</v>
      </c>
      <c r="CE89" s="31">
        <f t="shared" si="250"/>
        <v>0</v>
      </c>
      <c r="CF89" s="31">
        <f t="shared" si="251"/>
        <v>0</v>
      </c>
      <c r="CG89" s="31"/>
      <c r="CH89" s="24">
        <v>0</v>
      </c>
      <c r="CI89" s="40"/>
    </row>
    <row r="90" ht="43.75">
      <c r="A90" s="16" t="s">
        <v>100</v>
      </c>
      <c r="B90" s="17">
        <v>600</v>
      </c>
      <c r="C90" s="16"/>
      <c r="D90" s="16"/>
      <c r="E90" s="39" t="s">
        <v>45</v>
      </c>
      <c r="F90" s="31">
        <f>F91+F93</f>
        <v>2573.6999999999998</v>
      </c>
      <c r="G90" s="31">
        <f>G91+G93</f>
        <v>2573.6999999999998</v>
      </c>
      <c r="H90" s="31">
        <f>H91+H93</f>
        <v>2573.6999999999998</v>
      </c>
      <c r="I90" s="31">
        <f>I91+I93</f>
        <v>0</v>
      </c>
      <c r="J90" s="31">
        <f>J91+J93</f>
        <v>0</v>
      </c>
      <c r="K90" s="31">
        <f>K91+K93</f>
        <v>0</v>
      </c>
      <c r="L90" s="31">
        <f t="shared" si="213"/>
        <v>2573.6999999999998</v>
      </c>
      <c r="M90" s="31">
        <f t="shared" si="214"/>
        <v>2573.6999999999998</v>
      </c>
      <c r="N90" s="31">
        <f t="shared" si="215"/>
        <v>2573.6999999999998</v>
      </c>
      <c r="O90" s="31">
        <f>O91+O93</f>
        <v>0</v>
      </c>
      <c r="P90" s="31">
        <f>P91+P93</f>
        <v>0</v>
      </c>
      <c r="Q90" s="31">
        <f>Q91+Q93</f>
        <v>0</v>
      </c>
      <c r="R90" s="31">
        <f t="shared" si="216"/>
        <v>2573.6999999999998</v>
      </c>
      <c r="S90" s="31">
        <f t="shared" si="217"/>
        <v>2573.6999999999998</v>
      </c>
      <c r="T90" s="31">
        <f t="shared" si="218"/>
        <v>2573.6999999999998</v>
      </c>
      <c r="U90" s="31">
        <f>U91+U93</f>
        <v>0</v>
      </c>
      <c r="V90" s="31">
        <f>V91+V93</f>
        <v>0</v>
      </c>
      <c r="W90" s="31">
        <f>W91+W93</f>
        <v>0</v>
      </c>
      <c r="X90" s="31">
        <f t="shared" si="219"/>
        <v>2573.6999999999998</v>
      </c>
      <c r="Y90" s="31">
        <f t="shared" si="220"/>
        <v>2573.6999999999998</v>
      </c>
      <c r="Z90" s="31">
        <f t="shared" si="221"/>
        <v>2573.6999999999998</v>
      </c>
      <c r="AA90" s="31">
        <f>AA91+AA93</f>
        <v>0</v>
      </c>
      <c r="AB90" s="31">
        <f>AB91+AB93</f>
        <v>0</v>
      </c>
      <c r="AC90" s="31">
        <f>AC91+AC93</f>
        <v>0</v>
      </c>
      <c r="AD90" s="31">
        <f t="shared" si="222"/>
        <v>2573.6999999999998</v>
      </c>
      <c r="AE90" s="31">
        <f t="shared" si="223"/>
        <v>2573.6999999999998</v>
      </c>
      <c r="AF90" s="31">
        <f t="shared" si="224"/>
        <v>2573.6999999999998</v>
      </c>
      <c r="AG90" s="31">
        <f>AG91+AG93</f>
        <v>0</v>
      </c>
      <c r="AH90" s="31">
        <f>AH91+AH93</f>
        <v>0</v>
      </c>
      <c r="AI90" s="31">
        <f>AI91+AI93</f>
        <v>0</v>
      </c>
      <c r="AJ90" s="31">
        <f t="shared" si="225"/>
        <v>2573.6999999999998</v>
      </c>
      <c r="AK90" s="31">
        <f t="shared" si="226"/>
        <v>2573.6999999999998</v>
      </c>
      <c r="AL90" s="31">
        <f t="shared" si="227"/>
        <v>2573.6999999999998</v>
      </c>
      <c r="AM90" s="31">
        <f>AM91+AM93</f>
        <v>254</v>
      </c>
      <c r="AN90" s="31">
        <f>AN91+AN93</f>
        <v>0</v>
      </c>
      <c r="AO90" s="31">
        <f>AO91+AO93</f>
        <v>0</v>
      </c>
      <c r="AP90" s="31">
        <f t="shared" si="228"/>
        <v>2827.6999999999998</v>
      </c>
      <c r="AQ90" s="31">
        <f t="shared" si="229"/>
        <v>2573.6999999999998</v>
      </c>
      <c r="AR90" s="31">
        <f t="shared" si="230"/>
        <v>2573.6999999999998</v>
      </c>
      <c r="AS90" s="31">
        <f>AS91+AS93</f>
        <v>0</v>
      </c>
      <c r="AT90" s="31">
        <f>AT91+AT93</f>
        <v>0</v>
      </c>
      <c r="AU90" s="31">
        <f>AU91+AU93</f>
        <v>0</v>
      </c>
      <c r="AV90" s="31">
        <f t="shared" si="231"/>
        <v>2827.6999999999998</v>
      </c>
      <c r="AW90" s="31">
        <f t="shared" si="232"/>
        <v>2573.6999999999998</v>
      </c>
      <c r="AX90" s="31">
        <f t="shared" si="233"/>
        <v>2573.6999999999998</v>
      </c>
      <c r="AY90" s="31">
        <f>AY91+AY93</f>
        <v>0</v>
      </c>
      <c r="AZ90" s="31">
        <f>AZ91+AZ93</f>
        <v>0</v>
      </c>
      <c r="BA90" s="31">
        <f>BA91+BA93</f>
        <v>0</v>
      </c>
      <c r="BB90" s="31">
        <f t="shared" si="234"/>
        <v>2827.6999999999998</v>
      </c>
      <c r="BC90" s="31">
        <f t="shared" si="235"/>
        <v>2573.6999999999998</v>
      </c>
      <c r="BD90" s="31">
        <f t="shared" si="236"/>
        <v>2573.6999999999998</v>
      </c>
      <c r="BE90" s="31">
        <f>BE91+BE93</f>
        <v>0</v>
      </c>
      <c r="BF90" s="31">
        <f>BF91+BF93</f>
        <v>0</v>
      </c>
      <c r="BG90" s="31">
        <f>BG91+BG93</f>
        <v>0</v>
      </c>
      <c r="BH90" s="31">
        <f t="shared" si="237"/>
        <v>2827.6999999999998</v>
      </c>
      <c r="BI90" s="31">
        <f t="shared" si="238"/>
        <v>2573.6999999999998</v>
      </c>
      <c r="BJ90" s="31">
        <f t="shared" si="239"/>
        <v>2573.6999999999998</v>
      </c>
      <c r="BK90" s="31">
        <f>BK91+BK93</f>
        <v>0</v>
      </c>
      <c r="BL90" s="31">
        <f>BL91+BL93</f>
        <v>0</v>
      </c>
      <c r="BM90" s="31">
        <f>BM91+BM93</f>
        <v>0</v>
      </c>
      <c r="BN90" s="31">
        <f t="shared" si="240"/>
        <v>2827.6999999999998</v>
      </c>
      <c r="BO90" s="31">
        <f t="shared" si="241"/>
        <v>2573.6999999999998</v>
      </c>
      <c r="BP90" s="31">
        <f t="shared" si="242"/>
        <v>2573.6999999999998</v>
      </c>
      <c r="BQ90" s="31">
        <f>BQ91+BQ93</f>
        <v>0</v>
      </c>
      <c r="BR90" s="31">
        <f>BR91+BR93</f>
        <v>0</v>
      </c>
      <c r="BS90" s="31">
        <f t="shared" si="243"/>
        <v>2827.6999999999998</v>
      </c>
      <c r="BT90" s="31">
        <f t="shared" si="244"/>
        <v>2573.6999999999998</v>
      </c>
      <c r="BU90" s="31">
        <f t="shared" si="245"/>
        <v>2573.6999999999998</v>
      </c>
      <c r="BV90" s="31">
        <f>BV91+BV93</f>
        <v>0</v>
      </c>
      <c r="BW90" s="31">
        <f>BW91+BW93</f>
        <v>0</v>
      </c>
      <c r="BX90" s="31">
        <f t="shared" si="246"/>
        <v>2827.6999999999998</v>
      </c>
      <c r="BY90" s="31">
        <f t="shared" si="247"/>
        <v>2573.6999999999998</v>
      </c>
      <c r="BZ90" s="31">
        <f t="shared" si="248"/>
        <v>2573.6999999999998</v>
      </c>
      <c r="CA90" s="31">
        <f>CA91+CA93</f>
        <v>0</v>
      </c>
      <c r="CB90" s="31">
        <f>CB91+CB93</f>
        <v>0</v>
      </c>
      <c r="CC90" s="31">
        <f>CC91+CC93</f>
        <v>0</v>
      </c>
      <c r="CD90" s="31">
        <f t="shared" si="249"/>
        <v>2827.6999999999998</v>
      </c>
      <c r="CE90" s="31">
        <f t="shared" si="250"/>
        <v>2573.6999999999998</v>
      </c>
      <c r="CF90" s="31">
        <f t="shared" si="251"/>
        <v>2573.6999999999998</v>
      </c>
      <c r="CG90" s="31">
        <f>CG91+CG93</f>
        <v>0</v>
      </c>
      <c r="CH90" s="24"/>
      <c r="CI90" s="40"/>
      <c r="CM90" s="1" t="s">
        <v>29</v>
      </c>
    </row>
    <row r="91" ht="15">
      <c r="A91" s="16" t="s">
        <v>100</v>
      </c>
      <c r="B91" s="17">
        <v>620</v>
      </c>
      <c r="C91" s="16"/>
      <c r="D91" s="16"/>
      <c r="E91" s="39" t="s">
        <v>46</v>
      </c>
      <c r="F91" s="31">
        <f>F92</f>
        <v>740</v>
      </c>
      <c r="G91" s="31">
        <f>G92</f>
        <v>740</v>
      </c>
      <c r="H91" s="31">
        <f>H92</f>
        <v>740</v>
      </c>
      <c r="I91" s="31">
        <f>I92</f>
        <v>0</v>
      </c>
      <c r="J91" s="31">
        <f>J92</f>
        <v>0</v>
      </c>
      <c r="K91" s="31">
        <f>K92</f>
        <v>0</v>
      </c>
      <c r="L91" s="31">
        <f t="shared" si="213"/>
        <v>740</v>
      </c>
      <c r="M91" s="31">
        <f t="shared" si="214"/>
        <v>740</v>
      </c>
      <c r="N91" s="31">
        <f t="shared" si="215"/>
        <v>740</v>
      </c>
      <c r="O91" s="31">
        <f>O92</f>
        <v>0</v>
      </c>
      <c r="P91" s="31">
        <f>P92</f>
        <v>0</v>
      </c>
      <c r="Q91" s="31">
        <f>Q92</f>
        <v>0</v>
      </c>
      <c r="R91" s="31">
        <f t="shared" si="216"/>
        <v>740</v>
      </c>
      <c r="S91" s="31">
        <f t="shared" si="217"/>
        <v>740</v>
      </c>
      <c r="T91" s="31">
        <f t="shared" si="218"/>
        <v>740</v>
      </c>
      <c r="U91" s="31">
        <f>U92</f>
        <v>0</v>
      </c>
      <c r="V91" s="31">
        <f>V92</f>
        <v>0</v>
      </c>
      <c r="W91" s="31">
        <f>W92</f>
        <v>0</v>
      </c>
      <c r="X91" s="31">
        <f t="shared" si="219"/>
        <v>740</v>
      </c>
      <c r="Y91" s="31">
        <f t="shared" si="220"/>
        <v>740</v>
      </c>
      <c r="Z91" s="31">
        <f t="shared" si="221"/>
        <v>740</v>
      </c>
      <c r="AA91" s="31">
        <f>AA92</f>
        <v>0</v>
      </c>
      <c r="AB91" s="31">
        <f>AB92</f>
        <v>0</v>
      </c>
      <c r="AC91" s="31">
        <f>AC92</f>
        <v>0</v>
      </c>
      <c r="AD91" s="31">
        <f t="shared" si="222"/>
        <v>740</v>
      </c>
      <c r="AE91" s="31">
        <f t="shared" si="223"/>
        <v>740</v>
      </c>
      <c r="AF91" s="31">
        <f t="shared" si="224"/>
        <v>740</v>
      </c>
      <c r="AG91" s="31">
        <f>AG92</f>
        <v>0</v>
      </c>
      <c r="AH91" s="31">
        <f>AH92</f>
        <v>0</v>
      </c>
      <c r="AI91" s="31">
        <f>AI92</f>
        <v>0</v>
      </c>
      <c r="AJ91" s="31">
        <f t="shared" si="225"/>
        <v>740</v>
      </c>
      <c r="AK91" s="31">
        <f t="shared" si="226"/>
        <v>740</v>
      </c>
      <c r="AL91" s="31">
        <f t="shared" si="227"/>
        <v>740</v>
      </c>
      <c r="AM91" s="31">
        <f>AM92</f>
        <v>0</v>
      </c>
      <c r="AN91" s="31">
        <f>AN92</f>
        <v>0</v>
      </c>
      <c r="AO91" s="31">
        <f>AO92</f>
        <v>0</v>
      </c>
      <c r="AP91" s="31">
        <f t="shared" si="228"/>
        <v>740</v>
      </c>
      <c r="AQ91" s="31">
        <f t="shared" si="229"/>
        <v>740</v>
      </c>
      <c r="AR91" s="31">
        <f t="shared" si="230"/>
        <v>740</v>
      </c>
      <c r="AS91" s="31">
        <f>AS92</f>
        <v>0</v>
      </c>
      <c r="AT91" s="31">
        <f>AT92</f>
        <v>0</v>
      </c>
      <c r="AU91" s="31">
        <f>AU92</f>
        <v>0</v>
      </c>
      <c r="AV91" s="31">
        <f t="shared" si="231"/>
        <v>740</v>
      </c>
      <c r="AW91" s="31">
        <f t="shared" si="232"/>
        <v>740</v>
      </c>
      <c r="AX91" s="31">
        <f t="shared" si="233"/>
        <v>740</v>
      </c>
      <c r="AY91" s="31">
        <f>AY92</f>
        <v>0</v>
      </c>
      <c r="AZ91" s="31">
        <f>AZ92</f>
        <v>0</v>
      </c>
      <c r="BA91" s="31">
        <f>BA92</f>
        <v>0</v>
      </c>
      <c r="BB91" s="31">
        <f t="shared" si="234"/>
        <v>740</v>
      </c>
      <c r="BC91" s="31">
        <f t="shared" si="235"/>
        <v>740</v>
      </c>
      <c r="BD91" s="31">
        <f t="shared" si="236"/>
        <v>740</v>
      </c>
      <c r="BE91" s="31">
        <f>BE92</f>
        <v>0</v>
      </c>
      <c r="BF91" s="31">
        <f>BF92</f>
        <v>0</v>
      </c>
      <c r="BG91" s="31">
        <f>BG92</f>
        <v>0</v>
      </c>
      <c r="BH91" s="31">
        <f t="shared" si="237"/>
        <v>740</v>
      </c>
      <c r="BI91" s="31">
        <f t="shared" si="238"/>
        <v>740</v>
      </c>
      <c r="BJ91" s="31">
        <f t="shared" si="239"/>
        <v>740</v>
      </c>
      <c r="BK91" s="31">
        <f>BK92</f>
        <v>0</v>
      </c>
      <c r="BL91" s="31">
        <f>BL92</f>
        <v>0</v>
      </c>
      <c r="BM91" s="31">
        <f>BM92</f>
        <v>0</v>
      </c>
      <c r="BN91" s="31">
        <f t="shared" si="240"/>
        <v>740</v>
      </c>
      <c r="BO91" s="31">
        <f t="shared" si="241"/>
        <v>740</v>
      </c>
      <c r="BP91" s="31">
        <f t="shared" si="242"/>
        <v>740</v>
      </c>
      <c r="BQ91" s="31">
        <f>BQ92</f>
        <v>0</v>
      </c>
      <c r="BR91" s="31">
        <f>BR92</f>
        <v>0</v>
      </c>
      <c r="BS91" s="31">
        <f t="shared" si="243"/>
        <v>740</v>
      </c>
      <c r="BT91" s="31">
        <f t="shared" si="244"/>
        <v>740</v>
      </c>
      <c r="BU91" s="31">
        <f t="shared" si="245"/>
        <v>740</v>
      </c>
      <c r="BV91" s="31">
        <f>BV92</f>
        <v>0</v>
      </c>
      <c r="BW91" s="31">
        <f>BW92</f>
        <v>0</v>
      </c>
      <c r="BX91" s="31">
        <f t="shared" si="246"/>
        <v>740</v>
      </c>
      <c r="BY91" s="31">
        <f t="shared" si="247"/>
        <v>740</v>
      </c>
      <c r="BZ91" s="31">
        <f t="shared" si="248"/>
        <v>740</v>
      </c>
      <c r="CA91" s="31">
        <f>CA92</f>
        <v>0</v>
      </c>
      <c r="CB91" s="31">
        <f>CB92</f>
        <v>0</v>
      </c>
      <c r="CC91" s="31">
        <f>CC92</f>
        <v>0</v>
      </c>
      <c r="CD91" s="31">
        <f t="shared" si="249"/>
        <v>740</v>
      </c>
      <c r="CE91" s="31">
        <f t="shared" si="250"/>
        <v>740</v>
      </c>
      <c r="CF91" s="31">
        <f t="shared" si="251"/>
        <v>740</v>
      </c>
      <c r="CG91" s="31">
        <f>CG92</f>
        <v>0</v>
      </c>
      <c r="CH91" s="24"/>
      <c r="CI91" s="40"/>
      <c r="CN91" s="1" t="s">
        <v>30</v>
      </c>
    </row>
    <row r="92" ht="15">
      <c r="A92" s="16" t="s">
        <v>100</v>
      </c>
      <c r="B92" s="17">
        <v>620</v>
      </c>
      <c r="C92" s="16" t="s">
        <v>49</v>
      </c>
      <c r="D92" s="16" t="s">
        <v>42</v>
      </c>
      <c r="E92" s="39" t="s">
        <v>50</v>
      </c>
      <c r="F92" s="31">
        <v>740</v>
      </c>
      <c r="G92" s="31">
        <v>740</v>
      </c>
      <c r="H92" s="31">
        <v>740</v>
      </c>
      <c r="I92" s="31"/>
      <c r="J92" s="31"/>
      <c r="K92" s="31"/>
      <c r="L92" s="31">
        <f t="shared" si="213"/>
        <v>740</v>
      </c>
      <c r="M92" s="31">
        <f t="shared" si="214"/>
        <v>740</v>
      </c>
      <c r="N92" s="31">
        <f t="shared" si="215"/>
        <v>740</v>
      </c>
      <c r="O92" s="31"/>
      <c r="P92" s="31"/>
      <c r="Q92" s="31"/>
      <c r="R92" s="31">
        <f t="shared" si="216"/>
        <v>740</v>
      </c>
      <c r="S92" s="31">
        <f t="shared" si="217"/>
        <v>740</v>
      </c>
      <c r="T92" s="31">
        <f t="shared" si="218"/>
        <v>740</v>
      </c>
      <c r="U92" s="31"/>
      <c r="V92" s="31"/>
      <c r="W92" s="31"/>
      <c r="X92" s="31">
        <f t="shared" si="219"/>
        <v>740</v>
      </c>
      <c r="Y92" s="31">
        <f t="shared" si="220"/>
        <v>740</v>
      </c>
      <c r="Z92" s="31">
        <f t="shared" si="221"/>
        <v>740</v>
      </c>
      <c r="AA92" s="31"/>
      <c r="AB92" s="31"/>
      <c r="AC92" s="31"/>
      <c r="AD92" s="31">
        <f t="shared" si="222"/>
        <v>740</v>
      </c>
      <c r="AE92" s="31">
        <f t="shared" si="223"/>
        <v>740</v>
      </c>
      <c r="AF92" s="31">
        <f t="shared" si="224"/>
        <v>740</v>
      </c>
      <c r="AG92" s="31"/>
      <c r="AH92" s="31"/>
      <c r="AI92" s="31"/>
      <c r="AJ92" s="31">
        <f t="shared" si="225"/>
        <v>740</v>
      </c>
      <c r="AK92" s="31">
        <f t="shared" si="226"/>
        <v>740</v>
      </c>
      <c r="AL92" s="31">
        <f t="shared" si="227"/>
        <v>740</v>
      </c>
      <c r="AM92" s="31"/>
      <c r="AN92" s="31"/>
      <c r="AO92" s="31"/>
      <c r="AP92" s="31">
        <f t="shared" si="228"/>
        <v>740</v>
      </c>
      <c r="AQ92" s="31">
        <f t="shared" si="229"/>
        <v>740</v>
      </c>
      <c r="AR92" s="31">
        <f t="shared" si="230"/>
        <v>740</v>
      </c>
      <c r="AS92" s="31"/>
      <c r="AT92" s="31"/>
      <c r="AU92" s="31"/>
      <c r="AV92" s="31">
        <f t="shared" si="231"/>
        <v>740</v>
      </c>
      <c r="AW92" s="31">
        <f t="shared" si="232"/>
        <v>740</v>
      </c>
      <c r="AX92" s="31">
        <f t="shared" si="233"/>
        <v>740</v>
      </c>
      <c r="AY92" s="31"/>
      <c r="AZ92" s="31"/>
      <c r="BA92" s="31"/>
      <c r="BB92" s="31">
        <f t="shared" si="234"/>
        <v>740</v>
      </c>
      <c r="BC92" s="31">
        <f t="shared" si="235"/>
        <v>740</v>
      </c>
      <c r="BD92" s="31">
        <f t="shared" si="236"/>
        <v>740</v>
      </c>
      <c r="BE92" s="31"/>
      <c r="BF92" s="31"/>
      <c r="BG92" s="31"/>
      <c r="BH92" s="31">
        <f t="shared" si="237"/>
        <v>740</v>
      </c>
      <c r="BI92" s="31">
        <f t="shared" si="238"/>
        <v>740</v>
      </c>
      <c r="BJ92" s="31">
        <f t="shared" si="239"/>
        <v>740</v>
      </c>
      <c r="BK92" s="31"/>
      <c r="BL92" s="31"/>
      <c r="BM92" s="31"/>
      <c r="BN92" s="31">
        <f t="shared" si="240"/>
        <v>740</v>
      </c>
      <c r="BO92" s="31">
        <f t="shared" si="241"/>
        <v>740</v>
      </c>
      <c r="BP92" s="31">
        <f t="shared" si="242"/>
        <v>740</v>
      </c>
      <c r="BQ92" s="31"/>
      <c r="BR92" s="31"/>
      <c r="BS92" s="31">
        <f t="shared" si="243"/>
        <v>740</v>
      </c>
      <c r="BT92" s="31">
        <f t="shared" si="244"/>
        <v>740</v>
      </c>
      <c r="BU92" s="31">
        <f t="shared" si="245"/>
        <v>740</v>
      </c>
      <c r="BV92" s="31"/>
      <c r="BW92" s="31"/>
      <c r="BX92" s="31">
        <f t="shared" si="246"/>
        <v>740</v>
      </c>
      <c r="BY92" s="31">
        <f t="shared" si="247"/>
        <v>740</v>
      </c>
      <c r="BZ92" s="31">
        <f t="shared" si="248"/>
        <v>740</v>
      </c>
      <c r="CA92" s="31"/>
      <c r="CB92" s="31"/>
      <c r="CC92" s="31"/>
      <c r="CD92" s="31">
        <f t="shared" si="249"/>
        <v>740</v>
      </c>
      <c r="CE92" s="31">
        <f t="shared" si="250"/>
        <v>740</v>
      </c>
      <c r="CF92" s="31">
        <f t="shared" si="251"/>
        <v>740</v>
      </c>
      <c r="CG92" s="31"/>
      <c r="CH92" s="24"/>
      <c r="CI92" s="40"/>
    </row>
    <row r="93" ht="65.650000000000006">
      <c r="A93" s="16" t="s">
        <v>100</v>
      </c>
      <c r="B93" s="17">
        <v>630</v>
      </c>
      <c r="C93" s="16"/>
      <c r="D93" s="16"/>
      <c r="E93" s="39" t="s">
        <v>51</v>
      </c>
      <c r="F93" s="31">
        <f>F94</f>
        <v>1833.7</v>
      </c>
      <c r="G93" s="31">
        <f>G94</f>
        <v>1833.7</v>
      </c>
      <c r="H93" s="31">
        <f>H94</f>
        <v>1833.7</v>
      </c>
      <c r="I93" s="31">
        <f>I94</f>
        <v>0</v>
      </c>
      <c r="J93" s="31">
        <f>J94</f>
        <v>0</v>
      </c>
      <c r="K93" s="31">
        <f>K94</f>
        <v>0</v>
      </c>
      <c r="L93" s="31">
        <f t="shared" si="213"/>
        <v>1833.7</v>
      </c>
      <c r="M93" s="31">
        <f t="shared" si="214"/>
        <v>1833.7</v>
      </c>
      <c r="N93" s="31">
        <f t="shared" si="215"/>
        <v>1833.7</v>
      </c>
      <c r="O93" s="31">
        <f>O94</f>
        <v>0</v>
      </c>
      <c r="P93" s="31">
        <f>P94</f>
        <v>0</v>
      </c>
      <c r="Q93" s="31">
        <f>Q94</f>
        <v>0</v>
      </c>
      <c r="R93" s="31">
        <f t="shared" si="216"/>
        <v>1833.7</v>
      </c>
      <c r="S93" s="31">
        <f t="shared" si="217"/>
        <v>1833.7</v>
      </c>
      <c r="T93" s="31">
        <f t="shared" si="218"/>
        <v>1833.7</v>
      </c>
      <c r="U93" s="31">
        <f>U94</f>
        <v>0</v>
      </c>
      <c r="V93" s="31">
        <f>V94</f>
        <v>0</v>
      </c>
      <c r="W93" s="31">
        <f>W94</f>
        <v>0</v>
      </c>
      <c r="X93" s="31">
        <f t="shared" si="219"/>
        <v>1833.7</v>
      </c>
      <c r="Y93" s="31">
        <f t="shared" si="220"/>
        <v>1833.7</v>
      </c>
      <c r="Z93" s="31">
        <f t="shared" si="221"/>
        <v>1833.7</v>
      </c>
      <c r="AA93" s="31">
        <f>AA94</f>
        <v>0</v>
      </c>
      <c r="AB93" s="31">
        <f>AB94</f>
        <v>0</v>
      </c>
      <c r="AC93" s="31">
        <f>AC94</f>
        <v>0</v>
      </c>
      <c r="AD93" s="31">
        <f t="shared" si="222"/>
        <v>1833.7</v>
      </c>
      <c r="AE93" s="31">
        <f t="shared" si="223"/>
        <v>1833.7</v>
      </c>
      <c r="AF93" s="31">
        <f t="shared" si="224"/>
        <v>1833.7</v>
      </c>
      <c r="AG93" s="31">
        <f>AG94</f>
        <v>0</v>
      </c>
      <c r="AH93" s="31">
        <f>AH94</f>
        <v>0</v>
      </c>
      <c r="AI93" s="31">
        <f>AI94</f>
        <v>0</v>
      </c>
      <c r="AJ93" s="31">
        <f t="shared" si="225"/>
        <v>1833.7</v>
      </c>
      <c r="AK93" s="31">
        <f t="shared" si="226"/>
        <v>1833.7</v>
      </c>
      <c r="AL93" s="31">
        <f t="shared" si="227"/>
        <v>1833.7</v>
      </c>
      <c r="AM93" s="31">
        <f>AM94</f>
        <v>254</v>
      </c>
      <c r="AN93" s="31">
        <f>AN94</f>
        <v>0</v>
      </c>
      <c r="AO93" s="31">
        <f>AO94</f>
        <v>0</v>
      </c>
      <c r="AP93" s="31">
        <f t="shared" si="228"/>
        <v>2087.6999999999998</v>
      </c>
      <c r="AQ93" s="31">
        <f t="shared" si="229"/>
        <v>1833.7</v>
      </c>
      <c r="AR93" s="31">
        <f t="shared" si="230"/>
        <v>1833.7</v>
      </c>
      <c r="AS93" s="31">
        <f>AS94</f>
        <v>0</v>
      </c>
      <c r="AT93" s="31">
        <f>AT94</f>
        <v>0</v>
      </c>
      <c r="AU93" s="31">
        <f>AU94</f>
        <v>0</v>
      </c>
      <c r="AV93" s="31">
        <f t="shared" si="231"/>
        <v>2087.6999999999998</v>
      </c>
      <c r="AW93" s="31">
        <f t="shared" si="232"/>
        <v>1833.7</v>
      </c>
      <c r="AX93" s="31">
        <f t="shared" si="233"/>
        <v>1833.7</v>
      </c>
      <c r="AY93" s="31">
        <f>AY94</f>
        <v>0</v>
      </c>
      <c r="AZ93" s="31">
        <f>AZ94</f>
        <v>0</v>
      </c>
      <c r="BA93" s="31">
        <f>BA94</f>
        <v>0</v>
      </c>
      <c r="BB93" s="31">
        <f t="shared" si="234"/>
        <v>2087.6999999999998</v>
      </c>
      <c r="BC93" s="31">
        <f t="shared" si="235"/>
        <v>1833.7</v>
      </c>
      <c r="BD93" s="31">
        <f t="shared" si="236"/>
        <v>1833.7</v>
      </c>
      <c r="BE93" s="31">
        <f>BE94</f>
        <v>0</v>
      </c>
      <c r="BF93" s="31">
        <f>BF94</f>
        <v>0</v>
      </c>
      <c r="BG93" s="31">
        <f>BG94</f>
        <v>0</v>
      </c>
      <c r="BH93" s="31">
        <f t="shared" si="237"/>
        <v>2087.6999999999998</v>
      </c>
      <c r="BI93" s="31">
        <f t="shared" si="238"/>
        <v>1833.7</v>
      </c>
      <c r="BJ93" s="31">
        <f t="shared" si="239"/>
        <v>1833.7</v>
      </c>
      <c r="BK93" s="31">
        <f>BK94</f>
        <v>0</v>
      </c>
      <c r="BL93" s="31">
        <f>BL94</f>
        <v>0</v>
      </c>
      <c r="BM93" s="31">
        <f>BM94</f>
        <v>0</v>
      </c>
      <c r="BN93" s="31">
        <f t="shared" si="240"/>
        <v>2087.6999999999998</v>
      </c>
      <c r="BO93" s="31">
        <f t="shared" si="241"/>
        <v>1833.7</v>
      </c>
      <c r="BP93" s="31">
        <f t="shared" si="242"/>
        <v>1833.7</v>
      </c>
      <c r="BQ93" s="31">
        <f>BQ94</f>
        <v>0</v>
      </c>
      <c r="BR93" s="31">
        <f>BR94</f>
        <v>0</v>
      </c>
      <c r="BS93" s="31">
        <f t="shared" si="243"/>
        <v>2087.6999999999998</v>
      </c>
      <c r="BT93" s="31">
        <f t="shared" si="244"/>
        <v>1833.7</v>
      </c>
      <c r="BU93" s="31">
        <f t="shared" si="245"/>
        <v>1833.7</v>
      </c>
      <c r="BV93" s="31">
        <f>BV94</f>
        <v>0</v>
      </c>
      <c r="BW93" s="31">
        <f>BW94</f>
        <v>0</v>
      </c>
      <c r="BX93" s="31">
        <f t="shared" si="246"/>
        <v>2087.6999999999998</v>
      </c>
      <c r="BY93" s="31">
        <f t="shared" si="247"/>
        <v>1833.7</v>
      </c>
      <c r="BZ93" s="31">
        <f t="shared" si="248"/>
        <v>1833.7</v>
      </c>
      <c r="CA93" s="31">
        <f>CA94</f>
        <v>0</v>
      </c>
      <c r="CB93" s="31">
        <f>CB94</f>
        <v>0</v>
      </c>
      <c r="CC93" s="31">
        <f>CC94</f>
        <v>0</v>
      </c>
      <c r="CD93" s="31">
        <f t="shared" si="249"/>
        <v>2087.6999999999998</v>
      </c>
      <c r="CE93" s="31">
        <f t="shared" si="250"/>
        <v>1833.7</v>
      </c>
      <c r="CF93" s="31">
        <f t="shared" si="251"/>
        <v>1833.7</v>
      </c>
      <c r="CG93" s="31">
        <f>CG94</f>
        <v>0</v>
      </c>
      <c r="CH93" s="24"/>
      <c r="CI93" s="40"/>
      <c r="CN93" s="1" t="s">
        <v>30</v>
      </c>
    </row>
    <row r="94" ht="15">
      <c r="A94" s="16" t="s">
        <v>100</v>
      </c>
      <c r="B94" s="17">
        <v>630</v>
      </c>
      <c r="C94" s="16" t="s">
        <v>42</v>
      </c>
      <c r="D94" s="16" t="s">
        <v>43</v>
      </c>
      <c r="E94" s="39" t="s">
        <v>44</v>
      </c>
      <c r="F94" s="31">
        <v>1833.7</v>
      </c>
      <c r="G94" s="31">
        <v>1833.7</v>
      </c>
      <c r="H94" s="31">
        <v>1833.7</v>
      </c>
      <c r="I94" s="31"/>
      <c r="J94" s="31"/>
      <c r="K94" s="31"/>
      <c r="L94" s="31">
        <f t="shared" si="213"/>
        <v>1833.7</v>
      </c>
      <c r="M94" s="31">
        <f t="shared" si="214"/>
        <v>1833.7</v>
      </c>
      <c r="N94" s="31">
        <f t="shared" si="215"/>
        <v>1833.7</v>
      </c>
      <c r="O94" s="31"/>
      <c r="P94" s="31"/>
      <c r="Q94" s="31"/>
      <c r="R94" s="31">
        <f t="shared" si="216"/>
        <v>1833.7</v>
      </c>
      <c r="S94" s="31">
        <f t="shared" si="217"/>
        <v>1833.7</v>
      </c>
      <c r="T94" s="31">
        <f t="shared" si="218"/>
        <v>1833.7</v>
      </c>
      <c r="U94" s="31"/>
      <c r="V94" s="31"/>
      <c r="W94" s="31"/>
      <c r="X94" s="31">
        <f t="shared" si="219"/>
        <v>1833.7</v>
      </c>
      <c r="Y94" s="31">
        <f t="shared" si="220"/>
        <v>1833.7</v>
      </c>
      <c r="Z94" s="31">
        <f t="shared" si="221"/>
        <v>1833.7</v>
      </c>
      <c r="AA94" s="31"/>
      <c r="AB94" s="31"/>
      <c r="AC94" s="31"/>
      <c r="AD94" s="31">
        <f t="shared" si="222"/>
        <v>1833.7</v>
      </c>
      <c r="AE94" s="31">
        <f t="shared" si="223"/>
        <v>1833.7</v>
      </c>
      <c r="AF94" s="31">
        <f t="shared" si="224"/>
        <v>1833.7</v>
      </c>
      <c r="AG94" s="31"/>
      <c r="AH94" s="31"/>
      <c r="AI94" s="31"/>
      <c r="AJ94" s="31">
        <f t="shared" si="225"/>
        <v>1833.7</v>
      </c>
      <c r="AK94" s="31">
        <f t="shared" si="226"/>
        <v>1833.7</v>
      </c>
      <c r="AL94" s="31">
        <f t="shared" si="227"/>
        <v>1833.7</v>
      </c>
      <c r="AM94" s="31">
        <v>254</v>
      </c>
      <c r="AN94" s="31"/>
      <c r="AO94" s="31"/>
      <c r="AP94" s="31">
        <f t="shared" si="228"/>
        <v>2087.6999999999998</v>
      </c>
      <c r="AQ94" s="31">
        <f t="shared" si="229"/>
        <v>1833.7</v>
      </c>
      <c r="AR94" s="31">
        <f t="shared" si="230"/>
        <v>1833.7</v>
      </c>
      <c r="AS94" s="31"/>
      <c r="AT94" s="31"/>
      <c r="AU94" s="31"/>
      <c r="AV94" s="31">
        <f t="shared" si="231"/>
        <v>2087.6999999999998</v>
      </c>
      <c r="AW94" s="31">
        <f t="shared" si="232"/>
        <v>1833.7</v>
      </c>
      <c r="AX94" s="31">
        <f t="shared" si="233"/>
        <v>1833.7</v>
      </c>
      <c r="AY94" s="31"/>
      <c r="AZ94" s="31"/>
      <c r="BA94" s="31"/>
      <c r="BB94" s="31">
        <f t="shared" si="234"/>
        <v>2087.6999999999998</v>
      </c>
      <c r="BC94" s="31">
        <f t="shared" si="235"/>
        <v>1833.7</v>
      </c>
      <c r="BD94" s="31">
        <f t="shared" si="236"/>
        <v>1833.7</v>
      </c>
      <c r="BE94" s="31"/>
      <c r="BF94" s="31"/>
      <c r="BG94" s="31"/>
      <c r="BH94" s="31">
        <f t="shared" si="237"/>
        <v>2087.6999999999998</v>
      </c>
      <c r="BI94" s="31">
        <f t="shared" si="238"/>
        <v>1833.7</v>
      </c>
      <c r="BJ94" s="31">
        <f t="shared" si="239"/>
        <v>1833.7</v>
      </c>
      <c r="BK94" s="31"/>
      <c r="BL94" s="31"/>
      <c r="BM94" s="31"/>
      <c r="BN94" s="31">
        <f t="shared" si="240"/>
        <v>2087.6999999999998</v>
      </c>
      <c r="BO94" s="31">
        <f t="shared" si="241"/>
        <v>1833.7</v>
      </c>
      <c r="BP94" s="31">
        <f t="shared" si="242"/>
        <v>1833.7</v>
      </c>
      <c r="BQ94" s="31"/>
      <c r="BR94" s="31"/>
      <c r="BS94" s="31">
        <f t="shared" si="243"/>
        <v>2087.6999999999998</v>
      </c>
      <c r="BT94" s="31">
        <f t="shared" si="244"/>
        <v>1833.7</v>
      </c>
      <c r="BU94" s="31">
        <f t="shared" si="245"/>
        <v>1833.7</v>
      </c>
      <c r="BV94" s="31"/>
      <c r="BW94" s="31"/>
      <c r="BX94" s="31">
        <f t="shared" si="246"/>
        <v>2087.6999999999998</v>
      </c>
      <c r="BY94" s="31">
        <f t="shared" si="247"/>
        <v>1833.7</v>
      </c>
      <c r="BZ94" s="31">
        <f t="shared" si="248"/>
        <v>1833.7</v>
      </c>
      <c r="CA94" s="31"/>
      <c r="CB94" s="31"/>
      <c r="CC94" s="31"/>
      <c r="CD94" s="31">
        <f t="shared" si="249"/>
        <v>2087.6999999999998</v>
      </c>
      <c r="CE94" s="31">
        <f t="shared" si="250"/>
        <v>1833.7</v>
      </c>
      <c r="CF94" s="31">
        <f t="shared" si="251"/>
        <v>1833.7</v>
      </c>
      <c r="CG94" s="31"/>
      <c r="CH94" s="24"/>
      <c r="CI94" s="40"/>
    </row>
    <row r="95" ht="71.599999999999994">
      <c r="A95" s="16" t="s">
        <v>102</v>
      </c>
      <c r="B95" s="17"/>
      <c r="C95" s="16"/>
      <c r="D95" s="16"/>
      <c r="E95" s="39" t="s">
        <v>103</v>
      </c>
      <c r="F95" s="31">
        <f>F96+F100</f>
        <v>7095</v>
      </c>
      <c r="G95" s="31">
        <f>G96+G100</f>
        <v>7095</v>
      </c>
      <c r="H95" s="31">
        <f>H96+H100</f>
        <v>7095</v>
      </c>
      <c r="I95" s="31">
        <f>I96+I100</f>
        <v>0</v>
      </c>
      <c r="J95" s="31">
        <f>J96+J100</f>
        <v>0</v>
      </c>
      <c r="K95" s="31">
        <f>K96+K100</f>
        <v>0</v>
      </c>
      <c r="L95" s="31">
        <f t="shared" si="213"/>
        <v>7095</v>
      </c>
      <c r="M95" s="31">
        <f t="shared" si="214"/>
        <v>7095</v>
      </c>
      <c r="N95" s="31">
        <f t="shared" si="215"/>
        <v>7095</v>
      </c>
      <c r="O95" s="31">
        <f>O96+O100</f>
        <v>0</v>
      </c>
      <c r="P95" s="31">
        <f>P96+P100</f>
        <v>0</v>
      </c>
      <c r="Q95" s="31">
        <f>Q96+Q100</f>
        <v>0</v>
      </c>
      <c r="R95" s="31">
        <f t="shared" si="216"/>
        <v>7095</v>
      </c>
      <c r="S95" s="31">
        <f t="shared" si="217"/>
        <v>7095</v>
      </c>
      <c r="T95" s="31">
        <f t="shared" si="218"/>
        <v>7095</v>
      </c>
      <c r="U95" s="31">
        <f>U96+U100</f>
        <v>0</v>
      </c>
      <c r="V95" s="31">
        <f>V96+V100</f>
        <v>0</v>
      </c>
      <c r="W95" s="31">
        <f>W96+W100</f>
        <v>0</v>
      </c>
      <c r="X95" s="31">
        <f t="shared" si="219"/>
        <v>7095</v>
      </c>
      <c r="Y95" s="31">
        <f t="shared" si="220"/>
        <v>7095</v>
      </c>
      <c r="Z95" s="31">
        <f t="shared" si="221"/>
        <v>7095</v>
      </c>
      <c r="AA95" s="31">
        <f>AA96+AA100</f>
        <v>0</v>
      </c>
      <c r="AB95" s="31">
        <f>AB96+AB100</f>
        <v>0</v>
      </c>
      <c r="AC95" s="31">
        <f>AC96+AC100</f>
        <v>0</v>
      </c>
      <c r="AD95" s="31">
        <f t="shared" si="222"/>
        <v>7095</v>
      </c>
      <c r="AE95" s="31">
        <f t="shared" si="223"/>
        <v>7095</v>
      </c>
      <c r="AF95" s="31">
        <f t="shared" si="224"/>
        <v>7095</v>
      </c>
      <c r="AG95" s="31">
        <f>AG96+AG100</f>
        <v>0</v>
      </c>
      <c r="AH95" s="31">
        <f>AH96+AH100</f>
        <v>0</v>
      </c>
      <c r="AI95" s="31">
        <f>AI96+AI100</f>
        <v>0</v>
      </c>
      <c r="AJ95" s="31">
        <f t="shared" si="225"/>
        <v>7095</v>
      </c>
      <c r="AK95" s="31">
        <f t="shared" si="226"/>
        <v>7095</v>
      </c>
      <c r="AL95" s="31">
        <f t="shared" si="227"/>
        <v>7095</v>
      </c>
      <c r="AM95" s="31">
        <f>AM96+AM100</f>
        <v>56.722000000000001</v>
      </c>
      <c r="AN95" s="31">
        <f>AN96+AN100</f>
        <v>0</v>
      </c>
      <c r="AO95" s="31">
        <f>AO96+AO100</f>
        <v>0</v>
      </c>
      <c r="AP95" s="31">
        <f t="shared" si="228"/>
        <v>7151.7219999999998</v>
      </c>
      <c r="AQ95" s="31">
        <f t="shared" si="229"/>
        <v>7095</v>
      </c>
      <c r="AR95" s="31">
        <f t="shared" si="230"/>
        <v>7095</v>
      </c>
      <c r="AS95" s="31">
        <f>AS96+AS100</f>
        <v>0</v>
      </c>
      <c r="AT95" s="31">
        <f>AT96+AT100</f>
        <v>0</v>
      </c>
      <c r="AU95" s="31">
        <f>AU96+AU100</f>
        <v>0</v>
      </c>
      <c r="AV95" s="31">
        <f t="shared" si="231"/>
        <v>7151.7219999999998</v>
      </c>
      <c r="AW95" s="31">
        <f t="shared" si="232"/>
        <v>7095</v>
      </c>
      <c r="AX95" s="31">
        <f t="shared" si="233"/>
        <v>7095</v>
      </c>
      <c r="AY95" s="31">
        <f>AY96+AY100</f>
        <v>0</v>
      </c>
      <c r="AZ95" s="31">
        <f>AZ96+AZ100</f>
        <v>0</v>
      </c>
      <c r="BA95" s="31">
        <f>BA96+BA100</f>
        <v>0</v>
      </c>
      <c r="BB95" s="31">
        <f t="shared" si="234"/>
        <v>7151.7219999999998</v>
      </c>
      <c r="BC95" s="31">
        <f t="shared" si="235"/>
        <v>7095</v>
      </c>
      <c r="BD95" s="31">
        <f t="shared" si="236"/>
        <v>7095</v>
      </c>
      <c r="BE95" s="31">
        <f>BE96+BE100</f>
        <v>0</v>
      </c>
      <c r="BF95" s="31">
        <f>BF96+BF100</f>
        <v>0</v>
      </c>
      <c r="BG95" s="31">
        <f>BG96+BG100</f>
        <v>0</v>
      </c>
      <c r="BH95" s="31">
        <f t="shared" si="237"/>
        <v>7151.7219999999998</v>
      </c>
      <c r="BI95" s="31">
        <f t="shared" si="238"/>
        <v>7095</v>
      </c>
      <c r="BJ95" s="31">
        <f t="shared" si="239"/>
        <v>7095</v>
      </c>
      <c r="BK95" s="31">
        <f>BK96+BK100</f>
        <v>100</v>
      </c>
      <c r="BL95" s="31">
        <f>BL96+BL100</f>
        <v>0</v>
      </c>
      <c r="BM95" s="31">
        <f>BM96+BM100</f>
        <v>0</v>
      </c>
      <c r="BN95" s="31">
        <f t="shared" si="240"/>
        <v>7251.7219999999998</v>
      </c>
      <c r="BO95" s="31">
        <f t="shared" si="241"/>
        <v>7095</v>
      </c>
      <c r="BP95" s="31">
        <f t="shared" si="242"/>
        <v>7095</v>
      </c>
      <c r="BQ95" s="31">
        <f>BQ96+BQ100</f>
        <v>0</v>
      </c>
      <c r="BR95" s="31">
        <f>BR96+BR100</f>
        <v>0</v>
      </c>
      <c r="BS95" s="31">
        <f t="shared" si="243"/>
        <v>7251.7219999999998</v>
      </c>
      <c r="BT95" s="31">
        <f t="shared" si="244"/>
        <v>7095</v>
      </c>
      <c r="BU95" s="31">
        <f t="shared" si="245"/>
        <v>7095</v>
      </c>
      <c r="BV95" s="31">
        <f>BV96+BV100</f>
        <v>0</v>
      </c>
      <c r="BW95" s="31">
        <f>BW96+BW100</f>
        <v>0</v>
      </c>
      <c r="BX95" s="31">
        <f t="shared" si="246"/>
        <v>7251.7219999999998</v>
      </c>
      <c r="BY95" s="31">
        <f t="shared" si="247"/>
        <v>7095</v>
      </c>
      <c r="BZ95" s="31">
        <f t="shared" si="248"/>
        <v>7095</v>
      </c>
      <c r="CA95" s="31">
        <f>CA96+CA100</f>
        <v>0</v>
      </c>
      <c r="CB95" s="31">
        <f>CB96+CB100</f>
        <v>0</v>
      </c>
      <c r="CC95" s="31">
        <f>CC96+CC100</f>
        <v>0</v>
      </c>
      <c r="CD95" s="31">
        <f t="shared" si="249"/>
        <v>7251.7219999999998</v>
      </c>
      <c r="CE95" s="31">
        <f t="shared" si="250"/>
        <v>7095</v>
      </c>
      <c r="CF95" s="31">
        <f t="shared" si="251"/>
        <v>7095</v>
      </c>
      <c r="CG95" s="31">
        <f>CG96+CG100</f>
        <v>0</v>
      </c>
      <c r="CH95" s="24"/>
      <c r="CI95" s="40"/>
      <c r="CO95" s="1" t="s">
        <v>31</v>
      </c>
    </row>
    <row r="96" ht="29.850000000000001">
      <c r="A96" s="16" t="s">
        <v>102</v>
      </c>
      <c r="B96" s="17">
        <v>200</v>
      </c>
      <c r="C96" s="16"/>
      <c r="D96" s="16"/>
      <c r="E96" s="39" t="s">
        <v>40</v>
      </c>
      <c r="F96" s="31">
        <f>F97</f>
        <v>250</v>
      </c>
      <c r="G96" s="31">
        <f>G97</f>
        <v>250</v>
      </c>
      <c r="H96" s="31">
        <f>H97</f>
        <v>250</v>
      </c>
      <c r="I96" s="31">
        <f>I97</f>
        <v>0</v>
      </c>
      <c r="J96" s="31">
        <f>J97</f>
        <v>0</v>
      </c>
      <c r="K96" s="31">
        <f>K97</f>
        <v>0</v>
      </c>
      <c r="L96" s="31">
        <f t="shared" si="213"/>
        <v>250</v>
      </c>
      <c r="M96" s="31">
        <f t="shared" si="214"/>
        <v>250</v>
      </c>
      <c r="N96" s="31">
        <f t="shared" si="215"/>
        <v>250</v>
      </c>
      <c r="O96" s="31">
        <f>O97</f>
        <v>0</v>
      </c>
      <c r="P96" s="31">
        <f>P97</f>
        <v>0</v>
      </c>
      <c r="Q96" s="31">
        <f>Q97</f>
        <v>0</v>
      </c>
      <c r="R96" s="31">
        <f t="shared" si="216"/>
        <v>250</v>
      </c>
      <c r="S96" s="31">
        <f t="shared" si="217"/>
        <v>250</v>
      </c>
      <c r="T96" s="31">
        <f t="shared" si="218"/>
        <v>250</v>
      </c>
      <c r="U96" s="31">
        <f>U97</f>
        <v>0</v>
      </c>
      <c r="V96" s="31">
        <f>V97</f>
        <v>0</v>
      </c>
      <c r="W96" s="31">
        <f>W97</f>
        <v>0</v>
      </c>
      <c r="X96" s="31">
        <f t="shared" si="219"/>
        <v>250</v>
      </c>
      <c r="Y96" s="31">
        <f t="shared" si="220"/>
        <v>250</v>
      </c>
      <c r="Z96" s="31">
        <f t="shared" si="221"/>
        <v>250</v>
      </c>
      <c r="AA96" s="31">
        <f>AA97</f>
        <v>0</v>
      </c>
      <c r="AB96" s="31">
        <f>AB97</f>
        <v>0</v>
      </c>
      <c r="AC96" s="31">
        <f>AC97</f>
        <v>0</v>
      </c>
      <c r="AD96" s="31">
        <f t="shared" si="222"/>
        <v>250</v>
      </c>
      <c r="AE96" s="31">
        <f t="shared" si="223"/>
        <v>250</v>
      </c>
      <c r="AF96" s="31">
        <f t="shared" si="224"/>
        <v>250</v>
      </c>
      <c r="AG96" s="31">
        <f>AG97</f>
        <v>0</v>
      </c>
      <c r="AH96" s="31">
        <f>AH97</f>
        <v>0</v>
      </c>
      <c r="AI96" s="31">
        <f>AI97</f>
        <v>0</v>
      </c>
      <c r="AJ96" s="31">
        <f t="shared" si="225"/>
        <v>250</v>
      </c>
      <c r="AK96" s="31">
        <f t="shared" si="226"/>
        <v>250</v>
      </c>
      <c r="AL96" s="31">
        <f t="shared" si="227"/>
        <v>250</v>
      </c>
      <c r="AM96" s="31">
        <f>AM97</f>
        <v>0</v>
      </c>
      <c r="AN96" s="31">
        <f>AN97</f>
        <v>0</v>
      </c>
      <c r="AO96" s="31">
        <f>AO97</f>
        <v>0</v>
      </c>
      <c r="AP96" s="31">
        <f t="shared" si="228"/>
        <v>250</v>
      </c>
      <c r="AQ96" s="31">
        <f t="shared" si="229"/>
        <v>250</v>
      </c>
      <c r="AR96" s="31">
        <f t="shared" si="230"/>
        <v>250</v>
      </c>
      <c r="AS96" s="31">
        <f>AS97</f>
        <v>0</v>
      </c>
      <c r="AT96" s="31">
        <f>AT97</f>
        <v>0</v>
      </c>
      <c r="AU96" s="31">
        <f>AU97</f>
        <v>0</v>
      </c>
      <c r="AV96" s="31">
        <f t="shared" si="231"/>
        <v>250</v>
      </c>
      <c r="AW96" s="31">
        <f t="shared" si="232"/>
        <v>250</v>
      </c>
      <c r="AX96" s="31">
        <f t="shared" si="233"/>
        <v>250</v>
      </c>
      <c r="AY96" s="31">
        <f>AY97</f>
        <v>0</v>
      </c>
      <c r="AZ96" s="31">
        <f>AZ97</f>
        <v>0</v>
      </c>
      <c r="BA96" s="31">
        <f>BA97</f>
        <v>0</v>
      </c>
      <c r="BB96" s="31">
        <f t="shared" si="234"/>
        <v>250</v>
      </c>
      <c r="BC96" s="31">
        <f t="shared" si="235"/>
        <v>250</v>
      </c>
      <c r="BD96" s="31">
        <f t="shared" si="236"/>
        <v>250</v>
      </c>
      <c r="BE96" s="31">
        <f>BE97</f>
        <v>0</v>
      </c>
      <c r="BF96" s="31">
        <f>BF97</f>
        <v>0</v>
      </c>
      <c r="BG96" s="31">
        <f>BG97</f>
        <v>0</v>
      </c>
      <c r="BH96" s="31">
        <f t="shared" si="237"/>
        <v>250</v>
      </c>
      <c r="BI96" s="31">
        <f t="shared" si="238"/>
        <v>250</v>
      </c>
      <c r="BJ96" s="31">
        <f t="shared" si="239"/>
        <v>250</v>
      </c>
      <c r="BK96" s="31">
        <f>BK97</f>
        <v>0</v>
      </c>
      <c r="BL96" s="31">
        <f>BL97</f>
        <v>0</v>
      </c>
      <c r="BM96" s="31">
        <f>BM97</f>
        <v>0</v>
      </c>
      <c r="BN96" s="31">
        <f t="shared" si="240"/>
        <v>250</v>
      </c>
      <c r="BO96" s="31">
        <f t="shared" si="241"/>
        <v>250</v>
      </c>
      <c r="BP96" s="31">
        <f t="shared" si="242"/>
        <v>250</v>
      </c>
      <c r="BQ96" s="31">
        <f>BQ97</f>
        <v>0</v>
      </c>
      <c r="BR96" s="31">
        <f>BR97</f>
        <v>0</v>
      </c>
      <c r="BS96" s="31">
        <f t="shared" si="243"/>
        <v>250</v>
      </c>
      <c r="BT96" s="31">
        <f t="shared" si="244"/>
        <v>250</v>
      </c>
      <c r="BU96" s="31">
        <f t="shared" si="245"/>
        <v>250</v>
      </c>
      <c r="BV96" s="31">
        <f>BV97</f>
        <v>0</v>
      </c>
      <c r="BW96" s="31">
        <f>BW97</f>
        <v>0</v>
      </c>
      <c r="BX96" s="31">
        <f t="shared" si="246"/>
        <v>250</v>
      </c>
      <c r="BY96" s="31">
        <f t="shared" si="247"/>
        <v>250</v>
      </c>
      <c r="BZ96" s="31">
        <f t="shared" si="248"/>
        <v>250</v>
      </c>
      <c r="CA96" s="31">
        <f>CA97</f>
        <v>0</v>
      </c>
      <c r="CB96" s="31">
        <f>CB97</f>
        <v>0</v>
      </c>
      <c r="CC96" s="31">
        <f>CC97</f>
        <v>0</v>
      </c>
      <c r="CD96" s="31">
        <f t="shared" si="249"/>
        <v>250</v>
      </c>
      <c r="CE96" s="31">
        <f t="shared" si="250"/>
        <v>250</v>
      </c>
      <c r="CF96" s="31">
        <f t="shared" si="251"/>
        <v>250</v>
      </c>
      <c r="CG96" s="31">
        <f>CG97</f>
        <v>0</v>
      </c>
      <c r="CH96" s="24"/>
      <c r="CI96" s="40"/>
      <c r="CM96" s="1" t="s">
        <v>29</v>
      </c>
    </row>
    <row r="97" ht="43.75">
      <c r="A97" s="16" t="s">
        <v>102</v>
      </c>
      <c r="B97" s="17">
        <v>240</v>
      </c>
      <c r="C97" s="16"/>
      <c r="D97" s="16"/>
      <c r="E97" s="39" t="s">
        <v>41</v>
      </c>
      <c r="F97" s="31">
        <f>F98+F99</f>
        <v>250</v>
      </c>
      <c r="G97" s="31">
        <f>G98+G99</f>
        <v>250</v>
      </c>
      <c r="H97" s="31">
        <f>H98+H99</f>
        <v>250</v>
      </c>
      <c r="I97" s="31">
        <f>I98+I99</f>
        <v>0</v>
      </c>
      <c r="J97" s="31">
        <f>J98+J99</f>
        <v>0</v>
      </c>
      <c r="K97" s="31">
        <f>K98+K99</f>
        <v>0</v>
      </c>
      <c r="L97" s="31">
        <f t="shared" si="213"/>
        <v>250</v>
      </c>
      <c r="M97" s="31">
        <f t="shared" si="214"/>
        <v>250</v>
      </c>
      <c r="N97" s="31">
        <f t="shared" si="215"/>
        <v>250</v>
      </c>
      <c r="O97" s="31">
        <f>O98+O99</f>
        <v>0</v>
      </c>
      <c r="P97" s="31">
        <f>P98+P99</f>
        <v>0</v>
      </c>
      <c r="Q97" s="31">
        <f>Q98+Q99</f>
        <v>0</v>
      </c>
      <c r="R97" s="31">
        <f t="shared" si="216"/>
        <v>250</v>
      </c>
      <c r="S97" s="31">
        <f t="shared" si="217"/>
        <v>250</v>
      </c>
      <c r="T97" s="31">
        <f t="shared" si="218"/>
        <v>250</v>
      </c>
      <c r="U97" s="31">
        <f>U98+U99</f>
        <v>0</v>
      </c>
      <c r="V97" s="31">
        <f>V98+V99</f>
        <v>0</v>
      </c>
      <c r="W97" s="31">
        <f>W98+W99</f>
        <v>0</v>
      </c>
      <c r="X97" s="31">
        <f t="shared" si="219"/>
        <v>250</v>
      </c>
      <c r="Y97" s="31">
        <f t="shared" si="220"/>
        <v>250</v>
      </c>
      <c r="Z97" s="31">
        <f t="shared" si="221"/>
        <v>250</v>
      </c>
      <c r="AA97" s="31">
        <f>AA98+AA99</f>
        <v>0</v>
      </c>
      <c r="AB97" s="31">
        <f>AB98+AB99</f>
        <v>0</v>
      </c>
      <c r="AC97" s="31">
        <f>AC98+AC99</f>
        <v>0</v>
      </c>
      <c r="AD97" s="31">
        <f t="shared" si="222"/>
        <v>250</v>
      </c>
      <c r="AE97" s="31">
        <f t="shared" si="223"/>
        <v>250</v>
      </c>
      <c r="AF97" s="31">
        <f t="shared" si="224"/>
        <v>250</v>
      </c>
      <c r="AG97" s="31">
        <f>AG98+AG99</f>
        <v>0</v>
      </c>
      <c r="AH97" s="31">
        <f>AH98+AH99</f>
        <v>0</v>
      </c>
      <c r="AI97" s="31">
        <f>AI98+AI99</f>
        <v>0</v>
      </c>
      <c r="AJ97" s="31">
        <f t="shared" si="225"/>
        <v>250</v>
      </c>
      <c r="AK97" s="31">
        <f t="shared" si="226"/>
        <v>250</v>
      </c>
      <c r="AL97" s="31">
        <f t="shared" si="227"/>
        <v>250</v>
      </c>
      <c r="AM97" s="31">
        <f>AM98+AM99</f>
        <v>0</v>
      </c>
      <c r="AN97" s="31">
        <f>AN98+AN99</f>
        <v>0</v>
      </c>
      <c r="AO97" s="31">
        <f>AO98+AO99</f>
        <v>0</v>
      </c>
      <c r="AP97" s="31">
        <f t="shared" si="228"/>
        <v>250</v>
      </c>
      <c r="AQ97" s="31">
        <f t="shared" si="229"/>
        <v>250</v>
      </c>
      <c r="AR97" s="31">
        <f t="shared" si="230"/>
        <v>250</v>
      </c>
      <c r="AS97" s="31">
        <f>AS98+AS99</f>
        <v>0</v>
      </c>
      <c r="AT97" s="31">
        <f>AT98+AT99</f>
        <v>0</v>
      </c>
      <c r="AU97" s="31">
        <f>AU98+AU99</f>
        <v>0</v>
      </c>
      <c r="AV97" s="31">
        <f t="shared" si="231"/>
        <v>250</v>
      </c>
      <c r="AW97" s="31">
        <f t="shared" si="232"/>
        <v>250</v>
      </c>
      <c r="AX97" s="31">
        <f t="shared" si="233"/>
        <v>250</v>
      </c>
      <c r="AY97" s="31">
        <f>AY98+AY99</f>
        <v>0</v>
      </c>
      <c r="AZ97" s="31">
        <f>AZ98+AZ99</f>
        <v>0</v>
      </c>
      <c r="BA97" s="31">
        <f>BA98+BA99</f>
        <v>0</v>
      </c>
      <c r="BB97" s="31">
        <f t="shared" si="234"/>
        <v>250</v>
      </c>
      <c r="BC97" s="31">
        <f t="shared" si="235"/>
        <v>250</v>
      </c>
      <c r="BD97" s="31">
        <f t="shared" si="236"/>
        <v>250</v>
      </c>
      <c r="BE97" s="31">
        <f>BE98+BE99</f>
        <v>0</v>
      </c>
      <c r="BF97" s="31">
        <f>BF98+BF99</f>
        <v>0</v>
      </c>
      <c r="BG97" s="31">
        <f>BG98+BG99</f>
        <v>0</v>
      </c>
      <c r="BH97" s="31">
        <f t="shared" si="237"/>
        <v>250</v>
      </c>
      <c r="BI97" s="31">
        <f t="shared" si="238"/>
        <v>250</v>
      </c>
      <c r="BJ97" s="31">
        <f t="shared" si="239"/>
        <v>250</v>
      </c>
      <c r="BK97" s="31">
        <f>BK98+BK99</f>
        <v>0</v>
      </c>
      <c r="BL97" s="31">
        <f>BL98+BL99</f>
        <v>0</v>
      </c>
      <c r="BM97" s="31">
        <f>BM98+BM99</f>
        <v>0</v>
      </c>
      <c r="BN97" s="31">
        <f t="shared" si="240"/>
        <v>250</v>
      </c>
      <c r="BO97" s="31">
        <f t="shared" si="241"/>
        <v>250</v>
      </c>
      <c r="BP97" s="31">
        <f t="shared" si="242"/>
        <v>250</v>
      </c>
      <c r="BQ97" s="31">
        <f>BQ98+BQ99</f>
        <v>0</v>
      </c>
      <c r="BR97" s="31">
        <f>BR98+BR99</f>
        <v>0</v>
      </c>
      <c r="BS97" s="31">
        <f t="shared" si="243"/>
        <v>250</v>
      </c>
      <c r="BT97" s="31">
        <f t="shared" si="244"/>
        <v>250</v>
      </c>
      <c r="BU97" s="31">
        <f t="shared" si="245"/>
        <v>250</v>
      </c>
      <c r="BV97" s="31">
        <f>BV98+BV99</f>
        <v>0</v>
      </c>
      <c r="BW97" s="31">
        <f>BW98+BW99</f>
        <v>0</v>
      </c>
      <c r="BX97" s="31">
        <f t="shared" si="246"/>
        <v>250</v>
      </c>
      <c r="BY97" s="31">
        <f t="shared" si="247"/>
        <v>250</v>
      </c>
      <c r="BZ97" s="31">
        <f t="shared" si="248"/>
        <v>250</v>
      </c>
      <c r="CA97" s="31">
        <f>CA98+CA99</f>
        <v>0</v>
      </c>
      <c r="CB97" s="31">
        <f>CB98+CB99</f>
        <v>0</v>
      </c>
      <c r="CC97" s="31">
        <f>CC98+CC99</f>
        <v>0</v>
      </c>
      <c r="CD97" s="31">
        <f t="shared" si="249"/>
        <v>250</v>
      </c>
      <c r="CE97" s="31">
        <f t="shared" si="250"/>
        <v>250</v>
      </c>
      <c r="CF97" s="31">
        <f t="shared" si="251"/>
        <v>250</v>
      </c>
      <c r="CG97" s="31">
        <f>CG98+CG99</f>
        <v>0</v>
      </c>
      <c r="CH97" s="24"/>
      <c r="CI97" s="40"/>
      <c r="CN97" s="1" t="s">
        <v>30</v>
      </c>
    </row>
    <row r="98" ht="15" hidden="1">
      <c r="A98" s="16" t="s">
        <v>102</v>
      </c>
      <c r="B98" s="17">
        <v>240</v>
      </c>
      <c r="C98" s="16" t="s">
        <v>42</v>
      </c>
      <c r="D98" s="16" t="s">
        <v>43</v>
      </c>
      <c r="E98" s="39" t="s">
        <v>44</v>
      </c>
      <c r="F98" s="31"/>
      <c r="G98" s="31"/>
      <c r="H98" s="31"/>
      <c r="I98" s="31"/>
      <c r="J98" s="31"/>
      <c r="K98" s="31"/>
      <c r="L98" s="31">
        <f t="shared" si="213"/>
        <v>0</v>
      </c>
      <c r="M98" s="31">
        <f t="shared" si="214"/>
        <v>0</v>
      </c>
      <c r="N98" s="31">
        <f t="shared" si="215"/>
        <v>0</v>
      </c>
      <c r="O98" s="31"/>
      <c r="P98" s="31"/>
      <c r="Q98" s="31"/>
      <c r="R98" s="31">
        <f t="shared" si="216"/>
        <v>0</v>
      </c>
      <c r="S98" s="31">
        <f t="shared" si="217"/>
        <v>0</v>
      </c>
      <c r="T98" s="31">
        <f t="shared" si="218"/>
        <v>0</v>
      </c>
      <c r="U98" s="31"/>
      <c r="V98" s="31"/>
      <c r="W98" s="31"/>
      <c r="X98" s="31">
        <f t="shared" si="219"/>
        <v>0</v>
      </c>
      <c r="Y98" s="31">
        <f t="shared" si="220"/>
        <v>0</v>
      </c>
      <c r="Z98" s="31">
        <f t="shared" si="221"/>
        <v>0</v>
      </c>
      <c r="AA98" s="31"/>
      <c r="AB98" s="31"/>
      <c r="AC98" s="31"/>
      <c r="AD98" s="31">
        <f t="shared" si="222"/>
        <v>0</v>
      </c>
      <c r="AE98" s="31">
        <f t="shared" si="223"/>
        <v>0</v>
      </c>
      <c r="AF98" s="31">
        <f t="shared" si="224"/>
        <v>0</v>
      </c>
      <c r="AG98" s="31"/>
      <c r="AH98" s="31"/>
      <c r="AI98" s="31"/>
      <c r="AJ98" s="31">
        <f t="shared" si="225"/>
        <v>0</v>
      </c>
      <c r="AK98" s="31">
        <f t="shared" si="226"/>
        <v>0</v>
      </c>
      <c r="AL98" s="31">
        <f t="shared" si="227"/>
        <v>0</v>
      </c>
      <c r="AM98" s="31"/>
      <c r="AN98" s="31"/>
      <c r="AO98" s="31"/>
      <c r="AP98" s="31">
        <f t="shared" si="228"/>
        <v>0</v>
      </c>
      <c r="AQ98" s="31">
        <f t="shared" si="229"/>
        <v>0</v>
      </c>
      <c r="AR98" s="31">
        <f t="shared" si="230"/>
        <v>0</v>
      </c>
      <c r="AS98" s="31"/>
      <c r="AT98" s="31"/>
      <c r="AU98" s="31"/>
      <c r="AV98" s="31">
        <f t="shared" si="231"/>
        <v>0</v>
      </c>
      <c r="AW98" s="31">
        <f t="shared" si="232"/>
        <v>0</v>
      </c>
      <c r="AX98" s="31">
        <f t="shared" si="233"/>
        <v>0</v>
      </c>
      <c r="AY98" s="31"/>
      <c r="AZ98" s="31"/>
      <c r="BA98" s="31"/>
      <c r="BB98" s="31">
        <f t="shared" si="234"/>
        <v>0</v>
      </c>
      <c r="BC98" s="31">
        <f t="shared" si="235"/>
        <v>0</v>
      </c>
      <c r="BD98" s="31">
        <f t="shared" si="236"/>
        <v>0</v>
      </c>
      <c r="BE98" s="31"/>
      <c r="BF98" s="31"/>
      <c r="BG98" s="31"/>
      <c r="BH98" s="31">
        <f t="shared" si="237"/>
        <v>0</v>
      </c>
      <c r="BI98" s="31">
        <f t="shared" si="238"/>
        <v>0</v>
      </c>
      <c r="BJ98" s="31">
        <f t="shared" si="239"/>
        <v>0</v>
      </c>
      <c r="BK98" s="31"/>
      <c r="BL98" s="31"/>
      <c r="BM98" s="31"/>
      <c r="BN98" s="31">
        <f t="shared" si="240"/>
        <v>0</v>
      </c>
      <c r="BO98" s="31">
        <f t="shared" si="241"/>
        <v>0</v>
      </c>
      <c r="BP98" s="31">
        <f t="shared" si="242"/>
        <v>0</v>
      </c>
      <c r="BQ98" s="31"/>
      <c r="BR98" s="31"/>
      <c r="BS98" s="31">
        <f t="shared" si="243"/>
        <v>0</v>
      </c>
      <c r="BT98" s="31">
        <f t="shared" si="244"/>
        <v>0</v>
      </c>
      <c r="BU98" s="31">
        <f t="shared" si="245"/>
        <v>0</v>
      </c>
      <c r="BV98" s="31"/>
      <c r="BW98" s="31"/>
      <c r="BX98" s="31">
        <f t="shared" si="246"/>
        <v>0</v>
      </c>
      <c r="BY98" s="31">
        <f t="shared" si="247"/>
        <v>0</v>
      </c>
      <c r="BZ98" s="31">
        <f t="shared" si="248"/>
        <v>0</v>
      </c>
      <c r="CA98" s="31"/>
      <c r="CB98" s="31"/>
      <c r="CC98" s="31"/>
      <c r="CD98" s="31">
        <f t="shared" si="249"/>
        <v>0</v>
      </c>
      <c r="CE98" s="31">
        <f t="shared" si="250"/>
        <v>0</v>
      </c>
      <c r="CF98" s="31">
        <f t="shared" si="251"/>
        <v>0</v>
      </c>
      <c r="CG98" s="31"/>
      <c r="CH98" s="24">
        <v>0</v>
      </c>
      <c r="CI98" s="40"/>
    </row>
    <row r="99" ht="15">
      <c r="A99" s="16" t="s">
        <v>102</v>
      </c>
      <c r="B99" s="17">
        <v>240</v>
      </c>
      <c r="C99" s="16" t="s">
        <v>49</v>
      </c>
      <c r="D99" s="16" t="s">
        <v>42</v>
      </c>
      <c r="E99" s="39" t="s">
        <v>50</v>
      </c>
      <c r="F99" s="31">
        <v>250</v>
      </c>
      <c r="G99" s="31">
        <v>250</v>
      </c>
      <c r="H99" s="31">
        <v>250</v>
      </c>
      <c r="I99" s="31"/>
      <c r="J99" s="31"/>
      <c r="K99" s="31"/>
      <c r="L99" s="31">
        <f t="shared" si="213"/>
        <v>250</v>
      </c>
      <c r="M99" s="31">
        <f t="shared" si="214"/>
        <v>250</v>
      </c>
      <c r="N99" s="31">
        <f t="shared" si="215"/>
        <v>250</v>
      </c>
      <c r="O99" s="31"/>
      <c r="P99" s="31"/>
      <c r="Q99" s="31"/>
      <c r="R99" s="31">
        <f t="shared" si="216"/>
        <v>250</v>
      </c>
      <c r="S99" s="31">
        <f t="shared" si="217"/>
        <v>250</v>
      </c>
      <c r="T99" s="31">
        <f t="shared" si="218"/>
        <v>250</v>
      </c>
      <c r="U99" s="31"/>
      <c r="V99" s="31"/>
      <c r="W99" s="31"/>
      <c r="X99" s="31">
        <f t="shared" si="219"/>
        <v>250</v>
      </c>
      <c r="Y99" s="31">
        <f t="shared" si="220"/>
        <v>250</v>
      </c>
      <c r="Z99" s="31">
        <f t="shared" si="221"/>
        <v>250</v>
      </c>
      <c r="AA99" s="31"/>
      <c r="AB99" s="31"/>
      <c r="AC99" s="31"/>
      <c r="AD99" s="31">
        <f t="shared" si="222"/>
        <v>250</v>
      </c>
      <c r="AE99" s="31">
        <f t="shared" si="223"/>
        <v>250</v>
      </c>
      <c r="AF99" s="31">
        <f t="shared" si="224"/>
        <v>250</v>
      </c>
      <c r="AG99" s="31"/>
      <c r="AH99" s="31"/>
      <c r="AI99" s="31"/>
      <c r="AJ99" s="31">
        <f t="shared" si="225"/>
        <v>250</v>
      </c>
      <c r="AK99" s="31">
        <f t="shared" si="226"/>
        <v>250</v>
      </c>
      <c r="AL99" s="31">
        <f t="shared" si="227"/>
        <v>250</v>
      </c>
      <c r="AM99" s="31"/>
      <c r="AN99" s="31"/>
      <c r="AO99" s="31"/>
      <c r="AP99" s="31">
        <f t="shared" si="228"/>
        <v>250</v>
      </c>
      <c r="AQ99" s="31">
        <f t="shared" si="229"/>
        <v>250</v>
      </c>
      <c r="AR99" s="31">
        <f t="shared" si="230"/>
        <v>250</v>
      </c>
      <c r="AS99" s="31"/>
      <c r="AT99" s="31"/>
      <c r="AU99" s="31"/>
      <c r="AV99" s="31">
        <f t="shared" si="231"/>
        <v>250</v>
      </c>
      <c r="AW99" s="31">
        <f t="shared" si="232"/>
        <v>250</v>
      </c>
      <c r="AX99" s="31">
        <f t="shared" si="233"/>
        <v>250</v>
      </c>
      <c r="AY99" s="31"/>
      <c r="AZ99" s="31"/>
      <c r="BA99" s="31"/>
      <c r="BB99" s="31">
        <f t="shared" si="234"/>
        <v>250</v>
      </c>
      <c r="BC99" s="31">
        <f t="shared" si="235"/>
        <v>250</v>
      </c>
      <c r="BD99" s="31">
        <f t="shared" si="236"/>
        <v>250</v>
      </c>
      <c r="BE99" s="31"/>
      <c r="BF99" s="31"/>
      <c r="BG99" s="31"/>
      <c r="BH99" s="31">
        <f t="shared" si="237"/>
        <v>250</v>
      </c>
      <c r="BI99" s="31">
        <f t="shared" si="238"/>
        <v>250</v>
      </c>
      <c r="BJ99" s="31">
        <f t="shared" si="239"/>
        <v>250</v>
      </c>
      <c r="BK99" s="31"/>
      <c r="BL99" s="31"/>
      <c r="BM99" s="31"/>
      <c r="BN99" s="31">
        <f t="shared" si="240"/>
        <v>250</v>
      </c>
      <c r="BO99" s="31">
        <f t="shared" si="241"/>
        <v>250</v>
      </c>
      <c r="BP99" s="31">
        <f t="shared" si="242"/>
        <v>250</v>
      </c>
      <c r="BQ99" s="31"/>
      <c r="BR99" s="31"/>
      <c r="BS99" s="31">
        <f t="shared" si="243"/>
        <v>250</v>
      </c>
      <c r="BT99" s="31">
        <f t="shared" si="244"/>
        <v>250</v>
      </c>
      <c r="BU99" s="31">
        <f t="shared" si="245"/>
        <v>250</v>
      </c>
      <c r="BV99" s="31"/>
      <c r="BW99" s="31"/>
      <c r="BX99" s="31">
        <f t="shared" si="246"/>
        <v>250</v>
      </c>
      <c r="BY99" s="31">
        <f t="shared" si="247"/>
        <v>250</v>
      </c>
      <c r="BZ99" s="31">
        <f t="shared" si="248"/>
        <v>250</v>
      </c>
      <c r="CA99" s="31"/>
      <c r="CB99" s="31"/>
      <c r="CC99" s="31"/>
      <c r="CD99" s="31">
        <f t="shared" si="249"/>
        <v>250</v>
      </c>
      <c r="CE99" s="31">
        <f t="shared" si="250"/>
        <v>250</v>
      </c>
      <c r="CF99" s="31">
        <f t="shared" si="251"/>
        <v>250</v>
      </c>
      <c r="CG99" s="31"/>
      <c r="CH99" s="24"/>
      <c r="CI99" s="40"/>
    </row>
    <row r="100" ht="43.75">
      <c r="A100" s="16" t="s">
        <v>102</v>
      </c>
      <c r="B100" s="17">
        <v>600</v>
      </c>
      <c r="C100" s="16"/>
      <c r="D100" s="16"/>
      <c r="E100" s="39" t="s">
        <v>45</v>
      </c>
      <c r="F100" s="31">
        <f>F101+F104+F107</f>
        <v>6845</v>
      </c>
      <c r="G100" s="31">
        <f>G101+G104+G107</f>
        <v>6845</v>
      </c>
      <c r="H100" s="31">
        <f>H101+H104+H107</f>
        <v>6845</v>
      </c>
      <c r="I100" s="31">
        <f>I101+I104+I107</f>
        <v>0</v>
      </c>
      <c r="J100" s="31">
        <f>J101+J104+J107</f>
        <v>0</v>
      </c>
      <c r="K100" s="31">
        <f>K101+K104+K107</f>
        <v>0</v>
      </c>
      <c r="L100" s="31">
        <f t="shared" si="213"/>
        <v>6845</v>
      </c>
      <c r="M100" s="31">
        <f t="shared" si="214"/>
        <v>6845</v>
      </c>
      <c r="N100" s="31">
        <f t="shared" si="215"/>
        <v>6845</v>
      </c>
      <c r="O100" s="31">
        <f>O101+O104+O107</f>
        <v>0</v>
      </c>
      <c r="P100" s="31">
        <f>P101+P104+P107</f>
        <v>0</v>
      </c>
      <c r="Q100" s="31">
        <f>Q101+Q104+Q107</f>
        <v>0</v>
      </c>
      <c r="R100" s="31">
        <f t="shared" si="216"/>
        <v>6845</v>
      </c>
      <c r="S100" s="31">
        <f t="shared" si="217"/>
        <v>6845</v>
      </c>
      <c r="T100" s="31">
        <f t="shared" si="218"/>
        <v>6845</v>
      </c>
      <c r="U100" s="31">
        <f>U101+U104+U107</f>
        <v>0</v>
      </c>
      <c r="V100" s="31">
        <f>V101+V104+V107</f>
        <v>0</v>
      </c>
      <c r="W100" s="31">
        <f>W101+W104+W107</f>
        <v>0</v>
      </c>
      <c r="X100" s="31">
        <f t="shared" si="219"/>
        <v>6845</v>
      </c>
      <c r="Y100" s="31">
        <f t="shared" si="220"/>
        <v>6845</v>
      </c>
      <c r="Z100" s="31">
        <f t="shared" si="221"/>
        <v>6845</v>
      </c>
      <c r="AA100" s="31">
        <f>AA101+AA104+AA107</f>
        <v>0</v>
      </c>
      <c r="AB100" s="31">
        <f>AB101+AB104+AB107</f>
        <v>0</v>
      </c>
      <c r="AC100" s="31">
        <f>AC101+AC104+AC107</f>
        <v>0</v>
      </c>
      <c r="AD100" s="31">
        <f t="shared" si="222"/>
        <v>6845</v>
      </c>
      <c r="AE100" s="31">
        <f t="shared" si="223"/>
        <v>6845</v>
      </c>
      <c r="AF100" s="31">
        <f t="shared" si="224"/>
        <v>6845</v>
      </c>
      <c r="AG100" s="31">
        <f>AG101+AG104+AG107</f>
        <v>0</v>
      </c>
      <c r="AH100" s="31">
        <f>AH101+AH104+AH107</f>
        <v>0</v>
      </c>
      <c r="AI100" s="31">
        <f>AI101+AI104+AI107</f>
        <v>0</v>
      </c>
      <c r="AJ100" s="31">
        <f t="shared" si="225"/>
        <v>6845</v>
      </c>
      <c r="AK100" s="31">
        <f t="shared" si="226"/>
        <v>6845</v>
      </c>
      <c r="AL100" s="31">
        <f t="shared" si="227"/>
        <v>6845</v>
      </c>
      <c r="AM100" s="31">
        <f>AM101+AM104+AM107</f>
        <v>56.722000000000001</v>
      </c>
      <c r="AN100" s="31">
        <f>AN101+AN104+AN107</f>
        <v>0</v>
      </c>
      <c r="AO100" s="31">
        <f>AO101+AO104+AO107</f>
        <v>0</v>
      </c>
      <c r="AP100" s="31">
        <f t="shared" si="228"/>
        <v>6901.7219999999998</v>
      </c>
      <c r="AQ100" s="31">
        <f t="shared" si="229"/>
        <v>6845</v>
      </c>
      <c r="AR100" s="31">
        <f t="shared" si="230"/>
        <v>6845</v>
      </c>
      <c r="AS100" s="31">
        <f>AS101+AS104+AS107</f>
        <v>0</v>
      </c>
      <c r="AT100" s="31">
        <f>AT101+AT104+AT107</f>
        <v>0</v>
      </c>
      <c r="AU100" s="31">
        <f>AU101+AU104+AU107</f>
        <v>0</v>
      </c>
      <c r="AV100" s="31">
        <f t="shared" si="231"/>
        <v>6901.7219999999998</v>
      </c>
      <c r="AW100" s="31">
        <f t="shared" si="232"/>
        <v>6845</v>
      </c>
      <c r="AX100" s="31">
        <f t="shared" si="233"/>
        <v>6845</v>
      </c>
      <c r="AY100" s="31">
        <f>AY101+AY104+AY107</f>
        <v>0</v>
      </c>
      <c r="AZ100" s="31">
        <f>AZ101+AZ104+AZ107</f>
        <v>0</v>
      </c>
      <c r="BA100" s="31">
        <f>BA101+BA104+BA107</f>
        <v>0</v>
      </c>
      <c r="BB100" s="31">
        <f t="shared" si="234"/>
        <v>6901.7219999999998</v>
      </c>
      <c r="BC100" s="31">
        <f t="shared" si="235"/>
        <v>6845</v>
      </c>
      <c r="BD100" s="31">
        <f t="shared" si="236"/>
        <v>6845</v>
      </c>
      <c r="BE100" s="31">
        <f>BE101+BE104+BE107</f>
        <v>0</v>
      </c>
      <c r="BF100" s="31">
        <f>BF101+BF104+BF107</f>
        <v>0</v>
      </c>
      <c r="BG100" s="31">
        <f>BG101+BG104+BG107</f>
        <v>0</v>
      </c>
      <c r="BH100" s="31">
        <f t="shared" si="237"/>
        <v>6901.7219999999998</v>
      </c>
      <c r="BI100" s="31">
        <f t="shared" si="238"/>
        <v>6845</v>
      </c>
      <c r="BJ100" s="31">
        <f t="shared" si="239"/>
        <v>6845</v>
      </c>
      <c r="BK100" s="31">
        <f>BK101+BK104+BK107</f>
        <v>100</v>
      </c>
      <c r="BL100" s="31">
        <f>BL101+BL104+BL107</f>
        <v>0</v>
      </c>
      <c r="BM100" s="31">
        <f>BM101+BM104+BM107</f>
        <v>0</v>
      </c>
      <c r="BN100" s="31">
        <f t="shared" si="240"/>
        <v>7001.7219999999998</v>
      </c>
      <c r="BO100" s="31">
        <f t="shared" si="241"/>
        <v>6845</v>
      </c>
      <c r="BP100" s="31">
        <f t="shared" si="242"/>
        <v>6845</v>
      </c>
      <c r="BQ100" s="31">
        <f>BQ101+BQ104+BQ107</f>
        <v>0</v>
      </c>
      <c r="BR100" s="31">
        <f>BR101+BR104+BR107</f>
        <v>0</v>
      </c>
      <c r="BS100" s="31">
        <f t="shared" si="243"/>
        <v>7001.7219999999998</v>
      </c>
      <c r="BT100" s="31">
        <f t="shared" si="244"/>
        <v>6845</v>
      </c>
      <c r="BU100" s="31">
        <f t="shared" si="245"/>
        <v>6845</v>
      </c>
      <c r="BV100" s="31">
        <f>BV101+BV104+BV107</f>
        <v>0</v>
      </c>
      <c r="BW100" s="31">
        <f>BW101+BW104+BW107</f>
        <v>0</v>
      </c>
      <c r="BX100" s="31">
        <f t="shared" si="246"/>
        <v>7001.7219999999998</v>
      </c>
      <c r="BY100" s="31">
        <f t="shared" si="247"/>
        <v>6845</v>
      </c>
      <c r="BZ100" s="31">
        <f t="shared" si="248"/>
        <v>6845</v>
      </c>
      <c r="CA100" s="31">
        <f>CA101+CA104+CA107</f>
        <v>0</v>
      </c>
      <c r="CB100" s="31">
        <f>CB101+CB104+CB107</f>
        <v>0</v>
      </c>
      <c r="CC100" s="31">
        <f>CC101+CC104+CC107</f>
        <v>0</v>
      </c>
      <c r="CD100" s="31">
        <f t="shared" si="249"/>
        <v>7001.7219999999998</v>
      </c>
      <c r="CE100" s="31">
        <f t="shared" si="250"/>
        <v>6845</v>
      </c>
      <c r="CF100" s="31">
        <f t="shared" si="251"/>
        <v>6845</v>
      </c>
      <c r="CG100" s="31">
        <f>CG101+CG104+CG107</f>
        <v>0</v>
      </c>
      <c r="CH100" s="24"/>
      <c r="CI100" s="40"/>
      <c r="CM100" s="1" t="s">
        <v>29</v>
      </c>
    </row>
    <row r="101" ht="15">
      <c r="A101" s="16" t="s">
        <v>102</v>
      </c>
      <c r="B101" s="17">
        <v>610</v>
      </c>
      <c r="C101" s="16"/>
      <c r="D101" s="16"/>
      <c r="E101" s="39" t="s">
        <v>104</v>
      </c>
      <c r="F101" s="31">
        <f>F102+F103</f>
        <v>543</v>
      </c>
      <c r="G101" s="31">
        <f>G102+G103</f>
        <v>543</v>
      </c>
      <c r="H101" s="31">
        <f>H102+H103</f>
        <v>543</v>
      </c>
      <c r="I101" s="31">
        <f>I102+I103</f>
        <v>0</v>
      </c>
      <c r="J101" s="31">
        <f>J102+J103</f>
        <v>0</v>
      </c>
      <c r="K101" s="31">
        <f>K102+K103</f>
        <v>0</v>
      </c>
      <c r="L101" s="31">
        <f t="shared" si="213"/>
        <v>543</v>
      </c>
      <c r="M101" s="31">
        <f t="shared" si="214"/>
        <v>543</v>
      </c>
      <c r="N101" s="31">
        <f t="shared" si="215"/>
        <v>543</v>
      </c>
      <c r="O101" s="31">
        <f>O102+O103</f>
        <v>0</v>
      </c>
      <c r="P101" s="31">
        <f>P102+P103</f>
        <v>0</v>
      </c>
      <c r="Q101" s="31">
        <f>Q102+Q103</f>
        <v>0</v>
      </c>
      <c r="R101" s="31">
        <f t="shared" si="216"/>
        <v>543</v>
      </c>
      <c r="S101" s="31">
        <f t="shared" si="217"/>
        <v>543</v>
      </c>
      <c r="T101" s="31">
        <f t="shared" si="218"/>
        <v>543</v>
      </c>
      <c r="U101" s="31">
        <f>U102+U103</f>
        <v>0</v>
      </c>
      <c r="V101" s="31">
        <f>V102+V103</f>
        <v>0</v>
      </c>
      <c r="W101" s="31">
        <f>W102+W103</f>
        <v>0</v>
      </c>
      <c r="X101" s="31">
        <f t="shared" si="219"/>
        <v>543</v>
      </c>
      <c r="Y101" s="31">
        <f t="shared" si="220"/>
        <v>543</v>
      </c>
      <c r="Z101" s="31">
        <f t="shared" si="221"/>
        <v>543</v>
      </c>
      <c r="AA101" s="31">
        <f>AA102+AA103</f>
        <v>0</v>
      </c>
      <c r="AB101" s="31">
        <f>AB102+AB103</f>
        <v>0</v>
      </c>
      <c r="AC101" s="31">
        <f>AC102+AC103</f>
        <v>0</v>
      </c>
      <c r="AD101" s="31">
        <f t="shared" si="222"/>
        <v>543</v>
      </c>
      <c r="AE101" s="31">
        <f t="shared" si="223"/>
        <v>543</v>
      </c>
      <c r="AF101" s="31">
        <f t="shared" si="224"/>
        <v>543</v>
      </c>
      <c r="AG101" s="31">
        <f>AG102+AG103</f>
        <v>0</v>
      </c>
      <c r="AH101" s="31">
        <f>AH102+AH103</f>
        <v>0</v>
      </c>
      <c r="AI101" s="31">
        <f>AI102+AI103</f>
        <v>0</v>
      </c>
      <c r="AJ101" s="31">
        <f t="shared" si="225"/>
        <v>543</v>
      </c>
      <c r="AK101" s="31">
        <f t="shared" si="226"/>
        <v>543</v>
      </c>
      <c r="AL101" s="31">
        <f t="shared" si="227"/>
        <v>543</v>
      </c>
      <c r="AM101" s="31">
        <f>AM102+AM103</f>
        <v>0</v>
      </c>
      <c r="AN101" s="31">
        <f>AN102+AN103</f>
        <v>0</v>
      </c>
      <c r="AO101" s="31">
        <f>AO102+AO103</f>
        <v>0</v>
      </c>
      <c r="AP101" s="31">
        <f t="shared" si="228"/>
        <v>543</v>
      </c>
      <c r="AQ101" s="31">
        <f t="shared" si="229"/>
        <v>543</v>
      </c>
      <c r="AR101" s="31">
        <f t="shared" si="230"/>
        <v>543</v>
      </c>
      <c r="AS101" s="31">
        <f>AS102+AS103</f>
        <v>0</v>
      </c>
      <c r="AT101" s="31">
        <f>AT102+AT103</f>
        <v>0</v>
      </c>
      <c r="AU101" s="31">
        <f>AU102+AU103</f>
        <v>0</v>
      </c>
      <c r="AV101" s="31">
        <f t="shared" si="231"/>
        <v>543</v>
      </c>
      <c r="AW101" s="31">
        <f t="shared" si="232"/>
        <v>543</v>
      </c>
      <c r="AX101" s="31">
        <f t="shared" si="233"/>
        <v>543</v>
      </c>
      <c r="AY101" s="31">
        <f>AY102+AY103</f>
        <v>0</v>
      </c>
      <c r="AZ101" s="31">
        <f>AZ102+AZ103</f>
        <v>0</v>
      </c>
      <c r="BA101" s="31">
        <f>BA102+BA103</f>
        <v>0</v>
      </c>
      <c r="BB101" s="31">
        <f t="shared" si="234"/>
        <v>543</v>
      </c>
      <c r="BC101" s="31">
        <f t="shared" si="235"/>
        <v>543</v>
      </c>
      <c r="BD101" s="31">
        <f t="shared" si="236"/>
        <v>543</v>
      </c>
      <c r="BE101" s="31">
        <f>BE102+BE103</f>
        <v>0</v>
      </c>
      <c r="BF101" s="31">
        <f>BF102+BF103</f>
        <v>0</v>
      </c>
      <c r="BG101" s="31">
        <f>BG102+BG103</f>
        <v>0</v>
      </c>
      <c r="BH101" s="31">
        <f t="shared" si="237"/>
        <v>543</v>
      </c>
      <c r="BI101" s="31">
        <f t="shared" si="238"/>
        <v>543</v>
      </c>
      <c r="BJ101" s="31">
        <f t="shared" si="239"/>
        <v>543</v>
      </c>
      <c r="BK101" s="31">
        <f>BK102+BK103</f>
        <v>0</v>
      </c>
      <c r="BL101" s="31">
        <f>BL102+BL103</f>
        <v>0</v>
      </c>
      <c r="BM101" s="31">
        <f>BM102+BM103</f>
        <v>0</v>
      </c>
      <c r="BN101" s="31">
        <f t="shared" si="240"/>
        <v>543</v>
      </c>
      <c r="BO101" s="31">
        <f t="shared" si="241"/>
        <v>543</v>
      </c>
      <c r="BP101" s="31">
        <f t="shared" si="242"/>
        <v>543</v>
      </c>
      <c r="BQ101" s="31">
        <f>BQ102+BQ103</f>
        <v>0</v>
      </c>
      <c r="BR101" s="31">
        <f>BR102+BR103</f>
        <v>0</v>
      </c>
      <c r="BS101" s="31">
        <f t="shared" si="243"/>
        <v>543</v>
      </c>
      <c r="BT101" s="31">
        <f t="shared" si="244"/>
        <v>543</v>
      </c>
      <c r="BU101" s="31">
        <f t="shared" si="245"/>
        <v>543</v>
      </c>
      <c r="BV101" s="31">
        <f>BV102+BV103</f>
        <v>0</v>
      </c>
      <c r="BW101" s="31">
        <f>BW102+BW103</f>
        <v>0</v>
      </c>
      <c r="BX101" s="31">
        <f t="shared" si="246"/>
        <v>543</v>
      </c>
      <c r="BY101" s="31">
        <f t="shared" si="247"/>
        <v>543</v>
      </c>
      <c r="BZ101" s="31">
        <f t="shared" si="248"/>
        <v>543</v>
      </c>
      <c r="CA101" s="31">
        <f>CA102+CA103</f>
        <v>0</v>
      </c>
      <c r="CB101" s="31">
        <f>CB102+CB103</f>
        <v>0</v>
      </c>
      <c r="CC101" s="31">
        <f>CC102+CC103</f>
        <v>0</v>
      </c>
      <c r="CD101" s="31">
        <f t="shared" si="249"/>
        <v>543</v>
      </c>
      <c r="CE101" s="31">
        <f t="shared" si="250"/>
        <v>543</v>
      </c>
      <c r="CF101" s="31">
        <f t="shared" si="251"/>
        <v>543</v>
      </c>
      <c r="CG101" s="31">
        <f>CG102+CG103</f>
        <v>0</v>
      </c>
      <c r="CH101" s="24"/>
      <c r="CI101" s="40"/>
      <c r="CN101" s="1" t="s">
        <v>30</v>
      </c>
    </row>
    <row r="102" ht="15">
      <c r="A102" s="16" t="s">
        <v>102</v>
      </c>
      <c r="B102" s="17">
        <v>610</v>
      </c>
      <c r="C102" s="16" t="s">
        <v>47</v>
      </c>
      <c r="D102" s="16" t="s">
        <v>105</v>
      </c>
      <c r="E102" s="39" t="s">
        <v>106</v>
      </c>
      <c r="F102" s="31">
        <v>200</v>
      </c>
      <c r="G102" s="31">
        <v>200</v>
      </c>
      <c r="H102" s="31">
        <v>200</v>
      </c>
      <c r="I102" s="31"/>
      <c r="J102" s="31"/>
      <c r="K102" s="31"/>
      <c r="L102" s="31">
        <f t="shared" si="213"/>
        <v>200</v>
      </c>
      <c r="M102" s="31">
        <f t="shared" si="214"/>
        <v>200</v>
      </c>
      <c r="N102" s="31">
        <f t="shared" si="215"/>
        <v>200</v>
      </c>
      <c r="O102" s="31"/>
      <c r="P102" s="31"/>
      <c r="Q102" s="31"/>
      <c r="R102" s="31">
        <f t="shared" si="216"/>
        <v>200</v>
      </c>
      <c r="S102" s="31">
        <f t="shared" si="217"/>
        <v>200</v>
      </c>
      <c r="T102" s="31">
        <f t="shared" si="218"/>
        <v>200</v>
      </c>
      <c r="U102" s="31"/>
      <c r="V102" s="31"/>
      <c r="W102" s="31"/>
      <c r="X102" s="31">
        <f t="shared" si="219"/>
        <v>200</v>
      </c>
      <c r="Y102" s="31">
        <f t="shared" si="220"/>
        <v>200</v>
      </c>
      <c r="Z102" s="31">
        <f t="shared" si="221"/>
        <v>200</v>
      </c>
      <c r="AA102" s="31"/>
      <c r="AB102" s="31"/>
      <c r="AC102" s="31"/>
      <c r="AD102" s="31">
        <f t="shared" si="222"/>
        <v>200</v>
      </c>
      <c r="AE102" s="31">
        <f t="shared" si="223"/>
        <v>200</v>
      </c>
      <c r="AF102" s="31">
        <f t="shared" si="224"/>
        <v>200</v>
      </c>
      <c r="AG102" s="31"/>
      <c r="AH102" s="31"/>
      <c r="AI102" s="31"/>
      <c r="AJ102" s="31">
        <f t="shared" si="225"/>
        <v>200</v>
      </c>
      <c r="AK102" s="31">
        <f t="shared" si="226"/>
        <v>200</v>
      </c>
      <c r="AL102" s="31">
        <f t="shared" si="227"/>
        <v>200</v>
      </c>
      <c r="AM102" s="31"/>
      <c r="AN102" s="31"/>
      <c r="AO102" s="31"/>
      <c r="AP102" s="31">
        <f t="shared" si="228"/>
        <v>200</v>
      </c>
      <c r="AQ102" s="31">
        <f t="shared" si="229"/>
        <v>200</v>
      </c>
      <c r="AR102" s="31">
        <f t="shared" si="230"/>
        <v>200</v>
      </c>
      <c r="AS102" s="31"/>
      <c r="AT102" s="31"/>
      <c r="AU102" s="31"/>
      <c r="AV102" s="31">
        <f t="shared" si="231"/>
        <v>200</v>
      </c>
      <c r="AW102" s="31">
        <f t="shared" si="232"/>
        <v>200</v>
      </c>
      <c r="AX102" s="31">
        <f t="shared" si="233"/>
        <v>200</v>
      </c>
      <c r="AY102" s="31"/>
      <c r="AZ102" s="31"/>
      <c r="BA102" s="31"/>
      <c r="BB102" s="31">
        <f t="shared" si="234"/>
        <v>200</v>
      </c>
      <c r="BC102" s="31">
        <f t="shared" si="235"/>
        <v>200</v>
      </c>
      <c r="BD102" s="31">
        <f t="shared" si="236"/>
        <v>200</v>
      </c>
      <c r="BE102" s="31"/>
      <c r="BF102" s="31"/>
      <c r="BG102" s="31"/>
      <c r="BH102" s="31">
        <f t="shared" si="237"/>
        <v>200</v>
      </c>
      <c r="BI102" s="31">
        <f t="shared" si="238"/>
        <v>200</v>
      </c>
      <c r="BJ102" s="31">
        <f t="shared" si="239"/>
        <v>200</v>
      </c>
      <c r="BK102" s="31"/>
      <c r="BL102" s="31"/>
      <c r="BM102" s="31"/>
      <c r="BN102" s="31">
        <f t="shared" si="240"/>
        <v>200</v>
      </c>
      <c r="BO102" s="31">
        <f t="shared" si="241"/>
        <v>200</v>
      </c>
      <c r="BP102" s="31">
        <f t="shared" si="242"/>
        <v>200</v>
      </c>
      <c r="BQ102" s="31"/>
      <c r="BR102" s="31"/>
      <c r="BS102" s="31">
        <f t="shared" si="243"/>
        <v>200</v>
      </c>
      <c r="BT102" s="31">
        <f t="shared" si="244"/>
        <v>200</v>
      </c>
      <c r="BU102" s="31">
        <f t="shared" si="245"/>
        <v>200</v>
      </c>
      <c r="BV102" s="31"/>
      <c r="BW102" s="31"/>
      <c r="BX102" s="31">
        <f t="shared" si="246"/>
        <v>200</v>
      </c>
      <c r="BY102" s="31">
        <f t="shared" si="247"/>
        <v>200</v>
      </c>
      <c r="BZ102" s="31">
        <f t="shared" si="248"/>
        <v>200</v>
      </c>
      <c r="CA102" s="31"/>
      <c r="CB102" s="31"/>
      <c r="CC102" s="31"/>
      <c r="CD102" s="31">
        <f t="shared" si="249"/>
        <v>200</v>
      </c>
      <c r="CE102" s="31">
        <f t="shared" si="250"/>
        <v>200</v>
      </c>
      <c r="CF102" s="31">
        <f t="shared" si="251"/>
        <v>200</v>
      </c>
      <c r="CG102" s="31"/>
      <c r="CH102" s="24"/>
      <c r="CI102" s="40"/>
    </row>
    <row r="103" ht="15">
      <c r="A103" s="16" t="s">
        <v>102</v>
      </c>
      <c r="B103" s="17">
        <v>610</v>
      </c>
      <c r="C103" s="16" t="s">
        <v>49</v>
      </c>
      <c r="D103" s="16" t="s">
        <v>42</v>
      </c>
      <c r="E103" s="39" t="s">
        <v>50</v>
      </c>
      <c r="F103" s="31">
        <v>343</v>
      </c>
      <c r="G103" s="31">
        <v>343</v>
      </c>
      <c r="H103" s="31">
        <v>343</v>
      </c>
      <c r="I103" s="31"/>
      <c r="J103" s="31"/>
      <c r="K103" s="31"/>
      <c r="L103" s="31">
        <f t="shared" si="213"/>
        <v>343</v>
      </c>
      <c r="M103" s="31">
        <f t="shared" si="214"/>
        <v>343</v>
      </c>
      <c r="N103" s="31">
        <f t="shared" si="215"/>
        <v>343</v>
      </c>
      <c r="O103" s="31"/>
      <c r="P103" s="31"/>
      <c r="Q103" s="31"/>
      <c r="R103" s="31">
        <f t="shared" si="216"/>
        <v>343</v>
      </c>
      <c r="S103" s="31">
        <f t="shared" si="217"/>
        <v>343</v>
      </c>
      <c r="T103" s="31">
        <f t="shared" si="218"/>
        <v>343</v>
      </c>
      <c r="U103" s="31"/>
      <c r="V103" s="31"/>
      <c r="W103" s="31"/>
      <c r="X103" s="31">
        <f t="shared" si="219"/>
        <v>343</v>
      </c>
      <c r="Y103" s="31">
        <f t="shared" si="220"/>
        <v>343</v>
      </c>
      <c r="Z103" s="31">
        <f t="shared" si="221"/>
        <v>343</v>
      </c>
      <c r="AA103" s="31"/>
      <c r="AB103" s="31"/>
      <c r="AC103" s="31"/>
      <c r="AD103" s="31">
        <f t="shared" si="222"/>
        <v>343</v>
      </c>
      <c r="AE103" s="31">
        <f t="shared" si="223"/>
        <v>343</v>
      </c>
      <c r="AF103" s="31">
        <f t="shared" si="224"/>
        <v>343</v>
      </c>
      <c r="AG103" s="31"/>
      <c r="AH103" s="31"/>
      <c r="AI103" s="31"/>
      <c r="AJ103" s="31">
        <f t="shared" si="225"/>
        <v>343</v>
      </c>
      <c r="AK103" s="31">
        <f t="shared" si="226"/>
        <v>343</v>
      </c>
      <c r="AL103" s="31">
        <f t="shared" si="227"/>
        <v>343</v>
      </c>
      <c r="AM103" s="31"/>
      <c r="AN103" s="31"/>
      <c r="AO103" s="31"/>
      <c r="AP103" s="31">
        <f t="shared" si="228"/>
        <v>343</v>
      </c>
      <c r="AQ103" s="31">
        <f t="shared" si="229"/>
        <v>343</v>
      </c>
      <c r="AR103" s="31">
        <f t="shared" si="230"/>
        <v>343</v>
      </c>
      <c r="AS103" s="31"/>
      <c r="AT103" s="31"/>
      <c r="AU103" s="31"/>
      <c r="AV103" s="31">
        <f t="shared" si="231"/>
        <v>343</v>
      </c>
      <c r="AW103" s="31">
        <f t="shared" si="232"/>
        <v>343</v>
      </c>
      <c r="AX103" s="31">
        <f t="shared" si="233"/>
        <v>343</v>
      </c>
      <c r="AY103" s="31"/>
      <c r="AZ103" s="31"/>
      <c r="BA103" s="31"/>
      <c r="BB103" s="31">
        <f t="shared" si="234"/>
        <v>343</v>
      </c>
      <c r="BC103" s="31">
        <f t="shared" si="235"/>
        <v>343</v>
      </c>
      <c r="BD103" s="31">
        <f t="shared" si="236"/>
        <v>343</v>
      </c>
      <c r="BE103" s="31"/>
      <c r="BF103" s="31"/>
      <c r="BG103" s="31"/>
      <c r="BH103" s="31">
        <f t="shared" si="237"/>
        <v>343</v>
      </c>
      <c r="BI103" s="31">
        <f t="shared" si="238"/>
        <v>343</v>
      </c>
      <c r="BJ103" s="31">
        <f t="shared" si="239"/>
        <v>343</v>
      </c>
      <c r="BK103" s="31"/>
      <c r="BL103" s="31"/>
      <c r="BM103" s="31"/>
      <c r="BN103" s="31">
        <f t="shared" si="240"/>
        <v>343</v>
      </c>
      <c r="BO103" s="31">
        <f t="shared" si="241"/>
        <v>343</v>
      </c>
      <c r="BP103" s="31">
        <f t="shared" si="242"/>
        <v>343</v>
      </c>
      <c r="BQ103" s="31"/>
      <c r="BR103" s="31"/>
      <c r="BS103" s="31">
        <f t="shared" si="243"/>
        <v>343</v>
      </c>
      <c r="BT103" s="31">
        <f t="shared" si="244"/>
        <v>343</v>
      </c>
      <c r="BU103" s="31">
        <f t="shared" si="245"/>
        <v>343</v>
      </c>
      <c r="BV103" s="31"/>
      <c r="BW103" s="31"/>
      <c r="BX103" s="31">
        <f t="shared" si="246"/>
        <v>343</v>
      </c>
      <c r="BY103" s="31">
        <f t="shared" si="247"/>
        <v>343</v>
      </c>
      <c r="BZ103" s="31">
        <f t="shared" si="248"/>
        <v>343</v>
      </c>
      <c r="CA103" s="31"/>
      <c r="CB103" s="31"/>
      <c r="CC103" s="31"/>
      <c r="CD103" s="31">
        <f t="shared" si="249"/>
        <v>343</v>
      </c>
      <c r="CE103" s="31">
        <f t="shared" si="250"/>
        <v>343</v>
      </c>
      <c r="CF103" s="31">
        <f t="shared" si="251"/>
        <v>343</v>
      </c>
      <c r="CG103" s="31"/>
      <c r="CH103" s="24"/>
      <c r="CI103" s="40"/>
    </row>
    <row r="104" ht="15">
      <c r="A104" s="16" t="s">
        <v>102</v>
      </c>
      <c r="B104" s="17">
        <v>620</v>
      </c>
      <c r="C104" s="16"/>
      <c r="D104" s="16"/>
      <c r="E104" s="39" t="s">
        <v>46</v>
      </c>
      <c r="F104" s="31">
        <f>F105+F106</f>
        <v>3150</v>
      </c>
      <c r="G104" s="31">
        <f>G105+G106</f>
        <v>3150</v>
      </c>
      <c r="H104" s="31">
        <f>H105+H106</f>
        <v>3150</v>
      </c>
      <c r="I104" s="31">
        <f>I105+I106</f>
        <v>0</v>
      </c>
      <c r="J104" s="31">
        <f>J105+J106</f>
        <v>0</v>
      </c>
      <c r="K104" s="31">
        <f>K105+K106</f>
        <v>0</v>
      </c>
      <c r="L104" s="31">
        <f t="shared" si="213"/>
        <v>3150</v>
      </c>
      <c r="M104" s="31">
        <f t="shared" si="214"/>
        <v>3150</v>
      </c>
      <c r="N104" s="31">
        <f t="shared" si="215"/>
        <v>3150</v>
      </c>
      <c r="O104" s="31">
        <f>O105+O106</f>
        <v>0</v>
      </c>
      <c r="P104" s="31">
        <f>P105+P106</f>
        <v>0</v>
      </c>
      <c r="Q104" s="31">
        <f>Q105+Q106</f>
        <v>0</v>
      </c>
      <c r="R104" s="31">
        <f t="shared" si="216"/>
        <v>3150</v>
      </c>
      <c r="S104" s="31">
        <f t="shared" si="217"/>
        <v>3150</v>
      </c>
      <c r="T104" s="31">
        <f t="shared" si="218"/>
        <v>3150</v>
      </c>
      <c r="U104" s="31">
        <f>U105+U106</f>
        <v>0</v>
      </c>
      <c r="V104" s="31">
        <f>V105+V106</f>
        <v>0</v>
      </c>
      <c r="W104" s="31">
        <f>W105+W106</f>
        <v>0</v>
      </c>
      <c r="X104" s="31">
        <f t="shared" si="219"/>
        <v>3150</v>
      </c>
      <c r="Y104" s="31">
        <f t="shared" si="220"/>
        <v>3150</v>
      </c>
      <c r="Z104" s="31">
        <f t="shared" si="221"/>
        <v>3150</v>
      </c>
      <c r="AA104" s="31">
        <f>AA105+AA106</f>
        <v>0</v>
      </c>
      <c r="AB104" s="31">
        <f>AB105+AB106</f>
        <v>0</v>
      </c>
      <c r="AC104" s="31">
        <f>AC105+AC106</f>
        <v>0</v>
      </c>
      <c r="AD104" s="31">
        <f t="shared" si="222"/>
        <v>3150</v>
      </c>
      <c r="AE104" s="31">
        <f t="shared" si="223"/>
        <v>3150</v>
      </c>
      <c r="AF104" s="31">
        <f t="shared" si="224"/>
        <v>3150</v>
      </c>
      <c r="AG104" s="31">
        <f>AG105+AG106</f>
        <v>0</v>
      </c>
      <c r="AH104" s="31">
        <f>AH105+AH106</f>
        <v>0</v>
      </c>
      <c r="AI104" s="31">
        <f>AI105+AI106</f>
        <v>0</v>
      </c>
      <c r="AJ104" s="31">
        <f t="shared" si="225"/>
        <v>3150</v>
      </c>
      <c r="AK104" s="31">
        <f t="shared" si="226"/>
        <v>3150</v>
      </c>
      <c r="AL104" s="31">
        <f t="shared" si="227"/>
        <v>3150</v>
      </c>
      <c r="AM104" s="31">
        <f>AM105+AM106</f>
        <v>0</v>
      </c>
      <c r="AN104" s="31">
        <f>AN105+AN106</f>
        <v>0</v>
      </c>
      <c r="AO104" s="31">
        <f>AO105+AO106</f>
        <v>0</v>
      </c>
      <c r="AP104" s="31">
        <f t="shared" si="228"/>
        <v>3150</v>
      </c>
      <c r="AQ104" s="31">
        <f t="shared" si="229"/>
        <v>3150</v>
      </c>
      <c r="AR104" s="31">
        <f t="shared" si="230"/>
        <v>3150</v>
      </c>
      <c r="AS104" s="31">
        <f>AS105+AS106</f>
        <v>0</v>
      </c>
      <c r="AT104" s="31">
        <f>AT105+AT106</f>
        <v>0</v>
      </c>
      <c r="AU104" s="31">
        <f>AU105+AU106</f>
        <v>0</v>
      </c>
      <c r="AV104" s="31">
        <f t="shared" si="231"/>
        <v>3150</v>
      </c>
      <c r="AW104" s="31">
        <f t="shared" si="232"/>
        <v>3150</v>
      </c>
      <c r="AX104" s="31">
        <f t="shared" si="233"/>
        <v>3150</v>
      </c>
      <c r="AY104" s="31">
        <f>AY105+AY106</f>
        <v>0</v>
      </c>
      <c r="AZ104" s="31">
        <f>AZ105+AZ106</f>
        <v>0</v>
      </c>
      <c r="BA104" s="31">
        <f>BA105+BA106</f>
        <v>0</v>
      </c>
      <c r="BB104" s="31">
        <f t="shared" si="234"/>
        <v>3150</v>
      </c>
      <c r="BC104" s="31">
        <f t="shared" si="235"/>
        <v>3150</v>
      </c>
      <c r="BD104" s="31">
        <f t="shared" si="236"/>
        <v>3150</v>
      </c>
      <c r="BE104" s="31">
        <f>BE105+BE106</f>
        <v>0</v>
      </c>
      <c r="BF104" s="31">
        <f>BF105+BF106</f>
        <v>0</v>
      </c>
      <c r="BG104" s="31">
        <f>BG105+BG106</f>
        <v>0</v>
      </c>
      <c r="BH104" s="31">
        <f t="shared" si="237"/>
        <v>3150</v>
      </c>
      <c r="BI104" s="31">
        <f t="shared" si="238"/>
        <v>3150</v>
      </c>
      <c r="BJ104" s="31">
        <f t="shared" si="239"/>
        <v>3150</v>
      </c>
      <c r="BK104" s="31">
        <f>BK105+BK106</f>
        <v>0</v>
      </c>
      <c r="BL104" s="31">
        <f>BL105+BL106</f>
        <v>0</v>
      </c>
      <c r="BM104" s="31">
        <f>BM105+BM106</f>
        <v>0</v>
      </c>
      <c r="BN104" s="31">
        <f t="shared" si="240"/>
        <v>3150</v>
      </c>
      <c r="BO104" s="31">
        <f t="shared" si="241"/>
        <v>3150</v>
      </c>
      <c r="BP104" s="31">
        <f t="shared" si="242"/>
        <v>3150</v>
      </c>
      <c r="BQ104" s="31">
        <f>BQ105+BQ106</f>
        <v>0</v>
      </c>
      <c r="BR104" s="31">
        <f>BR105+BR106</f>
        <v>0</v>
      </c>
      <c r="BS104" s="31">
        <f t="shared" si="243"/>
        <v>3150</v>
      </c>
      <c r="BT104" s="31">
        <f t="shared" si="244"/>
        <v>3150</v>
      </c>
      <c r="BU104" s="31">
        <f t="shared" si="245"/>
        <v>3150</v>
      </c>
      <c r="BV104" s="31">
        <f>BV105+BV106</f>
        <v>0</v>
      </c>
      <c r="BW104" s="31">
        <f>BW105+BW106</f>
        <v>0</v>
      </c>
      <c r="BX104" s="31">
        <f t="shared" si="246"/>
        <v>3150</v>
      </c>
      <c r="BY104" s="31">
        <f t="shared" si="247"/>
        <v>3150</v>
      </c>
      <c r="BZ104" s="31">
        <f t="shared" si="248"/>
        <v>3150</v>
      </c>
      <c r="CA104" s="31">
        <f>CA105+CA106</f>
        <v>0</v>
      </c>
      <c r="CB104" s="31">
        <f>CB105+CB106</f>
        <v>0</v>
      </c>
      <c r="CC104" s="31">
        <f>CC105+CC106</f>
        <v>0</v>
      </c>
      <c r="CD104" s="31">
        <f t="shared" si="249"/>
        <v>3150</v>
      </c>
      <c r="CE104" s="31">
        <f t="shared" si="250"/>
        <v>3150</v>
      </c>
      <c r="CF104" s="31">
        <f t="shared" si="251"/>
        <v>3150</v>
      </c>
      <c r="CG104" s="31">
        <f>CG105+CG106</f>
        <v>0</v>
      </c>
      <c r="CH104" s="24"/>
      <c r="CI104" s="40"/>
      <c r="CN104" s="1" t="s">
        <v>30</v>
      </c>
    </row>
    <row r="105" ht="15">
      <c r="A105" s="16" t="s">
        <v>102</v>
      </c>
      <c r="B105" s="17">
        <v>620</v>
      </c>
      <c r="C105" s="16" t="s">
        <v>47</v>
      </c>
      <c r="D105" s="16" t="s">
        <v>47</v>
      </c>
      <c r="E105" s="39" t="s">
        <v>48</v>
      </c>
      <c r="F105" s="31">
        <v>2350</v>
      </c>
      <c r="G105" s="31">
        <v>2350</v>
      </c>
      <c r="H105" s="31">
        <v>2350</v>
      </c>
      <c r="I105" s="31"/>
      <c r="J105" s="31"/>
      <c r="K105" s="31"/>
      <c r="L105" s="31">
        <f t="shared" si="213"/>
        <v>2350</v>
      </c>
      <c r="M105" s="31">
        <f t="shared" si="214"/>
        <v>2350</v>
      </c>
      <c r="N105" s="31">
        <f t="shared" si="215"/>
        <v>2350</v>
      </c>
      <c r="O105" s="31"/>
      <c r="P105" s="31"/>
      <c r="Q105" s="31"/>
      <c r="R105" s="31">
        <f t="shared" si="216"/>
        <v>2350</v>
      </c>
      <c r="S105" s="31">
        <f t="shared" si="217"/>
        <v>2350</v>
      </c>
      <c r="T105" s="31">
        <f t="shared" si="218"/>
        <v>2350</v>
      </c>
      <c r="U105" s="31"/>
      <c r="V105" s="31"/>
      <c r="W105" s="31"/>
      <c r="X105" s="31">
        <f t="shared" si="219"/>
        <v>2350</v>
      </c>
      <c r="Y105" s="31">
        <f t="shared" si="220"/>
        <v>2350</v>
      </c>
      <c r="Z105" s="31">
        <f t="shared" si="221"/>
        <v>2350</v>
      </c>
      <c r="AA105" s="31"/>
      <c r="AB105" s="31"/>
      <c r="AC105" s="31"/>
      <c r="AD105" s="31">
        <f t="shared" si="222"/>
        <v>2350</v>
      </c>
      <c r="AE105" s="31">
        <f t="shared" si="223"/>
        <v>2350</v>
      </c>
      <c r="AF105" s="31">
        <f t="shared" si="224"/>
        <v>2350</v>
      </c>
      <c r="AG105" s="31"/>
      <c r="AH105" s="31"/>
      <c r="AI105" s="31"/>
      <c r="AJ105" s="31">
        <f t="shared" si="225"/>
        <v>2350</v>
      </c>
      <c r="AK105" s="31">
        <f t="shared" si="226"/>
        <v>2350</v>
      </c>
      <c r="AL105" s="31">
        <f t="shared" si="227"/>
        <v>2350</v>
      </c>
      <c r="AM105" s="31"/>
      <c r="AN105" s="31"/>
      <c r="AO105" s="31"/>
      <c r="AP105" s="31">
        <f t="shared" si="228"/>
        <v>2350</v>
      </c>
      <c r="AQ105" s="31">
        <f t="shared" si="229"/>
        <v>2350</v>
      </c>
      <c r="AR105" s="31">
        <f t="shared" si="230"/>
        <v>2350</v>
      </c>
      <c r="AS105" s="31"/>
      <c r="AT105" s="31"/>
      <c r="AU105" s="31"/>
      <c r="AV105" s="31">
        <f t="shared" si="231"/>
        <v>2350</v>
      </c>
      <c r="AW105" s="31">
        <f t="shared" si="232"/>
        <v>2350</v>
      </c>
      <c r="AX105" s="31">
        <f t="shared" si="233"/>
        <v>2350</v>
      </c>
      <c r="AY105" s="31"/>
      <c r="AZ105" s="31"/>
      <c r="BA105" s="31"/>
      <c r="BB105" s="31">
        <f t="shared" si="234"/>
        <v>2350</v>
      </c>
      <c r="BC105" s="31">
        <f t="shared" si="235"/>
        <v>2350</v>
      </c>
      <c r="BD105" s="31">
        <f t="shared" si="236"/>
        <v>2350</v>
      </c>
      <c r="BE105" s="31"/>
      <c r="BF105" s="31"/>
      <c r="BG105" s="31"/>
      <c r="BH105" s="31">
        <f t="shared" si="237"/>
        <v>2350</v>
      </c>
      <c r="BI105" s="31">
        <f t="shared" si="238"/>
        <v>2350</v>
      </c>
      <c r="BJ105" s="31">
        <f t="shared" si="239"/>
        <v>2350</v>
      </c>
      <c r="BK105" s="31"/>
      <c r="BL105" s="31"/>
      <c r="BM105" s="31"/>
      <c r="BN105" s="31">
        <f t="shared" si="240"/>
        <v>2350</v>
      </c>
      <c r="BO105" s="31">
        <f t="shared" si="241"/>
        <v>2350</v>
      </c>
      <c r="BP105" s="31">
        <f t="shared" si="242"/>
        <v>2350</v>
      </c>
      <c r="BQ105" s="31"/>
      <c r="BR105" s="31"/>
      <c r="BS105" s="31">
        <f t="shared" si="243"/>
        <v>2350</v>
      </c>
      <c r="BT105" s="31">
        <f t="shared" si="244"/>
        <v>2350</v>
      </c>
      <c r="BU105" s="31">
        <f t="shared" si="245"/>
        <v>2350</v>
      </c>
      <c r="BV105" s="31"/>
      <c r="BW105" s="31"/>
      <c r="BX105" s="31">
        <f t="shared" si="246"/>
        <v>2350</v>
      </c>
      <c r="BY105" s="31">
        <f t="shared" si="247"/>
        <v>2350</v>
      </c>
      <c r="BZ105" s="31">
        <f t="shared" si="248"/>
        <v>2350</v>
      </c>
      <c r="CA105" s="31"/>
      <c r="CB105" s="31"/>
      <c r="CC105" s="31"/>
      <c r="CD105" s="31">
        <f t="shared" si="249"/>
        <v>2350</v>
      </c>
      <c r="CE105" s="31">
        <f t="shared" si="250"/>
        <v>2350</v>
      </c>
      <c r="CF105" s="31">
        <f t="shared" si="251"/>
        <v>2350</v>
      </c>
      <c r="CG105" s="31"/>
      <c r="CH105" s="24"/>
      <c r="CI105" s="40"/>
    </row>
    <row r="106" ht="15">
      <c r="A106" s="16" t="s">
        <v>102</v>
      </c>
      <c r="B106" s="17">
        <v>620</v>
      </c>
      <c r="C106" s="16" t="s">
        <v>49</v>
      </c>
      <c r="D106" s="16" t="s">
        <v>42</v>
      </c>
      <c r="E106" s="39" t="s">
        <v>50</v>
      </c>
      <c r="F106" s="31">
        <v>800</v>
      </c>
      <c r="G106" s="31">
        <v>800</v>
      </c>
      <c r="H106" s="31">
        <v>800</v>
      </c>
      <c r="I106" s="31"/>
      <c r="J106" s="31"/>
      <c r="K106" s="31"/>
      <c r="L106" s="31">
        <f t="shared" si="213"/>
        <v>800</v>
      </c>
      <c r="M106" s="31">
        <f t="shared" si="214"/>
        <v>800</v>
      </c>
      <c r="N106" s="31">
        <f t="shared" si="215"/>
        <v>800</v>
      </c>
      <c r="O106" s="31"/>
      <c r="P106" s="31"/>
      <c r="Q106" s="31"/>
      <c r="R106" s="31">
        <f t="shared" si="216"/>
        <v>800</v>
      </c>
      <c r="S106" s="31">
        <f t="shared" si="217"/>
        <v>800</v>
      </c>
      <c r="T106" s="31">
        <f t="shared" si="218"/>
        <v>800</v>
      </c>
      <c r="U106" s="31"/>
      <c r="V106" s="31"/>
      <c r="W106" s="31"/>
      <c r="X106" s="31">
        <f t="shared" si="219"/>
        <v>800</v>
      </c>
      <c r="Y106" s="31">
        <f t="shared" si="220"/>
        <v>800</v>
      </c>
      <c r="Z106" s="31">
        <f t="shared" si="221"/>
        <v>800</v>
      </c>
      <c r="AA106" s="31"/>
      <c r="AB106" s="31"/>
      <c r="AC106" s="31"/>
      <c r="AD106" s="31">
        <f t="shared" si="222"/>
        <v>800</v>
      </c>
      <c r="AE106" s="31">
        <f t="shared" si="223"/>
        <v>800</v>
      </c>
      <c r="AF106" s="31">
        <f t="shared" si="224"/>
        <v>800</v>
      </c>
      <c r="AG106" s="31"/>
      <c r="AH106" s="31"/>
      <c r="AI106" s="31"/>
      <c r="AJ106" s="31">
        <f t="shared" si="225"/>
        <v>800</v>
      </c>
      <c r="AK106" s="31">
        <f t="shared" si="226"/>
        <v>800</v>
      </c>
      <c r="AL106" s="31">
        <f t="shared" si="227"/>
        <v>800</v>
      </c>
      <c r="AM106" s="31"/>
      <c r="AN106" s="31"/>
      <c r="AO106" s="31"/>
      <c r="AP106" s="31">
        <f t="shared" si="228"/>
        <v>800</v>
      </c>
      <c r="AQ106" s="31">
        <f t="shared" si="229"/>
        <v>800</v>
      </c>
      <c r="AR106" s="31">
        <f t="shared" si="230"/>
        <v>800</v>
      </c>
      <c r="AS106" s="31"/>
      <c r="AT106" s="31"/>
      <c r="AU106" s="31"/>
      <c r="AV106" s="31">
        <f t="shared" si="231"/>
        <v>800</v>
      </c>
      <c r="AW106" s="31">
        <f t="shared" si="232"/>
        <v>800</v>
      </c>
      <c r="AX106" s="31">
        <f t="shared" si="233"/>
        <v>800</v>
      </c>
      <c r="AY106" s="31"/>
      <c r="AZ106" s="31"/>
      <c r="BA106" s="31"/>
      <c r="BB106" s="31">
        <f t="shared" si="234"/>
        <v>800</v>
      </c>
      <c r="BC106" s="31">
        <f t="shared" si="235"/>
        <v>800</v>
      </c>
      <c r="BD106" s="31">
        <f t="shared" si="236"/>
        <v>800</v>
      </c>
      <c r="BE106" s="31"/>
      <c r="BF106" s="31"/>
      <c r="BG106" s="31"/>
      <c r="BH106" s="31">
        <f t="shared" si="237"/>
        <v>800</v>
      </c>
      <c r="BI106" s="31">
        <f t="shared" si="238"/>
        <v>800</v>
      </c>
      <c r="BJ106" s="31">
        <f t="shared" si="239"/>
        <v>800</v>
      </c>
      <c r="BK106" s="31"/>
      <c r="BL106" s="31"/>
      <c r="BM106" s="31"/>
      <c r="BN106" s="31">
        <f t="shared" si="240"/>
        <v>800</v>
      </c>
      <c r="BO106" s="31">
        <f t="shared" si="241"/>
        <v>800</v>
      </c>
      <c r="BP106" s="31">
        <f t="shared" si="242"/>
        <v>800</v>
      </c>
      <c r="BQ106" s="31"/>
      <c r="BR106" s="31"/>
      <c r="BS106" s="31">
        <f t="shared" si="243"/>
        <v>800</v>
      </c>
      <c r="BT106" s="31">
        <f t="shared" si="244"/>
        <v>800</v>
      </c>
      <c r="BU106" s="31">
        <f t="shared" si="245"/>
        <v>800</v>
      </c>
      <c r="BV106" s="31"/>
      <c r="BW106" s="31"/>
      <c r="BX106" s="31">
        <f t="shared" si="246"/>
        <v>800</v>
      </c>
      <c r="BY106" s="31">
        <f t="shared" si="247"/>
        <v>800</v>
      </c>
      <c r="BZ106" s="31">
        <f t="shared" si="248"/>
        <v>800</v>
      </c>
      <c r="CA106" s="31"/>
      <c r="CB106" s="31"/>
      <c r="CC106" s="31"/>
      <c r="CD106" s="31">
        <f t="shared" ref="CD106:CD169" si="334">BX106+CA106</f>
        <v>800</v>
      </c>
      <c r="CE106" s="31">
        <f t="shared" ref="CE106:CE169" si="335">BY106+CB106</f>
        <v>800</v>
      </c>
      <c r="CF106" s="31">
        <f t="shared" ref="CF106:CF169" si="336">BZ106+CC106</f>
        <v>800</v>
      </c>
      <c r="CG106" s="31"/>
      <c r="CH106" s="24"/>
      <c r="CI106" s="40"/>
    </row>
    <row r="107" ht="65.650000000000006">
      <c r="A107" s="16" t="s">
        <v>102</v>
      </c>
      <c r="B107" s="17">
        <v>630</v>
      </c>
      <c r="C107" s="16"/>
      <c r="D107" s="16"/>
      <c r="E107" s="39" t="s">
        <v>51</v>
      </c>
      <c r="F107" s="31">
        <f>F108</f>
        <v>3152</v>
      </c>
      <c r="G107" s="31">
        <f>G108</f>
        <v>3152</v>
      </c>
      <c r="H107" s="31">
        <f>H108</f>
        <v>3152</v>
      </c>
      <c r="I107" s="31">
        <f>I108</f>
        <v>0</v>
      </c>
      <c r="J107" s="31">
        <f>J108</f>
        <v>0</v>
      </c>
      <c r="K107" s="31">
        <f>K108</f>
        <v>0</v>
      </c>
      <c r="L107" s="31">
        <f t="shared" si="213"/>
        <v>3152</v>
      </c>
      <c r="M107" s="31">
        <f t="shared" si="214"/>
        <v>3152</v>
      </c>
      <c r="N107" s="31">
        <f t="shared" si="215"/>
        <v>3152</v>
      </c>
      <c r="O107" s="31">
        <f>O108</f>
        <v>0</v>
      </c>
      <c r="P107" s="31">
        <f>P108</f>
        <v>0</v>
      </c>
      <c r="Q107" s="31">
        <f>Q108</f>
        <v>0</v>
      </c>
      <c r="R107" s="31">
        <f t="shared" si="216"/>
        <v>3152</v>
      </c>
      <c r="S107" s="31">
        <f t="shared" si="217"/>
        <v>3152</v>
      </c>
      <c r="T107" s="31">
        <f t="shared" si="218"/>
        <v>3152</v>
      </c>
      <c r="U107" s="31">
        <f>U108</f>
        <v>0</v>
      </c>
      <c r="V107" s="31">
        <f>V108</f>
        <v>0</v>
      </c>
      <c r="W107" s="31">
        <f>W108</f>
        <v>0</v>
      </c>
      <c r="X107" s="31">
        <f t="shared" si="219"/>
        <v>3152</v>
      </c>
      <c r="Y107" s="31">
        <f t="shared" si="220"/>
        <v>3152</v>
      </c>
      <c r="Z107" s="31">
        <f t="shared" si="221"/>
        <v>3152</v>
      </c>
      <c r="AA107" s="31">
        <f>AA108</f>
        <v>0</v>
      </c>
      <c r="AB107" s="31">
        <f>AB108</f>
        <v>0</v>
      </c>
      <c r="AC107" s="31">
        <f>AC108</f>
        <v>0</v>
      </c>
      <c r="AD107" s="31">
        <f t="shared" si="222"/>
        <v>3152</v>
      </c>
      <c r="AE107" s="31">
        <f t="shared" si="223"/>
        <v>3152</v>
      </c>
      <c r="AF107" s="31">
        <f t="shared" si="224"/>
        <v>3152</v>
      </c>
      <c r="AG107" s="31">
        <f>AG108</f>
        <v>0</v>
      </c>
      <c r="AH107" s="31">
        <f>AH108</f>
        <v>0</v>
      </c>
      <c r="AI107" s="31">
        <f>AI108</f>
        <v>0</v>
      </c>
      <c r="AJ107" s="31">
        <f t="shared" si="225"/>
        <v>3152</v>
      </c>
      <c r="AK107" s="31">
        <f t="shared" si="226"/>
        <v>3152</v>
      </c>
      <c r="AL107" s="31">
        <f t="shared" si="227"/>
        <v>3152</v>
      </c>
      <c r="AM107" s="31">
        <f>AM108</f>
        <v>56.722000000000001</v>
      </c>
      <c r="AN107" s="31">
        <f>AN108</f>
        <v>0</v>
      </c>
      <c r="AO107" s="31">
        <f>AO108</f>
        <v>0</v>
      </c>
      <c r="AP107" s="31">
        <f t="shared" si="228"/>
        <v>3208.7220000000002</v>
      </c>
      <c r="AQ107" s="31">
        <f t="shared" si="229"/>
        <v>3152</v>
      </c>
      <c r="AR107" s="31">
        <f t="shared" si="230"/>
        <v>3152</v>
      </c>
      <c r="AS107" s="31">
        <f>AS108</f>
        <v>0</v>
      </c>
      <c r="AT107" s="31">
        <f>AT108</f>
        <v>0</v>
      </c>
      <c r="AU107" s="31">
        <f>AU108</f>
        <v>0</v>
      </c>
      <c r="AV107" s="31">
        <f t="shared" si="231"/>
        <v>3208.7220000000002</v>
      </c>
      <c r="AW107" s="31">
        <f t="shared" si="232"/>
        <v>3152</v>
      </c>
      <c r="AX107" s="31">
        <f t="shared" si="233"/>
        <v>3152</v>
      </c>
      <c r="AY107" s="31">
        <f>AY108</f>
        <v>0</v>
      </c>
      <c r="AZ107" s="31">
        <f>AZ108</f>
        <v>0</v>
      </c>
      <c r="BA107" s="31">
        <f>BA108</f>
        <v>0</v>
      </c>
      <c r="BB107" s="31">
        <f t="shared" si="234"/>
        <v>3208.7220000000002</v>
      </c>
      <c r="BC107" s="31">
        <f t="shared" si="235"/>
        <v>3152</v>
      </c>
      <c r="BD107" s="31">
        <f t="shared" si="236"/>
        <v>3152</v>
      </c>
      <c r="BE107" s="31">
        <f>BE108</f>
        <v>0</v>
      </c>
      <c r="BF107" s="31">
        <f>BF108</f>
        <v>0</v>
      </c>
      <c r="BG107" s="31">
        <f>BG108</f>
        <v>0</v>
      </c>
      <c r="BH107" s="31">
        <f t="shared" si="237"/>
        <v>3208.7220000000002</v>
      </c>
      <c r="BI107" s="31">
        <f t="shared" si="238"/>
        <v>3152</v>
      </c>
      <c r="BJ107" s="31">
        <f t="shared" si="239"/>
        <v>3152</v>
      </c>
      <c r="BK107" s="31">
        <f>BK108</f>
        <v>100</v>
      </c>
      <c r="BL107" s="31">
        <f>BL108</f>
        <v>0</v>
      </c>
      <c r="BM107" s="31">
        <f>BM108</f>
        <v>0</v>
      </c>
      <c r="BN107" s="31">
        <f t="shared" si="240"/>
        <v>3308.7220000000002</v>
      </c>
      <c r="BO107" s="31">
        <f t="shared" si="241"/>
        <v>3152</v>
      </c>
      <c r="BP107" s="31">
        <f t="shared" si="242"/>
        <v>3152</v>
      </c>
      <c r="BQ107" s="31">
        <f>BQ108</f>
        <v>0</v>
      </c>
      <c r="BR107" s="31">
        <f>BR108</f>
        <v>0</v>
      </c>
      <c r="BS107" s="31">
        <f t="shared" si="243"/>
        <v>3308.7220000000002</v>
      </c>
      <c r="BT107" s="31">
        <f t="shared" si="244"/>
        <v>3152</v>
      </c>
      <c r="BU107" s="31">
        <f t="shared" si="245"/>
        <v>3152</v>
      </c>
      <c r="BV107" s="31">
        <f>BV108</f>
        <v>0</v>
      </c>
      <c r="BW107" s="31">
        <f>BW108</f>
        <v>0</v>
      </c>
      <c r="BX107" s="31">
        <f t="shared" si="246"/>
        <v>3308.7220000000002</v>
      </c>
      <c r="BY107" s="31">
        <f t="shared" si="247"/>
        <v>3152</v>
      </c>
      <c r="BZ107" s="31">
        <f t="shared" si="248"/>
        <v>3152</v>
      </c>
      <c r="CA107" s="31">
        <f>CA108</f>
        <v>0</v>
      </c>
      <c r="CB107" s="31">
        <f>CB108</f>
        <v>0</v>
      </c>
      <c r="CC107" s="31">
        <f>CC108</f>
        <v>0</v>
      </c>
      <c r="CD107" s="31">
        <f t="shared" si="334"/>
        <v>3308.7220000000002</v>
      </c>
      <c r="CE107" s="31">
        <f t="shared" si="335"/>
        <v>3152</v>
      </c>
      <c r="CF107" s="31">
        <f t="shared" si="336"/>
        <v>3152</v>
      </c>
      <c r="CG107" s="31">
        <f>CG108</f>
        <v>0</v>
      </c>
      <c r="CH107" s="24"/>
      <c r="CI107" s="40"/>
      <c r="CN107" s="1" t="s">
        <v>30</v>
      </c>
    </row>
    <row r="108" ht="15">
      <c r="A108" s="16" t="s">
        <v>102</v>
      </c>
      <c r="B108" s="17">
        <v>630</v>
      </c>
      <c r="C108" s="16" t="s">
        <v>42</v>
      </c>
      <c r="D108" s="16" t="s">
        <v>43</v>
      </c>
      <c r="E108" s="39" t="s">
        <v>44</v>
      </c>
      <c r="F108" s="31">
        <v>3152</v>
      </c>
      <c r="G108" s="31">
        <v>3152</v>
      </c>
      <c r="H108" s="31">
        <v>3152</v>
      </c>
      <c r="I108" s="31"/>
      <c r="J108" s="31"/>
      <c r="K108" s="31"/>
      <c r="L108" s="31">
        <f t="shared" si="213"/>
        <v>3152</v>
      </c>
      <c r="M108" s="31">
        <f t="shared" si="214"/>
        <v>3152</v>
      </c>
      <c r="N108" s="31">
        <f t="shared" si="215"/>
        <v>3152</v>
      </c>
      <c r="O108" s="31"/>
      <c r="P108" s="31"/>
      <c r="Q108" s="31"/>
      <c r="R108" s="31">
        <f t="shared" si="216"/>
        <v>3152</v>
      </c>
      <c r="S108" s="31">
        <f t="shared" si="217"/>
        <v>3152</v>
      </c>
      <c r="T108" s="31">
        <f t="shared" si="218"/>
        <v>3152</v>
      </c>
      <c r="U108" s="31"/>
      <c r="V108" s="31"/>
      <c r="W108" s="31"/>
      <c r="X108" s="31">
        <f t="shared" si="219"/>
        <v>3152</v>
      </c>
      <c r="Y108" s="31">
        <f t="shared" si="220"/>
        <v>3152</v>
      </c>
      <c r="Z108" s="31">
        <f t="shared" si="221"/>
        <v>3152</v>
      </c>
      <c r="AA108" s="31"/>
      <c r="AB108" s="31"/>
      <c r="AC108" s="31"/>
      <c r="AD108" s="31">
        <f t="shared" si="222"/>
        <v>3152</v>
      </c>
      <c r="AE108" s="31">
        <f t="shared" si="223"/>
        <v>3152</v>
      </c>
      <c r="AF108" s="31">
        <f t="shared" si="224"/>
        <v>3152</v>
      </c>
      <c r="AG108" s="31"/>
      <c r="AH108" s="31"/>
      <c r="AI108" s="31"/>
      <c r="AJ108" s="31">
        <f t="shared" si="225"/>
        <v>3152</v>
      </c>
      <c r="AK108" s="31">
        <f t="shared" si="226"/>
        <v>3152</v>
      </c>
      <c r="AL108" s="31">
        <f t="shared" si="227"/>
        <v>3152</v>
      </c>
      <c r="AM108" s="31">
        <v>56.722000000000001</v>
      </c>
      <c r="AN108" s="31"/>
      <c r="AO108" s="31"/>
      <c r="AP108" s="31">
        <f t="shared" si="228"/>
        <v>3208.7220000000002</v>
      </c>
      <c r="AQ108" s="31">
        <f t="shared" si="229"/>
        <v>3152</v>
      </c>
      <c r="AR108" s="31">
        <f t="shared" si="230"/>
        <v>3152</v>
      </c>
      <c r="AS108" s="31"/>
      <c r="AT108" s="31"/>
      <c r="AU108" s="31"/>
      <c r="AV108" s="31">
        <f t="shared" si="231"/>
        <v>3208.7220000000002</v>
      </c>
      <c r="AW108" s="31">
        <f t="shared" si="232"/>
        <v>3152</v>
      </c>
      <c r="AX108" s="31">
        <f t="shared" si="233"/>
        <v>3152</v>
      </c>
      <c r="AY108" s="31"/>
      <c r="AZ108" s="31"/>
      <c r="BA108" s="31"/>
      <c r="BB108" s="31">
        <f t="shared" si="234"/>
        <v>3208.7220000000002</v>
      </c>
      <c r="BC108" s="31">
        <f t="shared" si="235"/>
        <v>3152</v>
      </c>
      <c r="BD108" s="31">
        <f t="shared" si="236"/>
        <v>3152</v>
      </c>
      <c r="BE108" s="31"/>
      <c r="BF108" s="31"/>
      <c r="BG108" s="31"/>
      <c r="BH108" s="31">
        <f t="shared" si="237"/>
        <v>3208.7220000000002</v>
      </c>
      <c r="BI108" s="31">
        <f t="shared" si="238"/>
        <v>3152</v>
      </c>
      <c r="BJ108" s="31">
        <f t="shared" si="239"/>
        <v>3152</v>
      </c>
      <c r="BK108" s="31">
        <v>100</v>
      </c>
      <c r="BL108" s="31"/>
      <c r="BM108" s="31"/>
      <c r="BN108" s="31">
        <f t="shared" si="240"/>
        <v>3308.7220000000002</v>
      </c>
      <c r="BO108" s="31">
        <f t="shared" si="241"/>
        <v>3152</v>
      </c>
      <c r="BP108" s="31">
        <f t="shared" si="242"/>
        <v>3152</v>
      </c>
      <c r="BQ108" s="31"/>
      <c r="BR108" s="31"/>
      <c r="BS108" s="31">
        <f t="shared" si="243"/>
        <v>3308.7220000000002</v>
      </c>
      <c r="BT108" s="31">
        <f t="shared" si="244"/>
        <v>3152</v>
      </c>
      <c r="BU108" s="31">
        <f t="shared" si="245"/>
        <v>3152</v>
      </c>
      <c r="BV108" s="31"/>
      <c r="BW108" s="31"/>
      <c r="BX108" s="31">
        <f t="shared" si="246"/>
        <v>3308.7220000000002</v>
      </c>
      <c r="BY108" s="31">
        <f t="shared" si="247"/>
        <v>3152</v>
      </c>
      <c r="BZ108" s="31">
        <f t="shared" si="248"/>
        <v>3152</v>
      </c>
      <c r="CA108" s="31"/>
      <c r="CB108" s="31"/>
      <c r="CC108" s="31"/>
      <c r="CD108" s="31">
        <f t="shared" si="334"/>
        <v>3308.7220000000002</v>
      </c>
      <c r="CE108" s="31">
        <f t="shared" si="335"/>
        <v>3152</v>
      </c>
      <c r="CF108" s="31">
        <f t="shared" si="336"/>
        <v>3152</v>
      </c>
      <c r="CG108" s="31"/>
      <c r="CH108" s="24"/>
      <c r="CI108" s="40"/>
    </row>
    <row r="109" s="26" customFormat="1" ht="29.850000000000001">
      <c r="A109" s="27" t="s">
        <v>107</v>
      </c>
      <c r="B109" s="28"/>
      <c r="C109" s="27"/>
      <c r="D109" s="27"/>
      <c r="E109" s="29" t="s">
        <v>108</v>
      </c>
      <c r="F109" s="30">
        <f>F110+F129+F180</f>
        <v>359649.09999999998</v>
      </c>
      <c r="G109" s="30">
        <f>G110+G129+G180</f>
        <v>401612.89999999997</v>
      </c>
      <c r="H109" s="30">
        <f>H110+H129+H180</f>
        <v>254219.79999999999</v>
      </c>
      <c r="I109" s="30">
        <f>I110+I129+I180</f>
        <v>-294.39999999999998</v>
      </c>
      <c r="J109" s="30">
        <f>J110+J129+J180</f>
        <v>0</v>
      </c>
      <c r="K109" s="30">
        <f>K110+K129+K180</f>
        <v>-10.300000000000001</v>
      </c>
      <c r="L109" s="30">
        <f t="shared" si="213"/>
        <v>359354.69999999995</v>
      </c>
      <c r="M109" s="30">
        <f t="shared" si="214"/>
        <v>401612.89999999997</v>
      </c>
      <c r="N109" s="30">
        <f t="shared" si="215"/>
        <v>254209.5</v>
      </c>
      <c r="O109" s="30">
        <f>O110+O129+O180</f>
        <v>8333.732</v>
      </c>
      <c r="P109" s="30">
        <f>P110+P129+P180</f>
        <v>0</v>
      </c>
      <c r="Q109" s="30">
        <f>Q110+Q129+Q180</f>
        <v>0</v>
      </c>
      <c r="R109" s="30">
        <f t="shared" si="216"/>
        <v>367688.43199999997</v>
      </c>
      <c r="S109" s="30">
        <f t="shared" si="217"/>
        <v>401612.89999999997</v>
      </c>
      <c r="T109" s="30">
        <f t="shared" si="218"/>
        <v>254209.5</v>
      </c>
      <c r="U109" s="30">
        <f>U110+U129+U180</f>
        <v>0</v>
      </c>
      <c r="V109" s="30">
        <f>V110+V129+V180</f>
        <v>0</v>
      </c>
      <c r="W109" s="30">
        <f>W110+W129+W180</f>
        <v>0</v>
      </c>
      <c r="X109" s="30">
        <f t="shared" si="219"/>
        <v>367688.43199999997</v>
      </c>
      <c r="Y109" s="30">
        <f t="shared" si="220"/>
        <v>401612.89999999997</v>
      </c>
      <c r="Z109" s="30">
        <f t="shared" si="221"/>
        <v>254209.5</v>
      </c>
      <c r="AA109" s="30">
        <f>AA110+AA129+AA180</f>
        <v>0</v>
      </c>
      <c r="AB109" s="30">
        <f>AB110+AB129+AB180</f>
        <v>0</v>
      </c>
      <c r="AC109" s="30">
        <f>AC110+AC129+AC180</f>
        <v>0</v>
      </c>
      <c r="AD109" s="30">
        <f t="shared" si="222"/>
        <v>367688.43199999997</v>
      </c>
      <c r="AE109" s="30">
        <f t="shared" si="223"/>
        <v>401612.89999999997</v>
      </c>
      <c r="AF109" s="30">
        <f t="shared" si="224"/>
        <v>254209.5</v>
      </c>
      <c r="AG109" s="30">
        <f>AG110+AG129+AG180</f>
        <v>0</v>
      </c>
      <c r="AH109" s="30">
        <f>AH110+AH129+AH180</f>
        <v>0</v>
      </c>
      <c r="AI109" s="30">
        <f>AI110+AI129+AI180</f>
        <v>0</v>
      </c>
      <c r="AJ109" s="30">
        <f t="shared" si="225"/>
        <v>367688.43199999997</v>
      </c>
      <c r="AK109" s="30">
        <f t="shared" si="226"/>
        <v>401612.89999999997</v>
      </c>
      <c r="AL109" s="30">
        <f t="shared" si="227"/>
        <v>254209.5</v>
      </c>
      <c r="AM109" s="30">
        <f>AM110+AM129+AM180</f>
        <v>3715.6059999999998</v>
      </c>
      <c r="AN109" s="30">
        <f>AN110+AN129+AN180</f>
        <v>0</v>
      </c>
      <c r="AO109" s="30">
        <f>AO110+AO129+AO180</f>
        <v>0</v>
      </c>
      <c r="AP109" s="30">
        <f t="shared" si="228"/>
        <v>371404.03799999994</v>
      </c>
      <c r="AQ109" s="30">
        <f t="shared" si="229"/>
        <v>401612.89999999997</v>
      </c>
      <c r="AR109" s="30">
        <f t="shared" si="230"/>
        <v>254209.5</v>
      </c>
      <c r="AS109" s="30">
        <f>AS110+AS129+AS180</f>
        <v>0</v>
      </c>
      <c r="AT109" s="30">
        <f>AT110+AT129+AT180</f>
        <v>0</v>
      </c>
      <c r="AU109" s="30">
        <f>AU110+AU129+AU180</f>
        <v>0</v>
      </c>
      <c r="AV109" s="30">
        <f t="shared" si="231"/>
        <v>371404.03799999994</v>
      </c>
      <c r="AW109" s="30">
        <f t="shared" si="232"/>
        <v>401612.89999999997</v>
      </c>
      <c r="AX109" s="30">
        <f t="shared" si="233"/>
        <v>254209.5</v>
      </c>
      <c r="AY109" s="30">
        <f>AY110+AY129+AY180</f>
        <v>11587.805</v>
      </c>
      <c r="AZ109" s="30">
        <f>AZ110+AZ129+AZ180</f>
        <v>13468.902999999998</v>
      </c>
      <c r="BA109" s="30">
        <f>BA110+BA129+BA180</f>
        <v>13468.902999999998</v>
      </c>
      <c r="BB109" s="30">
        <f t="shared" si="234"/>
        <v>382991.84299999994</v>
      </c>
      <c r="BC109" s="30">
        <f t="shared" si="235"/>
        <v>415081.80299999996</v>
      </c>
      <c r="BD109" s="30">
        <f t="shared" si="236"/>
        <v>267678.40299999999</v>
      </c>
      <c r="BE109" s="30">
        <f>BE110+BE129+BE180</f>
        <v>0</v>
      </c>
      <c r="BF109" s="30">
        <f>BF110+BF129+BF180</f>
        <v>0</v>
      </c>
      <c r="BG109" s="30">
        <f>BG110+BG129+BG180</f>
        <v>0</v>
      </c>
      <c r="BH109" s="30">
        <f t="shared" si="237"/>
        <v>382991.84299999994</v>
      </c>
      <c r="BI109" s="30">
        <f t="shared" si="238"/>
        <v>415081.80299999996</v>
      </c>
      <c r="BJ109" s="30">
        <f t="shared" si="239"/>
        <v>267678.40299999999</v>
      </c>
      <c r="BK109" s="30">
        <f>BK110+BK129+BK180</f>
        <v>-66893.199999999997</v>
      </c>
      <c r="BL109" s="30">
        <f>BL110+BL129+BL180</f>
        <v>66893.199999999997</v>
      </c>
      <c r="BM109" s="30">
        <f>BM110+BM129+BM180</f>
        <v>0</v>
      </c>
      <c r="BN109" s="30">
        <f t="shared" si="240"/>
        <v>316098.64299999992</v>
      </c>
      <c r="BO109" s="30">
        <f t="shared" si="241"/>
        <v>481975.00299999997</v>
      </c>
      <c r="BP109" s="30">
        <f t="shared" si="242"/>
        <v>267678.40299999999</v>
      </c>
      <c r="BQ109" s="30">
        <f>BQ110+BQ129+BQ180</f>
        <v>0</v>
      </c>
      <c r="BR109" s="30">
        <f>BR110+BR129+BR180</f>
        <v>0</v>
      </c>
      <c r="BS109" s="31">
        <f t="shared" si="243"/>
        <v>316098.64299999992</v>
      </c>
      <c r="BT109" s="31">
        <f t="shared" si="244"/>
        <v>481975.00299999997</v>
      </c>
      <c r="BU109" s="31">
        <f t="shared" si="245"/>
        <v>267678.40299999999</v>
      </c>
      <c r="BV109" s="30">
        <f>BV110+BV129+BV180</f>
        <v>0</v>
      </c>
      <c r="BW109" s="30">
        <f>BW110+BW129+BW180</f>
        <v>0</v>
      </c>
      <c r="BX109" s="30">
        <f t="shared" si="246"/>
        <v>316098.64299999992</v>
      </c>
      <c r="BY109" s="30">
        <f t="shared" si="247"/>
        <v>481975.00299999997</v>
      </c>
      <c r="BZ109" s="30">
        <f t="shared" si="248"/>
        <v>267678.40299999999</v>
      </c>
      <c r="CA109" s="30">
        <f>CA110+CA129+CA180</f>
        <v>-35744.190000000002</v>
      </c>
      <c r="CB109" s="30">
        <f>CB110+CB129+CB180</f>
        <v>35549</v>
      </c>
      <c r="CC109" s="30">
        <f>CC110+CC129+CC180</f>
        <v>0</v>
      </c>
      <c r="CD109" s="30">
        <f t="shared" si="334"/>
        <v>280354.45299999992</v>
      </c>
      <c r="CE109" s="30">
        <f t="shared" si="335"/>
        <v>517524.00299999997</v>
      </c>
      <c r="CF109" s="30">
        <f t="shared" si="336"/>
        <v>267678.40299999999</v>
      </c>
      <c r="CG109" s="30">
        <f>CG110+CG129+CG180</f>
        <v>0</v>
      </c>
      <c r="CH109" s="24"/>
      <c r="CI109" s="32"/>
      <c r="CJ109" s="26" t="s">
        <v>26</v>
      </c>
    </row>
    <row r="110" s="33" customFormat="1" ht="29.850000000000001">
      <c r="A110" s="34" t="s">
        <v>109</v>
      </c>
      <c r="B110" s="35"/>
      <c r="C110" s="34"/>
      <c r="D110" s="34"/>
      <c r="E110" s="36" t="s">
        <v>110</v>
      </c>
      <c r="F110" s="37">
        <f>F111+F116+F121</f>
        <v>15468.5</v>
      </c>
      <c r="G110" s="37">
        <f>G111+G116+G121</f>
        <v>15468.5</v>
      </c>
      <c r="H110" s="37">
        <f>H111+H116+H121</f>
        <v>15468.5</v>
      </c>
      <c r="I110" s="37">
        <f>I111+I116+I121</f>
        <v>0</v>
      </c>
      <c r="J110" s="37">
        <f>J111+J116+J121</f>
        <v>0</v>
      </c>
      <c r="K110" s="37">
        <f>K111+K116+K121</f>
        <v>0</v>
      </c>
      <c r="L110" s="37">
        <f t="shared" si="213"/>
        <v>15468.5</v>
      </c>
      <c r="M110" s="37">
        <f t="shared" si="214"/>
        <v>15468.5</v>
      </c>
      <c r="N110" s="37">
        <f t="shared" si="215"/>
        <v>15468.5</v>
      </c>
      <c r="O110" s="37">
        <f>O111+O116+O121</f>
        <v>0</v>
      </c>
      <c r="P110" s="37">
        <f>P111+P116+P121</f>
        <v>0</v>
      </c>
      <c r="Q110" s="37">
        <f>Q111+Q116+Q121</f>
        <v>0</v>
      </c>
      <c r="R110" s="37">
        <f t="shared" si="216"/>
        <v>15468.5</v>
      </c>
      <c r="S110" s="37">
        <f t="shared" si="217"/>
        <v>15468.5</v>
      </c>
      <c r="T110" s="37">
        <f t="shared" si="218"/>
        <v>15468.5</v>
      </c>
      <c r="U110" s="37">
        <f>U111+U116+U121</f>
        <v>0</v>
      </c>
      <c r="V110" s="37">
        <f>V111+V116+V121</f>
        <v>0</v>
      </c>
      <c r="W110" s="37">
        <f>W111+W116+W121</f>
        <v>0</v>
      </c>
      <c r="X110" s="37">
        <f t="shared" si="219"/>
        <v>15468.5</v>
      </c>
      <c r="Y110" s="37">
        <f t="shared" si="220"/>
        <v>15468.5</v>
      </c>
      <c r="Z110" s="37">
        <f t="shared" si="221"/>
        <v>15468.5</v>
      </c>
      <c r="AA110" s="37">
        <f>AA111+AA116+AA121</f>
        <v>0</v>
      </c>
      <c r="AB110" s="37">
        <f>AB111+AB116+AB121</f>
        <v>0</v>
      </c>
      <c r="AC110" s="37">
        <f>AC111+AC116+AC121</f>
        <v>0</v>
      </c>
      <c r="AD110" s="37">
        <f t="shared" si="222"/>
        <v>15468.5</v>
      </c>
      <c r="AE110" s="37">
        <f t="shared" si="223"/>
        <v>15468.5</v>
      </c>
      <c r="AF110" s="37">
        <f t="shared" si="224"/>
        <v>15468.5</v>
      </c>
      <c r="AG110" s="37">
        <f>AG111+AG116+AG121</f>
        <v>0</v>
      </c>
      <c r="AH110" s="37">
        <f>AH111+AH116+AH121</f>
        <v>0</v>
      </c>
      <c r="AI110" s="37">
        <f>AI111+AI116+AI121</f>
        <v>0</v>
      </c>
      <c r="AJ110" s="37">
        <f t="shared" si="225"/>
        <v>15468.5</v>
      </c>
      <c r="AK110" s="37">
        <f t="shared" si="226"/>
        <v>15468.5</v>
      </c>
      <c r="AL110" s="37">
        <f t="shared" si="227"/>
        <v>15468.5</v>
      </c>
      <c r="AM110" s="37">
        <f>AM111+AM116+AM121</f>
        <v>0</v>
      </c>
      <c r="AN110" s="37">
        <f>AN111+AN116+AN121</f>
        <v>0</v>
      </c>
      <c r="AO110" s="37">
        <f>AO111+AO116+AO121</f>
        <v>0</v>
      </c>
      <c r="AP110" s="37">
        <f t="shared" si="228"/>
        <v>15468.5</v>
      </c>
      <c r="AQ110" s="37">
        <f t="shared" si="229"/>
        <v>15468.5</v>
      </c>
      <c r="AR110" s="37">
        <f t="shared" si="230"/>
        <v>15468.5</v>
      </c>
      <c r="AS110" s="37">
        <f>AS111+AS116+AS121</f>
        <v>0</v>
      </c>
      <c r="AT110" s="37">
        <f>AT111+AT116+AT121</f>
        <v>0</v>
      </c>
      <c r="AU110" s="37">
        <f>AU111+AU116+AU121</f>
        <v>0</v>
      </c>
      <c r="AV110" s="37">
        <f t="shared" si="231"/>
        <v>15468.5</v>
      </c>
      <c r="AW110" s="37">
        <f t="shared" si="232"/>
        <v>15468.5</v>
      </c>
      <c r="AX110" s="37">
        <f t="shared" si="233"/>
        <v>15468.5</v>
      </c>
      <c r="AY110" s="37">
        <f>AY111+AY116+AY121</f>
        <v>0</v>
      </c>
      <c r="AZ110" s="37">
        <f>AZ111+AZ116+AZ121</f>
        <v>0</v>
      </c>
      <c r="BA110" s="37">
        <f>BA111+BA116+BA121</f>
        <v>0</v>
      </c>
      <c r="BB110" s="37">
        <f t="shared" si="234"/>
        <v>15468.5</v>
      </c>
      <c r="BC110" s="37">
        <f t="shared" si="235"/>
        <v>15468.5</v>
      </c>
      <c r="BD110" s="37">
        <f t="shared" si="236"/>
        <v>15468.5</v>
      </c>
      <c r="BE110" s="37">
        <f>BE111+BE116+BE121</f>
        <v>0</v>
      </c>
      <c r="BF110" s="37">
        <f>BF111+BF116+BF121</f>
        <v>0</v>
      </c>
      <c r="BG110" s="37">
        <f>BG111+BG116+BG121</f>
        <v>0</v>
      </c>
      <c r="BH110" s="37">
        <f t="shared" si="237"/>
        <v>15468.5</v>
      </c>
      <c r="BI110" s="37">
        <f t="shared" si="238"/>
        <v>15468.5</v>
      </c>
      <c r="BJ110" s="37">
        <f t="shared" si="239"/>
        <v>15468.5</v>
      </c>
      <c r="BK110" s="37">
        <f>BK111+BK116+BK121</f>
        <v>0</v>
      </c>
      <c r="BL110" s="37">
        <f>BL111+BL116+BL121</f>
        <v>0</v>
      </c>
      <c r="BM110" s="37">
        <f>BM111+BM116+BM121</f>
        <v>0</v>
      </c>
      <c r="BN110" s="37">
        <f t="shared" si="240"/>
        <v>15468.5</v>
      </c>
      <c r="BO110" s="37">
        <f t="shared" si="241"/>
        <v>15468.5</v>
      </c>
      <c r="BP110" s="37">
        <f t="shared" si="242"/>
        <v>15468.5</v>
      </c>
      <c r="BQ110" s="37">
        <f>BQ111+BQ116+BQ121</f>
        <v>0</v>
      </c>
      <c r="BR110" s="37">
        <f>BR111+BR116+BR121</f>
        <v>0</v>
      </c>
      <c r="BS110" s="31">
        <f t="shared" si="243"/>
        <v>15468.5</v>
      </c>
      <c r="BT110" s="31">
        <f t="shared" si="244"/>
        <v>15468.5</v>
      </c>
      <c r="BU110" s="31">
        <f t="shared" si="245"/>
        <v>15468.5</v>
      </c>
      <c r="BV110" s="37">
        <f>BV111+BV116+BV121</f>
        <v>0</v>
      </c>
      <c r="BW110" s="37">
        <f>BW111+BW116+BW121</f>
        <v>0</v>
      </c>
      <c r="BX110" s="37">
        <f t="shared" si="246"/>
        <v>15468.5</v>
      </c>
      <c r="BY110" s="37">
        <f t="shared" si="247"/>
        <v>15468.5</v>
      </c>
      <c r="BZ110" s="37">
        <f t="shared" si="248"/>
        <v>15468.5</v>
      </c>
      <c r="CA110" s="37">
        <f>CA111+CA116+CA121</f>
        <v>0</v>
      </c>
      <c r="CB110" s="37">
        <f>CB111+CB116+CB121</f>
        <v>0</v>
      </c>
      <c r="CC110" s="37">
        <f>CC111+CC116+CC121</f>
        <v>0</v>
      </c>
      <c r="CD110" s="37">
        <f t="shared" si="334"/>
        <v>15468.5</v>
      </c>
      <c r="CE110" s="37">
        <f t="shared" si="335"/>
        <v>15468.5</v>
      </c>
      <c r="CF110" s="37">
        <f t="shared" si="336"/>
        <v>15468.5</v>
      </c>
      <c r="CG110" s="37">
        <f>CG111+CG116+CG121</f>
        <v>0</v>
      </c>
      <c r="CH110" s="24"/>
      <c r="CI110" s="38"/>
      <c r="CK110" s="33" t="s">
        <v>27</v>
      </c>
    </row>
    <row r="111" ht="43.75">
      <c r="A111" s="16" t="s">
        <v>111</v>
      </c>
      <c r="B111" s="17"/>
      <c r="C111" s="16"/>
      <c r="D111" s="16"/>
      <c r="E111" s="39" t="s">
        <v>112</v>
      </c>
      <c r="F111" s="31">
        <f t="shared" ref="F111:F122" si="337">F112</f>
        <v>5857.3000000000002</v>
      </c>
      <c r="G111" s="31">
        <f t="shared" ref="G111:G122" si="338">G112</f>
        <v>5857.3000000000002</v>
      </c>
      <c r="H111" s="31">
        <f t="shared" ref="H111:H122" si="339">H112</f>
        <v>5857.3000000000002</v>
      </c>
      <c r="I111" s="31">
        <f t="shared" ref="I111:I122" si="340">I112</f>
        <v>0</v>
      </c>
      <c r="J111" s="31">
        <f t="shared" ref="J111:J122" si="341">J112</f>
        <v>0</v>
      </c>
      <c r="K111" s="31">
        <f t="shared" ref="K111:K122" si="342">K112</f>
        <v>0</v>
      </c>
      <c r="L111" s="31">
        <f t="shared" si="213"/>
        <v>5857.3000000000002</v>
      </c>
      <c r="M111" s="31">
        <f t="shared" si="214"/>
        <v>5857.3000000000002</v>
      </c>
      <c r="N111" s="31">
        <f t="shared" si="215"/>
        <v>5857.3000000000002</v>
      </c>
      <c r="O111" s="31">
        <f t="shared" ref="O111:O122" si="343">O112</f>
        <v>0</v>
      </c>
      <c r="P111" s="31">
        <f t="shared" ref="P111:P122" si="344">P112</f>
        <v>0</v>
      </c>
      <c r="Q111" s="31">
        <f t="shared" ref="Q111:Q122" si="345">Q112</f>
        <v>0</v>
      </c>
      <c r="R111" s="31">
        <f t="shared" si="216"/>
        <v>5857.3000000000002</v>
      </c>
      <c r="S111" s="31">
        <f t="shared" si="217"/>
        <v>5857.3000000000002</v>
      </c>
      <c r="T111" s="31">
        <f t="shared" si="218"/>
        <v>5857.3000000000002</v>
      </c>
      <c r="U111" s="31">
        <f t="shared" ref="U111:U122" si="346">U112</f>
        <v>0</v>
      </c>
      <c r="V111" s="31">
        <f t="shared" ref="V111:V122" si="347">V112</f>
        <v>0</v>
      </c>
      <c r="W111" s="31">
        <f t="shared" ref="W111:W122" si="348">W112</f>
        <v>0</v>
      </c>
      <c r="X111" s="31">
        <f t="shared" si="219"/>
        <v>5857.3000000000002</v>
      </c>
      <c r="Y111" s="31">
        <f t="shared" si="220"/>
        <v>5857.3000000000002</v>
      </c>
      <c r="Z111" s="31">
        <f t="shared" si="221"/>
        <v>5857.3000000000002</v>
      </c>
      <c r="AA111" s="31">
        <f t="shared" ref="AA111:AA122" si="349">AA112</f>
        <v>0</v>
      </c>
      <c r="AB111" s="31">
        <f t="shared" ref="AB111:AB122" si="350">AB112</f>
        <v>0</v>
      </c>
      <c r="AC111" s="31">
        <f t="shared" ref="AC111:AC122" si="351">AC112</f>
        <v>0</v>
      </c>
      <c r="AD111" s="31">
        <f t="shared" si="222"/>
        <v>5857.3000000000002</v>
      </c>
      <c r="AE111" s="31">
        <f t="shared" si="223"/>
        <v>5857.3000000000002</v>
      </c>
      <c r="AF111" s="31">
        <f t="shared" si="224"/>
        <v>5857.3000000000002</v>
      </c>
      <c r="AG111" s="31">
        <f t="shared" ref="AG111:AG122" si="352">AG112</f>
        <v>0</v>
      </c>
      <c r="AH111" s="31">
        <f t="shared" ref="AH111:AH122" si="353">AH112</f>
        <v>0</v>
      </c>
      <c r="AI111" s="31">
        <f t="shared" ref="AI111:AI122" si="354">AI112</f>
        <v>0</v>
      </c>
      <c r="AJ111" s="31">
        <f t="shared" si="225"/>
        <v>5857.3000000000002</v>
      </c>
      <c r="AK111" s="31">
        <f t="shared" si="226"/>
        <v>5857.3000000000002</v>
      </c>
      <c r="AL111" s="31">
        <f t="shared" si="227"/>
        <v>5857.3000000000002</v>
      </c>
      <c r="AM111" s="31">
        <f t="shared" ref="AM111:AM122" si="355">AM112</f>
        <v>0</v>
      </c>
      <c r="AN111" s="31">
        <f t="shared" ref="AN111:AN122" si="356">AN112</f>
        <v>0</v>
      </c>
      <c r="AO111" s="31">
        <f t="shared" ref="AO111:AO122" si="357">AO112</f>
        <v>0</v>
      </c>
      <c r="AP111" s="31">
        <f t="shared" si="228"/>
        <v>5857.3000000000002</v>
      </c>
      <c r="AQ111" s="31">
        <f t="shared" si="229"/>
        <v>5857.3000000000002</v>
      </c>
      <c r="AR111" s="31">
        <f t="shared" si="230"/>
        <v>5857.3000000000002</v>
      </c>
      <c r="AS111" s="31">
        <f t="shared" ref="AS111:AS122" si="358">AS112</f>
        <v>0</v>
      </c>
      <c r="AT111" s="31">
        <f t="shared" ref="AT111:AT122" si="359">AT112</f>
        <v>0</v>
      </c>
      <c r="AU111" s="31">
        <f t="shared" ref="AU111:AU122" si="360">AU112</f>
        <v>0</v>
      </c>
      <c r="AV111" s="31">
        <f t="shared" si="231"/>
        <v>5857.3000000000002</v>
      </c>
      <c r="AW111" s="31">
        <f t="shared" si="232"/>
        <v>5857.3000000000002</v>
      </c>
      <c r="AX111" s="31">
        <f t="shared" si="233"/>
        <v>5857.3000000000002</v>
      </c>
      <c r="AY111" s="31">
        <f t="shared" ref="AY111:AY122" si="361">AY112</f>
        <v>0</v>
      </c>
      <c r="AZ111" s="31">
        <f t="shared" ref="AZ111:AZ122" si="362">AZ112</f>
        <v>0</v>
      </c>
      <c r="BA111" s="31">
        <f t="shared" ref="BA111:BA122" si="363">BA112</f>
        <v>0</v>
      </c>
      <c r="BB111" s="31">
        <f t="shared" si="234"/>
        <v>5857.3000000000002</v>
      </c>
      <c r="BC111" s="31">
        <f t="shared" si="235"/>
        <v>5857.3000000000002</v>
      </c>
      <c r="BD111" s="31">
        <f t="shared" si="236"/>
        <v>5857.3000000000002</v>
      </c>
      <c r="BE111" s="31">
        <f t="shared" ref="BE111:BE122" si="364">BE112</f>
        <v>0</v>
      </c>
      <c r="BF111" s="31">
        <f t="shared" ref="BF111:BF122" si="365">BF112</f>
        <v>0</v>
      </c>
      <c r="BG111" s="31">
        <f t="shared" ref="BG111:BG122" si="366">BG112</f>
        <v>0</v>
      </c>
      <c r="BH111" s="31">
        <f t="shared" si="237"/>
        <v>5857.3000000000002</v>
      </c>
      <c r="BI111" s="31">
        <f t="shared" si="238"/>
        <v>5857.3000000000002</v>
      </c>
      <c r="BJ111" s="31">
        <f t="shared" si="239"/>
        <v>5857.3000000000002</v>
      </c>
      <c r="BK111" s="31">
        <f t="shared" ref="BK111:BK122" si="367">BK112</f>
        <v>0</v>
      </c>
      <c r="BL111" s="31">
        <f t="shared" ref="BL111:BL122" si="368">BL112</f>
        <v>0</v>
      </c>
      <c r="BM111" s="31">
        <f t="shared" ref="BM111:BM122" si="369">BM112</f>
        <v>0</v>
      </c>
      <c r="BN111" s="31">
        <f t="shared" si="240"/>
        <v>5857.3000000000002</v>
      </c>
      <c r="BO111" s="31">
        <f t="shared" si="241"/>
        <v>5857.3000000000002</v>
      </c>
      <c r="BP111" s="31">
        <f t="shared" si="242"/>
        <v>5857.3000000000002</v>
      </c>
      <c r="BQ111" s="31">
        <f t="shared" ref="BQ111:BQ122" si="370">BQ112</f>
        <v>0</v>
      </c>
      <c r="BR111" s="31">
        <f t="shared" ref="BR111:BR122" si="371">BR112</f>
        <v>0</v>
      </c>
      <c r="BS111" s="31">
        <f t="shared" si="243"/>
        <v>5857.3000000000002</v>
      </c>
      <c r="BT111" s="31">
        <f t="shared" si="244"/>
        <v>5857.3000000000002</v>
      </c>
      <c r="BU111" s="31">
        <f t="shared" si="245"/>
        <v>5857.3000000000002</v>
      </c>
      <c r="BV111" s="31">
        <f t="shared" ref="BV111:BV122" si="372">BV112</f>
        <v>0</v>
      </c>
      <c r="BW111" s="31">
        <f t="shared" ref="BW111:BW122" si="373">BW112</f>
        <v>0</v>
      </c>
      <c r="BX111" s="31">
        <f t="shared" si="246"/>
        <v>5857.3000000000002</v>
      </c>
      <c r="BY111" s="31">
        <f t="shared" si="247"/>
        <v>5857.3000000000002</v>
      </c>
      <c r="BZ111" s="31">
        <f t="shared" si="248"/>
        <v>5857.3000000000002</v>
      </c>
      <c r="CA111" s="31">
        <f t="shared" ref="CA111:CA122" si="374">CA112</f>
        <v>0</v>
      </c>
      <c r="CB111" s="31">
        <f t="shared" ref="CB111:CB122" si="375">CB112</f>
        <v>0</v>
      </c>
      <c r="CC111" s="31">
        <f t="shared" ref="CC111:CC122" si="376">CC112</f>
        <v>0</v>
      </c>
      <c r="CD111" s="31">
        <f t="shared" si="334"/>
        <v>5857.3000000000002</v>
      </c>
      <c r="CE111" s="31">
        <f t="shared" si="335"/>
        <v>5857.3000000000002</v>
      </c>
      <c r="CF111" s="31">
        <f t="shared" si="336"/>
        <v>5857.3000000000002</v>
      </c>
      <c r="CG111" s="31">
        <f t="shared" ref="CG111:CG122" si="377">CG112</f>
        <v>0</v>
      </c>
      <c r="CH111" s="24"/>
      <c r="CI111" s="40"/>
      <c r="CL111" s="1" t="s">
        <v>28</v>
      </c>
    </row>
    <row r="112" ht="43.75">
      <c r="A112" s="16" t="s">
        <v>113</v>
      </c>
      <c r="B112" s="17"/>
      <c r="C112" s="16"/>
      <c r="D112" s="16"/>
      <c r="E112" s="39" t="s">
        <v>114</v>
      </c>
      <c r="F112" s="31">
        <f t="shared" si="337"/>
        <v>5857.3000000000002</v>
      </c>
      <c r="G112" s="31">
        <f t="shared" si="338"/>
        <v>5857.3000000000002</v>
      </c>
      <c r="H112" s="31">
        <f t="shared" si="339"/>
        <v>5857.3000000000002</v>
      </c>
      <c r="I112" s="31">
        <f t="shared" si="340"/>
        <v>0</v>
      </c>
      <c r="J112" s="31">
        <f t="shared" si="341"/>
        <v>0</v>
      </c>
      <c r="K112" s="31">
        <f t="shared" si="342"/>
        <v>0</v>
      </c>
      <c r="L112" s="31">
        <f t="shared" si="213"/>
        <v>5857.3000000000002</v>
      </c>
      <c r="M112" s="31">
        <f t="shared" si="214"/>
        <v>5857.3000000000002</v>
      </c>
      <c r="N112" s="31">
        <f t="shared" si="215"/>
        <v>5857.3000000000002</v>
      </c>
      <c r="O112" s="31">
        <f t="shared" si="343"/>
        <v>0</v>
      </c>
      <c r="P112" s="31">
        <f t="shared" si="344"/>
        <v>0</v>
      </c>
      <c r="Q112" s="31">
        <f t="shared" si="345"/>
        <v>0</v>
      </c>
      <c r="R112" s="31">
        <f t="shared" si="216"/>
        <v>5857.3000000000002</v>
      </c>
      <c r="S112" s="31">
        <f t="shared" si="217"/>
        <v>5857.3000000000002</v>
      </c>
      <c r="T112" s="31">
        <f t="shared" si="218"/>
        <v>5857.3000000000002</v>
      </c>
      <c r="U112" s="31">
        <f t="shared" si="346"/>
        <v>0</v>
      </c>
      <c r="V112" s="31">
        <f t="shared" si="347"/>
        <v>0</v>
      </c>
      <c r="W112" s="31">
        <f t="shared" si="348"/>
        <v>0</v>
      </c>
      <c r="X112" s="31">
        <f t="shared" si="219"/>
        <v>5857.3000000000002</v>
      </c>
      <c r="Y112" s="31">
        <f t="shared" si="220"/>
        <v>5857.3000000000002</v>
      </c>
      <c r="Z112" s="31">
        <f t="shared" si="221"/>
        <v>5857.3000000000002</v>
      </c>
      <c r="AA112" s="31">
        <f t="shared" si="349"/>
        <v>0</v>
      </c>
      <c r="AB112" s="31">
        <f t="shared" si="350"/>
        <v>0</v>
      </c>
      <c r="AC112" s="31">
        <f t="shared" si="351"/>
        <v>0</v>
      </c>
      <c r="AD112" s="31">
        <f t="shared" si="222"/>
        <v>5857.3000000000002</v>
      </c>
      <c r="AE112" s="31">
        <f t="shared" si="223"/>
        <v>5857.3000000000002</v>
      </c>
      <c r="AF112" s="31">
        <f t="shared" si="224"/>
        <v>5857.3000000000002</v>
      </c>
      <c r="AG112" s="31">
        <f t="shared" si="352"/>
        <v>0</v>
      </c>
      <c r="AH112" s="31">
        <f t="shared" si="353"/>
        <v>0</v>
      </c>
      <c r="AI112" s="31">
        <f t="shared" si="354"/>
        <v>0</v>
      </c>
      <c r="AJ112" s="31">
        <f t="shared" si="225"/>
        <v>5857.3000000000002</v>
      </c>
      <c r="AK112" s="31">
        <f t="shared" si="226"/>
        <v>5857.3000000000002</v>
      </c>
      <c r="AL112" s="31">
        <f t="shared" si="227"/>
        <v>5857.3000000000002</v>
      </c>
      <c r="AM112" s="31">
        <f t="shared" si="355"/>
        <v>0</v>
      </c>
      <c r="AN112" s="31">
        <f t="shared" si="356"/>
        <v>0</v>
      </c>
      <c r="AO112" s="31">
        <f t="shared" si="357"/>
        <v>0</v>
      </c>
      <c r="AP112" s="31">
        <f t="shared" si="228"/>
        <v>5857.3000000000002</v>
      </c>
      <c r="AQ112" s="31">
        <f t="shared" si="229"/>
        <v>5857.3000000000002</v>
      </c>
      <c r="AR112" s="31">
        <f t="shared" si="230"/>
        <v>5857.3000000000002</v>
      </c>
      <c r="AS112" s="31">
        <f t="shared" si="358"/>
        <v>0</v>
      </c>
      <c r="AT112" s="31">
        <f t="shared" si="359"/>
        <v>0</v>
      </c>
      <c r="AU112" s="31">
        <f t="shared" si="360"/>
        <v>0</v>
      </c>
      <c r="AV112" s="31">
        <f t="shared" si="231"/>
        <v>5857.3000000000002</v>
      </c>
      <c r="AW112" s="31">
        <f t="shared" si="232"/>
        <v>5857.3000000000002</v>
      </c>
      <c r="AX112" s="31">
        <f t="shared" si="233"/>
        <v>5857.3000000000002</v>
      </c>
      <c r="AY112" s="31">
        <f t="shared" si="361"/>
        <v>0</v>
      </c>
      <c r="AZ112" s="31">
        <f t="shared" si="362"/>
        <v>0</v>
      </c>
      <c r="BA112" s="31">
        <f t="shared" si="363"/>
        <v>0</v>
      </c>
      <c r="BB112" s="31">
        <f t="shared" si="234"/>
        <v>5857.3000000000002</v>
      </c>
      <c r="BC112" s="31">
        <f t="shared" si="235"/>
        <v>5857.3000000000002</v>
      </c>
      <c r="BD112" s="31">
        <f t="shared" si="236"/>
        <v>5857.3000000000002</v>
      </c>
      <c r="BE112" s="31">
        <f t="shared" si="364"/>
        <v>0</v>
      </c>
      <c r="BF112" s="31">
        <f t="shared" si="365"/>
        <v>0</v>
      </c>
      <c r="BG112" s="31">
        <f t="shared" si="366"/>
        <v>0</v>
      </c>
      <c r="BH112" s="31">
        <f t="shared" si="237"/>
        <v>5857.3000000000002</v>
      </c>
      <c r="BI112" s="31">
        <f t="shared" si="238"/>
        <v>5857.3000000000002</v>
      </c>
      <c r="BJ112" s="31">
        <f t="shared" si="239"/>
        <v>5857.3000000000002</v>
      </c>
      <c r="BK112" s="31">
        <f t="shared" si="367"/>
        <v>0</v>
      </c>
      <c r="BL112" s="31">
        <f t="shared" si="368"/>
        <v>0</v>
      </c>
      <c r="BM112" s="31">
        <f t="shared" si="369"/>
        <v>0</v>
      </c>
      <c r="BN112" s="31">
        <f t="shared" si="240"/>
        <v>5857.3000000000002</v>
      </c>
      <c r="BO112" s="31">
        <f t="shared" si="241"/>
        <v>5857.3000000000002</v>
      </c>
      <c r="BP112" s="31">
        <f t="shared" si="242"/>
        <v>5857.3000000000002</v>
      </c>
      <c r="BQ112" s="31">
        <f t="shared" si="370"/>
        <v>0</v>
      </c>
      <c r="BR112" s="31">
        <f t="shared" si="371"/>
        <v>0</v>
      </c>
      <c r="BS112" s="31">
        <f t="shared" si="243"/>
        <v>5857.3000000000002</v>
      </c>
      <c r="BT112" s="31">
        <f t="shared" si="244"/>
        <v>5857.3000000000002</v>
      </c>
      <c r="BU112" s="31">
        <f t="shared" si="245"/>
        <v>5857.3000000000002</v>
      </c>
      <c r="BV112" s="31">
        <f t="shared" si="372"/>
        <v>0</v>
      </c>
      <c r="BW112" s="31">
        <f t="shared" si="373"/>
        <v>0</v>
      </c>
      <c r="BX112" s="31">
        <f t="shared" si="246"/>
        <v>5857.3000000000002</v>
      </c>
      <c r="BY112" s="31">
        <f t="shared" si="247"/>
        <v>5857.3000000000002</v>
      </c>
      <c r="BZ112" s="31">
        <f t="shared" si="248"/>
        <v>5857.3000000000002</v>
      </c>
      <c r="CA112" s="31">
        <f t="shared" si="374"/>
        <v>0</v>
      </c>
      <c r="CB112" s="31">
        <f t="shared" si="375"/>
        <v>0</v>
      </c>
      <c r="CC112" s="31">
        <f t="shared" si="376"/>
        <v>0</v>
      </c>
      <c r="CD112" s="31">
        <f t="shared" si="334"/>
        <v>5857.3000000000002</v>
      </c>
      <c r="CE112" s="31">
        <f t="shared" si="335"/>
        <v>5857.3000000000002</v>
      </c>
      <c r="CF112" s="31">
        <f t="shared" si="336"/>
        <v>5857.3000000000002</v>
      </c>
      <c r="CG112" s="31">
        <f t="shared" si="377"/>
        <v>0</v>
      </c>
      <c r="CH112" s="24"/>
      <c r="CI112" s="40"/>
      <c r="CO112" s="1" t="s">
        <v>31</v>
      </c>
    </row>
    <row r="113" ht="43.75">
      <c r="A113" s="16" t="s">
        <v>113</v>
      </c>
      <c r="B113" s="17">
        <v>600</v>
      </c>
      <c r="C113" s="16"/>
      <c r="D113" s="16"/>
      <c r="E113" s="39" t="s">
        <v>45</v>
      </c>
      <c r="F113" s="31">
        <f t="shared" si="337"/>
        <v>5857.3000000000002</v>
      </c>
      <c r="G113" s="31">
        <f t="shared" si="338"/>
        <v>5857.3000000000002</v>
      </c>
      <c r="H113" s="31">
        <f t="shared" si="339"/>
        <v>5857.3000000000002</v>
      </c>
      <c r="I113" s="31">
        <f t="shared" si="340"/>
        <v>0</v>
      </c>
      <c r="J113" s="31">
        <f t="shared" si="341"/>
        <v>0</v>
      </c>
      <c r="K113" s="31">
        <f t="shared" si="342"/>
        <v>0</v>
      </c>
      <c r="L113" s="31">
        <f t="shared" si="213"/>
        <v>5857.3000000000002</v>
      </c>
      <c r="M113" s="31">
        <f t="shared" si="214"/>
        <v>5857.3000000000002</v>
      </c>
      <c r="N113" s="31">
        <f t="shared" si="215"/>
        <v>5857.3000000000002</v>
      </c>
      <c r="O113" s="31">
        <f t="shared" si="343"/>
        <v>0</v>
      </c>
      <c r="P113" s="31">
        <f t="shared" si="344"/>
        <v>0</v>
      </c>
      <c r="Q113" s="31">
        <f t="shared" si="345"/>
        <v>0</v>
      </c>
      <c r="R113" s="31">
        <f t="shared" si="216"/>
        <v>5857.3000000000002</v>
      </c>
      <c r="S113" s="31">
        <f t="shared" si="217"/>
        <v>5857.3000000000002</v>
      </c>
      <c r="T113" s="31">
        <f t="shared" si="218"/>
        <v>5857.3000000000002</v>
      </c>
      <c r="U113" s="31">
        <f t="shared" si="346"/>
        <v>0</v>
      </c>
      <c r="V113" s="31">
        <f t="shared" si="347"/>
        <v>0</v>
      </c>
      <c r="W113" s="31">
        <f t="shared" si="348"/>
        <v>0</v>
      </c>
      <c r="X113" s="31">
        <f t="shared" si="219"/>
        <v>5857.3000000000002</v>
      </c>
      <c r="Y113" s="31">
        <f t="shared" si="220"/>
        <v>5857.3000000000002</v>
      </c>
      <c r="Z113" s="31">
        <f t="shared" si="221"/>
        <v>5857.3000000000002</v>
      </c>
      <c r="AA113" s="31">
        <f t="shared" si="349"/>
        <v>0</v>
      </c>
      <c r="AB113" s="31">
        <f t="shared" si="350"/>
        <v>0</v>
      </c>
      <c r="AC113" s="31">
        <f t="shared" si="351"/>
        <v>0</v>
      </c>
      <c r="AD113" s="31">
        <f t="shared" si="222"/>
        <v>5857.3000000000002</v>
      </c>
      <c r="AE113" s="31">
        <f t="shared" si="223"/>
        <v>5857.3000000000002</v>
      </c>
      <c r="AF113" s="31">
        <f t="shared" si="224"/>
        <v>5857.3000000000002</v>
      </c>
      <c r="AG113" s="31">
        <f t="shared" si="352"/>
        <v>0</v>
      </c>
      <c r="AH113" s="31">
        <f t="shared" si="353"/>
        <v>0</v>
      </c>
      <c r="AI113" s="31">
        <f t="shared" si="354"/>
        <v>0</v>
      </c>
      <c r="AJ113" s="31">
        <f t="shared" si="225"/>
        <v>5857.3000000000002</v>
      </c>
      <c r="AK113" s="31">
        <f t="shared" si="226"/>
        <v>5857.3000000000002</v>
      </c>
      <c r="AL113" s="31">
        <f t="shared" si="227"/>
        <v>5857.3000000000002</v>
      </c>
      <c r="AM113" s="31">
        <f t="shared" si="355"/>
        <v>0</v>
      </c>
      <c r="AN113" s="31">
        <f t="shared" si="356"/>
        <v>0</v>
      </c>
      <c r="AO113" s="31">
        <f t="shared" si="357"/>
        <v>0</v>
      </c>
      <c r="AP113" s="31">
        <f t="shared" si="228"/>
        <v>5857.3000000000002</v>
      </c>
      <c r="AQ113" s="31">
        <f t="shared" si="229"/>
        <v>5857.3000000000002</v>
      </c>
      <c r="AR113" s="31">
        <f t="shared" si="230"/>
        <v>5857.3000000000002</v>
      </c>
      <c r="AS113" s="31">
        <f t="shared" si="358"/>
        <v>0</v>
      </c>
      <c r="AT113" s="31">
        <f t="shared" si="359"/>
        <v>0</v>
      </c>
      <c r="AU113" s="31">
        <f t="shared" si="360"/>
        <v>0</v>
      </c>
      <c r="AV113" s="31">
        <f t="shared" si="231"/>
        <v>5857.3000000000002</v>
      </c>
      <c r="AW113" s="31">
        <f t="shared" si="232"/>
        <v>5857.3000000000002</v>
      </c>
      <c r="AX113" s="31">
        <f t="shared" si="233"/>
        <v>5857.3000000000002</v>
      </c>
      <c r="AY113" s="31">
        <f t="shared" si="361"/>
        <v>0</v>
      </c>
      <c r="AZ113" s="31">
        <f t="shared" si="362"/>
        <v>0</v>
      </c>
      <c r="BA113" s="31">
        <f t="shared" si="363"/>
        <v>0</v>
      </c>
      <c r="BB113" s="31">
        <f t="shared" si="234"/>
        <v>5857.3000000000002</v>
      </c>
      <c r="BC113" s="31">
        <f t="shared" si="235"/>
        <v>5857.3000000000002</v>
      </c>
      <c r="BD113" s="31">
        <f t="shared" si="236"/>
        <v>5857.3000000000002</v>
      </c>
      <c r="BE113" s="31">
        <f t="shared" si="364"/>
        <v>0</v>
      </c>
      <c r="BF113" s="31">
        <f t="shared" si="365"/>
        <v>0</v>
      </c>
      <c r="BG113" s="31">
        <f t="shared" si="366"/>
        <v>0</v>
      </c>
      <c r="BH113" s="31">
        <f t="shared" si="237"/>
        <v>5857.3000000000002</v>
      </c>
      <c r="BI113" s="31">
        <f t="shared" si="238"/>
        <v>5857.3000000000002</v>
      </c>
      <c r="BJ113" s="31">
        <f t="shared" si="239"/>
        <v>5857.3000000000002</v>
      </c>
      <c r="BK113" s="31">
        <f t="shared" si="367"/>
        <v>0</v>
      </c>
      <c r="BL113" s="31">
        <f t="shared" si="368"/>
        <v>0</v>
      </c>
      <c r="BM113" s="31">
        <f t="shared" si="369"/>
        <v>0</v>
      </c>
      <c r="BN113" s="31">
        <f t="shared" si="240"/>
        <v>5857.3000000000002</v>
      </c>
      <c r="BO113" s="31">
        <f t="shared" si="241"/>
        <v>5857.3000000000002</v>
      </c>
      <c r="BP113" s="31">
        <f t="shared" si="242"/>
        <v>5857.3000000000002</v>
      </c>
      <c r="BQ113" s="31">
        <f t="shared" si="370"/>
        <v>0</v>
      </c>
      <c r="BR113" s="31">
        <f t="shared" si="371"/>
        <v>0</v>
      </c>
      <c r="BS113" s="31">
        <f t="shared" si="243"/>
        <v>5857.3000000000002</v>
      </c>
      <c r="BT113" s="31">
        <f t="shared" si="244"/>
        <v>5857.3000000000002</v>
      </c>
      <c r="BU113" s="31">
        <f t="shared" si="245"/>
        <v>5857.3000000000002</v>
      </c>
      <c r="BV113" s="31">
        <f t="shared" si="372"/>
        <v>0</v>
      </c>
      <c r="BW113" s="31">
        <f t="shared" si="373"/>
        <v>0</v>
      </c>
      <c r="BX113" s="31">
        <f t="shared" si="246"/>
        <v>5857.3000000000002</v>
      </c>
      <c r="BY113" s="31">
        <f t="shared" si="247"/>
        <v>5857.3000000000002</v>
      </c>
      <c r="BZ113" s="31">
        <f t="shared" si="248"/>
        <v>5857.3000000000002</v>
      </c>
      <c r="CA113" s="31">
        <f t="shared" si="374"/>
        <v>0</v>
      </c>
      <c r="CB113" s="31">
        <f t="shared" si="375"/>
        <v>0</v>
      </c>
      <c r="CC113" s="31">
        <f t="shared" si="376"/>
        <v>0</v>
      </c>
      <c r="CD113" s="31">
        <f t="shared" si="334"/>
        <v>5857.3000000000002</v>
      </c>
      <c r="CE113" s="31">
        <f t="shared" si="335"/>
        <v>5857.3000000000002</v>
      </c>
      <c r="CF113" s="31">
        <f t="shared" si="336"/>
        <v>5857.3000000000002</v>
      </c>
      <c r="CG113" s="31">
        <f t="shared" si="377"/>
        <v>0</v>
      </c>
      <c r="CH113" s="24"/>
      <c r="CI113" s="40"/>
      <c r="CM113" s="1" t="s">
        <v>29</v>
      </c>
    </row>
    <row r="114" ht="65.650000000000006">
      <c r="A114" s="16" t="s">
        <v>113</v>
      </c>
      <c r="B114" s="17">
        <v>630</v>
      </c>
      <c r="C114" s="16"/>
      <c r="D114" s="16"/>
      <c r="E114" s="39" t="s">
        <v>51</v>
      </c>
      <c r="F114" s="31">
        <f t="shared" si="337"/>
        <v>5857.3000000000002</v>
      </c>
      <c r="G114" s="31">
        <f t="shared" si="338"/>
        <v>5857.3000000000002</v>
      </c>
      <c r="H114" s="31">
        <f t="shared" si="339"/>
        <v>5857.3000000000002</v>
      </c>
      <c r="I114" s="31">
        <f t="shared" si="340"/>
        <v>0</v>
      </c>
      <c r="J114" s="31">
        <f t="shared" si="341"/>
        <v>0</v>
      </c>
      <c r="K114" s="31">
        <f t="shared" si="342"/>
        <v>0</v>
      </c>
      <c r="L114" s="31">
        <f t="shared" si="213"/>
        <v>5857.3000000000002</v>
      </c>
      <c r="M114" s="31">
        <f t="shared" si="214"/>
        <v>5857.3000000000002</v>
      </c>
      <c r="N114" s="31">
        <f t="shared" si="215"/>
        <v>5857.3000000000002</v>
      </c>
      <c r="O114" s="31">
        <f t="shared" si="343"/>
        <v>0</v>
      </c>
      <c r="P114" s="31">
        <f t="shared" si="344"/>
        <v>0</v>
      </c>
      <c r="Q114" s="31">
        <f t="shared" si="345"/>
        <v>0</v>
      </c>
      <c r="R114" s="31">
        <f t="shared" si="216"/>
        <v>5857.3000000000002</v>
      </c>
      <c r="S114" s="31">
        <f t="shared" si="217"/>
        <v>5857.3000000000002</v>
      </c>
      <c r="T114" s="31">
        <f t="shared" si="218"/>
        <v>5857.3000000000002</v>
      </c>
      <c r="U114" s="31">
        <f t="shared" si="346"/>
        <v>0</v>
      </c>
      <c r="V114" s="31">
        <f t="shared" si="347"/>
        <v>0</v>
      </c>
      <c r="W114" s="31">
        <f t="shared" si="348"/>
        <v>0</v>
      </c>
      <c r="X114" s="31">
        <f t="shared" si="219"/>
        <v>5857.3000000000002</v>
      </c>
      <c r="Y114" s="31">
        <f t="shared" si="220"/>
        <v>5857.3000000000002</v>
      </c>
      <c r="Z114" s="31">
        <f t="shared" si="221"/>
        <v>5857.3000000000002</v>
      </c>
      <c r="AA114" s="31">
        <f t="shared" si="349"/>
        <v>0</v>
      </c>
      <c r="AB114" s="31">
        <f t="shared" si="350"/>
        <v>0</v>
      </c>
      <c r="AC114" s="31">
        <f t="shared" si="351"/>
        <v>0</v>
      </c>
      <c r="AD114" s="31">
        <f t="shared" si="222"/>
        <v>5857.3000000000002</v>
      </c>
      <c r="AE114" s="31">
        <f t="shared" si="223"/>
        <v>5857.3000000000002</v>
      </c>
      <c r="AF114" s="31">
        <f t="shared" si="224"/>
        <v>5857.3000000000002</v>
      </c>
      <c r="AG114" s="31">
        <f t="shared" si="352"/>
        <v>0</v>
      </c>
      <c r="AH114" s="31">
        <f t="shared" si="353"/>
        <v>0</v>
      </c>
      <c r="AI114" s="31">
        <f t="shared" si="354"/>
        <v>0</v>
      </c>
      <c r="AJ114" s="31">
        <f t="shared" si="225"/>
        <v>5857.3000000000002</v>
      </c>
      <c r="AK114" s="31">
        <f t="shared" si="226"/>
        <v>5857.3000000000002</v>
      </c>
      <c r="AL114" s="31">
        <f t="shared" si="227"/>
        <v>5857.3000000000002</v>
      </c>
      <c r="AM114" s="31">
        <f t="shared" si="355"/>
        <v>0</v>
      </c>
      <c r="AN114" s="31">
        <f t="shared" si="356"/>
        <v>0</v>
      </c>
      <c r="AO114" s="31">
        <f t="shared" si="357"/>
        <v>0</v>
      </c>
      <c r="AP114" s="31">
        <f t="shared" si="228"/>
        <v>5857.3000000000002</v>
      </c>
      <c r="AQ114" s="31">
        <f t="shared" si="229"/>
        <v>5857.3000000000002</v>
      </c>
      <c r="AR114" s="31">
        <f t="shared" si="230"/>
        <v>5857.3000000000002</v>
      </c>
      <c r="AS114" s="31">
        <f t="shared" si="358"/>
        <v>0</v>
      </c>
      <c r="AT114" s="31">
        <f t="shared" si="359"/>
        <v>0</v>
      </c>
      <c r="AU114" s="31">
        <f t="shared" si="360"/>
        <v>0</v>
      </c>
      <c r="AV114" s="31">
        <f t="shared" si="231"/>
        <v>5857.3000000000002</v>
      </c>
      <c r="AW114" s="31">
        <f t="shared" si="232"/>
        <v>5857.3000000000002</v>
      </c>
      <c r="AX114" s="31">
        <f t="shared" si="233"/>
        <v>5857.3000000000002</v>
      </c>
      <c r="AY114" s="31">
        <f t="shared" si="361"/>
        <v>0</v>
      </c>
      <c r="AZ114" s="31">
        <f t="shared" si="362"/>
        <v>0</v>
      </c>
      <c r="BA114" s="31">
        <f t="shared" si="363"/>
        <v>0</v>
      </c>
      <c r="BB114" s="31">
        <f t="shared" si="234"/>
        <v>5857.3000000000002</v>
      </c>
      <c r="BC114" s="31">
        <f t="shared" si="235"/>
        <v>5857.3000000000002</v>
      </c>
      <c r="BD114" s="31">
        <f t="shared" si="236"/>
        <v>5857.3000000000002</v>
      </c>
      <c r="BE114" s="31">
        <f t="shared" si="364"/>
        <v>0</v>
      </c>
      <c r="BF114" s="31">
        <f t="shared" si="365"/>
        <v>0</v>
      </c>
      <c r="BG114" s="31">
        <f t="shared" si="366"/>
        <v>0</v>
      </c>
      <c r="BH114" s="31">
        <f t="shared" si="237"/>
        <v>5857.3000000000002</v>
      </c>
      <c r="BI114" s="31">
        <f t="shared" si="238"/>
        <v>5857.3000000000002</v>
      </c>
      <c r="BJ114" s="31">
        <f t="shared" si="239"/>
        <v>5857.3000000000002</v>
      </c>
      <c r="BK114" s="31">
        <f t="shared" si="367"/>
        <v>0</v>
      </c>
      <c r="BL114" s="31">
        <f t="shared" si="368"/>
        <v>0</v>
      </c>
      <c r="BM114" s="31">
        <f t="shared" si="369"/>
        <v>0</v>
      </c>
      <c r="BN114" s="31">
        <f t="shared" si="240"/>
        <v>5857.3000000000002</v>
      </c>
      <c r="BO114" s="31">
        <f t="shared" si="241"/>
        <v>5857.3000000000002</v>
      </c>
      <c r="BP114" s="31">
        <f t="shared" si="242"/>
        <v>5857.3000000000002</v>
      </c>
      <c r="BQ114" s="31">
        <f t="shared" si="370"/>
        <v>0</v>
      </c>
      <c r="BR114" s="31">
        <f t="shared" si="371"/>
        <v>0</v>
      </c>
      <c r="BS114" s="31">
        <f t="shared" si="243"/>
        <v>5857.3000000000002</v>
      </c>
      <c r="BT114" s="31">
        <f t="shared" si="244"/>
        <v>5857.3000000000002</v>
      </c>
      <c r="BU114" s="31">
        <f t="shared" si="245"/>
        <v>5857.3000000000002</v>
      </c>
      <c r="BV114" s="31">
        <f t="shared" si="372"/>
        <v>0</v>
      </c>
      <c r="BW114" s="31">
        <f t="shared" si="373"/>
        <v>0</v>
      </c>
      <c r="BX114" s="31">
        <f t="shared" si="246"/>
        <v>5857.3000000000002</v>
      </c>
      <c r="BY114" s="31">
        <f t="shared" si="247"/>
        <v>5857.3000000000002</v>
      </c>
      <c r="BZ114" s="31">
        <f t="shared" si="248"/>
        <v>5857.3000000000002</v>
      </c>
      <c r="CA114" s="31">
        <f t="shared" si="374"/>
        <v>0</v>
      </c>
      <c r="CB114" s="31">
        <f t="shared" si="375"/>
        <v>0</v>
      </c>
      <c r="CC114" s="31">
        <f t="shared" si="376"/>
        <v>0</v>
      </c>
      <c r="CD114" s="31">
        <f t="shared" si="334"/>
        <v>5857.3000000000002</v>
      </c>
      <c r="CE114" s="31">
        <f t="shared" si="335"/>
        <v>5857.3000000000002</v>
      </c>
      <c r="CF114" s="31">
        <f t="shared" si="336"/>
        <v>5857.3000000000002</v>
      </c>
      <c r="CG114" s="31">
        <f t="shared" si="377"/>
        <v>0</v>
      </c>
      <c r="CH114" s="24"/>
      <c r="CI114" s="40"/>
      <c r="CN114" s="1" t="s">
        <v>30</v>
      </c>
    </row>
    <row r="115" ht="39.799999999999997">
      <c r="A115" s="16" t="s">
        <v>113</v>
      </c>
      <c r="B115" s="17">
        <v>630</v>
      </c>
      <c r="C115" s="16" t="s">
        <v>67</v>
      </c>
      <c r="D115" s="16" t="s">
        <v>115</v>
      </c>
      <c r="E115" s="39" t="s">
        <v>116</v>
      </c>
      <c r="F115" s="31">
        <v>5857.3000000000002</v>
      </c>
      <c r="G115" s="31">
        <v>5857.3000000000002</v>
      </c>
      <c r="H115" s="31">
        <v>5857.3000000000002</v>
      </c>
      <c r="I115" s="31"/>
      <c r="J115" s="31"/>
      <c r="K115" s="31"/>
      <c r="L115" s="31">
        <f t="shared" si="213"/>
        <v>5857.3000000000002</v>
      </c>
      <c r="M115" s="31">
        <f t="shared" si="214"/>
        <v>5857.3000000000002</v>
      </c>
      <c r="N115" s="31">
        <f t="shared" si="215"/>
        <v>5857.3000000000002</v>
      </c>
      <c r="O115" s="31"/>
      <c r="P115" s="31"/>
      <c r="Q115" s="31"/>
      <c r="R115" s="31">
        <f t="shared" si="216"/>
        <v>5857.3000000000002</v>
      </c>
      <c r="S115" s="31">
        <f t="shared" si="217"/>
        <v>5857.3000000000002</v>
      </c>
      <c r="T115" s="31">
        <f t="shared" si="218"/>
        <v>5857.3000000000002</v>
      </c>
      <c r="U115" s="31"/>
      <c r="V115" s="31"/>
      <c r="W115" s="31"/>
      <c r="X115" s="31">
        <f t="shared" si="219"/>
        <v>5857.3000000000002</v>
      </c>
      <c r="Y115" s="31">
        <f t="shared" si="220"/>
        <v>5857.3000000000002</v>
      </c>
      <c r="Z115" s="31">
        <f t="shared" si="221"/>
        <v>5857.3000000000002</v>
      </c>
      <c r="AA115" s="31"/>
      <c r="AB115" s="31"/>
      <c r="AC115" s="31"/>
      <c r="AD115" s="31">
        <f t="shared" si="222"/>
        <v>5857.3000000000002</v>
      </c>
      <c r="AE115" s="31">
        <f t="shared" si="223"/>
        <v>5857.3000000000002</v>
      </c>
      <c r="AF115" s="31">
        <f t="shared" si="224"/>
        <v>5857.3000000000002</v>
      </c>
      <c r="AG115" s="31"/>
      <c r="AH115" s="31"/>
      <c r="AI115" s="31"/>
      <c r="AJ115" s="31">
        <f t="shared" si="225"/>
        <v>5857.3000000000002</v>
      </c>
      <c r="AK115" s="31">
        <f t="shared" si="226"/>
        <v>5857.3000000000002</v>
      </c>
      <c r="AL115" s="31">
        <f t="shared" si="227"/>
        <v>5857.3000000000002</v>
      </c>
      <c r="AM115" s="31"/>
      <c r="AN115" s="31"/>
      <c r="AO115" s="31"/>
      <c r="AP115" s="31">
        <f t="shared" si="228"/>
        <v>5857.3000000000002</v>
      </c>
      <c r="AQ115" s="31">
        <f t="shared" si="229"/>
        <v>5857.3000000000002</v>
      </c>
      <c r="AR115" s="31">
        <f t="shared" si="230"/>
        <v>5857.3000000000002</v>
      </c>
      <c r="AS115" s="31"/>
      <c r="AT115" s="31"/>
      <c r="AU115" s="31"/>
      <c r="AV115" s="31">
        <f t="shared" si="231"/>
        <v>5857.3000000000002</v>
      </c>
      <c r="AW115" s="31">
        <f t="shared" si="232"/>
        <v>5857.3000000000002</v>
      </c>
      <c r="AX115" s="31">
        <f t="shared" si="233"/>
        <v>5857.3000000000002</v>
      </c>
      <c r="AY115" s="31"/>
      <c r="AZ115" s="31"/>
      <c r="BA115" s="31"/>
      <c r="BB115" s="31">
        <f t="shared" si="234"/>
        <v>5857.3000000000002</v>
      </c>
      <c r="BC115" s="31">
        <f t="shared" si="235"/>
        <v>5857.3000000000002</v>
      </c>
      <c r="BD115" s="31">
        <f t="shared" si="236"/>
        <v>5857.3000000000002</v>
      </c>
      <c r="BE115" s="31"/>
      <c r="BF115" s="31"/>
      <c r="BG115" s="31"/>
      <c r="BH115" s="31">
        <f t="shared" si="237"/>
        <v>5857.3000000000002</v>
      </c>
      <c r="BI115" s="31">
        <f t="shared" si="238"/>
        <v>5857.3000000000002</v>
      </c>
      <c r="BJ115" s="31">
        <f t="shared" si="239"/>
        <v>5857.3000000000002</v>
      </c>
      <c r="BK115" s="31"/>
      <c r="BL115" s="31"/>
      <c r="BM115" s="31"/>
      <c r="BN115" s="31">
        <f t="shared" si="240"/>
        <v>5857.3000000000002</v>
      </c>
      <c r="BO115" s="31">
        <f t="shared" si="241"/>
        <v>5857.3000000000002</v>
      </c>
      <c r="BP115" s="31">
        <f t="shared" si="242"/>
        <v>5857.3000000000002</v>
      </c>
      <c r="BQ115" s="31"/>
      <c r="BR115" s="31"/>
      <c r="BS115" s="31">
        <f t="shared" si="243"/>
        <v>5857.3000000000002</v>
      </c>
      <c r="BT115" s="31">
        <f t="shared" si="244"/>
        <v>5857.3000000000002</v>
      </c>
      <c r="BU115" s="31">
        <f t="shared" si="245"/>
        <v>5857.3000000000002</v>
      </c>
      <c r="BV115" s="31"/>
      <c r="BW115" s="31"/>
      <c r="BX115" s="31">
        <f t="shared" si="246"/>
        <v>5857.3000000000002</v>
      </c>
      <c r="BY115" s="31">
        <f t="shared" si="247"/>
        <v>5857.3000000000002</v>
      </c>
      <c r="BZ115" s="31">
        <f t="shared" si="248"/>
        <v>5857.3000000000002</v>
      </c>
      <c r="CA115" s="31"/>
      <c r="CB115" s="31"/>
      <c r="CC115" s="31"/>
      <c r="CD115" s="31">
        <f t="shared" si="334"/>
        <v>5857.3000000000002</v>
      </c>
      <c r="CE115" s="31">
        <f t="shared" si="335"/>
        <v>5857.3000000000002</v>
      </c>
      <c r="CF115" s="31">
        <f t="shared" si="336"/>
        <v>5857.3000000000002</v>
      </c>
      <c r="CG115" s="31"/>
      <c r="CH115" s="24"/>
      <c r="CI115" s="40"/>
    </row>
    <row r="116" ht="57.700000000000003">
      <c r="A116" s="16" t="s">
        <v>117</v>
      </c>
      <c r="B116" s="17"/>
      <c r="C116" s="16"/>
      <c r="D116" s="16"/>
      <c r="E116" s="39" t="s">
        <v>118</v>
      </c>
      <c r="F116" s="31">
        <f t="shared" si="337"/>
        <v>100</v>
      </c>
      <c r="G116" s="31">
        <f t="shared" si="338"/>
        <v>100</v>
      </c>
      <c r="H116" s="31">
        <f t="shared" si="339"/>
        <v>100</v>
      </c>
      <c r="I116" s="31">
        <f t="shared" si="340"/>
        <v>0</v>
      </c>
      <c r="J116" s="31">
        <f t="shared" si="341"/>
        <v>0</v>
      </c>
      <c r="K116" s="31">
        <f t="shared" si="342"/>
        <v>0</v>
      </c>
      <c r="L116" s="31">
        <f t="shared" si="213"/>
        <v>100</v>
      </c>
      <c r="M116" s="31">
        <f t="shared" si="214"/>
        <v>100</v>
      </c>
      <c r="N116" s="31">
        <f t="shared" si="215"/>
        <v>100</v>
      </c>
      <c r="O116" s="31">
        <f t="shared" si="343"/>
        <v>0</v>
      </c>
      <c r="P116" s="31">
        <f t="shared" si="344"/>
        <v>0</v>
      </c>
      <c r="Q116" s="31">
        <f t="shared" si="345"/>
        <v>0</v>
      </c>
      <c r="R116" s="31">
        <f t="shared" si="216"/>
        <v>100</v>
      </c>
      <c r="S116" s="31">
        <f t="shared" si="217"/>
        <v>100</v>
      </c>
      <c r="T116" s="31">
        <f t="shared" si="218"/>
        <v>100</v>
      </c>
      <c r="U116" s="31">
        <f t="shared" si="346"/>
        <v>0</v>
      </c>
      <c r="V116" s="31">
        <f t="shared" si="347"/>
        <v>0</v>
      </c>
      <c r="W116" s="31">
        <f t="shared" si="348"/>
        <v>0</v>
      </c>
      <c r="X116" s="31">
        <f t="shared" si="219"/>
        <v>100</v>
      </c>
      <c r="Y116" s="31">
        <f t="shared" si="220"/>
        <v>100</v>
      </c>
      <c r="Z116" s="31">
        <f t="shared" si="221"/>
        <v>100</v>
      </c>
      <c r="AA116" s="31">
        <f t="shared" si="349"/>
        <v>0</v>
      </c>
      <c r="AB116" s="31">
        <f t="shared" si="350"/>
        <v>0</v>
      </c>
      <c r="AC116" s="31">
        <f t="shared" si="351"/>
        <v>0</v>
      </c>
      <c r="AD116" s="31">
        <f t="shared" si="222"/>
        <v>100</v>
      </c>
      <c r="AE116" s="31">
        <f t="shared" si="223"/>
        <v>100</v>
      </c>
      <c r="AF116" s="31">
        <f t="shared" si="224"/>
        <v>100</v>
      </c>
      <c r="AG116" s="31">
        <f t="shared" si="352"/>
        <v>0</v>
      </c>
      <c r="AH116" s="31">
        <f t="shared" si="353"/>
        <v>0</v>
      </c>
      <c r="AI116" s="31">
        <f t="shared" si="354"/>
        <v>0</v>
      </c>
      <c r="AJ116" s="31">
        <f t="shared" si="225"/>
        <v>100</v>
      </c>
      <c r="AK116" s="31">
        <f t="shared" si="226"/>
        <v>100</v>
      </c>
      <c r="AL116" s="31">
        <f t="shared" si="227"/>
        <v>100</v>
      </c>
      <c r="AM116" s="31">
        <f t="shared" si="355"/>
        <v>0</v>
      </c>
      <c r="AN116" s="31">
        <f t="shared" si="356"/>
        <v>0</v>
      </c>
      <c r="AO116" s="31">
        <f t="shared" si="357"/>
        <v>0</v>
      </c>
      <c r="AP116" s="31">
        <f t="shared" si="228"/>
        <v>100</v>
      </c>
      <c r="AQ116" s="31">
        <f t="shared" si="229"/>
        <v>100</v>
      </c>
      <c r="AR116" s="31">
        <f t="shared" si="230"/>
        <v>100</v>
      </c>
      <c r="AS116" s="31">
        <f t="shared" si="358"/>
        <v>0</v>
      </c>
      <c r="AT116" s="31">
        <f t="shared" si="359"/>
        <v>0</v>
      </c>
      <c r="AU116" s="31">
        <f t="shared" si="360"/>
        <v>0</v>
      </c>
      <c r="AV116" s="31">
        <f t="shared" si="231"/>
        <v>100</v>
      </c>
      <c r="AW116" s="31">
        <f t="shared" si="232"/>
        <v>100</v>
      </c>
      <c r="AX116" s="31">
        <f t="shared" si="233"/>
        <v>100</v>
      </c>
      <c r="AY116" s="31">
        <f t="shared" si="361"/>
        <v>0</v>
      </c>
      <c r="AZ116" s="31">
        <f t="shared" si="362"/>
        <v>0</v>
      </c>
      <c r="BA116" s="31">
        <f t="shared" si="363"/>
        <v>0</v>
      </c>
      <c r="BB116" s="31">
        <f t="shared" si="234"/>
        <v>100</v>
      </c>
      <c r="BC116" s="31">
        <f t="shared" si="235"/>
        <v>100</v>
      </c>
      <c r="BD116" s="31">
        <f t="shared" si="236"/>
        <v>100</v>
      </c>
      <c r="BE116" s="31">
        <f t="shared" si="364"/>
        <v>0</v>
      </c>
      <c r="BF116" s="31">
        <f t="shared" si="365"/>
        <v>0</v>
      </c>
      <c r="BG116" s="31">
        <f t="shared" si="366"/>
        <v>0</v>
      </c>
      <c r="BH116" s="31">
        <f t="shared" si="237"/>
        <v>100</v>
      </c>
      <c r="BI116" s="31">
        <f t="shared" si="238"/>
        <v>100</v>
      </c>
      <c r="BJ116" s="31">
        <f t="shared" si="239"/>
        <v>100</v>
      </c>
      <c r="BK116" s="31">
        <f t="shared" si="367"/>
        <v>0</v>
      </c>
      <c r="BL116" s="31">
        <f t="shared" si="368"/>
        <v>0</v>
      </c>
      <c r="BM116" s="31">
        <f t="shared" si="369"/>
        <v>0</v>
      </c>
      <c r="BN116" s="31">
        <f t="shared" si="240"/>
        <v>100</v>
      </c>
      <c r="BO116" s="31">
        <f t="shared" si="241"/>
        <v>100</v>
      </c>
      <c r="BP116" s="31">
        <f t="shared" si="242"/>
        <v>100</v>
      </c>
      <c r="BQ116" s="31">
        <f t="shared" si="370"/>
        <v>0</v>
      </c>
      <c r="BR116" s="31">
        <f t="shared" si="371"/>
        <v>0</v>
      </c>
      <c r="BS116" s="31">
        <f t="shared" si="243"/>
        <v>100</v>
      </c>
      <c r="BT116" s="31">
        <f t="shared" si="244"/>
        <v>100</v>
      </c>
      <c r="BU116" s="31">
        <f t="shared" si="245"/>
        <v>100</v>
      </c>
      <c r="BV116" s="31">
        <f t="shared" si="372"/>
        <v>0</v>
      </c>
      <c r="BW116" s="31">
        <f t="shared" si="373"/>
        <v>0</v>
      </c>
      <c r="BX116" s="31">
        <f t="shared" si="246"/>
        <v>100</v>
      </c>
      <c r="BY116" s="31">
        <f t="shared" si="247"/>
        <v>100</v>
      </c>
      <c r="BZ116" s="31">
        <f t="shared" si="248"/>
        <v>100</v>
      </c>
      <c r="CA116" s="31">
        <f t="shared" si="374"/>
        <v>0</v>
      </c>
      <c r="CB116" s="31">
        <f t="shared" si="375"/>
        <v>0</v>
      </c>
      <c r="CC116" s="31">
        <f t="shared" si="376"/>
        <v>0</v>
      </c>
      <c r="CD116" s="31">
        <f t="shared" si="334"/>
        <v>100</v>
      </c>
      <c r="CE116" s="31">
        <f t="shared" si="335"/>
        <v>100</v>
      </c>
      <c r="CF116" s="31">
        <f t="shared" si="336"/>
        <v>100</v>
      </c>
      <c r="CG116" s="31">
        <f t="shared" si="377"/>
        <v>0</v>
      </c>
      <c r="CH116" s="24"/>
      <c r="CI116" s="40"/>
      <c r="CL116" s="1" t="s">
        <v>28</v>
      </c>
    </row>
    <row r="117" ht="29.850000000000001">
      <c r="A117" s="16" t="s">
        <v>119</v>
      </c>
      <c r="B117" s="17"/>
      <c r="C117" s="16"/>
      <c r="D117" s="16"/>
      <c r="E117" s="39" t="s">
        <v>120</v>
      </c>
      <c r="F117" s="31">
        <f t="shared" si="337"/>
        <v>100</v>
      </c>
      <c r="G117" s="31">
        <f t="shared" si="338"/>
        <v>100</v>
      </c>
      <c r="H117" s="31">
        <f t="shared" si="339"/>
        <v>100</v>
      </c>
      <c r="I117" s="31">
        <f t="shared" si="340"/>
        <v>0</v>
      </c>
      <c r="J117" s="31">
        <f t="shared" si="341"/>
        <v>0</v>
      </c>
      <c r="K117" s="31">
        <f t="shared" si="342"/>
        <v>0</v>
      </c>
      <c r="L117" s="31">
        <f t="shared" si="213"/>
        <v>100</v>
      </c>
      <c r="M117" s="31">
        <f t="shared" si="214"/>
        <v>100</v>
      </c>
      <c r="N117" s="31">
        <f t="shared" si="215"/>
        <v>100</v>
      </c>
      <c r="O117" s="31">
        <f t="shared" si="343"/>
        <v>0</v>
      </c>
      <c r="P117" s="31">
        <f t="shared" si="344"/>
        <v>0</v>
      </c>
      <c r="Q117" s="31">
        <f t="shared" si="345"/>
        <v>0</v>
      </c>
      <c r="R117" s="31">
        <f t="shared" si="216"/>
        <v>100</v>
      </c>
      <c r="S117" s="31">
        <f t="shared" si="217"/>
        <v>100</v>
      </c>
      <c r="T117" s="31">
        <f t="shared" si="218"/>
        <v>100</v>
      </c>
      <c r="U117" s="31">
        <f t="shared" si="346"/>
        <v>0</v>
      </c>
      <c r="V117" s="31">
        <f t="shared" si="347"/>
        <v>0</v>
      </c>
      <c r="W117" s="31">
        <f t="shared" si="348"/>
        <v>0</v>
      </c>
      <c r="X117" s="31">
        <f t="shared" si="219"/>
        <v>100</v>
      </c>
      <c r="Y117" s="31">
        <f t="shared" si="220"/>
        <v>100</v>
      </c>
      <c r="Z117" s="31">
        <f t="shared" si="221"/>
        <v>100</v>
      </c>
      <c r="AA117" s="31">
        <f t="shared" si="349"/>
        <v>0</v>
      </c>
      <c r="AB117" s="31">
        <f t="shared" si="350"/>
        <v>0</v>
      </c>
      <c r="AC117" s="31">
        <f t="shared" si="351"/>
        <v>0</v>
      </c>
      <c r="AD117" s="31">
        <f t="shared" si="222"/>
        <v>100</v>
      </c>
      <c r="AE117" s="31">
        <f t="shared" si="223"/>
        <v>100</v>
      </c>
      <c r="AF117" s="31">
        <f t="shared" si="224"/>
        <v>100</v>
      </c>
      <c r="AG117" s="31">
        <f t="shared" si="352"/>
        <v>0</v>
      </c>
      <c r="AH117" s="31">
        <f t="shared" si="353"/>
        <v>0</v>
      </c>
      <c r="AI117" s="31">
        <f t="shared" si="354"/>
        <v>0</v>
      </c>
      <c r="AJ117" s="31">
        <f t="shared" si="225"/>
        <v>100</v>
      </c>
      <c r="AK117" s="31">
        <f t="shared" si="226"/>
        <v>100</v>
      </c>
      <c r="AL117" s="31">
        <f t="shared" si="227"/>
        <v>100</v>
      </c>
      <c r="AM117" s="31">
        <f t="shared" si="355"/>
        <v>0</v>
      </c>
      <c r="AN117" s="31">
        <f t="shared" si="356"/>
        <v>0</v>
      </c>
      <c r="AO117" s="31">
        <f t="shared" si="357"/>
        <v>0</v>
      </c>
      <c r="AP117" s="31">
        <f t="shared" si="228"/>
        <v>100</v>
      </c>
      <c r="AQ117" s="31">
        <f t="shared" si="229"/>
        <v>100</v>
      </c>
      <c r="AR117" s="31">
        <f t="shared" si="230"/>
        <v>100</v>
      </c>
      <c r="AS117" s="31">
        <f t="shared" si="358"/>
        <v>0</v>
      </c>
      <c r="AT117" s="31">
        <f t="shared" si="359"/>
        <v>0</v>
      </c>
      <c r="AU117" s="31">
        <f t="shared" si="360"/>
        <v>0</v>
      </c>
      <c r="AV117" s="31">
        <f t="shared" si="231"/>
        <v>100</v>
      </c>
      <c r="AW117" s="31">
        <f t="shared" si="232"/>
        <v>100</v>
      </c>
      <c r="AX117" s="31">
        <f t="shared" si="233"/>
        <v>100</v>
      </c>
      <c r="AY117" s="31">
        <f t="shared" si="361"/>
        <v>0</v>
      </c>
      <c r="AZ117" s="31">
        <f t="shared" si="362"/>
        <v>0</v>
      </c>
      <c r="BA117" s="31">
        <f t="shared" si="363"/>
        <v>0</v>
      </c>
      <c r="BB117" s="31">
        <f t="shared" si="234"/>
        <v>100</v>
      </c>
      <c r="BC117" s="31">
        <f t="shared" si="235"/>
        <v>100</v>
      </c>
      <c r="BD117" s="31">
        <f t="shared" si="236"/>
        <v>100</v>
      </c>
      <c r="BE117" s="31">
        <f t="shared" si="364"/>
        <v>0</v>
      </c>
      <c r="BF117" s="31">
        <f t="shared" si="365"/>
        <v>0</v>
      </c>
      <c r="BG117" s="31">
        <f t="shared" si="366"/>
        <v>0</v>
      </c>
      <c r="BH117" s="31">
        <f t="shared" si="237"/>
        <v>100</v>
      </c>
      <c r="BI117" s="31">
        <f t="shared" si="238"/>
        <v>100</v>
      </c>
      <c r="BJ117" s="31">
        <f t="shared" si="239"/>
        <v>100</v>
      </c>
      <c r="BK117" s="31">
        <f t="shared" si="367"/>
        <v>0</v>
      </c>
      <c r="BL117" s="31">
        <f t="shared" si="368"/>
        <v>0</v>
      </c>
      <c r="BM117" s="31">
        <f t="shared" si="369"/>
        <v>0</v>
      </c>
      <c r="BN117" s="31">
        <f t="shared" si="240"/>
        <v>100</v>
      </c>
      <c r="BO117" s="31">
        <f t="shared" si="241"/>
        <v>100</v>
      </c>
      <c r="BP117" s="31">
        <f t="shared" si="242"/>
        <v>100</v>
      </c>
      <c r="BQ117" s="31">
        <f t="shared" si="370"/>
        <v>0</v>
      </c>
      <c r="BR117" s="31">
        <f t="shared" si="371"/>
        <v>0</v>
      </c>
      <c r="BS117" s="31">
        <f t="shared" si="243"/>
        <v>100</v>
      </c>
      <c r="BT117" s="31">
        <f t="shared" si="244"/>
        <v>100</v>
      </c>
      <c r="BU117" s="31">
        <f t="shared" si="245"/>
        <v>100</v>
      </c>
      <c r="BV117" s="31">
        <f t="shared" si="372"/>
        <v>0</v>
      </c>
      <c r="BW117" s="31">
        <f t="shared" si="373"/>
        <v>0</v>
      </c>
      <c r="BX117" s="31">
        <f t="shared" si="246"/>
        <v>100</v>
      </c>
      <c r="BY117" s="31">
        <f t="shared" si="247"/>
        <v>100</v>
      </c>
      <c r="BZ117" s="31">
        <f t="shared" si="248"/>
        <v>100</v>
      </c>
      <c r="CA117" s="31">
        <f t="shared" si="374"/>
        <v>0</v>
      </c>
      <c r="CB117" s="31">
        <f t="shared" si="375"/>
        <v>0</v>
      </c>
      <c r="CC117" s="31">
        <f t="shared" si="376"/>
        <v>0</v>
      </c>
      <c r="CD117" s="31">
        <f t="shared" si="334"/>
        <v>100</v>
      </c>
      <c r="CE117" s="31">
        <f t="shared" si="335"/>
        <v>100</v>
      </c>
      <c r="CF117" s="31">
        <f t="shared" si="336"/>
        <v>100</v>
      </c>
      <c r="CG117" s="31">
        <f t="shared" si="377"/>
        <v>0</v>
      </c>
      <c r="CH117" s="24"/>
      <c r="CI117" s="40"/>
      <c r="CO117" s="1" t="s">
        <v>31</v>
      </c>
    </row>
    <row r="118" ht="29.850000000000001">
      <c r="A118" s="16" t="s">
        <v>119</v>
      </c>
      <c r="B118" s="17">
        <v>200</v>
      </c>
      <c r="C118" s="16"/>
      <c r="D118" s="16"/>
      <c r="E118" s="39" t="s">
        <v>40</v>
      </c>
      <c r="F118" s="31">
        <f t="shared" si="337"/>
        <v>100</v>
      </c>
      <c r="G118" s="31">
        <f t="shared" si="338"/>
        <v>100</v>
      </c>
      <c r="H118" s="31">
        <f t="shared" si="339"/>
        <v>100</v>
      </c>
      <c r="I118" s="31">
        <f t="shared" si="340"/>
        <v>0</v>
      </c>
      <c r="J118" s="31">
        <f t="shared" si="341"/>
        <v>0</v>
      </c>
      <c r="K118" s="31">
        <f t="shared" si="342"/>
        <v>0</v>
      </c>
      <c r="L118" s="31">
        <f t="shared" si="213"/>
        <v>100</v>
      </c>
      <c r="M118" s="31">
        <f t="shared" si="214"/>
        <v>100</v>
      </c>
      <c r="N118" s="31">
        <f t="shared" si="215"/>
        <v>100</v>
      </c>
      <c r="O118" s="31">
        <f t="shared" si="343"/>
        <v>0</v>
      </c>
      <c r="P118" s="31">
        <f t="shared" si="344"/>
        <v>0</v>
      </c>
      <c r="Q118" s="31">
        <f t="shared" si="345"/>
        <v>0</v>
      </c>
      <c r="R118" s="31">
        <f t="shared" si="216"/>
        <v>100</v>
      </c>
      <c r="S118" s="31">
        <f t="shared" si="217"/>
        <v>100</v>
      </c>
      <c r="T118" s="31">
        <f t="shared" si="218"/>
        <v>100</v>
      </c>
      <c r="U118" s="31">
        <f t="shared" si="346"/>
        <v>0</v>
      </c>
      <c r="V118" s="31">
        <f t="shared" si="347"/>
        <v>0</v>
      </c>
      <c r="W118" s="31">
        <f t="shared" si="348"/>
        <v>0</v>
      </c>
      <c r="X118" s="31">
        <f t="shared" si="219"/>
        <v>100</v>
      </c>
      <c r="Y118" s="31">
        <f t="shared" si="220"/>
        <v>100</v>
      </c>
      <c r="Z118" s="31">
        <f t="shared" si="221"/>
        <v>100</v>
      </c>
      <c r="AA118" s="31">
        <f t="shared" si="349"/>
        <v>0</v>
      </c>
      <c r="AB118" s="31">
        <f t="shared" si="350"/>
        <v>0</v>
      </c>
      <c r="AC118" s="31">
        <f t="shared" si="351"/>
        <v>0</v>
      </c>
      <c r="AD118" s="31">
        <f t="shared" si="222"/>
        <v>100</v>
      </c>
      <c r="AE118" s="31">
        <f t="shared" si="223"/>
        <v>100</v>
      </c>
      <c r="AF118" s="31">
        <f t="shared" si="224"/>
        <v>100</v>
      </c>
      <c r="AG118" s="31">
        <f t="shared" si="352"/>
        <v>0</v>
      </c>
      <c r="AH118" s="31">
        <f t="shared" si="353"/>
        <v>0</v>
      </c>
      <c r="AI118" s="31">
        <f t="shared" si="354"/>
        <v>0</v>
      </c>
      <c r="AJ118" s="31">
        <f t="shared" si="225"/>
        <v>100</v>
      </c>
      <c r="AK118" s="31">
        <f t="shared" si="226"/>
        <v>100</v>
      </c>
      <c r="AL118" s="31">
        <f t="shared" si="227"/>
        <v>100</v>
      </c>
      <c r="AM118" s="31">
        <f t="shared" si="355"/>
        <v>0</v>
      </c>
      <c r="AN118" s="31">
        <f t="shared" si="356"/>
        <v>0</v>
      </c>
      <c r="AO118" s="31">
        <f t="shared" si="357"/>
        <v>0</v>
      </c>
      <c r="AP118" s="31">
        <f t="shared" si="228"/>
        <v>100</v>
      </c>
      <c r="AQ118" s="31">
        <f t="shared" si="229"/>
        <v>100</v>
      </c>
      <c r="AR118" s="31">
        <f t="shared" si="230"/>
        <v>100</v>
      </c>
      <c r="AS118" s="31">
        <f t="shared" si="358"/>
        <v>0</v>
      </c>
      <c r="AT118" s="31">
        <f t="shared" si="359"/>
        <v>0</v>
      </c>
      <c r="AU118" s="31">
        <f t="shared" si="360"/>
        <v>0</v>
      </c>
      <c r="AV118" s="31">
        <f t="shared" si="231"/>
        <v>100</v>
      </c>
      <c r="AW118" s="31">
        <f t="shared" si="232"/>
        <v>100</v>
      </c>
      <c r="AX118" s="31">
        <f t="shared" si="233"/>
        <v>100</v>
      </c>
      <c r="AY118" s="31">
        <f t="shared" si="361"/>
        <v>0</v>
      </c>
      <c r="AZ118" s="31">
        <f t="shared" si="362"/>
        <v>0</v>
      </c>
      <c r="BA118" s="31">
        <f t="shared" si="363"/>
        <v>0</v>
      </c>
      <c r="BB118" s="31">
        <f t="shared" si="234"/>
        <v>100</v>
      </c>
      <c r="BC118" s="31">
        <f t="shared" si="235"/>
        <v>100</v>
      </c>
      <c r="BD118" s="31">
        <f t="shared" si="236"/>
        <v>100</v>
      </c>
      <c r="BE118" s="31">
        <f t="shared" si="364"/>
        <v>0</v>
      </c>
      <c r="BF118" s="31">
        <f t="shared" si="365"/>
        <v>0</v>
      </c>
      <c r="BG118" s="31">
        <f t="shared" si="366"/>
        <v>0</v>
      </c>
      <c r="BH118" s="31">
        <f t="shared" si="237"/>
        <v>100</v>
      </c>
      <c r="BI118" s="31">
        <f t="shared" si="238"/>
        <v>100</v>
      </c>
      <c r="BJ118" s="31">
        <f t="shared" si="239"/>
        <v>100</v>
      </c>
      <c r="BK118" s="31">
        <f t="shared" si="367"/>
        <v>0</v>
      </c>
      <c r="BL118" s="31">
        <f t="shared" si="368"/>
        <v>0</v>
      </c>
      <c r="BM118" s="31">
        <f t="shared" si="369"/>
        <v>0</v>
      </c>
      <c r="BN118" s="31">
        <f t="shared" si="240"/>
        <v>100</v>
      </c>
      <c r="BO118" s="31">
        <f t="shared" si="241"/>
        <v>100</v>
      </c>
      <c r="BP118" s="31">
        <f t="shared" si="242"/>
        <v>100</v>
      </c>
      <c r="BQ118" s="31">
        <f t="shared" si="370"/>
        <v>0</v>
      </c>
      <c r="BR118" s="31">
        <f t="shared" si="371"/>
        <v>0</v>
      </c>
      <c r="BS118" s="31">
        <f t="shared" si="243"/>
        <v>100</v>
      </c>
      <c r="BT118" s="31">
        <f t="shared" si="244"/>
        <v>100</v>
      </c>
      <c r="BU118" s="31">
        <f t="shared" si="245"/>
        <v>100</v>
      </c>
      <c r="BV118" s="31">
        <f t="shared" si="372"/>
        <v>0</v>
      </c>
      <c r="BW118" s="31">
        <f t="shared" si="373"/>
        <v>0</v>
      </c>
      <c r="BX118" s="31">
        <f t="shared" si="246"/>
        <v>100</v>
      </c>
      <c r="BY118" s="31">
        <f t="shared" si="247"/>
        <v>100</v>
      </c>
      <c r="BZ118" s="31">
        <f t="shared" si="248"/>
        <v>100</v>
      </c>
      <c r="CA118" s="31">
        <f t="shared" si="374"/>
        <v>0</v>
      </c>
      <c r="CB118" s="31">
        <f t="shared" si="375"/>
        <v>0</v>
      </c>
      <c r="CC118" s="31">
        <f t="shared" si="376"/>
        <v>0</v>
      </c>
      <c r="CD118" s="31">
        <f t="shared" si="334"/>
        <v>100</v>
      </c>
      <c r="CE118" s="31">
        <f t="shared" si="335"/>
        <v>100</v>
      </c>
      <c r="CF118" s="31">
        <f t="shared" si="336"/>
        <v>100</v>
      </c>
      <c r="CG118" s="31">
        <f t="shared" si="377"/>
        <v>0</v>
      </c>
      <c r="CH118" s="24"/>
      <c r="CI118" s="40"/>
      <c r="CM118" s="1" t="s">
        <v>29</v>
      </c>
    </row>
    <row r="119" ht="43.75">
      <c r="A119" s="16" t="s">
        <v>119</v>
      </c>
      <c r="B119" s="17">
        <v>240</v>
      </c>
      <c r="C119" s="16"/>
      <c r="D119" s="16"/>
      <c r="E119" s="39" t="s">
        <v>41</v>
      </c>
      <c r="F119" s="31">
        <f t="shared" si="337"/>
        <v>100</v>
      </c>
      <c r="G119" s="31">
        <f t="shared" si="338"/>
        <v>100</v>
      </c>
      <c r="H119" s="31">
        <f t="shared" si="339"/>
        <v>100</v>
      </c>
      <c r="I119" s="31">
        <f t="shared" si="340"/>
        <v>0</v>
      </c>
      <c r="J119" s="31">
        <f t="shared" si="341"/>
        <v>0</v>
      </c>
      <c r="K119" s="31">
        <f t="shared" si="342"/>
        <v>0</v>
      </c>
      <c r="L119" s="31">
        <f t="shared" si="213"/>
        <v>100</v>
      </c>
      <c r="M119" s="31">
        <f t="shared" si="214"/>
        <v>100</v>
      </c>
      <c r="N119" s="31">
        <f t="shared" si="215"/>
        <v>100</v>
      </c>
      <c r="O119" s="31">
        <f t="shared" si="343"/>
        <v>0</v>
      </c>
      <c r="P119" s="31">
        <f t="shared" si="344"/>
        <v>0</v>
      </c>
      <c r="Q119" s="31">
        <f t="shared" si="345"/>
        <v>0</v>
      </c>
      <c r="R119" s="31">
        <f t="shared" si="216"/>
        <v>100</v>
      </c>
      <c r="S119" s="31">
        <f t="shared" si="217"/>
        <v>100</v>
      </c>
      <c r="T119" s="31">
        <f t="shared" si="218"/>
        <v>100</v>
      </c>
      <c r="U119" s="31">
        <f t="shared" si="346"/>
        <v>0</v>
      </c>
      <c r="V119" s="31">
        <f t="shared" si="347"/>
        <v>0</v>
      </c>
      <c r="W119" s="31">
        <f t="shared" si="348"/>
        <v>0</v>
      </c>
      <c r="X119" s="31">
        <f t="shared" si="219"/>
        <v>100</v>
      </c>
      <c r="Y119" s="31">
        <f t="shared" si="220"/>
        <v>100</v>
      </c>
      <c r="Z119" s="31">
        <f t="shared" si="221"/>
        <v>100</v>
      </c>
      <c r="AA119" s="31">
        <f t="shared" si="349"/>
        <v>0</v>
      </c>
      <c r="AB119" s="31">
        <f t="shared" si="350"/>
        <v>0</v>
      </c>
      <c r="AC119" s="31">
        <f t="shared" si="351"/>
        <v>0</v>
      </c>
      <c r="AD119" s="31">
        <f t="shared" si="222"/>
        <v>100</v>
      </c>
      <c r="AE119" s="31">
        <f t="shared" si="223"/>
        <v>100</v>
      </c>
      <c r="AF119" s="31">
        <f t="shared" si="224"/>
        <v>100</v>
      </c>
      <c r="AG119" s="31">
        <f t="shared" si="352"/>
        <v>0</v>
      </c>
      <c r="AH119" s="31">
        <f t="shared" si="353"/>
        <v>0</v>
      </c>
      <c r="AI119" s="31">
        <f t="shared" si="354"/>
        <v>0</v>
      </c>
      <c r="AJ119" s="31">
        <f t="shared" si="225"/>
        <v>100</v>
      </c>
      <c r="AK119" s="31">
        <f t="shared" si="226"/>
        <v>100</v>
      </c>
      <c r="AL119" s="31">
        <f t="shared" si="227"/>
        <v>100</v>
      </c>
      <c r="AM119" s="31">
        <f t="shared" si="355"/>
        <v>0</v>
      </c>
      <c r="AN119" s="31">
        <f t="shared" si="356"/>
        <v>0</v>
      </c>
      <c r="AO119" s="31">
        <f t="shared" si="357"/>
        <v>0</v>
      </c>
      <c r="AP119" s="31">
        <f t="shared" si="228"/>
        <v>100</v>
      </c>
      <c r="AQ119" s="31">
        <f t="shared" si="229"/>
        <v>100</v>
      </c>
      <c r="AR119" s="31">
        <f t="shared" si="230"/>
        <v>100</v>
      </c>
      <c r="AS119" s="31">
        <f t="shared" si="358"/>
        <v>0</v>
      </c>
      <c r="AT119" s="31">
        <f t="shared" si="359"/>
        <v>0</v>
      </c>
      <c r="AU119" s="31">
        <f t="shared" si="360"/>
        <v>0</v>
      </c>
      <c r="AV119" s="31">
        <f t="shared" si="231"/>
        <v>100</v>
      </c>
      <c r="AW119" s="31">
        <f t="shared" si="232"/>
        <v>100</v>
      </c>
      <c r="AX119" s="31">
        <f t="shared" si="233"/>
        <v>100</v>
      </c>
      <c r="AY119" s="31">
        <f t="shared" si="361"/>
        <v>0</v>
      </c>
      <c r="AZ119" s="31">
        <f t="shared" si="362"/>
        <v>0</v>
      </c>
      <c r="BA119" s="31">
        <f t="shared" si="363"/>
        <v>0</v>
      </c>
      <c r="BB119" s="31">
        <f t="shared" si="234"/>
        <v>100</v>
      </c>
      <c r="BC119" s="31">
        <f t="shared" si="235"/>
        <v>100</v>
      </c>
      <c r="BD119" s="31">
        <f t="shared" si="236"/>
        <v>100</v>
      </c>
      <c r="BE119" s="31">
        <f t="shared" si="364"/>
        <v>0</v>
      </c>
      <c r="BF119" s="31">
        <f t="shared" si="365"/>
        <v>0</v>
      </c>
      <c r="BG119" s="31">
        <f t="shared" si="366"/>
        <v>0</v>
      </c>
      <c r="BH119" s="31">
        <f t="shared" si="237"/>
        <v>100</v>
      </c>
      <c r="BI119" s="31">
        <f t="shared" si="238"/>
        <v>100</v>
      </c>
      <c r="BJ119" s="31">
        <f t="shared" si="239"/>
        <v>100</v>
      </c>
      <c r="BK119" s="31">
        <f t="shared" si="367"/>
        <v>0</v>
      </c>
      <c r="BL119" s="31">
        <f t="shared" si="368"/>
        <v>0</v>
      </c>
      <c r="BM119" s="31">
        <f t="shared" si="369"/>
        <v>0</v>
      </c>
      <c r="BN119" s="31">
        <f t="shared" si="240"/>
        <v>100</v>
      </c>
      <c r="BO119" s="31">
        <f t="shared" si="241"/>
        <v>100</v>
      </c>
      <c r="BP119" s="31">
        <f t="shared" si="242"/>
        <v>100</v>
      </c>
      <c r="BQ119" s="31">
        <f t="shared" si="370"/>
        <v>0</v>
      </c>
      <c r="BR119" s="31">
        <f t="shared" si="371"/>
        <v>0</v>
      </c>
      <c r="BS119" s="31">
        <f t="shared" si="243"/>
        <v>100</v>
      </c>
      <c r="BT119" s="31">
        <f t="shared" si="244"/>
        <v>100</v>
      </c>
      <c r="BU119" s="31">
        <f t="shared" si="245"/>
        <v>100</v>
      </c>
      <c r="BV119" s="31">
        <f t="shared" si="372"/>
        <v>0</v>
      </c>
      <c r="BW119" s="31">
        <f t="shared" si="373"/>
        <v>0</v>
      </c>
      <c r="BX119" s="31">
        <f t="shared" si="246"/>
        <v>100</v>
      </c>
      <c r="BY119" s="31">
        <f t="shared" si="247"/>
        <v>100</v>
      </c>
      <c r="BZ119" s="31">
        <f t="shared" si="248"/>
        <v>100</v>
      </c>
      <c r="CA119" s="31">
        <f t="shared" si="374"/>
        <v>0</v>
      </c>
      <c r="CB119" s="31">
        <f t="shared" si="375"/>
        <v>0</v>
      </c>
      <c r="CC119" s="31">
        <f t="shared" si="376"/>
        <v>0</v>
      </c>
      <c r="CD119" s="31">
        <f t="shared" si="334"/>
        <v>100</v>
      </c>
      <c r="CE119" s="31">
        <f t="shared" si="335"/>
        <v>100</v>
      </c>
      <c r="CF119" s="31">
        <f t="shared" si="336"/>
        <v>100</v>
      </c>
      <c r="CG119" s="31">
        <f t="shared" si="377"/>
        <v>0</v>
      </c>
      <c r="CH119" s="24"/>
      <c r="CI119" s="40"/>
      <c r="CN119" s="1" t="s">
        <v>30</v>
      </c>
    </row>
    <row r="120" ht="39.549999999999997">
      <c r="A120" s="16" t="s">
        <v>119</v>
      </c>
      <c r="B120" s="17">
        <v>240</v>
      </c>
      <c r="C120" s="16" t="s">
        <v>67</v>
      </c>
      <c r="D120" s="16" t="s">
        <v>115</v>
      </c>
      <c r="E120" s="39" t="s">
        <v>116</v>
      </c>
      <c r="F120" s="31">
        <v>100</v>
      </c>
      <c r="G120" s="31">
        <v>100</v>
      </c>
      <c r="H120" s="31">
        <v>100</v>
      </c>
      <c r="I120" s="31"/>
      <c r="J120" s="31"/>
      <c r="K120" s="31"/>
      <c r="L120" s="31">
        <f t="shared" si="213"/>
        <v>100</v>
      </c>
      <c r="M120" s="31">
        <f t="shared" si="214"/>
        <v>100</v>
      </c>
      <c r="N120" s="31">
        <f t="shared" si="215"/>
        <v>100</v>
      </c>
      <c r="O120" s="31"/>
      <c r="P120" s="31"/>
      <c r="Q120" s="31"/>
      <c r="R120" s="31">
        <f t="shared" si="216"/>
        <v>100</v>
      </c>
      <c r="S120" s="31">
        <f t="shared" si="217"/>
        <v>100</v>
      </c>
      <c r="T120" s="31">
        <f t="shared" si="218"/>
        <v>100</v>
      </c>
      <c r="U120" s="31"/>
      <c r="V120" s="31"/>
      <c r="W120" s="31"/>
      <c r="X120" s="31">
        <f t="shared" si="219"/>
        <v>100</v>
      </c>
      <c r="Y120" s="31">
        <f t="shared" si="220"/>
        <v>100</v>
      </c>
      <c r="Z120" s="31">
        <f t="shared" si="221"/>
        <v>100</v>
      </c>
      <c r="AA120" s="31"/>
      <c r="AB120" s="31"/>
      <c r="AC120" s="31"/>
      <c r="AD120" s="31">
        <f t="shared" si="222"/>
        <v>100</v>
      </c>
      <c r="AE120" s="31">
        <f t="shared" si="223"/>
        <v>100</v>
      </c>
      <c r="AF120" s="31">
        <f t="shared" si="224"/>
        <v>100</v>
      </c>
      <c r="AG120" s="31"/>
      <c r="AH120" s="31"/>
      <c r="AI120" s="31"/>
      <c r="AJ120" s="31">
        <f t="shared" si="225"/>
        <v>100</v>
      </c>
      <c r="AK120" s="31">
        <f t="shared" si="226"/>
        <v>100</v>
      </c>
      <c r="AL120" s="31">
        <f t="shared" si="227"/>
        <v>100</v>
      </c>
      <c r="AM120" s="31"/>
      <c r="AN120" s="31"/>
      <c r="AO120" s="31"/>
      <c r="AP120" s="31">
        <f t="shared" si="228"/>
        <v>100</v>
      </c>
      <c r="AQ120" s="31">
        <f t="shared" si="229"/>
        <v>100</v>
      </c>
      <c r="AR120" s="31">
        <f t="shared" si="230"/>
        <v>100</v>
      </c>
      <c r="AS120" s="31"/>
      <c r="AT120" s="31"/>
      <c r="AU120" s="31"/>
      <c r="AV120" s="31">
        <f t="shared" si="231"/>
        <v>100</v>
      </c>
      <c r="AW120" s="31">
        <f t="shared" si="232"/>
        <v>100</v>
      </c>
      <c r="AX120" s="31">
        <f t="shared" si="233"/>
        <v>100</v>
      </c>
      <c r="AY120" s="31"/>
      <c r="AZ120" s="31"/>
      <c r="BA120" s="31"/>
      <c r="BB120" s="31">
        <f t="shared" si="234"/>
        <v>100</v>
      </c>
      <c r="BC120" s="31">
        <f t="shared" si="235"/>
        <v>100</v>
      </c>
      <c r="BD120" s="31">
        <f t="shared" si="236"/>
        <v>100</v>
      </c>
      <c r="BE120" s="31"/>
      <c r="BF120" s="31"/>
      <c r="BG120" s="31"/>
      <c r="BH120" s="31">
        <f t="shared" si="237"/>
        <v>100</v>
      </c>
      <c r="BI120" s="31">
        <f t="shared" si="238"/>
        <v>100</v>
      </c>
      <c r="BJ120" s="31">
        <f t="shared" si="239"/>
        <v>100</v>
      </c>
      <c r="BK120" s="31"/>
      <c r="BL120" s="31"/>
      <c r="BM120" s="31"/>
      <c r="BN120" s="31">
        <f t="shared" si="240"/>
        <v>100</v>
      </c>
      <c r="BO120" s="31">
        <f t="shared" si="241"/>
        <v>100</v>
      </c>
      <c r="BP120" s="31">
        <f t="shared" si="242"/>
        <v>100</v>
      </c>
      <c r="BQ120" s="31"/>
      <c r="BR120" s="31"/>
      <c r="BS120" s="31">
        <f t="shared" si="243"/>
        <v>100</v>
      </c>
      <c r="BT120" s="31">
        <f t="shared" si="244"/>
        <v>100</v>
      </c>
      <c r="BU120" s="31">
        <f t="shared" si="245"/>
        <v>100</v>
      </c>
      <c r="BV120" s="31"/>
      <c r="BW120" s="31"/>
      <c r="BX120" s="31">
        <f t="shared" si="246"/>
        <v>100</v>
      </c>
      <c r="BY120" s="31">
        <f t="shared" si="247"/>
        <v>100</v>
      </c>
      <c r="BZ120" s="31">
        <f t="shared" si="248"/>
        <v>100</v>
      </c>
      <c r="CA120" s="31"/>
      <c r="CB120" s="31"/>
      <c r="CC120" s="31"/>
      <c r="CD120" s="31">
        <f t="shared" si="334"/>
        <v>100</v>
      </c>
      <c r="CE120" s="31">
        <f t="shared" si="335"/>
        <v>100</v>
      </c>
      <c r="CF120" s="31">
        <f t="shared" si="336"/>
        <v>100</v>
      </c>
      <c r="CG120" s="31"/>
      <c r="CH120" s="24"/>
      <c r="CI120" s="40"/>
    </row>
    <row r="121" ht="29.850000000000001">
      <c r="A121" s="16" t="s">
        <v>121</v>
      </c>
      <c r="B121" s="17"/>
      <c r="C121" s="16"/>
      <c r="D121" s="16"/>
      <c r="E121" s="39" t="s">
        <v>122</v>
      </c>
      <c r="F121" s="31">
        <f t="shared" si="337"/>
        <v>9511.2000000000007</v>
      </c>
      <c r="G121" s="31">
        <f t="shared" si="338"/>
        <v>9511.2000000000007</v>
      </c>
      <c r="H121" s="31">
        <f t="shared" si="339"/>
        <v>9511.2000000000007</v>
      </c>
      <c r="I121" s="31">
        <f t="shared" si="340"/>
        <v>0</v>
      </c>
      <c r="J121" s="31">
        <f t="shared" si="341"/>
        <v>0</v>
      </c>
      <c r="K121" s="31">
        <f t="shared" si="342"/>
        <v>0</v>
      </c>
      <c r="L121" s="31">
        <f t="shared" si="213"/>
        <v>9511.2000000000007</v>
      </c>
      <c r="M121" s="31">
        <f t="shared" si="214"/>
        <v>9511.2000000000007</v>
      </c>
      <c r="N121" s="31">
        <f t="shared" si="215"/>
        <v>9511.2000000000007</v>
      </c>
      <c r="O121" s="31">
        <f t="shared" si="343"/>
        <v>0</v>
      </c>
      <c r="P121" s="31">
        <f t="shared" si="344"/>
        <v>0</v>
      </c>
      <c r="Q121" s="31">
        <f t="shared" si="345"/>
        <v>0</v>
      </c>
      <c r="R121" s="31">
        <f t="shared" si="216"/>
        <v>9511.2000000000007</v>
      </c>
      <c r="S121" s="31">
        <f t="shared" si="217"/>
        <v>9511.2000000000007</v>
      </c>
      <c r="T121" s="31">
        <f t="shared" si="218"/>
        <v>9511.2000000000007</v>
      </c>
      <c r="U121" s="31">
        <f t="shared" si="346"/>
        <v>0</v>
      </c>
      <c r="V121" s="31">
        <f t="shared" si="347"/>
        <v>0</v>
      </c>
      <c r="W121" s="31">
        <f t="shared" si="348"/>
        <v>0</v>
      </c>
      <c r="X121" s="31">
        <f t="shared" si="219"/>
        <v>9511.2000000000007</v>
      </c>
      <c r="Y121" s="31">
        <f t="shared" si="220"/>
        <v>9511.2000000000007</v>
      </c>
      <c r="Z121" s="31">
        <f t="shared" si="221"/>
        <v>9511.2000000000007</v>
      </c>
      <c r="AA121" s="31">
        <f t="shared" si="349"/>
        <v>0</v>
      </c>
      <c r="AB121" s="31">
        <f t="shared" si="350"/>
        <v>0</v>
      </c>
      <c r="AC121" s="31">
        <f t="shared" si="351"/>
        <v>0</v>
      </c>
      <c r="AD121" s="31">
        <f t="shared" si="222"/>
        <v>9511.2000000000007</v>
      </c>
      <c r="AE121" s="31">
        <f t="shared" si="223"/>
        <v>9511.2000000000007</v>
      </c>
      <c r="AF121" s="31">
        <f t="shared" si="224"/>
        <v>9511.2000000000007</v>
      </c>
      <c r="AG121" s="31">
        <f t="shared" si="352"/>
        <v>0</v>
      </c>
      <c r="AH121" s="31">
        <f t="shared" si="353"/>
        <v>0</v>
      </c>
      <c r="AI121" s="31">
        <f t="shared" si="354"/>
        <v>0</v>
      </c>
      <c r="AJ121" s="31">
        <f t="shared" si="225"/>
        <v>9511.2000000000007</v>
      </c>
      <c r="AK121" s="31">
        <f t="shared" si="226"/>
        <v>9511.2000000000007</v>
      </c>
      <c r="AL121" s="31">
        <f t="shared" si="227"/>
        <v>9511.2000000000007</v>
      </c>
      <c r="AM121" s="31">
        <f t="shared" si="355"/>
        <v>0</v>
      </c>
      <c r="AN121" s="31">
        <f t="shared" si="356"/>
        <v>0</v>
      </c>
      <c r="AO121" s="31">
        <f t="shared" si="357"/>
        <v>0</v>
      </c>
      <c r="AP121" s="31">
        <f t="shared" si="228"/>
        <v>9511.2000000000007</v>
      </c>
      <c r="AQ121" s="31">
        <f t="shared" si="229"/>
        <v>9511.2000000000007</v>
      </c>
      <c r="AR121" s="31">
        <f t="shared" si="230"/>
        <v>9511.2000000000007</v>
      </c>
      <c r="AS121" s="31">
        <f t="shared" si="358"/>
        <v>0</v>
      </c>
      <c r="AT121" s="31">
        <f t="shared" si="359"/>
        <v>0</v>
      </c>
      <c r="AU121" s="31">
        <f t="shared" si="360"/>
        <v>0</v>
      </c>
      <c r="AV121" s="31">
        <f t="shared" si="231"/>
        <v>9511.2000000000007</v>
      </c>
      <c r="AW121" s="31">
        <f t="shared" si="232"/>
        <v>9511.2000000000007</v>
      </c>
      <c r="AX121" s="31">
        <f t="shared" si="233"/>
        <v>9511.2000000000007</v>
      </c>
      <c r="AY121" s="31">
        <f t="shared" si="361"/>
        <v>0</v>
      </c>
      <c r="AZ121" s="31">
        <f t="shared" si="362"/>
        <v>0</v>
      </c>
      <c r="BA121" s="31">
        <f t="shared" si="363"/>
        <v>0</v>
      </c>
      <c r="BB121" s="31">
        <f t="shared" si="234"/>
        <v>9511.2000000000007</v>
      </c>
      <c r="BC121" s="31">
        <f t="shared" si="235"/>
        <v>9511.2000000000007</v>
      </c>
      <c r="BD121" s="31">
        <f t="shared" si="236"/>
        <v>9511.2000000000007</v>
      </c>
      <c r="BE121" s="31">
        <f t="shared" si="364"/>
        <v>0</v>
      </c>
      <c r="BF121" s="31">
        <f t="shared" si="365"/>
        <v>0</v>
      </c>
      <c r="BG121" s="31">
        <f t="shared" si="366"/>
        <v>0</v>
      </c>
      <c r="BH121" s="31">
        <f t="shared" si="237"/>
        <v>9511.2000000000007</v>
      </c>
      <c r="BI121" s="31">
        <f t="shared" si="238"/>
        <v>9511.2000000000007</v>
      </c>
      <c r="BJ121" s="31">
        <f t="shared" si="239"/>
        <v>9511.2000000000007</v>
      </c>
      <c r="BK121" s="31">
        <f t="shared" si="367"/>
        <v>0</v>
      </c>
      <c r="BL121" s="31">
        <f t="shared" si="368"/>
        <v>0</v>
      </c>
      <c r="BM121" s="31">
        <f t="shared" si="369"/>
        <v>0</v>
      </c>
      <c r="BN121" s="31">
        <f t="shared" si="240"/>
        <v>9511.2000000000007</v>
      </c>
      <c r="BO121" s="31">
        <f t="shared" si="241"/>
        <v>9511.2000000000007</v>
      </c>
      <c r="BP121" s="31">
        <f t="shared" si="242"/>
        <v>9511.2000000000007</v>
      </c>
      <c r="BQ121" s="31">
        <f t="shared" si="370"/>
        <v>0</v>
      </c>
      <c r="BR121" s="31">
        <f t="shared" si="371"/>
        <v>0</v>
      </c>
      <c r="BS121" s="31">
        <f t="shared" si="243"/>
        <v>9511.2000000000007</v>
      </c>
      <c r="BT121" s="31">
        <f t="shared" si="244"/>
        <v>9511.2000000000007</v>
      </c>
      <c r="BU121" s="31">
        <f t="shared" si="245"/>
        <v>9511.2000000000007</v>
      </c>
      <c r="BV121" s="31">
        <f t="shared" si="372"/>
        <v>0</v>
      </c>
      <c r="BW121" s="31">
        <f t="shared" si="373"/>
        <v>0</v>
      </c>
      <c r="BX121" s="31">
        <f t="shared" si="246"/>
        <v>9511.2000000000007</v>
      </c>
      <c r="BY121" s="31">
        <f t="shared" si="247"/>
        <v>9511.2000000000007</v>
      </c>
      <c r="BZ121" s="31">
        <f t="shared" si="248"/>
        <v>9511.2000000000007</v>
      </c>
      <c r="CA121" s="31">
        <f t="shared" si="374"/>
        <v>0</v>
      </c>
      <c r="CB121" s="31">
        <f t="shared" si="375"/>
        <v>0</v>
      </c>
      <c r="CC121" s="31">
        <f t="shared" si="376"/>
        <v>0</v>
      </c>
      <c r="CD121" s="31">
        <f t="shared" si="334"/>
        <v>9511.2000000000007</v>
      </c>
      <c r="CE121" s="31">
        <f t="shared" si="335"/>
        <v>9511.2000000000007</v>
      </c>
      <c r="CF121" s="31">
        <f t="shared" si="336"/>
        <v>9511.2000000000007</v>
      </c>
      <c r="CG121" s="31">
        <f t="shared" si="377"/>
        <v>0</v>
      </c>
      <c r="CH121" s="24"/>
      <c r="CI121" s="40"/>
      <c r="CL121" s="1" t="s">
        <v>28</v>
      </c>
    </row>
    <row r="122" ht="43.75">
      <c r="A122" s="16" t="s">
        <v>123</v>
      </c>
      <c r="B122" s="17"/>
      <c r="C122" s="16"/>
      <c r="D122" s="16"/>
      <c r="E122" s="39" t="s">
        <v>124</v>
      </c>
      <c r="F122" s="31">
        <f t="shared" si="337"/>
        <v>9511.2000000000007</v>
      </c>
      <c r="G122" s="31">
        <f t="shared" si="338"/>
        <v>9511.2000000000007</v>
      </c>
      <c r="H122" s="31">
        <f t="shared" si="339"/>
        <v>9511.2000000000007</v>
      </c>
      <c r="I122" s="31">
        <f t="shared" si="340"/>
        <v>0</v>
      </c>
      <c r="J122" s="31">
        <f t="shared" si="341"/>
        <v>0</v>
      </c>
      <c r="K122" s="31">
        <f t="shared" si="342"/>
        <v>0</v>
      </c>
      <c r="L122" s="31">
        <f t="shared" si="213"/>
        <v>9511.2000000000007</v>
      </c>
      <c r="M122" s="31">
        <f t="shared" si="214"/>
        <v>9511.2000000000007</v>
      </c>
      <c r="N122" s="31">
        <f t="shared" si="215"/>
        <v>9511.2000000000007</v>
      </c>
      <c r="O122" s="31">
        <f t="shared" si="343"/>
        <v>0</v>
      </c>
      <c r="P122" s="31">
        <f t="shared" si="344"/>
        <v>0</v>
      </c>
      <c r="Q122" s="31">
        <f t="shared" si="345"/>
        <v>0</v>
      </c>
      <c r="R122" s="31">
        <f t="shared" si="216"/>
        <v>9511.2000000000007</v>
      </c>
      <c r="S122" s="31">
        <f t="shared" si="217"/>
        <v>9511.2000000000007</v>
      </c>
      <c r="T122" s="31">
        <f t="shared" si="218"/>
        <v>9511.2000000000007</v>
      </c>
      <c r="U122" s="31">
        <f t="shared" si="346"/>
        <v>0</v>
      </c>
      <c r="V122" s="31">
        <f t="shared" si="347"/>
        <v>0</v>
      </c>
      <c r="W122" s="31">
        <f t="shared" si="348"/>
        <v>0</v>
      </c>
      <c r="X122" s="31">
        <f t="shared" si="219"/>
        <v>9511.2000000000007</v>
      </c>
      <c r="Y122" s="31">
        <f t="shared" si="220"/>
        <v>9511.2000000000007</v>
      </c>
      <c r="Z122" s="31">
        <f t="shared" si="221"/>
        <v>9511.2000000000007</v>
      </c>
      <c r="AA122" s="31">
        <f t="shared" si="349"/>
        <v>0</v>
      </c>
      <c r="AB122" s="31">
        <f t="shared" si="350"/>
        <v>0</v>
      </c>
      <c r="AC122" s="31">
        <f t="shared" si="351"/>
        <v>0</v>
      </c>
      <c r="AD122" s="31">
        <f t="shared" si="222"/>
        <v>9511.2000000000007</v>
      </c>
      <c r="AE122" s="31">
        <f t="shared" si="223"/>
        <v>9511.2000000000007</v>
      </c>
      <c r="AF122" s="31">
        <f t="shared" si="224"/>
        <v>9511.2000000000007</v>
      </c>
      <c r="AG122" s="31">
        <f t="shared" si="352"/>
        <v>0</v>
      </c>
      <c r="AH122" s="31">
        <f t="shared" si="353"/>
        <v>0</v>
      </c>
      <c r="AI122" s="31">
        <f t="shared" si="354"/>
        <v>0</v>
      </c>
      <c r="AJ122" s="31">
        <f t="shared" si="225"/>
        <v>9511.2000000000007</v>
      </c>
      <c r="AK122" s="31">
        <f t="shared" si="226"/>
        <v>9511.2000000000007</v>
      </c>
      <c r="AL122" s="31">
        <f t="shared" si="227"/>
        <v>9511.2000000000007</v>
      </c>
      <c r="AM122" s="31">
        <f t="shared" si="355"/>
        <v>0</v>
      </c>
      <c r="AN122" s="31">
        <f t="shared" si="356"/>
        <v>0</v>
      </c>
      <c r="AO122" s="31">
        <f t="shared" si="357"/>
        <v>0</v>
      </c>
      <c r="AP122" s="31">
        <f t="shared" si="228"/>
        <v>9511.2000000000007</v>
      </c>
      <c r="AQ122" s="31">
        <f t="shared" si="229"/>
        <v>9511.2000000000007</v>
      </c>
      <c r="AR122" s="31">
        <f t="shared" si="230"/>
        <v>9511.2000000000007</v>
      </c>
      <c r="AS122" s="31">
        <f t="shared" si="358"/>
        <v>0</v>
      </c>
      <c r="AT122" s="31">
        <f t="shared" si="359"/>
        <v>0</v>
      </c>
      <c r="AU122" s="31">
        <f t="shared" si="360"/>
        <v>0</v>
      </c>
      <c r="AV122" s="31">
        <f t="shared" si="231"/>
        <v>9511.2000000000007</v>
      </c>
      <c r="AW122" s="31">
        <f t="shared" si="232"/>
        <v>9511.2000000000007</v>
      </c>
      <c r="AX122" s="31">
        <f t="shared" si="233"/>
        <v>9511.2000000000007</v>
      </c>
      <c r="AY122" s="31">
        <f t="shared" si="361"/>
        <v>0</v>
      </c>
      <c r="AZ122" s="31">
        <f t="shared" si="362"/>
        <v>0</v>
      </c>
      <c r="BA122" s="31">
        <f t="shared" si="363"/>
        <v>0</v>
      </c>
      <c r="BB122" s="31">
        <f t="shared" si="234"/>
        <v>9511.2000000000007</v>
      </c>
      <c r="BC122" s="31">
        <f t="shared" si="235"/>
        <v>9511.2000000000007</v>
      </c>
      <c r="BD122" s="31">
        <f t="shared" si="236"/>
        <v>9511.2000000000007</v>
      </c>
      <c r="BE122" s="31">
        <f t="shared" si="364"/>
        <v>0</v>
      </c>
      <c r="BF122" s="31">
        <f t="shared" si="365"/>
        <v>0</v>
      </c>
      <c r="BG122" s="31">
        <f t="shared" si="366"/>
        <v>0</v>
      </c>
      <c r="BH122" s="31">
        <f t="shared" si="237"/>
        <v>9511.2000000000007</v>
      </c>
      <c r="BI122" s="31">
        <f t="shared" si="238"/>
        <v>9511.2000000000007</v>
      </c>
      <c r="BJ122" s="31">
        <f t="shared" si="239"/>
        <v>9511.2000000000007</v>
      </c>
      <c r="BK122" s="31">
        <f t="shared" si="367"/>
        <v>0</v>
      </c>
      <c r="BL122" s="31">
        <f t="shared" si="368"/>
        <v>0</v>
      </c>
      <c r="BM122" s="31">
        <f t="shared" si="369"/>
        <v>0</v>
      </c>
      <c r="BN122" s="31">
        <f t="shared" si="240"/>
        <v>9511.2000000000007</v>
      </c>
      <c r="BO122" s="31">
        <f t="shared" si="241"/>
        <v>9511.2000000000007</v>
      </c>
      <c r="BP122" s="31">
        <f t="shared" si="242"/>
        <v>9511.2000000000007</v>
      </c>
      <c r="BQ122" s="31">
        <f t="shared" si="370"/>
        <v>0</v>
      </c>
      <c r="BR122" s="31">
        <f t="shared" si="371"/>
        <v>0</v>
      </c>
      <c r="BS122" s="31">
        <f t="shared" si="243"/>
        <v>9511.2000000000007</v>
      </c>
      <c r="BT122" s="31">
        <f t="shared" si="244"/>
        <v>9511.2000000000007</v>
      </c>
      <c r="BU122" s="31">
        <f t="shared" si="245"/>
        <v>9511.2000000000007</v>
      </c>
      <c r="BV122" s="31">
        <f t="shared" si="372"/>
        <v>0</v>
      </c>
      <c r="BW122" s="31">
        <f t="shared" si="373"/>
        <v>0</v>
      </c>
      <c r="BX122" s="31">
        <f t="shared" si="246"/>
        <v>9511.2000000000007</v>
      </c>
      <c r="BY122" s="31">
        <f t="shared" si="247"/>
        <v>9511.2000000000007</v>
      </c>
      <c r="BZ122" s="31">
        <f t="shared" si="248"/>
        <v>9511.2000000000007</v>
      </c>
      <c r="CA122" s="31">
        <f t="shared" si="374"/>
        <v>0</v>
      </c>
      <c r="CB122" s="31">
        <f t="shared" si="375"/>
        <v>0</v>
      </c>
      <c r="CC122" s="31">
        <f t="shared" si="376"/>
        <v>0</v>
      </c>
      <c r="CD122" s="31">
        <f t="shared" si="334"/>
        <v>9511.2000000000007</v>
      </c>
      <c r="CE122" s="31">
        <f t="shared" si="335"/>
        <v>9511.2000000000007</v>
      </c>
      <c r="CF122" s="31">
        <f t="shared" si="336"/>
        <v>9511.2000000000007</v>
      </c>
      <c r="CG122" s="31">
        <f t="shared" si="377"/>
        <v>0</v>
      </c>
      <c r="CH122" s="24"/>
      <c r="CI122" s="40"/>
      <c r="CO122" s="1" t="s">
        <v>31</v>
      </c>
    </row>
    <row r="123" ht="43.75">
      <c r="A123" s="16" t="s">
        <v>123</v>
      </c>
      <c r="B123" s="17">
        <v>600</v>
      </c>
      <c r="C123" s="16"/>
      <c r="D123" s="16"/>
      <c r="E123" s="39" t="s">
        <v>45</v>
      </c>
      <c r="F123" s="31">
        <f>F124+F126</f>
        <v>9511.2000000000007</v>
      </c>
      <c r="G123" s="31">
        <f>G124+G126</f>
        <v>9511.2000000000007</v>
      </c>
      <c r="H123" s="31">
        <f>H124+H126</f>
        <v>9511.2000000000007</v>
      </c>
      <c r="I123" s="31">
        <f>I124+I126</f>
        <v>0</v>
      </c>
      <c r="J123" s="31">
        <f>J124+J126</f>
        <v>0</v>
      </c>
      <c r="K123" s="31">
        <f>K124+K126</f>
        <v>0</v>
      </c>
      <c r="L123" s="31">
        <f t="shared" si="213"/>
        <v>9511.2000000000007</v>
      </c>
      <c r="M123" s="31">
        <f t="shared" si="214"/>
        <v>9511.2000000000007</v>
      </c>
      <c r="N123" s="31">
        <f t="shared" si="215"/>
        <v>9511.2000000000007</v>
      </c>
      <c r="O123" s="31">
        <f>O124+O126</f>
        <v>0</v>
      </c>
      <c r="P123" s="31">
        <f>P124+P126</f>
        <v>0</v>
      </c>
      <c r="Q123" s="31">
        <f>Q124+Q126</f>
        <v>0</v>
      </c>
      <c r="R123" s="31">
        <f t="shared" si="216"/>
        <v>9511.2000000000007</v>
      </c>
      <c r="S123" s="31">
        <f t="shared" si="217"/>
        <v>9511.2000000000007</v>
      </c>
      <c r="T123" s="31">
        <f t="shared" si="218"/>
        <v>9511.2000000000007</v>
      </c>
      <c r="U123" s="31">
        <f>U124+U126</f>
        <v>0</v>
      </c>
      <c r="V123" s="31">
        <f>V124+V126</f>
        <v>0</v>
      </c>
      <c r="W123" s="31">
        <f>W124+W126</f>
        <v>0</v>
      </c>
      <c r="X123" s="31">
        <f t="shared" si="219"/>
        <v>9511.2000000000007</v>
      </c>
      <c r="Y123" s="31">
        <f t="shared" si="220"/>
        <v>9511.2000000000007</v>
      </c>
      <c r="Z123" s="31">
        <f t="shared" si="221"/>
        <v>9511.2000000000007</v>
      </c>
      <c r="AA123" s="31">
        <f>AA124+AA126</f>
        <v>0</v>
      </c>
      <c r="AB123" s="31">
        <f>AB124+AB126</f>
        <v>0</v>
      </c>
      <c r="AC123" s="31">
        <f>AC124+AC126</f>
        <v>0</v>
      </c>
      <c r="AD123" s="31">
        <f t="shared" si="222"/>
        <v>9511.2000000000007</v>
      </c>
      <c r="AE123" s="31">
        <f t="shared" si="223"/>
        <v>9511.2000000000007</v>
      </c>
      <c r="AF123" s="31">
        <f t="shared" si="224"/>
        <v>9511.2000000000007</v>
      </c>
      <c r="AG123" s="31">
        <f>AG124+AG126</f>
        <v>0</v>
      </c>
      <c r="AH123" s="31">
        <f>AH124+AH126</f>
        <v>0</v>
      </c>
      <c r="AI123" s="31">
        <f>AI124+AI126</f>
        <v>0</v>
      </c>
      <c r="AJ123" s="31">
        <f t="shared" si="225"/>
        <v>9511.2000000000007</v>
      </c>
      <c r="AK123" s="31">
        <f t="shared" si="226"/>
        <v>9511.2000000000007</v>
      </c>
      <c r="AL123" s="31">
        <f t="shared" si="227"/>
        <v>9511.2000000000007</v>
      </c>
      <c r="AM123" s="31">
        <f>AM124+AM126</f>
        <v>0</v>
      </c>
      <c r="AN123" s="31">
        <f>AN124+AN126</f>
        <v>0</v>
      </c>
      <c r="AO123" s="31">
        <f>AO124+AO126</f>
        <v>0</v>
      </c>
      <c r="AP123" s="31">
        <f t="shared" si="228"/>
        <v>9511.2000000000007</v>
      </c>
      <c r="AQ123" s="31">
        <f t="shared" si="229"/>
        <v>9511.2000000000007</v>
      </c>
      <c r="AR123" s="31">
        <f t="shared" si="230"/>
        <v>9511.2000000000007</v>
      </c>
      <c r="AS123" s="31">
        <f>AS124+AS126</f>
        <v>0</v>
      </c>
      <c r="AT123" s="31">
        <f>AT124+AT126</f>
        <v>0</v>
      </c>
      <c r="AU123" s="31">
        <f>AU124+AU126</f>
        <v>0</v>
      </c>
      <c r="AV123" s="31">
        <f t="shared" si="231"/>
        <v>9511.2000000000007</v>
      </c>
      <c r="AW123" s="31">
        <f t="shared" si="232"/>
        <v>9511.2000000000007</v>
      </c>
      <c r="AX123" s="31">
        <f t="shared" si="233"/>
        <v>9511.2000000000007</v>
      </c>
      <c r="AY123" s="31">
        <f>AY124+AY126</f>
        <v>0</v>
      </c>
      <c r="AZ123" s="31">
        <f>AZ124+AZ126</f>
        <v>0</v>
      </c>
      <c r="BA123" s="31">
        <f>BA124+BA126</f>
        <v>0</v>
      </c>
      <c r="BB123" s="31">
        <f t="shared" si="234"/>
        <v>9511.2000000000007</v>
      </c>
      <c r="BC123" s="31">
        <f t="shared" si="235"/>
        <v>9511.2000000000007</v>
      </c>
      <c r="BD123" s="31">
        <f t="shared" si="236"/>
        <v>9511.2000000000007</v>
      </c>
      <c r="BE123" s="31">
        <f>BE124+BE126</f>
        <v>0</v>
      </c>
      <c r="BF123" s="31">
        <f>BF124+BF126</f>
        <v>0</v>
      </c>
      <c r="BG123" s="31">
        <f>BG124+BG126</f>
        <v>0</v>
      </c>
      <c r="BH123" s="31">
        <f t="shared" si="237"/>
        <v>9511.2000000000007</v>
      </c>
      <c r="BI123" s="31">
        <f t="shared" si="238"/>
        <v>9511.2000000000007</v>
      </c>
      <c r="BJ123" s="31">
        <f t="shared" si="239"/>
        <v>9511.2000000000007</v>
      </c>
      <c r="BK123" s="31">
        <f>BK124+BK126</f>
        <v>0</v>
      </c>
      <c r="BL123" s="31">
        <f>BL124+BL126</f>
        <v>0</v>
      </c>
      <c r="BM123" s="31">
        <f>BM124+BM126</f>
        <v>0</v>
      </c>
      <c r="BN123" s="31">
        <f t="shared" si="240"/>
        <v>9511.2000000000007</v>
      </c>
      <c r="BO123" s="31">
        <f t="shared" si="241"/>
        <v>9511.2000000000007</v>
      </c>
      <c r="BP123" s="31">
        <f t="shared" si="242"/>
        <v>9511.2000000000007</v>
      </c>
      <c r="BQ123" s="31">
        <f>BQ124+BQ126</f>
        <v>0</v>
      </c>
      <c r="BR123" s="31">
        <f>BR124+BR126</f>
        <v>0</v>
      </c>
      <c r="BS123" s="31">
        <f t="shared" si="243"/>
        <v>9511.2000000000007</v>
      </c>
      <c r="BT123" s="31">
        <f t="shared" si="244"/>
        <v>9511.2000000000007</v>
      </c>
      <c r="BU123" s="31">
        <f t="shared" si="245"/>
        <v>9511.2000000000007</v>
      </c>
      <c r="BV123" s="31">
        <f>BV124+BV126</f>
        <v>0</v>
      </c>
      <c r="BW123" s="31">
        <f>BW124+BW126</f>
        <v>0</v>
      </c>
      <c r="BX123" s="31">
        <f t="shared" si="246"/>
        <v>9511.2000000000007</v>
      </c>
      <c r="BY123" s="31">
        <f t="shared" si="247"/>
        <v>9511.2000000000007</v>
      </c>
      <c r="BZ123" s="31">
        <f t="shared" si="248"/>
        <v>9511.2000000000007</v>
      </c>
      <c r="CA123" s="31">
        <f>CA124+CA126</f>
        <v>0</v>
      </c>
      <c r="CB123" s="31">
        <f>CB124+CB126</f>
        <v>0</v>
      </c>
      <c r="CC123" s="31">
        <f>CC124+CC126</f>
        <v>0</v>
      </c>
      <c r="CD123" s="31">
        <f t="shared" si="334"/>
        <v>9511.2000000000007</v>
      </c>
      <c r="CE123" s="31">
        <f t="shared" si="335"/>
        <v>9511.2000000000007</v>
      </c>
      <c r="CF123" s="31">
        <f t="shared" si="336"/>
        <v>9511.2000000000007</v>
      </c>
      <c r="CG123" s="31">
        <f>CG124+CG126</f>
        <v>0</v>
      </c>
      <c r="CH123" s="24"/>
      <c r="CI123" s="40"/>
      <c r="CM123" s="1" t="s">
        <v>29</v>
      </c>
    </row>
    <row r="124" ht="15">
      <c r="A124" s="16" t="s">
        <v>123</v>
      </c>
      <c r="B124" s="17">
        <v>610</v>
      </c>
      <c r="C124" s="16"/>
      <c r="D124" s="16"/>
      <c r="E124" s="39" t="s">
        <v>104</v>
      </c>
      <c r="F124" s="31">
        <f>F125</f>
        <v>1105.5</v>
      </c>
      <c r="G124" s="31">
        <f>G125</f>
        <v>1105.5</v>
      </c>
      <c r="H124" s="31">
        <f>H125</f>
        <v>1105.5</v>
      </c>
      <c r="I124" s="31">
        <f>I125</f>
        <v>525.5</v>
      </c>
      <c r="J124" s="31">
        <f>J125</f>
        <v>525.5</v>
      </c>
      <c r="K124" s="31">
        <f>K125</f>
        <v>525.5</v>
      </c>
      <c r="L124" s="31">
        <f t="shared" si="213"/>
        <v>1631</v>
      </c>
      <c r="M124" s="31">
        <f t="shared" si="214"/>
        <v>1631</v>
      </c>
      <c r="N124" s="31">
        <f t="shared" si="215"/>
        <v>1631</v>
      </c>
      <c r="O124" s="31">
        <f>O125</f>
        <v>0</v>
      </c>
      <c r="P124" s="31">
        <f>P125</f>
        <v>0</v>
      </c>
      <c r="Q124" s="31">
        <f>Q125</f>
        <v>0</v>
      </c>
      <c r="R124" s="31">
        <f t="shared" si="216"/>
        <v>1631</v>
      </c>
      <c r="S124" s="31">
        <f t="shared" si="217"/>
        <v>1631</v>
      </c>
      <c r="T124" s="31">
        <f t="shared" si="218"/>
        <v>1631</v>
      </c>
      <c r="U124" s="31">
        <f>U125</f>
        <v>0</v>
      </c>
      <c r="V124" s="31">
        <f>V125</f>
        <v>0</v>
      </c>
      <c r="W124" s="31">
        <f>W125</f>
        <v>0</v>
      </c>
      <c r="X124" s="31">
        <f t="shared" si="219"/>
        <v>1631</v>
      </c>
      <c r="Y124" s="31">
        <f t="shared" si="220"/>
        <v>1631</v>
      </c>
      <c r="Z124" s="31">
        <f t="shared" si="221"/>
        <v>1631</v>
      </c>
      <c r="AA124" s="31">
        <f>AA125</f>
        <v>0</v>
      </c>
      <c r="AB124" s="31">
        <f>AB125</f>
        <v>0</v>
      </c>
      <c r="AC124" s="31">
        <f>AC125</f>
        <v>0</v>
      </c>
      <c r="AD124" s="31">
        <f t="shared" si="222"/>
        <v>1631</v>
      </c>
      <c r="AE124" s="31">
        <f t="shared" si="223"/>
        <v>1631</v>
      </c>
      <c r="AF124" s="31">
        <f t="shared" si="224"/>
        <v>1631</v>
      </c>
      <c r="AG124" s="31">
        <f>AG125</f>
        <v>0</v>
      </c>
      <c r="AH124" s="31">
        <f>AH125</f>
        <v>0</v>
      </c>
      <c r="AI124" s="31">
        <f>AI125</f>
        <v>0</v>
      </c>
      <c r="AJ124" s="31">
        <f t="shared" si="225"/>
        <v>1631</v>
      </c>
      <c r="AK124" s="31">
        <f t="shared" si="226"/>
        <v>1631</v>
      </c>
      <c r="AL124" s="31">
        <f t="shared" si="227"/>
        <v>1631</v>
      </c>
      <c r="AM124" s="31">
        <f>AM125</f>
        <v>0</v>
      </c>
      <c r="AN124" s="31">
        <f>AN125</f>
        <v>0</v>
      </c>
      <c r="AO124" s="31">
        <f>AO125</f>
        <v>0</v>
      </c>
      <c r="AP124" s="31">
        <f t="shared" si="228"/>
        <v>1631</v>
      </c>
      <c r="AQ124" s="31">
        <f t="shared" si="229"/>
        <v>1631</v>
      </c>
      <c r="AR124" s="31">
        <f t="shared" si="230"/>
        <v>1631</v>
      </c>
      <c r="AS124" s="31">
        <f>AS125</f>
        <v>0</v>
      </c>
      <c r="AT124" s="31">
        <f>AT125</f>
        <v>0</v>
      </c>
      <c r="AU124" s="31">
        <f>AU125</f>
        <v>0</v>
      </c>
      <c r="AV124" s="31">
        <f t="shared" si="231"/>
        <v>1631</v>
      </c>
      <c r="AW124" s="31">
        <f t="shared" si="232"/>
        <v>1631</v>
      </c>
      <c r="AX124" s="31">
        <f t="shared" si="233"/>
        <v>1631</v>
      </c>
      <c r="AY124" s="31">
        <f>AY125</f>
        <v>0</v>
      </c>
      <c r="AZ124" s="31">
        <f>AZ125</f>
        <v>0</v>
      </c>
      <c r="BA124" s="31">
        <f>BA125</f>
        <v>0</v>
      </c>
      <c r="BB124" s="31">
        <f t="shared" si="234"/>
        <v>1631</v>
      </c>
      <c r="BC124" s="31">
        <f t="shared" si="235"/>
        <v>1631</v>
      </c>
      <c r="BD124" s="31">
        <f t="shared" si="236"/>
        <v>1631</v>
      </c>
      <c r="BE124" s="31">
        <f>BE125</f>
        <v>0</v>
      </c>
      <c r="BF124" s="31">
        <f>BF125</f>
        <v>0</v>
      </c>
      <c r="BG124" s="31">
        <f>BG125</f>
        <v>0</v>
      </c>
      <c r="BH124" s="31">
        <f t="shared" si="237"/>
        <v>1631</v>
      </c>
      <c r="BI124" s="31">
        <f t="shared" si="238"/>
        <v>1631</v>
      </c>
      <c r="BJ124" s="31">
        <f t="shared" si="239"/>
        <v>1631</v>
      </c>
      <c r="BK124" s="31">
        <f>BK125</f>
        <v>0</v>
      </c>
      <c r="BL124" s="31">
        <f>BL125</f>
        <v>0</v>
      </c>
      <c r="BM124" s="31">
        <f>BM125</f>
        <v>0</v>
      </c>
      <c r="BN124" s="31">
        <f t="shared" si="240"/>
        <v>1631</v>
      </c>
      <c r="BO124" s="31">
        <f t="shared" si="241"/>
        <v>1631</v>
      </c>
      <c r="BP124" s="31">
        <f t="shared" si="242"/>
        <v>1631</v>
      </c>
      <c r="BQ124" s="31">
        <f>BQ125</f>
        <v>0</v>
      </c>
      <c r="BR124" s="31">
        <f>BR125</f>
        <v>0</v>
      </c>
      <c r="BS124" s="31">
        <f t="shared" si="243"/>
        <v>1631</v>
      </c>
      <c r="BT124" s="31">
        <f t="shared" si="244"/>
        <v>1631</v>
      </c>
      <c r="BU124" s="31">
        <f t="shared" si="245"/>
        <v>1631</v>
      </c>
      <c r="BV124" s="31">
        <f>BV125</f>
        <v>0</v>
      </c>
      <c r="BW124" s="31">
        <f>BW125</f>
        <v>0</v>
      </c>
      <c r="BX124" s="31">
        <f t="shared" si="246"/>
        <v>1631</v>
      </c>
      <c r="BY124" s="31">
        <f t="shared" si="247"/>
        <v>1631</v>
      </c>
      <c r="BZ124" s="31">
        <f t="shared" si="248"/>
        <v>1631</v>
      </c>
      <c r="CA124" s="31">
        <f>CA125</f>
        <v>0</v>
      </c>
      <c r="CB124" s="31">
        <f>CB125</f>
        <v>0</v>
      </c>
      <c r="CC124" s="31">
        <f>CC125</f>
        <v>0</v>
      </c>
      <c r="CD124" s="31">
        <f t="shared" si="334"/>
        <v>1631</v>
      </c>
      <c r="CE124" s="31">
        <f t="shared" si="335"/>
        <v>1631</v>
      </c>
      <c r="CF124" s="31">
        <f t="shared" si="336"/>
        <v>1631</v>
      </c>
      <c r="CG124" s="31">
        <f>CG125</f>
        <v>0</v>
      </c>
      <c r="CH124" s="24"/>
      <c r="CI124" s="40"/>
      <c r="CN124" s="1" t="s">
        <v>30</v>
      </c>
    </row>
    <row r="125" ht="15">
      <c r="A125" s="16" t="s">
        <v>123</v>
      </c>
      <c r="B125" s="17">
        <v>610</v>
      </c>
      <c r="C125" s="16" t="s">
        <v>47</v>
      </c>
      <c r="D125" s="16" t="s">
        <v>105</v>
      </c>
      <c r="E125" s="39" t="s">
        <v>106</v>
      </c>
      <c r="F125" s="31">
        <v>1105.5</v>
      </c>
      <c r="G125" s="31">
        <v>1105.5</v>
      </c>
      <c r="H125" s="31">
        <v>1105.5</v>
      </c>
      <c r="I125" s="31">
        <v>525.5</v>
      </c>
      <c r="J125" s="31">
        <v>525.5</v>
      </c>
      <c r="K125" s="31">
        <v>525.5</v>
      </c>
      <c r="L125" s="31">
        <f t="shared" si="213"/>
        <v>1631</v>
      </c>
      <c r="M125" s="31">
        <f t="shared" si="214"/>
        <v>1631</v>
      </c>
      <c r="N125" s="31">
        <f t="shared" si="215"/>
        <v>1631</v>
      </c>
      <c r="O125" s="31"/>
      <c r="P125" s="31"/>
      <c r="Q125" s="31"/>
      <c r="R125" s="31">
        <f t="shared" si="216"/>
        <v>1631</v>
      </c>
      <c r="S125" s="31">
        <f t="shared" si="217"/>
        <v>1631</v>
      </c>
      <c r="T125" s="31">
        <f t="shared" si="218"/>
        <v>1631</v>
      </c>
      <c r="U125" s="31"/>
      <c r="V125" s="31"/>
      <c r="W125" s="31"/>
      <c r="X125" s="31">
        <f t="shared" si="219"/>
        <v>1631</v>
      </c>
      <c r="Y125" s="31">
        <f t="shared" si="220"/>
        <v>1631</v>
      </c>
      <c r="Z125" s="31">
        <f t="shared" si="221"/>
        <v>1631</v>
      </c>
      <c r="AA125" s="31"/>
      <c r="AB125" s="31"/>
      <c r="AC125" s="31"/>
      <c r="AD125" s="31">
        <f t="shared" si="222"/>
        <v>1631</v>
      </c>
      <c r="AE125" s="31">
        <f t="shared" si="223"/>
        <v>1631</v>
      </c>
      <c r="AF125" s="31">
        <f t="shared" si="224"/>
        <v>1631</v>
      </c>
      <c r="AG125" s="31"/>
      <c r="AH125" s="31"/>
      <c r="AI125" s="31"/>
      <c r="AJ125" s="31">
        <f t="shared" si="225"/>
        <v>1631</v>
      </c>
      <c r="AK125" s="31">
        <f t="shared" si="226"/>
        <v>1631</v>
      </c>
      <c r="AL125" s="31">
        <f t="shared" si="227"/>
        <v>1631</v>
      </c>
      <c r="AM125" s="31"/>
      <c r="AN125" s="31"/>
      <c r="AO125" s="31"/>
      <c r="AP125" s="31">
        <f t="shared" si="228"/>
        <v>1631</v>
      </c>
      <c r="AQ125" s="31">
        <f t="shared" si="229"/>
        <v>1631</v>
      </c>
      <c r="AR125" s="31">
        <f t="shared" si="230"/>
        <v>1631</v>
      </c>
      <c r="AS125" s="31"/>
      <c r="AT125" s="31"/>
      <c r="AU125" s="31"/>
      <c r="AV125" s="31">
        <f t="shared" si="231"/>
        <v>1631</v>
      </c>
      <c r="AW125" s="31">
        <f t="shared" si="232"/>
        <v>1631</v>
      </c>
      <c r="AX125" s="31">
        <f t="shared" si="233"/>
        <v>1631</v>
      </c>
      <c r="AY125" s="31"/>
      <c r="AZ125" s="31"/>
      <c r="BA125" s="31"/>
      <c r="BB125" s="31">
        <f t="shared" si="234"/>
        <v>1631</v>
      </c>
      <c r="BC125" s="31">
        <f t="shared" si="235"/>
        <v>1631</v>
      </c>
      <c r="BD125" s="31">
        <f t="shared" si="236"/>
        <v>1631</v>
      </c>
      <c r="BE125" s="31"/>
      <c r="BF125" s="31"/>
      <c r="BG125" s="31"/>
      <c r="BH125" s="31">
        <f t="shared" si="237"/>
        <v>1631</v>
      </c>
      <c r="BI125" s="31">
        <f t="shared" si="238"/>
        <v>1631</v>
      </c>
      <c r="BJ125" s="31">
        <f t="shared" si="239"/>
        <v>1631</v>
      </c>
      <c r="BK125" s="31"/>
      <c r="BL125" s="31"/>
      <c r="BM125" s="31"/>
      <c r="BN125" s="31">
        <f t="shared" si="240"/>
        <v>1631</v>
      </c>
      <c r="BO125" s="31">
        <f t="shared" si="241"/>
        <v>1631</v>
      </c>
      <c r="BP125" s="31">
        <f t="shared" si="242"/>
        <v>1631</v>
      </c>
      <c r="BQ125" s="31"/>
      <c r="BR125" s="31"/>
      <c r="BS125" s="31">
        <f t="shared" si="243"/>
        <v>1631</v>
      </c>
      <c r="BT125" s="31">
        <f t="shared" si="244"/>
        <v>1631</v>
      </c>
      <c r="BU125" s="31">
        <f t="shared" si="245"/>
        <v>1631</v>
      </c>
      <c r="BV125" s="31"/>
      <c r="BW125" s="31"/>
      <c r="BX125" s="31">
        <f t="shared" si="246"/>
        <v>1631</v>
      </c>
      <c r="BY125" s="31">
        <f t="shared" si="247"/>
        <v>1631</v>
      </c>
      <c r="BZ125" s="31">
        <f t="shared" si="248"/>
        <v>1631</v>
      </c>
      <c r="CA125" s="31"/>
      <c r="CB125" s="31"/>
      <c r="CC125" s="31"/>
      <c r="CD125" s="31">
        <f t="shared" si="334"/>
        <v>1631</v>
      </c>
      <c r="CE125" s="31">
        <f t="shared" si="335"/>
        <v>1631</v>
      </c>
      <c r="CF125" s="31">
        <f t="shared" si="336"/>
        <v>1631</v>
      </c>
      <c r="CG125" s="31"/>
      <c r="CH125" s="24"/>
      <c r="CI125" s="40">
        <v>48</v>
      </c>
    </row>
    <row r="126" ht="15">
      <c r="A126" s="16" t="s">
        <v>123</v>
      </c>
      <c r="B126" s="17">
        <v>620</v>
      </c>
      <c r="C126" s="16"/>
      <c r="D126" s="16"/>
      <c r="E126" s="39" t="s">
        <v>46</v>
      </c>
      <c r="F126" s="31">
        <f>F127+F128</f>
        <v>8405.7000000000007</v>
      </c>
      <c r="G126" s="31">
        <f>G127+G128</f>
        <v>8405.7000000000007</v>
      </c>
      <c r="H126" s="31">
        <f>H127+H128</f>
        <v>8405.7000000000007</v>
      </c>
      <c r="I126" s="31">
        <f>I127+I128</f>
        <v>-525.5</v>
      </c>
      <c r="J126" s="31">
        <f>J127+J128</f>
        <v>-525.5</v>
      </c>
      <c r="K126" s="31">
        <f>K127+K128</f>
        <v>-525.5</v>
      </c>
      <c r="L126" s="31">
        <f t="shared" si="213"/>
        <v>7880.2000000000007</v>
      </c>
      <c r="M126" s="31">
        <f t="shared" si="214"/>
        <v>7880.2000000000007</v>
      </c>
      <c r="N126" s="31">
        <f t="shared" si="215"/>
        <v>7880.2000000000007</v>
      </c>
      <c r="O126" s="31">
        <f>O127+O128</f>
        <v>0</v>
      </c>
      <c r="P126" s="31">
        <f>P127+P128</f>
        <v>0</v>
      </c>
      <c r="Q126" s="31">
        <f>Q127+Q128</f>
        <v>0</v>
      </c>
      <c r="R126" s="31">
        <f t="shared" si="216"/>
        <v>7880.2000000000007</v>
      </c>
      <c r="S126" s="31">
        <f t="shared" si="217"/>
        <v>7880.2000000000007</v>
      </c>
      <c r="T126" s="31">
        <f t="shared" si="218"/>
        <v>7880.2000000000007</v>
      </c>
      <c r="U126" s="31">
        <f>U127+U128</f>
        <v>0</v>
      </c>
      <c r="V126" s="31">
        <f>V127+V128</f>
        <v>0</v>
      </c>
      <c r="W126" s="31">
        <f>W127+W128</f>
        <v>0</v>
      </c>
      <c r="X126" s="31">
        <f t="shared" si="219"/>
        <v>7880.2000000000007</v>
      </c>
      <c r="Y126" s="31">
        <f t="shared" si="220"/>
        <v>7880.2000000000007</v>
      </c>
      <c r="Z126" s="31">
        <f t="shared" si="221"/>
        <v>7880.2000000000007</v>
      </c>
      <c r="AA126" s="31">
        <f>AA127+AA128</f>
        <v>0</v>
      </c>
      <c r="AB126" s="31">
        <f>AB127+AB128</f>
        <v>0</v>
      </c>
      <c r="AC126" s="31">
        <f>AC127+AC128</f>
        <v>0</v>
      </c>
      <c r="AD126" s="31">
        <f t="shared" si="222"/>
        <v>7880.2000000000007</v>
      </c>
      <c r="AE126" s="31">
        <f t="shared" si="223"/>
        <v>7880.2000000000007</v>
      </c>
      <c r="AF126" s="31">
        <f t="shared" si="224"/>
        <v>7880.2000000000007</v>
      </c>
      <c r="AG126" s="31">
        <f>AG127+AG128</f>
        <v>0</v>
      </c>
      <c r="AH126" s="31">
        <f>AH127+AH128</f>
        <v>0</v>
      </c>
      <c r="AI126" s="31">
        <f>AI127+AI128</f>
        <v>0</v>
      </c>
      <c r="AJ126" s="31">
        <f t="shared" si="225"/>
        <v>7880.2000000000007</v>
      </c>
      <c r="AK126" s="31">
        <f t="shared" si="226"/>
        <v>7880.2000000000007</v>
      </c>
      <c r="AL126" s="31">
        <f t="shared" si="227"/>
        <v>7880.2000000000007</v>
      </c>
      <c r="AM126" s="31">
        <f>AM127+AM128</f>
        <v>0</v>
      </c>
      <c r="AN126" s="31">
        <f>AN127+AN128</f>
        <v>0</v>
      </c>
      <c r="AO126" s="31">
        <f>AO127+AO128</f>
        <v>0</v>
      </c>
      <c r="AP126" s="31">
        <f t="shared" si="228"/>
        <v>7880.2000000000007</v>
      </c>
      <c r="AQ126" s="31">
        <f t="shared" si="229"/>
        <v>7880.2000000000007</v>
      </c>
      <c r="AR126" s="31">
        <f t="shared" si="230"/>
        <v>7880.2000000000007</v>
      </c>
      <c r="AS126" s="31">
        <f>AS127+AS128</f>
        <v>0</v>
      </c>
      <c r="AT126" s="31">
        <f>AT127+AT128</f>
        <v>0</v>
      </c>
      <c r="AU126" s="31">
        <f>AU127+AU128</f>
        <v>0</v>
      </c>
      <c r="AV126" s="31">
        <f t="shared" si="231"/>
        <v>7880.2000000000007</v>
      </c>
      <c r="AW126" s="31">
        <f t="shared" si="232"/>
        <v>7880.2000000000007</v>
      </c>
      <c r="AX126" s="31">
        <f t="shared" si="233"/>
        <v>7880.2000000000007</v>
      </c>
      <c r="AY126" s="31">
        <f>AY127+AY128</f>
        <v>0</v>
      </c>
      <c r="AZ126" s="31">
        <f>AZ127+AZ128</f>
        <v>0</v>
      </c>
      <c r="BA126" s="31">
        <f>BA127+BA128</f>
        <v>0</v>
      </c>
      <c r="BB126" s="31">
        <f t="shared" si="234"/>
        <v>7880.2000000000007</v>
      </c>
      <c r="BC126" s="31">
        <f t="shared" si="235"/>
        <v>7880.2000000000007</v>
      </c>
      <c r="BD126" s="31">
        <f t="shared" si="236"/>
        <v>7880.2000000000007</v>
      </c>
      <c r="BE126" s="31">
        <f>BE127+BE128</f>
        <v>0</v>
      </c>
      <c r="BF126" s="31">
        <f>BF127+BF128</f>
        <v>0</v>
      </c>
      <c r="BG126" s="31">
        <f>BG127+BG128</f>
        <v>0</v>
      </c>
      <c r="BH126" s="31">
        <f t="shared" si="237"/>
        <v>7880.2000000000007</v>
      </c>
      <c r="BI126" s="31">
        <f t="shared" si="238"/>
        <v>7880.2000000000007</v>
      </c>
      <c r="BJ126" s="31">
        <f t="shared" si="239"/>
        <v>7880.2000000000007</v>
      </c>
      <c r="BK126" s="31">
        <f>BK127+BK128</f>
        <v>0</v>
      </c>
      <c r="BL126" s="31">
        <f>BL127+BL128</f>
        <v>0</v>
      </c>
      <c r="BM126" s="31">
        <f>BM127+BM128</f>
        <v>0</v>
      </c>
      <c r="BN126" s="31">
        <f t="shared" si="240"/>
        <v>7880.2000000000007</v>
      </c>
      <c r="BO126" s="31">
        <f t="shared" si="241"/>
        <v>7880.2000000000007</v>
      </c>
      <c r="BP126" s="31">
        <f t="shared" si="242"/>
        <v>7880.2000000000007</v>
      </c>
      <c r="BQ126" s="31">
        <f>BQ127+BQ128</f>
        <v>0</v>
      </c>
      <c r="BR126" s="31">
        <f>BR127+BR128</f>
        <v>0</v>
      </c>
      <c r="BS126" s="31">
        <f t="shared" si="243"/>
        <v>7880.2000000000007</v>
      </c>
      <c r="BT126" s="31">
        <f t="shared" si="244"/>
        <v>7880.2000000000007</v>
      </c>
      <c r="BU126" s="31">
        <f t="shared" si="245"/>
        <v>7880.2000000000007</v>
      </c>
      <c r="BV126" s="31">
        <f>BV127+BV128</f>
        <v>0</v>
      </c>
      <c r="BW126" s="31">
        <f>BW127+BW128</f>
        <v>0</v>
      </c>
      <c r="BX126" s="31">
        <f t="shared" si="246"/>
        <v>7880.2000000000007</v>
      </c>
      <c r="BY126" s="31">
        <f t="shared" si="247"/>
        <v>7880.2000000000007</v>
      </c>
      <c r="BZ126" s="31">
        <f t="shared" si="248"/>
        <v>7880.2000000000007</v>
      </c>
      <c r="CA126" s="31">
        <f>CA127+CA128</f>
        <v>0</v>
      </c>
      <c r="CB126" s="31">
        <f>CB127+CB128</f>
        <v>0</v>
      </c>
      <c r="CC126" s="31">
        <f>CC127+CC128</f>
        <v>0</v>
      </c>
      <c r="CD126" s="31">
        <f t="shared" si="334"/>
        <v>7880.2000000000007</v>
      </c>
      <c r="CE126" s="31">
        <f t="shared" si="335"/>
        <v>7880.2000000000007</v>
      </c>
      <c r="CF126" s="31">
        <f t="shared" si="336"/>
        <v>7880.2000000000007</v>
      </c>
      <c r="CG126" s="31">
        <f>CG127+CG128</f>
        <v>0</v>
      </c>
      <c r="CH126" s="24"/>
      <c r="CI126" s="40"/>
      <c r="CN126" s="1" t="s">
        <v>30</v>
      </c>
    </row>
    <row r="127" ht="15">
      <c r="A127" s="16" t="s">
        <v>123</v>
      </c>
      <c r="B127" s="17">
        <v>620</v>
      </c>
      <c r="C127" s="16" t="s">
        <v>47</v>
      </c>
      <c r="D127" s="16" t="s">
        <v>47</v>
      </c>
      <c r="E127" s="39" t="s">
        <v>48</v>
      </c>
      <c r="F127" s="31">
        <v>5498.6999999999998</v>
      </c>
      <c r="G127" s="31">
        <v>5498.6999999999998</v>
      </c>
      <c r="H127" s="31">
        <v>5498.6999999999998</v>
      </c>
      <c r="I127" s="31"/>
      <c r="J127" s="31"/>
      <c r="K127" s="31"/>
      <c r="L127" s="31">
        <f t="shared" si="213"/>
        <v>5498.6999999999998</v>
      </c>
      <c r="M127" s="31">
        <f t="shared" si="214"/>
        <v>5498.6999999999998</v>
      </c>
      <c r="N127" s="31">
        <f t="shared" si="215"/>
        <v>5498.6999999999998</v>
      </c>
      <c r="O127" s="31"/>
      <c r="P127" s="31"/>
      <c r="Q127" s="31"/>
      <c r="R127" s="31">
        <f t="shared" si="216"/>
        <v>5498.6999999999998</v>
      </c>
      <c r="S127" s="31">
        <f t="shared" si="217"/>
        <v>5498.6999999999998</v>
      </c>
      <c r="T127" s="31">
        <f t="shared" si="218"/>
        <v>5498.6999999999998</v>
      </c>
      <c r="U127" s="31"/>
      <c r="V127" s="31"/>
      <c r="W127" s="31"/>
      <c r="X127" s="31">
        <f t="shared" si="219"/>
        <v>5498.6999999999998</v>
      </c>
      <c r="Y127" s="31">
        <f t="shared" si="220"/>
        <v>5498.6999999999998</v>
      </c>
      <c r="Z127" s="31">
        <f t="shared" si="221"/>
        <v>5498.6999999999998</v>
      </c>
      <c r="AA127" s="31"/>
      <c r="AB127" s="31"/>
      <c r="AC127" s="31"/>
      <c r="AD127" s="31">
        <f t="shared" si="222"/>
        <v>5498.6999999999998</v>
      </c>
      <c r="AE127" s="31">
        <f t="shared" si="223"/>
        <v>5498.6999999999998</v>
      </c>
      <c r="AF127" s="31">
        <f t="shared" si="224"/>
        <v>5498.6999999999998</v>
      </c>
      <c r="AG127" s="31"/>
      <c r="AH127" s="31"/>
      <c r="AI127" s="31"/>
      <c r="AJ127" s="31">
        <f t="shared" si="225"/>
        <v>5498.6999999999998</v>
      </c>
      <c r="AK127" s="31">
        <f t="shared" si="226"/>
        <v>5498.6999999999998</v>
      </c>
      <c r="AL127" s="31">
        <f t="shared" si="227"/>
        <v>5498.6999999999998</v>
      </c>
      <c r="AM127" s="31"/>
      <c r="AN127" s="31"/>
      <c r="AO127" s="31"/>
      <c r="AP127" s="31">
        <f t="shared" si="228"/>
        <v>5498.6999999999998</v>
      </c>
      <c r="AQ127" s="31">
        <f t="shared" si="229"/>
        <v>5498.6999999999998</v>
      </c>
      <c r="AR127" s="31">
        <f t="shared" si="230"/>
        <v>5498.6999999999998</v>
      </c>
      <c r="AS127" s="31"/>
      <c r="AT127" s="31"/>
      <c r="AU127" s="31"/>
      <c r="AV127" s="31">
        <f t="shared" si="231"/>
        <v>5498.6999999999998</v>
      </c>
      <c r="AW127" s="31">
        <f t="shared" si="232"/>
        <v>5498.6999999999998</v>
      </c>
      <c r="AX127" s="31">
        <f t="shared" si="233"/>
        <v>5498.6999999999998</v>
      </c>
      <c r="AY127" s="31"/>
      <c r="AZ127" s="31"/>
      <c r="BA127" s="31"/>
      <c r="BB127" s="31">
        <f t="shared" si="234"/>
        <v>5498.6999999999998</v>
      </c>
      <c r="BC127" s="31">
        <f t="shared" si="235"/>
        <v>5498.6999999999998</v>
      </c>
      <c r="BD127" s="31">
        <f t="shared" si="236"/>
        <v>5498.6999999999998</v>
      </c>
      <c r="BE127" s="31"/>
      <c r="BF127" s="31"/>
      <c r="BG127" s="31"/>
      <c r="BH127" s="31">
        <f t="shared" si="237"/>
        <v>5498.6999999999998</v>
      </c>
      <c r="BI127" s="31">
        <f t="shared" si="238"/>
        <v>5498.6999999999998</v>
      </c>
      <c r="BJ127" s="31">
        <f t="shared" si="239"/>
        <v>5498.6999999999998</v>
      </c>
      <c r="BK127" s="31"/>
      <c r="BL127" s="31"/>
      <c r="BM127" s="31"/>
      <c r="BN127" s="31">
        <f t="shared" si="240"/>
        <v>5498.6999999999998</v>
      </c>
      <c r="BO127" s="31">
        <f t="shared" si="241"/>
        <v>5498.6999999999998</v>
      </c>
      <c r="BP127" s="31">
        <f t="shared" si="242"/>
        <v>5498.6999999999998</v>
      </c>
      <c r="BQ127" s="31"/>
      <c r="BR127" s="31"/>
      <c r="BS127" s="31">
        <f t="shared" si="243"/>
        <v>5498.6999999999998</v>
      </c>
      <c r="BT127" s="31">
        <f t="shared" si="244"/>
        <v>5498.6999999999998</v>
      </c>
      <c r="BU127" s="31">
        <f t="shared" si="245"/>
        <v>5498.6999999999998</v>
      </c>
      <c r="BV127" s="31"/>
      <c r="BW127" s="31"/>
      <c r="BX127" s="31">
        <f t="shared" si="246"/>
        <v>5498.6999999999998</v>
      </c>
      <c r="BY127" s="31">
        <f t="shared" si="247"/>
        <v>5498.6999999999998</v>
      </c>
      <c r="BZ127" s="31">
        <f t="shared" si="248"/>
        <v>5498.6999999999998</v>
      </c>
      <c r="CA127" s="31"/>
      <c r="CB127" s="31"/>
      <c r="CC127" s="31"/>
      <c r="CD127" s="31">
        <f t="shared" si="334"/>
        <v>5498.6999999999998</v>
      </c>
      <c r="CE127" s="31">
        <f t="shared" si="335"/>
        <v>5498.6999999999998</v>
      </c>
      <c r="CF127" s="31">
        <f t="shared" si="336"/>
        <v>5498.6999999999998</v>
      </c>
      <c r="CG127" s="31"/>
      <c r="CH127" s="24"/>
      <c r="CI127" s="40"/>
    </row>
    <row r="128" ht="15">
      <c r="A128" s="16" t="s">
        <v>123</v>
      </c>
      <c r="B128" s="17">
        <v>620</v>
      </c>
      <c r="C128" s="16" t="s">
        <v>47</v>
      </c>
      <c r="D128" s="16" t="s">
        <v>105</v>
      </c>
      <c r="E128" s="39" t="s">
        <v>106</v>
      </c>
      <c r="F128" s="31">
        <v>2907</v>
      </c>
      <c r="G128" s="31">
        <v>2907</v>
      </c>
      <c r="H128" s="31">
        <v>2907</v>
      </c>
      <c r="I128" s="31">
        <v>-525.5</v>
      </c>
      <c r="J128" s="31">
        <v>-525.5</v>
      </c>
      <c r="K128" s="31">
        <v>-525.5</v>
      </c>
      <c r="L128" s="31">
        <f t="shared" si="213"/>
        <v>2381.5</v>
      </c>
      <c r="M128" s="31">
        <f t="shared" si="214"/>
        <v>2381.5</v>
      </c>
      <c r="N128" s="31">
        <f t="shared" si="215"/>
        <v>2381.5</v>
      </c>
      <c r="O128" s="31"/>
      <c r="P128" s="31"/>
      <c r="Q128" s="31"/>
      <c r="R128" s="31">
        <f t="shared" si="216"/>
        <v>2381.5</v>
      </c>
      <c r="S128" s="31">
        <f t="shared" si="217"/>
        <v>2381.5</v>
      </c>
      <c r="T128" s="31">
        <f t="shared" si="218"/>
        <v>2381.5</v>
      </c>
      <c r="U128" s="31"/>
      <c r="V128" s="31"/>
      <c r="W128" s="31"/>
      <c r="X128" s="31">
        <f t="shared" si="219"/>
        <v>2381.5</v>
      </c>
      <c r="Y128" s="31">
        <f t="shared" si="220"/>
        <v>2381.5</v>
      </c>
      <c r="Z128" s="31">
        <f t="shared" si="221"/>
        <v>2381.5</v>
      </c>
      <c r="AA128" s="31"/>
      <c r="AB128" s="31"/>
      <c r="AC128" s="31"/>
      <c r="AD128" s="31">
        <f t="shared" si="222"/>
        <v>2381.5</v>
      </c>
      <c r="AE128" s="31">
        <f t="shared" si="223"/>
        <v>2381.5</v>
      </c>
      <c r="AF128" s="31">
        <f t="shared" si="224"/>
        <v>2381.5</v>
      </c>
      <c r="AG128" s="31"/>
      <c r="AH128" s="31"/>
      <c r="AI128" s="31"/>
      <c r="AJ128" s="31">
        <f t="shared" si="225"/>
        <v>2381.5</v>
      </c>
      <c r="AK128" s="31">
        <f t="shared" si="226"/>
        <v>2381.5</v>
      </c>
      <c r="AL128" s="31">
        <f t="shared" si="227"/>
        <v>2381.5</v>
      </c>
      <c r="AM128" s="31"/>
      <c r="AN128" s="31"/>
      <c r="AO128" s="31"/>
      <c r="AP128" s="31">
        <f t="shared" si="228"/>
        <v>2381.5</v>
      </c>
      <c r="AQ128" s="31">
        <f t="shared" si="229"/>
        <v>2381.5</v>
      </c>
      <c r="AR128" s="31">
        <f t="shared" si="230"/>
        <v>2381.5</v>
      </c>
      <c r="AS128" s="31"/>
      <c r="AT128" s="31"/>
      <c r="AU128" s="31"/>
      <c r="AV128" s="31">
        <f t="shared" si="231"/>
        <v>2381.5</v>
      </c>
      <c r="AW128" s="31">
        <f t="shared" si="232"/>
        <v>2381.5</v>
      </c>
      <c r="AX128" s="31">
        <f t="shared" si="233"/>
        <v>2381.5</v>
      </c>
      <c r="AY128" s="31"/>
      <c r="AZ128" s="31"/>
      <c r="BA128" s="31"/>
      <c r="BB128" s="31">
        <f t="shared" si="234"/>
        <v>2381.5</v>
      </c>
      <c r="BC128" s="31">
        <f t="shared" si="235"/>
        <v>2381.5</v>
      </c>
      <c r="BD128" s="31">
        <f t="shared" si="236"/>
        <v>2381.5</v>
      </c>
      <c r="BE128" s="31"/>
      <c r="BF128" s="31"/>
      <c r="BG128" s="31"/>
      <c r="BH128" s="31">
        <f t="shared" si="237"/>
        <v>2381.5</v>
      </c>
      <c r="BI128" s="31">
        <f t="shared" si="238"/>
        <v>2381.5</v>
      </c>
      <c r="BJ128" s="31">
        <f t="shared" si="239"/>
        <v>2381.5</v>
      </c>
      <c r="BK128" s="31"/>
      <c r="BL128" s="31"/>
      <c r="BM128" s="31"/>
      <c r="BN128" s="31">
        <f t="shared" si="240"/>
        <v>2381.5</v>
      </c>
      <c r="BO128" s="31">
        <f t="shared" si="241"/>
        <v>2381.5</v>
      </c>
      <c r="BP128" s="31">
        <f t="shared" si="242"/>
        <v>2381.5</v>
      </c>
      <c r="BQ128" s="31"/>
      <c r="BR128" s="31"/>
      <c r="BS128" s="31">
        <f t="shared" si="243"/>
        <v>2381.5</v>
      </c>
      <c r="BT128" s="31">
        <f t="shared" si="244"/>
        <v>2381.5</v>
      </c>
      <c r="BU128" s="31">
        <f t="shared" si="245"/>
        <v>2381.5</v>
      </c>
      <c r="BV128" s="31"/>
      <c r="BW128" s="31"/>
      <c r="BX128" s="31">
        <f t="shared" si="246"/>
        <v>2381.5</v>
      </c>
      <c r="BY128" s="31">
        <f t="shared" si="247"/>
        <v>2381.5</v>
      </c>
      <c r="BZ128" s="31">
        <f t="shared" si="248"/>
        <v>2381.5</v>
      </c>
      <c r="CA128" s="31"/>
      <c r="CB128" s="31"/>
      <c r="CC128" s="31"/>
      <c r="CD128" s="31">
        <f t="shared" si="334"/>
        <v>2381.5</v>
      </c>
      <c r="CE128" s="31">
        <f t="shared" si="335"/>
        <v>2381.5</v>
      </c>
      <c r="CF128" s="31">
        <f t="shared" si="336"/>
        <v>2381.5</v>
      </c>
      <c r="CG128" s="31"/>
      <c r="CH128" s="24"/>
      <c r="CI128" s="40">
        <v>49</v>
      </c>
    </row>
    <row r="129" s="33" customFormat="1" ht="71.599999999999994">
      <c r="A129" s="34" t="s">
        <v>125</v>
      </c>
      <c r="B129" s="35"/>
      <c r="C129" s="34"/>
      <c r="D129" s="34"/>
      <c r="E129" s="36" t="s">
        <v>126</v>
      </c>
      <c r="F129" s="37">
        <f>F130+F157+F175+F152</f>
        <v>309164</v>
      </c>
      <c r="G129" s="37">
        <f>G130+G157+G175+G152</f>
        <v>366411.69999999995</v>
      </c>
      <c r="H129" s="37">
        <f>H130+H157+H175+H152</f>
        <v>214442.79999999999</v>
      </c>
      <c r="I129" s="37">
        <f>I130+I157+I175+I152</f>
        <v>0</v>
      </c>
      <c r="J129" s="37">
        <f>J130+J157+J175+J152</f>
        <v>0</v>
      </c>
      <c r="K129" s="37">
        <f>K130+K157+K175+K152</f>
        <v>0</v>
      </c>
      <c r="L129" s="37">
        <f t="shared" si="213"/>
        <v>309164</v>
      </c>
      <c r="M129" s="37">
        <f t="shared" si="214"/>
        <v>366411.69999999995</v>
      </c>
      <c r="N129" s="37">
        <f t="shared" si="215"/>
        <v>214442.79999999999</v>
      </c>
      <c r="O129" s="37">
        <f>O130+O157+O175+O152</f>
        <v>0</v>
      </c>
      <c r="P129" s="37">
        <f>P130+P157+P175+P152</f>
        <v>0</v>
      </c>
      <c r="Q129" s="37">
        <f>Q130+Q157+Q175+Q152</f>
        <v>0</v>
      </c>
      <c r="R129" s="37">
        <f t="shared" si="216"/>
        <v>309164</v>
      </c>
      <c r="S129" s="37">
        <f t="shared" si="217"/>
        <v>366411.69999999995</v>
      </c>
      <c r="T129" s="37">
        <f t="shared" si="218"/>
        <v>214442.79999999999</v>
      </c>
      <c r="U129" s="37">
        <f>U130+U157+U175+U152</f>
        <v>0</v>
      </c>
      <c r="V129" s="37">
        <f>V130+V157+V175+V152</f>
        <v>0</v>
      </c>
      <c r="W129" s="37">
        <f>W130+W157+W175+W152</f>
        <v>0</v>
      </c>
      <c r="X129" s="37">
        <f t="shared" si="219"/>
        <v>309164</v>
      </c>
      <c r="Y129" s="37">
        <f t="shared" si="220"/>
        <v>366411.69999999995</v>
      </c>
      <c r="Z129" s="37">
        <f t="shared" si="221"/>
        <v>214442.79999999999</v>
      </c>
      <c r="AA129" s="37">
        <f>AA130+AA157+AA175+AA152</f>
        <v>0</v>
      </c>
      <c r="AB129" s="37">
        <f>AB130+AB157+AB175+AB152</f>
        <v>0</v>
      </c>
      <c r="AC129" s="37">
        <f>AC130+AC157+AC175+AC152</f>
        <v>0</v>
      </c>
      <c r="AD129" s="37">
        <f t="shared" si="222"/>
        <v>309164</v>
      </c>
      <c r="AE129" s="37">
        <f t="shared" si="223"/>
        <v>366411.69999999995</v>
      </c>
      <c r="AF129" s="37">
        <f t="shared" si="224"/>
        <v>214442.79999999999</v>
      </c>
      <c r="AG129" s="37">
        <f>AG130+AG157+AG175+AG152</f>
        <v>0</v>
      </c>
      <c r="AH129" s="37">
        <f>AH130+AH157+AH175+AH152</f>
        <v>0</v>
      </c>
      <c r="AI129" s="37">
        <f>AI130+AI157+AI175+AI152</f>
        <v>0</v>
      </c>
      <c r="AJ129" s="37">
        <f t="shared" si="225"/>
        <v>309164</v>
      </c>
      <c r="AK129" s="37">
        <f t="shared" si="226"/>
        <v>366411.69999999995</v>
      </c>
      <c r="AL129" s="37">
        <f t="shared" si="227"/>
        <v>214442.79999999999</v>
      </c>
      <c r="AM129" s="37">
        <f>AM130+AM157+AM175+AM152</f>
        <v>3715.6059999999998</v>
      </c>
      <c r="AN129" s="37">
        <f>AN130+AN157+AN175+AN152</f>
        <v>0</v>
      </c>
      <c r="AO129" s="37">
        <f>AO130+AO157+AO175+AO152</f>
        <v>0</v>
      </c>
      <c r="AP129" s="37">
        <f t="shared" si="228"/>
        <v>312879.60600000003</v>
      </c>
      <c r="AQ129" s="37">
        <f t="shared" si="229"/>
        <v>366411.69999999995</v>
      </c>
      <c r="AR129" s="37">
        <f t="shared" si="230"/>
        <v>214442.79999999999</v>
      </c>
      <c r="AS129" s="37">
        <f>AS130+AS157+AS175+AS152</f>
        <v>0</v>
      </c>
      <c r="AT129" s="37">
        <f>AT130+AT157+AT175+AT152</f>
        <v>0</v>
      </c>
      <c r="AU129" s="37">
        <f>AU130+AU157+AU175+AU152</f>
        <v>0</v>
      </c>
      <c r="AV129" s="37">
        <f t="shared" si="231"/>
        <v>312879.60600000003</v>
      </c>
      <c r="AW129" s="37">
        <f t="shared" si="232"/>
        <v>366411.69999999995</v>
      </c>
      <c r="AX129" s="37">
        <f t="shared" si="233"/>
        <v>214442.79999999999</v>
      </c>
      <c r="AY129" s="37">
        <f>AY130+AY157+AY175+AY152</f>
        <v>4689.1229999999996</v>
      </c>
      <c r="AZ129" s="37">
        <f>AZ130+AZ157+AZ175+AZ152</f>
        <v>13468.902999999998</v>
      </c>
      <c r="BA129" s="37">
        <f>BA130+BA157+BA175+BA152</f>
        <v>13468.902999999998</v>
      </c>
      <c r="BB129" s="37">
        <f t="shared" si="234"/>
        <v>317568.72900000005</v>
      </c>
      <c r="BC129" s="37">
        <f t="shared" si="235"/>
        <v>379880.60299999994</v>
      </c>
      <c r="BD129" s="37">
        <f t="shared" si="236"/>
        <v>227911.70299999998</v>
      </c>
      <c r="BE129" s="37">
        <f>BE130+BE157+BE175+BE152</f>
        <v>0</v>
      </c>
      <c r="BF129" s="37">
        <f>BF130+BF157+BF175+BF152</f>
        <v>0</v>
      </c>
      <c r="BG129" s="37">
        <f>BG130+BG157+BG175+BG152</f>
        <v>0</v>
      </c>
      <c r="BH129" s="37">
        <f t="shared" si="237"/>
        <v>317568.72900000005</v>
      </c>
      <c r="BI129" s="37">
        <f t="shared" si="238"/>
        <v>379880.60299999994</v>
      </c>
      <c r="BJ129" s="37">
        <f t="shared" si="239"/>
        <v>227911.70299999998</v>
      </c>
      <c r="BK129" s="37">
        <f>BK130+BK157+BK175+BK152</f>
        <v>-57683.900000000001</v>
      </c>
      <c r="BL129" s="37">
        <f>BL130+BL157+BL175+BL152</f>
        <v>57683.900000000001</v>
      </c>
      <c r="BM129" s="37">
        <f>BM130+BM157+BM175+BM152</f>
        <v>0</v>
      </c>
      <c r="BN129" s="37">
        <f t="shared" si="240"/>
        <v>259884.82900000006</v>
      </c>
      <c r="BO129" s="37">
        <f t="shared" si="241"/>
        <v>437564.50299999997</v>
      </c>
      <c r="BP129" s="37">
        <f t="shared" si="242"/>
        <v>227911.70299999998</v>
      </c>
      <c r="BQ129" s="37">
        <f>BQ130+BQ157+BQ175+BQ152</f>
        <v>0</v>
      </c>
      <c r="BR129" s="37">
        <f>BR130+BR157+BR175+BR152</f>
        <v>0</v>
      </c>
      <c r="BS129" s="31">
        <f t="shared" si="243"/>
        <v>259884.82900000006</v>
      </c>
      <c r="BT129" s="31">
        <f t="shared" si="244"/>
        <v>437564.50299999997</v>
      </c>
      <c r="BU129" s="31">
        <f t="shared" si="245"/>
        <v>227911.70299999998</v>
      </c>
      <c r="BV129" s="37">
        <f>BV130+BV157+BV175+BV152</f>
        <v>0</v>
      </c>
      <c r="BW129" s="37">
        <f>BW130+BW157+BW175+BW152</f>
        <v>0</v>
      </c>
      <c r="BX129" s="37">
        <f t="shared" si="246"/>
        <v>259884.82900000006</v>
      </c>
      <c r="BY129" s="37">
        <f t="shared" si="247"/>
        <v>437564.50299999997</v>
      </c>
      <c r="BZ129" s="37">
        <f t="shared" si="248"/>
        <v>227911.70299999998</v>
      </c>
      <c r="CA129" s="37">
        <f>CA130+CA157+CA175+CA152</f>
        <v>-35550.139000000003</v>
      </c>
      <c r="CB129" s="37">
        <f>CB130+CB157+CB175+CB152</f>
        <v>35549</v>
      </c>
      <c r="CC129" s="37">
        <f>CC130+CC157+CC175+CC152</f>
        <v>0</v>
      </c>
      <c r="CD129" s="37">
        <f t="shared" si="334"/>
        <v>224334.69000000006</v>
      </c>
      <c r="CE129" s="37">
        <f t="shared" si="335"/>
        <v>473113.50299999997</v>
      </c>
      <c r="CF129" s="37">
        <f t="shared" si="336"/>
        <v>227911.70299999998</v>
      </c>
      <c r="CG129" s="37">
        <f>CG130+CG157+CG175+CG152</f>
        <v>0</v>
      </c>
      <c r="CH129" s="24"/>
      <c r="CI129" s="38"/>
      <c r="CK129" s="33" t="s">
        <v>27</v>
      </c>
    </row>
    <row r="130" ht="71.599999999999994">
      <c r="A130" s="16" t="s">
        <v>127</v>
      </c>
      <c r="B130" s="17"/>
      <c r="C130" s="16"/>
      <c r="D130" s="16"/>
      <c r="E130" s="39" t="s">
        <v>128</v>
      </c>
      <c r="F130" s="31">
        <f>F131+F144+F148</f>
        <v>120432.7</v>
      </c>
      <c r="G130" s="31">
        <f>G131+G144+G148</f>
        <v>115918.99999999997</v>
      </c>
      <c r="H130" s="31">
        <f>H131+H144+H148</f>
        <v>115918.99999999997</v>
      </c>
      <c r="I130" s="31">
        <f>I131+I144+I148</f>
        <v>0</v>
      </c>
      <c r="J130" s="31">
        <f>J131+J144+J148</f>
        <v>0</v>
      </c>
      <c r="K130" s="31">
        <f>K131+K144+K148</f>
        <v>0</v>
      </c>
      <c r="L130" s="31">
        <f t="shared" si="213"/>
        <v>120432.7</v>
      </c>
      <c r="M130" s="31">
        <f t="shared" si="214"/>
        <v>115918.99999999997</v>
      </c>
      <c r="N130" s="31">
        <f t="shared" si="215"/>
        <v>115918.99999999997</v>
      </c>
      <c r="O130" s="31">
        <f>O131+O144+O148</f>
        <v>0</v>
      </c>
      <c r="P130" s="31">
        <f>P131+P144+P148</f>
        <v>0</v>
      </c>
      <c r="Q130" s="31">
        <f>Q131+Q144+Q148</f>
        <v>0</v>
      </c>
      <c r="R130" s="31">
        <f t="shared" si="216"/>
        <v>120432.7</v>
      </c>
      <c r="S130" s="31">
        <f t="shared" si="217"/>
        <v>115918.99999999997</v>
      </c>
      <c r="T130" s="31">
        <f t="shared" si="218"/>
        <v>115918.99999999997</v>
      </c>
      <c r="U130" s="31">
        <f>U131+U144+U148</f>
        <v>0</v>
      </c>
      <c r="V130" s="31">
        <f>V131+V144+V148</f>
        <v>0</v>
      </c>
      <c r="W130" s="31">
        <f>W131+W144+W148</f>
        <v>0</v>
      </c>
      <c r="X130" s="31">
        <f t="shared" si="219"/>
        <v>120432.7</v>
      </c>
      <c r="Y130" s="31">
        <f t="shared" si="220"/>
        <v>115918.99999999997</v>
      </c>
      <c r="Z130" s="31">
        <f t="shared" si="221"/>
        <v>115918.99999999997</v>
      </c>
      <c r="AA130" s="31">
        <f>AA131+AA144+AA148</f>
        <v>0</v>
      </c>
      <c r="AB130" s="31">
        <f>AB131+AB144+AB148</f>
        <v>0</v>
      </c>
      <c r="AC130" s="31">
        <f>AC131+AC144+AC148</f>
        <v>0</v>
      </c>
      <c r="AD130" s="31">
        <f t="shared" si="222"/>
        <v>120432.7</v>
      </c>
      <c r="AE130" s="31">
        <f t="shared" si="223"/>
        <v>115918.99999999997</v>
      </c>
      <c r="AF130" s="31">
        <f t="shared" si="224"/>
        <v>115918.99999999997</v>
      </c>
      <c r="AG130" s="31">
        <f>AG131+AG144+AG148</f>
        <v>0</v>
      </c>
      <c r="AH130" s="31">
        <f>AH131+AH144+AH148</f>
        <v>0</v>
      </c>
      <c r="AI130" s="31">
        <f>AI131+AI144+AI148</f>
        <v>0</v>
      </c>
      <c r="AJ130" s="31">
        <f t="shared" si="225"/>
        <v>120432.7</v>
      </c>
      <c r="AK130" s="31">
        <f t="shared" si="226"/>
        <v>115918.99999999997</v>
      </c>
      <c r="AL130" s="31">
        <f t="shared" si="227"/>
        <v>115918.99999999997</v>
      </c>
      <c r="AM130" s="31">
        <f>AM131+AM144+AM148</f>
        <v>0</v>
      </c>
      <c r="AN130" s="31">
        <f>AN131+AN144+AN148</f>
        <v>0</v>
      </c>
      <c r="AO130" s="31">
        <f>AO131+AO144+AO148</f>
        <v>0</v>
      </c>
      <c r="AP130" s="31">
        <f t="shared" si="228"/>
        <v>120432.7</v>
      </c>
      <c r="AQ130" s="31">
        <f t="shared" si="229"/>
        <v>115918.99999999997</v>
      </c>
      <c r="AR130" s="31">
        <f t="shared" si="230"/>
        <v>115918.99999999997</v>
      </c>
      <c r="AS130" s="31">
        <f>AS131+AS144+AS148</f>
        <v>0</v>
      </c>
      <c r="AT130" s="31">
        <f>AT131+AT144+AT148</f>
        <v>0</v>
      </c>
      <c r="AU130" s="31">
        <f>AU131+AU144+AU148</f>
        <v>0</v>
      </c>
      <c r="AV130" s="31">
        <f t="shared" si="231"/>
        <v>120432.7</v>
      </c>
      <c r="AW130" s="31">
        <f t="shared" si="232"/>
        <v>115918.99999999997</v>
      </c>
      <c r="AX130" s="31">
        <f t="shared" si="233"/>
        <v>115918.99999999997</v>
      </c>
      <c r="AY130" s="31">
        <f>AY131+AY144+AY148</f>
        <v>1110.0229999999997</v>
      </c>
      <c r="AZ130" s="31">
        <f>AZ131+AZ144+AZ148</f>
        <v>6456.6029999999992</v>
      </c>
      <c r="BA130" s="31">
        <f>BA131+BA144+BA148</f>
        <v>6456.6029999999992</v>
      </c>
      <c r="BB130" s="31">
        <f t="shared" si="234"/>
        <v>121542.723</v>
      </c>
      <c r="BC130" s="31">
        <f t="shared" si="235"/>
        <v>122375.60299999997</v>
      </c>
      <c r="BD130" s="31">
        <f t="shared" si="236"/>
        <v>122375.60299999997</v>
      </c>
      <c r="BE130" s="31">
        <f>BE131+BE144+BE148</f>
        <v>0</v>
      </c>
      <c r="BF130" s="31">
        <f>BF131+BF144+BF148</f>
        <v>0</v>
      </c>
      <c r="BG130" s="31">
        <f>BG131+BG144+BG148</f>
        <v>0</v>
      </c>
      <c r="BH130" s="31">
        <f t="shared" si="237"/>
        <v>121542.723</v>
      </c>
      <c r="BI130" s="31">
        <f t="shared" si="238"/>
        <v>122375.60299999997</v>
      </c>
      <c r="BJ130" s="31">
        <f t="shared" si="239"/>
        <v>122375.60299999997</v>
      </c>
      <c r="BK130" s="31">
        <f>BK131+BK144+BK148</f>
        <v>0</v>
      </c>
      <c r="BL130" s="31">
        <f>BL131+BL144+BL148</f>
        <v>0</v>
      </c>
      <c r="BM130" s="31">
        <f>BM131+BM144+BM148</f>
        <v>0</v>
      </c>
      <c r="BN130" s="31">
        <f t="shared" si="240"/>
        <v>121542.723</v>
      </c>
      <c r="BO130" s="31">
        <f t="shared" si="241"/>
        <v>122375.60299999997</v>
      </c>
      <c r="BP130" s="31">
        <f t="shared" si="242"/>
        <v>122375.60299999997</v>
      </c>
      <c r="BQ130" s="31">
        <f>BQ131+BQ144+BQ148</f>
        <v>0</v>
      </c>
      <c r="BR130" s="31">
        <f>BR131+BR144+BR148</f>
        <v>0</v>
      </c>
      <c r="BS130" s="31">
        <f t="shared" si="243"/>
        <v>121542.723</v>
      </c>
      <c r="BT130" s="31">
        <f t="shared" si="244"/>
        <v>122375.60299999997</v>
      </c>
      <c r="BU130" s="31">
        <f t="shared" si="245"/>
        <v>122375.60299999997</v>
      </c>
      <c r="BV130" s="31">
        <f>BV131+BV144+BV148</f>
        <v>0</v>
      </c>
      <c r="BW130" s="31">
        <f>BW131+BW144+BW148</f>
        <v>0</v>
      </c>
      <c r="BX130" s="31">
        <f t="shared" si="246"/>
        <v>121542.723</v>
      </c>
      <c r="BY130" s="31">
        <f t="shared" si="247"/>
        <v>122375.60299999997</v>
      </c>
      <c r="BZ130" s="31">
        <f t="shared" si="248"/>
        <v>122375.60299999997</v>
      </c>
      <c r="CA130" s="31">
        <f>CA131+CA144+CA148</f>
        <v>0</v>
      </c>
      <c r="CB130" s="31">
        <f>CB131+CB144+CB148</f>
        <v>0</v>
      </c>
      <c r="CC130" s="31">
        <f>CC131+CC144+CC148</f>
        <v>0</v>
      </c>
      <c r="CD130" s="31">
        <f t="shared" si="334"/>
        <v>121542.723</v>
      </c>
      <c r="CE130" s="31">
        <f t="shared" si="335"/>
        <v>122375.60299999997</v>
      </c>
      <c r="CF130" s="31">
        <f t="shared" si="336"/>
        <v>122375.60299999997</v>
      </c>
      <c r="CG130" s="31">
        <f>CG131+CG144+CG148</f>
        <v>0</v>
      </c>
      <c r="CH130" s="24"/>
      <c r="CI130" s="40"/>
      <c r="CL130" s="1" t="s">
        <v>28</v>
      </c>
    </row>
    <row r="131" ht="43.75">
      <c r="A131" s="16" t="s">
        <v>129</v>
      </c>
      <c r="B131" s="17"/>
      <c r="C131" s="16"/>
      <c r="D131" s="16"/>
      <c r="E131" s="39" t="s">
        <v>130</v>
      </c>
      <c r="F131" s="31">
        <f>F132+F136+F140</f>
        <v>104435.7</v>
      </c>
      <c r="G131" s="31">
        <f>G132+G136+G140</f>
        <v>107836.09999999998</v>
      </c>
      <c r="H131" s="31">
        <f>H132+H136+H140</f>
        <v>107836.09999999998</v>
      </c>
      <c r="I131" s="31">
        <f>I132+I136+I140</f>
        <v>0</v>
      </c>
      <c r="J131" s="31">
        <f>J132+J136+J140</f>
        <v>0</v>
      </c>
      <c r="K131" s="31">
        <f>K132+K136+K140</f>
        <v>0</v>
      </c>
      <c r="L131" s="31">
        <f t="shared" si="213"/>
        <v>104435.7</v>
      </c>
      <c r="M131" s="31">
        <f t="shared" si="214"/>
        <v>107836.09999999998</v>
      </c>
      <c r="N131" s="31">
        <f t="shared" si="215"/>
        <v>107836.09999999998</v>
      </c>
      <c r="O131" s="31">
        <f>O132+O136+O140</f>
        <v>0</v>
      </c>
      <c r="P131" s="31">
        <f>P132+P136+P140</f>
        <v>0</v>
      </c>
      <c r="Q131" s="31">
        <f>Q132+Q136+Q140</f>
        <v>0</v>
      </c>
      <c r="R131" s="31">
        <f t="shared" si="216"/>
        <v>104435.7</v>
      </c>
      <c r="S131" s="31">
        <f t="shared" si="217"/>
        <v>107836.09999999998</v>
      </c>
      <c r="T131" s="31">
        <f t="shared" si="218"/>
        <v>107836.09999999998</v>
      </c>
      <c r="U131" s="31">
        <f>U132+U136+U140</f>
        <v>0</v>
      </c>
      <c r="V131" s="31">
        <f>V132+V136+V140</f>
        <v>0</v>
      </c>
      <c r="W131" s="31">
        <f>W132+W136+W140</f>
        <v>0</v>
      </c>
      <c r="X131" s="31">
        <f t="shared" si="219"/>
        <v>104435.7</v>
      </c>
      <c r="Y131" s="31">
        <f t="shared" si="220"/>
        <v>107836.09999999998</v>
      </c>
      <c r="Z131" s="31">
        <f t="shared" si="221"/>
        <v>107836.09999999998</v>
      </c>
      <c r="AA131" s="31">
        <f>AA132+AA136+AA140</f>
        <v>0</v>
      </c>
      <c r="AB131" s="31">
        <f>AB132+AB136+AB140</f>
        <v>0</v>
      </c>
      <c r="AC131" s="31">
        <f>AC132+AC136+AC140</f>
        <v>0</v>
      </c>
      <c r="AD131" s="31">
        <f t="shared" si="222"/>
        <v>104435.7</v>
      </c>
      <c r="AE131" s="31">
        <f t="shared" si="223"/>
        <v>107836.09999999998</v>
      </c>
      <c r="AF131" s="31">
        <f t="shared" si="224"/>
        <v>107836.09999999998</v>
      </c>
      <c r="AG131" s="31">
        <f>AG132+AG136+AG140</f>
        <v>0</v>
      </c>
      <c r="AH131" s="31">
        <f>AH132+AH136+AH140</f>
        <v>0</v>
      </c>
      <c r="AI131" s="31">
        <f>AI132+AI136+AI140</f>
        <v>0</v>
      </c>
      <c r="AJ131" s="31">
        <f t="shared" si="225"/>
        <v>104435.7</v>
      </c>
      <c r="AK131" s="31">
        <f t="shared" si="226"/>
        <v>107836.09999999998</v>
      </c>
      <c r="AL131" s="31">
        <f t="shared" si="227"/>
        <v>107836.09999999998</v>
      </c>
      <c r="AM131" s="31">
        <f>AM132+AM136+AM140</f>
        <v>0</v>
      </c>
      <c r="AN131" s="31">
        <f>AN132+AN136+AN140</f>
        <v>0</v>
      </c>
      <c r="AO131" s="31">
        <f>AO132+AO136+AO140</f>
        <v>0</v>
      </c>
      <c r="AP131" s="31">
        <f t="shared" si="228"/>
        <v>104435.7</v>
      </c>
      <c r="AQ131" s="31">
        <f t="shared" si="229"/>
        <v>107836.09999999998</v>
      </c>
      <c r="AR131" s="31">
        <f t="shared" si="230"/>
        <v>107836.09999999998</v>
      </c>
      <c r="AS131" s="31">
        <f>AS132+AS136+AS140</f>
        <v>0</v>
      </c>
      <c r="AT131" s="31">
        <f>AT132+AT136+AT140</f>
        <v>0</v>
      </c>
      <c r="AU131" s="31">
        <f>AU132+AU136+AU140</f>
        <v>0</v>
      </c>
      <c r="AV131" s="31">
        <f t="shared" si="231"/>
        <v>104435.7</v>
      </c>
      <c r="AW131" s="31">
        <f t="shared" si="232"/>
        <v>107836.09999999998</v>
      </c>
      <c r="AX131" s="31">
        <f t="shared" si="233"/>
        <v>107836.09999999998</v>
      </c>
      <c r="AY131" s="31">
        <f>AY132+AY136+AY140</f>
        <v>3395.0129999999999</v>
      </c>
      <c r="AZ131" s="31">
        <f>AZ132+AZ136+AZ140</f>
        <v>6456.6029999999992</v>
      </c>
      <c r="BA131" s="31">
        <f>BA132+BA136+BA140</f>
        <v>6456.6029999999992</v>
      </c>
      <c r="BB131" s="31">
        <f t="shared" si="234"/>
        <v>107830.713</v>
      </c>
      <c r="BC131" s="31">
        <f t="shared" si="235"/>
        <v>114292.70299999998</v>
      </c>
      <c r="BD131" s="31">
        <f t="shared" si="236"/>
        <v>114292.70299999998</v>
      </c>
      <c r="BE131" s="31">
        <f>BE132+BE136+BE140</f>
        <v>0</v>
      </c>
      <c r="BF131" s="31">
        <f>BF132+BF136+BF140</f>
        <v>0</v>
      </c>
      <c r="BG131" s="31">
        <f>BG132+BG136+BG140</f>
        <v>0</v>
      </c>
      <c r="BH131" s="31">
        <f t="shared" si="237"/>
        <v>107830.713</v>
      </c>
      <c r="BI131" s="31">
        <f t="shared" si="238"/>
        <v>114292.70299999998</v>
      </c>
      <c r="BJ131" s="31">
        <f t="shared" si="239"/>
        <v>114292.70299999998</v>
      </c>
      <c r="BK131" s="31">
        <f>BK132+BK136+BK140</f>
        <v>0</v>
      </c>
      <c r="BL131" s="31">
        <f>BL132+BL136+BL140</f>
        <v>0</v>
      </c>
      <c r="BM131" s="31">
        <f>BM132+BM136+BM140</f>
        <v>0</v>
      </c>
      <c r="BN131" s="31">
        <f t="shared" si="240"/>
        <v>107830.713</v>
      </c>
      <c r="BO131" s="31">
        <f t="shared" si="241"/>
        <v>114292.70299999998</v>
      </c>
      <c r="BP131" s="31">
        <f t="shared" si="242"/>
        <v>114292.70299999998</v>
      </c>
      <c r="BQ131" s="31">
        <f>BQ132+BQ136+BQ140</f>
        <v>0</v>
      </c>
      <c r="BR131" s="31">
        <f>BR132+BR136+BR140</f>
        <v>0</v>
      </c>
      <c r="BS131" s="31">
        <f t="shared" si="243"/>
        <v>107830.713</v>
      </c>
      <c r="BT131" s="31">
        <f t="shared" si="244"/>
        <v>114292.70299999998</v>
      </c>
      <c r="BU131" s="31">
        <f t="shared" si="245"/>
        <v>114292.70299999998</v>
      </c>
      <c r="BV131" s="31">
        <f>BV132+BV136+BV140</f>
        <v>0</v>
      </c>
      <c r="BW131" s="31">
        <f>BW132+BW136+BW140</f>
        <v>0</v>
      </c>
      <c r="BX131" s="31">
        <f t="shared" si="246"/>
        <v>107830.713</v>
      </c>
      <c r="BY131" s="31">
        <f t="shared" si="247"/>
        <v>114292.70299999998</v>
      </c>
      <c r="BZ131" s="31">
        <f t="shared" si="248"/>
        <v>114292.70299999998</v>
      </c>
      <c r="CA131" s="31">
        <f>CA132+CA136+CA140</f>
        <v>0</v>
      </c>
      <c r="CB131" s="31">
        <f>CB132+CB136+CB140</f>
        <v>0</v>
      </c>
      <c r="CC131" s="31">
        <f>CC132+CC136+CC140</f>
        <v>0</v>
      </c>
      <c r="CD131" s="31">
        <f t="shared" si="334"/>
        <v>107830.713</v>
      </c>
      <c r="CE131" s="31">
        <f t="shared" si="335"/>
        <v>114292.70299999998</v>
      </c>
      <c r="CF131" s="31">
        <f t="shared" si="336"/>
        <v>114292.70299999998</v>
      </c>
      <c r="CG131" s="31">
        <f>CG132+CG136+CG140</f>
        <v>0</v>
      </c>
      <c r="CH131" s="24"/>
      <c r="CI131" s="40"/>
      <c r="CO131" s="1" t="s">
        <v>31</v>
      </c>
    </row>
    <row r="132" ht="71.599999999999994">
      <c r="A132" s="16" t="s">
        <v>129</v>
      </c>
      <c r="B132" s="17">
        <v>100</v>
      </c>
      <c r="C132" s="16"/>
      <c r="D132" s="16"/>
      <c r="E132" s="39" t="s">
        <v>131</v>
      </c>
      <c r="F132" s="31">
        <f>F133</f>
        <v>93662.399999999994</v>
      </c>
      <c r="G132" s="31">
        <f>G133</f>
        <v>97062.799999999988</v>
      </c>
      <c r="H132" s="31">
        <f>H133</f>
        <v>97062.799999999988</v>
      </c>
      <c r="I132" s="31">
        <f>I133</f>
        <v>0</v>
      </c>
      <c r="J132" s="31">
        <f>J133</f>
        <v>0</v>
      </c>
      <c r="K132" s="31">
        <f>K133</f>
        <v>0</v>
      </c>
      <c r="L132" s="31">
        <f t="shared" si="213"/>
        <v>93662.399999999994</v>
      </c>
      <c r="M132" s="31">
        <f t="shared" si="214"/>
        <v>97062.799999999988</v>
      </c>
      <c r="N132" s="31">
        <f t="shared" si="215"/>
        <v>97062.799999999988</v>
      </c>
      <c r="O132" s="31">
        <f>O133</f>
        <v>0</v>
      </c>
      <c r="P132" s="31">
        <f>P133</f>
        <v>0</v>
      </c>
      <c r="Q132" s="31">
        <f>Q133</f>
        <v>0</v>
      </c>
      <c r="R132" s="31">
        <f t="shared" si="216"/>
        <v>93662.399999999994</v>
      </c>
      <c r="S132" s="31">
        <f t="shared" si="217"/>
        <v>97062.799999999988</v>
      </c>
      <c r="T132" s="31">
        <f t="shared" si="218"/>
        <v>97062.799999999988</v>
      </c>
      <c r="U132" s="31">
        <f>U133</f>
        <v>0</v>
      </c>
      <c r="V132" s="31">
        <f>V133</f>
        <v>0</v>
      </c>
      <c r="W132" s="31">
        <f>W133</f>
        <v>0</v>
      </c>
      <c r="X132" s="31">
        <f t="shared" si="219"/>
        <v>93662.399999999994</v>
      </c>
      <c r="Y132" s="31">
        <f t="shared" si="220"/>
        <v>97062.799999999988</v>
      </c>
      <c r="Z132" s="31">
        <f t="shared" si="221"/>
        <v>97062.799999999988</v>
      </c>
      <c r="AA132" s="31">
        <f>AA133</f>
        <v>0</v>
      </c>
      <c r="AB132" s="31">
        <f>AB133</f>
        <v>0</v>
      </c>
      <c r="AC132" s="31">
        <f>AC133</f>
        <v>0</v>
      </c>
      <c r="AD132" s="31">
        <f t="shared" si="222"/>
        <v>93662.399999999994</v>
      </c>
      <c r="AE132" s="31">
        <f t="shared" si="223"/>
        <v>97062.799999999988</v>
      </c>
      <c r="AF132" s="31">
        <f t="shared" si="224"/>
        <v>97062.799999999988</v>
      </c>
      <c r="AG132" s="31">
        <f>AG133</f>
        <v>0</v>
      </c>
      <c r="AH132" s="31">
        <f>AH133</f>
        <v>0</v>
      </c>
      <c r="AI132" s="31">
        <f>AI133</f>
        <v>0</v>
      </c>
      <c r="AJ132" s="31">
        <f t="shared" si="225"/>
        <v>93662.399999999994</v>
      </c>
      <c r="AK132" s="31">
        <f t="shared" si="226"/>
        <v>97062.799999999988</v>
      </c>
      <c r="AL132" s="31">
        <f t="shared" si="227"/>
        <v>97062.799999999988</v>
      </c>
      <c r="AM132" s="31">
        <f>AM133</f>
        <v>0</v>
      </c>
      <c r="AN132" s="31">
        <f>AN133</f>
        <v>0</v>
      </c>
      <c r="AO132" s="31">
        <f>AO133</f>
        <v>0</v>
      </c>
      <c r="AP132" s="31">
        <f t="shared" si="228"/>
        <v>93662.399999999994</v>
      </c>
      <c r="AQ132" s="31">
        <f t="shared" si="229"/>
        <v>97062.799999999988</v>
      </c>
      <c r="AR132" s="31">
        <f t="shared" si="230"/>
        <v>97062.799999999988</v>
      </c>
      <c r="AS132" s="31">
        <f>AS133</f>
        <v>0</v>
      </c>
      <c r="AT132" s="31">
        <f>AT133</f>
        <v>0</v>
      </c>
      <c r="AU132" s="31">
        <f>AU133</f>
        <v>0</v>
      </c>
      <c r="AV132" s="31">
        <f t="shared" si="231"/>
        <v>93662.399999999994</v>
      </c>
      <c r="AW132" s="31">
        <f t="shared" si="232"/>
        <v>97062.799999999988</v>
      </c>
      <c r="AX132" s="31">
        <f t="shared" si="233"/>
        <v>97062.799999999988</v>
      </c>
      <c r="AY132" s="31">
        <f>AY133</f>
        <v>3395.0129999999999</v>
      </c>
      <c r="AZ132" s="31">
        <f>AZ133</f>
        <v>6456.6029999999992</v>
      </c>
      <c r="BA132" s="31">
        <f>BA133</f>
        <v>6456.6029999999992</v>
      </c>
      <c r="BB132" s="31">
        <f t="shared" si="234"/>
        <v>97057.413</v>
      </c>
      <c r="BC132" s="31">
        <f t="shared" si="235"/>
        <v>103519.40299999999</v>
      </c>
      <c r="BD132" s="31">
        <f t="shared" si="236"/>
        <v>103519.40299999999</v>
      </c>
      <c r="BE132" s="31">
        <f>BE133</f>
        <v>0</v>
      </c>
      <c r="BF132" s="31">
        <f>BF133</f>
        <v>0</v>
      </c>
      <c r="BG132" s="31">
        <f>BG133</f>
        <v>0</v>
      </c>
      <c r="BH132" s="31">
        <f t="shared" si="237"/>
        <v>97057.413</v>
      </c>
      <c r="BI132" s="31">
        <f t="shared" si="238"/>
        <v>103519.40299999999</v>
      </c>
      <c r="BJ132" s="31">
        <f t="shared" si="239"/>
        <v>103519.40299999999</v>
      </c>
      <c r="BK132" s="31">
        <f>BK133</f>
        <v>0</v>
      </c>
      <c r="BL132" s="31">
        <f>BL133</f>
        <v>0</v>
      </c>
      <c r="BM132" s="31">
        <f>BM133</f>
        <v>0</v>
      </c>
      <c r="BN132" s="31">
        <f t="shared" si="240"/>
        <v>97057.413</v>
      </c>
      <c r="BO132" s="31">
        <f t="shared" si="241"/>
        <v>103519.40299999999</v>
      </c>
      <c r="BP132" s="31">
        <f t="shared" si="242"/>
        <v>103519.40299999999</v>
      </c>
      <c r="BQ132" s="31">
        <f>BQ133</f>
        <v>0</v>
      </c>
      <c r="BR132" s="31">
        <f>BR133</f>
        <v>0</v>
      </c>
      <c r="BS132" s="31">
        <f t="shared" si="243"/>
        <v>97057.413</v>
      </c>
      <c r="BT132" s="31">
        <f t="shared" si="244"/>
        <v>103519.40299999999</v>
      </c>
      <c r="BU132" s="31">
        <f t="shared" si="245"/>
        <v>103519.40299999999</v>
      </c>
      <c r="BV132" s="31">
        <f>BV133</f>
        <v>0</v>
      </c>
      <c r="BW132" s="31">
        <f>BW133</f>
        <v>0</v>
      </c>
      <c r="BX132" s="31">
        <f t="shared" si="246"/>
        <v>97057.413</v>
      </c>
      <c r="BY132" s="31">
        <f t="shared" si="247"/>
        <v>103519.40299999999</v>
      </c>
      <c r="BZ132" s="31">
        <f t="shared" si="248"/>
        <v>103519.40299999999</v>
      </c>
      <c r="CA132" s="31">
        <f>CA133</f>
        <v>0</v>
      </c>
      <c r="CB132" s="31">
        <f>CB133</f>
        <v>0</v>
      </c>
      <c r="CC132" s="31">
        <f>CC133</f>
        <v>0</v>
      </c>
      <c r="CD132" s="31">
        <f t="shared" si="334"/>
        <v>97057.413</v>
      </c>
      <c r="CE132" s="31">
        <f t="shared" si="335"/>
        <v>103519.40299999999</v>
      </c>
      <c r="CF132" s="31">
        <f t="shared" si="336"/>
        <v>103519.40299999999</v>
      </c>
      <c r="CG132" s="31">
        <f>CG133</f>
        <v>0</v>
      </c>
      <c r="CH132" s="24"/>
      <c r="CI132" s="40"/>
      <c r="CM132" s="1" t="s">
        <v>29</v>
      </c>
    </row>
    <row r="133" ht="29.850000000000001">
      <c r="A133" s="16" t="s">
        <v>129</v>
      </c>
      <c r="B133" s="17">
        <v>110</v>
      </c>
      <c r="C133" s="16"/>
      <c r="D133" s="16"/>
      <c r="E133" s="39" t="s">
        <v>132</v>
      </c>
      <c r="F133" s="31">
        <f>F134+F135</f>
        <v>93662.399999999994</v>
      </c>
      <c r="G133" s="31">
        <f>G134+G135</f>
        <v>97062.799999999988</v>
      </c>
      <c r="H133" s="31">
        <f>H134+H135</f>
        <v>97062.799999999988</v>
      </c>
      <c r="I133" s="31">
        <f>I134+I135</f>
        <v>0</v>
      </c>
      <c r="J133" s="31">
        <f>J134+J135</f>
        <v>0</v>
      </c>
      <c r="K133" s="31">
        <f>K134+K135</f>
        <v>0</v>
      </c>
      <c r="L133" s="31">
        <f t="shared" si="213"/>
        <v>93662.399999999994</v>
      </c>
      <c r="M133" s="31">
        <f t="shared" si="214"/>
        <v>97062.799999999988</v>
      </c>
      <c r="N133" s="31">
        <f t="shared" si="215"/>
        <v>97062.799999999988</v>
      </c>
      <c r="O133" s="31">
        <f>O134+O135</f>
        <v>0</v>
      </c>
      <c r="P133" s="31">
        <f>P134+P135</f>
        <v>0</v>
      </c>
      <c r="Q133" s="31">
        <f>Q134+Q135</f>
        <v>0</v>
      </c>
      <c r="R133" s="31">
        <f t="shared" si="216"/>
        <v>93662.399999999994</v>
      </c>
      <c r="S133" s="31">
        <f t="shared" si="217"/>
        <v>97062.799999999988</v>
      </c>
      <c r="T133" s="31">
        <f t="shared" si="218"/>
        <v>97062.799999999988</v>
      </c>
      <c r="U133" s="31">
        <f>U134+U135</f>
        <v>0</v>
      </c>
      <c r="V133" s="31">
        <f>V134+V135</f>
        <v>0</v>
      </c>
      <c r="W133" s="31">
        <f>W134+W135</f>
        <v>0</v>
      </c>
      <c r="X133" s="31">
        <f t="shared" si="219"/>
        <v>93662.399999999994</v>
      </c>
      <c r="Y133" s="31">
        <f t="shared" si="220"/>
        <v>97062.799999999988</v>
      </c>
      <c r="Z133" s="31">
        <f t="shared" si="221"/>
        <v>97062.799999999988</v>
      </c>
      <c r="AA133" s="31">
        <f>AA134+AA135</f>
        <v>0</v>
      </c>
      <c r="AB133" s="31">
        <f>AB134+AB135</f>
        <v>0</v>
      </c>
      <c r="AC133" s="31">
        <f>AC134+AC135</f>
        <v>0</v>
      </c>
      <c r="AD133" s="31">
        <f t="shared" si="222"/>
        <v>93662.399999999994</v>
      </c>
      <c r="AE133" s="31">
        <f t="shared" si="223"/>
        <v>97062.799999999988</v>
      </c>
      <c r="AF133" s="31">
        <f t="shared" si="224"/>
        <v>97062.799999999988</v>
      </c>
      <c r="AG133" s="31">
        <f>AG134+AG135</f>
        <v>0</v>
      </c>
      <c r="AH133" s="31">
        <f>AH134+AH135</f>
        <v>0</v>
      </c>
      <c r="AI133" s="31">
        <f>AI134+AI135</f>
        <v>0</v>
      </c>
      <c r="AJ133" s="31">
        <f t="shared" si="225"/>
        <v>93662.399999999994</v>
      </c>
      <c r="AK133" s="31">
        <f t="shared" si="226"/>
        <v>97062.799999999988</v>
      </c>
      <c r="AL133" s="31">
        <f t="shared" si="227"/>
        <v>97062.799999999988</v>
      </c>
      <c r="AM133" s="31">
        <f>AM134+AM135</f>
        <v>0</v>
      </c>
      <c r="AN133" s="31">
        <f>AN134+AN135</f>
        <v>0</v>
      </c>
      <c r="AO133" s="31">
        <f>AO134+AO135</f>
        <v>0</v>
      </c>
      <c r="AP133" s="31">
        <f t="shared" si="228"/>
        <v>93662.399999999994</v>
      </c>
      <c r="AQ133" s="31">
        <f t="shared" si="229"/>
        <v>97062.799999999988</v>
      </c>
      <c r="AR133" s="31">
        <f t="shared" si="230"/>
        <v>97062.799999999988</v>
      </c>
      <c r="AS133" s="31">
        <f>AS134+AS135</f>
        <v>0</v>
      </c>
      <c r="AT133" s="31">
        <f>AT134+AT135</f>
        <v>0</v>
      </c>
      <c r="AU133" s="31">
        <f>AU134+AU135</f>
        <v>0</v>
      </c>
      <c r="AV133" s="31">
        <f t="shared" si="231"/>
        <v>93662.399999999994</v>
      </c>
      <c r="AW133" s="31">
        <f t="shared" si="232"/>
        <v>97062.799999999988</v>
      </c>
      <c r="AX133" s="31">
        <f t="shared" si="233"/>
        <v>97062.799999999988</v>
      </c>
      <c r="AY133" s="31">
        <f>AY134+AY135</f>
        <v>3395.0129999999999</v>
      </c>
      <c r="AZ133" s="31">
        <f>AZ134+AZ135</f>
        <v>6456.6029999999992</v>
      </c>
      <c r="BA133" s="31">
        <f>BA134+BA135</f>
        <v>6456.6029999999992</v>
      </c>
      <c r="BB133" s="31">
        <f t="shared" si="234"/>
        <v>97057.413</v>
      </c>
      <c r="BC133" s="31">
        <f t="shared" si="235"/>
        <v>103519.40299999999</v>
      </c>
      <c r="BD133" s="31">
        <f t="shared" si="236"/>
        <v>103519.40299999999</v>
      </c>
      <c r="BE133" s="31">
        <f>BE134+BE135</f>
        <v>0</v>
      </c>
      <c r="BF133" s="31">
        <f>BF134+BF135</f>
        <v>0</v>
      </c>
      <c r="BG133" s="31">
        <f>BG134+BG135</f>
        <v>0</v>
      </c>
      <c r="BH133" s="31">
        <f t="shared" si="237"/>
        <v>97057.413</v>
      </c>
      <c r="BI133" s="31">
        <f t="shared" si="238"/>
        <v>103519.40299999999</v>
      </c>
      <c r="BJ133" s="31">
        <f t="shared" si="239"/>
        <v>103519.40299999999</v>
      </c>
      <c r="BK133" s="31">
        <f>BK134+BK135</f>
        <v>0</v>
      </c>
      <c r="BL133" s="31">
        <f>BL134+BL135</f>
        <v>0</v>
      </c>
      <c r="BM133" s="31">
        <f>BM134+BM135</f>
        <v>0</v>
      </c>
      <c r="BN133" s="31">
        <f t="shared" si="240"/>
        <v>97057.413</v>
      </c>
      <c r="BO133" s="31">
        <f t="shared" si="241"/>
        <v>103519.40299999999</v>
      </c>
      <c r="BP133" s="31">
        <f t="shared" si="242"/>
        <v>103519.40299999999</v>
      </c>
      <c r="BQ133" s="31">
        <f>BQ134+BQ135</f>
        <v>0</v>
      </c>
      <c r="BR133" s="31">
        <f>BR134+BR135</f>
        <v>0</v>
      </c>
      <c r="BS133" s="31">
        <f t="shared" si="243"/>
        <v>97057.413</v>
      </c>
      <c r="BT133" s="31">
        <f t="shared" si="244"/>
        <v>103519.40299999999</v>
      </c>
      <c r="BU133" s="31">
        <f t="shared" si="245"/>
        <v>103519.40299999999</v>
      </c>
      <c r="BV133" s="31">
        <f>BV134+BV135</f>
        <v>0</v>
      </c>
      <c r="BW133" s="31">
        <f>BW134+BW135</f>
        <v>0</v>
      </c>
      <c r="BX133" s="31">
        <f t="shared" si="246"/>
        <v>97057.413</v>
      </c>
      <c r="BY133" s="31">
        <f t="shared" si="247"/>
        <v>103519.40299999999</v>
      </c>
      <c r="BZ133" s="31">
        <f t="shared" si="248"/>
        <v>103519.40299999999</v>
      </c>
      <c r="CA133" s="31">
        <f>CA134+CA135</f>
        <v>0</v>
      </c>
      <c r="CB133" s="31">
        <f>CB134+CB135</f>
        <v>0</v>
      </c>
      <c r="CC133" s="31">
        <f>CC134+CC135</f>
        <v>0</v>
      </c>
      <c r="CD133" s="31">
        <f t="shared" si="334"/>
        <v>97057.413</v>
      </c>
      <c r="CE133" s="31">
        <f t="shared" si="335"/>
        <v>103519.40299999999</v>
      </c>
      <c r="CF133" s="31">
        <f t="shared" si="336"/>
        <v>103519.40299999999</v>
      </c>
      <c r="CG133" s="31">
        <f>CG134+CG135</f>
        <v>0</v>
      </c>
      <c r="CH133" s="24"/>
      <c r="CI133" s="40"/>
      <c r="CN133" s="1" t="s">
        <v>30</v>
      </c>
    </row>
    <row r="134" ht="15">
      <c r="A134" s="16" t="s">
        <v>129</v>
      </c>
      <c r="B134" s="17">
        <v>110</v>
      </c>
      <c r="C134" s="16" t="s">
        <v>67</v>
      </c>
      <c r="D134" s="16" t="s">
        <v>105</v>
      </c>
      <c r="E134" s="39" t="s">
        <v>133</v>
      </c>
      <c r="F134" s="31">
        <f>53081-1097</f>
        <v>51984</v>
      </c>
      <c r="G134" s="31">
        <f>55008.1-1136.8</f>
        <v>53871.299999999996</v>
      </c>
      <c r="H134" s="31">
        <f>55008.1-1136.8</f>
        <v>53871.299999999996</v>
      </c>
      <c r="I134" s="31"/>
      <c r="J134" s="31"/>
      <c r="K134" s="31"/>
      <c r="L134" s="31">
        <f t="shared" si="213"/>
        <v>51984</v>
      </c>
      <c r="M134" s="31">
        <f t="shared" si="214"/>
        <v>53871.299999999996</v>
      </c>
      <c r="N134" s="31">
        <f t="shared" si="215"/>
        <v>53871.299999999996</v>
      </c>
      <c r="O134" s="31"/>
      <c r="P134" s="31"/>
      <c r="Q134" s="31"/>
      <c r="R134" s="31">
        <f t="shared" si="216"/>
        <v>51984</v>
      </c>
      <c r="S134" s="31">
        <f t="shared" si="217"/>
        <v>53871.299999999996</v>
      </c>
      <c r="T134" s="31">
        <f t="shared" si="218"/>
        <v>53871.299999999996</v>
      </c>
      <c r="U134" s="31"/>
      <c r="V134" s="31"/>
      <c r="W134" s="31"/>
      <c r="X134" s="31">
        <f t="shared" si="219"/>
        <v>51984</v>
      </c>
      <c r="Y134" s="31">
        <f t="shared" si="220"/>
        <v>53871.299999999996</v>
      </c>
      <c r="Z134" s="31">
        <f t="shared" si="221"/>
        <v>53871.299999999996</v>
      </c>
      <c r="AA134" s="31"/>
      <c r="AB134" s="31"/>
      <c r="AC134" s="31"/>
      <c r="AD134" s="31">
        <f t="shared" si="222"/>
        <v>51984</v>
      </c>
      <c r="AE134" s="31">
        <f t="shared" si="223"/>
        <v>53871.299999999996</v>
      </c>
      <c r="AF134" s="31">
        <f t="shared" si="224"/>
        <v>53871.299999999996</v>
      </c>
      <c r="AG134" s="31"/>
      <c r="AH134" s="31"/>
      <c r="AI134" s="31"/>
      <c r="AJ134" s="31">
        <f t="shared" si="225"/>
        <v>51984</v>
      </c>
      <c r="AK134" s="31">
        <f t="shared" si="226"/>
        <v>53871.299999999996</v>
      </c>
      <c r="AL134" s="31">
        <f t="shared" si="227"/>
        <v>53871.299999999996</v>
      </c>
      <c r="AM134" s="31"/>
      <c r="AN134" s="31"/>
      <c r="AO134" s="31"/>
      <c r="AP134" s="31">
        <f t="shared" si="228"/>
        <v>51984</v>
      </c>
      <c r="AQ134" s="31">
        <f t="shared" si="229"/>
        <v>53871.299999999996</v>
      </c>
      <c r="AR134" s="31">
        <f t="shared" si="230"/>
        <v>53871.299999999996</v>
      </c>
      <c r="AS134" s="31"/>
      <c r="AT134" s="31"/>
      <c r="AU134" s="31"/>
      <c r="AV134" s="31">
        <f t="shared" si="231"/>
        <v>51984</v>
      </c>
      <c r="AW134" s="31">
        <f t="shared" si="232"/>
        <v>53871.299999999996</v>
      </c>
      <c r="AX134" s="31">
        <f t="shared" si="233"/>
        <v>53871.299999999996</v>
      </c>
      <c r="AY134" s="31">
        <v>1840.913</v>
      </c>
      <c r="AZ134" s="31">
        <v>3266.9029999999998</v>
      </c>
      <c r="BA134" s="31">
        <v>3266.9029999999998</v>
      </c>
      <c r="BB134" s="31">
        <f t="shared" si="234"/>
        <v>53824.913</v>
      </c>
      <c r="BC134" s="31">
        <f t="shared" si="235"/>
        <v>57138.202999999994</v>
      </c>
      <c r="BD134" s="31">
        <f t="shared" si="236"/>
        <v>57138.202999999994</v>
      </c>
      <c r="BE134" s="31"/>
      <c r="BF134" s="31"/>
      <c r="BG134" s="31"/>
      <c r="BH134" s="31">
        <f t="shared" si="237"/>
        <v>53824.913</v>
      </c>
      <c r="BI134" s="31">
        <f t="shared" si="238"/>
        <v>57138.202999999994</v>
      </c>
      <c r="BJ134" s="31">
        <f t="shared" si="239"/>
        <v>57138.202999999994</v>
      </c>
      <c r="BK134" s="31"/>
      <c r="BL134" s="31"/>
      <c r="BM134" s="31"/>
      <c r="BN134" s="31">
        <f t="shared" si="240"/>
        <v>53824.913</v>
      </c>
      <c r="BO134" s="31">
        <f t="shared" si="241"/>
        <v>57138.202999999994</v>
      </c>
      <c r="BP134" s="31">
        <f t="shared" si="242"/>
        <v>57138.202999999994</v>
      </c>
      <c r="BQ134" s="31"/>
      <c r="BR134" s="31"/>
      <c r="BS134" s="31">
        <f t="shared" si="243"/>
        <v>53824.913</v>
      </c>
      <c r="BT134" s="31">
        <f t="shared" si="244"/>
        <v>57138.202999999994</v>
      </c>
      <c r="BU134" s="31">
        <f t="shared" si="245"/>
        <v>57138.202999999994</v>
      </c>
      <c r="BV134" s="31"/>
      <c r="BW134" s="31"/>
      <c r="BX134" s="31">
        <f t="shared" si="246"/>
        <v>53824.913</v>
      </c>
      <c r="BY134" s="31">
        <f t="shared" si="247"/>
        <v>57138.202999999994</v>
      </c>
      <c r="BZ134" s="31">
        <f t="shared" si="248"/>
        <v>57138.202999999994</v>
      </c>
      <c r="CA134" s="31"/>
      <c r="CB134" s="31"/>
      <c r="CC134" s="31"/>
      <c r="CD134" s="31">
        <f t="shared" si="334"/>
        <v>53824.913</v>
      </c>
      <c r="CE134" s="31">
        <f t="shared" si="335"/>
        <v>57138.202999999994</v>
      </c>
      <c r="CF134" s="31">
        <f t="shared" si="336"/>
        <v>57138.202999999994</v>
      </c>
      <c r="CG134" s="31"/>
      <c r="CH134" s="24"/>
      <c r="CI134" s="40"/>
    </row>
    <row r="135" ht="43.75">
      <c r="A135" s="16" t="s">
        <v>129</v>
      </c>
      <c r="B135" s="17">
        <v>110</v>
      </c>
      <c r="C135" s="16" t="s">
        <v>67</v>
      </c>
      <c r="D135" s="16" t="s">
        <v>134</v>
      </c>
      <c r="E135" s="39" t="s">
        <v>135</v>
      </c>
      <c r="F135" s="31">
        <v>41678.400000000001</v>
      </c>
      <c r="G135" s="31">
        <v>43191.5</v>
      </c>
      <c r="H135" s="31">
        <v>43191.5</v>
      </c>
      <c r="I135" s="31"/>
      <c r="J135" s="31"/>
      <c r="K135" s="31"/>
      <c r="L135" s="31">
        <f t="shared" si="213"/>
        <v>41678.400000000001</v>
      </c>
      <c r="M135" s="31">
        <f t="shared" si="214"/>
        <v>43191.5</v>
      </c>
      <c r="N135" s="31">
        <f t="shared" si="215"/>
        <v>43191.5</v>
      </c>
      <c r="O135" s="31"/>
      <c r="P135" s="31"/>
      <c r="Q135" s="31"/>
      <c r="R135" s="31">
        <f t="shared" si="216"/>
        <v>41678.400000000001</v>
      </c>
      <c r="S135" s="31">
        <f t="shared" si="217"/>
        <v>43191.5</v>
      </c>
      <c r="T135" s="31">
        <f t="shared" si="218"/>
        <v>43191.5</v>
      </c>
      <c r="U135" s="31"/>
      <c r="V135" s="31"/>
      <c r="W135" s="31"/>
      <c r="X135" s="31">
        <f t="shared" si="219"/>
        <v>41678.400000000001</v>
      </c>
      <c r="Y135" s="31">
        <f t="shared" si="220"/>
        <v>43191.5</v>
      </c>
      <c r="Z135" s="31">
        <f t="shared" si="221"/>
        <v>43191.5</v>
      </c>
      <c r="AA135" s="31"/>
      <c r="AB135" s="31"/>
      <c r="AC135" s="31"/>
      <c r="AD135" s="31">
        <f t="shared" si="222"/>
        <v>41678.400000000001</v>
      </c>
      <c r="AE135" s="31">
        <f t="shared" si="223"/>
        <v>43191.5</v>
      </c>
      <c r="AF135" s="31">
        <f t="shared" si="224"/>
        <v>43191.5</v>
      </c>
      <c r="AG135" s="31"/>
      <c r="AH135" s="31"/>
      <c r="AI135" s="31"/>
      <c r="AJ135" s="31">
        <f t="shared" si="225"/>
        <v>41678.400000000001</v>
      </c>
      <c r="AK135" s="31">
        <f t="shared" si="226"/>
        <v>43191.5</v>
      </c>
      <c r="AL135" s="31">
        <f t="shared" si="227"/>
        <v>43191.5</v>
      </c>
      <c r="AM135" s="31"/>
      <c r="AN135" s="31"/>
      <c r="AO135" s="31"/>
      <c r="AP135" s="31">
        <f t="shared" si="228"/>
        <v>41678.400000000001</v>
      </c>
      <c r="AQ135" s="31">
        <f t="shared" si="229"/>
        <v>43191.5</v>
      </c>
      <c r="AR135" s="31">
        <f t="shared" si="230"/>
        <v>43191.5</v>
      </c>
      <c r="AS135" s="31"/>
      <c r="AT135" s="31"/>
      <c r="AU135" s="31"/>
      <c r="AV135" s="31">
        <f t="shared" si="231"/>
        <v>41678.400000000001</v>
      </c>
      <c r="AW135" s="31">
        <f t="shared" si="232"/>
        <v>43191.5</v>
      </c>
      <c r="AX135" s="31">
        <f t="shared" si="233"/>
        <v>43191.5</v>
      </c>
      <c r="AY135" s="31">
        <v>1554.0999999999999</v>
      </c>
      <c r="AZ135" s="31">
        <v>3189.6999999999998</v>
      </c>
      <c r="BA135" s="31">
        <v>3189.6999999999998</v>
      </c>
      <c r="BB135" s="31">
        <f t="shared" si="234"/>
        <v>43232.5</v>
      </c>
      <c r="BC135" s="31">
        <f t="shared" si="235"/>
        <v>46381.199999999997</v>
      </c>
      <c r="BD135" s="31">
        <f t="shared" si="236"/>
        <v>46381.199999999997</v>
      </c>
      <c r="BE135" s="31"/>
      <c r="BF135" s="31"/>
      <c r="BG135" s="31"/>
      <c r="BH135" s="31">
        <f t="shared" si="237"/>
        <v>43232.5</v>
      </c>
      <c r="BI135" s="31">
        <f t="shared" si="238"/>
        <v>46381.199999999997</v>
      </c>
      <c r="BJ135" s="31">
        <f t="shared" si="239"/>
        <v>46381.199999999997</v>
      </c>
      <c r="BK135" s="31"/>
      <c r="BL135" s="31"/>
      <c r="BM135" s="31"/>
      <c r="BN135" s="31">
        <f t="shared" si="240"/>
        <v>43232.5</v>
      </c>
      <c r="BO135" s="31">
        <f t="shared" si="241"/>
        <v>46381.199999999997</v>
      </c>
      <c r="BP135" s="31">
        <f t="shared" si="242"/>
        <v>46381.199999999997</v>
      </c>
      <c r="BQ135" s="31"/>
      <c r="BR135" s="31"/>
      <c r="BS135" s="31">
        <f t="shared" si="243"/>
        <v>43232.5</v>
      </c>
      <c r="BT135" s="31">
        <f t="shared" si="244"/>
        <v>46381.199999999997</v>
      </c>
      <c r="BU135" s="31">
        <f t="shared" si="245"/>
        <v>46381.199999999997</v>
      </c>
      <c r="BV135" s="31"/>
      <c r="BW135" s="31"/>
      <c r="BX135" s="31">
        <f t="shared" si="246"/>
        <v>43232.5</v>
      </c>
      <c r="BY135" s="31">
        <f t="shared" si="247"/>
        <v>46381.199999999997</v>
      </c>
      <c r="BZ135" s="31">
        <f t="shared" si="248"/>
        <v>46381.199999999997</v>
      </c>
      <c r="CA135" s="31"/>
      <c r="CB135" s="31"/>
      <c r="CC135" s="31"/>
      <c r="CD135" s="31">
        <f t="shared" si="334"/>
        <v>43232.5</v>
      </c>
      <c r="CE135" s="31">
        <f t="shared" si="335"/>
        <v>46381.199999999997</v>
      </c>
      <c r="CF135" s="31">
        <f t="shared" si="336"/>
        <v>46381.199999999997</v>
      </c>
      <c r="CG135" s="31"/>
      <c r="CH135" s="24"/>
      <c r="CI135" s="40"/>
    </row>
    <row r="136" ht="29.850000000000001">
      <c r="A136" s="16" t="s">
        <v>129</v>
      </c>
      <c r="B136" s="17">
        <v>200</v>
      </c>
      <c r="C136" s="16"/>
      <c r="D136" s="16"/>
      <c r="E136" s="39" t="s">
        <v>40</v>
      </c>
      <c r="F136" s="31">
        <f>F137</f>
        <v>10614.299999999999</v>
      </c>
      <c r="G136" s="31">
        <f>G137</f>
        <v>10617.4</v>
      </c>
      <c r="H136" s="31">
        <f>H137</f>
        <v>10619.4</v>
      </c>
      <c r="I136" s="31">
        <f>I137</f>
        <v>0</v>
      </c>
      <c r="J136" s="31">
        <f>J137</f>
        <v>0</v>
      </c>
      <c r="K136" s="31">
        <f>K137</f>
        <v>0</v>
      </c>
      <c r="L136" s="31">
        <f t="shared" si="213"/>
        <v>10614.299999999999</v>
      </c>
      <c r="M136" s="31">
        <f t="shared" si="214"/>
        <v>10617.4</v>
      </c>
      <c r="N136" s="31">
        <f t="shared" si="215"/>
        <v>10619.4</v>
      </c>
      <c r="O136" s="31">
        <f>O137</f>
        <v>0</v>
      </c>
      <c r="P136" s="31">
        <f>P137</f>
        <v>0</v>
      </c>
      <c r="Q136" s="31">
        <f>Q137</f>
        <v>0</v>
      </c>
      <c r="R136" s="31">
        <f t="shared" si="216"/>
        <v>10614.299999999999</v>
      </c>
      <c r="S136" s="31">
        <f t="shared" si="217"/>
        <v>10617.4</v>
      </c>
      <c r="T136" s="31">
        <f t="shared" si="218"/>
        <v>10619.4</v>
      </c>
      <c r="U136" s="31">
        <f>U137</f>
        <v>0</v>
      </c>
      <c r="V136" s="31">
        <f>V137</f>
        <v>0</v>
      </c>
      <c r="W136" s="31">
        <f>W137</f>
        <v>0</v>
      </c>
      <c r="X136" s="31">
        <f t="shared" si="219"/>
        <v>10614.299999999999</v>
      </c>
      <c r="Y136" s="31">
        <f t="shared" si="220"/>
        <v>10617.4</v>
      </c>
      <c r="Z136" s="31">
        <f t="shared" si="221"/>
        <v>10619.4</v>
      </c>
      <c r="AA136" s="31">
        <f>AA137</f>
        <v>0</v>
      </c>
      <c r="AB136" s="31">
        <f>AB137</f>
        <v>0</v>
      </c>
      <c r="AC136" s="31">
        <f>AC137</f>
        <v>0</v>
      </c>
      <c r="AD136" s="31">
        <f t="shared" si="222"/>
        <v>10614.299999999999</v>
      </c>
      <c r="AE136" s="31">
        <f t="shared" si="223"/>
        <v>10617.4</v>
      </c>
      <c r="AF136" s="31">
        <f t="shared" si="224"/>
        <v>10619.4</v>
      </c>
      <c r="AG136" s="31">
        <f>AG137</f>
        <v>0</v>
      </c>
      <c r="AH136" s="31">
        <f>AH137</f>
        <v>0</v>
      </c>
      <c r="AI136" s="31">
        <f>AI137</f>
        <v>0</v>
      </c>
      <c r="AJ136" s="31">
        <f t="shared" si="225"/>
        <v>10614.299999999999</v>
      </c>
      <c r="AK136" s="31">
        <f t="shared" si="226"/>
        <v>10617.4</v>
      </c>
      <c r="AL136" s="31">
        <f t="shared" si="227"/>
        <v>10619.4</v>
      </c>
      <c r="AM136" s="31">
        <f>AM137</f>
        <v>0</v>
      </c>
      <c r="AN136" s="31">
        <f>AN137</f>
        <v>0</v>
      </c>
      <c r="AO136" s="31">
        <f>AO137</f>
        <v>0</v>
      </c>
      <c r="AP136" s="31">
        <f t="shared" si="228"/>
        <v>10614.299999999999</v>
      </c>
      <c r="AQ136" s="31">
        <f t="shared" si="229"/>
        <v>10617.4</v>
      </c>
      <c r="AR136" s="31">
        <f t="shared" si="230"/>
        <v>10619.4</v>
      </c>
      <c r="AS136" s="31">
        <f>AS137</f>
        <v>0</v>
      </c>
      <c r="AT136" s="31">
        <f>AT137</f>
        <v>0</v>
      </c>
      <c r="AU136" s="31">
        <f>AU137</f>
        <v>0</v>
      </c>
      <c r="AV136" s="31">
        <f t="shared" si="231"/>
        <v>10614.299999999999</v>
      </c>
      <c r="AW136" s="31">
        <f t="shared" si="232"/>
        <v>10617.4</v>
      </c>
      <c r="AX136" s="31">
        <f t="shared" si="233"/>
        <v>10619.4</v>
      </c>
      <c r="AY136" s="31">
        <f>AY137</f>
        <v>0</v>
      </c>
      <c r="AZ136" s="31">
        <f>AZ137</f>
        <v>0</v>
      </c>
      <c r="BA136" s="31">
        <f>BA137</f>
        <v>0</v>
      </c>
      <c r="BB136" s="31">
        <f t="shared" si="234"/>
        <v>10614.299999999999</v>
      </c>
      <c r="BC136" s="31">
        <f t="shared" si="235"/>
        <v>10617.4</v>
      </c>
      <c r="BD136" s="31">
        <f t="shared" si="236"/>
        <v>10619.4</v>
      </c>
      <c r="BE136" s="31">
        <f>BE137</f>
        <v>0</v>
      </c>
      <c r="BF136" s="31">
        <f>BF137</f>
        <v>0</v>
      </c>
      <c r="BG136" s="31">
        <f>BG137</f>
        <v>0</v>
      </c>
      <c r="BH136" s="31">
        <f t="shared" si="237"/>
        <v>10614.299999999999</v>
      </c>
      <c r="BI136" s="31">
        <f t="shared" si="238"/>
        <v>10617.4</v>
      </c>
      <c r="BJ136" s="31">
        <f t="shared" si="239"/>
        <v>10619.4</v>
      </c>
      <c r="BK136" s="31">
        <f>BK137</f>
        <v>0</v>
      </c>
      <c r="BL136" s="31">
        <f>BL137</f>
        <v>0</v>
      </c>
      <c r="BM136" s="31">
        <f>BM137</f>
        <v>0</v>
      </c>
      <c r="BN136" s="31">
        <f t="shared" si="240"/>
        <v>10614.299999999999</v>
      </c>
      <c r="BO136" s="31">
        <f t="shared" si="241"/>
        <v>10617.4</v>
      </c>
      <c r="BP136" s="31">
        <f t="shared" si="242"/>
        <v>10619.4</v>
      </c>
      <c r="BQ136" s="31">
        <f>BQ137</f>
        <v>0</v>
      </c>
      <c r="BR136" s="31">
        <f>BR137</f>
        <v>0</v>
      </c>
      <c r="BS136" s="31">
        <f t="shared" si="243"/>
        <v>10614.299999999999</v>
      </c>
      <c r="BT136" s="31">
        <f t="shared" si="244"/>
        <v>10617.4</v>
      </c>
      <c r="BU136" s="31">
        <f t="shared" si="245"/>
        <v>10619.4</v>
      </c>
      <c r="BV136" s="31">
        <f>BV137</f>
        <v>0</v>
      </c>
      <c r="BW136" s="31">
        <f>BW137</f>
        <v>0</v>
      </c>
      <c r="BX136" s="31">
        <f t="shared" si="246"/>
        <v>10614.299999999999</v>
      </c>
      <c r="BY136" s="31">
        <f t="shared" si="247"/>
        <v>10617.4</v>
      </c>
      <c r="BZ136" s="31">
        <f t="shared" si="248"/>
        <v>10619.4</v>
      </c>
      <c r="CA136" s="31">
        <f>CA137</f>
        <v>0</v>
      </c>
      <c r="CB136" s="31">
        <f>CB137</f>
        <v>0</v>
      </c>
      <c r="CC136" s="31">
        <f>CC137</f>
        <v>0</v>
      </c>
      <c r="CD136" s="31">
        <f t="shared" si="334"/>
        <v>10614.299999999999</v>
      </c>
      <c r="CE136" s="31">
        <f t="shared" si="335"/>
        <v>10617.4</v>
      </c>
      <c r="CF136" s="31">
        <f t="shared" si="336"/>
        <v>10619.4</v>
      </c>
      <c r="CG136" s="31">
        <f>CG137</f>
        <v>0</v>
      </c>
      <c r="CH136" s="24"/>
      <c r="CI136" s="40"/>
      <c r="CM136" s="1" t="s">
        <v>29</v>
      </c>
    </row>
    <row r="137" ht="43.75">
      <c r="A137" s="16" t="s">
        <v>129</v>
      </c>
      <c r="B137" s="17">
        <v>240</v>
      </c>
      <c r="C137" s="16"/>
      <c r="D137" s="16"/>
      <c r="E137" s="39" t="s">
        <v>41</v>
      </c>
      <c r="F137" s="31">
        <f>F138+F139</f>
        <v>10614.299999999999</v>
      </c>
      <c r="G137" s="31">
        <f>G138+G139</f>
        <v>10617.4</v>
      </c>
      <c r="H137" s="31">
        <f>H138+H139</f>
        <v>10619.4</v>
      </c>
      <c r="I137" s="31">
        <f>I138+I139</f>
        <v>0</v>
      </c>
      <c r="J137" s="31">
        <f>J138+J139</f>
        <v>0</v>
      </c>
      <c r="K137" s="31">
        <f>K138+K139</f>
        <v>0</v>
      </c>
      <c r="L137" s="31">
        <f t="shared" si="213"/>
        <v>10614.299999999999</v>
      </c>
      <c r="M137" s="31">
        <f t="shared" si="214"/>
        <v>10617.4</v>
      </c>
      <c r="N137" s="31">
        <f t="shared" si="215"/>
        <v>10619.4</v>
      </c>
      <c r="O137" s="31">
        <f>O138+O139</f>
        <v>0</v>
      </c>
      <c r="P137" s="31">
        <f>P138+P139</f>
        <v>0</v>
      </c>
      <c r="Q137" s="31">
        <f>Q138+Q139</f>
        <v>0</v>
      </c>
      <c r="R137" s="31">
        <f t="shared" si="216"/>
        <v>10614.299999999999</v>
      </c>
      <c r="S137" s="31">
        <f t="shared" si="217"/>
        <v>10617.4</v>
      </c>
      <c r="T137" s="31">
        <f t="shared" si="218"/>
        <v>10619.4</v>
      </c>
      <c r="U137" s="31">
        <f>U138+U139</f>
        <v>0</v>
      </c>
      <c r="V137" s="31">
        <f>V138+V139</f>
        <v>0</v>
      </c>
      <c r="W137" s="31">
        <f>W138+W139</f>
        <v>0</v>
      </c>
      <c r="X137" s="31">
        <f t="shared" si="219"/>
        <v>10614.299999999999</v>
      </c>
      <c r="Y137" s="31">
        <f t="shared" si="220"/>
        <v>10617.4</v>
      </c>
      <c r="Z137" s="31">
        <f t="shared" si="221"/>
        <v>10619.4</v>
      </c>
      <c r="AA137" s="31">
        <f>AA138+AA139</f>
        <v>0</v>
      </c>
      <c r="AB137" s="31">
        <f>AB138+AB139</f>
        <v>0</v>
      </c>
      <c r="AC137" s="31">
        <f>AC138+AC139</f>
        <v>0</v>
      </c>
      <c r="AD137" s="31">
        <f t="shared" si="222"/>
        <v>10614.299999999999</v>
      </c>
      <c r="AE137" s="31">
        <f t="shared" si="223"/>
        <v>10617.4</v>
      </c>
      <c r="AF137" s="31">
        <f t="shared" si="224"/>
        <v>10619.4</v>
      </c>
      <c r="AG137" s="31">
        <f>AG138+AG139</f>
        <v>0</v>
      </c>
      <c r="AH137" s="31">
        <f>AH138+AH139</f>
        <v>0</v>
      </c>
      <c r="AI137" s="31">
        <f>AI138+AI139</f>
        <v>0</v>
      </c>
      <c r="AJ137" s="31">
        <f t="shared" si="225"/>
        <v>10614.299999999999</v>
      </c>
      <c r="AK137" s="31">
        <f t="shared" si="226"/>
        <v>10617.4</v>
      </c>
      <c r="AL137" s="31">
        <f t="shared" si="227"/>
        <v>10619.4</v>
      </c>
      <c r="AM137" s="31">
        <f>AM138+AM139</f>
        <v>0</v>
      </c>
      <c r="AN137" s="31">
        <f>AN138+AN139</f>
        <v>0</v>
      </c>
      <c r="AO137" s="31">
        <f>AO138+AO139</f>
        <v>0</v>
      </c>
      <c r="AP137" s="31">
        <f t="shared" si="228"/>
        <v>10614.299999999999</v>
      </c>
      <c r="AQ137" s="31">
        <f t="shared" si="229"/>
        <v>10617.4</v>
      </c>
      <c r="AR137" s="31">
        <f t="shared" si="230"/>
        <v>10619.4</v>
      </c>
      <c r="AS137" s="31">
        <f>AS138+AS139</f>
        <v>0</v>
      </c>
      <c r="AT137" s="31">
        <f>AT138+AT139</f>
        <v>0</v>
      </c>
      <c r="AU137" s="31">
        <f>AU138+AU139</f>
        <v>0</v>
      </c>
      <c r="AV137" s="31">
        <f t="shared" si="231"/>
        <v>10614.299999999999</v>
      </c>
      <c r="AW137" s="31">
        <f t="shared" si="232"/>
        <v>10617.4</v>
      </c>
      <c r="AX137" s="31">
        <f t="shared" si="233"/>
        <v>10619.4</v>
      </c>
      <c r="AY137" s="31">
        <f>AY138+AY139</f>
        <v>0</v>
      </c>
      <c r="AZ137" s="31">
        <f>AZ138+AZ139</f>
        <v>0</v>
      </c>
      <c r="BA137" s="31">
        <f>BA138+BA139</f>
        <v>0</v>
      </c>
      <c r="BB137" s="31">
        <f t="shared" si="234"/>
        <v>10614.299999999999</v>
      </c>
      <c r="BC137" s="31">
        <f t="shared" si="235"/>
        <v>10617.4</v>
      </c>
      <c r="BD137" s="31">
        <f t="shared" si="236"/>
        <v>10619.4</v>
      </c>
      <c r="BE137" s="31">
        <f>BE138+BE139</f>
        <v>0</v>
      </c>
      <c r="BF137" s="31">
        <f>BF138+BF139</f>
        <v>0</v>
      </c>
      <c r="BG137" s="31">
        <f>BG138+BG139</f>
        <v>0</v>
      </c>
      <c r="BH137" s="31">
        <f t="shared" si="237"/>
        <v>10614.299999999999</v>
      </c>
      <c r="BI137" s="31">
        <f t="shared" si="238"/>
        <v>10617.4</v>
      </c>
      <c r="BJ137" s="31">
        <f t="shared" si="239"/>
        <v>10619.4</v>
      </c>
      <c r="BK137" s="31">
        <f>BK138+BK139</f>
        <v>0</v>
      </c>
      <c r="BL137" s="31">
        <f>BL138+BL139</f>
        <v>0</v>
      </c>
      <c r="BM137" s="31">
        <f>BM138+BM139</f>
        <v>0</v>
      </c>
      <c r="BN137" s="31">
        <f t="shared" si="240"/>
        <v>10614.299999999999</v>
      </c>
      <c r="BO137" s="31">
        <f t="shared" si="241"/>
        <v>10617.4</v>
      </c>
      <c r="BP137" s="31">
        <f t="shared" si="242"/>
        <v>10619.4</v>
      </c>
      <c r="BQ137" s="31">
        <f>BQ138+BQ139</f>
        <v>0</v>
      </c>
      <c r="BR137" s="31">
        <f>BR138+BR139</f>
        <v>0</v>
      </c>
      <c r="BS137" s="31">
        <f t="shared" si="243"/>
        <v>10614.299999999999</v>
      </c>
      <c r="BT137" s="31">
        <f t="shared" si="244"/>
        <v>10617.4</v>
      </c>
      <c r="BU137" s="31">
        <f t="shared" si="245"/>
        <v>10619.4</v>
      </c>
      <c r="BV137" s="31">
        <f>BV138+BV139</f>
        <v>0</v>
      </c>
      <c r="BW137" s="31">
        <f>BW138+BW139</f>
        <v>0</v>
      </c>
      <c r="BX137" s="31">
        <f t="shared" si="246"/>
        <v>10614.299999999999</v>
      </c>
      <c r="BY137" s="31">
        <f t="shared" si="247"/>
        <v>10617.4</v>
      </c>
      <c r="BZ137" s="31">
        <f t="shared" si="248"/>
        <v>10619.4</v>
      </c>
      <c r="CA137" s="31">
        <f>CA138+CA139</f>
        <v>0</v>
      </c>
      <c r="CB137" s="31">
        <f>CB138+CB139</f>
        <v>0</v>
      </c>
      <c r="CC137" s="31">
        <f>CC138+CC139</f>
        <v>0</v>
      </c>
      <c r="CD137" s="31">
        <f t="shared" si="334"/>
        <v>10614.299999999999</v>
      </c>
      <c r="CE137" s="31">
        <f t="shared" si="335"/>
        <v>10617.4</v>
      </c>
      <c r="CF137" s="31">
        <f t="shared" si="336"/>
        <v>10619.4</v>
      </c>
      <c r="CG137" s="31">
        <f>CG138+CG139</f>
        <v>0</v>
      </c>
      <c r="CH137" s="24"/>
      <c r="CI137" s="40"/>
      <c r="CN137" s="1" t="s">
        <v>30</v>
      </c>
    </row>
    <row r="138" ht="15">
      <c r="A138" s="16" t="s">
        <v>129</v>
      </c>
      <c r="B138" s="17">
        <v>240</v>
      </c>
      <c r="C138" s="16" t="s">
        <v>67</v>
      </c>
      <c r="D138" s="16" t="s">
        <v>105</v>
      </c>
      <c r="E138" s="39" t="s">
        <v>133</v>
      </c>
      <c r="F138" s="31">
        <f>6886.5-87</f>
        <v>6799.5</v>
      </c>
      <c r="G138" s="31">
        <f>6886.5-87</f>
        <v>6799.5</v>
      </c>
      <c r="H138" s="31">
        <f>6886.5-87</f>
        <v>6799.5</v>
      </c>
      <c r="I138" s="31"/>
      <c r="J138" s="31"/>
      <c r="K138" s="31"/>
      <c r="L138" s="31">
        <f t="shared" si="213"/>
        <v>6799.5</v>
      </c>
      <c r="M138" s="31">
        <f t="shared" si="214"/>
        <v>6799.5</v>
      </c>
      <c r="N138" s="31">
        <f t="shared" si="215"/>
        <v>6799.5</v>
      </c>
      <c r="O138" s="31"/>
      <c r="P138" s="31"/>
      <c r="Q138" s="31"/>
      <c r="R138" s="31">
        <f t="shared" si="216"/>
        <v>6799.5</v>
      </c>
      <c r="S138" s="31">
        <f t="shared" si="217"/>
        <v>6799.5</v>
      </c>
      <c r="T138" s="31">
        <f t="shared" si="218"/>
        <v>6799.5</v>
      </c>
      <c r="U138" s="31"/>
      <c r="V138" s="31"/>
      <c r="W138" s="31"/>
      <c r="X138" s="31">
        <f t="shared" si="219"/>
        <v>6799.5</v>
      </c>
      <c r="Y138" s="31">
        <f t="shared" si="220"/>
        <v>6799.5</v>
      </c>
      <c r="Z138" s="31">
        <f t="shared" si="221"/>
        <v>6799.5</v>
      </c>
      <c r="AA138" s="31"/>
      <c r="AB138" s="31"/>
      <c r="AC138" s="31"/>
      <c r="AD138" s="31">
        <f t="shared" si="222"/>
        <v>6799.5</v>
      </c>
      <c r="AE138" s="31">
        <f t="shared" si="223"/>
        <v>6799.5</v>
      </c>
      <c r="AF138" s="31">
        <f t="shared" si="224"/>
        <v>6799.5</v>
      </c>
      <c r="AG138" s="31"/>
      <c r="AH138" s="31"/>
      <c r="AI138" s="31"/>
      <c r="AJ138" s="31">
        <f t="shared" si="225"/>
        <v>6799.5</v>
      </c>
      <c r="AK138" s="31">
        <f t="shared" si="226"/>
        <v>6799.5</v>
      </c>
      <c r="AL138" s="31">
        <f t="shared" si="227"/>
        <v>6799.5</v>
      </c>
      <c r="AM138" s="31"/>
      <c r="AN138" s="31"/>
      <c r="AO138" s="31"/>
      <c r="AP138" s="31">
        <f t="shared" si="228"/>
        <v>6799.5</v>
      </c>
      <c r="AQ138" s="31">
        <f t="shared" si="229"/>
        <v>6799.5</v>
      </c>
      <c r="AR138" s="31">
        <f t="shared" si="230"/>
        <v>6799.5</v>
      </c>
      <c r="AS138" s="31"/>
      <c r="AT138" s="31"/>
      <c r="AU138" s="31"/>
      <c r="AV138" s="31">
        <f t="shared" si="231"/>
        <v>6799.5</v>
      </c>
      <c r="AW138" s="31">
        <f t="shared" si="232"/>
        <v>6799.5</v>
      </c>
      <c r="AX138" s="31">
        <f t="shared" si="233"/>
        <v>6799.5</v>
      </c>
      <c r="AY138" s="31"/>
      <c r="AZ138" s="31"/>
      <c r="BA138" s="31"/>
      <c r="BB138" s="31">
        <f t="shared" si="234"/>
        <v>6799.5</v>
      </c>
      <c r="BC138" s="31">
        <f t="shared" si="235"/>
        <v>6799.5</v>
      </c>
      <c r="BD138" s="31">
        <f t="shared" si="236"/>
        <v>6799.5</v>
      </c>
      <c r="BE138" s="31"/>
      <c r="BF138" s="31"/>
      <c r="BG138" s="31"/>
      <c r="BH138" s="31">
        <f t="shared" si="237"/>
        <v>6799.5</v>
      </c>
      <c r="BI138" s="31">
        <f t="shared" si="238"/>
        <v>6799.5</v>
      </c>
      <c r="BJ138" s="31">
        <f t="shared" si="239"/>
        <v>6799.5</v>
      </c>
      <c r="BK138" s="31"/>
      <c r="BL138" s="31"/>
      <c r="BM138" s="31"/>
      <c r="BN138" s="31">
        <f t="shared" si="240"/>
        <v>6799.5</v>
      </c>
      <c r="BO138" s="31">
        <f t="shared" si="241"/>
        <v>6799.5</v>
      </c>
      <c r="BP138" s="31">
        <f t="shared" si="242"/>
        <v>6799.5</v>
      </c>
      <c r="BQ138" s="31"/>
      <c r="BR138" s="31"/>
      <c r="BS138" s="31">
        <f t="shared" si="243"/>
        <v>6799.5</v>
      </c>
      <c r="BT138" s="31">
        <f t="shared" si="244"/>
        <v>6799.5</v>
      </c>
      <c r="BU138" s="31">
        <f t="shared" si="245"/>
        <v>6799.5</v>
      </c>
      <c r="BV138" s="31"/>
      <c r="BW138" s="31"/>
      <c r="BX138" s="31">
        <f t="shared" si="246"/>
        <v>6799.5</v>
      </c>
      <c r="BY138" s="31">
        <f t="shared" si="247"/>
        <v>6799.5</v>
      </c>
      <c r="BZ138" s="31">
        <f t="shared" si="248"/>
        <v>6799.5</v>
      </c>
      <c r="CA138" s="31"/>
      <c r="CB138" s="31"/>
      <c r="CC138" s="31"/>
      <c r="CD138" s="31">
        <f t="shared" si="334"/>
        <v>6799.5</v>
      </c>
      <c r="CE138" s="31">
        <f t="shared" si="335"/>
        <v>6799.5</v>
      </c>
      <c r="CF138" s="31">
        <f t="shared" si="336"/>
        <v>6799.5</v>
      </c>
      <c r="CG138" s="31"/>
      <c r="CH138" s="24"/>
      <c r="CI138" s="40"/>
    </row>
    <row r="139" ht="43.75">
      <c r="A139" s="16" t="s">
        <v>129</v>
      </c>
      <c r="B139" s="17">
        <v>240</v>
      </c>
      <c r="C139" s="16" t="s">
        <v>67</v>
      </c>
      <c r="D139" s="16" t="s">
        <v>134</v>
      </c>
      <c r="E139" s="39" t="s">
        <v>135</v>
      </c>
      <c r="F139" s="31">
        <f>3821.2-6.4</f>
        <v>3814.7999999999997</v>
      </c>
      <c r="G139" s="31">
        <f>3821.2-3.3</f>
        <v>3817.8999999999996</v>
      </c>
      <c r="H139" s="31">
        <f>3821.2-1.3</f>
        <v>3819.8999999999996</v>
      </c>
      <c r="I139" s="31"/>
      <c r="J139" s="31"/>
      <c r="K139" s="31"/>
      <c r="L139" s="31">
        <f t="shared" si="213"/>
        <v>3814.7999999999997</v>
      </c>
      <c r="M139" s="31">
        <f t="shared" si="214"/>
        <v>3817.8999999999996</v>
      </c>
      <c r="N139" s="31">
        <f t="shared" si="215"/>
        <v>3819.8999999999996</v>
      </c>
      <c r="O139" s="31"/>
      <c r="P139" s="31"/>
      <c r="Q139" s="31"/>
      <c r="R139" s="31">
        <f t="shared" si="216"/>
        <v>3814.7999999999997</v>
      </c>
      <c r="S139" s="31">
        <f t="shared" si="217"/>
        <v>3817.8999999999996</v>
      </c>
      <c r="T139" s="31">
        <f t="shared" si="218"/>
        <v>3819.8999999999996</v>
      </c>
      <c r="U139" s="31"/>
      <c r="V139" s="31"/>
      <c r="W139" s="31"/>
      <c r="X139" s="31">
        <f t="shared" si="219"/>
        <v>3814.7999999999997</v>
      </c>
      <c r="Y139" s="31">
        <f t="shared" si="220"/>
        <v>3817.8999999999996</v>
      </c>
      <c r="Z139" s="31">
        <f t="shared" si="221"/>
        <v>3819.8999999999996</v>
      </c>
      <c r="AA139" s="31"/>
      <c r="AB139" s="31"/>
      <c r="AC139" s="31"/>
      <c r="AD139" s="31">
        <f t="shared" si="222"/>
        <v>3814.7999999999997</v>
      </c>
      <c r="AE139" s="31">
        <f t="shared" si="223"/>
        <v>3817.8999999999996</v>
      </c>
      <c r="AF139" s="31">
        <f t="shared" si="224"/>
        <v>3819.8999999999996</v>
      </c>
      <c r="AG139" s="31"/>
      <c r="AH139" s="31"/>
      <c r="AI139" s="31"/>
      <c r="AJ139" s="31">
        <f t="shared" si="225"/>
        <v>3814.7999999999997</v>
      </c>
      <c r="AK139" s="31">
        <f t="shared" si="226"/>
        <v>3817.8999999999996</v>
      </c>
      <c r="AL139" s="31">
        <f t="shared" si="227"/>
        <v>3819.8999999999996</v>
      </c>
      <c r="AM139" s="31"/>
      <c r="AN139" s="31"/>
      <c r="AO139" s="31"/>
      <c r="AP139" s="31">
        <f t="shared" si="228"/>
        <v>3814.7999999999997</v>
      </c>
      <c r="AQ139" s="31">
        <f t="shared" si="229"/>
        <v>3817.8999999999996</v>
      </c>
      <c r="AR139" s="31">
        <f t="shared" si="230"/>
        <v>3819.8999999999996</v>
      </c>
      <c r="AS139" s="31"/>
      <c r="AT139" s="31"/>
      <c r="AU139" s="31"/>
      <c r="AV139" s="31">
        <f t="shared" si="231"/>
        <v>3814.7999999999997</v>
      </c>
      <c r="AW139" s="31">
        <f t="shared" si="232"/>
        <v>3817.8999999999996</v>
      </c>
      <c r="AX139" s="31">
        <f t="shared" si="233"/>
        <v>3819.8999999999996</v>
      </c>
      <c r="AY139" s="31"/>
      <c r="AZ139" s="31"/>
      <c r="BA139" s="31"/>
      <c r="BB139" s="31">
        <f t="shared" si="234"/>
        <v>3814.7999999999997</v>
      </c>
      <c r="BC139" s="31">
        <f t="shared" si="235"/>
        <v>3817.8999999999996</v>
      </c>
      <c r="BD139" s="31">
        <f t="shared" si="236"/>
        <v>3819.8999999999996</v>
      </c>
      <c r="BE139" s="31"/>
      <c r="BF139" s="31"/>
      <c r="BG139" s="31"/>
      <c r="BH139" s="31">
        <f t="shared" si="237"/>
        <v>3814.7999999999997</v>
      </c>
      <c r="BI139" s="31">
        <f t="shared" si="238"/>
        <v>3817.8999999999996</v>
      </c>
      <c r="BJ139" s="31">
        <f t="shared" si="239"/>
        <v>3819.8999999999996</v>
      </c>
      <c r="BK139" s="31"/>
      <c r="BL139" s="31"/>
      <c r="BM139" s="31"/>
      <c r="BN139" s="31">
        <f t="shared" si="240"/>
        <v>3814.7999999999997</v>
      </c>
      <c r="BO139" s="31">
        <f t="shared" si="241"/>
        <v>3817.8999999999996</v>
      </c>
      <c r="BP139" s="31">
        <f t="shared" si="242"/>
        <v>3819.8999999999996</v>
      </c>
      <c r="BQ139" s="31"/>
      <c r="BR139" s="31"/>
      <c r="BS139" s="31">
        <f t="shared" si="243"/>
        <v>3814.7999999999997</v>
      </c>
      <c r="BT139" s="31">
        <f t="shared" si="244"/>
        <v>3817.8999999999996</v>
      </c>
      <c r="BU139" s="31">
        <f t="shared" si="245"/>
        <v>3819.8999999999996</v>
      </c>
      <c r="BV139" s="31"/>
      <c r="BW139" s="31"/>
      <c r="BX139" s="31">
        <f t="shared" si="246"/>
        <v>3814.7999999999997</v>
      </c>
      <c r="BY139" s="31">
        <f t="shared" si="247"/>
        <v>3817.8999999999996</v>
      </c>
      <c r="BZ139" s="31">
        <f t="shared" si="248"/>
        <v>3819.8999999999996</v>
      </c>
      <c r="CA139" s="31"/>
      <c r="CB139" s="31"/>
      <c r="CC139" s="31"/>
      <c r="CD139" s="31">
        <f t="shared" si="334"/>
        <v>3814.7999999999997</v>
      </c>
      <c r="CE139" s="31">
        <f t="shared" si="335"/>
        <v>3817.8999999999996</v>
      </c>
      <c r="CF139" s="31">
        <f t="shared" si="336"/>
        <v>3819.8999999999996</v>
      </c>
      <c r="CG139" s="31"/>
      <c r="CH139" s="24"/>
      <c r="CI139" s="40"/>
    </row>
    <row r="140" ht="15">
      <c r="A140" s="16" t="s">
        <v>129</v>
      </c>
      <c r="B140" s="17">
        <v>800</v>
      </c>
      <c r="C140" s="16"/>
      <c r="D140" s="16"/>
      <c r="E140" s="39" t="s">
        <v>54</v>
      </c>
      <c r="F140" s="31">
        <f>F141</f>
        <v>159</v>
      </c>
      <c r="G140" s="31">
        <f>G141</f>
        <v>155.90000000000001</v>
      </c>
      <c r="H140" s="31">
        <f>H141</f>
        <v>153.90000000000001</v>
      </c>
      <c r="I140" s="31">
        <f>I141</f>
        <v>0</v>
      </c>
      <c r="J140" s="31">
        <f>J141</f>
        <v>0</v>
      </c>
      <c r="K140" s="31">
        <f>K141</f>
        <v>0</v>
      </c>
      <c r="L140" s="31">
        <f t="shared" si="213"/>
        <v>159</v>
      </c>
      <c r="M140" s="31">
        <f t="shared" si="214"/>
        <v>155.90000000000001</v>
      </c>
      <c r="N140" s="31">
        <f t="shared" si="215"/>
        <v>153.90000000000001</v>
      </c>
      <c r="O140" s="31">
        <f>O141</f>
        <v>0</v>
      </c>
      <c r="P140" s="31">
        <f>P141</f>
        <v>0</v>
      </c>
      <c r="Q140" s="31">
        <f>Q141</f>
        <v>0</v>
      </c>
      <c r="R140" s="31">
        <f t="shared" si="216"/>
        <v>159</v>
      </c>
      <c r="S140" s="31">
        <f t="shared" si="217"/>
        <v>155.90000000000001</v>
      </c>
      <c r="T140" s="31">
        <f t="shared" si="218"/>
        <v>153.90000000000001</v>
      </c>
      <c r="U140" s="31">
        <f>U141</f>
        <v>0</v>
      </c>
      <c r="V140" s="31">
        <f>V141</f>
        <v>0</v>
      </c>
      <c r="W140" s="31">
        <f>W141</f>
        <v>0</v>
      </c>
      <c r="X140" s="31">
        <f t="shared" si="219"/>
        <v>159</v>
      </c>
      <c r="Y140" s="31">
        <f t="shared" si="220"/>
        <v>155.90000000000001</v>
      </c>
      <c r="Z140" s="31">
        <f t="shared" si="221"/>
        <v>153.90000000000001</v>
      </c>
      <c r="AA140" s="31">
        <f>AA141</f>
        <v>0</v>
      </c>
      <c r="AB140" s="31">
        <f>AB141</f>
        <v>0</v>
      </c>
      <c r="AC140" s="31">
        <f>AC141</f>
        <v>0</v>
      </c>
      <c r="AD140" s="31">
        <f t="shared" si="222"/>
        <v>159</v>
      </c>
      <c r="AE140" s="31">
        <f t="shared" si="223"/>
        <v>155.90000000000001</v>
      </c>
      <c r="AF140" s="31">
        <f t="shared" si="224"/>
        <v>153.90000000000001</v>
      </c>
      <c r="AG140" s="31">
        <f>AG141</f>
        <v>0</v>
      </c>
      <c r="AH140" s="31">
        <f>AH141</f>
        <v>0</v>
      </c>
      <c r="AI140" s="31">
        <f>AI141</f>
        <v>0</v>
      </c>
      <c r="AJ140" s="31">
        <f t="shared" si="225"/>
        <v>159</v>
      </c>
      <c r="AK140" s="31">
        <f t="shared" si="226"/>
        <v>155.90000000000001</v>
      </c>
      <c r="AL140" s="31">
        <f t="shared" si="227"/>
        <v>153.90000000000001</v>
      </c>
      <c r="AM140" s="31">
        <f>AM141</f>
        <v>0</v>
      </c>
      <c r="AN140" s="31">
        <f>AN141</f>
        <v>0</v>
      </c>
      <c r="AO140" s="31">
        <f>AO141</f>
        <v>0</v>
      </c>
      <c r="AP140" s="31">
        <f t="shared" si="228"/>
        <v>159</v>
      </c>
      <c r="AQ140" s="31">
        <f t="shared" si="229"/>
        <v>155.90000000000001</v>
      </c>
      <c r="AR140" s="31">
        <f t="shared" si="230"/>
        <v>153.90000000000001</v>
      </c>
      <c r="AS140" s="31">
        <f>AS141</f>
        <v>0</v>
      </c>
      <c r="AT140" s="31">
        <f>AT141</f>
        <v>0</v>
      </c>
      <c r="AU140" s="31">
        <f>AU141</f>
        <v>0</v>
      </c>
      <c r="AV140" s="31">
        <f t="shared" si="231"/>
        <v>159</v>
      </c>
      <c r="AW140" s="31">
        <f t="shared" si="232"/>
        <v>155.90000000000001</v>
      </c>
      <c r="AX140" s="31">
        <f t="shared" si="233"/>
        <v>153.90000000000001</v>
      </c>
      <c r="AY140" s="31">
        <f>AY141</f>
        <v>0</v>
      </c>
      <c r="AZ140" s="31">
        <f>AZ141</f>
        <v>0</v>
      </c>
      <c r="BA140" s="31">
        <f>BA141</f>
        <v>0</v>
      </c>
      <c r="BB140" s="31">
        <f t="shared" si="234"/>
        <v>159</v>
      </c>
      <c r="BC140" s="31">
        <f t="shared" si="235"/>
        <v>155.90000000000001</v>
      </c>
      <c r="BD140" s="31">
        <f t="shared" si="236"/>
        <v>153.90000000000001</v>
      </c>
      <c r="BE140" s="31">
        <f>BE141</f>
        <v>0</v>
      </c>
      <c r="BF140" s="31">
        <f>BF141</f>
        <v>0</v>
      </c>
      <c r="BG140" s="31">
        <f>BG141</f>
        <v>0</v>
      </c>
      <c r="BH140" s="31">
        <f t="shared" si="237"/>
        <v>159</v>
      </c>
      <c r="BI140" s="31">
        <f t="shared" si="238"/>
        <v>155.90000000000001</v>
      </c>
      <c r="BJ140" s="31">
        <f t="shared" si="239"/>
        <v>153.90000000000001</v>
      </c>
      <c r="BK140" s="31">
        <f>BK141</f>
        <v>0</v>
      </c>
      <c r="BL140" s="31">
        <f>BL141</f>
        <v>0</v>
      </c>
      <c r="BM140" s="31">
        <f>BM141</f>
        <v>0</v>
      </c>
      <c r="BN140" s="31">
        <f t="shared" si="240"/>
        <v>159</v>
      </c>
      <c r="BO140" s="31">
        <f t="shared" si="241"/>
        <v>155.90000000000001</v>
      </c>
      <c r="BP140" s="31">
        <f t="shared" si="242"/>
        <v>153.90000000000001</v>
      </c>
      <c r="BQ140" s="31">
        <f>BQ141</f>
        <v>0</v>
      </c>
      <c r="BR140" s="31">
        <f>BR141</f>
        <v>0</v>
      </c>
      <c r="BS140" s="31">
        <f t="shared" si="243"/>
        <v>159</v>
      </c>
      <c r="BT140" s="31">
        <f t="shared" si="244"/>
        <v>155.90000000000001</v>
      </c>
      <c r="BU140" s="31">
        <f t="shared" si="245"/>
        <v>153.90000000000001</v>
      </c>
      <c r="BV140" s="31">
        <f>BV141</f>
        <v>0</v>
      </c>
      <c r="BW140" s="31">
        <f>BW141</f>
        <v>0</v>
      </c>
      <c r="BX140" s="31">
        <f t="shared" si="246"/>
        <v>159</v>
      </c>
      <c r="BY140" s="31">
        <f t="shared" si="247"/>
        <v>155.90000000000001</v>
      </c>
      <c r="BZ140" s="31">
        <f t="shared" si="248"/>
        <v>153.90000000000001</v>
      </c>
      <c r="CA140" s="31">
        <f>CA141</f>
        <v>0</v>
      </c>
      <c r="CB140" s="31">
        <f>CB141</f>
        <v>0</v>
      </c>
      <c r="CC140" s="31">
        <f>CC141</f>
        <v>0</v>
      </c>
      <c r="CD140" s="31">
        <f t="shared" si="334"/>
        <v>159</v>
      </c>
      <c r="CE140" s="31">
        <f t="shared" si="335"/>
        <v>155.90000000000001</v>
      </c>
      <c r="CF140" s="31">
        <f t="shared" si="336"/>
        <v>153.90000000000001</v>
      </c>
      <c r="CG140" s="31">
        <f>CG141</f>
        <v>0</v>
      </c>
      <c r="CH140" s="24"/>
      <c r="CI140" s="40"/>
      <c r="CM140" s="1" t="s">
        <v>29</v>
      </c>
    </row>
    <row r="141" ht="15">
      <c r="A141" s="16" t="s">
        <v>129</v>
      </c>
      <c r="B141" s="17">
        <v>850</v>
      </c>
      <c r="C141" s="16"/>
      <c r="D141" s="16"/>
      <c r="E141" s="39" t="s">
        <v>79</v>
      </c>
      <c r="F141" s="31">
        <f>F142+F143</f>
        <v>159</v>
      </c>
      <c r="G141" s="31">
        <f>G142+G143</f>
        <v>155.90000000000001</v>
      </c>
      <c r="H141" s="31">
        <f>H142+H143</f>
        <v>153.90000000000001</v>
      </c>
      <c r="I141" s="31">
        <f>I142+I143</f>
        <v>0</v>
      </c>
      <c r="J141" s="31">
        <f>J142+J143</f>
        <v>0</v>
      </c>
      <c r="K141" s="31">
        <f>K142+K143</f>
        <v>0</v>
      </c>
      <c r="L141" s="31">
        <f t="shared" ref="L141:L204" si="378">F141+I141</f>
        <v>159</v>
      </c>
      <c r="M141" s="31">
        <f t="shared" ref="M141:M204" si="379">G141+J141</f>
        <v>155.90000000000001</v>
      </c>
      <c r="N141" s="31">
        <f t="shared" ref="N141:N204" si="380">H141+K141</f>
        <v>153.90000000000001</v>
      </c>
      <c r="O141" s="31">
        <f>O142+O143</f>
        <v>0</v>
      </c>
      <c r="P141" s="31">
        <f>P142+P143</f>
        <v>0</v>
      </c>
      <c r="Q141" s="31">
        <f>Q142+Q143</f>
        <v>0</v>
      </c>
      <c r="R141" s="31">
        <f t="shared" ref="R141:R204" si="381">L141+O141</f>
        <v>159</v>
      </c>
      <c r="S141" s="31">
        <f t="shared" ref="S141:S204" si="382">M141+P141</f>
        <v>155.90000000000001</v>
      </c>
      <c r="T141" s="31">
        <f t="shared" ref="T141:T204" si="383">N141+Q141</f>
        <v>153.90000000000001</v>
      </c>
      <c r="U141" s="31">
        <f>U142+U143</f>
        <v>0</v>
      </c>
      <c r="V141" s="31">
        <f>V142+V143</f>
        <v>0</v>
      </c>
      <c r="W141" s="31">
        <f>W142+W143</f>
        <v>0</v>
      </c>
      <c r="X141" s="31">
        <f t="shared" ref="X141:X204" si="384">R141+U141</f>
        <v>159</v>
      </c>
      <c r="Y141" s="31">
        <f t="shared" ref="Y141:Y204" si="385">S141+V141</f>
        <v>155.90000000000001</v>
      </c>
      <c r="Z141" s="31">
        <f t="shared" ref="Z141:Z204" si="386">T141+W141</f>
        <v>153.90000000000001</v>
      </c>
      <c r="AA141" s="31">
        <f>AA142+AA143</f>
        <v>0</v>
      </c>
      <c r="AB141" s="31">
        <f>AB142+AB143</f>
        <v>0</v>
      </c>
      <c r="AC141" s="31">
        <f>AC142+AC143</f>
        <v>0</v>
      </c>
      <c r="AD141" s="31">
        <f t="shared" ref="AD141:AD204" si="387">X141+AA141</f>
        <v>159</v>
      </c>
      <c r="AE141" s="31">
        <f t="shared" ref="AE141:AE204" si="388">Y141+AB141</f>
        <v>155.90000000000001</v>
      </c>
      <c r="AF141" s="31">
        <f t="shared" ref="AF141:AF204" si="389">Z141+AC141</f>
        <v>153.90000000000001</v>
      </c>
      <c r="AG141" s="31">
        <f>AG142+AG143</f>
        <v>0</v>
      </c>
      <c r="AH141" s="31">
        <f>AH142+AH143</f>
        <v>0</v>
      </c>
      <c r="AI141" s="31">
        <f>AI142+AI143</f>
        <v>0</v>
      </c>
      <c r="AJ141" s="31">
        <f t="shared" ref="AJ141:AJ204" si="390">AD141+AG141</f>
        <v>159</v>
      </c>
      <c r="AK141" s="31">
        <f t="shared" ref="AK141:AK204" si="391">AE141+AH141</f>
        <v>155.90000000000001</v>
      </c>
      <c r="AL141" s="31">
        <f t="shared" ref="AL141:AL204" si="392">AF141+AI141</f>
        <v>153.90000000000001</v>
      </c>
      <c r="AM141" s="31">
        <f>AM142+AM143</f>
        <v>0</v>
      </c>
      <c r="AN141" s="31">
        <f>AN142+AN143</f>
        <v>0</v>
      </c>
      <c r="AO141" s="31">
        <f>AO142+AO143</f>
        <v>0</v>
      </c>
      <c r="AP141" s="31">
        <f t="shared" ref="AP141:AP204" si="393">AJ141+AM141</f>
        <v>159</v>
      </c>
      <c r="AQ141" s="31">
        <f t="shared" ref="AQ141:AQ204" si="394">AK141+AN141</f>
        <v>155.90000000000001</v>
      </c>
      <c r="AR141" s="31">
        <f t="shared" ref="AR141:AR204" si="395">AL141+AO141</f>
        <v>153.90000000000001</v>
      </c>
      <c r="AS141" s="31">
        <f>AS142+AS143</f>
        <v>0</v>
      </c>
      <c r="AT141" s="31">
        <f>AT142+AT143</f>
        <v>0</v>
      </c>
      <c r="AU141" s="31">
        <f>AU142+AU143</f>
        <v>0</v>
      </c>
      <c r="AV141" s="31">
        <f t="shared" ref="AV141:AV204" si="396">AP141+AS141</f>
        <v>159</v>
      </c>
      <c r="AW141" s="31">
        <f t="shared" ref="AW141:AW204" si="397">AQ141+AT141</f>
        <v>155.90000000000001</v>
      </c>
      <c r="AX141" s="31">
        <f t="shared" ref="AX141:AX204" si="398">AR141+AU141</f>
        <v>153.90000000000001</v>
      </c>
      <c r="AY141" s="31">
        <f>AY142+AY143</f>
        <v>0</v>
      </c>
      <c r="AZ141" s="31">
        <f>AZ142+AZ143</f>
        <v>0</v>
      </c>
      <c r="BA141" s="31">
        <f>BA142+BA143</f>
        <v>0</v>
      </c>
      <c r="BB141" s="31">
        <f t="shared" ref="BB141:BB204" si="399">AV141+AY141</f>
        <v>159</v>
      </c>
      <c r="BC141" s="31">
        <f t="shared" ref="BC141:BC204" si="400">AW141+AZ141</f>
        <v>155.90000000000001</v>
      </c>
      <c r="BD141" s="31">
        <f t="shared" ref="BD141:BD204" si="401">AX141+BA141</f>
        <v>153.90000000000001</v>
      </c>
      <c r="BE141" s="31">
        <f>BE142+BE143</f>
        <v>0</v>
      </c>
      <c r="BF141" s="31">
        <f>BF142+BF143</f>
        <v>0</v>
      </c>
      <c r="BG141" s="31">
        <f>BG142+BG143</f>
        <v>0</v>
      </c>
      <c r="BH141" s="31">
        <f t="shared" ref="BH141:BH204" si="402">BB141+BE141</f>
        <v>159</v>
      </c>
      <c r="BI141" s="31">
        <f t="shared" ref="BI141:BI204" si="403">BC141+BF141</f>
        <v>155.90000000000001</v>
      </c>
      <c r="BJ141" s="31">
        <f t="shared" ref="BJ141:BJ204" si="404">BD141+BG141</f>
        <v>153.90000000000001</v>
      </c>
      <c r="BK141" s="31">
        <f>BK142+BK143</f>
        <v>0</v>
      </c>
      <c r="BL141" s="31">
        <f>BL142+BL143</f>
        <v>0</v>
      </c>
      <c r="BM141" s="31">
        <f>BM142+BM143</f>
        <v>0</v>
      </c>
      <c r="BN141" s="31">
        <f t="shared" ref="BN141:BN204" si="405">BH141+BK141</f>
        <v>159</v>
      </c>
      <c r="BO141" s="31">
        <f t="shared" ref="BO141:BO204" si="406">BI141+BL141</f>
        <v>155.90000000000001</v>
      </c>
      <c r="BP141" s="31">
        <f t="shared" ref="BP141:BP204" si="407">BJ141+BM141</f>
        <v>153.90000000000001</v>
      </c>
      <c r="BQ141" s="31">
        <f>BQ142+BQ143</f>
        <v>0</v>
      </c>
      <c r="BR141" s="31">
        <f>BR142+BR143</f>
        <v>0</v>
      </c>
      <c r="BS141" s="31">
        <f t="shared" ref="BS141:BS204" si="408">BQ141+BN141</f>
        <v>159</v>
      </c>
      <c r="BT141" s="31">
        <f t="shared" ref="BT141:BT204" si="409">BR141+BO141</f>
        <v>155.90000000000001</v>
      </c>
      <c r="BU141" s="31">
        <f t="shared" ref="BU141:BU204" si="410">BP141</f>
        <v>153.90000000000001</v>
      </c>
      <c r="BV141" s="31">
        <f>BV142+BV143</f>
        <v>0</v>
      </c>
      <c r="BW141" s="31">
        <f>BW142+BW143</f>
        <v>0</v>
      </c>
      <c r="BX141" s="31">
        <f t="shared" ref="BX141:BX204" si="411">BS141</f>
        <v>159</v>
      </c>
      <c r="BY141" s="31">
        <f t="shared" ref="BY141:BY204" si="412">BT141+BV141</f>
        <v>155.90000000000001</v>
      </c>
      <c r="BZ141" s="31">
        <f t="shared" ref="BZ141:BZ204" si="413">BU141+BW141</f>
        <v>153.90000000000001</v>
      </c>
      <c r="CA141" s="31">
        <f>CA142+CA143</f>
        <v>0</v>
      </c>
      <c r="CB141" s="31">
        <f>CB142+CB143</f>
        <v>0</v>
      </c>
      <c r="CC141" s="31">
        <f>CC142+CC143</f>
        <v>0</v>
      </c>
      <c r="CD141" s="31">
        <f t="shared" si="334"/>
        <v>159</v>
      </c>
      <c r="CE141" s="31">
        <f t="shared" si="335"/>
        <v>155.90000000000001</v>
      </c>
      <c r="CF141" s="31">
        <f t="shared" si="336"/>
        <v>153.90000000000001</v>
      </c>
      <c r="CG141" s="31">
        <f>CG142+CG143</f>
        <v>0</v>
      </c>
      <c r="CH141" s="24"/>
      <c r="CI141" s="40"/>
      <c r="CN141" s="1" t="s">
        <v>30</v>
      </c>
    </row>
    <row r="142" ht="15">
      <c r="A142" s="16" t="s">
        <v>129</v>
      </c>
      <c r="B142" s="17">
        <v>850</v>
      </c>
      <c r="C142" s="16" t="s">
        <v>67</v>
      </c>
      <c r="D142" s="16" t="s">
        <v>105</v>
      </c>
      <c r="E142" s="39" t="s">
        <v>133</v>
      </c>
      <c r="F142" s="31">
        <v>33.200000000000003</v>
      </c>
      <c r="G142" s="31">
        <v>33.200000000000003</v>
      </c>
      <c r="H142" s="31">
        <v>33.200000000000003</v>
      </c>
      <c r="I142" s="31"/>
      <c r="J142" s="31"/>
      <c r="K142" s="31"/>
      <c r="L142" s="31">
        <f t="shared" si="378"/>
        <v>33.200000000000003</v>
      </c>
      <c r="M142" s="31">
        <f t="shared" si="379"/>
        <v>33.200000000000003</v>
      </c>
      <c r="N142" s="31">
        <f t="shared" si="380"/>
        <v>33.200000000000003</v>
      </c>
      <c r="O142" s="31"/>
      <c r="P142" s="31"/>
      <c r="Q142" s="31"/>
      <c r="R142" s="31">
        <f t="shared" si="381"/>
        <v>33.200000000000003</v>
      </c>
      <c r="S142" s="31">
        <f t="shared" si="382"/>
        <v>33.200000000000003</v>
      </c>
      <c r="T142" s="31">
        <f t="shared" si="383"/>
        <v>33.200000000000003</v>
      </c>
      <c r="U142" s="31"/>
      <c r="V142" s="31"/>
      <c r="W142" s="31"/>
      <c r="X142" s="31">
        <f t="shared" si="384"/>
        <v>33.200000000000003</v>
      </c>
      <c r="Y142" s="31">
        <f t="shared" si="385"/>
        <v>33.200000000000003</v>
      </c>
      <c r="Z142" s="31">
        <f t="shared" si="386"/>
        <v>33.200000000000003</v>
      </c>
      <c r="AA142" s="31"/>
      <c r="AB142" s="31"/>
      <c r="AC142" s="31"/>
      <c r="AD142" s="31">
        <f t="shared" si="387"/>
        <v>33.200000000000003</v>
      </c>
      <c r="AE142" s="31">
        <f t="shared" si="388"/>
        <v>33.200000000000003</v>
      </c>
      <c r="AF142" s="31">
        <f t="shared" si="389"/>
        <v>33.200000000000003</v>
      </c>
      <c r="AG142" s="31"/>
      <c r="AH142" s="31"/>
      <c r="AI142" s="31"/>
      <c r="AJ142" s="31">
        <f t="shared" si="390"/>
        <v>33.200000000000003</v>
      </c>
      <c r="AK142" s="31">
        <f t="shared" si="391"/>
        <v>33.200000000000003</v>
      </c>
      <c r="AL142" s="31">
        <f t="shared" si="392"/>
        <v>33.200000000000003</v>
      </c>
      <c r="AM142" s="31"/>
      <c r="AN142" s="31"/>
      <c r="AO142" s="31"/>
      <c r="AP142" s="31">
        <f t="shared" si="393"/>
        <v>33.200000000000003</v>
      </c>
      <c r="AQ142" s="31">
        <f t="shared" si="394"/>
        <v>33.200000000000003</v>
      </c>
      <c r="AR142" s="31">
        <f t="shared" si="395"/>
        <v>33.200000000000003</v>
      </c>
      <c r="AS142" s="31"/>
      <c r="AT142" s="31"/>
      <c r="AU142" s="31"/>
      <c r="AV142" s="31">
        <f t="shared" si="396"/>
        <v>33.200000000000003</v>
      </c>
      <c r="AW142" s="31">
        <f t="shared" si="397"/>
        <v>33.200000000000003</v>
      </c>
      <c r="AX142" s="31">
        <f t="shared" si="398"/>
        <v>33.200000000000003</v>
      </c>
      <c r="AY142" s="31"/>
      <c r="AZ142" s="31"/>
      <c r="BA142" s="31"/>
      <c r="BB142" s="31">
        <f t="shared" si="399"/>
        <v>33.200000000000003</v>
      </c>
      <c r="BC142" s="31">
        <f t="shared" si="400"/>
        <v>33.200000000000003</v>
      </c>
      <c r="BD142" s="31">
        <f t="shared" si="401"/>
        <v>33.200000000000003</v>
      </c>
      <c r="BE142" s="31"/>
      <c r="BF142" s="31"/>
      <c r="BG142" s="31"/>
      <c r="BH142" s="31">
        <f t="shared" si="402"/>
        <v>33.200000000000003</v>
      </c>
      <c r="BI142" s="31">
        <f t="shared" si="403"/>
        <v>33.200000000000003</v>
      </c>
      <c r="BJ142" s="31">
        <f t="shared" si="404"/>
        <v>33.200000000000003</v>
      </c>
      <c r="BK142" s="31"/>
      <c r="BL142" s="31"/>
      <c r="BM142" s="31"/>
      <c r="BN142" s="31">
        <f t="shared" si="405"/>
        <v>33.200000000000003</v>
      </c>
      <c r="BO142" s="31">
        <f t="shared" si="406"/>
        <v>33.200000000000003</v>
      </c>
      <c r="BP142" s="31">
        <f t="shared" si="407"/>
        <v>33.200000000000003</v>
      </c>
      <c r="BQ142" s="31"/>
      <c r="BR142" s="31"/>
      <c r="BS142" s="31">
        <f t="shared" si="408"/>
        <v>33.200000000000003</v>
      </c>
      <c r="BT142" s="31">
        <f t="shared" si="409"/>
        <v>33.200000000000003</v>
      </c>
      <c r="BU142" s="31">
        <f t="shared" si="410"/>
        <v>33.200000000000003</v>
      </c>
      <c r="BV142" s="31"/>
      <c r="BW142" s="31"/>
      <c r="BX142" s="31">
        <f t="shared" si="411"/>
        <v>33.200000000000003</v>
      </c>
      <c r="BY142" s="31">
        <f t="shared" si="412"/>
        <v>33.200000000000003</v>
      </c>
      <c r="BZ142" s="31">
        <f t="shared" si="413"/>
        <v>33.200000000000003</v>
      </c>
      <c r="CA142" s="31"/>
      <c r="CB142" s="31"/>
      <c r="CC142" s="31"/>
      <c r="CD142" s="31">
        <f t="shared" si="334"/>
        <v>33.200000000000003</v>
      </c>
      <c r="CE142" s="31">
        <f t="shared" si="335"/>
        <v>33.200000000000003</v>
      </c>
      <c r="CF142" s="31">
        <f t="shared" si="336"/>
        <v>33.200000000000003</v>
      </c>
      <c r="CG142" s="31"/>
      <c r="CH142" s="24"/>
      <c r="CI142" s="40"/>
    </row>
    <row r="143" ht="43.75">
      <c r="A143" s="16" t="s">
        <v>129</v>
      </c>
      <c r="B143" s="17">
        <v>850</v>
      </c>
      <c r="C143" s="16" t="s">
        <v>67</v>
      </c>
      <c r="D143" s="16" t="s">
        <v>134</v>
      </c>
      <c r="E143" s="39" t="s">
        <v>135</v>
      </c>
      <c r="F143" s="31">
        <f>119.4+6.4</f>
        <v>125.80000000000001</v>
      </c>
      <c r="G143" s="31">
        <f>119.4+3.3</f>
        <v>122.7</v>
      </c>
      <c r="H143" s="31">
        <f>119.4+1.3</f>
        <v>120.7</v>
      </c>
      <c r="I143" s="31"/>
      <c r="J143" s="31"/>
      <c r="K143" s="31"/>
      <c r="L143" s="31">
        <f t="shared" si="378"/>
        <v>125.80000000000001</v>
      </c>
      <c r="M143" s="31">
        <f t="shared" si="379"/>
        <v>122.7</v>
      </c>
      <c r="N143" s="31">
        <f t="shared" si="380"/>
        <v>120.7</v>
      </c>
      <c r="O143" s="31"/>
      <c r="P143" s="31"/>
      <c r="Q143" s="31"/>
      <c r="R143" s="31">
        <f t="shared" si="381"/>
        <v>125.80000000000001</v>
      </c>
      <c r="S143" s="31">
        <f t="shared" si="382"/>
        <v>122.7</v>
      </c>
      <c r="T143" s="31">
        <f t="shared" si="383"/>
        <v>120.7</v>
      </c>
      <c r="U143" s="31"/>
      <c r="V143" s="31"/>
      <c r="W143" s="31"/>
      <c r="X143" s="31">
        <f t="shared" si="384"/>
        <v>125.80000000000001</v>
      </c>
      <c r="Y143" s="31">
        <f t="shared" si="385"/>
        <v>122.7</v>
      </c>
      <c r="Z143" s="31">
        <f t="shared" si="386"/>
        <v>120.7</v>
      </c>
      <c r="AA143" s="31"/>
      <c r="AB143" s="31"/>
      <c r="AC143" s="31"/>
      <c r="AD143" s="31">
        <f t="shared" si="387"/>
        <v>125.80000000000001</v>
      </c>
      <c r="AE143" s="31">
        <f t="shared" si="388"/>
        <v>122.7</v>
      </c>
      <c r="AF143" s="31">
        <f t="shared" si="389"/>
        <v>120.7</v>
      </c>
      <c r="AG143" s="31"/>
      <c r="AH143" s="31"/>
      <c r="AI143" s="31"/>
      <c r="AJ143" s="31">
        <f t="shared" si="390"/>
        <v>125.80000000000001</v>
      </c>
      <c r="AK143" s="31">
        <f t="shared" si="391"/>
        <v>122.7</v>
      </c>
      <c r="AL143" s="31">
        <f t="shared" si="392"/>
        <v>120.7</v>
      </c>
      <c r="AM143" s="31"/>
      <c r="AN143" s="31"/>
      <c r="AO143" s="31"/>
      <c r="AP143" s="31">
        <f t="shared" si="393"/>
        <v>125.80000000000001</v>
      </c>
      <c r="AQ143" s="31">
        <f t="shared" si="394"/>
        <v>122.7</v>
      </c>
      <c r="AR143" s="31">
        <f t="shared" si="395"/>
        <v>120.7</v>
      </c>
      <c r="AS143" s="31"/>
      <c r="AT143" s="31"/>
      <c r="AU143" s="31"/>
      <c r="AV143" s="31">
        <f t="shared" si="396"/>
        <v>125.80000000000001</v>
      </c>
      <c r="AW143" s="31">
        <f t="shared" si="397"/>
        <v>122.7</v>
      </c>
      <c r="AX143" s="31">
        <f t="shared" si="398"/>
        <v>120.7</v>
      </c>
      <c r="AY143" s="31"/>
      <c r="AZ143" s="31"/>
      <c r="BA143" s="31"/>
      <c r="BB143" s="31">
        <f t="shared" si="399"/>
        <v>125.80000000000001</v>
      </c>
      <c r="BC143" s="31">
        <f t="shared" si="400"/>
        <v>122.7</v>
      </c>
      <c r="BD143" s="31">
        <f t="shared" si="401"/>
        <v>120.7</v>
      </c>
      <c r="BE143" s="31"/>
      <c r="BF143" s="31"/>
      <c r="BG143" s="31"/>
      <c r="BH143" s="31">
        <f t="shared" si="402"/>
        <v>125.80000000000001</v>
      </c>
      <c r="BI143" s="31">
        <f t="shared" si="403"/>
        <v>122.7</v>
      </c>
      <c r="BJ143" s="31">
        <f t="shared" si="404"/>
        <v>120.7</v>
      </c>
      <c r="BK143" s="31"/>
      <c r="BL143" s="31"/>
      <c r="BM143" s="31"/>
      <c r="BN143" s="31">
        <f t="shared" si="405"/>
        <v>125.80000000000001</v>
      </c>
      <c r="BO143" s="31">
        <f t="shared" si="406"/>
        <v>122.7</v>
      </c>
      <c r="BP143" s="31">
        <f t="shared" si="407"/>
        <v>120.7</v>
      </c>
      <c r="BQ143" s="31"/>
      <c r="BR143" s="31"/>
      <c r="BS143" s="31">
        <f t="shared" si="408"/>
        <v>125.80000000000001</v>
      </c>
      <c r="BT143" s="31">
        <f t="shared" si="409"/>
        <v>122.7</v>
      </c>
      <c r="BU143" s="31">
        <f t="shared" si="410"/>
        <v>120.7</v>
      </c>
      <c r="BV143" s="31"/>
      <c r="BW143" s="31"/>
      <c r="BX143" s="31">
        <f t="shared" si="411"/>
        <v>125.80000000000001</v>
      </c>
      <c r="BY143" s="31">
        <f t="shared" si="412"/>
        <v>122.7</v>
      </c>
      <c r="BZ143" s="31">
        <f t="shared" si="413"/>
        <v>120.7</v>
      </c>
      <c r="CA143" s="31"/>
      <c r="CB143" s="31"/>
      <c r="CC143" s="31"/>
      <c r="CD143" s="31">
        <f t="shared" si="334"/>
        <v>125.80000000000001</v>
      </c>
      <c r="CE143" s="31">
        <f t="shared" si="335"/>
        <v>122.7</v>
      </c>
      <c r="CF143" s="31">
        <f t="shared" si="336"/>
        <v>120.7</v>
      </c>
      <c r="CG143" s="31"/>
      <c r="CH143" s="24"/>
      <c r="CI143" s="40"/>
    </row>
    <row r="144" ht="57.700000000000003">
      <c r="A144" s="16" t="s">
        <v>136</v>
      </c>
      <c r="B144" s="17"/>
      <c r="C144" s="16"/>
      <c r="D144" s="16"/>
      <c r="E144" s="39" t="s">
        <v>137</v>
      </c>
      <c r="F144" s="31">
        <f t="shared" ref="F144:F155" si="414">F145</f>
        <v>2910</v>
      </c>
      <c r="G144" s="31">
        <f t="shared" ref="G144:G155" si="415">G145</f>
        <v>2910</v>
      </c>
      <c r="H144" s="31">
        <f t="shared" ref="H144:H155" si="416">H145</f>
        <v>2910</v>
      </c>
      <c r="I144" s="31">
        <f t="shared" ref="I144:I155" si="417">I145</f>
        <v>0</v>
      </c>
      <c r="J144" s="31">
        <f t="shared" ref="J144:J155" si="418">J145</f>
        <v>0</v>
      </c>
      <c r="K144" s="31">
        <f t="shared" ref="K144:K155" si="419">K145</f>
        <v>0</v>
      </c>
      <c r="L144" s="31">
        <f t="shared" si="378"/>
        <v>2910</v>
      </c>
      <c r="M144" s="31">
        <f t="shared" si="379"/>
        <v>2910</v>
      </c>
      <c r="N144" s="31">
        <f t="shared" si="380"/>
        <v>2910</v>
      </c>
      <c r="O144" s="31">
        <f t="shared" ref="O144:O155" si="420">O145</f>
        <v>0</v>
      </c>
      <c r="P144" s="31">
        <f t="shared" ref="P144:P155" si="421">P145</f>
        <v>0</v>
      </c>
      <c r="Q144" s="31">
        <f t="shared" ref="Q144:Q155" si="422">Q145</f>
        <v>0</v>
      </c>
      <c r="R144" s="31">
        <f t="shared" si="381"/>
        <v>2910</v>
      </c>
      <c r="S144" s="31">
        <f t="shared" si="382"/>
        <v>2910</v>
      </c>
      <c r="T144" s="31">
        <f t="shared" si="383"/>
        <v>2910</v>
      </c>
      <c r="U144" s="31">
        <f t="shared" ref="U144:U155" si="423">U145</f>
        <v>0</v>
      </c>
      <c r="V144" s="31">
        <f t="shared" ref="V144:V155" si="424">V145</f>
        <v>0</v>
      </c>
      <c r="W144" s="31">
        <f t="shared" ref="W144:W155" si="425">W145</f>
        <v>0</v>
      </c>
      <c r="X144" s="31">
        <f t="shared" si="384"/>
        <v>2910</v>
      </c>
      <c r="Y144" s="31">
        <f t="shared" si="385"/>
        <v>2910</v>
      </c>
      <c r="Z144" s="31">
        <f t="shared" si="386"/>
        <v>2910</v>
      </c>
      <c r="AA144" s="31">
        <f t="shared" ref="AA144:AA155" si="426">AA145</f>
        <v>0</v>
      </c>
      <c r="AB144" s="31">
        <f t="shared" ref="AB144:AB155" si="427">AB145</f>
        <v>0</v>
      </c>
      <c r="AC144" s="31">
        <f t="shared" ref="AC144:AC155" si="428">AC145</f>
        <v>0</v>
      </c>
      <c r="AD144" s="31">
        <f t="shared" si="387"/>
        <v>2910</v>
      </c>
      <c r="AE144" s="31">
        <f t="shared" si="388"/>
        <v>2910</v>
      </c>
      <c r="AF144" s="31">
        <f t="shared" si="389"/>
        <v>2910</v>
      </c>
      <c r="AG144" s="31">
        <f t="shared" ref="AG144:AG155" si="429">AG145</f>
        <v>0</v>
      </c>
      <c r="AH144" s="31">
        <f t="shared" ref="AH144:AH155" si="430">AH145</f>
        <v>0</v>
      </c>
      <c r="AI144" s="31">
        <f t="shared" ref="AI144:AI155" si="431">AI145</f>
        <v>0</v>
      </c>
      <c r="AJ144" s="31">
        <f t="shared" si="390"/>
        <v>2910</v>
      </c>
      <c r="AK144" s="31">
        <f t="shared" si="391"/>
        <v>2910</v>
      </c>
      <c r="AL144" s="31">
        <f t="shared" si="392"/>
        <v>2910</v>
      </c>
      <c r="AM144" s="31">
        <f t="shared" ref="AM144:AM155" si="432">AM145</f>
        <v>0</v>
      </c>
      <c r="AN144" s="31">
        <f t="shared" ref="AN144:AN155" si="433">AN145</f>
        <v>0</v>
      </c>
      <c r="AO144" s="31">
        <f t="shared" ref="AO144:AO155" si="434">AO145</f>
        <v>0</v>
      </c>
      <c r="AP144" s="31">
        <f t="shared" si="393"/>
        <v>2910</v>
      </c>
      <c r="AQ144" s="31">
        <f t="shared" si="394"/>
        <v>2910</v>
      </c>
      <c r="AR144" s="31">
        <f t="shared" si="395"/>
        <v>2910</v>
      </c>
      <c r="AS144" s="31">
        <f t="shared" ref="AS144:AS155" si="435">AS145</f>
        <v>0</v>
      </c>
      <c r="AT144" s="31">
        <f t="shared" ref="AT144:AT155" si="436">AT145</f>
        <v>0</v>
      </c>
      <c r="AU144" s="31">
        <f t="shared" ref="AU144:AU155" si="437">AU145</f>
        <v>0</v>
      </c>
      <c r="AV144" s="31">
        <f t="shared" si="396"/>
        <v>2910</v>
      </c>
      <c r="AW144" s="31">
        <f t="shared" si="397"/>
        <v>2910</v>
      </c>
      <c r="AX144" s="31">
        <f t="shared" si="398"/>
        <v>2910</v>
      </c>
      <c r="AY144" s="31">
        <f t="shared" ref="AY144:AY150" si="438">AY145</f>
        <v>0</v>
      </c>
      <c r="AZ144" s="31">
        <f t="shared" ref="AZ144:AZ155" si="439">AZ145</f>
        <v>0</v>
      </c>
      <c r="BA144" s="31">
        <f t="shared" ref="BA144:BA155" si="440">BA145</f>
        <v>0</v>
      </c>
      <c r="BB144" s="31">
        <f t="shared" si="399"/>
        <v>2910</v>
      </c>
      <c r="BC144" s="31">
        <f t="shared" si="400"/>
        <v>2910</v>
      </c>
      <c r="BD144" s="31">
        <f t="shared" si="401"/>
        <v>2910</v>
      </c>
      <c r="BE144" s="31">
        <f t="shared" ref="BE144:BE155" si="441">BE145</f>
        <v>0</v>
      </c>
      <c r="BF144" s="31">
        <f t="shared" ref="BF144:BF155" si="442">BF145</f>
        <v>0</v>
      </c>
      <c r="BG144" s="31">
        <f t="shared" ref="BG144:BG155" si="443">BG145</f>
        <v>0</v>
      </c>
      <c r="BH144" s="31">
        <f t="shared" si="402"/>
        <v>2910</v>
      </c>
      <c r="BI144" s="31">
        <f t="shared" si="403"/>
        <v>2910</v>
      </c>
      <c r="BJ144" s="31">
        <f t="shared" si="404"/>
        <v>2910</v>
      </c>
      <c r="BK144" s="31">
        <f t="shared" ref="BK144:BK155" si="444">BK145</f>
        <v>0</v>
      </c>
      <c r="BL144" s="31">
        <f t="shared" ref="BL144:BL155" si="445">BL145</f>
        <v>0</v>
      </c>
      <c r="BM144" s="31">
        <f t="shared" ref="BM144:BM155" si="446">BM145</f>
        <v>0</v>
      </c>
      <c r="BN144" s="31">
        <f t="shared" si="405"/>
        <v>2910</v>
      </c>
      <c r="BO144" s="31">
        <f t="shared" si="406"/>
        <v>2910</v>
      </c>
      <c r="BP144" s="31">
        <f t="shared" si="407"/>
        <v>2910</v>
      </c>
      <c r="BQ144" s="31">
        <f t="shared" ref="BQ144:BQ155" si="447">BQ145</f>
        <v>0</v>
      </c>
      <c r="BR144" s="31">
        <f t="shared" ref="BR144:BR155" si="448">BR145</f>
        <v>0</v>
      </c>
      <c r="BS144" s="31">
        <f t="shared" si="408"/>
        <v>2910</v>
      </c>
      <c r="BT144" s="31">
        <f t="shared" si="409"/>
        <v>2910</v>
      </c>
      <c r="BU144" s="31">
        <f t="shared" si="410"/>
        <v>2910</v>
      </c>
      <c r="BV144" s="31">
        <f t="shared" ref="BV144:BV155" si="449">BV145</f>
        <v>0</v>
      </c>
      <c r="BW144" s="31">
        <f t="shared" ref="BW144:BW155" si="450">BW145</f>
        <v>0</v>
      </c>
      <c r="BX144" s="31">
        <f t="shared" si="411"/>
        <v>2910</v>
      </c>
      <c r="BY144" s="31">
        <f t="shared" si="412"/>
        <v>2910</v>
      </c>
      <c r="BZ144" s="31">
        <f t="shared" si="413"/>
        <v>2910</v>
      </c>
      <c r="CA144" s="31">
        <f t="shared" ref="CA144:CA155" si="451">CA145</f>
        <v>0</v>
      </c>
      <c r="CB144" s="31">
        <f t="shared" ref="CB144:CB155" si="452">CB145</f>
        <v>0</v>
      </c>
      <c r="CC144" s="31">
        <f t="shared" ref="CC144:CC155" si="453">CC145</f>
        <v>0</v>
      </c>
      <c r="CD144" s="31">
        <f t="shared" si="334"/>
        <v>2910</v>
      </c>
      <c r="CE144" s="31">
        <f t="shared" si="335"/>
        <v>2910</v>
      </c>
      <c r="CF144" s="31">
        <f t="shared" si="336"/>
        <v>2910</v>
      </c>
      <c r="CG144" s="31">
        <f t="shared" ref="CG144:CG155" si="454">CG145</f>
        <v>0</v>
      </c>
      <c r="CH144" s="24"/>
      <c r="CI144" s="40"/>
      <c r="CO144" s="1" t="s">
        <v>31</v>
      </c>
    </row>
    <row r="145" ht="29.850000000000001">
      <c r="A145" s="16" t="s">
        <v>136</v>
      </c>
      <c r="B145" s="17">
        <v>200</v>
      </c>
      <c r="C145" s="16"/>
      <c r="D145" s="16"/>
      <c r="E145" s="39" t="s">
        <v>40</v>
      </c>
      <c r="F145" s="31">
        <f t="shared" si="414"/>
        <v>2910</v>
      </c>
      <c r="G145" s="31">
        <f t="shared" si="415"/>
        <v>2910</v>
      </c>
      <c r="H145" s="31">
        <f t="shared" si="416"/>
        <v>2910</v>
      </c>
      <c r="I145" s="31">
        <f t="shared" si="417"/>
        <v>0</v>
      </c>
      <c r="J145" s="31">
        <f t="shared" si="418"/>
        <v>0</v>
      </c>
      <c r="K145" s="31">
        <f t="shared" si="419"/>
        <v>0</v>
      </c>
      <c r="L145" s="31">
        <f t="shared" si="378"/>
        <v>2910</v>
      </c>
      <c r="M145" s="31">
        <f t="shared" si="379"/>
        <v>2910</v>
      </c>
      <c r="N145" s="31">
        <f t="shared" si="380"/>
        <v>2910</v>
      </c>
      <c r="O145" s="31">
        <f t="shared" si="420"/>
        <v>0</v>
      </c>
      <c r="P145" s="31">
        <f t="shared" si="421"/>
        <v>0</v>
      </c>
      <c r="Q145" s="31">
        <f t="shared" si="422"/>
        <v>0</v>
      </c>
      <c r="R145" s="31">
        <f t="shared" si="381"/>
        <v>2910</v>
      </c>
      <c r="S145" s="31">
        <f t="shared" si="382"/>
        <v>2910</v>
      </c>
      <c r="T145" s="31">
        <f t="shared" si="383"/>
        <v>2910</v>
      </c>
      <c r="U145" s="31">
        <f t="shared" si="423"/>
        <v>0</v>
      </c>
      <c r="V145" s="31">
        <f t="shared" si="424"/>
        <v>0</v>
      </c>
      <c r="W145" s="31">
        <f t="shared" si="425"/>
        <v>0</v>
      </c>
      <c r="X145" s="31">
        <f t="shared" si="384"/>
        <v>2910</v>
      </c>
      <c r="Y145" s="31">
        <f t="shared" si="385"/>
        <v>2910</v>
      </c>
      <c r="Z145" s="31">
        <f t="shared" si="386"/>
        <v>2910</v>
      </c>
      <c r="AA145" s="31">
        <f t="shared" si="426"/>
        <v>0</v>
      </c>
      <c r="AB145" s="31">
        <f t="shared" si="427"/>
        <v>0</v>
      </c>
      <c r="AC145" s="31">
        <f t="shared" si="428"/>
        <v>0</v>
      </c>
      <c r="AD145" s="31">
        <f t="shared" si="387"/>
        <v>2910</v>
      </c>
      <c r="AE145" s="31">
        <f t="shared" si="388"/>
        <v>2910</v>
      </c>
      <c r="AF145" s="31">
        <f t="shared" si="389"/>
        <v>2910</v>
      </c>
      <c r="AG145" s="31">
        <f t="shared" si="429"/>
        <v>0</v>
      </c>
      <c r="AH145" s="31">
        <f t="shared" si="430"/>
        <v>0</v>
      </c>
      <c r="AI145" s="31">
        <f t="shared" si="431"/>
        <v>0</v>
      </c>
      <c r="AJ145" s="31">
        <f t="shared" si="390"/>
        <v>2910</v>
      </c>
      <c r="AK145" s="31">
        <f t="shared" si="391"/>
        <v>2910</v>
      </c>
      <c r="AL145" s="31">
        <f t="shared" si="392"/>
        <v>2910</v>
      </c>
      <c r="AM145" s="31">
        <f t="shared" si="432"/>
        <v>0</v>
      </c>
      <c r="AN145" s="31">
        <f t="shared" si="433"/>
        <v>0</v>
      </c>
      <c r="AO145" s="31">
        <f t="shared" si="434"/>
        <v>0</v>
      </c>
      <c r="AP145" s="31">
        <f t="shared" si="393"/>
        <v>2910</v>
      </c>
      <c r="AQ145" s="31">
        <f t="shared" si="394"/>
        <v>2910</v>
      </c>
      <c r="AR145" s="31">
        <f t="shared" si="395"/>
        <v>2910</v>
      </c>
      <c r="AS145" s="31">
        <f t="shared" si="435"/>
        <v>0</v>
      </c>
      <c r="AT145" s="31">
        <f t="shared" si="436"/>
        <v>0</v>
      </c>
      <c r="AU145" s="31">
        <f t="shared" si="437"/>
        <v>0</v>
      </c>
      <c r="AV145" s="31">
        <f t="shared" si="396"/>
        <v>2910</v>
      </c>
      <c r="AW145" s="31">
        <f t="shared" si="397"/>
        <v>2910</v>
      </c>
      <c r="AX145" s="31">
        <f t="shared" si="398"/>
        <v>2910</v>
      </c>
      <c r="AY145" s="31">
        <f t="shared" si="438"/>
        <v>0</v>
      </c>
      <c r="AZ145" s="31">
        <f t="shared" si="439"/>
        <v>0</v>
      </c>
      <c r="BA145" s="31">
        <f t="shared" si="440"/>
        <v>0</v>
      </c>
      <c r="BB145" s="31">
        <f t="shared" si="399"/>
        <v>2910</v>
      </c>
      <c r="BC145" s="31">
        <f t="shared" si="400"/>
        <v>2910</v>
      </c>
      <c r="BD145" s="31">
        <f t="shared" si="401"/>
        <v>2910</v>
      </c>
      <c r="BE145" s="31">
        <f t="shared" si="441"/>
        <v>0</v>
      </c>
      <c r="BF145" s="31">
        <f t="shared" si="442"/>
        <v>0</v>
      </c>
      <c r="BG145" s="31">
        <f t="shared" si="443"/>
        <v>0</v>
      </c>
      <c r="BH145" s="31">
        <f t="shared" si="402"/>
        <v>2910</v>
      </c>
      <c r="BI145" s="31">
        <f t="shared" si="403"/>
        <v>2910</v>
      </c>
      <c r="BJ145" s="31">
        <f t="shared" si="404"/>
        <v>2910</v>
      </c>
      <c r="BK145" s="31">
        <f t="shared" si="444"/>
        <v>0</v>
      </c>
      <c r="BL145" s="31">
        <f t="shared" si="445"/>
        <v>0</v>
      </c>
      <c r="BM145" s="31">
        <f t="shared" si="446"/>
        <v>0</v>
      </c>
      <c r="BN145" s="31">
        <f t="shared" si="405"/>
        <v>2910</v>
      </c>
      <c r="BO145" s="31">
        <f t="shared" si="406"/>
        <v>2910</v>
      </c>
      <c r="BP145" s="31">
        <f t="shared" si="407"/>
        <v>2910</v>
      </c>
      <c r="BQ145" s="31">
        <f t="shared" si="447"/>
        <v>0</v>
      </c>
      <c r="BR145" s="31">
        <f t="shared" si="448"/>
        <v>0</v>
      </c>
      <c r="BS145" s="31">
        <f t="shared" si="408"/>
        <v>2910</v>
      </c>
      <c r="BT145" s="31">
        <f t="shared" si="409"/>
        <v>2910</v>
      </c>
      <c r="BU145" s="31">
        <f t="shared" si="410"/>
        <v>2910</v>
      </c>
      <c r="BV145" s="31">
        <f t="shared" si="449"/>
        <v>0</v>
      </c>
      <c r="BW145" s="31">
        <f t="shared" si="450"/>
        <v>0</v>
      </c>
      <c r="BX145" s="31">
        <f t="shared" si="411"/>
        <v>2910</v>
      </c>
      <c r="BY145" s="31">
        <f t="shared" si="412"/>
        <v>2910</v>
      </c>
      <c r="BZ145" s="31">
        <f t="shared" si="413"/>
        <v>2910</v>
      </c>
      <c r="CA145" s="31">
        <f t="shared" si="451"/>
        <v>0</v>
      </c>
      <c r="CB145" s="31">
        <f t="shared" si="452"/>
        <v>0</v>
      </c>
      <c r="CC145" s="31">
        <f t="shared" si="453"/>
        <v>0</v>
      </c>
      <c r="CD145" s="31">
        <f t="shared" si="334"/>
        <v>2910</v>
      </c>
      <c r="CE145" s="31">
        <f t="shared" si="335"/>
        <v>2910</v>
      </c>
      <c r="CF145" s="31">
        <f t="shared" si="336"/>
        <v>2910</v>
      </c>
      <c r="CG145" s="31">
        <f t="shared" si="454"/>
        <v>0</v>
      </c>
      <c r="CH145" s="24"/>
      <c r="CI145" s="40"/>
      <c r="CM145" s="1" t="s">
        <v>29</v>
      </c>
    </row>
    <row r="146" ht="43.75">
      <c r="A146" s="16" t="s">
        <v>136</v>
      </c>
      <c r="B146" s="17">
        <v>240</v>
      </c>
      <c r="C146" s="16"/>
      <c r="D146" s="16"/>
      <c r="E146" s="39" t="s">
        <v>41</v>
      </c>
      <c r="F146" s="31">
        <f t="shared" si="414"/>
        <v>2910</v>
      </c>
      <c r="G146" s="31">
        <f t="shared" si="415"/>
        <v>2910</v>
      </c>
      <c r="H146" s="31">
        <f t="shared" si="416"/>
        <v>2910</v>
      </c>
      <c r="I146" s="31">
        <f t="shared" si="417"/>
        <v>0</v>
      </c>
      <c r="J146" s="31">
        <f t="shared" si="418"/>
        <v>0</v>
      </c>
      <c r="K146" s="31">
        <f t="shared" si="419"/>
        <v>0</v>
      </c>
      <c r="L146" s="31">
        <f t="shared" si="378"/>
        <v>2910</v>
      </c>
      <c r="M146" s="31">
        <f t="shared" si="379"/>
        <v>2910</v>
      </c>
      <c r="N146" s="31">
        <f t="shared" si="380"/>
        <v>2910</v>
      </c>
      <c r="O146" s="31">
        <f t="shared" si="420"/>
        <v>0</v>
      </c>
      <c r="P146" s="31">
        <f t="shared" si="421"/>
        <v>0</v>
      </c>
      <c r="Q146" s="31">
        <f t="shared" si="422"/>
        <v>0</v>
      </c>
      <c r="R146" s="31">
        <f t="shared" si="381"/>
        <v>2910</v>
      </c>
      <c r="S146" s="31">
        <f t="shared" si="382"/>
        <v>2910</v>
      </c>
      <c r="T146" s="31">
        <f t="shared" si="383"/>
        <v>2910</v>
      </c>
      <c r="U146" s="31">
        <f t="shared" si="423"/>
        <v>0</v>
      </c>
      <c r="V146" s="31">
        <f t="shared" si="424"/>
        <v>0</v>
      </c>
      <c r="W146" s="31">
        <f t="shared" si="425"/>
        <v>0</v>
      </c>
      <c r="X146" s="31">
        <f t="shared" si="384"/>
        <v>2910</v>
      </c>
      <c r="Y146" s="31">
        <f t="shared" si="385"/>
        <v>2910</v>
      </c>
      <c r="Z146" s="31">
        <f t="shared" si="386"/>
        <v>2910</v>
      </c>
      <c r="AA146" s="31">
        <f t="shared" si="426"/>
        <v>0</v>
      </c>
      <c r="AB146" s="31">
        <f t="shared" si="427"/>
        <v>0</v>
      </c>
      <c r="AC146" s="31">
        <f t="shared" si="428"/>
        <v>0</v>
      </c>
      <c r="AD146" s="31">
        <f t="shared" si="387"/>
        <v>2910</v>
      </c>
      <c r="AE146" s="31">
        <f t="shared" si="388"/>
        <v>2910</v>
      </c>
      <c r="AF146" s="31">
        <f t="shared" si="389"/>
        <v>2910</v>
      </c>
      <c r="AG146" s="31">
        <f t="shared" si="429"/>
        <v>0</v>
      </c>
      <c r="AH146" s="31">
        <f t="shared" si="430"/>
        <v>0</v>
      </c>
      <c r="AI146" s="31">
        <f t="shared" si="431"/>
        <v>0</v>
      </c>
      <c r="AJ146" s="31">
        <f t="shared" si="390"/>
        <v>2910</v>
      </c>
      <c r="AK146" s="31">
        <f t="shared" si="391"/>
        <v>2910</v>
      </c>
      <c r="AL146" s="31">
        <f t="shared" si="392"/>
        <v>2910</v>
      </c>
      <c r="AM146" s="31">
        <f t="shared" si="432"/>
        <v>0</v>
      </c>
      <c r="AN146" s="31">
        <f t="shared" si="433"/>
        <v>0</v>
      </c>
      <c r="AO146" s="31">
        <f t="shared" si="434"/>
        <v>0</v>
      </c>
      <c r="AP146" s="31">
        <f t="shared" si="393"/>
        <v>2910</v>
      </c>
      <c r="AQ146" s="31">
        <f t="shared" si="394"/>
        <v>2910</v>
      </c>
      <c r="AR146" s="31">
        <f t="shared" si="395"/>
        <v>2910</v>
      </c>
      <c r="AS146" s="31">
        <f t="shared" si="435"/>
        <v>0</v>
      </c>
      <c r="AT146" s="31">
        <f t="shared" si="436"/>
        <v>0</v>
      </c>
      <c r="AU146" s="31">
        <f t="shared" si="437"/>
        <v>0</v>
      </c>
      <c r="AV146" s="31">
        <f t="shared" si="396"/>
        <v>2910</v>
      </c>
      <c r="AW146" s="31">
        <f t="shared" si="397"/>
        <v>2910</v>
      </c>
      <c r="AX146" s="31">
        <f t="shared" si="398"/>
        <v>2910</v>
      </c>
      <c r="AY146" s="31">
        <f t="shared" si="438"/>
        <v>0</v>
      </c>
      <c r="AZ146" s="31">
        <f t="shared" si="439"/>
        <v>0</v>
      </c>
      <c r="BA146" s="31">
        <f t="shared" si="440"/>
        <v>0</v>
      </c>
      <c r="BB146" s="31">
        <f t="shared" si="399"/>
        <v>2910</v>
      </c>
      <c r="BC146" s="31">
        <f t="shared" si="400"/>
        <v>2910</v>
      </c>
      <c r="BD146" s="31">
        <f t="shared" si="401"/>
        <v>2910</v>
      </c>
      <c r="BE146" s="31">
        <f t="shared" si="441"/>
        <v>0</v>
      </c>
      <c r="BF146" s="31">
        <f t="shared" si="442"/>
        <v>0</v>
      </c>
      <c r="BG146" s="31">
        <f t="shared" si="443"/>
        <v>0</v>
      </c>
      <c r="BH146" s="31">
        <f t="shared" si="402"/>
        <v>2910</v>
      </c>
      <c r="BI146" s="31">
        <f t="shared" si="403"/>
        <v>2910</v>
      </c>
      <c r="BJ146" s="31">
        <f t="shared" si="404"/>
        <v>2910</v>
      </c>
      <c r="BK146" s="31">
        <f t="shared" si="444"/>
        <v>0</v>
      </c>
      <c r="BL146" s="31">
        <f t="shared" si="445"/>
        <v>0</v>
      </c>
      <c r="BM146" s="31">
        <f t="shared" si="446"/>
        <v>0</v>
      </c>
      <c r="BN146" s="31">
        <f t="shared" si="405"/>
        <v>2910</v>
      </c>
      <c r="BO146" s="31">
        <f t="shared" si="406"/>
        <v>2910</v>
      </c>
      <c r="BP146" s="31">
        <f t="shared" si="407"/>
        <v>2910</v>
      </c>
      <c r="BQ146" s="31">
        <f t="shared" si="447"/>
        <v>0</v>
      </c>
      <c r="BR146" s="31">
        <f t="shared" si="448"/>
        <v>0</v>
      </c>
      <c r="BS146" s="31">
        <f t="shared" si="408"/>
        <v>2910</v>
      </c>
      <c r="BT146" s="31">
        <f t="shared" si="409"/>
        <v>2910</v>
      </c>
      <c r="BU146" s="31">
        <f t="shared" si="410"/>
        <v>2910</v>
      </c>
      <c r="BV146" s="31">
        <f t="shared" si="449"/>
        <v>0</v>
      </c>
      <c r="BW146" s="31">
        <f t="shared" si="450"/>
        <v>0</v>
      </c>
      <c r="BX146" s="31">
        <f t="shared" si="411"/>
        <v>2910</v>
      </c>
      <c r="BY146" s="31">
        <f t="shared" si="412"/>
        <v>2910</v>
      </c>
      <c r="BZ146" s="31">
        <f t="shared" si="413"/>
        <v>2910</v>
      </c>
      <c r="CA146" s="31">
        <f t="shared" si="451"/>
        <v>0</v>
      </c>
      <c r="CB146" s="31">
        <f t="shared" si="452"/>
        <v>0</v>
      </c>
      <c r="CC146" s="31">
        <f t="shared" si="453"/>
        <v>0</v>
      </c>
      <c r="CD146" s="31">
        <f t="shared" si="334"/>
        <v>2910</v>
      </c>
      <c r="CE146" s="31">
        <f t="shared" si="335"/>
        <v>2910</v>
      </c>
      <c r="CF146" s="31">
        <f t="shared" si="336"/>
        <v>2910</v>
      </c>
      <c r="CG146" s="31">
        <f t="shared" si="454"/>
        <v>0</v>
      </c>
      <c r="CH146" s="24"/>
      <c r="CI146" s="40"/>
      <c r="CN146" s="1" t="s">
        <v>30</v>
      </c>
    </row>
    <row r="147" ht="15">
      <c r="A147" s="16" t="s">
        <v>136</v>
      </c>
      <c r="B147" s="17">
        <v>240</v>
      </c>
      <c r="C147" s="16" t="s">
        <v>67</v>
      </c>
      <c r="D147" s="16" t="s">
        <v>105</v>
      </c>
      <c r="E147" s="39" t="s">
        <v>133</v>
      </c>
      <c r="F147" s="31">
        <v>2910</v>
      </c>
      <c r="G147" s="31">
        <v>2910</v>
      </c>
      <c r="H147" s="31">
        <v>2910</v>
      </c>
      <c r="I147" s="31"/>
      <c r="J147" s="31"/>
      <c r="K147" s="31"/>
      <c r="L147" s="31">
        <f t="shared" si="378"/>
        <v>2910</v>
      </c>
      <c r="M147" s="31">
        <f t="shared" si="379"/>
        <v>2910</v>
      </c>
      <c r="N147" s="31">
        <f t="shared" si="380"/>
        <v>2910</v>
      </c>
      <c r="O147" s="31"/>
      <c r="P147" s="31"/>
      <c r="Q147" s="31"/>
      <c r="R147" s="31">
        <f t="shared" si="381"/>
        <v>2910</v>
      </c>
      <c r="S147" s="31">
        <f t="shared" si="382"/>
        <v>2910</v>
      </c>
      <c r="T147" s="31">
        <f t="shared" si="383"/>
        <v>2910</v>
      </c>
      <c r="U147" s="31"/>
      <c r="V147" s="31"/>
      <c r="W147" s="31"/>
      <c r="X147" s="31">
        <f t="shared" si="384"/>
        <v>2910</v>
      </c>
      <c r="Y147" s="31">
        <f t="shared" si="385"/>
        <v>2910</v>
      </c>
      <c r="Z147" s="31">
        <f t="shared" si="386"/>
        <v>2910</v>
      </c>
      <c r="AA147" s="31"/>
      <c r="AB147" s="31"/>
      <c r="AC147" s="31"/>
      <c r="AD147" s="31">
        <f t="shared" si="387"/>
        <v>2910</v>
      </c>
      <c r="AE147" s="31">
        <f t="shared" si="388"/>
        <v>2910</v>
      </c>
      <c r="AF147" s="31">
        <f t="shared" si="389"/>
        <v>2910</v>
      </c>
      <c r="AG147" s="31"/>
      <c r="AH147" s="31"/>
      <c r="AI147" s="31"/>
      <c r="AJ147" s="31">
        <f t="shared" si="390"/>
        <v>2910</v>
      </c>
      <c r="AK147" s="31">
        <f t="shared" si="391"/>
        <v>2910</v>
      </c>
      <c r="AL147" s="31">
        <f t="shared" si="392"/>
        <v>2910</v>
      </c>
      <c r="AM147" s="31"/>
      <c r="AN147" s="31"/>
      <c r="AO147" s="31"/>
      <c r="AP147" s="31">
        <f t="shared" si="393"/>
        <v>2910</v>
      </c>
      <c r="AQ147" s="31">
        <f t="shared" si="394"/>
        <v>2910</v>
      </c>
      <c r="AR147" s="31">
        <f t="shared" si="395"/>
        <v>2910</v>
      </c>
      <c r="AS147" s="31"/>
      <c r="AT147" s="31"/>
      <c r="AU147" s="31"/>
      <c r="AV147" s="31">
        <f t="shared" si="396"/>
        <v>2910</v>
      </c>
      <c r="AW147" s="31">
        <f t="shared" si="397"/>
        <v>2910</v>
      </c>
      <c r="AX147" s="31">
        <f t="shared" si="398"/>
        <v>2910</v>
      </c>
      <c r="AY147" s="31"/>
      <c r="AZ147" s="31"/>
      <c r="BA147" s="31"/>
      <c r="BB147" s="31">
        <f t="shared" si="399"/>
        <v>2910</v>
      </c>
      <c r="BC147" s="31">
        <f t="shared" si="400"/>
        <v>2910</v>
      </c>
      <c r="BD147" s="31">
        <f t="shared" si="401"/>
        <v>2910</v>
      </c>
      <c r="BE147" s="31"/>
      <c r="BF147" s="31"/>
      <c r="BG147" s="31"/>
      <c r="BH147" s="31">
        <f t="shared" si="402"/>
        <v>2910</v>
      </c>
      <c r="BI147" s="31">
        <f t="shared" si="403"/>
        <v>2910</v>
      </c>
      <c r="BJ147" s="31">
        <f t="shared" si="404"/>
        <v>2910</v>
      </c>
      <c r="BK147" s="31"/>
      <c r="BL147" s="31"/>
      <c r="BM147" s="31"/>
      <c r="BN147" s="31">
        <f t="shared" si="405"/>
        <v>2910</v>
      </c>
      <c r="BO147" s="31">
        <f t="shared" si="406"/>
        <v>2910</v>
      </c>
      <c r="BP147" s="31">
        <f t="shared" si="407"/>
        <v>2910</v>
      </c>
      <c r="BQ147" s="31"/>
      <c r="BR147" s="31"/>
      <c r="BS147" s="31">
        <f t="shared" si="408"/>
        <v>2910</v>
      </c>
      <c r="BT147" s="31">
        <f t="shared" si="409"/>
        <v>2910</v>
      </c>
      <c r="BU147" s="31">
        <f t="shared" si="410"/>
        <v>2910</v>
      </c>
      <c r="BV147" s="31"/>
      <c r="BW147" s="31"/>
      <c r="BX147" s="31">
        <f t="shared" si="411"/>
        <v>2910</v>
      </c>
      <c r="BY147" s="31">
        <f t="shared" si="412"/>
        <v>2910</v>
      </c>
      <c r="BZ147" s="31">
        <f t="shared" si="413"/>
        <v>2910</v>
      </c>
      <c r="CA147" s="31"/>
      <c r="CB147" s="31"/>
      <c r="CC147" s="31"/>
      <c r="CD147" s="31">
        <f t="shared" si="334"/>
        <v>2910</v>
      </c>
      <c r="CE147" s="31">
        <f t="shared" si="335"/>
        <v>2910</v>
      </c>
      <c r="CF147" s="31">
        <f t="shared" si="336"/>
        <v>2910</v>
      </c>
      <c r="CG147" s="31"/>
      <c r="CH147" s="24"/>
      <c r="CI147" s="40"/>
    </row>
    <row r="148" ht="43.75">
      <c r="A148" s="16" t="s">
        <v>138</v>
      </c>
      <c r="B148" s="17"/>
      <c r="C148" s="16"/>
      <c r="D148" s="16"/>
      <c r="E148" s="39" t="s">
        <v>139</v>
      </c>
      <c r="F148" s="31">
        <f t="shared" si="414"/>
        <v>13087</v>
      </c>
      <c r="G148" s="31">
        <f t="shared" si="415"/>
        <v>5172.8999999999996</v>
      </c>
      <c r="H148" s="31">
        <f t="shared" si="416"/>
        <v>5172.8999999999996</v>
      </c>
      <c r="I148" s="31">
        <f t="shared" si="417"/>
        <v>0</v>
      </c>
      <c r="J148" s="31">
        <f t="shared" si="418"/>
        <v>0</v>
      </c>
      <c r="K148" s="31">
        <f t="shared" si="419"/>
        <v>0</v>
      </c>
      <c r="L148" s="31">
        <f t="shared" si="378"/>
        <v>13087</v>
      </c>
      <c r="M148" s="31">
        <f t="shared" si="379"/>
        <v>5172.8999999999996</v>
      </c>
      <c r="N148" s="31">
        <f t="shared" si="380"/>
        <v>5172.8999999999996</v>
      </c>
      <c r="O148" s="31">
        <f t="shared" si="420"/>
        <v>0</v>
      </c>
      <c r="P148" s="31">
        <f t="shared" si="421"/>
        <v>0</v>
      </c>
      <c r="Q148" s="31">
        <f t="shared" si="422"/>
        <v>0</v>
      </c>
      <c r="R148" s="31">
        <f t="shared" si="381"/>
        <v>13087</v>
      </c>
      <c r="S148" s="31">
        <f t="shared" si="382"/>
        <v>5172.8999999999996</v>
      </c>
      <c r="T148" s="31">
        <f t="shared" si="383"/>
        <v>5172.8999999999996</v>
      </c>
      <c r="U148" s="31">
        <f t="shared" si="423"/>
        <v>0</v>
      </c>
      <c r="V148" s="31">
        <f t="shared" si="424"/>
        <v>0</v>
      </c>
      <c r="W148" s="31">
        <f t="shared" si="425"/>
        <v>0</v>
      </c>
      <c r="X148" s="31">
        <f t="shared" si="384"/>
        <v>13087</v>
      </c>
      <c r="Y148" s="31">
        <f t="shared" si="385"/>
        <v>5172.8999999999996</v>
      </c>
      <c r="Z148" s="31">
        <f t="shared" si="386"/>
        <v>5172.8999999999996</v>
      </c>
      <c r="AA148" s="31">
        <f t="shared" si="426"/>
        <v>0</v>
      </c>
      <c r="AB148" s="31">
        <f t="shared" si="427"/>
        <v>0</v>
      </c>
      <c r="AC148" s="31">
        <f t="shared" si="428"/>
        <v>0</v>
      </c>
      <c r="AD148" s="31">
        <f t="shared" si="387"/>
        <v>13087</v>
      </c>
      <c r="AE148" s="31">
        <f t="shared" si="388"/>
        <v>5172.8999999999996</v>
      </c>
      <c r="AF148" s="31">
        <f t="shared" si="389"/>
        <v>5172.8999999999996</v>
      </c>
      <c r="AG148" s="31">
        <f t="shared" si="429"/>
        <v>0</v>
      </c>
      <c r="AH148" s="31">
        <f t="shared" si="430"/>
        <v>0</v>
      </c>
      <c r="AI148" s="31">
        <f t="shared" si="431"/>
        <v>0</v>
      </c>
      <c r="AJ148" s="31">
        <f t="shared" si="390"/>
        <v>13087</v>
      </c>
      <c r="AK148" s="31">
        <f t="shared" si="391"/>
        <v>5172.8999999999996</v>
      </c>
      <c r="AL148" s="31">
        <f t="shared" si="392"/>
        <v>5172.8999999999996</v>
      </c>
      <c r="AM148" s="31">
        <f t="shared" si="432"/>
        <v>0</v>
      </c>
      <c r="AN148" s="31">
        <f t="shared" si="433"/>
        <v>0</v>
      </c>
      <c r="AO148" s="31">
        <f t="shared" si="434"/>
        <v>0</v>
      </c>
      <c r="AP148" s="31">
        <f t="shared" si="393"/>
        <v>13087</v>
      </c>
      <c r="AQ148" s="31">
        <f t="shared" si="394"/>
        <v>5172.8999999999996</v>
      </c>
      <c r="AR148" s="31">
        <f t="shared" si="395"/>
        <v>5172.8999999999996</v>
      </c>
      <c r="AS148" s="31">
        <f t="shared" si="435"/>
        <v>0</v>
      </c>
      <c r="AT148" s="31">
        <f t="shared" si="436"/>
        <v>0</v>
      </c>
      <c r="AU148" s="31">
        <f t="shared" si="437"/>
        <v>0</v>
      </c>
      <c r="AV148" s="31">
        <f t="shared" si="396"/>
        <v>13087</v>
      </c>
      <c r="AW148" s="31">
        <f t="shared" si="397"/>
        <v>5172.8999999999996</v>
      </c>
      <c r="AX148" s="31">
        <f t="shared" si="398"/>
        <v>5172.8999999999996</v>
      </c>
      <c r="AY148" s="31">
        <f t="shared" si="438"/>
        <v>-2284.9900000000002</v>
      </c>
      <c r="AZ148" s="31">
        <f t="shared" si="439"/>
        <v>0</v>
      </c>
      <c r="BA148" s="31">
        <f t="shared" si="440"/>
        <v>0</v>
      </c>
      <c r="BB148" s="31">
        <f t="shared" si="399"/>
        <v>10802.01</v>
      </c>
      <c r="BC148" s="31">
        <f t="shared" si="400"/>
        <v>5172.8999999999996</v>
      </c>
      <c r="BD148" s="31">
        <f t="shared" si="401"/>
        <v>5172.8999999999996</v>
      </c>
      <c r="BE148" s="31">
        <f t="shared" si="441"/>
        <v>0</v>
      </c>
      <c r="BF148" s="31">
        <f t="shared" si="442"/>
        <v>0</v>
      </c>
      <c r="BG148" s="31">
        <f t="shared" si="443"/>
        <v>0</v>
      </c>
      <c r="BH148" s="31">
        <f t="shared" si="402"/>
        <v>10802.01</v>
      </c>
      <c r="BI148" s="31">
        <f t="shared" si="403"/>
        <v>5172.8999999999996</v>
      </c>
      <c r="BJ148" s="31">
        <f t="shared" si="404"/>
        <v>5172.8999999999996</v>
      </c>
      <c r="BK148" s="31">
        <f t="shared" si="444"/>
        <v>0</v>
      </c>
      <c r="BL148" s="31">
        <f t="shared" si="445"/>
        <v>0</v>
      </c>
      <c r="BM148" s="31">
        <f t="shared" si="446"/>
        <v>0</v>
      </c>
      <c r="BN148" s="31">
        <f t="shared" si="405"/>
        <v>10802.01</v>
      </c>
      <c r="BO148" s="31">
        <f t="shared" si="406"/>
        <v>5172.8999999999996</v>
      </c>
      <c r="BP148" s="31">
        <f t="shared" si="407"/>
        <v>5172.8999999999996</v>
      </c>
      <c r="BQ148" s="31">
        <f t="shared" si="447"/>
        <v>0</v>
      </c>
      <c r="BR148" s="31">
        <f t="shared" si="448"/>
        <v>0</v>
      </c>
      <c r="BS148" s="31">
        <f t="shared" si="408"/>
        <v>10802.01</v>
      </c>
      <c r="BT148" s="31">
        <f t="shared" si="409"/>
        <v>5172.8999999999996</v>
      </c>
      <c r="BU148" s="31">
        <f t="shared" si="410"/>
        <v>5172.8999999999996</v>
      </c>
      <c r="BV148" s="31">
        <f t="shared" si="449"/>
        <v>0</v>
      </c>
      <c r="BW148" s="31">
        <f t="shared" si="450"/>
        <v>0</v>
      </c>
      <c r="BX148" s="31">
        <f t="shared" si="411"/>
        <v>10802.01</v>
      </c>
      <c r="BY148" s="31">
        <f t="shared" si="412"/>
        <v>5172.8999999999996</v>
      </c>
      <c r="BZ148" s="31">
        <f t="shared" si="413"/>
        <v>5172.8999999999996</v>
      </c>
      <c r="CA148" s="31">
        <f t="shared" si="451"/>
        <v>0</v>
      </c>
      <c r="CB148" s="31">
        <f t="shared" si="452"/>
        <v>0</v>
      </c>
      <c r="CC148" s="31">
        <f t="shared" si="453"/>
        <v>0</v>
      </c>
      <c r="CD148" s="31">
        <f t="shared" si="334"/>
        <v>10802.01</v>
      </c>
      <c r="CE148" s="31">
        <f t="shared" si="335"/>
        <v>5172.8999999999996</v>
      </c>
      <c r="CF148" s="31">
        <f t="shared" si="336"/>
        <v>5172.8999999999996</v>
      </c>
      <c r="CG148" s="31">
        <f t="shared" si="454"/>
        <v>0</v>
      </c>
      <c r="CH148" s="24"/>
      <c r="CI148" s="40"/>
      <c r="CO148" s="1" t="s">
        <v>31</v>
      </c>
    </row>
    <row r="149" ht="29.850000000000001">
      <c r="A149" s="16" t="s">
        <v>138</v>
      </c>
      <c r="B149" s="17">
        <v>200</v>
      </c>
      <c r="C149" s="16"/>
      <c r="D149" s="16"/>
      <c r="E149" s="39" t="s">
        <v>40</v>
      </c>
      <c r="F149" s="31">
        <f t="shared" si="414"/>
        <v>13087</v>
      </c>
      <c r="G149" s="31">
        <f t="shared" si="415"/>
        <v>5172.8999999999996</v>
      </c>
      <c r="H149" s="31">
        <f t="shared" si="416"/>
        <v>5172.8999999999996</v>
      </c>
      <c r="I149" s="31">
        <f t="shared" si="417"/>
        <v>0</v>
      </c>
      <c r="J149" s="31">
        <f t="shared" si="418"/>
        <v>0</v>
      </c>
      <c r="K149" s="31">
        <f t="shared" si="419"/>
        <v>0</v>
      </c>
      <c r="L149" s="31">
        <f t="shared" si="378"/>
        <v>13087</v>
      </c>
      <c r="M149" s="31">
        <f t="shared" si="379"/>
        <v>5172.8999999999996</v>
      </c>
      <c r="N149" s="31">
        <f t="shared" si="380"/>
        <v>5172.8999999999996</v>
      </c>
      <c r="O149" s="31">
        <f t="shared" si="420"/>
        <v>0</v>
      </c>
      <c r="P149" s="31">
        <f t="shared" si="421"/>
        <v>0</v>
      </c>
      <c r="Q149" s="31">
        <f t="shared" si="422"/>
        <v>0</v>
      </c>
      <c r="R149" s="31">
        <f t="shared" si="381"/>
        <v>13087</v>
      </c>
      <c r="S149" s="31">
        <f t="shared" si="382"/>
        <v>5172.8999999999996</v>
      </c>
      <c r="T149" s="31">
        <f t="shared" si="383"/>
        <v>5172.8999999999996</v>
      </c>
      <c r="U149" s="31">
        <f t="shared" si="423"/>
        <v>0</v>
      </c>
      <c r="V149" s="31">
        <f t="shared" si="424"/>
        <v>0</v>
      </c>
      <c r="W149" s="31">
        <f t="shared" si="425"/>
        <v>0</v>
      </c>
      <c r="X149" s="31">
        <f t="shared" si="384"/>
        <v>13087</v>
      </c>
      <c r="Y149" s="31">
        <f t="shared" si="385"/>
        <v>5172.8999999999996</v>
      </c>
      <c r="Z149" s="31">
        <f t="shared" si="386"/>
        <v>5172.8999999999996</v>
      </c>
      <c r="AA149" s="31">
        <f t="shared" si="426"/>
        <v>0</v>
      </c>
      <c r="AB149" s="31">
        <f t="shared" si="427"/>
        <v>0</v>
      </c>
      <c r="AC149" s="31">
        <f t="shared" si="428"/>
        <v>0</v>
      </c>
      <c r="AD149" s="31">
        <f t="shared" si="387"/>
        <v>13087</v>
      </c>
      <c r="AE149" s="31">
        <f t="shared" si="388"/>
        <v>5172.8999999999996</v>
      </c>
      <c r="AF149" s="31">
        <f t="shared" si="389"/>
        <v>5172.8999999999996</v>
      </c>
      <c r="AG149" s="31">
        <f t="shared" si="429"/>
        <v>0</v>
      </c>
      <c r="AH149" s="31">
        <f t="shared" si="430"/>
        <v>0</v>
      </c>
      <c r="AI149" s="31">
        <f t="shared" si="431"/>
        <v>0</v>
      </c>
      <c r="AJ149" s="31">
        <f t="shared" si="390"/>
        <v>13087</v>
      </c>
      <c r="AK149" s="31">
        <f t="shared" si="391"/>
        <v>5172.8999999999996</v>
      </c>
      <c r="AL149" s="31">
        <f t="shared" si="392"/>
        <v>5172.8999999999996</v>
      </c>
      <c r="AM149" s="31">
        <f t="shared" si="432"/>
        <v>0</v>
      </c>
      <c r="AN149" s="31">
        <f t="shared" si="433"/>
        <v>0</v>
      </c>
      <c r="AO149" s="31">
        <f t="shared" si="434"/>
        <v>0</v>
      </c>
      <c r="AP149" s="31">
        <f t="shared" si="393"/>
        <v>13087</v>
      </c>
      <c r="AQ149" s="31">
        <f t="shared" si="394"/>
        <v>5172.8999999999996</v>
      </c>
      <c r="AR149" s="31">
        <f t="shared" si="395"/>
        <v>5172.8999999999996</v>
      </c>
      <c r="AS149" s="31">
        <f t="shared" si="435"/>
        <v>0</v>
      </c>
      <c r="AT149" s="31">
        <f t="shared" si="436"/>
        <v>0</v>
      </c>
      <c r="AU149" s="31">
        <f t="shared" si="437"/>
        <v>0</v>
      </c>
      <c r="AV149" s="31">
        <f t="shared" si="396"/>
        <v>13087</v>
      </c>
      <c r="AW149" s="31">
        <f t="shared" si="397"/>
        <v>5172.8999999999996</v>
      </c>
      <c r="AX149" s="31">
        <f t="shared" si="398"/>
        <v>5172.8999999999996</v>
      </c>
      <c r="AY149" s="31">
        <f t="shared" si="438"/>
        <v>-2284.9900000000002</v>
      </c>
      <c r="AZ149" s="31">
        <f t="shared" si="439"/>
        <v>0</v>
      </c>
      <c r="BA149" s="31">
        <f t="shared" si="440"/>
        <v>0</v>
      </c>
      <c r="BB149" s="31">
        <f t="shared" si="399"/>
        <v>10802.01</v>
      </c>
      <c r="BC149" s="31">
        <f t="shared" si="400"/>
        <v>5172.8999999999996</v>
      </c>
      <c r="BD149" s="31">
        <f t="shared" si="401"/>
        <v>5172.8999999999996</v>
      </c>
      <c r="BE149" s="31">
        <f t="shared" si="441"/>
        <v>0</v>
      </c>
      <c r="BF149" s="31">
        <f t="shared" si="442"/>
        <v>0</v>
      </c>
      <c r="BG149" s="31">
        <f t="shared" si="443"/>
        <v>0</v>
      </c>
      <c r="BH149" s="31">
        <f t="shared" si="402"/>
        <v>10802.01</v>
      </c>
      <c r="BI149" s="31">
        <f t="shared" si="403"/>
        <v>5172.8999999999996</v>
      </c>
      <c r="BJ149" s="31">
        <f t="shared" si="404"/>
        <v>5172.8999999999996</v>
      </c>
      <c r="BK149" s="31">
        <f t="shared" si="444"/>
        <v>0</v>
      </c>
      <c r="BL149" s="31">
        <f t="shared" si="445"/>
        <v>0</v>
      </c>
      <c r="BM149" s="31">
        <f t="shared" si="446"/>
        <v>0</v>
      </c>
      <c r="BN149" s="31">
        <f t="shared" si="405"/>
        <v>10802.01</v>
      </c>
      <c r="BO149" s="31">
        <f t="shared" si="406"/>
        <v>5172.8999999999996</v>
      </c>
      <c r="BP149" s="31">
        <f t="shared" si="407"/>
        <v>5172.8999999999996</v>
      </c>
      <c r="BQ149" s="31">
        <f t="shared" si="447"/>
        <v>0</v>
      </c>
      <c r="BR149" s="31">
        <f t="shared" si="448"/>
        <v>0</v>
      </c>
      <c r="BS149" s="31">
        <f t="shared" si="408"/>
        <v>10802.01</v>
      </c>
      <c r="BT149" s="31">
        <f t="shared" si="409"/>
        <v>5172.8999999999996</v>
      </c>
      <c r="BU149" s="31">
        <f t="shared" si="410"/>
        <v>5172.8999999999996</v>
      </c>
      <c r="BV149" s="31">
        <f t="shared" si="449"/>
        <v>0</v>
      </c>
      <c r="BW149" s="31">
        <f t="shared" si="450"/>
        <v>0</v>
      </c>
      <c r="BX149" s="31">
        <f t="shared" si="411"/>
        <v>10802.01</v>
      </c>
      <c r="BY149" s="31">
        <f t="shared" si="412"/>
        <v>5172.8999999999996</v>
      </c>
      <c r="BZ149" s="31">
        <f t="shared" si="413"/>
        <v>5172.8999999999996</v>
      </c>
      <c r="CA149" s="31">
        <f t="shared" si="451"/>
        <v>0</v>
      </c>
      <c r="CB149" s="31">
        <f t="shared" si="452"/>
        <v>0</v>
      </c>
      <c r="CC149" s="31">
        <f t="shared" si="453"/>
        <v>0</v>
      </c>
      <c r="CD149" s="31">
        <f t="shared" si="334"/>
        <v>10802.01</v>
      </c>
      <c r="CE149" s="31">
        <f t="shared" si="335"/>
        <v>5172.8999999999996</v>
      </c>
      <c r="CF149" s="31">
        <f t="shared" si="336"/>
        <v>5172.8999999999996</v>
      </c>
      <c r="CG149" s="31">
        <f t="shared" si="454"/>
        <v>0</v>
      </c>
      <c r="CH149" s="24"/>
      <c r="CI149" s="40"/>
      <c r="CM149" s="1" t="s">
        <v>29</v>
      </c>
    </row>
    <row r="150" ht="43.75">
      <c r="A150" s="16" t="s">
        <v>138</v>
      </c>
      <c r="B150" s="17">
        <v>240</v>
      </c>
      <c r="C150" s="16"/>
      <c r="D150" s="16"/>
      <c r="E150" s="39" t="s">
        <v>41</v>
      </c>
      <c r="F150" s="31">
        <f t="shared" si="414"/>
        <v>13087</v>
      </c>
      <c r="G150" s="31">
        <f t="shared" si="415"/>
        <v>5172.8999999999996</v>
      </c>
      <c r="H150" s="31">
        <f t="shared" si="416"/>
        <v>5172.8999999999996</v>
      </c>
      <c r="I150" s="31">
        <f t="shared" si="417"/>
        <v>0</v>
      </c>
      <c r="J150" s="31">
        <f t="shared" si="418"/>
        <v>0</v>
      </c>
      <c r="K150" s="31">
        <f t="shared" si="419"/>
        <v>0</v>
      </c>
      <c r="L150" s="31">
        <f t="shared" si="378"/>
        <v>13087</v>
      </c>
      <c r="M150" s="31">
        <f t="shared" si="379"/>
        <v>5172.8999999999996</v>
      </c>
      <c r="N150" s="31">
        <f t="shared" si="380"/>
        <v>5172.8999999999996</v>
      </c>
      <c r="O150" s="31">
        <f t="shared" si="420"/>
        <v>0</v>
      </c>
      <c r="P150" s="31">
        <f t="shared" si="421"/>
        <v>0</v>
      </c>
      <c r="Q150" s="31">
        <f t="shared" si="422"/>
        <v>0</v>
      </c>
      <c r="R150" s="31">
        <f t="shared" si="381"/>
        <v>13087</v>
      </c>
      <c r="S150" s="31">
        <f t="shared" si="382"/>
        <v>5172.8999999999996</v>
      </c>
      <c r="T150" s="31">
        <f t="shared" si="383"/>
        <v>5172.8999999999996</v>
      </c>
      <c r="U150" s="31">
        <f t="shared" si="423"/>
        <v>0</v>
      </c>
      <c r="V150" s="31">
        <f t="shared" si="424"/>
        <v>0</v>
      </c>
      <c r="W150" s="31">
        <f t="shared" si="425"/>
        <v>0</v>
      </c>
      <c r="X150" s="31">
        <f t="shared" si="384"/>
        <v>13087</v>
      </c>
      <c r="Y150" s="31">
        <f t="shared" si="385"/>
        <v>5172.8999999999996</v>
      </c>
      <c r="Z150" s="31">
        <f t="shared" si="386"/>
        <v>5172.8999999999996</v>
      </c>
      <c r="AA150" s="31">
        <f t="shared" si="426"/>
        <v>0</v>
      </c>
      <c r="AB150" s="31">
        <f t="shared" si="427"/>
        <v>0</v>
      </c>
      <c r="AC150" s="31">
        <f t="shared" si="428"/>
        <v>0</v>
      </c>
      <c r="AD150" s="31">
        <f t="shared" si="387"/>
        <v>13087</v>
      </c>
      <c r="AE150" s="31">
        <f t="shared" si="388"/>
        <v>5172.8999999999996</v>
      </c>
      <c r="AF150" s="31">
        <f t="shared" si="389"/>
        <v>5172.8999999999996</v>
      </c>
      <c r="AG150" s="31">
        <f t="shared" si="429"/>
        <v>0</v>
      </c>
      <c r="AH150" s="31">
        <f t="shared" si="430"/>
        <v>0</v>
      </c>
      <c r="AI150" s="31">
        <f t="shared" si="431"/>
        <v>0</v>
      </c>
      <c r="AJ150" s="31">
        <f t="shared" si="390"/>
        <v>13087</v>
      </c>
      <c r="AK150" s="31">
        <f t="shared" si="391"/>
        <v>5172.8999999999996</v>
      </c>
      <c r="AL150" s="31">
        <f t="shared" si="392"/>
        <v>5172.8999999999996</v>
      </c>
      <c r="AM150" s="31">
        <f t="shared" si="432"/>
        <v>0</v>
      </c>
      <c r="AN150" s="31">
        <f t="shared" si="433"/>
        <v>0</v>
      </c>
      <c r="AO150" s="31">
        <f t="shared" si="434"/>
        <v>0</v>
      </c>
      <c r="AP150" s="31">
        <f t="shared" si="393"/>
        <v>13087</v>
      </c>
      <c r="AQ150" s="31">
        <f t="shared" si="394"/>
        <v>5172.8999999999996</v>
      </c>
      <c r="AR150" s="31">
        <f t="shared" si="395"/>
        <v>5172.8999999999996</v>
      </c>
      <c r="AS150" s="31">
        <f t="shared" si="435"/>
        <v>0</v>
      </c>
      <c r="AT150" s="31">
        <f t="shared" si="436"/>
        <v>0</v>
      </c>
      <c r="AU150" s="31">
        <f t="shared" si="437"/>
        <v>0</v>
      </c>
      <c r="AV150" s="31">
        <f t="shared" si="396"/>
        <v>13087</v>
      </c>
      <c r="AW150" s="31">
        <f t="shared" si="397"/>
        <v>5172.8999999999996</v>
      </c>
      <c r="AX150" s="31">
        <f t="shared" si="398"/>
        <v>5172.8999999999996</v>
      </c>
      <c r="AY150" s="31">
        <f t="shared" si="438"/>
        <v>-2284.9900000000002</v>
      </c>
      <c r="AZ150" s="31">
        <f t="shared" si="439"/>
        <v>0</v>
      </c>
      <c r="BA150" s="31">
        <f t="shared" si="440"/>
        <v>0</v>
      </c>
      <c r="BB150" s="31">
        <f t="shared" si="399"/>
        <v>10802.01</v>
      </c>
      <c r="BC150" s="31">
        <f t="shared" si="400"/>
        <v>5172.8999999999996</v>
      </c>
      <c r="BD150" s="31">
        <f t="shared" si="401"/>
        <v>5172.8999999999996</v>
      </c>
      <c r="BE150" s="31">
        <f t="shared" si="441"/>
        <v>0</v>
      </c>
      <c r="BF150" s="31">
        <f t="shared" si="442"/>
        <v>0</v>
      </c>
      <c r="BG150" s="31">
        <f t="shared" si="443"/>
        <v>0</v>
      </c>
      <c r="BH150" s="31">
        <f t="shared" si="402"/>
        <v>10802.01</v>
      </c>
      <c r="BI150" s="31">
        <f t="shared" si="403"/>
        <v>5172.8999999999996</v>
      </c>
      <c r="BJ150" s="31">
        <f t="shared" si="404"/>
        <v>5172.8999999999996</v>
      </c>
      <c r="BK150" s="31">
        <f t="shared" si="444"/>
        <v>0</v>
      </c>
      <c r="BL150" s="31">
        <f t="shared" si="445"/>
        <v>0</v>
      </c>
      <c r="BM150" s="31">
        <f t="shared" si="446"/>
        <v>0</v>
      </c>
      <c r="BN150" s="31">
        <f t="shared" si="405"/>
        <v>10802.01</v>
      </c>
      <c r="BO150" s="31">
        <f t="shared" si="406"/>
        <v>5172.8999999999996</v>
      </c>
      <c r="BP150" s="31">
        <f t="shared" si="407"/>
        <v>5172.8999999999996</v>
      </c>
      <c r="BQ150" s="31">
        <f t="shared" si="447"/>
        <v>0</v>
      </c>
      <c r="BR150" s="31">
        <f t="shared" si="448"/>
        <v>0</v>
      </c>
      <c r="BS150" s="31">
        <f t="shared" si="408"/>
        <v>10802.01</v>
      </c>
      <c r="BT150" s="31">
        <f t="shared" si="409"/>
        <v>5172.8999999999996</v>
      </c>
      <c r="BU150" s="31">
        <f t="shared" si="410"/>
        <v>5172.8999999999996</v>
      </c>
      <c r="BV150" s="31">
        <f t="shared" si="449"/>
        <v>0</v>
      </c>
      <c r="BW150" s="31">
        <f t="shared" si="450"/>
        <v>0</v>
      </c>
      <c r="BX150" s="31">
        <f t="shared" si="411"/>
        <v>10802.01</v>
      </c>
      <c r="BY150" s="31">
        <f t="shared" si="412"/>
        <v>5172.8999999999996</v>
      </c>
      <c r="BZ150" s="31">
        <f t="shared" si="413"/>
        <v>5172.8999999999996</v>
      </c>
      <c r="CA150" s="31">
        <f t="shared" si="451"/>
        <v>0</v>
      </c>
      <c r="CB150" s="31">
        <f t="shared" si="452"/>
        <v>0</v>
      </c>
      <c r="CC150" s="31">
        <f t="shared" si="453"/>
        <v>0</v>
      </c>
      <c r="CD150" s="31">
        <f t="shared" si="334"/>
        <v>10802.01</v>
      </c>
      <c r="CE150" s="31">
        <f t="shared" si="335"/>
        <v>5172.8999999999996</v>
      </c>
      <c r="CF150" s="31">
        <f t="shared" si="336"/>
        <v>5172.8999999999996</v>
      </c>
      <c r="CG150" s="31">
        <f t="shared" si="454"/>
        <v>0</v>
      </c>
      <c r="CH150" s="24"/>
      <c r="CI150" s="40"/>
      <c r="CN150" s="1" t="s">
        <v>30</v>
      </c>
    </row>
    <row r="151" ht="15">
      <c r="A151" s="16" t="s">
        <v>138</v>
      </c>
      <c r="B151" s="17">
        <v>240</v>
      </c>
      <c r="C151" s="16" t="s">
        <v>67</v>
      </c>
      <c r="D151" s="16" t="s">
        <v>105</v>
      </c>
      <c r="E151" s="39" t="s">
        <v>133</v>
      </c>
      <c r="F151" s="31">
        <v>13087</v>
      </c>
      <c r="G151" s="31">
        <v>5172.8999999999996</v>
      </c>
      <c r="H151" s="31">
        <v>5172.8999999999996</v>
      </c>
      <c r="I151" s="31"/>
      <c r="J151" s="31"/>
      <c r="K151" s="31"/>
      <c r="L151" s="31">
        <f t="shared" si="378"/>
        <v>13087</v>
      </c>
      <c r="M151" s="31">
        <f t="shared" si="379"/>
        <v>5172.8999999999996</v>
      </c>
      <c r="N151" s="31">
        <f t="shared" si="380"/>
        <v>5172.8999999999996</v>
      </c>
      <c r="O151" s="31"/>
      <c r="P151" s="31"/>
      <c r="Q151" s="31"/>
      <c r="R151" s="31">
        <f t="shared" si="381"/>
        <v>13087</v>
      </c>
      <c r="S151" s="31">
        <f t="shared" si="382"/>
        <v>5172.8999999999996</v>
      </c>
      <c r="T151" s="31">
        <f t="shared" si="383"/>
        <v>5172.8999999999996</v>
      </c>
      <c r="U151" s="31"/>
      <c r="V151" s="31"/>
      <c r="W151" s="31"/>
      <c r="X151" s="31">
        <f t="shared" si="384"/>
        <v>13087</v>
      </c>
      <c r="Y151" s="31">
        <f t="shared" si="385"/>
        <v>5172.8999999999996</v>
      </c>
      <c r="Z151" s="31">
        <f t="shared" si="386"/>
        <v>5172.8999999999996</v>
      </c>
      <c r="AA151" s="31"/>
      <c r="AB151" s="31"/>
      <c r="AC151" s="31"/>
      <c r="AD151" s="31">
        <f t="shared" si="387"/>
        <v>13087</v>
      </c>
      <c r="AE151" s="31">
        <f t="shared" si="388"/>
        <v>5172.8999999999996</v>
      </c>
      <c r="AF151" s="31">
        <f t="shared" si="389"/>
        <v>5172.8999999999996</v>
      </c>
      <c r="AG151" s="31"/>
      <c r="AH151" s="31"/>
      <c r="AI151" s="31"/>
      <c r="AJ151" s="31">
        <f t="shared" si="390"/>
        <v>13087</v>
      </c>
      <c r="AK151" s="31">
        <f t="shared" si="391"/>
        <v>5172.8999999999996</v>
      </c>
      <c r="AL151" s="31">
        <f t="shared" si="392"/>
        <v>5172.8999999999996</v>
      </c>
      <c r="AM151" s="31"/>
      <c r="AN151" s="31"/>
      <c r="AO151" s="31"/>
      <c r="AP151" s="31">
        <f t="shared" si="393"/>
        <v>13087</v>
      </c>
      <c r="AQ151" s="31">
        <f t="shared" si="394"/>
        <v>5172.8999999999996</v>
      </c>
      <c r="AR151" s="31">
        <f t="shared" si="395"/>
        <v>5172.8999999999996</v>
      </c>
      <c r="AS151" s="31"/>
      <c r="AT151" s="31"/>
      <c r="AU151" s="31"/>
      <c r="AV151" s="31">
        <f t="shared" si="396"/>
        <v>13087</v>
      </c>
      <c r="AW151" s="31">
        <f t="shared" si="397"/>
        <v>5172.8999999999996</v>
      </c>
      <c r="AX151" s="31">
        <f t="shared" si="398"/>
        <v>5172.8999999999996</v>
      </c>
      <c r="AY151" s="31">
        <f>-85.686-2199.304</f>
        <v>-2284.9900000000002</v>
      </c>
      <c r="AZ151" s="31"/>
      <c r="BA151" s="31"/>
      <c r="BB151" s="31">
        <f t="shared" si="399"/>
        <v>10802.01</v>
      </c>
      <c r="BC151" s="31">
        <f t="shared" si="400"/>
        <v>5172.8999999999996</v>
      </c>
      <c r="BD151" s="31">
        <f t="shared" si="401"/>
        <v>5172.8999999999996</v>
      </c>
      <c r="BE151" s="31"/>
      <c r="BF151" s="31"/>
      <c r="BG151" s="31"/>
      <c r="BH151" s="31">
        <f t="shared" si="402"/>
        <v>10802.01</v>
      </c>
      <c r="BI151" s="31">
        <f t="shared" si="403"/>
        <v>5172.8999999999996</v>
      </c>
      <c r="BJ151" s="31">
        <f t="shared" si="404"/>
        <v>5172.8999999999996</v>
      </c>
      <c r="BK151" s="31"/>
      <c r="BL151" s="31"/>
      <c r="BM151" s="31"/>
      <c r="BN151" s="31">
        <f t="shared" si="405"/>
        <v>10802.01</v>
      </c>
      <c r="BO151" s="31">
        <f t="shared" si="406"/>
        <v>5172.8999999999996</v>
      </c>
      <c r="BP151" s="31">
        <f t="shared" si="407"/>
        <v>5172.8999999999996</v>
      </c>
      <c r="BQ151" s="31"/>
      <c r="BR151" s="31"/>
      <c r="BS151" s="31">
        <f t="shared" si="408"/>
        <v>10802.01</v>
      </c>
      <c r="BT151" s="31">
        <f t="shared" si="409"/>
        <v>5172.8999999999996</v>
      </c>
      <c r="BU151" s="31">
        <f t="shared" si="410"/>
        <v>5172.8999999999996</v>
      </c>
      <c r="BV151" s="31"/>
      <c r="BW151" s="31"/>
      <c r="BX151" s="31">
        <f t="shared" si="411"/>
        <v>10802.01</v>
      </c>
      <c r="BY151" s="31">
        <f t="shared" si="412"/>
        <v>5172.8999999999996</v>
      </c>
      <c r="BZ151" s="31">
        <f t="shared" si="413"/>
        <v>5172.8999999999996</v>
      </c>
      <c r="CA151" s="31"/>
      <c r="CB151" s="31"/>
      <c r="CC151" s="31"/>
      <c r="CD151" s="31">
        <f t="shared" si="334"/>
        <v>10802.01</v>
      </c>
      <c r="CE151" s="31">
        <f t="shared" si="335"/>
        <v>5172.8999999999996</v>
      </c>
      <c r="CF151" s="31">
        <f t="shared" si="336"/>
        <v>5172.8999999999996</v>
      </c>
      <c r="CG151" s="31"/>
      <c r="CH151" s="24"/>
      <c r="CI151" s="40"/>
    </row>
    <row r="152" ht="29.850000000000001">
      <c r="A152" s="41" t="s">
        <v>140</v>
      </c>
      <c r="B152" s="17"/>
      <c r="C152" s="16"/>
      <c r="D152" s="16"/>
      <c r="E152" s="39" t="s">
        <v>141</v>
      </c>
      <c r="F152" s="31">
        <f t="shared" si="414"/>
        <v>35549</v>
      </c>
      <c r="G152" s="31">
        <f t="shared" si="415"/>
        <v>0</v>
      </c>
      <c r="H152" s="31">
        <f t="shared" si="416"/>
        <v>0</v>
      </c>
      <c r="I152" s="31">
        <f t="shared" si="417"/>
        <v>0</v>
      </c>
      <c r="J152" s="31">
        <f t="shared" si="418"/>
        <v>0</v>
      </c>
      <c r="K152" s="31">
        <f t="shared" si="419"/>
        <v>0</v>
      </c>
      <c r="L152" s="31">
        <f t="shared" si="378"/>
        <v>35549</v>
      </c>
      <c r="M152" s="31">
        <f t="shared" si="379"/>
        <v>0</v>
      </c>
      <c r="N152" s="31">
        <f t="shared" si="380"/>
        <v>0</v>
      </c>
      <c r="O152" s="31">
        <f t="shared" si="420"/>
        <v>0</v>
      </c>
      <c r="P152" s="31">
        <f t="shared" si="421"/>
        <v>0</v>
      </c>
      <c r="Q152" s="31">
        <f t="shared" si="422"/>
        <v>0</v>
      </c>
      <c r="R152" s="31">
        <f t="shared" si="381"/>
        <v>35549</v>
      </c>
      <c r="S152" s="31">
        <f t="shared" si="382"/>
        <v>0</v>
      </c>
      <c r="T152" s="31">
        <f t="shared" si="383"/>
        <v>0</v>
      </c>
      <c r="U152" s="31">
        <f t="shared" si="423"/>
        <v>0</v>
      </c>
      <c r="V152" s="31">
        <f t="shared" si="424"/>
        <v>0</v>
      </c>
      <c r="W152" s="31">
        <f t="shared" si="425"/>
        <v>0</v>
      </c>
      <c r="X152" s="31">
        <f t="shared" si="384"/>
        <v>35549</v>
      </c>
      <c r="Y152" s="31">
        <f t="shared" si="385"/>
        <v>0</v>
      </c>
      <c r="Z152" s="31">
        <f t="shared" si="386"/>
        <v>0</v>
      </c>
      <c r="AA152" s="31">
        <f t="shared" si="426"/>
        <v>0</v>
      </c>
      <c r="AB152" s="31">
        <f t="shared" si="427"/>
        <v>0</v>
      </c>
      <c r="AC152" s="31">
        <f t="shared" si="428"/>
        <v>0</v>
      </c>
      <c r="AD152" s="31">
        <f t="shared" si="387"/>
        <v>35549</v>
      </c>
      <c r="AE152" s="31">
        <f t="shared" si="388"/>
        <v>0</v>
      </c>
      <c r="AF152" s="31">
        <f t="shared" si="389"/>
        <v>0</v>
      </c>
      <c r="AG152" s="31">
        <f t="shared" si="429"/>
        <v>0</v>
      </c>
      <c r="AH152" s="31">
        <f t="shared" si="430"/>
        <v>0</v>
      </c>
      <c r="AI152" s="31">
        <f t="shared" si="431"/>
        <v>0</v>
      </c>
      <c r="AJ152" s="31">
        <f t="shared" si="390"/>
        <v>35549</v>
      </c>
      <c r="AK152" s="31">
        <f t="shared" si="391"/>
        <v>0</v>
      </c>
      <c r="AL152" s="31">
        <f t="shared" si="392"/>
        <v>0</v>
      </c>
      <c r="AM152" s="31">
        <f t="shared" si="432"/>
        <v>0</v>
      </c>
      <c r="AN152" s="31">
        <f t="shared" si="433"/>
        <v>0</v>
      </c>
      <c r="AO152" s="31">
        <f t="shared" si="434"/>
        <v>0</v>
      </c>
      <c r="AP152" s="31">
        <f t="shared" si="393"/>
        <v>35549</v>
      </c>
      <c r="AQ152" s="31">
        <f t="shared" si="394"/>
        <v>0</v>
      </c>
      <c r="AR152" s="31">
        <f t="shared" si="395"/>
        <v>0</v>
      </c>
      <c r="AS152" s="31">
        <f t="shared" si="435"/>
        <v>0</v>
      </c>
      <c r="AT152" s="31">
        <f t="shared" si="436"/>
        <v>0</v>
      </c>
      <c r="AU152" s="31">
        <f t="shared" si="437"/>
        <v>0</v>
      </c>
      <c r="AV152" s="31">
        <f t="shared" si="396"/>
        <v>35549</v>
      </c>
      <c r="AW152" s="31">
        <f t="shared" si="397"/>
        <v>0</v>
      </c>
      <c r="AX152" s="31">
        <f t="shared" si="398"/>
        <v>0</v>
      </c>
      <c r="AY152" s="31">
        <f t="shared" ref="AY152:AY155" si="455">AY153</f>
        <v>0</v>
      </c>
      <c r="AZ152" s="31">
        <f t="shared" si="439"/>
        <v>0</v>
      </c>
      <c r="BA152" s="31">
        <f t="shared" si="440"/>
        <v>0</v>
      </c>
      <c r="BB152" s="31">
        <f t="shared" si="399"/>
        <v>35549</v>
      </c>
      <c r="BC152" s="31">
        <f t="shared" si="400"/>
        <v>0</v>
      </c>
      <c r="BD152" s="31">
        <f t="shared" si="401"/>
        <v>0</v>
      </c>
      <c r="BE152" s="31">
        <f t="shared" si="441"/>
        <v>0</v>
      </c>
      <c r="BF152" s="31">
        <f t="shared" si="442"/>
        <v>0</v>
      </c>
      <c r="BG152" s="31">
        <f t="shared" si="443"/>
        <v>0</v>
      </c>
      <c r="BH152" s="31">
        <f t="shared" si="402"/>
        <v>35549</v>
      </c>
      <c r="BI152" s="31">
        <f t="shared" si="403"/>
        <v>0</v>
      </c>
      <c r="BJ152" s="31">
        <f t="shared" si="404"/>
        <v>0</v>
      </c>
      <c r="BK152" s="31">
        <f t="shared" si="444"/>
        <v>0</v>
      </c>
      <c r="BL152" s="31">
        <f t="shared" si="445"/>
        <v>0</v>
      </c>
      <c r="BM152" s="31">
        <f t="shared" si="446"/>
        <v>0</v>
      </c>
      <c r="BN152" s="31">
        <f t="shared" si="405"/>
        <v>35549</v>
      </c>
      <c r="BO152" s="31">
        <f t="shared" si="406"/>
        <v>0</v>
      </c>
      <c r="BP152" s="31">
        <f t="shared" si="407"/>
        <v>0</v>
      </c>
      <c r="BQ152" s="31">
        <f t="shared" si="447"/>
        <v>0</v>
      </c>
      <c r="BR152" s="31">
        <f t="shared" si="448"/>
        <v>0</v>
      </c>
      <c r="BS152" s="31">
        <f t="shared" si="408"/>
        <v>35549</v>
      </c>
      <c r="BT152" s="31">
        <f t="shared" si="409"/>
        <v>0</v>
      </c>
      <c r="BU152" s="31">
        <f t="shared" si="410"/>
        <v>0</v>
      </c>
      <c r="BV152" s="31">
        <f t="shared" si="449"/>
        <v>0</v>
      </c>
      <c r="BW152" s="31">
        <f t="shared" si="450"/>
        <v>0</v>
      </c>
      <c r="BX152" s="31">
        <f t="shared" si="411"/>
        <v>35549</v>
      </c>
      <c r="BY152" s="31">
        <f t="shared" si="412"/>
        <v>0</v>
      </c>
      <c r="BZ152" s="31">
        <f t="shared" si="413"/>
        <v>0</v>
      </c>
      <c r="CA152" s="31">
        <f t="shared" si="451"/>
        <v>-35549</v>
      </c>
      <c r="CB152" s="31">
        <f t="shared" si="452"/>
        <v>35549</v>
      </c>
      <c r="CC152" s="31">
        <f t="shared" si="453"/>
        <v>0</v>
      </c>
      <c r="CD152" s="31">
        <f t="shared" si="334"/>
        <v>0</v>
      </c>
      <c r="CE152" s="31">
        <f t="shared" si="335"/>
        <v>35549</v>
      </c>
      <c r="CF152" s="31">
        <f t="shared" si="336"/>
        <v>0</v>
      </c>
      <c r="CG152" s="31">
        <f t="shared" si="454"/>
        <v>0</v>
      </c>
      <c r="CH152" s="24"/>
      <c r="CI152" s="40"/>
      <c r="CL152" s="1" t="s">
        <v>28</v>
      </c>
    </row>
    <row r="153" ht="43.75">
      <c r="A153" s="41" t="s">
        <v>142</v>
      </c>
      <c r="B153" s="17"/>
      <c r="C153" s="16"/>
      <c r="D153" s="16"/>
      <c r="E153" s="39" t="s">
        <v>143</v>
      </c>
      <c r="F153" s="31">
        <f t="shared" si="414"/>
        <v>35549</v>
      </c>
      <c r="G153" s="31">
        <f t="shared" si="415"/>
        <v>0</v>
      </c>
      <c r="H153" s="31">
        <f t="shared" si="416"/>
        <v>0</v>
      </c>
      <c r="I153" s="31">
        <f t="shared" si="417"/>
        <v>0</v>
      </c>
      <c r="J153" s="31">
        <f t="shared" si="418"/>
        <v>0</v>
      </c>
      <c r="K153" s="31">
        <f t="shared" si="419"/>
        <v>0</v>
      </c>
      <c r="L153" s="31">
        <f t="shared" si="378"/>
        <v>35549</v>
      </c>
      <c r="M153" s="31">
        <f t="shared" si="379"/>
        <v>0</v>
      </c>
      <c r="N153" s="31">
        <f t="shared" si="380"/>
        <v>0</v>
      </c>
      <c r="O153" s="31">
        <f t="shared" si="420"/>
        <v>0</v>
      </c>
      <c r="P153" s="31">
        <f t="shared" si="421"/>
        <v>0</v>
      </c>
      <c r="Q153" s="31">
        <f t="shared" si="422"/>
        <v>0</v>
      </c>
      <c r="R153" s="31">
        <f t="shared" si="381"/>
        <v>35549</v>
      </c>
      <c r="S153" s="31">
        <f t="shared" si="382"/>
        <v>0</v>
      </c>
      <c r="T153" s="31">
        <f t="shared" si="383"/>
        <v>0</v>
      </c>
      <c r="U153" s="31">
        <f t="shared" si="423"/>
        <v>0</v>
      </c>
      <c r="V153" s="31">
        <f t="shared" si="424"/>
        <v>0</v>
      </c>
      <c r="W153" s="31">
        <f t="shared" si="425"/>
        <v>0</v>
      </c>
      <c r="X153" s="31">
        <f t="shared" si="384"/>
        <v>35549</v>
      </c>
      <c r="Y153" s="31">
        <f t="shared" si="385"/>
        <v>0</v>
      </c>
      <c r="Z153" s="31">
        <f t="shared" si="386"/>
        <v>0</v>
      </c>
      <c r="AA153" s="31">
        <f t="shared" si="426"/>
        <v>0</v>
      </c>
      <c r="AB153" s="31">
        <f t="shared" si="427"/>
        <v>0</v>
      </c>
      <c r="AC153" s="31">
        <f t="shared" si="428"/>
        <v>0</v>
      </c>
      <c r="AD153" s="31">
        <f t="shared" si="387"/>
        <v>35549</v>
      </c>
      <c r="AE153" s="31">
        <f t="shared" si="388"/>
        <v>0</v>
      </c>
      <c r="AF153" s="31">
        <f t="shared" si="389"/>
        <v>0</v>
      </c>
      <c r="AG153" s="31">
        <f t="shared" si="429"/>
        <v>0</v>
      </c>
      <c r="AH153" s="31">
        <f t="shared" si="430"/>
        <v>0</v>
      </c>
      <c r="AI153" s="31">
        <f t="shared" si="431"/>
        <v>0</v>
      </c>
      <c r="AJ153" s="31">
        <f t="shared" si="390"/>
        <v>35549</v>
      </c>
      <c r="AK153" s="31">
        <f t="shared" si="391"/>
        <v>0</v>
      </c>
      <c r="AL153" s="31">
        <f t="shared" si="392"/>
        <v>0</v>
      </c>
      <c r="AM153" s="31">
        <f t="shared" si="432"/>
        <v>0</v>
      </c>
      <c r="AN153" s="31">
        <f t="shared" si="433"/>
        <v>0</v>
      </c>
      <c r="AO153" s="31">
        <f t="shared" si="434"/>
        <v>0</v>
      </c>
      <c r="AP153" s="31">
        <f t="shared" si="393"/>
        <v>35549</v>
      </c>
      <c r="AQ153" s="31">
        <f t="shared" si="394"/>
        <v>0</v>
      </c>
      <c r="AR153" s="31">
        <f t="shared" si="395"/>
        <v>0</v>
      </c>
      <c r="AS153" s="31">
        <f t="shared" si="435"/>
        <v>0</v>
      </c>
      <c r="AT153" s="31">
        <f t="shared" si="436"/>
        <v>0</v>
      </c>
      <c r="AU153" s="31">
        <f t="shared" si="437"/>
        <v>0</v>
      </c>
      <c r="AV153" s="31">
        <f t="shared" si="396"/>
        <v>35549</v>
      </c>
      <c r="AW153" s="31">
        <f t="shared" si="397"/>
        <v>0</v>
      </c>
      <c r="AX153" s="31">
        <f t="shared" si="398"/>
        <v>0</v>
      </c>
      <c r="AY153" s="31">
        <f t="shared" si="455"/>
        <v>0</v>
      </c>
      <c r="AZ153" s="31">
        <f t="shared" si="439"/>
        <v>0</v>
      </c>
      <c r="BA153" s="31">
        <f t="shared" si="440"/>
        <v>0</v>
      </c>
      <c r="BB153" s="31">
        <f t="shared" si="399"/>
        <v>35549</v>
      </c>
      <c r="BC153" s="31">
        <f t="shared" si="400"/>
        <v>0</v>
      </c>
      <c r="BD153" s="31">
        <f t="shared" si="401"/>
        <v>0</v>
      </c>
      <c r="BE153" s="31">
        <f t="shared" si="441"/>
        <v>0</v>
      </c>
      <c r="BF153" s="31">
        <f t="shared" si="442"/>
        <v>0</v>
      </c>
      <c r="BG153" s="31">
        <f t="shared" si="443"/>
        <v>0</v>
      </c>
      <c r="BH153" s="31">
        <f t="shared" si="402"/>
        <v>35549</v>
      </c>
      <c r="BI153" s="31">
        <f t="shared" si="403"/>
        <v>0</v>
      </c>
      <c r="BJ153" s="31">
        <f t="shared" si="404"/>
        <v>0</v>
      </c>
      <c r="BK153" s="31">
        <f t="shared" si="444"/>
        <v>0</v>
      </c>
      <c r="BL153" s="31">
        <f t="shared" si="445"/>
        <v>0</v>
      </c>
      <c r="BM153" s="31">
        <f t="shared" si="446"/>
        <v>0</v>
      </c>
      <c r="BN153" s="31">
        <f t="shared" si="405"/>
        <v>35549</v>
      </c>
      <c r="BO153" s="31">
        <f t="shared" si="406"/>
        <v>0</v>
      </c>
      <c r="BP153" s="31">
        <f t="shared" si="407"/>
        <v>0</v>
      </c>
      <c r="BQ153" s="31">
        <f t="shared" si="447"/>
        <v>0</v>
      </c>
      <c r="BR153" s="31">
        <f t="shared" si="448"/>
        <v>0</v>
      </c>
      <c r="BS153" s="31">
        <f t="shared" si="408"/>
        <v>35549</v>
      </c>
      <c r="BT153" s="31">
        <f t="shared" si="409"/>
        <v>0</v>
      </c>
      <c r="BU153" s="31">
        <f t="shared" si="410"/>
        <v>0</v>
      </c>
      <c r="BV153" s="31">
        <f t="shared" si="449"/>
        <v>0</v>
      </c>
      <c r="BW153" s="31">
        <f t="shared" si="450"/>
        <v>0</v>
      </c>
      <c r="BX153" s="31">
        <f t="shared" si="411"/>
        <v>35549</v>
      </c>
      <c r="BY153" s="31">
        <f t="shared" si="412"/>
        <v>0</v>
      </c>
      <c r="BZ153" s="31">
        <f t="shared" si="413"/>
        <v>0</v>
      </c>
      <c r="CA153" s="31">
        <f t="shared" si="451"/>
        <v>-35549</v>
      </c>
      <c r="CB153" s="31">
        <f t="shared" si="452"/>
        <v>35549</v>
      </c>
      <c r="CC153" s="31">
        <f t="shared" si="453"/>
        <v>0</v>
      </c>
      <c r="CD153" s="31">
        <f t="shared" si="334"/>
        <v>0</v>
      </c>
      <c r="CE153" s="31">
        <f t="shared" si="335"/>
        <v>35549</v>
      </c>
      <c r="CF153" s="31">
        <f t="shared" si="336"/>
        <v>0</v>
      </c>
      <c r="CG153" s="31">
        <f t="shared" si="454"/>
        <v>0</v>
      </c>
      <c r="CH153" s="24"/>
      <c r="CI153" s="40"/>
      <c r="CO153" s="1" t="s">
        <v>31</v>
      </c>
    </row>
    <row r="154" ht="39.549999999999997">
      <c r="A154" s="41" t="s">
        <v>142</v>
      </c>
      <c r="B154" s="17">
        <v>400</v>
      </c>
      <c r="C154" s="16"/>
      <c r="D154" s="16"/>
      <c r="E154" s="39" t="s">
        <v>84</v>
      </c>
      <c r="F154" s="31">
        <f t="shared" si="414"/>
        <v>35549</v>
      </c>
      <c r="G154" s="31">
        <f t="shared" si="415"/>
        <v>0</v>
      </c>
      <c r="H154" s="31">
        <f t="shared" si="416"/>
        <v>0</v>
      </c>
      <c r="I154" s="31">
        <f t="shared" si="417"/>
        <v>0</v>
      </c>
      <c r="J154" s="31">
        <f t="shared" si="418"/>
        <v>0</v>
      </c>
      <c r="K154" s="31">
        <f t="shared" si="419"/>
        <v>0</v>
      </c>
      <c r="L154" s="31">
        <f t="shared" si="378"/>
        <v>35549</v>
      </c>
      <c r="M154" s="31">
        <f t="shared" si="379"/>
        <v>0</v>
      </c>
      <c r="N154" s="31">
        <f t="shared" si="380"/>
        <v>0</v>
      </c>
      <c r="O154" s="31">
        <f t="shared" si="420"/>
        <v>0</v>
      </c>
      <c r="P154" s="31">
        <f t="shared" si="421"/>
        <v>0</v>
      </c>
      <c r="Q154" s="31">
        <f t="shared" si="422"/>
        <v>0</v>
      </c>
      <c r="R154" s="31">
        <f t="shared" si="381"/>
        <v>35549</v>
      </c>
      <c r="S154" s="31">
        <f t="shared" si="382"/>
        <v>0</v>
      </c>
      <c r="T154" s="31">
        <f t="shared" si="383"/>
        <v>0</v>
      </c>
      <c r="U154" s="31">
        <f t="shared" si="423"/>
        <v>0</v>
      </c>
      <c r="V154" s="31">
        <f t="shared" si="424"/>
        <v>0</v>
      </c>
      <c r="W154" s="31">
        <f t="shared" si="425"/>
        <v>0</v>
      </c>
      <c r="X154" s="31">
        <f t="shared" si="384"/>
        <v>35549</v>
      </c>
      <c r="Y154" s="31">
        <f t="shared" si="385"/>
        <v>0</v>
      </c>
      <c r="Z154" s="31">
        <f t="shared" si="386"/>
        <v>0</v>
      </c>
      <c r="AA154" s="31">
        <f t="shared" si="426"/>
        <v>0</v>
      </c>
      <c r="AB154" s="31">
        <f t="shared" si="427"/>
        <v>0</v>
      </c>
      <c r="AC154" s="31">
        <f t="shared" si="428"/>
        <v>0</v>
      </c>
      <c r="AD154" s="31">
        <f t="shared" si="387"/>
        <v>35549</v>
      </c>
      <c r="AE154" s="31">
        <f t="shared" si="388"/>
        <v>0</v>
      </c>
      <c r="AF154" s="31">
        <f t="shared" si="389"/>
        <v>0</v>
      </c>
      <c r="AG154" s="31">
        <f t="shared" si="429"/>
        <v>0</v>
      </c>
      <c r="AH154" s="31">
        <f t="shared" si="430"/>
        <v>0</v>
      </c>
      <c r="AI154" s="31">
        <f t="shared" si="431"/>
        <v>0</v>
      </c>
      <c r="AJ154" s="31">
        <f t="shared" si="390"/>
        <v>35549</v>
      </c>
      <c r="AK154" s="31">
        <f t="shared" si="391"/>
        <v>0</v>
      </c>
      <c r="AL154" s="31">
        <f t="shared" si="392"/>
        <v>0</v>
      </c>
      <c r="AM154" s="31">
        <f t="shared" si="432"/>
        <v>0</v>
      </c>
      <c r="AN154" s="31">
        <f t="shared" si="433"/>
        <v>0</v>
      </c>
      <c r="AO154" s="31">
        <f t="shared" si="434"/>
        <v>0</v>
      </c>
      <c r="AP154" s="31">
        <f t="shared" si="393"/>
        <v>35549</v>
      </c>
      <c r="AQ154" s="31">
        <f t="shared" si="394"/>
        <v>0</v>
      </c>
      <c r="AR154" s="31">
        <f t="shared" si="395"/>
        <v>0</v>
      </c>
      <c r="AS154" s="31">
        <f t="shared" si="435"/>
        <v>0</v>
      </c>
      <c r="AT154" s="31">
        <f t="shared" si="436"/>
        <v>0</v>
      </c>
      <c r="AU154" s="31">
        <f t="shared" si="437"/>
        <v>0</v>
      </c>
      <c r="AV154" s="31">
        <f t="shared" si="396"/>
        <v>35549</v>
      </c>
      <c r="AW154" s="31">
        <f t="shared" si="397"/>
        <v>0</v>
      </c>
      <c r="AX154" s="31">
        <f t="shared" si="398"/>
        <v>0</v>
      </c>
      <c r="AY154" s="31">
        <f t="shared" si="455"/>
        <v>0</v>
      </c>
      <c r="AZ154" s="31">
        <f t="shared" si="439"/>
        <v>0</v>
      </c>
      <c r="BA154" s="31">
        <f t="shared" si="440"/>
        <v>0</v>
      </c>
      <c r="BB154" s="31">
        <f t="shared" si="399"/>
        <v>35549</v>
      </c>
      <c r="BC154" s="31">
        <f t="shared" si="400"/>
        <v>0</v>
      </c>
      <c r="BD154" s="31">
        <f t="shared" si="401"/>
        <v>0</v>
      </c>
      <c r="BE154" s="31">
        <f t="shared" si="441"/>
        <v>0</v>
      </c>
      <c r="BF154" s="31">
        <f t="shared" si="442"/>
        <v>0</v>
      </c>
      <c r="BG154" s="31">
        <f t="shared" si="443"/>
        <v>0</v>
      </c>
      <c r="BH154" s="31">
        <f t="shared" si="402"/>
        <v>35549</v>
      </c>
      <c r="BI154" s="31">
        <f t="shared" si="403"/>
        <v>0</v>
      </c>
      <c r="BJ154" s="31">
        <f t="shared" si="404"/>
        <v>0</v>
      </c>
      <c r="BK154" s="31">
        <f t="shared" si="444"/>
        <v>0</v>
      </c>
      <c r="BL154" s="31">
        <f t="shared" si="445"/>
        <v>0</v>
      </c>
      <c r="BM154" s="31">
        <f t="shared" si="446"/>
        <v>0</v>
      </c>
      <c r="BN154" s="31">
        <f t="shared" si="405"/>
        <v>35549</v>
      </c>
      <c r="BO154" s="31">
        <f t="shared" si="406"/>
        <v>0</v>
      </c>
      <c r="BP154" s="31">
        <f t="shared" si="407"/>
        <v>0</v>
      </c>
      <c r="BQ154" s="31">
        <f t="shared" si="447"/>
        <v>0</v>
      </c>
      <c r="BR154" s="31">
        <f t="shared" si="448"/>
        <v>0</v>
      </c>
      <c r="BS154" s="31">
        <f t="shared" si="408"/>
        <v>35549</v>
      </c>
      <c r="BT154" s="31">
        <f t="shared" si="409"/>
        <v>0</v>
      </c>
      <c r="BU154" s="31">
        <f t="shared" si="410"/>
        <v>0</v>
      </c>
      <c r="BV154" s="31">
        <f t="shared" si="449"/>
        <v>0</v>
      </c>
      <c r="BW154" s="31">
        <f t="shared" si="450"/>
        <v>0</v>
      </c>
      <c r="BX154" s="31">
        <f t="shared" si="411"/>
        <v>35549</v>
      </c>
      <c r="BY154" s="31">
        <f t="shared" si="412"/>
        <v>0</v>
      </c>
      <c r="BZ154" s="31">
        <f t="shared" si="413"/>
        <v>0</v>
      </c>
      <c r="CA154" s="31">
        <f t="shared" si="451"/>
        <v>-35549</v>
      </c>
      <c r="CB154" s="31">
        <f t="shared" si="452"/>
        <v>35549</v>
      </c>
      <c r="CC154" s="31">
        <f t="shared" si="453"/>
        <v>0</v>
      </c>
      <c r="CD154" s="31">
        <f t="shared" si="334"/>
        <v>0</v>
      </c>
      <c r="CE154" s="31">
        <f t="shared" si="335"/>
        <v>35549</v>
      </c>
      <c r="CF154" s="31">
        <f t="shared" si="336"/>
        <v>0</v>
      </c>
      <c r="CG154" s="31">
        <f t="shared" si="454"/>
        <v>0</v>
      </c>
      <c r="CH154" s="24"/>
      <c r="CI154" s="40"/>
      <c r="CM154" s="1" t="s">
        <v>29</v>
      </c>
    </row>
    <row r="155" ht="15">
      <c r="A155" s="41" t="s">
        <v>142</v>
      </c>
      <c r="B155" s="17">
        <v>410</v>
      </c>
      <c r="C155" s="16"/>
      <c r="D155" s="16"/>
      <c r="E155" s="39" t="s">
        <v>85</v>
      </c>
      <c r="F155" s="31">
        <f t="shared" si="414"/>
        <v>35549</v>
      </c>
      <c r="G155" s="31">
        <f t="shared" si="415"/>
        <v>0</v>
      </c>
      <c r="H155" s="31">
        <f t="shared" si="416"/>
        <v>0</v>
      </c>
      <c r="I155" s="31">
        <f t="shared" si="417"/>
        <v>0</v>
      </c>
      <c r="J155" s="31">
        <f t="shared" si="418"/>
        <v>0</v>
      </c>
      <c r="K155" s="31">
        <f t="shared" si="419"/>
        <v>0</v>
      </c>
      <c r="L155" s="31">
        <f t="shared" si="378"/>
        <v>35549</v>
      </c>
      <c r="M155" s="31">
        <f t="shared" si="379"/>
        <v>0</v>
      </c>
      <c r="N155" s="31">
        <f t="shared" si="380"/>
        <v>0</v>
      </c>
      <c r="O155" s="31">
        <f t="shared" si="420"/>
        <v>0</v>
      </c>
      <c r="P155" s="31">
        <f t="shared" si="421"/>
        <v>0</v>
      </c>
      <c r="Q155" s="31">
        <f t="shared" si="422"/>
        <v>0</v>
      </c>
      <c r="R155" s="31">
        <f t="shared" si="381"/>
        <v>35549</v>
      </c>
      <c r="S155" s="31">
        <f t="shared" si="382"/>
        <v>0</v>
      </c>
      <c r="T155" s="31">
        <f t="shared" si="383"/>
        <v>0</v>
      </c>
      <c r="U155" s="31">
        <f t="shared" si="423"/>
        <v>0</v>
      </c>
      <c r="V155" s="31">
        <f t="shared" si="424"/>
        <v>0</v>
      </c>
      <c r="W155" s="31">
        <f t="shared" si="425"/>
        <v>0</v>
      </c>
      <c r="X155" s="31">
        <f t="shared" si="384"/>
        <v>35549</v>
      </c>
      <c r="Y155" s="31">
        <f t="shared" si="385"/>
        <v>0</v>
      </c>
      <c r="Z155" s="31">
        <f t="shared" si="386"/>
        <v>0</v>
      </c>
      <c r="AA155" s="31">
        <f t="shared" si="426"/>
        <v>0</v>
      </c>
      <c r="AB155" s="31">
        <f t="shared" si="427"/>
        <v>0</v>
      </c>
      <c r="AC155" s="31">
        <f t="shared" si="428"/>
        <v>0</v>
      </c>
      <c r="AD155" s="31">
        <f t="shared" si="387"/>
        <v>35549</v>
      </c>
      <c r="AE155" s="31">
        <f t="shared" si="388"/>
        <v>0</v>
      </c>
      <c r="AF155" s="31">
        <f t="shared" si="389"/>
        <v>0</v>
      </c>
      <c r="AG155" s="31">
        <f t="shared" si="429"/>
        <v>0</v>
      </c>
      <c r="AH155" s="31">
        <f t="shared" si="430"/>
        <v>0</v>
      </c>
      <c r="AI155" s="31">
        <f t="shared" si="431"/>
        <v>0</v>
      </c>
      <c r="AJ155" s="31">
        <f t="shared" si="390"/>
        <v>35549</v>
      </c>
      <c r="AK155" s="31">
        <f t="shared" si="391"/>
        <v>0</v>
      </c>
      <c r="AL155" s="31">
        <f t="shared" si="392"/>
        <v>0</v>
      </c>
      <c r="AM155" s="31">
        <f t="shared" si="432"/>
        <v>0</v>
      </c>
      <c r="AN155" s="31">
        <f t="shared" si="433"/>
        <v>0</v>
      </c>
      <c r="AO155" s="31">
        <f t="shared" si="434"/>
        <v>0</v>
      </c>
      <c r="AP155" s="31">
        <f t="shared" si="393"/>
        <v>35549</v>
      </c>
      <c r="AQ155" s="31">
        <f t="shared" si="394"/>
        <v>0</v>
      </c>
      <c r="AR155" s="31">
        <f t="shared" si="395"/>
        <v>0</v>
      </c>
      <c r="AS155" s="31">
        <f t="shared" si="435"/>
        <v>0</v>
      </c>
      <c r="AT155" s="31">
        <f t="shared" si="436"/>
        <v>0</v>
      </c>
      <c r="AU155" s="31">
        <f t="shared" si="437"/>
        <v>0</v>
      </c>
      <c r="AV155" s="31">
        <f t="shared" si="396"/>
        <v>35549</v>
      </c>
      <c r="AW155" s="31">
        <f t="shared" si="397"/>
        <v>0</v>
      </c>
      <c r="AX155" s="31">
        <f t="shared" si="398"/>
        <v>0</v>
      </c>
      <c r="AY155" s="31">
        <f t="shared" si="455"/>
        <v>0</v>
      </c>
      <c r="AZ155" s="31">
        <f t="shared" si="439"/>
        <v>0</v>
      </c>
      <c r="BA155" s="31">
        <f t="shared" si="440"/>
        <v>0</v>
      </c>
      <c r="BB155" s="31">
        <f t="shared" si="399"/>
        <v>35549</v>
      </c>
      <c r="BC155" s="31">
        <f t="shared" si="400"/>
        <v>0</v>
      </c>
      <c r="BD155" s="31">
        <f t="shared" si="401"/>
        <v>0</v>
      </c>
      <c r="BE155" s="31">
        <f t="shared" si="441"/>
        <v>0</v>
      </c>
      <c r="BF155" s="31">
        <f t="shared" si="442"/>
        <v>0</v>
      </c>
      <c r="BG155" s="31">
        <f t="shared" si="443"/>
        <v>0</v>
      </c>
      <c r="BH155" s="31">
        <f t="shared" si="402"/>
        <v>35549</v>
      </c>
      <c r="BI155" s="31">
        <f t="shared" si="403"/>
        <v>0</v>
      </c>
      <c r="BJ155" s="31">
        <f t="shared" si="404"/>
        <v>0</v>
      </c>
      <c r="BK155" s="31">
        <f t="shared" si="444"/>
        <v>0</v>
      </c>
      <c r="BL155" s="31">
        <f t="shared" si="445"/>
        <v>0</v>
      </c>
      <c r="BM155" s="31">
        <f t="shared" si="446"/>
        <v>0</v>
      </c>
      <c r="BN155" s="31">
        <f t="shared" si="405"/>
        <v>35549</v>
      </c>
      <c r="BO155" s="31">
        <f t="shared" si="406"/>
        <v>0</v>
      </c>
      <c r="BP155" s="31">
        <f t="shared" si="407"/>
        <v>0</v>
      </c>
      <c r="BQ155" s="31">
        <f t="shared" si="447"/>
        <v>0</v>
      </c>
      <c r="BR155" s="31">
        <f t="shared" si="448"/>
        <v>0</v>
      </c>
      <c r="BS155" s="31">
        <f t="shared" si="408"/>
        <v>35549</v>
      </c>
      <c r="BT155" s="31">
        <f t="shared" si="409"/>
        <v>0</v>
      </c>
      <c r="BU155" s="31">
        <f t="shared" si="410"/>
        <v>0</v>
      </c>
      <c r="BV155" s="31">
        <f t="shared" si="449"/>
        <v>0</v>
      </c>
      <c r="BW155" s="31">
        <f t="shared" si="450"/>
        <v>0</v>
      </c>
      <c r="BX155" s="31">
        <f t="shared" si="411"/>
        <v>35549</v>
      </c>
      <c r="BY155" s="31">
        <f t="shared" si="412"/>
        <v>0</v>
      </c>
      <c r="BZ155" s="31">
        <f t="shared" si="413"/>
        <v>0</v>
      </c>
      <c r="CA155" s="31">
        <f t="shared" si="451"/>
        <v>-35549</v>
      </c>
      <c r="CB155" s="31">
        <f t="shared" si="452"/>
        <v>35549</v>
      </c>
      <c r="CC155" s="31">
        <f t="shared" si="453"/>
        <v>0</v>
      </c>
      <c r="CD155" s="31">
        <f t="shared" si="334"/>
        <v>0</v>
      </c>
      <c r="CE155" s="31">
        <f t="shared" si="335"/>
        <v>35549</v>
      </c>
      <c r="CF155" s="31">
        <f t="shared" si="336"/>
        <v>0</v>
      </c>
      <c r="CG155" s="31">
        <f t="shared" si="454"/>
        <v>0</v>
      </c>
      <c r="CH155" s="24"/>
      <c r="CI155" s="40"/>
      <c r="CN155" s="1" t="s">
        <v>30</v>
      </c>
    </row>
    <row r="156" ht="43.75">
      <c r="A156" s="41" t="s">
        <v>142</v>
      </c>
      <c r="B156" s="17">
        <v>410</v>
      </c>
      <c r="C156" s="16" t="s">
        <v>67</v>
      </c>
      <c r="D156" s="16" t="s">
        <v>134</v>
      </c>
      <c r="E156" s="39" t="s">
        <v>135</v>
      </c>
      <c r="F156" s="31">
        <v>35549</v>
      </c>
      <c r="G156" s="31"/>
      <c r="H156" s="31"/>
      <c r="I156" s="31"/>
      <c r="J156" s="31"/>
      <c r="K156" s="31"/>
      <c r="L156" s="31">
        <f t="shared" si="378"/>
        <v>35549</v>
      </c>
      <c r="M156" s="31">
        <f t="shared" si="379"/>
        <v>0</v>
      </c>
      <c r="N156" s="31">
        <f t="shared" si="380"/>
        <v>0</v>
      </c>
      <c r="O156" s="31"/>
      <c r="P156" s="31"/>
      <c r="Q156" s="31"/>
      <c r="R156" s="31">
        <f t="shared" si="381"/>
        <v>35549</v>
      </c>
      <c r="S156" s="31">
        <f t="shared" si="382"/>
        <v>0</v>
      </c>
      <c r="T156" s="31">
        <f t="shared" si="383"/>
        <v>0</v>
      </c>
      <c r="U156" s="31"/>
      <c r="V156" s="31"/>
      <c r="W156" s="31"/>
      <c r="X156" s="31">
        <f t="shared" si="384"/>
        <v>35549</v>
      </c>
      <c r="Y156" s="31">
        <f t="shared" si="385"/>
        <v>0</v>
      </c>
      <c r="Z156" s="31">
        <f t="shared" si="386"/>
        <v>0</v>
      </c>
      <c r="AA156" s="31"/>
      <c r="AB156" s="31"/>
      <c r="AC156" s="31"/>
      <c r="AD156" s="31">
        <f t="shared" si="387"/>
        <v>35549</v>
      </c>
      <c r="AE156" s="31">
        <f t="shared" si="388"/>
        <v>0</v>
      </c>
      <c r="AF156" s="31">
        <f t="shared" si="389"/>
        <v>0</v>
      </c>
      <c r="AG156" s="31"/>
      <c r="AH156" s="31"/>
      <c r="AI156" s="31"/>
      <c r="AJ156" s="31">
        <f t="shared" si="390"/>
        <v>35549</v>
      </c>
      <c r="AK156" s="31">
        <f t="shared" si="391"/>
        <v>0</v>
      </c>
      <c r="AL156" s="31">
        <f t="shared" si="392"/>
        <v>0</v>
      </c>
      <c r="AM156" s="31"/>
      <c r="AN156" s="31"/>
      <c r="AO156" s="31"/>
      <c r="AP156" s="31">
        <f t="shared" si="393"/>
        <v>35549</v>
      </c>
      <c r="AQ156" s="31">
        <f t="shared" si="394"/>
        <v>0</v>
      </c>
      <c r="AR156" s="31">
        <f t="shared" si="395"/>
        <v>0</v>
      </c>
      <c r="AS156" s="31"/>
      <c r="AT156" s="31"/>
      <c r="AU156" s="31"/>
      <c r="AV156" s="31">
        <f t="shared" si="396"/>
        <v>35549</v>
      </c>
      <c r="AW156" s="31">
        <f t="shared" si="397"/>
        <v>0</v>
      </c>
      <c r="AX156" s="31">
        <f t="shared" si="398"/>
        <v>0</v>
      </c>
      <c r="AY156" s="31"/>
      <c r="AZ156" s="31"/>
      <c r="BA156" s="31"/>
      <c r="BB156" s="31">
        <f t="shared" si="399"/>
        <v>35549</v>
      </c>
      <c r="BC156" s="31">
        <f t="shared" si="400"/>
        <v>0</v>
      </c>
      <c r="BD156" s="31">
        <f t="shared" si="401"/>
        <v>0</v>
      </c>
      <c r="BE156" s="31"/>
      <c r="BF156" s="31"/>
      <c r="BG156" s="31"/>
      <c r="BH156" s="31">
        <f t="shared" si="402"/>
        <v>35549</v>
      </c>
      <c r="BI156" s="31">
        <f t="shared" si="403"/>
        <v>0</v>
      </c>
      <c r="BJ156" s="31">
        <f t="shared" si="404"/>
        <v>0</v>
      </c>
      <c r="BK156" s="31"/>
      <c r="BL156" s="31"/>
      <c r="BM156" s="31"/>
      <c r="BN156" s="31">
        <f t="shared" si="405"/>
        <v>35549</v>
      </c>
      <c r="BO156" s="31">
        <f t="shared" si="406"/>
        <v>0</v>
      </c>
      <c r="BP156" s="31">
        <f t="shared" si="407"/>
        <v>0</v>
      </c>
      <c r="BQ156" s="31"/>
      <c r="BR156" s="31"/>
      <c r="BS156" s="31">
        <f t="shared" si="408"/>
        <v>35549</v>
      </c>
      <c r="BT156" s="31">
        <f t="shared" si="409"/>
        <v>0</v>
      </c>
      <c r="BU156" s="31">
        <f t="shared" si="410"/>
        <v>0</v>
      </c>
      <c r="BV156" s="31"/>
      <c r="BW156" s="31"/>
      <c r="BX156" s="31">
        <f t="shared" si="411"/>
        <v>35549</v>
      </c>
      <c r="BY156" s="31">
        <f t="shared" si="412"/>
        <v>0</v>
      </c>
      <c r="BZ156" s="31">
        <f t="shared" si="413"/>
        <v>0</v>
      </c>
      <c r="CA156" s="31">
        <v>-35549</v>
      </c>
      <c r="CB156" s="31">
        <v>35549</v>
      </c>
      <c r="CC156" s="31"/>
      <c r="CD156" s="31">
        <f t="shared" si="334"/>
        <v>0</v>
      </c>
      <c r="CE156" s="31">
        <f t="shared" si="335"/>
        <v>35549</v>
      </c>
      <c r="CF156" s="31">
        <f t="shared" si="336"/>
        <v>0</v>
      </c>
      <c r="CG156" s="31"/>
      <c r="CH156" s="24"/>
      <c r="CI156" s="40"/>
    </row>
    <row r="157" ht="57.700000000000003">
      <c r="A157" s="16" t="s">
        <v>144</v>
      </c>
      <c r="B157" s="17"/>
      <c r="C157" s="16"/>
      <c r="D157" s="16"/>
      <c r="E157" s="39" t="s">
        <v>145</v>
      </c>
      <c r="F157" s="31">
        <f>F158+F168</f>
        <v>95498.400000000009</v>
      </c>
      <c r="G157" s="31">
        <f>G158+G168</f>
        <v>98523.800000000003</v>
      </c>
      <c r="H157" s="31">
        <f>H158+H168</f>
        <v>98523.800000000017</v>
      </c>
      <c r="I157" s="31">
        <f>I158+I168</f>
        <v>0</v>
      </c>
      <c r="J157" s="31">
        <f>J158+J168</f>
        <v>0</v>
      </c>
      <c r="K157" s="31">
        <f>K158+K168</f>
        <v>0</v>
      </c>
      <c r="L157" s="31">
        <f t="shared" si="378"/>
        <v>95498.400000000009</v>
      </c>
      <c r="M157" s="31">
        <f t="shared" si="379"/>
        <v>98523.800000000003</v>
      </c>
      <c r="N157" s="31">
        <f t="shared" si="380"/>
        <v>98523.800000000017</v>
      </c>
      <c r="O157" s="31">
        <f>O158+O168</f>
        <v>0</v>
      </c>
      <c r="P157" s="31">
        <f>P158+P168</f>
        <v>0</v>
      </c>
      <c r="Q157" s="31">
        <f>Q158+Q168</f>
        <v>0</v>
      </c>
      <c r="R157" s="31">
        <f t="shared" si="381"/>
        <v>95498.400000000009</v>
      </c>
      <c r="S157" s="31">
        <f t="shared" si="382"/>
        <v>98523.800000000003</v>
      </c>
      <c r="T157" s="31">
        <f t="shared" si="383"/>
        <v>98523.800000000017</v>
      </c>
      <c r="U157" s="31">
        <f>U158+U168</f>
        <v>0</v>
      </c>
      <c r="V157" s="31">
        <f>V158+V168</f>
        <v>0</v>
      </c>
      <c r="W157" s="31">
        <f>W158+W168</f>
        <v>0</v>
      </c>
      <c r="X157" s="31">
        <f t="shared" si="384"/>
        <v>95498.400000000009</v>
      </c>
      <c r="Y157" s="31">
        <f t="shared" si="385"/>
        <v>98523.800000000003</v>
      </c>
      <c r="Z157" s="31">
        <f t="shared" si="386"/>
        <v>98523.800000000017</v>
      </c>
      <c r="AA157" s="31">
        <f>AA158+AA168</f>
        <v>0</v>
      </c>
      <c r="AB157" s="31">
        <f>AB158+AB168</f>
        <v>0</v>
      </c>
      <c r="AC157" s="31">
        <f>AC158+AC168</f>
        <v>0</v>
      </c>
      <c r="AD157" s="31">
        <f t="shared" si="387"/>
        <v>95498.400000000009</v>
      </c>
      <c r="AE157" s="31">
        <f t="shared" si="388"/>
        <v>98523.800000000003</v>
      </c>
      <c r="AF157" s="31">
        <f t="shared" si="389"/>
        <v>98523.800000000017</v>
      </c>
      <c r="AG157" s="31">
        <f>AG158+AG168</f>
        <v>0</v>
      </c>
      <c r="AH157" s="31">
        <f>AH158+AH168</f>
        <v>0</v>
      </c>
      <c r="AI157" s="31">
        <f>AI158+AI168</f>
        <v>0</v>
      </c>
      <c r="AJ157" s="31">
        <f t="shared" si="390"/>
        <v>95498.400000000009</v>
      </c>
      <c r="AK157" s="31">
        <f t="shared" si="391"/>
        <v>98523.800000000003</v>
      </c>
      <c r="AL157" s="31">
        <f t="shared" si="392"/>
        <v>98523.800000000017</v>
      </c>
      <c r="AM157" s="31">
        <f>AM158+AM168</f>
        <v>3715.6059999999998</v>
      </c>
      <c r="AN157" s="31">
        <f>AN158+AN168</f>
        <v>0</v>
      </c>
      <c r="AO157" s="31">
        <f>AO158+AO168</f>
        <v>0</v>
      </c>
      <c r="AP157" s="31">
        <f t="shared" si="393"/>
        <v>99214.006000000008</v>
      </c>
      <c r="AQ157" s="31">
        <f t="shared" si="394"/>
        <v>98523.800000000003</v>
      </c>
      <c r="AR157" s="31">
        <f t="shared" si="395"/>
        <v>98523.800000000017</v>
      </c>
      <c r="AS157" s="31">
        <f>AS158+AS168</f>
        <v>0</v>
      </c>
      <c r="AT157" s="31">
        <f>AT158+AT168</f>
        <v>0</v>
      </c>
      <c r="AU157" s="31">
        <f>AU158+AU168</f>
        <v>0</v>
      </c>
      <c r="AV157" s="31">
        <f t="shared" si="396"/>
        <v>99214.006000000008</v>
      </c>
      <c r="AW157" s="31">
        <f t="shared" si="397"/>
        <v>98523.800000000003</v>
      </c>
      <c r="AX157" s="31">
        <f t="shared" si="398"/>
        <v>98523.800000000017</v>
      </c>
      <c r="AY157" s="31">
        <f>AY158+AY168</f>
        <v>3579.0999999999999</v>
      </c>
      <c r="AZ157" s="31">
        <f>AZ158+AZ168</f>
        <v>7012.3000000000002</v>
      </c>
      <c r="BA157" s="31">
        <f>BA158+BA168</f>
        <v>7012.3000000000002</v>
      </c>
      <c r="BB157" s="31">
        <f t="shared" si="399"/>
        <v>102793.10600000001</v>
      </c>
      <c r="BC157" s="31">
        <f t="shared" si="400"/>
        <v>105536.10000000001</v>
      </c>
      <c r="BD157" s="31">
        <f t="shared" si="401"/>
        <v>105536.10000000002</v>
      </c>
      <c r="BE157" s="31">
        <f>BE158+BE168</f>
        <v>0</v>
      </c>
      <c r="BF157" s="31">
        <f>BF158+BF168</f>
        <v>0</v>
      </c>
      <c r="BG157" s="31">
        <f>BG158+BG168</f>
        <v>0</v>
      </c>
      <c r="BH157" s="31">
        <f t="shared" si="402"/>
        <v>102793.10600000001</v>
      </c>
      <c r="BI157" s="31">
        <f t="shared" si="403"/>
        <v>105536.10000000001</v>
      </c>
      <c r="BJ157" s="31">
        <f t="shared" si="404"/>
        <v>105536.10000000002</v>
      </c>
      <c r="BK157" s="31">
        <f>BK158+BK168</f>
        <v>0</v>
      </c>
      <c r="BL157" s="31">
        <f>BL158+BL168</f>
        <v>0</v>
      </c>
      <c r="BM157" s="31">
        <f>BM158+BM168</f>
        <v>0</v>
      </c>
      <c r="BN157" s="31">
        <f t="shared" si="405"/>
        <v>102793.10600000001</v>
      </c>
      <c r="BO157" s="31">
        <f t="shared" si="406"/>
        <v>105536.10000000001</v>
      </c>
      <c r="BP157" s="31">
        <f t="shared" si="407"/>
        <v>105536.10000000002</v>
      </c>
      <c r="BQ157" s="31">
        <f>BQ158+BQ168</f>
        <v>0</v>
      </c>
      <c r="BR157" s="31">
        <f>BR158+BR168</f>
        <v>0</v>
      </c>
      <c r="BS157" s="31">
        <f t="shared" si="408"/>
        <v>102793.10600000001</v>
      </c>
      <c r="BT157" s="31">
        <f t="shared" si="409"/>
        <v>105536.10000000001</v>
      </c>
      <c r="BU157" s="31">
        <f t="shared" si="410"/>
        <v>105536.10000000002</v>
      </c>
      <c r="BV157" s="31">
        <f>BV158+BV168</f>
        <v>0</v>
      </c>
      <c r="BW157" s="31">
        <f>BW158+BW168</f>
        <v>0</v>
      </c>
      <c r="BX157" s="31">
        <f t="shared" si="411"/>
        <v>102793.10600000001</v>
      </c>
      <c r="BY157" s="31">
        <f t="shared" si="412"/>
        <v>105536.10000000001</v>
      </c>
      <c r="BZ157" s="31">
        <f t="shared" si="413"/>
        <v>105536.10000000002</v>
      </c>
      <c r="CA157" s="31">
        <f>CA158+CA168</f>
        <v>-1.139</v>
      </c>
      <c r="CB157" s="31">
        <f>CB158+CB168</f>
        <v>0</v>
      </c>
      <c r="CC157" s="31">
        <f>CC158+CC168</f>
        <v>0</v>
      </c>
      <c r="CD157" s="31">
        <f t="shared" si="334"/>
        <v>102791.96700000002</v>
      </c>
      <c r="CE157" s="31">
        <f t="shared" si="335"/>
        <v>105536.10000000001</v>
      </c>
      <c r="CF157" s="31">
        <f t="shared" si="336"/>
        <v>105536.10000000002</v>
      </c>
      <c r="CG157" s="31">
        <f>CG158+CG168</f>
        <v>0</v>
      </c>
      <c r="CH157" s="24"/>
      <c r="CI157" s="40"/>
      <c r="CL157" s="1" t="s">
        <v>28</v>
      </c>
    </row>
    <row r="158" ht="43.75">
      <c r="A158" s="16" t="s">
        <v>146</v>
      </c>
      <c r="B158" s="17"/>
      <c r="C158" s="16"/>
      <c r="D158" s="16"/>
      <c r="E158" s="39" t="s">
        <v>130</v>
      </c>
      <c r="F158" s="31">
        <f>F159+F162+F165</f>
        <v>86779.300000000003</v>
      </c>
      <c r="G158" s="31">
        <f>G159+G162+G165</f>
        <v>89495.699999999997</v>
      </c>
      <c r="H158" s="31">
        <f>H159+H162+H165</f>
        <v>89495.700000000012</v>
      </c>
      <c r="I158" s="31">
        <f>I159+I162+I165</f>
        <v>0</v>
      </c>
      <c r="J158" s="31">
        <f>J159+J162+J165</f>
        <v>0</v>
      </c>
      <c r="K158" s="31">
        <f>K159+K162+K165</f>
        <v>0</v>
      </c>
      <c r="L158" s="31">
        <f t="shared" si="378"/>
        <v>86779.300000000003</v>
      </c>
      <c r="M158" s="31">
        <f t="shared" si="379"/>
        <v>89495.699999999997</v>
      </c>
      <c r="N158" s="31">
        <f t="shared" si="380"/>
        <v>89495.700000000012</v>
      </c>
      <c r="O158" s="31">
        <f>O159+O162+O165</f>
        <v>0</v>
      </c>
      <c r="P158" s="31">
        <f>P159+P162+P165</f>
        <v>0</v>
      </c>
      <c r="Q158" s="31">
        <f>Q159+Q162+Q165</f>
        <v>0</v>
      </c>
      <c r="R158" s="31">
        <f t="shared" si="381"/>
        <v>86779.300000000003</v>
      </c>
      <c r="S158" s="31">
        <f t="shared" si="382"/>
        <v>89495.699999999997</v>
      </c>
      <c r="T158" s="31">
        <f t="shared" si="383"/>
        <v>89495.700000000012</v>
      </c>
      <c r="U158" s="31">
        <f>U159+U162+U165</f>
        <v>0</v>
      </c>
      <c r="V158" s="31">
        <f>V159+V162+V165</f>
        <v>0</v>
      </c>
      <c r="W158" s="31">
        <f>W159+W162+W165</f>
        <v>0</v>
      </c>
      <c r="X158" s="31">
        <f t="shared" si="384"/>
        <v>86779.300000000003</v>
      </c>
      <c r="Y158" s="31">
        <f t="shared" si="385"/>
        <v>89495.699999999997</v>
      </c>
      <c r="Z158" s="31">
        <f t="shared" si="386"/>
        <v>89495.700000000012</v>
      </c>
      <c r="AA158" s="31">
        <f>AA159+AA162+AA165</f>
        <v>0</v>
      </c>
      <c r="AB158" s="31">
        <f>AB159+AB162+AB165</f>
        <v>0</v>
      </c>
      <c r="AC158" s="31">
        <f>AC159+AC162+AC165</f>
        <v>0</v>
      </c>
      <c r="AD158" s="31">
        <f t="shared" si="387"/>
        <v>86779.300000000003</v>
      </c>
      <c r="AE158" s="31">
        <f t="shared" si="388"/>
        <v>89495.699999999997</v>
      </c>
      <c r="AF158" s="31">
        <f t="shared" si="389"/>
        <v>89495.700000000012</v>
      </c>
      <c r="AG158" s="31">
        <f>AG159+AG162+AG165</f>
        <v>0</v>
      </c>
      <c r="AH158" s="31">
        <f>AH159+AH162+AH165</f>
        <v>0</v>
      </c>
      <c r="AI158" s="31">
        <f>AI159+AI162+AI165</f>
        <v>0</v>
      </c>
      <c r="AJ158" s="31">
        <f t="shared" si="390"/>
        <v>86779.300000000003</v>
      </c>
      <c r="AK158" s="31">
        <f t="shared" si="391"/>
        <v>89495.699999999997</v>
      </c>
      <c r="AL158" s="31">
        <f t="shared" si="392"/>
        <v>89495.700000000012</v>
      </c>
      <c r="AM158" s="31">
        <f>AM159+AM162+AM165</f>
        <v>3715.6059999999998</v>
      </c>
      <c r="AN158" s="31">
        <f>AN159+AN162+AN165</f>
        <v>0</v>
      </c>
      <c r="AO158" s="31">
        <f>AO159+AO162+AO165</f>
        <v>0</v>
      </c>
      <c r="AP158" s="31">
        <f t="shared" si="393"/>
        <v>90494.906000000003</v>
      </c>
      <c r="AQ158" s="31">
        <f t="shared" si="394"/>
        <v>89495.699999999997</v>
      </c>
      <c r="AR158" s="31">
        <f t="shared" si="395"/>
        <v>89495.700000000012</v>
      </c>
      <c r="AS158" s="31">
        <f>AS159+AS162+AS165</f>
        <v>0</v>
      </c>
      <c r="AT158" s="31">
        <f>AT159+AT162+AT165</f>
        <v>0</v>
      </c>
      <c r="AU158" s="31">
        <f>AU159+AU162+AU165</f>
        <v>0</v>
      </c>
      <c r="AV158" s="31">
        <f t="shared" si="396"/>
        <v>90494.906000000003</v>
      </c>
      <c r="AW158" s="31">
        <f t="shared" si="397"/>
        <v>89495.699999999997</v>
      </c>
      <c r="AX158" s="31">
        <f t="shared" si="398"/>
        <v>89495.700000000012</v>
      </c>
      <c r="AY158" s="31">
        <f>AY159+AY162+AY165</f>
        <v>2361.6999999999998</v>
      </c>
      <c r="AZ158" s="31">
        <f>AZ159+AZ162+AZ165</f>
        <v>4839.8000000000002</v>
      </c>
      <c r="BA158" s="31">
        <f>BA159+BA162+BA165</f>
        <v>4839.8000000000002</v>
      </c>
      <c r="BB158" s="31">
        <f t="shared" si="399"/>
        <v>92856.606</v>
      </c>
      <c r="BC158" s="31">
        <f t="shared" si="400"/>
        <v>94335.5</v>
      </c>
      <c r="BD158" s="31">
        <f t="shared" si="401"/>
        <v>94335.500000000015</v>
      </c>
      <c r="BE158" s="31">
        <f>BE159+BE162+BE165</f>
        <v>0</v>
      </c>
      <c r="BF158" s="31">
        <f>BF159+BF162+BF165</f>
        <v>0</v>
      </c>
      <c r="BG158" s="31">
        <f>BG159+BG162+BG165</f>
        <v>0</v>
      </c>
      <c r="BH158" s="31">
        <f t="shared" si="402"/>
        <v>92856.606</v>
      </c>
      <c r="BI158" s="31">
        <f t="shared" si="403"/>
        <v>94335.5</v>
      </c>
      <c r="BJ158" s="31">
        <f t="shared" si="404"/>
        <v>94335.500000000015</v>
      </c>
      <c r="BK158" s="31">
        <f>BK159+BK162+BK165</f>
        <v>0</v>
      </c>
      <c r="BL158" s="31">
        <f>BL159+BL162+BL165</f>
        <v>0</v>
      </c>
      <c r="BM158" s="31">
        <f>BM159+BM162+BM165</f>
        <v>0</v>
      </c>
      <c r="BN158" s="31">
        <f t="shared" si="405"/>
        <v>92856.606</v>
      </c>
      <c r="BO158" s="31">
        <f t="shared" si="406"/>
        <v>94335.5</v>
      </c>
      <c r="BP158" s="31">
        <f t="shared" si="407"/>
        <v>94335.500000000015</v>
      </c>
      <c r="BQ158" s="31">
        <f>BQ159+BQ162+BQ165</f>
        <v>0</v>
      </c>
      <c r="BR158" s="31">
        <f>BR159+BR162+BR165</f>
        <v>0</v>
      </c>
      <c r="BS158" s="31">
        <f t="shared" si="408"/>
        <v>92856.606</v>
      </c>
      <c r="BT158" s="31">
        <f t="shared" si="409"/>
        <v>94335.5</v>
      </c>
      <c r="BU158" s="31">
        <f t="shared" si="410"/>
        <v>94335.500000000015</v>
      </c>
      <c r="BV158" s="31">
        <f>BV159+BV162+BV165</f>
        <v>0</v>
      </c>
      <c r="BW158" s="31">
        <f>BW159+BW162+BW165</f>
        <v>0</v>
      </c>
      <c r="BX158" s="31">
        <f t="shared" si="411"/>
        <v>92856.606</v>
      </c>
      <c r="BY158" s="31">
        <f t="shared" si="412"/>
        <v>94335.5</v>
      </c>
      <c r="BZ158" s="31">
        <f t="shared" si="413"/>
        <v>94335.500000000015</v>
      </c>
      <c r="CA158" s="31">
        <f>CA159+CA162+CA165</f>
        <v>0</v>
      </c>
      <c r="CB158" s="31">
        <f>CB159+CB162+CB165</f>
        <v>0</v>
      </c>
      <c r="CC158" s="31">
        <f>CC159+CC162+CC165</f>
        <v>0</v>
      </c>
      <c r="CD158" s="31">
        <f t="shared" si="334"/>
        <v>92856.606</v>
      </c>
      <c r="CE158" s="31">
        <f t="shared" si="335"/>
        <v>94335.5</v>
      </c>
      <c r="CF158" s="31">
        <f t="shared" si="336"/>
        <v>94335.500000000015</v>
      </c>
      <c r="CG158" s="31">
        <f>CG159+CG162+CG165</f>
        <v>0</v>
      </c>
      <c r="CH158" s="24"/>
      <c r="CI158" s="40"/>
      <c r="CO158" s="1" t="s">
        <v>31</v>
      </c>
    </row>
    <row r="159" ht="71.599999999999994">
      <c r="A159" s="16" t="s">
        <v>146</v>
      </c>
      <c r="B159" s="17">
        <v>100</v>
      </c>
      <c r="C159" s="16"/>
      <c r="D159" s="16"/>
      <c r="E159" s="39" t="s">
        <v>131</v>
      </c>
      <c r="F159" s="31">
        <f t="shared" ref="F159:F160" si="456">F160</f>
        <v>75431.600000000006</v>
      </c>
      <c r="G159" s="31">
        <f t="shared" ref="G159:G160" si="457">G160</f>
        <v>78148</v>
      </c>
      <c r="H159" s="31">
        <f t="shared" ref="H159:H160" si="458">H160</f>
        <v>78148</v>
      </c>
      <c r="I159" s="31">
        <f t="shared" ref="I159:I166" si="459">I160</f>
        <v>0</v>
      </c>
      <c r="J159" s="31">
        <f t="shared" ref="J159:J166" si="460">J160</f>
        <v>0</v>
      </c>
      <c r="K159" s="31">
        <f t="shared" ref="K159:K166" si="461">K160</f>
        <v>0</v>
      </c>
      <c r="L159" s="31">
        <f t="shared" si="378"/>
        <v>75431.600000000006</v>
      </c>
      <c r="M159" s="31">
        <f t="shared" si="379"/>
        <v>78148</v>
      </c>
      <c r="N159" s="31">
        <f t="shared" si="380"/>
        <v>78148</v>
      </c>
      <c r="O159" s="31">
        <f t="shared" ref="O159:O166" si="462">O160</f>
        <v>0</v>
      </c>
      <c r="P159" s="31">
        <f t="shared" ref="P159:P166" si="463">P160</f>
        <v>0</v>
      </c>
      <c r="Q159" s="31">
        <f t="shared" ref="Q159:Q166" si="464">Q160</f>
        <v>0</v>
      </c>
      <c r="R159" s="31">
        <f t="shared" si="381"/>
        <v>75431.600000000006</v>
      </c>
      <c r="S159" s="31">
        <f t="shared" si="382"/>
        <v>78148</v>
      </c>
      <c r="T159" s="31">
        <f t="shared" si="383"/>
        <v>78148</v>
      </c>
      <c r="U159" s="31">
        <f t="shared" ref="U159:U166" si="465">U160</f>
        <v>0</v>
      </c>
      <c r="V159" s="31">
        <f t="shared" ref="V159:V166" si="466">V160</f>
        <v>0</v>
      </c>
      <c r="W159" s="31">
        <f t="shared" ref="W159:W166" si="467">W160</f>
        <v>0</v>
      </c>
      <c r="X159" s="31">
        <f t="shared" si="384"/>
        <v>75431.600000000006</v>
      </c>
      <c r="Y159" s="31">
        <f t="shared" si="385"/>
        <v>78148</v>
      </c>
      <c r="Z159" s="31">
        <f t="shared" si="386"/>
        <v>78148</v>
      </c>
      <c r="AA159" s="31">
        <f t="shared" ref="AA159:AA166" si="468">AA160</f>
        <v>0</v>
      </c>
      <c r="AB159" s="31">
        <f t="shared" ref="AB159:AB166" si="469">AB160</f>
        <v>0</v>
      </c>
      <c r="AC159" s="31">
        <f t="shared" ref="AC159:AC166" si="470">AC160</f>
        <v>0</v>
      </c>
      <c r="AD159" s="31">
        <f t="shared" si="387"/>
        <v>75431.600000000006</v>
      </c>
      <c r="AE159" s="31">
        <f t="shared" si="388"/>
        <v>78148</v>
      </c>
      <c r="AF159" s="31">
        <f t="shared" si="389"/>
        <v>78148</v>
      </c>
      <c r="AG159" s="31">
        <f t="shared" ref="AG159:AG166" si="471">AG160</f>
        <v>0</v>
      </c>
      <c r="AH159" s="31">
        <f t="shared" ref="AH159:AH166" si="472">AH160</f>
        <v>0</v>
      </c>
      <c r="AI159" s="31">
        <f t="shared" ref="AI159:AI166" si="473">AI160</f>
        <v>0</v>
      </c>
      <c r="AJ159" s="31">
        <f t="shared" si="390"/>
        <v>75431.600000000006</v>
      </c>
      <c r="AK159" s="31">
        <f t="shared" si="391"/>
        <v>78148</v>
      </c>
      <c r="AL159" s="31">
        <f t="shared" si="392"/>
        <v>78148</v>
      </c>
      <c r="AM159" s="31">
        <f t="shared" ref="AM159:AM166" si="474">AM160</f>
        <v>0</v>
      </c>
      <c r="AN159" s="31">
        <f t="shared" ref="AN159:AN166" si="475">AN160</f>
        <v>0</v>
      </c>
      <c r="AO159" s="31">
        <f t="shared" ref="AO159:AO166" si="476">AO160</f>
        <v>0</v>
      </c>
      <c r="AP159" s="31">
        <f t="shared" si="393"/>
        <v>75431.600000000006</v>
      </c>
      <c r="AQ159" s="31">
        <f t="shared" si="394"/>
        <v>78148</v>
      </c>
      <c r="AR159" s="31">
        <f t="shared" si="395"/>
        <v>78148</v>
      </c>
      <c r="AS159" s="31">
        <f t="shared" ref="AS159:AS166" si="477">AS160</f>
        <v>0</v>
      </c>
      <c r="AT159" s="31">
        <f t="shared" ref="AT159:AT166" si="478">AT160</f>
        <v>0</v>
      </c>
      <c r="AU159" s="31">
        <f t="shared" ref="AU159:AU166" si="479">AU160</f>
        <v>0</v>
      </c>
      <c r="AV159" s="31">
        <f t="shared" si="396"/>
        <v>75431.600000000006</v>
      </c>
      <c r="AW159" s="31">
        <f t="shared" si="397"/>
        <v>78148</v>
      </c>
      <c r="AX159" s="31">
        <f t="shared" si="398"/>
        <v>78148</v>
      </c>
      <c r="AY159" s="31">
        <f t="shared" ref="AY159:AY166" si="480">AY160</f>
        <v>2361.6999999999998</v>
      </c>
      <c r="AZ159" s="31">
        <f t="shared" ref="AZ159:AZ166" si="481">AZ160</f>
        <v>4839.8000000000002</v>
      </c>
      <c r="BA159" s="31">
        <f t="shared" ref="BA159:BA166" si="482">BA160</f>
        <v>4839.8000000000002</v>
      </c>
      <c r="BB159" s="31">
        <f t="shared" si="399"/>
        <v>77793.300000000003</v>
      </c>
      <c r="BC159" s="31">
        <f t="shared" si="400"/>
        <v>82987.800000000003</v>
      </c>
      <c r="BD159" s="31">
        <f t="shared" si="401"/>
        <v>82987.800000000003</v>
      </c>
      <c r="BE159" s="31">
        <f t="shared" ref="BE159:BE166" si="483">BE160</f>
        <v>0</v>
      </c>
      <c r="BF159" s="31">
        <f t="shared" ref="BF159:BF166" si="484">BF160</f>
        <v>0</v>
      </c>
      <c r="BG159" s="31">
        <f t="shared" ref="BG159:BG166" si="485">BG160</f>
        <v>0</v>
      </c>
      <c r="BH159" s="31">
        <f t="shared" si="402"/>
        <v>77793.300000000003</v>
      </c>
      <c r="BI159" s="31">
        <f t="shared" si="403"/>
        <v>82987.800000000003</v>
      </c>
      <c r="BJ159" s="31">
        <f t="shared" si="404"/>
        <v>82987.800000000003</v>
      </c>
      <c r="BK159" s="31">
        <f t="shared" ref="BK159:BK166" si="486">BK160</f>
        <v>0</v>
      </c>
      <c r="BL159" s="31">
        <f t="shared" ref="BL159:BL166" si="487">BL160</f>
        <v>0</v>
      </c>
      <c r="BM159" s="31">
        <f t="shared" ref="BM159:BM166" si="488">BM160</f>
        <v>0</v>
      </c>
      <c r="BN159" s="31">
        <f t="shared" si="405"/>
        <v>77793.300000000003</v>
      </c>
      <c r="BO159" s="31">
        <f t="shared" si="406"/>
        <v>82987.800000000003</v>
      </c>
      <c r="BP159" s="31">
        <f t="shared" si="407"/>
        <v>82987.800000000003</v>
      </c>
      <c r="BQ159" s="31">
        <f t="shared" ref="BQ159:BQ166" si="489">BQ160</f>
        <v>0</v>
      </c>
      <c r="BR159" s="31">
        <f t="shared" ref="BR159:BR166" si="490">BR160</f>
        <v>0</v>
      </c>
      <c r="BS159" s="31">
        <f t="shared" si="408"/>
        <v>77793.300000000003</v>
      </c>
      <c r="BT159" s="31">
        <f t="shared" si="409"/>
        <v>82987.800000000003</v>
      </c>
      <c r="BU159" s="31">
        <f t="shared" si="410"/>
        <v>82987.800000000003</v>
      </c>
      <c r="BV159" s="31">
        <f t="shared" ref="BV159:BV166" si="491">BV160</f>
        <v>0</v>
      </c>
      <c r="BW159" s="31">
        <f t="shared" ref="BW159:BW166" si="492">BW160</f>
        <v>0</v>
      </c>
      <c r="BX159" s="31">
        <f t="shared" si="411"/>
        <v>77793.300000000003</v>
      </c>
      <c r="BY159" s="31">
        <f t="shared" si="412"/>
        <v>82987.800000000003</v>
      </c>
      <c r="BZ159" s="31">
        <f t="shared" si="413"/>
        <v>82987.800000000003</v>
      </c>
      <c r="CA159" s="31">
        <f t="shared" ref="CA159:CA166" si="493">CA160</f>
        <v>0</v>
      </c>
      <c r="CB159" s="31">
        <f t="shared" ref="CB159:CB166" si="494">CB160</f>
        <v>0</v>
      </c>
      <c r="CC159" s="31">
        <f t="shared" ref="CC159:CC166" si="495">CC160</f>
        <v>0</v>
      </c>
      <c r="CD159" s="31">
        <f t="shared" si="334"/>
        <v>77793.300000000003</v>
      </c>
      <c r="CE159" s="31">
        <f t="shared" si="335"/>
        <v>82987.800000000003</v>
      </c>
      <c r="CF159" s="31">
        <f t="shared" si="336"/>
        <v>82987.800000000003</v>
      </c>
      <c r="CG159" s="31">
        <f t="shared" ref="CG159:CG166" si="496">CG160</f>
        <v>0</v>
      </c>
      <c r="CH159" s="24"/>
      <c r="CI159" s="40"/>
      <c r="CM159" s="1" t="s">
        <v>29</v>
      </c>
    </row>
    <row r="160" ht="29.850000000000001">
      <c r="A160" s="16" t="s">
        <v>146</v>
      </c>
      <c r="B160" s="17">
        <v>110</v>
      </c>
      <c r="C160" s="16"/>
      <c r="D160" s="16"/>
      <c r="E160" s="39" t="s">
        <v>132</v>
      </c>
      <c r="F160" s="31">
        <f t="shared" si="456"/>
        <v>75431.600000000006</v>
      </c>
      <c r="G160" s="31">
        <f t="shared" si="457"/>
        <v>78148</v>
      </c>
      <c r="H160" s="31">
        <f t="shared" si="458"/>
        <v>78148</v>
      </c>
      <c r="I160" s="31">
        <f t="shared" si="459"/>
        <v>0</v>
      </c>
      <c r="J160" s="31">
        <f t="shared" si="460"/>
        <v>0</v>
      </c>
      <c r="K160" s="31">
        <f t="shared" si="461"/>
        <v>0</v>
      </c>
      <c r="L160" s="31">
        <f t="shared" si="378"/>
        <v>75431.600000000006</v>
      </c>
      <c r="M160" s="31">
        <f t="shared" si="379"/>
        <v>78148</v>
      </c>
      <c r="N160" s="31">
        <f t="shared" si="380"/>
        <v>78148</v>
      </c>
      <c r="O160" s="31">
        <f t="shared" si="462"/>
        <v>0</v>
      </c>
      <c r="P160" s="31">
        <f t="shared" si="463"/>
        <v>0</v>
      </c>
      <c r="Q160" s="31">
        <f t="shared" si="464"/>
        <v>0</v>
      </c>
      <c r="R160" s="31">
        <f t="shared" si="381"/>
        <v>75431.600000000006</v>
      </c>
      <c r="S160" s="31">
        <f t="shared" si="382"/>
        <v>78148</v>
      </c>
      <c r="T160" s="31">
        <f t="shared" si="383"/>
        <v>78148</v>
      </c>
      <c r="U160" s="31">
        <f t="shared" si="465"/>
        <v>0</v>
      </c>
      <c r="V160" s="31">
        <f t="shared" si="466"/>
        <v>0</v>
      </c>
      <c r="W160" s="31">
        <f t="shared" si="467"/>
        <v>0</v>
      </c>
      <c r="X160" s="31">
        <f t="shared" si="384"/>
        <v>75431.600000000006</v>
      </c>
      <c r="Y160" s="31">
        <f t="shared" si="385"/>
        <v>78148</v>
      </c>
      <c r="Z160" s="31">
        <f t="shared" si="386"/>
        <v>78148</v>
      </c>
      <c r="AA160" s="31">
        <f t="shared" si="468"/>
        <v>0</v>
      </c>
      <c r="AB160" s="31">
        <f t="shared" si="469"/>
        <v>0</v>
      </c>
      <c r="AC160" s="31">
        <f t="shared" si="470"/>
        <v>0</v>
      </c>
      <c r="AD160" s="31">
        <f t="shared" si="387"/>
        <v>75431.600000000006</v>
      </c>
      <c r="AE160" s="31">
        <f t="shared" si="388"/>
        <v>78148</v>
      </c>
      <c r="AF160" s="31">
        <f t="shared" si="389"/>
        <v>78148</v>
      </c>
      <c r="AG160" s="31">
        <f t="shared" si="471"/>
        <v>0</v>
      </c>
      <c r="AH160" s="31">
        <f t="shared" si="472"/>
        <v>0</v>
      </c>
      <c r="AI160" s="31">
        <f t="shared" si="473"/>
        <v>0</v>
      </c>
      <c r="AJ160" s="31">
        <f t="shared" si="390"/>
        <v>75431.600000000006</v>
      </c>
      <c r="AK160" s="31">
        <f t="shared" si="391"/>
        <v>78148</v>
      </c>
      <c r="AL160" s="31">
        <f t="shared" si="392"/>
        <v>78148</v>
      </c>
      <c r="AM160" s="31">
        <f t="shared" si="474"/>
        <v>0</v>
      </c>
      <c r="AN160" s="31">
        <f t="shared" si="475"/>
        <v>0</v>
      </c>
      <c r="AO160" s="31">
        <f t="shared" si="476"/>
        <v>0</v>
      </c>
      <c r="AP160" s="31">
        <f t="shared" si="393"/>
        <v>75431.600000000006</v>
      </c>
      <c r="AQ160" s="31">
        <f t="shared" si="394"/>
        <v>78148</v>
      </c>
      <c r="AR160" s="31">
        <f t="shared" si="395"/>
        <v>78148</v>
      </c>
      <c r="AS160" s="31">
        <f t="shared" si="477"/>
        <v>0</v>
      </c>
      <c r="AT160" s="31">
        <f t="shared" si="478"/>
        <v>0</v>
      </c>
      <c r="AU160" s="31">
        <f t="shared" si="479"/>
        <v>0</v>
      </c>
      <c r="AV160" s="31">
        <f t="shared" si="396"/>
        <v>75431.600000000006</v>
      </c>
      <c r="AW160" s="31">
        <f t="shared" si="397"/>
        <v>78148</v>
      </c>
      <c r="AX160" s="31">
        <f t="shared" si="398"/>
        <v>78148</v>
      </c>
      <c r="AY160" s="31">
        <f t="shared" si="480"/>
        <v>2361.6999999999998</v>
      </c>
      <c r="AZ160" s="31">
        <f t="shared" si="481"/>
        <v>4839.8000000000002</v>
      </c>
      <c r="BA160" s="31">
        <f t="shared" si="482"/>
        <v>4839.8000000000002</v>
      </c>
      <c r="BB160" s="31">
        <f t="shared" si="399"/>
        <v>77793.300000000003</v>
      </c>
      <c r="BC160" s="31">
        <f t="shared" si="400"/>
        <v>82987.800000000003</v>
      </c>
      <c r="BD160" s="31">
        <f t="shared" si="401"/>
        <v>82987.800000000003</v>
      </c>
      <c r="BE160" s="31">
        <f t="shared" si="483"/>
        <v>0</v>
      </c>
      <c r="BF160" s="31">
        <f t="shared" si="484"/>
        <v>0</v>
      </c>
      <c r="BG160" s="31">
        <f t="shared" si="485"/>
        <v>0</v>
      </c>
      <c r="BH160" s="31">
        <f t="shared" si="402"/>
        <v>77793.300000000003</v>
      </c>
      <c r="BI160" s="31">
        <f t="shared" si="403"/>
        <v>82987.800000000003</v>
      </c>
      <c r="BJ160" s="31">
        <f t="shared" si="404"/>
        <v>82987.800000000003</v>
      </c>
      <c r="BK160" s="31">
        <f t="shared" si="486"/>
        <v>0</v>
      </c>
      <c r="BL160" s="31">
        <f t="shared" si="487"/>
        <v>0</v>
      </c>
      <c r="BM160" s="31">
        <f t="shared" si="488"/>
        <v>0</v>
      </c>
      <c r="BN160" s="31">
        <f t="shared" si="405"/>
        <v>77793.300000000003</v>
      </c>
      <c r="BO160" s="31">
        <f t="shared" si="406"/>
        <v>82987.800000000003</v>
      </c>
      <c r="BP160" s="31">
        <f t="shared" si="407"/>
        <v>82987.800000000003</v>
      </c>
      <c r="BQ160" s="31">
        <f t="shared" si="489"/>
        <v>0</v>
      </c>
      <c r="BR160" s="31">
        <f t="shared" si="490"/>
        <v>0</v>
      </c>
      <c r="BS160" s="31">
        <f t="shared" si="408"/>
        <v>77793.300000000003</v>
      </c>
      <c r="BT160" s="31">
        <f t="shared" si="409"/>
        <v>82987.800000000003</v>
      </c>
      <c r="BU160" s="31">
        <f t="shared" si="410"/>
        <v>82987.800000000003</v>
      </c>
      <c r="BV160" s="31">
        <f t="shared" si="491"/>
        <v>0</v>
      </c>
      <c r="BW160" s="31">
        <f t="shared" si="492"/>
        <v>0</v>
      </c>
      <c r="BX160" s="31">
        <f t="shared" si="411"/>
        <v>77793.300000000003</v>
      </c>
      <c r="BY160" s="31">
        <f t="shared" si="412"/>
        <v>82987.800000000003</v>
      </c>
      <c r="BZ160" s="31">
        <f t="shared" si="413"/>
        <v>82987.800000000003</v>
      </c>
      <c r="CA160" s="31">
        <f t="shared" si="493"/>
        <v>0</v>
      </c>
      <c r="CB160" s="31">
        <f t="shared" si="494"/>
        <v>0</v>
      </c>
      <c r="CC160" s="31">
        <f t="shared" si="495"/>
        <v>0</v>
      </c>
      <c r="CD160" s="31">
        <f t="shared" si="334"/>
        <v>77793.300000000003</v>
      </c>
      <c r="CE160" s="31">
        <f t="shared" si="335"/>
        <v>82987.800000000003</v>
      </c>
      <c r="CF160" s="31">
        <f t="shared" si="336"/>
        <v>82987.800000000003</v>
      </c>
      <c r="CG160" s="31">
        <f t="shared" si="496"/>
        <v>0</v>
      </c>
      <c r="CH160" s="24"/>
      <c r="CI160" s="40"/>
      <c r="CN160" s="1" t="s">
        <v>30</v>
      </c>
      <c r="CP160" s="1"/>
    </row>
    <row r="161" ht="43.75">
      <c r="A161" s="16" t="s">
        <v>146</v>
      </c>
      <c r="B161" s="17">
        <v>110</v>
      </c>
      <c r="C161" s="16" t="s">
        <v>67</v>
      </c>
      <c r="D161" s="16" t="s">
        <v>134</v>
      </c>
      <c r="E161" s="39" t="s">
        <v>135</v>
      </c>
      <c r="F161" s="31">
        <f>76782.6-1351</f>
        <v>75431.600000000006</v>
      </c>
      <c r="G161" s="31">
        <f>79548.1-1400.1</f>
        <v>78148</v>
      </c>
      <c r="H161" s="31">
        <f>79548.1-1400.1</f>
        <v>78148</v>
      </c>
      <c r="I161" s="31"/>
      <c r="J161" s="31"/>
      <c r="K161" s="31"/>
      <c r="L161" s="31">
        <f t="shared" si="378"/>
        <v>75431.600000000006</v>
      </c>
      <c r="M161" s="31">
        <f t="shared" si="379"/>
        <v>78148</v>
      </c>
      <c r="N161" s="31">
        <f t="shared" si="380"/>
        <v>78148</v>
      </c>
      <c r="O161" s="31"/>
      <c r="P161" s="31"/>
      <c r="Q161" s="31"/>
      <c r="R161" s="31">
        <f t="shared" si="381"/>
        <v>75431.600000000006</v>
      </c>
      <c r="S161" s="31">
        <f t="shared" si="382"/>
        <v>78148</v>
      </c>
      <c r="T161" s="31">
        <f t="shared" si="383"/>
        <v>78148</v>
      </c>
      <c r="U161" s="31"/>
      <c r="V161" s="31"/>
      <c r="W161" s="31"/>
      <c r="X161" s="31">
        <f t="shared" si="384"/>
        <v>75431.600000000006</v>
      </c>
      <c r="Y161" s="31">
        <f t="shared" si="385"/>
        <v>78148</v>
      </c>
      <c r="Z161" s="31">
        <f t="shared" si="386"/>
        <v>78148</v>
      </c>
      <c r="AA161" s="31"/>
      <c r="AB161" s="31"/>
      <c r="AC161" s="31"/>
      <c r="AD161" s="31">
        <f t="shared" si="387"/>
        <v>75431.600000000006</v>
      </c>
      <c r="AE161" s="31">
        <f t="shared" si="388"/>
        <v>78148</v>
      </c>
      <c r="AF161" s="31">
        <f t="shared" si="389"/>
        <v>78148</v>
      </c>
      <c r="AG161" s="31"/>
      <c r="AH161" s="31"/>
      <c r="AI161" s="31"/>
      <c r="AJ161" s="31">
        <f t="shared" si="390"/>
        <v>75431.600000000006</v>
      </c>
      <c r="AK161" s="31">
        <f t="shared" si="391"/>
        <v>78148</v>
      </c>
      <c r="AL161" s="31">
        <f t="shared" si="392"/>
        <v>78148</v>
      </c>
      <c r="AM161" s="31"/>
      <c r="AN161" s="31"/>
      <c r="AO161" s="31"/>
      <c r="AP161" s="31">
        <f t="shared" si="393"/>
        <v>75431.600000000006</v>
      </c>
      <c r="AQ161" s="31">
        <f t="shared" si="394"/>
        <v>78148</v>
      </c>
      <c r="AR161" s="31">
        <f t="shared" si="395"/>
        <v>78148</v>
      </c>
      <c r="AS161" s="31"/>
      <c r="AT161" s="31"/>
      <c r="AU161" s="31"/>
      <c r="AV161" s="31">
        <f t="shared" si="396"/>
        <v>75431.600000000006</v>
      </c>
      <c r="AW161" s="31">
        <f t="shared" si="397"/>
        <v>78148</v>
      </c>
      <c r="AX161" s="31">
        <f t="shared" si="398"/>
        <v>78148</v>
      </c>
      <c r="AY161" s="31">
        <v>2361.6999999999998</v>
      </c>
      <c r="AZ161" s="31">
        <v>4839.8000000000002</v>
      </c>
      <c r="BA161" s="31">
        <v>4839.8000000000002</v>
      </c>
      <c r="BB161" s="31">
        <f t="shared" si="399"/>
        <v>77793.300000000003</v>
      </c>
      <c r="BC161" s="31">
        <f t="shared" si="400"/>
        <v>82987.800000000003</v>
      </c>
      <c r="BD161" s="31">
        <f t="shared" si="401"/>
        <v>82987.800000000003</v>
      </c>
      <c r="BE161" s="31"/>
      <c r="BF161" s="31"/>
      <c r="BG161" s="31"/>
      <c r="BH161" s="31">
        <f t="shared" si="402"/>
        <v>77793.300000000003</v>
      </c>
      <c r="BI161" s="31">
        <f t="shared" si="403"/>
        <v>82987.800000000003</v>
      </c>
      <c r="BJ161" s="31">
        <f t="shared" si="404"/>
        <v>82987.800000000003</v>
      </c>
      <c r="BK161" s="31"/>
      <c r="BL161" s="31"/>
      <c r="BM161" s="31"/>
      <c r="BN161" s="31">
        <f t="shared" si="405"/>
        <v>77793.300000000003</v>
      </c>
      <c r="BO161" s="31">
        <f t="shared" si="406"/>
        <v>82987.800000000003</v>
      </c>
      <c r="BP161" s="31">
        <f t="shared" si="407"/>
        <v>82987.800000000003</v>
      </c>
      <c r="BQ161" s="31"/>
      <c r="BR161" s="31"/>
      <c r="BS161" s="31">
        <f t="shared" si="408"/>
        <v>77793.300000000003</v>
      </c>
      <c r="BT161" s="31">
        <f t="shared" si="409"/>
        <v>82987.800000000003</v>
      </c>
      <c r="BU161" s="31">
        <f t="shared" si="410"/>
        <v>82987.800000000003</v>
      </c>
      <c r="BV161" s="31"/>
      <c r="BW161" s="31"/>
      <c r="BX161" s="31">
        <f t="shared" si="411"/>
        <v>77793.300000000003</v>
      </c>
      <c r="BY161" s="31">
        <f t="shared" si="412"/>
        <v>82987.800000000003</v>
      </c>
      <c r="BZ161" s="31">
        <f t="shared" si="413"/>
        <v>82987.800000000003</v>
      </c>
      <c r="CA161" s="31"/>
      <c r="CB161" s="31"/>
      <c r="CC161" s="31"/>
      <c r="CD161" s="31">
        <f t="shared" si="334"/>
        <v>77793.300000000003</v>
      </c>
      <c r="CE161" s="31">
        <f t="shared" si="335"/>
        <v>82987.800000000003</v>
      </c>
      <c r="CF161" s="31">
        <f t="shared" si="336"/>
        <v>82987.800000000003</v>
      </c>
      <c r="CG161" s="31"/>
      <c r="CH161" s="24"/>
      <c r="CI161" s="40"/>
    </row>
    <row r="162" ht="29.850000000000001">
      <c r="A162" s="16" t="s">
        <v>146</v>
      </c>
      <c r="B162" s="17">
        <v>200</v>
      </c>
      <c r="C162" s="16"/>
      <c r="D162" s="16"/>
      <c r="E162" s="39" t="s">
        <v>40</v>
      </c>
      <c r="F162" s="31">
        <f t="shared" ref="F162:F163" si="497">F163</f>
        <v>10853.4</v>
      </c>
      <c r="G162" s="31">
        <f t="shared" ref="G162:G163" si="498">G163</f>
        <v>10859.299999999999</v>
      </c>
      <c r="H162" s="31">
        <f t="shared" ref="H162:H163" si="499">H163</f>
        <v>10865.1</v>
      </c>
      <c r="I162" s="31">
        <f t="shared" si="459"/>
        <v>0</v>
      </c>
      <c r="J162" s="31">
        <f t="shared" si="460"/>
        <v>0</v>
      </c>
      <c r="K162" s="31">
        <f t="shared" si="461"/>
        <v>0</v>
      </c>
      <c r="L162" s="31">
        <f t="shared" si="378"/>
        <v>10853.4</v>
      </c>
      <c r="M162" s="31">
        <f t="shared" si="379"/>
        <v>10859.299999999999</v>
      </c>
      <c r="N162" s="31">
        <f t="shared" si="380"/>
        <v>10865.1</v>
      </c>
      <c r="O162" s="31">
        <f t="shared" si="462"/>
        <v>0</v>
      </c>
      <c r="P162" s="31">
        <f t="shared" si="463"/>
        <v>0</v>
      </c>
      <c r="Q162" s="31">
        <f t="shared" si="464"/>
        <v>0</v>
      </c>
      <c r="R162" s="31">
        <f t="shared" si="381"/>
        <v>10853.4</v>
      </c>
      <c r="S162" s="31">
        <f t="shared" si="382"/>
        <v>10859.299999999999</v>
      </c>
      <c r="T162" s="31">
        <f t="shared" si="383"/>
        <v>10865.1</v>
      </c>
      <c r="U162" s="31">
        <f t="shared" si="465"/>
        <v>0</v>
      </c>
      <c r="V162" s="31">
        <f t="shared" si="466"/>
        <v>0</v>
      </c>
      <c r="W162" s="31">
        <f t="shared" si="467"/>
        <v>0</v>
      </c>
      <c r="X162" s="31">
        <f t="shared" si="384"/>
        <v>10853.4</v>
      </c>
      <c r="Y162" s="31">
        <f t="shared" si="385"/>
        <v>10859.299999999999</v>
      </c>
      <c r="Z162" s="31">
        <f t="shared" si="386"/>
        <v>10865.1</v>
      </c>
      <c r="AA162" s="31">
        <f t="shared" si="468"/>
        <v>0</v>
      </c>
      <c r="AB162" s="31">
        <f t="shared" si="469"/>
        <v>0</v>
      </c>
      <c r="AC162" s="31">
        <f t="shared" si="470"/>
        <v>0</v>
      </c>
      <c r="AD162" s="31">
        <f t="shared" si="387"/>
        <v>10853.4</v>
      </c>
      <c r="AE162" s="31">
        <f t="shared" si="388"/>
        <v>10859.299999999999</v>
      </c>
      <c r="AF162" s="31">
        <f t="shared" si="389"/>
        <v>10865.1</v>
      </c>
      <c r="AG162" s="31">
        <f t="shared" si="471"/>
        <v>0</v>
      </c>
      <c r="AH162" s="31">
        <f t="shared" si="472"/>
        <v>0</v>
      </c>
      <c r="AI162" s="31">
        <f t="shared" si="473"/>
        <v>0</v>
      </c>
      <c r="AJ162" s="31">
        <f t="shared" si="390"/>
        <v>10853.4</v>
      </c>
      <c r="AK162" s="31">
        <f t="shared" si="391"/>
        <v>10859.299999999999</v>
      </c>
      <c r="AL162" s="31">
        <f t="shared" si="392"/>
        <v>10865.1</v>
      </c>
      <c r="AM162" s="31">
        <f t="shared" si="474"/>
        <v>2956.681</v>
      </c>
      <c r="AN162" s="31">
        <f t="shared" si="475"/>
        <v>0</v>
      </c>
      <c r="AO162" s="31">
        <f t="shared" si="476"/>
        <v>0</v>
      </c>
      <c r="AP162" s="31">
        <f t="shared" si="393"/>
        <v>13810.081</v>
      </c>
      <c r="AQ162" s="31">
        <f t="shared" si="394"/>
        <v>10859.299999999999</v>
      </c>
      <c r="AR162" s="31">
        <f t="shared" si="395"/>
        <v>10865.1</v>
      </c>
      <c r="AS162" s="31">
        <f t="shared" si="477"/>
        <v>0</v>
      </c>
      <c r="AT162" s="31">
        <f t="shared" si="478"/>
        <v>0</v>
      </c>
      <c r="AU162" s="31">
        <f t="shared" si="479"/>
        <v>0</v>
      </c>
      <c r="AV162" s="31">
        <f t="shared" si="396"/>
        <v>13810.081</v>
      </c>
      <c r="AW162" s="31">
        <f t="shared" si="397"/>
        <v>10859.299999999999</v>
      </c>
      <c r="AX162" s="31">
        <f t="shared" si="398"/>
        <v>10865.1</v>
      </c>
      <c r="AY162" s="31">
        <f t="shared" si="480"/>
        <v>0</v>
      </c>
      <c r="AZ162" s="31">
        <f t="shared" si="481"/>
        <v>0</v>
      </c>
      <c r="BA162" s="31">
        <f t="shared" si="482"/>
        <v>0</v>
      </c>
      <c r="BB162" s="31">
        <f t="shared" si="399"/>
        <v>13810.081</v>
      </c>
      <c r="BC162" s="31">
        <f t="shared" si="400"/>
        <v>10859.299999999999</v>
      </c>
      <c r="BD162" s="31">
        <f t="shared" si="401"/>
        <v>10865.1</v>
      </c>
      <c r="BE162" s="31">
        <f t="shared" si="483"/>
        <v>0</v>
      </c>
      <c r="BF162" s="31">
        <f t="shared" si="484"/>
        <v>0</v>
      </c>
      <c r="BG162" s="31">
        <f t="shared" si="485"/>
        <v>0</v>
      </c>
      <c r="BH162" s="31">
        <f t="shared" si="402"/>
        <v>13810.081</v>
      </c>
      <c r="BI162" s="31">
        <f t="shared" si="403"/>
        <v>10859.299999999999</v>
      </c>
      <c r="BJ162" s="31">
        <f t="shared" si="404"/>
        <v>10865.1</v>
      </c>
      <c r="BK162" s="31">
        <f t="shared" si="486"/>
        <v>0</v>
      </c>
      <c r="BL162" s="31">
        <f t="shared" si="487"/>
        <v>0</v>
      </c>
      <c r="BM162" s="31">
        <f t="shared" si="488"/>
        <v>0</v>
      </c>
      <c r="BN162" s="31">
        <f t="shared" si="405"/>
        <v>13810.081</v>
      </c>
      <c r="BO162" s="31">
        <f t="shared" si="406"/>
        <v>10859.299999999999</v>
      </c>
      <c r="BP162" s="31">
        <f t="shared" si="407"/>
        <v>10865.1</v>
      </c>
      <c r="BQ162" s="31">
        <f t="shared" si="489"/>
        <v>0</v>
      </c>
      <c r="BR162" s="31">
        <f t="shared" si="490"/>
        <v>0</v>
      </c>
      <c r="BS162" s="31">
        <f t="shared" si="408"/>
        <v>13810.081</v>
      </c>
      <c r="BT162" s="31">
        <f t="shared" si="409"/>
        <v>10859.299999999999</v>
      </c>
      <c r="BU162" s="31">
        <f t="shared" si="410"/>
        <v>10865.1</v>
      </c>
      <c r="BV162" s="31">
        <f t="shared" si="491"/>
        <v>0</v>
      </c>
      <c r="BW162" s="31">
        <f t="shared" si="492"/>
        <v>0</v>
      </c>
      <c r="BX162" s="31">
        <f t="shared" si="411"/>
        <v>13810.081</v>
      </c>
      <c r="BY162" s="31">
        <f t="shared" si="412"/>
        <v>10859.299999999999</v>
      </c>
      <c r="BZ162" s="31">
        <f t="shared" si="413"/>
        <v>10865.1</v>
      </c>
      <c r="CA162" s="31">
        <f t="shared" si="493"/>
        <v>0</v>
      </c>
      <c r="CB162" s="31">
        <f t="shared" si="494"/>
        <v>0</v>
      </c>
      <c r="CC162" s="31">
        <f t="shared" si="495"/>
        <v>0</v>
      </c>
      <c r="CD162" s="31">
        <f t="shared" si="334"/>
        <v>13810.081</v>
      </c>
      <c r="CE162" s="31">
        <f t="shared" si="335"/>
        <v>10859.299999999999</v>
      </c>
      <c r="CF162" s="31">
        <f t="shared" si="336"/>
        <v>10865.1</v>
      </c>
      <c r="CG162" s="31">
        <f t="shared" si="496"/>
        <v>0</v>
      </c>
      <c r="CH162" s="24"/>
      <c r="CI162" s="40"/>
      <c r="CM162" s="1" t="s">
        <v>29</v>
      </c>
    </row>
    <row r="163" ht="43.75">
      <c r="A163" s="16" t="s">
        <v>146</v>
      </c>
      <c r="B163" s="17">
        <v>240</v>
      </c>
      <c r="C163" s="16"/>
      <c r="D163" s="16"/>
      <c r="E163" s="39" t="s">
        <v>41</v>
      </c>
      <c r="F163" s="31">
        <f t="shared" si="497"/>
        <v>10853.4</v>
      </c>
      <c r="G163" s="31">
        <f t="shared" si="498"/>
        <v>10859.299999999999</v>
      </c>
      <c r="H163" s="31">
        <f t="shared" si="499"/>
        <v>10865.1</v>
      </c>
      <c r="I163" s="31">
        <f t="shared" si="459"/>
        <v>0</v>
      </c>
      <c r="J163" s="31">
        <f t="shared" si="460"/>
        <v>0</v>
      </c>
      <c r="K163" s="31">
        <f t="shared" si="461"/>
        <v>0</v>
      </c>
      <c r="L163" s="31">
        <f t="shared" si="378"/>
        <v>10853.4</v>
      </c>
      <c r="M163" s="31">
        <f t="shared" si="379"/>
        <v>10859.299999999999</v>
      </c>
      <c r="N163" s="31">
        <f t="shared" si="380"/>
        <v>10865.1</v>
      </c>
      <c r="O163" s="31">
        <f t="shared" si="462"/>
        <v>0</v>
      </c>
      <c r="P163" s="31">
        <f t="shared" si="463"/>
        <v>0</v>
      </c>
      <c r="Q163" s="31">
        <f t="shared" si="464"/>
        <v>0</v>
      </c>
      <c r="R163" s="31">
        <f t="shared" si="381"/>
        <v>10853.4</v>
      </c>
      <c r="S163" s="31">
        <f t="shared" si="382"/>
        <v>10859.299999999999</v>
      </c>
      <c r="T163" s="31">
        <f t="shared" si="383"/>
        <v>10865.1</v>
      </c>
      <c r="U163" s="31">
        <f t="shared" si="465"/>
        <v>0</v>
      </c>
      <c r="V163" s="31">
        <f t="shared" si="466"/>
        <v>0</v>
      </c>
      <c r="W163" s="31">
        <f t="shared" si="467"/>
        <v>0</v>
      </c>
      <c r="X163" s="31">
        <f t="shared" si="384"/>
        <v>10853.4</v>
      </c>
      <c r="Y163" s="31">
        <f t="shared" si="385"/>
        <v>10859.299999999999</v>
      </c>
      <c r="Z163" s="31">
        <f t="shared" si="386"/>
        <v>10865.1</v>
      </c>
      <c r="AA163" s="31">
        <f t="shared" si="468"/>
        <v>0</v>
      </c>
      <c r="AB163" s="31">
        <f t="shared" si="469"/>
        <v>0</v>
      </c>
      <c r="AC163" s="31">
        <f t="shared" si="470"/>
        <v>0</v>
      </c>
      <c r="AD163" s="31">
        <f t="shared" si="387"/>
        <v>10853.4</v>
      </c>
      <c r="AE163" s="31">
        <f t="shared" si="388"/>
        <v>10859.299999999999</v>
      </c>
      <c r="AF163" s="31">
        <f t="shared" si="389"/>
        <v>10865.1</v>
      </c>
      <c r="AG163" s="31">
        <f t="shared" si="471"/>
        <v>0</v>
      </c>
      <c r="AH163" s="31">
        <f t="shared" si="472"/>
        <v>0</v>
      </c>
      <c r="AI163" s="31">
        <f t="shared" si="473"/>
        <v>0</v>
      </c>
      <c r="AJ163" s="31">
        <f t="shared" si="390"/>
        <v>10853.4</v>
      </c>
      <c r="AK163" s="31">
        <f t="shared" si="391"/>
        <v>10859.299999999999</v>
      </c>
      <c r="AL163" s="31">
        <f t="shared" si="392"/>
        <v>10865.1</v>
      </c>
      <c r="AM163" s="31">
        <f t="shared" si="474"/>
        <v>2956.681</v>
      </c>
      <c r="AN163" s="31">
        <f t="shared" si="475"/>
        <v>0</v>
      </c>
      <c r="AO163" s="31">
        <f t="shared" si="476"/>
        <v>0</v>
      </c>
      <c r="AP163" s="31">
        <f t="shared" si="393"/>
        <v>13810.081</v>
      </c>
      <c r="AQ163" s="31">
        <f t="shared" si="394"/>
        <v>10859.299999999999</v>
      </c>
      <c r="AR163" s="31">
        <f t="shared" si="395"/>
        <v>10865.1</v>
      </c>
      <c r="AS163" s="31">
        <f t="shared" si="477"/>
        <v>0</v>
      </c>
      <c r="AT163" s="31">
        <f t="shared" si="478"/>
        <v>0</v>
      </c>
      <c r="AU163" s="31">
        <f t="shared" si="479"/>
        <v>0</v>
      </c>
      <c r="AV163" s="31">
        <f t="shared" si="396"/>
        <v>13810.081</v>
      </c>
      <c r="AW163" s="31">
        <f t="shared" si="397"/>
        <v>10859.299999999999</v>
      </c>
      <c r="AX163" s="31">
        <f t="shared" si="398"/>
        <v>10865.1</v>
      </c>
      <c r="AY163" s="31">
        <f t="shared" si="480"/>
        <v>0</v>
      </c>
      <c r="AZ163" s="31">
        <f t="shared" si="481"/>
        <v>0</v>
      </c>
      <c r="BA163" s="31">
        <f t="shared" si="482"/>
        <v>0</v>
      </c>
      <c r="BB163" s="31">
        <f t="shared" si="399"/>
        <v>13810.081</v>
      </c>
      <c r="BC163" s="31">
        <f t="shared" si="400"/>
        <v>10859.299999999999</v>
      </c>
      <c r="BD163" s="31">
        <f t="shared" si="401"/>
        <v>10865.1</v>
      </c>
      <c r="BE163" s="31">
        <f t="shared" si="483"/>
        <v>0</v>
      </c>
      <c r="BF163" s="31">
        <f t="shared" si="484"/>
        <v>0</v>
      </c>
      <c r="BG163" s="31">
        <f t="shared" si="485"/>
        <v>0</v>
      </c>
      <c r="BH163" s="31">
        <f t="shared" si="402"/>
        <v>13810.081</v>
      </c>
      <c r="BI163" s="31">
        <f t="shared" si="403"/>
        <v>10859.299999999999</v>
      </c>
      <c r="BJ163" s="31">
        <f t="shared" si="404"/>
        <v>10865.1</v>
      </c>
      <c r="BK163" s="31">
        <f t="shared" si="486"/>
        <v>0</v>
      </c>
      <c r="BL163" s="31">
        <f t="shared" si="487"/>
        <v>0</v>
      </c>
      <c r="BM163" s="31">
        <f t="shared" si="488"/>
        <v>0</v>
      </c>
      <c r="BN163" s="31">
        <f t="shared" si="405"/>
        <v>13810.081</v>
      </c>
      <c r="BO163" s="31">
        <f t="shared" si="406"/>
        <v>10859.299999999999</v>
      </c>
      <c r="BP163" s="31">
        <f t="shared" si="407"/>
        <v>10865.1</v>
      </c>
      <c r="BQ163" s="31">
        <f t="shared" si="489"/>
        <v>0</v>
      </c>
      <c r="BR163" s="31">
        <f t="shared" si="490"/>
        <v>0</v>
      </c>
      <c r="BS163" s="31">
        <f t="shared" si="408"/>
        <v>13810.081</v>
      </c>
      <c r="BT163" s="31">
        <f t="shared" si="409"/>
        <v>10859.299999999999</v>
      </c>
      <c r="BU163" s="31">
        <f t="shared" si="410"/>
        <v>10865.1</v>
      </c>
      <c r="BV163" s="31">
        <f t="shared" si="491"/>
        <v>0</v>
      </c>
      <c r="BW163" s="31">
        <f t="shared" si="492"/>
        <v>0</v>
      </c>
      <c r="BX163" s="31">
        <f t="shared" si="411"/>
        <v>13810.081</v>
      </c>
      <c r="BY163" s="31">
        <f t="shared" si="412"/>
        <v>10859.299999999999</v>
      </c>
      <c r="BZ163" s="31">
        <f t="shared" si="413"/>
        <v>10865.1</v>
      </c>
      <c r="CA163" s="31">
        <f t="shared" si="493"/>
        <v>0</v>
      </c>
      <c r="CB163" s="31">
        <f t="shared" si="494"/>
        <v>0</v>
      </c>
      <c r="CC163" s="31">
        <f t="shared" si="495"/>
        <v>0</v>
      </c>
      <c r="CD163" s="31">
        <f t="shared" si="334"/>
        <v>13810.081</v>
      </c>
      <c r="CE163" s="31">
        <f t="shared" si="335"/>
        <v>10859.299999999999</v>
      </c>
      <c r="CF163" s="31">
        <f t="shared" si="336"/>
        <v>10865.1</v>
      </c>
      <c r="CG163" s="31">
        <f t="shared" si="496"/>
        <v>0</v>
      </c>
      <c r="CH163" s="24"/>
      <c r="CI163" s="40"/>
      <c r="CN163" s="1" t="s">
        <v>30</v>
      </c>
    </row>
    <row r="164" ht="43.75">
      <c r="A164" s="16" t="s">
        <v>146</v>
      </c>
      <c r="B164" s="17">
        <v>240</v>
      </c>
      <c r="C164" s="16" t="s">
        <v>67</v>
      </c>
      <c r="D164" s="16" t="s">
        <v>134</v>
      </c>
      <c r="E164" s="39" t="s">
        <v>135</v>
      </c>
      <c r="F164" s="31">
        <f>10983.9-130.5</f>
        <v>10853.4</v>
      </c>
      <c r="G164" s="31">
        <f>10989.8-130.5</f>
        <v>10859.299999999999</v>
      </c>
      <c r="H164" s="31">
        <f>10995.6-130.5</f>
        <v>10865.1</v>
      </c>
      <c r="I164" s="31"/>
      <c r="J164" s="31"/>
      <c r="K164" s="31"/>
      <c r="L164" s="31">
        <f t="shared" si="378"/>
        <v>10853.4</v>
      </c>
      <c r="M164" s="31">
        <f t="shared" si="379"/>
        <v>10859.299999999999</v>
      </c>
      <c r="N164" s="31">
        <f t="shared" si="380"/>
        <v>10865.1</v>
      </c>
      <c r="O164" s="31"/>
      <c r="P164" s="31"/>
      <c r="Q164" s="31"/>
      <c r="R164" s="31">
        <f t="shared" si="381"/>
        <v>10853.4</v>
      </c>
      <c r="S164" s="31">
        <f t="shared" si="382"/>
        <v>10859.299999999999</v>
      </c>
      <c r="T164" s="31">
        <f t="shared" si="383"/>
        <v>10865.1</v>
      </c>
      <c r="U164" s="31"/>
      <c r="V164" s="31"/>
      <c r="W164" s="31"/>
      <c r="X164" s="31">
        <f t="shared" si="384"/>
        <v>10853.4</v>
      </c>
      <c r="Y164" s="31">
        <f t="shared" si="385"/>
        <v>10859.299999999999</v>
      </c>
      <c r="Z164" s="31">
        <f t="shared" si="386"/>
        <v>10865.1</v>
      </c>
      <c r="AA164" s="31"/>
      <c r="AB164" s="31"/>
      <c r="AC164" s="31"/>
      <c r="AD164" s="31">
        <f t="shared" si="387"/>
        <v>10853.4</v>
      </c>
      <c r="AE164" s="31">
        <f t="shared" si="388"/>
        <v>10859.299999999999</v>
      </c>
      <c r="AF164" s="31">
        <f t="shared" si="389"/>
        <v>10865.1</v>
      </c>
      <c r="AG164" s="31"/>
      <c r="AH164" s="31"/>
      <c r="AI164" s="31"/>
      <c r="AJ164" s="31">
        <f t="shared" si="390"/>
        <v>10853.4</v>
      </c>
      <c r="AK164" s="31">
        <f t="shared" si="391"/>
        <v>10859.299999999999</v>
      </c>
      <c r="AL164" s="31">
        <f t="shared" si="392"/>
        <v>10865.1</v>
      </c>
      <c r="AM164" s="31">
        <v>2956.681</v>
      </c>
      <c r="AN164" s="31"/>
      <c r="AO164" s="31"/>
      <c r="AP164" s="31">
        <f t="shared" si="393"/>
        <v>13810.081</v>
      </c>
      <c r="AQ164" s="31">
        <f t="shared" si="394"/>
        <v>10859.299999999999</v>
      </c>
      <c r="AR164" s="31">
        <f t="shared" si="395"/>
        <v>10865.1</v>
      </c>
      <c r="AS164" s="31"/>
      <c r="AT164" s="31"/>
      <c r="AU164" s="31"/>
      <c r="AV164" s="31">
        <f t="shared" si="396"/>
        <v>13810.081</v>
      </c>
      <c r="AW164" s="31">
        <f t="shared" si="397"/>
        <v>10859.299999999999</v>
      </c>
      <c r="AX164" s="31">
        <f t="shared" si="398"/>
        <v>10865.1</v>
      </c>
      <c r="AY164" s="31"/>
      <c r="AZ164" s="31"/>
      <c r="BA164" s="31"/>
      <c r="BB164" s="31">
        <f t="shared" si="399"/>
        <v>13810.081</v>
      </c>
      <c r="BC164" s="31">
        <f t="shared" si="400"/>
        <v>10859.299999999999</v>
      </c>
      <c r="BD164" s="31">
        <f t="shared" si="401"/>
        <v>10865.1</v>
      </c>
      <c r="BE164" s="31"/>
      <c r="BF164" s="31"/>
      <c r="BG164" s="31"/>
      <c r="BH164" s="31">
        <f t="shared" si="402"/>
        <v>13810.081</v>
      </c>
      <c r="BI164" s="31">
        <f t="shared" si="403"/>
        <v>10859.299999999999</v>
      </c>
      <c r="BJ164" s="31">
        <f t="shared" si="404"/>
        <v>10865.1</v>
      </c>
      <c r="BK164" s="31"/>
      <c r="BL164" s="31"/>
      <c r="BM164" s="31"/>
      <c r="BN164" s="31">
        <f t="shared" si="405"/>
        <v>13810.081</v>
      </c>
      <c r="BO164" s="31">
        <f t="shared" si="406"/>
        <v>10859.299999999999</v>
      </c>
      <c r="BP164" s="31">
        <f t="shared" si="407"/>
        <v>10865.1</v>
      </c>
      <c r="BQ164" s="31"/>
      <c r="BR164" s="31"/>
      <c r="BS164" s="31">
        <f t="shared" si="408"/>
        <v>13810.081</v>
      </c>
      <c r="BT164" s="31">
        <f t="shared" si="409"/>
        <v>10859.299999999999</v>
      </c>
      <c r="BU164" s="31">
        <f t="shared" si="410"/>
        <v>10865.1</v>
      </c>
      <c r="BV164" s="31"/>
      <c r="BW164" s="31"/>
      <c r="BX164" s="31">
        <f t="shared" si="411"/>
        <v>13810.081</v>
      </c>
      <c r="BY164" s="31">
        <f t="shared" si="412"/>
        <v>10859.299999999999</v>
      </c>
      <c r="BZ164" s="31">
        <f t="shared" si="413"/>
        <v>10865.1</v>
      </c>
      <c r="CA164" s="31"/>
      <c r="CB164" s="31"/>
      <c r="CC164" s="31"/>
      <c r="CD164" s="31">
        <f t="shared" si="334"/>
        <v>13810.081</v>
      </c>
      <c r="CE164" s="31">
        <f t="shared" si="335"/>
        <v>10859.299999999999</v>
      </c>
      <c r="CF164" s="31">
        <f t="shared" si="336"/>
        <v>10865.1</v>
      </c>
      <c r="CG164" s="31"/>
      <c r="CH164" s="24"/>
      <c r="CI164" s="40"/>
    </row>
    <row r="165" ht="15">
      <c r="A165" s="16" t="s">
        <v>146</v>
      </c>
      <c r="B165" s="17">
        <v>800</v>
      </c>
      <c r="C165" s="16"/>
      <c r="D165" s="16"/>
      <c r="E165" s="39" t="s">
        <v>54</v>
      </c>
      <c r="F165" s="31">
        <f t="shared" ref="F165:F166" si="500">F166</f>
        <v>494.30000000000001</v>
      </c>
      <c r="G165" s="31">
        <f t="shared" ref="G165:G166" si="501">G166</f>
        <v>488.39999999999998</v>
      </c>
      <c r="H165" s="31">
        <f t="shared" ref="H165:H166" si="502">H166</f>
        <v>482.60000000000002</v>
      </c>
      <c r="I165" s="31">
        <f t="shared" si="459"/>
        <v>0</v>
      </c>
      <c r="J165" s="31">
        <f t="shared" si="460"/>
        <v>0</v>
      </c>
      <c r="K165" s="31">
        <f t="shared" si="461"/>
        <v>0</v>
      </c>
      <c r="L165" s="31">
        <f t="shared" si="378"/>
        <v>494.30000000000001</v>
      </c>
      <c r="M165" s="31">
        <f t="shared" si="379"/>
        <v>488.39999999999998</v>
      </c>
      <c r="N165" s="31">
        <f t="shared" si="380"/>
        <v>482.60000000000002</v>
      </c>
      <c r="O165" s="31">
        <f t="shared" si="462"/>
        <v>0</v>
      </c>
      <c r="P165" s="31">
        <f t="shared" si="463"/>
        <v>0</v>
      </c>
      <c r="Q165" s="31">
        <f t="shared" si="464"/>
        <v>0</v>
      </c>
      <c r="R165" s="31">
        <f t="shared" si="381"/>
        <v>494.30000000000001</v>
      </c>
      <c r="S165" s="31">
        <f t="shared" si="382"/>
        <v>488.39999999999998</v>
      </c>
      <c r="T165" s="31">
        <f t="shared" si="383"/>
        <v>482.60000000000002</v>
      </c>
      <c r="U165" s="31">
        <f t="shared" si="465"/>
        <v>0</v>
      </c>
      <c r="V165" s="31">
        <f t="shared" si="466"/>
        <v>0</v>
      </c>
      <c r="W165" s="31">
        <f t="shared" si="467"/>
        <v>0</v>
      </c>
      <c r="X165" s="31">
        <f t="shared" si="384"/>
        <v>494.30000000000001</v>
      </c>
      <c r="Y165" s="31">
        <f t="shared" si="385"/>
        <v>488.39999999999998</v>
      </c>
      <c r="Z165" s="31">
        <f t="shared" si="386"/>
        <v>482.60000000000002</v>
      </c>
      <c r="AA165" s="31">
        <f t="shared" si="468"/>
        <v>0</v>
      </c>
      <c r="AB165" s="31">
        <f t="shared" si="469"/>
        <v>0</v>
      </c>
      <c r="AC165" s="31">
        <f t="shared" si="470"/>
        <v>0</v>
      </c>
      <c r="AD165" s="31">
        <f t="shared" si="387"/>
        <v>494.30000000000001</v>
      </c>
      <c r="AE165" s="31">
        <f t="shared" si="388"/>
        <v>488.39999999999998</v>
      </c>
      <c r="AF165" s="31">
        <f t="shared" si="389"/>
        <v>482.60000000000002</v>
      </c>
      <c r="AG165" s="31">
        <f t="shared" si="471"/>
        <v>0</v>
      </c>
      <c r="AH165" s="31">
        <f t="shared" si="472"/>
        <v>0</v>
      </c>
      <c r="AI165" s="31">
        <f t="shared" si="473"/>
        <v>0</v>
      </c>
      <c r="AJ165" s="31">
        <f t="shared" si="390"/>
        <v>494.30000000000001</v>
      </c>
      <c r="AK165" s="31">
        <f t="shared" si="391"/>
        <v>488.39999999999998</v>
      </c>
      <c r="AL165" s="31">
        <f t="shared" si="392"/>
        <v>482.60000000000002</v>
      </c>
      <c r="AM165" s="31">
        <f t="shared" si="474"/>
        <v>758.92499999999995</v>
      </c>
      <c r="AN165" s="31">
        <f t="shared" si="475"/>
        <v>0</v>
      </c>
      <c r="AO165" s="31">
        <f t="shared" si="476"/>
        <v>0</v>
      </c>
      <c r="AP165" s="31">
        <f t="shared" si="393"/>
        <v>1253.2249999999999</v>
      </c>
      <c r="AQ165" s="31">
        <f t="shared" si="394"/>
        <v>488.39999999999998</v>
      </c>
      <c r="AR165" s="31">
        <f t="shared" si="395"/>
        <v>482.60000000000002</v>
      </c>
      <c r="AS165" s="31">
        <f t="shared" si="477"/>
        <v>0</v>
      </c>
      <c r="AT165" s="31">
        <f t="shared" si="478"/>
        <v>0</v>
      </c>
      <c r="AU165" s="31">
        <f t="shared" si="479"/>
        <v>0</v>
      </c>
      <c r="AV165" s="31">
        <f t="shared" si="396"/>
        <v>1253.2249999999999</v>
      </c>
      <c r="AW165" s="31">
        <f t="shared" si="397"/>
        <v>488.39999999999998</v>
      </c>
      <c r="AX165" s="31">
        <f t="shared" si="398"/>
        <v>482.60000000000002</v>
      </c>
      <c r="AY165" s="31">
        <f t="shared" si="480"/>
        <v>0</v>
      </c>
      <c r="AZ165" s="31">
        <f t="shared" si="481"/>
        <v>0</v>
      </c>
      <c r="BA165" s="31">
        <f t="shared" si="482"/>
        <v>0</v>
      </c>
      <c r="BB165" s="31">
        <f t="shared" si="399"/>
        <v>1253.2249999999999</v>
      </c>
      <c r="BC165" s="31">
        <f t="shared" si="400"/>
        <v>488.39999999999998</v>
      </c>
      <c r="BD165" s="31">
        <f t="shared" si="401"/>
        <v>482.60000000000002</v>
      </c>
      <c r="BE165" s="31">
        <f t="shared" si="483"/>
        <v>0</v>
      </c>
      <c r="BF165" s="31">
        <f t="shared" si="484"/>
        <v>0</v>
      </c>
      <c r="BG165" s="31">
        <f t="shared" si="485"/>
        <v>0</v>
      </c>
      <c r="BH165" s="31">
        <f t="shared" si="402"/>
        <v>1253.2249999999999</v>
      </c>
      <c r="BI165" s="31">
        <f t="shared" si="403"/>
        <v>488.39999999999998</v>
      </c>
      <c r="BJ165" s="31">
        <f t="shared" si="404"/>
        <v>482.60000000000002</v>
      </c>
      <c r="BK165" s="31">
        <f t="shared" si="486"/>
        <v>0</v>
      </c>
      <c r="BL165" s="31">
        <f t="shared" si="487"/>
        <v>0</v>
      </c>
      <c r="BM165" s="31">
        <f t="shared" si="488"/>
        <v>0</v>
      </c>
      <c r="BN165" s="31">
        <f t="shared" si="405"/>
        <v>1253.2249999999999</v>
      </c>
      <c r="BO165" s="31">
        <f t="shared" si="406"/>
        <v>488.39999999999998</v>
      </c>
      <c r="BP165" s="31">
        <f t="shared" si="407"/>
        <v>482.60000000000002</v>
      </c>
      <c r="BQ165" s="31">
        <f t="shared" si="489"/>
        <v>0</v>
      </c>
      <c r="BR165" s="31">
        <f t="shared" si="490"/>
        <v>0</v>
      </c>
      <c r="BS165" s="31">
        <f t="shared" si="408"/>
        <v>1253.2249999999999</v>
      </c>
      <c r="BT165" s="31">
        <f t="shared" si="409"/>
        <v>488.39999999999998</v>
      </c>
      <c r="BU165" s="31">
        <f t="shared" si="410"/>
        <v>482.60000000000002</v>
      </c>
      <c r="BV165" s="31">
        <f t="shared" si="491"/>
        <v>0</v>
      </c>
      <c r="BW165" s="31">
        <f t="shared" si="492"/>
        <v>0</v>
      </c>
      <c r="BX165" s="31">
        <f t="shared" si="411"/>
        <v>1253.2249999999999</v>
      </c>
      <c r="BY165" s="31">
        <f t="shared" si="412"/>
        <v>488.39999999999998</v>
      </c>
      <c r="BZ165" s="31">
        <f t="shared" si="413"/>
        <v>482.60000000000002</v>
      </c>
      <c r="CA165" s="31">
        <f t="shared" si="493"/>
        <v>0</v>
      </c>
      <c r="CB165" s="31">
        <f t="shared" si="494"/>
        <v>0</v>
      </c>
      <c r="CC165" s="31">
        <f t="shared" si="495"/>
        <v>0</v>
      </c>
      <c r="CD165" s="31">
        <f t="shared" si="334"/>
        <v>1253.2249999999999</v>
      </c>
      <c r="CE165" s="31">
        <f t="shared" si="335"/>
        <v>488.39999999999998</v>
      </c>
      <c r="CF165" s="31">
        <f t="shared" si="336"/>
        <v>482.60000000000002</v>
      </c>
      <c r="CG165" s="31">
        <f t="shared" si="496"/>
        <v>0</v>
      </c>
      <c r="CH165" s="24"/>
      <c r="CI165" s="40"/>
      <c r="CM165" s="1" t="s">
        <v>29</v>
      </c>
    </row>
    <row r="166" ht="15">
      <c r="A166" s="16" t="s">
        <v>146</v>
      </c>
      <c r="B166" s="17">
        <v>850</v>
      </c>
      <c r="C166" s="16"/>
      <c r="D166" s="16"/>
      <c r="E166" s="39" t="s">
        <v>79</v>
      </c>
      <c r="F166" s="31">
        <f t="shared" si="500"/>
        <v>494.30000000000001</v>
      </c>
      <c r="G166" s="31">
        <f t="shared" si="501"/>
        <v>488.39999999999998</v>
      </c>
      <c r="H166" s="31">
        <f t="shared" si="502"/>
        <v>482.60000000000002</v>
      </c>
      <c r="I166" s="31">
        <f t="shared" si="459"/>
        <v>0</v>
      </c>
      <c r="J166" s="31">
        <f t="shared" si="460"/>
        <v>0</v>
      </c>
      <c r="K166" s="31">
        <f t="shared" si="461"/>
        <v>0</v>
      </c>
      <c r="L166" s="31">
        <f t="shared" si="378"/>
        <v>494.30000000000001</v>
      </c>
      <c r="M166" s="31">
        <f t="shared" si="379"/>
        <v>488.39999999999998</v>
      </c>
      <c r="N166" s="31">
        <f t="shared" si="380"/>
        <v>482.60000000000002</v>
      </c>
      <c r="O166" s="31">
        <f t="shared" si="462"/>
        <v>0</v>
      </c>
      <c r="P166" s="31">
        <f t="shared" si="463"/>
        <v>0</v>
      </c>
      <c r="Q166" s="31">
        <f t="shared" si="464"/>
        <v>0</v>
      </c>
      <c r="R166" s="31">
        <f t="shared" si="381"/>
        <v>494.30000000000001</v>
      </c>
      <c r="S166" s="31">
        <f t="shared" si="382"/>
        <v>488.39999999999998</v>
      </c>
      <c r="T166" s="31">
        <f t="shared" si="383"/>
        <v>482.60000000000002</v>
      </c>
      <c r="U166" s="31">
        <f t="shared" si="465"/>
        <v>0</v>
      </c>
      <c r="V166" s="31">
        <f t="shared" si="466"/>
        <v>0</v>
      </c>
      <c r="W166" s="31">
        <f t="shared" si="467"/>
        <v>0</v>
      </c>
      <c r="X166" s="31">
        <f t="shared" si="384"/>
        <v>494.30000000000001</v>
      </c>
      <c r="Y166" s="31">
        <f t="shared" si="385"/>
        <v>488.39999999999998</v>
      </c>
      <c r="Z166" s="31">
        <f t="shared" si="386"/>
        <v>482.60000000000002</v>
      </c>
      <c r="AA166" s="31">
        <f t="shared" si="468"/>
        <v>0</v>
      </c>
      <c r="AB166" s="31">
        <f t="shared" si="469"/>
        <v>0</v>
      </c>
      <c r="AC166" s="31">
        <f t="shared" si="470"/>
        <v>0</v>
      </c>
      <c r="AD166" s="31">
        <f t="shared" si="387"/>
        <v>494.30000000000001</v>
      </c>
      <c r="AE166" s="31">
        <f t="shared" si="388"/>
        <v>488.39999999999998</v>
      </c>
      <c r="AF166" s="31">
        <f t="shared" si="389"/>
        <v>482.60000000000002</v>
      </c>
      <c r="AG166" s="31">
        <f t="shared" si="471"/>
        <v>0</v>
      </c>
      <c r="AH166" s="31">
        <f t="shared" si="472"/>
        <v>0</v>
      </c>
      <c r="AI166" s="31">
        <f t="shared" si="473"/>
        <v>0</v>
      </c>
      <c r="AJ166" s="31">
        <f t="shared" si="390"/>
        <v>494.30000000000001</v>
      </c>
      <c r="AK166" s="31">
        <f t="shared" si="391"/>
        <v>488.39999999999998</v>
      </c>
      <c r="AL166" s="31">
        <f t="shared" si="392"/>
        <v>482.60000000000002</v>
      </c>
      <c r="AM166" s="31">
        <f t="shared" si="474"/>
        <v>758.92499999999995</v>
      </c>
      <c r="AN166" s="31">
        <f t="shared" si="475"/>
        <v>0</v>
      </c>
      <c r="AO166" s="31">
        <f t="shared" si="476"/>
        <v>0</v>
      </c>
      <c r="AP166" s="31">
        <f t="shared" si="393"/>
        <v>1253.2249999999999</v>
      </c>
      <c r="AQ166" s="31">
        <f t="shared" si="394"/>
        <v>488.39999999999998</v>
      </c>
      <c r="AR166" s="31">
        <f t="shared" si="395"/>
        <v>482.60000000000002</v>
      </c>
      <c r="AS166" s="31">
        <f t="shared" si="477"/>
        <v>0</v>
      </c>
      <c r="AT166" s="31">
        <f t="shared" si="478"/>
        <v>0</v>
      </c>
      <c r="AU166" s="31">
        <f t="shared" si="479"/>
        <v>0</v>
      </c>
      <c r="AV166" s="31">
        <f t="shared" si="396"/>
        <v>1253.2249999999999</v>
      </c>
      <c r="AW166" s="31">
        <f t="shared" si="397"/>
        <v>488.39999999999998</v>
      </c>
      <c r="AX166" s="31">
        <f t="shared" si="398"/>
        <v>482.60000000000002</v>
      </c>
      <c r="AY166" s="31">
        <f t="shared" si="480"/>
        <v>0</v>
      </c>
      <c r="AZ166" s="31">
        <f t="shared" si="481"/>
        <v>0</v>
      </c>
      <c r="BA166" s="31">
        <f t="shared" si="482"/>
        <v>0</v>
      </c>
      <c r="BB166" s="31">
        <f t="shared" si="399"/>
        <v>1253.2249999999999</v>
      </c>
      <c r="BC166" s="31">
        <f t="shared" si="400"/>
        <v>488.39999999999998</v>
      </c>
      <c r="BD166" s="31">
        <f t="shared" si="401"/>
        <v>482.60000000000002</v>
      </c>
      <c r="BE166" s="31">
        <f t="shared" si="483"/>
        <v>0</v>
      </c>
      <c r="BF166" s="31">
        <f t="shared" si="484"/>
        <v>0</v>
      </c>
      <c r="BG166" s="31">
        <f t="shared" si="485"/>
        <v>0</v>
      </c>
      <c r="BH166" s="31">
        <f t="shared" si="402"/>
        <v>1253.2249999999999</v>
      </c>
      <c r="BI166" s="31">
        <f t="shared" si="403"/>
        <v>488.39999999999998</v>
      </c>
      <c r="BJ166" s="31">
        <f t="shared" si="404"/>
        <v>482.60000000000002</v>
      </c>
      <c r="BK166" s="31">
        <f t="shared" si="486"/>
        <v>0</v>
      </c>
      <c r="BL166" s="31">
        <f t="shared" si="487"/>
        <v>0</v>
      </c>
      <c r="BM166" s="31">
        <f t="shared" si="488"/>
        <v>0</v>
      </c>
      <c r="BN166" s="31">
        <f t="shared" si="405"/>
        <v>1253.2249999999999</v>
      </c>
      <c r="BO166" s="31">
        <f t="shared" si="406"/>
        <v>488.39999999999998</v>
      </c>
      <c r="BP166" s="31">
        <f t="shared" si="407"/>
        <v>482.60000000000002</v>
      </c>
      <c r="BQ166" s="31">
        <f t="shared" si="489"/>
        <v>0</v>
      </c>
      <c r="BR166" s="31">
        <f t="shared" si="490"/>
        <v>0</v>
      </c>
      <c r="BS166" s="31">
        <f t="shared" si="408"/>
        <v>1253.2249999999999</v>
      </c>
      <c r="BT166" s="31">
        <f t="shared" si="409"/>
        <v>488.39999999999998</v>
      </c>
      <c r="BU166" s="31">
        <f t="shared" si="410"/>
        <v>482.60000000000002</v>
      </c>
      <c r="BV166" s="31">
        <f t="shared" si="491"/>
        <v>0</v>
      </c>
      <c r="BW166" s="31">
        <f t="shared" si="492"/>
        <v>0</v>
      </c>
      <c r="BX166" s="31">
        <f t="shared" si="411"/>
        <v>1253.2249999999999</v>
      </c>
      <c r="BY166" s="31">
        <f t="shared" si="412"/>
        <v>488.39999999999998</v>
      </c>
      <c r="BZ166" s="31">
        <f t="shared" si="413"/>
        <v>482.60000000000002</v>
      </c>
      <c r="CA166" s="31">
        <f t="shared" si="493"/>
        <v>0</v>
      </c>
      <c r="CB166" s="31">
        <f t="shared" si="494"/>
        <v>0</v>
      </c>
      <c r="CC166" s="31">
        <f t="shared" si="495"/>
        <v>0</v>
      </c>
      <c r="CD166" s="31">
        <f t="shared" si="334"/>
        <v>1253.2249999999999</v>
      </c>
      <c r="CE166" s="31">
        <f t="shared" si="335"/>
        <v>488.39999999999998</v>
      </c>
      <c r="CF166" s="31">
        <f t="shared" si="336"/>
        <v>482.60000000000002</v>
      </c>
      <c r="CG166" s="31">
        <f t="shared" si="496"/>
        <v>0</v>
      </c>
      <c r="CH166" s="24"/>
      <c r="CI166" s="40"/>
      <c r="CN166" s="1" t="s">
        <v>30</v>
      </c>
    </row>
    <row r="167" ht="43.75">
      <c r="A167" s="16" t="s">
        <v>146</v>
      </c>
      <c r="B167" s="17">
        <v>850</v>
      </c>
      <c r="C167" s="16" t="s">
        <v>67</v>
      </c>
      <c r="D167" s="16" t="s">
        <v>134</v>
      </c>
      <c r="E167" s="39" t="s">
        <v>135</v>
      </c>
      <c r="F167" s="31">
        <v>494.30000000000001</v>
      </c>
      <c r="G167" s="31">
        <v>488.39999999999998</v>
      </c>
      <c r="H167" s="31">
        <v>482.60000000000002</v>
      </c>
      <c r="I167" s="31"/>
      <c r="J167" s="31"/>
      <c r="K167" s="31"/>
      <c r="L167" s="31">
        <f t="shared" si="378"/>
        <v>494.30000000000001</v>
      </c>
      <c r="M167" s="31">
        <f t="shared" si="379"/>
        <v>488.39999999999998</v>
      </c>
      <c r="N167" s="31">
        <f t="shared" si="380"/>
        <v>482.60000000000002</v>
      </c>
      <c r="O167" s="31"/>
      <c r="P167" s="31"/>
      <c r="Q167" s="31"/>
      <c r="R167" s="31">
        <f t="shared" si="381"/>
        <v>494.30000000000001</v>
      </c>
      <c r="S167" s="31">
        <f t="shared" si="382"/>
        <v>488.39999999999998</v>
      </c>
      <c r="T167" s="31">
        <f t="shared" si="383"/>
        <v>482.60000000000002</v>
      </c>
      <c r="U167" s="31"/>
      <c r="V167" s="31"/>
      <c r="W167" s="31"/>
      <c r="X167" s="31">
        <f t="shared" si="384"/>
        <v>494.30000000000001</v>
      </c>
      <c r="Y167" s="31">
        <f t="shared" si="385"/>
        <v>488.39999999999998</v>
      </c>
      <c r="Z167" s="31">
        <f t="shared" si="386"/>
        <v>482.60000000000002</v>
      </c>
      <c r="AA167" s="31"/>
      <c r="AB167" s="31"/>
      <c r="AC167" s="31"/>
      <c r="AD167" s="31">
        <f t="shared" si="387"/>
        <v>494.30000000000001</v>
      </c>
      <c r="AE167" s="31">
        <f t="shared" si="388"/>
        <v>488.39999999999998</v>
      </c>
      <c r="AF167" s="31">
        <f t="shared" si="389"/>
        <v>482.60000000000002</v>
      </c>
      <c r="AG167" s="31"/>
      <c r="AH167" s="31"/>
      <c r="AI167" s="31"/>
      <c r="AJ167" s="31">
        <f t="shared" si="390"/>
        <v>494.30000000000001</v>
      </c>
      <c r="AK167" s="31">
        <f t="shared" si="391"/>
        <v>488.39999999999998</v>
      </c>
      <c r="AL167" s="31">
        <f t="shared" si="392"/>
        <v>482.60000000000002</v>
      </c>
      <c r="AM167" s="31">
        <v>758.92499999999995</v>
      </c>
      <c r="AN167" s="31"/>
      <c r="AO167" s="31"/>
      <c r="AP167" s="31">
        <f t="shared" si="393"/>
        <v>1253.2249999999999</v>
      </c>
      <c r="AQ167" s="31">
        <f t="shared" si="394"/>
        <v>488.39999999999998</v>
      </c>
      <c r="AR167" s="31">
        <f t="shared" si="395"/>
        <v>482.60000000000002</v>
      </c>
      <c r="AS167" s="31"/>
      <c r="AT167" s="31"/>
      <c r="AU167" s="31"/>
      <c r="AV167" s="31">
        <f t="shared" si="396"/>
        <v>1253.2249999999999</v>
      </c>
      <c r="AW167" s="31">
        <f t="shared" si="397"/>
        <v>488.39999999999998</v>
      </c>
      <c r="AX167" s="31">
        <f t="shared" si="398"/>
        <v>482.60000000000002</v>
      </c>
      <c r="AY167" s="31"/>
      <c r="AZ167" s="31"/>
      <c r="BA167" s="31"/>
      <c r="BB167" s="31">
        <f t="shared" si="399"/>
        <v>1253.2249999999999</v>
      </c>
      <c r="BC167" s="31">
        <f t="shared" si="400"/>
        <v>488.39999999999998</v>
      </c>
      <c r="BD167" s="31">
        <f t="shared" si="401"/>
        <v>482.60000000000002</v>
      </c>
      <c r="BE167" s="31"/>
      <c r="BF167" s="31"/>
      <c r="BG167" s="31"/>
      <c r="BH167" s="31">
        <f t="shared" si="402"/>
        <v>1253.2249999999999</v>
      </c>
      <c r="BI167" s="31">
        <f t="shared" si="403"/>
        <v>488.39999999999998</v>
      </c>
      <c r="BJ167" s="31">
        <f t="shared" si="404"/>
        <v>482.60000000000002</v>
      </c>
      <c r="BK167" s="31"/>
      <c r="BL167" s="31"/>
      <c r="BM167" s="31"/>
      <c r="BN167" s="31">
        <f t="shared" si="405"/>
        <v>1253.2249999999999</v>
      </c>
      <c r="BO167" s="31">
        <f t="shared" si="406"/>
        <v>488.39999999999998</v>
      </c>
      <c r="BP167" s="31">
        <f t="shared" si="407"/>
        <v>482.60000000000002</v>
      </c>
      <c r="BQ167" s="31"/>
      <c r="BR167" s="31"/>
      <c r="BS167" s="31">
        <f t="shared" si="408"/>
        <v>1253.2249999999999</v>
      </c>
      <c r="BT167" s="31">
        <f t="shared" si="409"/>
        <v>488.39999999999998</v>
      </c>
      <c r="BU167" s="31">
        <f t="shared" si="410"/>
        <v>482.60000000000002</v>
      </c>
      <c r="BV167" s="31"/>
      <c r="BW167" s="31"/>
      <c r="BX167" s="31">
        <f t="shared" si="411"/>
        <v>1253.2249999999999</v>
      </c>
      <c r="BY167" s="31">
        <f t="shared" si="412"/>
        <v>488.39999999999998</v>
      </c>
      <c r="BZ167" s="31">
        <f t="shared" si="413"/>
        <v>482.60000000000002</v>
      </c>
      <c r="CA167" s="31"/>
      <c r="CB167" s="31"/>
      <c r="CC167" s="31"/>
      <c r="CD167" s="31">
        <f t="shared" si="334"/>
        <v>1253.2249999999999</v>
      </c>
      <c r="CE167" s="31">
        <f t="shared" si="335"/>
        <v>488.39999999999998</v>
      </c>
      <c r="CF167" s="31">
        <f t="shared" si="336"/>
        <v>482.60000000000002</v>
      </c>
      <c r="CG167" s="31"/>
      <c r="CH167" s="24"/>
      <c r="CI167" s="40"/>
    </row>
    <row r="168" ht="29.850000000000001">
      <c r="A168" s="16" t="s">
        <v>147</v>
      </c>
      <c r="B168" s="17"/>
      <c r="C168" s="16"/>
      <c r="D168" s="16"/>
      <c r="E168" s="39" t="s">
        <v>148</v>
      </c>
      <c r="F168" s="31">
        <f>F169+F172</f>
        <v>8719.1000000000004</v>
      </c>
      <c r="G168" s="31">
        <f>G169+G172</f>
        <v>9028.1000000000004</v>
      </c>
      <c r="H168" s="31">
        <f>H169+H172</f>
        <v>9028.1000000000004</v>
      </c>
      <c r="I168" s="31">
        <f>I169+I172</f>
        <v>0</v>
      </c>
      <c r="J168" s="31">
        <f>J169+J172</f>
        <v>0</v>
      </c>
      <c r="K168" s="31">
        <f>K169+K172</f>
        <v>0</v>
      </c>
      <c r="L168" s="31">
        <f t="shared" si="378"/>
        <v>8719.1000000000004</v>
      </c>
      <c r="M168" s="31">
        <f t="shared" si="379"/>
        <v>9028.1000000000004</v>
      </c>
      <c r="N168" s="31">
        <f t="shared" si="380"/>
        <v>9028.1000000000004</v>
      </c>
      <c r="O168" s="31">
        <f>O169+O172</f>
        <v>0</v>
      </c>
      <c r="P168" s="31">
        <f>P169+P172</f>
        <v>0</v>
      </c>
      <c r="Q168" s="31">
        <f>Q169+Q172</f>
        <v>0</v>
      </c>
      <c r="R168" s="31">
        <f t="shared" si="381"/>
        <v>8719.1000000000004</v>
      </c>
      <c r="S168" s="31">
        <f t="shared" si="382"/>
        <v>9028.1000000000004</v>
      </c>
      <c r="T168" s="31">
        <f t="shared" si="383"/>
        <v>9028.1000000000004</v>
      </c>
      <c r="U168" s="31">
        <f>U169+U172</f>
        <v>0</v>
      </c>
      <c r="V168" s="31">
        <f>V169+V172</f>
        <v>0</v>
      </c>
      <c r="W168" s="31">
        <f>W169+W172</f>
        <v>0</v>
      </c>
      <c r="X168" s="31">
        <f t="shared" si="384"/>
        <v>8719.1000000000004</v>
      </c>
      <c r="Y168" s="31">
        <f t="shared" si="385"/>
        <v>9028.1000000000004</v>
      </c>
      <c r="Z168" s="31">
        <f t="shared" si="386"/>
        <v>9028.1000000000004</v>
      </c>
      <c r="AA168" s="31">
        <f>AA169+AA172</f>
        <v>0</v>
      </c>
      <c r="AB168" s="31">
        <f>AB169+AB172</f>
        <v>0</v>
      </c>
      <c r="AC168" s="31">
        <f>AC169+AC172</f>
        <v>0</v>
      </c>
      <c r="AD168" s="31">
        <f t="shared" si="387"/>
        <v>8719.1000000000004</v>
      </c>
      <c r="AE168" s="31">
        <f t="shared" si="388"/>
        <v>9028.1000000000004</v>
      </c>
      <c r="AF168" s="31">
        <f t="shared" si="389"/>
        <v>9028.1000000000004</v>
      </c>
      <c r="AG168" s="31">
        <f>AG169+AG172</f>
        <v>0</v>
      </c>
      <c r="AH168" s="31">
        <f>AH169+AH172</f>
        <v>0</v>
      </c>
      <c r="AI168" s="31">
        <f>AI169+AI172</f>
        <v>0</v>
      </c>
      <c r="AJ168" s="31">
        <f t="shared" si="390"/>
        <v>8719.1000000000004</v>
      </c>
      <c r="AK168" s="31">
        <f t="shared" si="391"/>
        <v>9028.1000000000004</v>
      </c>
      <c r="AL168" s="31">
        <f t="shared" si="392"/>
        <v>9028.1000000000004</v>
      </c>
      <c r="AM168" s="31">
        <f>AM169+AM172</f>
        <v>0</v>
      </c>
      <c r="AN168" s="31">
        <f>AN169+AN172</f>
        <v>0</v>
      </c>
      <c r="AO168" s="31">
        <f>AO169+AO172</f>
        <v>0</v>
      </c>
      <c r="AP168" s="31">
        <f t="shared" si="393"/>
        <v>8719.1000000000004</v>
      </c>
      <c r="AQ168" s="31">
        <f t="shared" si="394"/>
        <v>9028.1000000000004</v>
      </c>
      <c r="AR168" s="31">
        <f t="shared" si="395"/>
        <v>9028.1000000000004</v>
      </c>
      <c r="AS168" s="31">
        <f>AS169+AS172</f>
        <v>0</v>
      </c>
      <c r="AT168" s="31">
        <f>AT169+AT172</f>
        <v>0</v>
      </c>
      <c r="AU168" s="31">
        <f>AU169+AU172</f>
        <v>0</v>
      </c>
      <c r="AV168" s="31">
        <f t="shared" si="396"/>
        <v>8719.1000000000004</v>
      </c>
      <c r="AW168" s="31">
        <f t="shared" si="397"/>
        <v>9028.1000000000004</v>
      </c>
      <c r="AX168" s="31">
        <f t="shared" si="398"/>
        <v>9028.1000000000004</v>
      </c>
      <c r="AY168" s="31">
        <f>AY169+AY172</f>
        <v>1217.4000000000001</v>
      </c>
      <c r="AZ168" s="31">
        <f>AZ169+AZ172</f>
        <v>2172.5</v>
      </c>
      <c r="BA168" s="31">
        <f>BA169+BA172</f>
        <v>2172.5</v>
      </c>
      <c r="BB168" s="31">
        <f t="shared" si="399"/>
        <v>9936.5</v>
      </c>
      <c r="BC168" s="31">
        <f t="shared" si="400"/>
        <v>11200.6</v>
      </c>
      <c r="BD168" s="31">
        <f t="shared" si="401"/>
        <v>11200.6</v>
      </c>
      <c r="BE168" s="31">
        <f>BE169+BE172</f>
        <v>0</v>
      </c>
      <c r="BF168" s="31">
        <f>BF169+BF172</f>
        <v>0</v>
      </c>
      <c r="BG168" s="31">
        <f>BG169+BG172</f>
        <v>0</v>
      </c>
      <c r="BH168" s="31">
        <f t="shared" si="402"/>
        <v>9936.5</v>
      </c>
      <c r="BI168" s="31">
        <f t="shared" si="403"/>
        <v>11200.6</v>
      </c>
      <c r="BJ168" s="31">
        <f t="shared" si="404"/>
        <v>11200.6</v>
      </c>
      <c r="BK168" s="31">
        <f>BK169+BK172</f>
        <v>0</v>
      </c>
      <c r="BL168" s="31">
        <f>BL169+BL172</f>
        <v>0</v>
      </c>
      <c r="BM168" s="31">
        <f>BM169+BM172</f>
        <v>0</v>
      </c>
      <c r="BN168" s="31">
        <f t="shared" si="405"/>
        <v>9936.5</v>
      </c>
      <c r="BO168" s="31">
        <f t="shared" si="406"/>
        <v>11200.6</v>
      </c>
      <c r="BP168" s="31">
        <f t="shared" si="407"/>
        <v>11200.6</v>
      </c>
      <c r="BQ168" s="31">
        <f>BQ169+BQ172</f>
        <v>0</v>
      </c>
      <c r="BR168" s="31">
        <f>BR169+BR172</f>
        <v>0</v>
      </c>
      <c r="BS168" s="31">
        <f t="shared" si="408"/>
        <v>9936.5</v>
      </c>
      <c r="BT168" s="31">
        <f t="shared" si="409"/>
        <v>11200.6</v>
      </c>
      <c r="BU168" s="31">
        <f t="shared" si="410"/>
        <v>11200.6</v>
      </c>
      <c r="BV168" s="31">
        <f>BV169+BV172</f>
        <v>0</v>
      </c>
      <c r="BW168" s="31">
        <f>BW169+BW172</f>
        <v>0</v>
      </c>
      <c r="BX168" s="31">
        <f t="shared" si="411"/>
        <v>9936.5</v>
      </c>
      <c r="BY168" s="31">
        <f t="shared" si="412"/>
        <v>11200.6</v>
      </c>
      <c r="BZ168" s="31">
        <f t="shared" si="413"/>
        <v>11200.6</v>
      </c>
      <c r="CA168" s="31">
        <f>CA169+CA172</f>
        <v>-1.139</v>
      </c>
      <c r="CB168" s="31">
        <f>CB169+CB172</f>
        <v>0</v>
      </c>
      <c r="CC168" s="31">
        <f>CC169+CC172</f>
        <v>0</v>
      </c>
      <c r="CD168" s="31">
        <f t="shared" si="334"/>
        <v>9935.3610000000008</v>
      </c>
      <c r="CE168" s="31">
        <f t="shared" si="335"/>
        <v>11200.6</v>
      </c>
      <c r="CF168" s="31">
        <f t="shared" si="336"/>
        <v>11200.6</v>
      </c>
      <c r="CG168" s="31">
        <f>CG169+CG172</f>
        <v>0</v>
      </c>
      <c r="CH168" s="24"/>
      <c r="CI168" s="40"/>
      <c r="CO168" s="1" t="s">
        <v>31</v>
      </c>
    </row>
    <row r="169" ht="71.599999999999994">
      <c r="A169" s="16" t="s">
        <v>147</v>
      </c>
      <c r="B169" s="17">
        <v>100</v>
      </c>
      <c r="C169" s="16"/>
      <c r="D169" s="16"/>
      <c r="E169" s="39" t="s">
        <v>131</v>
      </c>
      <c r="F169" s="31">
        <f t="shared" ref="F169:F178" si="503">F170</f>
        <v>7659.5</v>
      </c>
      <c r="G169" s="31">
        <f t="shared" ref="G169:G178" si="504">G170</f>
        <v>7968.5</v>
      </c>
      <c r="H169" s="31">
        <f t="shared" ref="H169:H178" si="505">H170</f>
        <v>7968.5</v>
      </c>
      <c r="I169" s="31">
        <f t="shared" ref="I169:I178" si="506">I170</f>
        <v>0</v>
      </c>
      <c r="J169" s="31">
        <f t="shared" ref="J169:J178" si="507">J170</f>
        <v>0</v>
      </c>
      <c r="K169" s="31">
        <f t="shared" ref="K169:K178" si="508">K170</f>
        <v>0</v>
      </c>
      <c r="L169" s="31">
        <f t="shared" si="378"/>
        <v>7659.5</v>
      </c>
      <c r="M169" s="31">
        <f t="shared" si="379"/>
        <v>7968.5</v>
      </c>
      <c r="N169" s="31">
        <f t="shared" si="380"/>
        <v>7968.5</v>
      </c>
      <c r="O169" s="31">
        <f t="shared" ref="O169:O178" si="509">O170</f>
        <v>0</v>
      </c>
      <c r="P169" s="31">
        <f t="shared" ref="P169:P178" si="510">P170</f>
        <v>0</v>
      </c>
      <c r="Q169" s="31">
        <f t="shared" ref="Q169:Q178" si="511">Q170</f>
        <v>0</v>
      </c>
      <c r="R169" s="31">
        <f t="shared" si="381"/>
        <v>7659.5</v>
      </c>
      <c r="S169" s="31">
        <f t="shared" si="382"/>
        <v>7968.5</v>
      </c>
      <c r="T169" s="31">
        <f t="shared" si="383"/>
        <v>7968.5</v>
      </c>
      <c r="U169" s="31">
        <f t="shared" ref="U169:U178" si="512">U170</f>
        <v>0</v>
      </c>
      <c r="V169" s="31">
        <f t="shared" ref="V169:V178" si="513">V170</f>
        <v>0</v>
      </c>
      <c r="W169" s="31">
        <f t="shared" ref="W169:W178" si="514">W170</f>
        <v>0</v>
      </c>
      <c r="X169" s="31">
        <f t="shared" si="384"/>
        <v>7659.5</v>
      </c>
      <c r="Y169" s="31">
        <f t="shared" si="385"/>
        <v>7968.5</v>
      </c>
      <c r="Z169" s="31">
        <f t="shared" si="386"/>
        <v>7968.5</v>
      </c>
      <c r="AA169" s="31">
        <f t="shared" ref="AA169:AA178" si="515">AA170</f>
        <v>0</v>
      </c>
      <c r="AB169" s="31">
        <f t="shared" ref="AB169:AB178" si="516">AB170</f>
        <v>0</v>
      </c>
      <c r="AC169" s="31">
        <f t="shared" ref="AC169:AC178" si="517">AC170</f>
        <v>0</v>
      </c>
      <c r="AD169" s="31">
        <f t="shared" si="387"/>
        <v>7659.5</v>
      </c>
      <c r="AE169" s="31">
        <f t="shared" si="388"/>
        <v>7968.5</v>
      </c>
      <c r="AF169" s="31">
        <f t="shared" si="389"/>
        <v>7968.5</v>
      </c>
      <c r="AG169" s="31">
        <f t="shared" ref="AG169:AG178" si="518">AG170</f>
        <v>0</v>
      </c>
      <c r="AH169" s="31">
        <f t="shared" ref="AH169:AH178" si="519">AH170</f>
        <v>0</v>
      </c>
      <c r="AI169" s="31">
        <f t="shared" ref="AI169:AI178" si="520">AI170</f>
        <v>0</v>
      </c>
      <c r="AJ169" s="31">
        <f t="shared" si="390"/>
        <v>7659.5</v>
      </c>
      <c r="AK169" s="31">
        <f t="shared" si="391"/>
        <v>7968.5</v>
      </c>
      <c r="AL169" s="31">
        <f t="shared" si="392"/>
        <v>7968.5</v>
      </c>
      <c r="AM169" s="31">
        <f t="shared" ref="AM169:AM178" si="521">AM170</f>
        <v>0</v>
      </c>
      <c r="AN169" s="31">
        <f t="shared" ref="AN169:AN178" si="522">AN170</f>
        <v>0</v>
      </c>
      <c r="AO169" s="31">
        <f t="shared" ref="AO169:AO178" si="523">AO170</f>
        <v>0</v>
      </c>
      <c r="AP169" s="31">
        <f t="shared" si="393"/>
        <v>7659.5</v>
      </c>
      <c r="AQ169" s="31">
        <f t="shared" si="394"/>
        <v>7968.5</v>
      </c>
      <c r="AR169" s="31">
        <f t="shared" si="395"/>
        <v>7968.5</v>
      </c>
      <c r="AS169" s="31">
        <f t="shared" ref="AS169:AS178" si="524">AS170</f>
        <v>0</v>
      </c>
      <c r="AT169" s="31">
        <f t="shared" ref="AT169:AT178" si="525">AT170</f>
        <v>0</v>
      </c>
      <c r="AU169" s="31">
        <f t="shared" ref="AU169:AU178" si="526">AU170</f>
        <v>0</v>
      </c>
      <c r="AV169" s="31">
        <f t="shared" si="396"/>
        <v>7659.5</v>
      </c>
      <c r="AW169" s="31">
        <f t="shared" si="397"/>
        <v>7968.5</v>
      </c>
      <c r="AX169" s="31">
        <f t="shared" si="398"/>
        <v>7968.5</v>
      </c>
      <c r="AY169" s="31">
        <f t="shared" ref="AY169:AY178" si="527">AY170</f>
        <v>1217.4000000000001</v>
      </c>
      <c r="AZ169" s="31">
        <f t="shared" ref="AZ169:AZ178" si="528">AZ170</f>
        <v>2172.5</v>
      </c>
      <c r="BA169" s="31">
        <f t="shared" ref="BA169:BA178" si="529">BA170</f>
        <v>2172.5</v>
      </c>
      <c r="BB169" s="31">
        <f t="shared" si="399"/>
        <v>8876.8999999999996</v>
      </c>
      <c r="BC169" s="31">
        <f t="shared" si="400"/>
        <v>10141</v>
      </c>
      <c r="BD169" s="31">
        <f t="shared" si="401"/>
        <v>10141</v>
      </c>
      <c r="BE169" s="31">
        <f t="shared" ref="BE169:BE178" si="530">BE170</f>
        <v>0</v>
      </c>
      <c r="BF169" s="31">
        <f t="shared" ref="BF169:BF178" si="531">BF170</f>
        <v>0</v>
      </c>
      <c r="BG169" s="31">
        <f t="shared" ref="BG169:BG178" si="532">BG170</f>
        <v>0</v>
      </c>
      <c r="BH169" s="31">
        <f t="shared" si="402"/>
        <v>8876.8999999999996</v>
      </c>
      <c r="BI169" s="31">
        <f t="shared" si="403"/>
        <v>10141</v>
      </c>
      <c r="BJ169" s="31">
        <f t="shared" si="404"/>
        <v>10141</v>
      </c>
      <c r="BK169" s="31">
        <f t="shared" ref="BK169:BK178" si="533">BK170</f>
        <v>0</v>
      </c>
      <c r="BL169" s="31">
        <f t="shared" ref="BL169:BL178" si="534">BL170</f>
        <v>0</v>
      </c>
      <c r="BM169" s="31">
        <f t="shared" ref="BM169:BM178" si="535">BM170</f>
        <v>0</v>
      </c>
      <c r="BN169" s="31">
        <f t="shared" si="405"/>
        <v>8876.8999999999996</v>
      </c>
      <c r="BO169" s="31">
        <f t="shared" si="406"/>
        <v>10141</v>
      </c>
      <c r="BP169" s="31">
        <f t="shared" si="407"/>
        <v>10141</v>
      </c>
      <c r="BQ169" s="31">
        <f t="shared" ref="BQ169:BQ178" si="536">BQ170</f>
        <v>0</v>
      </c>
      <c r="BR169" s="31">
        <f t="shared" ref="BR169:BR178" si="537">BR170</f>
        <v>0</v>
      </c>
      <c r="BS169" s="31">
        <f t="shared" si="408"/>
        <v>8876.8999999999996</v>
      </c>
      <c r="BT169" s="31">
        <f t="shared" si="409"/>
        <v>10141</v>
      </c>
      <c r="BU169" s="31">
        <f t="shared" si="410"/>
        <v>10141</v>
      </c>
      <c r="BV169" s="31">
        <f t="shared" ref="BV169:BV178" si="538">BV170</f>
        <v>0</v>
      </c>
      <c r="BW169" s="31">
        <f t="shared" ref="BW169:BW178" si="539">BW170</f>
        <v>0</v>
      </c>
      <c r="BX169" s="31">
        <f t="shared" si="411"/>
        <v>8876.8999999999996</v>
      </c>
      <c r="BY169" s="31">
        <f t="shared" si="412"/>
        <v>10141</v>
      </c>
      <c r="BZ169" s="31">
        <f t="shared" si="413"/>
        <v>10141</v>
      </c>
      <c r="CA169" s="31">
        <f t="shared" ref="CA169:CA178" si="540">CA170</f>
        <v>0</v>
      </c>
      <c r="CB169" s="31">
        <f t="shared" ref="CB169:CB178" si="541">CB170</f>
        <v>0</v>
      </c>
      <c r="CC169" s="31">
        <f t="shared" ref="CC169:CC178" si="542">CC170</f>
        <v>0</v>
      </c>
      <c r="CD169" s="31">
        <f t="shared" si="334"/>
        <v>8876.8999999999996</v>
      </c>
      <c r="CE169" s="31">
        <f t="shared" si="335"/>
        <v>10141</v>
      </c>
      <c r="CF169" s="31">
        <f t="shared" si="336"/>
        <v>10141</v>
      </c>
      <c r="CG169" s="31">
        <f t="shared" ref="CG169:CG178" si="543">CG170</f>
        <v>0</v>
      </c>
      <c r="CH169" s="24"/>
      <c r="CI169" s="40"/>
      <c r="CM169" s="1" t="s">
        <v>29</v>
      </c>
    </row>
    <row r="170" ht="29.850000000000001">
      <c r="A170" s="16" t="s">
        <v>147</v>
      </c>
      <c r="B170" s="17">
        <v>110</v>
      </c>
      <c r="C170" s="16"/>
      <c r="D170" s="16"/>
      <c r="E170" s="39" t="s">
        <v>132</v>
      </c>
      <c r="F170" s="31">
        <f t="shared" si="503"/>
        <v>7659.5</v>
      </c>
      <c r="G170" s="31">
        <f t="shared" si="504"/>
        <v>7968.5</v>
      </c>
      <c r="H170" s="31">
        <f t="shared" si="505"/>
        <v>7968.5</v>
      </c>
      <c r="I170" s="31">
        <f t="shared" si="506"/>
        <v>0</v>
      </c>
      <c r="J170" s="31">
        <f t="shared" si="507"/>
        <v>0</v>
      </c>
      <c r="K170" s="31">
        <f t="shared" si="508"/>
        <v>0</v>
      </c>
      <c r="L170" s="31">
        <f t="shared" si="378"/>
        <v>7659.5</v>
      </c>
      <c r="M170" s="31">
        <f t="shared" si="379"/>
        <v>7968.5</v>
      </c>
      <c r="N170" s="31">
        <f t="shared" si="380"/>
        <v>7968.5</v>
      </c>
      <c r="O170" s="31">
        <f t="shared" si="509"/>
        <v>0</v>
      </c>
      <c r="P170" s="31">
        <f t="shared" si="510"/>
        <v>0</v>
      </c>
      <c r="Q170" s="31">
        <f t="shared" si="511"/>
        <v>0</v>
      </c>
      <c r="R170" s="31">
        <f t="shared" si="381"/>
        <v>7659.5</v>
      </c>
      <c r="S170" s="31">
        <f t="shared" si="382"/>
        <v>7968.5</v>
      </c>
      <c r="T170" s="31">
        <f t="shared" si="383"/>
        <v>7968.5</v>
      </c>
      <c r="U170" s="31">
        <f t="shared" si="512"/>
        <v>0</v>
      </c>
      <c r="V170" s="31">
        <f t="shared" si="513"/>
        <v>0</v>
      </c>
      <c r="W170" s="31">
        <f t="shared" si="514"/>
        <v>0</v>
      </c>
      <c r="X170" s="31">
        <f t="shared" si="384"/>
        <v>7659.5</v>
      </c>
      <c r="Y170" s="31">
        <f t="shared" si="385"/>
        <v>7968.5</v>
      </c>
      <c r="Z170" s="31">
        <f t="shared" si="386"/>
        <v>7968.5</v>
      </c>
      <c r="AA170" s="31">
        <f t="shared" si="515"/>
        <v>0</v>
      </c>
      <c r="AB170" s="31">
        <f t="shared" si="516"/>
        <v>0</v>
      </c>
      <c r="AC170" s="31">
        <f t="shared" si="517"/>
        <v>0</v>
      </c>
      <c r="AD170" s="31">
        <f t="shared" si="387"/>
        <v>7659.5</v>
      </c>
      <c r="AE170" s="31">
        <f t="shared" si="388"/>
        <v>7968.5</v>
      </c>
      <c r="AF170" s="31">
        <f t="shared" si="389"/>
        <v>7968.5</v>
      </c>
      <c r="AG170" s="31">
        <f t="shared" si="518"/>
        <v>0</v>
      </c>
      <c r="AH170" s="31">
        <f t="shared" si="519"/>
        <v>0</v>
      </c>
      <c r="AI170" s="31">
        <f t="shared" si="520"/>
        <v>0</v>
      </c>
      <c r="AJ170" s="31">
        <f t="shared" si="390"/>
        <v>7659.5</v>
      </c>
      <c r="AK170" s="31">
        <f t="shared" si="391"/>
        <v>7968.5</v>
      </c>
      <c r="AL170" s="31">
        <f t="shared" si="392"/>
        <v>7968.5</v>
      </c>
      <c r="AM170" s="31">
        <f t="shared" si="521"/>
        <v>0</v>
      </c>
      <c r="AN170" s="31">
        <f t="shared" si="522"/>
        <v>0</v>
      </c>
      <c r="AO170" s="31">
        <f t="shared" si="523"/>
        <v>0</v>
      </c>
      <c r="AP170" s="31">
        <f t="shared" si="393"/>
        <v>7659.5</v>
      </c>
      <c r="AQ170" s="31">
        <f t="shared" si="394"/>
        <v>7968.5</v>
      </c>
      <c r="AR170" s="31">
        <f t="shared" si="395"/>
        <v>7968.5</v>
      </c>
      <c r="AS170" s="31">
        <f t="shared" si="524"/>
        <v>0</v>
      </c>
      <c r="AT170" s="31">
        <f t="shared" si="525"/>
        <v>0</v>
      </c>
      <c r="AU170" s="31">
        <f t="shared" si="526"/>
        <v>0</v>
      </c>
      <c r="AV170" s="31">
        <f t="shared" si="396"/>
        <v>7659.5</v>
      </c>
      <c r="AW170" s="31">
        <f t="shared" si="397"/>
        <v>7968.5</v>
      </c>
      <c r="AX170" s="31">
        <f t="shared" si="398"/>
        <v>7968.5</v>
      </c>
      <c r="AY170" s="31">
        <f t="shared" si="527"/>
        <v>1217.4000000000001</v>
      </c>
      <c r="AZ170" s="31">
        <f t="shared" si="528"/>
        <v>2172.5</v>
      </c>
      <c r="BA170" s="31">
        <f t="shared" si="529"/>
        <v>2172.5</v>
      </c>
      <c r="BB170" s="31">
        <f t="shared" si="399"/>
        <v>8876.8999999999996</v>
      </c>
      <c r="BC170" s="31">
        <f t="shared" si="400"/>
        <v>10141</v>
      </c>
      <c r="BD170" s="31">
        <f t="shared" si="401"/>
        <v>10141</v>
      </c>
      <c r="BE170" s="31">
        <f t="shared" si="530"/>
        <v>0</v>
      </c>
      <c r="BF170" s="31">
        <f t="shared" si="531"/>
        <v>0</v>
      </c>
      <c r="BG170" s="31">
        <f t="shared" si="532"/>
        <v>0</v>
      </c>
      <c r="BH170" s="31">
        <f t="shared" si="402"/>
        <v>8876.8999999999996</v>
      </c>
      <c r="BI170" s="31">
        <f t="shared" si="403"/>
        <v>10141</v>
      </c>
      <c r="BJ170" s="31">
        <f t="shared" si="404"/>
        <v>10141</v>
      </c>
      <c r="BK170" s="31">
        <f t="shared" si="533"/>
        <v>0</v>
      </c>
      <c r="BL170" s="31">
        <f t="shared" si="534"/>
        <v>0</v>
      </c>
      <c r="BM170" s="31">
        <f t="shared" si="535"/>
        <v>0</v>
      </c>
      <c r="BN170" s="31">
        <f t="shared" si="405"/>
        <v>8876.8999999999996</v>
      </c>
      <c r="BO170" s="31">
        <f t="shared" si="406"/>
        <v>10141</v>
      </c>
      <c r="BP170" s="31">
        <f t="shared" si="407"/>
        <v>10141</v>
      </c>
      <c r="BQ170" s="31">
        <f t="shared" si="536"/>
        <v>0</v>
      </c>
      <c r="BR170" s="31">
        <f t="shared" si="537"/>
        <v>0</v>
      </c>
      <c r="BS170" s="31">
        <f t="shared" si="408"/>
        <v>8876.8999999999996</v>
      </c>
      <c r="BT170" s="31">
        <f t="shared" si="409"/>
        <v>10141</v>
      </c>
      <c r="BU170" s="31">
        <f t="shared" si="410"/>
        <v>10141</v>
      </c>
      <c r="BV170" s="31">
        <f t="shared" si="538"/>
        <v>0</v>
      </c>
      <c r="BW170" s="31">
        <f t="shared" si="539"/>
        <v>0</v>
      </c>
      <c r="BX170" s="31">
        <f t="shared" si="411"/>
        <v>8876.8999999999996</v>
      </c>
      <c r="BY170" s="31">
        <f t="shared" si="412"/>
        <v>10141</v>
      </c>
      <c r="BZ170" s="31">
        <f t="shared" si="413"/>
        <v>10141</v>
      </c>
      <c r="CA170" s="31">
        <f t="shared" si="540"/>
        <v>0</v>
      </c>
      <c r="CB170" s="31">
        <f t="shared" si="541"/>
        <v>0</v>
      </c>
      <c r="CC170" s="31">
        <f t="shared" si="542"/>
        <v>0</v>
      </c>
      <c r="CD170" s="31">
        <f t="shared" ref="CD170:CD233" si="544">BX170+CA170</f>
        <v>8876.8999999999996</v>
      </c>
      <c r="CE170" s="31">
        <f t="shared" ref="CE170:CE233" si="545">BY170+CB170</f>
        <v>10141</v>
      </c>
      <c r="CF170" s="31">
        <f t="shared" ref="CF170:CF233" si="546">BZ170+CC170</f>
        <v>10141</v>
      </c>
      <c r="CG170" s="31">
        <f t="shared" si="543"/>
        <v>0</v>
      </c>
      <c r="CH170" s="24"/>
      <c r="CI170" s="40"/>
      <c r="CN170" s="1" t="s">
        <v>30</v>
      </c>
    </row>
    <row r="171" ht="43.75">
      <c r="A171" s="16" t="s">
        <v>147</v>
      </c>
      <c r="B171" s="17">
        <v>110</v>
      </c>
      <c r="C171" s="16" t="s">
        <v>67</v>
      </c>
      <c r="D171" s="16" t="s">
        <v>134</v>
      </c>
      <c r="E171" s="39" t="s">
        <v>135</v>
      </c>
      <c r="F171" s="31">
        <v>7659.5</v>
      </c>
      <c r="G171" s="31">
        <v>7968.5</v>
      </c>
      <c r="H171" s="31">
        <v>7968.5</v>
      </c>
      <c r="I171" s="31"/>
      <c r="J171" s="31"/>
      <c r="K171" s="31"/>
      <c r="L171" s="31">
        <f t="shared" si="378"/>
        <v>7659.5</v>
      </c>
      <c r="M171" s="31">
        <f t="shared" si="379"/>
        <v>7968.5</v>
      </c>
      <c r="N171" s="31">
        <f t="shared" si="380"/>
        <v>7968.5</v>
      </c>
      <c r="O171" s="31"/>
      <c r="P171" s="31"/>
      <c r="Q171" s="31"/>
      <c r="R171" s="31">
        <f t="shared" si="381"/>
        <v>7659.5</v>
      </c>
      <c r="S171" s="31">
        <f t="shared" si="382"/>
        <v>7968.5</v>
      </c>
      <c r="T171" s="31">
        <f t="shared" si="383"/>
        <v>7968.5</v>
      </c>
      <c r="U171" s="31"/>
      <c r="V171" s="31"/>
      <c r="W171" s="31"/>
      <c r="X171" s="31">
        <f t="shared" si="384"/>
        <v>7659.5</v>
      </c>
      <c r="Y171" s="31">
        <f t="shared" si="385"/>
        <v>7968.5</v>
      </c>
      <c r="Z171" s="31">
        <f t="shared" si="386"/>
        <v>7968.5</v>
      </c>
      <c r="AA171" s="31"/>
      <c r="AB171" s="31"/>
      <c r="AC171" s="31"/>
      <c r="AD171" s="31">
        <f t="shared" si="387"/>
        <v>7659.5</v>
      </c>
      <c r="AE171" s="31">
        <f t="shared" si="388"/>
        <v>7968.5</v>
      </c>
      <c r="AF171" s="31">
        <f t="shared" si="389"/>
        <v>7968.5</v>
      </c>
      <c r="AG171" s="31"/>
      <c r="AH171" s="31"/>
      <c r="AI171" s="31"/>
      <c r="AJ171" s="31">
        <f t="shared" si="390"/>
        <v>7659.5</v>
      </c>
      <c r="AK171" s="31">
        <f t="shared" si="391"/>
        <v>7968.5</v>
      </c>
      <c r="AL171" s="31">
        <f t="shared" si="392"/>
        <v>7968.5</v>
      </c>
      <c r="AM171" s="31"/>
      <c r="AN171" s="31"/>
      <c r="AO171" s="31"/>
      <c r="AP171" s="31">
        <f t="shared" si="393"/>
        <v>7659.5</v>
      </c>
      <c r="AQ171" s="31">
        <f t="shared" si="394"/>
        <v>7968.5</v>
      </c>
      <c r="AR171" s="31">
        <f t="shared" si="395"/>
        <v>7968.5</v>
      </c>
      <c r="AS171" s="31"/>
      <c r="AT171" s="31"/>
      <c r="AU171" s="31"/>
      <c r="AV171" s="31">
        <f t="shared" si="396"/>
        <v>7659.5</v>
      </c>
      <c r="AW171" s="31">
        <f t="shared" si="397"/>
        <v>7968.5</v>
      </c>
      <c r="AX171" s="31">
        <f t="shared" si="398"/>
        <v>7968.5</v>
      </c>
      <c r="AY171" s="31">
        <v>1217.4000000000001</v>
      </c>
      <c r="AZ171" s="31">
        <v>2172.5</v>
      </c>
      <c r="BA171" s="31">
        <v>2172.5</v>
      </c>
      <c r="BB171" s="31">
        <f t="shared" si="399"/>
        <v>8876.8999999999996</v>
      </c>
      <c r="BC171" s="31">
        <f t="shared" si="400"/>
        <v>10141</v>
      </c>
      <c r="BD171" s="31">
        <f t="shared" si="401"/>
        <v>10141</v>
      </c>
      <c r="BE171" s="31"/>
      <c r="BF171" s="31"/>
      <c r="BG171" s="31"/>
      <c r="BH171" s="31">
        <f t="shared" si="402"/>
        <v>8876.8999999999996</v>
      </c>
      <c r="BI171" s="31">
        <f t="shared" si="403"/>
        <v>10141</v>
      </c>
      <c r="BJ171" s="31">
        <f t="shared" si="404"/>
        <v>10141</v>
      </c>
      <c r="BK171" s="31"/>
      <c r="BL171" s="31"/>
      <c r="BM171" s="31"/>
      <c r="BN171" s="31">
        <f t="shared" si="405"/>
        <v>8876.8999999999996</v>
      </c>
      <c r="BO171" s="31">
        <f t="shared" si="406"/>
        <v>10141</v>
      </c>
      <c r="BP171" s="31">
        <f t="shared" si="407"/>
        <v>10141</v>
      </c>
      <c r="BQ171" s="31"/>
      <c r="BR171" s="31"/>
      <c r="BS171" s="31">
        <f t="shared" si="408"/>
        <v>8876.8999999999996</v>
      </c>
      <c r="BT171" s="31">
        <f t="shared" si="409"/>
        <v>10141</v>
      </c>
      <c r="BU171" s="31">
        <f t="shared" si="410"/>
        <v>10141</v>
      </c>
      <c r="BV171" s="31"/>
      <c r="BW171" s="31"/>
      <c r="BX171" s="31">
        <f t="shared" si="411"/>
        <v>8876.8999999999996</v>
      </c>
      <c r="BY171" s="31">
        <f t="shared" si="412"/>
        <v>10141</v>
      </c>
      <c r="BZ171" s="31">
        <f t="shared" si="413"/>
        <v>10141</v>
      </c>
      <c r="CA171" s="31"/>
      <c r="CB171" s="31"/>
      <c r="CC171" s="31"/>
      <c r="CD171" s="31">
        <f t="shared" si="544"/>
        <v>8876.8999999999996</v>
      </c>
      <c r="CE171" s="31">
        <f t="shared" si="545"/>
        <v>10141</v>
      </c>
      <c r="CF171" s="31">
        <f t="shared" si="546"/>
        <v>10141</v>
      </c>
      <c r="CG171" s="31"/>
      <c r="CH171" s="24"/>
      <c r="CI171" s="40"/>
    </row>
    <row r="172" ht="29.850000000000001">
      <c r="A172" s="16" t="s">
        <v>147</v>
      </c>
      <c r="B172" s="17">
        <v>200</v>
      </c>
      <c r="C172" s="16"/>
      <c r="D172" s="16"/>
      <c r="E172" s="39" t="s">
        <v>40</v>
      </c>
      <c r="F172" s="31">
        <f t="shared" si="503"/>
        <v>1059.5999999999999</v>
      </c>
      <c r="G172" s="31">
        <f t="shared" si="504"/>
        <v>1059.5999999999999</v>
      </c>
      <c r="H172" s="31">
        <f t="shared" si="505"/>
        <v>1059.5999999999999</v>
      </c>
      <c r="I172" s="31">
        <f t="shared" si="506"/>
        <v>0</v>
      </c>
      <c r="J172" s="31">
        <f t="shared" si="507"/>
        <v>0</v>
      </c>
      <c r="K172" s="31">
        <f t="shared" si="508"/>
        <v>0</v>
      </c>
      <c r="L172" s="31">
        <f t="shared" si="378"/>
        <v>1059.5999999999999</v>
      </c>
      <c r="M172" s="31">
        <f t="shared" si="379"/>
        <v>1059.5999999999999</v>
      </c>
      <c r="N172" s="31">
        <f t="shared" si="380"/>
        <v>1059.5999999999999</v>
      </c>
      <c r="O172" s="31">
        <f t="shared" si="509"/>
        <v>0</v>
      </c>
      <c r="P172" s="31">
        <f t="shared" si="510"/>
        <v>0</v>
      </c>
      <c r="Q172" s="31">
        <f t="shared" si="511"/>
        <v>0</v>
      </c>
      <c r="R172" s="31">
        <f t="shared" si="381"/>
        <v>1059.5999999999999</v>
      </c>
      <c r="S172" s="31">
        <f t="shared" si="382"/>
        <v>1059.5999999999999</v>
      </c>
      <c r="T172" s="31">
        <f t="shared" si="383"/>
        <v>1059.5999999999999</v>
      </c>
      <c r="U172" s="31">
        <f t="shared" si="512"/>
        <v>0</v>
      </c>
      <c r="V172" s="31">
        <f t="shared" si="513"/>
        <v>0</v>
      </c>
      <c r="W172" s="31">
        <f t="shared" si="514"/>
        <v>0</v>
      </c>
      <c r="X172" s="31">
        <f t="shared" si="384"/>
        <v>1059.5999999999999</v>
      </c>
      <c r="Y172" s="31">
        <f t="shared" si="385"/>
        <v>1059.5999999999999</v>
      </c>
      <c r="Z172" s="31">
        <f t="shared" si="386"/>
        <v>1059.5999999999999</v>
      </c>
      <c r="AA172" s="31">
        <f t="shared" si="515"/>
        <v>0</v>
      </c>
      <c r="AB172" s="31">
        <f t="shared" si="516"/>
        <v>0</v>
      </c>
      <c r="AC172" s="31">
        <f t="shared" si="517"/>
        <v>0</v>
      </c>
      <c r="AD172" s="31">
        <f t="shared" si="387"/>
        <v>1059.5999999999999</v>
      </c>
      <c r="AE172" s="31">
        <f t="shared" si="388"/>
        <v>1059.5999999999999</v>
      </c>
      <c r="AF172" s="31">
        <f t="shared" si="389"/>
        <v>1059.5999999999999</v>
      </c>
      <c r="AG172" s="31">
        <f t="shared" si="518"/>
        <v>0</v>
      </c>
      <c r="AH172" s="31">
        <f t="shared" si="519"/>
        <v>0</v>
      </c>
      <c r="AI172" s="31">
        <f t="shared" si="520"/>
        <v>0</v>
      </c>
      <c r="AJ172" s="31">
        <f t="shared" si="390"/>
        <v>1059.5999999999999</v>
      </c>
      <c r="AK172" s="31">
        <f t="shared" si="391"/>
        <v>1059.5999999999999</v>
      </c>
      <c r="AL172" s="31">
        <f t="shared" si="392"/>
        <v>1059.5999999999999</v>
      </c>
      <c r="AM172" s="31">
        <f t="shared" si="521"/>
        <v>0</v>
      </c>
      <c r="AN172" s="31">
        <f t="shared" si="522"/>
        <v>0</v>
      </c>
      <c r="AO172" s="31">
        <f t="shared" si="523"/>
        <v>0</v>
      </c>
      <c r="AP172" s="31">
        <f t="shared" si="393"/>
        <v>1059.5999999999999</v>
      </c>
      <c r="AQ172" s="31">
        <f t="shared" si="394"/>
        <v>1059.5999999999999</v>
      </c>
      <c r="AR172" s="31">
        <f t="shared" si="395"/>
        <v>1059.5999999999999</v>
      </c>
      <c r="AS172" s="31">
        <f t="shared" si="524"/>
        <v>0</v>
      </c>
      <c r="AT172" s="31">
        <f t="shared" si="525"/>
        <v>0</v>
      </c>
      <c r="AU172" s="31">
        <f t="shared" si="526"/>
        <v>0</v>
      </c>
      <c r="AV172" s="31">
        <f t="shared" si="396"/>
        <v>1059.5999999999999</v>
      </c>
      <c r="AW172" s="31">
        <f t="shared" si="397"/>
        <v>1059.5999999999999</v>
      </c>
      <c r="AX172" s="31">
        <f t="shared" si="398"/>
        <v>1059.5999999999999</v>
      </c>
      <c r="AY172" s="31">
        <f t="shared" si="527"/>
        <v>0</v>
      </c>
      <c r="AZ172" s="31">
        <f t="shared" si="528"/>
        <v>0</v>
      </c>
      <c r="BA172" s="31">
        <f t="shared" si="529"/>
        <v>0</v>
      </c>
      <c r="BB172" s="31">
        <f t="shared" si="399"/>
        <v>1059.5999999999999</v>
      </c>
      <c r="BC172" s="31">
        <f t="shared" si="400"/>
        <v>1059.5999999999999</v>
      </c>
      <c r="BD172" s="31">
        <f t="shared" si="401"/>
        <v>1059.5999999999999</v>
      </c>
      <c r="BE172" s="31">
        <f t="shared" si="530"/>
        <v>0</v>
      </c>
      <c r="BF172" s="31">
        <f t="shared" si="531"/>
        <v>0</v>
      </c>
      <c r="BG172" s="31">
        <f t="shared" si="532"/>
        <v>0</v>
      </c>
      <c r="BH172" s="31">
        <f t="shared" si="402"/>
        <v>1059.5999999999999</v>
      </c>
      <c r="BI172" s="31">
        <f t="shared" si="403"/>
        <v>1059.5999999999999</v>
      </c>
      <c r="BJ172" s="31">
        <f t="shared" si="404"/>
        <v>1059.5999999999999</v>
      </c>
      <c r="BK172" s="31">
        <f t="shared" si="533"/>
        <v>0</v>
      </c>
      <c r="BL172" s="31">
        <f t="shared" si="534"/>
        <v>0</v>
      </c>
      <c r="BM172" s="31">
        <f t="shared" si="535"/>
        <v>0</v>
      </c>
      <c r="BN172" s="31">
        <f t="shared" si="405"/>
        <v>1059.5999999999999</v>
      </c>
      <c r="BO172" s="31">
        <f t="shared" si="406"/>
        <v>1059.5999999999999</v>
      </c>
      <c r="BP172" s="31">
        <f t="shared" si="407"/>
        <v>1059.5999999999999</v>
      </c>
      <c r="BQ172" s="31">
        <f t="shared" si="536"/>
        <v>0</v>
      </c>
      <c r="BR172" s="31">
        <f t="shared" si="537"/>
        <v>0</v>
      </c>
      <c r="BS172" s="31">
        <f t="shared" si="408"/>
        <v>1059.5999999999999</v>
      </c>
      <c r="BT172" s="31">
        <f t="shared" si="409"/>
        <v>1059.5999999999999</v>
      </c>
      <c r="BU172" s="31">
        <f t="shared" si="410"/>
        <v>1059.5999999999999</v>
      </c>
      <c r="BV172" s="31">
        <f t="shared" si="538"/>
        <v>0</v>
      </c>
      <c r="BW172" s="31">
        <f t="shared" si="539"/>
        <v>0</v>
      </c>
      <c r="BX172" s="31">
        <f t="shared" si="411"/>
        <v>1059.5999999999999</v>
      </c>
      <c r="BY172" s="31">
        <f t="shared" si="412"/>
        <v>1059.5999999999999</v>
      </c>
      <c r="BZ172" s="31">
        <f t="shared" si="413"/>
        <v>1059.5999999999999</v>
      </c>
      <c r="CA172" s="31">
        <f t="shared" si="540"/>
        <v>-1.139</v>
      </c>
      <c r="CB172" s="31">
        <f t="shared" si="541"/>
        <v>0</v>
      </c>
      <c r="CC172" s="31">
        <f t="shared" si="542"/>
        <v>0</v>
      </c>
      <c r="CD172" s="31">
        <f t="shared" si="544"/>
        <v>1058.461</v>
      </c>
      <c r="CE172" s="31">
        <f t="shared" si="545"/>
        <v>1059.5999999999999</v>
      </c>
      <c r="CF172" s="31">
        <f t="shared" si="546"/>
        <v>1059.5999999999999</v>
      </c>
      <c r="CG172" s="31">
        <f t="shared" si="543"/>
        <v>0</v>
      </c>
      <c r="CH172" s="24"/>
      <c r="CI172" s="40"/>
      <c r="CM172" s="1" t="s">
        <v>29</v>
      </c>
    </row>
    <row r="173" ht="43.75">
      <c r="A173" s="16" t="s">
        <v>147</v>
      </c>
      <c r="B173" s="17">
        <v>240</v>
      </c>
      <c r="C173" s="16"/>
      <c r="D173" s="16"/>
      <c r="E173" s="39" t="s">
        <v>41</v>
      </c>
      <c r="F173" s="31">
        <f t="shared" si="503"/>
        <v>1059.5999999999999</v>
      </c>
      <c r="G173" s="31">
        <f t="shared" si="504"/>
        <v>1059.5999999999999</v>
      </c>
      <c r="H173" s="31">
        <f t="shared" si="505"/>
        <v>1059.5999999999999</v>
      </c>
      <c r="I173" s="31">
        <f t="shared" si="506"/>
        <v>0</v>
      </c>
      <c r="J173" s="31">
        <f t="shared" si="507"/>
        <v>0</v>
      </c>
      <c r="K173" s="31">
        <f t="shared" si="508"/>
        <v>0</v>
      </c>
      <c r="L173" s="31">
        <f t="shared" si="378"/>
        <v>1059.5999999999999</v>
      </c>
      <c r="M173" s="31">
        <f t="shared" si="379"/>
        <v>1059.5999999999999</v>
      </c>
      <c r="N173" s="31">
        <f t="shared" si="380"/>
        <v>1059.5999999999999</v>
      </c>
      <c r="O173" s="31">
        <f t="shared" si="509"/>
        <v>0</v>
      </c>
      <c r="P173" s="31">
        <f t="shared" si="510"/>
        <v>0</v>
      </c>
      <c r="Q173" s="31">
        <f t="shared" si="511"/>
        <v>0</v>
      </c>
      <c r="R173" s="31">
        <f t="shared" si="381"/>
        <v>1059.5999999999999</v>
      </c>
      <c r="S173" s="31">
        <f t="shared" si="382"/>
        <v>1059.5999999999999</v>
      </c>
      <c r="T173" s="31">
        <f t="shared" si="383"/>
        <v>1059.5999999999999</v>
      </c>
      <c r="U173" s="31">
        <f t="shared" si="512"/>
        <v>0</v>
      </c>
      <c r="V173" s="31">
        <f t="shared" si="513"/>
        <v>0</v>
      </c>
      <c r="W173" s="31">
        <f t="shared" si="514"/>
        <v>0</v>
      </c>
      <c r="X173" s="31">
        <f t="shared" si="384"/>
        <v>1059.5999999999999</v>
      </c>
      <c r="Y173" s="31">
        <f t="shared" si="385"/>
        <v>1059.5999999999999</v>
      </c>
      <c r="Z173" s="31">
        <f t="shared" si="386"/>
        <v>1059.5999999999999</v>
      </c>
      <c r="AA173" s="31">
        <f t="shared" si="515"/>
        <v>0</v>
      </c>
      <c r="AB173" s="31">
        <f t="shared" si="516"/>
        <v>0</v>
      </c>
      <c r="AC173" s="31">
        <f t="shared" si="517"/>
        <v>0</v>
      </c>
      <c r="AD173" s="31">
        <f t="shared" si="387"/>
        <v>1059.5999999999999</v>
      </c>
      <c r="AE173" s="31">
        <f t="shared" si="388"/>
        <v>1059.5999999999999</v>
      </c>
      <c r="AF173" s="31">
        <f t="shared" si="389"/>
        <v>1059.5999999999999</v>
      </c>
      <c r="AG173" s="31">
        <f t="shared" si="518"/>
        <v>0</v>
      </c>
      <c r="AH173" s="31">
        <f t="shared" si="519"/>
        <v>0</v>
      </c>
      <c r="AI173" s="31">
        <f t="shared" si="520"/>
        <v>0</v>
      </c>
      <c r="AJ173" s="31">
        <f t="shared" si="390"/>
        <v>1059.5999999999999</v>
      </c>
      <c r="AK173" s="31">
        <f t="shared" si="391"/>
        <v>1059.5999999999999</v>
      </c>
      <c r="AL173" s="31">
        <f t="shared" si="392"/>
        <v>1059.5999999999999</v>
      </c>
      <c r="AM173" s="31">
        <f t="shared" si="521"/>
        <v>0</v>
      </c>
      <c r="AN173" s="31">
        <f t="shared" si="522"/>
        <v>0</v>
      </c>
      <c r="AO173" s="31">
        <f t="shared" si="523"/>
        <v>0</v>
      </c>
      <c r="AP173" s="31">
        <f t="shared" si="393"/>
        <v>1059.5999999999999</v>
      </c>
      <c r="AQ173" s="31">
        <f t="shared" si="394"/>
        <v>1059.5999999999999</v>
      </c>
      <c r="AR173" s="31">
        <f t="shared" si="395"/>
        <v>1059.5999999999999</v>
      </c>
      <c r="AS173" s="31">
        <f t="shared" si="524"/>
        <v>0</v>
      </c>
      <c r="AT173" s="31">
        <f t="shared" si="525"/>
        <v>0</v>
      </c>
      <c r="AU173" s="31">
        <f t="shared" si="526"/>
        <v>0</v>
      </c>
      <c r="AV173" s="31">
        <f t="shared" si="396"/>
        <v>1059.5999999999999</v>
      </c>
      <c r="AW173" s="31">
        <f t="shared" si="397"/>
        <v>1059.5999999999999</v>
      </c>
      <c r="AX173" s="31">
        <f t="shared" si="398"/>
        <v>1059.5999999999999</v>
      </c>
      <c r="AY173" s="31">
        <f t="shared" si="527"/>
        <v>0</v>
      </c>
      <c r="AZ173" s="31">
        <f t="shared" si="528"/>
        <v>0</v>
      </c>
      <c r="BA173" s="31">
        <f t="shared" si="529"/>
        <v>0</v>
      </c>
      <c r="BB173" s="31">
        <f t="shared" si="399"/>
        <v>1059.5999999999999</v>
      </c>
      <c r="BC173" s="31">
        <f t="shared" si="400"/>
        <v>1059.5999999999999</v>
      </c>
      <c r="BD173" s="31">
        <f t="shared" si="401"/>
        <v>1059.5999999999999</v>
      </c>
      <c r="BE173" s="31">
        <f t="shared" si="530"/>
        <v>0</v>
      </c>
      <c r="BF173" s="31">
        <f t="shared" si="531"/>
        <v>0</v>
      </c>
      <c r="BG173" s="31">
        <f t="shared" si="532"/>
        <v>0</v>
      </c>
      <c r="BH173" s="31">
        <f t="shared" si="402"/>
        <v>1059.5999999999999</v>
      </c>
      <c r="BI173" s="31">
        <f t="shared" si="403"/>
        <v>1059.5999999999999</v>
      </c>
      <c r="BJ173" s="31">
        <f t="shared" si="404"/>
        <v>1059.5999999999999</v>
      </c>
      <c r="BK173" s="31">
        <f t="shared" si="533"/>
        <v>0</v>
      </c>
      <c r="BL173" s="31">
        <f t="shared" si="534"/>
        <v>0</v>
      </c>
      <c r="BM173" s="31">
        <f t="shared" si="535"/>
        <v>0</v>
      </c>
      <c r="BN173" s="31">
        <f t="shared" si="405"/>
        <v>1059.5999999999999</v>
      </c>
      <c r="BO173" s="31">
        <f t="shared" si="406"/>
        <v>1059.5999999999999</v>
      </c>
      <c r="BP173" s="31">
        <f t="shared" si="407"/>
        <v>1059.5999999999999</v>
      </c>
      <c r="BQ173" s="31">
        <f t="shared" si="536"/>
        <v>0</v>
      </c>
      <c r="BR173" s="31">
        <f t="shared" si="537"/>
        <v>0</v>
      </c>
      <c r="BS173" s="31">
        <f t="shared" si="408"/>
        <v>1059.5999999999999</v>
      </c>
      <c r="BT173" s="31">
        <f t="shared" si="409"/>
        <v>1059.5999999999999</v>
      </c>
      <c r="BU173" s="31">
        <f t="shared" si="410"/>
        <v>1059.5999999999999</v>
      </c>
      <c r="BV173" s="31">
        <f t="shared" si="538"/>
        <v>0</v>
      </c>
      <c r="BW173" s="31">
        <f t="shared" si="539"/>
        <v>0</v>
      </c>
      <c r="BX173" s="31">
        <f t="shared" si="411"/>
        <v>1059.5999999999999</v>
      </c>
      <c r="BY173" s="31">
        <f t="shared" si="412"/>
        <v>1059.5999999999999</v>
      </c>
      <c r="BZ173" s="31">
        <f t="shared" si="413"/>
        <v>1059.5999999999999</v>
      </c>
      <c r="CA173" s="31">
        <f t="shared" si="540"/>
        <v>-1.139</v>
      </c>
      <c r="CB173" s="31">
        <f t="shared" si="541"/>
        <v>0</v>
      </c>
      <c r="CC173" s="31">
        <f t="shared" si="542"/>
        <v>0</v>
      </c>
      <c r="CD173" s="31">
        <f t="shared" si="544"/>
        <v>1058.461</v>
      </c>
      <c r="CE173" s="31">
        <f t="shared" si="545"/>
        <v>1059.5999999999999</v>
      </c>
      <c r="CF173" s="31">
        <f t="shared" si="546"/>
        <v>1059.5999999999999</v>
      </c>
      <c r="CG173" s="31">
        <f t="shared" si="543"/>
        <v>0</v>
      </c>
      <c r="CH173" s="24"/>
      <c r="CI173" s="40"/>
      <c r="CN173" s="1" t="s">
        <v>30</v>
      </c>
    </row>
    <row r="174" ht="43.75">
      <c r="A174" s="16" t="s">
        <v>147</v>
      </c>
      <c r="B174" s="17">
        <v>240</v>
      </c>
      <c r="C174" s="16" t="s">
        <v>67</v>
      </c>
      <c r="D174" s="16" t="s">
        <v>134</v>
      </c>
      <c r="E174" s="39" t="s">
        <v>135</v>
      </c>
      <c r="F174" s="31">
        <v>1059.5999999999999</v>
      </c>
      <c r="G174" s="31">
        <v>1059.5999999999999</v>
      </c>
      <c r="H174" s="31">
        <v>1059.5999999999999</v>
      </c>
      <c r="I174" s="31"/>
      <c r="J174" s="31"/>
      <c r="K174" s="31"/>
      <c r="L174" s="31">
        <f t="shared" si="378"/>
        <v>1059.5999999999999</v>
      </c>
      <c r="M174" s="31">
        <f t="shared" si="379"/>
        <v>1059.5999999999999</v>
      </c>
      <c r="N174" s="31">
        <f t="shared" si="380"/>
        <v>1059.5999999999999</v>
      </c>
      <c r="O174" s="31"/>
      <c r="P174" s="31"/>
      <c r="Q174" s="31"/>
      <c r="R174" s="31">
        <f t="shared" si="381"/>
        <v>1059.5999999999999</v>
      </c>
      <c r="S174" s="31">
        <f t="shared" si="382"/>
        <v>1059.5999999999999</v>
      </c>
      <c r="T174" s="31">
        <f t="shared" si="383"/>
        <v>1059.5999999999999</v>
      </c>
      <c r="U174" s="31"/>
      <c r="V174" s="31"/>
      <c r="W174" s="31"/>
      <c r="X174" s="31">
        <f t="shared" si="384"/>
        <v>1059.5999999999999</v>
      </c>
      <c r="Y174" s="31">
        <f t="shared" si="385"/>
        <v>1059.5999999999999</v>
      </c>
      <c r="Z174" s="31">
        <f t="shared" si="386"/>
        <v>1059.5999999999999</v>
      </c>
      <c r="AA174" s="31"/>
      <c r="AB174" s="31"/>
      <c r="AC174" s="31"/>
      <c r="AD174" s="31">
        <f t="shared" si="387"/>
        <v>1059.5999999999999</v>
      </c>
      <c r="AE174" s="31">
        <f t="shared" si="388"/>
        <v>1059.5999999999999</v>
      </c>
      <c r="AF174" s="31">
        <f t="shared" si="389"/>
        <v>1059.5999999999999</v>
      </c>
      <c r="AG174" s="31"/>
      <c r="AH174" s="31"/>
      <c r="AI174" s="31"/>
      <c r="AJ174" s="31">
        <f t="shared" si="390"/>
        <v>1059.5999999999999</v>
      </c>
      <c r="AK174" s="31">
        <f t="shared" si="391"/>
        <v>1059.5999999999999</v>
      </c>
      <c r="AL174" s="31">
        <f t="shared" si="392"/>
        <v>1059.5999999999999</v>
      </c>
      <c r="AM174" s="31"/>
      <c r="AN174" s="31"/>
      <c r="AO174" s="31"/>
      <c r="AP174" s="31">
        <f t="shared" si="393"/>
        <v>1059.5999999999999</v>
      </c>
      <c r="AQ174" s="31">
        <f t="shared" si="394"/>
        <v>1059.5999999999999</v>
      </c>
      <c r="AR174" s="31">
        <f t="shared" si="395"/>
        <v>1059.5999999999999</v>
      </c>
      <c r="AS174" s="31"/>
      <c r="AT174" s="31"/>
      <c r="AU174" s="31"/>
      <c r="AV174" s="31">
        <f t="shared" si="396"/>
        <v>1059.5999999999999</v>
      </c>
      <c r="AW174" s="31">
        <f t="shared" si="397"/>
        <v>1059.5999999999999</v>
      </c>
      <c r="AX174" s="31">
        <f t="shared" si="398"/>
        <v>1059.5999999999999</v>
      </c>
      <c r="AY174" s="31"/>
      <c r="AZ174" s="31"/>
      <c r="BA174" s="31"/>
      <c r="BB174" s="31">
        <f t="shared" si="399"/>
        <v>1059.5999999999999</v>
      </c>
      <c r="BC174" s="31">
        <f t="shared" si="400"/>
        <v>1059.5999999999999</v>
      </c>
      <c r="BD174" s="31">
        <f t="shared" si="401"/>
        <v>1059.5999999999999</v>
      </c>
      <c r="BE174" s="31"/>
      <c r="BF174" s="31"/>
      <c r="BG174" s="31"/>
      <c r="BH174" s="31">
        <f t="shared" si="402"/>
        <v>1059.5999999999999</v>
      </c>
      <c r="BI174" s="31">
        <f t="shared" si="403"/>
        <v>1059.5999999999999</v>
      </c>
      <c r="BJ174" s="31">
        <f t="shared" si="404"/>
        <v>1059.5999999999999</v>
      </c>
      <c r="BK174" s="31"/>
      <c r="BL174" s="31"/>
      <c r="BM174" s="31"/>
      <c r="BN174" s="31">
        <f t="shared" si="405"/>
        <v>1059.5999999999999</v>
      </c>
      <c r="BO174" s="31">
        <f t="shared" si="406"/>
        <v>1059.5999999999999</v>
      </c>
      <c r="BP174" s="31">
        <f t="shared" si="407"/>
        <v>1059.5999999999999</v>
      </c>
      <c r="BQ174" s="31"/>
      <c r="BR174" s="31"/>
      <c r="BS174" s="31">
        <f t="shared" si="408"/>
        <v>1059.5999999999999</v>
      </c>
      <c r="BT174" s="31">
        <f t="shared" si="409"/>
        <v>1059.5999999999999</v>
      </c>
      <c r="BU174" s="31">
        <f t="shared" si="410"/>
        <v>1059.5999999999999</v>
      </c>
      <c r="BV174" s="31"/>
      <c r="BW174" s="31"/>
      <c r="BX174" s="31">
        <f t="shared" si="411"/>
        <v>1059.5999999999999</v>
      </c>
      <c r="BY174" s="31">
        <f t="shared" si="412"/>
        <v>1059.5999999999999</v>
      </c>
      <c r="BZ174" s="31">
        <f t="shared" si="413"/>
        <v>1059.5999999999999</v>
      </c>
      <c r="CA174" s="31">
        <v>-1.139</v>
      </c>
      <c r="CB174" s="31"/>
      <c r="CC174" s="31"/>
      <c r="CD174" s="31">
        <f t="shared" si="544"/>
        <v>1058.461</v>
      </c>
      <c r="CE174" s="31">
        <f t="shared" si="545"/>
        <v>1059.5999999999999</v>
      </c>
      <c r="CF174" s="31">
        <f t="shared" si="546"/>
        <v>1059.5999999999999</v>
      </c>
      <c r="CG174" s="31"/>
      <c r="CH174" s="24"/>
      <c r="CI174" s="40"/>
    </row>
    <row r="175" ht="57.700000000000003">
      <c r="A175" s="16" t="s">
        <v>149</v>
      </c>
      <c r="B175" s="17"/>
      <c r="C175" s="16"/>
      <c r="D175" s="16"/>
      <c r="E175" s="39" t="s">
        <v>150</v>
      </c>
      <c r="F175" s="31">
        <f t="shared" si="503"/>
        <v>57683.900000000001</v>
      </c>
      <c r="G175" s="31">
        <f t="shared" si="504"/>
        <v>151968.89999999999</v>
      </c>
      <c r="H175" s="31">
        <f t="shared" si="505"/>
        <v>0</v>
      </c>
      <c r="I175" s="31">
        <f t="shared" si="506"/>
        <v>0</v>
      </c>
      <c r="J175" s="31">
        <f t="shared" si="507"/>
        <v>0</v>
      </c>
      <c r="K175" s="31">
        <f t="shared" si="508"/>
        <v>0</v>
      </c>
      <c r="L175" s="31">
        <f t="shared" si="378"/>
        <v>57683.900000000001</v>
      </c>
      <c r="M175" s="31">
        <f t="shared" si="379"/>
        <v>151968.89999999999</v>
      </c>
      <c r="N175" s="31">
        <f t="shared" si="380"/>
        <v>0</v>
      </c>
      <c r="O175" s="31">
        <f t="shared" si="509"/>
        <v>0</v>
      </c>
      <c r="P175" s="31">
        <f t="shared" si="510"/>
        <v>0</v>
      </c>
      <c r="Q175" s="31">
        <f t="shared" si="511"/>
        <v>0</v>
      </c>
      <c r="R175" s="31">
        <f t="shared" si="381"/>
        <v>57683.900000000001</v>
      </c>
      <c r="S175" s="31">
        <f t="shared" si="382"/>
        <v>151968.89999999999</v>
      </c>
      <c r="T175" s="31">
        <f t="shared" si="383"/>
        <v>0</v>
      </c>
      <c r="U175" s="31">
        <f t="shared" si="512"/>
        <v>0</v>
      </c>
      <c r="V175" s="31">
        <f t="shared" si="513"/>
        <v>0</v>
      </c>
      <c r="W175" s="31">
        <f t="shared" si="514"/>
        <v>0</v>
      </c>
      <c r="X175" s="31">
        <f t="shared" si="384"/>
        <v>57683.900000000001</v>
      </c>
      <c r="Y175" s="31">
        <f t="shared" si="385"/>
        <v>151968.89999999999</v>
      </c>
      <c r="Z175" s="31">
        <f t="shared" si="386"/>
        <v>0</v>
      </c>
      <c r="AA175" s="31">
        <f t="shared" si="515"/>
        <v>0</v>
      </c>
      <c r="AB175" s="31">
        <f t="shared" si="516"/>
        <v>0</v>
      </c>
      <c r="AC175" s="31">
        <f t="shared" si="517"/>
        <v>0</v>
      </c>
      <c r="AD175" s="31">
        <f t="shared" si="387"/>
        <v>57683.900000000001</v>
      </c>
      <c r="AE175" s="31">
        <f t="shared" si="388"/>
        <v>151968.89999999999</v>
      </c>
      <c r="AF175" s="31">
        <f t="shared" si="389"/>
        <v>0</v>
      </c>
      <c r="AG175" s="31">
        <f t="shared" si="518"/>
        <v>0</v>
      </c>
      <c r="AH175" s="31">
        <f t="shared" si="519"/>
        <v>0</v>
      </c>
      <c r="AI175" s="31">
        <f t="shared" si="520"/>
        <v>0</v>
      </c>
      <c r="AJ175" s="31">
        <f t="shared" si="390"/>
        <v>57683.900000000001</v>
      </c>
      <c r="AK175" s="31">
        <f t="shared" si="391"/>
        <v>151968.89999999999</v>
      </c>
      <c r="AL175" s="31">
        <f t="shared" si="392"/>
        <v>0</v>
      </c>
      <c r="AM175" s="31">
        <f t="shared" si="521"/>
        <v>0</v>
      </c>
      <c r="AN175" s="31">
        <f t="shared" si="522"/>
        <v>0</v>
      </c>
      <c r="AO175" s="31">
        <f t="shared" si="523"/>
        <v>0</v>
      </c>
      <c r="AP175" s="31">
        <f t="shared" si="393"/>
        <v>57683.900000000001</v>
      </c>
      <c r="AQ175" s="31">
        <f t="shared" si="394"/>
        <v>151968.89999999999</v>
      </c>
      <c r="AR175" s="31">
        <f t="shared" si="395"/>
        <v>0</v>
      </c>
      <c r="AS175" s="31">
        <f t="shared" si="524"/>
        <v>0</v>
      </c>
      <c r="AT175" s="31">
        <f t="shared" si="525"/>
        <v>0</v>
      </c>
      <c r="AU175" s="31">
        <f t="shared" si="526"/>
        <v>0</v>
      </c>
      <c r="AV175" s="31">
        <f t="shared" si="396"/>
        <v>57683.900000000001</v>
      </c>
      <c r="AW175" s="31">
        <f t="shared" si="397"/>
        <v>151968.89999999999</v>
      </c>
      <c r="AX175" s="31">
        <f t="shared" si="398"/>
        <v>0</v>
      </c>
      <c r="AY175" s="31">
        <f t="shared" si="527"/>
        <v>0</v>
      </c>
      <c r="AZ175" s="31">
        <f t="shared" si="528"/>
        <v>0</v>
      </c>
      <c r="BA175" s="31">
        <f t="shared" si="529"/>
        <v>0</v>
      </c>
      <c r="BB175" s="31">
        <f t="shared" si="399"/>
        <v>57683.900000000001</v>
      </c>
      <c r="BC175" s="31">
        <f t="shared" si="400"/>
        <v>151968.89999999999</v>
      </c>
      <c r="BD175" s="31">
        <f t="shared" si="401"/>
        <v>0</v>
      </c>
      <c r="BE175" s="31">
        <f t="shared" si="530"/>
        <v>0</v>
      </c>
      <c r="BF175" s="31">
        <f t="shared" si="531"/>
        <v>0</v>
      </c>
      <c r="BG175" s="31">
        <f t="shared" si="532"/>
        <v>0</v>
      </c>
      <c r="BH175" s="31">
        <f t="shared" si="402"/>
        <v>57683.900000000001</v>
      </c>
      <c r="BI175" s="31">
        <f t="shared" si="403"/>
        <v>151968.89999999999</v>
      </c>
      <c r="BJ175" s="31">
        <f t="shared" si="404"/>
        <v>0</v>
      </c>
      <c r="BK175" s="31">
        <f t="shared" si="533"/>
        <v>-57683.900000000001</v>
      </c>
      <c r="BL175" s="31">
        <f t="shared" si="534"/>
        <v>57683.900000000001</v>
      </c>
      <c r="BM175" s="31">
        <f t="shared" si="535"/>
        <v>0</v>
      </c>
      <c r="BN175" s="31">
        <f t="shared" si="405"/>
        <v>0</v>
      </c>
      <c r="BO175" s="31">
        <f t="shared" si="406"/>
        <v>209652.79999999999</v>
      </c>
      <c r="BP175" s="31">
        <f t="shared" si="407"/>
        <v>0</v>
      </c>
      <c r="BQ175" s="31">
        <f t="shared" si="536"/>
        <v>0</v>
      </c>
      <c r="BR175" s="31">
        <f t="shared" si="537"/>
        <v>0</v>
      </c>
      <c r="BS175" s="31">
        <f t="shared" si="408"/>
        <v>0</v>
      </c>
      <c r="BT175" s="31">
        <f t="shared" si="409"/>
        <v>209652.79999999999</v>
      </c>
      <c r="BU175" s="31">
        <f t="shared" si="410"/>
        <v>0</v>
      </c>
      <c r="BV175" s="31">
        <f t="shared" si="538"/>
        <v>0</v>
      </c>
      <c r="BW175" s="31">
        <f t="shared" si="539"/>
        <v>0</v>
      </c>
      <c r="BX175" s="31">
        <f t="shared" si="411"/>
        <v>0</v>
      </c>
      <c r="BY175" s="31">
        <f t="shared" si="412"/>
        <v>209652.79999999999</v>
      </c>
      <c r="BZ175" s="31">
        <f t="shared" si="413"/>
        <v>0</v>
      </c>
      <c r="CA175" s="31">
        <f t="shared" si="540"/>
        <v>0</v>
      </c>
      <c r="CB175" s="31">
        <f t="shared" si="541"/>
        <v>0</v>
      </c>
      <c r="CC175" s="31">
        <f t="shared" si="542"/>
        <v>0</v>
      </c>
      <c r="CD175" s="31">
        <f t="shared" si="544"/>
        <v>0</v>
      </c>
      <c r="CE175" s="31">
        <f t="shared" si="545"/>
        <v>209652.79999999999</v>
      </c>
      <c r="CF175" s="31">
        <f t="shared" si="546"/>
        <v>0</v>
      </c>
      <c r="CG175" s="31">
        <f t="shared" si="543"/>
        <v>0</v>
      </c>
      <c r="CH175" s="24"/>
      <c r="CI175" s="40"/>
      <c r="CL175" s="1" t="s">
        <v>28</v>
      </c>
    </row>
    <row r="176" ht="29.850000000000001">
      <c r="A176" s="16" t="s">
        <v>151</v>
      </c>
      <c r="B176" s="17"/>
      <c r="C176" s="16"/>
      <c r="D176" s="16"/>
      <c r="E176" s="39" t="s">
        <v>152</v>
      </c>
      <c r="F176" s="31">
        <f t="shared" si="503"/>
        <v>57683.900000000001</v>
      </c>
      <c r="G176" s="31">
        <f t="shared" si="504"/>
        <v>151968.89999999999</v>
      </c>
      <c r="H176" s="31">
        <f t="shared" si="505"/>
        <v>0</v>
      </c>
      <c r="I176" s="31">
        <f t="shared" si="506"/>
        <v>0</v>
      </c>
      <c r="J176" s="31">
        <f t="shared" si="507"/>
        <v>0</v>
      </c>
      <c r="K176" s="31">
        <f t="shared" si="508"/>
        <v>0</v>
      </c>
      <c r="L176" s="31">
        <f t="shared" si="378"/>
        <v>57683.900000000001</v>
      </c>
      <c r="M176" s="31">
        <f t="shared" si="379"/>
        <v>151968.89999999999</v>
      </c>
      <c r="N176" s="31">
        <f t="shared" si="380"/>
        <v>0</v>
      </c>
      <c r="O176" s="31">
        <f t="shared" si="509"/>
        <v>0</v>
      </c>
      <c r="P176" s="31">
        <f t="shared" si="510"/>
        <v>0</v>
      </c>
      <c r="Q176" s="31">
        <f t="shared" si="511"/>
        <v>0</v>
      </c>
      <c r="R176" s="31">
        <f t="shared" si="381"/>
        <v>57683.900000000001</v>
      </c>
      <c r="S176" s="31">
        <f t="shared" si="382"/>
        <v>151968.89999999999</v>
      </c>
      <c r="T176" s="31">
        <f t="shared" si="383"/>
        <v>0</v>
      </c>
      <c r="U176" s="31">
        <f t="shared" si="512"/>
        <v>0</v>
      </c>
      <c r="V176" s="31">
        <f t="shared" si="513"/>
        <v>0</v>
      </c>
      <c r="W176" s="31">
        <f t="shared" si="514"/>
        <v>0</v>
      </c>
      <c r="X176" s="31">
        <f t="shared" si="384"/>
        <v>57683.900000000001</v>
      </c>
      <c r="Y176" s="31">
        <f t="shared" si="385"/>
        <v>151968.89999999999</v>
      </c>
      <c r="Z176" s="31">
        <f t="shared" si="386"/>
        <v>0</v>
      </c>
      <c r="AA176" s="31">
        <f t="shared" si="515"/>
        <v>0</v>
      </c>
      <c r="AB176" s="31">
        <f t="shared" si="516"/>
        <v>0</v>
      </c>
      <c r="AC176" s="31">
        <f t="shared" si="517"/>
        <v>0</v>
      </c>
      <c r="AD176" s="31">
        <f t="shared" si="387"/>
        <v>57683.900000000001</v>
      </c>
      <c r="AE176" s="31">
        <f t="shared" si="388"/>
        <v>151968.89999999999</v>
      </c>
      <c r="AF176" s="31">
        <f t="shared" si="389"/>
        <v>0</v>
      </c>
      <c r="AG176" s="31">
        <f t="shared" si="518"/>
        <v>0</v>
      </c>
      <c r="AH176" s="31">
        <f t="shared" si="519"/>
        <v>0</v>
      </c>
      <c r="AI176" s="31">
        <f t="shared" si="520"/>
        <v>0</v>
      </c>
      <c r="AJ176" s="31">
        <f t="shared" si="390"/>
        <v>57683.900000000001</v>
      </c>
      <c r="AK176" s="31">
        <f t="shared" si="391"/>
        <v>151968.89999999999</v>
      </c>
      <c r="AL176" s="31">
        <f t="shared" si="392"/>
        <v>0</v>
      </c>
      <c r="AM176" s="31">
        <f t="shared" si="521"/>
        <v>0</v>
      </c>
      <c r="AN176" s="31">
        <f t="shared" si="522"/>
        <v>0</v>
      </c>
      <c r="AO176" s="31">
        <f t="shared" si="523"/>
        <v>0</v>
      </c>
      <c r="AP176" s="31">
        <f t="shared" si="393"/>
        <v>57683.900000000001</v>
      </c>
      <c r="AQ176" s="31">
        <f t="shared" si="394"/>
        <v>151968.89999999999</v>
      </c>
      <c r="AR176" s="31">
        <f t="shared" si="395"/>
        <v>0</v>
      </c>
      <c r="AS176" s="31">
        <f t="shared" si="524"/>
        <v>0</v>
      </c>
      <c r="AT176" s="31">
        <f t="shared" si="525"/>
        <v>0</v>
      </c>
      <c r="AU176" s="31">
        <f t="shared" si="526"/>
        <v>0</v>
      </c>
      <c r="AV176" s="31">
        <f t="shared" si="396"/>
        <v>57683.900000000001</v>
      </c>
      <c r="AW176" s="31">
        <f t="shared" si="397"/>
        <v>151968.89999999999</v>
      </c>
      <c r="AX176" s="31">
        <f t="shared" si="398"/>
        <v>0</v>
      </c>
      <c r="AY176" s="31">
        <f t="shared" si="527"/>
        <v>0</v>
      </c>
      <c r="AZ176" s="31">
        <f t="shared" si="528"/>
        <v>0</v>
      </c>
      <c r="BA176" s="31">
        <f t="shared" si="529"/>
        <v>0</v>
      </c>
      <c r="BB176" s="31">
        <f t="shared" si="399"/>
        <v>57683.900000000001</v>
      </c>
      <c r="BC176" s="31">
        <f t="shared" si="400"/>
        <v>151968.89999999999</v>
      </c>
      <c r="BD176" s="31">
        <f t="shared" si="401"/>
        <v>0</v>
      </c>
      <c r="BE176" s="31">
        <f t="shared" si="530"/>
        <v>0</v>
      </c>
      <c r="BF176" s="31">
        <f t="shared" si="531"/>
        <v>0</v>
      </c>
      <c r="BG176" s="31">
        <f t="shared" si="532"/>
        <v>0</v>
      </c>
      <c r="BH176" s="31">
        <f t="shared" si="402"/>
        <v>57683.900000000001</v>
      </c>
      <c r="BI176" s="31">
        <f t="shared" si="403"/>
        <v>151968.89999999999</v>
      </c>
      <c r="BJ176" s="31">
        <f t="shared" si="404"/>
        <v>0</v>
      </c>
      <c r="BK176" s="31">
        <f t="shared" si="533"/>
        <v>-57683.900000000001</v>
      </c>
      <c r="BL176" s="31">
        <f t="shared" si="534"/>
        <v>57683.900000000001</v>
      </c>
      <c r="BM176" s="31">
        <f t="shared" si="535"/>
        <v>0</v>
      </c>
      <c r="BN176" s="31">
        <f t="shared" si="405"/>
        <v>0</v>
      </c>
      <c r="BO176" s="31">
        <f t="shared" si="406"/>
        <v>209652.79999999999</v>
      </c>
      <c r="BP176" s="31">
        <f t="shared" si="407"/>
        <v>0</v>
      </c>
      <c r="BQ176" s="31">
        <f t="shared" si="536"/>
        <v>0</v>
      </c>
      <c r="BR176" s="31">
        <f t="shared" si="537"/>
        <v>0</v>
      </c>
      <c r="BS176" s="31">
        <f t="shared" si="408"/>
        <v>0</v>
      </c>
      <c r="BT176" s="31">
        <f t="shared" si="409"/>
        <v>209652.79999999999</v>
      </c>
      <c r="BU176" s="31">
        <f t="shared" si="410"/>
        <v>0</v>
      </c>
      <c r="BV176" s="31">
        <f t="shared" si="538"/>
        <v>0</v>
      </c>
      <c r="BW176" s="31">
        <f t="shared" si="539"/>
        <v>0</v>
      </c>
      <c r="BX176" s="31">
        <f t="shared" si="411"/>
        <v>0</v>
      </c>
      <c r="BY176" s="31">
        <f t="shared" si="412"/>
        <v>209652.79999999999</v>
      </c>
      <c r="BZ176" s="31">
        <f t="shared" si="413"/>
        <v>0</v>
      </c>
      <c r="CA176" s="31">
        <f t="shared" si="540"/>
        <v>0</v>
      </c>
      <c r="CB176" s="31">
        <f t="shared" si="541"/>
        <v>0</v>
      </c>
      <c r="CC176" s="31">
        <f t="shared" si="542"/>
        <v>0</v>
      </c>
      <c r="CD176" s="31">
        <f t="shared" si="544"/>
        <v>0</v>
      </c>
      <c r="CE176" s="31">
        <f t="shared" si="545"/>
        <v>209652.79999999999</v>
      </c>
      <c r="CF176" s="31">
        <f t="shared" si="546"/>
        <v>0</v>
      </c>
      <c r="CG176" s="31">
        <f t="shared" si="543"/>
        <v>0</v>
      </c>
      <c r="CH176" s="24"/>
      <c r="CI176" s="40"/>
      <c r="CO176" s="1" t="s">
        <v>31</v>
      </c>
    </row>
    <row r="177" ht="39.799999999999997">
      <c r="A177" s="16" t="s">
        <v>151</v>
      </c>
      <c r="B177" s="17">
        <v>400</v>
      </c>
      <c r="C177" s="16"/>
      <c r="D177" s="16"/>
      <c r="E177" s="39" t="s">
        <v>84</v>
      </c>
      <c r="F177" s="31">
        <f t="shared" si="503"/>
        <v>57683.900000000001</v>
      </c>
      <c r="G177" s="31">
        <f t="shared" si="504"/>
        <v>151968.89999999999</v>
      </c>
      <c r="H177" s="31">
        <f t="shared" si="505"/>
        <v>0</v>
      </c>
      <c r="I177" s="31">
        <f t="shared" si="506"/>
        <v>0</v>
      </c>
      <c r="J177" s="31">
        <f t="shared" si="507"/>
        <v>0</v>
      </c>
      <c r="K177" s="31">
        <f t="shared" si="508"/>
        <v>0</v>
      </c>
      <c r="L177" s="31">
        <f t="shared" si="378"/>
        <v>57683.900000000001</v>
      </c>
      <c r="M177" s="31">
        <f t="shared" si="379"/>
        <v>151968.89999999999</v>
      </c>
      <c r="N177" s="31">
        <f t="shared" si="380"/>
        <v>0</v>
      </c>
      <c r="O177" s="31">
        <f t="shared" si="509"/>
        <v>0</v>
      </c>
      <c r="P177" s="31">
        <f t="shared" si="510"/>
        <v>0</v>
      </c>
      <c r="Q177" s="31">
        <f t="shared" si="511"/>
        <v>0</v>
      </c>
      <c r="R177" s="31">
        <f t="shared" si="381"/>
        <v>57683.900000000001</v>
      </c>
      <c r="S177" s="31">
        <f t="shared" si="382"/>
        <v>151968.89999999999</v>
      </c>
      <c r="T177" s="31">
        <f t="shared" si="383"/>
        <v>0</v>
      </c>
      <c r="U177" s="31">
        <f t="shared" si="512"/>
        <v>0</v>
      </c>
      <c r="V177" s="31">
        <f t="shared" si="513"/>
        <v>0</v>
      </c>
      <c r="W177" s="31">
        <f t="shared" si="514"/>
        <v>0</v>
      </c>
      <c r="X177" s="31">
        <f t="shared" si="384"/>
        <v>57683.900000000001</v>
      </c>
      <c r="Y177" s="31">
        <f t="shared" si="385"/>
        <v>151968.89999999999</v>
      </c>
      <c r="Z177" s="31">
        <f t="shared" si="386"/>
        <v>0</v>
      </c>
      <c r="AA177" s="31">
        <f t="shared" si="515"/>
        <v>0</v>
      </c>
      <c r="AB177" s="31">
        <f t="shared" si="516"/>
        <v>0</v>
      </c>
      <c r="AC177" s="31">
        <f t="shared" si="517"/>
        <v>0</v>
      </c>
      <c r="AD177" s="31">
        <f t="shared" si="387"/>
        <v>57683.900000000001</v>
      </c>
      <c r="AE177" s="31">
        <f t="shared" si="388"/>
        <v>151968.89999999999</v>
      </c>
      <c r="AF177" s="31">
        <f t="shared" si="389"/>
        <v>0</v>
      </c>
      <c r="AG177" s="31">
        <f t="shared" si="518"/>
        <v>0</v>
      </c>
      <c r="AH177" s="31">
        <f t="shared" si="519"/>
        <v>0</v>
      </c>
      <c r="AI177" s="31">
        <f t="shared" si="520"/>
        <v>0</v>
      </c>
      <c r="AJ177" s="31">
        <f t="shared" si="390"/>
        <v>57683.900000000001</v>
      </c>
      <c r="AK177" s="31">
        <f t="shared" si="391"/>
        <v>151968.89999999999</v>
      </c>
      <c r="AL177" s="31">
        <f t="shared" si="392"/>
        <v>0</v>
      </c>
      <c r="AM177" s="31">
        <f t="shared" si="521"/>
        <v>0</v>
      </c>
      <c r="AN177" s="31">
        <f t="shared" si="522"/>
        <v>0</v>
      </c>
      <c r="AO177" s="31">
        <f t="shared" si="523"/>
        <v>0</v>
      </c>
      <c r="AP177" s="31">
        <f t="shared" si="393"/>
        <v>57683.900000000001</v>
      </c>
      <c r="AQ177" s="31">
        <f t="shared" si="394"/>
        <v>151968.89999999999</v>
      </c>
      <c r="AR177" s="31">
        <f t="shared" si="395"/>
        <v>0</v>
      </c>
      <c r="AS177" s="31">
        <f t="shared" si="524"/>
        <v>0</v>
      </c>
      <c r="AT177" s="31">
        <f t="shared" si="525"/>
        <v>0</v>
      </c>
      <c r="AU177" s="31">
        <f t="shared" si="526"/>
        <v>0</v>
      </c>
      <c r="AV177" s="31">
        <f t="shared" si="396"/>
        <v>57683.900000000001</v>
      </c>
      <c r="AW177" s="31">
        <f t="shared" si="397"/>
        <v>151968.89999999999</v>
      </c>
      <c r="AX177" s="31">
        <f t="shared" si="398"/>
        <v>0</v>
      </c>
      <c r="AY177" s="31">
        <f t="shared" si="527"/>
        <v>0</v>
      </c>
      <c r="AZ177" s="31">
        <f t="shared" si="528"/>
        <v>0</v>
      </c>
      <c r="BA177" s="31">
        <f t="shared" si="529"/>
        <v>0</v>
      </c>
      <c r="BB177" s="31">
        <f t="shared" si="399"/>
        <v>57683.900000000001</v>
      </c>
      <c r="BC177" s="31">
        <f t="shared" si="400"/>
        <v>151968.89999999999</v>
      </c>
      <c r="BD177" s="31">
        <f t="shared" si="401"/>
        <v>0</v>
      </c>
      <c r="BE177" s="31">
        <f t="shared" si="530"/>
        <v>0</v>
      </c>
      <c r="BF177" s="31">
        <f t="shared" si="531"/>
        <v>0</v>
      </c>
      <c r="BG177" s="31">
        <f t="shared" si="532"/>
        <v>0</v>
      </c>
      <c r="BH177" s="31">
        <f t="shared" si="402"/>
        <v>57683.900000000001</v>
      </c>
      <c r="BI177" s="31">
        <f t="shared" si="403"/>
        <v>151968.89999999999</v>
      </c>
      <c r="BJ177" s="31">
        <f t="shared" si="404"/>
        <v>0</v>
      </c>
      <c r="BK177" s="31">
        <f t="shared" si="533"/>
        <v>-57683.900000000001</v>
      </c>
      <c r="BL177" s="31">
        <f t="shared" si="534"/>
        <v>57683.900000000001</v>
      </c>
      <c r="BM177" s="31">
        <f t="shared" si="535"/>
        <v>0</v>
      </c>
      <c r="BN177" s="31">
        <f t="shared" si="405"/>
        <v>0</v>
      </c>
      <c r="BO177" s="31">
        <f t="shared" si="406"/>
        <v>209652.79999999999</v>
      </c>
      <c r="BP177" s="31">
        <f t="shared" si="407"/>
        <v>0</v>
      </c>
      <c r="BQ177" s="31">
        <f t="shared" si="536"/>
        <v>0</v>
      </c>
      <c r="BR177" s="31">
        <f t="shared" si="537"/>
        <v>0</v>
      </c>
      <c r="BS177" s="31">
        <f t="shared" si="408"/>
        <v>0</v>
      </c>
      <c r="BT177" s="31">
        <f t="shared" si="409"/>
        <v>209652.79999999999</v>
      </c>
      <c r="BU177" s="31">
        <f t="shared" si="410"/>
        <v>0</v>
      </c>
      <c r="BV177" s="31">
        <f t="shared" si="538"/>
        <v>0</v>
      </c>
      <c r="BW177" s="31">
        <f t="shared" si="539"/>
        <v>0</v>
      </c>
      <c r="BX177" s="31">
        <f t="shared" si="411"/>
        <v>0</v>
      </c>
      <c r="BY177" s="31">
        <f t="shared" si="412"/>
        <v>209652.79999999999</v>
      </c>
      <c r="BZ177" s="31">
        <f t="shared" si="413"/>
        <v>0</v>
      </c>
      <c r="CA177" s="31">
        <f t="shared" si="540"/>
        <v>0</v>
      </c>
      <c r="CB177" s="31">
        <f t="shared" si="541"/>
        <v>0</v>
      </c>
      <c r="CC177" s="31">
        <f t="shared" si="542"/>
        <v>0</v>
      </c>
      <c r="CD177" s="31">
        <f t="shared" si="544"/>
        <v>0</v>
      </c>
      <c r="CE177" s="31">
        <f t="shared" si="545"/>
        <v>209652.79999999999</v>
      </c>
      <c r="CF177" s="31">
        <f t="shared" si="546"/>
        <v>0</v>
      </c>
      <c r="CG177" s="31">
        <f t="shared" si="543"/>
        <v>0</v>
      </c>
      <c r="CH177" s="24"/>
      <c r="CI177" s="40"/>
      <c r="CM177" s="1" t="s">
        <v>29</v>
      </c>
    </row>
    <row r="178" ht="15">
      <c r="A178" s="16" t="s">
        <v>151</v>
      </c>
      <c r="B178" s="17">
        <v>410</v>
      </c>
      <c r="C178" s="16"/>
      <c r="D178" s="16"/>
      <c r="E178" s="39" t="s">
        <v>85</v>
      </c>
      <c r="F178" s="31">
        <f t="shared" si="503"/>
        <v>57683.900000000001</v>
      </c>
      <c r="G178" s="31">
        <f t="shared" si="504"/>
        <v>151968.89999999999</v>
      </c>
      <c r="H178" s="31">
        <f t="shared" si="505"/>
        <v>0</v>
      </c>
      <c r="I178" s="31">
        <f t="shared" si="506"/>
        <v>0</v>
      </c>
      <c r="J178" s="31">
        <f t="shared" si="507"/>
        <v>0</v>
      </c>
      <c r="K178" s="31">
        <f t="shared" si="508"/>
        <v>0</v>
      </c>
      <c r="L178" s="31">
        <f t="shared" si="378"/>
        <v>57683.900000000001</v>
      </c>
      <c r="M178" s="31">
        <f t="shared" si="379"/>
        <v>151968.89999999999</v>
      </c>
      <c r="N178" s="31">
        <f t="shared" si="380"/>
        <v>0</v>
      </c>
      <c r="O178" s="31">
        <f t="shared" si="509"/>
        <v>0</v>
      </c>
      <c r="P178" s="31">
        <f t="shared" si="510"/>
        <v>0</v>
      </c>
      <c r="Q178" s="31">
        <f t="shared" si="511"/>
        <v>0</v>
      </c>
      <c r="R178" s="31">
        <f t="shared" si="381"/>
        <v>57683.900000000001</v>
      </c>
      <c r="S178" s="31">
        <f t="shared" si="382"/>
        <v>151968.89999999999</v>
      </c>
      <c r="T178" s="31">
        <f t="shared" si="383"/>
        <v>0</v>
      </c>
      <c r="U178" s="31">
        <f t="shared" si="512"/>
        <v>0</v>
      </c>
      <c r="V178" s="31">
        <f t="shared" si="513"/>
        <v>0</v>
      </c>
      <c r="W178" s="31">
        <f t="shared" si="514"/>
        <v>0</v>
      </c>
      <c r="X178" s="31">
        <f t="shared" si="384"/>
        <v>57683.900000000001</v>
      </c>
      <c r="Y178" s="31">
        <f t="shared" si="385"/>
        <v>151968.89999999999</v>
      </c>
      <c r="Z178" s="31">
        <f t="shared" si="386"/>
        <v>0</v>
      </c>
      <c r="AA178" s="31">
        <f t="shared" si="515"/>
        <v>0</v>
      </c>
      <c r="AB178" s="31">
        <f t="shared" si="516"/>
        <v>0</v>
      </c>
      <c r="AC178" s="31">
        <f t="shared" si="517"/>
        <v>0</v>
      </c>
      <c r="AD178" s="31">
        <f t="shared" si="387"/>
        <v>57683.900000000001</v>
      </c>
      <c r="AE178" s="31">
        <f t="shared" si="388"/>
        <v>151968.89999999999</v>
      </c>
      <c r="AF178" s="31">
        <f t="shared" si="389"/>
        <v>0</v>
      </c>
      <c r="AG178" s="31">
        <f t="shared" si="518"/>
        <v>0</v>
      </c>
      <c r="AH178" s="31">
        <f t="shared" si="519"/>
        <v>0</v>
      </c>
      <c r="AI178" s="31">
        <f t="shared" si="520"/>
        <v>0</v>
      </c>
      <c r="AJ178" s="31">
        <f t="shared" si="390"/>
        <v>57683.900000000001</v>
      </c>
      <c r="AK178" s="31">
        <f t="shared" si="391"/>
        <v>151968.89999999999</v>
      </c>
      <c r="AL178" s="31">
        <f t="shared" si="392"/>
        <v>0</v>
      </c>
      <c r="AM178" s="31">
        <f t="shared" si="521"/>
        <v>0</v>
      </c>
      <c r="AN178" s="31">
        <f t="shared" si="522"/>
        <v>0</v>
      </c>
      <c r="AO178" s="31">
        <f t="shared" si="523"/>
        <v>0</v>
      </c>
      <c r="AP178" s="31">
        <f t="shared" si="393"/>
        <v>57683.900000000001</v>
      </c>
      <c r="AQ178" s="31">
        <f t="shared" si="394"/>
        <v>151968.89999999999</v>
      </c>
      <c r="AR178" s="31">
        <f t="shared" si="395"/>
        <v>0</v>
      </c>
      <c r="AS178" s="31">
        <f t="shared" si="524"/>
        <v>0</v>
      </c>
      <c r="AT178" s="31">
        <f t="shared" si="525"/>
        <v>0</v>
      </c>
      <c r="AU178" s="31">
        <f t="shared" si="526"/>
        <v>0</v>
      </c>
      <c r="AV178" s="31">
        <f t="shared" si="396"/>
        <v>57683.900000000001</v>
      </c>
      <c r="AW178" s="31">
        <f t="shared" si="397"/>
        <v>151968.89999999999</v>
      </c>
      <c r="AX178" s="31">
        <f t="shared" si="398"/>
        <v>0</v>
      </c>
      <c r="AY178" s="31">
        <f t="shared" si="527"/>
        <v>0</v>
      </c>
      <c r="AZ178" s="31">
        <f t="shared" si="528"/>
        <v>0</v>
      </c>
      <c r="BA178" s="31">
        <f t="shared" si="529"/>
        <v>0</v>
      </c>
      <c r="BB178" s="31">
        <f t="shared" si="399"/>
        <v>57683.900000000001</v>
      </c>
      <c r="BC178" s="31">
        <f t="shared" si="400"/>
        <v>151968.89999999999</v>
      </c>
      <c r="BD178" s="31">
        <f t="shared" si="401"/>
        <v>0</v>
      </c>
      <c r="BE178" s="31">
        <f t="shared" si="530"/>
        <v>0</v>
      </c>
      <c r="BF178" s="31">
        <f t="shared" si="531"/>
        <v>0</v>
      </c>
      <c r="BG178" s="31">
        <f t="shared" si="532"/>
        <v>0</v>
      </c>
      <c r="BH178" s="31">
        <f t="shared" si="402"/>
        <v>57683.900000000001</v>
      </c>
      <c r="BI178" s="31">
        <f t="shared" si="403"/>
        <v>151968.89999999999</v>
      </c>
      <c r="BJ178" s="31">
        <f t="shared" si="404"/>
        <v>0</v>
      </c>
      <c r="BK178" s="31">
        <f t="shared" si="533"/>
        <v>-57683.900000000001</v>
      </c>
      <c r="BL178" s="31">
        <f t="shared" si="534"/>
        <v>57683.900000000001</v>
      </c>
      <c r="BM178" s="31">
        <f t="shared" si="535"/>
        <v>0</v>
      </c>
      <c r="BN178" s="31">
        <f t="shared" si="405"/>
        <v>0</v>
      </c>
      <c r="BO178" s="31">
        <f t="shared" si="406"/>
        <v>209652.79999999999</v>
      </c>
      <c r="BP178" s="31">
        <f t="shared" si="407"/>
        <v>0</v>
      </c>
      <c r="BQ178" s="31">
        <f t="shared" si="536"/>
        <v>0</v>
      </c>
      <c r="BR178" s="31">
        <f t="shared" si="537"/>
        <v>0</v>
      </c>
      <c r="BS178" s="31">
        <f t="shared" si="408"/>
        <v>0</v>
      </c>
      <c r="BT178" s="31">
        <f t="shared" si="409"/>
        <v>209652.79999999999</v>
      </c>
      <c r="BU178" s="31">
        <f t="shared" si="410"/>
        <v>0</v>
      </c>
      <c r="BV178" s="31">
        <f t="shared" si="538"/>
        <v>0</v>
      </c>
      <c r="BW178" s="31">
        <f t="shared" si="539"/>
        <v>0</v>
      </c>
      <c r="BX178" s="31">
        <f t="shared" si="411"/>
        <v>0</v>
      </c>
      <c r="BY178" s="31">
        <f t="shared" si="412"/>
        <v>209652.79999999999</v>
      </c>
      <c r="BZ178" s="31">
        <f t="shared" si="413"/>
        <v>0</v>
      </c>
      <c r="CA178" s="31">
        <f t="shared" si="540"/>
        <v>0</v>
      </c>
      <c r="CB178" s="31">
        <f t="shared" si="541"/>
        <v>0</v>
      </c>
      <c r="CC178" s="31">
        <f t="shared" si="542"/>
        <v>0</v>
      </c>
      <c r="CD178" s="31">
        <f t="shared" si="544"/>
        <v>0</v>
      </c>
      <c r="CE178" s="31">
        <f t="shared" si="545"/>
        <v>209652.79999999999</v>
      </c>
      <c r="CF178" s="31">
        <f t="shared" si="546"/>
        <v>0</v>
      </c>
      <c r="CG178" s="31">
        <f t="shared" si="543"/>
        <v>0</v>
      </c>
      <c r="CH178" s="24"/>
      <c r="CI178" s="40"/>
      <c r="CN178" s="1" t="s">
        <v>30</v>
      </c>
    </row>
    <row r="179" ht="43.75">
      <c r="A179" s="16" t="s">
        <v>151</v>
      </c>
      <c r="B179" s="17">
        <v>410</v>
      </c>
      <c r="C179" s="16" t="s">
        <v>67</v>
      </c>
      <c r="D179" s="16" t="s">
        <v>134</v>
      </c>
      <c r="E179" s="39" t="s">
        <v>135</v>
      </c>
      <c r="F179" s="31">
        <v>57683.900000000001</v>
      </c>
      <c r="G179" s="31">
        <v>151968.89999999999</v>
      </c>
      <c r="H179" s="31"/>
      <c r="I179" s="31"/>
      <c r="J179" s="31"/>
      <c r="K179" s="31"/>
      <c r="L179" s="31">
        <f t="shared" si="378"/>
        <v>57683.900000000001</v>
      </c>
      <c r="M179" s="31">
        <f t="shared" si="379"/>
        <v>151968.89999999999</v>
      </c>
      <c r="N179" s="31">
        <f t="shared" si="380"/>
        <v>0</v>
      </c>
      <c r="O179" s="31"/>
      <c r="P179" s="31"/>
      <c r="Q179" s="31"/>
      <c r="R179" s="31">
        <f t="shared" si="381"/>
        <v>57683.900000000001</v>
      </c>
      <c r="S179" s="31">
        <f t="shared" si="382"/>
        <v>151968.89999999999</v>
      </c>
      <c r="T179" s="31">
        <f t="shared" si="383"/>
        <v>0</v>
      </c>
      <c r="U179" s="31"/>
      <c r="V179" s="31"/>
      <c r="W179" s="31"/>
      <c r="X179" s="31">
        <f t="shared" si="384"/>
        <v>57683.900000000001</v>
      </c>
      <c r="Y179" s="31">
        <f t="shared" si="385"/>
        <v>151968.89999999999</v>
      </c>
      <c r="Z179" s="31">
        <f t="shared" si="386"/>
        <v>0</v>
      </c>
      <c r="AA179" s="31"/>
      <c r="AB179" s="31"/>
      <c r="AC179" s="31"/>
      <c r="AD179" s="31">
        <f t="shared" si="387"/>
        <v>57683.900000000001</v>
      </c>
      <c r="AE179" s="31">
        <f t="shared" si="388"/>
        <v>151968.89999999999</v>
      </c>
      <c r="AF179" s="31">
        <f t="shared" si="389"/>
        <v>0</v>
      </c>
      <c r="AG179" s="31"/>
      <c r="AH179" s="31"/>
      <c r="AI179" s="31"/>
      <c r="AJ179" s="31">
        <f t="shared" si="390"/>
        <v>57683.900000000001</v>
      </c>
      <c r="AK179" s="31">
        <f t="shared" si="391"/>
        <v>151968.89999999999</v>
      </c>
      <c r="AL179" s="31">
        <f t="shared" si="392"/>
        <v>0</v>
      </c>
      <c r="AM179" s="31"/>
      <c r="AN179" s="31"/>
      <c r="AO179" s="31"/>
      <c r="AP179" s="31">
        <f t="shared" si="393"/>
        <v>57683.900000000001</v>
      </c>
      <c r="AQ179" s="31">
        <f t="shared" si="394"/>
        <v>151968.89999999999</v>
      </c>
      <c r="AR179" s="31">
        <f t="shared" si="395"/>
        <v>0</v>
      </c>
      <c r="AS179" s="31"/>
      <c r="AT179" s="31"/>
      <c r="AU179" s="31"/>
      <c r="AV179" s="31">
        <f t="shared" si="396"/>
        <v>57683.900000000001</v>
      </c>
      <c r="AW179" s="31">
        <f t="shared" si="397"/>
        <v>151968.89999999999</v>
      </c>
      <c r="AX179" s="31">
        <f t="shared" si="398"/>
        <v>0</v>
      </c>
      <c r="AY179" s="31"/>
      <c r="AZ179" s="31"/>
      <c r="BA179" s="31"/>
      <c r="BB179" s="31">
        <f t="shared" si="399"/>
        <v>57683.900000000001</v>
      </c>
      <c r="BC179" s="31">
        <f t="shared" si="400"/>
        <v>151968.89999999999</v>
      </c>
      <c r="BD179" s="31">
        <f t="shared" si="401"/>
        <v>0</v>
      </c>
      <c r="BE179" s="31"/>
      <c r="BF179" s="31"/>
      <c r="BG179" s="31"/>
      <c r="BH179" s="31">
        <f t="shared" si="402"/>
        <v>57683.900000000001</v>
      </c>
      <c r="BI179" s="31">
        <f t="shared" si="403"/>
        <v>151968.89999999999</v>
      </c>
      <c r="BJ179" s="31">
        <f t="shared" si="404"/>
        <v>0</v>
      </c>
      <c r="BK179" s="31">
        <v>-57683.900000000001</v>
      </c>
      <c r="BL179" s="31">
        <v>57683.900000000001</v>
      </c>
      <c r="BM179" s="31"/>
      <c r="BN179" s="31">
        <f t="shared" si="405"/>
        <v>0</v>
      </c>
      <c r="BO179" s="31">
        <f t="shared" si="406"/>
        <v>209652.79999999999</v>
      </c>
      <c r="BP179" s="31">
        <f t="shared" si="407"/>
        <v>0</v>
      </c>
      <c r="BQ179" s="31"/>
      <c r="BR179" s="31"/>
      <c r="BS179" s="31">
        <f t="shared" si="408"/>
        <v>0</v>
      </c>
      <c r="BT179" s="31">
        <f t="shared" si="409"/>
        <v>209652.79999999999</v>
      </c>
      <c r="BU179" s="31">
        <f t="shared" si="410"/>
        <v>0</v>
      </c>
      <c r="BV179" s="31"/>
      <c r="BW179" s="31"/>
      <c r="BX179" s="31">
        <f t="shared" si="411"/>
        <v>0</v>
      </c>
      <c r="BY179" s="31">
        <f t="shared" si="412"/>
        <v>209652.79999999999</v>
      </c>
      <c r="BZ179" s="31">
        <f t="shared" si="413"/>
        <v>0</v>
      </c>
      <c r="CA179" s="31"/>
      <c r="CB179" s="31"/>
      <c r="CC179" s="31"/>
      <c r="CD179" s="31">
        <f t="shared" si="544"/>
        <v>0</v>
      </c>
      <c r="CE179" s="31">
        <f t="shared" si="545"/>
        <v>209652.79999999999</v>
      </c>
      <c r="CF179" s="31">
        <f t="shared" si="546"/>
        <v>0</v>
      </c>
      <c r="CG179" s="31"/>
      <c r="CH179" s="24"/>
      <c r="CI179" s="40"/>
    </row>
    <row r="180" s="33" customFormat="1" ht="43.75">
      <c r="A180" s="34" t="s">
        <v>153</v>
      </c>
      <c r="B180" s="35"/>
      <c r="C180" s="34"/>
      <c r="D180" s="34"/>
      <c r="E180" s="36" t="s">
        <v>154</v>
      </c>
      <c r="F180" s="37">
        <f>F181+F197</f>
        <v>35016.599999999999</v>
      </c>
      <c r="G180" s="37">
        <f>G181+G197</f>
        <v>19732.699999999997</v>
      </c>
      <c r="H180" s="37">
        <f>H181+H197</f>
        <v>24308.499999999996</v>
      </c>
      <c r="I180" s="37">
        <f>I181+I197</f>
        <v>-294.39999999999998</v>
      </c>
      <c r="J180" s="37">
        <f>J181+J197</f>
        <v>0</v>
      </c>
      <c r="K180" s="37">
        <f>K181+K197</f>
        <v>-10.300000000000001</v>
      </c>
      <c r="L180" s="37">
        <f t="shared" si="378"/>
        <v>34722.199999999997</v>
      </c>
      <c r="M180" s="37">
        <f t="shared" si="379"/>
        <v>19732.699999999997</v>
      </c>
      <c r="N180" s="37">
        <f t="shared" si="380"/>
        <v>24298.199999999997</v>
      </c>
      <c r="O180" s="37">
        <f>O181+O197</f>
        <v>8333.732</v>
      </c>
      <c r="P180" s="37">
        <f>P181+P197</f>
        <v>0</v>
      </c>
      <c r="Q180" s="37">
        <f>Q181+Q197</f>
        <v>0</v>
      </c>
      <c r="R180" s="37">
        <f t="shared" si="381"/>
        <v>43055.932000000001</v>
      </c>
      <c r="S180" s="37">
        <f t="shared" si="382"/>
        <v>19732.699999999997</v>
      </c>
      <c r="T180" s="37">
        <f t="shared" si="383"/>
        <v>24298.199999999997</v>
      </c>
      <c r="U180" s="37">
        <f>U181+U197</f>
        <v>0</v>
      </c>
      <c r="V180" s="37">
        <f>V181+V197</f>
        <v>0</v>
      </c>
      <c r="W180" s="37">
        <f>W181+W197</f>
        <v>0</v>
      </c>
      <c r="X180" s="37">
        <f t="shared" si="384"/>
        <v>43055.932000000001</v>
      </c>
      <c r="Y180" s="37">
        <f t="shared" si="385"/>
        <v>19732.699999999997</v>
      </c>
      <c r="Z180" s="37">
        <f t="shared" si="386"/>
        <v>24298.199999999997</v>
      </c>
      <c r="AA180" s="37">
        <f>AA181+AA197</f>
        <v>0</v>
      </c>
      <c r="AB180" s="37">
        <f>AB181+AB197</f>
        <v>0</v>
      </c>
      <c r="AC180" s="37">
        <f>AC181+AC197</f>
        <v>0</v>
      </c>
      <c r="AD180" s="37">
        <f t="shared" si="387"/>
        <v>43055.932000000001</v>
      </c>
      <c r="AE180" s="37">
        <f t="shared" si="388"/>
        <v>19732.699999999997</v>
      </c>
      <c r="AF180" s="37">
        <f t="shared" si="389"/>
        <v>24298.199999999997</v>
      </c>
      <c r="AG180" s="37">
        <f>AG181+AG197</f>
        <v>0</v>
      </c>
      <c r="AH180" s="37">
        <f>AH181+AH197</f>
        <v>0</v>
      </c>
      <c r="AI180" s="37">
        <f>AI181+AI197</f>
        <v>0</v>
      </c>
      <c r="AJ180" s="37">
        <f t="shared" si="390"/>
        <v>43055.932000000001</v>
      </c>
      <c r="AK180" s="37">
        <f t="shared" si="391"/>
        <v>19732.699999999997</v>
      </c>
      <c r="AL180" s="37">
        <f t="shared" si="392"/>
        <v>24298.199999999997</v>
      </c>
      <c r="AM180" s="37">
        <f>AM181+AM197</f>
        <v>0</v>
      </c>
      <c r="AN180" s="37">
        <f>AN181+AN197</f>
        <v>0</v>
      </c>
      <c r="AO180" s="37">
        <f>AO181+AO197</f>
        <v>0</v>
      </c>
      <c r="AP180" s="37">
        <f t="shared" si="393"/>
        <v>43055.932000000001</v>
      </c>
      <c r="AQ180" s="37">
        <f t="shared" si="394"/>
        <v>19732.699999999997</v>
      </c>
      <c r="AR180" s="37">
        <f t="shared" si="395"/>
        <v>24298.199999999997</v>
      </c>
      <c r="AS180" s="37">
        <f>AS181+AS197</f>
        <v>0</v>
      </c>
      <c r="AT180" s="37">
        <f>AT181+AT197</f>
        <v>0</v>
      </c>
      <c r="AU180" s="37">
        <f>AU181+AU197</f>
        <v>0</v>
      </c>
      <c r="AV180" s="37">
        <f t="shared" si="396"/>
        <v>43055.932000000001</v>
      </c>
      <c r="AW180" s="37">
        <f t="shared" si="397"/>
        <v>19732.699999999997</v>
      </c>
      <c r="AX180" s="37">
        <f t="shared" si="398"/>
        <v>24298.199999999997</v>
      </c>
      <c r="AY180" s="37">
        <f>AY181+AY197</f>
        <v>6898.6819999999998</v>
      </c>
      <c r="AZ180" s="37">
        <f>AZ181+AZ197</f>
        <v>0</v>
      </c>
      <c r="BA180" s="37">
        <f>BA181+BA197</f>
        <v>0</v>
      </c>
      <c r="BB180" s="37">
        <f t="shared" si="399"/>
        <v>49954.614000000001</v>
      </c>
      <c r="BC180" s="37">
        <f t="shared" si="400"/>
        <v>19732.699999999997</v>
      </c>
      <c r="BD180" s="37">
        <f t="shared" si="401"/>
        <v>24298.199999999997</v>
      </c>
      <c r="BE180" s="37">
        <f>BE181+BE197</f>
        <v>0</v>
      </c>
      <c r="BF180" s="37">
        <f>BF181+BF197</f>
        <v>0</v>
      </c>
      <c r="BG180" s="37">
        <f>BG181+BG197</f>
        <v>0</v>
      </c>
      <c r="BH180" s="37">
        <f t="shared" si="402"/>
        <v>49954.614000000001</v>
      </c>
      <c r="BI180" s="37">
        <f t="shared" si="403"/>
        <v>19732.699999999997</v>
      </c>
      <c r="BJ180" s="37">
        <f t="shared" si="404"/>
        <v>24298.199999999997</v>
      </c>
      <c r="BK180" s="37">
        <f>BK181+BK197</f>
        <v>-9209.2999999999993</v>
      </c>
      <c r="BL180" s="37">
        <f>BL181+BL197</f>
        <v>9209.2999999999993</v>
      </c>
      <c r="BM180" s="37">
        <f>BM181+BM197</f>
        <v>0</v>
      </c>
      <c r="BN180" s="37">
        <f t="shared" si="405"/>
        <v>40745.313999999998</v>
      </c>
      <c r="BO180" s="37">
        <f t="shared" si="406"/>
        <v>28941.999999999996</v>
      </c>
      <c r="BP180" s="37">
        <f t="shared" si="407"/>
        <v>24298.199999999997</v>
      </c>
      <c r="BQ180" s="37">
        <f>BQ181+BQ197</f>
        <v>0</v>
      </c>
      <c r="BR180" s="37">
        <f>BR181+BR197</f>
        <v>0</v>
      </c>
      <c r="BS180" s="31">
        <f t="shared" si="408"/>
        <v>40745.313999999998</v>
      </c>
      <c r="BT180" s="31">
        <f t="shared" si="409"/>
        <v>28941.999999999996</v>
      </c>
      <c r="BU180" s="31">
        <f t="shared" si="410"/>
        <v>24298.199999999997</v>
      </c>
      <c r="BV180" s="37">
        <f>BV181+BV197</f>
        <v>0</v>
      </c>
      <c r="BW180" s="37">
        <f>BW181+BW197</f>
        <v>0</v>
      </c>
      <c r="BX180" s="37">
        <f t="shared" si="411"/>
        <v>40745.313999999998</v>
      </c>
      <c r="BY180" s="37">
        <f t="shared" si="412"/>
        <v>28941.999999999996</v>
      </c>
      <c r="BZ180" s="37">
        <f t="shared" si="413"/>
        <v>24298.199999999997</v>
      </c>
      <c r="CA180" s="37">
        <f>CA181+CA197</f>
        <v>-194.05099999999999</v>
      </c>
      <c r="CB180" s="37">
        <f>CB181+CB197</f>
        <v>0</v>
      </c>
      <c r="CC180" s="37">
        <f>CC181+CC197</f>
        <v>0</v>
      </c>
      <c r="CD180" s="37">
        <f t="shared" si="544"/>
        <v>40551.262999999999</v>
      </c>
      <c r="CE180" s="37">
        <f t="shared" si="545"/>
        <v>28941.999999999996</v>
      </c>
      <c r="CF180" s="37">
        <f t="shared" si="546"/>
        <v>24298.199999999997</v>
      </c>
      <c r="CG180" s="37">
        <f>CG181+CG197</f>
        <v>0</v>
      </c>
      <c r="CH180" s="24"/>
      <c r="CI180" s="38"/>
      <c r="CK180" s="33" t="s">
        <v>27</v>
      </c>
    </row>
    <row r="181" ht="29.850000000000001">
      <c r="A181" s="16" t="s">
        <v>155</v>
      </c>
      <c r="B181" s="17"/>
      <c r="C181" s="16"/>
      <c r="D181" s="16"/>
      <c r="E181" s="39" t="s">
        <v>156</v>
      </c>
      <c r="F181" s="31">
        <f>F182+F186+F193</f>
        <v>10019.299999999999</v>
      </c>
      <c r="G181" s="31">
        <f>G182+G186+G193</f>
        <v>10496.799999999999</v>
      </c>
      <c r="H181" s="31">
        <f>H182+H186+H193</f>
        <v>5777.5</v>
      </c>
      <c r="I181" s="31">
        <f>I182+I186+I193</f>
        <v>-294.39999999999998</v>
      </c>
      <c r="J181" s="31">
        <f>J182+J186+J193</f>
        <v>0</v>
      </c>
      <c r="K181" s="31">
        <f>K182+K186+K193</f>
        <v>-10.300000000000001</v>
      </c>
      <c r="L181" s="31">
        <f t="shared" si="378"/>
        <v>9724.8999999999996</v>
      </c>
      <c r="M181" s="31">
        <f t="shared" si="379"/>
        <v>10496.799999999999</v>
      </c>
      <c r="N181" s="31">
        <f t="shared" si="380"/>
        <v>5767.1999999999998</v>
      </c>
      <c r="O181" s="31">
        <f>O182+O186+O193</f>
        <v>0</v>
      </c>
      <c r="P181" s="31">
        <f>P182+P186+P193</f>
        <v>0</v>
      </c>
      <c r="Q181" s="31">
        <f>Q182+Q186+Q193</f>
        <v>0</v>
      </c>
      <c r="R181" s="31">
        <f t="shared" si="381"/>
        <v>9724.8999999999996</v>
      </c>
      <c r="S181" s="31">
        <f t="shared" si="382"/>
        <v>10496.799999999999</v>
      </c>
      <c r="T181" s="31">
        <f t="shared" si="383"/>
        <v>5767.1999999999998</v>
      </c>
      <c r="U181" s="31">
        <f>U182+U186+U193</f>
        <v>0</v>
      </c>
      <c r="V181" s="31">
        <f>V182+V186+V193</f>
        <v>0</v>
      </c>
      <c r="W181" s="31">
        <f>W182+W186+W193</f>
        <v>0</v>
      </c>
      <c r="X181" s="31">
        <f t="shared" si="384"/>
        <v>9724.8999999999996</v>
      </c>
      <c r="Y181" s="31">
        <f t="shared" si="385"/>
        <v>10496.799999999999</v>
      </c>
      <c r="Z181" s="31">
        <f t="shared" si="386"/>
        <v>5767.1999999999998</v>
      </c>
      <c r="AA181" s="31">
        <f>AA182+AA186+AA193</f>
        <v>0</v>
      </c>
      <c r="AB181" s="31">
        <f>AB182+AB186+AB193</f>
        <v>0</v>
      </c>
      <c r="AC181" s="31">
        <f>AC182+AC186+AC193</f>
        <v>0</v>
      </c>
      <c r="AD181" s="31">
        <f t="shared" si="387"/>
        <v>9724.8999999999996</v>
      </c>
      <c r="AE181" s="31">
        <f t="shared" si="388"/>
        <v>10496.799999999999</v>
      </c>
      <c r="AF181" s="31">
        <f t="shared" si="389"/>
        <v>5767.1999999999998</v>
      </c>
      <c r="AG181" s="31">
        <f>AG182+AG186+AG193</f>
        <v>0</v>
      </c>
      <c r="AH181" s="31">
        <f>AH182+AH186+AH193</f>
        <v>0</v>
      </c>
      <c r="AI181" s="31">
        <f>AI182+AI186+AI193</f>
        <v>0</v>
      </c>
      <c r="AJ181" s="31">
        <f t="shared" si="390"/>
        <v>9724.8999999999996</v>
      </c>
      <c r="AK181" s="31">
        <f t="shared" si="391"/>
        <v>10496.799999999999</v>
      </c>
      <c r="AL181" s="31">
        <f t="shared" si="392"/>
        <v>5767.1999999999998</v>
      </c>
      <c r="AM181" s="31">
        <f>AM182+AM186+AM193</f>
        <v>0</v>
      </c>
      <c r="AN181" s="31">
        <f>AN182+AN186+AN193</f>
        <v>0</v>
      </c>
      <c r="AO181" s="31">
        <f>AO182+AO186+AO193</f>
        <v>0</v>
      </c>
      <c r="AP181" s="31">
        <f t="shared" si="393"/>
        <v>9724.8999999999996</v>
      </c>
      <c r="AQ181" s="31">
        <f t="shared" si="394"/>
        <v>10496.799999999999</v>
      </c>
      <c r="AR181" s="31">
        <f t="shared" si="395"/>
        <v>5767.1999999999998</v>
      </c>
      <c r="AS181" s="31">
        <f>AS182+AS186+AS193</f>
        <v>0</v>
      </c>
      <c r="AT181" s="31">
        <f>AT182+AT186+AT193</f>
        <v>0</v>
      </c>
      <c r="AU181" s="31">
        <f>AU182+AU186+AU193</f>
        <v>0</v>
      </c>
      <c r="AV181" s="31">
        <f t="shared" si="396"/>
        <v>9724.8999999999996</v>
      </c>
      <c r="AW181" s="31">
        <f t="shared" si="397"/>
        <v>10496.799999999999</v>
      </c>
      <c r="AX181" s="31">
        <f t="shared" si="398"/>
        <v>5767.1999999999998</v>
      </c>
      <c r="AY181" s="31">
        <f>AY182+AY186+AY193</f>
        <v>6898.6819999999998</v>
      </c>
      <c r="AZ181" s="31">
        <f>AZ182+AZ186+AZ193</f>
        <v>0</v>
      </c>
      <c r="BA181" s="31">
        <f>BA182+BA186+BA193</f>
        <v>0</v>
      </c>
      <c r="BB181" s="31">
        <f t="shared" si="399"/>
        <v>16623.581999999999</v>
      </c>
      <c r="BC181" s="31">
        <f t="shared" si="400"/>
        <v>10496.799999999999</v>
      </c>
      <c r="BD181" s="31">
        <f t="shared" si="401"/>
        <v>5767.1999999999998</v>
      </c>
      <c r="BE181" s="31">
        <f>BE182+BE186+BE193</f>
        <v>0</v>
      </c>
      <c r="BF181" s="31">
        <f>BF182+BF186+BF193</f>
        <v>0</v>
      </c>
      <c r="BG181" s="31">
        <f>BG182+BG186+BG193</f>
        <v>0</v>
      </c>
      <c r="BH181" s="31">
        <f t="shared" si="402"/>
        <v>16623.581999999999</v>
      </c>
      <c r="BI181" s="31">
        <f t="shared" si="403"/>
        <v>10496.799999999999</v>
      </c>
      <c r="BJ181" s="31">
        <f t="shared" si="404"/>
        <v>5767.1999999999998</v>
      </c>
      <c r="BK181" s="31">
        <f>BK182+BK186+BK193</f>
        <v>0</v>
      </c>
      <c r="BL181" s="31">
        <f>BL182+BL186+BL193</f>
        <v>0</v>
      </c>
      <c r="BM181" s="31">
        <f>BM182+BM186+BM193</f>
        <v>0</v>
      </c>
      <c r="BN181" s="31">
        <f t="shared" si="405"/>
        <v>16623.581999999999</v>
      </c>
      <c r="BO181" s="31">
        <f t="shared" si="406"/>
        <v>10496.799999999999</v>
      </c>
      <c r="BP181" s="31">
        <f t="shared" si="407"/>
        <v>5767.1999999999998</v>
      </c>
      <c r="BQ181" s="31">
        <f>BQ182+BQ186+BQ193</f>
        <v>0</v>
      </c>
      <c r="BR181" s="31">
        <f>BR182+BR186+BR193</f>
        <v>0</v>
      </c>
      <c r="BS181" s="31">
        <f t="shared" si="408"/>
        <v>16623.581999999999</v>
      </c>
      <c r="BT181" s="31">
        <f t="shared" si="409"/>
        <v>10496.799999999999</v>
      </c>
      <c r="BU181" s="31">
        <f t="shared" si="410"/>
        <v>5767.1999999999998</v>
      </c>
      <c r="BV181" s="31">
        <f>BV182+BV186+BV193</f>
        <v>0</v>
      </c>
      <c r="BW181" s="31">
        <f>BW182+BW186+BW193</f>
        <v>0</v>
      </c>
      <c r="BX181" s="31">
        <f t="shared" si="411"/>
        <v>16623.581999999999</v>
      </c>
      <c r="BY181" s="31">
        <f t="shared" si="412"/>
        <v>10496.799999999999</v>
      </c>
      <c r="BZ181" s="31">
        <f t="shared" si="413"/>
        <v>5767.1999999999998</v>
      </c>
      <c r="CA181" s="31">
        <f>CA182+CA186+CA193</f>
        <v>-194.05099999999999</v>
      </c>
      <c r="CB181" s="31">
        <f>CB182+CB186+CB193</f>
        <v>0</v>
      </c>
      <c r="CC181" s="31">
        <f>CC182+CC186+CC193</f>
        <v>0</v>
      </c>
      <c r="CD181" s="31">
        <f t="shared" si="544"/>
        <v>16429.530999999999</v>
      </c>
      <c r="CE181" s="31">
        <f t="shared" si="545"/>
        <v>10496.799999999999</v>
      </c>
      <c r="CF181" s="31">
        <f t="shared" si="546"/>
        <v>5767.1999999999998</v>
      </c>
      <c r="CG181" s="31">
        <f>CG182+CG186+CG193</f>
        <v>0</v>
      </c>
      <c r="CH181" s="24"/>
      <c r="CI181" s="40"/>
      <c r="CL181" s="1" t="s">
        <v>28</v>
      </c>
    </row>
    <row r="182" ht="39.799999999999997">
      <c r="A182" s="16" t="s">
        <v>157</v>
      </c>
      <c r="B182" s="17"/>
      <c r="C182" s="16"/>
      <c r="D182" s="16"/>
      <c r="E182" s="39" t="s">
        <v>158</v>
      </c>
      <c r="F182" s="31">
        <f t="shared" ref="F182:F184" si="547">F183</f>
        <v>1249.0999999999999</v>
      </c>
      <c r="G182" s="31">
        <f t="shared" ref="G182:G184" si="548">G183</f>
        <v>1249.0999999999999</v>
      </c>
      <c r="H182" s="31">
        <f t="shared" ref="H182:H184" si="549">H183</f>
        <v>1249.0999999999999</v>
      </c>
      <c r="I182" s="31">
        <f t="shared" ref="I182:I184" si="550">I183</f>
        <v>0</v>
      </c>
      <c r="J182" s="31">
        <f t="shared" ref="J182:J184" si="551">J183</f>
        <v>0</v>
      </c>
      <c r="K182" s="31">
        <f t="shared" ref="K182:K184" si="552">K183</f>
        <v>0</v>
      </c>
      <c r="L182" s="31">
        <f t="shared" si="378"/>
        <v>1249.0999999999999</v>
      </c>
      <c r="M182" s="31">
        <f t="shared" si="379"/>
        <v>1249.0999999999999</v>
      </c>
      <c r="N182" s="31">
        <f t="shared" si="380"/>
        <v>1249.0999999999999</v>
      </c>
      <c r="O182" s="31">
        <f t="shared" ref="O182:O184" si="553">O183</f>
        <v>0</v>
      </c>
      <c r="P182" s="31">
        <f t="shared" ref="P182:P184" si="554">P183</f>
        <v>0</v>
      </c>
      <c r="Q182" s="31">
        <f t="shared" ref="Q182:Q184" si="555">Q183</f>
        <v>0</v>
      </c>
      <c r="R182" s="31">
        <f t="shared" si="381"/>
        <v>1249.0999999999999</v>
      </c>
      <c r="S182" s="31">
        <f t="shared" si="382"/>
        <v>1249.0999999999999</v>
      </c>
      <c r="T182" s="31">
        <f t="shared" si="383"/>
        <v>1249.0999999999999</v>
      </c>
      <c r="U182" s="31">
        <f t="shared" ref="U182:U184" si="556">U183</f>
        <v>0</v>
      </c>
      <c r="V182" s="31">
        <f t="shared" ref="V182:V184" si="557">V183</f>
        <v>0</v>
      </c>
      <c r="W182" s="31">
        <f t="shared" ref="W182:W184" si="558">W183</f>
        <v>0</v>
      </c>
      <c r="X182" s="31">
        <f t="shared" si="384"/>
        <v>1249.0999999999999</v>
      </c>
      <c r="Y182" s="31">
        <f t="shared" si="385"/>
        <v>1249.0999999999999</v>
      </c>
      <c r="Z182" s="31">
        <f t="shared" si="386"/>
        <v>1249.0999999999999</v>
      </c>
      <c r="AA182" s="31">
        <f t="shared" ref="AA182:AA184" si="559">AA183</f>
        <v>0</v>
      </c>
      <c r="AB182" s="31">
        <f t="shared" ref="AB182:AB184" si="560">AB183</f>
        <v>0</v>
      </c>
      <c r="AC182" s="31">
        <f t="shared" ref="AC182:AC184" si="561">AC183</f>
        <v>0</v>
      </c>
      <c r="AD182" s="31">
        <f t="shared" si="387"/>
        <v>1249.0999999999999</v>
      </c>
      <c r="AE182" s="31">
        <f t="shared" si="388"/>
        <v>1249.0999999999999</v>
      </c>
      <c r="AF182" s="31">
        <f t="shared" si="389"/>
        <v>1249.0999999999999</v>
      </c>
      <c r="AG182" s="31">
        <f t="shared" ref="AG182:AG184" si="562">AG183</f>
        <v>0</v>
      </c>
      <c r="AH182" s="31">
        <f t="shared" ref="AH182:AH184" si="563">AH183</f>
        <v>0</v>
      </c>
      <c r="AI182" s="31">
        <f t="shared" ref="AI182:AI184" si="564">AI183</f>
        <v>0</v>
      </c>
      <c r="AJ182" s="31">
        <f t="shared" si="390"/>
        <v>1249.0999999999999</v>
      </c>
      <c r="AK182" s="31">
        <f t="shared" si="391"/>
        <v>1249.0999999999999</v>
      </c>
      <c r="AL182" s="31">
        <f t="shared" si="392"/>
        <v>1249.0999999999999</v>
      </c>
      <c r="AM182" s="31">
        <f t="shared" ref="AM182:AM184" si="565">AM183</f>
        <v>0</v>
      </c>
      <c r="AN182" s="31">
        <f t="shared" ref="AN182:AN184" si="566">AN183</f>
        <v>0</v>
      </c>
      <c r="AO182" s="31">
        <f t="shared" ref="AO182:AO184" si="567">AO183</f>
        <v>0</v>
      </c>
      <c r="AP182" s="31">
        <f t="shared" si="393"/>
        <v>1249.0999999999999</v>
      </c>
      <c r="AQ182" s="31">
        <f t="shared" si="394"/>
        <v>1249.0999999999999</v>
      </c>
      <c r="AR182" s="31">
        <f t="shared" si="395"/>
        <v>1249.0999999999999</v>
      </c>
      <c r="AS182" s="31">
        <f t="shared" ref="AS182:AS184" si="568">AS183</f>
        <v>0</v>
      </c>
      <c r="AT182" s="31">
        <f t="shared" ref="AT182:AT184" si="569">AT183</f>
        <v>0</v>
      </c>
      <c r="AU182" s="31">
        <f t="shared" ref="AU182:AU184" si="570">AU183</f>
        <v>0</v>
      </c>
      <c r="AV182" s="31">
        <f t="shared" si="396"/>
        <v>1249.0999999999999</v>
      </c>
      <c r="AW182" s="31">
        <f t="shared" si="397"/>
        <v>1249.0999999999999</v>
      </c>
      <c r="AX182" s="31">
        <f t="shared" si="398"/>
        <v>1249.0999999999999</v>
      </c>
      <c r="AY182" s="31">
        <f t="shared" ref="AY182:AY184" si="571">AY183</f>
        <v>320</v>
      </c>
      <c r="AZ182" s="31">
        <f t="shared" ref="AZ182:AZ184" si="572">AZ183</f>
        <v>0</v>
      </c>
      <c r="BA182" s="31">
        <f t="shared" ref="BA182:BA184" si="573">BA183</f>
        <v>0</v>
      </c>
      <c r="BB182" s="31">
        <f t="shared" si="399"/>
        <v>1569.0999999999999</v>
      </c>
      <c r="BC182" s="31">
        <f t="shared" si="400"/>
        <v>1249.0999999999999</v>
      </c>
      <c r="BD182" s="31">
        <f t="shared" si="401"/>
        <v>1249.0999999999999</v>
      </c>
      <c r="BE182" s="31">
        <f t="shared" ref="BE182:BE184" si="574">BE183</f>
        <v>0</v>
      </c>
      <c r="BF182" s="31">
        <f t="shared" ref="BF182:BF184" si="575">BF183</f>
        <v>0</v>
      </c>
      <c r="BG182" s="31">
        <f t="shared" ref="BG182:BG184" si="576">BG183</f>
        <v>0</v>
      </c>
      <c r="BH182" s="31">
        <f t="shared" si="402"/>
        <v>1569.0999999999999</v>
      </c>
      <c r="BI182" s="31">
        <f t="shared" si="403"/>
        <v>1249.0999999999999</v>
      </c>
      <c r="BJ182" s="31">
        <f t="shared" si="404"/>
        <v>1249.0999999999999</v>
      </c>
      <c r="BK182" s="31">
        <f t="shared" ref="BK182:BK184" si="577">BK183</f>
        <v>0</v>
      </c>
      <c r="BL182" s="31">
        <f t="shared" ref="BL182:BL184" si="578">BL183</f>
        <v>0</v>
      </c>
      <c r="BM182" s="31">
        <f t="shared" ref="BM182:BM184" si="579">BM183</f>
        <v>0</v>
      </c>
      <c r="BN182" s="31">
        <f t="shared" si="405"/>
        <v>1569.0999999999999</v>
      </c>
      <c r="BO182" s="31">
        <f t="shared" si="406"/>
        <v>1249.0999999999999</v>
      </c>
      <c r="BP182" s="31">
        <f t="shared" si="407"/>
        <v>1249.0999999999999</v>
      </c>
      <c r="BQ182" s="31">
        <f t="shared" ref="BQ182:BQ184" si="580">BQ183</f>
        <v>0</v>
      </c>
      <c r="BR182" s="31">
        <f t="shared" ref="BR182:BR184" si="581">BR183</f>
        <v>0</v>
      </c>
      <c r="BS182" s="31">
        <f t="shared" si="408"/>
        <v>1569.0999999999999</v>
      </c>
      <c r="BT182" s="31">
        <f t="shared" si="409"/>
        <v>1249.0999999999999</v>
      </c>
      <c r="BU182" s="31">
        <f t="shared" si="410"/>
        <v>1249.0999999999999</v>
      </c>
      <c r="BV182" s="31">
        <f t="shared" ref="BV182:BV184" si="582">BV183</f>
        <v>0</v>
      </c>
      <c r="BW182" s="31">
        <f t="shared" ref="BW182:BW184" si="583">BW183</f>
        <v>0</v>
      </c>
      <c r="BX182" s="31">
        <f t="shared" si="411"/>
        <v>1569.0999999999999</v>
      </c>
      <c r="BY182" s="31">
        <f t="shared" si="412"/>
        <v>1249.0999999999999</v>
      </c>
      <c r="BZ182" s="31">
        <f t="shared" si="413"/>
        <v>1249.0999999999999</v>
      </c>
      <c r="CA182" s="31">
        <f t="shared" ref="CA182:CA184" si="584">CA183</f>
        <v>0</v>
      </c>
      <c r="CB182" s="31">
        <f t="shared" ref="CB182:CB184" si="585">CB183</f>
        <v>0</v>
      </c>
      <c r="CC182" s="31">
        <f t="shared" ref="CC182:CC184" si="586">CC183</f>
        <v>0</v>
      </c>
      <c r="CD182" s="31">
        <f t="shared" si="544"/>
        <v>1569.0999999999999</v>
      </c>
      <c r="CE182" s="31">
        <f t="shared" si="545"/>
        <v>1249.0999999999999</v>
      </c>
      <c r="CF182" s="31">
        <f t="shared" si="546"/>
        <v>1249.0999999999999</v>
      </c>
      <c r="CG182" s="31">
        <f t="shared" ref="CG182:CG184" si="587">CG183</f>
        <v>0</v>
      </c>
      <c r="CH182" s="24"/>
      <c r="CI182" s="40"/>
      <c r="CO182" s="1" t="s">
        <v>31</v>
      </c>
    </row>
    <row r="183" ht="29.850000000000001">
      <c r="A183" s="16" t="s">
        <v>157</v>
      </c>
      <c r="B183" s="17">
        <v>200</v>
      </c>
      <c r="C183" s="16"/>
      <c r="D183" s="16"/>
      <c r="E183" s="39" t="s">
        <v>40</v>
      </c>
      <c r="F183" s="31">
        <f t="shared" si="547"/>
        <v>1249.0999999999999</v>
      </c>
      <c r="G183" s="31">
        <f t="shared" si="548"/>
        <v>1249.0999999999999</v>
      </c>
      <c r="H183" s="31">
        <f t="shared" si="549"/>
        <v>1249.0999999999999</v>
      </c>
      <c r="I183" s="31">
        <f t="shared" si="550"/>
        <v>0</v>
      </c>
      <c r="J183" s="31">
        <f t="shared" si="551"/>
        <v>0</v>
      </c>
      <c r="K183" s="31">
        <f t="shared" si="552"/>
        <v>0</v>
      </c>
      <c r="L183" s="31">
        <f t="shared" si="378"/>
        <v>1249.0999999999999</v>
      </c>
      <c r="M183" s="31">
        <f t="shared" si="379"/>
        <v>1249.0999999999999</v>
      </c>
      <c r="N183" s="31">
        <f t="shared" si="380"/>
        <v>1249.0999999999999</v>
      </c>
      <c r="O183" s="31">
        <f t="shared" si="553"/>
        <v>0</v>
      </c>
      <c r="P183" s="31">
        <f t="shared" si="554"/>
        <v>0</v>
      </c>
      <c r="Q183" s="31">
        <f t="shared" si="555"/>
        <v>0</v>
      </c>
      <c r="R183" s="31">
        <f t="shared" si="381"/>
        <v>1249.0999999999999</v>
      </c>
      <c r="S183" s="31">
        <f t="shared" si="382"/>
        <v>1249.0999999999999</v>
      </c>
      <c r="T183" s="31">
        <f t="shared" si="383"/>
        <v>1249.0999999999999</v>
      </c>
      <c r="U183" s="31">
        <f t="shared" si="556"/>
        <v>0</v>
      </c>
      <c r="V183" s="31">
        <f t="shared" si="557"/>
        <v>0</v>
      </c>
      <c r="W183" s="31">
        <f t="shared" si="558"/>
        <v>0</v>
      </c>
      <c r="X183" s="31">
        <f t="shared" si="384"/>
        <v>1249.0999999999999</v>
      </c>
      <c r="Y183" s="31">
        <f t="shared" si="385"/>
        <v>1249.0999999999999</v>
      </c>
      <c r="Z183" s="31">
        <f t="shared" si="386"/>
        <v>1249.0999999999999</v>
      </c>
      <c r="AA183" s="31">
        <f t="shared" si="559"/>
        <v>0</v>
      </c>
      <c r="AB183" s="31">
        <f t="shared" si="560"/>
        <v>0</v>
      </c>
      <c r="AC183" s="31">
        <f t="shared" si="561"/>
        <v>0</v>
      </c>
      <c r="AD183" s="31">
        <f t="shared" si="387"/>
        <v>1249.0999999999999</v>
      </c>
      <c r="AE183" s="31">
        <f t="shared" si="388"/>
        <v>1249.0999999999999</v>
      </c>
      <c r="AF183" s="31">
        <f t="shared" si="389"/>
        <v>1249.0999999999999</v>
      </c>
      <c r="AG183" s="31">
        <f t="shared" si="562"/>
        <v>0</v>
      </c>
      <c r="AH183" s="31">
        <f t="shared" si="563"/>
        <v>0</v>
      </c>
      <c r="AI183" s="31">
        <f t="shared" si="564"/>
        <v>0</v>
      </c>
      <c r="AJ183" s="31">
        <f t="shared" si="390"/>
        <v>1249.0999999999999</v>
      </c>
      <c r="AK183" s="31">
        <f t="shared" si="391"/>
        <v>1249.0999999999999</v>
      </c>
      <c r="AL183" s="31">
        <f t="shared" si="392"/>
        <v>1249.0999999999999</v>
      </c>
      <c r="AM183" s="31">
        <f t="shared" si="565"/>
        <v>0</v>
      </c>
      <c r="AN183" s="31">
        <f t="shared" si="566"/>
        <v>0</v>
      </c>
      <c r="AO183" s="31">
        <f t="shared" si="567"/>
        <v>0</v>
      </c>
      <c r="AP183" s="31">
        <f t="shared" si="393"/>
        <v>1249.0999999999999</v>
      </c>
      <c r="AQ183" s="31">
        <f t="shared" si="394"/>
        <v>1249.0999999999999</v>
      </c>
      <c r="AR183" s="31">
        <f t="shared" si="395"/>
        <v>1249.0999999999999</v>
      </c>
      <c r="AS183" s="31">
        <f t="shared" si="568"/>
        <v>0</v>
      </c>
      <c r="AT183" s="31">
        <f t="shared" si="569"/>
        <v>0</v>
      </c>
      <c r="AU183" s="31">
        <f t="shared" si="570"/>
        <v>0</v>
      </c>
      <c r="AV183" s="31">
        <f t="shared" si="396"/>
        <v>1249.0999999999999</v>
      </c>
      <c r="AW183" s="31">
        <f t="shared" si="397"/>
        <v>1249.0999999999999</v>
      </c>
      <c r="AX183" s="31">
        <f t="shared" si="398"/>
        <v>1249.0999999999999</v>
      </c>
      <c r="AY183" s="31">
        <f t="shared" si="571"/>
        <v>320</v>
      </c>
      <c r="AZ183" s="31">
        <f t="shared" si="572"/>
        <v>0</v>
      </c>
      <c r="BA183" s="31">
        <f t="shared" si="573"/>
        <v>0</v>
      </c>
      <c r="BB183" s="31">
        <f t="shared" si="399"/>
        <v>1569.0999999999999</v>
      </c>
      <c r="BC183" s="31">
        <f t="shared" si="400"/>
        <v>1249.0999999999999</v>
      </c>
      <c r="BD183" s="31">
        <f t="shared" si="401"/>
        <v>1249.0999999999999</v>
      </c>
      <c r="BE183" s="31">
        <f t="shared" si="574"/>
        <v>0</v>
      </c>
      <c r="BF183" s="31">
        <f t="shared" si="575"/>
        <v>0</v>
      </c>
      <c r="BG183" s="31">
        <f t="shared" si="576"/>
        <v>0</v>
      </c>
      <c r="BH183" s="31">
        <f t="shared" si="402"/>
        <v>1569.0999999999999</v>
      </c>
      <c r="BI183" s="31">
        <f t="shared" si="403"/>
        <v>1249.0999999999999</v>
      </c>
      <c r="BJ183" s="31">
        <f t="shared" si="404"/>
        <v>1249.0999999999999</v>
      </c>
      <c r="BK183" s="31">
        <f t="shared" si="577"/>
        <v>0</v>
      </c>
      <c r="BL183" s="31">
        <f t="shared" si="578"/>
        <v>0</v>
      </c>
      <c r="BM183" s="31">
        <f t="shared" si="579"/>
        <v>0</v>
      </c>
      <c r="BN183" s="31">
        <f t="shared" si="405"/>
        <v>1569.0999999999999</v>
      </c>
      <c r="BO183" s="31">
        <f t="shared" si="406"/>
        <v>1249.0999999999999</v>
      </c>
      <c r="BP183" s="31">
        <f t="shared" si="407"/>
        <v>1249.0999999999999</v>
      </c>
      <c r="BQ183" s="31">
        <f t="shared" si="580"/>
        <v>0</v>
      </c>
      <c r="BR183" s="31">
        <f t="shared" si="581"/>
        <v>0</v>
      </c>
      <c r="BS183" s="31">
        <f t="shared" si="408"/>
        <v>1569.0999999999999</v>
      </c>
      <c r="BT183" s="31">
        <f t="shared" si="409"/>
        <v>1249.0999999999999</v>
      </c>
      <c r="BU183" s="31">
        <f t="shared" si="410"/>
        <v>1249.0999999999999</v>
      </c>
      <c r="BV183" s="31">
        <f t="shared" si="582"/>
        <v>0</v>
      </c>
      <c r="BW183" s="31">
        <f t="shared" si="583"/>
        <v>0</v>
      </c>
      <c r="BX183" s="31">
        <f t="shared" si="411"/>
        <v>1569.0999999999999</v>
      </c>
      <c r="BY183" s="31">
        <f t="shared" si="412"/>
        <v>1249.0999999999999</v>
      </c>
      <c r="BZ183" s="31">
        <f t="shared" si="413"/>
        <v>1249.0999999999999</v>
      </c>
      <c r="CA183" s="31">
        <f t="shared" si="584"/>
        <v>0</v>
      </c>
      <c r="CB183" s="31">
        <f t="shared" si="585"/>
        <v>0</v>
      </c>
      <c r="CC183" s="31">
        <f t="shared" si="586"/>
        <v>0</v>
      </c>
      <c r="CD183" s="31">
        <f t="shared" si="544"/>
        <v>1569.0999999999999</v>
      </c>
      <c r="CE183" s="31">
        <f t="shared" si="545"/>
        <v>1249.0999999999999</v>
      </c>
      <c r="CF183" s="31">
        <f t="shared" si="546"/>
        <v>1249.0999999999999</v>
      </c>
      <c r="CG183" s="31">
        <f t="shared" si="587"/>
        <v>0</v>
      </c>
      <c r="CH183" s="24"/>
      <c r="CI183" s="40"/>
      <c r="CM183" s="1" t="s">
        <v>29</v>
      </c>
    </row>
    <row r="184" ht="43.75">
      <c r="A184" s="16" t="s">
        <v>157</v>
      </c>
      <c r="B184" s="17">
        <v>240</v>
      </c>
      <c r="C184" s="16"/>
      <c r="D184" s="16"/>
      <c r="E184" s="39" t="s">
        <v>41</v>
      </c>
      <c r="F184" s="31">
        <f t="shared" si="547"/>
        <v>1249.0999999999999</v>
      </c>
      <c r="G184" s="31">
        <f t="shared" si="548"/>
        <v>1249.0999999999999</v>
      </c>
      <c r="H184" s="31">
        <f t="shared" si="549"/>
        <v>1249.0999999999999</v>
      </c>
      <c r="I184" s="31">
        <f t="shared" si="550"/>
        <v>0</v>
      </c>
      <c r="J184" s="31">
        <f t="shared" si="551"/>
        <v>0</v>
      </c>
      <c r="K184" s="31">
        <f t="shared" si="552"/>
        <v>0</v>
      </c>
      <c r="L184" s="31">
        <f t="shared" si="378"/>
        <v>1249.0999999999999</v>
      </c>
      <c r="M184" s="31">
        <f t="shared" si="379"/>
        <v>1249.0999999999999</v>
      </c>
      <c r="N184" s="31">
        <f t="shared" si="380"/>
        <v>1249.0999999999999</v>
      </c>
      <c r="O184" s="31">
        <f t="shared" si="553"/>
        <v>0</v>
      </c>
      <c r="P184" s="31">
        <f t="shared" si="554"/>
        <v>0</v>
      </c>
      <c r="Q184" s="31">
        <f t="shared" si="555"/>
        <v>0</v>
      </c>
      <c r="R184" s="31">
        <f t="shared" si="381"/>
        <v>1249.0999999999999</v>
      </c>
      <c r="S184" s="31">
        <f t="shared" si="382"/>
        <v>1249.0999999999999</v>
      </c>
      <c r="T184" s="31">
        <f t="shared" si="383"/>
        <v>1249.0999999999999</v>
      </c>
      <c r="U184" s="31">
        <f t="shared" si="556"/>
        <v>0</v>
      </c>
      <c r="V184" s="31">
        <f t="shared" si="557"/>
        <v>0</v>
      </c>
      <c r="W184" s="31">
        <f t="shared" si="558"/>
        <v>0</v>
      </c>
      <c r="X184" s="31">
        <f t="shared" si="384"/>
        <v>1249.0999999999999</v>
      </c>
      <c r="Y184" s="31">
        <f t="shared" si="385"/>
        <v>1249.0999999999999</v>
      </c>
      <c r="Z184" s="31">
        <f t="shared" si="386"/>
        <v>1249.0999999999999</v>
      </c>
      <c r="AA184" s="31">
        <f t="shared" si="559"/>
        <v>0</v>
      </c>
      <c r="AB184" s="31">
        <f t="shared" si="560"/>
        <v>0</v>
      </c>
      <c r="AC184" s="31">
        <f t="shared" si="561"/>
        <v>0</v>
      </c>
      <c r="AD184" s="31">
        <f t="shared" si="387"/>
        <v>1249.0999999999999</v>
      </c>
      <c r="AE184" s="31">
        <f t="shared" si="388"/>
        <v>1249.0999999999999</v>
      </c>
      <c r="AF184" s="31">
        <f t="shared" si="389"/>
        <v>1249.0999999999999</v>
      </c>
      <c r="AG184" s="31">
        <f t="shared" si="562"/>
        <v>0</v>
      </c>
      <c r="AH184" s="31">
        <f t="shared" si="563"/>
        <v>0</v>
      </c>
      <c r="AI184" s="31">
        <f t="shared" si="564"/>
        <v>0</v>
      </c>
      <c r="AJ184" s="31">
        <f t="shared" si="390"/>
        <v>1249.0999999999999</v>
      </c>
      <c r="AK184" s="31">
        <f t="shared" si="391"/>
        <v>1249.0999999999999</v>
      </c>
      <c r="AL184" s="31">
        <f t="shared" si="392"/>
        <v>1249.0999999999999</v>
      </c>
      <c r="AM184" s="31">
        <f t="shared" si="565"/>
        <v>0</v>
      </c>
      <c r="AN184" s="31">
        <f t="shared" si="566"/>
        <v>0</v>
      </c>
      <c r="AO184" s="31">
        <f t="shared" si="567"/>
        <v>0</v>
      </c>
      <c r="AP184" s="31">
        <f t="shared" si="393"/>
        <v>1249.0999999999999</v>
      </c>
      <c r="AQ184" s="31">
        <f t="shared" si="394"/>
        <v>1249.0999999999999</v>
      </c>
      <c r="AR184" s="31">
        <f t="shared" si="395"/>
        <v>1249.0999999999999</v>
      </c>
      <c r="AS184" s="31">
        <f t="shared" si="568"/>
        <v>0</v>
      </c>
      <c r="AT184" s="31">
        <f t="shared" si="569"/>
        <v>0</v>
      </c>
      <c r="AU184" s="31">
        <f t="shared" si="570"/>
        <v>0</v>
      </c>
      <c r="AV184" s="31">
        <f t="shared" si="396"/>
        <v>1249.0999999999999</v>
      </c>
      <c r="AW184" s="31">
        <f t="shared" si="397"/>
        <v>1249.0999999999999</v>
      </c>
      <c r="AX184" s="31">
        <f t="shared" si="398"/>
        <v>1249.0999999999999</v>
      </c>
      <c r="AY184" s="31">
        <f t="shared" si="571"/>
        <v>320</v>
      </c>
      <c r="AZ184" s="31">
        <f t="shared" si="572"/>
        <v>0</v>
      </c>
      <c r="BA184" s="31">
        <f t="shared" si="573"/>
        <v>0</v>
      </c>
      <c r="BB184" s="31">
        <f t="shared" si="399"/>
        <v>1569.0999999999999</v>
      </c>
      <c r="BC184" s="31">
        <f t="shared" si="400"/>
        <v>1249.0999999999999</v>
      </c>
      <c r="BD184" s="31">
        <f t="shared" si="401"/>
        <v>1249.0999999999999</v>
      </c>
      <c r="BE184" s="31">
        <f t="shared" si="574"/>
        <v>0</v>
      </c>
      <c r="BF184" s="31">
        <f t="shared" si="575"/>
        <v>0</v>
      </c>
      <c r="BG184" s="31">
        <f t="shared" si="576"/>
        <v>0</v>
      </c>
      <c r="BH184" s="31">
        <f t="shared" si="402"/>
        <v>1569.0999999999999</v>
      </c>
      <c r="BI184" s="31">
        <f t="shared" si="403"/>
        <v>1249.0999999999999</v>
      </c>
      <c r="BJ184" s="31">
        <f t="shared" si="404"/>
        <v>1249.0999999999999</v>
      </c>
      <c r="BK184" s="31">
        <f t="shared" si="577"/>
        <v>0</v>
      </c>
      <c r="BL184" s="31">
        <f t="shared" si="578"/>
        <v>0</v>
      </c>
      <c r="BM184" s="31">
        <f t="shared" si="579"/>
        <v>0</v>
      </c>
      <c r="BN184" s="31">
        <f t="shared" si="405"/>
        <v>1569.0999999999999</v>
      </c>
      <c r="BO184" s="31">
        <f t="shared" si="406"/>
        <v>1249.0999999999999</v>
      </c>
      <c r="BP184" s="31">
        <f t="shared" si="407"/>
        <v>1249.0999999999999</v>
      </c>
      <c r="BQ184" s="31">
        <f t="shared" si="580"/>
        <v>0</v>
      </c>
      <c r="BR184" s="31">
        <f t="shared" si="581"/>
        <v>0</v>
      </c>
      <c r="BS184" s="31">
        <f t="shared" si="408"/>
        <v>1569.0999999999999</v>
      </c>
      <c r="BT184" s="31">
        <f t="shared" si="409"/>
        <v>1249.0999999999999</v>
      </c>
      <c r="BU184" s="31">
        <f t="shared" si="410"/>
        <v>1249.0999999999999</v>
      </c>
      <c r="BV184" s="31">
        <f t="shared" si="582"/>
        <v>0</v>
      </c>
      <c r="BW184" s="31">
        <f t="shared" si="583"/>
        <v>0</v>
      </c>
      <c r="BX184" s="31">
        <f t="shared" si="411"/>
        <v>1569.0999999999999</v>
      </c>
      <c r="BY184" s="31">
        <f t="shared" si="412"/>
        <v>1249.0999999999999</v>
      </c>
      <c r="BZ184" s="31">
        <f t="shared" si="413"/>
        <v>1249.0999999999999</v>
      </c>
      <c r="CA184" s="31">
        <f t="shared" si="584"/>
        <v>0</v>
      </c>
      <c r="CB184" s="31">
        <f t="shared" si="585"/>
        <v>0</v>
      </c>
      <c r="CC184" s="31">
        <f t="shared" si="586"/>
        <v>0</v>
      </c>
      <c r="CD184" s="31">
        <f t="shared" si="544"/>
        <v>1569.0999999999999</v>
      </c>
      <c r="CE184" s="31">
        <f t="shared" si="545"/>
        <v>1249.0999999999999</v>
      </c>
      <c r="CF184" s="31">
        <f t="shared" si="546"/>
        <v>1249.0999999999999</v>
      </c>
      <c r="CG184" s="31">
        <f t="shared" si="587"/>
        <v>0</v>
      </c>
      <c r="CH184" s="24"/>
      <c r="CI184" s="40"/>
      <c r="CN184" s="1" t="s">
        <v>30</v>
      </c>
    </row>
    <row r="185" ht="43.75">
      <c r="A185" s="16" t="s">
        <v>157</v>
      </c>
      <c r="B185" s="17">
        <v>240</v>
      </c>
      <c r="C185" s="16" t="s">
        <v>67</v>
      </c>
      <c r="D185" s="16" t="s">
        <v>134</v>
      </c>
      <c r="E185" s="39" t="s">
        <v>135</v>
      </c>
      <c r="F185" s="31">
        <v>1249.0999999999999</v>
      </c>
      <c r="G185" s="31">
        <v>1249.0999999999999</v>
      </c>
      <c r="H185" s="31">
        <v>1249.0999999999999</v>
      </c>
      <c r="I185" s="31"/>
      <c r="J185" s="31"/>
      <c r="K185" s="31"/>
      <c r="L185" s="31">
        <f t="shared" si="378"/>
        <v>1249.0999999999999</v>
      </c>
      <c r="M185" s="31">
        <f t="shared" si="379"/>
        <v>1249.0999999999999</v>
      </c>
      <c r="N185" s="31">
        <f t="shared" si="380"/>
        <v>1249.0999999999999</v>
      </c>
      <c r="O185" s="31"/>
      <c r="P185" s="31"/>
      <c r="Q185" s="31"/>
      <c r="R185" s="31">
        <f t="shared" si="381"/>
        <v>1249.0999999999999</v>
      </c>
      <c r="S185" s="31">
        <f t="shared" si="382"/>
        <v>1249.0999999999999</v>
      </c>
      <c r="T185" s="31">
        <f t="shared" si="383"/>
        <v>1249.0999999999999</v>
      </c>
      <c r="U185" s="31"/>
      <c r="V185" s="31"/>
      <c r="W185" s="31"/>
      <c r="X185" s="31">
        <f t="shared" si="384"/>
        <v>1249.0999999999999</v>
      </c>
      <c r="Y185" s="31">
        <f t="shared" si="385"/>
        <v>1249.0999999999999</v>
      </c>
      <c r="Z185" s="31">
        <f t="shared" si="386"/>
        <v>1249.0999999999999</v>
      </c>
      <c r="AA185" s="31"/>
      <c r="AB185" s="31"/>
      <c r="AC185" s="31"/>
      <c r="AD185" s="31">
        <f t="shared" si="387"/>
        <v>1249.0999999999999</v>
      </c>
      <c r="AE185" s="31">
        <f t="shared" si="388"/>
        <v>1249.0999999999999</v>
      </c>
      <c r="AF185" s="31">
        <f t="shared" si="389"/>
        <v>1249.0999999999999</v>
      </c>
      <c r="AG185" s="31"/>
      <c r="AH185" s="31"/>
      <c r="AI185" s="31"/>
      <c r="AJ185" s="31">
        <f t="shared" si="390"/>
        <v>1249.0999999999999</v>
      </c>
      <c r="AK185" s="31">
        <f t="shared" si="391"/>
        <v>1249.0999999999999</v>
      </c>
      <c r="AL185" s="31">
        <f t="shared" si="392"/>
        <v>1249.0999999999999</v>
      </c>
      <c r="AM185" s="31"/>
      <c r="AN185" s="31"/>
      <c r="AO185" s="31"/>
      <c r="AP185" s="31">
        <f t="shared" si="393"/>
        <v>1249.0999999999999</v>
      </c>
      <c r="AQ185" s="31">
        <f t="shared" si="394"/>
        <v>1249.0999999999999</v>
      </c>
      <c r="AR185" s="31">
        <f t="shared" si="395"/>
        <v>1249.0999999999999</v>
      </c>
      <c r="AS185" s="31"/>
      <c r="AT185" s="31"/>
      <c r="AU185" s="31"/>
      <c r="AV185" s="31">
        <f t="shared" si="396"/>
        <v>1249.0999999999999</v>
      </c>
      <c r="AW185" s="31">
        <f t="shared" si="397"/>
        <v>1249.0999999999999</v>
      </c>
      <c r="AX185" s="31">
        <f t="shared" si="398"/>
        <v>1249.0999999999999</v>
      </c>
      <c r="AY185" s="31">
        <f>114.608+205.392</f>
        <v>320</v>
      </c>
      <c r="AZ185" s="31"/>
      <c r="BA185" s="31"/>
      <c r="BB185" s="31">
        <f t="shared" si="399"/>
        <v>1569.0999999999999</v>
      </c>
      <c r="BC185" s="31">
        <f t="shared" si="400"/>
        <v>1249.0999999999999</v>
      </c>
      <c r="BD185" s="31">
        <f t="shared" si="401"/>
        <v>1249.0999999999999</v>
      </c>
      <c r="BE185" s="31"/>
      <c r="BF185" s="31"/>
      <c r="BG185" s="31"/>
      <c r="BH185" s="31">
        <f t="shared" si="402"/>
        <v>1569.0999999999999</v>
      </c>
      <c r="BI185" s="31">
        <f t="shared" si="403"/>
        <v>1249.0999999999999</v>
      </c>
      <c r="BJ185" s="31">
        <f t="shared" si="404"/>
        <v>1249.0999999999999</v>
      </c>
      <c r="BK185" s="31"/>
      <c r="BL185" s="31"/>
      <c r="BM185" s="31"/>
      <c r="BN185" s="31">
        <f t="shared" si="405"/>
        <v>1569.0999999999999</v>
      </c>
      <c r="BO185" s="31">
        <f t="shared" si="406"/>
        <v>1249.0999999999999</v>
      </c>
      <c r="BP185" s="31">
        <f t="shared" si="407"/>
        <v>1249.0999999999999</v>
      </c>
      <c r="BQ185" s="31"/>
      <c r="BR185" s="31"/>
      <c r="BS185" s="31">
        <f t="shared" si="408"/>
        <v>1569.0999999999999</v>
      </c>
      <c r="BT185" s="31">
        <f t="shared" si="409"/>
        <v>1249.0999999999999</v>
      </c>
      <c r="BU185" s="31">
        <f t="shared" si="410"/>
        <v>1249.0999999999999</v>
      </c>
      <c r="BV185" s="31"/>
      <c r="BW185" s="31"/>
      <c r="BX185" s="31">
        <f t="shared" si="411"/>
        <v>1569.0999999999999</v>
      </c>
      <c r="BY185" s="31">
        <f t="shared" si="412"/>
        <v>1249.0999999999999</v>
      </c>
      <c r="BZ185" s="31">
        <f t="shared" si="413"/>
        <v>1249.0999999999999</v>
      </c>
      <c r="CA185" s="31"/>
      <c r="CB185" s="31"/>
      <c r="CC185" s="31"/>
      <c r="CD185" s="31">
        <f t="shared" si="544"/>
        <v>1569.0999999999999</v>
      </c>
      <c r="CE185" s="31">
        <f t="shared" si="545"/>
        <v>1249.0999999999999</v>
      </c>
      <c r="CF185" s="31">
        <f t="shared" si="546"/>
        <v>1249.0999999999999</v>
      </c>
      <c r="CG185" s="31"/>
      <c r="CH185" s="24"/>
      <c r="CI185" s="40"/>
    </row>
    <row r="186" ht="57.700000000000003">
      <c r="A186" s="16" t="s">
        <v>159</v>
      </c>
      <c r="B186" s="17"/>
      <c r="C186" s="16"/>
      <c r="D186" s="16"/>
      <c r="E186" s="39" t="s">
        <v>160</v>
      </c>
      <c r="F186" s="31">
        <f>F187+F190</f>
        <v>8245.8999999999996</v>
      </c>
      <c r="G186" s="31">
        <f>G187+G190</f>
        <v>8723.3999999999996</v>
      </c>
      <c r="H186" s="31">
        <f>H187+H190</f>
        <v>4004.0999999999999</v>
      </c>
      <c r="I186" s="31">
        <f>I187+I190</f>
        <v>-294.39999999999998</v>
      </c>
      <c r="J186" s="31">
        <f>J187+J190</f>
        <v>0</v>
      </c>
      <c r="K186" s="31">
        <f>K187+K190</f>
        <v>-10.300000000000001</v>
      </c>
      <c r="L186" s="31">
        <f t="shared" si="378"/>
        <v>7951.5</v>
      </c>
      <c r="M186" s="31">
        <f t="shared" si="379"/>
        <v>8723.3999999999996</v>
      </c>
      <c r="N186" s="31">
        <f t="shared" si="380"/>
        <v>3993.7999999999997</v>
      </c>
      <c r="O186" s="31">
        <f>O187+O190</f>
        <v>0</v>
      </c>
      <c r="P186" s="31">
        <f>P187+P190</f>
        <v>0</v>
      </c>
      <c r="Q186" s="31">
        <f>Q187+Q190</f>
        <v>0</v>
      </c>
      <c r="R186" s="31">
        <f t="shared" si="381"/>
        <v>7951.5</v>
      </c>
      <c r="S186" s="31">
        <f t="shared" si="382"/>
        <v>8723.3999999999996</v>
      </c>
      <c r="T186" s="31">
        <f t="shared" si="383"/>
        <v>3993.7999999999997</v>
      </c>
      <c r="U186" s="31">
        <f>U187+U190</f>
        <v>0</v>
      </c>
      <c r="V186" s="31">
        <f>V187+V190</f>
        <v>0</v>
      </c>
      <c r="W186" s="31">
        <f>W187+W190</f>
        <v>0</v>
      </c>
      <c r="X186" s="31">
        <f t="shared" si="384"/>
        <v>7951.5</v>
      </c>
      <c r="Y186" s="31">
        <f t="shared" si="385"/>
        <v>8723.3999999999996</v>
      </c>
      <c r="Z186" s="31">
        <f t="shared" si="386"/>
        <v>3993.7999999999997</v>
      </c>
      <c r="AA186" s="31">
        <f>AA187+AA190</f>
        <v>0</v>
      </c>
      <c r="AB186" s="31">
        <f>AB187+AB190</f>
        <v>0</v>
      </c>
      <c r="AC186" s="31">
        <f>AC187+AC190</f>
        <v>0</v>
      </c>
      <c r="AD186" s="31">
        <f t="shared" si="387"/>
        <v>7951.5</v>
      </c>
      <c r="AE186" s="31">
        <f t="shared" si="388"/>
        <v>8723.3999999999996</v>
      </c>
      <c r="AF186" s="31">
        <f t="shared" si="389"/>
        <v>3993.7999999999997</v>
      </c>
      <c r="AG186" s="31">
        <f>AG187+AG190</f>
        <v>0</v>
      </c>
      <c r="AH186" s="31">
        <f>AH187+AH190</f>
        <v>0</v>
      </c>
      <c r="AI186" s="31">
        <f>AI187+AI190</f>
        <v>0</v>
      </c>
      <c r="AJ186" s="31">
        <f t="shared" si="390"/>
        <v>7951.5</v>
      </c>
      <c r="AK186" s="31">
        <f t="shared" si="391"/>
        <v>8723.3999999999996</v>
      </c>
      <c r="AL186" s="31">
        <f t="shared" si="392"/>
        <v>3993.7999999999997</v>
      </c>
      <c r="AM186" s="31">
        <f>AM187+AM190</f>
        <v>0</v>
      </c>
      <c r="AN186" s="31">
        <f>AN187+AN190</f>
        <v>0</v>
      </c>
      <c r="AO186" s="31">
        <f>AO187+AO190</f>
        <v>0</v>
      </c>
      <c r="AP186" s="31">
        <f t="shared" si="393"/>
        <v>7951.5</v>
      </c>
      <c r="AQ186" s="31">
        <f t="shared" si="394"/>
        <v>8723.3999999999996</v>
      </c>
      <c r="AR186" s="31">
        <f t="shared" si="395"/>
        <v>3993.7999999999997</v>
      </c>
      <c r="AS186" s="31">
        <f>AS187+AS190</f>
        <v>0</v>
      </c>
      <c r="AT186" s="31">
        <f>AT187+AT190</f>
        <v>0</v>
      </c>
      <c r="AU186" s="31">
        <f>AU187+AU190</f>
        <v>0</v>
      </c>
      <c r="AV186" s="31">
        <f t="shared" si="396"/>
        <v>7951.5</v>
      </c>
      <c r="AW186" s="31">
        <f t="shared" si="397"/>
        <v>8723.3999999999996</v>
      </c>
      <c r="AX186" s="31">
        <f t="shared" si="398"/>
        <v>3993.7999999999997</v>
      </c>
      <c r="AY186" s="31">
        <f>AY187+AY190</f>
        <v>6578.6819999999998</v>
      </c>
      <c r="AZ186" s="31">
        <f>AZ187+AZ190</f>
        <v>0</v>
      </c>
      <c r="BA186" s="31">
        <f>BA187+BA190</f>
        <v>0</v>
      </c>
      <c r="BB186" s="31">
        <f t="shared" si="399"/>
        <v>14530.182000000001</v>
      </c>
      <c r="BC186" s="31">
        <f t="shared" si="400"/>
        <v>8723.3999999999996</v>
      </c>
      <c r="BD186" s="31">
        <f t="shared" si="401"/>
        <v>3993.7999999999997</v>
      </c>
      <c r="BE186" s="31">
        <f>BE187+BE190</f>
        <v>0</v>
      </c>
      <c r="BF186" s="31">
        <f>BF187+BF190</f>
        <v>0</v>
      </c>
      <c r="BG186" s="31">
        <f>BG187+BG190</f>
        <v>0</v>
      </c>
      <c r="BH186" s="31">
        <f t="shared" si="402"/>
        <v>14530.182000000001</v>
      </c>
      <c r="BI186" s="31">
        <f t="shared" si="403"/>
        <v>8723.3999999999996</v>
      </c>
      <c r="BJ186" s="31">
        <f t="shared" si="404"/>
        <v>3993.7999999999997</v>
      </c>
      <c r="BK186" s="31">
        <f>BK187+BK190</f>
        <v>0</v>
      </c>
      <c r="BL186" s="31">
        <f>BL187+BL190</f>
        <v>0</v>
      </c>
      <c r="BM186" s="31">
        <f>BM187+BM190</f>
        <v>0</v>
      </c>
      <c r="BN186" s="31">
        <f t="shared" si="405"/>
        <v>14530.182000000001</v>
      </c>
      <c r="BO186" s="31">
        <f t="shared" si="406"/>
        <v>8723.3999999999996</v>
      </c>
      <c r="BP186" s="31">
        <f t="shared" si="407"/>
        <v>3993.7999999999997</v>
      </c>
      <c r="BQ186" s="31">
        <f>BQ187+BQ190</f>
        <v>0</v>
      </c>
      <c r="BR186" s="31">
        <f>BR187+BR190</f>
        <v>0</v>
      </c>
      <c r="BS186" s="31">
        <f t="shared" si="408"/>
        <v>14530.182000000001</v>
      </c>
      <c r="BT186" s="31">
        <f t="shared" si="409"/>
        <v>8723.3999999999996</v>
      </c>
      <c r="BU186" s="31">
        <f t="shared" si="410"/>
        <v>3993.7999999999997</v>
      </c>
      <c r="BV186" s="31">
        <f>BV187+BV190</f>
        <v>0</v>
      </c>
      <c r="BW186" s="31">
        <f>BW187+BW190</f>
        <v>0</v>
      </c>
      <c r="BX186" s="31">
        <f t="shared" si="411"/>
        <v>14530.182000000001</v>
      </c>
      <c r="BY186" s="31">
        <f t="shared" si="412"/>
        <v>8723.3999999999996</v>
      </c>
      <c r="BZ186" s="31">
        <f t="shared" si="413"/>
        <v>3993.7999999999997</v>
      </c>
      <c r="CA186" s="31">
        <f>CA187+CA190</f>
        <v>-194.05099999999999</v>
      </c>
      <c r="CB186" s="31">
        <f>CB187+CB190</f>
        <v>0</v>
      </c>
      <c r="CC186" s="31">
        <f>CC187+CC190</f>
        <v>0</v>
      </c>
      <c r="CD186" s="31">
        <f t="shared" si="544"/>
        <v>14336.131000000001</v>
      </c>
      <c r="CE186" s="31">
        <f t="shared" si="545"/>
        <v>8723.3999999999996</v>
      </c>
      <c r="CF186" s="31">
        <f t="shared" si="546"/>
        <v>3993.7999999999997</v>
      </c>
      <c r="CG186" s="31">
        <f>CG187+CG190</f>
        <v>0</v>
      </c>
      <c r="CH186" s="24"/>
      <c r="CI186" s="40"/>
      <c r="CO186" s="1" t="s">
        <v>31</v>
      </c>
    </row>
    <row r="187" ht="29.850000000000001">
      <c r="A187" s="16" t="s">
        <v>159</v>
      </c>
      <c r="B187" s="17">
        <v>200</v>
      </c>
      <c r="C187" s="16"/>
      <c r="D187" s="16"/>
      <c r="E187" s="39" t="s">
        <v>40</v>
      </c>
      <c r="F187" s="31">
        <f t="shared" ref="F187:F195" si="588">F188</f>
        <v>7357.3000000000002</v>
      </c>
      <c r="G187" s="31">
        <f t="shared" ref="G187:G195" si="589">G188</f>
        <v>7834.8000000000002</v>
      </c>
      <c r="H187" s="31">
        <f t="shared" ref="H187:H195" si="590">H188</f>
        <v>3115.5</v>
      </c>
      <c r="I187" s="31">
        <f t="shared" ref="I187:I195" si="591">I188</f>
        <v>-294.39999999999998</v>
      </c>
      <c r="J187" s="31">
        <f t="shared" ref="J187:J195" si="592">J188</f>
        <v>0</v>
      </c>
      <c r="K187" s="31">
        <f t="shared" ref="K187:K195" si="593">K188</f>
        <v>-10.300000000000001</v>
      </c>
      <c r="L187" s="31">
        <f t="shared" si="378"/>
        <v>7062.9000000000005</v>
      </c>
      <c r="M187" s="31">
        <f t="shared" si="379"/>
        <v>7834.8000000000002</v>
      </c>
      <c r="N187" s="31">
        <f t="shared" si="380"/>
        <v>3105.1999999999998</v>
      </c>
      <c r="O187" s="31">
        <f t="shared" ref="O187:O195" si="594">O188</f>
        <v>0</v>
      </c>
      <c r="P187" s="31">
        <f t="shared" ref="P187:P195" si="595">P188</f>
        <v>0</v>
      </c>
      <c r="Q187" s="31">
        <f t="shared" ref="Q187:Q195" si="596">Q188</f>
        <v>0</v>
      </c>
      <c r="R187" s="31">
        <f t="shared" si="381"/>
        <v>7062.9000000000005</v>
      </c>
      <c r="S187" s="31">
        <f t="shared" si="382"/>
        <v>7834.8000000000002</v>
      </c>
      <c r="T187" s="31">
        <f t="shared" si="383"/>
        <v>3105.1999999999998</v>
      </c>
      <c r="U187" s="31">
        <f t="shared" ref="U187:U195" si="597">U188</f>
        <v>0</v>
      </c>
      <c r="V187" s="31">
        <f t="shared" ref="V187:V195" si="598">V188</f>
        <v>0</v>
      </c>
      <c r="W187" s="31">
        <f t="shared" ref="W187:W195" si="599">W188</f>
        <v>0</v>
      </c>
      <c r="X187" s="31">
        <f t="shared" si="384"/>
        <v>7062.9000000000005</v>
      </c>
      <c r="Y187" s="31">
        <f t="shared" si="385"/>
        <v>7834.8000000000002</v>
      </c>
      <c r="Z187" s="31">
        <f t="shared" si="386"/>
        <v>3105.1999999999998</v>
      </c>
      <c r="AA187" s="31">
        <f t="shared" ref="AA187:AA195" si="600">AA188</f>
        <v>0</v>
      </c>
      <c r="AB187" s="31">
        <f t="shared" ref="AB187:AB195" si="601">AB188</f>
        <v>0</v>
      </c>
      <c r="AC187" s="31">
        <f t="shared" ref="AC187:AC195" si="602">AC188</f>
        <v>0</v>
      </c>
      <c r="AD187" s="31">
        <f t="shared" si="387"/>
        <v>7062.9000000000005</v>
      </c>
      <c r="AE187" s="31">
        <f t="shared" si="388"/>
        <v>7834.8000000000002</v>
      </c>
      <c r="AF187" s="31">
        <f t="shared" si="389"/>
        <v>3105.1999999999998</v>
      </c>
      <c r="AG187" s="31">
        <f t="shared" ref="AG187:AG195" si="603">AG188</f>
        <v>0</v>
      </c>
      <c r="AH187" s="31">
        <f t="shared" ref="AH187:AH195" si="604">AH188</f>
        <v>0</v>
      </c>
      <c r="AI187" s="31">
        <f t="shared" ref="AI187:AI195" si="605">AI188</f>
        <v>0</v>
      </c>
      <c r="AJ187" s="31">
        <f t="shared" si="390"/>
        <v>7062.9000000000005</v>
      </c>
      <c r="AK187" s="31">
        <f t="shared" si="391"/>
        <v>7834.8000000000002</v>
      </c>
      <c r="AL187" s="31">
        <f t="shared" si="392"/>
        <v>3105.1999999999998</v>
      </c>
      <c r="AM187" s="31">
        <f t="shared" ref="AM187:AM195" si="606">AM188</f>
        <v>0</v>
      </c>
      <c r="AN187" s="31">
        <f t="shared" ref="AN187:AN195" si="607">AN188</f>
        <v>0</v>
      </c>
      <c r="AO187" s="31">
        <f t="shared" ref="AO187:AO195" si="608">AO188</f>
        <v>0</v>
      </c>
      <c r="AP187" s="31">
        <f t="shared" si="393"/>
        <v>7062.9000000000005</v>
      </c>
      <c r="AQ187" s="31">
        <f t="shared" si="394"/>
        <v>7834.8000000000002</v>
      </c>
      <c r="AR187" s="31">
        <f t="shared" si="395"/>
        <v>3105.1999999999998</v>
      </c>
      <c r="AS187" s="31">
        <f t="shared" ref="AS187:AS195" si="609">AS188</f>
        <v>0</v>
      </c>
      <c r="AT187" s="31">
        <f t="shared" ref="AT187:AT195" si="610">AT188</f>
        <v>0</v>
      </c>
      <c r="AU187" s="31">
        <f t="shared" ref="AU187:AU195" si="611">AU188</f>
        <v>0</v>
      </c>
      <c r="AV187" s="31">
        <f t="shared" si="396"/>
        <v>7062.9000000000005</v>
      </c>
      <c r="AW187" s="31">
        <f t="shared" si="397"/>
        <v>7834.8000000000002</v>
      </c>
      <c r="AX187" s="31">
        <f t="shared" si="398"/>
        <v>3105.1999999999998</v>
      </c>
      <c r="AY187" s="31">
        <f t="shared" ref="AY187:AY188" si="612">AY188</f>
        <v>6578.6819999999998</v>
      </c>
      <c r="AZ187" s="31">
        <f t="shared" ref="AZ187:AZ195" si="613">AZ188</f>
        <v>0</v>
      </c>
      <c r="BA187" s="31">
        <f t="shared" ref="BA187:BA195" si="614">BA188</f>
        <v>0</v>
      </c>
      <c r="BB187" s="31">
        <f t="shared" si="399"/>
        <v>13641.582</v>
      </c>
      <c r="BC187" s="31">
        <f t="shared" si="400"/>
        <v>7834.8000000000002</v>
      </c>
      <c r="BD187" s="31">
        <f t="shared" si="401"/>
        <v>3105.1999999999998</v>
      </c>
      <c r="BE187" s="31">
        <f t="shared" ref="BE187:BE195" si="615">BE188</f>
        <v>0</v>
      </c>
      <c r="BF187" s="31">
        <f t="shared" ref="BF187:BF195" si="616">BF188</f>
        <v>0</v>
      </c>
      <c r="BG187" s="31">
        <f t="shared" ref="BG187:BG195" si="617">BG188</f>
        <v>0</v>
      </c>
      <c r="BH187" s="31">
        <f t="shared" si="402"/>
        <v>13641.582</v>
      </c>
      <c r="BI187" s="31">
        <f t="shared" si="403"/>
        <v>7834.8000000000002</v>
      </c>
      <c r="BJ187" s="31">
        <f t="shared" si="404"/>
        <v>3105.1999999999998</v>
      </c>
      <c r="BK187" s="31">
        <f t="shared" ref="BK187:BK195" si="618">BK188</f>
        <v>0</v>
      </c>
      <c r="BL187" s="31">
        <f t="shared" ref="BL187:BL195" si="619">BL188</f>
        <v>0</v>
      </c>
      <c r="BM187" s="31">
        <f t="shared" ref="BM187:BM195" si="620">BM188</f>
        <v>0</v>
      </c>
      <c r="BN187" s="31">
        <f t="shared" si="405"/>
        <v>13641.582</v>
      </c>
      <c r="BO187" s="31">
        <f t="shared" si="406"/>
        <v>7834.8000000000002</v>
      </c>
      <c r="BP187" s="31">
        <f t="shared" si="407"/>
        <v>3105.1999999999998</v>
      </c>
      <c r="BQ187" s="31">
        <f t="shared" ref="BQ187:BQ195" si="621">BQ188</f>
        <v>0</v>
      </c>
      <c r="BR187" s="31">
        <f t="shared" ref="BR187:BR195" si="622">BR188</f>
        <v>0</v>
      </c>
      <c r="BS187" s="31">
        <f t="shared" si="408"/>
        <v>13641.582</v>
      </c>
      <c r="BT187" s="31">
        <f t="shared" si="409"/>
        <v>7834.8000000000002</v>
      </c>
      <c r="BU187" s="31">
        <f t="shared" si="410"/>
        <v>3105.1999999999998</v>
      </c>
      <c r="BV187" s="31">
        <f t="shared" ref="BV187:BV195" si="623">BV188</f>
        <v>0</v>
      </c>
      <c r="BW187" s="31">
        <f t="shared" ref="BW187:BW195" si="624">BW188</f>
        <v>0</v>
      </c>
      <c r="BX187" s="31">
        <f t="shared" si="411"/>
        <v>13641.582</v>
      </c>
      <c r="BY187" s="31">
        <f t="shared" si="412"/>
        <v>7834.8000000000002</v>
      </c>
      <c r="BZ187" s="31">
        <f t="shared" si="413"/>
        <v>3105.1999999999998</v>
      </c>
      <c r="CA187" s="31">
        <f t="shared" ref="CA187:CA195" si="625">CA188</f>
        <v>-160.327</v>
      </c>
      <c r="CB187" s="31">
        <f t="shared" ref="CB187:CB195" si="626">CB188</f>
        <v>0</v>
      </c>
      <c r="CC187" s="31">
        <f t="shared" ref="CC187:CC195" si="627">CC188</f>
        <v>0</v>
      </c>
      <c r="CD187" s="31">
        <f t="shared" si="544"/>
        <v>13481.255000000001</v>
      </c>
      <c r="CE187" s="31">
        <f t="shared" si="545"/>
        <v>7834.8000000000002</v>
      </c>
      <c r="CF187" s="31">
        <f t="shared" si="546"/>
        <v>3105.1999999999998</v>
      </c>
      <c r="CG187" s="31">
        <f t="shared" ref="CG187:CG195" si="628">CG188</f>
        <v>0</v>
      </c>
      <c r="CH187" s="24"/>
      <c r="CI187" s="40"/>
      <c r="CM187" s="1" t="s">
        <v>29</v>
      </c>
    </row>
    <row r="188" ht="43.75">
      <c r="A188" s="16" t="s">
        <v>159</v>
      </c>
      <c r="B188" s="17">
        <v>240</v>
      </c>
      <c r="C188" s="16"/>
      <c r="D188" s="16"/>
      <c r="E188" s="39" t="s">
        <v>41</v>
      </c>
      <c r="F188" s="31">
        <f t="shared" si="588"/>
        <v>7357.3000000000002</v>
      </c>
      <c r="G188" s="31">
        <f t="shared" si="589"/>
        <v>7834.8000000000002</v>
      </c>
      <c r="H188" s="31">
        <f t="shared" si="590"/>
        <v>3115.5</v>
      </c>
      <c r="I188" s="31">
        <f t="shared" si="591"/>
        <v>-294.39999999999998</v>
      </c>
      <c r="J188" s="31">
        <f t="shared" si="592"/>
        <v>0</v>
      </c>
      <c r="K188" s="31">
        <f t="shared" si="593"/>
        <v>-10.300000000000001</v>
      </c>
      <c r="L188" s="31">
        <f t="shared" si="378"/>
        <v>7062.9000000000005</v>
      </c>
      <c r="M188" s="31">
        <f t="shared" si="379"/>
        <v>7834.8000000000002</v>
      </c>
      <c r="N188" s="31">
        <f t="shared" si="380"/>
        <v>3105.1999999999998</v>
      </c>
      <c r="O188" s="31">
        <f t="shared" si="594"/>
        <v>0</v>
      </c>
      <c r="P188" s="31">
        <f t="shared" si="595"/>
        <v>0</v>
      </c>
      <c r="Q188" s="31">
        <f t="shared" si="596"/>
        <v>0</v>
      </c>
      <c r="R188" s="31">
        <f t="shared" si="381"/>
        <v>7062.9000000000005</v>
      </c>
      <c r="S188" s="31">
        <f t="shared" si="382"/>
        <v>7834.8000000000002</v>
      </c>
      <c r="T188" s="31">
        <f t="shared" si="383"/>
        <v>3105.1999999999998</v>
      </c>
      <c r="U188" s="31">
        <f t="shared" si="597"/>
        <v>0</v>
      </c>
      <c r="V188" s="31">
        <f t="shared" si="598"/>
        <v>0</v>
      </c>
      <c r="W188" s="31">
        <f t="shared" si="599"/>
        <v>0</v>
      </c>
      <c r="X188" s="31">
        <f t="shared" si="384"/>
        <v>7062.9000000000005</v>
      </c>
      <c r="Y188" s="31">
        <f t="shared" si="385"/>
        <v>7834.8000000000002</v>
      </c>
      <c r="Z188" s="31">
        <f t="shared" si="386"/>
        <v>3105.1999999999998</v>
      </c>
      <c r="AA188" s="31">
        <f t="shared" si="600"/>
        <v>0</v>
      </c>
      <c r="AB188" s="31">
        <f t="shared" si="601"/>
        <v>0</v>
      </c>
      <c r="AC188" s="31">
        <f t="shared" si="602"/>
        <v>0</v>
      </c>
      <c r="AD188" s="31">
        <f t="shared" si="387"/>
        <v>7062.9000000000005</v>
      </c>
      <c r="AE188" s="31">
        <f t="shared" si="388"/>
        <v>7834.8000000000002</v>
      </c>
      <c r="AF188" s="31">
        <f t="shared" si="389"/>
        <v>3105.1999999999998</v>
      </c>
      <c r="AG188" s="31">
        <f t="shared" si="603"/>
        <v>0</v>
      </c>
      <c r="AH188" s="31">
        <f t="shared" si="604"/>
        <v>0</v>
      </c>
      <c r="AI188" s="31">
        <f t="shared" si="605"/>
        <v>0</v>
      </c>
      <c r="AJ188" s="31">
        <f t="shared" si="390"/>
        <v>7062.9000000000005</v>
      </c>
      <c r="AK188" s="31">
        <f t="shared" si="391"/>
        <v>7834.8000000000002</v>
      </c>
      <c r="AL188" s="31">
        <f t="shared" si="392"/>
        <v>3105.1999999999998</v>
      </c>
      <c r="AM188" s="31">
        <f t="shared" si="606"/>
        <v>0</v>
      </c>
      <c r="AN188" s="31">
        <f t="shared" si="607"/>
        <v>0</v>
      </c>
      <c r="AO188" s="31">
        <f t="shared" si="608"/>
        <v>0</v>
      </c>
      <c r="AP188" s="31">
        <f t="shared" si="393"/>
        <v>7062.9000000000005</v>
      </c>
      <c r="AQ188" s="31">
        <f t="shared" si="394"/>
        <v>7834.8000000000002</v>
      </c>
      <c r="AR188" s="31">
        <f t="shared" si="395"/>
        <v>3105.1999999999998</v>
      </c>
      <c r="AS188" s="31">
        <f t="shared" si="609"/>
        <v>0</v>
      </c>
      <c r="AT188" s="31">
        <f t="shared" si="610"/>
        <v>0</v>
      </c>
      <c r="AU188" s="31">
        <f t="shared" si="611"/>
        <v>0</v>
      </c>
      <c r="AV188" s="31">
        <f t="shared" si="396"/>
        <v>7062.9000000000005</v>
      </c>
      <c r="AW188" s="31">
        <f t="shared" si="397"/>
        <v>7834.8000000000002</v>
      </c>
      <c r="AX188" s="31">
        <f t="shared" si="398"/>
        <v>3105.1999999999998</v>
      </c>
      <c r="AY188" s="31">
        <f t="shared" si="612"/>
        <v>6578.6819999999998</v>
      </c>
      <c r="AZ188" s="31">
        <f t="shared" si="613"/>
        <v>0</v>
      </c>
      <c r="BA188" s="31">
        <f t="shared" si="614"/>
        <v>0</v>
      </c>
      <c r="BB188" s="31">
        <f t="shared" si="399"/>
        <v>13641.582</v>
      </c>
      <c r="BC188" s="31">
        <f t="shared" si="400"/>
        <v>7834.8000000000002</v>
      </c>
      <c r="BD188" s="31">
        <f t="shared" si="401"/>
        <v>3105.1999999999998</v>
      </c>
      <c r="BE188" s="31">
        <f t="shared" si="615"/>
        <v>0</v>
      </c>
      <c r="BF188" s="31">
        <f t="shared" si="616"/>
        <v>0</v>
      </c>
      <c r="BG188" s="31">
        <f t="shared" si="617"/>
        <v>0</v>
      </c>
      <c r="BH188" s="31">
        <f t="shared" si="402"/>
        <v>13641.582</v>
      </c>
      <c r="BI188" s="31">
        <f t="shared" si="403"/>
        <v>7834.8000000000002</v>
      </c>
      <c r="BJ188" s="31">
        <f t="shared" si="404"/>
        <v>3105.1999999999998</v>
      </c>
      <c r="BK188" s="31">
        <f t="shared" si="618"/>
        <v>0</v>
      </c>
      <c r="BL188" s="31">
        <f t="shared" si="619"/>
        <v>0</v>
      </c>
      <c r="BM188" s="31">
        <f t="shared" si="620"/>
        <v>0</v>
      </c>
      <c r="BN188" s="31">
        <f t="shared" si="405"/>
        <v>13641.582</v>
      </c>
      <c r="BO188" s="31">
        <f t="shared" si="406"/>
        <v>7834.8000000000002</v>
      </c>
      <c r="BP188" s="31">
        <f t="shared" si="407"/>
        <v>3105.1999999999998</v>
      </c>
      <c r="BQ188" s="31">
        <f t="shared" si="621"/>
        <v>0</v>
      </c>
      <c r="BR188" s="31">
        <f t="shared" si="622"/>
        <v>0</v>
      </c>
      <c r="BS188" s="31">
        <f t="shared" si="408"/>
        <v>13641.582</v>
      </c>
      <c r="BT188" s="31">
        <f t="shared" si="409"/>
        <v>7834.8000000000002</v>
      </c>
      <c r="BU188" s="31">
        <f t="shared" si="410"/>
        <v>3105.1999999999998</v>
      </c>
      <c r="BV188" s="31">
        <f t="shared" si="623"/>
        <v>0</v>
      </c>
      <c r="BW188" s="31">
        <f t="shared" si="624"/>
        <v>0</v>
      </c>
      <c r="BX188" s="31">
        <f t="shared" si="411"/>
        <v>13641.582</v>
      </c>
      <c r="BY188" s="31">
        <f t="shared" si="412"/>
        <v>7834.8000000000002</v>
      </c>
      <c r="BZ188" s="31">
        <f t="shared" si="413"/>
        <v>3105.1999999999998</v>
      </c>
      <c r="CA188" s="31">
        <f t="shared" si="625"/>
        <v>-160.327</v>
      </c>
      <c r="CB188" s="31">
        <f t="shared" si="626"/>
        <v>0</v>
      </c>
      <c r="CC188" s="31">
        <f t="shared" si="627"/>
        <v>0</v>
      </c>
      <c r="CD188" s="31">
        <f t="shared" si="544"/>
        <v>13481.255000000001</v>
      </c>
      <c r="CE188" s="31">
        <f t="shared" si="545"/>
        <v>7834.8000000000002</v>
      </c>
      <c r="CF188" s="31">
        <f t="shared" si="546"/>
        <v>3105.1999999999998</v>
      </c>
      <c r="CG188" s="31">
        <f t="shared" si="628"/>
        <v>0</v>
      </c>
      <c r="CH188" s="24"/>
      <c r="CI188" s="40"/>
      <c r="CN188" s="1" t="s">
        <v>30</v>
      </c>
    </row>
    <row r="189" ht="43.75">
      <c r="A189" s="16" t="s">
        <v>159</v>
      </c>
      <c r="B189" s="17">
        <v>240</v>
      </c>
      <c r="C189" s="16" t="s">
        <v>67</v>
      </c>
      <c r="D189" s="16" t="s">
        <v>134</v>
      </c>
      <c r="E189" s="39" t="s">
        <v>135</v>
      </c>
      <c r="F189" s="31">
        <v>7357.3000000000002</v>
      </c>
      <c r="G189" s="31">
        <v>7834.8000000000002</v>
      </c>
      <c r="H189" s="31">
        <v>3115.5</v>
      </c>
      <c r="I189" s="31">
        <v>-294.39999999999998</v>
      </c>
      <c r="J189" s="31"/>
      <c r="K189" s="31">
        <v>-10.300000000000001</v>
      </c>
      <c r="L189" s="31">
        <f t="shared" si="378"/>
        <v>7062.9000000000005</v>
      </c>
      <c r="M189" s="31">
        <f t="shared" si="379"/>
        <v>7834.8000000000002</v>
      </c>
      <c r="N189" s="31">
        <f t="shared" si="380"/>
        <v>3105.1999999999998</v>
      </c>
      <c r="O189" s="31"/>
      <c r="P189" s="31"/>
      <c r="Q189" s="31"/>
      <c r="R189" s="31">
        <f t="shared" si="381"/>
        <v>7062.9000000000005</v>
      </c>
      <c r="S189" s="31">
        <f t="shared" si="382"/>
        <v>7834.8000000000002</v>
      </c>
      <c r="T189" s="31">
        <f t="shared" si="383"/>
        <v>3105.1999999999998</v>
      </c>
      <c r="U189" s="31"/>
      <c r="V189" s="31"/>
      <c r="W189" s="31"/>
      <c r="X189" s="31">
        <f t="shared" si="384"/>
        <v>7062.9000000000005</v>
      </c>
      <c r="Y189" s="31">
        <f t="shared" si="385"/>
        <v>7834.8000000000002</v>
      </c>
      <c r="Z189" s="31">
        <f t="shared" si="386"/>
        <v>3105.1999999999998</v>
      </c>
      <c r="AA189" s="31"/>
      <c r="AB189" s="31"/>
      <c r="AC189" s="31"/>
      <c r="AD189" s="31">
        <f t="shared" si="387"/>
        <v>7062.9000000000005</v>
      </c>
      <c r="AE189" s="31">
        <f t="shared" si="388"/>
        <v>7834.8000000000002</v>
      </c>
      <c r="AF189" s="31">
        <f t="shared" si="389"/>
        <v>3105.1999999999998</v>
      </c>
      <c r="AG189" s="31"/>
      <c r="AH189" s="31"/>
      <c r="AI189" s="31"/>
      <c r="AJ189" s="31">
        <f t="shared" si="390"/>
        <v>7062.9000000000005</v>
      </c>
      <c r="AK189" s="31">
        <f t="shared" si="391"/>
        <v>7834.8000000000002</v>
      </c>
      <c r="AL189" s="31">
        <f t="shared" si="392"/>
        <v>3105.1999999999998</v>
      </c>
      <c r="AM189" s="31"/>
      <c r="AN189" s="31"/>
      <c r="AO189" s="31"/>
      <c r="AP189" s="31">
        <f t="shared" si="393"/>
        <v>7062.9000000000005</v>
      </c>
      <c r="AQ189" s="31">
        <f t="shared" si="394"/>
        <v>7834.8000000000002</v>
      </c>
      <c r="AR189" s="31">
        <f t="shared" si="395"/>
        <v>3105.1999999999998</v>
      </c>
      <c r="AS189" s="31"/>
      <c r="AT189" s="31"/>
      <c r="AU189" s="31"/>
      <c r="AV189" s="31">
        <f t="shared" si="396"/>
        <v>7062.9000000000005</v>
      </c>
      <c r="AW189" s="31">
        <f t="shared" si="397"/>
        <v>7834.8000000000002</v>
      </c>
      <c r="AX189" s="31">
        <f t="shared" si="398"/>
        <v>3105.1999999999998</v>
      </c>
      <c r="AY189" s="31">
        <f>-114.608+6693.29</f>
        <v>6578.6819999999998</v>
      </c>
      <c r="AZ189" s="31"/>
      <c r="BA189" s="31"/>
      <c r="BB189" s="31">
        <f t="shared" si="399"/>
        <v>13641.582</v>
      </c>
      <c r="BC189" s="31">
        <f t="shared" si="400"/>
        <v>7834.8000000000002</v>
      </c>
      <c r="BD189" s="31">
        <f t="shared" si="401"/>
        <v>3105.1999999999998</v>
      </c>
      <c r="BE189" s="31"/>
      <c r="BF189" s="31"/>
      <c r="BG189" s="31"/>
      <c r="BH189" s="31">
        <f t="shared" si="402"/>
        <v>13641.582</v>
      </c>
      <c r="BI189" s="31">
        <f t="shared" si="403"/>
        <v>7834.8000000000002</v>
      </c>
      <c r="BJ189" s="31">
        <f t="shared" si="404"/>
        <v>3105.1999999999998</v>
      </c>
      <c r="BK189" s="31"/>
      <c r="BL189" s="31"/>
      <c r="BM189" s="31"/>
      <c r="BN189" s="31">
        <f t="shared" si="405"/>
        <v>13641.582</v>
      </c>
      <c r="BO189" s="31">
        <f t="shared" si="406"/>
        <v>7834.8000000000002</v>
      </c>
      <c r="BP189" s="31">
        <f t="shared" si="407"/>
        <v>3105.1999999999998</v>
      </c>
      <c r="BQ189" s="31"/>
      <c r="BR189" s="31"/>
      <c r="BS189" s="31">
        <f t="shared" si="408"/>
        <v>13641.582</v>
      </c>
      <c r="BT189" s="31">
        <f t="shared" si="409"/>
        <v>7834.8000000000002</v>
      </c>
      <c r="BU189" s="31">
        <f t="shared" si="410"/>
        <v>3105.1999999999998</v>
      </c>
      <c r="BV189" s="31"/>
      <c r="BW189" s="31"/>
      <c r="BX189" s="31">
        <f t="shared" si="411"/>
        <v>13641.582</v>
      </c>
      <c r="BY189" s="31">
        <f t="shared" si="412"/>
        <v>7834.8000000000002</v>
      </c>
      <c r="BZ189" s="31">
        <f t="shared" si="413"/>
        <v>3105.1999999999998</v>
      </c>
      <c r="CA189" s="31">
        <f>-135.435-24.892</f>
        <v>-160.327</v>
      </c>
      <c r="CB189" s="31"/>
      <c r="CC189" s="31"/>
      <c r="CD189" s="31">
        <f t="shared" si="544"/>
        <v>13481.255000000001</v>
      </c>
      <c r="CE189" s="31">
        <f t="shared" si="545"/>
        <v>7834.8000000000002</v>
      </c>
      <c r="CF189" s="31">
        <f t="shared" si="546"/>
        <v>3105.1999999999998</v>
      </c>
      <c r="CG189" s="31"/>
      <c r="CH189" s="24"/>
      <c r="CI189" s="40">
        <v>53.640000000000001</v>
      </c>
    </row>
    <row r="190" ht="15">
      <c r="A190" s="16" t="s">
        <v>159</v>
      </c>
      <c r="B190" s="17">
        <v>800</v>
      </c>
      <c r="C190" s="16"/>
      <c r="D190" s="16"/>
      <c r="E190" s="39" t="s">
        <v>54</v>
      </c>
      <c r="F190" s="31">
        <f t="shared" si="588"/>
        <v>888.60000000000002</v>
      </c>
      <c r="G190" s="31">
        <f t="shared" si="589"/>
        <v>888.60000000000002</v>
      </c>
      <c r="H190" s="31">
        <f t="shared" si="590"/>
        <v>888.60000000000002</v>
      </c>
      <c r="I190" s="31">
        <f t="shared" si="591"/>
        <v>0</v>
      </c>
      <c r="J190" s="31">
        <f t="shared" si="592"/>
        <v>0</v>
      </c>
      <c r="K190" s="31">
        <f t="shared" si="593"/>
        <v>0</v>
      </c>
      <c r="L190" s="31">
        <f t="shared" si="378"/>
        <v>888.60000000000002</v>
      </c>
      <c r="M190" s="31">
        <f t="shared" si="379"/>
        <v>888.60000000000002</v>
      </c>
      <c r="N190" s="31">
        <f t="shared" si="380"/>
        <v>888.60000000000002</v>
      </c>
      <c r="O190" s="31">
        <f t="shared" si="594"/>
        <v>0</v>
      </c>
      <c r="P190" s="31">
        <f t="shared" si="595"/>
        <v>0</v>
      </c>
      <c r="Q190" s="31">
        <f t="shared" si="596"/>
        <v>0</v>
      </c>
      <c r="R190" s="31">
        <f t="shared" si="381"/>
        <v>888.60000000000002</v>
      </c>
      <c r="S190" s="31">
        <f t="shared" si="382"/>
        <v>888.60000000000002</v>
      </c>
      <c r="T190" s="31">
        <f t="shared" si="383"/>
        <v>888.60000000000002</v>
      </c>
      <c r="U190" s="31">
        <f t="shared" si="597"/>
        <v>0</v>
      </c>
      <c r="V190" s="31">
        <f t="shared" si="598"/>
        <v>0</v>
      </c>
      <c r="W190" s="31">
        <f t="shared" si="599"/>
        <v>0</v>
      </c>
      <c r="X190" s="31">
        <f t="shared" si="384"/>
        <v>888.60000000000002</v>
      </c>
      <c r="Y190" s="31">
        <f t="shared" si="385"/>
        <v>888.60000000000002</v>
      </c>
      <c r="Z190" s="31">
        <f t="shared" si="386"/>
        <v>888.60000000000002</v>
      </c>
      <c r="AA190" s="31">
        <f t="shared" si="600"/>
        <v>0</v>
      </c>
      <c r="AB190" s="31">
        <f t="shared" si="601"/>
        <v>0</v>
      </c>
      <c r="AC190" s="31">
        <f t="shared" si="602"/>
        <v>0</v>
      </c>
      <c r="AD190" s="31">
        <f t="shared" si="387"/>
        <v>888.60000000000002</v>
      </c>
      <c r="AE190" s="31">
        <f t="shared" si="388"/>
        <v>888.60000000000002</v>
      </c>
      <c r="AF190" s="31">
        <f t="shared" si="389"/>
        <v>888.60000000000002</v>
      </c>
      <c r="AG190" s="31">
        <f t="shared" si="603"/>
        <v>0</v>
      </c>
      <c r="AH190" s="31">
        <f t="shared" si="604"/>
        <v>0</v>
      </c>
      <c r="AI190" s="31">
        <f t="shared" si="605"/>
        <v>0</v>
      </c>
      <c r="AJ190" s="31">
        <f t="shared" si="390"/>
        <v>888.60000000000002</v>
      </c>
      <c r="AK190" s="31">
        <f t="shared" si="391"/>
        <v>888.60000000000002</v>
      </c>
      <c r="AL190" s="31">
        <f t="shared" si="392"/>
        <v>888.60000000000002</v>
      </c>
      <c r="AM190" s="31">
        <f t="shared" si="606"/>
        <v>0</v>
      </c>
      <c r="AN190" s="31">
        <f t="shared" si="607"/>
        <v>0</v>
      </c>
      <c r="AO190" s="31">
        <f t="shared" si="608"/>
        <v>0</v>
      </c>
      <c r="AP190" s="31">
        <f t="shared" si="393"/>
        <v>888.60000000000002</v>
      </c>
      <c r="AQ190" s="31">
        <f t="shared" si="394"/>
        <v>888.60000000000002</v>
      </c>
      <c r="AR190" s="31">
        <f t="shared" si="395"/>
        <v>888.60000000000002</v>
      </c>
      <c r="AS190" s="31">
        <f t="shared" si="609"/>
        <v>0</v>
      </c>
      <c r="AT190" s="31">
        <f t="shared" si="610"/>
        <v>0</v>
      </c>
      <c r="AU190" s="31">
        <f t="shared" si="611"/>
        <v>0</v>
      </c>
      <c r="AV190" s="31">
        <f t="shared" si="396"/>
        <v>888.60000000000002</v>
      </c>
      <c r="AW190" s="31">
        <f t="shared" si="397"/>
        <v>888.60000000000002</v>
      </c>
      <c r="AX190" s="31">
        <f t="shared" si="398"/>
        <v>888.60000000000002</v>
      </c>
      <c r="AY190" s="31">
        <f t="shared" ref="AY190:AY195" si="629">AY191</f>
        <v>0</v>
      </c>
      <c r="AZ190" s="31">
        <f t="shared" si="613"/>
        <v>0</v>
      </c>
      <c r="BA190" s="31">
        <f t="shared" si="614"/>
        <v>0</v>
      </c>
      <c r="BB190" s="31">
        <f t="shared" si="399"/>
        <v>888.60000000000002</v>
      </c>
      <c r="BC190" s="31">
        <f t="shared" si="400"/>
        <v>888.60000000000002</v>
      </c>
      <c r="BD190" s="31">
        <f t="shared" si="401"/>
        <v>888.60000000000002</v>
      </c>
      <c r="BE190" s="31">
        <f t="shared" si="615"/>
        <v>0</v>
      </c>
      <c r="BF190" s="31">
        <f t="shared" si="616"/>
        <v>0</v>
      </c>
      <c r="BG190" s="31">
        <f t="shared" si="617"/>
        <v>0</v>
      </c>
      <c r="BH190" s="31">
        <f t="shared" si="402"/>
        <v>888.60000000000002</v>
      </c>
      <c r="BI190" s="31">
        <f t="shared" si="403"/>
        <v>888.60000000000002</v>
      </c>
      <c r="BJ190" s="31">
        <f t="shared" si="404"/>
        <v>888.60000000000002</v>
      </c>
      <c r="BK190" s="31">
        <f t="shared" si="618"/>
        <v>0</v>
      </c>
      <c r="BL190" s="31">
        <f t="shared" si="619"/>
        <v>0</v>
      </c>
      <c r="BM190" s="31">
        <f t="shared" si="620"/>
        <v>0</v>
      </c>
      <c r="BN190" s="31">
        <f t="shared" si="405"/>
        <v>888.60000000000002</v>
      </c>
      <c r="BO190" s="31">
        <f t="shared" si="406"/>
        <v>888.60000000000002</v>
      </c>
      <c r="BP190" s="31">
        <f t="shared" si="407"/>
        <v>888.60000000000002</v>
      </c>
      <c r="BQ190" s="31">
        <f t="shared" si="621"/>
        <v>0</v>
      </c>
      <c r="BR190" s="31">
        <f t="shared" si="622"/>
        <v>0</v>
      </c>
      <c r="BS190" s="31">
        <f t="shared" si="408"/>
        <v>888.60000000000002</v>
      </c>
      <c r="BT190" s="31">
        <f t="shared" si="409"/>
        <v>888.60000000000002</v>
      </c>
      <c r="BU190" s="31">
        <f t="shared" si="410"/>
        <v>888.60000000000002</v>
      </c>
      <c r="BV190" s="31">
        <f t="shared" si="623"/>
        <v>0</v>
      </c>
      <c r="BW190" s="31">
        <f t="shared" si="624"/>
        <v>0</v>
      </c>
      <c r="BX190" s="31">
        <f t="shared" si="411"/>
        <v>888.60000000000002</v>
      </c>
      <c r="BY190" s="31">
        <f t="shared" si="412"/>
        <v>888.60000000000002</v>
      </c>
      <c r="BZ190" s="31">
        <f t="shared" si="413"/>
        <v>888.60000000000002</v>
      </c>
      <c r="CA190" s="31">
        <f t="shared" si="625"/>
        <v>-33.723999999999997</v>
      </c>
      <c r="CB190" s="31">
        <f t="shared" si="626"/>
        <v>0</v>
      </c>
      <c r="CC190" s="31">
        <f t="shared" si="627"/>
        <v>0</v>
      </c>
      <c r="CD190" s="31">
        <f t="shared" si="544"/>
        <v>854.87599999999998</v>
      </c>
      <c r="CE190" s="31">
        <f t="shared" si="545"/>
        <v>888.60000000000002</v>
      </c>
      <c r="CF190" s="31">
        <f t="shared" si="546"/>
        <v>888.60000000000002</v>
      </c>
      <c r="CG190" s="31">
        <f t="shared" si="628"/>
        <v>0</v>
      </c>
      <c r="CH190" s="24"/>
      <c r="CI190" s="40"/>
      <c r="CM190" s="1" t="s">
        <v>29</v>
      </c>
    </row>
    <row r="191" ht="15">
      <c r="A191" s="16" t="s">
        <v>159</v>
      </c>
      <c r="B191" s="17">
        <v>850</v>
      </c>
      <c r="C191" s="16"/>
      <c r="D191" s="16"/>
      <c r="E191" s="39" t="s">
        <v>79</v>
      </c>
      <c r="F191" s="31">
        <f t="shared" si="588"/>
        <v>888.60000000000002</v>
      </c>
      <c r="G191" s="31">
        <f t="shared" si="589"/>
        <v>888.60000000000002</v>
      </c>
      <c r="H191" s="31">
        <f t="shared" si="590"/>
        <v>888.60000000000002</v>
      </c>
      <c r="I191" s="31">
        <f t="shared" si="591"/>
        <v>0</v>
      </c>
      <c r="J191" s="31">
        <f t="shared" si="592"/>
        <v>0</v>
      </c>
      <c r="K191" s="31">
        <f t="shared" si="593"/>
        <v>0</v>
      </c>
      <c r="L191" s="31">
        <f t="shared" si="378"/>
        <v>888.60000000000002</v>
      </c>
      <c r="M191" s="31">
        <f t="shared" si="379"/>
        <v>888.60000000000002</v>
      </c>
      <c r="N191" s="31">
        <f t="shared" si="380"/>
        <v>888.60000000000002</v>
      </c>
      <c r="O191" s="31">
        <f t="shared" si="594"/>
        <v>0</v>
      </c>
      <c r="P191" s="31">
        <f t="shared" si="595"/>
        <v>0</v>
      </c>
      <c r="Q191" s="31">
        <f t="shared" si="596"/>
        <v>0</v>
      </c>
      <c r="R191" s="31">
        <f t="shared" si="381"/>
        <v>888.60000000000002</v>
      </c>
      <c r="S191" s="31">
        <f t="shared" si="382"/>
        <v>888.60000000000002</v>
      </c>
      <c r="T191" s="31">
        <f t="shared" si="383"/>
        <v>888.60000000000002</v>
      </c>
      <c r="U191" s="31">
        <f t="shared" si="597"/>
        <v>0</v>
      </c>
      <c r="V191" s="31">
        <f t="shared" si="598"/>
        <v>0</v>
      </c>
      <c r="W191" s="31">
        <f t="shared" si="599"/>
        <v>0</v>
      </c>
      <c r="X191" s="31">
        <f t="shared" si="384"/>
        <v>888.60000000000002</v>
      </c>
      <c r="Y191" s="31">
        <f t="shared" si="385"/>
        <v>888.60000000000002</v>
      </c>
      <c r="Z191" s="31">
        <f t="shared" si="386"/>
        <v>888.60000000000002</v>
      </c>
      <c r="AA191" s="31">
        <f t="shared" si="600"/>
        <v>0</v>
      </c>
      <c r="AB191" s="31">
        <f t="shared" si="601"/>
        <v>0</v>
      </c>
      <c r="AC191" s="31">
        <f t="shared" si="602"/>
        <v>0</v>
      </c>
      <c r="AD191" s="31">
        <f t="shared" si="387"/>
        <v>888.60000000000002</v>
      </c>
      <c r="AE191" s="31">
        <f t="shared" si="388"/>
        <v>888.60000000000002</v>
      </c>
      <c r="AF191" s="31">
        <f t="shared" si="389"/>
        <v>888.60000000000002</v>
      </c>
      <c r="AG191" s="31">
        <f t="shared" si="603"/>
        <v>0</v>
      </c>
      <c r="AH191" s="31">
        <f t="shared" si="604"/>
        <v>0</v>
      </c>
      <c r="AI191" s="31">
        <f t="shared" si="605"/>
        <v>0</v>
      </c>
      <c r="AJ191" s="31">
        <f t="shared" si="390"/>
        <v>888.60000000000002</v>
      </c>
      <c r="AK191" s="31">
        <f t="shared" si="391"/>
        <v>888.60000000000002</v>
      </c>
      <c r="AL191" s="31">
        <f t="shared" si="392"/>
        <v>888.60000000000002</v>
      </c>
      <c r="AM191" s="31">
        <f t="shared" si="606"/>
        <v>0</v>
      </c>
      <c r="AN191" s="31">
        <f t="shared" si="607"/>
        <v>0</v>
      </c>
      <c r="AO191" s="31">
        <f t="shared" si="608"/>
        <v>0</v>
      </c>
      <c r="AP191" s="31">
        <f t="shared" si="393"/>
        <v>888.60000000000002</v>
      </c>
      <c r="AQ191" s="31">
        <f t="shared" si="394"/>
        <v>888.60000000000002</v>
      </c>
      <c r="AR191" s="31">
        <f t="shared" si="395"/>
        <v>888.60000000000002</v>
      </c>
      <c r="AS191" s="31">
        <f t="shared" si="609"/>
        <v>0</v>
      </c>
      <c r="AT191" s="31">
        <f t="shared" si="610"/>
        <v>0</v>
      </c>
      <c r="AU191" s="31">
        <f t="shared" si="611"/>
        <v>0</v>
      </c>
      <c r="AV191" s="31">
        <f t="shared" si="396"/>
        <v>888.60000000000002</v>
      </c>
      <c r="AW191" s="31">
        <f t="shared" si="397"/>
        <v>888.60000000000002</v>
      </c>
      <c r="AX191" s="31">
        <f t="shared" si="398"/>
        <v>888.60000000000002</v>
      </c>
      <c r="AY191" s="31">
        <f t="shared" si="629"/>
        <v>0</v>
      </c>
      <c r="AZ191" s="31">
        <f t="shared" si="613"/>
        <v>0</v>
      </c>
      <c r="BA191" s="31">
        <f t="shared" si="614"/>
        <v>0</v>
      </c>
      <c r="BB191" s="31">
        <f t="shared" si="399"/>
        <v>888.60000000000002</v>
      </c>
      <c r="BC191" s="31">
        <f t="shared" si="400"/>
        <v>888.60000000000002</v>
      </c>
      <c r="BD191" s="31">
        <f t="shared" si="401"/>
        <v>888.60000000000002</v>
      </c>
      <c r="BE191" s="31">
        <f t="shared" si="615"/>
        <v>0</v>
      </c>
      <c r="BF191" s="31">
        <f t="shared" si="616"/>
        <v>0</v>
      </c>
      <c r="BG191" s="31">
        <f t="shared" si="617"/>
        <v>0</v>
      </c>
      <c r="BH191" s="31">
        <f t="shared" si="402"/>
        <v>888.60000000000002</v>
      </c>
      <c r="BI191" s="31">
        <f t="shared" si="403"/>
        <v>888.60000000000002</v>
      </c>
      <c r="BJ191" s="31">
        <f t="shared" si="404"/>
        <v>888.60000000000002</v>
      </c>
      <c r="BK191" s="31">
        <f t="shared" si="618"/>
        <v>0</v>
      </c>
      <c r="BL191" s="31">
        <f t="shared" si="619"/>
        <v>0</v>
      </c>
      <c r="BM191" s="31">
        <f t="shared" si="620"/>
        <v>0</v>
      </c>
      <c r="BN191" s="31">
        <f t="shared" si="405"/>
        <v>888.60000000000002</v>
      </c>
      <c r="BO191" s="31">
        <f t="shared" si="406"/>
        <v>888.60000000000002</v>
      </c>
      <c r="BP191" s="31">
        <f t="shared" si="407"/>
        <v>888.60000000000002</v>
      </c>
      <c r="BQ191" s="31">
        <f t="shared" si="621"/>
        <v>0</v>
      </c>
      <c r="BR191" s="31">
        <f t="shared" si="622"/>
        <v>0</v>
      </c>
      <c r="BS191" s="31">
        <f t="shared" si="408"/>
        <v>888.60000000000002</v>
      </c>
      <c r="BT191" s="31">
        <f t="shared" si="409"/>
        <v>888.60000000000002</v>
      </c>
      <c r="BU191" s="31">
        <f t="shared" si="410"/>
        <v>888.60000000000002</v>
      </c>
      <c r="BV191" s="31">
        <f t="shared" si="623"/>
        <v>0</v>
      </c>
      <c r="BW191" s="31">
        <f t="shared" si="624"/>
        <v>0</v>
      </c>
      <c r="BX191" s="31">
        <f t="shared" si="411"/>
        <v>888.60000000000002</v>
      </c>
      <c r="BY191" s="31">
        <f t="shared" si="412"/>
        <v>888.60000000000002</v>
      </c>
      <c r="BZ191" s="31">
        <f t="shared" si="413"/>
        <v>888.60000000000002</v>
      </c>
      <c r="CA191" s="31">
        <f t="shared" si="625"/>
        <v>-33.723999999999997</v>
      </c>
      <c r="CB191" s="31">
        <f t="shared" si="626"/>
        <v>0</v>
      </c>
      <c r="CC191" s="31">
        <f t="shared" si="627"/>
        <v>0</v>
      </c>
      <c r="CD191" s="31">
        <f t="shared" si="544"/>
        <v>854.87599999999998</v>
      </c>
      <c r="CE191" s="31">
        <f t="shared" si="545"/>
        <v>888.60000000000002</v>
      </c>
      <c r="CF191" s="31">
        <f t="shared" si="546"/>
        <v>888.60000000000002</v>
      </c>
      <c r="CG191" s="31">
        <f t="shared" si="628"/>
        <v>0</v>
      </c>
      <c r="CH191" s="24"/>
      <c r="CI191" s="40"/>
      <c r="CN191" s="1" t="s">
        <v>30</v>
      </c>
    </row>
    <row r="192" ht="43.75">
      <c r="A192" s="16" t="s">
        <v>159</v>
      </c>
      <c r="B192" s="17">
        <v>850</v>
      </c>
      <c r="C192" s="16" t="s">
        <v>67</v>
      </c>
      <c r="D192" s="16" t="s">
        <v>134</v>
      </c>
      <c r="E192" s="39" t="s">
        <v>135</v>
      </c>
      <c r="F192" s="31">
        <v>888.60000000000002</v>
      </c>
      <c r="G192" s="31">
        <v>888.60000000000002</v>
      </c>
      <c r="H192" s="31">
        <v>888.60000000000002</v>
      </c>
      <c r="I192" s="31"/>
      <c r="J192" s="31"/>
      <c r="K192" s="31"/>
      <c r="L192" s="31">
        <f t="shared" si="378"/>
        <v>888.60000000000002</v>
      </c>
      <c r="M192" s="31">
        <f t="shared" si="379"/>
        <v>888.60000000000002</v>
      </c>
      <c r="N192" s="31">
        <f t="shared" si="380"/>
        <v>888.60000000000002</v>
      </c>
      <c r="O192" s="31"/>
      <c r="P192" s="31"/>
      <c r="Q192" s="31"/>
      <c r="R192" s="31">
        <f t="shared" si="381"/>
        <v>888.60000000000002</v>
      </c>
      <c r="S192" s="31">
        <f t="shared" si="382"/>
        <v>888.60000000000002</v>
      </c>
      <c r="T192" s="31">
        <f t="shared" si="383"/>
        <v>888.60000000000002</v>
      </c>
      <c r="U192" s="31"/>
      <c r="V192" s="31"/>
      <c r="W192" s="31"/>
      <c r="X192" s="31">
        <f t="shared" si="384"/>
        <v>888.60000000000002</v>
      </c>
      <c r="Y192" s="31">
        <f t="shared" si="385"/>
        <v>888.60000000000002</v>
      </c>
      <c r="Z192" s="31">
        <f t="shared" si="386"/>
        <v>888.60000000000002</v>
      </c>
      <c r="AA192" s="31"/>
      <c r="AB192" s="31"/>
      <c r="AC192" s="31"/>
      <c r="AD192" s="31">
        <f t="shared" si="387"/>
        <v>888.60000000000002</v>
      </c>
      <c r="AE192" s="31">
        <f t="shared" si="388"/>
        <v>888.60000000000002</v>
      </c>
      <c r="AF192" s="31">
        <f t="shared" si="389"/>
        <v>888.60000000000002</v>
      </c>
      <c r="AG192" s="31"/>
      <c r="AH192" s="31"/>
      <c r="AI192" s="31"/>
      <c r="AJ192" s="31">
        <f t="shared" si="390"/>
        <v>888.60000000000002</v>
      </c>
      <c r="AK192" s="31">
        <f t="shared" si="391"/>
        <v>888.60000000000002</v>
      </c>
      <c r="AL192" s="31">
        <f t="shared" si="392"/>
        <v>888.60000000000002</v>
      </c>
      <c r="AM192" s="31"/>
      <c r="AN192" s="31"/>
      <c r="AO192" s="31"/>
      <c r="AP192" s="31">
        <f t="shared" si="393"/>
        <v>888.60000000000002</v>
      </c>
      <c r="AQ192" s="31">
        <f t="shared" si="394"/>
        <v>888.60000000000002</v>
      </c>
      <c r="AR192" s="31">
        <f t="shared" si="395"/>
        <v>888.60000000000002</v>
      </c>
      <c r="AS192" s="31"/>
      <c r="AT192" s="31"/>
      <c r="AU192" s="31"/>
      <c r="AV192" s="31">
        <f t="shared" si="396"/>
        <v>888.60000000000002</v>
      </c>
      <c r="AW192" s="31">
        <f t="shared" si="397"/>
        <v>888.60000000000002</v>
      </c>
      <c r="AX192" s="31">
        <f t="shared" si="398"/>
        <v>888.60000000000002</v>
      </c>
      <c r="AY192" s="31"/>
      <c r="AZ192" s="31"/>
      <c r="BA192" s="31"/>
      <c r="BB192" s="31">
        <f t="shared" si="399"/>
        <v>888.60000000000002</v>
      </c>
      <c r="BC192" s="31">
        <f t="shared" si="400"/>
        <v>888.60000000000002</v>
      </c>
      <c r="BD192" s="31">
        <f t="shared" si="401"/>
        <v>888.60000000000002</v>
      </c>
      <c r="BE192" s="31"/>
      <c r="BF192" s="31"/>
      <c r="BG192" s="31"/>
      <c r="BH192" s="31">
        <f t="shared" si="402"/>
        <v>888.60000000000002</v>
      </c>
      <c r="BI192" s="31">
        <f t="shared" si="403"/>
        <v>888.60000000000002</v>
      </c>
      <c r="BJ192" s="31">
        <f t="shared" si="404"/>
        <v>888.60000000000002</v>
      </c>
      <c r="BK192" s="31"/>
      <c r="BL192" s="31"/>
      <c r="BM192" s="31"/>
      <c r="BN192" s="31">
        <f t="shared" si="405"/>
        <v>888.60000000000002</v>
      </c>
      <c r="BO192" s="31">
        <f t="shared" si="406"/>
        <v>888.60000000000002</v>
      </c>
      <c r="BP192" s="31">
        <f t="shared" si="407"/>
        <v>888.60000000000002</v>
      </c>
      <c r="BQ192" s="31"/>
      <c r="BR192" s="31"/>
      <c r="BS192" s="31">
        <f t="shared" si="408"/>
        <v>888.60000000000002</v>
      </c>
      <c r="BT192" s="31">
        <f t="shared" si="409"/>
        <v>888.60000000000002</v>
      </c>
      <c r="BU192" s="31">
        <f t="shared" si="410"/>
        <v>888.60000000000002</v>
      </c>
      <c r="BV192" s="31"/>
      <c r="BW192" s="31"/>
      <c r="BX192" s="31">
        <f t="shared" si="411"/>
        <v>888.60000000000002</v>
      </c>
      <c r="BY192" s="31">
        <f t="shared" si="412"/>
        <v>888.60000000000002</v>
      </c>
      <c r="BZ192" s="31">
        <f t="shared" si="413"/>
        <v>888.60000000000002</v>
      </c>
      <c r="CA192" s="31">
        <v>-33.723999999999997</v>
      </c>
      <c r="CB192" s="31"/>
      <c r="CC192" s="31"/>
      <c r="CD192" s="31">
        <f t="shared" si="544"/>
        <v>854.87599999999998</v>
      </c>
      <c r="CE192" s="31">
        <f t="shared" si="545"/>
        <v>888.60000000000002</v>
      </c>
      <c r="CF192" s="31">
        <f t="shared" si="546"/>
        <v>888.60000000000002</v>
      </c>
      <c r="CG192" s="31"/>
      <c r="CH192" s="24"/>
      <c r="CI192" s="40"/>
    </row>
    <row r="193" ht="65.650000000000006">
      <c r="A193" s="41" t="s">
        <v>161</v>
      </c>
      <c r="B193" s="17"/>
      <c r="C193" s="16"/>
      <c r="D193" s="16"/>
      <c r="E193" s="39" t="s">
        <v>162</v>
      </c>
      <c r="F193" s="31">
        <f t="shared" si="588"/>
        <v>524.29999999999995</v>
      </c>
      <c r="G193" s="31">
        <f t="shared" si="589"/>
        <v>524.29999999999995</v>
      </c>
      <c r="H193" s="31">
        <f t="shared" si="590"/>
        <v>524.29999999999995</v>
      </c>
      <c r="I193" s="31">
        <f t="shared" si="591"/>
        <v>0</v>
      </c>
      <c r="J193" s="31">
        <f t="shared" si="592"/>
        <v>0</v>
      </c>
      <c r="K193" s="31">
        <f t="shared" si="593"/>
        <v>0</v>
      </c>
      <c r="L193" s="31">
        <f t="shared" si="378"/>
        <v>524.29999999999995</v>
      </c>
      <c r="M193" s="31">
        <f t="shared" si="379"/>
        <v>524.29999999999995</v>
      </c>
      <c r="N193" s="31">
        <f t="shared" si="380"/>
        <v>524.29999999999995</v>
      </c>
      <c r="O193" s="31">
        <f t="shared" si="594"/>
        <v>0</v>
      </c>
      <c r="P193" s="31">
        <f t="shared" si="595"/>
        <v>0</v>
      </c>
      <c r="Q193" s="31">
        <f t="shared" si="596"/>
        <v>0</v>
      </c>
      <c r="R193" s="31">
        <f t="shared" si="381"/>
        <v>524.29999999999995</v>
      </c>
      <c r="S193" s="31">
        <f t="shared" si="382"/>
        <v>524.29999999999995</v>
      </c>
      <c r="T193" s="31">
        <f t="shared" si="383"/>
        <v>524.29999999999995</v>
      </c>
      <c r="U193" s="31">
        <f t="shared" si="597"/>
        <v>0</v>
      </c>
      <c r="V193" s="31">
        <f t="shared" si="598"/>
        <v>0</v>
      </c>
      <c r="W193" s="31">
        <f t="shared" si="599"/>
        <v>0</v>
      </c>
      <c r="X193" s="31">
        <f t="shared" si="384"/>
        <v>524.29999999999995</v>
      </c>
      <c r="Y193" s="31">
        <f t="shared" si="385"/>
        <v>524.29999999999995</v>
      </c>
      <c r="Z193" s="31">
        <f t="shared" si="386"/>
        <v>524.29999999999995</v>
      </c>
      <c r="AA193" s="31">
        <f t="shared" si="600"/>
        <v>0</v>
      </c>
      <c r="AB193" s="31">
        <f t="shared" si="601"/>
        <v>0</v>
      </c>
      <c r="AC193" s="31">
        <f t="shared" si="602"/>
        <v>0</v>
      </c>
      <c r="AD193" s="31">
        <f t="shared" si="387"/>
        <v>524.29999999999995</v>
      </c>
      <c r="AE193" s="31">
        <f t="shared" si="388"/>
        <v>524.29999999999995</v>
      </c>
      <c r="AF193" s="31">
        <f t="shared" si="389"/>
        <v>524.29999999999995</v>
      </c>
      <c r="AG193" s="31">
        <f t="shared" si="603"/>
        <v>0</v>
      </c>
      <c r="AH193" s="31">
        <f t="shared" si="604"/>
        <v>0</v>
      </c>
      <c r="AI193" s="31">
        <f t="shared" si="605"/>
        <v>0</v>
      </c>
      <c r="AJ193" s="31">
        <f t="shared" si="390"/>
        <v>524.29999999999995</v>
      </c>
      <c r="AK193" s="31">
        <f t="shared" si="391"/>
        <v>524.29999999999995</v>
      </c>
      <c r="AL193" s="31">
        <f t="shared" si="392"/>
        <v>524.29999999999995</v>
      </c>
      <c r="AM193" s="31">
        <f t="shared" si="606"/>
        <v>0</v>
      </c>
      <c r="AN193" s="31">
        <f t="shared" si="607"/>
        <v>0</v>
      </c>
      <c r="AO193" s="31">
        <f t="shared" si="608"/>
        <v>0</v>
      </c>
      <c r="AP193" s="31">
        <f t="shared" si="393"/>
        <v>524.29999999999995</v>
      </c>
      <c r="AQ193" s="31">
        <f t="shared" si="394"/>
        <v>524.29999999999995</v>
      </c>
      <c r="AR193" s="31">
        <f t="shared" si="395"/>
        <v>524.29999999999995</v>
      </c>
      <c r="AS193" s="31">
        <f t="shared" si="609"/>
        <v>0</v>
      </c>
      <c r="AT193" s="31">
        <f t="shared" si="610"/>
        <v>0</v>
      </c>
      <c r="AU193" s="31">
        <f t="shared" si="611"/>
        <v>0</v>
      </c>
      <c r="AV193" s="31">
        <f t="shared" si="396"/>
        <v>524.29999999999995</v>
      </c>
      <c r="AW193" s="31">
        <f t="shared" si="397"/>
        <v>524.29999999999995</v>
      </c>
      <c r="AX193" s="31">
        <f t="shared" si="398"/>
        <v>524.29999999999995</v>
      </c>
      <c r="AY193" s="31">
        <f t="shared" si="629"/>
        <v>0</v>
      </c>
      <c r="AZ193" s="31">
        <f t="shared" si="613"/>
        <v>0</v>
      </c>
      <c r="BA193" s="31">
        <f t="shared" si="614"/>
        <v>0</v>
      </c>
      <c r="BB193" s="31">
        <f t="shared" si="399"/>
        <v>524.29999999999995</v>
      </c>
      <c r="BC193" s="31">
        <f t="shared" si="400"/>
        <v>524.29999999999995</v>
      </c>
      <c r="BD193" s="31">
        <f t="shared" si="401"/>
        <v>524.29999999999995</v>
      </c>
      <c r="BE193" s="31">
        <f t="shared" si="615"/>
        <v>0</v>
      </c>
      <c r="BF193" s="31">
        <f t="shared" si="616"/>
        <v>0</v>
      </c>
      <c r="BG193" s="31">
        <f t="shared" si="617"/>
        <v>0</v>
      </c>
      <c r="BH193" s="31">
        <f t="shared" si="402"/>
        <v>524.29999999999995</v>
      </c>
      <c r="BI193" s="31">
        <f t="shared" si="403"/>
        <v>524.29999999999995</v>
      </c>
      <c r="BJ193" s="31">
        <f t="shared" si="404"/>
        <v>524.29999999999995</v>
      </c>
      <c r="BK193" s="31">
        <f t="shared" si="618"/>
        <v>0</v>
      </c>
      <c r="BL193" s="31">
        <f t="shared" si="619"/>
        <v>0</v>
      </c>
      <c r="BM193" s="31">
        <f t="shared" si="620"/>
        <v>0</v>
      </c>
      <c r="BN193" s="31">
        <f t="shared" si="405"/>
        <v>524.29999999999995</v>
      </c>
      <c r="BO193" s="31">
        <f t="shared" si="406"/>
        <v>524.29999999999995</v>
      </c>
      <c r="BP193" s="31">
        <f t="shared" si="407"/>
        <v>524.29999999999995</v>
      </c>
      <c r="BQ193" s="31">
        <f t="shared" si="621"/>
        <v>0</v>
      </c>
      <c r="BR193" s="31">
        <f t="shared" si="622"/>
        <v>0</v>
      </c>
      <c r="BS193" s="31">
        <f t="shared" si="408"/>
        <v>524.29999999999995</v>
      </c>
      <c r="BT193" s="31">
        <f t="shared" si="409"/>
        <v>524.29999999999995</v>
      </c>
      <c r="BU193" s="31">
        <f t="shared" si="410"/>
        <v>524.29999999999995</v>
      </c>
      <c r="BV193" s="31">
        <f t="shared" si="623"/>
        <v>0</v>
      </c>
      <c r="BW193" s="31">
        <f t="shared" si="624"/>
        <v>0</v>
      </c>
      <c r="BX193" s="31">
        <f t="shared" si="411"/>
        <v>524.29999999999995</v>
      </c>
      <c r="BY193" s="31">
        <f t="shared" si="412"/>
        <v>524.29999999999995</v>
      </c>
      <c r="BZ193" s="31">
        <f t="shared" si="413"/>
        <v>524.29999999999995</v>
      </c>
      <c r="CA193" s="31">
        <f t="shared" si="625"/>
        <v>0</v>
      </c>
      <c r="CB193" s="31">
        <f t="shared" si="626"/>
        <v>0</v>
      </c>
      <c r="CC193" s="31">
        <f t="shared" si="627"/>
        <v>0</v>
      </c>
      <c r="CD193" s="31">
        <f t="shared" si="544"/>
        <v>524.29999999999995</v>
      </c>
      <c r="CE193" s="31">
        <f t="shared" si="545"/>
        <v>524.29999999999995</v>
      </c>
      <c r="CF193" s="31">
        <f t="shared" si="546"/>
        <v>524.29999999999995</v>
      </c>
      <c r="CG193" s="31">
        <f t="shared" si="628"/>
        <v>0</v>
      </c>
      <c r="CH193" s="24"/>
      <c r="CI193" s="40"/>
      <c r="CO193" s="1" t="s">
        <v>31</v>
      </c>
    </row>
    <row r="194" ht="43.75">
      <c r="A194" s="41" t="s">
        <v>161</v>
      </c>
      <c r="B194" s="17">
        <v>600</v>
      </c>
      <c r="C194" s="16"/>
      <c r="D194" s="16"/>
      <c r="E194" s="39" t="s">
        <v>45</v>
      </c>
      <c r="F194" s="31">
        <f t="shared" si="588"/>
        <v>524.29999999999995</v>
      </c>
      <c r="G194" s="31">
        <f t="shared" si="589"/>
        <v>524.29999999999995</v>
      </c>
      <c r="H194" s="31">
        <f t="shared" si="590"/>
        <v>524.29999999999995</v>
      </c>
      <c r="I194" s="31">
        <f t="shared" si="591"/>
        <v>0</v>
      </c>
      <c r="J194" s="31">
        <f t="shared" si="592"/>
        <v>0</v>
      </c>
      <c r="K194" s="31">
        <f t="shared" si="593"/>
        <v>0</v>
      </c>
      <c r="L194" s="31">
        <f t="shared" si="378"/>
        <v>524.29999999999995</v>
      </c>
      <c r="M194" s="31">
        <f t="shared" si="379"/>
        <v>524.29999999999995</v>
      </c>
      <c r="N194" s="31">
        <f t="shared" si="380"/>
        <v>524.29999999999995</v>
      </c>
      <c r="O194" s="31">
        <f t="shared" si="594"/>
        <v>0</v>
      </c>
      <c r="P194" s="31">
        <f t="shared" si="595"/>
        <v>0</v>
      </c>
      <c r="Q194" s="31">
        <f t="shared" si="596"/>
        <v>0</v>
      </c>
      <c r="R194" s="31">
        <f t="shared" si="381"/>
        <v>524.29999999999995</v>
      </c>
      <c r="S194" s="31">
        <f t="shared" si="382"/>
        <v>524.29999999999995</v>
      </c>
      <c r="T194" s="31">
        <f t="shared" si="383"/>
        <v>524.29999999999995</v>
      </c>
      <c r="U194" s="31">
        <f t="shared" si="597"/>
        <v>0</v>
      </c>
      <c r="V194" s="31">
        <f t="shared" si="598"/>
        <v>0</v>
      </c>
      <c r="W194" s="31">
        <f t="shared" si="599"/>
        <v>0</v>
      </c>
      <c r="X194" s="31">
        <f t="shared" si="384"/>
        <v>524.29999999999995</v>
      </c>
      <c r="Y194" s="31">
        <f t="shared" si="385"/>
        <v>524.29999999999995</v>
      </c>
      <c r="Z194" s="31">
        <f t="shared" si="386"/>
        <v>524.29999999999995</v>
      </c>
      <c r="AA194" s="31">
        <f t="shared" si="600"/>
        <v>0</v>
      </c>
      <c r="AB194" s="31">
        <f t="shared" si="601"/>
        <v>0</v>
      </c>
      <c r="AC194" s="31">
        <f t="shared" si="602"/>
        <v>0</v>
      </c>
      <c r="AD194" s="31">
        <f t="shared" si="387"/>
        <v>524.29999999999995</v>
      </c>
      <c r="AE194" s="31">
        <f t="shared" si="388"/>
        <v>524.29999999999995</v>
      </c>
      <c r="AF194" s="31">
        <f t="shared" si="389"/>
        <v>524.29999999999995</v>
      </c>
      <c r="AG194" s="31">
        <f t="shared" si="603"/>
        <v>0</v>
      </c>
      <c r="AH194" s="31">
        <f t="shared" si="604"/>
        <v>0</v>
      </c>
      <c r="AI194" s="31">
        <f t="shared" si="605"/>
        <v>0</v>
      </c>
      <c r="AJ194" s="31">
        <f t="shared" si="390"/>
        <v>524.29999999999995</v>
      </c>
      <c r="AK194" s="31">
        <f t="shared" si="391"/>
        <v>524.29999999999995</v>
      </c>
      <c r="AL194" s="31">
        <f t="shared" si="392"/>
        <v>524.29999999999995</v>
      </c>
      <c r="AM194" s="31">
        <f t="shared" si="606"/>
        <v>0</v>
      </c>
      <c r="AN194" s="31">
        <f t="shared" si="607"/>
        <v>0</v>
      </c>
      <c r="AO194" s="31">
        <f t="shared" si="608"/>
        <v>0</v>
      </c>
      <c r="AP194" s="31">
        <f t="shared" si="393"/>
        <v>524.29999999999995</v>
      </c>
      <c r="AQ194" s="31">
        <f t="shared" si="394"/>
        <v>524.29999999999995</v>
      </c>
      <c r="AR194" s="31">
        <f t="shared" si="395"/>
        <v>524.29999999999995</v>
      </c>
      <c r="AS194" s="31">
        <f t="shared" si="609"/>
        <v>0</v>
      </c>
      <c r="AT194" s="31">
        <f t="shared" si="610"/>
        <v>0</v>
      </c>
      <c r="AU194" s="31">
        <f t="shared" si="611"/>
        <v>0</v>
      </c>
      <c r="AV194" s="31">
        <f t="shared" si="396"/>
        <v>524.29999999999995</v>
      </c>
      <c r="AW194" s="31">
        <f t="shared" si="397"/>
        <v>524.29999999999995</v>
      </c>
      <c r="AX194" s="31">
        <f t="shared" si="398"/>
        <v>524.29999999999995</v>
      </c>
      <c r="AY194" s="31">
        <f t="shared" si="629"/>
        <v>0</v>
      </c>
      <c r="AZ194" s="31">
        <f t="shared" si="613"/>
        <v>0</v>
      </c>
      <c r="BA194" s="31">
        <f t="shared" si="614"/>
        <v>0</v>
      </c>
      <c r="BB194" s="31">
        <f t="shared" si="399"/>
        <v>524.29999999999995</v>
      </c>
      <c r="BC194" s="31">
        <f t="shared" si="400"/>
        <v>524.29999999999995</v>
      </c>
      <c r="BD194" s="31">
        <f t="shared" si="401"/>
        <v>524.29999999999995</v>
      </c>
      <c r="BE194" s="31">
        <f t="shared" si="615"/>
        <v>0</v>
      </c>
      <c r="BF194" s="31">
        <f t="shared" si="616"/>
        <v>0</v>
      </c>
      <c r="BG194" s="31">
        <f t="shared" si="617"/>
        <v>0</v>
      </c>
      <c r="BH194" s="31">
        <f t="shared" si="402"/>
        <v>524.29999999999995</v>
      </c>
      <c r="BI194" s="31">
        <f t="shared" si="403"/>
        <v>524.29999999999995</v>
      </c>
      <c r="BJ194" s="31">
        <f t="shared" si="404"/>
        <v>524.29999999999995</v>
      </c>
      <c r="BK194" s="31">
        <f t="shared" si="618"/>
        <v>0</v>
      </c>
      <c r="BL194" s="31">
        <f t="shared" si="619"/>
        <v>0</v>
      </c>
      <c r="BM194" s="31">
        <f t="shared" si="620"/>
        <v>0</v>
      </c>
      <c r="BN194" s="31">
        <f t="shared" si="405"/>
        <v>524.29999999999995</v>
      </c>
      <c r="BO194" s="31">
        <f t="shared" si="406"/>
        <v>524.29999999999995</v>
      </c>
      <c r="BP194" s="31">
        <f t="shared" si="407"/>
        <v>524.29999999999995</v>
      </c>
      <c r="BQ194" s="31">
        <f t="shared" si="621"/>
        <v>0</v>
      </c>
      <c r="BR194" s="31">
        <f t="shared" si="622"/>
        <v>0</v>
      </c>
      <c r="BS194" s="31">
        <f t="shared" si="408"/>
        <v>524.29999999999995</v>
      </c>
      <c r="BT194" s="31">
        <f t="shared" si="409"/>
        <v>524.29999999999995</v>
      </c>
      <c r="BU194" s="31">
        <f t="shared" si="410"/>
        <v>524.29999999999995</v>
      </c>
      <c r="BV194" s="31">
        <f t="shared" si="623"/>
        <v>0</v>
      </c>
      <c r="BW194" s="31">
        <f t="shared" si="624"/>
        <v>0</v>
      </c>
      <c r="BX194" s="31">
        <f t="shared" si="411"/>
        <v>524.29999999999995</v>
      </c>
      <c r="BY194" s="31">
        <f t="shared" si="412"/>
        <v>524.29999999999995</v>
      </c>
      <c r="BZ194" s="31">
        <f t="shared" si="413"/>
        <v>524.29999999999995</v>
      </c>
      <c r="CA194" s="31">
        <f t="shared" si="625"/>
        <v>0</v>
      </c>
      <c r="CB194" s="31">
        <f t="shared" si="626"/>
        <v>0</v>
      </c>
      <c r="CC194" s="31">
        <f t="shared" si="627"/>
        <v>0</v>
      </c>
      <c r="CD194" s="31">
        <f t="shared" si="544"/>
        <v>524.29999999999995</v>
      </c>
      <c r="CE194" s="31">
        <f t="shared" si="545"/>
        <v>524.29999999999995</v>
      </c>
      <c r="CF194" s="31">
        <f t="shared" si="546"/>
        <v>524.29999999999995</v>
      </c>
      <c r="CG194" s="31">
        <f t="shared" si="628"/>
        <v>0</v>
      </c>
      <c r="CH194" s="24"/>
      <c r="CI194" s="40"/>
      <c r="CM194" s="1" t="s">
        <v>29</v>
      </c>
    </row>
    <row r="195" ht="65.650000000000006">
      <c r="A195" s="41" t="s">
        <v>161</v>
      </c>
      <c r="B195" s="17">
        <v>630</v>
      </c>
      <c r="C195" s="16"/>
      <c r="D195" s="16"/>
      <c r="E195" s="39" t="s">
        <v>51</v>
      </c>
      <c r="F195" s="31">
        <f t="shared" si="588"/>
        <v>524.29999999999995</v>
      </c>
      <c r="G195" s="31">
        <f t="shared" si="589"/>
        <v>524.29999999999995</v>
      </c>
      <c r="H195" s="31">
        <f t="shared" si="590"/>
        <v>524.29999999999995</v>
      </c>
      <c r="I195" s="31">
        <f t="shared" si="591"/>
        <v>0</v>
      </c>
      <c r="J195" s="31">
        <f t="shared" si="592"/>
        <v>0</v>
      </c>
      <c r="K195" s="31">
        <f t="shared" si="593"/>
        <v>0</v>
      </c>
      <c r="L195" s="31">
        <f t="shared" si="378"/>
        <v>524.29999999999995</v>
      </c>
      <c r="M195" s="31">
        <f t="shared" si="379"/>
        <v>524.29999999999995</v>
      </c>
      <c r="N195" s="31">
        <f t="shared" si="380"/>
        <v>524.29999999999995</v>
      </c>
      <c r="O195" s="31">
        <f t="shared" si="594"/>
        <v>0</v>
      </c>
      <c r="P195" s="31">
        <f t="shared" si="595"/>
        <v>0</v>
      </c>
      <c r="Q195" s="31">
        <f t="shared" si="596"/>
        <v>0</v>
      </c>
      <c r="R195" s="31">
        <f t="shared" si="381"/>
        <v>524.29999999999995</v>
      </c>
      <c r="S195" s="31">
        <f t="shared" si="382"/>
        <v>524.29999999999995</v>
      </c>
      <c r="T195" s="31">
        <f t="shared" si="383"/>
        <v>524.29999999999995</v>
      </c>
      <c r="U195" s="31">
        <f t="shared" si="597"/>
        <v>0</v>
      </c>
      <c r="V195" s="31">
        <f t="shared" si="598"/>
        <v>0</v>
      </c>
      <c r="W195" s="31">
        <f t="shared" si="599"/>
        <v>0</v>
      </c>
      <c r="X195" s="31">
        <f t="shared" si="384"/>
        <v>524.29999999999995</v>
      </c>
      <c r="Y195" s="31">
        <f t="shared" si="385"/>
        <v>524.29999999999995</v>
      </c>
      <c r="Z195" s="31">
        <f t="shared" si="386"/>
        <v>524.29999999999995</v>
      </c>
      <c r="AA195" s="31">
        <f t="shared" si="600"/>
        <v>0</v>
      </c>
      <c r="AB195" s="31">
        <f t="shared" si="601"/>
        <v>0</v>
      </c>
      <c r="AC195" s="31">
        <f t="shared" si="602"/>
        <v>0</v>
      </c>
      <c r="AD195" s="31">
        <f t="shared" si="387"/>
        <v>524.29999999999995</v>
      </c>
      <c r="AE195" s="31">
        <f t="shared" si="388"/>
        <v>524.29999999999995</v>
      </c>
      <c r="AF195" s="31">
        <f t="shared" si="389"/>
        <v>524.29999999999995</v>
      </c>
      <c r="AG195" s="31">
        <f t="shared" si="603"/>
        <v>0</v>
      </c>
      <c r="AH195" s="31">
        <f t="shared" si="604"/>
        <v>0</v>
      </c>
      <c r="AI195" s="31">
        <f t="shared" si="605"/>
        <v>0</v>
      </c>
      <c r="AJ195" s="31">
        <f t="shared" si="390"/>
        <v>524.29999999999995</v>
      </c>
      <c r="AK195" s="31">
        <f t="shared" si="391"/>
        <v>524.29999999999995</v>
      </c>
      <c r="AL195" s="31">
        <f t="shared" si="392"/>
        <v>524.29999999999995</v>
      </c>
      <c r="AM195" s="31">
        <f t="shared" si="606"/>
        <v>0</v>
      </c>
      <c r="AN195" s="31">
        <f t="shared" si="607"/>
        <v>0</v>
      </c>
      <c r="AO195" s="31">
        <f t="shared" si="608"/>
        <v>0</v>
      </c>
      <c r="AP195" s="31">
        <f t="shared" si="393"/>
        <v>524.29999999999995</v>
      </c>
      <c r="AQ195" s="31">
        <f t="shared" si="394"/>
        <v>524.29999999999995</v>
      </c>
      <c r="AR195" s="31">
        <f t="shared" si="395"/>
        <v>524.29999999999995</v>
      </c>
      <c r="AS195" s="31">
        <f t="shared" si="609"/>
        <v>0</v>
      </c>
      <c r="AT195" s="31">
        <f t="shared" si="610"/>
        <v>0</v>
      </c>
      <c r="AU195" s="31">
        <f t="shared" si="611"/>
        <v>0</v>
      </c>
      <c r="AV195" s="31">
        <f t="shared" si="396"/>
        <v>524.29999999999995</v>
      </c>
      <c r="AW195" s="31">
        <f t="shared" si="397"/>
        <v>524.29999999999995</v>
      </c>
      <c r="AX195" s="31">
        <f t="shared" si="398"/>
        <v>524.29999999999995</v>
      </c>
      <c r="AY195" s="31">
        <f t="shared" si="629"/>
        <v>0</v>
      </c>
      <c r="AZ195" s="31">
        <f t="shared" si="613"/>
        <v>0</v>
      </c>
      <c r="BA195" s="31">
        <f t="shared" si="614"/>
        <v>0</v>
      </c>
      <c r="BB195" s="31">
        <f t="shared" si="399"/>
        <v>524.29999999999995</v>
      </c>
      <c r="BC195" s="31">
        <f t="shared" si="400"/>
        <v>524.29999999999995</v>
      </c>
      <c r="BD195" s="31">
        <f t="shared" si="401"/>
        <v>524.29999999999995</v>
      </c>
      <c r="BE195" s="31">
        <f t="shared" si="615"/>
        <v>0</v>
      </c>
      <c r="BF195" s="31">
        <f t="shared" si="616"/>
        <v>0</v>
      </c>
      <c r="BG195" s="31">
        <f t="shared" si="617"/>
        <v>0</v>
      </c>
      <c r="BH195" s="31">
        <f t="shared" si="402"/>
        <v>524.29999999999995</v>
      </c>
      <c r="BI195" s="31">
        <f t="shared" si="403"/>
        <v>524.29999999999995</v>
      </c>
      <c r="BJ195" s="31">
        <f t="shared" si="404"/>
        <v>524.29999999999995</v>
      </c>
      <c r="BK195" s="31">
        <f t="shared" si="618"/>
        <v>0</v>
      </c>
      <c r="BL195" s="31">
        <f t="shared" si="619"/>
        <v>0</v>
      </c>
      <c r="BM195" s="31">
        <f t="shared" si="620"/>
        <v>0</v>
      </c>
      <c r="BN195" s="31">
        <f t="shared" si="405"/>
        <v>524.29999999999995</v>
      </c>
      <c r="BO195" s="31">
        <f t="shared" si="406"/>
        <v>524.29999999999995</v>
      </c>
      <c r="BP195" s="31">
        <f t="shared" si="407"/>
        <v>524.29999999999995</v>
      </c>
      <c r="BQ195" s="31">
        <f t="shared" si="621"/>
        <v>0</v>
      </c>
      <c r="BR195" s="31">
        <f t="shared" si="622"/>
        <v>0</v>
      </c>
      <c r="BS195" s="31">
        <f t="shared" si="408"/>
        <v>524.29999999999995</v>
      </c>
      <c r="BT195" s="31">
        <f t="shared" si="409"/>
        <v>524.29999999999995</v>
      </c>
      <c r="BU195" s="31">
        <f t="shared" si="410"/>
        <v>524.29999999999995</v>
      </c>
      <c r="BV195" s="31">
        <f t="shared" si="623"/>
        <v>0</v>
      </c>
      <c r="BW195" s="31">
        <f t="shared" si="624"/>
        <v>0</v>
      </c>
      <c r="BX195" s="31">
        <f t="shared" si="411"/>
        <v>524.29999999999995</v>
      </c>
      <c r="BY195" s="31">
        <f t="shared" si="412"/>
        <v>524.29999999999995</v>
      </c>
      <c r="BZ195" s="31">
        <f t="shared" si="413"/>
        <v>524.29999999999995</v>
      </c>
      <c r="CA195" s="31">
        <f t="shared" si="625"/>
        <v>0</v>
      </c>
      <c r="CB195" s="31">
        <f t="shared" si="626"/>
        <v>0</v>
      </c>
      <c r="CC195" s="31">
        <f t="shared" si="627"/>
        <v>0</v>
      </c>
      <c r="CD195" s="31">
        <f t="shared" si="544"/>
        <v>524.29999999999995</v>
      </c>
      <c r="CE195" s="31">
        <f t="shared" si="545"/>
        <v>524.29999999999995</v>
      </c>
      <c r="CF195" s="31">
        <f t="shared" si="546"/>
        <v>524.29999999999995</v>
      </c>
      <c r="CG195" s="31">
        <f t="shared" si="628"/>
        <v>0</v>
      </c>
      <c r="CH195" s="24"/>
      <c r="CI195" s="40"/>
      <c r="CN195" s="1" t="s">
        <v>30</v>
      </c>
    </row>
    <row r="196" ht="43.75">
      <c r="A196" s="41" t="s">
        <v>161</v>
      </c>
      <c r="B196" s="17">
        <v>630</v>
      </c>
      <c r="C196" s="16" t="s">
        <v>67</v>
      </c>
      <c r="D196" s="16" t="s">
        <v>134</v>
      </c>
      <c r="E196" s="39" t="s">
        <v>135</v>
      </c>
      <c r="F196" s="31">
        <v>524.29999999999995</v>
      </c>
      <c r="G196" s="31">
        <v>524.29999999999995</v>
      </c>
      <c r="H196" s="31">
        <v>524.29999999999995</v>
      </c>
      <c r="I196" s="31"/>
      <c r="J196" s="31"/>
      <c r="K196" s="31"/>
      <c r="L196" s="31">
        <f t="shared" si="378"/>
        <v>524.29999999999995</v>
      </c>
      <c r="M196" s="31">
        <f t="shared" si="379"/>
        <v>524.29999999999995</v>
      </c>
      <c r="N196" s="31">
        <f t="shared" si="380"/>
        <v>524.29999999999995</v>
      </c>
      <c r="O196" s="31"/>
      <c r="P196" s="31"/>
      <c r="Q196" s="31"/>
      <c r="R196" s="31">
        <f t="shared" si="381"/>
        <v>524.29999999999995</v>
      </c>
      <c r="S196" s="31">
        <f t="shared" si="382"/>
        <v>524.29999999999995</v>
      </c>
      <c r="T196" s="31">
        <f t="shared" si="383"/>
        <v>524.29999999999995</v>
      </c>
      <c r="U196" s="31"/>
      <c r="V196" s="31"/>
      <c r="W196" s="31"/>
      <c r="X196" s="31">
        <f t="shared" si="384"/>
        <v>524.29999999999995</v>
      </c>
      <c r="Y196" s="31">
        <f t="shared" si="385"/>
        <v>524.29999999999995</v>
      </c>
      <c r="Z196" s="31">
        <f t="shared" si="386"/>
        <v>524.29999999999995</v>
      </c>
      <c r="AA196" s="31"/>
      <c r="AB196" s="31"/>
      <c r="AC196" s="31"/>
      <c r="AD196" s="31">
        <f t="shared" si="387"/>
        <v>524.29999999999995</v>
      </c>
      <c r="AE196" s="31">
        <f t="shared" si="388"/>
        <v>524.29999999999995</v>
      </c>
      <c r="AF196" s="31">
        <f t="shared" si="389"/>
        <v>524.29999999999995</v>
      </c>
      <c r="AG196" s="31"/>
      <c r="AH196" s="31"/>
      <c r="AI196" s="31"/>
      <c r="AJ196" s="31">
        <f t="shared" si="390"/>
        <v>524.29999999999995</v>
      </c>
      <c r="AK196" s="31">
        <f t="shared" si="391"/>
        <v>524.29999999999995</v>
      </c>
      <c r="AL196" s="31">
        <f t="shared" si="392"/>
        <v>524.29999999999995</v>
      </c>
      <c r="AM196" s="31"/>
      <c r="AN196" s="31"/>
      <c r="AO196" s="31"/>
      <c r="AP196" s="31">
        <f t="shared" si="393"/>
        <v>524.29999999999995</v>
      </c>
      <c r="AQ196" s="31">
        <f t="shared" si="394"/>
        <v>524.29999999999995</v>
      </c>
      <c r="AR196" s="31">
        <f t="shared" si="395"/>
        <v>524.29999999999995</v>
      </c>
      <c r="AS196" s="31"/>
      <c r="AT196" s="31"/>
      <c r="AU196" s="31"/>
      <c r="AV196" s="31">
        <f t="shared" si="396"/>
        <v>524.29999999999995</v>
      </c>
      <c r="AW196" s="31">
        <f t="shared" si="397"/>
        <v>524.29999999999995</v>
      </c>
      <c r="AX196" s="31">
        <f t="shared" si="398"/>
        <v>524.29999999999995</v>
      </c>
      <c r="AY196" s="31"/>
      <c r="AZ196" s="31"/>
      <c r="BA196" s="31"/>
      <c r="BB196" s="31">
        <f t="shared" si="399"/>
        <v>524.29999999999995</v>
      </c>
      <c r="BC196" s="31">
        <f t="shared" si="400"/>
        <v>524.29999999999995</v>
      </c>
      <c r="BD196" s="31">
        <f t="shared" si="401"/>
        <v>524.29999999999995</v>
      </c>
      <c r="BE196" s="31"/>
      <c r="BF196" s="31"/>
      <c r="BG196" s="31"/>
      <c r="BH196" s="31">
        <f t="shared" si="402"/>
        <v>524.29999999999995</v>
      </c>
      <c r="BI196" s="31">
        <f t="shared" si="403"/>
        <v>524.29999999999995</v>
      </c>
      <c r="BJ196" s="31">
        <f t="shared" si="404"/>
        <v>524.29999999999995</v>
      </c>
      <c r="BK196" s="31"/>
      <c r="BL196" s="31"/>
      <c r="BM196" s="31"/>
      <c r="BN196" s="31">
        <f t="shared" si="405"/>
        <v>524.29999999999995</v>
      </c>
      <c r="BO196" s="31">
        <f t="shared" si="406"/>
        <v>524.29999999999995</v>
      </c>
      <c r="BP196" s="31">
        <f t="shared" si="407"/>
        <v>524.29999999999995</v>
      </c>
      <c r="BQ196" s="31"/>
      <c r="BR196" s="31"/>
      <c r="BS196" s="31">
        <f t="shared" si="408"/>
        <v>524.29999999999995</v>
      </c>
      <c r="BT196" s="31">
        <f t="shared" si="409"/>
        <v>524.29999999999995</v>
      </c>
      <c r="BU196" s="31">
        <f t="shared" si="410"/>
        <v>524.29999999999995</v>
      </c>
      <c r="BV196" s="31"/>
      <c r="BW196" s="31"/>
      <c r="BX196" s="31">
        <f t="shared" si="411"/>
        <v>524.29999999999995</v>
      </c>
      <c r="BY196" s="31">
        <f t="shared" si="412"/>
        <v>524.29999999999995</v>
      </c>
      <c r="BZ196" s="31">
        <f t="shared" si="413"/>
        <v>524.29999999999995</v>
      </c>
      <c r="CA196" s="31"/>
      <c r="CB196" s="31"/>
      <c r="CC196" s="31"/>
      <c r="CD196" s="31">
        <f t="shared" si="544"/>
        <v>524.29999999999995</v>
      </c>
      <c r="CE196" s="31">
        <f t="shared" si="545"/>
        <v>524.29999999999995</v>
      </c>
      <c r="CF196" s="31">
        <f t="shared" si="546"/>
        <v>524.29999999999995</v>
      </c>
      <c r="CG196" s="31"/>
      <c r="CH196" s="24"/>
      <c r="CI196" s="40"/>
    </row>
    <row r="197" ht="52.700000000000003">
      <c r="A197" s="16" t="s">
        <v>163</v>
      </c>
      <c r="B197" s="17"/>
      <c r="C197" s="16"/>
      <c r="D197" s="16"/>
      <c r="E197" s="39" t="s">
        <v>164</v>
      </c>
      <c r="F197" s="31">
        <f>F206+F210+F214+F222+F198+F202+F226+F230+F234</f>
        <v>24997.299999999999</v>
      </c>
      <c r="G197" s="31">
        <f>G206+G210+G214+G222+G198+G202+G226+G230+G234</f>
        <v>9235.8999999999996</v>
      </c>
      <c r="H197" s="31">
        <f>H206+H210+H214+H222+H198+H202+H226+H230+H234</f>
        <v>18530.999999999996</v>
      </c>
      <c r="I197" s="31">
        <f>I206+I210+I214+I222+I198+I202+I226+I230+I234</f>
        <v>0</v>
      </c>
      <c r="J197" s="31">
        <f>J206+J210+J214+J222+J198+J202+J226+J230+J234</f>
        <v>0</v>
      </c>
      <c r="K197" s="31">
        <f>K206+K210+K214+K222+K198+K202+K226+K230+K234</f>
        <v>0</v>
      </c>
      <c r="L197" s="31">
        <f t="shared" si="378"/>
        <v>24997.299999999999</v>
      </c>
      <c r="M197" s="31">
        <f t="shared" si="379"/>
        <v>9235.8999999999996</v>
      </c>
      <c r="N197" s="31">
        <f t="shared" si="380"/>
        <v>18530.999999999996</v>
      </c>
      <c r="O197" s="31">
        <f>O206+O210+O214+O222+O198+O202+O226+O230+O234+O218</f>
        <v>8333.732</v>
      </c>
      <c r="P197" s="31">
        <f>P206+P210+P214+P222+P198+P202+P226+P230+P234+P218</f>
        <v>0</v>
      </c>
      <c r="Q197" s="31">
        <f>Q206+Q210+Q214+Q222+Q198+Q202+Q226+Q230+Q234+Q218</f>
        <v>0</v>
      </c>
      <c r="R197" s="31">
        <f t="shared" si="381"/>
        <v>33331.031999999999</v>
      </c>
      <c r="S197" s="31">
        <f t="shared" si="382"/>
        <v>9235.8999999999996</v>
      </c>
      <c r="T197" s="31">
        <f t="shared" si="383"/>
        <v>18530.999999999996</v>
      </c>
      <c r="U197" s="31">
        <f>U206+U210+U214+U222+U198+U202+U226+U230+U234+U218</f>
        <v>0</v>
      </c>
      <c r="V197" s="31">
        <f>V206+V210+V214+V222+V198+V202+V226+V230+V234+V218</f>
        <v>0</v>
      </c>
      <c r="W197" s="31">
        <f>W206+W210+W214+W222+W198+W202+W226+W230+W234+W218</f>
        <v>0</v>
      </c>
      <c r="X197" s="31">
        <f t="shared" si="384"/>
        <v>33331.031999999999</v>
      </c>
      <c r="Y197" s="31">
        <f t="shared" si="385"/>
        <v>9235.8999999999996</v>
      </c>
      <c r="Z197" s="31">
        <f t="shared" si="386"/>
        <v>18530.999999999996</v>
      </c>
      <c r="AA197" s="31">
        <f>AA206+AA210+AA214+AA222+AA198+AA202+AA226+AA230+AA234+AA218</f>
        <v>0</v>
      </c>
      <c r="AB197" s="31">
        <f>AB206+AB210+AB214+AB222+AB198+AB202+AB226+AB230+AB234+AB218</f>
        <v>0</v>
      </c>
      <c r="AC197" s="31">
        <f>AC206+AC210+AC214+AC222+AC198+AC202+AC226+AC230+AC234+AC218</f>
        <v>0</v>
      </c>
      <c r="AD197" s="31">
        <f t="shared" si="387"/>
        <v>33331.031999999999</v>
      </c>
      <c r="AE197" s="31">
        <f t="shared" si="388"/>
        <v>9235.8999999999996</v>
      </c>
      <c r="AF197" s="31">
        <f t="shared" si="389"/>
        <v>18530.999999999996</v>
      </c>
      <c r="AG197" s="31">
        <f>AG206+AG210+AG214+AG222+AG198+AG202+AG226+AG230+AG234+AG218</f>
        <v>0</v>
      </c>
      <c r="AH197" s="31">
        <f>AH206+AH210+AH214+AH222+AH198+AH202+AH226+AH230+AH234+AH218</f>
        <v>0</v>
      </c>
      <c r="AI197" s="31">
        <f>AI206+AI210+AI214+AI222+AI198+AI202+AI226+AI230+AI234+AI218</f>
        <v>0</v>
      </c>
      <c r="AJ197" s="31">
        <f t="shared" si="390"/>
        <v>33331.031999999999</v>
      </c>
      <c r="AK197" s="31">
        <f t="shared" si="391"/>
        <v>9235.8999999999996</v>
      </c>
      <c r="AL197" s="31">
        <f t="shared" si="392"/>
        <v>18530.999999999996</v>
      </c>
      <c r="AM197" s="31">
        <f>AM206+AM210+AM214+AM222+AM198+AM202+AM226+AM230+AM234+AM218</f>
        <v>0</v>
      </c>
      <c r="AN197" s="31">
        <f>AN206+AN210+AN214+AN222+AN198+AN202+AN226+AN230+AN234+AN218</f>
        <v>0</v>
      </c>
      <c r="AO197" s="31">
        <f>AO206+AO210+AO214+AO222+AO198+AO202+AO226+AO230+AO234+AO218</f>
        <v>0</v>
      </c>
      <c r="AP197" s="31">
        <f t="shared" si="393"/>
        <v>33331.031999999999</v>
      </c>
      <c r="AQ197" s="31">
        <f t="shared" si="394"/>
        <v>9235.8999999999996</v>
      </c>
      <c r="AR197" s="31">
        <f t="shared" si="395"/>
        <v>18530.999999999996</v>
      </c>
      <c r="AS197" s="31">
        <f>AS206+AS210+AS214+AS222+AS198+AS202+AS226+AS230+AS234+AS218</f>
        <v>0</v>
      </c>
      <c r="AT197" s="31">
        <f>AT206+AT210+AT214+AT222+AT198+AT202+AT226+AT230+AT234+AT218</f>
        <v>0</v>
      </c>
      <c r="AU197" s="31">
        <f>AU206+AU210+AU214+AU222+AU198+AU202+AU226+AU230+AU234+AU218</f>
        <v>0</v>
      </c>
      <c r="AV197" s="31">
        <f t="shared" si="396"/>
        <v>33331.031999999999</v>
      </c>
      <c r="AW197" s="31">
        <f t="shared" si="397"/>
        <v>9235.8999999999996</v>
      </c>
      <c r="AX197" s="31">
        <f t="shared" si="398"/>
        <v>18530.999999999996</v>
      </c>
      <c r="AY197" s="31">
        <f>AY206+AY210+AY214+AY222+AY198+AY202+AY226+AY230+AY234+AY218</f>
        <v>0</v>
      </c>
      <c r="AZ197" s="31">
        <f>AZ206+AZ210+AZ214+AZ222+AZ198+AZ202+AZ226+AZ230+AZ234+AZ218</f>
        <v>0</v>
      </c>
      <c r="BA197" s="31">
        <f>BA206+BA210+BA214+BA222+BA198+BA202+BA226+BA230+BA234+BA218</f>
        <v>0</v>
      </c>
      <c r="BB197" s="31">
        <f t="shared" si="399"/>
        <v>33331.031999999999</v>
      </c>
      <c r="BC197" s="31">
        <f t="shared" si="400"/>
        <v>9235.8999999999996</v>
      </c>
      <c r="BD197" s="31">
        <f t="shared" si="401"/>
        <v>18530.999999999996</v>
      </c>
      <c r="BE197" s="31">
        <f>BE206+BE210+BE214+BE222+BE198+BE202+BE226+BE230+BE234+BE218</f>
        <v>0</v>
      </c>
      <c r="BF197" s="31">
        <f>BF206+BF210+BF214+BF222+BF198+BF202+BF226+BF230+BF234+BF218</f>
        <v>0</v>
      </c>
      <c r="BG197" s="31">
        <f>BG206+BG210+BG214+BG222+BG198+BG202+BG226+BG230+BG234+BG218</f>
        <v>0</v>
      </c>
      <c r="BH197" s="31">
        <f t="shared" si="402"/>
        <v>33331.031999999999</v>
      </c>
      <c r="BI197" s="31">
        <f t="shared" si="403"/>
        <v>9235.8999999999996</v>
      </c>
      <c r="BJ197" s="31">
        <f t="shared" si="404"/>
        <v>18530.999999999996</v>
      </c>
      <c r="BK197" s="31">
        <f>BK206+BK210+BK214+BK222+BK198+BK202+BK226+BK230+BK234+BK218</f>
        <v>-9209.2999999999993</v>
      </c>
      <c r="BL197" s="31">
        <f>BL206+BL210+BL214+BL222+BL198+BL202+BL226+BL230+BL234+BL218</f>
        <v>9209.2999999999993</v>
      </c>
      <c r="BM197" s="31">
        <f>BM206+BM210+BM214+BM222+BM198+BM202+BM226+BM230+BM234+BM218</f>
        <v>0</v>
      </c>
      <c r="BN197" s="31">
        <f t="shared" si="405"/>
        <v>24121.732</v>
      </c>
      <c r="BO197" s="31">
        <f t="shared" si="406"/>
        <v>18445.199999999997</v>
      </c>
      <c r="BP197" s="31">
        <f t="shared" si="407"/>
        <v>18530.999999999996</v>
      </c>
      <c r="BQ197" s="31">
        <f>BQ206+BQ210+BQ214+BQ222+BQ198+BQ202+BQ226+BQ230+BQ234+BQ218</f>
        <v>0</v>
      </c>
      <c r="BR197" s="31">
        <f>BR206+BR210+BR214+BR222+BR198+BR202+BR226+BR230+BR234+BR218</f>
        <v>0</v>
      </c>
      <c r="BS197" s="31">
        <f t="shared" si="408"/>
        <v>24121.732</v>
      </c>
      <c r="BT197" s="31">
        <f t="shared" si="409"/>
        <v>18445.199999999997</v>
      </c>
      <c r="BU197" s="31">
        <f t="shared" si="410"/>
        <v>18530.999999999996</v>
      </c>
      <c r="BV197" s="31">
        <f>BV206+BV210+BV214+BV222+BV198+BV202+BV226+BV230+BV234+BV218</f>
        <v>0</v>
      </c>
      <c r="BW197" s="31">
        <f>BW206+BW210+BW214+BW222+BW198+BW202+BW226+BW230+BW234+BW218</f>
        <v>0</v>
      </c>
      <c r="BX197" s="31">
        <f t="shared" si="411"/>
        <v>24121.732</v>
      </c>
      <c r="BY197" s="31">
        <f t="shared" si="412"/>
        <v>18445.199999999997</v>
      </c>
      <c r="BZ197" s="31">
        <f t="shared" si="413"/>
        <v>18530.999999999996</v>
      </c>
      <c r="CA197" s="31">
        <f>CA206+CA210+CA214+CA222+CA198+CA202+CA226+CA230+CA234+CA218</f>
        <v>0</v>
      </c>
      <c r="CB197" s="31">
        <f>CB206+CB210+CB214+CB222+CB198+CB202+CB226+CB230+CB234+CB218</f>
        <v>0</v>
      </c>
      <c r="CC197" s="31">
        <f>CC206+CC210+CC214+CC222+CC198+CC202+CC226+CC230+CC234+CC218</f>
        <v>0</v>
      </c>
      <c r="CD197" s="31">
        <f t="shared" si="544"/>
        <v>24121.732</v>
      </c>
      <c r="CE197" s="31">
        <f t="shared" si="545"/>
        <v>18445.199999999997</v>
      </c>
      <c r="CF197" s="31">
        <f t="shared" si="546"/>
        <v>18530.999999999996</v>
      </c>
      <c r="CG197" s="31">
        <f>CG206+CG210+CG214+CG222+CG198+CG202+CG226+CG230+CG234+CG218</f>
        <v>0</v>
      </c>
      <c r="CH197" s="24"/>
      <c r="CI197" s="40"/>
      <c r="CL197" s="1" t="s">
        <v>28</v>
      </c>
    </row>
    <row r="198" ht="43.75">
      <c r="A198" s="41" t="s">
        <v>165</v>
      </c>
      <c r="B198" s="41"/>
      <c r="C198" s="39"/>
      <c r="D198" s="16"/>
      <c r="E198" s="39" t="s">
        <v>166</v>
      </c>
      <c r="F198" s="31">
        <f t="shared" ref="F198:F236" si="630">F199</f>
        <v>0</v>
      </c>
      <c r="G198" s="31">
        <f t="shared" ref="G198:G236" si="631">G199</f>
        <v>668.10000000000002</v>
      </c>
      <c r="H198" s="31">
        <f t="shared" ref="H198:H236" si="632">H199</f>
        <v>8231.5</v>
      </c>
      <c r="I198" s="31">
        <f t="shared" ref="I198:I236" si="633">I199</f>
        <v>0</v>
      </c>
      <c r="J198" s="31">
        <f t="shared" ref="J198:J236" si="634">J199</f>
        <v>0</v>
      </c>
      <c r="K198" s="31">
        <f t="shared" ref="K198:K236" si="635">K199</f>
        <v>0</v>
      </c>
      <c r="L198" s="31">
        <f t="shared" si="378"/>
        <v>0</v>
      </c>
      <c r="M198" s="31">
        <f t="shared" si="379"/>
        <v>668.10000000000002</v>
      </c>
      <c r="N198" s="31">
        <f t="shared" si="380"/>
        <v>8231.5</v>
      </c>
      <c r="O198" s="31">
        <f t="shared" ref="O198:O236" si="636">O199</f>
        <v>0</v>
      </c>
      <c r="P198" s="31">
        <f t="shared" ref="P198:P236" si="637">P199</f>
        <v>0</v>
      </c>
      <c r="Q198" s="31">
        <f t="shared" ref="Q198:Q236" si="638">Q199</f>
        <v>0</v>
      </c>
      <c r="R198" s="31">
        <f t="shared" si="381"/>
        <v>0</v>
      </c>
      <c r="S198" s="31">
        <f t="shared" si="382"/>
        <v>668.10000000000002</v>
      </c>
      <c r="T198" s="31">
        <f t="shared" si="383"/>
        <v>8231.5</v>
      </c>
      <c r="U198" s="31">
        <f t="shared" ref="U198:U236" si="639">U199</f>
        <v>0</v>
      </c>
      <c r="V198" s="31">
        <f t="shared" ref="V198:V236" si="640">V199</f>
        <v>0</v>
      </c>
      <c r="W198" s="31">
        <f t="shared" ref="W198:W236" si="641">W199</f>
        <v>0</v>
      </c>
      <c r="X198" s="31">
        <f t="shared" si="384"/>
        <v>0</v>
      </c>
      <c r="Y198" s="31">
        <f t="shared" si="385"/>
        <v>668.10000000000002</v>
      </c>
      <c r="Z198" s="31">
        <f t="shared" si="386"/>
        <v>8231.5</v>
      </c>
      <c r="AA198" s="31">
        <f t="shared" ref="AA198:AA236" si="642">AA199</f>
        <v>0</v>
      </c>
      <c r="AB198" s="31">
        <f t="shared" ref="AB198:AB236" si="643">AB199</f>
        <v>0</v>
      </c>
      <c r="AC198" s="31">
        <f t="shared" ref="AC198:AC236" si="644">AC199</f>
        <v>0</v>
      </c>
      <c r="AD198" s="31">
        <f t="shared" si="387"/>
        <v>0</v>
      </c>
      <c r="AE198" s="31">
        <f t="shared" si="388"/>
        <v>668.10000000000002</v>
      </c>
      <c r="AF198" s="31">
        <f t="shared" si="389"/>
        <v>8231.5</v>
      </c>
      <c r="AG198" s="31">
        <f t="shared" ref="AG198:AG236" si="645">AG199</f>
        <v>0</v>
      </c>
      <c r="AH198" s="31">
        <f t="shared" ref="AH198:AH236" si="646">AH199</f>
        <v>0</v>
      </c>
      <c r="AI198" s="31">
        <f t="shared" ref="AI198:AI236" si="647">AI199</f>
        <v>0</v>
      </c>
      <c r="AJ198" s="31">
        <f t="shared" si="390"/>
        <v>0</v>
      </c>
      <c r="AK198" s="31">
        <f t="shared" si="391"/>
        <v>668.10000000000002</v>
      </c>
      <c r="AL198" s="31">
        <f t="shared" si="392"/>
        <v>8231.5</v>
      </c>
      <c r="AM198" s="31">
        <f t="shared" ref="AM198:AM236" si="648">AM199</f>
        <v>0</v>
      </c>
      <c r="AN198" s="31">
        <f t="shared" ref="AN198:AN236" si="649">AN199</f>
        <v>0</v>
      </c>
      <c r="AO198" s="31">
        <f t="shared" ref="AO198:AO236" si="650">AO199</f>
        <v>0</v>
      </c>
      <c r="AP198" s="31">
        <f t="shared" si="393"/>
        <v>0</v>
      </c>
      <c r="AQ198" s="31">
        <f t="shared" si="394"/>
        <v>668.10000000000002</v>
      </c>
      <c r="AR198" s="31">
        <f t="shared" si="395"/>
        <v>8231.5</v>
      </c>
      <c r="AS198" s="31">
        <f t="shared" ref="AS198:AS236" si="651">AS199</f>
        <v>0</v>
      </c>
      <c r="AT198" s="31">
        <f t="shared" ref="AT198:AT236" si="652">AT199</f>
        <v>0</v>
      </c>
      <c r="AU198" s="31">
        <f t="shared" ref="AU198:AU236" si="653">AU199</f>
        <v>0</v>
      </c>
      <c r="AV198" s="31">
        <f t="shared" si="396"/>
        <v>0</v>
      </c>
      <c r="AW198" s="31">
        <f t="shared" si="397"/>
        <v>668.10000000000002</v>
      </c>
      <c r="AX198" s="31">
        <f t="shared" si="398"/>
        <v>8231.5</v>
      </c>
      <c r="AY198" s="31">
        <f t="shared" ref="AY198:AY236" si="654">AY199</f>
        <v>0</v>
      </c>
      <c r="AZ198" s="31">
        <f t="shared" ref="AZ198:AZ236" si="655">AZ199</f>
        <v>0</v>
      </c>
      <c r="BA198" s="31">
        <f t="shared" ref="BA198:BA236" si="656">BA199</f>
        <v>0</v>
      </c>
      <c r="BB198" s="31">
        <f t="shared" si="399"/>
        <v>0</v>
      </c>
      <c r="BC198" s="31">
        <f t="shared" si="400"/>
        <v>668.10000000000002</v>
      </c>
      <c r="BD198" s="31">
        <f t="shared" si="401"/>
        <v>8231.5</v>
      </c>
      <c r="BE198" s="31">
        <f t="shared" ref="BE198:BE236" si="657">BE199</f>
        <v>0</v>
      </c>
      <c r="BF198" s="31">
        <f t="shared" ref="BF198:BF236" si="658">BF199</f>
        <v>0</v>
      </c>
      <c r="BG198" s="31">
        <f t="shared" ref="BG198:BG236" si="659">BG199</f>
        <v>0</v>
      </c>
      <c r="BH198" s="31">
        <f t="shared" si="402"/>
        <v>0</v>
      </c>
      <c r="BI198" s="31">
        <f t="shared" si="403"/>
        <v>668.10000000000002</v>
      </c>
      <c r="BJ198" s="31">
        <f t="shared" si="404"/>
        <v>8231.5</v>
      </c>
      <c r="BK198" s="31">
        <f t="shared" ref="BK198:BK236" si="660">BK199</f>
        <v>0</v>
      </c>
      <c r="BL198" s="31">
        <f t="shared" ref="BL198:BL236" si="661">BL199</f>
        <v>0</v>
      </c>
      <c r="BM198" s="31">
        <f t="shared" ref="BM198:BM236" si="662">BM199</f>
        <v>0</v>
      </c>
      <c r="BN198" s="31">
        <f t="shared" si="405"/>
        <v>0</v>
      </c>
      <c r="BO198" s="31">
        <f t="shared" si="406"/>
        <v>668.10000000000002</v>
      </c>
      <c r="BP198" s="31">
        <f t="shared" si="407"/>
        <v>8231.5</v>
      </c>
      <c r="BQ198" s="31">
        <f t="shared" ref="BQ198:BQ236" si="663">BQ199</f>
        <v>0</v>
      </c>
      <c r="BR198" s="31">
        <f t="shared" ref="BR198:BR236" si="664">BR199</f>
        <v>0</v>
      </c>
      <c r="BS198" s="31">
        <f t="shared" si="408"/>
        <v>0</v>
      </c>
      <c r="BT198" s="31">
        <f t="shared" si="409"/>
        <v>668.10000000000002</v>
      </c>
      <c r="BU198" s="31">
        <f t="shared" si="410"/>
        <v>8231.5</v>
      </c>
      <c r="BV198" s="31">
        <f t="shared" ref="BV198:BV236" si="665">BV199</f>
        <v>0</v>
      </c>
      <c r="BW198" s="31">
        <f t="shared" ref="BW198:BW236" si="666">BW199</f>
        <v>0</v>
      </c>
      <c r="BX198" s="31">
        <f t="shared" si="411"/>
        <v>0</v>
      </c>
      <c r="BY198" s="31">
        <f t="shared" si="412"/>
        <v>668.10000000000002</v>
      </c>
      <c r="BZ198" s="31">
        <f t="shared" si="413"/>
        <v>8231.5</v>
      </c>
      <c r="CA198" s="31">
        <f t="shared" ref="CA198:CA236" si="667">CA199</f>
        <v>0</v>
      </c>
      <c r="CB198" s="31">
        <f t="shared" ref="CB198:CB236" si="668">CB199</f>
        <v>0</v>
      </c>
      <c r="CC198" s="31">
        <f t="shared" ref="CC198:CC236" si="669">CC199</f>
        <v>0</v>
      </c>
      <c r="CD198" s="31">
        <f t="shared" si="544"/>
        <v>0</v>
      </c>
      <c r="CE198" s="31">
        <f t="shared" si="545"/>
        <v>668.10000000000002</v>
      </c>
      <c r="CF198" s="31">
        <f t="shared" si="546"/>
        <v>8231.5</v>
      </c>
      <c r="CG198" s="31">
        <f t="shared" ref="CG198:CG236" si="670">CG199</f>
        <v>0</v>
      </c>
      <c r="CH198" s="24"/>
      <c r="CI198" s="40"/>
      <c r="CO198" s="1" t="s">
        <v>31</v>
      </c>
    </row>
    <row r="199" ht="39.549999999999997">
      <c r="A199" s="41" t="s">
        <v>165</v>
      </c>
      <c r="B199" s="17">
        <v>400</v>
      </c>
      <c r="C199" s="16"/>
      <c r="D199" s="16"/>
      <c r="E199" s="39" t="s">
        <v>84</v>
      </c>
      <c r="F199" s="31">
        <f t="shared" si="630"/>
        <v>0</v>
      </c>
      <c r="G199" s="31">
        <f t="shared" si="631"/>
        <v>668.10000000000002</v>
      </c>
      <c r="H199" s="31">
        <f t="shared" si="632"/>
        <v>8231.5</v>
      </c>
      <c r="I199" s="31">
        <f t="shared" si="633"/>
        <v>0</v>
      </c>
      <c r="J199" s="31">
        <f t="shared" si="634"/>
        <v>0</v>
      </c>
      <c r="K199" s="31">
        <f t="shared" si="635"/>
        <v>0</v>
      </c>
      <c r="L199" s="31">
        <f t="shared" si="378"/>
        <v>0</v>
      </c>
      <c r="M199" s="31">
        <f t="shared" si="379"/>
        <v>668.10000000000002</v>
      </c>
      <c r="N199" s="31">
        <f t="shared" si="380"/>
        <v>8231.5</v>
      </c>
      <c r="O199" s="31">
        <f t="shared" si="636"/>
        <v>0</v>
      </c>
      <c r="P199" s="31">
        <f t="shared" si="637"/>
        <v>0</v>
      </c>
      <c r="Q199" s="31">
        <f t="shared" si="638"/>
        <v>0</v>
      </c>
      <c r="R199" s="31">
        <f t="shared" si="381"/>
        <v>0</v>
      </c>
      <c r="S199" s="31">
        <f t="shared" si="382"/>
        <v>668.10000000000002</v>
      </c>
      <c r="T199" s="31">
        <f t="shared" si="383"/>
        <v>8231.5</v>
      </c>
      <c r="U199" s="31">
        <f t="shared" si="639"/>
        <v>0</v>
      </c>
      <c r="V199" s="31">
        <f t="shared" si="640"/>
        <v>0</v>
      </c>
      <c r="W199" s="31">
        <f t="shared" si="641"/>
        <v>0</v>
      </c>
      <c r="X199" s="31">
        <f t="shared" si="384"/>
        <v>0</v>
      </c>
      <c r="Y199" s="31">
        <f t="shared" si="385"/>
        <v>668.10000000000002</v>
      </c>
      <c r="Z199" s="31">
        <f t="shared" si="386"/>
        <v>8231.5</v>
      </c>
      <c r="AA199" s="31">
        <f t="shared" si="642"/>
        <v>0</v>
      </c>
      <c r="AB199" s="31">
        <f t="shared" si="643"/>
        <v>0</v>
      </c>
      <c r="AC199" s="31">
        <f t="shared" si="644"/>
        <v>0</v>
      </c>
      <c r="AD199" s="31">
        <f t="shared" si="387"/>
        <v>0</v>
      </c>
      <c r="AE199" s="31">
        <f t="shared" si="388"/>
        <v>668.10000000000002</v>
      </c>
      <c r="AF199" s="31">
        <f t="shared" si="389"/>
        <v>8231.5</v>
      </c>
      <c r="AG199" s="31">
        <f t="shared" si="645"/>
        <v>0</v>
      </c>
      <c r="AH199" s="31">
        <f t="shared" si="646"/>
        <v>0</v>
      </c>
      <c r="AI199" s="31">
        <f t="shared" si="647"/>
        <v>0</v>
      </c>
      <c r="AJ199" s="31">
        <f t="shared" si="390"/>
        <v>0</v>
      </c>
      <c r="AK199" s="31">
        <f t="shared" si="391"/>
        <v>668.10000000000002</v>
      </c>
      <c r="AL199" s="31">
        <f t="shared" si="392"/>
        <v>8231.5</v>
      </c>
      <c r="AM199" s="31">
        <f t="shared" si="648"/>
        <v>0</v>
      </c>
      <c r="AN199" s="31">
        <f t="shared" si="649"/>
        <v>0</v>
      </c>
      <c r="AO199" s="31">
        <f t="shared" si="650"/>
        <v>0</v>
      </c>
      <c r="AP199" s="31">
        <f t="shared" si="393"/>
        <v>0</v>
      </c>
      <c r="AQ199" s="31">
        <f t="shared" si="394"/>
        <v>668.10000000000002</v>
      </c>
      <c r="AR199" s="31">
        <f t="shared" si="395"/>
        <v>8231.5</v>
      </c>
      <c r="AS199" s="31">
        <f t="shared" si="651"/>
        <v>0</v>
      </c>
      <c r="AT199" s="31">
        <f t="shared" si="652"/>
        <v>0</v>
      </c>
      <c r="AU199" s="31">
        <f t="shared" si="653"/>
        <v>0</v>
      </c>
      <c r="AV199" s="31">
        <f t="shared" si="396"/>
        <v>0</v>
      </c>
      <c r="AW199" s="31">
        <f t="shared" si="397"/>
        <v>668.10000000000002</v>
      </c>
      <c r="AX199" s="31">
        <f t="shared" si="398"/>
        <v>8231.5</v>
      </c>
      <c r="AY199" s="31">
        <f t="shared" si="654"/>
        <v>0</v>
      </c>
      <c r="AZ199" s="31">
        <f t="shared" si="655"/>
        <v>0</v>
      </c>
      <c r="BA199" s="31">
        <f t="shared" si="656"/>
        <v>0</v>
      </c>
      <c r="BB199" s="31">
        <f t="shared" si="399"/>
        <v>0</v>
      </c>
      <c r="BC199" s="31">
        <f t="shared" si="400"/>
        <v>668.10000000000002</v>
      </c>
      <c r="BD199" s="31">
        <f t="shared" si="401"/>
        <v>8231.5</v>
      </c>
      <c r="BE199" s="31">
        <f t="shared" si="657"/>
        <v>0</v>
      </c>
      <c r="BF199" s="31">
        <f t="shared" si="658"/>
        <v>0</v>
      </c>
      <c r="BG199" s="31">
        <f t="shared" si="659"/>
        <v>0</v>
      </c>
      <c r="BH199" s="31">
        <f t="shared" si="402"/>
        <v>0</v>
      </c>
      <c r="BI199" s="31">
        <f t="shared" si="403"/>
        <v>668.10000000000002</v>
      </c>
      <c r="BJ199" s="31">
        <f t="shared" si="404"/>
        <v>8231.5</v>
      </c>
      <c r="BK199" s="31">
        <f t="shared" si="660"/>
        <v>0</v>
      </c>
      <c r="BL199" s="31">
        <f t="shared" si="661"/>
        <v>0</v>
      </c>
      <c r="BM199" s="31">
        <f t="shared" si="662"/>
        <v>0</v>
      </c>
      <c r="BN199" s="31">
        <f t="shared" si="405"/>
        <v>0</v>
      </c>
      <c r="BO199" s="31">
        <f t="shared" si="406"/>
        <v>668.10000000000002</v>
      </c>
      <c r="BP199" s="31">
        <f t="shared" si="407"/>
        <v>8231.5</v>
      </c>
      <c r="BQ199" s="31">
        <f t="shared" si="663"/>
        <v>0</v>
      </c>
      <c r="BR199" s="31">
        <f t="shared" si="664"/>
        <v>0</v>
      </c>
      <c r="BS199" s="31">
        <f t="shared" si="408"/>
        <v>0</v>
      </c>
      <c r="BT199" s="31">
        <f t="shared" si="409"/>
        <v>668.10000000000002</v>
      </c>
      <c r="BU199" s="31">
        <f t="shared" si="410"/>
        <v>8231.5</v>
      </c>
      <c r="BV199" s="31">
        <f t="shared" si="665"/>
        <v>0</v>
      </c>
      <c r="BW199" s="31">
        <f t="shared" si="666"/>
        <v>0</v>
      </c>
      <c r="BX199" s="31">
        <f t="shared" si="411"/>
        <v>0</v>
      </c>
      <c r="BY199" s="31">
        <f t="shared" si="412"/>
        <v>668.10000000000002</v>
      </c>
      <c r="BZ199" s="31">
        <f t="shared" si="413"/>
        <v>8231.5</v>
      </c>
      <c r="CA199" s="31">
        <f t="shared" si="667"/>
        <v>0</v>
      </c>
      <c r="CB199" s="31">
        <f t="shared" si="668"/>
        <v>0</v>
      </c>
      <c r="CC199" s="31">
        <f t="shared" si="669"/>
        <v>0</v>
      </c>
      <c r="CD199" s="31">
        <f t="shared" si="544"/>
        <v>0</v>
      </c>
      <c r="CE199" s="31">
        <f t="shared" si="545"/>
        <v>668.10000000000002</v>
      </c>
      <c r="CF199" s="31">
        <f t="shared" si="546"/>
        <v>8231.5</v>
      </c>
      <c r="CG199" s="31">
        <f t="shared" si="670"/>
        <v>0</v>
      </c>
      <c r="CH199" s="24"/>
      <c r="CI199" s="40"/>
      <c r="CM199" s="1" t="s">
        <v>29</v>
      </c>
    </row>
    <row r="200" ht="15">
      <c r="A200" s="41" t="s">
        <v>165</v>
      </c>
      <c r="B200" s="17">
        <v>410</v>
      </c>
      <c r="C200" s="16"/>
      <c r="D200" s="16"/>
      <c r="E200" s="39" t="s">
        <v>85</v>
      </c>
      <c r="F200" s="31">
        <f t="shared" si="630"/>
        <v>0</v>
      </c>
      <c r="G200" s="31">
        <f t="shared" si="631"/>
        <v>668.10000000000002</v>
      </c>
      <c r="H200" s="31">
        <f t="shared" si="632"/>
        <v>8231.5</v>
      </c>
      <c r="I200" s="31">
        <f t="shared" si="633"/>
        <v>0</v>
      </c>
      <c r="J200" s="31">
        <f t="shared" si="634"/>
        <v>0</v>
      </c>
      <c r="K200" s="31">
        <f t="shared" si="635"/>
        <v>0</v>
      </c>
      <c r="L200" s="31">
        <f t="shared" si="378"/>
        <v>0</v>
      </c>
      <c r="M200" s="31">
        <f t="shared" si="379"/>
        <v>668.10000000000002</v>
      </c>
      <c r="N200" s="31">
        <f t="shared" si="380"/>
        <v>8231.5</v>
      </c>
      <c r="O200" s="31">
        <f t="shared" si="636"/>
        <v>0</v>
      </c>
      <c r="P200" s="31">
        <f t="shared" si="637"/>
        <v>0</v>
      </c>
      <c r="Q200" s="31">
        <f t="shared" si="638"/>
        <v>0</v>
      </c>
      <c r="R200" s="31">
        <f t="shared" si="381"/>
        <v>0</v>
      </c>
      <c r="S200" s="31">
        <f t="shared" si="382"/>
        <v>668.10000000000002</v>
      </c>
      <c r="T200" s="31">
        <f t="shared" si="383"/>
        <v>8231.5</v>
      </c>
      <c r="U200" s="31">
        <f t="shared" si="639"/>
        <v>0</v>
      </c>
      <c r="V200" s="31">
        <f t="shared" si="640"/>
        <v>0</v>
      </c>
      <c r="W200" s="31">
        <f t="shared" si="641"/>
        <v>0</v>
      </c>
      <c r="X200" s="31">
        <f t="shared" si="384"/>
        <v>0</v>
      </c>
      <c r="Y200" s="31">
        <f t="shared" si="385"/>
        <v>668.10000000000002</v>
      </c>
      <c r="Z200" s="31">
        <f t="shared" si="386"/>
        <v>8231.5</v>
      </c>
      <c r="AA200" s="31">
        <f t="shared" si="642"/>
        <v>0</v>
      </c>
      <c r="AB200" s="31">
        <f t="shared" si="643"/>
        <v>0</v>
      </c>
      <c r="AC200" s="31">
        <f t="shared" si="644"/>
        <v>0</v>
      </c>
      <c r="AD200" s="31">
        <f t="shared" si="387"/>
        <v>0</v>
      </c>
      <c r="AE200" s="31">
        <f t="shared" si="388"/>
        <v>668.10000000000002</v>
      </c>
      <c r="AF200" s="31">
        <f t="shared" si="389"/>
        <v>8231.5</v>
      </c>
      <c r="AG200" s="31">
        <f t="shared" si="645"/>
        <v>0</v>
      </c>
      <c r="AH200" s="31">
        <f t="shared" si="646"/>
        <v>0</v>
      </c>
      <c r="AI200" s="31">
        <f t="shared" si="647"/>
        <v>0</v>
      </c>
      <c r="AJ200" s="31">
        <f t="shared" si="390"/>
        <v>0</v>
      </c>
      <c r="AK200" s="31">
        <f t="shared" si="391"/>
        <v>668.10000000000002</v>
      </c>
      <c r="AL200" s="31">
        <f t="shared" si="392"/>
        <v>8231.5</v>
      </c>
      <c r="AM200" s="31">
        <f t="shared" si="648"/>
        <v>0</v>
      </c>
      <c r="AN200" s="31">
        <f t="shared" si="649"/>
        <v>0</v>
      </c>
      <c r="AO200" s="31">
        <f t="shared" si="650"/>
        <v>0</v>
      </c>
      <c r="AP200" s="31">
        <f t="shared" si="393"/>
        <v>0</v>
      </c>
      <c r="AQ200" s="31">
        <f t="shared" si="394"/>
        <v>668.10000000000002</v>
      </c>
      <c r="AR200" s="31">
        <f t="shared" si="395"/>
        <v>8231.5</v>
      </c>
      <c r="AS200" s="31">
        <f t="shared" si="651"/>
        <v>0</v>
      </c>
      <c r="AT200" s="31">
        <f t="shared" si="652"/>
        <v>0</v>
      </c>
      <c r="AU200" s="31">
        <f t="shared" si="653"/>
        <v>0</v>
      </c>
      <c r="AV200" s="31">
        <f t="shared" si="396"/>
        <v>0</v>
      </c>
      <c r="AW200" s="31">
        <f t="shared" si="397"/>
        <v>668.10000000000002</v>
      </c>
      <c r="AX200" s="31">
        <f t="shared" si="398"/>
        <v>8231.5</v>
      </c>
      <c r="AY200" s="31">
        <f t="shared" si="654"/>
        <v>0</v>
      </c>
      <c r="AZ200" s="31">
        <f t="shared" si="655"/>
        <v>0</v>
      </c>
      <c r="BA200" s="31">
        <f t="shared" si="656"/>
        <v>0</v>
      </c>
      <c r="BB200" s="31">
        <f t="shared" si="399"/>
        <v>0</v>
      </c>
      <c r="BC200" s="31">
        <f t="shared" si="400"/>
        <v>668.10000000000002</v>
      </c>
      <c r="BD200" s="31">
        <f t="shared" si="401"/>
        <v>8231.5</v>
      </c>
      <c r="BE200" s="31">
        <f t="shared" si="657"/>
        <v>0</v>
      </c>
      <c r="BF200" s="31">
        <f t="shared" si="658"/>
        <v>0</v>
      </c>
      <c r="BG200" s="31">
        <f t="shared" si="659"/>
        <v>0</v>
      </c>
      <c r="BH200" s="31">
        <f t="shared" si="402"/>
        <v>0</v>
      </c>
      <c r="BI200" s="31">
        <f t="shared" si="403"/>
        <v>668.10000000000002</v>
      </c>
      <c r="BJ200" s="31">
        <f t="shared" si="404"/>
        <v>8231.5</v>
      </c>
      <c r="BK200" s="31">
        <f t="shared" si="660"/>
        <v>0</v>
      </c>
      <c r="BL200" s="31">
        <f t="shared" si="661"/>
        <v>0</v>
      </c>
      <c r="BM200" s="31">
        <f t="shared" si="662"/>
        <v>0</v>
      </c>
      <c r="BN200" s="31">
        <f t="shared" si="405"/>
        <v>0</v>
      </c>
      <c r="BO200" s="31">
        <f t="shared" si="406"/>
        <v>668.10000000000002</v>
      </c>
      <c r="BP200" s="31">
        <f t="shared" si="407"/>
        <v>8231.5</v>
      </c>
      <c r="BQ200" s="31">
        <f t="shared" si="663"/>
        <v>0</v>
      </c>
      <c r="BR200" s="31">
        <f t="shared" si="664"/>
        <v>0</v>
      </c>
      <c r="BS200" s="31">
        <f t="shared" si="408"/>
        <v>0</v>
      </c>
      <c r="BT200" s="31">
        <f t="shared" si="409"/>
        <v>668.10000000000002</v>
      </c>
      <c r="BU200" s="31">
        <f t="shared" si="410"/>
        <v>8231.5</v>
      </c>
      <c r="BV200" s="31">
        <f t="shared" si="665"/>
        <v>0</v>
      </c>
      <c r="BW200" s="31">
        <f t="shared" si="666"/>
        <v>0</v>
      </c>
      <c r="BX200" s="31">
        <f t="shared" si="411"/>
        <v>0</v>
      </c>
      <c r="BY200" s="31">
        <f t="shared" si="412"/>
        <v>668.10000000000002</v>
      </c>
      <c r="BZ200" s="31">
        <f t="shared" si="413"/>
        <v>8231.5</v>
      </c>
      <c r="CA200" s="31">
        <f t="shared" si="667"/>
        <v>0</v>
      </c>
      <c r="CB200" s="31">
        <f t="shared" si="668"/>
        <v>0</v>
      </c>
      <c r="CC200" s="31">
        <f t="shared" si="669"/>
        <v>0</v>
      </c>
      <c r="CD200" s="31">
        <f t="shared" si="544"/>
        <v>0</v>
      </c>
      <c r="CE200" s="31">
        <f t="shared" si="545"/>
        <v>668.10000000000002</v>
      </c>
      <c r="CF200" s="31">
        <f t="shared" si="546"/>
        <v>8231.5</v>
      </c>
      <c r="CG200" s="31">
        <f t="shared" si="670"/>
        <v>0</v>
      </c>
      <c r="CH200" s="24"/>
      <c r="CI200" s="40"/>
      <c r="CN200" s="1" t="s">
        <v>30</v>
      </c>
    </row>
    <row r="201" ht="43.75">
      <c r="A201" s="41" t="s">
        <v>165</v>
      </c>
      <c r="B201" s="17">
        <v>410</v>
      </c>
      <c r="C201" s="16" t="s">
        <v>67</v>
      </c>
      <c r="D201" s="16" t="s">
        <v>134</v>
      </c>
      <c r="E201" s="39" t="s">
        <v>135</v>
      </c>
      <c r="F201" s="31"/>
      <c r="G201" s="31">
        <v>668.10000000000002</v>
      </c>
      <c r="H201" s="31">
        <v>8231.5</v>
      </c>
      <c r="I201" s="31"/>
      <c r="J201" s="31"/>
      <c r="K201" s="31"/>
      <c r="L201" s="31">
        <f t="shared" si="378"/>
        <v>0</v>
      </c>
      <c r="M201" s="31">
        <f t="shared" si="379"/>
        <v>668.10000000000002</v>
      </c>
      <c r="N201" s="31">
        <f t="shared" si="380"/>
        <v>8231.5</v>
      </c>
      <c r="O201" s="31"/>
      <c r="P201" s="31"/>
      <c r="Q201" s="31"/>
      <c r="R201" s="31">
        <f t="shared" si="381"/>
        <v>0</v>
      </c>
      <c r="S201" s="31">
        <f t="shared" si="382"/>
        <v>668.10000000000002</v>
      </c>
      <c r="T201" s="31">
        <f t="shared" si="383"/>
        <v>8231.5</v>
      </c>
      <c r="U201" s="31"/>
      <c r="V201" s="31"/>
      <c r="W201" s="31"/>
      <c r="X201" s="31">
        <f t="shared" si="384"/>
        <v>0</v>
      </c>
      <c r="Y201" s="31">
        <f t="shared" si="385"/>
        <v>668.10000000000002</v>
      </c>
      <c r="Z201" s="31">
        <f t="shared" si="386"/>
        <v>8231.5</v>
      </c>
      <c r="AA201" s="31"/>
      <c r="AB201" s="31"/>
      <c r="AC201" s="31"/>
      <c r="AD201" s="31">
        <f t="shared" si="387"/>
        <v>0</v>
      </c>
      <c r="AE201" s="31">
        <f t="shared" si="388"/>
        <v>668.10000000000002</v>
      </c>
      <c r="AF201" s="31">
        <f t="shared" si="389"/>
        <v>8231.5</v>
      </c>
      <c r="AG201" s="31"/>
      <c r="AH201" s="31"/>
      <c r="AI201" s="31"/>
      <c r="AJ201" s="31">
        <f t="shared" si="390"/>
        <v>0</v>
      </c>
      <c r="AK201" s="31">
        <f t="shared" si="391"/>
        <v>668.10000000000002</v>
      </c>
      <c r="AL201" s="31">
        <f t="shared" si="392"/>
        <v>8231.5</v>
      </c>
      <c r="AM201" s="31"/>
      <c r="AN201" s="31"/>
      <c r="AO201" s="31"/>
      <c r="AP201" s="31">
        <f t="shared" si="393"/>
        <v>0</v>
      </c>
      <c r="AQ201" s="31">
        <f t="shared" si="394"/>
        <v>668.10000000000002</v>
      </c>
      <c r="AR201" s="31">
        <f t="shared" si="395"/>
        <v>8231.5</v>
      </c>
      <c r="AS201" s="31"/>
      <c r="AT201" s="31"/>
      <c r="AU201" s="31"/>
      <c r="AV201" s="31">
        <f t="shared" si="396"/>
        <v>0</v>
      </c>
      <c r="AW201" s="31">
        <f t="shared" si="397"/>
        <v>668.10000000000002</v>
      </c>
      <c r="AX201" s="31">
        <f t="shared" si="398"/>
        <v>8231.5</v>
      </c>
      <c r="AY201" s="31"/>
      <c r="AZ201" s="31"/>
      <c r="BA201" s="31"/>
      <c r="BB201" s="31">
        <f t="shared" si="399"/>
        <v>0</v>
      </c>
      <c r="BC201" s="31">
        <f t="shared" si="400"/>
        <v>668.10000000000002</v>
      </c>
      <c r="BD201" s="31">
        <f t="shared" si="401"/>
        <v>8231.5</v>
      </c>
      <c r="BE201" s="31"/>
      <c r="BF201" s="31"/>
      <c r="BG201" s="31"/>
      <c r="BH201" s="31">
        <f t="shared" si="402"/>
        <v>0</v>
      </c>
      <c r="BI201" s="31">
        <f t="shared" si="403"/>
        <v>668.10000000000002</v>
      </c>
      <c r="BJ201" s="31">
        <f t="shared" si="404"/>
        <v>8231.5</v>
      </c>
      <c r="BK201" s="31"/>
      <c r="BL201" s="31"/>
      <c r="BM201" s="31"/>
      <c r="BN201" s="31">
        <f t="shared" si="405"/>
        <v>0</v>
      </c>
      <c r="BO201" s="31">
        <f t="shared" si="406"/>
        <v>668.10000000000002</v>
      </c>
      <c r="BP201" s="31">
        <f t="shared" si="407"/>
        <v>8231.5</v>
      </c>
      <c r="BQ201" s="31"/>
      <c r="BR201" s="31"/>
      <c r="BS201" s="31">
        <f t="shared" si="408"/>
        <v>0</v>
      </c>
      <c r="BT201" s="31">
        <f t="shared" si="409"/>
        <v>668.10000000000002</v>
      </c>
      <c r="BU201" s="31">
        <f t="shared" si="410"/>
        <v>8231.5</v>
      </c>
      <c r="BV201" s="31"/>
      <c r="BW201" s="31"/>
      <c r="BX201" s="31">
        <f t="shared" si="411"/>
        <v>0</v>
      </c>
      <c r="BY201" s="31">
        <f t="shared" si="412"/>
        <v>668.10000000000002</v>
      </c>
      <c r="BZ201" s="31">
        <f t="shared" si="413"/>
        <v>8231.5</v>
      </c>
      <c r="CA201" s="31"/>
      <c r="CB201" s="31"/>
      <c r="CC201" s="31"/>
      <c r="CD201" s="31">
        <f t="shared" si="544"/>
        <v>0</v>
      </c>
      <c r="CE201" s="31">
        <f t="shared" si="545"/>
        <v>668.10000000000002</v>
      </c>
      <c r="CF201" s="31">
        <f t="shared" si="546"/>
        <v>8231.5</v>
      </c>
      <c r="CG201" s="31"/>
      <c r="CH201" s="24"/>
      <c r="CI201" s="40"/>
    </row>
    <row r="202" ht="43.75">
      <c r="A202" s="41" t="s">
        <v>167</v>
      </c>
      <c r="B202" s="17"/>
      <c r="C202" s="16"/>
      <c r="D202" s="16"/>
      <c r="E202" s="39" t="s">
        <v>168</v>
      </c>
      <c r="F202" s="31">
        <f t="shared" si="630"/>
        <v>0</v>
      </c>
      <c r="G202" s="31">
        <f t="shared" si="631"/>
        <v>668.10000000000002</v>
      </c>
      <c r="H202" s="31">
        <f t="shared" si="632"/>
        <v>8231.5</v>
      </c>
      <c r="I202" s="31">
        <f t="shared" si="633"/>
        <v>0</v>
      </c>
      <c r="J202" s="31">
        <f t="shared" si="634"/>
        <v>0</v>
      </c>
      <c r="K202" s="31">
        <f t="shared" si="635"/>
        <v>0</v>
      </c>
      <c r="L202" s="31">
        <f t="shared" si="378"/>
        <v>0</v>
      </c>
      <c r="M202" s="31">
        <f t="shared" si="379"/>
        <v>668.10000000000002</v>
      </c>
      <c r="N202" s="31">
        <f t="shared" si="380"/>
        <v>8231.5</v>
      </c>
      <c r="O202" s="31">
        <f t="shared" si="636"/>
        <v>0</v>
      </c>
      <c r="P202" s="31">
        <f t="shared" si="637"/>
        <v>0</v>
      </c>
      <c r="Q202" s="31">
        <f t="shared" si="638"/>
        <v>0</v>
      </c>
      <c r="R202" s="31">
        <f t="shared" si="381"/>
        <v>0</v>
      </c>
      <c r="S202" s="31">
        <f t="shared" si="382"/>
        <v>668.10000000000002</v>
      </c>
      <c r="T202" s="31">
        <f t="shared" si="383"/>
        <v>8231.5</v>
      </c>
      <c r="U202" s="31">
        <f t="shared" si="639"/>
        <v>0</v>
      </c>
      <c r="V202" s="31">
        <f t="shared" si="640"/>
        <v>0</v>
      </c>
      <c r="W202" s="31">
        <f t="shared" si="641"/>
        <v>0</v>
      </c>
      <c r="X202" s="31">
        <f t="shared" si="384"/>
        <v>0</v>
      </c>
      <c r="Y202" s="31">
        <f t="shared" si="385"/>
        <v>668.10000000000002</v>
      </c>
      <c r="Z202" s="31">
        <f t="shared" si="386"/>
        <v>8231.5</v>
      </c>
      <c r="AA202" s="31">
        <f t="shared" si="642"/>
        <v>0</v>
      </c>
      <c r="AB202" s="31">
        <f t="shared" si="643"/>
        <v>0</v>
      </c>
      <c r="AC202" s="31">
        <f t="shared" si="644"/>
        <v>0</v>
      </c>
      <c r="AD202" s="31">
        <f t="shared" si="387"/>
        <v>0</v>
      </c>
      <c r="AE202" s="31">
        <f t="shared" si="388"/>
        <v>668.10000000000002</v>
      </c>
      <c r="AF202" s="31">
        <f t="shared" si="389"/>
        <v>8231.5</v>
      </c>
      <c r="AG202" s="31">
        <f t="shared" si="645"/>
        <v>0</v>
      </c>
      <c r="AH202" s="31">
        <f t="shared" si="646"/>
        <v>0</v>
      </c>
      <c r="AI202" s="31">
        <f t="shared" si="647"/>
        <v>0</v>
      </c>
      <c r="AJ202" s="31">
        <f t="shared" si="390"/>
        <v>0</v>
      </c>
      <c r="AK202" s="31">
        <f t="shared" si="391"/>
        <v>668.10000000000002</v>
      </c>
      <c r="AL202" s="31">
        <f t="shared" si="392"/>
        <v>8231.5</v>
      </c>
      <c r="AM202" s="31">
        <f t="shared" si="648"/>
        <v>0</v>
      </c>
      <c r="AN202" s="31">
        <f t="shared" si="649"/>
        <v>0</v>
      </c>
      <c r="AO202" s="31">
        <f t="shared" si="650"/>
        <v>0</v>
      </c>
      <c r="AP202" s="31">
        <f t="shared" si="393"/>
        <v>0</v>
      </c>
      <c r="AQ202" s="31">
        <f t="shared" si="394"/>
        <v>668.10000000000002</v>
      </c>
      <c r="AR202" s="31">
        <f t="shared" si="395"/>
        <v>8231.5</v>
      </c>
      <c r="AS202" s="31">
        <f t="shared" si="651"/>
        <v>0</v>
      </c>
      <c r="AT202" s="31">
        <f t="shared" si="652"/>
        <v>0</v>
      </c>
      <c r="AU202" s="31">
        <f t="shared" si="653"/>
        <v>0</v>
      </c>
      <c r="AV202" s="31">
        <f t="shared" si="396"/>
        <v>0</v>
      </c>
      <c r="AW202" s="31">
        <f t="shared" si="397"/>
        <v>668.10000000000002</v>
      </c>
      <c r="AX202" s="31">
        <f t="shared" si="398"/>
        <v>8231.5</v>
      </c>
      <c r="AY202" s="31">
        <f t="shared" si="654"/>
        <v>0</v>
      </c>
      <c r="AZ202" s="31">
        <f t="shared" si="655"/>
        <v>0</v>
      </c>
      <c r="BA202" s="31">
        <f t="shared" si="656"/>
        <v>0</v>
      </c>
      <c r="BB202" s="31">
        <f t="shared" si="399"/>
        <v>0</v>
      </c>
      <c r="BC202" s="31">
        <f t="shared" si="400"/>
        <v>668.10000000000002</v>
      </c>
      <c r="BD202" s="31">
        <f t="shared" si="401"/>
        <v>8231.5</v>
      </c>
      <c r="BE202" s="31">
        <f t="shared" si="657"/>
        <v>0</v>
      </c>
      <c r="BF202" s="31">
        <f t="shared" si="658"/>
        <v>0</v>
      </c>
      <c r="BG202" s="31">
        <f t="shared" si="659"/>
        <v>0</v>
      </c>
      <c r="BH202" s="31">
        <f t="shared" si="402"/>
        <v>0</v>
      </c>
      <c r="BI202" s="31">
        <f t="shared" si="403"/>
        <v>668.10000000000002</v>
      </c>
      <c r="BJ202" s="31">
        <f t="shared" si="404"/>
        <v>8231.5</v>
      </c>
      <c r="BK202" s="31">
        <f t="shared" si="660"/>
        <v>0</v>
      </c>
      <c r="BL202" s="31">
        <f t="shared" si="661"/>
        <v>0</v>
      </c>
      <c r="BM202" s="31">
        <f t="shared" si="662"/>
        <v>0</v>
      </c>
      <c r="BN202" s="31">
        <f t="shared" si="405"/>
        <v>0</v>
      </c>
      <c r="BO202" s="31">
        <f t="shared" si="406"/>
        <v>668.10000000000002</v>
      </c>
      <c r="BP202" s="31">
        <f t="shared" si="407"/>
        <v>8231.5</v>
      </c>
      <c r="BQ202" s="31">
        <f t="shared" si="663"/>
        <v>0</v>
      </c>
      <c r="BR202" s="31">
        <f t="shared" si="664"/>
        <v>0</v>
      </c>
      <c r="BS202" s="31">
        <f t="shared" si="408"/>
        <v>0</v>
      </c>
      <c r="BT202" s="31">
        <f t="shared" si="409"/>
        <v>668.10000000000002</v>
      </c>
      <c r="BU202" s="31">
        <f t="shared" si="410"/>
        <v>8231.5</v>
      </c>
      <c r="BV202" s="31">
        <f t="shared" si="665"/>
        <v>0</v>
      </c>
      <c r="BW202" s="31">
        <f t="shared" si="666"/>
        <v>0</v>
      </c>
      <c r="BX202" s="31">
        <f t="shared" si="411"/>
        <v>0</v>
      </c>
      <c r="BY202" s="31">
        <f t="shared" si="412"/>
        <v>668.10000000000002</v>
      </c>
      <c r="BZ202" s="31">
        <f t="shared" si="413"/>
        <v>8231.5</v>
      </c>
      <c r="CA202" s="31">
        <f t="shared" si="667"/>
        <v>0</v>
      </c>
      <c r="CB202" s="31">
        <f t="shared" si="668"/>
        <v>0</v>
      </c>
      <c r="CC202" s="31">
        <f t="shared" si="669"/>
        <v>0</v>
      </c>
      <c r="CD202" s="31">
        <f t="shared" si="544"/>
        <v>0</v>
      </c>
      <c r="CE202" s="31">
        <f t="shared" si="545"/>
        <v>668.10000000000002</v>
      </c>
      <c r="CF202" s="31">
        <f t="shared" si="546"/>
        <v>8231.5</v>
      </c>
      <c r="CG202" s="31">
        <f t="shared" si="670"/>
        <v>0</v>
      </c>
      <c r="CH202" s="24"/>
      <c r="CI202" s="40"/>
      <c r="CO202" s="1" t="s">
        <v>31</v>
      </c>
    </row>
    <row r="203" ht="39.549999999999997">
      <c r="A203" s="41" t="s">
        <v>167</v>
      </c>
      <c r="B203" s="17">
        <v>400</v>
      </c>
      <c r="C203" s="16"/>
      <c r="D203" s="16"/>
      <c r="E203" s="39" t="s">
        <v>84</v>
      </c>
      <c r="F203" s="31">
        <f t="shared" si="630"/>
        <v>0</v>
      </c>
      <c r="G203" s="31">
        <f t="shared" si="631"/>
        <v>668.10000000000002</v>
      </c>
      <c r="H203" s="31">
        <f t="shared" si="632"/>
        <v>8231.5</v>
      </c>
      <c r="I203" s="31">
        <f t="shared" si="633"/>
        <v>0</v>
      </c>
      <c r="J203" s="31">
        <f t="shared" si="634"/>
        <v>0</v>
      </c>
      <c r="K203" s="31">
        <f t="shared" si="635"/>
        <v>0</v>
      </c>
      <c r="L203" s="31">
        <f t="shared" si="378"/>
        <v>0</v>
      </c>
      <c r="M203" s="31">
        <f t="shared" si="379"/>
        <v>668.10000000000002</v>
      </c>
      <c r="N203" s="31">
        <f t="shared" si="380"/>
        <v>8231.5</v>
      </c>
      <c r="O203" s="31">
        <f t="shared" si="636"/>
        <v>0</v>
      </c>
      <c r="P203" s="31">
        <f t="shared" si="637"/>
        <v>0</v>
      </c>
      <c r="Q203" s="31">
        <f t="shared" si="638"/>
        <v>0</v>
      </c>
      <c r="R203" s="31">
        <f t="shared" si="381"/>
        <v>0</v>
      </c>
      <c r="S203" s="31">
        <f t="shared" si="382"/>
        <v>668.10000000000002</v>
      </c>
      <c r="T203" s="31">
        <f t="shared" si="383"/>
        <v>8231.5</v>
      </c>
      <c r="U203" s="31">
        <f t="shared" si="639"/>
        <v>0</v>
      </c>
      <c r="V203" s="31">
        <f t="shared" si="640"/>
        <v>0</v>
      </c>
      <c r="W203" s="31">
        <f t="shared" si="641"/>
        <v>0</v>
      </c>
      <c r="X203" s="31">
        <f t="shared" si="384"/>
        <v>0</v>
      </c>
      <c r="Y203" s="31">
        <f t="shared" si="385"/>
        <v>668.10000000000002</v>
      </c>
      <c r="Z203" s="31">
        <f t="shared" si="386"/>
        <v>8231.5</v>
      </c>
      <c r="AA203" s="31">
        <f t="shared" si="642"/>
        <v>0</v>
      </c>
      <c r="AB203" s="31">
        <f t="shared" si="643"/>
        <v>0</v>
      </c>
      <c r="AC203" s="31">
        <f t="shared" si="644"/>
        <v>0</v>
      </c>
      <c r="AD203" s="31">
        <f t="shared" si="387"/>
        <v>0</v>
      </c>
      <c r="AE203" s="31">
        <f t="shared" si="388"/>
        <v>668.10000000000002</v>
      </c>
      <c r="AF203" s="31">
        <f t="shared" si="389"/>
        <v>8231.5</v>
      </c>
      <c r="AG203" s="31">
        <f t="shared" si="645"/>
        <v>0</v>
      </c>
      <c r="AH203" s="31">
        <f t="shared" si="646"/>
        <v>0</v>
      </c>
      <c r="AI203" s="31">
        <f t="shared" si="647"/>
        <v>0</v>
      </c>
      <c r="AJ203" s="31">
        <f t="shared" si="390"/>
        <v>0</v>
      </c>
      <c r="AK203" s="31">
        <f t="shared" si="391"/>
        <v>668.10000000000002</v>
      </c>
      <c r="AL203" s="31">
        <f t="shared" si="392"/>
        <v>8231.5</v>
      </c>
      <c r="AM203" s="31">
        <f t="shared" si="648"/>
        <v>0</v>
      </c>
      <c r="AN203" s="31">
        <f t="shared" si="649"/>
        <v>0</v>
      </c>
      <c r="AO203" s="31">
        <f t="shared" si="650"/>
        <v>0</v>
      </c>
      <c r="AP203" s="31">
        <f t="shared" si="393"/>
        <v>0</v>
      </c>
      <c r="AQ203" s="31">
        <f t="shared" si="394"/>
        <v>668.10000000000002</v>
      </c>
      <c r="AR203" s="31">
        <f t="shared" si="395"/>
        <v>8231.5</v>
      </c>
      <c r="AS203" s="31">
        <f t="shared" si="651"/>
        <v>0</v>
      </c>
      <c r="AT203" s="31">
        <f t="shared" si="652"/>
        <v>0</v>
      </c>
      <c r="AU203" s="31">
        <f t="shared" si="653"/>
        <v>0</v>
      </c>
      <c r="AV203" s="31">
        <f t="shared" si="396"/>
        <v>0</v>
      </c>
      <c r="AW203" s="31">
        <f t="shared" si="397"/>
        <v>668.10000000000002</v>
      </c>
      <c r="AX203" s="31">
        <f t="shared" si="398"/>
        <v>8231.5</v>
      </c>
      <c r="AY203" s="31">
        <f t="shared" si="654"/>
        <v>0</v>
      </c>
      <c r="AZ203" s="31">
        <f t="shared" si="655"/>
        <v>0</v>
      </c>
      <c r="BA203" s="31">
        <f t="shared" si="656"/>
        <v>0</v>
      </c>
      <c r="BB203" s="31">
        <f t="shared" si="399"/>
        <v>0</v>
      </c>
      <c r="BC203" s="31">
        <f t="shared" si="400"/>
        <v>668.10000000000002</v>
      </c>
      <c r="BD203" s="31">
        <f t="shared" si="401"/>
        <v>8231.5</v>
      </c>
      <c r="BE203" s="31">
        <f t="shared" si="657"/>
        <v>0</v>
      </c>
      <c r="BF203" s="31">
        <f t="shared" si="658"/>
        <v>0</v>
      </c>
      <c r="BG203" s="31">
        <f t="shared" si="659"/>
        <v>0</v>
      </c>
      <c r="BH203" s="31">
        <f t="shared" si="402"/>
        <v>0</v>
      </c>
      <c r="BI203" s="31">
        <f t="shared" si="403"/>
        <v>668.10000000000002</v>
      </c>
      <c r="BJ203" s="31">
        <f t="shared" si="404"/>
        <v>8231.5</v>
      </c>
      <c r="BK203" s="31">
        <f t="shared" si="660"/>
        <v>0</v>
      </c>
      <c r="BL203" s="31">
        <f t="shared" si="661"/>
        <v>0</v>
      </c>
      <c r="BM203" s="31">
        <f t="shared" si="662"/>
        <v>0</v>
      </c>
      <c r="BN203" s="31">
        <f t="shared" si="405"/>
        <v>0</v>
      </c>
      <c r="BO203" s="31">
        <f t="shared" si="406"/>
        <v>668.10000000000002</v>
      </c>
      <c r="BP203" s="31">
        <f t="shared" si="407"/>
        <v>8231.5</v>
      </c>
      <c r="BQ203" s="31">
        <f t="shared" si="663"/>
        <v>0</v>
      </c>
      <c r="BR203" s="31">
        <f t="shared" si="664"/>
        <v>0</v>
      </c>
      <c r="BS203" s="31">
        <f t="shared" si="408"/>
        <v>0</v>
      </c>
      <c r="BT203" s="31">
        <f t="shared" si="409"/>
        <v>668.10000000000002</v>
      </c>
      <c r="BU203" s="31">
        <f t="shared" si="410"/>
        <v>8231.5</v>
      </c>
      <c r="BV203" s="31">
        <f t="shared" si="665"/>
        <v>0</v>
      </c>
      <c r="BW203" s="31">
        <f t="shared" si="666"/>
        <v>0</v>
      </c>
      <c r="BX203" s="31">
        <f t="shared" si="411"/>
        <v>0</v>
      </c>
      <c r="BY203" s="31">
        <f t="shared" si="412"/>
        <v>668.10000000000002</v>
      </c>
      <c r="BZ203" s="31">
        <f t="shared" si="413"/>
        <v>8231.5</v>
      </c>
      <c r="CA203" s="31">
        <f t="shared" si="667"/>
        <v>0</v>
      </c>
      <c r="CB203" s="31">
        <f t="shared" si="668"/>
        <v>0</v>
      </c>
      <c r="CC203" s="31">
        <f t="shared" si="669"/>
        <v>0</v>
      </c>
      <c r="CD203" s="31">
        <f t="shared" si="544"/>
        <v>0</v>
      </c>
      <c r="CE203" s="31">
        <f t="shared" si="545"/>
        <v>668.10000000000002</v>
      </c>
      <c r="CF203" s="31">
        <f t="shared" si="546"/>
        <v>8231.5</v>
      </c>
      <c r="CG203" s="31">
        <f t="shared" si="670"/>
        <v>0</v>
      </c>
      <c r="CH203" s="24"/>
      <c r="CI203" s="40"/>
      <c r="CM203" s="1" t="s">
        <v>29</v>
      </c>
    </row>
    <row r="204" ht="15">
      <c r="A204" s="41" t="s">
        <v>167</v>
      </c>
      <c r="B204" s="17">
        <v>410</v>
      </c>
      <c r="C204" s="16"/>
      <c r="D204" s="16"/>
      <c r="E204" s="39" t="s">
        <v>85</v>
      </c>
      <c r="F204" s="31">
        <f t="shared" si="630"/>
        <v>0</v>
      </c>
      <c r="G204" s="31">
        <f t="shared" si="631"/>
        <v>668.10000000000002</v>
      </c>
      <c r="H204" s="31">
        <f t="shared" si="632"/>
        <v>8231.5</v>
      </c>
      <c r="I204" s="31">
        <f t="shared" si="633"/>
        <v>0</v>
      </c>
      <c r="J204" s="31">
        <f t="shared" si="634"/>
        <v>0</v>
      </c>
      <c r="K204" s="31">
        <f t="shared" si="635"/>
        <v>0</v>
      </c>
      <c r="L204" s="31">
        <f t="shared" si="378"/>
        <v>0</v>
      </c>
      <c r="M204" s="31">
        <f t="shared" si="379"/>
        <v>668.10000000000002</v>
      </c>
      <c r="N204" s="31">
        <f t="shared" si="380"/>
        <v>8231.5</v>
      </c>
      <c r="O204" s="31">
        <f t="shared" si="636"/>
        <v>0</v>
      </c>
      <c r="P204" s="31">
        <f t="shared" si="637"/>
        <v>0</v>
      </c>
      <c r="Q204" s="31">
        <f t="shared" si="638"/>
        <v>0</v>
      </c>
      <c r="R204" s="31">
        <f t="shared" si="381"/>
        <v>0</v>
      </c>
      <c r="S204" s="31">
        <f t="shared" si="382"/>
        <v>668.10000000000002</v>
      </c>
      <c r="T204" s="31">
        <f t="shared" si="383"/>
        <v>8231.5</v>
      </c>
      <c r="U204" s="31">
        <f t="shared" si="639"/>
        <v>0</v>
      </c>
      <c r="V204" s="31">
        <f t="shared" si="640"/>
        <v>0</v>
      </c>
      <c r="W204" s="31">
        <f t="shared" si="641"/>
        <v>0</v>
      </c>
      <c r="X204" s="31">
        <f t="shared" si="384"/>
        <v>0</v>
      </c>
      <c r="Y204" s="31">
        <f t="shared" si="385"/>
        <v>668.10000000000002</v>
      </c>
      <c r="Z204" s="31">
        <f t="shared" si="386"/>
        <v>8231.5</v>
      </c>
      <c r="AA204" s="31">
        <f t="shared" si="642"/>
        <v>0</v>
      </c>
      <c r="AB204" s="31">
        <f t="shared" si="643"/>
        <v>0</v>
      </c>
      <c r="AC204" s="31">
        <f t="shared" si="644"/>
        <v>0</v>
      </c>
      <c r="AD204" s="31">
        <f t="shared" si="387"/>
        <v>0</v>
      </c>
      <c r="AE204" s="31">
        <f t="shared" si="388"/>
        <v>668.10000000000002</v>
      </c>
      <c r="AF204" s="31">
        <f t="shared" si="389"/>
        <v>8231.5</v>
      </c>
      <c r="AG204" s="31">
        <f t="shared" si="645"/>
        <v>0</v>
      </c>
      <c r="AH204" s="31">
        <f t="shared" si="646"/>
        <v>0</v>
      </c>
      <c r="AI204" s="31">
        <f t="shared" si="647"/>
        <v>0</v>
      </c>
      <c r="AJ204" s="31">
        <f t="shared" si="390"/>
        <v>0</v>
      </c>
      <c r="AK204" s="31">
        <f t="shared" si="391"/>
        <v>668.10000000000002</v>
      </c>
      <c r="AL204" s="31">
        <f t="shared" si="392"/>
        <v>8231.5</v>
      </c>
      <c r="AM204" s="31">
        <f t="shared" si="648"/>
        <v>0</v>
      </c>
      <c r="AN204" s="31">
        <f t="shared" si="649"/>
        <v>0</v>
      </c>
      <c r="AO204" s="31">
        <f t="shared" si="650"/>
        <v>0</v>
      </c>
      <c r="AP204" s="31">
        <f t="shared" si="393"/>
        <v>0</v>
      </c>
      <c r="AQ204" s="31">
        <f t="shared" si="394"/>
        <v>668.10000000000002</v>
      </c>
      <c r="AR204" s="31">
        <f t="shared" si="395"/>
        <v>8231.5</v>
      </c>
      <c r="AS204" s="31">
        <f t="shared" si="651"/>
        <v>0</v>
      </c>
      <c r="AT204" s="31">
        <f t="shared" si="652"/>
        <v>0</v>
      </c>
      <c r="AU204" s="31">
        <f t="shared" si="653"/>
        <v>0</v>
      </c>
      <c r="AV204" s="31">
        <f t="shared" si="396"/>
        <v>0</v>
      </c>
      <c r="AW204" s="31">
        <f t="shared" si="397"/>
        <v>668.10000000000002</v>
      </c>
      <c r="AX204" s="31">
        <f t="shared" si="398"/>
        <v>8231.5</v>
      </c>
      <c r="AY204" s="31">
        <f t="shared" si="654"/>
        <v>0</v>
      </c>
      <c r="AZ204" s="31">
        <f t="shared" si="655"/>
        <v>0</v>
      </c>
      <c r="BA204" s="31">
        <f t="shared" si="656"/>
        <v>0</v>
      </c>
      <c r="BB204" s="31">
        <f t="shared" si="399"/>
        <v>0</v>
      </c>
      <c r="BC204" s="31">
        <f t="shared" si="400"/>
        <v>668.10000000000002</v>
      </c>
      <c r="BD204" s="31">
        <f t="shared" si="401"/>
        <v>8231.5</v>
      </c>
      <c r="BE204" s="31">
        <f t="shared" si="657"/>
        <v>0</v>
      </c>
      <c r="BF204" s="31">
        <f t="shared" si="658"/>
        <v>0</v>
      </c>
      <c r="BG204" s="31">
        <f t="shared" si="659"/>
        <v>0</v>
      </c>
      <c r="BH204" s="31">
        <f t="shared" si="402"/>
        <v>0</v>
      </c>
      <c r="BI204" s="31">
        <f t="shared" si="403"/>
        <v>668.10000000000002</v>
      </c>
      <c r="BJ204" s="31">
        <f t="shared" si="404"/>
        <v>8231.5</v>
      </c>
      <c r="BK204" s="31">
        <f t="shared" si="660"/>
        <v>0</v>
      </c>
      <c r="BL204" s="31">
        <f t="shared" si="661"/>
        <v>0</v>
      </c>
      <c r="BM204" s="31">
        <f t="shared" si="662"/>
        <v>0</v>
      </c>
      <c r="BN204" s="31">
        <f t="shared" si="405"/>
        <v>0</v>
      </c>
      <c r="BO204" s="31">
        <f t="shared" si="406"/>
        <v>668.10000000000002</v>
      </c>
      <c r="BP204" s="31">
        <f t="shared" si="407"/>
        <v>8231.5</v>
      </c>
      <c r="BQ204" s="31">
        <f t="shared" si="663"/>
        <v>0</v>
      </c>
      <c r="BR204" s="31">
        <f t="shared" si="664"/>
        <v>0</v>
      </c>
      <c r="BS204" s="31">
        <f t="shared" si="408"/>
        <v>0</v>
      </c>
      <c r="BT204" s="31">
        <f t="shared" si="409"/>
        <v>668.10000000000002</v>
      </c>
      <c r="BU204" s="31">
        <f t="shared" si="410"/>
        <v>8231.5</v>
      </c>
      <c r="BV204" s="31">
        <f t="shared" si="665"/>
        <v>0</v>
      </c>
      <c r="BW204" s="31">
        <f t="shared" si="666"/>
        <v>0</v>
      </c>
      <c r="BX204" s="31">
        <f t="shared" si="411"/>
        <v>0</v>
      </c>
      <c r="BY204" s="31">
        <f t="shared" si="412"/>
        <v>668.10000000000002</v>
      </c>
      <c r="BZ204" s="31">
        <f t="shared" si="413"/>
        <v>8231.5</v>
      </c>
      <c r="CA204" s="31">
        <f t="shared" si="667"/>
        <v>0</v>
      </c>
      <c r="CB204" s="31">
        <f t="shared" si="668"/>
        <v>0</v>
      </c>
      <c r="CC204" s="31">
        <f t="shared" si="669"/>
        <v>0</v>
      </c>
      <c r="CD204" s="31">
        <f t="shared" si="544"/>
        <v>0</v>
      </c>
      <c r="CE204" s="31">
        <f t="shared" si="545"/>
        <v>668.10000000000002</v>
      </c>
      <c r="CF204" s="31">
        <f t="shared" si="546"/>
        <v>8231.5</v>
      </c>
      <c r="CG204" s="31">
        <f t="shared" si="670"/>
        <v>0</v>
      </c>
      <c r="CH204" s="24"/>
      <c r="CI204" s="40"/>
      <c r="CN204" s="1" t="s">
        <v>30</v>
      </c>
    </row>
    <row r="205" ht="43.75">
      <c r="A205" s="41" t="s">
        <v>167</v>
      </c>
      <c r="B205" s="17">
        <v>410</v>
      </c>
      <c r="C205" s="16" t="s">
        <v>67</v>
      </c>
      <c r="D205" s="16" t="s">
        <v>134</v>
      </c>
      <c r="E205" s="39" t="s">
        <v>135</v>
      </c>
      <c r="F205" s="31"/>
      <c r="G205" s="31">
        <v>668.10000000000002</v>
      </c>
      <c r="H205" s="31">
        <v>8231.5</v>
      </c>
      <c r="I205" s="31"/>
      <c r="J205" s="31"/>
      <c r="K205" s="31"/>
      <c r="L205" s="31">
        <f t="shared" ref="L205:L268" si="671">F205+I205</f>
        <v>0</v>
      </c>
      <c r="M205" s="31">
        <f t="shared" ref="M205:M268" si="672">G205+J205</f>
        <v>668.10000000000002</v>
      </c>
      <c r="N205" s="31">
        <f t="shared" ref="N205:N268" si="673">H205+K205</f>
        <v>8231.5</v>
      </c>
      <c r="O205" s="31"/>
      <c r="P205" s="31"/>
      <c r="Q205" s="31"/>
      <c r="R205" s="31">
        <f t="shared" ref="R205:R268" si="674">L205+O205</f>
        <v>0</v>
      </c>
      <c r="S205" s="31">
        <f t="shared" ref="S205:S268" si="675">M205+P205</f>
        <v>668.10000000000002</v>
      </c>
      <c r="T205" s="31">
        <f t="shared" ref="T205:T268" si="676">N205+Q205</f>
        <v>8231.5</v>
      </c>
      <c r="U205" s="31"/>
      <c r="V205" s="31"/>
      <c r="W205" s="31"/>
      <c r="X205" s="31">
        <f t="shared" ref="X205:X268" si="677">R205+U205</f>
        <v>0</v>
      </c>
      <c r="Y205" s="31">
        <f t="shared" ref="Y205:Y268" si="678">S205+V205</f>
        <v>668.10000000000002</v>
      </c>
      <c r="Z205" s="31">
        <f t="shared" ref="Z205:Z268" si="679">T205+W205</f>
        <v>8231.5</v>
      </c>
      <c r="AA205" s="31"/>
      <c r="AB205" s="31"/>
      <c r="AC205" s="31"/>
      <c r="AD205" s="31">
        <f t="shared" ref="AD205:AD268" si="680">X205+AA205</f>
        <v>0</v>
      </c>
      <c r="AE205" s="31">
        <f t="shared" ref="AE205:AE268" si="681">Y205+AB205</f>
        <v>668.10000000000002</v>
      </c>
      <c r="AF205" s="31">
        <f t="shared" ref="AF205:AF268" si="682">Z205+AC205</f>
        <v>8231.5</v>
      </c>
      <c r="AG205" s="31"/>
      <c r="AH205" s="31"/>
      <c r="AI205" s="31"/>
      <c r="AJ205" s="31">
        <f t="shared" ref="AJ205:AJ268" si="683">AD205+AG205</f>
        <v>0</v>
      </c>
      <c r="AK205" s="31">
        <f t="shared" ref="AK205:AK268" si="684">AE205+AH205</f>
        <v>668.10000000000002</v>
      </c>
      <c r="AL205" s="31">
        <f t="shared" ref="AL205:AL268" si="685">AF205+AI205</f>
        <v>8231.5</v>
      </c>
      <c r="AM205" s="31"/>
      <c r="AN205" s="31"/>
      <c r="AO205" s="31"/>
      <c r="AP205" s="31">
        <f t="shared" ref="AP205:AP268" si="686">AJ205+AM205</f>
        <v>0</v>
      </c>
      <c r="AQ205" s="31">
        <f t="shared" ref="AQ205:AQ268" si="687">AK205+AN205</f>
        <v>668.10000000000002</v>
      </c>
      <c r="AR205" s="31">
        <f t="shared" ref="AR205:AR268" si="688">AL205+AO205</f>
        <v>8231.5</v>
      </c>
      <c r="AS205" s="31"/>
      <c r="AT205" s="31"/>
      <c r="AU205" s="31"/>
      <c r="AV205" s="31">
        <f t="shared" ref="AV205:AV268" si="689">AP205+AS205</f>
        <v>0</v>
      </c>
      <c r="AW205" s="31">
        <f t="shared" ref="AW205:AW268" si="690">AQ205+AT205</f>
        <v>668.10000000000002</v>
      </c>
      <c r="AX205" s="31">
        <f t="shared" ref="AX205:AX268" si="691">AR205+AU205</f>
        <v>8231.5</v>
      </c>
      <c r="AY205" s="31"/>
      <c r="AZ205" s="31"/>
      <c r="BA205" s="31"/>
      <c r="BB205" s="31">
        <f t="shared" ref="BB205:BB268" si="692">AV205+AY205</f>
        <v>0</v>
      </c>
      <c r="BC205" s="31">
        <f t="shared" ref="BC205:BC268" si="693">AW205+AZ205</f>
        <v>668.10000000000002</v>
      </c>
      <c r="BD205" s="31">
        <f t="shared" ref="BD205:BD268" si="694">AX205+BA205</f>
        <v>8231.5</v>
      </c>
      <c r="BE205" s="31"/>
      <c r="BF205" s="31"/>
      <c r="BG205" s="31"/>
      <c r="BH205" s="31">
        <f t="shared" ref="BH205:BH268" si="695">BB205+BE205</f>
        <v>0</v>
      </c>
      <c r="BI205" s="31">
        <f t="shared" ref="BI205:BI268" si="696">BC205+BF205</f>
        <v>668.10000000000002</v>
      </c>
      <c r="BJ205" s="31">
        <f t="shared" ref="BJ205:BJ268" si="697">BD205+BG205</f>
        <v>8231.5</v>
      </c>
      <c r="BK205" s="31"/>
      <c r="BL205" s="31"/>
      <c r="BM205" s="31"/>
      <c r="BN205" s="31">
        <f t="shared" ref="BN205:BN268" si="698">BH205+BK205</f>
        <v>0</v>
      </c>
      <c r="BO205" s="31">
        <f t="shared" ref="BO205:BO268" si="699">BI205+BL205</f>
        <v>668.10000000000002</v>
      </c>
      <c r="BP205" s="31">
        <f t="shared" ref="BP205:BP268" si="700">BJ205+BM205</f>
        <v>8231.5</v>
      </c>
      <c r="BQ205" s="31"/>
      <c r="BR205" s="31"/>
      <c r="BS205" s="31">
        <f t="shared" ref="BS205:BS268" si="701">BQ205+BN205</f>
        <v>0</v>
      </c>
      <c r="BT205" s="31">
        <f t="shared" ref="BT205:BT268" si="702">BR205+BO205</f>
        <v>668.10000000000002</v>
      </c>
      <c r="BU205" s="31">
        <f t="shared" ref="BU205:BU268" si="703">BP205</f>
        <v>8231.5</v>
      </c>
      <c r="BV205" s="31"/>
      <c r="BW205" s="31"/>
      <c r="BX205" s="31">
        <f t="shared" ref="BX205:BX268" si="704">BS205</f>
        <v>0</v>
      </c>
      <c r="BY205" s="31">
        <f t="shared" ref="BY205:BY268" si="705">BT205+BV205</f>
        <v>668.10000000000002</v>
      </c>
      <c r="BZ205" s="31">
        <f t="shared" ref="BZ205:BZ268" si="706">BU205+BW205</f>
        <v>8231.5</v>
      </c>
      <c r="CA205" s="31"/>
      <c r="CB205" s="31"/>
      <c r="CC205" s="31"/>
      <c r="CD205" s="31">
        <f t="shared" si="544"/>
        <v>0</v>
      </c>
      <c r="CE205" s="31">
        <f t="shared" si="545"/>
        <v>668.10000000000002</v>
      </c>
      <c r="CF205" s="31">
        <f t="shared" si="546"/>
        <v>8231.5</v>
      </c>
      <c r="CG205" s="31"/>
      <c r="CH205" s="24"/>
      <c r="CI205" s="40"/>
    </row>
    <row r="206" ht="57.700000000000003">
      <c r="A206" s="41" t="s">
        <v>169</v>
      </c>
      <c r="B206" s="17"/>
      <c r="C206" s="16"/>
      <c r="D206" s="16"/>
      <c r="E206" s="39" t="s">
        <v>170</v>
      </c>
      <c r="F206" s="31">
        <f t="shared" si="630"/>
        <v>9209.2999999999993</v>
      </c>
      <c r="G206" s="31">
        <f t="shared" si="631"/>
        <v>0</v>
      </c>
      <c r="H206" s="31">
        <f t="shared" si="632"/>
        <v>0</v>
      </c>
      <c r="I206" s="31">
        <f t="shared" si="633"/>
        <v>0</v>
      </c>
      <c r="J206" s="31">
        <f t="shared" si="634"/>
        <v>0</v>
      </c>
      <c r="K206" s="31">
        <f t="shared" si="635"/>
        <v>0</v>
      </c>
      <c r="L206" s="31">
        <f t="shared" si="671"/>
        <v>9209.2999999999993</v>
      </c>
      <c r="M206" s="31">
        <f t="shared" si="672"/>
        <v>0</v>
      </c>
      <c r="N206" s="31">
        <f t="shared" si="673"/>
        <v>0</v>
      </c>
      <c r="O206" s="31">
        <f t="shared" si="636"/>
        <v>0</v>
      </c>
      <c r="P206" s="31">
        <f t="shared" si="637"/>
        <v>0</v>
      </c>
      <c r="Q206" s="31">
        <f t="shared" si="638"/>
        <v>0</v>
      </c>
      <c r="R206" s="31">
        <f t="shared" si="674"/>
        <v>9209.2999999999993</v>
      </c>
      <c r="S206" s="31">
        <f t="shared" si="675"/>
        <v>0</v>
      </c>
      <c r="T206" s="31">
        <f t="shared" si="676"/>
        <v>0</v>
      </c>
      <c r="U206" s="31">
        <f t="shared" si="639"/>
        <v>0</v>
      </c>
      <c r="V206" s="31">
        <f t="shared" si="640"/>
        <v>0</v>
      </c>
      <c r="W206" s="31">
        <f t="shared" si="641"/>
        <v>0</v>
      </c>
      <c r="X206" s="31">
        <f t="shared" si="677"/>
        <v>9209.2999999999993</v>
      </c>
      <c r="Y206" s="31">
        <f t="shared" si="678"/>
        <v>0</v>
      </c>
      <c r="Z206" s="31">
        <f t="shared" si="679"/>
        <v>0</v>
      </c>
      <c r="AA206" s="31">
        <f t="shared" si="642"/>
        <v>0</v>
      </c>
      <c r="AB206" s="31">
        <f t="shared" si="643"/>
        <v>0</v>
      </c>
      <c r="AC206" s="31">
        <f t="shared" si="644"/>
        <v>0</v>
      </c>
      <c r="AD206" s="31">
        <f t="shared" si="680"/>
        <v>9209.2999999999993</v>
      </c>
      <c r="AE206" s="31">
        <f t="shared" si="681"/>
        <v>0</v>
      </c>
      <c r="AF206" s="31">
        <f t="shared" si="682"/>
        <v>0</v>
      </c>
      <c r="AG206" s="31">
        <f t="shared" si="645"/>
        <v>0</v>
      </c>
      <c r="AH206" s="31">
        <f t="shared" si="646"/>
        <v>0</v>
      </c>
      <c r="AI206" s="31">
        <f t="shared" si="647"/>
        <v>0</v>
      </c>
      <c r="AJ206" s="31">
        <f t="shared" si="683"/>
        <v>9209.2999999999993</v>
      </c>
      <c r="AK206" s="31">
        <f t="shared" si="684"/>
        <v>0</v>
      </c>
      <c r="AL206" s="31">
        <f t="shared" si="685"/>
        <v>0</v>
      </c>
      <c r="AM206" s="31">
        <f t="shared" si="648"/>
        <v>0</v>
      </c>
      <c r="AN206" s="31">
        <f t="shared" si="649"/>
        <v>0</v>
      </c>
      <c r="AO206" s="31">
        <f t="shared" si="650"/>
        <v>0</v>
      </c>
      <c r="AP206" s="31">
        <f t="shared" si="686"/>
        <v>9209.2999999999993</v>
      </c>
      <c r="AQ206" s="31">
        <f t="shared" si="687"/>
        <v>0</v>
      </c>
      <c r="AR206" s="31">
        <f t="shared" si="688"/>
        <v>0</v>
      </c>
      <c r="AS206" s="31">
        <f t="shared" si="651"/>
        <v>0</v>
      </c>
      <c r="AT206" s="31">
        <f t="shared" si="652"/>
        <v>0</v>
      </c>
      <c r="AU206" s="31">
        <f t="shared" si="653"/>
        <v>0</v>
      </c>
      <c r="AV206" s="31">
        <f t="shared" si="689"/>
        <v>9209.2999999999993</v>
      </c>
      <c r="AW206" s="31">
        <f t="shared" si="690"/>
        <v>0</v>
      </c>
      <c r="AX206" s="31">
        <f t="shared" si="691"/>
        <v>0</v>
      </c>
      <c r="AY206" s="31">
        <f t="shared" si="654"/>
        <v>0</v>
      </c>
      <c r="AZ206" s="31">
        <f t="shared" si="655"/>
        <v>0</v>
      </c>
      <c r="BA206" s="31">
        <f t="shared" si="656"/>
        <v>0</v>
      </c>
      <c r="BB206" s="31">
        <f t="shared" si="692"/>
        <v>9209.2999999999993</v>
      </c>
      <c r="BC206" s="31">
        <f t="shared" si="693"/>
        <v>0</v>
      </c>
      <c r="BD206" s="31">
        <f t="shared" si="694"/>
        <v>0</v>
      </c>
      <c r="BE206" s="31">
        <f t="shared" si="657"/>
        <v>0</v>
      </c>
      <c r="BF206" s="31">
        <f t="shared" si="658"/>
        <v>0</v>
      </c>
      <c r="BG206" s="31">
        <f t="shared" si="659"/>
        <v>0</v>
      </c>
      <c r="BH206" s="31">
        <f t="shared" si="695"/>
        <v>9209.2999999999993</v>
      </c>
      <c r="BI206" s="31">
        <f t="shared" si="696"/>
        <v>0</v>
      </c>
      <c r="BJ206" s="31">
        <f t="shared" si="697"/>
        <v>0</v>
      </c>
      <c r="BK206" s="31">
        <f t="shared" si="660"/>
        <v>-9209.2999999999993</v>
      </c>
      <c r="BL206" s="31">
        <f t="shared" si="661"/>
        <v>9209.2999999999993</v>
      </c>
      <c r="BM206" s="31">
        <f t="shared" si="662"/>
        <v>0</v>
      </c>
      <c r="BN206" s="31">
        <f t="shared" si="698"/>
        <v>0</v>
      </c>
      <c r="BO206" s="31">
        <f t="shared" si="699"/>
        <v>9209.2999999999993</v>
      </c>
      <c r="BP206" s="31">
        <f t="shared" si="700"/>
        <v>0</v>
      </c>
      <c r="BQ206" s="31">
        <f t="shared" si="663"/>
        <v>0</v>
      </c>
      <c r="BR206" s="31">
        <f t="shared" si="664"/>
        <v>0</v>
      </c>
      <c r="BS206" s="31">
        <f t="shared" si="701"/>
        <v>0</v>
      </c>
      <c r="BT206" s="31">
        <f t="shared" si="702"/>
        <v>9209.2999999999993</v>
      </c>
      <c r="BU206" s="31">
        <f t="shared" si="703"/>
        <v>0</v>
      </c>
      <c r="BV206" s="31">
        <f t="shared" si="665"/>
        <v>0</v>
      </c>
      <c r="BW206" s="31">
        <f t="shared" si="666"/>
        <v>0</v>
      </c>
      <c r="BX206" s="31">
        <f t="shared" si="704"/>
        <v>0</v>
      </c>
      <c r="BY206" s="31">
        <f t="shared" si="705"/>
        <v>9209.2999999999993</v>
      </c>
      <c r="BZ206" s="31">
        <f t="shared" si="706"/>
        <v>0</v>
      </c>
      <c r="CA206" s="31">
        <f t="shared" si="667"/>
        <v>0</v>
      </c>
      <c r="CB206" s="31">
        <f t="shared" si="668"/>
        <v>0</v>
      </c>
      <c r="CC206" s="31">
        <f t="shared" si="669"/>
        <v>0</v>
      </c>
      <c r="CD206" s="31">
        <f t="shared" si="544"/>
        <v>0</v>
      </c>
      <c r="CE206" s="31">
        <f t="shared" si="545"/>
        <v>9209.2999999999993</v>
      </c>
      <c r="CF206" s="31">
        <f t="shared" si="546"/>
        <v>0</v>
      </c>
      <c r="CG206" s="31">
        <f t="shared" si="670"/>
        <v>0</v>
      </c>
      <c r="CH206" s="24"/>
      <c r="CI206" s="40"/>
      <c r="CO206" s="1" t="s">
        <v>31</v>
      </c>
    </row>
    <row r="207" ht="39.799999999999997">
      <c r="A207" s="41" t="s">
        <v>169</v>
      </c>
      <c r="B207" s="17">
        <v>400</v>
      </c>
      <c r="C207" s="16"/>
      <c r="D207" s="16"/>
      <c r="E207" s="39" t="s">
        <v>84</v>
      </c>
      <c r="F207" s="31">
        <f t="shared" si="630"/>
        <v>9209.2999999999993</v>
      </c>
      <c r="G207" s="31">
        <f t="shared" si="631"/>
        <v>0</v>
      </c>
      <c r="H207" s="31">
        <f t="shared" si="632"/>
        <v>0</v>
      </c>
      <c r="I207" s="31">
        <f t="shared" si="633"/>
        <v>0</v>
      </c>
      <c r="J207" s="31">
        <f t="shared" si="634"/>
        <v>0</v>
      </c>
      <c r="K207" s="31">
        <f t="shared" si="635"/>
        <v>0</v>
      </c>
      <c r="L207" s="31">
        <f t="shared" si="671"/>
        <v>9209.2999999999993</v>
      </c>
      <c r="M207" s="31">
        <f t="shared" si="672"/>
        <v>0</v>
      </c>
      <c r="N207" s="31">
        <f t="shared" si="673"/>
        <v>0</v>
      </c>
      <c r="O207" s="31">
        <f t="shared" si="636"/>
        <v>0</v>
      </c>
      <c r="P207" s="31">
        <f t="shared" si="637"/>
        <v>0</v>
      </c>
      <c r="Q207" s="31">
        <f t="shared" si="638"/>
        <v>0</v>
      </c>
      <c r="R207" s="31">
        <f t="shared" si="674"/>
        <v>9209.2999999999993</v>
      </c>
      <c r="S207" s="31">
        <f t="shared" si="675"/>
        <v>0</v>
      </c>
      <c r="T207" s="31">
        <f t="shared" si="676"/>
        <v>0</v>
      </c>
      <c r="U207" s="31">
        <f t="shared" si="639"/>
        <v>0</v>
      </c>
      <c r="V207" s="31">
        <f t="shared" si="640"/>
        <v>0</v>
      </c>
      <c r="W207" s="31">
        <f t="shared" si="641"/>
        <v>0</v>
      </c>
      <c r="X207" s="31">
        <f t="shared" si="677"/>
        <v>9209.2999999999993</v>
      </c>
      <c r="Y207" s="31">
        <f t="shared" si="678"/>
        <v>0</v>
      </c>
      <c r="Z207" s="31">
        <f t="shared" si="679"/>
        <v>0</v>
      </c>
      <c r="AA207" s="31">
        <f t="shared" si="642"/>
        <v>0</v>
      </c>
      <c r="AB207" s="31">
        <f t="shared" si="643"/>
        <v>0</v>
      </c>
      <c r="AC207" s="31">
        <f t="shared" si="644"/>
        <v>0</v>
      </c>
      <c r="AD207" s="31">
        <f t="shared" si="680"/>
        <v>9209.2999999999993</v>
      </c>
      <c r="AE207" s="31">
        <f t="shared" si="681"/>
        <v>0</v>
      </c>
      <c r="AF207" s="31">
        <f t="shared" si="682"/>
        <v>0</v>
      </c>
      <c r="AG207" s="31">
        <f t="shared" si="645"/>
        <v>0</v>
      </c>
      <c r="AH207" s="31">
        <f t="shared" si="646"/>
        <v>0</v>
      </c>
      <c r="AI207" s="31">
        <f t="shared" si="647"/>
        <v>0</v>
      </c>
      <c r="AJ207" s="31">
        <f t="shared" si="683"/>
        <v>9209.2999999999993</v>
      </c>
      <c r="AK207" s="31">
        <f t="shared" si="684"/>
        <v>0</v>
      </c>
      <c r="AL207" s="31">
        <f t="shared" si="685"/>
        <v>0</v>
      </c>
      <c r="AM207" s="31">
        <f t="shared" si="648"/>
        <v>0</v>
      </c>
      <c r="AN207" s="31">
        <f t="shared" si="649"/>
        <v>0</v>
      </c>
      <c r="AO207" s="31">
        <f t="shared" si="650"/>
        <v>0</v>
      </c>
      <c r="AP207" s="31">
        <f t="shared" si="686"/>
        <v>9209.2999999999993</v>
      </c>
      <c r="AQ207" s="31">
        <f t="shared" si="687"/>
        <v>0</v>
      </c>
      <c r="AR207" s="31">
        <f t="shared" si="688"/>
        <v>0</v>
      </c>
      <c r="AS207" s="31">
        <f t="shared" si="651"/>
        <v>0</v>
      </c>
      <c r="AT207" s="31">
        <f t="shared" si="652"/>
        <v>0</v>
      </c>
      <c r="AU207" s="31">
        <f t="shared" si="653"/>
        <v>0</v>
      </c>
      <c r="AV207" s="31">
        <f t="shared" si="689"/>
        <v>9209.2999999999993</v>
      </c>
      <c r="AW207" s="31">
        <f t="shared" si="690"/>
        <v>0</v>
      </c>
      <c r="AX207" s="31">
        <f t="shared" si="691"/>
        <v>0</v>
      </c>
      <c r="AY207" s="31">
        <f t="shared" si="654"/>
        <v>0</v>
      </c>
      <c r="AZ207" s="31">
        <f t="shared" si="655"/>
        <v>0</v>
      </c>
      <c r="BA207" s="31">
        <f t="shared" si="656"/>
        <v>0</v>
      </c>
      <c r="BB207" s="31">
        <f t="shared" si="692"/>
        <v>9209.2999999999993</v>
      </c>
      <c r="BC207" s="31">
        <f t="shared" si="693"/>
        <v>0</v>
      </c>
      <c r="BD207" s="31">
        <f t="shared" si="694"/>
        <v>0</v>
      </c>
      <c r="BE207" s="31">
        <f t="shared" si="657"/>
        <v>0</v>
      </c>
      <c r="BF207" s="31">
        <f t="shared" si="658"/>
        <v>0</v>
      </c>
      <c r="BG207" s="31">
        <f t="shared" si="659"/>
        <v>0</v>
      </c>
      <c r="BH207" s="31">
        <f t="shared" si="695"/>
        <v>9209.2999999999993</v>
      </c>
      <c r="BI207" s="31">
        <f t="shared" si="696"/>
        <v>0</v>
      </c>
      <c r="BJ207" s="31">
        <f t="shared" si="697"/>
        <v>0</v>
      </c>
      <c r="BK207" s="31">
        <f t="shared" si="660"/>
        <v>-9209.2999999999993</v>
      </c>
      <c r="BL207" s="31">
        <f t="shared" si="661"/>
        <v>9209.2999999999993</v>
      </c>
      <c r="BM207" s="31">
        <f t="shared" si="662"/>
        <v>0</v>
      </c>
      <c r="BN207" s="31">
        <f t="shared" si="698"/>
        <v>0</v>
      </c>
      <c r="BO207" s="31">
        <f t="shared" si="699"/>
        <v>9209.2999999999993</v>
      </c>
      <c r="BP207" s="31">
        <f t="shared" si="700"/>
        <v>0</v>
      </c>
      <c r="BQ207" s="31">
        <f t="shared" si="663"/>
        <v>0</v>
      </c>
      <c r="BR207" s="31">
        <f t="shared" si="664"/>
        <v>0</v>
      </c>
      <c r="BS207" s="31">
        <f t="shared" si="701"/>
        <v>0</v>
      </c>
      <c r="BT207" s="31">
        <f t="shared" si="702"/>
        <v>9209.2999999999993</v>
      </c>
      <c r="BU207" s="31">
        <f t="shared" si="703"/>
        <v>0</v>
      </c>
      <c r="BV207" s="31">
        <f t="shared" si="665"/>
        <v>0</v>
      </c>
      <c r="BW207" s="31">
        <f t="shared" si="666"/>
        <v>0</v>
      </c>
      <c r="BX207" s="31">
        <f t="shared" si="704"/>
        <v>0</v>
      </c>
      <c r="BY207" s="31">
        <f t="shared" si="705"/>
        <v>9209.2999999999993</v>
      </c>
      <c r="BZ207" s="31">
        <f t="shared" si="706"/>
        <v>0</v>
      </c>
      <c r="CA207" s="31">
        <f t="shared" si="667"/>
        <v>0</v>
      </c>
      <c r="CB207" s="31">
        <f t="shared" si="668"/>
        <v>0</v>
      </c>
      <c r="CC207" s="31">
        <f t="shared" si="669"/>
        <v>0</v>
      </c>
      <c r="CD207" s="31">
        <f t="shared" si="544"/>
        <v>0</v>
      </c>
      <c r="CE207" s="31">
        <f t="shared" si="545"/>
        <v>9209.2999999999993</v>
      </c>
      <c r="CF207" s="31">
        <f t="shared" si="546"/>
        <v>0</v>
      </c>
      <c r="CG207" s="31">
        <f t="shared" si="670"/>
        <v>0</v>
      </c>
      <c r="CH207" s="24"/>
      <c r="CI207" s="40"/>
      <c r="CM207" s="1" t="s">
        <v>29</v>
      </c>
    </row>
    <row r="208" ht="15">
      <c r="A208" s="41" t="s">
        <v>169</v>
      </c>
      <c r="B208" s="17">
        <v>410</v>
      </c>
      <c r="C208" s="16"/>
      <c r="D208" s="16"/>
      <c r="E208" s="39" t="s">
        <v>85</v>
      </c>
      <c r="F208" s="31">
        <f t="shared" si="630"/>
        <v>9209.2999999999993</v>
      </c>
      <c r="G208" s="31">
        <f t="shared" si="631"/>
        <v>0</v>
      </c>
      <c r="H208" s="31">
        <f t="shared" si="632"/>
        <v>0</v>
      </c>
      <c r="I208" s="31">
        <f t="shared" si="633"/>
        <v>0</v>
      </c>
      <c r="J208" s="31">
        <f t="shared" si="634"/>
        <v>0</v>
      </c>
      <c r="K208" s="31">
        <f t="shared" si="635"/>
        <v>0</v>
      </c>
      <c r="L208" s="31">
        <f t="shared" si="671"/>
        <v>9209.2999999999993</v>
      </c>
      <c r="M208" s="31">
        <f t="shared" si="672"/>
        <v>0</v>
      </c>
      <c r="N208" s="31">
        <f t="shared" si="673"/>
        <v>0</v>
      </c>
      <c r="O208" s="31">
        <f t="shared" si="636"/>
        <v>0</v>
      </c>
      <c r="P208" s="31">
        <f t="shared" si="637"/>
        <v>0</v>
      </c>
      <c r="Q208" s="31">
        <f t="shared" si="638"/>
        <v>0</v>
      </c>
      <c r="R208" s="31">
        <f t="shared" si="674"/>
        <v>9209.2999999999993</v>
      </c>
      <c r="S208" s="31">
        <f t="shared" si="675"/>
        <v>0</v>
      </c>
      <c r="T208" s="31">
        <f t="shared" si="676"/>
        <v>0</v>
      </c>
      <c r="U208" s="31">
        <f t="shared" si="639"/>
        <v>0</v>
      </c>
      <c r="V208" s="31">
        <f t="shared" si="640"/>
        <v>0</v>
      </c>
      <c r="W208" s="31">
        <f t="shared" si="641"/>
        <v>0</v>
      </c>
      <c r="X208" s="31">
        <f t="shared" si="677"/>
        <v>9209.2999999999993</v>
      </c>
      <c r="Y208" s="31">
        <f t="shared" si="678"/>
        <v>0</v>
      </c>
      <c r="Z208" s="31">
        <f t="shared" si="679"/>
        <v>0</v>
      </c>
      <c r="AA208" s="31">
        <f t="shared" si="642"/>
        <v>0</v>
      </c>
      <c r="AB208" s="31">
        <f t="shared" si="643"/>
        <v>0</v>
      </c>
      <c r="AC208" s="31">
        <f t="shared" si="644"/>
        <v>0</v>
      </c>
      <c r="AD208" s="31">
        <f t="shared" si="680"/>
        <v>9209.2999999999993</v>
      </c>
      <c r="AE208" s="31">
        <f t="shared" si="681"/>
        <v>0</v>
      </c>
      <c r="AF208" s="31">
        <f t="shared" si="682"/>
        <v>0</v>
      </c>
      <c r="AG208" s="31">
        <f t="shared" si="645"/>
        <v>0</v>
      </c>
      <c r="AH208" s="31">
        <f t="shared" si="646"/>
        <v>0</v>
      </c>
      <c r="AI208" s="31">
        <f t="shared" si="647"/>
        <v>0</v>
      </c>
      <c r="AJ208" s="31">
        <f t="shared" si="683"/>
        <v>9209.2999999999993</v>
      </c>
      <c r="AK208" s="31">
        <f t="shared" si="684"/>
        <v>0</v>
      </c>
      <c r="AL208" s="31">
        <f t="shared" si="685"/>
        <v>0</v>
      </c>
      <c r="AM208" s="31">
        <f t="shared" si="648"/>
        <v>0</v>
      </c>
      <c r="AN208" s="31">
        <f t="shared" si="649"/>
        <v>0</v>
      </c>
      <c r="AO208" s="31">
        <f t="shared" si="650"/>
        <v>0</v>
      </c>
      <c r="AP208" s="31">
        <f t="shared" si="686"/>
        <v>9209.2999999999993</v>
      </c>
      <c r="AQ208" s="31">
        <f t="shared" si="687"/>
        <v>0</v>
      </c>
      <c r="AR208" s="31">
        <f t="shared" si="688"/>
        <v>0</v>
      </c>
      <c r="AS208" s="31">
        <f t="shared" si="651"/>
        <v>0</v>
      </c>
      <c r="AT208" s="31">
        <f t="shared" si="652"/>
        <v>0</v>
      </c>
      <c r="AU208" s="31">
        <f t="shared" si="653"/>
        <v>0</v>
      </c>
      <c r="AV208" s="31">
        <f t="shared" si="689"/>
        <v>9209.2999999999993</v>
      </c>
      <c r="AW208" s="31">
        <f t="shared" si="690"/>
        <v>0</v>
      </c>
      <c r="AX208" s="31">
        <f t="shared" si="691"/>
        <v>0</v>
      </c>
      <c r="AY208" s="31">
        <f t="shared" si="654"/>
        <v>0</v>
      </c>
      <c r="AZ208" s="31">
        <f t="shared" si="655"/>
        <v>0</v>
      </c>
      <c r="BA208" s="31">
        <f t="shared" si="656"/>
        <v>0</v>
      </c>
      <c r="BB208" s="31">
        <f t="shared" si="692"/>
        <v>9209.2999999999993</v>
      </c>
      <c r="BC208" s="31">
        <f t="shared" si="693"/>
        <v>0</v>
      </c>
      <c r="BD208" s="31">
        <f t="shared" si="694"/>
        <v>0</v>
      </c>
      <c r="BE208" s="31">
        <f t="shared" si="657"/>
        <v>0</v>
      </c>
      <c r="BF208" s="31">
        <f t="shared" si="658"/>
        <v>0</v>
      </c>
      <c r="BG208" s="31">
        <f t="shared" si="659"/>
        <v>0</v>
      </c>
      <c r="BH208" s="31">
        <f t="shared" si="695"/>
        <v>9209.2999999999993</v>
      </c>
      <c r="BI208" s="31">
        <f t="shared" si="696"/>
        <v>0</v>
      </c>
      <c r="BJ208" s="31">
        <f t="shared" si="697"/>
        <v>0</v>
      </c>
      <c r="BK208" s="31">
        <f t="shared" si="660"/>
        <v>-9209.2999999999993</v>
      </c>
      <c r="BL208" s="31">
        <f t="shared" si="661"/>
        <v>9209.2999999999993</v>
      </c>
      <c r="BM208" s="31">
        <f t="shared" si="662"/>
        <v>0</v>
      </c>
      <c r="BN208" s="31">
        <f t="shared" si="698"/>
        <v>0</v>
      </c>
      <c r="BO208" s="31">
        <f t="shared" si="699"/>
        <v>9209.2999999999993</v>
      </c>
      <c r="BP208" s="31">
        <f t="shared" si="700"/>
        <v>0</v>
      </c>
      <c r="BQ208" s="31">
        <f t="shared" si="663"/>
        <v>0</v>
      </c>
      <c r="BR208" s="31">
        <f t="shared" si="664"/>
        <v>0</v>
      </c>
      <c r="BS208" s="31">
        <f t="shared" si="701"/>
        <v>0</v>
      </c>
      <c r="BT208" s="31">
        <f t="shared" si="702"/>
        <v>9209.2999999999993</v>
      </c>
      <c r="BU208" s="31">
        <f t="shared" si="703"/>
        <v>0</v>
      </c>
      <c r="BV208" s="31">
        <f t="shared" si="665"/>
        <v>0</v>
      </c>
      <c r="BW208" s="31">
        <f t="shared" si="666"/>
        <v>0</v>
      </c>
      <c r="BX208" s="31">
        <f t="shared" si="704"/>
        <v>0</v>
      </c>
      <c r="BY208" s="31">
        <f t="shared" si="705"/>
        <v>9209.2999999999993</v>
      </c>
      <c r="BZ208" s="31">
        <f t="shared" si="706"/>
        <v>0</v>
      </c>
      <c r="CA208" s="31">
        <f t="shared" si="667"/>
        <v>0</v>
      </c>
      <c r="CB208" s="31">
        <f t="shared" si="668"/>
        <v>0</v>
      </c>
      <c r="CC208" s="31">
        <f t="shared" si="669"/>
        <v>0</v>
      </c>
      <c r="CD208" s="31">
        <f t="shared" si="544"/>
        <v>0</v>
      </c>
      <c r="CE208" s="31">
        <f t="shared" si="545"/>
        <v>9209.2999999999993</v>
      </c>
      <c r="CF208" s="31">
        <f t="shared" si="546"/>
        <v>0</v>
      </c>
      <c r="CG208" s="31">
        <f t="shared" si="670"/>
        <v>0</v>
      </c>
      <c r="CH208" s="24"/>
      <c r="CI208" s="40"/>
      <c r="CN208" s="1" t="s">
        <v>30</v>
      </c>
    </row>
    <row r="209" ht="43.75">
      <c r="A209" s="41" t="s">
        <v>169</v>
      </c>
      <c r="B209" s="17">
        <v>410</v>
      </c>
      <c r="C209" s="16" t="s">
        <v>67</v>
      </c>
      <c r="D209" s="16" t="s">
        <v>134</v>
      </c>
      <c r="E209" s="39" t="s">
        <v>135</v>
      </c>
      <c r="F209" s="31">
        <v>9209.2999999999993</v>
      </c>
      <c r="G209" s="31"/>
      <c r="H209" s="31"/>
      <c r="I209" s="31"/>
      <c r="J209" s="31"/>
      <c r="K209" s="31"/>
      <c r="L209" s="31">
        <f t="shared" si="671"/>
        <v>9209.2999999999993</v>
      </c>
      <c r="M209" s="31">
        <f t="shared" si="672"/>
        <v>0</v>
      </c>
      <c r="N209" s="31">
        <f t="shared" si="673"/>
        <v>0</v>
      </c>
      <c r="O209" s="31"/>
      <c r="P209" s="31"/>
      <c r="Q209" s="31"/>
      <c r="R209" s="31">
        <f t="shared" si="674"/>
        <v>9209.2999999999993</v>
      </c>
      <c r="S209" s="31">
        <f t="shared" si="675"/>
        <v>0</v>
      </c>
      <c r="T209" s="31">
        <f t="shared" si="676"/>
        <v>0</v>
      </c>
      <c r="U209" s="31"/>
      <c r="V209" s="31"/>
      <c r="W209" s="31"/>
      <c r="X209" s="31">
        <f t="shared" si="677"/>
        <v>9209.2999999999993</v>
      </c>
      <c r="Y209" s="31">
        <f t="shared" si="678"/>
        <v>0</v>
      </c>
      <c r="Z209" s="31">
        <f t="shared" si="679"/>
        <v>0</v>
      </c>
      <c r="AA209" s="31"/>
      <c r="AB209" s="31"/>
      <c r="AC209" s="31"/>
      <c r="AD209" s="31">
        <f t="shared" si="680"/>
        <v>9209.2999999999993</v>
      </c>
      <c r="AE209" s="31">
        <f t="shared" si="681"/>
        <v>0</v>
      </c>
      <c r="AF209" s="31">
        <f t="shared" si="682"/>
        <v>0</v>
      </c>
      <c r="AG209" s="31"/>
      <c r="AH209" s="31"/>
      <c r="AI209" s="31"/>
      <c r="AJ209" s="31">
        <f t="shared" si="683"/>
        <v>9209.2999999999993</v>
      </c>
      <c r="AK209" s="31">
        <f t="shared" si="684"/>
        <v>0</v>
      </c>
      <c r="AL209" s="31">
        <f t="shared" si="685"/>
        <v>0</v>
      </c>
      <c r="AM209" s="31"/>
      <c r="AN209" s="31"/>
      <c r="AO209" s="31"/>
      <c r="AP209" s="31">
        <f t="shared" si="686"/>
        <v>9209.2999999999993</v>
      </c>
      <c r="AQ209" s="31">
        <f t="shared" si="687"/>
        <v>0</v>
      </c>
      <c r="AR209" s="31">
        <f t="shared" si="688"/>
        <v>0</v>
      </c>
      <c r="AS209" s="31"/>
      <c r="AT209" s="31"/>
      <c r="AU209" s="31"/>
      <c r="AV209" s="31">
        <f t="shared" si="689"/>
        <v>9209.2999999999993</v>
      </c>
      <c r="AW209" s="31">
        <f t="shared" si="690"/>
        <v>0</v>
      </c>
      <c r="AX209" s="31">
        <f t="shared" si="691"/>
        <v>0</v>
      </c>
      <c r="AY209" s="31"/>
      <c r="AZ209" s="31"/>
      <c r="BA209" s="31"/>
      <c r="BB209" s="31">
        <f t="shared" si="692"/>
        <v>9209.2999999999993</v>
      </c>
      <c r="BC209" s="31">
        <f t="shared" si="693"/>
        <v>0</v>
      </c>
      <c r="BD209" s="31">
        <f t="shared" si="694"/>
        <v>0</v>
      </c>
      <c r="BE209" s="31"/>
      <c r="BF209" s="31"/>
      <c r="BG209" s="31"/>
      <c r="BH209" s="31">
        <f t="shared" si="695"/>
        <v>9209.2999999999993</v>
      </c>
      <c r="BI209" s="31">
        <f t="shared" si="696"/>
        <v>0</v>
      </c>
      <c r="BJ209" s="31">
        <f t="shared" si="697"/>
        <v>0</v>
      </c>
      <c r="BK209" s="31">
        <v>-9209.2999999999993</v>
      </c>
      <c r="BL209" s="31">
        <v>9209.2999999999993</v>
      </c>
      <c r="BM209" s="31"/>
      <c r="BN209" s="31">
        <f t="shared" si="698"/>
        <v>0</v>
      </c>
      <c r="BO209" s="31">
        <f t="shared" si="699"/>
        <v>9209.2999999999993</v>
      </c>
      <c r="BP209" s="31">
        <f t="shared" si="700"/>
        <v>0</v>
      </c>
      <c r="BQ209" s="31"/>
      <c r="BR209" s="31"/>
      <c r="BS209" s="31">
        <f t="shared" si="701"/>
        <v>0</v>
      </c>
      <c r="BT209" s="31">
        <f t="shared" si="702"/>
        <v>9209.2999999999993</v>
      </c>
      <c r="BU209" s="31">
        <f t="shared" si="703"/>
        <v>0</v>
      </c>
      <c r="BV209" s="31"/>
      <c r="BW209" s="31"/>
      <c r="BX209" s="31">
        <f t="shared" si="704"/>
        <v>0</v>
      </c>
      <c r="BY209" s="31">
        <f t="shared" si="705"/>
        <v>9209.2999999999993</v>
      </c>
      <c r="BZ209" s="31">
        <f t="shared" si="706"/>
        <v>0</v>
      </c>
      <c r="CA209" s="31"/>
      <c r="CB209" s="31"/>
      <c r="CC209" s="31"/>
      <c r="CD209" s="31">
        <f t="shared" si="544"/>
        <v>0</v>
      </c>
      <c r="CE209" s="31">
        <f t="shared" si="545"/>
        <v>9209.2999999999993</v>
      </c>
      <c r="CF209" s="31">
        <f t="shared" si="546"/>
        <v>0</v>
      </c>
      <c r="CG209" s="31"/>
      <c r="CH209" s="24"/>
      <c r="CI209" s="40"/>
    </row>
    <row r="210" ht="43.75">
      <c r="A210" s="41" t="s">
        <v>171</v>
      </c>
      <c r="B210" s="17"/>
      <c r="C210" s="16"/>
      <c r="D210" s="16"/>
      <c r="E210" s="39" t="s">
        <v>172</v>
      </c>
      <c r="F210" s="31">
        <f t="shared" si="630"/>
        <v>640.5</v>
      </c>
      <c r="G210" s="31">
        <f t="shared" si="631"/>
        <v>7899.6999999999998</v>
      </c>
      <c r="H210" s="31">
        <f t="shared" si="632"/>
        <v>0</v>
      </c>
      <c r="I210" s="31">
        <f t="shared" si="633"/>
        <v>0</v>
      </c>
      <c r="J210" s="31">
        <f t="shared" si="634"/>
        <v>0</v>
      </c>
      <c r="K210" s="31">
        <f t="shared" si="635"/>
        <v>0</v>
      </c>
      <c r="L210" s="31">
        <f t="shared" si="671"/>
        <v>640.5</v>
      </c>
      <c r="M210" s="31">
        <f t="shared" si="672"/>
        <v>7899.6999999999998</v>
      </c>
      <c r="N210" s="31">
        <f t="shared" si="673"/>
        <v>0</v>
      </c>
      <c r="O210" s="31">
        <f t="shared" si="636"/>
        <v>0</v>
      </c>
      <c r="P210" s="31">
        <f t="shared" si="637"/>
        <v>0</v>
      </c>
      <c r="Q210" s="31">
        <f t="shared" si="638"/>
        <v>0</v>
      </c>
      <c r="R210" s="31">
        <f t="shared" si="674"/>
        <v>640.5</v>
      </c>
      <c r="S210" s="31">
        <f t="shared" si="675"/>
        <v>7899.6999999999998</v>
      </c>
      <c r="T210" s="31">
        <f t="shared" si="676"/>
        <v>0</v>
      </c>
      <c r="U210" s="31">
        <f t="shared" si="639"/>
        <v>0</v>
      </c>
      <c r="V210" s="31">
        <f t="shared" si="640"/>
        <v>0</v>
      </c>
      <c r="W210" s="31">
        <f t="shared" si="641"/>
        <v>0</v>
      </c>
      <c r="X210" s="31">
        <f t="shared" si="677"/>
        <v>640.5</v>
      </c>
      <c r="Y210" s="31">
        <f t="shared" si="678"/>
        <v>7899.6999999999998</v>
      </c>
      <c r="Z210" s="31">
        <f t="shared" si="679"/>
        <v>0</v>
      </c>
      <c r="AA210" s="31">
        <f t="shared" si="642"/>
        <v>0</v>
      </c>
      <c r="AB210" s="31">
        <f t="shared" si="643"/>
        <v>0</v>
      </c>
      <c r="AC210" s="31">
        <f t="shared" si="644"/>
        <v>0</v>
      </c>
      <c r="AD210" s="31">
        <f t="shared" si="680"/>
        <v>640.5</v>
      </c>
      <c r="AE210" s="31">
        <f t="shared" si="681"/>
        <v>7899.6999999999998</v>
      </c>
      <c r="AF210" s="31">
        <f t="shared" si="682"/>
        <v>0</v>
      </c>
      <c r="AG210" s="31">
        <f t="shared" si="645"/>
        <v>0</v>
      </c>
      <c r="AH210" s="31">
        <f t="shared" si="646"/>
        <v>0</v>
      </c>
      <c r="AI210" s="31">
        <f t="shared" si="647"/>
        <v>0</v>
      </c>
      <c r="AJ210" s="31">
        <f t="shared" si="683"/>
        <v>640.5</v>
      </c>
      <c r="AK210" s="31">
        <f t="shared" si="684"/>
        <v>7899.6999999999998</v>
      </c>
      <c r="AL210" s="31">
        <f t="shared" si="685"/>
        <v>0</v>
      </c>
      <c r="AM210" s="31">
        <f t="shared" si="648"/>
        <v>0</v>
      </c>
      <c r="AN210" s="31">
        <f t="shared" si="649"/>
        <v>0</v>
      </c>
      <c r="AO210" s="31">
        <f t="shared" si="650"/>
        <v>0</v>
      </c>
      <c r="AP210" s="31">
        <f t="shared" si="686"/>
        <v>640.5</v>
      </c>
      <c r="AQ210" s="31">
        <f t="shared" si="687"/>
        <v>7899.6999999999998</v>
      </c>
      <c r="AR210" s="31">
        <f t="shared" si="688"/>
        <v>0</v>
      </c>
      <c r="AS210" s="31">
        <f t="shared" si="651"/>
        <v>0</v>
      </c>
      <c r="AT210" s="31">
        <f t="shared" si="652"/>
        <v>0</v>
      </c>
      <c r="AU210" s="31">
        <f t="shared" si="653"/>
        <v>0</v>
      </c>
      <c r="AV210" s="31">
        <f t="shared" si="689"/>
        <v>640.5</v>
      </c>
      <c r="AW210" s="31">
        <f t="shared" si="690"/>
        <v>7899.6999999999998</v>
      </c>
      <c r="AX210" s="31">
        <f t="shared" si="691"/>
        <v>0</v>
      </c>
      <c r="AY210" s="31">
        <f t="shared" si="654"/>
        <v>0</v>
      </c>
      <c r="AZ210" s="31">
        <f t="shared" si="655"/>
        <v>0</v>
      </c>
      <c r="BA210" s="31">
        <f t="shared" si="656"/>
        <v>0</v>
      </c>
      <c r="BB210" s="31">
        <f t="shared" si="692"/>
        <v>640.5</v>
      </c>
      <c r="BC210" s="31">
        <f t="shared" si="693"/>
        <v>7899.6999999999998</v>
      </c>
      <c r="BD210" s="31">
        <f t="shared" si="694"/>
        <v>0</v>
      </c>
      <c r="BE210" s="31">
        <f t="shared" si="657"/>
        <v>0</v>
      </c>
      <c r="BF210" s="31">
        <f t="shared" si="658"/>
        <v>0</v>
      </c>
      <c r="BG210" s="31">
        <f t="shared" si="659"/>
        <v>0</v>
      </c>
      <c r="BH210" s="31">
        <f t="shared" si="695"/>
        <v>640.5</v>
      </c>
      <c r="BI210" s="31">
        <f t="shared" si="696"/>
        <v>7899.6999999999998</v>
      </c>
      <c r="BJ210" s="31">
        <f t="shared" si="697"/>
        <v>0</v>
      </c>
      <c r="BK210" s="31">
        <f t="shared" si="660"/>
        <v>0</v>
      </c>
      <c r="BL210" s="31">
        <f t="shared" si="661"/>
        <v>0</v>
      </c>
      <c r="BM210" s="31">
        <f t="shared" si="662"/>
        <v>0</v>
      </c>
      <c r="BN210" s="31">
        <f t="shared" si="698"/>
        <v>640.5</v>
      </c>
      <c r="BO210" s="31">
        <f t="shared" si="699"/>
        <v>7899.6999999999998</v>
      </c>
      <c r="BP210" s="31">
        <f t="shared" si="700"/>
        <v>0</v>
      </c>
      <c r="BQ210" s="31">
        <f t="shared" si="663"/>
        <v>0</v>
      </c>
      <c r="BR210" s="31">
        <f t="shared" si="664"/>
        <v>0</v>
      </c>
      <c r="BS210" s="31">
        <f t="shared" si="701"/>
        <v>640.5</v>
      </c>
      <c r="BT210" s="31">
        <f t="shared" si="702"/>
        <v>7899.6999999999998</v>
      </c>
      <c r="BU210" s="31">
        <f t="shared" si="703"/>
        <v>0</v>
      </c>
      <c r="BV210" s="31">
        <f t="shared" si="665"/>
        <v>0</v>
      </c>
      <c r="BW210" s="31">
        <f t="shared" si="666"/>
        <v>0</v>
      </c>
      <c r="BX210" s="31">
        <f t="shared" si="704"/>
        <v>640.5</v>
      </c>
      <c r="BY210" s="31">
        <f t="shared" si="705"/>
        <v>7899.6999999999998</v>
      </c>
      <c r="BZ210" s="31">
        <f t="shared" si="706"/>
        <v>0</v>
      </c>
      <c r="CA210" s="31">
        <f t="shared" si="667"/>
        <v>0</v>
      </c>
      <c r="CB210" s="31">
        <f t="shared" si="668"/>
        <v>0</v>
      </c>
      <c r="CC210" s="31">
        <f t="shared" si="669"/>
        <v>0</v>
      </c>
      <c r="CD210" s="31">
        <f t="shared" si="544"/>
        <v>640.5</v>
      </c>
      <c r="CE210" s="31">
        <f t="shared" si="545"/>
        <v>7899.6999999999998</v>
      </c>
      <c r="CF210" s="31">
        <f t="shared" si="546"/>
        <v>0</v>
      </c>
      <c r="CG210" s="31">
        <f t="shared" si="670"/>
        <v>0</v>
      </c>
      <c r="CH210" s="24"/>
      <c r="CI210" s="40"/>
      <c r="CO210" s="1" t="s">
        <v>31</v>
      </c>
    </row>
    <row r="211" ht="39.549999999999997">
      <c r="A211" s="41" t="s">
        <v>171</v>
      </c>
      <c r="B211" s="17">
        <v>400</v>
      </c>
      <c r="C211" s="16"/>
      <c r="D211" s="16"/>
      <c r="E211" s="39" t="s">
        <v>84</v>
      </c>
      <c r="F211" s="31">
        <f t="shared" si="630"/>
        <v>640.5</v>
      </c>
      <c r="G211" s="31">
        <f t="shared" si="631"/>
        <v>7899.6999999999998</v>
      </c>
      <c r="H211" s="31">
        <f t="shared" si="632"/>
        <v>0</v>
      </c>
      <c r="I211" s="31">
        <f t="shared" si="633"/>
        <v>0</v>
      </c>
      <c r="J211" s="31">
        <f t="shared" si="634"/>
        <v>0</v>
      </c>
      <c r="K211" s="31">
        <f t="shared" si="635"/>
        <v>0</v>
      </c>
      <c r="L211" s="31">
        <f t="shared" si="671"/>
        <v>640.5</v>
      </c>
      <c r="M211" s="31">
        <f t="shared" si="672"/>
        <v>7899.6999999999998</v>
      </c>
      <c r="N211" s="31">
        <f t="shared" si="673"/>
        <v>0</v>
      </c>
      <c r="O211" s="31">
        <f t="shared" si="636"/>
        <v>0</v>
      </c>
      <c r="P211" s="31">
        <f t="shared" si="637"/>
        <v>0</v>
      </c>
      <c r="Q211" s="31">
        <f t="shared" si="638"/>
        <v>0</v>
      </c>
      <c r="R211" s="31">
        <f t="shared" si="674"/>
        <v>640.5</v>
      </c>
      <c r="S211" s="31">
        <f t="shared" si="675"/>
        <v>7899.6999999999998</v>
      </c>
      <c r="T211" s="31">
        <f t="shared" si="676"/>
        <v>0</v>
      </c>
      <c r="U211" s="31">
        <f t="shared" si="639"/>
        <v>0</v>
      </c>
      <c r="V211" s="31">
        <f t="shared" si="640"/>
        <v>0</v>
      </c>
      <c r="W211" s="31">
        <f t="shared" si="641"/>
        <v>0</v>
      </c>
      <c r="X211" s="31">
        <f t="shared" si="677"/>
        <v>640.5</v>
      </c>
      <c r="Y211" s="31">
        <f t="shared" si="678"/>
        <v>7899.6999999999998</v>
      </c>
      <c r="Z211" s="31">
        <f t="shared" si="679"/>
        <v>0</v>
      </c>
      <c r="AA211" s="31">
        <f t="shared" si="642"/>
        <v>0</v>
      </c>
      <c r="AB211" s="31">
        <f t="shared" si="643"/>
        <v>0</v>
      </c>
      <c r="AC211" s="31">
        <f t="shared" si="644"/>
        <v>0</v>
      </c>
      <c r="AD211" s="31">
        <f t="shared" si="680"/>
        <v>640.5</v>
      </c>
      <c r="AE211" s="31">
        <f t="shared" si="681"/>
        <v>7899.6999999999998</v>
      </c>
      <c r="AF211" s="31">
        <f t="shared" si="682"/>
        <v>0</v>
      </c>
      <c r="AG211" s="31">
        <f t="shared" si="645"/>
        <v>0</v>
      </c>
      <c r="AH211" s="31">
        <f t="shared" si="646"/>
        <v>0</v>
      </c>
      <c r="AI211" s="31">
        <f t="shared" si="647"/>
        <v>0</v>
      </c>
      <c r="AJ211" s="31">
        <f t="shared" si="683"/>
        <v>640.5</v>
      </c>
      <c r="AK211" s="31">
        <f t="shared" si="684"/>
        <v>7899.6999999999998</v>
      </c>
      <c r="AL211" s="31">
        <f t="shared" si="685"/>
        <v>0</v>
      </c>
      <c r="AM211" s="31">
        <f t="shared" si="648"/>
        <v>0</v>
      </c>
      <c r="AN211" s="31">
        <f t="shared" si="649"/>
        <v>0</v>
      </c>
      <c r="AO211" s="31">
        <f t="shared" si="650"/>
        <v>0</v>
      </c>
      <c r="AP211" s="31">
        <f t="shared" si="686"/>
        <v>640.5</v>
      </c>
      <c r="AQ211" s="31">
        <f t="shared" si="687"/>
        <v>7899.6999999999998</v>
      </c>
      <c r="AR211" s="31">
        <f t="shared" si="688"/>
        <v>0</v>
      </c>
      <c r="AS211" s="31">
        <f t="shared" si="651"/>
        <v>0</v>
      </c>
      <c r="AT211" s="31">
        <f t="shared" si="652"/>
        <v>0</v>
      </c>
      <c r="AU211" s="31">
        <f t="shared" si="653"/>
        <v>0</v>
      </c>
      <c r="AV211" s="31">
        <f t="shared" si="689"/>
        <v>640.5</v>
      </c>
      <c r="AW211" s="31">
        <f t="shared" si="690"/>
        <v>7899.6999999999998</v>
      </c>
      <c r="AX211" s="31">
        <f t="shared" si="691"/>
        <v>0</v>
      </c>
      <c r="AY211" s="31">
        <f t="shared" si="654"/>
        <v>0</v>
      </c>
      <c r="AZ211" s="31">
        <f t="shared" si="655"/>
        <v>0</v>
      </c>
      <c r="BA211" s="31">
        <f t="shared" si="656"/>
        <v>0</v>
      </c>
      <c r="BB211" s="31">
        <f t="shared" si="692"/>
        <v>640.5</v>
      </c>
      <c r="BC211" s="31">
        <f t="shared" si="693"/>
        <v>7899.6999999999998</v>
      </c>
      <c r="BD211" s="31">
        <f t="shared" si="694"/>
        <v>0</v>
      </c>
      <c r="BE211" s="31">
        <f t="shared" si="657"/>
        <v>0</v>
      </c>
      <c r="BF211" s="31">
        <f t="shared" si="658"/>
        <v>0</v>
      </c>
      <c r="BG211" s="31">
        <f t="shared" si="659"/>
        <v>0</v>
      </c>
      <c r="BH211" s="31">
        <f t="shared" si="695"/>
        <v>640.5</v>
      </c>
      <c r="BI211" s="31">
        <f t="shared" si="696"/>
        <v>7899.6999999999998</v>
      </c>
      <c r="BJ211" s="31">
        <f t="shared" si="697"/>
        <v>0</v>
      </c>
      <c r="BK211" s="31">
        <f t="shared" si="660"/>
        <v>0</v>
      </c>
      <c r="BL211" s="31">
        <f t="shared" si="661"/>
        <v>0</v>
      </c>
      <c r="BM211" s="31">
        <f t="shared" si="662"/>
        <v>0</v>
      </c>
      <c r="BN211" s="31">
        <f t="shared" si="698"/>
        <v>640.5</v>
      </c>
      <c r="BO211" s="31">
        <f t="shared" si="699"/>
        <v>7899.6999999999998</v>
      </c>
      <c r="BP211" s="31">
        <f t="shared" si="700"/>
        <v>0</v>
      </c>
      <c r="BQ211" s="31">
        <f t="shared" si="663"/>
        <v>0</v>
      </c>
      <c r="BR211" s="31">
        <f t="shared" si="664"/>
        <v>0</v>
      </c>
      <c r="BS211" s="31">
        <f t="shared" si="701"/>
        <v>640.5</v>
      </c>
      <c r="BT211" s="31">
        <f t="shared" si="702"/>
        <v>7899.6999999999998</v>
      </c>
      <c r="BU211" s="31">
        <f t="shared" si="703"/>
        <v>0</v>
      </c>
      <c r="BV211" s="31">
        <f t="shared" si="665"/>
        <v>0</v>
      </c>
      <c r="BW211" s="31">
        <f t="shared" si="666"/>
        <v>0</v>
      </c>
      <c r="BX211" s="31">
        <f t="shared" si="704"/>
        <v>640.5</v>
      </c>
      <c r="BY211" s="31">
        <f t="shared" si="705"/>
        <v>7899.6999999999998</v>
      </c>
      <c r="BZ211" s="31">
        <f t="shared" si="706"/>
        <v>0</v>
      </c>
      <c r="CA211" s="31">
        <f t="shared" si="667"/>
        <v>0</v>
      </c>
      <c r="CB211" s="31">
        <f t="shared" si="668"/>
        <v>0</v>
      </c>
      <c r="CC211" s="31">
        <f t="shared" si="669"/>
        <v>0</v>
      </c>
      <c r="CD211" s="31">
        <f t="shared" si="544"/>
        <v>640.5</v>
      </c>
      <c r="CE211" s="31">
        <f t="shared" si="545"/>
        <v>7899.6999999999998</v>
      </c>
      <c r="CF211" s="31">
        <f t="shared" si="546"/>
        <v>0</v>
      </c>
      <c r="CG211" s="31">
        <f t="shared" si="670"/>
        <v>0</v>
      </c>
      <c r="CH211" s="24"/>
      <c r="CI211" s="40"/>
      <c r="CM211" s="1" t="s">
        <v>29</v>
      </c>
    </row>
    <row r="212" ht="15">
      <c r="A212" s="41" t="s">
        <v>171</v>
      </c>
      <c r="B212" s="17">
        <v>410</v>
      </c>
      <c r="C212" s="16"/>
      <c r="D212" s="16"/>
      <c r="E212" s="39" t="s">
        <v>85</v>
      </c>
      <c r="F212" s="31">
        <f t="shared" si="630"/>
        <v>640.5</v>
      </c>
      <c r="G212" s="31">
        <f t="shared" si="631"/>
        <v>7899.6999999999998</v>
      </c>
      <c r="H212" s="31">
        <f t="shared" si="632"/>
        <v>0</v>
      </c>
      <c r="I212" s="31">
        <f t="shared" si="633"/>
        <v>0</v>
      </c>
      <c r="J212" s="31">
        <f t="shared" si="634"/>
        <v>0</v>
      </c>
      <c r="K212" s="31">
        <f t="shared" si="635"/>
        <v>0</v>
      </c>
      <c r="L212" s="31">
        <f t="shared" si="671"/>
        <v>640.5</v>
      </c>
      <c r="M212" s="31">
        <f t="shared" si="672"/>
        <v>7899.6999999999998</v>
      </c>
      <c r="N212" s="31">
        <f t="shared" si="673"/>
        <v>0</v>
      </c>
      <c r="O212" s="31">
        <f t="shared" si="636"/>
        <v>0</v>
      </c>
      <c r="P212" s="31">
        <f t="shared" si="637"/>
        <v>0</v>
      </c>
      <c r="Q212" s="31">
        <f t="shared" si="638"/>
        <v>0</v>
      </c>
      <c r="R212" s="31">
        <f t="shared" si="674"/>
        <v>640.5</v>
      </c>
      <c r="S212" s="31">
        <f t="shared" si="675"/>
        <v>7899.6999999999998</v>
      </c>
      <c r="T212" s="31">
        <f t="shared" si="676"/>
        <v>0</v>
      </c>
      <c r="U212" s="31">
        <f t="shared" si="639"/>
        <v>0</v>
      </c>
      <c r="V212" s="31">
        <f t="shared" si="640"/>
        <v>0</v>
      </c>
      <c r="W212" s="31">
        <f t="shared" si="641"/>
        <v>0</v>
      </c>
      <c r="X212" s="31">
        <f t="shared" si="677"/>
        <v>640.5</v>
      </c>
      <c r="Y212" s="31">
        <f t="shared" si="678"/>
        <v>7899.6999999999998</v>
      </c>
      <c r="Z212" s="31">
        <f t="shared" si="679"/>
        <v>0</v>
      </c>
      <c r="AA212" s="31">
        <f t="shared" si="642"/>
        <v>0</v>
      </c>
      <c r="AB212" s="31">
        <f t="shared" si="643"/>
        <v>0</v>
      </c>
      <c r="AC212" s="31">
        <f t="shared" si="644"/>
        <v>0</v>
      </c>
      <c r="AD212" s="31">
        <f t="shared" si="680"/>
        <v>640.5</v>
      </c>
      <c r="AE212" s="31">
        <f t="shared" si="681"/>
        <v>7899.6999999999998</v>
      </c>
      <c r="AF212" s="31">
        <f t="shared" si="682"/>
        <v>0</v>
      </c>
      <c r="AG212" s="31">
        <f t="shared" si="645"/>
        <v>0</v>
      </c>
      <c r="AH212" s="31">
        <f t="shared" si="646"/>
        <v>0</v>
      </c>
      <c r="AI212" s="31">
        <f t="shared" si="647"/>
        <v>0</v>
      </c>
      <c r="AJ212" s="31">
        <f t="shared" si="683"/>
        <v>640.5</v>
      </c>
      <c r="AK212" s="31">
        <f t="shared" si="684"/>
        <v>7899.6999999999998</v>
      </c>
      <c r="AL212" s="31">
        <f t="shared" si="685"/>
        <v>0</v>
      </c>
      <c r="AM212" s="31">
        <f t="shared" si="648"/>
        <v>0</v>
      </c>
      <c r="AN212" s="31">
        <f t="shared" si="649"/>
        <v>0</v>
      </c>
      <c r="AO212" s="31">
        <f t="shared" si="650"/>
        <v>0</v>
      </c>
      <c r="AP212" s="31">
        <f t="shared" si="686"/>
        <v>640.5</v>
      </c>
      <c r="AQ212" s="31">
        <f t="shared" si="687"/>
        <v>7899.6999999999998</v>
      </c>
      <c r="AR212" s="31">
        <f t="shared" si="688"/>
        <v>0</v>
      </c>
      <c r="AS212" s="31">
        <f t="shared" si="651"/>
        <v>0</v>
      </c>
      <c r="AT212" s="31">
        <f t="shared" si="652"/>
        <v>0</v>
      </c>
      <c r="AU212" s="31">
        <f t="shared" si="653"/>
        <v>0</v>
      </c>
      <c r="AV212" s="31">
        <f t="shared" si="689"/>
        <v>640.5</v>
      </c>
      <c r="AW212" s="31">
        <f t="shared" si="690"/>
        <v>7899.6999999999998</v>
      </c>
      <c r="AX212" s="31">
        <f t="shared" si="691"/>
        <v>0</v>
      </c>
      <c r="AY212" s="31">
        <f t="shared" si="654"/>
        <v>0</v>
      </c>
      <c r="AZ212" s="31">
        <f t="shared" si="655"/>
        <v>0</v>
      </c>
      <c r="BA212" s="31">
        <f t="shared" si="656"/>
        <v>0</v>
      </c>
      <c r="BB212" s="31">
        <f t="shared" si="692"/>
        <v>640.5</v>
      </c>
      <c r="BC212" s="31">
        <f t="shared" si="693"/>
        <v>7899.6999999999998</v>
      </c>
      <c r="BD212" s="31">
        <f t="shared" si="694"/>
        <v>0</v>
      </c>
      <c r="BE212" s="31">
        <f t="shared" si="657"/>
        <v>0</v>
      </c>
      <c r="BF212" s="31">
        <f t="shared" si="658"/>
        <v>0</v>
      </c>
      <c r="BG212" s="31">
        <f t="shared" si="659"/>
        <v>0</v>
      </c>
      <c r="BH212" s="31">
        <f t="shared" si="695"/>
        <v>640.5</v>
      </c>
      <c r="BI212" s="31">
        <f t="shared" si="696"/>
        <v>7899.6999999999998</v>
      </c>
      <c r="BJ212" s="31">
        <f t="shared" si="697"/>
        <v>0</v>
      </c>
      <c r="BK212" s="31">
        <f t="shared" si="660"/>
        <v>0</v>
      </c>
      <c r="BL212" s="31">
        <f t="shared" si="661"/>
        <v>0</v>
      </c>
      <c r="BM212" s="31">
        <f t="shared" si="662"/>
        <v>0</v>
      </c>
      <c r="BN212" s="31">
        <f t="shared" si="698"/>
        <v>640.5</v>
      </c>
      <c r="BO212" s="31">
        <f t="shared" si="699"/>
        <v>7899.6999999999998</v>
      </c>
      <c r="BP212" s="31">
        <f t="shared" si="700"/>
        <v>0</v>
      </c>
      <c r="BQ212" s="31">
        <f t="shared" si="663"/>
        <v>0</v>
      </c>
      <c r="BR212" s="31">
        <f t="shared" si="664"/>
        <v>0</v>
      </c>
      <c r="BS212" s="31">
        <f t="shared" si="701"/>
        <v>640.5</v>
      </c>
      <c r="BT212" s="31">
        <f t="shared" si="702"/>
        <v>7899.6999999999998</v>
      </c>
      <c r="BU212" s="31">
        <f t="shared" si="703"/>
        <v>0</v>
      </c>
      <c r="BV212" s="31">
        <f t="shared" si="665"/>
        <v>0</v>
      </c>
      <c r="BW212" s="31">
        <f t="shared" si="666"/>
        <v>0</v>
      </c>
      <c r="BX212" s="31">
        <f t="shared" si="704"/>
        <v>640.5</v>
      </c>
      <c r="BY212" s="31">
        <f t="shared" si="705"/>
        <v>7899.6999999999998</v>
      </c>
      <c r="BZ212" s="31">
        <f t="shared" si="706"/>
        <v>0</v>
      </c>
      <c r="CA212" s="31">
        <f t="shared" si="667"/>
        <v>0</v>
      </c>
      <c r="CB212" s="31">
        <f t="shared" si="668"/>
        <v>0</v>
      </c>
      <c r="CC212" s="31">
        <f t="shared" si="669"/>
        <v>0</v>
      </c>
      <c r="CD212" s="31">
        <f t="shared" si="544"/>
        <v>640.5</v>
      </c>
      <c r="CE212" s="31">
        <f t="shared" si="545"/>
        <v>7899.6999999999998</v>
      </c>
      <c r="CF212" s="31">
        <f t="shared" si="546"/>
        <v>0</v>
      </c>
      <c r="CG212" s="31">
        <f t="shared" si="670"/>
        <v>0</v>
      </c>
      <c r="CH212" s="24"/>
      <c r="CI212" s="40"/>
      <c r="CN212" s="1" t="s">
        <v>30</v>
      </c>
    </row>
    <row r="213" ht="43.75">
      <c r="A213" s="41" t="s">
        <v>171</v>
      </c>
      <c r="B213" s="17">
        <v>410</v>
      </c>
      <c r="C213" s="16" t="s">
        <v>67</v>
      </c>
      <c r="D213" s="16" t="s">
        <v>134</v>
      </c>
      <c r="E213" s="39" t="s">
        <v>135</v>
      </c>
      <c r="F213" s="31">
        <v>640.5</v>
      </c>
      <c r="G213" s="31">
        <v>7899.6999999999998</v>
      </c>
      <c r="H213" s="31"/>
      <c r="I213" s="31"/>
      <c r="J213" s="31"/>
      <c r="K213" s="31"/>
      <c r="L213" s="31">
        <f t="shared" si="671"/>
        <v>640.5</v>
      </c>
      <c r="M213" s="31">
        <f t="shared" si="672"/>
        <v>7899.6999999999998</v>
      </c>
      <c r="N213" s="31">
        <f t="shared" si="673"/>
        <v>0</v>
      </c>
      <c r="O213" s="31"/>
      <c r="P213" s="31"/>
      <c r="Q213" s="31"/>
      <c r="R213" s="31">
        <f t="shared" si="674"/>
        <v>640.5</v>
      </c>
      <c r="S213" s="31">
        <f t="shared" si="675"/>
        <v>7899.6999999999998</v>
      </c>
      <c r="T213" s="31">
        <f t="shared" si="676"/>
        <v>0</v>
      </c>
      <c r="U213" s="31"/>
      <c r="V213" s="31"/>
      <c r="W213" s="31"/>
      <c r="X213" s="31">
        <f t="shared" si="677"/>
        <v>640.5</v>
      </c>
      <c r="Y213" s="31">
        <f t="shared" si="678"/>
        <v>7899.6999999999998</v>
      </c>
      <c r="Z213" s="31">
        <f t="shared" si="679"/>
        <v>0</v>
      </c>
      <c r="AA213" s="31"/>
      <c r="AB213" s="31"/>
      <c r="AC213" s="31"/>
      <c r="AD213" s="31">
        <f t="shared" si="680"/>
        <v>640.5</v>
      </c>
      <c r="AE213" s="31">
        <f t="shared" si="681"/>
        <v>7899.6999999999998</v>
      </c>
      <c r="AF213" s="31">
        <f t="shared" si="682"/>
        <v>0</v>
      </c>
      <c r="AG213" s="31"/>
      <c r="AH213" s="31"/>
      <c r="AI213" s="31"/>
      <c r="AJ213" s="31">
        <f t="shared" si="683"/>
        <v>640.5</v>
      </c>
      <c r="AK213" s="31">
        <f t="shared" si="684"/>
        <v>7899.6999999999998</v>
      </c>
      <c r="AL213" s="31">
        <f t="shared" si="685"/>
        <v>0</v>
      </c>
      <c r="AM213" s="31"/>
      <c r="AN213" s="31"/>
      <c r="AO213" s="31"/>
      <c r="AP213" s="31">
        <f t="shared" si="686"/>
        <v>640.5</v>
      </c>
      <c r="AQ213" s="31">
        <f t="shared" si="687"/>
        <v>7899.6999999999998</v>
      </c>
      <c r="AR213" s="31">
        <f t="shared" si="688"/>
        <v>0</v>
      </c>
      <c r="AS213" s="31"/>
      <c r="AT213" s="31"/>
      <c r="AU213" s="31"/>
      <c r="AV213" s="31">
        <f t="shared" si="689"/>
        <v>640.5</v>
      </c>
      <c r="AW213" s="31">
        <f t="shared" si="690"/>
        <v>7899.6999999999998</v>
      </c>
      <c r="AX213" s="31">
        <f t="shared" si="691"/>
        <v>0</v>
      </c>
      <c r="AY213" s="31"/>
      <c r="AZ213" s="31"/>
      <c r="BA213" s="31"/>
      <c r="BB213" s="31">
        <f t="shared" si="692"/>
        <v>640.5</v>
      </c>
      <c r="BC213" s="31">
        <f t="shared" si="693"/>
        <v>7899.6999999999998</v>
      </c>
      <c r="BD213" s="31">
        <f t="shared" si="694"/>
        <v>0</v>
      </c>
      <c r="BE213" s="31"/>
      <c r="BF213" s="31"/>
      <c r="BG213" s="31"/>
      <c r="BH213" s="31">
        <f t="shared" si="695"/>
        <v>640.5</v>
      </c>
      <c r="BI213" s="31">
        <f t="shared" si="696"/>
        <v>7899.6999999999998</v>
      </c>
      <c r="BJ213" s="31">
        <f t="shared" si="697"/>
        <v>0</v>
      </c>
      <c r="BK213" s="31"/>
      <c r="BL213" s="31"/>
      <c r="BM213" s="31"/>
      <c r="BN213" s="31">
        <f t="shared" si="698"/>
        <v>640.5</v>
      </c>
      <c r="BO213" s="31">
        <f t="shared" si="699"/>
        <v>7899.6999999999998</v>
      </c>
      <c r="BP213" s="31">
        <f t="shared" si="700"/>
        <v>0</v>
      </c>
      <c r="BQ213" s="31"/>
      <c r="BR213" s="31"/>
      <c r="BS213" s="31">
        <f t="shared" si="701"/>
        <v>640.5</v>
      </c>
      <c r="BT213" s="31">
        <f t="shared" si="702"/>
        <v>7899.6999999999998</v>
      </c>
      <c r="BU213" s="31">
        <f t="shared" si="703"/>
        <v>0</v>
      </c>
      <c r="BV213" s="31"/>
      <c r="BW213" s="31"/>
      <c r="BX213" s="31">
        <f t="shared" si="704"/>
        <v>640.5</v>
      </c>
      <c r="BY213" s="31">
        <f t="shared" si="705"/>
        <v>7899.6999999999998</v>
      </c>
      <c r="BZ213" s="31">
        <f t="shared" si="706"/>
        <v>0</v>
      </c>
      <c r="CA213" s="31"/>
      <c r="CB213" s="31"/>
      <c r="CC213" s="31"/>
      <c r="CD213" s="31">
        <f t="shared" si="544"/>
        <v>640.5</v>
      </c>
      <c r="CE213" s="31">
        <f t="shared" si="545"/>
        <v>7899.6999999999998</v>
      </c>
      <c r="CF213" s="31">
        <f t="shared" si="546"/>
        <v>0</v>
      </c>
      <c r="CG213" s="31"/>
      <c r="CH213" s="24"/>
      <c r="CI213" s="40"/>
    </row>
    <row r="214" ht="57.700000000000003">
      <c r="A214" s="41" t="s">
        <v>173</v>
      </c>
      <c r="B214" s="17"/>
      <c r="C214" s="16"/>
      <c r="D214" s="16"/>
      <c r="E214" s="39" t="s">
        <v>174</v>
      </c>
      <c r="F214" s="31">
        <f t="shared" si="630"/>
        <v>7573.5</v>
      </c>
      <c r="G214" s="31">
        <f t="shared" si="631"/>
        <v>0</v>
      </c>
      <c r="H214" s="31">
        <f t="shared" si="632"/>
        <v>0</v>
      </c>
      <c r="I214" s="31">
        <f t="shared" si="633"/>
        <v>0</v>
      </c>
      <c r="J214" s="31">
        <f t="shared" si="634"/>
        <v>0</v>
      </c>
      <c r="K214" s="31">
        <f t="shared" si="635"/>
        <v>0</v>
      </c>
      <c r="L214" s="31">
        <f t="shared" si="671"/>
        <v>7573.5</v>
      </c>
      <c r="M214" s="31">
        <f t="shared" si="672"/>
        <v>0</v>
      </c>
      <c r="N214" s="31">
        <f t="shared" si="673"/>
        <v>0</v>
      </c>
      <c r="O214" s="31">
        <f t="shared" si="636"/>
        <v>314.48500000000001</v>
      </c>
      <c r="P214" s="31">
        <f t="shared" si="637"/>
        <v>0</v>
      </c>
      <c r="Q214" s="31">
        <f t="shared" si="638"/>
        <v>0</v>
      </c>
      <c r="R214" s="31">
        <f t="shared" si="674"/>
        <v>7887.9849999999997</v>
      </c>
      <c r="S214" s="31">
        <f t="shared" si="675"/>
        <v>0</v>
      </c>
      <c r="T214" s="31">
        <f t="shared" si="676"/>
        <v>0</v>
      </c>
      <c r="U214" s="31">
        <f t="shared" si="639"/>
        <v>0</v>
      </c>
      <c r="V214" s="31">
        <f t="shared" si="640"/>
        <v>0</v>
      </c>
      <c r="W214" s="31">
        <f t="shared" si="641"/>
        <v>0</v>
      </c>
      <c r="X214" s="31">
        <f t="shared" si="677"/>
        <v>7887.9849999999997</v>
      </c>
      <c r="Y214" s="31">
        <f t="shared" si="678"/>
        <v>0</v>
      </c>
      <c r="Z214" s="31">
        <f t="shared" si="679"/>
        <v>0</v>
      </c>
      <c r="AA214" s="31">
        <f t="shared" si="642"/>
        <v>0</v>
      </c>
      <c r="AB214" s="31">
        <f t="shared" si="643"/>
        <v>0</v>
      </c>
      <c r="AC214" s="31">
        <f t="shared" si="644"/>
        <v>0</v>
      </c>
      <c r="AD214" s="31">
        <f t="shared" si="680"/>
        <v>7887.9849999999997</v>
      </c>
      <c r="AE214" s="31">
        <f t="shared" si="681"/>
        <v>0</v>
      </c>
      <c r="AF214" s="31">
        <f t="shared" si="682"/>
        <v>0</v>
      </c>
      <c r="AG214" s="31">
        <f t="shared" si="645"/>
        <v>0</v>
      </c>
      <c r="AH214" s="31">
        <f t="shared" si="646"/>
        <v>0</v>
      </c>
      <c r="AI214" s="31">
        <f t="shared" si="647"/>
        <v>0</v>
      </c>
      <c r="AJ214" s="31">
        <f t="shared" si="683"/>
        <v>7887.9849999999997</v>
      </c>
      <c r="AK214" s="31">
        <f t="shared" si="684"/>
        <v>0</v>
      </c>
      <c r="AL214" s="31">
        <f t="shared" si="685"/>
        <v>0</v>
      </c>
      <c r="AM214" s="31">
        <f t="shared" si="648"/>
        <v>0</v>
      </c>
      <c r="AN214" s="31">
        <f t="shared" si="649"/>
        <v>0</v>
      </c>
      <c r="AO214" s="31">
        <f t="shared" si="650"/>
        <v>0</v>
      </c>
      <c r="AP214" s="31">
        <f t="shared" si="686"/>
        <v>7887.9849999999997</v>
      </c>
      <c r="AQ214" s="31">
        <f t="shared" si="687"/>
        <v>0</v>
      </c>
      <c r="AR214" s="31">
        <f t="shared" si="688"/>
        <v>0</v>
      </c>
      <c r="AS214" s="31">
        <f t="shared" si="651"/>
        <v>0</v>
      </c>
      <c r="AT214" s="31">
        <f t="shared" si="652"/>
        <v>0</v>
      </c>
      <c r="AU214" s="31">
        <f t="shared" si="653"/>
        <v>0</v>
      </c>
      <c r="AV214" s="31">
        <f t="shared" si="689"/>
        <v>7887.9849999999997</v>
      </c>
      <c r="AW214" s="31">
        <f t="shared" si="690"/>
        <v>0</v>
      </c>
      <c r="AX214" s="31">
        <f t="shared" si="691"/>
        <v>0</v>
      </c>
      <c r="AY214" s="31">
        <f t="shared" si="654"/>
        <v>0</v>
      </c>
      <c r="AZ214" s="31">
        <f t="shared" si="655"/>
        <v>0</v>
      </c>
      <c r="BA214" s="31">
        <f t="shared" si="656"/>
        <v>0</v>
      </c>
      <c r="BB214" s="31">
        <f t="shared" si="692"/>
        <v>7887.9849999999997</v>
      </c>
      <c r="BC214" s="31">
        <f t="shared" si="693"/>
        <v>0</v>
      </c>
      <c r="BD214" s="31">
        <f t="shared" si="694"/>
        <v>0</v>
      </c>
      <c r="BE214" s="31">
        <f t="shared" si="657"/>
        <v>0</v>
      </c>
      <c r="BF214" s="31">
        <f t="shared" si="658"/>
        <v>0</v>
      </c>
      <c r="BG214" s="31">
        <f t="shared" si="659"/>
        <v>0</v>
      </c>
      <c r="BH214" s="31">
        <f t="shared" si="695"/>
        <v>7887.9849999999997</v>
      </c>
      <c r="BI214" s="31">
        <f t="shared" si="696"/>
        <v>0</v>
      </c>
      <c r="BJ214" s="31">
        <f t="shared" si="697"/>
        <v>0</v>
      </c>
      <c r="BK214" s="31">
        <f t="shared" si="660"/>
        <v>0</v>
      </c>
      <c r="BL214" s="31">
        <f t="shared" si="661"/>
        <v>0</v>
      </c>
      <c r="BM214" s="31">
        <f t="shared" si="662"/>
        <v>0</v>
      </c>
      <c r="BN214" s="31">
        <f t="shared" si="698"/>
        <v>7887.9849999999997</v>
      </c>
      <c r="BO214" s="31">
        <f t="shared" si="699"/>
        <v>0</v>
      </c>
      <c r="BP214" s="31">
        <f t="shared" si="700"/>
        <v>0</v>
      </c>
      <c r="BQ214" s="31">
        <f t="shared" si="663"/>
        <v>0</v>
      </c>
      <c r="BR214" s="31">
        <f t="shared" si="664"/>
        <v>0</v>
      </c>
      <c r="BS214" s="31">
        <f t="shared" si="701"/>
        <v>7887.9849999999997</v>
      </c>
      <c r="BT214" s="31">
        <f t="shared" si="702"/>
        <v>0</v>
      </c>
      <c r="BU214" s="31">
        <f t="shared" si="703"/>
        <v>0</v>
      </c>
      <c r="BV214" s="31">
        <f t="shared" si="665"/>
        <v>0</v>
      </c>
      <c r="BW214" s="31">
        <f t="shared" si="666"/>
        <v>0</v>
      </c>
      <c r="BX214" s="31">
        <f t="shared" si="704"/>
        <v>7887.9849999999997</v>
      </c>
      <c r="BY214" s="31">
        <f t="shared" si="705"/>
        <v>0</v>
      </c>
      <c r="BZ214" s="31">
        <f t="shared" si="706"/>
        <v>0</v>
      </c>
      <c r="CA214" s="31">
        <f t="shared" si="667"/>
        <v>0</v>
      </c>
      <c r="CB214" s="31">
        <f t="shared" si="668"/>
        <v>0</v>
      </c>
      <c r="CC214" s="31">
        <f t="shared" si="669"/>
        <v>0</v>
      </c>
      <c r="CD214" s="31">
        <f t="shared" si="544"/>
        <v>7887.9849999999997</v>
      </c>
      <c r="CE214" s="31">
        <f t="shared" si="545"/>
        <v>0</v>
      </c>
      <c r="CF214" s="31">
        <f t="shared" si="546"/>
        <v>0</v>
      </c>
      <c r="CG214" s="31">
        <f t="shared" si="670"/>
        <v>0</v>
      </c>
      <c r="CH214" s="24"/>
      <c r="CI214" s="40"/>
      <c r="CO214" s="1" t="s">
        <v>31</v>
      </c>
    </row>
    <row r="215" ht="39.799999999999997">
      <c r="A215" s="41" t="s">
        <v>173</v>
      </c>
      <c r="B215" s="17">
        <v>400</v>
      </c>
      <c r="C215" s="16"/>
      <c r="D215" s="16"/>
      <c r="E215" s="39" t="s">
        <v>84</v>
      </c>
      <c r="F215" s="31">
        <f t="shared" si="630"/>
        <v>7573.5</v>
      </c>
      <c r="G215" s="31">
        <f t="shared" si="631"/>
        <v>0</v>
      </c>
      <c r="H215" s="31">
        <f t="shared" si="632"/>
        <v>0</v>
      </c>
      <c r="I215" s="31">
        <f t="shared" si="633"/>
        <v>0</v>
      </c>
      <c r="J215" s="31">
        <f t="shared" si="634"/>
        <v>0</v>
      </c>
      <c r="K215" s="31">
        <f t="shared" si="635"/>
        <v>0</v>
      </c>
      <c r="L215" s="31">
        <f t="shared" si="671"/>
        <v>7573.5</v>
      </c>
      <c r="M215" s="31">
        <f t="shared" si="672"/>
        <v>0</v>
      </c>
      <c r="N215" s="31">
        <f t="shared" si="673"/>
        <v>0</v>
      </c>
      <c r="O215" s="31">
        <f t="shared" si="636"/>
        <v>314.48500000000001</v>
      </c>
      <c r="P215" s="31">
        <f t="shared" si="637"/>
        <v>0</v>
      </c>
      <c r="Q215" s="31">
        <f t="shared" si="638"/>
        <v>0</v>
      </c>
      <c r="R215" s="31">
        <f t="shared" si="674"/>
        <v>7887.9849999999997</v>
      </c>
      <c r="S215" s="31">
        <f t="shared" si="675"/>
        <v>0</v>
      </c>
      <c r="T215" s="31">
        <f t="shared" si="676"/>
        <v>0</v>
      </c>
      <c r="U215" s="31">
        <f t="shared" si="639"/>
        <v>0</v>
      </c>
      <c r="V215" s="31">
        <f t="shared" si="640"/>
        <v>0</v>
      </c>
      <c r="W215" s="31">
        <f t="shared" si="641"/>
        <v>0</v>
      </c>
      <c r="X215" s="31">
        <f t="shared" si="677"/>
        <v>7887.9849999999997</v>
      </c>
      <c r="Y215" s="31">
        <f t="shared" si="678"/>
        <v>0</v>
      </c>
      <c r="Z215" s="31">
        <f t="shared" si="679"/>
        <v>0</v>
      </c>
      <c r="AA215" s="31">
        <f t="shared" si="642"/>
        <v>0</v>
      </c>
      <c r="AB215" s="31">
        <f t="shared" si="643"/>
        <v>0</v>
      </c>
      <c r="AC215" s="31">
        <f t="shared" si="644"/>
        <v>0</v>
      </c>
      <c r="AD215" s="31">
        <f t="shared" si="680"/>
        <v>7887.9849999999997</v>
      </c>
      <c r="AE215" s="31">
        <f t="shared" si="681"/>
        <v>0</v>
      </c>
      <c r="AF215" s="31">
        <f t="shared" si="682"/>
        <v>0</v>
      </c>
      <c r="AG215" s="31">
        <f t="shared" si="645"/>
        <v>0</v>
      </c>
      <c r="AH215" s="31">
        <f t="shared" si="646"/>
        <v>0</v>
      </c>
      <c r="AI215" s="31">
        <f t="shared" si="647"/>
        <v>0</v>
      </c>
      <c r="AJ215" s="31">
        <f t="shared" si="683"/>
        <v>7887.9849999999997</v>
      </c>
      <c r="AK215" s="31">
        <f t="shared" si="684"/>
        <v>0</v>
      </c>
      <c r="AL215" s="31">
        <f t="shared" si="685"/>
        <v>0</v>
      </c>
      <c r="AM215" s="31">
        <f t="shared" si="648"/>
        <v>0</v>
      </c>
      <c r="AN215" s="31">
        <f t="shared" si="649"/>
        <v>0</v>
      </c>
      <c r="AO215" s="31">
        <f t="shared" si="650"/>
        <v>0</v>
      </c>
      <c r="AP215" s="31">
        <f t="shared" si="686"/>
        <v>7887.9849999999997</v>
      </c>
      <c r="AQ215" s="31">
        <f t="shared" si="687"/>
        <v>0</v>
      </c>
      <c r="AR215" s="31">
        <f t="shared" si="688"/>
        <v>0</v>
      </c>
      <c r="AS215" s="31">
        <f t="shared" si="651"/>
        <v>0</v>
      </c>
      <c r="AT215" s="31">
        <f t="shared" si="652"/>
        <v>0</v>
      </c>
      <c r="AU215" s="31">
        <f t="shared" si="653"/>
        <v>0</v>
      </c>
      <c r="AV215" s="31">
        <f t="shared" si="689"/>
        <v>7887.9849999999997</v>
      </c>
      <c r="AW215" s="31">
        <f t="shared" si="690"/>
        <v>0</v>
      </c>
      <c r="AX215" s="31">
        <f t="shared" si="691"/>
        <v>0</v>
      </c>
      <c r="AY215" s="31">
        <f t="shared" si="654"/>
        <v>0</v>
      </c>
      <c r="AZ215" s="31">
        <f t="shared" si="655"/>
        <v>0</v>
      </c>
      <c r="BA215" s="31">
        <f t="shared" si="656"/>
        <v>0</v>
      </c>
      <c r="BB215" s="31">
        <f t="shared" si="692"/>
        <v>7887.9849999999997</v>
      </c>
      <c r="BC215" s="31">
        <f t="shared" si="693"/>
        <v>0</v>
      </c>
      <c r="BD215" s="31">
        <f t="shared" si="694"/>
        <v>0</v>
      </c>
      <c r="BE215" s="31">
        <f t="shared" si="657"/>
        <v>0</v>
      </c>
      <c r="BF215" s="31">
        <f t="shared" si="658"/>
        <v>0</v>
      </c>
      <c r="BG215" s="31">
        <f t="shared" si="659"/>
        <v>0</v>
      </c>
      <c r="BH215" s="31">
        <f t="shared" si="695"/>
        <v>7887.9849999999997</v>
      </c>
      <c r="BI215" s="31">
        <f t="shared" si="696"/>
        <v>0</v>
      </c>
      <c r="BJ215" s="31">
        <f t="shared" si="697"/>
        <v>0</v>
      </c>
      <c r="BK215" s="31">
        <f t="shared" si="660"/>
        <v>0</v>
      </c>
      <c r="BL215" s="31">
        <f t="shared" si="661"/>
        <v>0</v>
      </c>
      <c r="BM215" s="31">
        <f t="shared" si="662"/>
        <v>0</v>
      </c>
      <c r="BN215" s="31">
        <f t="shared" si="698"/>
        <v>7887.9849999999997</v>
      </c>
      <c r="BO215" s="31">
        <f t="shared" si="699"/>
        <v>0</v>
      </c>
      <c r="BP215" s="31">
        <f t="shared" si="700"/>
        <v>0</v>
      </c>
      <c r="BQ215" s="31">
        <f t="shared" si="663"/>
        <v>0</v>
      </c>
      <c r="BR215" s="31">
        <f t="shared" si="664"/>
        <v>0</v>
      </c>
      <c r="BS215" s="31">
        <f t="shared" si="701"/>
        <v>7887.9849999999997</v>
      </c>
      <c r="BT215" s="31">
        <f t="shared" si="702"/>
        <v>0</v>
      </c>
      <c r="BU215" s="31">
        <f t="shared" si="703"/>
        <v>0</v>
      </c>
      <c r="BV215" s="31">
        <f t="shared" si="665"/>
        <v>0</v>
      </c>
      <c r="BW215" s="31">
        <f t="shared" si="666"/>
        <v>0</v>
      </c>
      <c r="BX215" s="31">
        <f t="shared" si="704"/>
        <v>7887.9849999999997</v>
      </c>
      <c r="BY215" s="31">
        <f t="shared" si="705"/>
        <v>0</v>
      </c>
      <c r="BZ215" s="31">
        <f t="shared" si="706"/>
        <v>0</v>
      </c>
      <c r="CA215" s="31">
        <f t="shared" si="667"/>
        <v>0</v>
      </c>
      <c r="CB215" s="31">
        <f t="shared" si="668"/>
        <v>0</v>
      </c>
      <c r="CC215" s="31">
        <f t="shared" si="669"/>
        <v>0</v>
      </c>
      <c r="CD215" s="31">
        <f t="shared" si="544"/>
        <v>7887.9849999999997</v>
      </c>
      <c r="CE215" s="31">
        <f t="shared" si="545"/>
        <v>0</v>
      </c>
      <c r="CF215" s="31">
        <f t="shared" si="546"/>
        <v>0</v>
      </c>
      <c r="CG215" s="31">
        <f t="shared" si="670"/>
        <v>0</v>
      </c>
      <c r="CH215" s="24"/>
      <c r="CI215" s="40"/>
      <c r="CM215" s="1" t="s">
        <v>29</v>
      </c>
    </row>
    <row r="216" ht="15">
      <c r="A216" s="41" t="s">
        <v>173</v>
      </c>
      <c r="B216" s="17">
        <v>410</v>
      </c>
      <c r="C216" s="16"/>
      <c r="D216" s="16"/>
      <c r="E216" s="39" t="s">
        <v>85</v>
      </c>
      <c r="F216" s="31">
        <f t="shared" si="630"/>
        <v>7573.5</v>
      </c>
      <c r="G216" s="31">
        <f t="shared" si="631"/>
        <v>0</v>
      </c>
      <c r="H216" s="31">
        <f t="shared" si="632"/>
        <v>0</v>
      </c>
      <c r="I216" s="31">
        <f t="shared" si="633"/>
        <v>0</v>
      </c>
      <c r="J216" s="31">
        <f t="shared" si="634"/>
        <v>0</v>
      </c>
      <c r="K216" s="31">
        <f t="shared" si="635"/>
        <v>0</v>
      </c>
      <c r="L216" s="31">
        <f t="shared" si="671"/>
        <v>7573.5</v>
      </c>
      <c r="M216" s="31">
        <f t="shared" si="672"/>
        <v>0</v>
      </c>
      <c r="N216" s="31">
        <f t="shared" si="673"/>
        <v>0</v>
      </c>
      <c r="O216" s="31">
        <f t="shared" si="636"/>
        <v>314.48500000000001</v>
      </c>
      <c r="P216" s="31">
        <f t="shared" si="637"/>
        <v>0</v>
      </c>
      <c r="Q216" s="31">
        <f t="shared" si="638"/>
        <v>0</v>
      </c>
      <c r="R216" s="31">
        <f t="shared" si="674"/>
        <v>7887.9849999999997</v>
      </c>
      <c r="S216" s="31">
        <f t="shared" si="675"/>
        <v>0</v>
      </c>
      <c r="T216" s="31">
        <f t="shared" si="676"/>
        <v>0</v>
      </c>
      <c r="U216" s="31">
        <f t="shared" si="639"/>
        <v>0</v>
      </c>
      <c r="V216" s="31">
        <f t="shared" si="640"/>
        <v>0</v>
      </c>
      <c r="W216" s="31">
        <f t="shared" si="641"/>
        <v>0</v>
      </c>
      <c r="X216" s="31">
        <f t="shared" si="677"/>
        <v>7887.9849999999997</v>
      </c>
      <c r="Y216" s="31">
        <f t="shared" si="678"/>
        <v>0</v>
      </c>
      <c r="Z216" s="31">
        <f t="shared" si="679"/>
        <v>0</v>
      </c>
      <c r="AA216" s="31">
        <f t="shared" si="642"/>
        <v>0</v>
      </c>
      <c r="AB216" s="31">
        <f t="shared" si="643"/>
        <v>0</v>
      </c>
      <c r="AC216" s="31">
        <f t="shared" si="644"/>
        <v>0</v>
      </c>
      <c r="AD216" s="31">
        <f t="shared" si="680"/>
        <v>7887.9849999999997</v>
      </c>
      <c r="AE216" s="31">
        <f t="shared" si="681"/>
        <v>0</v>
      </c>
      <c r="AF216" s="31">
        <f t="shared" si="682"/>
        <v>0</v>
      </c>
      <c r="AG216" s="31">
        <f t="shared" si="645"/>
        <v>0</v>
      </c>
      <c r="AH216" s="31">
        <f t="shared" si="646"/>
        <v>0</v>
      </c>
      <c r="AI216" s="31">
        <f t="shared" si="647"/>
        <v>0</v>
      </c>
      <c r="AJ216" s="31">
        <f t="shared" si="683"/>
        <v>7887.9849999999997</v>
      </c>
      <c r="AK216" s="31">
        <f t="shared" si="684"/>
        <v>0</v>
      </c>
      <c r="AL216" s="31">
        <f t="shared" si="685"/>
        <v>0</v>
      </c>
      <c r="AM216" s="31">
        <f t="shared" si="648"/>
        <v>0</v>
      </c>
      <c r="AN216" s="31">
        <f t="shared" si="649"/>
        <v>0</v>
      </c>
      <c r="AO216" s="31">
        <f t="shared" si="650"/>
        <v>0</v>
      </c>
      <c r="AP216" s="31">
        <f t="shared" si="686"/>
        <v>7887.9849999999997</v>
      </c>
      <c r="AQ216" s="31">
        <f t="shared" si="687"/>
        <v>0</v>
      </c>
      <c r="AR216" s="31">
        <f t="shared" si="688"/>
        <v>0</v>
      </c>
      <c r="AS216" s="31">
        <f t="shared" si="651"/>
        <v>0</v>
      </c>
      <c r="AT216" s="31">
        <f t="shared" si="652"/>
        <v>0</v>
      </c>
      <c r="AU216" s="31">
        <f t="shared" si="653"/>
        <v>0</v>
      </c>
      <c r="AV216" s="31">
        <f t="shared" si="689"/>
        <v>7887.9849999999997</v>
      </c>
      <c r="AW216" s="31">
        <f t="shared" si="690"/>
        <v>0</v>
      </c>
      <c r="AX216" s="31">
        <f t="shared" si="691"/>
        <v>0</v>
      </c>
      <c r="AY216" s="31">
        <f t="shared" si="654"/>
        <v>0</v>
      </c>
      <c r="AZ216" s="31">
        <f t="shared" si="655"/>
        <v>0</v>
      </c>
      <c r="BA216" s="31">
        <f t="shared" si="656"/>
        <v>0</v>
      </c>
      <c r="BB216" s="31">
        <f t="shared" si="692"/>
        <v>7887.9849999999997</v>
      </c>
      <c r="BC216" s="31">
        <f t="shared" si="693"/>
        <v>0</v>
      </c>
      <c r="BD216" s="31">
        <f t="shared" si="694"/>
        <v>0</v>
      </c>
      <c r="BE216" s="31">
        <f t="shared" si="657"/>
        <v>0</v>
      </c>
      <c r="BF216" s="31">
        <f t="shared" si="658"/>
        <v>0</v>
      </c>
      <c r="BG216" s="31">
        <f t="shared" si="659"/>
        <v>0</v>
      </c>
      <c r="BH216" s="31">
        <f t="shared" si="695"/>
        <v>7887.9849999999997</v>
      </c>
      <c r="BI216" s="31">
        <f t="shared" si="696"/>
        <v>0</v>
      </c>
      <c r="BJ216" s="31">
        <f t="shared" si="697"/>
        <v>0</v>
      </c>
      <c r="BK216" s="31">
        <f t="shared" si="660"/>
        <v>0</v>
      </c>
      <c r="BL216" s="31">
        <f t="shared" si="661"/>
        <v>0</v>
      </c>
      <c r="BM216" s="31">
        <f t="shared" si="662"/>
        <v>0</v>
      </c>
      <c r="BN216" s="31">
        <f t="shared" si="698"/>
        <v>7887.9849999999997</v>
      </c>
      <c r="BO216" s="31">
        <f t="shared" si="699"/>
        <v>0</v>
      </c>
      <c r="BP216" s="31">
        <f t="shared" si="700"/>
        <v>0</v>
      </c>
      <c r="BQ216" s="31">
        <f t="shared" si="663"/>
        <v>0</v>
      </c>
      <c r="BR216" s="31">
        <f t="shared" si="664"/>
        <v>0</v>
      </c>
      <c r="BS216" s="31">
        <f t="shared" si="701"/>
        <v>7887.9849999999997</v>
      </c>
      <c r="BT216" s="31">
        <f t="shared" si="702"/>
        <v>0</v>
      </c>
      <c r="BU216" s="31">
        <f t="shared" si="703"/>
        <v>0</v>
      </c>
      <c r="BV216" s="31">
        <f t="shared" si="665"/>
        <v>0</v>
      </c>
      <c r="BW216" s="31">
        <f t="shared" si="666"/>
        <v>0</v>
      </c>
      <c r="BX216" s="31">
        <f t="shared" si="704"/>
        <v>7887.9849999999997</v>
      </c>
      <c r="BY216" s="31">
        <f t="shared" si="705"/>
        <v>0</v>
      </c>
      <c r="BZ216" s="31">
        <f t="shared" si="706"/>
        <v>0</v>
      </c>
      <c r="CA216" s="31">
        <f t="shared" si="667"/>
        <v>0</v>
      </c>
      <c r="CB216" s="31">
        <f t="shared" si="668"/>
        <v>0</v>
      </c>
      <c r="CC216" s="31">
        <f t="shared" si="669"/>
        <v>0</v>
      </c>
      <c r="CD216" s="31">
        <f t="shared" si="544"/>
        <v>7887.9849999999997</v>
      </c>
      <c r="CE216" s="31">
        <f t="shared" si="545"/>
        <v>0</v>
      </c>
      <c r="CF216" s="31">
        <f t="shared" si="546"/>
        <v>0</v>
      </c>
      <c r="CG216" s="31">
        <f t="shared" si="670"/>
        <v>0</v>
      </c>
      <c r="CH216" s="24"/>
      <c r="CI216" s="40"/>
      <c r="CN216" s="1" t="s">
        <v>30</v>
      </c>
    </row>
    <row r="217" ht="43.75">
      <c r="A217" s="41" t="s">
        <v>173</v>
      </c>
      <c r="B217" s="17">
        <v>410</v>
      </c>
      <c r="C217" s="16" t="s">
        <v>67</v>
      </c>
      <c r="D217" s="16" t="s">
        <v>134</v>
      </c>
      <c r="E217" s="39" t="s">
        <v>135</v>
      </c>
      <c r="F217" s="31">
        <v>7573.5</v>
      </c>
      <c r="G217" s="31"/>
      <c r="H217" s="31"/>
      <c r="I217" s="31"/>
      <c r="J217" s="31"/>
      <c r="K217" s="31"/>
      <c r="L217" s="31">
        <f t="shared" si="671"/>
        <v>7573.5</v>
      </c>
      <c r="M217" s="31">
        <f t="shared" si="672"/>
        <v>0</v>
      </c>
      <c r="N217" s="31">
        <f t="shared" si="673"/>
        <v>0</v>
      </c>
      <c r="O217" s="31">
        <v>314.48500000000001</v>
      </c>
      <c r="P217" s="31"/>
      <c r="Q217" s="31"/>
      <c r="R217" s="31">
        <f t="shared" si="674"/>
        <v>7887.9849999999997</v>
      </c>
      <c r="S217" s="31">
        <f t="shared" si="675"/>
        <v>0</v>
      </c>
      <c r="T217" s="31">
        <f t="shared" si="676"/>
        <v>0</v>
      </c>
      <c r="U217" s="31"/>
      <c r="V217" s="31"/>
      <c r="W217" s="31"/>
      <c r="X217" s="31">
        <f t="shared" si="677"/>
        <v>7887.9849999999997</v>
      </c>
      <c r="Y217" s="31">
        <f t="shared" si="678"/>
        <v>0</v>
      </c>
      <c r="Z217" s="31">
        <f t="shared" si="679"/>
        <v>0</v>
      </c>
      <c r="AA217" s="31"/>
      <c r="AB217" s="31"/>
      <c r="AC217" s="31"/>
      <c r="AD217" s="31">
        <f t="shared" si="680"/>
        <v>7887.9849999999997</v>
      </c>
      <c r="AE217" s="31">
        <f t="shared" si="681"/>
        <v>0</v>
      </c>
      <c r="AF217" s="31">
        <f t="shared" si="682"/>
        <v>0</v>
      </c>
      <c r="AG217" s="31"/>
      <c r="AH217" s="31"/>
      <c r="AI217" s="31"/>
      <c r="AJ217" s="31">
        <f t="shared" si="683"/>
        <v>7887.9849999999997</v>
      </c>
      <c r="AK217" s="31">
        <f t="shared" si="684"/>
        <v>0</v>
      </c>
      <c r="AL217" s="31">
        <f t="shared" si="685"/>
        <v>0</v>
      </c>
      <c r="AM217" s="31"/>
      <c r="AN217" s="31"/>
      <c r="AO217" s="31"/>
      <c r="AP217" s="31">
        <f t="shared" si="686"/>
        <v>7887.9849999999997</v>
      </c>
      <c r="AQ217" s="31">
        <f t="shared" si="687"/>
        <v>0</v>
      </c>
      <c r="AR217" s="31">
        <f t="shared" si="688"/>
        <v>0</v>
      </c>
      <c r="AS217" s="31"/>
      <c r="AT217" s="31"/>
      <c r="AU217" s="31"/>
      <c r="AV217" s="31">
        <f t="shared" si="689"/>
        <v>7887.9849999999997</v>
      </c>
      <c r="AW217" s="31">
        <f t="shared" si="690"/>
        <v>0</v>
      </c>
      <c r="AX217" s="31">
        <f t="shared" si="691"/>
        <v>0</v>
      </c>
      <c r="AY217" s="31"/>
      <c r="AZ217" s="31"/>
      <c r="BA217" s="31"/>
      <c r="BB217" s="31">
        <f t="shared" si="692"/>
        <v>7887.9849999999997</v>
      </c>
      <c r="BC217" s="31">
        <f t="shared" si="693"/>
        <v>0</v>
      </c>
      <c r="BD217" s="31">
        <f t="shared" si="694"/>
        <v>0</v>
      </c>
      <c r="BE217" s="31"/>
      <c r="BF217" s="31"/>
      <c r="BG217" s="31"/>
      <c r="BH217" s="31">
        <f t="shared" si="695"/>
        <v>7887.9849999999997</v>
      </c>
      <c r="BI217" s="31">
        <f t="shared" si="696"/>
        <v>0</v>
      </c>
      <c r="BJ217" s="31">
        <f t="shared" si="697"/>
        <v>0</v>
      </c>
      <c r="BK217" s="31"/>
      <c r="BL217" s="31"/>
      <c r="BM217" s="31"/>
      <c r="BN217" s="31">
        <f t="shared" si="698"/>
        <v>7887.9849999999997</v>
      </c>
      <c r="BO217" s="31">
        <f t="shared" si="699"/>
        <v>0</v>
      </c>
      <c r="BP217" s="31">
        <f t="shared" si="700"/>
        <v>0</v>
      </c>
      <c r="BQ217" s="31"/>
      <c r="BR217" s="31"/>
      <c r="BS217" s="31">
        <f t="shared" si="701"/>
        <v>7887.9849999999997</v>
      </c>
      <c r="BT217" s="31">
        <f t="shared" si="702"/>
        <v>0</v>
      </c>
      <c r="BU217" s="31">
        <f t="shared" si="703"/>
        <v>0</v>
      </c>
      <c r="BV217" s="31"/>
      <c r="BW217" s="31"/>
      <c r="BX217" s="31">
        <f t="shared" si="704"/>
        <v>7887.9849999999997</v>
      </c>
      <c r="BY217" s="31">
        <f t="shared" si="705"/>
        <v>0</v>
      </c>
      <c r="BZ217" s="31">
        <f t="shared" si="706"/>
        <v>0</v>
      </c>
      <c r="CA217" s="31"/>
      <c r="CB217" s="31"/>
      <c r="CC217" s="31"/>
      <c r="CD217" s="31">
        <f t="shared" si="544"/>
        <v>7887.9849999999997</v>
      </c>
      <c r="CE217" s="31">
        <f t="shared" si="545"/>
        <v>0</v>
      </c>
      <c r="CF217" s="31">
        <f t="shared" si="546"/>
        <v>0</v>
      </c>
      <c r="CG217" s="31"/>
      <c r="CH217" s="24"/>
      <c r="CI217" s="40"/>
    </row>
    <row r="218" ht="43.75">
      <c r="A218" s="41" t="s">
        <v>175</v>
      </c>
      <c r="B218" s="17"/>
      <c r="C218" s="16"/>
      <c r="D218" s="16"/>
      <c r="E218" s="39" t="s">
        <v>176</v>
      </c>
      <c r="F218" s="31"/>
      <c r="G218" s="31"/>
      <c r="H218" s="31"/>
      <c r="I218" s="31"/>
      <c r="J218" s="31"/>
      <c r="K218" s="31"/>
      <c r="L218" s="31"/>
      <c r="M218" s="31"/>
      <c r="N218" s="31"/>
      <c r="O218" s="31">
        <f t="shared" si="636"/>
        <v>7704.7619999999997</v>
      </c>
      <c r="P218" s="31">
        <f t="shared" si="637"/>
        <v>0</v>
      </c>
      <c r="Q218" s="31">
        <f t="shared" si="638"/>
        <v>0</v>
      </c>
      <c r="R218" s="31">
        <f t="shared" si="674"/>
        <v>7704.7619999999997</v>
      </c>
      <c r="S218" s="31">
        <f t="shared" si="675"/>
        <v>0</v>
      </c>
      <c r="T218" s="31">
        <f t="shared" si="676"/>
        <v>0</v>
      </c>
      <c r="U218" s="31">
        <f t="shared" si="639"/>
        <v>0</v>
      </c>
      <c r="V218" s="31">
        <f t="shared" si="640"/>
        <v>0</v>
      </c>
      <c r="W218" s="31">
        <f t="shared" si="641"/>
        <v>0</v>
      </c>
      <c r="X218" s="31">
        <f t="shared" si="677"/>
        <v>7704.7619999999997</v>
      </c>
      <c r="Y218" s="31">
        <f t="shared" si="678"/>
        <v>0</v>
      </c>
      <c r="Z218" s="31">
        <f t="shared" si="679"/>
        <v>0</v>
      </c>
      <c r="AA218" s="31">
        <f t="shared" si="642"/>
        <v>0</v>
      </c>
      <c r="AB218" s="31">
        <f t="shared" si="643"/>
        <v>0</v>
      </c>
      <c r="AC218" s="31">
        <f t="shared" si="644"/>
        <v>0</v>
      </c>
      <c r="AD218" s="31">
        <f t="shared" si="680"/>
        <v>7704.7619999999997</v>
      </c>
      <c r="AE218" s="31">
        <f t="shared" si="681"/>
        <v>0</v>
      </c>
      <c r="AF218" s="31">
        <f t="shared" si="682"/>
        <v>0</v>
      </c>
      <c r="AG218" s="31">
        <f t="shared" si="645"/>
        <v>0</v>
      </c>
      <c r="AH218" s="31">
        <f t="shared" si="646"/>
        <v>0</v>
      </c>
      <c r="AI218" s="31">
        <f t="shared" si="647"/>
        <v>0</v>
      </c>
      <c r="AJ218" s="31">
        <f t="shared" si="683"/>
        <v>7704.7619999999997</v>
      </c>
      <c r="AK218" s="31">
        <f t="shared" si="684"/>
        <v>0</v>
      </c>
      <c r="AL218" s="31">
        <f t="shared" si="685"/>
        <v>0</v>
      </c>
      <c r="AM218" s="31">
        <f t="shared" si="648"/>
        <v>0</v>
      </c>
      <c r="AN218" s="31">
        <f t="shared" si="649"/>
        <v>0</v>
      </c>
      <c r="AO218" s="31">
        <f t="shared" si="650"/>
        <v>0</v>
      </c>
      <c r="AP218" s="31">
        <f t="shared" si="686"/>
        <v>7704.7619999999997</v>
      </c>
      <c r="AQ218" s="31">
        <f t="shared" si="687"/>
        <v>0</v>
      </c>
      <c r="AR218" s="31">
        <f t="shared" si="688"/>
        <v>0</v>
      </c>
      <c r="AS218" s="31">
        <f t="shared" si="651"/>
        <v>0</v>
      </c>
      <c r="AT218" s="31">
        <f t="shared" si="652"/>
        <v>0</v>
      </c>
      <c r="AU218" s="31">
        <f t="shared" si="653"/>
        <v>0</v>
      </c>
      <c r="AV218" s="31">
        <f t="shared" si="689"/>
        <v>7704.7619999999997</v>
      </c>
      <c r="AW218" s="31">
        <f t="shared" si="690"/>
        <v>0</v>
      </c>
      <c r="AX218" s="31">
        <f t="shared" si="691"/>
        <v>0</v>
      </c>
      <c r="AY218" s="31">
        <f t="shared" si="654"/>
        <v>0</v>
      </c>
      <c r="AZ218" s="31">
        <f t="shared" si="655"/>
        <v>0</v>
      </c>
      <c r="BA218" s="31">
        <f t="shared" si="656"/>
        <v>0</v>
      </c>
      <c r="BB218" s="31">
        <f t="shared" si="692"/>
        <v>7704.7619999999997</v>
      </c>
      <c r="BC218" s="31">
        <f t="shared" si="693"/>
        <v>0</v>
      </c>
      <c r="BD218" s="31">
        <f t="shared" si="694"/>
        <v>0</v>
      </c>
      <c r="BE218" s="31">
        <f t="shared" si="657"/>
        <v>0</v>
      </c>
      <c r="BF218" s="31">
        <f t="shared" si="658"/>
        <v>0</v>
      </c>
      <c r="BG218" s="31">
        <f t="shared" si="659"/>
        <v>0</v>
      </c>
      <c r="BH218" s="31">
        <f t="shared" si="695"/>
        <v>7704.7619999999997</v>
      </c>
      <c r="BI218" s="31">
        <f t="shared" si="696"/>
        <v>0</v>
      </c>
      <c r="BJ218" s="31">
        <f t="shared" si="697"/>
        <v>0</v>
      </c>
      <c r="BK218" s="31">
        <f t="shared" si="660"/>
        <v>0</v>
      </c>
      <c r="BL218" s="31">
        <f t="shared" si="661"/>
        <v>0</v>
      </c>
      <c r="BM218" s="31">
        <f t="shared" si="662"/>
        <v>0</v>
      </c>
      <c r="BN218" s="31">
        <f t="shared" si="698"/>
        <v>7704.7619999999997</v>
      </c>
      <c r="BO218" s="31">
        <f t="shared" si="699"/>
        <v>0</v>
      </c>
      <c r="BP218" s="31">
        <f t="shared" si="700"/>
        <v>0</v>
      </c>
      <c r="BQ218" s="31">
        <f t="shared" si="663"/>
        <v>0</v>
      </c>
      <c r="BR218" s="31">
        <f t="shared" si="664"/>
        <v>0</v>
      </c>
      <c r="BS218" s="31">
        <f t="shared" si="701"/>
        <v>7704.7619999999997</v>
      </c>
      <c r="BT218" s="31">
        <f t="shared" si="702"/>
        <v>0</v>
      </c>
      <c r="BU218" s="31">
        <f t="shared" si="703"/>
        <v>0</v>
      </c>
      <c r="BV218" s="31">
        <f t="shared" si="665"/>
        <v>0</v>
      </c>
      <c r="BW218" s="31">
        <f t="shared" si="666"/>
        <v>0</v>
      </c>
      <c r="BX218" s="31">
        <f t="shared" si="704"/>
        <v>7704.7619999999997</v>
      </c>
      <c r="BY218" s="31">
        <f t="shared" si="705"/>
        <v>0</v>
      </c>
      <c r="BZ218" s="31">
        <f t="shared" si="706"/>
        <v>0</v>
      </c>
      <c r="CA218" s="31">
        <f t="shared" si="667"/>
        <v>0</v>
      </c>
      <c r="CB218" s="31">
        <f t="shared" si="668"/>
        <v>0</v>
      </c>
      <c r="CC218" s="31">
        <f t="shared" si="669"/>
        <v>0</v>
      </c>
      <c r="CD218" s="31">
        <f t="shared" si="544"/>
        <v>7704.7619999999997</v>
      </c>
      <c r="CE218" s="31">
        <f t="shared" si="545"/>
        <v>0</v>
      </c>
      <c r="CF218" s="31">
        <f t="shared" si="546"/>
        <v>0</v>
      </c>
      <c r="CG218" s="31">
        <f t="shared" si="670"/>
        <v>0</v>
      </c>
      <c r="CH218" s="24"/>
      <c r="CI218" s="40"/>
    </row>
    <row r="219" ht="39.549999999999997">
      <c r="A219" s="41" t="s">
        <v>175</v>
      </c>
      <c r="B219" s="17">
        <v>400</v>
      </c>
      <c r="C219" s="16"/>
      <c r="D219" s="16"/>
      <c r="E219" s="39" t="s">
        <v>84</v>
      </c>
      <c r="F219" s="31"/>
      <c r="G219" s="31"/>
      <c r="H219" s="31"/>
      <c r="I219" s="31"/>
      <c r="J219" s="31"/>
      <c r="K219" s="31"/>
      <c r="L219" s="31"/>
      <c r="M219" s="31"/>
      <c r="N219" s="31"/>
      <c r="O219" s="31">
        <f t="shared" si="636"/>
        <v>7704.7619999999997</v>
      </c>
      <c r="P219" s="31">
        <f t="shared" si="637"/>
        <v>0</v>
      </c>
      <c r="Q219" s="31">
        <f t="shared" si="638"/>
        <v>0</v>
      </c>
      <c r="R219" s="31">
        <f t="shared" si="674"/>
        <v>7704.7619999999997</v>
      </c>
      <c r="S219" s="31">
        <f t="shared" si="675"/>
        <v>0</v>
      </c>
      <c r="T219" s="31">
        <f t="shared" si="676"/>
        <v>0</v>
      </c>
      <c r="U219" s="31">
        <f t="shared" si="639"/>
        <v>0</v>
      </c>
      <c r="V219" s="31">
        <f t="shared" si="640"/>
        <v>0</v>
      </c>
      <c r="W219" s="31">
        <f t="shared" si="641"/>
        <v>0</v>
      </c>
      <c r="X219" s="31">
        <f t="shared" si="677"/>
        <v>7704.7619999999997</v>
      </c>
      <c r="Y219" s="31">
        <f t="shared" si="678"/>
        <v>0</v>
      </c>
      <c r="Z219" s="31">
        <f t="shared" si="679"/>
        <v>0</v>
      </c>
      <c r="AA219" s="31">
        <f t="shared" si="642"/>
        <v>0</v>
      </c>
      <c r="AB219" s="31">
        <f t="shared" si="643"/>
        <v>0</v>
      </c>
      <c r="AC219" s="31">
        <f t="shared" si="644"/>
        <v>0</v>
      </c>
      <c r="AD219" s="31">
        <f t="shared" si="680"/>
        <v>7704.7619999999997</v>
      </c>
      <c r="AE219" s="31">
        <f t="shared" si="681"/>
        <v>0</v>
      </c>
      <c r="AF219" s="31">
        <f t="shared" si="682"/>
        <v>0</v>
      </c>
      <c r="AG219" s="31">
        <f t="shared" si="645"/>
        <v>0</v>
      </c>
      <c r="AH219" s="31">
        <f t="shared" si="646"/>
        <v>0</v>
      </c>
      <c r="AI219" s="31">
        <f t="shared" si="647"/>
        <v>0</v>
      </c>
      <c r="AJ219" s="31">
        <f t="shared" si="683"/>
        <v>7704.7619999999997</v>
      </c>
      <c r="AK219" s="31">
        <f t="shared" si="684"/>
        <v>0</v>
      </c>
      <c r="AL219" s="31">
        <f t="shared" si="685"/>
        <v>0</v>
      </c>
      <c r="AM219" s="31">
        <f t="shared" si="648"/>
        <v>0</v>
      </c>
      <c r="AN219" s="31">
        <f t="shared" si="649"/>
        <v>0</v>
      </c>
      <c r="AO219" s="31">
        <f t="shared" si="650"/>
        <v>0</v>
      </c>
      <c r="AP219" s="31">
        <f t="shared" si="686"/>
        <v>7704.7619999999997</v>
      </c>
      <c r="AQ219" s="31">
        <f t="shared" si="687"/>
        <v>0</v>
      </c>
      <c r="AR219" s="31">
        <f t="shared" si="688"/>
        <v>0</v>
      </c>
      <c r="AS219" s="31">
        <f t="shared" si="651"/>
        <v>0</v>
      </c>
      <c r="AT219" s="31">
        <f t="shared" si="652"/>
        <v>0</v>
      </c>
      <c r="AU219" s="31">
        <f t="shared" si="653"/>
        <v>0</v>
      </c>
      <c r="AV219" s="31">
        <f t="shared" si="689"/>
        <v>7704.7619999999997</v>
      </c>
      <c r="AW219" s="31">
        <f t="shared" si="690"/>
        <v>0</v>
      </c>
      <c r="AX219" s="31">
        <f t="shared" si="691"/>
        <v>0</v>
      </c>
      <c r="AY219" s="31">
        <f t="shared" si="654"/>
        <v>0</v>
      </c>
      <c r="AZ219" s="31">
        <f t="shared" si="655"/>
        <v>0</v>
      </c>
      <c r="BA219" s="31">
        <f t="shared" si="656"/>
        <v>0</v>
      </c>
      <c r="BB219" s="31">
        <f t="shared" si="692"/>
        <v>7704.7619999999997</v>
      </c>
      <c r="BC219" s="31">
        <f t="shared" si="693"/>
        <v>0</v>
      </c>
      <c r="BD219" s="31">
        <f t="shared" si="694"/>
        <v>0</v>
      </c>
      <c r="BE219" s="31">
        <f t="shared" si="657"/>
        <v>0</v>
      </c>
      <c r="BF219" s="31">
        <f t="shared" si="658"/>
        <v>0</v>
      </c>
      <c r="BG219" s="31">
        <f t="shared" si="659"/>
        <v>0</v>
      </c>
      <c r="BH219" s="31">
        <f t="shared" si="695"/>
        <v>7704.7619999999997</v>
      </c>
      <c r="BI219" s="31">
        <f t="shared" si="696"/>
        <v>0</v>
      </c>
      <c r="BJ219" s="31">
        <f t="shared" si="697"/>
        <v>0</v>
      </c>
      <c r="BK219" s="31">
        <f t="shared" si="660"/>
        <v>0</v>
      </c>
      <c r="BL219" s="31">
        <f t="shared" si="661"/>
        <v>0</v>
      </c>
      <c r="BM219" s="31">
        <f t="shared" si="662"/>
        <v>0</v>
      </c>
      <c r="BN219" s="31">
        <f t="shared" si="698"/>
        <v>7704.7619999999997</v>
      </c>
      <c r="BO219" s="31">
        <f t="shared" si="699"/>
        <v>0</v>
      </c>
      <c r="BP219" s="31">
        <f t="shared" si="700"/>
        <v>0</v>
      </c>
      <c r="BQ219" s="31">
        <f t="shared" si="663"/>
        <v>0</v>
      </c>
      <c r="BR219" s="31">
        <f t="shared" si="664"/>
        <v>0</v>
      </c>
      <c r="BS219" s="31">
        <f t="shared" si="701"/>
        <v>7704.7619999999997</v>
      </c>
      <c r="BT219" s="31">
        <f t="shared" si="702"/>
        <v>0</v>
      </c>
      <c r="BU219" s="31">
        <f t="shared" si="703"/>
        <v>0</v>
      </c>
      <c r="BV219" s="31">
        <f t="shared" si="665"/>
        <v>0</v>
      </c>
      <c r="BW219" s="31">
        <f t="shared" si="666"/>
        <v>0</v>
      </c>
      <c r="BX219" s="31">
        <f t="shared" si="704"/>
        <v>7704.7619999999997</v>
      </c>
      <c r="BY219" s="31">
        <f t="shared" si="705"/>
        <v>0</v>
      </c>
      <c r="BZ219" s="31">
        <f t="shared" si="706"/>
        <v>0</v>
      </c>
      <c r="CA219" s="31">
        <f t="shared" si="667"/>
        <v>0</v>
      </c>
      <c r="CB219" s="31">
        <f t="shared" si="668"/>
        <v>0</v>
      </c>
      <c r="CC219" s="31">
        <f t="shared" si="669"/>
        <v>0</v>
      </c>
      <c r="CD219" s="31">
        <f t="shared" si="544"/>
        <v>7704.7619999999997</v>
      </c>
      <c r="CE219" s="31">
        <f t="shared" si="545"/>
        <v>0</v>
      </c>
      <c r="CF219" s="31">
        <f t="shared" si="546"/>
        <v>0</v>
      </c>
      <c r="CG219" s="31">
        <f t="shared" si="670"/>
        <v>0</v>
      </c>
      <c r="CH219" s="24"/>
      <c r="CI219" s="40"/>
    </row>
    <row r="220" ht="15">
      <c r="A220" s="41" t="s">
        <v>175</v>
      </c>
      <c r="B220" s="17">
        <v>410</v>
      </c>
      <c r="C220" s="16"/>
      <c r="D220" s="16"/>
      <c r="E220" s="39" t="s">
        <v>85</v>
      </c>
      <c r="F220" s="31"/>
      <c r="G220" s="31"/>
      <c r="H220" s="31"/>
      <c r="I220" s="31"/>
      <c r="J220" s="31"/>
      <c r="K220" s="31"/>
      <c r="L220" s="31"/>
      <c r="M220" s="31"/>
      <c r="N220" s="31"/>
      <c r="O220" s="31">
        <f t="shared" si="636"/>
        <v>7704.7619999999997</v>
      </c>
      <c r="P220" s="31">
        <f t="shared" si="637"/>
        <v>0</v>
      </c>
      <c r="Q220" s="31">
        <f t="shared" si="638"/>
        <v>0</v>
      </c>
      <c r="R220" s="31">
        <f t="shared" si="674"/>
        <v>7704.7619999999997</v>
      </c>
      <c r="S220" s="31">
        <f t="shared" si="675"/>
        <v>0</v>
      </c>
      <c r="T220" s="31">
        <f t="shared" si="676"/>
        <v>0</v>
      </c>
      <c r="U220" s="31">
        <f t="shared" si="639"/>
        <v>0</v>
      </c>
      <c r="V220" s="31">
        <f t="shared" si="640"/>
        <v>0</v>
      </c>
      <c r="W220" s="31">
        <f t="shared" si="641"/>
        <v>0</v>
      </c>
      <c r="X220" s="31">
        <f t="shared" si="677"/>
        <v>7704.7619999999997</v>
      </c>
      <c r="Y220" s="31">
        <f t="shared" si="678"/>
        <v>0</v>
      </c>
      <c r="Z220" s="31">
        <f t="shared" si="679"/>
        <v>0</v>
      </c>
      <c r="AA220" s="31">
        <f t="shared" si="642"/>
        <v>0</v>
      </c>
      <c r="AB220" s="31">
        <f t="shared" si="643"/>
        <v>0</v>
      </c>
      <c r="AC220" s="31">
        <f t="shared" si="644"/>
        <v>0</v>
      </c>
      <c r="AD220" s="31">
        <f t="shared" si="680"/>
        <v>7704.7619999999997</v>
      </c>
      <c r="AE220" s="31">
        <f t="shared" si="681"/>
        <v>0</v>
      </c>
      <c r="AF220" s="31">
        <f t="shared" si="682"/>
        <v>0</v>
      </c>
      <c r="AG220" s="31">
        <f t="shared" si="645"/>
        <v>0</v>
      </c>
      <c r="AH220" s="31">
        <f t="shared" si="646"/>
        <v>0</v>
      </c>
      <c r="AI220" s="31">
        <f t="shared" si="647"/>
        <v>0</v>
      </c>
      <c r="AJ220" s="31">
        <f t="shared" si="683"/>
        <v>7704.7619999999997</v>
      </c>
      <c r="AK220" s="31">
        <f t="shared" si="684"/>
        <v>0</v>
      </c>
      <c r="AL220" s="31">
        <f t="shared" si="685"/>
        <v>0</v>
      </c>
      <c r="AM220" s="31">
        <f t="shared" si="648"/>
        <v>0</v>
      </c>
      <c r="AN220" s="31">
        <f t="shared" si="649"/>
        <v>0</v>
      </c>
      <c r="AO220" s="31">
        <f t="shared" si="650"/>
        <v>0</v>
      </c>
      <c r="AP220" s="31">
        <f t="shared" si="686"/>
        <v>7704.7619999999997</v>
      </c>
      <c r="AQ220" s="31">
        <f t="shared" si="687"/>
        <v>0</v>
      </c>
      <c r="AR220" s="31">
        <f t="shared" si="688"/>
        <v>0</v>
      </c>
      <c r="AS220" s="31">
        <f t="shared" si="651"/>
        <v>0</v>
      </c>
      <c r="AT220" s="31">
        <f t="shared" si="652"/>
        <v>0</v>
      </c>
      <c r="AU220" s="31">
        <f t="shared" si="653"/>
        <v>0</v>
      </c>
      <c r="AV220" s="31">
        <f t="shared" si="689"/>
        <v>7704.7619999999997</v>
      </c>
      <c r="AW220" s="31">
        <f t="shared" si="690"/>
        <v>0</v>
      </c>
      <c r="AX220" s="31">
        <f t="shared" si="691"/>
        <v>0</v>
      </c>
      <c r="AY220" s="31">
        <f t="shared" si="654"/>
        <v>0</v>
      </c>
      <c r="AZ220" s="31">
        <f t="shared" si="655"/>
        <v>0</v>
      </c>
      <c r="BA220" s="31">
        <f t="shared" si="656"/>
        <v>0</v>
      </c>
      <c r="BB220" s="31">
        <f t="shared" si="692"/>
        <v>7704.7619999999997</v>
      </c>
      <c r="BC220" s="31">
        <f t="shared" si="693"/>
        <v>0</v>
      </c>
      <c r="BD220" s="31">
        <f t="shared" si="694"/>
        <v>0</v>
      </c>
      <c r="BE220" s="31">
        <f t="shared" si="657"/>
        <v>0</v>
      </c>
      <c r="BF220" s="31">
        <f t="shared" si="658"/>
        <v>0</v>
      </c>
      <c r="BG220" s="31">
        <f t="shared" si="659"/>
        <v>0</v>
      </c>
      <c r="BH220" s="31">
        <f t="shared" si="695"/>
        <v>7704.7619999999997</v>
      </c>
      <c r="BI220" s="31">
        <f t="shared" si="696"/>
        <v>0</v>
      </c>
      <c r="BJ220" s="31">
        <f t="shared" si="697"/>
        <v>0</v>
      </c>
      <c r="BK220" s="31">
        <f t="shared" si="660"/>
        <v>0</v>
      </c>
      <c r="BL220" s="31">
        <f t="shared" si="661"/>
        <v>0</v>
      </c>
      <c r="BM220" s="31">
        <f t="shared" si="662"/>
        <v>0</v>
      </c>
      <c r="BN220" s="31">
        <f t="shared" si="698"/>
        <v>7704.7619999999997</v>
      </c>
      <c r="BO220" s="31">
        <f t="shared" si="699"/>
        <v>0</v>
      </c>
      <c r="BP220" s="31">
        <f t="shared" si="700"/>
        <v>0</v>
      </c>
      <c r="BQ220" s="31">
        <f t="shared" si="663"/>
        <v>0</v>
      </c>
      <c r="BR220" s="31">
        <f t="shared" si="664"/>
        <v>0</v>
      </c>
      <c r="BS220" s="31">
        <f t="shared" si="701"/>
        <v>7704.7619999999997</v>
      </c>
      <c r="BT220" s="31">
        <f t="shared" si="702"/>
        <v>0</v>
      </c>
      <c r="BU220" s="31">
        <f t="shared" si="703"/>
        <v>0</v>
      </c>
      <c r="BV220" s="31">
        <f t="shared" si="665"/>
        <v>0</v>
      </c>
      <c r="BW220" s="31">
        <f t="shared" si="666"/>
        <v>0</v>
      </c>
      <c r="BX220" s="31">
        <f t="shared" si="704"/>
        <v>7704.7619999999997</v>
      </c>
      <c r="BY220" s="31">
        <f t="shared" si="705"/>
        <v>0</v>
      </c>
      <c r="BZ220" s="31">
        <f t="shared" si="706"/>
        <v>0</v>
      </c>
      <c r="CA220" s="31">
        <f t="shared" si="667"/>
        <v>0</v>
      </c>
      <c r="CB220" s="31">
        <f t="shared" si="668"/>
        <v>0</v>
      </c>
      <c r="CC220" s="31">
        <f t="shared" si="669"/>
        <v>0</v>
      </c>
      <c r="CD220" s="31">
        <f t="shared" si="544"/>
        <v>7704.7619999999997</v>
      </c>
      <c r="CE220" s="31">
        <f t="shared" si="545"/>
        <v>0</v>
      </c>
      <c r="CF220" s="31">
        <f t="shared" si="546"/>
        <v>0</v>
      </c>
      <c r="CG220" s="31">
        <f t="shared" si="670"/>
        <v>0</v>
      </c>
      <c r="CH220" s="24"/>
      <c r="CI220" s="40"/>
    </row>
    <row r="221" ht="43.75">
      <c r="A221" s="41" t="s">
        <v>175</v>
      </c>
      <c r="B221" s="17">
        <v>410</v>
      </c>
      <c r="C221" s="16" t="s">
        <v>67</v>
      </c>
      <c r="D221" s="16" t="s">
        <v>134</v>
      </c>
      <c r="E221" s="39" t="s">
        <v>135</v>
      </c>
      <c r="F221" s="31"/>
      <c r="G221" s="31"/>
      <c r="H221" s="31"/>
      <c r="I221" s="31"/>
      <c r="J221" s="31"/>
      <c r="K221" s="31"/>
      <c r="L221" s="31"/>
      <c r="M221" s="31"/>
      <c r="N221" s="31"/>
      <c r="O221" s="31">
        <v>7704.7619999999997</v>
      </c>
      <c r="P221" s="31"/>
      <c r="Q221" s="31"/>
      <c r="R221" s="31">
        <f t="shared" si="674"/>
        <v>7704.7619999999997</v>
      </c>
      <c r="S221" s="31">
        <f t="shared" si="675"/>
        <v>0</v>
      </c>
      <c r="T221" s="31">
        <f t="shared" si="676"/>
        <v>0</v>
      </c>
      <c r="U221" s="31"/>
      <c r="V221" s="31"/>
      <c r="W221" s="31"/>
      <c r="X221" s="31">
        <f t="shared" si="677"/>
        <v>7704.7619999999997</v>
      </c>
      <c r="Y221" s="31">
        <f t="shared" si="678"/>
        <v>0</v>
      </c>
      <c r="Z221" s="31">
        <f t="shared" si="679"/>
        <v>0</v>
      </c>
      <c r="AA221" s="31"/>
      <c r="AB221" s="31"/>
      <c r="AC221" s="31"/>
      <c r="AD221" s="31">
        <f t="shared" si="680"/>
        <v>7704.7619999999997</v>
      </c>
      <c r="AE221" s="31">
        <f t="shared" si="681"/>
        <v>0</v>
      </c>
      <c r="AF221" s="31">
        <f t="shared" si="682"/>
        <v>0</v>
      </c>
      <c r="AG221" s="31"/>
      <c r="AH221" s="31"/>
      <c r="AI221" s="31"/>
      <c r="AJ221" s="31">
        <f t="shared" si="683"/>
        <v>7704.7619999999997</v>
      </c>
      <c r="AK221" s="31">
        <f t="shared" si="684"/>
        <v>0</v>
      </c>
      <c r="AL221" s="31">
        <f t="shared" si="685"/>
        <v>0</v>
      </c>
      <c r="AM221" s="31"/>
      <c r="AN221" s="31"/>
      <c r="AO221" s="31"/>
      <c r="AP221" s="31">
        <f t="shared" si="686"/>
        <v>7704.7619999999997</v>
      </c>
      <c r="AQ221" s="31">
        <f t="shared" si="687"/>
        <v>0</v>
      </c>
      <c r="AR221" s="31">
        <f t="shared" si="688"/>
        <v>0</v>
      </c>
      <c r="AS221" s="31"/>
      <c r="AT221" s="31"/>
      <c r="AU221" s="31"/>
      <c r="AV221" s="31">
        <f t="shared" si="689"/>
        <v>7704.7619999999997</v>
      </c>
      <c r="AW221" s="31">
        <f t="shared" si="690"/>
        <v>0</v>
      </c>
      <c r="AX221" s="31">
        <f t="shared" si="691"/>
        <v>0</v>
      </c>
      <c r="AY221" s="31"/>
      <c r="AZ221" s="31"/>
      <c r="BA221" s="31"/>
      <c r="BB221" s="31">
        <f t="shared" si="692"/>
        <v>7704.7619999999997</v>
      </c>
      <c r="BC221" s="31">
        <f t="shared" si="693"/>
        <v>0</v>
      </c>
      <c r="BD221" s="31">
        <f t="shared" si="694"/>
        <v>0</v>
      </c>
      <c r="BE221" s="31"/>
      <c r="BF221" s="31"/>
      <c r="BG221" s="31"/>
      <c r="BH221" s="31">
        <f t="shared" si="695"/>
        <v>7704.7619999999997</v>
      </c>
      <c r="BI221" s="31">
        <f t="shared" si="696"/>
        <v>0</v>
      </c>
      <c r="BJ221" s="31">
        <f t="shared" si="697"/>
        <v>0</v>
      </c>
      <c r="BK221" s="31"/>
      <c r="BL221" s="31"/>
      <c r="BM221" s="31"/>
      <c r="BN221" s="31">
        <f t="shared" si="698"/>
        <v>7704.7619999999997</v>
      </c>
      <c r="BO221" s="31">
        <f t="shared" si="699"/>
        <v>0</v>
      </c>
      <c r="BP221" s="31">
        <f t="shared" si="700"/>
        <v>0</v>
      </c>
      <c r="BQ221" s="31"/>
      <c r="BR221" s="31"/>
      <c r="BS221" s="31">
        <f t="shared" si="701"/>
        <v>7704.7619999999997</v>
      </c>
      <c r="BT221" s="31">
        <f t="shared" si="702"/>
        <v>0</v>
      </c>
      <c r="BU221" s="31">
        <f t="shared" si="703"/>
        <v>0</v>
      </c>
      <c r="BV221" s="31"/>
      <c r="BW221" s="31"/>
      <c r="BX221" s="31">
        <f t="shared" si="704"/>
        <v>7704.7619999999997</v>
      </c>
      <c r="BY221" s="31">
        <f t="shared" si="705"/>
        <v>0</v>
      </c>
      <c r="BZ221" s="31">
        <f t="shared" si="706"/>
        <v>0</v>
      </c>
      <c r="CA221" s="31"/>
      <c r="CB221" s="31"/>
      <c r="CC221" s="31"/>
      <c r="CD221" s="31">
        <f t="shared" si="544"/>
        <v>7704.7619999999997</v>
      </c>
      <c r="CE221" s="31">
        <f t="shared" si="545"/>
        <v>0</v>
      </c>
      <c r="CF221" s="31">
        <f t="shared" si="546"/>
        <v>0</v>
      </c>
      <c r="CG221" s="31"/>
      <c r="CH221" s="24"/>
      <c r="CI221" s="40"/>
    </row>
    <row r="222" ht="43.75">
      <c r="A222" s="41" t="s">
        <v>177</v>
      </c>
      <c r="B222" s="17"/>
      <c r="C222" s="16"/>
      <c r="D222" s="16"/>
      <c r="E222" s="39" t="s">
        <v>178</v>
      </c>
      <c r="F222" s="31">
        <f t="shared" si="630"/>
        <v>7574</v>
      </c>
      <c r="G222" s="31">
        <f t="shared" si="631"/>
        <v>0</v>
      </c>
      <c r="H222" s="31">
        <f t="shared" si="632"/>
        <v>0</v>
      </c>
      <c r="I222" s="31">
        <f t="shared" si="633"/>
        <v>0</v>
      </c>
      <c r="J222" s="31">
        <f t="shared" si="634"/>
        <v>0</v>
      </c>
      <c r="K222" s="31">
        <f t="shared" si="635"/>
        <v>0</v>
      </c>
      <c r="L222" s="31">
        <f t="shared" si="671"/>
        <v>7574</v>
      </c>
      <c r="M222" s="31">
        <f t="shared" si="672"/>
        <v>0</v>
      </c>
      <c r="N222" s="31">
        <f t="shared" si="673"/>
        <v>0</v>
      </c>
      <c r="O222" s="31">
        <f t="shared" si="636"/>
        <v>314.48500000000001</v>
      </c>
      <c r="P222" s="31">
        <f t="shared" si="637"/>
        <v>0</v>
      </c>
      <c r="Q222" s="31">
        <f t="shared" si="638"/>
        <v>0</v>
      </c>
      <c r="R222" s="31">
        <f t="shared" si="674"/>
        <v>7888.4849999999997</v>
      </c>
      <c r="S222" s="31">
        <f t="shared" si="675"/>
        <v>0</v>
      </c>
      <c r="T222" s="31">
        <f t="shared" si="676"/>
        <v>0</v>
      </c>
      <c r="U222" s="31">
        <f t="shared" si="639"/>
        <v>0</v>
      </c>
      <c r="V222" s="31">
        <f t="shared" si="640"/>
        <v>0</v>
      </c>
      <c r="W222" s="31">
        <f t="shared" si="641"/>
        <v>0</v>
      </c>
      <c r="X222" s="31">
        <f t="shared" si="677"/>
        <v>7888.4849999999997</v>
      </c>
      <c r="Y222" s="31">
        <f t="shared" si="678"/>
        <v>0</v>
      </c>
      <c r="Z222" s="31">
        <f t="shared" si="679"/>
        <v>0</v>
      </c>
      <c r="AA222" s="31">
        <f t="shared" si="642"/>
        <v>0</v>
      </c>
      <c r="AB222" s="31">
        <f t="shared" si="643"/>
        <v>0</v>
      </c>
      <c r="AC222" s="31">
        <f t="shared" si="644"/>
        <v>0</v>
      </c>
      <c r="AD222" s="31">
        <f t="shared" si="680"/>
        <v>7888.4849999999997</v>
      </c>
      <c r="AE222" s="31">
        <f t="shared" si="681"/>
        <v>0</v>
      </c>
      <c r="AF222" s="31">
        <f t="shared" si="682"/>
        <v>0</v>
      </c>
      <c r="AG222" s="31">
        <f t="shared" si="645"/>
        <v>0</v>
      </c>
      <c r="AH222" s="31">
        <f t="shared" si="646"/>
        <v>0</v>
      </c>
      <c r="AI222" s="31">
        <f t="shared" si="647"/>
        <v>0</v>
      </c>
      <c r="AJ222" s="31">
        <f t="shared" si="683"/>
        <v>7888.4849999999997</v>
      </c>
      <c r="AK222" s="31">
        <f t="shared" si="684"/>
        <v>0</v>
      </c>
      <c r="AL222" s="31">
        <f t="shared" si="685"/>
        <v>0</v>
      </c>
      <c r="AM222" s="31">
        <f t="shared" si="648"/>
        <v>0</v>
      </c>
      <c r="AN222" s="31">
        <f t="shared" si="649"/>
        <v>0</v>
      </c>
      <c r="AO222" s="31">
        <f t="shared" si="650"/>
        <v>0</v>
      </c>
      <c r="AP222" s="31">
        <f t="shared" si="686"/>
        <v>7888.4849999999997</v>
      </c>
      <c r="AQ222" s="31">
        <f t="shared" si="687"/>
        <v>0</v>
      </c>
      <c r="AR222" s="31">
        <f t="shared" si="688"/>
        <v>0</v>
      </c>
      <c r="AS222" s="31">
        <f t="shared" si="651"/>
        <v>0</v>
      </c>
      <c r="AT222" s="31">
        <f t="shared" si="652"/>
        <v>0</v>
      </c>
      <c r="AU222" s="31">
        <f t="shared" si="653"/>
        <v>0</v>
      </c>
      <c r="AV222" s="31">
        <f t="shared" si="689"/>
        <v>7888.4849999999997</v>
      </c>
      <c r="AW222" s="31">
        <f t="shared" si="690"/>
        <v>0</v>
      </c>
      <c r="AX222" s="31">
        <f t="shared" si="691"/>
        <v>0</v>
      </c>
      <c r="AY222" s="31">
        <f t="shared" si="654"/>
        <v>0</v>
      </c>
      <c r="AZ222" s="31">
        <f t="shared" si="655"/>
        <v>0</v>
      </c>
      <c r="BA222" s="31">
        <f t="shared" si="656"/>
        <v>0</v>
      </c>
      <c r="BB222" s="31">
        <f t="shared" si="692"/>
        <v>7888.4849999999997</v>
      </c>
      <c r="BC222" s="31">
        <f t="shared" si="693"/>
        <v>0</v>
      </c>
      <c r="BD222" s="31">
        <f t="shared" si="694"/>
        <v>0</v>
      </c>
      <c r="BE222" s="31">
        <f t="shared" si="657"/>
        <v>0</v>
      </c>
      <c r="BF222" s="31">
        <f t="shared" si="658"/>
        <v>0</v>
      </c>
      <c r="BG222" s="31">
        <f t="shared" si="659"/>
        <v>0</v>
      </c>
      <c r="BH222" s="31">
        <f t="shared" si="695"/>
        <v>7888.4849999999997</v>
      </c>
      <c r="BI222" s="31">
        <f t="shared" si="696"/>
        <v>0</v>
      </c>
      <c r="BJ222" s="31">
        <f t="shared" si="697"/>
        <v>0</v>
      </c>
      <c r="BK222" s="31">
        <f t="shared" si="660"/>
        <v>0</v>
      </c>
      <c r="BL222" s="31">
        <f t="shared" si="661"/>
        <v>0</v>
      </c>
      <c r="BM222" s="31">
        <f t="shared" si="662"/>
        <v>0</v>
      </c>
      <c r="BN222" s="31">
        <f t="shared" si="698"/>
        <v>7888.4849999999997</v>
      </c>
      <c r="BO222" s="31">
        <f t="shared" si="699"/>
        <v>0</v>
      </c>
      <c r="BP222" s="31">
        <f t="shared" si="700"/>
        <v>0</v>
      </c>
      <c r="BQ222" s="31">
        <f t="shared" si="663"/>
        <v>0</v>
      </c>
      <c r="BR222" s="31">
        <f t="shared" si="664"/>
        <v>0</v>
      </c>
      <c r="BS222" s="31">
        <f t="shared" si="701"/>
        <v>7888.4849999999997</v>
      </c>
      <c r="BT222" s="31">
        <f t="shared" si="702"/>
        <v>0</v>
      </c>
      <c r="BU222" s="31">
        <f t="shared" si="703"/>
        <v>0</v>
      </c>
      <c r="BV222" s="31">
        <f t="shared" si="665"/>
        <v>0</v>
      </c>
      <c r="BW222" s="31">
        <f t="shared" si="666"/>
        <v>0</v>
      </c>
      <c r="BX222" s="31">
        <f t="shared" si="704"/>
        <v>7888.4849999999997</v>
      </c>
      <c r="BY222" s="31">
        <f t="shared" si="705"/>
        <v>0</v>
      </c>
      <c r="BZ222" s="31">
        <f t="shared" si="706"/>
        <v>0</v>
      </c>
      <c r="CA222" s="31">
        <f t="shared" si="667"/>
        <v>0</v>
      </c>
      <c r="CB222" s="31">
        <f t="shared" si="668"/>
        <v>0</v>
      </c>
      <c r="CC222" s="31">
        <f t="shared" si="669"/>
        <v>0</v>
      </c>
      <c r="CD222" s="31">
        <f t="shared" si="544"/>
        <v>7888.4849999999997</v>
      </c>
      <c r="CE222" s="31">
        <f t="shared" si="545"/>
        <v>0</v>
      </c>
      <c r="CF222" s="31">
        <f t="shared" si="546"/>
        <v>0</v>
      </c>
      <c r="CG222" s="31">
        <f t="shared" si="670"/>
        <v>0</v>
      </c>
      <c r="CH222" s="24"/>
      <c r="CI222" s="40"/>
      <c r="CO222" s="1" t="s">
        <v>31</v>
      </c>
    </row>
    <row r="223" ht="39.549999999999997">
      <c r="A223" s="41" t="s">
        <v>177</v>
      </c>
      <c r="B223" s="17">
        <v>400</v>
      </c>
      <c r="C223" s="16"/>
      <c r="D223" s="16"/>
      <c r="E223" s="39" t="s">
        <v>84</v>
      </c>
      <c r="F223" s="31">
        <f t="shared" si="630"/>
        <v>7574</v>
      </c>
      <c r="G223" s="31">
        <f t="shared" si="631"/>
        <v>0</v>
      </c>
      <c r="H223" s="31">
        <f t="shared" si="632"/>
        <v>0</v>
      </c>
      <c r="I223" s="31">
        <f t="shared" si="633"/>
        <v>0</v>
      </c>
      <c r="J223" s="31">
        <f t="shared" si="634"/>
        <v>0</v>
      </c>
      <c r="K223" s="31">
        <f t="shared" si="635"/>
        <v>0</v>
      </c>
      <c r="L223" s="31">
        <f t="shared" si="671"/>
        <v>7574</v>
      </c>
      <c r="M223" s="31">
        <f t="shared" si="672"/>
        <v>0</v>
      </c>
      <c r="N223" s="31">
        <f t="shared" si="673"/>
        <v>0</v>
      </c>
      <c r="O223" s="31">
        <f t="shared" si="636"/>
        <v>314.48500000000001</v>
      </c>
      <c r="P223" s="31">
        <f t="shared" si="637"/>
        <v>0</v>
      </c>
      <c r="Q223" s="31">
        <f t="shared" si="638"/>
        <v>0</v>
      </c>
      <c r="R223" s="31">
        <f t="shared" si="674"/>
        <v>7888.4849999999997</v>
      </c>
      <c r="S223" s="31">
        <f t="shared" si="675"/>
        <v>0</v>
      </c>
      <c r="T223" s="31">
        <f t="shared" si="676"/>
        <v>0</v>
      </c>
      <c r="U223" s="31">
        <f t="shared" si="639"/>
        <v>0</v>
      </c>
      <c r="V223" s="31">
        <f t="shared" si="640"/>
        <v>0</v>
      </c>
      <c r="W223" s="31">
        <f t="shared" si="641"/>
        <v>0</v>
      </c>
      <c r="X223" s="31">
        <f t="shared" si="677"/>
        <v>7888.4849999999997</v>
      </c>
      <c r="Y223" s="31">
        <f t="shared" si="678"/>
        <v>0</v>
      </c>
      <c r="Z223" s="31">
        <f t="shared" si="679"/>
        <v>0</v>
      </c>
      <c r="AA223" s="31">
        <f t="shared" si="642"/>
        <v>0</v>
      </c>
      <c r="AB223" s="31">
        <f t="shared" si="643"/>
        <v>0</v>
      </c>
      <c r="AC223" s="31">
        <f t="shared" si="644"/>
        <v>0</v>
      </c>
      <c r="AD223" s="31">
        <f t="shared" si="680"/>
        <v>7888.4849999999997</v>
      </c>
      <c r="AE223" s="31">
        <f t="shared" si="681"/>
        <v>0</v>
      </c>
      <c r="AF223" s="31">
        <f t="shared" si="682"/>
        <v>0</v>
      </c>
      <c r="AG223" s="31">
        <f t="shared" si="645"/>
        <v>0</v>
      </c>
      <c r="AH223" s="31">
        <f t="shared" si="646"/>
        <v>0</v>
      </c>
      <c r="AI223" s="31">
        <f t="shared" si="647"/>
        <v>0</v>
      </c>
      <c r="AJ223" s="31">
        <f t="shared" si="683"/>
        <v>7888.4849999999997</v>
      </c>
      <c r="AK223" s="31">
        <f t="shared" si="684"/>
        <v>0</v>
      </c>
      <c r="AL223" s="31">
        <f t="shared" si="685"/>
        <v>0</v>
      </c>
      <c r="AM223" s="31">
        <f t="shared" si="648"/>
        <v>0</v>
      </c>
      <c r="AN223" s="31">
        <f t="shared" si="649"/>
        <v>0</v>
      </c>
      <c r="AO223" s="31">
        <f t="shared" si="650"/>
        <v>0</v>
      </c>
      <c r="AP223" s="31">
        <f t="shared" si="686"/>
        <v>7888.4849999999997</v>
      </c>
      <c r="AQ223" s="31">
        <f t="shared" si="687"/>
        <v>0</v>
      </c>
      <c r="AR223" s="31">
        <f t="shared" si="688"/>
        <v>0</v>
      </c>
      <c r="AS223" s="31">
        <f t="shared" si="651"/>
        <v>0</v>
      </c>
      <c r="AT223" s="31">
        <f t="shared" si="652"/>
        <v>0</v>
      </c>
      <c r="AU223" s="31">
        <f t="shared" si="653"/>
        <v>0</v>
      </c>
      <c r="AV223" s="31">
        <f t="shared" si="689"/>
        <v>7888.4849999999997</v>
      </c>
      <c r="AW223" s="31">
        <f t="shared" si="690"/>
        <v>0</v>
      </c>
      <c r="AX223" s="31">
        <f t="shared" si="691"/>
        <v>0</v>
      </c>
      <c r="AY223" s="31">
        <f t="shared" si="654"/>
        <v>0</v>
      </c>
      <c r="AZ223" s="31">
        <f t="shared" si="655"/>
        <v>0</v>
      </c>
      <c r="BA223" s="31">
        <f t="shared" si="656"/>
        <v>0</v>
      </c>
      <c r="BB223" s="31">
        <f t="shared" si="692"/>
        <v>7888.4849999999997</v>
      </c>
      <c r="BC223" s="31">
        <f t="shared" si="693"/>
        <v>0</v>
      </c>
      <c r="BD223" s="31">
        <f t="shared" si="694"/>
        <v>0</v>
      </c>
      <c r="BE223" s="31">
        <f t="shared" si="657"/>
        <v>0</v>
      </c>
      <c r="BF223" s="31">
        <f t="shared" si="658"/>
        <v>0</v>
      </c>
      <c r="BG223" s="31">
        <f t="shared" si="659"/>
        <v>0</v>
      </c>
      <c r="BH223" s="31">
        <f t="shared" si="695"/>
        <v>7888.4849999999997</v>
      </c>
      <c r="BI223" s="31">
        <f t="shared" si="696"/>
        <v>0</v>
      </c>
      <c r="BJ223" s="31">
        <f t="shared" si="697"/>
        <v>0</v>
      </c>
      <c r="BK223" s="31">
        <f t="shared" si="660"/>
        <v>0</v>
      </c>
      <c r="BL223" s="31">
        <f t="shared" si="661"/>
        <v>0</v>
      </c>
      <c r="BM223" s="31">
        <f t="shared" si="662"/>
        <v>0</v>
      </c>
      <c r="BN223" s="31">
        <f t="shared" si="698"/>
        <v>7888.4849999999997</v>
      </c>
      <c r="BO223" s="31">
        <f t="shared" si="699"/>
        <v>0</v>
      </c>
      <c r="BP223" s="31">
        <f t="shared" si="700"/>
        <v>0</v>
      </c>
      <c r="BQ223" s="31">
        <f t="shared" si="663"/>
        <v>0</v>
      </c>
      <c r="BR223" s="31">
        <f t="shared" si="664"/>
        <v>0</v>
      </c>
      <c r="BS223" s="31">
        <f t="shared" si="701"/>
        <v>7888.4849999999997</v>
      </c>
      <c r="BT223" s="31">
        <f t="shared" si="702"/>
        <v>0</v>
      </c>
      <c r="BU223" s="31">
        <f t="shared" si="703"/>
        <v>0</v>
      </c>
      <c r="BV223" s="31">
        <f t="shared" si="665"/>
        <v>0</v>
      </c>
      <c r="BW223" s="31">
        <f t="shared" si="666"/>
        <v>0</v>
      </c>
      <c r="BX223" s="31">
        <f t="shared" si="704"/>
        <v>7888.4849999999997</v>
      </c>
      <c r="BY223" s="31">
        <f t="shared" si="705"/>
        <v>0</v>
      </c>
      <c r="BZ223" s="31">
        <f t="shared" si="706"/>
        <v>0</v>
      </c>
      <c r="CA223" s="31">
        <f t="shared" si="667"/>
        <v>0</v>
      </c>
      <c r="CB223" s="31">
        <f t="shared" si="668"/>
        <v>0</v>
      </c>
      <c r="CC223" s="31">
        <f t="shared" si="669"/>
        <v>0</v>
      </c>
      <c r="CD223" s="31">
        <f t="shared" si="544"/>
        <v>7888.4849999999997</v>
      </c>
      <c r="CE223" s="31">
        <f t="shared" si="545"/>
        <v>0</v>
      </c>
      <c r="CF223" s="31">
        <f t="shared" si="546"/>
        <v>0</v>
      </c>
      <c r="CG223" s="31">
        <f t="shared" si="670"/>
        <v>0</v>
      </c>
      <c r="CH223" s="24"/>
      <c r="CI223" s="40"/>
      <c r="CM223" s="1" t="s">
        <v>29</v>
      </c>
    </row>
    <row r="224" ht="15">
      <c r="A224" s="41" t="s">
        <v>177</v>
      </c>
      <c r="B224" s="17">
        <v>410</v>
      </c>
      <c r="C224" s="16"/>
      <c r="D224" s="16"/>
      <c r="E224" s="39" t="s">
        <v>85</v>
      </c>
      <c r="F224" s="31">
        <f t="shared" si="630"/>
        <v>7574</v>
      </c>
      <c r="G224" s="31">
        <f t="shared" si="631"/>
        <v>0</v>
      </c>
      <c r="H224" s="31">
        <f t="shared" si="632"/>
        <v>0</v>
      </c>
      <c r="I224" s="31">
        <f t="shared" si="633"/>
        <v>0</v>
      </c>
      <c r="J224" s="31">
        <f t="shared" si="634"/>
        <v>0</v>
      </c>
      <c r="K224" s="31">
        <f t="shared" si="635"/>
        <v>0</v>
      </c>
      <c r="L224" s="31">
        <f t="shared" si="671"/>
        <v>7574</v>
      </c>
      <c r="M224" s="31">
        <f t="shared" si="672"/>
        <v>0</v>
      </c>
      <c r="N224" s="31">
        <f t="shared" si="673"/>
        <v>0</v>
      </c>
      <c r="O224" s="31">
        <f t="shared" si="636"/>
        <v>314.48500000000001</v>
      </c>
      <c r="P224" s="31">
        <f t="shared" si="637"/>
        <v>0</v>
      </c>
      <c r="Q224" s="31">
        <f t="shared" si="638"/>
        <v>0</v>
      </c>
      <c r="R224" s="31">
        <f t="shared" si="674"/>
        <v>7888.4849999999997</v>
      </c>
      <c r="S224" s="31">
        <f t="shared" si="675"/>
        <v>0</v>
      </c>
      <c r="T224" s="31">
        <f t="shared" si="676"/>
        <v>0</v>
      </c>
      <c r="U224" s="31">
        <f t="shared" si="639"/>
        <v>0</v>
      </c>
      <c r="V224" s="31">
        <f t="shared" si="640"/>
        <v>0</v>
      </c>
      <c r="W224" s="31">
        <f t="shared" si="641"/>
        <v>0</v>
      </c>
      <c r="X224" s="31">
        <f t="shared" si="677"/>
        <v>7888.4849999999997</v>
      </c>
      <c r="Y224" s="31">
        <f t="shared" si="678"/>
        <v>0</v>
      </c>
      <c r="Z224" s="31">
        <f t="shared" si="679"/>
        <v>0</v>
      </c>
      <c r="AA224" s="31">
        <f t="shared" si="642"/>
        <v>0</v>
      </c>
      <c r="AB224" s="31">
        <f t="shared" si="643"/>
        <v>0</v>
      </c>
      <c r="AC224" s="31">
        <f t="shared" si="644"/>
        <v>0</v>
      </c>
      <c r="AD224" s="31">
        <f t="shared" si="680"/>
        <v>7888.4849999999997</v>
      </c>
      <c r="AE224" s="31">
        <f t="shared" si="681"/>
        <v>0</v>
      </c>
      <c r="AF224" s="31">
        <f t="shared" si="682"/>
        <v>0</v>
      </c>
      <c r="AG224" s="31">
        <f t="shared" si="645"/>
        <v>0</v>
      </c>
      <c r="AH224" s="31">
        <f t="shared" si="646"/>
        <v>0</v>
      </c>
      <c r="AI224" s="31">
        <f t="shared" si="647"/>
        <v>0</v>
      </c>
      <c r="AJ224" s="31">
        <f t="shared" si="683"/>
        <v>7888.4849999999997</v>
      </c>
      <c r="AK224" s="31">
        <f t="shared" si="684"/>
        <v>0</v>
      </c>
      <c r="AL224" s="31">
        <f t="shared" si="685"/>
        <v>0</v>
      </c>
      <c r="AM224" s="31">
        <f t="shared" si="648"/>
        <v>0</v>
      </c>
      <c r="AN224" s="31">
        <f t="shared" si="649"/>
        <v>0</v>
      </c>
      <c r="AO224" s="31">
        <f t="shared" si="650"/>
        <v>0</v>
      </c>
      <c r="AP224" s="31">
        <f t="shared" si="686"/>
        <v>7888.4849999999997</v>
      </c>
      <c r="AQ224" s="31">
        <f t="shared" si="687"/>
        <v>0</v>
      </c>
      <c r="AR224" s="31">
        <f t="shared" si="688"/>
        <v>0</v>
      </c>
      <c r="AS224" s="31">
        <f t="shared" si="651"/>
        <v>0</v>
      </c>
      <c r="AT224" s="31">
        <f t="shared" si="652"/>
        <v>0</v>
      </c>
      <c r="AU224" s="31">
        <f t="shared" si="653"/>
        <v>0</v>
      </c>
      <c r="AV224" s="31">
        <f t="shared" si="689"/>
        <v>7888.4849999999997</v>
      </c>
      <c r="AW224" s="31">
        <f t="shared" si="690"/>
        <v>0</v>
      </c>
      <c r="AX224" s="31">
        <f t="shared" si="691"/>
        <v>0</v>
      </c>
      <c r="AY224" s="31">
        <f t="shared" si="654"/>
        <v>0</v>
      </c>
      <c r="AZ224" s="31">
        <f t="shared" si="655"/>
        <v>0</v>
      </c>
      <c r="BA224" s="31">
        <f t="shared" si="656"/>
        <v>0</v>
      </c>
      <c r="BB224" s="31">
        <f t="shared" si="692"/>
        <v>7888.4849999999997</v>
      </c>
      <c r="BC224" s="31">
        <f t="shared" si="693"/>
        <v>0</v>
      </c>
      <c r="BD224" s="31">
        <f t="shared" si="694"/>
        <v>0</v>
      </c>
      <c r="BE224" s="31">
        <f t="shared" si="657"/>
        <v>0</v>
      </c>
      <c r="BF224" s="31">
        <f t="shared" si="658"/>
        <v>0</v>
      </c>
      <c r="BG224" s="31">
        <f t="shared" si="659"/>
        <v>0</v>
      </c>
      <c r="BH224" s="31">
        <f t="shared" si="695"/>
        <v>7888.4849999999997</v>
      </c>
      <c r="BI224" s="31">
        <f t="shared" si="696"/>
        <v>0</v>
      </c>
      <c r="BJ224" s="31">
        <f t="shared" si="697"/>
        <v>0</v>
      </c>
      <c r="BK224" s="31">
        <f t="shared" si="660"/>
        <v>0</v>
      </c>
      <c r="BL224" s="31">
        <f t="shared" si="661"/>
        <v>0</v>
      </c>
      <c r="BM224" s="31">
        <f t="shared" si="662"/>
        <v>0</v>
      </c>
      <c r="BN224" s="31">
        <f t="shared" si="698"/>
        <v>7888.4849999999997</v>
      </c>
      <c r="BO224" s="31">
        <f t="shared" si="699"/>
        <v>0</v>
      </c>
      <c r="BP224" s="31">
        <f t="shared" si="700"/>
        <v>0</v>
      </c>
      <c r="BQ224" s="31">
        <f t="shared" si="663"/>
        <v>0</v>
      </c>
      <c r="BR224" s="31">
        <f t="shared" si="664"/>
        <v>0</v>
      </c>
      <c r="BS224" s="31">
        <f t="shared" si="701"/>
        <v>7888.4849999999997</v>
      </c>
      <c r="BT224" s="31">
        <f t="shared" si="702"/>
        <v>0</v>
      </c>
      <c r="BU224" s="31">
        <f t="shared" si="703"/>
        <v>0</v>
      </c>
      <c r="BV224" s="31">
        <f t="shared" si="665"/>
        <v>0</v>
      </c>
      <c r="BW224" s="31">
        <f t="shared" si="666"/>
        <v>0</v>
      </c>
      <c r="BX224" s="31">
        <f t="shared" si="704"/>
        <v>7888.4849999999997</v>
      </c>
      <c r="BY224" s="31">
        <f t="shared" si="705"/>
        <v>0</v>
      </c>
      <c r="BZ224" s="31">
        <f t="shared" si="706"/>
        <v>0</v>
      </c>
      <c r="CA224" s="31">
        <f t="shared" si="667"/>
        <v>0</v>
      </c>
      <c r="CB224" s="31">
        <f t="shared" si="668"/>
        <v>0</v>
      </c>
      <c r="CC224" s="31">
        <f t="shared" si="669"/>
        <v>0</v>
      </c>
      <c r="CD224" s="31">
        <f t="shared" si="544"/>
        <v>7888.4849999999997</v>
      </c>
      <c r="CE224" s="31">
        <f t="shared" si="545"/>
        <v>0</v>
      </c>
      <c r="CF224" s="31">
        <f t="shared" si="546"/>
        <v>0</v>
      </c>
      <c r="CG224" s="31">
        <f t="shared" si="670"/>
        <v>0</v>
      </c>
      <c r="CH224" s="24"/>
      <c r="CI224" s="40"/>
      <c r="CN224" s="1" t="s">
        <v>30</v>
      </c>
    </row>
    <row r="225" ht="43.75">
      <c r="A225" s="41" t="s">
        <v>177</v>
      </c>
      <c r="B225" s="17">
        <v>410</v>
      </c>
      <c r="C225" s="16" t="s">
        <v>67</v>
      </c>
      <c r="D225" s="16" t="s">
        <v>134</v>
      </c>
      <c r="E225" s="39" t="s">
        <v>135</v>
      </c>
      <c r="F225" s="31">
        <v>7574</v>
      </c>
      <c r="G225" s="31"/>
      <c r="H225" s="31"/>
      <c r="I225" s="31"/>
      <c r="J225" s="31"/>
      <c r="K225" s="31"/>
      <c r="L225" s="31">
        <f t="shared" si="671"/>
        <v>7574</v>
      </c>
      <c r="M225" s="31">
        <f t="shared" si="672"/>
        <v>0</v>
      </c>
      <c r="N225" s="31">
        <f t="shared" si="673"/>
        <v>0</v>
      </c>
      <c r="O225" s="31">
        <v>314.48500000000001</v>
      </c>
      <c r="P225" s="31"/>
      <c r="Q225" s="31"/>
      <c r="R225" s="31">
        <f t="shared" si="674"/>
        <v>7888.4849999999997</v>
      </c>
      <c r="S225" s="31">
        <f t="shared" si="675"/>
        <v>0</v>
      </c>
      <c r="T225" s="31">
        <f t="shared" si="676"/>
        <v>0</v>
      </c>
      <c r="U225" s="31"/>
      <c r="V225" s="31"/>
      <c r="W225" s="31"/>
      <c r="X225" s="31">
        <f t="shared" si="677"/>
        <v>7888.4849999999997</v>
      </c>
      <c r="Y225" s="31">
        <f t="shared" si="678"/>
        <v>0</v>
      </c>
      <c r="Z225" s="31">
        <f t="shared" si="679"/>
        <v>0</v>
      </c>
      <c r="AA225" s="31"/>
      <c r="AB225" s="31"/>
      <c r="AC225" s="31"/>
      <c r="AD225" s="31">
        <f t="shared" si="680"/>
        <v>7888.4849999999997</v>
      </c>
      <c r="AE225" s="31">
        <f t="shared" si="681"/>
        <v>0</v>
      </c>
      <c r="AF225" s="31">
        <f t="shared" si="682"/>
        <v>0</v>
      </c>
      <c r="AG225" s="31"/>
      <c r="AH225" s="31"/>
      <c r="AI225" s="31"/>
      <c r="AJ225" s="31">
        <f t="shared" si="683"/>
        <v>7888.4849999999997</v>
      </c>
      <c r="AK225" s="31">
        <f t="shared" si="684"/>
        <v>0</v>
      </c>
      <c r="AL225" s="31">
        <f t="shared" si="685"/>
        <v>0</v>
      </c>
      <c r="AM225" s="31"/>
      <c r="AN225" s="31"/>
      <c r="AO225" s="31"/>
      <c r="AP225" s="31">
        <f t="shared" si="686"/>
        <v>7888.4849999999997</v>
      </c>
      <c r="AQ225" s="31">
        <f t="shared" si="687"/>
        <v>0</v>
      </c>
      <c r="AR225" s="31">
        <f t="shared" si="688"/>
        <v>0</v>
      </c>
      <c r="AS225" s="31"/>
      <c r="AT225" s="31"/>
      <c r="AU225" s="31"/>
      <c r="AV225" s="31">
        <f t="shared" si="689"/>
        <v>7888.4849999999997</v>
      </c>
      <c r="AW225" s="31">
        <f t="shared" si="690"/>
        <v>0</v>
      </c>
      <c r="AX225" s="31">
        <f t="shared" si="691"/>
        <v>0</v>
      </c>
      <c r="AY225" s="31"/>
      <c r="AZ225" s="31"/>
      <c r="BA225" s="31"/>
      <c r="BB225" s="31">
        <f t="shared" si="692"/>
        <v>7888.4849999999997</v>
      </c>
      <c r="BC225" s="31">
        <f t="shared" si="693"/>
        <v>0</v>
      </c>
      <c r="BD225" s="31">
        <f t="shared" si="694"/>
        <v>0</v>
      </c>
      <c r="BE225" s="31"/>
      <c r="BF225" s="31"/>
      <c r="BG225" s="31"/>
      <c r="BH225" s="31">
        <f t="shared" si="695"/>
        <v>7888.4849999999997</v>
      </c>
      <c r="BI225" s="31">
        <f t="shared" si="696"/>
        <v>0</v>
      </c>
      <c r="BJ225" s="31">
        <f t="shared" si="697"/>
        <v>0</v>
      </c>
      <c r="BK225" s="31"/>
      <c r="BL225" s="31"/>
      <c r="BM225" s="31"/>
      <c r="BN225" s="31">
        <f t="shared" si="698"/>
        <v>7888.4849999999997</v>
      </c>
      <c r="BO225" s="31">
        <f t="shared" si="699"/>
        <v>0</v>
      </c>
      <c r="BP225" s="31">
        <f t="shared" si="700"/>
        <v>0</v>
      </c>
      <c r="BQ225" s="31"/>
      <c r="BR225" s="31"/>
      <c r="BS225" s="31">
        <f t="shared" si="701"/>
        <v>7888.4849999999997</v>
      </c>
      <c r="BT225" s="31">
        <f t="shared" si="702"/>
        <v>0</v>
      </c>
      <c r="BU225" s="31">
        <f t="shared" si="703"/>
        <v>0</v>
      </c>
      <c r="BV225" s="31"/>
      <c r="BW225" s="31"/>
      <c r="BX225" s="31">
        <f t="shared" si="704"/>
        <v>7888.4849999999997</v>
      </c>
      <c r="BY225" s="31">
        <f t="shared" si="705"/>
        <v>0</v>
      </c>
      <c r="BZ225" s="31">
        <f t="shared" si="706"/>
        <v>0</v>
      </c>
      <c r="CA225" s="31"/>
      <c r="CB225" s="31"/>
      <c r="CC225" s="31"/>
      <c r="CD225" s="31">
        <f t="shared" si="544"/>
        <v>7888.4849999999997</v>
      </c>
      <c r="CE225" s="31">
        <f t="shared" si="545"/>
        <v>0</v>
      </c>
      <c r="CF225" s="31">
        <f t="shared" si="546"/>
        <v>0</v>
      </c>
      <c r="CG225" s="31"/>
      <c r="CH225" s="24"/>
      <c r="CI225" s="40"/>
    </row>
    <row r="226" ht="57.700000000000003">
      <c r="A226" s="41" t="s">
        <v>179</v>
      </c>
      <c r="B226" s="17"/>
      <c r="C226" s="16"/>
      <c r="D226" s="16"/>
      <c r="E226" s="39" t="s">
        <v>180</v>
      </c>
      <c r="F226" s="31">
        <f t="shared" si="630"/>
        <v>0</v>
      </c>
      <c r="G226" s="31">
        <f t="shared" si="631"/>
        <v>0</v>
      </c>
      <c r="H226" s="31">
        <f t="shared" si="632"/>
        <v>675.79999999999995</v>
      </c>
      <c r="I226" s="31">
        <f t="shared" si="633"/>
        <v>0</v>
      </c>
      <c r="J226" s="31">
        <f t="shared" si="634"/>
        <v>0</v>
      </c>
      <c r="K226" s="31">
        <f t="shared" si="635"/>
        <v>0</v>
      </c>
      <c r="L226" s="31">
        <f t="shared" si="671"/>
        <v>0</v>
      </c>
      <c r="M226" s="31">
        <f t="shared" si="672"/>
        <v>0</v>
      </c>
      <c r="N226" s="31">
        <f t="shared" si="673"/>
        <v>675.79999999999995</v>
      </c>
      <c r="O226" s="31">
        <f t="shared" si="636"/>
        <v>0</v>
      </c>
      <c r="P226" s="31">
        <f t="shared" si="637"/>
        <v>0</v>
      </c>
      <c r="Q226" s="31">
        <f t="shared" si="638"/>
        <v>0</v>
      </c>
      <c r="R226" s="31">
        <f t="shared" si="674"/>
        <v>0</v>
      </c>
      <c r="S226" s="31">
        <f t="shared" si="675"/>
        <v>0</v>
      </c>
      <c r="T226" s="31">
        <f t="shared" si="676"/>
        <v>675.79999999999995</v>
      </c>
      <c r="U226" s="31">
        <f t="shared" si="639"/>
        <v>0</v>
      </c>
      <c r="V226" s="31">
        <f t="shared" si="640"/>
        <v>0</v>
      </c>
      <c r="W226" s="31">
        <f t="shared" si="641"/>
        <v>0</v>
      </c>
      <c r="X226" s="31">
        <f t="shared" si="677"/>
        <v>0</v>
      </c>
      <c r="Y226" s="31">
        <f t="shared" si="678"/>
        <v>0</v>
      </c>
      <c r="Z226" s="31">
        <f t="shared" si="679"/>
        <v>675.79999999999995</v>
      </c>
      <c r="AA226" s="31">
        <f t="shared" si="642"/>
        <v>0</v>
      </c>
      <c r="AB226" s="31">
        <f t="shared" si="643"/>
        <v>0</v>
      </c>
      <c r="AC226" s="31">
        <f t="shared" si="644"/>
        <v>0</v>
      </c>
      <c r="AD226" s="31">
        <f t="shared" si="680"/>
        <v>0</v>
      </c>
      <c r="AE226" s="31">
        <f t="shared" si="681"/>
        <v>0</v>
      </c>
      <c r="AF226" s="31">
        <f t="shared" si="682"/>
        <v>675.79999999999995</v>
      </c>
      <c r="AG226" s="31">
        <f t="shared" si="645"/>
        <v>0</v>
      </c>
      <c r="AH226" s="31">
        <f t="shared" si="646"/>
        <v>0</v>
      </c>
      <c r="AI226" s="31">
        <f t="shared" si="647"/>
        <v>0</v>
      </c>
      <c r="AJ226" s="31">
        <f t="shared" si="683"/>
        <v>0</v>
      </c>
      <c r="AK226" s="31">
        <f t="shared" si="684"/>
        <v>0</v>
      </c>
      <c r="AL226" s="31">
        <f t="shared" si="685"/>
        <v>675.79999999999995</v>
      </c>
      <c r="AM226" s="31">
        <f t="shared" si="648"/>
        <v>0</v>
      </c>
      <c r="AN226" s="31">
        <f t="shared" si="649"/>
        <v>0</v>
      </c>
      <c r="AO226" s="31">
        <f t="shared" si="650"/>
        <v>0</v>
      </c>
      <c r="AP226" s="31">
        <f t="shared" si="686"/>
        <v>0</v>
      </c>
      <c r="AQ226" s="31">
        <f t="shared" si="687"/>
        <v>0</v>
      </c>
      <c r="AR226" s="31">
        <f t="shared" si="688"/>
        <v>675.79999999999995</v>
      </c>
      <c r="AS226" s="31">
        <f t="shared" si="651"/>
        <v>0</v>
      </c>
      <c r="AT226" s="31">
        <f t="shared" si="652"/>
        <v>0</v>
      </c>
      <c r="AU226" s="31">
        <f t="shared" si="653"/>
        <v>0</v>
      </c>
      <c r="AV226" s="31">
        <f t="shared" si="689"/>
        <v>0</v>
      </c>
      <c r="AW226" s="31">
        <f t="shared" si="690"/>
        <v>0</v>
      </c>
      <c r="AX226" s="31">
        <f t="shared" si="691"/>
        <v>675.79999999999995</v>
      </c>
      <c r="AY226" s="31">
        <f t="shared" si="654"/>
        <v>0</v>
      </c>
      <c r="AZ226" s="31">
        <f t="shared" si="655"/>
        <v>0</v>
      </c>
      <c r="BA226" s="31">
        <f t="shared" si="656"/>
        <v>0</v>
      </c>
      <c r="BB226" s="31">
        <f t="shared" si="692"/>
        <v>0</v>
      </c>
      <c r="BC226" s="31">
        <f t="shared" si="693"/>
        <v>0</v>
      </c>
      <c r="BD226" s="31">
        <f t="shared" si="694"/>
        <v>675.79999999999995</v>
      </c>
      <c r="BE226" s="31">
        <f t="shared" si="657"/>
        <v>0</v>
      </c>
      <c r="BF226" s="31">
        <f t="shared" si="658"/>
        <v>0</v>
      </c>
      <c r="BG226" s="31">
        <f t="shared" si="659"/>
        <v>0</v>
      </c>
      <c r="BH226" s="31">
        <f t="shared" si="695"/>
        <v>0</v>
      </c>
      <c r="BI226" s="31">
        <f t="shared" si="696"/>
        <v>0</v>
      </c>
      <c r="BJ226" s="31">
        <f t="shared" si="697"/>
        <v>675.79999999999995</v>
      </c>
      <c r="BK226" s="31">
        <f t="shared" si="660"/>
        <v>0</v>
      </c>
      <c r="BL226" s="31">
        <f t="shared" si="661"/>
        <v>0</v>
      </c>
      <c r="BM226" s="31">
        <f t="shared" si="662"/>
        <v>0</v>
      </c>
      <c r="BN226" s="31">
        <f t="shared" si="698"/>
        <v>0</v>
      </c>
      <c r="BO226" s="31">
        <f t="shared" si="699"/>
        <v>0</v>
      </c>
      <c r="BP226" s="31">
        <f t="shared" si="700"/>
        <v>675.79999999999995</v>
      </c>
      <c r="BQ226" s="31">
        <f t="shared" si="663"/>
        <v>0</v>
      </c>
      <c r="BR226" s="31">
        <f t="shared" si="664"/>
        <v>0</v>
      </c>
      <c r="BS226" s="31">
        <f t="shared" si="701"/>
        <v>0</v>
      </c>
      <c r="BT226" s="31">
        <f t="shared" si="702"/>
        <v>0</v>
      </c>
      <c r="BU226" s="31">
        <f t="shared" si="703"/>
        <v>675.79999999999995</v>
      </c>
      <c r="BV226" s="31">
        <f t="shared" si="665"/>
        <v>0</v>
      </c>
      <c r="BW226" s="31">
        <f t="shared" si="666"/>
        <v>0</v>
      </c>
      <c r="BX226" s="31">
        <f t="shared" si="704"/>
        <v>0</v>
      </c>
      <c r="BY226" s="31">
        <f t="shared" si="705"/>
        <v>0</v>
      </c>
      <c r="BZ226" s="31">
        <f t="shared" si="706"/>
        <v>675.79999999999995</v>
      </c>
      <c r="CA226" s="31">
        <f t="shared" si="667"/>
        <v>0</v>
      </c>
      <c r="CB226" s="31">
        <f t="shared" si="668"/>
        <v>0</v>
      </c>
      <c r="CC226" s="31">
        <f t="shared" si="669"/>
        <v>0</v>
      </c>
      <c r="CD226" s="31">
        <f t="shared" si="544"/>
        <v>0</v>
      </c>
      <c r="CE226" s="31">
        <f t="shared" si="545"/>
        <v>0</v>
      </c>
      <c r="CF226" s="31">
        <f t="shared" si="546"/>
        <v>675.79999999999995</v>
      </c>
      <c r="CG226" s="31">
        <f t="shared" si="670"/>
        <v>0</v>
      </c>
      <c r="CH226" s="24"/>
      <c r="CI226" s="40"/>
      <c r="CO226" s="1" t="s">
        <v>31</v>
      </c>
    </row>
    <row r="227" ht="39.799999999999997">
      <c r="A227" s="41" t="s">
        <v>179</v>
      </c>
      <c r="B227" s="17">
        <v>400</v>
      </c>
      <c r="C227" s="16"/>
      <c r="D227" s="16"/>
      <c r="E227" s="39" t="s">
        <v>84</v>
      </c>
      <c r="F227" s="31">
        <f t="shared" si="630"/>
        <v>0</v>
      </c>
      <c r="G227" s="31">
        <f t="shared" si="631"/>
        <v>0</v>
      </c>
      <c r="H227" s="31">
        <f t="shared" si="632"/>
        <v>675.79999999999995</v>
      </c>
      <c r="I227" s="31">
        <f t="shared" si="633"/>
        <v>0</v>
      </c>
      <c r="J227" s="31">
        <f t="shared" si="634"/>
        <v>0</v>
      </c>
      <c r="K227" s="31">
        <f t="shared" si="635"/>
        <v>0</v>
      </c>
      <c r="L227" s="31">
        <f t="shared" si="671"/>
        <v>0</v>
      </c>
      <c r="M227" s="31">
        <f t="shared" si="672"/>
        <v>0</v>
      </c>
      <c r="N227" s="31">
        <f t="shared" si="673"/>
        <v>675.79999999999995</v>
      </c>
      <c r="O227" s="31">
        <f t="shared" si="636"/>
        <v>0</v>
      </c>
      <c r="P227" s="31">
        <f t="shared" si="637"/>
        <v>0</v>
      </c>
      <c r="Q227" s="31">
        <f t="shared" si="638"/>
        <v>0</v>
      </c>
      <c r="R227" s="31">
        <f t="shared" si="674"/>
        <v>0</v>
      </c>
      <c r="S227" s="31">
        <f t="shared" si="675"/>
        <v>0</v>
      </c>
      <c r="T227" s="31">
        <f t="shared" si="676"/>
        <v>675.79999999999995</v>
      </c>
      <c r="U227" s="31">
        <f t="shared" si="639"/>
        <v>0</v>
      </c>
      <c r="V227" s="31">
        <f t="shared" si="640"/>
        <v>0</v>
      </c>
      <c r="W227" s="31">
        <f t="shared" si="641"/>
        <v>0</v>
      </c>
      <c r="X227" s="31">
        <f t="shared" si="677"/>
        <v>0</v>
      </c>
      <c r="Y227" s="31">
        <f t="shared" si="678"/>
        <v>0</v>
      </c>
      <c r="Z227" s="31">
        <f t="shared" si="679"/>
        <v>675.79999999999995</v>
      </c>
      <c r="AA227" s="31">
        <f t="shared" si="642"/>
        <v>0</v>
      </c>
      <c r="AB227" s="31">
        <f t="shared" si="643"/>
        <v>0</v>
      </c>
      <c r="AC227" s="31">
        <f t="shared" si="644"/>
        <v>0</v>
      </c>
      <c r="AD227" s="31">
        <f t="shared" si="680"/>
        <v>0</v>
      </c>
      <c r="AE227" s="31">
        <f t="shared" si="681"/>
        <v>0</v>
      </c>
      <c r="AF227" s="31">
        <f t="shared" si="682"/>
        <v>675.79999999999995</v>
      </c>
      <c r="AG227" s="31">
        <f t="shared" si="645"/>
        <v>0</v>
      </c>
      <c r="AH227" s="31">
        <f t="shared" si="646"/>
        <v>0</v>
      </c>
      <c r="AI227" s="31">
        <f t="shared" si="647"/>
        <v>0</v>
      </c>
      <c r="AJ227" s="31">
        <f t="shared" si="683"/>
        <v>0</v>
      </c>
      <c r="AK227" s="31">
        <f t="shared" si="684"/>
        <v>0</v>
      </c>
      <c r="AL227" s="31">
        <f t="shared" si="685"/>
        <v>675.79999999999995</v>
      </c>
      <c r="AM227" s="31">
        <f t="shared" si="648"/>
        <v>0</v>
      </c>
      <c r="AN227" s="31">
        <f t="shared" si="649"/>
        <v>0</v>
      </c>
      <c r="AO227" s="31">
        <f t="shared" si="650"/>
        <v>0</v>
      </c>
      <c r="AP227" s="31">
        <f t="shared" si="686"/>
        <v>0</v>
      </c>
      <c r="AQ227" s="31">
        <f t="shared" si="687"/>
        <v>0</v>
      </c>
      <c r="AR227" s="31">
        <f t="shared" si="688"/>
        <v>675.79999999999995</v>
      </c>
      <c r="AS227" s="31">
        <f t="shared" si="651"/>
        <v>0</v>
      </c>
      <c r="AT227" s="31">
        <f t="shared" si="652"/>
        <v>0</v>
      </c>
      <c r="AU227" s="31">
        <f t="shared" si="653"/>
        <v>0</v>
      </c>
      <c r="AV227" s="31">
        <f t="shared" si="689"/>
        <v>0</v>
      </c>
      <c r="AW227" s="31">
        <f t="shared" si="690"/>
        <v>0</v>
      </c>
      <c r="AX227" s="31">
        <f t="shared" si="691"/>
        <v>675.79999999999995</v>
      </c>
      <c r="AY227" s="31">
        <f t="shared" si="654"/>
        <v>0</v>
      </c>
      <c r="AZ227" s="31">
        <f t="shared" si="655"/>
        <v>0</v>
      </c>
      <c r="BA227" s="31">
        <f t="shared" si="656"/>
        <v>0</v>
      </c>
      <c r="BB227" s="31">
        <f t="shared" si="692"/>
        <v>0</v>
      </c>
      <c r="BC227" s="31">
        <f t="shared" si="693"/>
        <v>0</v>
      </c>
      <c r="BD227" s="31">
        <f t="shared" si="694"/>
        <v>675.79999999999995</v>
      </c>
      <c r="BE227" s="31">
        <f t="shared" si="657"/>
        <v>0</v>
      </c>
      <c r="BF227" s="31">
        <f t="shared" si="658"/>
        <v>0</v>
      </c>
      <c r="BG227" s="31">
        <f t="shared" si="659"/>
        <v>0</v>
      </c>
      <c r="BH227" s="31">
        <f t="shared" si="695"/>
        <v>0</v>
      </c>
      <c r="BI227" s="31">
        <f t="shared" si="696"/>
        <v>0</v>
      </c>
      <c r="BJ227" s="31">
        <f t="shared" si="697"/>
        <v>675.79999999999995</v>
      </c>
      <c r="BK227" s="31">
        <f t="shared" si="660"/>
        <v>0</v>
      </c>
      <c r="BL227" s="31">
        <f t="shared" si="661"/>
        <v>0</v>
      </c>
      <c r="BM227" s="31">
        <f t="shared" si="662"/>
        <v>0</v>
      </c>
      <c r="BN227" s="31">
        <f t="shared" si="698"/>
        <v>0</v>
      </c>
      <c r="BO227" s="31">
        <f t="shared" si="699"/>
        <v>0</v>
      </c>
      <c r="BP227" s="31">
        <f t="shared" si="700"/>
        <v>675.79999999999995</v>
      </c>
      <c r="BQ227" s="31">
        <f t="shared" si="663"/>
        <v>0</v>
      </c>
      <c r="BR227" s="31">
        <f t="shared" si="664"/>
        <v>0</v>
      </c>
      <c r="BS227" s="31">
        <f t="shared" si="701"/>
        <v>0</v>
      </c>
      <c r="BT227" s="31">
        <f t="shared" si="702"/>
        <v>0</v>
      </c>
      <c r="BU227" s="31">
        <f t="shared" si="703"/>
        <v>675.79999999999995</v>
      </c>
      <c r="BV227" s="31">
        <f t="shared" si="665"/>
        <v>0</v>
      </c>
      <c r="BW227" s="31">
        <f t="shared" si="666"/>
        <v>0</v>
      </c>
      <c r="BX227" s="31">
        <f t="shared" si="704"/>
        <v>0</v>
      </c>
      <c r="BY227" s="31">
        <f t="shared" si="705"/>
        <v>0</v>
      </c>
      <c r="BZ227" s="31">
        <f t="shared" si="706"/>
        <v>675.79999999999995</v>
      </c>
      <c r="CA227" s="31">
        <f t="shared" si="667"/>
        <v>0</v>
      </c>
      <c r="CB227" s="31">
        <f t="shared" si="668"/>
        <v>0</v>
      </c>
      <c r="CC227" s="31">
        <f t="shared" si="669"/>
        <v>0</v>
      </c>
      <c r="CD227" s="31">
        <f t="shared" si="544"/>
        <v>0</v>
      </c>
      <c r="CE227" s="31">
        <f t="shared" si="545"/>
        <v>0</v>
      </c>
      <c r="CF227" s="31">
        <f t="shared" si="546"/>
        <v>675.79999999999995</v>
      </c>
      <c r="CG227" s="31">
        <f t="shared" si="670"/>
        <v>0</v>
      </c>
      <c r="CH227" s="24"/>
      <c r="CI227" s="40"/>
      <c r="CM227" s="1" t="s">
        <v>29</v>
      </c>
    </row>
    <row r="228" ht="15">
      <c r="A228" s="41" t="s">
        <v>179</v>
      </c>
      <c r="B228" s="17">
        <v>410</v>
      </c>
      <c r="C228" s="16"/>
      <c r="D228" s="16"/>
      <c r="E228" s="39" t="s">
        <v>85</v>
      </c>
      <c r="F228" s="31">
        <f t="shared" si="630"/>
        <v>0</v>
      </c>
      <c r="G228" s="31">
        <f t="shared" si="631"/>
        <v>0</v>
      </c>
      <c r="H228" s="31">
        <f t="shared" si="632"/>
        <v>675.79999999999995</v>
      </c>
      <c r="I228" s="31">
        <f t="shared" si="633"/>
        <v>0</v>
      </c>
      <c r="J228" s="31">
        <f t="shared" si="634"/>
        <v>0</v>
      </c>
      <c r="K228" s="31">
        <f t="shared" si="635"/>
        <v>0</v>
      </c>
      <c r="L228" s="31">
        <f t="shared" si="671"/>
        <v>0</v>
      </c>
      <c r="M228" s="31">
        <f t="shared" si="672"/>
        <v>0</v>
      </c>
      <c r="N228" s="31">
        <f t="shared" si="673"/>
        <v>675.79999999999995</v>
      </c>
      <c r="O228" s="31">
        <f t="shared" si="636"/>
        <v>0</v>
      </c>
      <c r="P228" s="31">
        <f t="shared" si="637"/>
        <v>0</v>
      </c>
      <c r="Q228" s="31">
        <f t="shared" si="638"/>
        <v>0</v>
      </c>
      <c r="R228" s="31">
        <f t="shared" si="674"/>
        <v>0</v>
      </c>
      <c r="S228" s="31">
        <f t="shared" si="675"/>
        <v>0</v>
      </c>
      <c r="T228" s="31">
        <f t="shared" si="676"/>
        <v>675.79999999999995</v>
      </c>
      <c r="U228" s="31">
        <f t="shared" si="639"/>
        <v>0</v>
      </c>
      <c r="V228" s="31">
        <f t="shared" si="640"/>
        <v>0</v>
      </c>
      <c r="W228" s="31">
        <f t="shared" si="641"/>
        <v>0</v>
      </c>
      <c r="X228" s="31">
        <f t="shared" si="677"/>
        <v>0</v>
      </c>
      <c r="Y228" s="31">
        <f t="shared" si="678"/>
        <v>0</v>
      </c>
      <c r="Z228" s="31">
        <f t="shared" si="679"/>
        <v>675.79999999999995</v>
      </c>
      <c r="AA228" s="31">
        <f t="shared" si="642"/>
        <v>0</v>
      </c>
      <c r="AB228" s="31">
        <f t="shared" si="643"/>
        <v>0</v>
      </c>
      <c r="AC228" s="31">
        <f t="shared" si="644"/>
        <v>0</v>
      </c>
      <c r="AD228" s="31">
        <f t="shared" si="680"/>
        <v>0</v>
      </c>
      <c r="AE228" s="31">
        <f t="shared" si="681"/>
        <v>0</v>
      </c>
      <c r="AF228" s="31">
        <f t="shared" si="682"/>
        <v>675.79999999999995</v>
      </c>
      <c r="AG228" s="31">
        <f t="shared" si="645"/>
        <v>0</v>
      </c>
      <c r="AH228" s="31">
        <f t="shared" si="646"/>
        <v>0</v>
      </c>
      <c r="AI228" s="31">
        <f t="shared" si="647"/>
        <v>0</v>
      </c>
      <c r="AJ228" s="31">
        <f t="shared" si="683"/>
        <v>0</v>
      </c>
      <c r="AK228" s="31">
        <f t="shared" si="684"/>
        <v>0</v>
      </c>
      <c r="AL228" s="31">
        <f t="shared" si="685"/>
        <v>675.79999999999995</v>
      </c>
      <c r="AM228" s="31">
        <f t="shared" si="648"/>
        <v>0</v>
      </c>
      <c r="AN228" s="31">
        <f t="shared" si="649"/>
        <v>0</v>
      </c>
      <c r="AO228" s="31">
        <f t="shared" si="650"/>
        <v>0</v>
      </c>
      <c r="AP228" s="31">
        <f t="shared" si="686"/>
        <v>0</v>
      </c>
      <c r="AQ228" s="31">
        <f t="shared" si="687"/>
        <v>0</v>
      </c>
      <c r="AR228" s="31">
        <f t="shared" si="688"/>
        <v>675.79999999999995</v>
      </c>
      <c r="AS228" s="31">
        <f t="shared" si="651"/>
        <v>0</v>
      </c>
      <c r="AT228" s="31">
        <f t="shared" si="652"/>
        <v>0</v>
      </c>
      <c r="AU228" s="31">
        <f t="shared" si="653"/>
        <v>0</v>
      </c>
      <c r="AV228" s="31">
        <f t="shared" si="689"/>
        <v>0</v>
      </c>
      <c r="AW228" s="31">
        <f t="shared" si="690"/>
        <v>0</v>
      </c>
      <c r="AX228" s="31">
        <f t="shared" si="691"/>
        <v>675.79999999999995</v>
      </c>
      <c r="AY228" s="31">
        <f t="shared" si="654"/>
        <v>0</v>
      </c>
      <c r="AZ228" s="31">
        <f t="shared" si="655"/>
        <v>0</v>
      </c>
      <c r="BA228" s="31">
        <f t="shared" si="656"/>
        <v>0</v>
      </c>
      <c r="BB228" s="31">
        <f t="shared" si="692"/>
        <v>0</v>
      </c>
      <c r="BC228" s="31">
        <f t="shared" si="693"/>
        <v>0</v>
      </c>
      <c r="BD228" s="31">
        <f t="shared" si="694"/>
        <v>675.79999999999995</v>
      </c>
      <c r="BE228" s="31">
        <f t="shared" si="657"/>
        <v>0</v>
      </c>
      <c r="BF228" s="31">
        <f t="shared" si="658"/>
        <v>0</v>
      </c>
      <c r="BG228" s="31">
        <f t="shared" si="659"/>
        <v>0</v>
      </c>
      <c r="BH228" s="31">
        <f t="shared" si="695"/>
        <v>0</v>
      </c>
      <c r="BI228" s="31">
        <f t="shared" si="696"/>
        <v>0</v>
      </c>
      <c r="BJ228" s="31">
        <f t="shared" si="697"/>
        <v>675.79999999999995</v>
      </c>
      <c r="BK228" s="31">
        <f t="shared" si="660"/>
        <v>0</v>
      </c>
      <c r="BL228" s="31">
        <f t="shared" si="661"/>
        <v>0</v>
      </c>
      <c r="BM228" s="31">
        <f t="shared" si="662"/>
        <v>0</v>
      </c>
      <c r="BN228" s="31">
        <f t="shared" si="698"/>
        <v>0</v>
      </c>
      <c r="BO228" s="31">
        <f t="shared" si="699"/>
        <v>0</v>
      </c>
      <c r="BP228" s="31">
        <f t="shared" si="700"/>
        <v>675.79999999999995</v>
      </c>
      <c r="BQ228" s="31">
        <f t="shared" si="663"/>
        <v>0</v>
      </c>
      <c r="BR228" s="31">
        <f t="shared" si="664"/>
        <v>0</v>
      </c>
      <c r="BS228" s="31">
        <f t="shared" si="701"/>
        <v>0</v>
      </c>
      <c r="BT228" s="31">
        <f t="shared" si="702"/>
        <v>0</v>
      </c>
      <c r="BU228" s="31">
        <f t="shared" si="703"/>
        <v>675.79999999999995</v>
      </c>
      <c r="BV228" s="31">
        <f t="shared" si="665"/>
        <v>0</v>
      </c>
      <c r="BW228" s="31">
        <f t="shared" si="666"/>
        <v>0</v>
      </c>
      <c r="BX228" s="31">
        <f t="shared" si="704"/>
        <v>0</v>
      </c>
      <c r="BY228" s="31">
        <f t="shared" si="705"/>
        <v>0</v>
      </c>
      <c r="BZ228" s="31">
        <f t="shared" si="706"/>
        <v>675.79999999999995</v>
      </c>
      <c r="CA228" s="31">
        <f t="shared" si="667"/>
        <v>0</v>
      </c>
      <c r="CB228" s="31">
        <f t="shared" si="668"/>
        <v>0</v>
      </c>
      <c r="CC228" s="31">
        <f t="shared" si="669"/>
        <v>0</v>
      </c>
      <c r="CD228" s="31">
        <f t="shared" si="544"/>
        <v>0</v>
      </c>
      <c r="CE228" s="31">
        <f t="shared" si="545"/>
        <v>0</v>
      </c>
      <c r="CF228" s="31">
        <f t="shared" si="546"/>
        <v>675.79999999999995</v>
      </c>
      <c r="CG228" s="31">
        <f t="shared" si="670"/>
        <v>0</v>
      </c>
      <c r="CH228" s="24"/>
      <c r="CI228" s="40"/>
      <c r="CN228" s="1" t="s">
        <v>30</v>
      </c>
    </row>
    <row r="229" ht="43.75">
      <c r="A229" s="41" t="s">
        <v>179</v>
      </c>
      <c r="B229" s="17">
        <v>410</v>
      </c>
      <c r="C229" s="16" t="s">
        <v>67</v>
      </c>
      <c r="D229" s="16" t="s">
        <v>134</v>
      </c>
      <c r="E229" s="39" t="s">
        <v>135</v>
      </c>
      <c r="F229" s="31"/>
      <c r="G229" s="31"/>
      <c r="H229" s="31">
        <v>675.79999999999995</v>
      </c>
      <c r="I229" s="31"/>
      <c r="J229" s="31"/>
      <c r="K229" s="31"/>
      <c r="L229" s="31">
        <f t="shared" si="671"/>
        <v>0</v>
      </c>
      <c r="M229" s="31">
        <f t="shared" si="672"/>
        <v>0</v>
      </c>
      <c r="N229" s="31">
        <f t="shared" si="673"/>
        <v>675.79999999999995</v>
      </c>
      <c r="O229" s="31"/>
      <c r="P229" s="31"/>
      <c r="Q229" s="31"/>
      <c r="R229" s="31">
        <f t="shared" si="674"/>
        <v>0</v>
      </c>
      <c r="S229" s="31">
        <f t="shared" si="675"/>
        <v>0</v>
      </c>
      <c r="T229" s="31">
        <f t="shared" si="676"/>
        <v>675.79999999999995</v>
      </c>
      <c r="U229" s="31"/>
      <c r="V229" s="31"/>
      <c r="W229" s="31"/>
      <c r="X229" s="31">
        <f t="shared" si="677"/>
        <v>0</v>
      </c>
      <c r="Y229" s="31">
        <f t="shared" si="678"/>
        <v>0</v>
      </c>
      <c r="Z229" s="31">
        <f t="shared" si="679"/>
        <v>675.79999999999995</v>
      </c>
      <c r="AA229" s="31"/>
      <c r="AB229" s="31"/>
      <c r="AC229" s="31"/>
      <c r="AD229" s="31">
        <f t="shared" si="680"/>
        <v>0</v>
      </c>
      <c r="AE229" s="31">
        <f t="shared" si="681"/>
        <v>0</v>
      </c>
      <c r="AF229" s="31">
        <f t="shared" si="682"/>
        <v>675.79999999999995</v>
      </c>
      <c r="AG229" s="31"/>
      <c r="AH229" s="31"/>
      <c r="AI229" s="31"/>
      <c r="AJ229" s="31">
        <f t="shared" si="683"/>
        <v>0</v>
      </c>
      <c r="AK229" s="31">
        <f t="shared" si="684"/>
        <v>0</v>
      </c>
      <c r="AL229" s="31">
        <f t="shared" si="685"/>
        <v>675.79999999999995</v>
      </c>
      <c r="AM229" s="31"/>
      <c r="AN229" s="31"/>
      <c r="AO229" s="31"/>
      <c r="AP229" s="31">
        <f t="shared" si="686"/>
        <v>0</v>
      </c>
      <c r="AQ229" s="31">
        <f t="shared" si="687"/>
        <v>0</v>
      </c>
      <c r="AR229" s="31">
        <f t="shared" si="688"/>
        <v>675.79999999999995</v>
      </c>
      <c r="AS229" s="31"/>
      <c r="AT229" s="31"/>
      <c r="AU229" s="31"/>
      <c r="AV229" s="31">
        <f t="shared" si="689"/>
        <v>0</v>
      </c>
      <c r="AW229" s="31">
        <f t="shared" si="690"/>
        <v>0</v>
      </c>
      <c r="AX229" s="31">
        <f t="shared" si="691"/>
        <v>675.79999999999995</v>
      </c>
      <c r="AY229" s="31"/>
      <c r="AZ229" s="31"/>
      <c r="BA229" s="31"/>
      <c r="BB229" s="31">
        <f t="shared" si="692"/>
        <v>0</v>
      </c>
      <c r="BC229" s="31">
        <f t="shared" si="693"/>
        <v>0</v>
      </c>
      <c r="BD229" s="31">
        <f t="shared" si="694"/>
        <v>675.79999999999995</v>
      </c>
      <c r="BE229" s="31"/>
      <c r="BF229" s="31"/>
      <c r="BG229" s="31"/>
      <c r="BH229" s="31">
        <f t="shared" si="695"/>
        <v>0</v>
      </c>
      <c r="BI229" s="31">
        <f t="shared" si="696"/>
        <v>0</v>
      </c>
      <c r="BJ229" s="31">
        <f t="shared" si="697"/>
        <v>675.79999999999995</v>
      </c>
      <c r="BK229" s="31"/>
      <c r="BL229" s="31"/>
      <c r="BM229" s="31"/>
      <c r="BN229" s="31">
        <f t="shared" si="698"/>
        <v>0</v>
      </c>
      <c r="BO229" s="31">
        <f t="shared" si="699"/>
        <v>0</v>
      </c>
      <c r="BP229" s="31">
        <f t="shared" si="700"/>
        <v>675.79999999999995</v>
      </c>
      <c r="BQ229" s="31"/>
      <c r="BR229" s="31"/>
      <c r="BS229" s="31">
        <f t="shared" si="701"/>
        <v>0</v>
      </c>
      <c r="BT229" s="31">
        <f t="shared" si="702"/>
        <v>0</v>
      </c>
      <c r="BU229" s="31">
        <f t="shared" si="703"/>
        <v>675.79999999999995</v>
      </c>
      <c r="BV229" s="31"/>
      <c r="BW229" s="31"/>
      <c r="BX229" s="31">
        <f t="shared" si="704"/>
        <v>0</v>
      </c>
      <c r="BY229" s="31">
        <f t="shared" si="705"/>
        <v>0</v>
      </c>
      <c r="BZ229" s="31">
        <f t="shared" si="706"/>
        <v>675.79999999999995</v>
      </c>
      <c r="CA229" s="31"/>
      <c r="CB229" s="31"/>
      <c r="CC229" s="31"/>
      <c r="CD229" s="31">
        <f t="shared" si="544"/>
        <v>0</v>
      </c>
      <c r="CE229" s="31">
        <f t="shared" si="545"/>
        <v>0</v>
      </c>
      <c r="CF229" s="31">
        <f t="shared" si="546"/>
        <v>675.79999999999995</v>
      </c>
      <c r="CG229" s="31"/>
      <c r="CH229" s="24"/>
      <c r="CI229" s="40"/>
    </row>
    <row r="230" ht="43.75">
      <c r="A230" s="41" t="s">
        <v>181</v>
      </c>
      <c r="B230" s="17"/>
      <c r="C230" s="16"/>
      <c r="D230" s="16"/>
      <c r="E230" s="39" t="s">
        <v>182</v>
      </c>
      <c r="F230" s="31">
        <f t="shared" si="630"/>
        <v>0</v>
      </c>
      <c r="G230" s="31">
        <f t="shared" si="631"/>
        <v>0</v>
      </c>
      <c r="H230" s="31">
        <f t="shared" si="632"/>
        <v>696.10000000000002</v>
      </c>
      <c r="I230" s="31">
        <f t="shared" si="633"/>
        <v>0</v>
      </c>
      <c r="J230" s="31">
        <f t="shared" si="634"/>
        <v>0</v>
      </c>
      <c r="K230" s="31">
        <f t="shared" si="635"/>
        <v>0</v>
      </c>
      <c r="L230" s="31">
        <f t="shared" si="671"/>
        <v>0</v>
      </c>
      <c r="M230" s="31">
        <f t="shared" si="672"/>
        <v>0</v>
      </c>
      <c r="N230" s="31">
        <f t="shared" si="673"/>
        <v>696.10000000000002</v>
      </c>
      <c r="O230" s="31">
        <f t="shared" si="636"/>
        <v>0</v>
      </c>
      <c r="P230" s="31">
        <f t="shared" si="637"/>
        <v>0</v>
      </c>
      <c r="Q230" s="31">
        <f t="shared" si="638"/>
        <v>0</v>
      </c>
      <c r="R230" s="31">
        <f t="shared" si="674"/>
        <v>0</v>
      </c>
      <c r="S230" s="31">
        <f t="shared" si="675"/>
        <v>0</v>
      </c>
      <c r="T230" s="31">
        <f t="shared" si="676"/>
        <v>696.10000000000002</v>
      </c>
      <c r="U230" s="31">
        <f t="shared" si="639"/>
        <v>0</v>
      </c>
      <c r="V230" s="31">
        <f t="shared" si="640"/>
        <v>0</v>
      </c>
      <c r="W230" s="31">
        <f t="shared" si="641"/>
        <v>0</v>
      </c>
      <c r="X230" s="31">
        <f t="shared" si="677"/>
        <v>0</v>
      </c>
      <c r="Y230" s="31">
        <f t="shared" si="678"/>
        <v>0</v>
      </c>
      <c r="Z230" s="31">
        <f t="shared" si="679"/>
        <v>696.10000000000002</v>
      </c>
      <c r="AA230" s="31">
        <f t="shared" si="642"/>
        <v>0</v>
      </c>
      <c r="AB230" s="31">
        <f t="shared" si="643"/>
        <v>0</v>
      </c>
      <c r="AC230" s="31">
        <f t="shared" si="644"/>
        <v>0</v>
      </c>
      <c r="AD230" s="31">
        <f t="shared" si="680"/>
        <v>0</v>
      </c>
      <c r="AE230" s="31">
        <f t="shared" si="681"/>
        <v>0</v>
      </c>
      <c r="AF230" s="31">
        <f t="shared" si="682"/>
        <v>696.10000000000002</v>
      </c>
      <c r="AG230" s="31">
        <f t="shared" si="645"/>
        <v>0</v>
      </c>
      <c r="AH230" s="31">
        <f t="shared" si="646"/>
        <v>0</v>
      </c>
      <c r="AI230" s="31">
        <f t="shared" si="647"/>
        <v>0</v>
      </c>
      <c r="AJ230" s="31">
        <f t="shared" si="683"/>
        <v>0</v>
      </c>
      <c r="AK230" s="31">
        <f t="shared" si="684"/>
        <v>0</v>
      </c>
      <c r="AL230" s="31">
        <f t="shared" si="685"/>
        <v>696.10000000000002</v>
      </c>
      <c r="AM230" s="31">
        <f t="shared" si="648"/>
        <v>0</v>
      </c>
      <c r="AN230" s="31">
        <f t="shared" si="649"/>
        <v>0</v>
      </c>
      <c r="AO230" s="31">
        <f t="shared" si="650"/>
        <v>0</v>
      </c>
      <c r="AP230" s="31">
        <f t="shared" si="686"/>
        <v>0</v>
      </c>
      <c r="AQ230" s="31">
        <f t="shared" si="687"/>
        <v>0</v>
      </c>
      <c r="AR230" s="31">
        <f t="shared" si="688"/>
        <v>696.10000000000002</v>
      </c>
      <c r="AS230" s="31">
        <f t="shared" si="651"/>
        <v>0</v>
      </c>
      <c r="AT230" s="31">
        <f t="shared" si="652"/>
        <v>0</v>
      </c>
      <c r="AU230" s="31">
        <f t="shared" si="653"/>
        <v>0</v>
      </c>
      <c r="AV230" s="31">
        <f t="shared" si="689"/>
        <v>0</v>
      </c>
      <c r="AW230" s="31">
        <f t="shared" si="690"/>
        <v>0</v>
      </c>
      <c r="AX230" s="31">
        <f t="shared" si="691"/>
        <v>696.10000000000002</v>
      </c>
      <c r="AY230" s="31">
        <f t="shared" si="654"/>
        <v>0</v>
      </c>
      <c r="AZ230" s="31">
        <f t="shared" si="655"/>
        <v>0</v>
      </c>
      <c r="BA230" s="31">
        <f t="shared" si="656"/>
        <v>0</v>
      </c>
      <c r="BB230" s="31">
        <f t="shared" si="692"/>
        <v>0</v>
      </c>
      <c r="BC230" s="31">
        <f t="shared" si="693"/>
        <v>0</v>
      </c>
      <c r="BD230" s="31">
        <f t="shared" si="694"/>
        <v>696.10000000000002</v>
      </c>
      <c r="BE230" s="31">
        <f t="shared" si="657"/>
        <v>0</v>
      </c>
      <c r="BF230" s="31">
        <f t="shared" si="658"/>
        <v>0</v>
      </c>
      <c r="BG230" s="31">
        <f t="shared" si="659"/>
        <v>0</v>
      </c>
      <c r="BH230" s="31">
        <f t="shared" si="695"/>
        <v>0</v>
      </c>
      <c r="BI230" s="31">
        <f t="shared" si="696"/>
        <v>0</v>
      </c>
      <c r="BJ230" s="31">
        <f t="shared" si="697"/>
        <v>696.10000000000002</v>
      </c>
      <c r="BK230" s="31">
        <f t="shared" si="660"/>
        <v>0</v>
      </c>
      <c r="BL230" s="31">
        <f t="shared" si="661"/>
        <v>0</v>
      </c>
      <c r="BM230" s="31">
        <f t="shared" si="662"/>
        <v>0</v>
      </c>
      <c r="BN230" s="31">
        <f t="shared" si="698"/>
        <v>0</v>
      </c>
      <c r="BO230" s="31">
        <f t="shared" si="699"/>
        <v>0</v>
      </c>
      <c r="BP230" s="31">
        <f t="shared" si="700"/>
        <v>696.10000000000002</v>
      </c>
      <c r="BQ230" s="31">
        <f t="shared" si="663"/>
        <v>0</v>
      </c>
      <c r="BR230" s="31">
        <f t="shared" si="664"/>
        <v>0</v>
      </c>
      <c r="BS230" s="31">
        <f t="shared" si="701"/>
        <v>0</v>
      </c>
      <c r="BT230" s="31">
        <f t="shared" si="702"/>
        <v>0</v>
      </c>
      <c r="BU230" s="31">
        <f t="shared" si="703"/>
        <v>696.10000000000002</v>
      </c>
      <c r="BV230" s="31">
        <f t="shared" si="665"/>
        <v>0</v>
      </c>
      <c r="BW230" s="31">
        <f t="shared" si="666"/>
        <v>0</v>
      </c>
      <c r="BX230" s="31">
        <f t="shared" si="704"/>
        <v>0</v>
      </c>
      <c r="BY230" s="31">
        <f t="shared" si="705"/>
        <v>0</v>
      </c>
      <c r="BZ230" s="31">
        <f t="shared" si="706"/>
        <v>696.10000000000002</v>
      </c>
      <c r="CA230" s="31">
        <f t="shared" si="667"/>
        <v>0</v>
      </c>
      <c r="CB230" s="31">
        <f t="shared" si="668"/>
        <v>0</v>
      </c>
      <c r="CC230" s="31">
        <f t="shared" si="669"/>
        <v>0</v>
      </c>
      <c r="CD230" s="31">
        <f t="shared" si="544"/>
        <v>0</v>
      </c>
      <c r="CE230" s="31">
        <f t="shared" si="545"/>
        <v>0</v>
      </c>
      <c r="CF230" s="31">
        <f t="shared" si="546"/>
        <v>696.10000000000002</v>
      </c>
      <c r="CG230" s="31">
        <f t="shared" si="670"/>
        <v>0</v>
      </c>
      <c r="CH230" s="24"/>
      <c r="CI230" s="40"/>
      <c r="CO230" s="1" t="s">
        <v>31</v>
      </c>
    </row>
    <row r="231" ht="39.549999999999997">
      <c r="A231" s="41" t="s">
        <v>181</v>
      </c>
      <c r="B231" s="17">
        <v>400</v>
      </c>
      <c r="C231" s="16"/>
      <c r="D231" s="16"/>
      <c r="E231" s="39" t="s">
        <v>84</v>
      </c>
      <c r="F231" s="31">
        <f t="shared" si="630"/>
        <v>0</v>
      </c>
      <c r="G231" s="31">
        <f t="shared" si="631"/>
        <v>0</v>
      </c>
      <c r="H231" s="31">
        <f t="shared" si="632"/>
        <v>696.10000000000002</v>
      </c>
      <c r="I231" s="31">
        <f t="shared" si="633"/>
        <v>0</v>
      </c>
      <c r="J231" s="31">
        <f t="shared" si="634"/>
        <v>0</v>
      </c>
      <c r="K231" s="31">
        <f t="shared" si="635"/>
        <v>0</v>
      </c>
      <c r="L231" s="31">
        <f t="shared" si="671"/>
        <v>0</v>
      </c>
      <c r="M231" s="31">
        <f t="shared" si="672"/>
        <v>0</v>
      </c>
      <c r="N231" s="31">
        <f t="shared" si="673"/>
        <v>696.10000000000002</v>
      </c>
      <c r="O231" s="31">
        <f t="shared" si="636"/>
        <v>0</v>
      </c>
      <c r="P231" s="31">
        <f t="shared" si="637"/>
        <v>0</v>
      </c>
      <c r="Q231" s="31">
        <f t="shared" si="638"/>
        <v>0</v>
      </c>
      <c r="R231" s="31">
        <f t="shared" si="674"/>
        <v>0</v>
      </c>
      <c r="S231" s="31">
        <f t="shared" si="675"/>
        <v>0</v>
      </c>
      <c r="T231" s="31">
        <f t="shared" si="676"/>
        <v>696.10000000000002</v>
      </c>
      <c r="U231" s="31">
        <f t="shared" si="639"/>
        <v>0</v>
      </c>
      <c r="V231" s="31">
        <f t="shared" si="640"/>
        <v>0</v>
      </c>
      <c r="W231" s="31">
        <f t="shared" si="641"/>
        <v>0</v>
      </c>
      <c r="X231" s="31">
        <f t="shared" si="677"/>
        <v>0</v>
      </c>
      <c r="Y231" s="31">
        <f t="shared" si="678"/>
        <v>0</v>
      </c>
      <c r="Z231" s="31">
        <f t="shared" si="679"/>
        <v>696.10000000000002</v>
      </c>
      <c r="AA231" s="31">
        <f t="shared" si="642"/>
        <v>0</v>
      </c>
      <c r="AB231" s="31">
        <f t="shared" si="643"/>
        <v>0</v>
      </c>
      <c r="AC231" s="31">
        <f t="shared" si="644"/>
        <v>0</v>
      </c>
      <c r="AD231" s="31">
        <f t="shared" si="680"/>
        <v>0</v>
      </c>
      <c r="AE231" s="31">
        <f t="shared" si="681"/>
        <v>0</v>
      </c>
      <c r="AF231" s="31">
        <f t="shared" si="682"/>
        <v>696.10000000000002</v>
      </c>
      <c r="AG231" s="31">
        <f t="shared" si="645"/>
        <v>0</v>
      </c>
      <c r="AH231" s="31">
        <f t="shared" si="646"/>
        <v>0</v>
      </c>
      <c r="AI231" s="31">
        <f t="shared" si="647"/>
        <v>0</v>
      </c>
      <c r="AJ231" s="31">
        <f t="shared" si="683"/>
        <v>0</v>
      </c>
      <c r="AK231" s="31">
        <f t="shared" si="684"/>
        <v>0</v>
      </c>
      <c r="AL231" s="31">
        <f t="shared" si="685"/>
        <v>696.10000000000002</v>
      </c>
      <c r="AM231" s="31">
        <f t="shared" si="648"/>
        <v>0</v>
      </c>
      <c r="AN231" s="31">
        <f t="shared" si="649"/>
        <v>0</v>
      </c>
      <c r="AO231" s="31">
        <f t="shared" si="650"/>
        <v>0</v>
      </c>
      <c r="AP231" s="31">
        <f t="shared" si="686"/>
        <v>0</v>
      </c>
      <c r="AQ231" s="31">
        <f t="shared" si="687"/>
        <v>0</v>
      </c>
      <c r="AR231" s="31">
        <f t="shared" si="688"/>
        <v>696.10000000000002</v>
      </c>
      <c r="AS231" s="31">
        <f t="shared" si="651"/>
        <v>0</v>
      </c>
      <c r="AT231" s="31">
        <f t="shared" si="652"/>
        <v>0</v>
      </c>
      <c r="AU231" s="31">
        <f t="shared" si="653"/>
        <v>0</v>
      </c>
      <c r="AV231" s="31">
        <f t="shared" si="689"/>
        <v>0</v>
      </c>
      <c r="AW231" s="31">
        <f t="shared" si="690"/>
        <v>0</v>
      </c>
      <c r="AX231" s="31">
        <f t="shared" si="691"/>
        <v>696.10000000000002</v>
      </c>
      <c r="AY231" s="31">
        <f t="shared" si="654"/>
        <v>0</v>
      </c>
      <c r="AZ231" s="31">
        <f t="shared" si="655"/>
        <v>0</v>
      </c>
      <c r="BA231" s="31">
        <f t="shared" si="656"/>
        <v>0</v>
      </c>
      <c r="BB231" s="31">
        <f t="shared" si="692"/>
        <v>0</v>
      </c>
      <c r="BC231" s="31">
        <f t="shared" si="693"/>
        <v>0</v>
      </c>
      <c r="BD231" s="31">
        <f t="shared" si="694"/>
        <v>696.10000000000002</v>
      </c>
      <c r="BE231" s="31">
        <f t="shared" si="657"/>
        <v>0</v>
      </c>
      <c r="BF231" s="31">
        <f t="shared" si="658"/>
        <v>0</v>
      </c>
      <c r="BG231" s="31">
        <f t="shared" si="659"/>
        <v>0</v>
      </c>
      <c r="BH231" s="31">
        <f t="shared" si="695"/>
        <v>0</v>
      </c>
      <c r="BI231" s="31">
        <f t="shared" si="696"/>
        <v>0</v>
      </c>
      <c r="BJ231" s="31">
        <f t="shared" si="697"/>
        <v>696.10000000000002</v>
      </c>
      <c r="BK231" s="31">
        <f t="shared" si="660"/>
        <v>0</v>
      </c>
      <c r="BL231" s="31">
        <f t="shared" si="661"/>
        <v>0</v>
      </c>
      <c r="BM231" s="31">
        <f t="shared" si="662"/>
        <v>0</v>
      </c>
      <c r="BN231" s="31">
        <f t="shared" si="698"/>
        <v>0</v>
      </c>
      <c r="BO231" s="31">
        <f t="shared" si="699"/>
        <v>0</v>
      </c>
      <c r="BP231" s="31">
        <f t="shared" si="700"/>
        <v>696.10000000000002</v>
      </c>
      <c r="BQ231" s="31">
        <f t="shared" si="663"/>
        <v>0</v>
      </c>
      <c r="BR231" s="31">
        <f t="shared" si="664"/>
        <v>0</v>
      </c>
      <c r="BS231" s="31">
        <f t="shared" si="701"/>
        <v>0</v>
      </c>
      <c r="BT231" s="31">
        <f t="shared" si="702"/>
        <v>0</v>
      </c>
      <c r="BU231" s="31">
        <f t="shared" si="703"/>
        <v>696.10000000000002</v>
      </c>
      <c r="BV231" s="31">
        <f t="shared" si="665"/>
        <v>0</v>
      </c>
      <c r="BW231" s="31">
        <f t="shared" si="666"/>
        <v>0</v>
      </c>
      <c r="BX231" s="31">
        <f t="shared" si="704"/>
        <v>0</v>
      </c>
      <c r="BY231" s="31">
        <f t="shared" si="705"/>
        <v>0</v>
      </c>
      <c r="BZ231" s="31">
        <f t="shared" si="706"/>
        <v>696.10000000000002</v>
      </c>
      <c r="CA231" s="31">
        <f t="shared" si="667"/>
        <v>0</v>
      </c>
      <c r="CB231" s="31">
        <f t="shared" si="668"/>
        <v>0</v>
      </c>
      <c r="CC231" s="31">
        <f t="shared" si="669"/>
        <v>0</v>
      </c>
      <c r="CD231" s="31">
        <f t="shared" si="544"/>
        <v>0</v>
      </c>
      <c r="CE231" s="31">
        <f t="shared" si="545"/>
        <v>0</v>
      </c>
      <c r="CF231" s="31">
        <f t="shared" si="546"/>
        <v>696.10000000000002</v>
      </c>
      <c r="CG231" s="31">
        <f t="shared" si="670"/>
        <v>0</v>
      </c>
      <c r="CH231" s="24"/>
      <c r="CI231" s="40"/>
      <c r="CM231" s="1" t="s">
        <v>29</v>
      </c>
    </row>
    <row r="232" ht="15">
      <c r="A232" s="41" t="s">
        <v>181</v>
      </c>
      <c r="B232" s="17">
        <v>410</v>
      </c>
      <c r="C232" s="16"/>
      <c r="D232" s="16"/>
      <c r="E232" s="39" t="s">
        <v>85</v>
      </c>
      <c r="F232" s="31">
        <f t="shared" si="630"/>
        <v>0</v>
      </c>
      <c r="G232" s="31">
        <f t="shared" si="631"/>
        <v>0</v>
      </c>
      <c r="H232" s="31">
        <f t="shared" si="632"/>
        <v>696.10000000000002</v>
      </c>
      <c r="I232" s="31">
        <f t="shared" si="633"/>
        <v>0</v>
      </c>
      <c r="J232" s="31">
        <f t="shared" si="634"/>
        <v>0</v>
      </c>
      <c r="K232" s="31">
        <f t="shared" si="635"/>
        <v>0</v>
      </c>
      <c r="L232" s="31">
        <f t="shared" si="671"/>
        <v>0</v>
      </c>
      <c r="M232" s="31">
        <f t="shared" si="672"/>
        <v>0</v>
      </c>
      <c r="N232" s="31">
        <f t="shared" si="673"/>
        <v>696.10000000000002</v>
      </c>
      <c r="O232" s="31">
        <f t="shared" si="636"/>
        <v>0</v>
      </c>
      <c r="P232" s="31">
        <f t="shared" si="637"/>
        <v>0</v>
      </c>
      <c r="Q232" s="31">
        <f t="shared" si="638"/>
        <v>0</v>
      </c>
      <c r="R232" s="31">
        <f t="shared" si="674"/>
        <v>0</v>
      </c>
      <c r="S232" s="31">
        <f t="shared" si="675"/>
        <v>0</v>
      </c>
      <c r="T232" s="31">
        <f t="shared" si="676"/>
        <v>696.10000000000002</v>
      </c>
      <c r="U232" s="31">
        <f t="shared" si="639"/>
        <v>0</v>
      </c>
      <c r="V232" s="31">
        <f t="shared" si="640"/>
        <v>0</v>
      </c>
      <c r="W232" s="31">
        <f t="shared" si="641"/>
        <v>0</v>
      </c>
      <c r="X232" s="31">
        <f t="shared" si="677"/>
        <v>0</v>
      </c>
      <c r="Y232" s="31">
        <f t="shared" si="678"/>
        <v>0</v>
      </c>
      <c r="Z232" s="31">
        <f t="shared" si="679"/>
        <v>696.10000000000002</v>
      </c>
      <c r="AA232" s="31">
        <f t="shared" si="642"/>
        <v>0</v>
      </c>
      <c r="AB232" s="31">
        <f t="shared" si="643"/>
        <v>0</v>
      </c>
      <c r="AC232" s="31">
        <f t="shared" si="644"/>
        <v>0</v>
      </c>
      <c r="AD232" s="31">
        <f t="shared" si="680"/>
        <v>0</v>
      </c>
      <c r="AE232" s="31">
        <f t="shared" si="681"/>
        <v>0</v>
      </c>
      <c r="AF232" s="31">
        <f t="shared" si="682"/>
        <v>696.10000000000002</v>
      </c>
      <c r="AG232" s="31">
        <f t="shared" si="645"/>
        <v>0</v>
      </c>
      <c r="AH232" s="31">
        <f t="shared" si="646"/>
        <v>0</v>
      </c>
      <c r="AI232" s="31">
        <f t="shared" si="647"/>
        <v>0</v>
      </c>
      <c r="AJ232" s="31">
        <f t="shared" si="683"/>
        <v>0</v>
      </c>
      <c r="AK232" s="31">
        <f t="shared" si="684"/>
        <v>0</v>
      </c>
      <c r="AL232" s="31">
        <f t="shared" si="685"/>
        <v>696.10000000000002</v>
      </c>
      <c r="AM232" s="31">
        <f t="shared" si="648"/>
        <v>0</v>
      </c>
      <c r="AN232" s="31">
        <f t="shared" si="649"/>
        <v>0</v>
      </c>
      <c r="AO232" s="31">
        <f t="shared" si="650"/>
        <v>0</v>
      </c>
      <c r="AP232" s="31">
        <f t="shared" si="686"/>
        <v>0</v>
      </c>
      <c r="AQ232" s="31">
        <f t="shared" si="687"/>
        <v>0</v>
      </c>
      <c r="AR232" s="31">
        <f t="shared" si="688"/>
        <v>696.10000000000002</v>
      </c>
      <c r="AS232" s="31">
        <f t="shared" si="651"/>
        <v>0</v>
      </c>
      <c r="AT232" s="31">
        <f t="shared" si="652"/>
        <v>0</v>
      </c>
      <c r="AU232" s="31">
        <f t="shared" si="653"/>
        <v>0</v>
      </c>
      <c r="AV232" s="31">
        <f t="shared" si="689"/>
        <v>0</v>
      </c>
      <c r="AW232" s="31">
        <f t="shared" si="690"/>
        <v>0</v>
      </c>
      <c r="AX232" s="31">
        <f t="shared" si="691"/>
        <v>696.10000000000002</v>
      </c>
      <c r="AY232" s="31">
        <f t="shared" si="654"/>
        <v>0</v>
      </c>
      <c r="AZ232" s="31">
        <f t="shared" si="655"/>
        <v>0</v>
      </c>
      <c r="BA232" s="31">
        <f t="shared" si="656"/>
        <v>0</v>
      </c>
      <c r="BB232" s="31">
        <f t="shared" si="692"/>
        <v>0</v>
      </c>
      <c r="BC232" s="31">
        <f t="shared" si="693"/>
        <v>0</v>
      </c>
      <c r="BD232" s="31">
        <f t="shared" si="694"/>
        <v>696.10000000000002</v>
      </c>
      <c r="BE232" s="31">
        <f t="shared" si="657"/>
        <v>0</v>
      </c>
      <c r="BF232" s="31">
        <f t="shared" si="658"/>
        <v>0</v>
      </c>
      <c r="BG232" s="31">
        <f t="shared" si="659"/>
        <v>0</v>
      </c>
      <c r="BH232" s="31">
        <f t="shared" si="695"/>
        <v>0</v>
      </c>
      <c r="BI232" s="31">
        <f t="shared" si="696"/>
        <v>0</v>
      </c>
      <c r="BJ232" s="31">
        <f t="shared" si="697"/>
        <v>696.10000000000002</v>
      </c>
      <c r="BK232" s="31">
        <f t="shared" si="660"/>
        <v>0</v>
      </c>
      <c r="BL232" s="31">
        <f t="shared" si="661"/>
        <v>0</v>
      </c>
      <c r="BM232" s="31">
        <f t="shared" si="662"/>
        <v>0</v>
      </c>
      <c r="BN232" s="31">
        <f t="shared" si="698"/>
        <v>0</v>
      </c>
      <c r="BO232" s="31">
        <f t="shared" si="699"/>
        <v>0</v>
      </c>
      <c r="BP232" s="31">
        <f t="shared" si="700"/>
        <v>696.10000000000002</v>
      </c>
      <c r="BQ232" s="31">
        <f t="shared" si="663"/>
        <v>0</v>
      </c>
      <c r="BR232" s="31">
        <f t="shared" si="664"/>
        <v>0</v>
      </c>
      <c r="BS232" s="31">
        <f t="shared" si="701"/>
        <v>0</v>
      </c>
      <c r="BT232" s="31">
        <f t="shared" si="702"/>
        <v>0</v>
      </c>
      <c r="BU232" s="31">
        <f t="shared" si="703"/>
        <v>696.10000000000002</v>
      </c>
      <c r="BV232" s="31">
        <f t="shared" si="665"/>
        <v>0</v>
      </c>
      <c r="BW232" s="31">
        <f t="shared" si="666"/>
        <v>0</v>
      </c>
      <c r="BX232" s="31">
        <f t="shared" si="704"/>
        <v>0</v>
      </c>
      <c r="BY232" s="31">
        <f t="shared" si="705"/>
        <v>0</v>
      </c>
      <c r="BZ232" s="31">
        <f t="shared" si="706"/>
        <v>696.10000000000002</v>
      </c>
      <c r="CA232" s="31">
        <f t="shared" si="667"/>
        <v>0</v>
      </c>
      <c r="CB232" s="31">
        <f t="shared" si="668"/>
        <v>0</v>
      </c>
      <c r="CC232" s="31">
        <f t="shared" si="669"/>
        <v>0</v>
      </c>
      <c r="CD232" s="31">
        <f t="shared" si="544"/>
        <v>0</v>
      </c>
      <c r="CE232" s="31">
        <f t="shared" si="545"/>
        <v>0</v>
      </c>
      <c r="CF232" s="31">
        <f t="shared" si="546"/>
        <v>696.10000000000002</v>
      </c>
      <c r="CG232" s="31">
        <f t="shared" si="670"/>
        <v>0</v>
      </c>
      <c r="CH232" s="24"/>
      <c r="CI232" s="40"/>
      <c r="CN232" s="1" t="s">
        <v>30</v>
      </c>
    </row>
    <row r="233" ht="43.75">
      <c r="A233" s="41" t="s">
        <v>181</v>
      </c>
      <c r="B233" s="17">
        <v>410</v>
      </c>
      <c r="C233" s="16" t="s">
        <v>67</v>
      </c>
      <c r="D233" s="16" t="s">
        <v>134</v>
      </c>
      <c r="E233" s="39" t="s">
        <v>135</v>
      </c>
      <c r="F233" s="31"/>
      <c r="G233" s="31"/>
      <c r="H233" s="31">
        <v>696.10000000000002</v>
      </c>
      <c r="I233" s="31"/>
      <c r="J233" s="31"/>
      <c r="K233" s="31"/>
      <c r="L233" s="31">
        <f t="shared" si="671"/>
        <v>0</v>
      </c>
      <c r="M233" s="31">
        <f t="shared" si="672"/>
        <v>0</v>
      </c>
      <c r="N233" s="31">
        <f t="shared" si="673"/>
        <v>696.10000000000002</v>
      </c>
      <c r="O233" s="31"/>
      <c r="P233" s="31"/>
      <c r="Q233" s="31"/>
      <c r="R233" s="31">
        <f t="shared" si="674"/>
        <v>0</v>
      </c>
      <c r="S233" s="31">
        <f t="shared" si="675"/>
        <v>0</v>
      </c>
      <c r="T233" s="31">
        <f t="shared" si="676"/>
        <v>696.10000000000002</v>
      </c>
      <c r="U233" s="31"/>
      <c r="V233" s="31"/>
      <c r="W233" s="31"/>
      <c r="X233" s="31">
        <f t="shared" si="677"/>
        <v>0</v>
      </c>
      <c r="Y233" s="31">
        <f t="shared" si="678"/>
        <v>0</v>
      </c>
      <c r="Z233" s="31">
        <f t="shared" si="679"/>
        <v>696.10000000000002</v>
      </c>
      <c r="AA233" s="31"/>
      <c r="AB233" s="31"/>
      <c r="AC233" s="31"/>
      <c r="AD233" s="31">
        <f t="shared" si="680"/>
        <v>0</v>
      </c>
      <c r="AE233" s="31">
        <f t="shared" si="681"/>
        <v>0</v>
      </c>
      <c r="AF233" s="31">
        <f t="shared" si="682"/>
        <v>696.10000000000002</v>
      </c>
      <c r="AG233" s="31"/>
      <c r="AH233" s="31"/>
      <c r="AI233" s="31"/>
      <c r="AJ233" s="31">
        <f t="shared" si="683"/>
        <v>0</v>
      </c>
      <c r="AK233" s="31">
        <f t="shared" si="684"/>
        <v>0</v>
      </c>
      <c r="AL233" s="31">
        <f t="shared" si="685"/>
        <v>696.10000000000002</v>
      </c>
      <c r="AM233" s="31"/>
      <c r="AN233" s="31"/>
      <c r="AO233" s="31"/>
      <c r="AP233" s="31">
        <f t="shared" si="686"/>
        <v>0</v>
      </c>
      <c r="AQ233" s="31">
        <f t="shared" si="687"/>
        <v>0</v>
      </c>
      <c r="AR233" s="31">
        <f t="shared" si="688"/>
        <v>696.10000000000002</v>
      </c>
      <c r="AS233" s="31"/>
      <c r="AT233" s="31"/>
      <c r="AU233" s="31"/>
      <c r="AV233" s="31">
        <f t="shared" si="689"/>
        <v>0</v>
      </c>
      <c r="AW233" s="31">
        <f t="shared" si="690"/>
        <v>0</v>
      </c>
      <c r="AX233" s="31">
        <f t="shared" si="691"/>
        <v>696.10000000000002</v>
      </c>
      <c r="AY233" s="31"/>
      <c r="AZ233" s="31"/>
      <c r="BA233" s="31"/>
      <c r="BB233" s="31">
        <f t="shared" si="692"/>
        <v>0</v>
      </c>
      <c r="BC233" s="31">
        <f t="shared" si="693"/>
        <v>0</v>
      </c>
      <c r="BD233" s="31">
        <f t="shared" si="694"/>
        <v>696.10000000000002</v>
      </c>
      <c r="BE233" s="31"/>
      <c r="BF233" s="31"/>
      <c r="BG233" s="31"/>
      <c r="BH233" s="31">
        <f t="shared" si="695"/>
        <v>0</v>
      </c>
      <c r="BI233" s="31">
        <f t="shared" si="696"/>
        <v>0</v>
      </c>
      <c r="BJ233" s="31">
        <f t="shared" si="697"/>
        <v>696.10000000000002</v>
      </c>
      <c r="BK233" s="31"/>
      <c r="BL233" s="31"/>
      <c r="BM233" s="31"/>
      <c r="BN233" s="31">
        <f t="shared" si="698"/>
        <v>0</v>
      </c>
      <c r="BO233" s="31">
        <f t="shared" si="699"/>
        <v>0</v>
      </c>
      <c r="BP233" s="31">
        <f t="shared" si="700"/>
        <v>696.10000000000002</v>
      </c>
      <c r="BQ233" s="31"/>
      <c r="BR233" s="31"/>
      <c r="BS233" s="31">
        <f t="shared" si="701"/>
        <v>0</v>
      </c>
      <c r="BT233" s="31">
        <f t="shared" si="702"/>
        <v>0</v>
      </c>
      <c r="BU233" s="31">
        <f t="shared" si="703"/>
        <v>696.10000000000002</v>
      </c>
      <c r="BV233" s="31"/>
      <c r="BW233" s="31"/>
      <c r="BX233" s="31">
        <f t="shared" si="704"/>
        <v>0</v>
      </c>
      <c r="BY233" s="31">
        <f t="shared" si="705"/>
        <v>0</v>
      </c>
      <c r="BZ233" s="31">
        <f t="shared" si="706"/>
        <v>696.10000000000002</v>
      </c>
      <c r="CA233" s="31"/>
      <c r="CB233" s="31"/>
      <c r="CC233" s="31"/>
      <c r="CD233" s="31">
        <f t="shared" si="544"/>
        <v>0</v>
      </c>
      <c r="CE233" s="31">
        <f t="shared" si="545"/>
        <v>0</v>
      </c>
      <c r="CF233" s="31">
        <f t="shared" si="546"/>
        <v>696.10000000000002</v>
      </c>
      <c r="CG233" s="31"/>
      <c r="CH233" s="24"/>
      <c r="CI233" s="40"/>
    </row>
    <row r="234" ht="43.75">
      <c r="A234" s="41" t="s">
        <v>183</v>
      </c>
      <c r="B234" s="17"/>
      <c r="C234" s="16"/>
      <c r="D234" s="16"/>
      <c r="E234" s="39" t="s">
        <v>184</v>
      </c>
      <c r="F234" s="31">
        <f t="shared" si="630"/>
        <v>0</v>
      </c>
      <c r="G234" s="31">
        <f t="shared" si="631"/>
        <v>0</v>
      </c>
      <c r="H234" s="31">
        <f t="shared" si="632"/>
        <v>696.10000000000002</v>
      </c>
      <c r="I234" s="31">
        <f t="shared" si="633"/>
        <v>0</v>
      </c>
      <c r="J234" s="31">
        <f t="shared" si="634"/>
        <v>0</v>
      </c>
      <c r="K234" s="31">
        <f t="shared" si="635"/>
        <v>0</v>
      </c>
      <c r="L234" s="31">
        <f t="shared" si="671"/>
        <v>0</v>
      </c>
      <c r="M234" s="31">
        <f t="shared" si="672"/>
        <v>0</v>
      </c>
      <c r="N234" s="31">
        <f t="shared" si="673"/>
        <v>696.10000000000002</v>
      </c>
      <c r="O234" s="31">
        <f t="shared" si="636"/>
        <v>0</v>
      </c>
      <c r="P234" s="31">
        <f t="shared" si="637"/>
        <v>0</v>
      </c>
      <c r="Q234" s="31">
        <f t="shared" si="638"/>
        <v>0</v>
      </c>
      <c r="R234" s="31">
        <f t="shared" si="674"/>
        <v>0</v>
      </c>
      <c r="S234" s="31">
        <f t="shared" si="675"/>
        <v>0</v>
      </c>
      <c r="T234" s="31">
        <f t="shared" si="676"/>
        <v>696.10000000000002</v>
      </c>
      <c r="U234" s="31">
        <f t="shared" si="639"/>
        <v>0</v>
      </c>
      <c r="V234" s="31">
        <f t="shared" si="640"/>
        <v>0</v>
      </c>
      <c r="W234" s="31">
        <f t="shared" si="641"/>
        <v>0</v>
      </c>
      <c r="X234" s="31">
        <f t="shared" si="677"/>
        <v>0</v>
      </c>
      <c r="Y234" s="31">
        <f t="shared" si="678"/>
        <v>0</v>
      </c>
      <c r="Z234" s="31">
        <f t="shared" si="679"/>
        <v>696.10000000000002</v>
      </c>
      <c r="AA234" s="31">
        <f t="shared" si="642"/>
        <v>0</v>
      </c>
      <c r="AB234" s="31">
        <f t="shared" si="643"/>
        <v>0</v>
      </c>
      <c r="AC234" s="31">
        <f t="shared" si="644"/>
        <v>0</v>
      </c>
      <c r="AD234" s="31">
        <f t="shared" si="680"/>
        <v>0</v>
      </c>
      <c r="AE234" s="31">
        <f t="shared" si="681"/>
        <v>0</v>
      </c>
      <c r="AF234" s="31">
        <f t="shared" si="682"/>
        <v>696.10000000000002</v>
      </c>
      <c r="AG234" s="31">
        <f t="shared" si="645"/>
        <v>0</v>
      </c>
      <c r="AH234" s="31">
        <f t="shared" si="646"/>
        <v>0</v>
      </c>
      <c r="AI234" s="31">
        <f t="shared" si="647"/>
        <v>0</v>
      </c>
      <c r="AJ234" s="31">
        <f t="shared" si="683"/>
        <v>0</v>
      </c>
      <c r="AK234" s="31">
        <f t="shared" si="684"/>
        <v>0</v>
      </c>
      <c r="AL234" s="31">
        <f t="shared" si="685"/>
        <v>696.10000000000002</v>
      </c>
      <c r="AM234" s="31">
        <f t="shared" si="648"/>
        <v>0</v>
      </c>
      <c r="AN234" s="31">
        <f t="shared" si="649"/>
        <v>0</v>
      </c>
      <c r="AO234" s="31">
        <f t="shared" si="650"/>
        <v>0</v>
      </c>
      <c r="AP234" s="31">
        <f t="shared" si="686"/>
        <v>0</v>
      </c>
      <c r="AQ234" s="31">
        <f t="shared" si="687"/>
        <v>0</v>
      </c>
      <c r="AR234" s="31">
        <f t="shared" si="688"/>
        <v>696.10000000000002</v>
      </c>
      <c r="AS234" s="31">
        <f t="shared" si="651"/>
        <v>0</v>
      </c>
      <c r="AT234" s="31">
        <f t="shared" si="652"/>
        <v>0</v>
      </c>
      <c r="AU234" s="31">
        <f t="shared" si="653"/>
        <v>0</v>
      </c>
      <c r="AV234" s="31">
        <f t="shared" si="689"/>
        <v>0</v>
      </c>
      <c r="AW234" s="31">
        <f t="shared" si="690"/>
        <v>0</v>
      </c>
      <c r="AX234" s="31">
        <f t="shared" si="691"/>
        <v>696.10000000000002</v>
      </c>
      <c r="AY234" s="31">
        <f t="shared" si="654"/>
        <v>0</v>
      </c>
      <c r="AZ234" s="31">
        <f t="shared" si="655"/>
        <v>0</v>
      </c>
      <c r="BA234" s="31">
        <f t="shared" si="656"/>
        <v>0</v>
      </c>
      <c r="BB234" s="31">
        <f t="shared" si="692"/>
        <v>0</v>
      </c>
      <c r="BC234" s="31">
        <f t="shared" si="693"/>
        <v>0</v>
      </c>
      <c r="BD234" s="31">
        <f t="shared" si="694"/>
        <v>696.10000000000002</v>
      </c>
      <c r="BE234" s="31">
        <f t="shared" si="657"/>
        <v>0</v>
      </c>
      <c r="BF234" s="31">
        <f t="shared" si="658"/>
        <v>0</v>
      </c>
      <c r="BG234" s="31">
        <f t="shared" si="659"/>
        <v>0</v>
      </c>
      <c r="BH234" s="31">
        <f t="shared" si="695"/>
        <v>0</v>
      </c>
      <c r="BI234" s="31">
        <f t="shared" si="696"/>
        <v>0</v>
      </c>
      <c r="BJ234" s="31">
        <f t="shared" si="697"/>
        <v>696.10000000000002</v>
      </c>
      <c r="BK234" s="31">
        <f t="shared" si="660"/>
        <v>0</v>
      </c>
      <c r="BL234" s="31">
        <f t="shared" si="661"/>
        <v>0</v>
      </c>
      <c r="BM234" s="31">
        <f t="shared" si="662"/>
        <v>0</v>
      </c>
      <c r="BN234" s="31">
        <f t="shared" si="698"/>
        <v>0</v>
      </c>
      <c r="BO234" s="31">
        <f t="shared" si="699"/>
        <v>0</v>
      </c>
      <c r="BP234" s="31">
        <f t="shared" si="700"/>
        <v>696.10000000000002</v>
      </c>
      <c r="BQ234" s="31">
        <f t="shared" si="663"/>
        <v>0</v>
      </c>
      <c r="BR234" s="31">
        <f t="shared" si="664"/>
        <v>0</v>
      </c>
      <c r="BS234" s="31">
        <f t="shared" si="701"/>
        <v>0</v>
      </c>
      <c r="BT234" s="31">
        <f t="shared" si="702"/>
        <v>0</v>
      </c>
      <c r="BU234" s="31">
        <f t="shared" si="703"/>
        <v>696.10000000000002</v>
      </c>
      <c r="BV234" s="31">
        <f t="shared" si="665"/>
        <v>0</v>
      </c>
      <c r="BW234" s="31">
        <f t="shared" si="666"/>
        <v>0</v>
      </c>
      <c r="BX234" s="31">
        <f t="shared" si="704"/>
        <v>0</v>
      </c>
      <c r="BY234" s="31">
        <f t="shared" si="705"/>
        <v>0</v>
      </c>
      <c r="BZ234" s="31">
        <f t="shared" si="706"/>
        <v>696.10000000000002</v>
      </c>
      <c r="CA234" s="31">
        <f t="shared" si="667"/>
        <v>0</v>
      </c>
      <c r="CB234" s="31">
        <f t="shared" si="668"/>
        <v>0</v>
      </c>
      <c r="CC234" s="31">
        <f t="shared" si="669"/>
        <v>0</v>
      </c>
      <c r="CD234" s="31">
        <f t="shared" ref="CD234:CD297" si="707">BX234+CA234</f>
        <v>0</v>
      </c>
      <c r="CE234" s="31">
        <f t="shared" ref="CE234:CE297" si="708">BY234+CB234</f>
        <v>0</v>
      </c>
      <c r="CF234" s="31">
        <f t="shared" ref="CF234:CF297" si="709">BZ234+CC234</f>
        <v>696.10000000000002</v>
      </c>
      <c r="CG234" s="31">
        <f t="shared" si="670"/>
        <v>0</v>
      </c>
      <c r="CH234" s="24"/>
      <c r="CI234" s="40"/>
      <c r="CO234" s="1" t="s">
        <v>31</v>
      </c>
    </row>
    <row r="235" ht="39.549999999999997">
      <c r="A235" s="41" t="s">
        <v>183</v>
      </c>
      <c r="B235" s="17">
        <v>400</v>
      </c>
      <c r="C235" s="16"/>
      <c r="D235" s="16"/>
      <c r="E235" s="39" t="s">
        <v>84</v>
      </c>
      <c r="F235" s="31">
        <f t="shared" si="630"/>
        <v>0</v>
      </c>
      <c r="G235" s="31">
        <f t="shared" si="631"/>
        <v>0</v>
      </c>
      <c r="H235" s="31">
        <f t="shared" si="632"/>
        <v>696.10000000000002</v>
      </c>
      <c r="I235" s="31">
        <f t="shared" si="633"/>
        <v>0</v>
      </c>
      <c r="J235" s="31">
        <f t="shared" si="634"/>
        <v>0</v>
      </c>
      <c r="K235" s="31">
        <f t="shared" si="635"/>
        <v>0</v>
      </c>
      <c r="L235" s="31">
        <f t="shared" si="671"/>
        <v>0</v>
      </c>
      <c r="M235" s="31">
        <f t="shared" si="672"/>
        <v>0</v>
      </c>
      <c r="N235" s="31">
        <f t="shared" si="673"/>
        <v>696.10000000000002</v>
      </c>
      <c r="O235" s="31">
        <f t="shared" si="636"/>
        <v>0</v>
      </c>
      <c r="P235" s="31">
        <f t="shared" si="637"/>
        <v>0</v>
      </c>
      <c r="Q235" s="31">
        <f t="shared" si="638"/>
        <v>0</v>
      </c>
      <c r="R235" s="31">
        <f t="shared" si="674"/>
        <v>0</v>
      </c>
      <c r="S235" s="31">
        <f t="shared" si="675"/>
        <v>0</v>
      </c>
      <c r="T235" s="31">
        <f t="shared" si="676"/>
        <v>696.10000000000002</v>
      </c>
      <c r="U235" s="31">
        <f t="shared" si="639"/>
        <v>0</v>
      </c>
      <c r="V235" s="31">
        <f t="shared" si="640"/>
        <v>0</v>
      </c>
      <c r="W235" s="31">
        <f t="shared" si="641"/>
        <v>0</v>
      </c>
      <c r="X235" s="31">
        <f t="shared" si="677"/>
        <v>0</v>
      </c>
      <c r="Y235" s="31">
        <f t="shared" si="678"/>
        <v>0</v>
      </c>
      <c r="Z235" s="31">
        <f t="shared" si="679"/>
        <v>696.10000000000002</v>
      </c>
      <c r="AA235" s="31">
        <f t="shared" si="642"/>
        <v>0</v>
      </c>
      <c r="AB235" s="31">
        <f t="shared" si="643"/>
        <v>0</v>
      </c>
      <c r="AC235" s="31">
        <f t="shared" si="644"/>
        <v>0</v>
      </c>
      <c r="AD235" s="31">
        <f t="shared" si="680"/>
        <v>0</v>
      </c>
      <c r="AE235" s="31">
        <f t="shared" si="681"/>
        <v>0</v>
      </c>
      <c r="AF235" s="31">
        <f t="shared" si="682"/>
        <v>696.10000000000002</v>
      </c>
      <c r="AG235" s="31">
        <f t="shared" si="645"/>
        <v>0</v>
      </c>
      <c r="AH235" s="31">
        <f t="shared" si="646"/>
        <v>0</v>
      </c>
      <c r="AI235" s="31">
        <f t="shared" si="647"/>
        <v>0</v>
      </c>
      <c r="AJ235" s="31">
        <f t="shared" si="683"/>
        <v>0</v>
      </c>
      <c r="AK235" s="31">
        <f t="shared" si="684"/>
        <v>0</v>
      </c>
      <c r="AL235" s="31">
        <f t="shared" si="685"/>
        <v>696.10000000000002</v>
      </c>
      <c r="AM235" s="31">
        <f t="shared" si="648"/>
        <v>0</v>
      </c>
      <c r="AN235" s="31">
        <f t="shared" si="649"/>
        <v>0</v>
      </c>
      <c r="AO235" s="31">
        <f t="shared" si="650"/>
        <v>0</v>
      </c>
      <c r="AP235" s="31">
        <f t="shared" si="686"/>
        <v>0</v>
      </c>
      <c r="AQ235" s="31">
        <f t="shared" si="687"/>
        <v>0</v>
      </c>
      <c r="AR235" s="31">
        <f t="shared" si="688"/>
        <v>696.10000000000002</v>
      </c>
      <c r="AS235" s="31">
        <f t="shared" si="651"/>
        <v>0</v>
      </c>
      <c r="AT235" s="31">
        <f t="shared" si="652"/>
        <v>0</v>
      </c>
      <c r="AU235" s="31">
        <f t="shared" si="653"/>
        <v>0</v>
      </c>
      <c r="AV235" s="31">
        <f t="shared" si="689"/>
        <v>0</v>
      </c>
      <c r="AW235" s="31">
        <f t="shared" si="690"/>
        <v>0</v>
      </c>
      <c r="AX235" s="31">
        <f t="shared" si="691"/>
        <v>696.10000000000002</v>
      </c>
      <c r="AY235" s="31">
        <f t="shared" si="654"/>
        <v>0</v>
      </c>
      <c r="AZ235" s="31">
        <f t="shared" si="655"/>
        <v>0</v>
      </c>
      <c r="BA235" s="31">
        <f t="shared" si="656"/>
        <v>0</v>
      </c>
      <c r="BB235" s="31">
        <f t="shared" si="692"/>
        <v>0</v>
      </c>
      <c r="BC235" s="31">
        <f t="shared" si="693"/>
        <v>0</v>
      </c>
      <c r="BD235" s="31">
        <f t="shared" si="694"/>
        <v>696.10000000000002</v>
      </c>
      <c r="BE235" s="31">
        <f t="shared" si="657"/>
        <v>0</v>
      </c>
      <c r="BF235" s="31">
        <f t="shared" si="658"/>
        <v>0</v>
      </c>
      <c r="BG235" s="31">
        <f t="shared" si="659"/>
        <v>0</v>
      </c>
      <c r="BH235" s="31">
        <f t="shared" si="695"/>
        <v>0</v>
      </c>
      <c r="BI235" s="31">
        <f t="shared" si="696"/>
        <v>0</v>
      </c>
      <c r="BJ235" s="31">
        <f t="shared" si="697"/>
        <v>696.10000000000002</v>
      </c>
      <c r="BK235" s="31">
        <f t="shared" si="660"/>
        <v>0</v>
      </c>
      <c r="BL235" s="31">
        <f t="shared" si="661"/>
        <v>0</v>
      </c>
      <c r="BM235" s="31">
        <f t="shared" si="662"/>
        <v>0</v>
      </c>
      <c r="BN235" s="31">
        <f t="shared" si="698"/>
        <v>0</v>
      </c>
      <c r="BO235" s="31">
        <f t="shared" si="699"/>
        <v>0</v>
      </c>
      <c r="BP235" s="31">
        <f t="shared" si="700"/>
        <v>696.10000000000002</v>
      </c>
      <c r="BQ235" s="31">
        <f t="shared" si="663"/>
        <v>0</v>
      </c>
      <c r="BR235" s="31">
        <f t="shared" si="664"/>
        <v>0</v>
      </c>
      <c r="BS235" s="31">
        <f t="shared" si="701"/>
        <v>0</v>
      </c>
      <c r="BT235" s="31">
        <f t="shared" si="702"/>
        <v>0</v>
      </c>
      <c r="BU235" s="31">
        <f t="shared" si="703"/>
        <v>696.10000000000002</v>
      </c>
      <c r="BV235" s="31">
        <f t="shared" si="665"/>
        <v>0</v>
      </c>
      <c r="BW235" s="31">
        <f t="shared" si="666"/>
        <v>0</v>
      </c>
      <c r="BX235" s="31">
        <f t="shared" si="704"/>
        <v>0</v>
      </c>
      <c r="BY235" s="31">
        <f t="shared" si="705"/>
        <v>0</v>
      </c>
      <c r="BZ235" s="31">
        <f t="shared" si="706"/>
        <v>696.10000000000002</v>
      </c>
      <c r="CA235" s="31">
        <f t="shared" si="667"/>
        <v>0</v>
      </c>
      <c r="CB235" s="31">
        <f t="shared" si="668"/>
        <v>0</v>
      </c>
      <c r="CC235" s="31">
        <f t="shared" si="669"/>
        <v>0</v>
      </c>
      <c r="CD235" s="31">
        <f t="shared" si="707"/>
        <v>0</v>
      </c>
      <c r="CE235" s="31">
        <f t="shared" si="708"/>
        <v>0</v>
      </c>
      <c r="CF235" s="31">
        <f t="shared" si="709"/>
        <v>696.10000000000002</v>
      </c>
      <c r="CG235" s="31">
        <f t="shared" si="670"/>
        <v>0</v>
      </c>
      <c r="CH235" s="24"/>
      <c r="CI235" s="40"/>
      <c r="CM235" s="1" t="s">
        <v>29</v>
      </c>
    </row>
    <row r="236" ht="15">
      <c r="A236" s="41" t="s">
        <v>183</v>
      </c>
      <c r="B236" s="17">
        <v>410</v>
      </c>
      <c r="C236" s="16"/>
      <c r="D236" s="16"/>
      <c r="E236" s="39" t="s">
        <v>85</v>
      </c>
      <c r="F236" s="31">
        <f t="shared" si="630"/>
        <v>0</v>
      </c>
      <c r="G236" s="31">
        <f t="shared" si="631"/>
        <v>0</v>
      </c>
      <c r="H236" s="31">
        <f t="shared" si="632"/>
        <v>696.10000000000002</v>
      </c>
      <c r="I236" s="31">
        <f t="shared" si="633"/>
        <v>0</v>
      </c>
      <c r="J236" s="31">
        <f t="shared" si="634"/>
        <v>0</v>
      </c>
      <c r="K236" s="31">
        <f t="shared" si="635"/>
        <v>0</v>
      </c>
      <c r="L236" s="31">
        <f t="shared" si="671"/>
        <v>0</v>
      </c>
      <c r="M236" s="31">
        <f t="shared" si="672"/>
        <v>0</v>
      </c>
      <c r="N236" s="31">
        <f t="shared" si="673"/>
        <v>696.10000000000002</v>
      </c>
      <c r="O236" s="31">
        <f t="shared" si="636"/>
        <v>0</v>
      </c>
      <c r="P236" s="31">
        <f t="shared" si="637"/>
        <v>0</v>
      </c>
      <c r="Q236" s="31">
        <f t="shared" si="638"/>
        <v>0</v>
      </c>
      <c r="R236" s="31">
        <f t="shared" si="674"/>
        <v>0</v>
      </c>
      <c r="S236" s="31">
        <f t="shared" si="675"/>
        <v>0</v>
      </c>
      <c r="T236" s="31">
        <f t="shared" si="676"/>
        <v>696.10000000000002</v>
      </c>
      <c r="U236" s="31">
        <f t="shared" si="639"/>
        <v>0</v>
      </c>
      <c r="V236" s="31">
        <f t="shared" si="640"/>
        <v>0</v>
      </c>
      <c r="W236" s="31">
        <f t="shared" si="641"/>
        <v>0</v>
      </c>
      <c r="X236" s="31">
        <f t="shared" si="677"/>
        <v>0</v>
      </c>
      <c r="Y236" s="31">
        <f t="shared" si="678"/>
        <v>0</v>
      </c>
      <c r="Z236" s="31">
        <f t="shared" si="679"/>
        <v>696.10000000000002</v>
      </c>
      <c r="AA236" s="31">
        <f t="shared" si="642"/>
        <v>0</v>
      </c>
      <c r="AB236" s="31">
        <f t="shared" si="643"/>
        <v>0</v>
      </c>
      <c r="AC236" s="31">
        <f t="shared" si="644"/>
        <v>0</v>
      </c>
      <c r="AD236" s="31">
        <f t="shared" si="680"/>
        <v>0</v>
      </c>
      <c r="AE236" s="31">
        <f t="shared" si="681"/>
        <v>0</v>
      </c>
      <c r="AF236" s="31">
        <f t="shared" si="682"/>
        <v>696.10000000000002</v>
      </c>
      <c r="AG236" s="31">
        <f t="shared" si="645"/>
        <v>0</v>
      </c>
      <c r="AH236" s="31">
        <f t="shared" si="646"/>
        <v>0</v>
      </c>
      <c r="AI236" s="31">
        <f t="shared" si="647"/>
        <v>0</v>
      </c>
      <c r="AJ236" s="31">
        <f t="shared" si="683"/>
        <v>0</v>
      </c>
      <c r="AK236" s="31">
        <f t="shared" si="684"/>
        <v>0</v>
      </c>
      <c r="AL236" s="31">
        <f t="shared" si="685"/>
        <v>696.10000000000002</v>
      </c>
      <c r="AM236" s="31">
        <f t="shared" si="648"/>
        <v>0</v>
      </c>
      <c r="AN236" s="31">
        <f t="shared" si="649"/>
        <v>0</v>
      </c>
      <c r="AO236" s="31">
        <f t="shared" si="650"/>
        <v>0</v>
      </c>
      <c r="AP236" s="31">
        <f t="shared" si="686"/>
        <v>0</v>
      </c>
      <c r="AQ236" s="31">
        <f t="shared" si="687"/>
        <v>0</v>
      </c>
      <c r="AR236" s="31">
        <f t="shared" si="688"/>
        <v>696.10000000000002</v>
      </c>
      <c r="AS236" s="31">
        <f t="shared" si="651"/>
        <v>0</v>
      </c>
      <c r="AT236" s="31">
        <f t="shared" si="652"/>
        <v>0</v>
      </c>
      <c r="AU236" s="31">
        <f t="shared" si="653"/>
        <v>0</v>
      </c>
      <c r="AV236" s="31">
        <f t="shared" si="689"/>
        <v>0</v>
      </c>
      <c r="AW236" s="31">
        <f t="shared" si="690"/>
        <v>0</v>
      </c>
      <c r="AX236" s="31">
        <f t="shared" si="691"/>
        <v>696.10000000000002</v>
      </c>
      <c r="AY236" s="31">
        <f t="shared" si="654"/>
        <v>0</v>
      </c>
      <c r="AZ236" s="31">
        <f t="shared" si="655"/>
        <v>0</v>
      </c>
      <c r="BA236" s="31">
        <f t="shared" si="656"/>
        <v>0</v>
      </c>
      <c r="BB236" s="31">
        <f t="shared" si="692"/>
        <v>0</v>
      </c>
      <c r="BC236" s="31">
        <f t="shared" si="693"/>
        <v>0</v>
      </c>
      <c r="BD236" s="31">
        <f t="shared" si="694"/>
        <v>696.10000000000002</v>
      </c>
      <c r="BE236" s="31">
        <f t="shared" si="657"/>
        <v>0</v>
      </c>
      <c r="BF236" s="31">
        <f t="shared" si="658"/>
        <v>0</v>
      </c>
      <c r="BG236" s="31">
        <f t="shared" si="659"/>
        <v>0</v>
      </c>
      <c r="BH236" s="31">
        <f t="shared" si="695"/>
        <v>0</v>
      </c>
      <c r="BI236" s="31">
        <f t="shared" si="696"/>
        <v>0</v>
      </c>
      <c r="BJ236" s="31">
        <f t="shared" si="697"/>
        <v>696.10000000000002</v>
      </c>
      <c r="BK236" s="31">
        <f t="shared" si="660"/>
        <v>0</v>
      </c>
      <c r="BL236" s="31">
        <f t="shared" si="661"/>
        <v>0</v>
      </c>
      <c r="BM236" s="31">
        <f t="shared" si="662"/>
        <v>0</v>
      </c>
      <c r="BN236" s="31">
        <f t="shared" si="698"/>
        <v>0</v>
      </c>
      <c r="BO236" s="31">
        <f t="shared" si="699"/>
        <v>0</v>
      </c>
      <c r="BP236" s="31">
        <f t="shared" si="700"/>
        <v>696.10000000000002</v>
      </c>
      <c r="BQ236" s="31">
        <f t="shared" si="663"/>
        <v>0</v>
      </c>
      <c r="BR236" s="31">
        <f t="shared" si="664"/>
        <v>0</v>
      </c>
      <c r="BS236" s="31">
        <f t="shared" si="701"/>
        <v>0</v>
      </c>
      <c r="BT236" s="31">
        <f t="shared" si="702"/>
        <v>0</v>
      </c>
      <c r="BU236" s="31">
        <f t="shared" si="703"/>
        <v>696.10000000000002</v>
      </c>
      <c r="BV236" s="31">
        <f t="shared" si="665"/>
        <v>0</v>
      </c>
      <c r="BW236" s="31">
        <f t="shared" si="666"/>
        <v>0</v>
      </c>
      <c r="BX236" s="31">
        <f t="shared" si="704"/>
        <v>0</v>
      </c>
      <c r="BY236" s="31">
        <f t="shared" si="705"/>
        <v>0</v>
      </c>
      <c r="BZ236" s="31">
        <f t="shared" si="706"/>
        <v>696.10000000000002</v>
      </c>
      <c r="CA236" s="31">
        <f t="shared" si="667"/>
        <v>0</v>
      </c>
      <c r="CB236" s="31">
        <f t="shared" si="668"/>
        <v>0</v>
      </c>
      <c r="CC236" s="31">
        <f t="shared" si="669"/>
        <v>0</v>
      </c>
      <c r="CD236" s="31">
        <f t="shared" si="707"/>
        <v>0</v>
      </c>
      <c r="CE236" s="31">
        <f t="shared" si="708"/>
        <v>0</v>
      </c>
      <c r="CF236" s="31">
        <f t="shared" si="709"/>
        <v>696.10000000000002</v>
      </c>
      <c r="CG236" s="31">
        <f t="shared" si="670"/>
        <v>0</v>
      </c>
      <c r="CH236" s="24"/>
      <c r="CI236" s="40"/>
      <c r="CN236" s="1" t="s">
        <v>30</v>
      </c>
    </row>
    <row r="237" ht="43.75">
      <c r="A237" s="41" t="s">
        <v>183</v>
      </c>
      <c r="B237" s="17">
        <v>410</v>
      </c>
      <c r="C237" s="16" t="s">
        <v>67</v>
      </c>
      <c r="D237" s="16" t="s">
        <v>134</v>
      </c>
      <c r="E237" s="39" t="s">
        <v>135</v>
      </c>
      <c r="F237" s="31"/>
      <c r="G237" s="31"/>
      <c r="H237" s="31">
        <v>696.10000000000002</v>
      </c>
      <c r="I237" s="31"/>
      <c r="J237" s="31"/>
      <c r="K237" s="31"/>
      <c r="L237" s="31">
        <f t="shared" si="671"/>
        <v>0</v>
      </c>
      <c r="M237" s="31">
        <f t="shared" si="672"/>
        <v>0</v>
      </c>
      <c r="N237" s="31">
        <f t="shared" si="673"/>
        <v>696.10000000000002</v>
      </c>
      <c r="O237" s="31"/>
      <c r="P237" s="31"/>
      <c r="Q237" s="31"/>
      <c r="R237" s="31">
        <f t="shared" si="674"/>
        <v>0</v>
      </c>
      <c r="S237" s="31">
        <f t="shared" si="675"/>
        <v>0</v>
      </c>
      <c r="T237" s="31">
        <f t="shared" si="676"/>
        <v>696.10000000000002</v>
      </c>
      <c r="U237" s="31"/>
      <c r="V237" s="31"/>
      <c r="W237" s="31"/>
      <c r="X237" s="31">
        <f t="shared" si="677"/>
        <v>0</v>
      </c>
      <c r="Y237" s="31">
        <f t="shared" si="678"/>
        <v>0</v>
      </c>
      <c r="Z237" s="31">
        <f t="shared" si="679"/>
        <v>696.10000000000002</v>
      </c>
      <c r="AA237" s="31"/>
      <c r="AB237" s="31"/>
      <c r="AC237" s="31"/>
      <c r="AD237" s="31">
        <f t="shared" si="680"/>
        <v>0</v>
      </c>
      <c r="AE237" s="31">
        <f t="shared" si="681"/>
        <v>0</v>
      </c>
      <c r="AF237" s="31">
        <f t="shared" si="682"/>
        <v>696.10000000000002</v>
      </c>
      <c r="AG237" s="31"/>
      <c r="AH237" s="31"/>
      <c r="AI237" s="31"/>
      <c r="AJ237" s="31">
        <f t="shared" si="683"/>
        <v>0</v>
      </c>
      <c r="AK237" s="31">
        <f t="shared" si="684"/>
        <v>0</v>
      </c>
      <c r="AL237" s="31">
        <f t="shared" si="685"/>
        <v>696.10000000000002</v>
      </c>
      <c r="AM237" s="31"/>
      <c r="AN237" s="31"/>
      <c r="AO237" s="31"/>
      <c r="AP237" s="31">
        <f t="shared" si="686"/>
        <v>0</v>
      </c>
      <c r="AQ237" s="31">
        <f t="shared" si="687"/>
        <v>0</v>
      </c>
      <c r="AR237" s="31">
        <f t="shared" si="688"/>
        <v>696.10000000000002</v>
      </c>
      <c r="AS237" s="31"/>
      <c r="AT237" s="31"/>
      <c r="AU237" s="31"/>
      <c r="AV237" s="31">
        <f t="shared" si="689"/>
        <v>0</v>
      </c>
      <c r="AW237" s="31">
        <f t="shared" si="690"/>
        <v>0</v>
      </c>
      <c r="AX237" s="31">
        <f t="shared" si="691"/>
        <v>696.10000000000002</v>
      </c>
      <c r="AY237" s="31"/>
      <c r="AZ237" s="31"/>
      <c r="BA237" s="31"/>
      <c r="BB237" s="31">
        <f t="shared" si="692"/>
        <v>0</v>
      </c>
      <c r="BC237" s="31">
        <f t="shared" si="693"/>
        <v>0</v>
      </c>
      <c r="BD237" s="31">
        <f t="shared" si="694"/>
        <v>696.10000000000002</v>
      </c>
      <c r="BE237" s="31"/>
      <c r="BF237" s="31"/>
      <c r="BG237" s="31"/>
      <c r="BH237" s="31">
        <f t="shared" si="695"/>
        <v>0</v>
      </c>
      <c r="BI237" s="31">
        <f t="shared" si="696"/>
        <v>0</v>
      </c>
      <c r="BJ237" s="31">
        <f t="shared" si="697"/>
        <v>696.10000000000002</v>
      </c>
      <c r="BK237" s="31"/>
      <c r="BL237" s="31"/>
      <c r="BM237" s="31"/>
      <c r="BN237" s="31">
        <f t="shared" si="698"/>
        <v>0</v>
      </c>
      <c r="BO237" s="31">
        <f t="shared" si="699"/>
        <v>0</v>
      </c>
      <c r="BP237" s="31">
        <f t="shared" si="700"/>
        <v>696.10000000000002</v>
      </c>
      <c r="BQ237" s="31"/>
      <c r="BR237" s="31"/>
      <c r="BS237" s="31">
        <f t="shared" si="701"/>
        <v>0</v>
      </c>
      <c r="BT237" s="31">
        <f t="shared" si="702"/>
        <v>0</v>
      </c>
      <c r="BU237" s="31">
        <f t="shared" si="703"/>
        <v>696.10000000000002</v>
      </c>
      <c r="BV237" s="31"/>
      <c r="BW237" s="31"/>
      <c r="BX237" s="31">
        <f t="shared" si="704"/>
        <v>0</v>
      </c>
      <c r="BY237" s="31">
        <f t="shared" si="705"/>
        <v>0</v>
      </c>
      <c r="BZ237" s="31">
        <f t="shared" si="706"/>
        <v>696.10000000000002</v>
      </c>
      <c r="CA237" s="31"/>
      <c r="CB237" s="31"/>
      <c r="CC237" s="31"/>
      <c r="CD237" s="31">
        <f t="shared" si="707"/>
        <v>0</v>
      </c>
      <c r="CE237" s="31">
        <f t="shared" si="708"/>
        <v>0</v>
      </c>
      <c r="CF237" s="31">
        <f t="shared" si="709"/>
        <v>696.10000000000002</v>
      </c>
      <c r="CG237" s="31"/>
      <c r="CH237" s="24"/>
      <c r="CI237" s="40"/>
    </row>
    <row r="238" s="26" customFormat="1" ht="29.850000000000001">
      <c r="A238" s="27" t="s">
        <v>185</v>
      </c>
      <c r="B238" s="28"/>
      <c r="C238" s="27"/>
      <c r="D238" s="27"/>
      <c r="E238" s="29" t="s">
        <v>186</v>
      </c>
      <c r="F238" s="30">
        <f>F239+F263+F287+F311+F348</f>
        <v>1882536.7000000002</v>
      </c>
      <c r="G238" s="30">
        <f>G239+G263+G287+G311+G348</f>
        <v>1810920.1000000001</v>
      </c>
      <c r="H238" s="30">
        <f>H239+H263+H287+H311+H348</f>
        <v>1818900.1000000001</v>
      </c>
      <c r="I238" s="30">
        <f>I239+I263+I287+I311+I348</f>
        <v>0</v>
      </c>
      <c r="J238" s="30">
        <f>J239+J263+J287+J311+J348</f>
        <v>0</v>
      </c>
      <c r="K238" s="30">
        <f>K239+K263+K287+K311+K348</f>
        <v>0</v>
      </c>
      <c r="L238" s="30">
        <f t="shared" si="671"/>
        <v>1882536.7000000002</v>
      </c>
      <c r="M238" s="30">
        <f t="shared" si="672"/>
        <v>1810920.1000000001</v>
      </c>
      <c r="N238" s="30">
        <f t="shared" si="673"/>
        <v>1818900.1000000001</v>
      </c>
      <c r="O238" s="30">
        <f>O239+O263+O287+O311+O348</f>
        <v>0</v>
      </c>
      <c r="P238" s="30">
        <f>P239+P263+P287+P311+P348</f>
        <v>0</v>
      </c>
      <c r="Q238" s="30">
        <f>Q239+Q263+Q287+Q311+Q348</f>
        <v>0</v>
      </c>
      <c r="R238" s="30">
        <f t="shared" si="674"/>
        <v>1882536.7000000002</v>
      </c>
      <c r="S238" s="30">
        <f t="shared" si="675"/>
        <v>1810920.1000000001</v>
      </c>
      <c r="T238" s="30">
        <f t="shared" si="676"/>
        <v>1818900.1000000001</v>
      </c>
      <c r="U238" s="30">
        <f>U239+U263+U287+U311+U348</f>
        <v>0</v>
      </c>
      <c r="V238" s="30">
        <f>V239+V263+V287+V311+V348</f>
        <v>0</v>
      </c>
      <c r="W238" s="30">
        <f>W239+W263+W287+W311+W348</f>
        <v>0</v>
      </c>
      <c r="X238" s="30">
        <f t="shared" si="677"/>
        <v>1882536.7000000002</v>
      </c>
      <c r="Y238" s="30">
        <f t="shared" si="678"/>
        <v>1810920.1000000001</v>
      </c>
      <c r="Z238" s="30">
        <f t="shared" si="679"/>
        <v>1818900.1000000001</v>
      </c>
      <c r="AA238" s="30">
        <f>AA239+AA263+AA287+AA311+AA348</f>
        <v>0</v>
      </c>
      <c r="AB238" s="30">
        <f>AB239+AB263+AB287+AB311+AB348</f>
        <v>0</v>
      </c>
      <c r="AC238" s="30">
        <f>AC239+AC263+AC287+AC311+AC348</f>
        <v>0</v>
      </c>
      <c r="AD238" s="30">
        <f t="shared" si="680"/>
        <v>1882536.7000000002</v>
      </c>
      <c r="AE238" s="30">
        <f t="shared" si="681"/>
        <v>1810920.1000000001</v>
      </c>
      <c r="AF238" s="30">
        <f t="shared" si="682"/>
        <v>1818900.1000000001</v>
      </c>
      <c r="AG238" s="30">
        <f>AG239+AG263+AG287+AG311+AG348</f>
        <v>0</v>
      </c>
      <c r="AH238" s="30">
        <f>AH239+AH263+AH287+AH311+AH348</f>
        <v>0</v>
      </c>
      <c r="AI238" s="30">
        <f>AI239+AI263+AI287+AI311+AI348</f>
        <v>0</v>
      </c>
      <c r="AJ238" s="30">
        <f t="shared" si="683"/>
        <v>1882536.7000000002</v>
      </c>
      <c r="AK238" s="30">
        <f t="shared" si="684"/>
        <v>1810920.1000000001</v>
      </c>
      <c r="AL238" s="30">
        <f t="shared" si="685"/>
        <v>1818900.1000000001</v>
      </c>
      <c r="AM238" s="30">
        <f>AM239+AM263+AM287+AM311+AM348</f>
        <v>38952.080999999998</v>
      </c>
      <c r="AN238" s="30">
        <f>AN239+AN263+AN287+AN311+AN348</f>
        <v>0</v>
      </c>
      <c r="AO238" s="30">
        <f>AO239+AO263+AO287+AO311+AO348</f>
        <v>0</v>
      </c>
      <c r="AP238" s="30">
        <f t="shared" si="686"/>
        <v>1921488.7810000002</v>
      </c>
      <c r="AQ238" s="30">
        <f t="shared" si="687"/>
        <v>1810920.1000000001</v>
      </c>
      <c r="AR238" s="30">
        <f t="shared" si="688"/>
        <v>1818900.1000000001</v>
      </c>
      <c r="AS238" s="30">
        <f>AS239+AS263+AS287+AS311+AS348</f>
        <v>0</v>
      </c>
      <c r="AT238" s="30">
        <f>AT239+AT263+AT287+AT311+AT348</f>
        <v>0</v>
      </c>
      <c r="AU238" s="30">
        <f>AU239+AU263+AU287+AU311+AU348</f>
        <v>0</v>
      </c>
      <c r="AV238" s="30">
        <f t="shared" si="689"/>
        <v>1921488.7810000002</v>
      </c>
      <c r="AW238" s="30">
        <f t="shared" si="690"/>
        <v>1810920.1000000001</v>
      </c>
      <c r="AX238" s="30">
        <f t="shared" si="691"/>
        <v>1818900.1000000001</v>
      </c>
      <c r="AY238" s="30">
        <f>AY239+AY263+AY287+AY311+AY348</f>
        <v>24584.947999999997</v>
      </c>
      <c r="AZ238" s="30">
        <f>AZ239+AZ263+AZ287+AZ311+AZ348</f>
        <v>6459.6959999999999</v>
      </c>
      <c r="BA238" s="30">
        <f>BA239+BA263+BA287+BA311+BA348</f>
        <v>6459.6959999999999</v>
      </c>
      <c r="BB238" s="30">
        <f t="shared" si="692"/>
        <v>1946073.7290000003</v>
      </c>
      <c r="BC238" s="30">
        <f t="shared" si="693"/>
        <v>1817379.7960000001</v>
      </c>
      <c r="BD238" s="30">
        <f t="shared" si="694"/>
        <v>1825359.7960000001</v>
      </c>
      <c r="BE238" s="30">
        <f>BE239+BE263+BE287+BE311+BE348</f>
        <v>0</v>
      </c>
      <c r="BF238" s="30">
        <f>BF239+BF263+BF287+BF311+BF348</f>
        <v>0</v>
      </c>
      <c r="BG238" s="30">
        <f>BG239+BG263+BG287+BG311+BG348</f>
        <v>0</v>
      </c>
      <c r="BH238" s="30">
        <f t="shared" si="695"/>
        <v>1946073.7290000003</v>
      </c>
      <c r="BI238" s="30">
        <f t="shared" si="696"/>
        <v>1817379.7960000001</v>
      </c>
      <c r="BJ238" s="30">
        <f t="shared" si="697"/>
        <v>1825359.7960000001</v>
      </c>
      <c r="BK238" s="30">
        <f>BK239+BK263+BK287+BK311+BK348</f>
        <v>79786.149999999994</v>
      </c>
      <c r="BL238" s="30">
        <f>BL239+BL263+BL287+BL311+BL348</f>
        <v>0</v>
      </c>
      <c r="BM238" s="30">
        <f>BM239+BM263+BM287+BM311+BM348</f>
        <v>0</v>
      </c>
      <c r="BN238" s="30">
        <f t="shared" si="698"/>
        <v>2025859.8790000002</v>
      </c>
      <c r="BO238" s="30">
        <f t="shared" si="699"/>
        <v>1817379.7960000001</v>
      </c>
      <c r="BP238" s="30">
        <f t="shared" si="700"/>
        <v>1825359.7960000001</v>
      </c>
      <c r="BQ238" s="30">
        <f>BQ239+BQ263+BQ287+BQ311+BQ348</f>
        <v>-222.37</v>
      </c>
      <c r="BR238" s="30">
        <f>BR239+BR263+BR287+BR311+BR348</f>
        <v>0</v>
      </c>
      <c r="BS238" s="31">
        <f t="shared" si="701"/>
        <v>2025637.5090000001</v>
      </c>
      <c r="BT238" s="31">
        <f t="shared" si="702"/>
        <v>1817379.7960000001</v>
      </c>
      <c r="BU238" s="31">
        <f t="shared" si="703"/>
        <v>1825359.7960000001</v>
      </c>
      <c r="BV238" s="30">
        <f>BV239+BV263+BV287+BV311+BV348</f>
        <v>0</v>
      </c>
      <c r="BW238" s="30">
        <f>BW239+BW263+BW287+BW311+BW348</f>
        <v>0</v>
      </c>
      <c r="BX238" s="30">
        <f t="shared" si="704"/>
        <v>2025637.5090000001</v>
      </c>
      <c r="BY238" s="30">
        <f t="shared" si="705"/>
        <v>1817379.7960000001</v>
      </c>
      <c r="BZ238" s="30">
        <f t="shared" si="706"/>
        <v>1825359.7960000001</v>
      </c>
      <c r="CA238" s="30">
        <f>CA239+CA263+CA287+CA311+CA348</f>
        <v>55697.532000000007</v>
      </c>
      <c r="CB238" s="30">
        <f>CB239+CB263+CB287+CB311+CB348</f>
        <v>0</v>
      </c>
      <c r="CC238" s="30">
        <f>CC239+CC263+CC287+CC311+CC348</f>
        <v>0</v>
      </c>
      <c r="CD238" s="30">
        <f t="shared" si="707"/>
        <v>2081335.0410000002</v>
      </c>
      <c r="CE238" s="30">
        <f t="shared" si="708"/>
        <v>1817379.7960000001</v>
      </c>
      <c r="CF238" s="30">
        <f t="shared" si="709"/>
        <v>1825359.7960000001</v>
      </c>
      <c r="CG238" s="30">
        <f>CG239+CG263+CG287+CG311+CG348</f>
        <v>0</v>
      </c>
      <c r="CH238" s="24"/>
      <c r="CI238" s="40"/>
      <c r="CJ238" s="26" t="s">
        <v>26</v>
      </c>
    </row>
    <row r="239" s="33" customFormat="1" ht="29.850000000000001">
      <c r="A239" s="34" t="s">
        <v>187</v>
      </c>
      <c r="B239" s="35"/>
      <c r="C239" s="34"/>
      <c r="D239" s="34"/>
      <c r="E239" s="36" t="s">
        <v>188</v>
      </c>
      <c r="F239" s="37">
        <f>F240</f>
        <v>191641.39999999999</v>
      </c>
      <c r="G239" s="37">
        <f>G240</f>
        <v>191037.70000000001</v>
      </c>
      <c r="H239" s="37">
        <f>H240</f>
        <v>199644.20000000001</v>
      </c>
      <c r="I239" s="37">
        <f>I240</f>
        <v>0</v>
      </c>
      <c r="J239" s="37">
        <f>J240</f>
        <v>0</v>
      </c>
      <c r="K239" s="37">
        <f>K240</f>
        <v>0</v>
      </c>
      <c r="L239" s="37">
        <f t="shared" si="671"/>
        <v>191641.39999999999</v>
      </c>
      <c r="M239" s="37">
        <f t="shared" si="672"/>
        <v>191037.70000000001</v>
      </c>
      <c r="N239" s="37">
        <f t="shared" si="673"/>
        <v>199644.20000000001</v>
      </c>
      <c r="O239" s="37">
        <f>O240</f>
        <v>0</v>
      </c>
      <c r="P239" s="37">
        <f>P240</f>
        <v>0</v>
      </c>
      <c r="Q239" s="37">
        <f>Q240</f>
        <v>0</v>
      </c>
      <c r="R239" s="37">
        <f t="shared" si="674"/>
        <v>191641.39999999999</v>
      </c>
      <c r="S239" s="37">
        <f t="shared" si="675"/>
        <v>191037.70000000001</v>
      </c>
      <c r="T239" s="37">
        <f t="shared" si="676"/>
        <v>199644.20000000001</v>
      </c>
      <c r="U239" s="37">
        <f>U240</f>
        <v>0</v>
      </c>
      <c r="V239" s="37">
        <f>V240</f>
        <v>0</v>
      </c>
      <c r="W239" s="37">
        <f>W240</f>
        <v>0</v>
      </c>
      <c r="X239" s="37">
        <f t="shared" si="677"/>
        <v>191641.39999999999</v>
      </c>
      <c r="Y239" s="37">
        <f t="shared" si="678"/>
        <v>191037.70000000001</v>
      </c>
      <c r="Z239" s="37">
        <f t="shared" si="679"/>
        <v>199644.20000000001</v>
      </c>
      <c r="AA239" s="37">
        <f>AA240</f>
        <v>0</v>
      </c>
      <c r="AB239" s="37">
        <f>AB240</f>
        <v>0</v>
      </c>
      <c r="AC239" s="37">
        <f>AC240</f>
        <v>0</v>
      </c>
      <c r="AD239" s="37">
        <f t="shared" si="680"/>
        <v>191641.39999999999</v>
      </c>
      <c r="AE239" s="37">
        <f t="shared" si="681"/>
        <v>191037.70000000001</v>
      </c>
      <c r="AF239" s="37">
        <f t="shared" si="682"/>
        <v>199644.20000000001</v>
      </c>
      <c r="AG239" s="37">
        <f>AG240</f>
        <v>0</v>
      </c>
      <c r="AH239" s="37">
        <f>AH240</f>
        <v>0</v>
      </c>
      <c r="AI239" s="37">
        <f>AI240</f>
        <v>0</v>
      </c>
      <c r="AJ239" s="37">
        <f t="shared" si="683"/>
        <v>191641.39999999999</v>
      </c>
      <c r="AK239" s="37">
        <f t="shared" si="684"/>
        <v>191037.70000000001</v>
      </c>
      <c r="AL239" s="37">
        <f t="shared" si="685"/>
        <v>199644.20000000001</v>
      </c>
      <c r="AM239" s="37">
        <f>AM240</f>
        <v>-153.39500000000001</v>
      </c>
      <c r="AN239" s="37">
        <f>AN240</f>
        <v>0</v>
      </c>
      <c r="AO239" s="37">
        <f>AO240</f>
        <v>0</v>
      </c>
      <c r="AP239" s="37">
        <f t="shared" si="686"/>
        <v>191488.005</v>
      </c>
      <c r="AQ239" s="37">
        <f t="shared" si="687"/>
        <v>191037.70000000001</v>
      </c>
      <c r="AR239" s="37">
        <f t="shared" si="688"/>
        <v>199644.20000000001</v>
      </c>
      <c r="AS239" s="37">
        <f>AS240</f>
        <v>0</v>
      </c>
      <c r="AT239" s="37">
        <f>AT240</f>
        <v>0</v>
      </c>
      <c r="AU239" s="37">
        <f>AU240</f>
        <v>0</v>
      </c>
      <c r="AV239" s="37">
        <f t="shared" si="689"/>
        <v>191488.005</v>
      </c>
      <c r="AW239" s="37">
        <f t="shared" si="690"/>
        <v>191037.70000000001</v>
      </c>
      <c r="AX239" s="37">
        <f t="shared" si="691"/>
        <v>199644.20000000001</v>
      </c>
      <c r="AY239" s="37">
        <f>AY240</f>
        <v>3229.848</v>
      </c>
      <c r="AZ239" s="37">
        <f>AZ240</f>
        <v>6459.6959999999999</v>
      </c>
      <c r="BA239" s="37">
        <f>BA240</f>
        <v>6459.6959999999999</v>
      </c>
      <c r="BB239" s="37">
        <f t="shared" si="692"/>
        <v>194717.853</v>
      </c>
      <c r="BC239" s="37">
        <f t="shared" si="693"/>
        <v>197497.39600000001</v>
      </c>
      <c r="BD239" s="37">
        <f t="shared" si="694"/>
        <v>206103.89600000001</v>
      </c>
      <c r="BE239" s="37">
        <f>BE240</f>
        <v>0</v>
      </c>
      <c r="BF239" s="37">
        <f>BF240</f>
        <v>0</v>
      </c>
      <c r="BG239" s="37">
        <f>BG240</f>
        <v>0</v>
      </c>
      <c r="BH239" s="37">
        <f t="shared" si="695"/>
        <v>194717.853</v>
      </c>
      <c r="BI239" s="37">
        <f t="shared" si="696"/>
        <v>197497.39600000001</v>
      </c>
      <c r="BJ239" s="37">
        <f t="shared" si="697"/>
        <v>206103.89600000001</v>
      </c>
      <c r="BK239" s="37">
        <f>BK240</f>
        <v>34070.673000000003</v>
      </c>
      <c r="BL239" s="37">
        <f>BL240</f>
        <v>0</v>
      </c>
      <c r="BM239" s="37">
        <f>BM240</f>
        <v>0</v>
      </c>
      <c r="BN239" s="37">
        <f t="shared" si="698"/>
        <v>228788.52600000001</v>
      </c>
      <c r="BO239" s="37">
        <f t="shared" si="699"/>
        <v>197497.39600000001</v>
      </c>
      <c r="BP239" s="37">
        <f t="shared" si="700"/>
        <v>206103.89600000001</v>
      </c>
      <c r="BQ239" s="37">
        <f>BQ240</f>
        <v>-222.37</v>
      </c>
      <c r="BR239" s="37">
        <f>BR240</f>
        <v>0</v>
      </c>
      <c r="BS239" s="31">
        <f t="shared" si="701"/>
        <v>228566.15600000002</v>
      </c>
      <c r="BT239" s="31">
        <f t="shared" si="702"/>
        <v>197497.39600000001</v>
      </c>
      <c r="BU239" s="31">
        <f t="shared" si="703"/>
        <v>206103.89600000001</v>
      </c>
      <c r="BV239" s="37">
        <f>BV240</f>
        <v>0</v>
      </c>
      <c r="BW239" s="37">
        <f>BW240</f>
        <v>0</v>
      </c>
      <c r="BX239" s="37">
        <f t="shared" si="704"/>
        <v>228566.15600000002</v>
      </c>
      <c r="BY239" s="37">
        <f t="shared" si="705"/>
        <v>197497.39600000001</v>
      </c>
      <c r="BZ239" s="37">
        <f t="shared" si="706"/>
        <v>206103.89600000001</v>
      </c>
      <c r="CA239" s="37">
        <f>CA240</f>
        <v>0</v>
      </c>
      <c r="CB239" s="37">
        <f>CB240</f>
        <v>0</v>
      </c>
      <c r="CC239" s="37">
        <f>CC240</f>
        <v>0</v>
      </c>
      <c r="CD239" s="37">
        <f t="shared" si="707"/>
        <v>228566.15600000002</v>
      </c>
      <c r="CE239" s="37">
        <f t="shared" si="708"/>
        <v>197497.39600000001</v>
      </c>
      <c r="CF239" s="37">
        <f t="shared" si="709"/>
        <v>206103.89600000001</v>
      </c>
      <c r="CG239" s="37">
        <f>CG240</f>
        <v>0</v>
      </c>
      <c r="CH239" s="24"/>
      <c r="CI239" s="38"/>
      <c r="CK239" s="33" t="s">
        <v>27</v>
      </c>
    </row>
    <row r="240" ht="29.850000000000001">
      <c r="A240" s="16" t="s">
        <v>189</v>
      </c>
      <c r="B240" s="17"/>
      <c r="C240" s="16"/>
      <c r="D240" s="16"/>
      <c r="E240" s="39" t="s">
        <v>190</v>
      </c>
      <c r="F240" s="31">
        <f>F241+F247+F259</f>
        <v>191641.39999999999</v>
      </c>
      <c r="G240" s="31">
        <f>G241+G247+G259</f>
        <v>191037.70000000001</v>
      </c>
      <c r="H240" s="31">
        <f>H241+H247+H259</f>
        <v>199644.20000000001</v>
      </c>
      <c r="I240" s="31">
        <f>I241+I247+I259</f>
        <v>0</v>
      </c>
      <c r="J240" s="31">
        <f>J241+J247+J259</f>
        <v>0</v>
      </c>
      <c r="K240" s="31">
        <f>K241+K247+K259</f>
        <v>0</v>
      </c>
      <c r="L240" s="31">
        <f t="shared" si="671"/>
        <v>191641.39999999999</v>
      </c>
      <c r="M240" s="31">
        <f t="shared" si="672"/>
        <v>191037.70000000001</v>
      </c>
      <c r="N240" s="31">
        <f t="shared" si="673"/>
        <v>199644.20000000001</v>
      </c>
      <c r="O240" s="31">
        <f>O241+O247+O259</f>
        <v>0</v>
      </c>
      <c r="P240" s="31">
        <f>P241+P247+P259</f>
        <v>0</v>
      </c>
      <c r="Q240" s="31">
        <f>Q241+Q247+Q259</f>
        <v>0</v>
      </c>
      <c r="R240" s="31">
        <f t="shared" si="674"/>
        <v>191641.39999999999</v>
      </c>
      <c r="S240" s="31">
        <f t="shared" si="675"/>
        <v>191037.70000000001</v>
      </c>
      <c r="T240" s="31">
        <f t="shared" si="676"/>
        <v>199644.20000000001</v>
      </c>
      <c r="U240" s="31">
        <f>U241+U247+U259</f>
        <v>0</v>
      </c>
      <c r="V240" s="31">
        <f>V241+V247+V259</f>
        <v>0</v>
      </c>
      <c r="W240" s="31">
        <f>W241+W247+W259</f>
        <v>0</v>
      </c>
      <c r="X240" s="31">
        <f t="shared" si="677"/>
        <v>191641.39999999999</v>
      </c>
      <c r="Y240" s="31">
        <f t="shared" si="678"/>
        <v>191037.70000000001</v>
      </c>
      <c r="Z240" s="31">
        <f t="shared" si="679"/>
        <v>199644.20000000001</v>
      </c>
      <c r="AA240" s="31">
        <f>AA241+AA247+AA259</f>
        <v>0</v>
      </c>
      <c r="AB240" s="31">
        <f>AB241+AB247+AB259</f>
        <v>0</v>
      </c>
      <c r="AC240" s="31">
        <f>AC241+AC247+AC259</f>
        <v>0</v>
      </c>
      <c r="AD240" s="31">
        <f t="shared" si="680"/>
        <v>191641.39999999999</v>
      </c>
      <c r="AE240" s="31">
        <f t="shared" si="681"/>
        <v>191037.70000000001</v>
      </c>
      <c r="AF240" s="31">
        <f t="shared" si="682"/>
        <v>199644.20000000001</v>
      </c>
      <c r="AG240" s="31">
        <f>AG241+AG247+AG259</f>
        <v>0</v>
      </c>
      <c r="AH240" s="31">
        <f>AH241+AH247+AH259</f>
        <v>0</v>
      </c>
      <c r="AI240" s="31">
        <f>AI241+AI247+AI259</f>
        <v>0</v>
      </c>
      <c r="AJ240" s="31">
        <f t="shared" si="683"/>
        <v>191641.39999999999</v>
      </c>
      <c r="AK240" s="31">
        <f t="shared" si="684"/>
        <v>191037.70000000001</v>
      </c>
      <c r="AL240" s="31">
        <f t="shared" si="685"/>
        <v>199644.20000000001</v>
      </c>
      <c r="AM240" s="31">
        <f>AM241+AM247+AM259</f>
        <v>-153.39500000000001</v>
      </c>
      <c r="AN240" s="31">
        <f>AN241+AN247+AN259</f>
        <v>0</v>
      </c>
      <c r="AO240" s="31">
        <f>AO241+AO247+AO259</f>
        <v>0</v>
      </c>
      <c r="AP240" s="31">
        <f t="shared" si="686"/>
        <v>191488.005</v>
      </c>
      <c r="AQ240" s="31">
        <f t="shared" si="687"/>
        <v>191037.70000000001</v>
      </c>
      <c r="AR240" s="31">
        <f t="shared" si="688"/>
        <v>199644.20000000001</v>
      </c>
      <c r="AS240" s="31">
        <f>AS241+AS247+AS259</f>
        <v>0</v>
      </c>
      <c r="AT240" s="31">
        <f>AT241+AT247+AT259</f>
        <v>0</v>
      </c>
      <c r="AU240" s="31">
        <f>AU241+AU247+AU259</f>
        <v>0</v>
      </c>
      <c r="AV240" s="31">
        <f t="shared" si="689"/>
        <v>191488.005</v>
      </c>
      <c r="AW240" s="31">
        <f t="shared" si="690"/>
        <v>191037.70000000001</v>
      </c>
      <c r="AX240" s="31">
        <f t="shared" si="691"/>
        <v>199644.20000000001</v>
      </c>
      <c r="AY240" s="31">
        <f>AY241+AY247+AY259</f>
        <v>3229.848</v>
      </c>
      <c r="AZ240" s="31">
        <f>AZ241+AZ247+AZ259</f>
        <v>6459.6959999999999</v>
      </c>
      <c r="BA240" s="31">
        <f>BA241+BA247+BA259</f>
        <v>6459.6959999999999</v>
      </c>
      <c r="BB240" s="31">
        <f t="shared" si="692"/>
        <v>194717.853</v>
      </c>
      <c r="BC240" s="31">
        <f t="shared" si="693"/>
        <v>197497.39600000001</v>
      </c>
      <c r="BD240" s="31">
        <f t="shared" si="694"/>
        <v>206103.89600000001</v>
      </c>
      <c r="BE240" s="31">
        <f>BE241+BE247+BE259</f>
        <v>0</v>
      </c>
      <c r="BF240" s="31">
        <f>BF241+BF247+BF259</f>
        <v>0</v>
      </c>
      <c r="BG240" s="31">
        <f>BG241+BG247+BG259</f>
        <v>0</v>
      </c>
      <c r="BH240" s="31">
        <f t="shared" si="695"/>
        <v>194717.853</v>
      </c>
      <c r="BI240" s="31">
        <f t="shared" si="696"/>
        <v>197497.39600000001</v>
      </c>
      <c r="BJ240" s="31">
        <f t="shared" si="697"/>
        <v>206103.89600000001</v>
      </c>
      <c r="BK240" s="31">
        <f>BK241+BK247+BK259</f>
        <v>34070.673000000003</v>
      </c>
      <c r="BL240" s="31">
        <f>BL241+BL247+BL259</f>
        <v>0</v>
      </c>
      <c r="BM240" s="31">
        <f>BM241+BM247+BM259</f>
        <v>0</v>
      </c>
      <c r="BN240" s="31">
        <f t="shared" si="698"/>
        <v>228788.52600000001</v>
      </c>
      <c r="BO240" s="31">
        <f t="shared" si="699"/>
        <v>197497.39600000001</v>
      </c>
      <c r="BP240" s="31">
        <f t="shared" si="700"/>
        <v>206103.89600000001</v>
      </c>
      <c r="BQ240" s="31">
        <f>BQ241+BQ247+BQ259</f>
        <v>-222.37</v>
      </c>
      <c r="BR240" s="31">
        <f>BR241+BR247+BR259</f>
        <v>0</v>
      </c>
      <c r="BS240" s="31">
        <f t="shared" si="701"/>
        <v>228566.15600000002</v>
      </c>
      <c r="BT240" s="31">
        <f t="shared" si="702"/>
        <v>197497.39600000001</v>
      </c>
      <c r="BU240" s="31">
        <f t="shared" si="703"/>
        <v>206103.89600000001</v>
      </c>
      <c r="BV240" s="31">
        <f>BV241+BV247+BV259</f>
        <v>0</v>
      </c>
      <c r="BW240" s="31">
        <f>BW241+BW247+BW259</f>
        <v>0</v>
      </c>
      <c r="BX240" s="31">
        <f t="shared" si="704"/>
        <v>228566.15600000002</v>
      </c>
      <c r="BY240" s="31">
        <f t="shared" si="705"/>
        <v>197497.39600000001</v>
      </c>
      <c r="BZ240" s="31">
        <f t="shared" si="706"/>
        <v>206103.89600000001</v>
      </c>
      <c r="CA240" s="31">
        <f>CA241+CA247+CA259</f>
        <v>0</v>
      </c>
      <c r="CB240" s="31">
        <f>CB241+CB247+CB259</f>
        <v>0</v>
      </c>
      <c r="CC240" s="31">
        <f>CC241+CC247+CC259</f>
        <v>0</v>
      </c>
      <c r="CD240" s="31">
        <f t="shared" si="707"/>
        <v>228566.15600000002</v>
      </c>
      <c r="CE240" s="31">
        <f t="shared" si="708"/>
        <v>197497.39600000001</v>
      </c>
      <c r="CF240" s="31">
        <f t="shared" si="709"/>
        <v>206103.89600000001</v>
      </c>
      <c r="CG240" s="31">
        <f>CG241+CG247+CG259</f>
        <v>0</v>
      </c>
      <c r="CH240" s="24"/>
      <c r="CI240" s="40"/>
      <c r="CL240" s="1" t="s">
        <v>28</v>
      </c>
    </row>
    <row r="241" ht="43.75">
      <c r="A241" s="16" t="s">
        <v>191</v>
      </c>
      <c r="B241" s="17"/>
      <c r="C241" s="16"/>
      <c r="D241" s="16"/>
      <c r="E241" s="39" t="s">
        <v>130</v>
      </c>
      <c r="F241" s="31">
        <f>F242</f>
        <v>96752.100000000006</v>
      </c>
      <c r="G241" s="31">
        <f>G242</f>
        <v>96752.100000000006</v>
      </c>
      <c r="H241" s="31">
        <f>H242</f>
        <v>96752.100000000006</v>
      </c>
      <c r="I241" s="31">
        <f>I242</f>
        <v>0</v>
      </c>
      <c r="J241" s="31">
        <f>J242</f>
        <v>0</v>
      </c>
      <c r="K241" s="31">
        <f>K242</f>
        <v>0</v>
      </c>
      <c r="L241" s="31">
        <f t="shared" si="671"/>
        <v>96752.100000000006</v>
      </c>
      <c r="M241" s="31">
        <f t="shared" si="672"/>
        <v>96752.100000000006</v>
      </c>
      <c r="N241" s="31">
        <f t="shared" si="673"/>
        <v>96752.100000000006</v>
      </c>
      <c r="O241" s="31">
        <f>O242</f>
        <v>0</v>
      </c>
      <c r="P241" s="31">
        <f>P242</f>
        <v>0</v>
      </c>
      <c r="Q241" s="31">
        <f>Q242</f>
        <v>0</v>
      </c>
      <c r="R241" s="31">
        <f t="shared" si="674"/>
        <v>96752.100000000006</v>
      </c>
      <c r="S241" s="31">
        <f t="shared" si="675"/>
        <v>96752.100000000006</v>
      </c>
      <c r="T241" s="31">
        <f t="shared" si="676"/>
        <v>96752.100000000006</v>
      </c>
      <c r="U241" s="31">
        <f>U242</f>
        <v>0</v>
      </c>
      <c r="V241" s="31">
        <f>V242</f>
        <v>0</v>
      </c>
      <c r="W241" s="31">
        <f>W242</f>
        <v>0</v>
      </c>
      <c r="X241" s="31">
        <f t="shared" si="677"/>
        <v>96752.100000000006</v>
      </c>
      <c r="Y241" s="31">
        <f t="shared" si="678"/>
        <v>96752.100000000006</v>
      </c>
      <c r="Z241" s="31">
        <f t="shared" si="679"/>
        <v>96752.100000000006</v>
      </c>
      <c r="AA241" s="31">
        <f>AA242</f>
        <v>0</v>
      </c>
      <c r="AB241" s="31">
        <f>AB242</f>
        <v>0</v>
      </c>
      <c r="AC241" s="31">
        <f>AC242</f>
        <v>0</v>
      </c>
      <c r="AD241" s="31">
        <f t="shared" si="680"/>
        <v>96752.100000000006</v>
      </c>
      <c r="AE241" s="31">
        <f t="shared" si="681"/>
        <v>96752.100000000006</v>
      </c>
      <c r="AF241" s="31">
        <f t="shared" si="682"/>
        <v>96752.100000000006</v>
      </c>
      <c r="AG241" s="31">
        <f>AG242</f>
        <v>0</v>
      </c>
      <c r="AH241" s="31">
        <f>AH242</f>
        <v>0</v>
      </c>
      <c r="AI241" s="31">
        <f>AI242</f>
        <v>0</v>
      </c>
      <c r="AJ241" s="31">
        <f t="shared" si="683"/>
        <v>96752.100000000006</v>
      </c>
      <c r="AK241" s="31">
        <f t="shared" si="684"/>
        <v>96752.100000000006</v>
      </c>
      <c r="AL241" s="31">
        <f t="shared" si="685"/>
        <v>96752.100000000006</v>
      </c>
      <c r="AM241" s="31">
        <f>AM242</f>
        <v>0</v>
      </c>
      <c r="AN241" s="31">
        <f>AN242</f>
        <v>0</v>
      </c>
      <c r="AO241" s="31">
        <f>AO242</f>
        <v>0</v>
      </c>
      <c r="AP241" s="31">
        <f t="shared" si="686"/>
        <v>96752.100000000006</v>
      </c>
      <c r="AQ241" s="31">
        <f t="shared" si="687"/>
        <v>96752.100000000006</v>
      </c>
      <c r="AR241" s="31">
        <f t="shared" si="688"/>
        <v>96752.100000000006</v>
      </c>
      <c r="AS241" s="31">
        <f>AS242</f>
        <v>0</v>
      </c>
      <c r="AT241" s="31">
        <f>AT242</f>
        <v>0</v>
      </c>
      <c r="AU241" s="31">
        <f>AU242</f>
        <v>0</v>
      </c>
      <c r="AV241" s="31">
        <f t="shared" si="689"/>
        <v>96752.100000000006</v>
      </c>
      <c r="AW241" s="31">
        <f t="shared" si="690"/>
        <v>96752.100000000006</v>
      </c>
      <c r="AX241" s="31">
        <f t="shared" si="691"/>
        <v>96752.100000000006</v>
      </c>
      <c r="AY241" s="31">
        <f>AY242</f>
        <v>0</v>
      </c>
      <c r="AZ241" s="31">
        <f>AZ242</f>
        <v>0</v>
      </c>
      <c r="BA241" s="31">
        <f>BA242</f>
        <v>0</v>
      </c>
      <c r="BB241" s="31">
        <f t="shared" si="692"/>
        <v>96752.100000000006</v>
      </c>
      <c r="BC241" s="31">
        <f t="shared" si="693"/>
        <v>96752.100000000006</v>
      </c>
      <c r="BD241" s="31">
        <f t="shared" si="694"/>
        <v>96752.100000000006</v>
      </c>
      <c r="BE241" s="31">
        <f>BE242</f>
        <v>0</v>
      </c>
      <c r="BF241" s="31">
        <f>BF242</f>
        <v>0</v>
      </c>
      <c r="BG241" s="31">
        <f>BG242</f>
        <v>0</v>
      </c>
      <c r="BH241" s="31">
        <f t="shared" si="695"/>
        <v>96752.100000000006</v>
      </c>
      <c r="BI241" s="31">
        <f t="shared" si="696"/>
        <v>96752.100000000006</v>
      </c>
      <c r="BJ241" s="31">
        <f t="shared" si="697"/>
        <v>96752.100000000006</v>
      </c>
      <c r="BK241" s="31">
        <f>BK242</f>
        <v>833.303</v>
      </c>
      <c r="BL241" s="31">
        <f>BL242</f>
        <v>0</v>
      </c>
      <c r="BM241" s="31">
        <f>BM242</f>
        <v>0</v>
      </c>
      <c r="BN241" s="31">
        <f t="shared" si="698"/>
        <v>97585.403000000006</v>
      </c>
      <c r="BO241" s="31">
        <f t="shared" si="699"/>
        <v>96752.100000000006</v>
      </c>
      <c r="BP241" s="31">
        <f t="shared" si="700"/>
        <v>96752.100000000006</v>
      </c>
      <c r="BQ241" s="31">
        <f>BQ242</f>
        <v>0</v>
      </c>
      <c r="BR241" s="31">
        <f>BR242</f>
        <v>0</v>
      </c>
      <c r="BS241" s="31">
        <f t="shared" si="701"/>
        <v>97585.403000000006</v>
      </c>
      <c r="BT241" s="31">
        <f t="shared" si="702"/>
        <v>96752.100000000006</v>
      </c>
      <c r="BU241" s="31">
        <f t="shared" si="703"/>
        <v>96752.100000000006</v>
      </c>
      <c r="BV241" s="31">
        <f>BV242</f>
        <v>0</v>
      </c>
      <c r="BW241" s="31">
        <f>BW242</f>
        <v>0</v>
      </c>
      <c r="BX241" s="31">
        <f t="shared" si="704"/>
        <v>97585.403000000006</v>
      </c>
      <c r="BY241" s="31">
        <f t="shared" si="705"/>
        <v>96752.100000000006</v>
      </c>
      <c r="BZ241" s="31">
        <f t="shared" si="706"/>
        <v>96752.100000000006</v>
      </c>
      <c r="CA241" s="31">
        <f>CA242</f>
        <v>0</v>
      </c>
      <c r="CB241" s="31">
        <f>CB242</f>
        <v>0</v>
      </c>
      <c r="CC241" s="31">
        <f>CC242</f>
        <v>0</v>
      </c>
      <c r="CD241" s="31">
        <f t="shared" si="707"/>
        <v>97585.403000000006</v>
      </c>
      <c r="CE241" s="31">
        <f t="shared" si="708"/>
        <v>96752.100000000006</v>
      </c>
      <c r="CF241" s="31">
        <f t="shared" si="709"/>
        <v>96752.100000000006</v>
      </c>
      <c r="CG241" s="31">
        <f>CG242</f>
        <v>0</v>
      </c>
      <c r="CH241" s="24"/>
      <c r="CI241" s="40"/>
      <c r="CO241" s="1" t="s">
        <v>31</v>
      </c>
    </row>
    <row r="242" ht="43.75">
      <c r="A242" s="16" t="s">
        <v>191</v>
      </c>
      <c r="B242" s="17">
        <v>600</v>
      </c>
      <c r="C242" s="16"/>
      <c r="D242" s="16"/>
      <c r="E242" s="39" t="s">
        <v>45</v>
      </c>
      <c r="F242" s="31">
        <f>F243+F245</f>
        <v>96752.100000000006</v>
      </c>
      <c r="G242" s="31">
        <f>G243+G245</f>
        <v>96752.100000000006</v>
      </c>
      <c r="H242" s="31">
        <f>H243+H245</f>
        <v>96752.100000000006</v>
      </c>
      <c r="I242" s="31">
        <f>I243+I245</f>
        <v>0</v>
      </c>
      <c r="J242" s="31">
        <f>J243+J245</f>
        <v>0</v>
      </c>
      <c r="K242" s="31">
        <f>K243+K245</f>
        <v>0</v>
      </c>
      <c r="L242" s="31">
        <f t="shared" si="671"/>
        <v>96752.100000000006</v>
      </c>
      <c r="M242" s="31">
        <f t="shared" si="672"/>
        <v>96752.100000000006</v>
      </c>
      <c r="N242" s="31">
        <f t="shared" si="673"/>
        <v>96752.100000000006</v>
      </c>
      <c r="O242" s="31">
        <f>O243+O245</f>
        <v>0</v>
      </c>
      <c r="P242" s="31">
        <f>P243+P245</f>
        <v>0</v>
      </c>
      <c r="Q242" s="31">
        <f>Q243+Q245</f>
        <v>0</v>
      </c>
      <c r="R242" s="31">
        <f t="shared" si="674"/>
        <v>96752.100000000006</v>
      </c>
      <c r="S242" s="31">
        <f t="shared" si="675"/>
        <v>96752.100000000006</v>
      </c>
      <c r="T242" s="31">
        <f t="shared" si="676"/>
        <v>96752.100000000006</v>
      </c>
      <c r="U242" s="31">
        <f>U243+U245</f>
        <v>0</v>
      </c>
      <c r="V242" s="31">
        <f>V243+V245</f>
        <v>0</v>
      </c>
      <c r="W242" s="31">
        <f>W243+W245</f>
        <v>0</v>
      </c>
      <c r="X242" s="31">
        <f t="shared" si="677"/>
        <v>96752.100000000006</v>
      </c>
      <c r="Y242" s="31">
        <f t="shared" si="678"/>
        <v>96752.100000000006</v>
      </c>
      <c r="Z242" s="31">
        <f t="shared" si="679"/>
        <v>96752.100000000006</v>
      </c>
      <c r="AA242" s="31">
        <f>AA243+AA245</f>
        <v>0</v>
      </c>
      <c r="AB242" s="31">
        <f>AB243+AB245</f>
        <v>0</v>
      </c>
      <c r="AC242" s="31">
        <f>AC243+AC245</f>
        <v>0</v>
      </c>
      <c r="AD242" s="31">
        <f t="shared" si="680"/>
        <v>96752.100000000006</v>
      </c>
      <c r="AE242" s="31">
        <f t="shared" si="681"/>
        <v>96752.100000000006</v>
      </c>
      <c r="AF242" s="31">
        <f t="shared" si="682"/>
        <v>96752.100000000006</v>
      </c>
      <c r="AG242" s="31">
        <f>AG243+AG245</f>
        <v>0</v>
      </c>
      <c r="AH242" s="31">
        <f>AH243+AH245</f>
        <v>0</v>
      </c>
      <c r="AI242" s="31">
        <f>AI243+AI245</f>
        <v>0</v>
      </c>
      <c r="AJ242" s="31">
        <f t="shared" si="683"/>
        <v>96752.100000000006</v>
      </c>
      <c r="AK242" s="31">
        <f t="shared" si="684"/>
        <v>96752.100000000006</v>
      </c>
      <c r="AL242" s="31">
        <f t="shared" si="685"/>
        <v>96752.100000000006</v>
      </c>
      <c r="AM242" s="31">
        <f>AM243+AM245</f>
        <v>0</v>
      </c>
      <c r="AN242" s="31">
        <f>AN243+AN245</f>
        <v>0</v>
      </c>
      <c r="AO242" s="31">
        <f>AO243+AO245</f>
        <v>0</v>
      </c>
      <c r="AP242" s="31">
        <f t="shared" si="686"/>
        <v>96752.100000000006</v>
      </c>
      <c r="AQ242" s="31">
        <f t="shared" si="687"/>
        <v>96752.100000000006</v>
      </c>
      <c r="AR242" s="31">
        <f t="shared" si="688"/>
        <v>96752.100000000006</v>
      </c>
      <c r="AS242" s="31">
        <f>AS243+AS245</f>
        <v>0</v>
      </c>
      <c r="AT242" s="31">
        <f>AT243+AT245</f>
        <v>0</v>
      </c>
      <c r="AU242" s="31">
        <f>AU243+AU245</f>
        <v>0</v>
      </c>
      <c r="AV242" s="31">
        <f t="shared" si="689"/>
        <v>96752.100000000006</v>
      </c>
      <c r="AW242" s="31">
        <f t="shared" si="690"/>
        <v>96752.100000000006</v>
      </c>
      <c r="AX242" s="31">
        <f t="shared" si="691"/>
        <v>96752.100000000006</v>
      </c>
      <c r="AY242" s="31">
        <f>AY243+AY245</f>
        <v>0</v>
      </c>
      <c r="AZ242" s="31">
        <f>AZ243+AZ245</f>
        <v>0</v>
      </c>
      <c r="BA242" s="31">
        <f>BA243+BA245</f>
        <v>0</v>
      </c>
      <c r="BB242" s="31">
        <f t="shared" si="692"/>
        <v>96752.100000000006</v>
      </c>
      <c r="BC242" s="31">
        <f t="shared" si="693"/>
        <v>96752.100000000006</v>
      </c>
      <c r="BD242" s="31">
        <f t="shared" si="694"/>
        <v>96752.100000000006</v>
      </c>
      <c r="BE242" s="31">
        <f>BE243+BE245</f>
        <v>0</v>
      </c>
      <c r="BF242" s="31">
        <f>BF243+BF245</f>
        <v>0</v>
      </c>
      <c r="BG242" s="31">
        <f>BG243+BG245</f>
        <v>0</v>
      </c>
      <c r="BH242" s="31">
        <f t="shared" si="695"/>
        <v>96752.100000000006</v>
      </c>
      <c r="BI242" s="31">
        <f t="shared" si="696"/>
        <v>96752.100000000006</v>
      </c>
      <c r="BJ242" s="31">
        <f t="shared" si="697"/>
        <v>96752.100000000006</v>
      </c>
      <c r="BK242" s="31">
        <f>BK243+BK245</f>
        <v>833.303</v>
      </c>
      <c r="BL242" s="31">
        <f>BL243+BL245</f>
        <v>0</v>
      </c>
      <c r="BM242" s="31">
        <f>BM243+BM245</f>
        <v>0</v>
      </c>
      <c r="BN242" s="31">
        <f t="shared" si="698"/>
        <v>97585.403000000006</v>
      </c>
      <c r="BO242" s="31">
        <f t="shared" si="699"/>
        <v>96752.100000000006</v>
      </c>
      <c r="BP242" s="31">
        <f t="shared" si="700"/>
        <v>96752.100000000006</v>
      </c>
      <c r="BQ242" s="31">
        <f>BQ243+BQ245</f>
        <v>0</v>
      </c>
      <c r="BR242" s="31">
        <f>BR243+BR245</f>
        <v>0</v>
      </c>
      <c r="BS242" s="31">
        <f t="shared" si="701"/>
        <v>97585.403000000006</v>
      </c>
      <c r="BT242" s="31">
        <f t="shared" si="702"/>
        <v>96752.100000000006</v>
      </c>
      <c r="BU242" s="31">
        <f t="shared" si="703"/>
        <v>96752.100000000006</v>
      </c>
      <c r="BV242" s="31">
        <f>BV243+BV245</f>
        <v>0</v>
      </c>
      <c r="BW242" s="31">
        <f>BW243+BW245</f>
        <v>0</v>
      </c>
      <c r="BX242" s="31">
        <f t="shared" si="704"/>
        <v>97585.403000000006</v>
      </c>
      <c r="BY242" s="31">
        <f t="shared" si="705"/>
        <v>96752.100000000006</v>
      </c>
      <c r="BZ242" s="31">
        <f t="shared" si="706"/>
        <v>96752.100000000006</v>
      </c>
      <c r="CA242" s="31">
        <f>CA243+CA245</f>
        <v>0</v>
      </c>
      <c r="CB242" s="31">
        <f>CB243+CB245</f>
        <v>0</v>
      </c>
      <c r="CC242" s="31">
        <f>CC243+CC245</f>
        <v>0</v>
      </c>
      <c r="CD242" s="31">
        <f t="shared" si="707"/>
        <v>97585.403000000006</v>
      </c>
      <c r="CE242" s="31">
        <f t="shared" si="708"/>
        <v>96752.100000000006</v>
      </c>
      <c r="CF242" s="31">
        <f t="shared" si="709"/>
        <v>96752.100000000006</v>
      </c>
      <c r="CG242" s="31">
        <f>CG243+CG245</f>
        <v>0</v>
      </c>
      <c r="CH242" s="24"/>
      <c r="CI242" s="40"/>
      <c r="CM242" s="1" t="s">
        <v>29</v>
      </c>
    </row>
    <row r="243" ht="15">
      <c r="A243" s="16" t="s">
        <v>191</v>
      </c>
      <c r="B243" s="17">
        <v>610</v>
      </c>
      <c r="C243" s="16"/>
      <c r="D243" s="16"/>
      <c r="E243" s="39" t="s">
        <v>104</v>
      </c>
      <c r="F243" s="31">
        <f>F244</f>
        <v>87145.300000000003</v>
      </c>
      <c r="G243" s="31">
        <f>G244</f>
        <v>87145.300000000003</v>
      </c>
      <c r="H243" s="31">
        <f>H244</f>
        <v>87145.300000000003</v>
      </c>
      <c r="I243" s="31">
        <f>I244</f>
        <v>0</v>
      </c>
      <c r="J243" s="31">
        <f>J244</f>
        <v>0</v>
      </c>
      <c r="K243" s="31">
        <f>K244</f>
        <v>0</v>
      </c>
      <c r="L243" s="31">
        <f t="shared" si="671"/>
        <v>87145.300000000003</v>
      </c>
      <c r="M243" s="31">
        <f t="shared" si="672"/>
        <v>87145.300000000003</v>
      </c>
      <c r="N243" s="31">
        <f t="shared" si="673"/>
        <v>87145.300000000003</v>
      </c>
      <c r="O243" s="31">
        <f>O244</f>
        <v>0</v>
      </c>
      <c r="P243" s="31">
        <f>P244</f>
        <v>0</v>
      </c>
      <c r="Q243" s="31">
        <f>Q244</f>
        <v>0</v>
      </c>
      <c r="R243" s="31">
        <f t="shared" si="674"/>
        <v>87145.300000000003</v>
      </c>
      <c r="S243" s="31">
        <f t="shared" si="675"/>
        <v>87145.300000000003</v>
      </c>
      <c r="T243" s="31">
        <f t="shared" si="676"/>
        <v>87145.300000000003</v>
      </c>
      <c r="U243" s="31">
        <f>U244</f>
        <v>0</v>
      </c>
      <c r="V243" s="31">
        <f>V244</f>
        <v>0</v>
      </c>
      <c r="W243" s="31">
        <f>W244</f>
        <v>0</v>
      </c>
      <c r="X243" s="31">
        <f t="shared" si="677"/>
        <v>87145.300000000003</v>
      </c>
      <c r="Y243" s="31">
        <f t="shared" si="678"/>
        <v>87145.300000000003</v>
      </c>
      <c r="Z243" s="31">
        <f t="shared" si="679"/>
        <v>87145.300000000003</v>
      </c>
      <c r="AA243" s="31">
        <f>AA244</f>
        <v>0</v>
      </c>
      <c r="AB243" s="31">
        <f>AB244</f>
        <v>0</v>
      </c>
      <c r="AC243" s="31">
        <f>AC244</f>
        <v>0</v>
      </c>
      <c r="AD243" s="31">
        <f t="shared" si="680"/>
        <v>87145.300000000003</v>
      </c>
      <c r="AE243" s="31">
        <f t="shared" si="681"/>
        <v>87145.300000000003</v>
      </c>
      <c r="AF243" s="31">
        <f t="shared" si="682"/>
        <v>87145.300000000003</v>
      </c>
      <c r="AG243" s="31">
        <f>AG244</f>
        <v>0</v>
      </c>
      <c r="AH243" s="31">
        <f>AH244</f>
        <v>0</v>
      </c>
      <c r="AI243" s="31">
        <f>AI244</f>
        <v>0</v>
      </c>
      <c r="AJ243" s="31">
        <f t="shared" si="683"/>
        <v>87145.300000000003</v>
      </c>
      <c r="AK243" s="31">
        <f t="shared" si="684"/>
        <v>87145.300000000003</v>
      </c>
      <c r="AL243" s="31">
        <f t="shared" si="685"/>
        <v>87145.300000000003</v>
      </c>
      <c r="AM243" s="31">
        <f>AM244</f>
        <v>0</v>
      </c>
      <c r="AN243" s="31">
        <f>AN244</f>
        <v>0</v>
      </c>
      <c r="AO243" s="31">
        <f>AO244</f>
        <v>0</v>
      </c>
      <c r="AP243" s="31">
        <f t="shared" si="686"/>
        <v>87145.300000000003</v>
      </c>
      <c r="AQ243" s="31">
        <f t="shared" si="687"/>
        <v>87145.300000000003</v>
      </c>
      <c r="AR243" s="31">
        <f t="shared" si="688"/>
        <v>87145.300000000003</v>
      </c>
      <c r="AS243" s="31">
        <f>AS244</f>
        <v>0</v>
      </c>
      <c r="AT243" s="31">
        <f>AT244</f>
        <v>0</v>
      </c>
      <c r="AU243" s="31">
        <f>AU244</f>
        <v>0</v>
      </c>
      <c r="AV243" s="31">
        <f t="shared" si="689"/>
        <v>87145.300000000003</v>
      </c>
      <c r="AW243" s="31">
        <f t="shared" si="690"/>
        <v>87145.300000000003</v>
      </c>
      <c r="AX243" s="31">
        <f t="shared" si="691"/>
        <v>87145.300000000003</v>
      </c>
      <c r="AY243" s="31">
        <f>AY244</f>
        <v>0</v>
      </c>
      <c r="AZ243" s="31">
        <f>AZ244</f>
        <v>0</v>
      </c>
      <c r="BA243" s="31">
        <f>BA244</f>
        <v>0</v>
      </c>
      <c r="BB243" s="31">
        <f t="shared" si="692"/>
        <v>87145.300000000003</v>
      </c>
      <c r="BC243" s="31">
        <f t="shared" si="693"/>
        <v>87145.300000000003</v>
      </c>
      <c r="BD243" s="31">
        <f t="shared" si="694"/>
        <v>87145.300000000003</v>
      </c>
      <c r="BE243" s="31">
        <f>BE244</f>
        <v>0</v>
      </c>
      <c r="BF243" s="31">
        <f>BF244</f>
        <v>0</v>
      </c>
      <c r="BG243" s="31">
        <f>BG244</f>
        <v>0</v>
      </c>
      <c r="BH243" s="31">
        <f t="shared" si="695"/>
        <v>87145.300000000003</v>
      </c>
      <c r="BI243" s="31">
        <f t="shared" si="696"/>
        <v>87145.300000000003</v>
      </c>
      <c r="BJ243" s="31">
        <f t="shared" si="697"/>
        <v>87145.300000000003</v>
      </c>
      <c r="BK243" s="31">
        <f>BK244</f>
        <v>0</v>
      </c>
      <c r="BL243" s="31">
        <f>BL244</f>
        <v>0</v>
      </c>
      <c r="BM243" s="31">
        <f>BM244</f>
        <v>0</v>
      </c>
      <c r="BN243" s="31">
        <f t="shared" si="698"/>
        <v>87145.300000000003</v>
      </c>
      <c r="BO243" s="31">
        <f t="shared" si="699"/>
        <v>87145.300000000003</v>
      </c>
      <c r="BP243" s="31">
        <f t="shared" si="700"/>
        <v>87145.300000000003</v>
      </c>
      <c r="BQ243" s="31">
        <f>BQ244</f>
        <v>0</v>
      </c>
      <c r="BR243" s="31">
        <f>BR244</f>
        <v>0</v>
      </c>
      <c r="BS243" s="31">
        <f t="shared" si="701"/>
        <v>87145.300000000003</v>
      </c>
      <c r="BT243" s="31">
        <f t="shared" si="702"/>
        <v>87145.300000000003</v>
      </c>
      <c r="BU243" s="31">
        <f t="shared" si="703"/>
        <v>87145.300000000003</v>
      </c>
      <c r="BV243" s="31">
        <f>BV244</f>
        <v>0</v>
      </c>
      <c r="BW243" s="31">
        <f>BW244</f>
        <v>0</v>
      </c>
      <c r="BX243" s="31">
        <f t="shared" si="704"/>
        <v>87145.300000000003</v>
      </c>
      <c r="BY243" s="31">
        <f t="shared" si="705"/>
        <v>87145.300000000003</v>
      </c>
      <c r="BZ243" s="31">
        <f t="shared" si="706"/>
        <v>87145.300000000003</v>
      </c>
      <c r="CA243" s="31">
        <f>CA244</f>
        <v>0</v>
      </c>
      <c r="CB243" s="31">
        <f>CB244</f>
        <v>0</v>
      </c>
      <c r="CC243" s="31">
        <f>CC244</f>
        <v>0</v>
      </c>
      <c r="CD243" s="31">
        <f t="shared" si="707"/>
        <v>87145.300000000003</v>
      </c>
      <c r="CE243" s="31">
        <f t="shared" si="708"/>
        <v>87145.300000000003</v>
      </c>
      <c r="CF243" s="31">
        <f t="shared" si="709"/>
        <v>87145.300000000003</v>
      </c>
      <c r="CG243" s="31">
        <f>CG244</f>
        <v>0</v>
      </c>
      <c r="CH243" s="24"/>
      <c r="CI243" s="40"/>
      <c r="CN243" s="1" t="s">
        <v>30</v>
      </c>
    </row>
    <row r="244" ht="15">
      <c r="A244" s="16" t="s">
        <v>191</v>
      </c>
      <c r="B244" s="17">
        <v>610</v>
      </c>
      <c r="C244" s="16" t="s">
        <v>49</v>
      </c>
      <c r="D244" s="16" t="s">
        <v>42</v>
      </c>
      <c r="E244" s="39" t="s">
        <v>50</v>
      </c>
      <c r="F244" s="31">
        <v>87145.300000000003</v>
      </c>
      <c r="G244" s="31">
        <v>87145.300000000003</v>
      </c>
      <c r="H244" s="31">
        <v>87145.300000000003</v>
      </c>
      <c r="I244" s="31"/>
      <c r="J244" s="31"/>
      <c r="K244" s="31"/>
      <c r="L244" s="31">
        <f t="shared" si="671"/>
        <v>87145.300000000003</v>
      </c>
      <c r="M244" s="31">
        <f t="shared" si="672"/>
        <v>87145.300000000003</v>
      </c>
      <c r="N244" s="31">
        <f t="shared" si="673"/>
        <v>87145.300000000003</v>
      </c>
      <c r="O244" s="31"/>
      <c r="P244" s="31"/>
      <c r="Q244" s="31"/>
      <c r="R244" s="31">
        <f t="shared" si="674"/>
        <v>87145.300000000003</v>
      </c>
      <c r="S244" s="31">
        <f t="shared" si="675"/>
        <v>87145.300000000003</v>
      </c>
      <c r="T244" s="31">
        <f t="shared" si="676"/>
        <v>87145.300000000003</v>
      </c>
      <c r="U244" s="31"/>
      <c r="V244" s="31"/>
      <c r="W244" s="31"/>
      <c r="X244" s="31">
        <f t="shared" si="677"/>
        <v>87145.300000000003</v>
      </c>
      <c r="Y244" s="31">
        <f t="shared" si="678"/>
        <v>87145.300000000003</v>
      </c>
      <c r="Z244" s="31">
        <f t="shared" si="679"/>
        <v>87145.300000000003</v>
      </c>
      <c r="AA244" s="31"/>
      <c r="AB244" s="31"/>
      <c r="AC244" s="31"/>
      <c r="AD244" s="31">
        <f t="shared" si="680"/>
        <v>87145.300000000003</v>
      </c>
      <c r="AE244" s="31">
        <f t="shared" si="681"/>
        <v>87145.300000000003</v>
      </c>
      <c r="AF244" s="31">
        <f t="shared" si="682"/>
        <v>87145.300000000003</v>
      </c>
      <c r="AG244" s="31"/>
      <c r="AH244" s="31"/>
      <c r="AI244" s="31"/>
      <c r="AJ244" s="31">
        <f t="shared" si="683"/>
        <v>87145.300000000003</v>
      </c>
      <c r="AK244" s="31">
        <f t="shared" si="684"/>
        <v>87145.300000000003</v>
      </c>
      <c r="AL244" s="31">
        <f t="shared" si="685"/>
        <v>87145.300000000003</v>
      </c>
      <c r="AM244" s="31"/>
      <c r="AN244" s="31"/>
      <c r="AO244" s="31"/>
      <c r="AP244" s="31">
        <f t="shared" si="686"/>
        <v>87145.300000000003</v>
      </c>
      <c r="AQ244" s="31">
        <f t="shared" si="687"/>
        <v>87145.300000000003</v>
      </c>
      <c r="AR244" s="31">
        <f t="shared" si="688"/>
        <v>87145.300000000003</v>
      </c>
      <c r="AS244" s="31"/>
      <c r="AT244" s="31"/>
      <c r="AU244" s="31"/>
      <c r="AV244" s="31">
        <f t="shared" si="689"/>
        <v>87145.300000000003</v>
      </c>
      <c r="AW244" s="31">
        <f t="shared" si="690"/>
        <v>87145.300000000003</v>
      </c>
      <c r="AX244" s="31">
        <f t="shared" si="691"/>
        <v>87145.300000000003</v>
      </c>
      <c r="AY244" s="31"/>
      <c r="AZ244" s="31"/>
      <c r="BA244" s="31"/>
      <c r="BB244" s="31">
        <f t="shared" si="692"/>
        <v>87145.300000000003</v>
      </c>
      <c r="BC244" s="31">
        <f t="shared" si="693"/>
        <v>87145.300000000003</v>
      </c>
      <c r="BD244" s="31">
        <f t="shared" si="694"/>
        <v>87145.300000000003</v>
      </c>
      <c r="BE244" s="31"/>
      <c r="BF244" s="31"/>
      <c r="BG244" s="31"/>
      <c r="BH244" s="31">
        <f t="shared" si="695"/>
        <v>87145.300000000003</v>
      </c>
      <c r="BI244" s="31">
        <f t="shared" si="696"/>
        <v>87145.300000000003</v>
      </c>
      <c r="BJ244" s="31">
        <f t="shared" si="697"/>
        <v>87145.300000000003</v>
      </c>
      <c r="BK244" s="31"/>
      <c r="BL244" s="31"/>
      <c r="BM244" s="31"/>
      <c r="BN244" s="31">
        <f t="shared" si="698"/>
        <v>87145.300000000003</v>
      </c>
      <c r="BO244" s="31">
        <f t="shared" si="699"/>
        <v>87145.300000000003</v>
      </c>
      <c r="BP244" s="31">
        <f t="shared" si="700"/>
        <v>87145.300000000003</v>
      </c>
      <c r="BQ244" s="31"/>
      <c r="BR244" s="31"/>
      <c r="BS244" s="31">
        <f t="shared" si="701"/>
        <v>87145.300000000003</v>
      </c>
      <c r="BT244" s="31">
        <f t="shared" si="702"/>
        <v>87145.300000000003</v>
      </c>
      <c r="BU244" s="31">
        <f t="shared" si="703"/>
        <v>87145.300000000003</v>
      </c>
      <c r="BV244" s="31"/>
      <c r="BW244" s="31"/>
      <c r="BX244" s="31">
        <f t="shared" si="704"/>
        <v>87145.300000000003</v>
      </c>
      <c r="BY244" s="31">
        <f t="shared" si="705"/>
        <v>87145.300000000003</v>
      </c>
      <c r="BZ244" s="31">
        <f t="shared" si="706"/>
        <v>87145.300000000003</v>
      </c>
      <c r="CA244" s="31"/>
      <c r="CB244" s="31"/>
      <c r="CC244" s="31"/>
      <c r="CD244" s="31">
        <f t="shared" si="707"/>
        <v>87145.300000000003</v>
      </c>
      <c r="CE244" s="31">
        <f t="shared" si="708"/>
        <v>87145.300000000003</v>
      </c>
      <c r="CF244" s="31">
        <f t="shared" si="709"/>
        <v>87145.300000000003</v>
      </c>
      <c r="CG244" s="31"/>
      <c r="CH244" s="24"/>
      <c r="CI244" s="40"/>
    </row>
    <row r="245" ht="15">
      <c r="A245" s="16" t="s">
        <v>191</v>
      </c>
      <c r="B245" s="17">
        <v>620</v>
      </c>
      <c r="C245" s="16"/>
      <c r="D245" s="16"/>
      <c r="E245" s="39" t="s">
        <v>46</v>
      </c>
      <c r="F245" s="31">
        <f>F246</f>
        <v>9606.7999999999993</v>
      </c>
      <c r="G245" s="31">
        <f>G246</f>
        <v>9606.7999999999993</v>
      </c>
      <c r="H245" s="31">
        <f>H246</f>
        <v>9606.7999999999993</v>
      </c>
      <c r="I245" s="31">
        <f>I246</f>
        <v>0</v>
      </c>
      <c r="J245" s="31">
        <f>J246</f>
        <v>0</v>
      </c>
      <c r="K245" s="31">
        <f>K246</f>
        <v>0</v>
      </c>
      <c r="L245" s="31">
        <f t="shared" si="671"/>
        <v>9606.7999999999993</v>
      </c>
      <c r="M245" s="31">
        <f t="shared" si="672"/>
        <v>9606.7999999999993</v>
      </c>
      <c r="N245" s="31">
        <f t="shared" si="673"/>
        <v>9606.7999999999993</v>
      </c>
      <c r="O245" s="31">
        <f>O246</f>
        <v>0</v>
      </c>
      <c r="P245" s="31">
        <f>P246</f>
        <v>0</v>
      </c>
      <c r="Q245" s="31">
        <f>Q246</f>
        <v>0</v>
      </c>
      <c r="R245" s="31">
        <f t="shared" si="674"/>
        <v>9606.7999999999993</v>
      </c>
      <c r="S245" s="31">
        <f t="shared" si="675"/>
        <v>9606.7999999999993</v>
      </c>
      <c r="T245" s="31">
        <f t="shared" si="676"/>
        <v>9606.7999999999993</v>
      </c>
      <c r="U245" s="31">
        <f>U246</f>
        <v>0</v>
      </c>
      <c r="V245" s="31">
        <f>V246</f>
        <v>0</v>
      </c>
      <c r="W245" s="31">
        <f>W246</f>
        <v>0</v>
      </c>
      <c r="X245" s="31">
        <f t="shared" si="677"/>
        <v>9606.7999999999993</v>
      </c>
      <c r="Y245" s="31">
        <f t="shared" si="678"/>
        <v>9606.7999999999993</v>
      </c>
      <c r="Z245" s="31">
        <f t="shared" si="679"/>
        <v>9606.7999999999993</v>
      </c>
      <c r="AA245" s="31">
        <f>AA246</f>
        <v>0</v>
      </c>
      <c r="AB245" s="31">
        <f>AB246</f>
        <v>0</v>
      </c>
      <c r="AC245" s="31">
        <f>AC246</f>
        <v>0</v>
      </c>
      <c r="AD245" s="31">
        <f t="shared" si="680"/>
        <v>9606.7999999999993</v>
      </c>
      <c r="AE245" s="31">
        <f t="shared" si="681"/>
        <v>9606.7999999999993</v>
      </c>
      <c r="AF245" s="31">
        <f t="shared" si="682"/>
        <v>9606.7999999999993</v>
      </c>
      <c r="AG245" s="31">
        <f>AG246</f>
        <v>0</v>
      </c>
      <c r="AH245" s="31">
        <f>AH246</f>
        <v>0</v>
      </c>
      <c r="AI245" s="31">
        <f>AI246</f>
        <v>0</v>
      </c>
      <c r="AJ245" s="31">
        <f t="shared" si="683"/>
        <v>9606.7999999999993</v>
      </c>
      <c r="AK245" s="31">
        <f t="shared" si="684"/>
        <v>9606.7999999999993</v>
      </c>
      <c r="AL245" s="31">
        <f t="shared" si="685"/>
        <v>9606.7999999999993</v>
      </c>
      <c r="AM245" s="31">
        <f>AM246</f>
        <v>0</v>
      </c>
      <c r="AN245" s="31">
        <f>AN246</f>
        <v>0</v>
      </c>
      <c r="AO245" s="31">
        <f>AO246</f>
        <v>0</v>
      </c>
      <c r="AP245" s="31">
        <f t="shared" si="686"/>
        <v>9606.7999999999993</v>
      </c>
      <c r="AQ245" s="31">
        <f t="shared" si="687"/>
        <v>9606.7999999999993</v>
      </c>
      <c r="AR245" s="31">
        <f t="shared" si="688"/>
        <v>9606.7999999999993</v>
      </c>
      <c r="AS245" s="31">
        <f>AS246</f>
        <v>0</v>
      </c>
      <c r="AT245" s="31">
        <f>AT246</f>
        <v>0</v>
      </c>
      <c r="AU245" s="31">
        <f>AU246</f>
        <v>0</v>
      </c>
      <c r="AV245" s="31">
        <f t="shared" si="689"/>
        <v>9606.7999999999993</v>
      </c>
      <c r="AW245" s="31">
        <f t="shared" si="690"/>
        <v>9606.7999999999993</v>
      </c>
      <c r="AX245" s="31">
        <f t="shared" si="691"/>
        <v>9606.7999999999993</v>
      </c>
      <c r="AY245" s="31">
        <f>AY246</f>
        <v>0</v>
      </c>
      <c r="AZ245" s="31">
        <f>AZ246</f>
        <v>0</v>
      </c>
      <c r="BA245" s="31">
        <f>BA246</f>
        <v>0</v>
      </c>
      <c r="BB245" s="31">
        <f t="shared" si="692"/>
        <v>9606.7999999999993</v>
      </c>
      <c r="BC245" s="31">
        <f t="shared" si="693"/>
        <v>9606.7999999999993</v>
      </c>
      <c r="BD245" s="31">
        <f t="shared" si="694"/>
        <v>9606.7999999999993</v>
      </c>
      <c r="BE245" s="31">
        <f>BE246</f>
        <v>0</v>
      </c>
      <c r="BF245" s="31">
        <f>BF246</f>
        <v>0</v>
      </c>
      <c r="BG245" s="31">
        <f>BG246</f>
        <v>0</v>
      </c>
      <c r="BH245" s="31">
        <f t="shared" si="695"/>
        <v>9606.7999999999993</v>
      </c>
      <c r="BI245" s="31">
        <f t="shared" si="696"/>
        <v>9606.7999999999993</v>
      </c>
      <c r="BJ245" s="31">
        <f t="shared" si="697"/>
        <v>9606.7999999999993</v>
      </c>
      <c r="BK245" s="31">
        <f>BK246</f>
        <v>833.303</v>
      </c>
      <c r="BL245" s="31">
        <f>BL246</f>
        <v>0</v>
      </c>
      <c r="BM245" s="31">
        <f>BM246</f>
        <v>0</v>
      </c>
      <c r="BN245" s="31">
        <f t="shared" si="698"/>
        <v>10440.102999999999</v>
      </c>
      <c r="BO245" s="31">
        <f t="shared" si="699"/>
        <v>9606.7999999999993</v>
      </c>
      <c r="BP245" s="31">
        <f t="shared" si="700"/>
        <v>9606.7999999999993</v>
      </c>
      <c r="BQ245" s="31">
        <f>BQ246</f>
        <v>0</v>
      </c>
      <c r="BR245" s="31">
        <f>BR246</f>
        <v>0</v>
      </c>
      <c r="BS245" s="31">
        <f t="shared" si="701"/>
        <v>10440.102999999999</v>
      </c>
      <c r="BT245" s="31">
        <f t="shared" si="702"/>
        <v>9606.7999999999993</v>
      </c>
      <c r="BU245" s="31">
        <f t="shared" si="703"/>
        <v>9606.7999999999993</v>
      </c>
      <c r="BV245" s="31">
        <f>BV246</f>
        <v>0</v>
      </c>
      <c r="BW245" s="31">
        <f>BW246</f>
        <v>0</v>
      </c>
      <c r="BX245" s="31">
        <f t="shared" si="704"/>
        <v>10440.102999999999</v>
      </c>
      <c r="BY245" s="31">
        <f t="shared" si="705"/>
        <v>9606.7999999999993</v>
      </c>
      <c r="BZ245" s="31">
        <f t="shared" si="706"/>
        <v>9606.7999999999993</v>
      </c>
      <c r="CA245" s="31">
        <f>CA246</f>
        <v>0</v>
      </c>
      <c r="CB245" s="31">
        <f>CB246</f>
        <v>0</v>
      </c>
      <c r="CC245" s="31">
        <f>CC246</f>
        <v>0</v>
      </c>
      <c r="CD245" s="31">
        <f t="shared" si="707"/>
        <v>10440.102999999999</v>
      </c>
      <c r="CE245" s="31">
        <f t="shared" si="708"/>
        <v>9606.7999999999993</v>
      </c>
      <c r="CF245" s="31">
        <f t="shared" si="709"/>
        <v>9606.7999999999993</v>
      </c>
      <c r="CG245" s="31">
        <f>CG246</f>
        <v>0</v>
      </c>
      <c r="CH245" s="24"/>
      <c r="CI245" s="40"/>
      <c r="CN245" s="1" t="s">
        <v>30</v>
      </c>
    </row>
    <row r="246" ht="15">
      <c r="A246" s="16" t="s">
        <v>191</v>
      </c>
      <c r="B246" s="17">
        <v>620</v>
      </c>
      <c r="C246" s="16" t="s">
        <v>49</v>
      </c>
      <c r="D246" s="16" t="s">
        <v>42</v>
      </c>
      <c r="E246" s="39" t="s">
        <v>50</v>
      </c>
      <c r="F246" s="31">
        <v>9606.7999999999993</v>
      </c>
      <c r="G246" s="31">
        <v>9606.7999999999993</v>
      </c>
      <c r="H246" s="31">
        <v>9606.7999999999993</v>
      </c>
      <c r="I246" s="31"/>
      <c r="J246" s="31"/>
      <c r="K246" s="31"/>
      <c r="L246" s="31">
        <f t="shared" si="671"/>
        <v>9606.7999999999993</v>
      </c>
      <c r="M246" s="31">
        <f t="shared" si="672"/>
        <v>9606.7999999999993</v>
      </c>
      <c r="N246" s="31">
        <f t="shared" si="673"/>
        <v>9606.7999999999993</v>
      </c>
      <c r="O246" s="31"/>
      <c r="P246" s="31"/>
      <c r="Q246" s="31"/>
      <c r="R246" s="31">
        <f t="shared" si="674"/>
        <v>9606.7999999999993</v>
      </c>
      <c r="S246" s="31">
        <f t="shared" si="675"/>
        <v>9606.7999999999993</v>
      </c>
      <c r="T246" s="31">
        <f t="shared" si="676"/>
        <v>9606.7999999999993</v>
      </c>
      <c r="U246" s="31"/>
      <c r="V246" s="31"/>
      <c r="W246" s="31"/>
      <c r="X246" s="31">
        <f t="shared" si="677"/>
        <v>9606.7999999999993</v>
      </c>
      <c r="Y246" s="31">
        <f t="shared" si="678"/>
        <v>9606.7999999999993</v>
      </c>
      <c r="Z246" s="31">
        <f t="shared" si="679"/>
        <v>9606.7999999999993</v>
      </c>
      <c r="AA246" s="31"/>
      <c r="AB246" s="31"/>
      <c r="AC246" s="31"/>
      <c r="AD246" s="31">
        <f t="shared" si="680"/>
        <v>9606.7999999999993</v>
      </c>
      <c r="AE246" s="31">
        <f t="shared" si="681"/>
        <v>9606.7999999999993</v>
      </c>
      <c r="AF246" s="31">
        <f t="shared" si="682"/>
        <v>9606.7999999999993</v>
      </c>
      <c r="AG246" s="31"/>
      <c r="AH246" s="31"/>
      <c r="AI246" s="31"/>
      <c r="AJ246" s="31">
        <f t="shared" si="683"/>
        <v>9606.7999999999993</v>
      </c>
      <c r="AK246" s="31">
        <f t="shared" si="684"/>
        <v>9606.7999999999993</v>
      </c>
      <c r="AL246" s="31">
        <f t="shared" si="685"/>
        <v>9606.7999999999993</v>
      </c>
      <c r="AM246" s="31"/>
      <c r="AN246" s="31"/>
      <c r="AO246" s="31"/>
      <c r="AP246" s="31">
        <f t="shared" si="686"/>
        <v>9606.7999999999993</v>
      </c>
      <c r="AQ246" s="31">
        <f t="shared" si="687"/>
        <v>9606.7999999999993</v>
      </c>
      <c r="AR246" s="31">
        <f t="shared" si="688"/>
        <v>9606.7999999999993</v>
      </c>
      <c r="AS246" s="31"/>
      <c r="AT246" s="31"/>
      <c r="AU246" s="31"/>
      <c r="AV246" s="31">
        <f t="shared" si="689"/>
        <v>9606.7999999999993</v>
      </c>
      <c r="AW246" s="31">
        <f t="shared" si="690"/>
        <v>9606.7999999999993</v>
      </c>
      <c r="AX246" s="31">
        <f t="shared" si="691"/>
        <v>9606.7999999999993</v>
      </c>
      <c r="AY246" s="31"/>
      <c r="AZ246" s="31"/>
      <c r="BA246" s="31"/>
      <c r="BB246" s="31">
        <f t="shared" si="692"/>
        <v>9606.7999999999993</v>
      </c>
      <c r="BC246" s="31">
        <f t="shared" si="693"/>
        <v>9606.7999999999993</v>
      </c>
      <c r="BD246" s="31">
        <f t="shared" si="694"/>
        <v>9606.7999999999993</v>
      </c>
      <c r="BE246" s="31"/>
      <c r="BF246" s="31"/>
      <c r="BG246" s="31"/>
      <c r="BH246" s="31">
        <f t="shared" si="695"/>
        <v>9606.7999999999993</v>
      </c>
      <c r="BI246" s="31">
        <f t="shared" si="696"/>
        <v>9606.7999999999993</v>
      </c>
      <c r="BJ246" s="31">
        <f t="shared" si="697"/>
        <v>9606.7999999999993</v>
      </c>
      <c r="BK246" s="31">
        <v>833.303</v>
      </c>
      <c r="BL246" s="31"/>
      <c r="BM246" s="31"/>
      <c r="BN246" s="31">
        <f t="shared" si="698"/>
        <v>10440.102999999999</v>
      </c>
      <c r="BO246" s="31">
        <f t="shared" si="699"/>
        <v>9606.7999999999993</v>
      </c>
      <c r="BP246" s="31">
        <f t="shared" si="700"/>
        <v>9606.7999999999993</v>
      </c>
      <c r="BQ246" s="31"/>
      <c r="BR246" s="31"/>
      <c r="BS246" s="31">
        <f t="shared" si="701"/>
        <v>10440.102999999999</v>
      </c>
      <c r="BT246" s="31">
        <f t="shared" si="702"/>
        <v>9606.7999999999993</v>
      </c>
      <c r="BU246" s="31">
        <f t="shared" si="703"/>
        <v>9606.7999999999993</v>
      </c>
      <c r="BV246" s="31"/>
      <c r="BW246" s="31"/>
      <c r="BX246" s="31">
        <f t="shared" si="704"/>
        <v>10440.102999999999</v>
      </c>
      <c r="BY246" s="31">
        <f t="shared" si="705"/>
        <v>9606.7999999999993</v>
      </c>
      <c r="BZ246" s="31">
        <f t="shared" si="706"/>
        <v>9606.7999999999993</v>
      </c>
      <c r="CA246" s="31"/>
      <c r="CB246" s="31"/>
      <c r="CC246" s="31"/>
      <c r="CD246" s="31">
        <f t="shared" si="707"/>
        <v>10440.102999999999</v>
      </c>
      <c r="CE246" s="31">
        <f t="shared" si="708"/>
        <v>9606.7999999999993</v>
      </c>
      <c r="CF246" s="31">
        <f t="shared" si="709"/>
        <v>9606.7999999999993</v>
      </c>
      <c r="CG246" s="31"/>
      <c r="CH246" s="24"/>
      <c r="CI246" s="40"/>
    </row>
    <row r="247" ht="43.75">
      <c r="A247" s="16" t="s">
        <v>192</v>
      </c>
      <c r="B247" s="17"/>
      <c r="C247" s="16"/>
      <c r="D247" s="16"/>
      <c r="E247" s="39" t="s">
        <v>193</v>
      </c>
      <c r="F247" s="31">
        <f>F248+F251+F254</f>
        <v>77967</v>
      </c>
      <c r="G247" s="31">
        <f>G248+G251+G254</f>
        <v>77628.399999999994</v>
      </c>
      <c r="H247" s="31">
        <f>H248+H251+H254</f>
        <v>79728.399999999994</v>
      </c>
      <c r="I247" s="31">
        <f>I248+I251+I254</f>
        <v>0</v>
      </c>
      <c r="J247" s="31">
        <f>J248+J251+J254</f>
        <v>0</v>
      </c>
      <c r="K247" s="31">
        <f>K248+K251+K254</f>
        <v>0</v>
      </c>
      <c r="L247" s="31">
        <f t="shared" si="671"/>
        <v>77967</v>
      </c>
      <c r="M247" s="31">
        <f t="shared" si="672"/>
        <v>77628.399999999994</v>
      </c>
      <c r="N247" s="31">
        <f t="shared" si="673"/>
        <v>79728.399999999994</v>
      </c>
      <c r="O247" s="31">
        <f>O248+O251+O254</f>
        <v>0</v>
      </c>
      <c r="P247" s="31">
        <f>P248+P251+P254</f>
        <v>0</v>
      </c>
      <c r="Q247" s="31">
        <f>Q248+Q251+Q254</f>
        <v>0</v>
      </c>
      <c r="R247" s="31">
        <f t="shared" si="674"/>
        <v>77967</v>
      </c>
      <c r="S247" s="31">
        <f t="shared" si="675"/>
        <v>77628.399999999994</v>
      </c>
      <c r="T247" s="31">
        <f t="shared" si="676"/>
        <v>79728.399999999994</v>
      </c>
      <c r="U247" s="31">
        <f>U248+U251+U254</f>
        <v>0</v>
      </c>
      <c r="V247" s="31">
        <f>V248+V251+V254</f>
        <v>0</v>
      </c>
      <c r="W247" s="31">
        <f>W248+W251+W254</f>
        <v>0</v>
      </c>
      <c r="X247" s="31">
        <f t="shared" si="677"/>
        <v>77967</v>
      </c>
      <c r="Y247" s="31">
        <f t="shared" si="678"/>
        <v>77628.399999999994</v>
      </c>
      <c r="Z247" s="31">
        <f t="shared" si="679"/>
        <v>79728.399999999994</v>
      </c>
      <c r="AA247" s="31">
        <f>AA248+AA251+AA254</f>
        <v>0</v>
      </c>
      <c r="AB247" s="31">
        <f>AB248+AB251+AB254</f>
        <v>0</v>
      </c>
      <c r="AC247" s="31">
        <f>AC248+AC251+AC254</f>
        <v>0</v>
      </c>
      <c r="AD247" s="31">
        <f t="shared" si="680"/>
        <v>77967</v>
      </c>
      <c r="AE247" s="31">
        <f t="shared" si="681"/>
        <v>77628.399999999994</v>
      </c>
      <c r="AF247" s="31">
        <f t="shared" si="682"/>
        <v>79728.399999999994</v>
      </c>
      <c r="AG247" s="31">
        <f>AG248+AG251+AG254</f>
        <v>0</v>
      </c>
      <c r="AH247" s="31">
        <f>AH248+AH251+AH254</f>
        <v>0</v>
      </c>
      <c r="AI247" s="31">
        <f>AI248+AI251+AI254</f>
        <v>0</v>
      </c>
      <c r="AJ247" s="31">
        <f t="shared" si="683"/>
        <v>77967</v>
      </c>
      <c r="AK247" s="31">
        <f t="shared" si="684"/>
        <v>77628.399999999994</v>
      </c>
      <c r="AL247" s="31">
        <f t="shared" si="685"/>
        <v>79728.399999999994</v>
      </c>
      <c r="AM247" s="31">
        <f>AM248+AM251+AM254</f>
        <v>-153.39500000000001</v>
      </c>
      <c r="AN247" s="31">
        <f>AN248+AN251+AN254</f>
        <v>0</v>
      </c>
      <c r="AO247" s="31">
        <f>AO248+AO251+AO254</f>
        <v>0</v>
      </c>
      <c r="AP247" s="31">
        <f t="shared" si="686"/>
        <v>77813.604999999996</v>
      </c>
      <c r="AQ247" s="31">
        <f t="shared" si="687"/>
        <v>77628.399999999994</v>
      </c>
      <c r="AR247" s="31">
        <f t="shared" si="688"/>
        <v>79728.399999999994</v>
      </c>
      <c r="AS247" s="31">
        <f>AS248+AS251+AS254</f>
        <v>0</v>
      </c>
      <c r="AT247" s="31">
        <f>AT248+AT251+AT254</f>
        <v>0</v>
      </c>
      <c r="AU247" s="31">
        <f>AU248+AU251+AU254</f>
        <v>0</v>
      </c>
      <c r="AV247" s="31">
        <f t="shared" si="689"/>
        <v>77813.604999999996</v>
      </c>
      <c r="AW247" s="31">
        <f t="shared" si="690"/>
        <v>77628.399999999994</v>
      </c>
      <c r="AX247" s="31">
        <f t="shared" si="691"/>
        <v>79728.399999999994</v>
      </c>
      <c r="AY247" s="31">
        <f>AY248+AY251+AY254</f>
        <v>3229.848</v>
      </c>
      <c r="AZ247" s="31">
        <f>AZ248+AZ251+AZ254</f>
        <v>6459.6959999999999</v>
      </c>
      <c r="BA247" s="31">
        <f>BA248+BA251+BA254</f>
        <v>6459.6959999999999</v>
      </c>
      <c r="BB247" s="31">
        <f t="shared" si="692"/>
        <v>81043.452999999994</v>
      </c>
      <c r="BC247" s="31">
        <f t="shared" si="693"/>
        <v>84088.09599999999</v>
      </c>
      <c r="BD247" s="31">
        <f t="shared" si="694"/>
        <v>86188.09599999999</v>
      </c>
      <c r="BE247" s="31">
        <f>BE248+BE251+BE254</f>
        <v>0</v>
      </c>
      <c r="BF247" s="31">
        <f>BF248+BF251+BF254</f>
        <v>0</v>
      </c>
      <c r="BG247" s="31">
        <f>BG248+BG251+BG254</f>
        <v>0</v>
      </c>
      <c r="BH247" s="31">
        <f t="shared" si="695"/>
        <v>81043.452999999994</v>
      </c>
      <c r="BI247" s="31">
        <f t="shared" si="696"/>
        <v>84088.09599999999</v>
      </c>
      <c r="BJ247" s="31">
        <f t="shared" si="697"/>
        <v>86188.09599999999</v>
      </c>
      <c r="BK247" s="31">
        <f>BK248+BK251+BK254</f>
        <v>33237.370000000003</v>
      </c>
      <c r="BL247" s="31">
        <f>BL248+BL251+BL254</f>
        <v>0</v>
      </c>
      <c r="BM247" s="31">
        <f>BM248+BM251+BM254</f>
        <v>0</v>
      </c>
      <c r="BN247" s="31">
        <f t="shared" si="698"/>
        <v>114280.823</v>
      </c>
      <c r="BO247" s="31">
        <f t="shared" si="699"/>
        <v>84088.09599999999</v>
      </c>
      <c r="BP247" s="31">
        <f t="shared" si="700"/>
        <v>86188.09599999999</v>
      </c>
      <c r="BQ247" s="31">
        <f>BQ248+BQ251+BQ254</f>
        <v>-222.37</v>
      </c>
      <c r="BR247" s="31">
        <f>BR248+BR251+BR254</f>
        <v>0</v>
      </c>
      <c r="BS247" s="31">
        <f t="shared" si="701"/>
        <v>114058.45300000001</v>
      </c>
      <c r="BT247" s="31">
        <f t="shared" si="702"/>
        <v>84088.09599999999</v>
      </c>
      <c r="BU247" s="31">
        <f t="shared" si="703"/>
        <v>86188.09599999999</v>
      </c>
      <c r="BV247" s="31">
        <f>BV248+BV251+BV254</f>
        <v>0</v>
      </c>
      <c r="BW247" s="31">
        <f>BW248+BW251+BW254</f>
        <v>0</v>
      </c>
      <c r="BX247" s="31">
        <f t="shared" si="704"/>
        <v>114058.45300000001</v>
      </c>
      <c r="BY247" s="31">
        <f t="shared" si="705"/>
        <v>84088.09599999999</v>
      </c>
      <c r="BZ247" s="31">
        <f t="shared" si="706"/>
        <v>86188.09599999999</v>
      </c>
      <c r="CA247" s="31">
        <f>CA248+CA251+CA254</f>
        <v>0</v>
      </c>
      <c r="CB247" s="31">
        <f>CB248+CB251+CB254</f>
        <v>0</v>
      </c>
      <c r="CC247" s="31">
        <f>CC248+CC251+CC254</f>
        <v>0</v>
      </c>
      <c r="CD247" s="31">
        <f t="shared" si="707"/>
        <v>114058.45300000001</v>
      </c>
      <c r="CE247" s="31">
        <f t="shared" si="708"/>
        <v>84088.09599999999</v>
      </c>
      <c r="CF247" s="31">
        <f t="shared" si="709"/>
        <v>86188.09599999999</v>
      </c>
      <c r="CG247" s="31">
        <f>CG248+CG251+CG254</f>
        <v>0</v>
      </c>
      <c r="CH247" s="24"/>
      <c r="CI247" s="40"/>
      <c r="CO247" s="1" t="s">
        <v>31</v>
      </c>
    </row>
    <row r="248" ht="29.850000000000001">
      <c r="A248" s="16" t="s">
        <v>192</v>
      </c>
      <c r="B248" s="17">
        <v>200</v>
      </c>
      <c r="C248" s="16"/>
      <c r="D248" s="16"/>
      <c r="E248" s="39" t="s">
        <v>40</v>
      </c>
      <c r="F248" s="31">
        <f t="shared" ref="F248:F252" si="710">F249</f>
        <v>9583.2999999999993</v>
      </c>
      <c r="G248" s="31">
        <f t="shared" ref="G248:G252" si="711">G249</f>
        <v>9253.2999999999993</v>
      </c>
      <c r="H248" s="31">
        <f t="shared" ref="H248:H252" si="712">H249</f>
        <v>11353.299999999999</v>
      </c>
      <c r="I248" s="31">
        <f t="shared" ref="I248:I252" si="713">I249</f>
        <v>0</v>
      </c>
      <c r="J248" s="31">
        <f t="shared" ref="J248:J252" si="714">J249</f>
        <v>0</v>
      </c>
      <c r="K248" s="31">
        <f t="shared" ref="K248:K252" si="715">K249</f>
        <v>0</v>
      </c>
      <c r="L248" s="31">
        <f t="shared" si="671"/>
        <v>9583.2999999999993</v>
      </c>
      <c r="M248" s="31">
        <f t="shared" si="672"/>
        <v>9253.2999999999993</v>
      </c>
      <c r="N248" s="31">
        <f t="shared" si="673"/>
        <v>11353.299999999999</v>
      </c>
      <c r="O248" s="31">
        <f t="shared" ref="O248:O252" si="716">O249</f>
        <v>0</v>
      </c>
      <c r="P248" s="31">
        <f t="shared" ref="P248:P252" si="717">P249</f>
        <v>0</v>
      </c>
      <c r="Q248" s="31">
        <f t="shared" ref="Q248:Q252" si="718">Q249</f>
        <v>0</v>
      </c>
      <c r="R248" s="31">
        <f t="shared" si="674"/>
        <v>9583.2999999999993</v>
      </c>
      <c r="S248" s="31">
        <f t="shared" si="675"/>
        <v>9253.2999999999993</v>
      </c>
      <c r="T248" s="31">
        <f t="shared" si="676"/>
        <v>11353.299999999999</v>
      </c>
      <c r="U248" s="31">
        <f t="shared" ref="U248:U252" si="719">U249</f>
        <v>0</v>
      </c>
      <c r="V248" s="31">
        <f t="shared" ref="V248:V252" si="720">V249</f>
        <v>0</v>
      </c>
      <c r="W248" s="31">
        <f t="shared" ref="W248:W252" si="721">W249</f>
        <v>0</v>
      </c>
      <c r="X248" s="31">
        <f t="shared" si="677"/>
        <v>9583.2999999999993</v>
      </c>
      <c r="Y248" s="31">
        <f t="shared" si="678"/>
        <v>9253.2999999999993</v>
      </c>
      <c r="Z248" s="31">
        <f t="shared" si="679"/>
        <v>11353.299999999999</v>
      </c>
      <c r="AA248" s="31">
        <f t="shared" ref="AA248:AA252" si="722">AA249</f>
        <v>0</v>
      </c>
      <c r="AB248" s="31">
        <f t="shared" ref="AB248:AB252" si="723">AB249</f>
        <v>0</v>
      </c>
      <c r="AC248" s="31">
        <f t="shared" ref="AC248:AC252" si="724">AC249</f>
        <v>0</v>
      </c>
      <c r="AD248" s="31">
        <f t="shared" si="680"/>
        <v>9583.2999999999993</v>
      </c>
      <c r="AE248" s="31">
        <f t="shared" si="681"/>
        <v>9253.2999999999993</v>
      </c>
      <c r="AF248" s="31">
        <f t="shared" si="682"/>
        <v>11353.299999999999</v>
      </c>
      <c r="AG248" s="31">
        <f t="shared" ref="AG248:AG252" si="725">AG249</f>
        <v>0</v>
      </c>
      <c r="AH248" s="31">
        <f t="shared" ref="AH248:AH252" si="726">AH249</f>
        <v>0</v>
      </c>
      <c r="AI248" s="31">
        <f t="shared" ref="AI248:AI252" si="727">AI249</f>
        <v>0</v>
      </c>
      <c r="AJ248" s="31">
        <f t="shared" si="683"/>
        <v>9583.2999999999993</v>
      </c>
      <c r="AK248" s="31">
        <f t="shared" si="684"/>
        <v>9253.2999999999993</v>
      </c>
      <c r="AL248" s="31">
        <f t="shared" si="685"/>
        <v>11353.299999999999</v>
      </c>
      <c r="AM248" s="31">
        <f t="shared" ref="AM248:AM252" si="728">AM249</f>
        <v>-3.2229999999999999</v>
      </c>
      <c r="AN248" s="31">
        <f t="shared" ref="AN248:AN252" si="729">AN249</f>
        <v>0</v>
      </c>
      <c r="AO248" s="31">
        <f t="shared" ref="AO248:AO252" si="730">AO249</f>
        <v>0</v>
      </c>
      <c r="AP248" s="31">
        <f t="shared" si="686"/>
        <v>9580.0769999999993</v>
      </c>
      <c r="AQ248" s="31">
        <f t="shared" si="687"/>
        <v>9253.2999999999993</v>
      </c>
      <c r="AR248" s="31">
        <f t="shared" si="688"/>
        <v>11353.299999999999</v>
      </c>
      <c r="AS248" s="31">
        <f t="shared" ref="AS248:AS252" si="731">AS249</f>
        <v>0</v>
      </c>
      <c r="AT248" s="31">
        <f t="shared" ref="AT248:AT252" si="732">AT249</f>
        <v>0</v>
      </c>
      <c r="AU248" s="31">
        <f t="shared" ref="AU248:AU252" si="733">AU249</f>
        <v>0</v>
      </c>
      <c r="AV248" s="31">
        <f t="shared" si="689"/>
        <v>9580.0769999999993</v>
      </c>
      <c r="AW248" s="31">
        <f t="shared" si="690"/>
        <v>9253.2999999999993</v>
      </c>
      <c r="AX248" s="31">
        <f t="shared" si="691"/>
        <v>11353.299999999999</v>
      </c>
      <c r="AY248" s="31">
        <f t="shared" ref="AY248:AY252" si="734">AY249</f>
        <v>0</v>
      </c>
      <c r="AZ248" s="31">
        <f t="shared" ref="AZ248:AZ252" si="735">AZ249</f>
        <v>0</v>
      </c>
      <c r="BA248" s="31">
        <f t="shared" ref="BA248:BA252" si="736">BA249</f>
        <v>0</v>
      </c>
      <c r="BB248" s="31">
        <f t="shared" si="692"/>
        <v>9580.0769999999993</v>
      </c>
      <c r="BC248" s="31">
        <f t="shared" si="693"/>
        <v>9253.2999999999993</v>
      </c>
      <c r="BD248" s="31">
        <f t="shared" si="694"/>
        <v>11353.299999999999</v>
      </c>
      <c r="BE248" s="31">
        <f t="shared" ref="BE248:BE252" si="737">BE249</f>
        <v>0</v>
      </c>
      <c r="BF248" s="31">
        <f t="shared" ref="BF248:BF252" si="738">BF249</f>
        <v>0</v>
      </c>
      <c r="BG248" s="31">
        <f t="shared" ref="BG248:BG252" si="739">BG249</f>
        <v>0</v>
      </c>
      <c r="BH248" s="31">
        <f t="shared" si="695"/>
        <v>9580.0769999999993</v>
      </c>
      <c r="BI248" s="31">
        <f t="shared" si="696"/>
        <v>9253.2999999999993</v>
      </c>
      <c r="BJ248" s="31">
        <f t="shared" si="697"/>
        <v>11353.299999999999</v>
      </c>
      <c r="BK248" s="31">
        <f t="shared" ref="BK248:BK252" si="740">BK249</f>
        <v>0</v>
      </c>
      <c r="BL248" s="31">
        <f t="shared" ref="BL248:BL252" si="741">BL249</f>
        <v>0</v>
      </c>
      <c r="BM248" s="31">
        <f t="shared" ref="BM248:BM252" si="742">BM249</f>
        <v>0</v>
      </c>
      <c r="BN248" s="31">
        <f t="shared" si="698"/>
        <v>9580.0769999999993</v>
      </c>
      <c r="BO248" s="31">
        <f t="shared" si="699"/>
        <v>9253.2999999999993</v>
      </c>
      <c r="BP248" s="31">
        <f t="shared" si="700"/>
        <v>11353.299999999999</v>
      </c>
      <c r="BQ248" s="31">
        <f t="shared" ref="BQ248:BQ252" si="743">BQ249</f>
        <v>0</v>
      </c>
      <c r="BR248" s="31">
        <f t="shared" ref="BR248:BR252" si="744">BR249</f>
        <v>0</v>
      </c>
      <c r="BS248" s="31">
        <f t="shared" si="701"/>
        <v>9580.0769999999993</v>
      </c>
      <c r="BT248" s="31">
        <f t="shared" si="702"/>
        <v>9253.2999999999993</v>
      </c>
      <c r="BU248" s="31">
        <f t="shared" si="703"/>
        <v>11353.299999999999</v>
      </c>
      <c r="BV248" s="31">
        <f t="shared" ref="BV248:BV252" si="745">BV249</f>
        <v>0</v>
      </c>
      <c r="BW248" s="31">
        <f t="shared" ref="BW248:BW252" si="746">BW249</f>
        <v>0</v>
      </c>
      <c r="BX248" s="31">
        <f t="shared" si="704"/>
        <v>9580.0769999999993</v>
      </c>
      <c r="BY248" s="31">
        <f t="shared" si="705"/>
        <v>9253.2999999999993</v>
      </c>
      <c r="BZ248" s="31">
        <f t="shared" si="706"/>
        <v>11353.299999999999</v>
      </c>
      <c r="CA248" s="31">
        <f t="shared" ref="CA248:CA252" si="747">CA249</f>
        <v>0</v>
      </c>
      <c r="CB248" s="31">
        <f t="shared" ref="CB248:CB252" si="748">CB249</f>
        <v>0</v>
      </c>
      <c r="CC248" s="31">
        <f t="shared" ref="CC248:CC252" si="749">CC249</f>
        <v>0</v>
      </c>
      <c r="CD248" s="31">
        <f t="shared" si="707"/>
        <v>9580.0769999999993</v>
      </c>
      <c r="CE248" s="31">
        <f t="shared" si="708"/>
        <v>9253.2999999999993</v>
      </c>
      <c r="CF248" s="31">
        <f t="shared" si="709"/>
        <v>11353.299999999999</v>
      </c>
      <c r="CG248" s="31">
        <f t="shared" ref="CG248:CG252" si="750">CG249</f>
        <v>0</v>
      </c>
      <c r="CH248" s="24"/>
      <c r="CI248" s="40"/>
      <c r="CM248" s="1" t="s">
        <v>29</v>
      </c>
    </row>
    <row r="249" ht="43.75">
      <c r="A249" s="16" t="s">
        <v>192</v>
      </c>
      <c r="B249" s="17">
        <v>240</v>
      </c>
      <c r="C249" s="16"/>
      <c r="D249" s="16"/>
      <c r="E249" s="39" t="s">
        <v>41</v>
      </c>
      <c r="F249" s="31">
        <f t="shared" si="710"/>
        <v>9583.2999999999993</v>
      </c>
      <c r="G249" s="31">
        <f t="shared" si="711"/>
        <v>9253.2999999999993</v>
      </c>
      <c r="H249" s="31">
        <f t="shared" si="712"/>
        <v>11353.299999999999</v>
      </c>
      <c r="I249" s="31">
        <f t="shared" si="713"/>
        <v>0</v>
      </c>
      <c r="J249" s="31">
        <f t="shared" si="714"/>
        <v>0</v>
      </c>
      <c r="K249" s="31">
        <f t="shared" si="715"/>
        <v>0</v>
      </c>
      <c r="L249" s="31">
        <f t="shared" si="671"/>
        <v>9583.2999999999993</v>
      </c>
      <c r="M249" s="31">
        <f t="shared" si="672"/>
        <v>9253.2999999999993</v>
      </c>
      <c r="N249" s="31">
        <f t="shared" si="673"/>
        <v>11353.299999999999</v>
      </c>
      <c r="O249" s="31">
        <f t="shared" si="716"/>
        <v>0</v>
      </c>
      <c r="P249" s="31">
        <f t="shared" si="717"/>
        <v>0</v>
      </c>
      <c r="Q249" s="31">
        <f t="shared" si="718"/>
        <v>0</v>
      </c>
      <c r="R249" s="31">
        <f t="shared" si="674"/>
        <v>9583.2999999999993</v>
      </c>
      <c r="S249" s="31">
        <f t="shared" si="675"/>
        <v>9253.2999999999993</v>
      </c>
      <c r="T249" s="31">
        <f t="shared" si="676"/>
        <v>11353.299999999999</v>
      </c>
      <c r="U249" s="31">
        <f t="shared" si="719"/>
        <v>0</v>
      </c>
      <c r="V249" s="31">
        <f t="shared" si="720"/>
        <v>0</v>
      </c>
      <c r="W249" s="31">
        <f t="shared" si="721"/>
        <v>0</v>
      </c>
      <c r="X249" s="31">
        <f t="shared" si="677"/>
        <v>9583.2999999999993</v>
      </c>
      <c r="Y249" s="31">
        <f t="shared" si="678"/>
        <v>9253.2999999999993</v>
      </c>
      <c r="Z249" s="31">
        <f t="shared" si="679"/>
        <v>11353.299999999999</v>
      </c>
      <c r="AA249" s="31">
        <f t="shared" si="722"/>
        <v>0</v>
      </c>
      <c r="AB249" s="31">
        <f t="shared" si="723"/>
        <v>0</v>
      </c>
      <c r="AC249" s="31">
        <f t="shared" si="724"/>
        <v>0</v>
      </c>
      <c r="AD249" s="31">
        <f t="shared" si="680"/>
        <v>9583.2999999999993</v>
      </c>
      <c r="AE249" s="31">
        <f t="shared" si="681"/>
        <v>9253.2999999999993</v>
      </c>
      <c r="AF249" s="31">
        <f t="shared" si="682"/>
        <v>11353.299999999999</v>
      </c>
      <c r="AG249" s="31">
        <f t="shared" si="725"/>
        <v>0</v>
      </c>
      <c r="AH249" s="31">
        <f t="shared" si="726"/>
        <v>0</v>
      </c>
      <c r="AI249" s="31">
        <f t="shared" si="727"/>
        <v>0</v>
      </c>
      <c r="AJ249" s="31">
        <f t="shared" si="683"/>
        <v>9583.2999999999993</v>
      </c>
      <c r="AK249" s="31">
        <f t="shared" si="684"/>
        <v>9253.2999999999993</v>
      </c>
      <c r="AL249" s="31">
        <f t="shared" si="685"/>
        <v>11353.299999999999</v>
      </c>
      <c r="AM249" s="31">
        <f t="shared" si="728"/>
        <v>-3.2229999999999999</v>
      </c>
      <c r="AN249" s="31">
        <f t="shared" si="729"/>
        <v>0</v>
      </c>
      <c r="AO249" s="31">
        <f t="shared" si="730"/>
        <v>0</v>
      </c>
      <c r="AP249" s="31">
        <f t="shared" si="686"/>
        <v>9580.0769999999993</v>
      </c>
      <c r="AQ249" s="31">
        <f t="shared" si="687"/>
        <v>9253.2999999999993</v>
      </c>
      <c r="AR249" s="31">
        <f t="shared" si="688"/>
        <v>11353.299999999999</v>
      </c>
      <c r="AS249" s="31">
        <f t="shared" si="731"/>
        <v>0</v>
      </c>
      <c r="AT249" s="31">
        <f t="shared" si="732"/>
        <v>0</v>
      </c>
      <c r="AU249" s="31">
        <f t="shared" si="733"/>
        <v>0</v>
      </c>
      <c r="AV249" s="31">
        <f t="shared" si="689"/>
        <v>9580.0769999999993</v>
      </c>
      <c r="AW249" s="31">
        <f t="shared" si="690"/>
        <v>9253.2999999999993</v>
      </c>
      <c r="AX249" s="31">
        <f t="shared" si="691"/>
        <v>11353.299999999999</v>
      </c>
      <c r="AY249" s="31">
        <f t="shared" si="734"/>
        <v>0</v>
      </c>
      <c r="AZ249" s="31">
        <f t="shared" si="735"/>
        <v>0</v>
      </c>
      <c r="BA249" s="31">
        <f t="shared" si="736"/>
        <v>0</v>
      </c>
      <c r="BB249" s="31">
        <f t="shared" si="692"/>
        <v>9580.0769999999993</v>
      </c>
      <c r="BC249" s="31">
        <f t="shared" si="693"/>
        <v>9253.2999999999993</v>
      </c>
      <c r="BD249" s="31">
        <f t="shared" si="694"/>
        <v>11353.299999999999</v>
      </c>
      <c r="BE249" s="31">
        <f t="shared" si="737"/>
        <v>0</v>
      </c>
      <c r="BF249" s="31">
        <f t="shared" si="738"/>
        <v>0</v>
      </c>
      <c r="BG249" s="31">
        <f t="shared" si="739"/>
        <v>0</v>
      </c>
      <c r="BH249" s="31">
        <f t="shared" si="695"/>
        <v>9580.0769999999993</v>
      </c>
      <c r="BI249" s="31">
        <f t="shared" si="696"/>
        <v>9253.2999999999993</v>
      </c>
      <c r="BJ249" s="31">
        <f t="shared" si="697"/>
        <v>11353.299999999999</v>
      </c>
      <c r="BK249" s="31">
        <f t="shared" si="740"/>
        <v>0</v>
      </c>
      <c r="BL249" s="31">
        <f t="shared" si="741"/>
        <v>0</v>
      </c>
      <c r="BM249" s="31">
        <f t="shared" si="742"/>
        <v>0</v>
      </c>
      <c r="BN249" s="31">
        <f t="shared" si="698"/>
        <v>9580.0769999999993</v>
      </c>
      <c r="BO249" s="31">
        <f t="shared" si="699"/>
        <v>9253.2999999999993</v>
      </c>
      <c r="BP249" s="31">
        <f t="shared" si="700"/>
        <v>11353.299999999999</v>
      </c>
      <c r="BQ249" s="31">
        <f t="shared" si="743"/>
        <v>0</v>
      </c>
      <c r="BR249" s="31">
        <f t="shared" si="744"/>
        <v>0</v>
      </c>
      <c r="BS249" s="31">
        <f t="shared" si="701"/>
        <v>9580.0769999999993</v>
      </c>
      <c r="BT249" s="31">
        <f t="shared" si="702"/>
        <v>9253.2999999999993</v>
      </c>
      <c r="BU249" s="31">
        <f t="shared" si="703"/>
        <v>11353.299999999999</v>
      </c>
      <c r="BV249" s="31">
        <f t="shared" si="745"/>
        <v>0</v>
      </c>
      <c r="BW249" s="31">
        <f t="shared" si="746"/>
        <v>0</v>
      </c>
      <c r="BX249" s="31">
        <f t="shared" si="704"/>
        <v>9580.0769999999993</v>
      </c>
      <c r="BY249" s="31">
        <f t="shared" si="705"/>
        <v>9253.2999999999993</v>
      </c>
      <c r="BZ249" s="31">
        <f t="shared" si="706"/>
        <v>11353.299999999999</v>
      </c>
      <c r="CA249" s="31">
        <f t="shared" si="747"/>
        <v>0</v>
      </c>
      <c r="CB249" s="31">
        <f t="shared" si="748"/>
        <v>0</v>
      </c>
      <c r="CC249" s="31">
        <f t="shared" si="749"/>
        <v>0</v>
      </c>
      <c r="CD249" s="31">
        <f t="shared" si="707"/>
        <v>9580.0769999999993</v>
      </c>
      <c r="CE249" s="31">
        <f t="shared" si="708"/>
        <v>9253.2999999999993</v>
      </c>
      <c r="CF249" s="31">
        <f t="shared" si="709"/>
        <v>11353.299999999999</v>
      </c>
      <c r="CG249" s="31">
        <f t="shared" si="750"/>
        <v>0</v>
      </c>
      <c r="CH249" s="24"/>
      <c r="CI249" s="40"/>
      <c r="CN249" s="1" t="s">
        <v>30</v>
      </c>
    </row>
    <row r="250" ht="15">
      <c r="A250" s="16" t="s">
        <v>192</v>
      </c>
      <c r="B250" s="17">
        <v>240</v>
      </c>
      <c r="C250" s="16" t="s">
        <v>49</v>
      </c>
      <c r="D250" s="16" t="s">
        <v>42</v>
      </c>
      <c r="E250" s="39" t="s">
        <v>50</v>
      </c>
      <c r="F250" s="31">
        <v>9583.2999999999993</v>
      </c>
      <c r="G250" s="31">
        <v>9253.2999999999993</v>
      </c>
      <c r="H250" s="31">
        <v>11353.299999999999</v>
      </c>
      <c r="I250" s="31"/>
      <c r="J250" s="31"/>
      <c r="K250" s="31"/>
      <c r="L250" s="31">
        <f t="shared" si="671"/>
        <v>9583.2999999999993</v>
      </c>
      <c r="M250" s="31">
        <f t="shared" si="672"/>
        <v>9253.2999999999993</v>
      </c>
      <c r="N250" s="31">
        <f t="shared" si="673"/>
        <v>11353.299999999999</v>
      </c>
      <c r="O250" s="31"/>
      <c r="P250" s="31"/>
      <c r="Q250" s="31"/>
      <c r="R250" s="31">
        <f t="shared" si="674"/>
        <v>9583.2999999999993</v>
      </c>
      <c r="S250" s="31">
        <f t="shared" si="675"/>
        <v>9253.2999999999993</v>
      </c>
      <c r="T250" s="31">
        <f t="shared" si="676"/>
        <v>11353.299999999999</v>
      </c>
      <c r="U250" s="31"/>
      <c r="V250" s="31"/>
      <c r="W250" s="31"/>
      <c r="X250" s="31">
        <f t="shared" si="677"/>
        <v>9583.2999999999993</v>
      </c>
      <c r="Y250" s="31">
        <f t="shared" si="678"/>
        <v>9253.2999999999993</v>
      </c>
      <c r="Z250" s="31">
        <f t="shared" si="679"/>
        <v>11353.299999999999</v>
      </c>
      <c r="AA250" s="31"/>
      <c r="AB250" s="31"/>
      <c r="AC250" s="31"/>
      <c r="AD250" s="31">
        <f t="shared" si="680"/>
        <v>9583.2999999999993</v>
      </c>
      <c r="AE250" s="31">
        <f t="shared" si="681"/>
        <v>9253.2999999999993</v>
      </c>
      <c r="AF250" s="31">
        <f t="shared" si="682"/>
        <v>11353.299999999999</v>
      </c>
      <c r="AG250" s="31"/>
      <c r="AH250" s="31"/>
      <c r="AI250" s="31"/>
      <c r="AJ250" s="31">
        <f t="shared" si="683"/>
        <v>9583.2999999999993</v>
      </c>
      <c r="AK250" s="31">
        <f t="shared" si="684"/>
        <v>9253.2999999999993</v>
      </c>
      <c r="AL250" s="31">
        <f t="shared" si="685"/>
        <v>11353.299999999999</v>
      </c>
      <c r="AM250" s="31">
        <v>-3.2229999999999999</v>
      </c>
      <c r="AN250" s="31"/>
      <c r="AO250" s="31"/>
      <c r="AP250" s="31">
        <f t="shared" si="686"/>
        <v>9580.0769999999993</v>
      </c>
      <c r="AQ250" s="31">
        <f t="shared" si="687"/>
        <v>9253.2999999999993</v>
      </c>
      <c r="AR250" s="31">
        <f t="shared" si="688"/>
        <v>11353.299999999999</v>
      </c>
      <c r="AS250" s="31"/>
      <c r="AT250" s="31"/>
      <c r="AU250" s="31"/>
      <c r="AV250" s="31">
        <f t="shared" si="689"/>
        <v>9580.0769999999993</v>
      </c>
      <c r="AW250" s="31">
        <f t="shared" si="690"/>
        <v>9253.2999999999993</v>
      </c>
      <c r="AX250" s="31">
        <f t="shared" si="691"/>
        <v>11353.299999999999</v>
      </c>
      <c r="AY250" s="31"/>
      <c r="AZ250" s="31"/>
      <c r="BA250" s="31"/>
      <c r="BB250" s="31">
        <f t="shared" si="692"/>
        <v>9580.0769999999993</v>
      </c>
      <c r="BC250" s="31">
        <f t="shared" si="693"/>
        <v>9253.2999999999993</v>
      </c>
      <c r="BD250" s="31">
        <f t="shared" si="694"/>
        <v>11353.299999999999</v>
      </c>
      <c r="BE250" s="31"/>
      <c r="BF250" s="31"/>
      <c r="BG250" s="31"/>
      <c r="BH250" s="31">
        <f t="shared" si="695"/>
        <v>9580.0769999999993</v>
      </c>
      <c r="BI250" s="31">
        <f t="shared" si="696"/>
        <v>9253.2999999999993</v>
      </c>
      <c r="BJ250" s="31">
        <f t="shared" si="697"/>
        <v>11353.299999999999</v>
      </c>
      <c r="BK250" s="31"/>
      <c r="BL250" s="31"/>
      <c r="BM250" s="31"/>
      <c r="BN250" s="31">
        <f t="shared" si="698"/>
        <v>9580.0769999999993</v>
      </c>
      <c r="BO250" s="31">
        <f t="shared" si="699"/>
        <v>9253.2999999999993</v>
      </c>
      <c r="BP250" s="31">
        <f t="shared" si="700"/>
        <v>11353.299999999999</v>
      </c>
      <c r="BQ250" s="31"/>
      <c r="BR250" s="31"/>
      <c r="BS250" s="31">
        <f t="shared" si="701"/>
        <v>9580.0769999999993</v>
      </c>
      <c r="BT250" s="31">
        <f t="shared" si="702"/>
        <v>9253.2999999999993</v>
      </c>
      <c r="BU250" s="31">
        <f t="shared" si="703"/>
        <v>11353.299999999999</v>
      </c>
      <c r="BV250" s="31"/>
      <c r="BW250" s="31"/>
      <c r="BX250" s="31">
        <f t="shared" si="704"/>
        <v>9580.0769999999993</v>
      </c>
      <c r="BY250" s="31">
        <f t="shared" si="705"/>
        <v>9253.2999999999993</v>
      </c>
      <c r="BZ250" s="31">
        <f t="shared" si="706"/>
        <v>11353.299999999999</v>
      </c>
      <c r="CA250" s="31"/>
      <c r="CB250" s="31"/>
      <c r="CC250" s="31"/>
      <c r="CD250" s="31">
        <f t="shared" si="707"/>
        <v>9580.0769999999993</v>
      </c>
      <c r="CE250" s="31">
        <f t="shared" si="708"/>
        <v>9253.2999999999993</v>
      </c>
      <c r="CF250" s="31">
        <f t="shared" si="709"/>
        <v>11353.299999999999</v>
      </c>
      <c r="CG250" s="31"/>
      <c r="CH250" s="24"/>
      <c r="CI250" s="40"/>
    </row>
    <row r="251" ht="29.850000000000001">
      <c r="A251" s="16" t="s">
        <v>192</v>
      </c>
      <c r="B251" s="17">
        <v>300</v>
      </c>
      <c r="C251" s="16"/>
      <c r="D251" s="16"/>
      <c r="E251" s="39" t="s">
        <v>194</v>
      </c>
      <c r="F251" s="31">
        <f t="shared" si="710"/>
        <v>804.60000000000002</v>
      </c>
      <c r="G251" s="31">
        <f t="shared" si="711"/>
        <v>804.60000000000002</v>
      </c>
      <c r="H251" s="31">
        <f t="shared" si="712"/>
        <v>804.60000000000002</v>
      </c>
      <c r="I251" s="31">
        <f t="shared" si="713"/>
        <v>0</v>
      </c>
      <c r="J251" s="31">
        <f t="shared" si="714"/>
        <v>0</v>
      </c>
      <c r="K251" s="31">
        <f t="shared" si="715"/>
        <v>0</v>
      </c>
      <c r="L251" s="31">
        <f t="shared" si="671"/>
        <v>804.60000000000002</v>
      </c>
      <c r="M251" s="31">
        <f t="shared" si="672"/>
        <v>804.60000000000002</v>
      </c>
      <c r="N251" s="31">
        <f t="shared" si="673"/>
        <v>804.60000000000002</v>
      </c>
      <c r="O251" s="31">
        <f t="shared" si="716"/>
        <v>0</v>
      </c>
      <c r="P251" s="31">
        <f t="shared" si="717"/>
        <v>0</v>
      </c>
      <c r="Q251" s="31">
        <f t="shared" si="718"/>
        <v>0</v>
      </c>
      <c r="R251" s="31">
        <f t="shared" si="674"/>
        <v>804.60000000000002</v>
      </c>
      <c r="S251" s="31">
        <f t="shared" si="675"/>
        <v>804.60000000000002</v>
      </c>
      <c r="T251" s="31">
        <f t="shared" si="676"/>
        <v>804.60000000000002</v>
      </c>
      <c r="U251" s="31">
        <f t="shared" si="719"/>
        <v>0</v>
      </c>
      <c r="V251" s="31">
        <f t="shared" si="720"/>
        <v>0</v>
      </c>
      <c r="W251" s="31">
        <f t="shared" si="721"/>
        <v>0</v>
      </c>
      <c r="X251" s="31">
        <f t="shared" si="677"/>
        <v>804.60000000000002</v>
      </c>
      <c r="Y251" s="31">
        <f t="shared" si="678"/>
        <v>804.60000000000002</v>
      </c>
      <c r="Z251" s="31">
        <f t="shared" si="679"/>
        <v>804.60000000000002</v>
      </c>
      <c r="AA251" s="31">
        <f t="shared" si="722"/>
        <v>0</v>
      </c>
      <c r="AB251" s="31">
        <f t="shared" si="723"/>
        <v>0</v>
      </c>
      <c r="AC251" s="31">
        <f t="shared" si="724"/>
        <v>0</v>
      </c>
      <c r="AD251" s="31">
        <f t="shared" si="680"/>
        <v>804.60000000000002</v>
      </c>
      <c r="AE251" s="31">
        <f t="shared" si="681"/>
        <v>804.60000000000002</v>
      </c>
      <c r="AF251" s="31">
        <f t="shared" si="682"/>
        <v>804.60000000000002</v>
      </c>
      <c r="AG251" s="31">
        <f t="shared" si="725"/>
        <v>0</v>
      </c>
      <c r="AH251" s="31">
        <f t="shared" si="726"/>
        <v>0</v>
      </c>
      <c r="AI251" s="31">
        <f t="shared" si="727"/>
        <v>0</v>
      </c>
      <c r="AJ251" s="31">
        <f t="shared" si="683"/>
        <v>804.60000000000002</v>
      </c>
      <c r="AK251" s="31">
        <f t="shared" si="684"/>
        <v>804.60000000000002</v>
      </c>
      <c r="AL251" s="31">
        <f t="shared" si="685"/>
        <v>804.60000000000002</v>
      </c>
      <c r="AM251" s="31">
        <f t="shared" si="728"/>
        <v>0</v>
      </c>
      <c r="AN251" s="31">
        <f t="shared" si="729"/>
        <v>0</v>
      </c>
      <c r="AO251" s="31">
        <f t="shared" si="730"/>
        <v>0</v>
      </c>
      <c r="AP251" s="31">
        <f t="shared" si="686"/>
        <v>804.60000000000002</v>
      </c>
      <c r="AQ251" s="31">
        <f t="shared" si="687"/>
        <v>804.60000000000002</v>
      </c>
      <c r="AR251" s="31">
        <f t="shared" si="688"/>
        <v>804.60000000000002</v>
      </c>
      <c r="AS251" s="31">
        <f t="shared" si="731"/>
        <v>0</v>
      </c>
      <c r="AT251" s="31">
        <f t="shared" si="732"/>
        <v>0</v>
      </c>
      <c r="AU251" s="31">
        <f t="shared" si="733"/>
        <v>0</v>
      </c>
      <c r="AV251" s="31">
        <f t="shared" si="689"/>
        <v>804.60000000000002</v>
      </c>
      <c r="AW251" s="31">
        <f t="shared" si="690"/>
        <v>804.60000000000002</v>
      </c>
      <c r="AX251" s="31">
        <f t="shared" si="691"/>
        <v>804.60000000000002</v>
      </c>
      <c r="AY251" s="31">
        <f t="shared" si="734"/>
        <v>0</v>
      </c>
      <c r="AZ251" s="31">
        <f t="shared" si="735"/>
        <v>0</v>
      </c>
      <c r="BA251" s="31">
        <f t="shared" si="736"/>
        <v>0</v>
      </c>
      <c r="BB251" s="31">
        <f t="shared" si="692"/>
        <v>804.60000000000002</v>
      </c>
      <c r="BC251" s="31">
        <f t="shared" si="693"/>
        <v>804.60000000000002</v>
      </c>
      <c r="BD251" s="31">
        <f t="shared" si="694"/>
        <v>804.60000000000002</v>
      </c>
      <c r="BE251" s="31">
        <f t="shared" si="737"/>
        <v>0</v>
      </c>
      <c r="BF251" s="31">
        <f t="shared" si="738"/>
        <v>0</v>
      </c>
      <c r="BG251" s="31">
        <f t="shared" si="739"/>
        <v>0</v>
      </c>
      <c r="BH251" s="31">
        <f t="shared" si="695"/>
        <v>804.60000000000002</v>
      </c>
      <c r="BI251" s="31">
        <f t="shared" si="696"/>
        <v>804.60000000000002</v>
      </c>
      <c r="BJ251" s="31">
        <f t="shared" si="697"/>
        <v>804.60000000000002</v>
      </c>
      <c r="BK251" s="31">
        <f t="shared" si="740"/>
        <v>0</v>
      </c>
      <c r="BL251" s="31">
        <f t="shared" si="741"/>
        <v>0</v>
      </c>
      <c r="BM251" s="31">
        <f t="shared" si="742"/>
        <v>0</v>
      </c>
      <c r="BN251" s="31">
        <f t="shared" si="698"/>
        <v>804.60000000000002</v>
      </c>
      <c r="BO251" s="31">
        <f t="shared" si="699"/>
        <v>804.60000000000002</v>
      </c>
      <c r="BP251" s="31">
        <f t="shared" si="700"/>
        <v>804.60000000000002</v>
      </c>
      <c r="BQ251" s="31">
        <f t="shared" si="743"/>
        <v>0</v>
      </c>
      <c r="BR251" s="31">
        <f t="shared" si="744"/>
        <v>0</v>
      </c>
      <c r="BS251" s="31">
        <f t="shared" si="701"/>
        <v>804.60000000000002</v>
      </c>
      <c r="BT251" s="31">
        <f t="shared" si="702"/>
        <v>804.60000000000002</v>
      </c>
      <c r="BU251" s="31">
        <f t="shared" si="703"/>
        <v>804.60000000000002</v>
      </c>
      <c r="BV251" s="31">
        <f t="shared" si="745"/>
        <v>0</v>
      </c>
      <c r="BW251" s="31">
        <f t="shared" si="746"/>
        <v>0</v>
      </c>
      <c r="BX251" s="31">
        <f t="shared" si="704"/>
        <v>804.60000000000002</v>
      </c>
      <c r="BY251" s="31">
        <f t="shared" si="705"/>
        <v>804.60000000000002</v>
      </c>
      <c r="BZ251" s="31">
        <f t="shared" si="706"/>
        <v>804.60000000000002</v>
      </c>
      <c r="CA251" s="31">
        <f t="shared" si="747"/>
        <v>0</v>
      </c>
      <c r="CB251" s="31">
        <f t="shared" si="748"/>
        <v>0</v>
      </c>
      <c r="CC251" s="31">
        <f t="shared" si="749"/>
        <v>0</v>
      </c>
      <c r="CD251" s="31">
        <f t="shared" si="707"/>
        <v>804.60000000000002</v>
      </c>
      <c r="CE251" s="31">
        <f t="shared" si="708"/>
        <v>804.60000000000002</v>
      </c>
      <c r="CF251" s="31">
        <f t="shared" si="709"/>
        <v>804.60000000000002</v>
      </c>
      <c r="CG251" s="31">
        <f t="shared" si="750"/>
        <v>0</v>
      </c>
      <c r="CH251" s="24"/>
      <c r="CI251" s="40"/>
      <c r="CM251" s="1" t="s">
        <v>29</v>
      </c>
    </row>
    <row r="252" ht="15">
      <c r="A252" s="16" t="s">
        <v>192</v>
      </c>
      <c r="B252" s="17">
        <v>350</v>
      </c>
      <c r="C252" s="16"/>
      <c r="D252" s="16"/>
      <c r="E252" s="39" t="s">
        <v>195</v>
      </c>
      <c r="F252" s="31">
        <f t="shared" si="710"/>
        <v>804.60000000000002</v>
      </c>
      <c r="G252" s="31">
        <f t="shared" si="711"/>
        <v>804.60000000000002</v>
      </c>
      <c r="H252" s="31">
        <f t="shared" si="712"/>
        <v>804.60000000000002</v>
      </c>
      <c r="I252" s="31">
        <f t="shared" si="713"/>
        <v>0</v>
      </c>
      <c r="J252" s="31">
        <f t="shared" si="714"/>
        <v>0</v>
      </c>
      <c r="K252" s="31">
        <f t="shared" si="715"/>
        <v>0</v>
      </c>
      <c r="L252" s="31">
        <f t="shared" si="671"/>
        <v>804.60000000000002</v>
      </c>
      <c r="M252" s="31">
        <f t="shared" si="672"/>
        <v>804.60000000000002</v>
      </c>
      <c r="N252" s="31">
        <f t="shared" si="673"/>
        <v>804.60000000000002</v>
      </c>
      <c r="O252" s="31">
        <f t="shared" si="716"/>
        <v>0</v>
      </c>
      <c r="P252" s="31">
        <f t="shared" si="717"/>
        <v>0</v>
      </c>
      <c r="Q252" s="31">
        <f t="shared" si="718"/>
        <v>0</v>
      </c>
      <c r="R252" s="31">
        <f t="shared" si="674"/>
        <v>804.60000000000002</v>
      </c>
      <c r="S252" s="31">
        <f t="shared" si="675"/>
        <v>804.60000000000002</v>
      </c>
      <c r="T252" s="31">
        <f t="shared" si="676"/>
        <v>804.60000000000002</v>
      </c>
      <c r="U252" s="31">
        <f t="shared" si="719"/>
        <v>0</v>
      </c>
      <c r="V252" s="31">
        <f t="shared" si="720"/>
        <v>0</v>
      </c>
      <c r="W252" s="31">
        <f t="shared" si="721"/>
        <v>0</v>
      </c>
      <c r="X252" s="31">
        <f t="shared" si="677"/>
        <v>804.60000000000002</v>
      </c>
      <c r="Y252" s="31">
        <f t="shared" si="678"/>
        <v>804.60000000000002</v>
      </c>
      <c r="Z252" s="31">
        <f t="shared" si="679"/>
        <v>804.60000000000002</v>
      </c>
      <c r="AA252" s="31">
        <f t="shared" si="722"/>
        <v>0</v>
      </c>
      <c r="AB252" s="31">
        <f t="shared" si="723"/>
        <v>0</v>
      </c>
      <c r="AC252" s="31">
        <f t="shared" si="724"/>
        <v>0</v>
      </c>
      <c r="AD252" s="31">
        <f t="shared" si="680"/>
        <v>804.60000000000002</v>
      </c>
      <c r="AE252" s="31">
        <f t="shared" si="681"/>
        <v>804.60000000000002</v>
      </c>
      <c r="AF252" s="31">
        <f t="shared" si="682"/>
        <v>804.60000000000002</v>
      </c>
      <c r="AG252" s="31">
        <f t="shared" si="725"/>
        <v>0</v>
      </c>
      <c r="AH252" s="31">
        <f t="shared" si="726"/>
        <v>0</v>
      </c>
      <c r="AI252" s="31">
        <f t="shared" si="727"/>
        <v>0</v>
      </c>
      <c r="AJ252" s="31">
        <f t="shared" si="683"/>
        <v>804.60000000000002</v>
      </c>
      <c r="AK252" s="31">
        <f t="shared" si="684"/>
        <v>804.60000000000002</v>
      </c>
      <c r="AL252" s="31">
        <f t="shared" si="685"/>
        <v>804.60000000000002</v>
      </c>
      <c r="AM252" s="31">
        <f t="shared" si="728"/>
        <v>0</v>
      </c>
      <c r="AN252" s="31">
        <f t="shared" si="729"/>
        <v>0</v>
      </c>
      <c r="AO252" s="31">
        <f t="shared" si="730"/>
        <v>0</v>
      </c>
      <c r="AP252" s="31">
        <f t="shared" si="686"/>
        <v>804.60000000000002</v>
      </c>
      <c r="AQ252" s="31">
        <f t="shared" si="687"/>
        <v>804.60000000000002</v>
      </c>
      <c r="AR252" s="31">
        <f t="shared" si="688"/>
        <v>804.60000000000002</v>
      </c>
      <c r="AS252" s="31">
        <f t="shared" si="731"/>
        <v>0</v>
      </c>
      <c r="AT252" s="31">
        <f t="shared" si="732"/>
        <v>0</v>
      </c>
      <c r="AU252" s="31">
        <f t="shared" si="733"/>
        <v>0</v>
      </c>
      <c r="AV252" s="31">
        <f t="shared" si="689"/>
        <v>804.60000000000002</v>
      </c>
      <c r="AW252" s="31">
        <f t="shared" si="690"/>
        <v>804.60000000000002</v>
      </c>
      <c r="AX252" s="31">
        <f t="shared" si="691"/>
        <v>804.60000000000002</v>
      </c>
      <c r="AY252" s="31">
        <f t="shared" si="734"/>
        <v>0</v>
      </c>
      <c r="AZ252" s="31">
        <f t="shared" si="735"/>
        <v>0</v>
      </c>
      <c r="BA252" s="31">
        <f t="shared" si="736"/>
        <v>0</v>
      </c>
      <c r="BB252" s="31">
        <f t="shared" si="692"/>
        <v>804.60000000000002</v>
      </c>
      <c r="BC252" s="31">
        <f t="shared" si="693"/>
        <v>804.60000000000002</v>
      </c>
      <c r="BD252" s="31">
        <f t="shared" si="694"/>
        <v>804.60000000000002</v>
      </c>
      <c r="BE252" s="31">
        <f t="shared" si="737"/>
        <v>0</v>
      </c>
      <c r="BF252" s="31">
        <f t="shared" si="738"/>
        <v>0</v>
      </c>
      <c r="BG252" s="31">
        <f t="shared" si="739"/>
        <v>0</v>
      </c>
      <c r="BH252" s="31">
        <f t="shared" si="695"/>
        <v>804.60000000000002</v>
      </c>
      <c r="BI252" s="31">
        <f t="shared" si="696"/>
        <v>804.60000000000002</v>
      </c>
      <c r="BJ252" s="31">
        <f t="shared" si="697"/>
        <v>804.60000000000002</v>
      </c>
      <c r="BK252" s="31">
        <f t="shared" si="740"/>
        <v>0</v>
      </c>
      <c r="BL252" s="31">
        <f t="shared" si="741"/>
        <v>0</v>
      </c>
      <c r="BM252" s="31">
        <f t="shared" si="742"/>
        <v>0</v>
      </c>
      <c r="BN252" s="31">
        <f t="shared" si="698"/>
        <v>804.60000000000002</v>
      </c>
      <c r="BO252" s="31">
        <f t="shared" si="699"/>
        <v>804.60000000000002</v>
      </c>
      <c r="BP252" s="31">
        <f t="shared" si="700"/>
        <v>804.60000000000002</v>
      </c>
      <c r="BQ252" s="31">
        <f t="shared" si="743"/>
        <v>0</v>
      </c>
      <c r="BR252" s="31">
        <f t="shared" si="744"/>
        <v>0</v>
      </c>
      <c r="BS252" s="31">
        <f t="shared" si="701"/>
        <v>804.60000000000002</v>
      </c>
      <c r="BT252" s="31">
        <f t="shared" si="702"/>
        <v>804.60000000000002</v>
      </c>
      <c r="BU252" s="31">
        <f t="shared" si="703"/>
        <v>804.60000000000002</v>
      </c>
      <c r="BV252" s="31">
        <f t="shared" si="745"/>
        <v>0</v>
      </c>
      <c r="BW252" s="31">
        <f t="shared" si="746"/>
        <v>0</v>
      </c>
      <c r="BX252" s="31">
        <f t="shared" si="704"/>
        <v>804.60000000000002</v>
      </c>
      <c r="BY252" s="31">
        <f t="shared" si="705"/>
        <v>804.60000000000002</v>
      </c>
      <c r="BZ252" s="31">
        <f t="shared" si="706"/>
        <v>804.60000000000002</v>
      </c>
      <c r="CA252" s="31">
        <f t="shared" si="747"/>
        <v>0</v>
      </c>
      <c r="CB252" s="31">
        <f t="shared" si="748"/>
        <v>0</v>
      </c>
      <c r="CC252" s="31">
        <f t="shared" si="749"/>
        <v>0</v>
      </c>
      <c r="CD252" s="31">
        <f t="shared" si="707"/>
        <v>804.60000000000002</v>
      </c>
      <c r="CE252" s="31">
        <f t="shared" si="708"/>
        <v>804.60000000000002</v>
      </c>
      <c r="CF252" s="31">
        <f t="shared" si="709"/>
        <v>804.60000000000002</v>
      </c>
      <c r="CG252" s="31">
        <f t="shared" si="750"/>
        <v>0</v>
      </c>
      <c r="CH252" s="24"/>
      <c r="CI252" s="40"/>
      <c r="CN252" s="1" t="s">
        <v>30</v>
      </c>
    </row>
    <row r="253" ht="15">
      <c r="A253" s="16" t="s">
        <v>192</v>
      </c>
      <c r="B253" s="17">
        <v>350</v>
      </c>
      <c r="C253" s="16" t="s">
        <v>49</v>
      </c>
      <c r="D253" s="16" t="s">
        <v>42</v>
      </c>
      <c r="E253" s="39" t="s">
        <v>50</v>
      </c>
      <c r="F253" s="31">
        <v>804.60000000000002</v>
      </c>
      <c r="G253" s="31">
        <v>804.60000000000002</v>
      </c>
      <c r="H253" s="31">
        <v>804.60000000000002</v>
      </c>
      <c r="I253" s="31"/>
      <c r="J253" s="31"/>
      <c r="K253" s="31"/>
      <c r="L253" s="31">
        <f t="shared" si="671"/>
        <v>804.60000000000002</v>
      </c>
      <c r="M253" s="31">
        <f t="shared" si="672"/>
        <v>804.60000000000002</v>
      </c>
      <c r="N253" s="31">
        <f t="shared" si="673"/>
        <v>804.60000000000002</v>
      </c>
      <c r="O253" s="31"/>
      <c r="P253" s="31"/>
      <c r="Q253" s="31"/>
      <c r="R253" s="31">
        <f t="shared" si="674"/>
        <v>804.60000000000002</v>
      </c>
      <c r="S253" s="31">
        <f t="shared" si="675"/>
        <v>804.60000000000002</v>
      </c>
      <c r="T253" s="31">
        <f t="shared" si="676"/>
        <v>804.60000000000002</v>
      </c>
      <c r="U253" s="31"/>
      <c r="V253" s="31"/>
      <c r="W253" s="31"/>
      <c r="X253" s="31">
        <f t="shared" si="677"/>
        <v>804.60000000000002</v>
      </c>
      <c r="Y253" s="31">
        <f t="shared" si="678"/>
        <v>804.60000000000002</v>
      </c>
      <c r="Z253" s="31">
        <f t="shared" si="679"/>
        <v>804.60000000000002</v>
      </c>
      <c r="AA253" s="31"/>
      <c r="AB253" s="31"/>
      <c r="AC253" s="31"/>
      <c r="AD253" s="31">
        <f t="shared" si="680"/>
        <v>804.60000000000002</v>
      </c>
      <c r="AE253" s="31">
        <f t="shared" si="681"/>
        <v>804.60000000000002</v>
      </c>
      <c r="AF253" s="31">
        <f t="shared" si="682"/>
        <v>804.60000000000002</v>
      </c>
      <c r="AG253" s="31"/>
      <c r="AH253" s="31"/>
      <c r="AI253" s="31"/>
      <c r="AJ253" s="31">
        <f t="shared" si="683"/>
        <v>804.60000000000002</v>
      </c>
      <c r="AK253" s="31">
        <f t="shared" si="684"/>
        <v>804.60000000000002</v>
      </c>
      <c r="AL253" s="31">
        <f t="shared" si="685"/>
        <v>804.60000000000002</v>
      </c>
      <c r="AM253" s="31"/>
      <c r="AN253" s="31"/>
      <c r="AO253" s="31"/>
      <c r="AP253" s="31">
        <f t="shared" si="686"/>
        <v>804.60000000000002</v>
      </c>
      <c r="AQ253" s="31">
        <f t="shared" si="687"/>
        <v>804.60000000000002</v>
      </c>
      <c r="AR253" s="31">
        <f t="shared" si="688"/>
        <v>804.60000000000002</v>
      </c>
      <c r="AS253" s="31"/>
      <c r="AT253" s="31"/>
      <c r="AU253" s="31"/>
      <c r="AV253" s="31">
        <f t="shared" si="689"/>
        <v>804.60000000000002</v>
      </c>
      <c r="AW253" s="31">
        <f t="shared" si="690"/>
        <v>804.60000000000002</v>
      </c>
      <c r="AX253" s="31">
        <f t="shared" si="691"/>
        <v>804.60000000000002</v>
      </c>
      <c r="AY253" s="31"/>
      <c r="AZ253" s="31"/>
      <c r="BA253" s="31"/>
      <c r="BB253" s="31">
        <f t="shared" si="692"/>
        <v>804.60000000000002</v>
      </c>
      <c r="BC253" s="31">
        <f t="shared" si="693"/>
        <v>804.60000000000002</v>
      </c>
      <c r="BD253" s="31">
        <f t="shared" si="694"/>
        <v>804.60000000000002</v>
      </c>
      <c r="BE253" s="31"/>
      <c r="BF253" s="31"/>
      <c r="BG253" s="31"/>
      <c r="BH253" s="31">
        <f t="shared" si="695"/>
        <v>804.60000000000002</v>
      </c>
      <c r="BI253" s="31">
        <f t="shared" si="696"/>
        <v>804.60000000000002</v>
      </c>
      <c r="BJ253" s="31">
        <f t="shared" si="697"/>
        <v>804.60000000000002</v>
      </c>
      <c r="BK253" s="31"/>
      <c r="BL253" s="31"/>
      <c r="BM253" s="31"/>
      <c r="BN253" s="31">
        <f t="shared" si="698"/>
        <v>804.60000000000002</v>
      </c>
      <c r="BO253" s="31">
        <f t="shared" si="699"/>
        <v>804.60000000000002</v>
      </c>
      <c r="BP253" s="31">
        <f t="shared" si="700"/>
        <v>804.60000000000002</v>
      </c>
      <c r="BQ253" s="31"/>
      <c r="BR253" s="31"/>
      <c r="BS253" s="31">
        <f t="shared" si="701"/>
        <v>804.60000000000002</v>
      </c>
      <c r="BT253" s="31">
        <f t="shared" si="702"/>
        <v>804.60000000000002</v>
      </c>
      <c r="BU253" s="31">
        <f t="shared" si="703"/>
        <v>804.60000000000002</v>
      </c>
      <c r="BV253" s="31"/>
      <c r="BW253" s="31"/>
      <c r="BX253" s="31">
        <f t="shared" si="704"/>
        <v>804.60000000000002</v>
      </c>
      <c r="BY253" s="31">
        <f t="shared" si="705"/>
        <v>804.60000000000002</v>
      </c>
      <c r="BZ253" s="31">
        <f t="shared" si="706"/>
        <v>804.60000000000002</v>
      </c>
      <c r="CA253" s="31"/>
      <c r="CB253" s="31"/>
      <c r="CC253" s="31"/>
      <c r="CD253" s="31">
        <f t="shared" si="707"/>
        <v>804.60000000000002</v>
      </c>
      <c r="CE253" s="31">
        <f t="shared" si="708"/>
        <v>804.60000000000002</v>
      </c>
      <c r="CF253" s="31">
        <f t="shared" si="709"/>
        <v>804.60000000000002</v>
      </c>
      <c r="CG253" s="31"/>
      <c r="CH253" s="24"/>
      <c r="CI253" s="40"/>
    </row>
    <row r="254" ht="43.75">
      <c r="A254" s="16" t="s">
        <v>192</v>
      </c>
      <c r="B254" s="17">
        <v>600</v>
      </c>
      <c r="C254" s="16"/>
      <c r="D254" s="16"/>
      <c r="E254" s="39" t="s">
        <v>45</v>
      </c>
      <c r="F254" s="31">
        <f>F255+F257</f>
        <v>67579.100000000006</v>
      </c>
      <c r="G254" s="31">
        <f>G255+G257</f>
        <v>67570.5</v>
      </c>
      <c r="H254" s="31">
        <f>H255+H257</f>
        <v>67570.5</v>
      </c>
      <c r="I254" s="31">
        <f>I255+I257</f>
        <v>0</v>
      </c>
      <c r="J254" s="31">
        <f>J255+J257</f>
        <v>0</v>
      </c>
      <c r="K254" s="31">
        <f>K255+K257</f>
        <v>0</v>
      </c>
      <c r="L254" s="31">
        <f t="shared" si="671"/>
        <v>67579.100000000006</v>
      </c>
      <c r="M254" s="31">
        <f t="shared" si="672"/>
        <v>67570.5</v>
      </c>
      <c r="N254" s="31">
        <f t="shared" si="673"/>
        <v>67570.5</v>
      </c>
      <c r="O254" s="31">
        <f>O255+O257</f>
        <v>0</v>
      </c>
      <c r="P254" s="31">
        <f>P255+P257</f>
        <v>0</v>
      </c>
      <c r="Q254" s="31">
        <f>Q255+Q257</f>
        <v>0</v>
      </c>
      <c r="R254" s="31">
        <f t="shared" si="674"/>
        <v>67579.100000000006</v>
      </c>
      <c r="S254" s="31">
        <f t="shared" si="675"/>
        <v>67570.5</v>
      </c>
      <c r="T254" s="31">
        <f t="shared" si="676"/>
        <v>67570.5</v>
      </c>
      <c r="U254" s="31">
        <f>U255+U257</f>
        <v>0</v>
      </c>
      <c r="V254" s="31">
        <f>V255+V257</f>
        <v>0</v>
      </c>
      <c r="W254" s="31">
        <f>W255+W257</f>
        <v>0</v>
      </c>
      <c r="X254" s="31">
        <f t="shared" si="677"/>
        <v>67579.100000000006</v>
      </c>
      <c r="Y254" s="31">
        <f t="shared" si="678"/>
        <v>67570.5</v>
      </c>
      <c r="Z254" s="31">
        <f t="shared" si="679"/>
        <v>67570.5</v>
      </c>
      <c r="AA254" s="31">
        <f>AA255+AA257</f>
        <v>0</v>
      </c>
      <c r="AB254" s="31">
        <f>AB255+AB257</f>
        <v>0</v>
      </c>
      <c r="AC254" s="31">
        <f>AC255+AC257</f>
        <v>0</v>
      </c>
      <c r="AD254" s="31">
        <f t="shared" si="680"/>
        <v>67579.100000000006</v>
      </c>
      <c r="AE254" s="31">
        <f t="shared" si="681"/>
        <v>67570.5</v>
      </c>
      <c r="AF254" s="31">
        <f t="shared" si="682"/>
        <v>67570.5</v>
      </c>
      <c r="AG254" s="31">
        <f>AG255+AG257</f>
        <v>0</v>
      </c>
      <c r="AH254" s="31">
        <f>AH255+AH257</f>
        <v>0</v>
      </c>
      <c r="AI254" s="31">
        <f>AI255+AI257</f>
        <v>0</v>
      </c>
      <c r="AJ254" s="31">
        <f t="shared" si="683"/>
        <v>67579.100000000006</v>
      </c>
      <c r="AK254" s="31">
        <f t="shared" si="684"/>
        <v>67570.5</v>
      </c>
      <c r="AL254" s="31">
        <f t="shared" si="685"/>
        <v>67570.5</v>
      </c>
      <c r="AM254" s="31">
        <f>AM255+AM257</f>
        <v>-150.172</v>
      </c>
      <c r="AN254" s="31">
        <f>AN255+AN257</f>
        <v>0</v>
      </c>
      <c r="AO254" s="31">
        <f>AO255+AO257</f>
        <v>0</v>
      </c>
      <c r="AP254" s="31">
        <f t="shared" si="686"/>
        <v>67428.928</v>
      </c>
      <c r="AQ254" s="31">
        <f t="shared" si="687"/>
        <v>67570.5</v>
      </c>
      <c r="AR254" s="31">
        <f t="shared" si="688"/>
        <v>67570.5</v>
      </c>
      <c r="AS254" s="31">
        <f>AS255+AS257</f>
        <v>0</v>
      </c>
      <c r="AT254" s="31">
        <f>AT255+AT257</f>
        <v>0</v>
      </c>
      <c r="AU254" s="31">
        <f>AU255+AU257</f>
        <v>0</v>
      </c>
      <c r="AV254" s="31">
        <f t="shared" si="689"/>
        <v>67428.928</v>
      </c>
      <c r="AW254" s="31">
        <f t="shared" si="690"/>
        <v>67570.5</v>
      </c>
      <c r="AX254" s="31">
        <f t="shared" si="691"/>
        <v>67570.5</v>
      </c>
      <c r="AY254" s="31">
        <f>AY255+AY257</f>
        <v>3229.848</v>
      </c>
      <c r="AZ254" s="31">
        <f>AZ255+AZ257</f>
        <v>6459.6959999999999</v>
      </c>
      <c r="BA254" s="31">
        <f>BA255+BA257</f>
        <v>6459.6959999999999</v>
      </c>
      <c r="BB254" s="31">
        <f t="shared" si="692"/>
        <v>70658.775999999998</v>
      </c>
      <c r="BC254" s="31">
        <f t="shared" si="693"/>
        <v>74030.195999999996</v>
      </c>
      <c r="BD254" s="31">
        <f t="shared" si="694"/>
        <v>74030.195999999996</v>
      </c>
      <c r="BE254" s="31">
        <f>BE255+BE257</f>
        <v>0</v>
      </c>
      <c r="BF254" s="31">
        <f>BF255+BF257</f>
        <v>0</v>
      </c>
      <c r="BG254" s="31">
        <f>BG255+BG257</f>
        <v>0</v>
      </c>
      <c r="BH254" s="31">
        <f t="shared" si="695"/>
        <v>70658.775999999998</v>
      </c>
      <c r="BI254" s="31">
        <f t="shared" si="696"/>
        <v>74030.195999999996</v>
      </c>
      <c r="BJ254" s="31">
        <f t="shared" si="697"/>
        <v>74030.195999999996</v>
      </c>
      <c r="BK254" s="31">
        <f>BK255+BK257</f>
        <v>33237.370000000003</v>
      </c>
      <c r="BL254" s="31">
        <f>BL255+BL257</f>
        <v>0</v>
      </c>
      <c r="BM254" s="31">
        <f>BM255+BM257</f>
        <v>0</v>
      </c>
      <c r="BN254" s="31">
        <f t="shared" si="698"/>
        <v>103896.14600000001</v>
      </c>
      <c r="BO254" s="31">
        <f t="shared" si="699"/>
        <v>74030.195999999996</v>
      </c>
      <c r="BP254" s="31">
        <f t="shared" si="700"/>
        <v>74030.195999999996</v>
      </c>
      <c r="BQ254" s="31">
        <f>BQ255+BQ257</f>
        <v>-222.37</v>
      </c>
      <c r="BR254" s="31">
        <f>BR255+BR257</f>
        <v>0</v>
      </c>
      <c r="BS254" s="31">
        <f t="shared" si="701"/>
        <v>103673.77600000001</v>
      </c>
      <c r="BT254" s="31">
        <f t="shared" si="702"/>
        <v>74030.195999999996</v>
      </c>
      <c r="BU254" s="31">
        <f t="shared" si="703"/>
        <v>74030.195999999996</v>
      </c>
      <c r="BV254" s="31">
        <f>BV255+BV257</f>
        <v>0</v>
      </c>
      <c r="BW254" s="31">
        <f>BW255+BW257</f>
        <v>0</v>
      </c>
      <c r="BX254" s="31">
        <f t="shared" si="704"/>
        <v>103673.77600000001</v>
      </c>
      <c r="BY254" s="31">
        <f t="shared" si="705"/>
        <v>74030.195999999996</v>
      </c>
      <c r="BZ254" s="31">
        <f t="shared" si="706"/>
        <v>74030.195999999996</v>
      </c>
      <c r="CA254" s="31">
        <f>CA255+CA257</f>
        <v>0</v>
      </c>
      <c r="CB254" s="31">
        <f>CB255+CB257</f>
        <v>0</v>
      </c>
      <c r="CC254" s="31">
        <f>CC255+CC257</f>
        <v>0</v>
      </c>
      <c r="CD254" s="31">
        <f t="shared" si="707"/>
        <v>103673.77600000001</v>
      </c>
      <c r="CE254" s="31">
        <f t="shared" si="708"/>
        <v>74030.195999999996</v>
      </c>
      <c r="CF254" s="31">
        <f t="shared" si="709"/>
        <v>74030.195999999996</v>
      </c>
      <c r="CG254" s="31">
        <f>CG255+CG257</f>
        <v>0</v>
      </c>
      <c r="CH254" s="24"/>
      <c r="CI254" s="40"/>
      <c r="CM254" s="1" t="s">
        <v>29</v>
      </c>
    </row>
    <row r="255" ht="15">
      <c r="A255" s="16" t="s">
        <v>192</v>
      </c>
      <c r="B255" s="17">
        <v>610</v>
      </c>
      <c r="C255" s="16"/>
      <c r="D255" s="16"/>
      <c r="E255" s="39" t="s">
        <v>104</v>
      </c>
      <c r="F255" s="31">
        <f>F256</f>
        <v>47634.699999999997</v>
      </c>
      <c r="G255" s="31">
        <f>G256</f>
        <v>47626.099999999999</v>
      </c>
      <c r="H255" s="31">
        <f>H256</f>
        <v>47626.099999999999</v>
      </c>
      <c r="I255" s="31">
        <f>I256</f>
        <v>0</v>
      </c>
      <c r="J255" s="31">
        <f>J256</f>
        <v>0</v>
      </c>
      <c r="K255" s="31">
        <f>K256</f>
        <v>0</v>
      </c>
      <c r="L255" s="31">
        <f t="shared" si="671"/>
        <v>47634.699999999997</v>
      </c>
      <c r="M255" s="31">
        <f t="shared" si="672"/>
        <v>47626.099999999999</v>
      </c>
      <c r="N255" s="31">
        <f t="shared" si="673"/>
        <v>47626.099999999999</v>
      </c>
      <c r="O255" s="31">
        <f>O256</f>
        <v>0</v>
      </c>
      <c r="P255" s="31">
        <f>P256</f>
        <v>0</v>
      </c>
      <c r="Q255" s="31">
        <f>Q256</f>
        <v>0</v>
      </c>
      <c r="R255" s="31">
        <f t="shared" si="674"/>
        <v>47634.699999999997</v>
      </c>
      <c r="S255" s="31">
        <f t="shared" si="675"/>
        <v>47626.099999999999</v>
      </c>
      <c r="T255" s="31">
        <f t="shared" si="676"/>
        <v>47626.099999999999</v>
      </c>
      <c r="U255" s="31">
        <f>U256</f>
        <v>0</v>
      </c>
      <c r="V255" s="31">
        <f>V256</f>
        <v>0</v>
      </c>
      <c r="W255" s="31">
        <f>W256</f>
        <v>0</v>
      </c>
      <c r="X255" s="31">
        <f t="shared" si="677"/>
        <v>47634.699999999997</v>
      </c>
      <c r="Y255" s="31">
        <f t="shared" si="678"/>
        <v>47626.099999999999</v>
      </c>
      <c r="Z255" s="31">
        <f t="shared" si="679"/>
        <v>47626.099999999999</v>
      </c>
      <c r="AA255" s="31">
        <f>AA256</f>
        <v>0</v>
      </c>
      <c r="AB255" s="31">
        <f>AB256</f>
        <v>0</v>
      </c>
      <c r="AC255" s="31">
        <f>AC256</f>
        <v>0</v>
      </c>
      <c r="AD255" s="31">
        <f t="shared" si="680"/>
        <v>47634.699999999997</v>
      </c>
      <c r="AE255" s="31">
        <f t="shared" si="681"/>
        <v>47626.099999999999</v>
      </c>
      <c r="AF255" s="31">
        <f t="shared" si="682"/>
        <v>47626.099999999999</v>
      </c>
      <c r="AG255" s="31">
        <f>AG256</f>
        <v>0</v>
      </c>
      <c r="AH255" s="31">
        <f>AH256</f>
        <v>0</v>
      </c>
      <c r="AI255" s="31">
        <f>AI256</f>
        <v>0</v>
      </c>
      <c r="AJ255" s="31">
        <f t="shared" si="683"/>
        <v>47634.699999999997</v>
      </c>
      <c r="AK255" s="31">
        <f t="shared" si="684"/>
        <v>47626.099999999999</v>
      </c>
      <c r="AL255" s="31">
        <f t="shared" si="685"/>
        <v>47626.099999999999</v>
      </c>
      <c r="AM255" s="31">
        <f>AM256</f>
        <v>-150.172</v>
      </c>
      <c r="AN255" s="31">
        <f>AN256</f>
        <v>0</v>
      </c>
      <c r="AO255" s="31">
        <f>AO256</f>
        <v>0</v>
      </c>
      <c r="AP255" s="31">
        <f t="shared" si="686"/>
        <v>47484.527999999998</v>
      </c>
      <c r="AQ255" s="31">
        <f t="shared" si="687"/>
        <v>47626.099999999999</v>
      </c>
      <c r="AR255" s="31">
        <f t="shared" si="688"/>
        <v>47626.099999999999</v>
      </c>
      <c r="AS255" s="31">
        <f>AS256</f>
        <v>0</v>
      </c>
      <c r="AT255" s="31">
        <f>AT256</f>
        <v>0</v>
      </c>
      <c r="AU255" s="31">
        <f>AU256</f>
        <v>0</v>
      </c>
      <c r="AV255" s="31">
        <f t="shared" si="689"/>
        <v>47484.527999999998</v>
      </c>
      <c r="AW255" s="31">
        <f t="shared" si="690"/>
        <v>47626.099999999999</v>
      </c>
      <c r="AX255" s="31">
        <f t="shared" si="691"/>
        <v>47626.099999999999</v>
      </c>
      <c r="AY255" s="31">
        <f>AY256</f>
        <v>0</v>
      </c>
      <c r="AZ255" s="31">
        <f>AZ256</f>
        <v>0</v>
      </c>
      <c r="BA255" s="31">
        <f>BA256</f>
        <v>0</v>
      </c>
      <c r="BB255" s="31">
        <f t="shared" si="692"/>
        <v>47484.527999999998</v>
      </c>
      <c r="BC255" s="31">
        <f t="shared" si="693"/>
        <v>47626.099999999999</v>
      </c>
      <c r="BD255" s="31">
        <f t="shared" si="694"/>
        <v>47626.099999999999</v>
      </c>
      <c r="BE255" s="31">
        <f>BE256</f>
        <v>0</v>
      </c>
      <c r="BF255" s="31">
        <f>BF256</f>
        <v>0</v>
      </c>
      <c r="BG255" s="31">
        <f>BG256</f>
        <v>0</v>
      </c>
      <c r="BH255" s="31">
        <f t="shared" si="695"/>
        <v>47484.527999999998</v>
      </c>
      <c r="BI255" s="31">
        <f t="shared" si="696"/>
        <v>47626.099999999999</v>
      </c>
      <c r="BJ255" s="31">
        <f t="shared" si="697"/>
        <v>47626.099999999999</v>
      </c>
      <c r="BK255" s="31">
        <f>BK256</f>
        <v>33237.370000000003</v>
      </c>
      <c r="BL255" s="31">
        <f>BL256</f>
        <v>0</v>
      </c>
      <c r="BM255" s="31">
        <f>BM256</f>
        <v>0</v>
      </c>
      <c r="BN255" s="31">
        <f t="shared" si="698"/>
        <v>80721.898000000001</v>
      </c>
      <c r="BO255" s="31">
        <f t="shared" si="699"/>
        <v>47626.099999999999</v>
      </c>
      <c r="BP255" s="31">
        <f t="shared" si="700"/>
        <v>47626.099999999999</v>
      </c>
      <c r="BQ255" s="31">
        <f>BQ256</f>
        <v>-222.37</v>
      </c>
      <c r="BR255" s="31">
        <f>BR256</f>
        <v>0</v>
      </c>
      <c r="BS255" s="31">
        <f t="shared" si="701"/>
        <v>80499.528000000006</v>
      </c>
      <c r="BT255" s="31">
        <f t="shared" si="702"/>
        <v>47626.099999999999</v>
      </c>
      <c r="BU255" s="31">
        <f t="shared" si="703"/>
        <v>47626.099999999999</v>
      </c>
      <c r="BV255" s="31">
        <f>BV256</f>
        <v>0</v>
      </c>
      <c r="BW255" s="31">
        <f>BW256</f>
        <v>0</v>
      </c>
      <c r="BX255" s="31">
        <f t="shared" si="704"/>
        <v>80499.528000000006</v>
      </c>
      <c r="BY255" s="31">
        <f t="shared" si="705"/>
        <v>47626.099999999999</v>
      </c>
      <c r="BZ255" s="31">
        <f t="shared" si="706"/>
        <v>47626.099999999999</v>
      </c>
      <c r="CA255" s="31">
        <f>CA256</f>
        <v>0</v>
      </c>
      <c r="CB255" s="31">
        <f>CB256</f>
        <v>0</v>
      </c>
      <c r="CC255" s="31">
        <f>CC256</f>
        <v>0</v>
      </c>
      <c r="CD255" s="31">
        <f t="shared" si="707"/>
        <v>80499.528000000006</v>
      </c>
      <c r="CE255" s="31">
        <f t="shared" si="708"/>
        <v>47626.099999999999</v>
      </c>
      <c r="CF255" s="31">
        <f t="shared" si="709"/>
        <v>47626.099999999999</v>
      </c>
      <c r="CG255" s="31">
        <f>CG256</f>
        <v>0</v>
      </c>
      <c r="CH255" s="24"/>
      <c r="CI255" s="40"/>
      <c r="CN255" s="1" t="s">
        <v>30</v>
      </c>
    </row>
    <row r="256" ht="15">
      <c r="A256" s="16" t="s">
        <v>192</v>
      </c>
      <c r="B256" s="17">
        <v>610</v>
      </c>
      <c r="C256" s="16" t="s">
        <v>49</v>
      </c>
      <c r="D256" s="16" t="s">
        <v>42</v>
      </c>
      <c r="E256" s="39" t="s">
        <v>50</v>
      </c>
      <c r="F256" s="31">
        <v>47634.699999999997</v>
      </c>
      <c r="G256" s="31">
        <v>47626.099999999999</v>
      </c>
      <c r="H256" s="31">
        <v>47626.099999999999</v>
      </c>
      <c r="I256" s="31"/>
      <c r="J256" s="31"/>
      <c r="K256" s="31"/>
      <c r="L256" s="31">
        <f t="shared" si="671"/>
        <v>47634.699999999997</v>
      </c>
      <c r="M256" s="31">
        <f t="shared" si="672"/>
        <v>47626.099999999999</v>
      </c>
      <c r="N256" s="31">
        <f t="shared" si="673"/>
        <v>47626.099999999999</v>
      </c>
      <c r="O256" s="31"/>
      <c r="P256" s="31"/>
      <c r="Q256" s="31"/>
      <c r="R256" s="31">
        <f t="shared" si="674"/>
        <v>47634.699999999997</v>
      </c>
      <c r="S256" s="31">
        <f t="shared" si="675"/>
        <v>47626.099999999999</v>
      </c>
      <c r="T256" s="31">
        <f t="shared" si="676"/>
        <v>47626.099999999999</v>
      </c>
      <c r="U256" s="31"/>
      <c r="V256" s="31"/>
      <c r="W256" s="31"/>
      <c r="X256" s="31">
        <f t="shared" si="677"/>
        <v>47634.699999999997</v>
      </c>
      <c r="Y256" s="31">
        <f t="shared" si="678"/>
        <v>47626.099999999999</v>
      </c>
      <c r="Z256" s="31">
        <f t="shared" si="679"/>
        <v>47626.099999999999</v>
      </c>
      <c r="AA256" s="31"/>
      <c r="AB256" s="31"/>
      <c r="AC256" s="31"/>
      <c r="AD256" s="31">
        <f t="shared" si="680"/>
        <v>47634.699999999997</v>
      </c>
      <c r="AE256" s="31">
        <f t="shared" si="681"/>
        <v>47626.099999999999</v>
      </c>
      <c r="AF256" s="31">
        <f t="shared" si="682"/>
        <v>47626.099999999999</v>
      </c>
      <c r="AG256" s="31"/>
      <c r="AH256" s="31"/>
      <c r="AI256" s="31"/>
      <c r="AJ256" s="31">
        <f t="shared" si="683"/>
        <v>47634.699999999997</v>
      </c>
      <c r="AK256" s="31">
        <f t="shared" si="684"/>
        <v>47626.099999999999</v>
      </c>
      <c r="AL256" s="31">
        <f t="shared" si="685"/>
        <v>47626.099999999999</v>
      </c>
      <c r="AM256" s="31">
        <v>-150.172</v>
      </c>
      <c r="AN256" s="31"/>
      <c r="AO256" s="31"/>
      <c r="AP256" s="31">
        <f t="shared" si="686"/>
        <v>47484.527999999998</v>
      </c>
      <c r="AQ256" s="31">
        <f t="shared" si="687"/>
        <v>47626.099999999999</v>
      </c>
      <c r="AR256" s="31">
        <f t="shared" si="688"/>
        <v>47626.099999999999</v>
      </c>
      <c r="AS256" s="31"/>
      <c r="AT256" s="31"/>
      <c r="AU256" s="31"/>
      <c r="AV256" s="31">
        <f t="shared" si="689"/>
        <v>47484.527999999998</v>
      </c>
      <c r="AW256" s="31">
        <f t="shared" si="690"/>
        <v>47626.099999999999</v>
      </c>
      <c r="AX256" s="31">
        <f t="shared" si="691"/>
        <v>47626.099999999999</v>
      </c>
      <c r="AY256" s="31"/>
      <c r="AZ256" s="31"/>
      <c r="BA256" s="31"/>
      <c r="BB256" s="31">
        <f t="shared" si="692"/>
        <v>47484.527999999998</v>
      </c>
      <c r="BC256" s="31">
        <f t="shared" si="693"/>
        <v>47626.099999999999</v>
      </c>
      <c r="BD256" s="31">
        <f t="shared" si="694"/>
        <v>47626.099999999999</v>
      </c>
      <c r="BE256" s="31"/>
      <c r="BF256" s="31"/>
      <c r="BG256" s="31"/>
      <c r="BH256" s="31">
        <f t="shared" si="695"/>
        <v>47484.527999999998</v>
      </c>
      <c r="BI256" s="31">
        <f t="shared" si="696"/>
        <v>47626.099999999999</v>
      </c>
      <c r="BJ256" s="31">
        <f t="shared" si="697"/>
        <v>47626.099999999999</v>
      </c>
      <c r="BK256" s="31">
        <v>33237.370000000003</v>
      </c>
      <c r="BL256" s="31"/>
      <c r="BM256" s="31"/>
      <c r="BN256" s="31">
        <f t="shared" si="698"/>
        <v>80721.898000000001</v>
      </c>
      <c r="BO256" s="31">
        <f t="shared" si="699"/>
        <v>47626.099999999999</v>
      </c>
      <c r="BP256" s="31">
        <f t="shared" si="700"/>
        <v>47626.099999999999</v>
      </c>
      <c r="BQ256" s="31">
        <v>-222.37</v>
      </c>
      <c r="BR256" s="31"/>
      <c r="BS256" s="31">
        <f t="shared" si="701"/>
        <v>80499.528000000006</v>
      </c>
      <c r="BT256" s="31">
        <f t="shared" si="702"/>
        <v>47626.099999999999</v>
      </c>
      <c r="BU256" s="31">
        <f t="shared" si="703"/>
        <v>47626.099999999999</v>
      </c>
      <c r="BV256" s="31"/>
      <c r="BW256" s="31"/>
      <c r="BX256" s="31">
        <f t="shared" si="704"/>
        <v>80499.528000000006</v>
      </c>
      <c r="BY256" s="31">
        <f t="shared" si="705"/>
        <v>47626.099999999999</v>
      </c>
      <c r="BZ256" s="31">
        <f t="shared" si="706"/>
        <v>47626.099999999999</v>
      </c>
      <c r="CA256" s="31"/>
      <c r="CB256" s="31"/>
      <c r="CC256" s="31"/>
      <c r="CD256" s="31">
        <f t="shared" si="707"/>
        <v>80499.528000000006</v>
      </c>
      <c r="CE256" s="31">
        <f t="shared" si="708"/>
        <v>47626.099999999999</v>
      </c>
      <c r="CF256" s="31">
        <f t="shared" si="709"/>
        <v>47626.099999999999</v>
      </c>
      <c r="CG256" s="31"/>
      <c r="CH256" s="24"/>
      <c r="CI256" s="40"/>
    </row>
    <row r="257" ht="15">
      <c r="A257" s="16" t="s">
        <v>192</v>
      </c>
      <c r="B257" s="17">
        <v>620</v>
      </c>
      <c r="C257" s="16"/>
      <c r="D257" s="16"/>
      <c r="E257" s="39" t="s">
        <v>46</v>
      </c>
      <c r="F257" s="31">
        <f>F258</f>
        <v>19944.400000000001</v>
      </c>
      <c r="G257" s="31">
        <f>G258</f>
        <v>19944.400000000001</v>
      </c>
      <c r="H257" s="31">
        <f>H258</f>
        <v>19944.400000000001</v>
      </c>
      <c r="I257" s="31">
        <f>I258</f>
        <v>0</v>
      </c>
      <c r="J257" s="31">
        <f>J258</f>
        <v>0</v>
      </c>
      <c r="K257" s="31">
        <f>K258</f>
        <v>0</v>
      </c>
      <c r="L257" s="31">
        <f t="shared" si="671"/>
        <v>19944.400000000001</v>
      </c>
      <c r="M257" s="31">
        <f t="shared" si="672"/>
        <v>19944.400000000001</v>
      </c>
      <c r="N257" s="31">
        <f t="shared" si="673"/>
        <v>19944.400000000001</v>
      </c>
      <c r="O257" s="31">
        <f>O258</f>
        <v>0</v>
      </c>
      <c r="P257" s="31">
        <f>P258</f>
        <v>0</v>
      </c>
      <c r="Q257" s="31">
        <f>Q258</f>
        <v>0</v>
      </c>
      <c r="R257" s="31">
        <f t="shared" si="674"/>
        <v>19944.400000000001</v>
      </c>
      <c r="S257" s="31">
        <f t="shared" si="675"/>
        <v>19944.400000000001</v>
      </c>
      <c r="T257" s="31">
        <f t="shared" si="676"/>
        <v>19944.400000000001</v>
      </c>
      <c r="U257" s="31">
        <f>U258</f>
        <v>0</v>
      </c>
      <c r="V257" s="31">
        <f>V258</f>
        <v>0</v>
      </c>
      <c r="W257" s="31">
        <f>W258</f>
        <v>0</v>
      </c>
      <c r="X257" s="31">
        <f t="shared" si="677"/>
        <v>19944.400000000001</v>
      </c>
      <c r="Y257" s="31">
        <f t="shared" si="678"/>
        <v>19944.400000000001</v>
      </c>
      <c r="Z257" s="31">
        <f t="shared" si="679"/>
        <v>19944.400000000001</v>
      </c>
      <c r="AA257" s="31">
        <f>AA258</f>
        <v>0</v>
      </c>
      <c r="AB257" s="31">
        <f>AB258</f>
        <v>0</v>
      </c>
      <c r="AC257" s="31">
        <f>AC258</f>
        <v>0</v>
      </c>
      <c r="AD257" s="31">
        <f t="shared" si="680"/>
        <v>19944.400000000001</v>
      </c>
      <c r="AE257" s="31">
        <f t="shared" si="681"/>
        <v>19944.400000000001</v>
      </c>
      <c r="AF257" s="31">
        <f t="shared" si="682"/>
        <v>19944.400000000001</v>
      </c>
      <c r="AG257" s="31">
        <f>AG258</f>
        <v>0</v>
      </c>
      <c r="AH257" s="31">
        <f>AH258</f>
        <v>0</v>
      </c>
      <c r="AI257" s="31">
        <f>AI258</f>
        <v>0</v>
      </c>
      <c r="AJ257" s="31">
        <f t="shared" si="683"/>
        <v>19944.400000000001</v>
      </c>
      <c r="AK257" s="31">
        <f t="shared" si="684"/>
        <v>19944.400000000001</v>
      </c>
      <c r="AL257" s="31">
        <f t="shared" si="685"/>
        <v>19944.400000000001</v>
      </c>
      <c r="AM257" s="31">
        <f>AM258</f>
        <v>0</v>
      </c>
      <c r="AN257" s="31">
        <f>AN258</f>
        <v>0</v>
      </c>
      <c r="AO257" s="31">
        <f>AO258</f>
        <v>0</v>
      </c>
      <c r="AP257" s="31">
        <f t="shared" si="686"/>
        <v>19944.400000000001</v>
      </c>
      <c r="AQ257" s="31">
        <f t="shared" si="687"/>
        <v>19944.400000000001</v>
      </c>
      <c r="AR257" s="31">
        <f t="shared" si="688"/>
        <v>19944.400000000001</v>
      </c>
      <c r="AS257" s="31">
        <f>AS258</f>
        <v>0</v>
      </c>
      <c r="AT257" s="31">
        <f>AT258</f>
        <v>0</v>
      </c>
      <c r="AU257" s="31">
        <f>AU258</f>
        <v>0</v>
      </c>
      <c r="AV257" s="31">
        <f t="shared" si="689"/>
        <v>19944.400000000001</v>
      </c>
      <c r="AW257" s="31">
        <f t="shared" si="690"/>
        <v>19944.400000000001</v>
      </c>
      <c r="AX257" s="31">
        <f t="shared" si="691"/>
        <v>19944.400000000001</v>
      </c>
      <c r="AY257" s="31">
        <f>AY258</f>
        <v>3229.848</v>
      </c>
      <c r="AZ257" s="31">
        <f>AZ258</f>
        <v>6459.6959999999999</v>
      </c>
      <c r="BA257" s="31">
        <f>BA258</f>
        <v>6459.6959999999999</v>
      </c>
      <c r="BB257" s="31">
        <f t="shared" si="692"/>
        <v>23174.248</v>
      </c>
      <c r="BC257" s="31">
        <f t="shared" si="693"/>
        <v>26404.096000000001</v>
      </c>
      <c r="BD257" s="31">
        <f t="shared" si="694"/>
        <v>26404.096000000001</v>
      </c>
      <c r="BE257" s="31">
        <f>BE258</f>
        <v>0</v>
      </c>
      <c r="BF257" s="31">
        <f>BF258</f>
        <v>0</v>
      </c>
      <c r="BG257" s="31">
        <f>BG258</f>
        <v>0</v>
      </c>
      <c r="BH257" s="31">
        <f t="shared" si="695"/>
        <v>23174.248</v>
      </c>
      <c r="BI257" s="31">
        <f t="shared" si="696"/>
        <v>26404.096000000001</v>
      </c>
      <c r="BJ257" s="31">
        <f t="shared" si="697"/>
        <v>26404.096000000001</v>
      </c>
      <c r="BK257" s="31">
        <f>BK258</f>
        <v>0</v>
      </c>
      <c r="BL257" s="31">
        <f>BL258</f>
        <v>0</v>
      </c>
      <c r="BM257" s="31">
        <f>BM258</f>
        <v>0</v>
      </c>
      <c r="BN257" s="31">
        <f t="shared" si="698"/>
        <v>23174.248</v>
      </c>
      <c r="BO257" s="31">
        <f t="shared" si="699"/>
        <v>26404.096000000001</v>
      </c>
      <c r="BP257" s="31">
        <f t="shared" si="700"/>
        <v>26404.096000000001</v>
      </c>
      <c r="BQ257" s="31">
        <f>BQ258</f>
        <v>0</v>
      </c>
      <c r="BR257" s="31">
        <f>BR258</f>
        <v>0</v>
      </c>
      <c r="BS257" s="31">
        <f t="shared" si="701"/>
        <v>23174.248</v>
      </c>
      <c r="BT257" s="31">
        <f t="shared" si="702"/>
        <v>26404.096000000001</v>
      </c>
      <c r="BU257" s="31">
        <f t="shared" si="703"/>
        <v>26404.096000000001</v>
      </c>
      <c r="BV257" s="31">
        <f>BV258</f>
        <v>0</v>
      </c>
      <c r="BW257" s="31">
        <f>BW258</f>
        <v>0</v>
      </c>
      <c r="BX257" s="31">
        <f t="shared" si="704"/>
        <v>23174.248</v>
      </c>
      <c r="BY257" s="31">
        <f t="shared" si="705"/>
        <v>26404.096000000001</v>
      </c>
      <c r="BZ257" s="31">
        <f t="shared" si="706"/>
        <v>26404.096000000001</v>
      </c>
      <c r="CA257" s="31">
        <f>CA258</f>
        <v>0</v>
      </c>
      <c r="CB257" s="31">
        <f>CB258</f>
        <v>0</v>
      </c>
      <c r="CC257" s="31">
        <f>CC258</f>
        <v>0</v>
      </c>
      <c r="CD257" s="31">
        <f t="shared" si="707"/>
        <v>23174.248</v>
      </c>
      <c r="CE257" s="31">
        <f t="shared" si="708"/>
        <v>26404.096000000001</v>
      </c>
      <c r="CF257" s="31">
        <f t="shared" si="709"/>
        <v>26404.096000000001</v>
      </c>
      <c r="CG257" s="31">
        <f>CG258</f>
        <v>0</v>
      </c>
      <c r="CH257" s="24"/>
      <c r="CI257" s="40"/>
      <c r="CN257" s="1" t="s">
        <v>30</v>
      </c>
    </row>
    <row r="258" ht="15">
      <c r="A258" s="16" t="s">
        <v>192</v>
      </c>
      <c r="B258" s="17">
        <v>620</v>
      </c>
      <c r="C258" s="16" t="s">
        <v>49</v>
      </c>
      <c r="D258" s="16" t="s">
        <v>42</v>
      </c>
      <c r="E258" s="39" t="s">
        <v>50</v>
      </c>
      <c r="F258" s="31">
        <v>19944.400000000001</v>
      </c>
      <c r="G258" s="31">
        <v>19944.400000000001</v>
      </c>
      <c r="H258" s="31">
        <v>19944.400000000001</v>
      </c>
      <c r="I258" s="31"/>
      <c r="J258" s="31"/>
      <c r="K258" s="31"/>
      <c r="L258" s="31">
        <f t="shared" si="671"/>
        <v>19944.400000000001</v>
      </c>
      <c r="M258" s="31">
        <f t="shared" si="672"/>
        <v>19944.400000000001</v>
      </c>
      <c r="N258" s="31">
        <f t="shared" si="673"/>
        <v>19944.400000000001</v>
      </c>
      <c r="O258" s="31"/>
      <c r="P258" s="31"/>
      <c r="Q258" s="31"/>
      <c r="R258" s="31">
        <f t="shared" si="674"/>
        <v>19944.400000000001</v>
      </c>
      <c r="S258" s="31">
        <f t="shared" si="675"/>
        <v>19944.400000000001</v>
      </c>
      <c r="T258" s="31">
        <f t="shared" si="676"/>
        <v>19944.400000000001</v>
      </c>
      <c r="U258" s="31"/>
      <c r="V258" s="31"/>
      <c r="W258" s="31"/>
      <c r="X258" s="31">
        <f t="shared" si="677"/>
        <v>19944.400000000001</v>
      </c>
      <c r="Y258" s="31">
        <f t="shared" si="678"/>
        <v>19944.400000000001</v>
      </c>
      <c r="Z258" s="31">
        <f t="shared" si="679"/>
        <v>19944.400000000001</v>
      </c>
      <c r="AA258" s="31"/>
      <c r="AB258" s="31"/>
      <c r="AC258" s="31"/>
      <c r="AD258" s="31">
        <f t="shared" si="680"/>
        <v>19944.400000000001</v>
      </c>
      <c r="AE258" s="31">
        <f t="shared" si="681"/>
        <v>19944.400000000001</v>
      </c>
      <c r="AF258" s="31">
        <f t="shared" si="682"/>
        <v>19944.400000000001</v>
      </c>
      <c r="AG258" s="31"/>
      <c r="AH258" s="31"/>
      <c r="AI258" s="31"/>
      <c r="AJ258" s="31">
        <f t="shared" si="683"/>
        <v>19944.400000000001</v>
      </c>
      <c r="AK258" s="31">
        <f t="shared" si="684"/>
        <v>19944.400000000001</v>
      </c>
      <c r="AL258" s="31">
        <f t="shared" si="685"/>
        <v>19944.400000000001</v>
      </c>
      <c r="AM258" s="31"/>
      <c r="AN258" s="31"/>
      <c r="AO258" s="31"/>
      <c r="AP258" s="31">
        <f t="shared" si="686"/>
        <v>19944.400000000001</v>
      </c>
      <c r="AQ258" s="31">
        <f t="shared" si="687"/>
        <v>19944.400000000001</v>
      </c>
      <c r="AR258" s="31">
        <f t="shared" si="688"/>
        <v>19944.400000000001</v>
      </c>
      <c r="AS258" s="31"/>
      <c r="AT258" s="31"/>
      <c r="AU258" s="31"/>
      <c r="AV258" s="31">
        <f t="shared" si="689"/>
        <v>19944.400000000001</v>
      </c>
      <c r="AW258" s="31">
        <f t="shared" si="690"/>
        <v>19944.400000000001</v>
      </c>
      <c r="AX258" s="31">
        <f t="shared" si="691"/>
        <v>19944.400000000001</v>
      </c>
      <c r="AY258" s="31">
        <v>3229.848</v>
      </c>
      <c r="AZ258" s="31">
        <v>6459.6959999999999</v>
      </c>
      <c r="BA258" s="31">
        <v>6459.6959999999999</v>
      </c>
      <c r="BB258" s="31">
        <f t="shared" si="692"/>
        <v>23174.248</v>
      </c>
      <c r="BC258" s="31">
        <f t="shared" si="693"/>
        <v>26404.096000000001</v>
      </c>
      <c r="BD258" s="31">
        <f t="shared" si="694"/>
        <v>26404.096000000001</v>
      </c>
      <c r="BE258" s="31"/>
      <c r="BF258" s="31"/>
      <c r="BG258" s="31"/>
      <c r="BH258" s="31">
        <f t="shared" si="695"/>
        <v>23174.248</v>
      </c>
      <c r="BI258" s="31">
        <f t="shared" si="696"/>
        <v>26404.096000000001</v>
      </c>
      <c r="BJ258" s="31">
        <f t="shared" si="697"/>
        <v>26404.096000000001</v>
      </c>
      <c r="BK258" s="31"/>
      <c r="BL258" s="31"/>
      <c r="BM258" s="31"/>
      <c r="BN258" s="31">
        <f t="shared" si="698"/>
        <v>23174.248</v>
      </c>
      <c r="BO258" s="31">
        <f t="shared" si="699"/>
        <v>26404.096000000001</v>
      </c>
      <c r="BP258" s="31">
        <f t="shared" si="700"/>
        <v>26404.096000000001</v>
      </c>
      <c r="BQ258" s="31"/>
      <c r="BR258" s="31"/>
      <c r="BS258" s="31">
        <f t="shared" si="701"/>
        <v>23174.248</v>
      </c>
      <c r="BT258" s="31">
        <f t="shared" si="702"/>
        <v>26404.096000000001</v>
      </c>
      <c r="BU258" s="31">
        <f t="shared" si="703"/>
        <v>26404.096000000001</v>
      </c>
      <c r="BV258" s="31"/>
      <c r="BW258" s="31"/>
      <c r="BX258" s="31">
        <f t="shared" si="704"/>
        <v>23174.248</v>
      </c>
      <c r="BY258" s="31">
        <f t="shared" si="705"/>
        <v>26404.096000000001</v>
      </c>
      <c r="BZ258" s="31">
        <f t="shared" si="706"/>
        <v>26404.096000000001</v>
      </c>
      <c r="CA258" s="31"/>
      <c r="CB258" s="31"/>
      <c r="CC258" s="31"/>
      <c r="CD258" s="31">
        <f t="shared" si="707"/>
        <v>23174.248</v>
      </c>
      <c r="CE258" s="31">
        <f t="shared" si="708"/>
        <v>26404.096000000001</v>
      </c>
      <c r="CF258" s="31">
        <f t="shared" si="709"/>
        <v>26404.096000000001</v>
      </c>
      <c r="CG258" s="31"/>
      <c r="CH258" s="24"/>
      <c r="CI258" s="40"/>
    </row>
    <row r="259" ht="29.850000000000001">
      <c r="A259" s="41" t="s">
        <v>196</v>
      </c>
      <c r="B259" s="17"/>
      <c r="C259" s="16"/>
      <c r="D259" s="16"/>
      <c r="E259" s="39" t="s">
        <v>197</v>
      </c>
      <c r="F259" s="31">
        <f t="shared" ref="F259:F263" si="751">F260</f>
        <v>16922.299999999999</v>
      </c>
      <c r="G259" s="31">
        <f t="shared" ref="G259:G263" si="752">G260</f>
        <v>16657.200000000001</v>
      </c>
      <c r="H259" s="31">
        <f t="shared" ref="H259:H263" si="753">H260</f>
        <v>23163.700000000001</v>
      </c>
      <c r="I259" s="31">
        <f t="shared" ref="I259:I263" si="754">I260</f>
        <v>0</v>
      </c>
      <c r="J259" s="31">
        <f t="shared" ref="J259:J263" si="755">J260</f>
        <v>0</v>
      </c>
      <c r="K259" s="31">
        <f t="shared" ref="K259:K263" si="756">K260</f>
        <v>0</v>
      </c>
      <c r="L259" s="31">
        <f t="shared" si="671"/>
        <v>16922.299999999999</v>
      </c>
      <c r="M259" s="31">
        <f t="shared" si="672"/>
        <v>16657.200000000001</v>
      </c>
      <c r="N259" s="31">
        <f t="shared" si="673"/>
        <v>23163.700000000001</v>
      </c>
      <c r="O259" s="31">
        <f t="shared" ref="O259:O263" si="757">O260</f>
        <v>0</v>
      </c>
      <c r="P259" s="31">
        <f t="shared" ref="P259:P263" si="758">P260</f>
        <v>0</v>
      </c>
      <c r="Q259" s="31">
        <f t="shared" ref="Q259:Q263" si="759">Q260</f>
        <v>0</v>
      </c>
      <c r="R259" s="31">
        <f t="shared" si="674"/>
        <v>16922.299999999999</v>
      </c>
      <c r="S259" s="31">
        <f t="shared" si="675"/>
        <v>16657.200000000001</v>
      </c>
      <c r="T259" s="31">
        <f t="shared" si="676"/>
        <v>23163.700000000001</v>
      </c>
      <c r="U259" s="31">
        <f t="shared" ref="U259:U263" si="760">U260</f>
        <v>0</v>
      </c>
      <c r="V259" s="31">
        <f t="shared" ref="V259:V263" si="761">V260</f>
        <v>0</v>
      </c>
      <c r="W259" s="31">
        <f t="shared" ref="W259:W263" si="762">W260</f>
        <v>0</v>
      </c>
      <c r="X259" s="31">
        <f t="shared" si="677"/>
        <v>16922.299999999999</v>
      </c>
      <c r="Y259" s="31">
        <f t="shared" si="678"/>
        <v>16657.200000000001</v>
      </c>
      <c r="Z259" s="31">
        <f t="shared" si="679"/>
        <v>23163.700000000001</v>
      </c>
      <c r="AA259" s="31">
        <f t="shared" ref="AA259:AA263" si="763">AA260</f>
        <v>0</v>
      </c>
      <c r="AB259" s="31">
        <f t="shared" ref="AB259:AB263" si="764">AB260</f>
        <v>0</v>
      </c>
      <c r="AC259" s="31">
        <f t="shared" ref="AC259:AC263" si="765">AC260</f>
        <v>0</v>
      </c>
      <c r="AD259" s="31">
        <f t="shared" si="680"/>
        <v>16922.299999999999</v>
      </c>
      <c r="AE259" s="31">
        <f t="shared" si="681"/>
        <v>16657.200000000001</v>
      </c>
      <c r="AF259" s="31">
        <f t="shared" si="682"/>
        <v>23163.700000000001</v>
      </c>
      <c r="AG259" s="31">
        <f t="shared" ref="AG259:AG263" si="766">AG260</f>
        <v>0</v>
      </c>
      <c r="AH259" s="31">
        <f t="shared" ref="AH259:AH263" si="767">AH260</f>
        <v>0</v>
      </c>
      <c r="AI259" s="31">
        <f t="shared" ref="AI259:AI263" si="768">AI260</f>
        <v>0</v>
      </c>
      <c r="AJ259" s="31">
        <f t="shared" si="683"/>
        <v>16922.299999999999</v>
      </c>
      <c r="AK259" s="31">
        <f t="shared" si="684"/>
        <v>16657.200000000001</v>
      </c>
      <c r="AL259" s="31">
        <f t="shared" si="685"/>
        <v>23163.700000000001</v>
      </c>
      <c r="AM259" s="31">
        <f t="shared" ref="AM259:AM263" si="769">AM260</f>
        <v>0</v>
      </c>
      <c r="AN259" s="31">
        <f t="shared" ref="AN259:AN263" si="770">AN260</f>
        <v>0</v>
      </c>
      <c r="AO259" s="31">
        <f t="shared" ref="AO259:AO263" si="771">AO260</f>
        <v>0</v>
      </c>
      <c r="AP259" s="31">
        <f t="shared" si="686"/>
        <v>16922.299999999999</v>
      </c>
      <c r="AQ259" s="31">
        <f t="shared" si="687"/>
        <v>16657.200000000001</v>
      </c>
      <c r="AR259" s="31">
        <f t="shared" si="688"/>
        <v>23163.700000000001</v>
      </c>
      <c r="AS259" s="31">
        <f t="shared" ref="AS259:AS263" si="772">AS260</f>
        <v>0</v>
      </c>
      <c r="AT259" s="31">
        <f t="shared" ref="AT259:AT263" si="773">AT260</f>
        <v>0</v>
      </c>
      <c r="AU259" s="31">
        <f t="shared" ref="AU259:AU263" si="774">AU260</f>
        <v>0</v>
      </c>
      <c r="AV259" s="31">
        <f t="shared" si="689"/>
        <v>16922.299999999999</v>
      </c>
      <c r="AW259" s="31">
        <f t="shared" si="690"/>
        <v>16657.200000000001</v>
      </c>
      <c r="AX259" s="31">
        <f t="shared" si="691"/>
        <v>23163.700000000001</v>
      </c>
      <c r="AY259" s="31">
        <f t="shared" ref="AY259:AY263" si="775">AY260</f>
        <v>0</v>
      </c>
      <c r="AZ259" s="31">
        <f t="shared" ref="AZ259:AZ263" si="776">AZ260</f>
        <v>0</v>
      </c>
      <c r="BA259" s="31">
        <f t="shared" ref="BA259:BA263" si="777">BA260</f>
        <v>0</v>
      </c>
      <c r="BB259" s="31">
        <f t="shared" si="692"/>
        <v>16922.299999999999</v>
      </c>
      <c r="BC259" s="31">
        <f t="shared" si="693"/>
        <v>16657.200000000001</v>
      </c>
      <c r="BD259" s="31">
        <f t="shared" si="694"/>
        <v>23163.700000000001</v>
      </c>
      <c r="BE259" s="31">
        <f t="shared" ref="BE259:BE263" si="778">BE260</f>
        <v>0</v>
      </c>
      <c r="BF259" s="31">
        <f t="shared" ref="BF259:BF263" si="779">BF260</f>
        <v>0</v>
      </c>
      <c r="BG259" s="31">
        <f t="shared" ref="BG259:BG263" si="780">BG260</f>
        <v>0</v>
      </c>
      <c r="BH259" s="31">
        <f t="shared" si="695"/>
        <v>16922.299999999999</v>
      </c>
      <c r="BI259" s="31">
        <f t="shared" si="696"/>
        <v>16657.200000000001</v>
      </c>
      <c r="BJ259" s="31">
        <f t="shared" si="697"/>
        <v>23163.700000000001</v>
      </c>
      <c r="BK259" s="31">
        <f t="shared" ref="BK259:BK263" si="781">BK260</f>
        <v>0</v>
      </c>
      <c r="BL259" s="31">
        <f t="shared" ref="BL259:BL263" si="782">BL260</f>
        <v>0</v>
      </c>
      <c r="BM259" s="31">
        <f t="shared" ref="BM259:BM263" si="783">BM260</f>
        <v>0</v>
      </c>
      <c r="BN259" s="31">
        <f t="shared" si="698"/>
        <v>16922.299999999999</v>
      </c>
      <c r="BO259" s="31">
        <f t="shared" si="699"/>
        <v>16657.200000000001</v>
      </c>
      <c r="BP259" s="31">
        <f t="shared" si="700"/>
        <v>23163.700000000001</v>
      </c>
      <c r="BQ259" s="31">
        <f t="shared" ref="BQ259:BQ263" si="784">BQ260</f>
        <v>0</v>
      </c>
      <c r="BR259" s="31">
        <f t="shared" ref="BR259:BR263" si="785">BR260</f>
        <v>0</v>
      </c>
      <c r="BS259" s="31">
        <f t="shared" si="701"/>
        <v>16922.299999999999</v>
      </c>
      <c r="BT259" s="31">
        <f t="shared" si="702"/>
        <v>16657.200000000001</v>
      </c>
      <c r="BU259" s="31">
        <f t="shared" si="703"/>
        <v>23163.700000000001</v>
      </c>
      <c r="BV259" s="31">
        <f t="shared" ref="BV259:BV263" si="786">BV260</f>
        <v>0</v>
      </c>
      <c r="BW259" s="31">
        <f t="shared" ref="BW259:BW263" si="787">BW260</f>
        <v>0</v>
      </c>
      <c r="BX259" s="31">
        <f t="shared" si="704"/>
        <v>16922.299999999999</v>
      </c>
      <c r="BY259" s="31">
        <f t="shared" si="705"/>
        <v>16657.200000000001</v>
      </c>
      <c r="BZ259" s="31">
        <f t="shared" si="706"/>
        <v>23163.700000000001</v>
      </c>
      <c r="CA259" s="31">
        <f t="shared" ref="CA259:CA263" si="788">CA260</f>
        <v>0</v>
      </c>
      <c r="CB259" s="31">
        <f t="shared" ref="CB259:CB263" si="789">CB260</f>
        <v>0</v>
      </c>
      <c r="CC259" s="31">
        <f t="shared" ref="CC259:CC263" si="790">CC260</f>
        <v>0</v>
      </c>
      <c r="CD259" s="31">
        <f t="shared" si="707"/>
        <v>16922.299999999999</v>
      </c>
      <c r="CE259" s="31">
        <f t="shared" si="708"/>
        <v>16657.200000000001</v>
      </c>
      <c r="CF259" s="31">
        <f t="shared" si="709"/>
        <v>23163.700000000001</v>
      </c>
      <c r="CG259" s="31">
        <f t="shared" ref="CG259:CG263" si="791">CG260</f>
        <v>0</v>
      </c>
      <c r="CH259" s="24"/>
      <c r="CI259" s="40"/>
      <c r="CO259" s="1" t="s">
        <v>31</v>
      </c>
    </row>
    <row r="260" ht="43.75">
      <c r="A260" s="41" t="s">
        <v>196</v>
      </c>
      <c r="B260" s="17">
        <v>600</v>
      </c>
      <c r="C260" s="16"/>
      <c r="D260" s="16"/>
      <c r="E260" s="39" t="s">
        <v>45</v>
      </c>
      <c r="F260" s="31">
        <f t="shared" si="751"/>
        <v>16922.299999999999</v>
      </c>
      <c r="G260" s="31">
        <f t="shared" si="752"/>
        <v>16657.200000000001</v>
      </c>
      <c r="H260" s="31">
        <f t="shared" si="753"/>
        <v>23163.700000000001</v>
      </c>
      <c r="I260" s="31">
        <f t="shared" si="754"/>
        <v>0</v>
      </c>
      <c r="J260" s="31">
        <f t="shared" si="755"/>
        <v>0</v>
      </c>
      <c r="K260" s="31">
        <f t="shared" si="756"/>
        <v>0</v>
      </c>
      <c r="L260" s="31">
        <f t="shared" si="671"/>
        <v>16922.299999999999</v>
      </c>
      <c r="M260" s="31">
        <f t="shared" si="672"/>
        <v>16657.200000000001</v>
      </c>
      <c r="N260" s="31">
        <f t="shared" si="673"/>
        <v>23163.700000000001</v>
      </c>
      <c r="O260" s="31">
        <f t="shared" si="757"/>
        <v>0</v>
      </c>
      <c r="P260" s="31">
        <f t="shared" si="758"/>
        <v>0</v>
      </c>
      <c r="Q260" s="31">
        <f t="shared" si="759"/>
        <v>0</v>
      </c>
      <c r="R260" s="31">
        <f t="shared" si="674"/>
        <v>16922.299999999999</v>
      </c>
      <c r="S260" s="31">
        <f t="shared" si="675"/>
        <v>16657.200000000001</v>
      </c>
      <c r="T260" s="31">
        <f t="shared" si="676"/>
        <v>23163.700000000001</v>
      </c>
      <c r="U260" s="31">
        <f t="shared" si="760"/>
        <v>0</v>
      </c>
      <c r="V260" s="31">
        <f t="shared" si="761"/>
        <v>0</v>
      </c>
      <c r="W260" s="31">
        <f t="shared" si="762"/>
        <v>0</v>
      </c>
      <c r="X260" s="31">
        <f t="shared" si="677"/>
        <v>16922.299999999999</v>
      </c>
      <c r="Y260" s="31">
        <f t="shared" si="678"/>
        <v>16657.200000000001</v>
      </c>
      <c r="Z260" s="31">
        <f t="shared" si="679"/>
        <v>23163.700000000001</v>
      </c>
      <c r="AA260" s="31">
        <f t="shared" si="763"/>
        <v>0</v>
      </c>
      <c r="AB260" s="31">
        <f t="shared" si="764"/>
        <v>0</v>
      </c>
      <c r="AC260" s="31">
        <f t="shared" si="765"/>
        <v>0</v>
      </c>
      <c r="AD260" s="31">
        <f t="shared" si="680"/>
        <v>16922.299999999999</v>
      </c>
      <c r="AE260" s="31">
        <f t="shared" si="681"/>
        <v>16657.200000000001</v>
      </c>
      <c r="AF260" s="31">
        <f t="shared" si="682"/>
        <v>23163.700000000001</v>
      </c>
      <c r="AG260" s="31">
        <f t="shared" si="766"/>
        <v>0</v>
      </c>
      <c r="AH260" s="31">
        <f t="shared" si="767"/>
        <v>0</v>
      </c>
      <c r="AI260" s="31">
        <f t="shared" si="768"/>
        <v>0</v>
      </c>
      <c r="AJ260" s="31">
        <f t="shared" si="683"/>
        <v>16922.299999999999</v>
      </c>
      <c r="AK260" s="31">
        <f t="shared" si="684"/>
        <v>16657.200000000001</v>
      </c>
      <c r="AL260" s="31">
        <f t="shared" si="685"/>
        <v>23163.700000000001</v>
      </c>
      <c r="AM260" s="31">
        <f t="shared" si="769"/>
        <v>0</v>
      </c>
      <c r="AN260" s="31">
        <f t="shared" si="770"/>
        <v>0</v>
      </c>
      <c r="AO260" s="31">
        <f t="shared" si="771"/>
        <v>0</v>
      </c>
      <c r="AP260" s="31">
        <f t="shared" si="686"/>
        <v>16922.299999999999</v>
      </c>
      <c r="AQ260" s="31">
        <f t="shared" si="687"/>
        <v>16657.200000000001</v>
      </c>
      <c r="AR260" s="31">
        <f t="shared" si="688"/>
        <v>23163.700000000001</v>
      </c>
      <c r="AS260" s="31">
        <f t="shared" si="772"/>
        <v>0</v>
      </c>
      <c r="AT260" s="31">
        <f t="shared" si="773"/>
        <v>0</v>
      </c>
      <c r="AU260" s="31">
        <f t="shared" si="774"/>
        <v>0</v>
      </c>
      <c r="AV260" s="31">
        <f t="shared" si="689"/>
        <v>16922.299999999999</v>
      </c>
      <c r="AW260" s="31">
        <f t="shared" si="690"/>
        <v>16657.200000000001</v>
      </c>
      <c r="AX260" s="31">
        <f t="shared" si="691"/>
        <v>23163.700000000001</v>
      </c>
      <c r="AY260" s="31">
        <f t="shared" si="775"/>
        <v>0</v>
      </c>
      <c r="AZ260" s="31">
        <f t="shared" si="776"/>
        <v>0</v>
      </c>
      <c r="BA260" s="31">
        <f t="shared" si="777"/>
        <v>0</v>
      </c>
      <c r="BB260" s="31">
        <f t="shared" si="692"/>
        <v>16922.299999999999</v>
      </c>
      <c r="BC260" s="31">
        <f t="shared" si="693"/>
        <v>16657.200000000001</v>
      </c>
      <c r="BD260" s="31">
        <f t="shared" si="694"/>
        <v>23163.700000000001</v>
      </c>
      <c r="BE260" s="31">
        <f t="shared" si="778"/>
        <v>0</v>
      </c>
      <c r="BF260" s="31">
        <f t="shared" si="779"/>
        <v>0</v>
      </c>
      <c r="BG260" s="31">
        <f t="shared" si="780"/>
        <v>0</v>
      </c>
      <c r="BH260" s="31">
        <f t="shared" si="695"/>
        <v>16922.299999999999</v>
      </c>
      <c r="BI260" s="31">
        <f t="shared" si="696"/>
        <v>16657.200000000001</v>
      </c>
      <c r="BJ260" s="31">
        <f t="shared" si="697"/>
        <v>23163.700000000001</v>
      </c>
      <c r="BK260" s="31">
        <f t="shared" si="781"/>
        <v>0</v>
      </c>
      <c r="BL260" s="31">
        <f t="shared" si="782"/>
        <v>0</v>
      </c>
      <c r="BM260" s="31">
        <f t="shared" si="783"/>
        <v>0</v>
      </c>
      <c r="BN260" s="31">
        <f t="shared" si="698"/>
        <v>16922.299999999999</v>
      </c>
      <c r="BO260" s="31">
        <f t="shared" si="699"/>
        <v>16657.200000000001</v>
      </c>
      <c r="BP260" s="31">
        <f t="shared" si="700"/>
        <v>23163.700000000001</v>
      </c>
      <c r="BQ260" s="31">
        <f t="shared" si="784"/>
        <v>0</v>
      </c>
      <c r="BR260" s="31">
        <f t="shared" si="785"/>
        <v>0</v>
      </c>
      <c r="BS260" s="31">
        <f t="shared" si="701"/>
        <v>16922.299999999999</v>
      </c>
      <c r="BT260" s="31">
        <f t="shared" si="702"/>
        <v>16657.200000000001</v>
      </c>
      <c r="BU260" s="31">
        <f t="shared" si="703"/>
        <v>23163.700000000001</v>
      </c>
      <c r="BV260" s="31">
        <f t="shared" si="786"/>
        <v>0</v>
      </c>
      <c r="BW260" s="31">
        <f t="shared" si="787"/>
        <v>0</v>
      </c>
      <c r="BX260" s="31">
        <f t="shared" si="704"/>
        <v>16922.299999999999</v>
      </c>
      <c r="BY260" s="31">
        <f t="shared" si="705"/>
        <v>16657.200000000001</v>
      </c>
      <c r="BZ260" s="31">
        <f t="shared" si="706"/>
        <v>23163.700000000001</v>
      </c>
      <c r="CA260" s="31">
        <f t="shared" si="788"/>
        <v>0</v>
      </c>
      <c r="CB260" s="31">
        <f t="shared" si="789"/>
        <v>0</v>
      </c>
      <c r="CC260" s="31">
        <f t="shared" si="790"/>
        <v>0</v>
      </c>
      <c r="CD260" s="31">
        <f t="shared" si="707"/>
        <v>16922.299999999999</v>
      </c>
      <c r="CE260" s="31">
        <f t="shared" si="708"/>
        <v>16657.200000000001</v>
      </c>
      <c r="CF260" s="31">
        <f t="shared" si="709"/>
        <v>23163.700000000001</v>
      </c>
      <c r="CG260" s="31">
        <f t="shared" si="791"/>
        <v>0</v>
      </c>
      <c r="CH260" s="24"/>
      <c r="CI260" s="40"/>
      <c r="CM260" s="1" t="s">
        <v>29</v>
      </c>
    </row>
    <row r="261" ht="15">
      <c r="A261" s="41" t="s">
        <v>196</v>
      </c>
      <c r="B261" s="17">
        <v>610</v>
      </c>
      <c r="C261" s="16"/>
      <c r="D261" s="16"/>
      <c r="E261" s="39" t="s">
        <v>104</v>
      </c>
      <c r="F261" s="31">
        <f t="shared" si="751"/>
        <v>16922.299999999999</v>
      </c>
      <c r="G261" s="31">
        <f t="shared" si="752"/>
        <v>16657.200000000001</v>
      </c>
      <c r="H261" s="31">
        <f t="shared" si="753"/>
        <v>23163.700000000001</v>
      </c>
      <c r="I261" s="31">
        <f t="shared" si="754"/>
        <v>0</v>
      </c>
      <c r="J261" s="31">
        <f t="shared" si="755"/>
        <v>0</v>
      </c>
      <c r="K261" s="31">
        <f t="shared" si="756"/>
        <v>0</v>
      </c>
      <c r="L261" s="31">
        <f t="shared" si="671"/>
        <v>16922.299999999999</v>
      </c>
      <c r="M261" s="31">
        <f t="shared" si="672"/>
        <v>16657.200000000001</v>
      </c>
      <c r="N261" s="31">
        <f t="shared" si="673"/>
        <v>23163.700000000001</v>
      </c>
      <c r="O261" s="31">
        <f t="shared" si="757"/>
        <v>0</v>
      </c>
      <c r="P261" s="31">
        <f t="shared" si="758"/>
        <v>0</v>
      </c>
      <c r="Q261" s="31">
        <f t="shared" si="759"/>
        <v>0</v>
      </c>
      <c r="R261" s="31">
        <f t="shared" si="674"/>
        <v>16922.299999999999</v>
      </c>
      <c r="S261" s="31">
        <f t="shared" si="675"/>
        <v>16657.200000000001</v>
      </c>
      <c r="T261" s="31">
        <f t="shared" si="676"/>
        <v>23163.700000000001</v>
      </c>
      <c r="U261" s="31">
        <f t="shared" si="760"/>
        <v>0</v>
      </c>
      <c r="V261" s="31">
        <f t="shared" si="761"/>
        <v>0</v>
      </c>
      <c r="W261" s="31">
        <f t="shared" si="762"/>
        <v>0</v>
      </c>
      <c r="X261" s="31">
        <f t="shared" si="677"/>
        <v>16922.299999999999</v>
      </c>
      <c r="Y261" s="31">
        <f t="shared" si="678"/>
        <v>16657.200000000001</v>
      </c>
      <c r="Z261" s="31">
        <f t="shared" si="679"/>
        <v>23163.700000000001</v>
      </c>
      <c r="AA261" s="31">
        <f t="shared" si="763"/>
        <v>0</v>
      </c>
      <c r="AB261" s="31">
        <f t="shared" si="764"/>
        <v>0</v>
      </c>
      <c r="AC261" s="31">
        <f t="shared" si="765"/>
        <v>0</v>
      </c>
      <c r="AD261" s="31">
        <f t="shared" si="680"/>
        <v>16922.299999999999</v>
      </c>
      <c r="AE261" s="31">
        <f t="shared" si="681"/>
        <v>16657.200000000001</v>
      </c>
      <c r="AF261" s="31">
        <f t="shared" si="682"/>
        <v>23163.700000000001</v>
      </c>
      <c r="AG261" s="31">
        <f t="shared" si="766"/>
        <v>0</v>
      </c>
      <c r="AH261" s="31">
        <f t="shared" si="767"/>
        <v>0</v>
      </c>
      <c r="AI261" s="31">
        <f t="shared" si="768"/>
        <v>0</v>
      </c>
      <c r="AJ261" s="31">
        <f t="shared" si="683"/>
        <v>16922.299999999999</v>
      </c>
      <c r="AK261" s="31">
        <f t="shared" si="684"/>
        <v>16657.200000000001</v>
      </c>
      <c r="AL261" s="31">
        <f t="shared" si="685"/>
        <v>23163.700000000001</v>
      </c>
      <c r="AM261" s="31">
        <f t="shared" si="769"/>
        <v>0</v>
      </c>
      <c r="AN261" s="31">
        <f t="shared" si="770"/>
        <v>0</v>
      </c>
      <c r="AO261" s="31">
        <f t="shared" si="771"/>
        <v>0</v>
      </c>
      <c r="AP261" s="31">
        <f t="shared" si="686"/>
        <v>16922.299999999999</v>
      </c>
      <c r="AQ261" s="31">
        <f t="shared" si="687"/>
        <v>16657.200000000001</v>
      </c>
      <c r="AR261" s="31">
        <f t="shared" si="688"/>
        <v>23163.700000000001</v>
      </c>
      <c r="AS261" s="31">
        <f t="shared" si="772"/>
        <v>0</v>
      </c>
      <c r="AT261" s="31">
        <f t="shared" si="773"/>
        <v>0</v>
      </c>
      <c r="AU261" s="31">
        <f t="shared" si="774"/>
        <v>0</v>
      </c>
      <c r="AV261" s="31">
        <f t="shared" si="689"/>
        <v>16922.299999999999</v>
      </c>
      <c r="AW261" s="31">
        <f t="shared" si="690"/>
        <v>16657.200000000001</v>
      </c>
      <c r="AX261" s="31">
        <f t="shared" si="691"/>
        <v>23163.700000000001</v>
      </c>
      <c r="AY261" s="31">
        <f t="shared" si="775"/>
        <v>0</v>
      </c>
      <c r="AZ261" s="31">
        <f t="shared" si="776"/>
        <v>0</v>
      </c>
      <c r="BA261" s="31">
        <f t="shared" si="777"/>
        <v>0</v>
      </c>
      <c r="BB261" s="31">
        <f t="shared" si="692"/>
        <v>16922.299999999999</v>
      </c>
      <c r="BC261" s="31">
        <f t="shared" si="693"/>
        <v>16657.200000000001</v>
      </c>
      <c r="BD261" s="31">
        <f t="shared" si="694"/>
        <v>23163.700000000001</v>
      </c>
      <c r="BE261" s="31">
        <f t="shared" si="778"/>
        <v>0</v>
      </c>
      <c r="BF261" s="31">
        <f t="shared" si="779"/>
        <v>0</v>
      </c>
      <c r="BG261" s="31">
        <f t="shared" si="780"/>
        <v>0</v>
      </c>
      <c r="BH261" s="31">
        <f t="shared" si="695"/>
        <v>16922.299999999999</v>
      </c>
      <c r="BI261" s="31">
        <f t="shared" si="696"/>
        <v>16657.200000000001</v>
      </c>
      <c r="BJ261" s="31">
        <f t="shared" si="697"/>
        <v>23163.700000000001</v>
      </c>
      <c r="BK261" s="31">
        <f t="shared" si="781"/>
        <v>0</v>
      </c>
      <c r="BL261" s="31">
        <f t="shared" si="782"/>
        <v>0</v>
      </c>
      <c r="BM261" s="31">
        <f t="shared" si="783"/>
        <v>0</v>
      </c>
      <c r="BN261" s="31">
        <f t="shared" si="698"/>
        <v>16922.299999999999</v>
      </c>
      <c r="BO261" s="31">
        <f t="shared" si="699"/>
        <v>16657.200000000001</v>
      </c>
      <c r="BP261" s="31">
        <f t="shared" si="700"/>
        <v>23163.700000000001</v>
      </c>
      <c r="BQ261" s="31">
        <f t="shared" si="784"/>
        <v>0</v>
      </c>
      <c r="BR261" s="31">
        <f t="shared" si="785"/>
        <v>0</v>
      </c>
      <c r="BS261" s="31">
        <f t="shared" si="701"/>
        <v>16922.299999999999</v>
      </c>
      <c r="BT261" s="31">
        <f t="shared" si="702"/>
        <v>16657.200000000001</v>
      </c>
      <c r="BU261" s="31">
        <f t="shared" si="703"/>
        <v>23163.700000000001</v>
      </c>
      <c r="BV261" s="31">
        <f t="shared" si="786"/>
        <v>0</v>
      </c>
      <c r="BW261" s="31">
        <f t="shared" si="787"/>
        <v>0</v>
      </c>
      <c r="BX261" s="31">
        <f t="shared" si="704"/>
        <v>16922.299999999999</v>
      </c>
      <c r="BY261" s="31">
        <f t="shared" si="705"/>
        <v>16657.200000000001</v>
      </c>
      <c r="BZ261" s="31">
        <f t="shared" si="706"/>
        <v>23163.700000000001</v>
      </c>
      <c r="CA261" s="31">
        <f t="shared" si="788"/>
        <v>0</v>
      </c>
      <c r="CB261" s="31">
        <f t="shared" si="789"/>
        <v>0</v>
      </c>
      <c r="CC261" s="31">
        <f t="shared" si="790"/>
        <v>0</v>
      </c>
      <c r="CD261" s="31">
        <f t="shared" si="707"/>
        <v>16922.299999999999</v>
      </c>
      <c r="CE261" s="31">
        <f t="shared" si="708"/>
        <v>16657.200000000001</v>
      </c>
      <c r="CF261" s="31">
        <f t="shared" si="709"/>
        <v>23163.700000000001</v>
      </c>
      <c r="CG261" s="31">
        <f t="shared" si="791"/>
        <v>0</v>
      </c>
      <c r="CH261" s="24"/>
      <c r="CI261" s="40"/>
      <c r="CN261" s="1" t="s">
        <v>30</v>
      </c>
    </row>
    <row r="262" ht="15">
      <c r="A262" s="41" t="s">
        <v>196</v>
      </c>
      <c r="B262" s="17">
        <v>610</v>
      </c>
      <c r="C262" s="16" t="s">
        <v>49</v>
      </c>
      <c r="D262" s="16" t="s">
        <v>42</v>
      </c>
      <c r="E262" s="39" t="s">
        <v>50</v>
      </c>
      <c r="F262" s="31">
        <v>16922.299999999999</v>
      </c>
      <c r="G262" s="31">
        <v>16657.200000000001</v>
      </c>
      <c r="H262" s="31">
        <v>23163.700000000001</v>
      </c>
      <c r="I262" s="31"/>
      <c r="J262" s="31"/>
      <c r="K262" s="31"/>
      <c r="L262" s="31">
        <f t="shared" si="671"/>
        <v>16922.299999999999</v>
      </c>
      <c r="M262" s="31">
        <f t="shared" si="672"/>
        <v>16657.200000000001</v>
      </c>
      <c r="N262" s="31">
        <f t="shared" si="673"/>
        <v>23163.700000000001</v>
      </c>
      <c r="O262" s="31"/>
      <c r="P262" s="31"/>
      <c r="Q262" s="31"/>
      <c r="R262" s="31">
        <f t="shared" si="674"/>
        <v>16922.299999999999</v>
      </c>
      <c r="S262" s="31">
        <f t="shared" si="675"/>
        <v>16657.200000000001</v>
      </c>
      <c r="T262" s="31">
        <f t="shared" si="676"/>
        <v>23163.700000000001</v>
      </c>
      <c r="U262" s="31"/>
      <c r="V262" s="31"/>
      <c r="W262" s="31"/>
      <c r="X262" s="31">
        <f t="shared" si="677"/>
        <v>16922.299999999999</v>
      </c>
      <c r="Y262" s="31">
        <f t="shared" si="678"/>
        <v>16657.200000000001</v>
      </c>
      <c r="Z262" s="31">
        <f t="shared" si="679"/>
        <v>23163.700000000001</v>
      </c>
      <c r="AA262" s="31"/>
      <c r="AB262" s="31"/>
      <c r="AC262" s="31"/>
      <c r="AD262" s="31">
        <f t="shared" si="680"/>
        <v>16922.299999999999</v>
      </c>
      <c r="AE262" s="31">
        <f t="shared" si="681"/>
        <v>16657.200000000001</v>
      </c>
      <c r="AF262" s="31">
        <f t="shared" si="682"/>
        <v>23163.700000000001</v>
      </c>
      <c r="AG262" s="31"/>
      <c r="AH262" s="31"/>
      <c r="AI262" s="31"/>
      <c r="AJ262" s="31">
        <f t="shared" si="683"/>
        <v>16922.299999999999</v>
      </c>
      <c r="AK262" s="31">
        <f t="shared" si="684"/>
        <v>16657.200000000001</v>
      </c>
      <c r="AL262" s="31">
        <f t="shared" si="685"/>
        <v>23163.700000000001</v>
      </c>
      <c r="AM262" s="31"/>
      <c r="AN262" s="31"/>
      <c r="AO262" s="31"/>
      <c r="AP262" s="31">
        <f t="shared" si="686"/>
        <v>16922.299999999999</v>
      </c>
      <c r="AQ262" s="31">
        <f t="shared" si="687"/>
        <v>16657.200000000001</v>
      </c>
      <c r="AR262" s="31">
        <f t="shared" si="688"/>
        <v>23163.700000000001</v>
      </c>
      <c r="AS262" s="31"/>
      <c r="AT262" s="31"/>
      <c r="AU262" s="31"/>
      <c r="AV262" s="31">
        <f t="shared" si="689"/>
        <v>16922.299999999999</v>
      </c>
      <c r="AW262" s="31">
        <f t="shared" si="690"/>
        <v>16657.200000000001</v>
      </c>
      <c r="AX262" s="31">
        <f t="shared" si="691"/>
        <v>23163.700000000001</v>
      </c>
      <c r="AY262" s="31"/>
      <c r="AZ262" s="31"/>
      <c r="BA262" s="31"/>
      <c r="BB262" s="31">
        <f t="shared" si="692"/>
        <v>16922.299999999999</v>
      </c>
      <c r="BC262" s="31">
        <f t="shared" si="693"/>
        <v>16657.200000000001</v>
      </c>
      <c r="BD262" s="31">
        <f t="shared" si="694"/>
        <v>23163.700000000001</v>
      </c>
      <c r="BE262" s="31"/>
      <c r="BF262" s="31"/>
      <c r="BG262" s="31"/>
      <c r="BH262" s="31">
        <f t="shared" si="695"/>
        <v>16922.299999999999</v>
      </c>
      <c r="BI262" s="31">
        <f t="shared" si="696"/>
        <v>16657.200000000001</v>
      </c>
      <c r="BJ262" s="31">
        <f t="shared" si="697"/>
        <v>23163.700000000001</v>
      </c>
      <c r="BK262" s="31"/>
      <c r="BL262" s="31"/>
      <c r="BM262" s="31"/>
      <c r="BN262" s="31">
        <f t="shared" si="698"/>
        <v>16922.299999999999</v>
      </c>
      <c r="BO262" s="31">
        <f t="shared" si="699"/>
        <v>16657.200000000001</v>
      </c>
      <c r="BP262" s="31">
        <f t="shared" si="700"/>
        <v>23163.700000000001</v>
      </c>
      <c r="BQ262" s="31"/>
      <c r="BR262" s="31"/>
      <c r="BS262" s="31">
        <f t="shared" si="701"/>
        <v>16922.299999999999</v>
      </c>
      <c r="BT262" s="31">
        <f t="shared" si="702"/>
        <v>16657.200000000001</v>
      </c>
      <c r="BU262" s="31">
        <f t="shared" si="703"/>
        <v>23163.700000000001</v>
      </c>
      <c r="BV262" s="31"/>
      <c r="BW262" s="31"/>
      <c r="BX262" s="31">
        <f t="shared" si="704"/>
        <v>16922.299999999999</v>
      </c>
      <c r="BY262" s="31">
        <f t="shared" si="705"/>
        <v>16657.200000000001</v>
      </c>
      <c r="BZ262" s="31">
        <f t="shared" si="706"/>
        <v>23163.700000000001</v>
      </c>
      <c r="CA262" s="31"/>
      <c r="CB262" s="31"/>
      <c r="CC262" s="31"/>
      <c r="CD262" s="31">
        <f t="shared" si="707"/>
        <v>16922.299999999999</v>
      </c>
      <c r="CE262" s="31">
        <f t="shared" si="708"/>
        <v>16657.200000000001</v>
      </c>
      <c r="CF262" s="31">
        <f t="shared" si="709"/>
        <v>23163.700000000001</v>
      </c>
      <c r="CG262" s="31"/>
      <c r="CH262" s="24"/>
      <c r="CI262" s="40"/>
    </row>
    <row r="263" s="33" customFormat="1" ht="43.75">
      <c r="A263" s="34" t="s">
        <v>198</v>
      </c>
      <c r="B263" s="35"/>
      <c r="C263" s="34"/>
      <c r="D263" s="34"/>
      <c r="E263" s="36" t="s">
        <v>199</v>
      </c>
      <c r="F263" s="37">
        <f t="shared" si="751"/>
        <v>850138</v>
      </c>
      <c r="G263" s="37">
        <f t="shared" si="752"/>
        <v>850138</v>
      </c>
      <c r="H263" s="37">
        <f t="shared" si="753"/>
        <v>850131.5</v>
      </c>
      <c r="I263" s="37">
        <f t="shared" si="754"/>
        <v>0</v>
      </c>
      <c r="J263" s="37">
        <f t="shared" si="755"/>
        <v>0</v>
      </c>
      <c r="K263" s="37">
        <f t="shared" si="756"/>
        <v>0</v>
      </c>
      <c r="L263" s="37">
        <f t="shared" si="671"/>
        <v>850138</v>
      </c>
      <c r="M263" s="37">
        <f t="shared" si="672"/>
        <v>850138</v>
      </c>
      <c r="N263" s="37">
        <f t="shared" si="673"/>
        <v>850131.5</v>
      </c>
      <c r="O263" s="37">
        <f t="shared" si="757"/>
        <v>0</v>
      </c>
      <c r="P263" s="37">
        <f t="shared" si="758"/>
        <v>0</v>
      </c>
      <c r="Q263" s="37">
        <f t="shared" si="759"/>
        <v>0</v>
      </c>
      <c r="R263" s="37">
        <f t="shared" si="674"/>
        <v>850138</v>
      </c>
      <c r="S263" s="37">
        <f t="shared" si="675"/>
        <v>850138</v>
      </c>
      <c r="T263" s="37">
        <f t="shared" si="676"/>
        <v>850131.5</v>
      </c>
      <c r="U263" s="37">
        <f t="shared" si="760"/>
        <v>0</v>
      </c>
      <c r="V263" s="37">
        <f t="shared" si="761"/>
        <v>0</v>
      </c>
      <c r="W263" s="37">
        <f t="shared" si="762"/>
        <v>0</v>
      </c>
      <c r="X263" s="37">
        <f t="shared" si="677"/>
        <v>850138</v>
      </c>
      <c r="Y263" s="37">
        <f t="shared" si="678"/>
        <v>850138</v>
      </c>
      <c r="Z263" s="37">
        <f t="shared" si="679"/>
        <v>850131.5</v>
      </c>
      <c r="AA263" s="37">
        <f t="shared" si="763"/>
        <v>0</v>
      </c>
      <c r="AB263" s="37">
        <f t="shared" si="764"/>
        <v>0</v>
      </c>
      <c r="AC263" s="37">
        <f t="shared" si="765"/>
        <v>0</v>
      </c>
      <c r="AD263" s="37">
        <f t="shared" si="680"/>
        <v>850138</v>
      </c>
      <c r="AE263" s="37">
        <f t="shared" si="681"/>
        <v>850138</v>
      </c>
      <c r="AF263" s="37">
        <f t="shared" si="682"/>
        <v>850131.5</v>
      </c>
      <c r="AG263" s="37">
        <f t="shared" si="766"/>
        <v>0</v>
      </c>
      <c r="AH263" s="37">
        <f t="shared" si="767"/>
        <v>0</v>
      </c>
      <c r="AI263" s="37">
        <f t="shared" si="768"/>
        <v>0</v>
      </c>
      <c r="AJ263" s="37">
        <f t="shared" si="683"/>
        <v>850138</v>
      </c>
      <c r="AK263" s="37">
        <f t="shared" si="684"/>
        <v>850138</v>
      </c>
      <c r="AL263" s="37">
        <f t="shared" si="685"/>
        <v>850131.5</v>
      </c>
      <c r="AM263" s="37">
        <f t="shared" si="769"/>
        <v>0</v>
      </c>
      <c r="AN263" s="37">
        <f t="shared" si="770"/>
        <v>0</v>
      </c>
      <c r="AO263" s="37">
        <f t="shared" si="771"/>
        <v>0</v>
      </c>
      <c r="AP263" s="37">
        <f t="shared" si="686"/>
        <v>850138</v>
      </c>
      <c r="AQ263" s="37">
        <f t="shared" si="687"/>
        <v>850138</v>
      </c>
      <c r="AR263" s="37">
        <f t="shared" si="688"/>
        <v>850131.5</v>
      </c>
      <c r="AS263" s="37">
        <f t="shared" si="772"/>
        <v>0</v>
      </c>
      <c r="AT263" s="37">
        <f t="shared" si="773"/>
        <v>0</v>
      </c>
      <c r="AU263" s="37">
        <f t="shared" si="774"/>
        <v>0</v>
      </c>
      <c r="AV263" s="37">
        <f t="shared" si="689"/>
        <v>850138</v>
      </c>
      <c r="AW263" s="37">
        <f t="shared" si="690"/>
        <v>850138</v>
      </c>
      <c r="AX263" s="37">
        <f t="shared" si="691"/>
        <v>850131.5</v>
      </c>
      <c r="AY263" s="37">
        <f t="shared" si="775"/>
        <v>0</v>
      </c>
      <c r="AZ263" s="37">
        <f t="shared" si="776"/>
        <v>0</v>
      </c>
      <c r="BA263" s="37">
        <f t="shared" si="777"/>
        <v>0</v>
      </c>
      <c r="BB263" s="37">
        <f t="shared" si="692"/>
        <v>850138</v>
      </c>
      <c r="BC263" s="37">
        <f t="shared" si="693"/>
        <v>850138</v>
      </c>
      <c r="BD263" s="37">
        <f t="shared" si="694"/>
        <v>850131.5</v>
      </c>
      <c r="BE263" s="37">
        <f t="shared" si="778"/>
        <v>0</v>
      </c>
      <c r="BF263" s="37">
        <f t="shared" si="779"/>
        <v>0</v>
      </c>
      <c r="BG263" s="37">
        <f t="shared" si="780"/>
        <v>0</v>
      </c>
      <c r="BH263" s="37">
        <f t="shared" si="695"/>
        <v>850138</v>
      </c>
      <c r="BI263" s="37">
        <f t="shared" si="696"/>
        <v>850138</v>
      </c>
      <c r="BJ263" s="37">
        <f t="shared" si="697"/>
        <v>850131.5</v>
      </c>
      <c r="BK263" s="37">
        <f t="shared" si="781"/>
        <v>0</v>
      </c>
      <c r="BL263" s="37">
        <f t="shared" si="782"/>
        <v>0</v>
      </c>
      <c r="BM263" s="37">
        <f t="shared" si="783"/>
        <v>0</v>
      </c>
      <c r="BN263" s="37">
        <f t="shared" si="698"/>
        <v>850138</v>
      </c>
      <c r="BO263" s="37">
        <f t="shared" si="699"/>
        <v>850138</v>
      </c>
      <c r="BP263" s="37">
        <f t="shared" si="700"/>
        <v>850131.5</v>
      </c>
      <c r="BQ263" s="37">
        <f t="shared" si="784"/>
        <v>0</v>
      </c>
      <c r="BR263" s="37">
        <f t="shared" si="785"/>
        <v>0</v>
      </c>
      <c r="BS263" s="31">
        <f t="shared" si="701"/>
        <v>850138</v>
      </c>
      <c r="BT263" s="31">
        <f t="shared" si="702"/>
        <v>850138</v>
      </c>
      <c r="BU263" s="31">
        <f t="shared" si="703"/>
        <v>850131.5</v>
      </c>
      <c r="BV263" s="37">
        <f t="shared" si="786"/>
        <v>0</v>
      </c>
      <c r="BW263" s="37">
        <f t="shared" si="787"/>
        <v>0</v>
      </c>
      <c r="BX263" s="37">
        <f t="shared" si="704"/>
        <v>850138</v>
      </c>
      <c r="BY263" s="37">
        <f t="shared" si="705"/>
        <v>850138</v>
      </c>
      <c r="BZ263" s="37">
        <f t="shared" si="706"/>
        <v>850131.5</v>
      </c>
      <c r="CA263" s="37">
        <f t="shared" si="788"/>
        <v>55299.532000000007</v>
      </c>
      <c r="CB263" s="37">
        <f t="shared" si="789"/>
        <v>0</v>
      </c>
      <c r="CC263" s="37">
        <f t="shared" si="790"/>
        <v>0</v>
      </c>
      <c r="CD263" s="37">
        <f t="shared" si="707"/>
        <v>905437.53200000001</v>
      </c>
      <c r="CE263" s="37">
        <f t="shared" si="708"/>
        <v>850138</v>
      </c>
      <c r="CF263" s="37">
        <f t="shared" si="709"/>
        <v>850131.5</v>
      </c>
      <c r="CG263" s="37">
        <f t="shared" si="791"/>
        <v>0</v>
      </c>
      <c r="CH263" s="24"/>
      <c r="CI263" s="38"/>
      <c r="CK263" s="33" t="s">
        <v>27</v>
      </c>
    </row>
    <row r="264" ht="52.700000000000003">
      <c r="A264" s="16" t="s">
        <v>200</v>
      </c>
      <c r="B264" s="17"/>
      <c r="C264" s="16"/>
      <c r="D264" s="16"/>
      <c r="E264" s="39" t="s">
        <v>201</v>
      </c>
      <c r="F264" s="31">
        <f>F265+F271+F283</f>
        <v>850138</v>
      </c>
      <c r="G264" s="31">
        <f>G265+G271+G283</f>
        <v>850138</v>
      </c>
      <c r="H264" s="31">
        <f>H265+H271+H283</f>
        <v>850131.5</v>
      </c>
      <c r="I264" s="31">
        <f>I265+I271+I283</f>
        <v>0</v>
      </c>
      <c r="J264" s="31">
        <f>J265+J271+J283</f>
        <v>0</v>
      </c>
      <c r="K264" s="31">
        <f>K265+K271+K283</f>
        <v>0</v>
      </c>
      <c r="L264" s="31">
        <f t="shared" si="671"/>
        <v>850138</v>
      </c>
      <c r="M264" s="31">
        <f t="shared" si="672"/>
        <v>850138</v>
      </c>
      <c r="N264" s="31">
        <f t="shared" si="673"/>
        <v>850131.5</v>
      </c>
      <c r="O264" s="31">
        <f>O265+O271+O283</f>
        <v>0</v>
      </c>
      <c r="P264" s="31">
        <f>P265+P271+P283</f>
        <v>0</v>
      </c>
      <c r="Q264" s="31">
        <f>Q265+Q271+Q283</f>
        <v>0</v>
      </c>
      <c r="R264" s="31">
        <f t="shared" si="674"/>
        <v>850138</v>
      </c>
      <c r="S264" s="31">
        <f t="shared" si="675"/>
        <v>850138</v>
      </c>
      <c r="T264" s="31">
        <f t="shared" si="676"/>
        <v>850131.5</v>
      </c>
      <c r="U264" s="31">
        <f>U265+U271+U283</f>
        <v>0</v>
      </c>
      <c r="V264" s="31">
        <f>V265+V271+V283</f>
        <v>0</v>
      </c>
      <c r="W264" s="31">
        <f>W265+W271+W283</f>
        <v>0</v>
      </c>
      <c r="X264" s="31">
        <f t="shared" si="677"/>
        <v>850138</v>
      </c>
      <c r="Y264" s="31">
        <f t="shared" si="678"/>
        <v>850138</v>
      </c>
      <c r="Z264" s="31">
        <f t="shared" si="679"/>
        <v>850131.5</v>
      </c>
      <c r="AA264" s="31">
        <f>AA265+AA271+AA283</f>
        <v>0</v>
      </c>
      <c r="AB264" s="31">
        <f>AB265+AB271+AB283</f>
        <v>0</v>
      </c>
      <c r="AC264" s="31">
        <f>AC265+AC271+AC283</f>
        <v>0</v>
      </c>
      <c r="AD264" s="31">
        <f t="shared" si="680"/>
        <v>850138</v>
      </c>
      <c r="AE264" s="31">
        <f t="shared" si="681"/>
        <v>850138</v>
      </c>
      <c r="AF264" s="31">
        <f t="shared" si="682"/>
        <v>850131.5</v>
      </c>
      <c r="AG264" s="31">
        <f>AG265+AG271+AG283</f>
        <v>0</v>
      </c>
      <c r="AH264" s="31">
        <f>AH265+AH271+AH283</f>
        <v>0</v>
      </c>
      <c r="AI264" s="31">
        <f>AI265+AI271+AI283</f>
        <v>0</v>
      </c>
      <c r="AJ264" s="31">
        <f t="shared" si="683"/>
        <v>850138</v>
      </c>
      <c r="AK264" s="31">
        <f t="shared" si="684"/>
        <v>850138</v>
      </c>
      <c r="AL264" s="31">
        <f t="shared" si="685"/>
        <v>850131.5</v>
      </c>
      <c r="AM264" s="31">
        <f>AM265+AM271+AM283</f>
        <v>0</v>
      </c>
      <c r="AN264" s="31">
        <f>AN265+AN271+AN283</f>
        <v>0</v>
      </c>
      <c r="AO264" s="31">
        <f>AO265+AO271+AO283</f>
        <v>0</v>
      </c>
      <c r="AP264" s="31">
        <f t="shared" si="686"/>
        <v>850138</v>
      </c>
      <c r="AQ264" s="31">
        <f t="shared" si="687"/>
        <v>850138</v>
      </c>
      <c r="AR264" s="31">
        <f t="shared" si="688"/>
        <v>850131.5</v>
      </c>
      <c r="AS264" s="31">
        <f>AS265+AS271+AS283</f>
        <v>0</v>
      </c>
      <c r="AT264" s="31">
        <f>AT265+AT271+AT283</f>
        <v>0</v>
      </c>
      <c r="AU264" s="31">
        <f>AU265+AU271+AU283</f>
        <v>0</v>
      </c>
      <c r="AV264" s="31">
        <f t="shared" si="689"/>
        <v>850138</v>
      </c>
      <c r="AW264" s="31">
        <f t="shared" si="690"/>
        <v>850138</v>
      </c>
      <c r="AX264" s="31">
        <f t="shared" si="691"/>
        <v>850131.5</v>
      </c>
      <c r="AY264" s="31">
        <f>AY265+AY271+AY283</f>
        <v>0</v>
      </c>
      <c r="AZ264" s="31">
        <f>AZ265+AZ271+AZ283</f>
        <v>0</v>
      </c>
      <c r="BA264" s="31">
        <f>BA265+BA271+BA283</f>
        <v>0</v>
      </c>
      <c r="BB264" s="31">
        <f t="shared" si="692"/>
        <v>850138</v>
      </c>
      <c r="BC264" s="31">
        <f t="shared" si="693"/>
        <v>850138</v>
      </c>
      <c r="BD264" s="31">
        <f t="shared" si="694"/>
        <v>850131.5</v>
      </c>
      <c r="BE264" s="31">
        <f>BE265+BE271+BE283</f>
        <v>0</v>
      </c>
      <c r="BF264" s="31">
        <f>BF265+BF271+BF283</f>
        <v>0</v>
      </c>
      <c r="BG264" s="31">
        <f>BG265+BG271+BG283</f>
        <v>0</v>
      </c>
      <c r="BH264" s="31">
        <f t="shared" si="695"/>
        <v>850138</v>
      </c>
      <c r="BI264" s="31">
        <f t="shared" si="696"/>
        <v>850138</v>
      </c>
      <c r="BJ264" s="31">
        <f t="shared" si="697"/>
        <v>850131.5</v>
      </c>
      <c r="BK264" s="31">
        <f>BK265+BK271+BK283</f>
        <v>0</v>
      </c>
      <c r="BL264" s="31">
        <f>BL265+BL271+BL283</f>
        <v>0</v>
      </c>
      <c r="BM264" s="31">
        <f>BM265+BM271+BM283</f>
        <v>0</v>
      </c>
      <c r="BN264" s="31">
        <f t="shared" si="698"/>
        <v>850138</v>
      </c>
      <c r="BO264" s="31">
        <f t="shared" si="699"/>
        <v>850138</v>
      </c>
      <c r="BP264" s="31">
        <f t="shared" si="700"/>
        <v>850131.5</v>
      </c>
      <c r="BQ264" s="31">
        <f>BQ265+BQ271+BQ283</f>
        <v>0</v>
      </c>
      <c r="BR264" s="31">
        <f>BR265+BR271+BR283</f>
        <v>0</v>
      </c>
      <c r="BS264" s="31">
        <f t="shared" si="701"/>
        <v>850138</v>
      </c>
      <c r="BT264" s="31">
        <f t="shared" si="702"/>
        <v>850138</v>
      </c>
      <c r="BU264" s="31">
        <f t="shared" si="703"/>
        <v>850131.5</v>
      </c>
      <c r="BV264" s="31">
        <f>BV265+BV271+BV283</f>
        <v>0</v>
      </c>
      <c r="BW264" s="31">
        <f>BW265+BW271+BW283</f>
        <v>0</v>
      </c>
      <c r="BX264" s="31">
        <f t="shared" si="704"/>
        <v>850138</v>
      </c>
      <c r="BY264" s="31">
        <f t="shared" si="705"/>
        <v>850138</v>
      </c>
      <c r="BZ264" s="31">
        <f t="shared" si="706"/>
        <v>850131.5</v>
      </c>
      <c r="CA264" s="31">
        <f>CA265+CA271+CA283+CA277</f>
        <v>55299.532000000007</v>
      </c>
      <c r="CB264" s="31">
        <f>CB265+CB271+CB283+CB277</f>
        <v>0</v>
      </c>
      <c r="CC264" s="31">
        <f>CC265+CC271+CC283+CC277</f>
        <v>0</v>
      </c>
      <c r="CD264" s="31">
        <f t="shared" si="707"/>
        <v>905437.53200000001</v>
      </c>
      <c r="CE264" s="31">
        <f t="shared" si="708"/>
        <v>850138</v>
      </c>
      <c r="CF264" s="31">
        <f t="shared" si="709"/>
        <v>850131.5</v>
      </c>
      <c r="CG264" s="31">
        <f>CG265+CG271+CG283+CG277</f>
        <v>0</v>
      </c>
      <c r="CH264" s="24"/>
      <c r="CI264" s="40"/>
      <c r="CL264" s="1" t="s">
        <v>28</v>
      </c>
    </row>
    <row r="265" ht="43.75">
      <c r="A265" s="16" t="s">
        <v>202</v>
      </c>
      <c r="B265" s="17"/>
      <c r="C265" s="16"/>
      <c r="D265" s="16"/>
      <c r="E265" s="39" t="s">
        <v>130</v>
      </c>
      <c r="F265" s="31">
        <f>F266</f>
        <v>583818.59999999998</v>
      </c>
      <c r="G265" s="31">
        <f>G266</f>
        <v>583818.59999999998</v>
      </c>
      <c r="H265" s="31">
        <f>H266</f>
        <v>583818.59999999998</v>
      </c>
      <c r="I265" s="31">
        <f>I266</f>
        <v>0</v>
      </c>
      <c r="J265" s="31">
        <f>J266</f>
        <v>0</v>
      </c>
      <c r="K265" s="31">
        <f>K266</f>
        <v>0</v>
      </c>
      <c r="L265" s="31">
        <f t="shared" si="671"/>
        <v>583818.59999999998</v>
      </c>
      <c r="M265" s="31">
        <f t="shared" si="672"/>
        <v>583818.59999999998</v>
      </c>
      <c r="N265" s="31">
        <f t="shared" si="673"/>
        <v>583818.59999999998</v>
      </c>
      <c r="O265" s="31">
        <f>O266</f>
        <v>0</v>
      </c>
      <c r="P265" s="31">
        <f>P266</f>
        <v>0</v>
      </c>
      <c r="Q265" s="31">
        <f>Q266</f>
        <v>0</v>
      </c>
      <c r="R265" s="31">
        <f t="shared" si="674"/>
        <v>583818.59999999998</v>
      </c>
      <c r="S265" s="31">
        <f t="shared" si="675"/>
        <v>583818.59999999998</v>
      </c>
      <c r="T265" s="31">
        <f t="shared" si="676"/>
        <v>583818.59999999998</v>
      </c>
      <c r="U265" s="31">
        <f>U266</f>
        <v>0</v>
      </c>
      <c r="V265" s="31">
        <f>V266</f>
        <v>0</v>
      </c>
      <c r="W265" s="31">
        <f>W266</f>
        <v>0</v>
      </c>
      <c r="X265" s="31">
        <f t="shared" si="677"/>
        <v>583818.59999999998</v>
      </c>
      <c r="Y265" s="31">
        <f t="shared" si="678"/>
        <v>583818.59999999998</v>
      </c>
      <c r="Z265" s="31">
        <f t="shared" si="679"/>
        <v>583818.59999999998</v>
      </c>
      <c r="AA265" s="31">
        <f>AA266</f>
        <v>0</v>
      </c>
      <c r="AB265" s="31">
        <f>AB266</f>
        <v>0</v>
      </c>
      <c r="AC265" s="31">
        <f>AC266</f>
        <v>0</v>
      </c>
      <c r="AD265" s="31">
        <f t="shared" si="680"/>
        <v>583818.59999999998</v>
      </c>
      <c r="AE265" s="31">
        <f t="shared" si="681"/>
        <v>583818.59999999998</v>
      </c>
      <c r="AF265" s="31">
        <f t="shared" si="682"/>
        <v>583818.59999999998</v>
      </c>
      <c r="AG265" s="31">
        <f>AG266</f>
        <v>0</v>
      </c>
      <c r="AH265" s="31">
        <f>AH266</f>
        <v>0</v>
      </c>
      <c r="AI265" s="31">
        <f>AI266</f>
        <v>0</v>
      </c>
      <c r="AJ265" s="31">
        <f t="shared" si="683"/>
        <v>583818.59999999998</v>
      </c>
      <c r="AK265" s="31">
        <f t="shared" si="684"/>
        <v>583818.59999999998</v>
      </c>
      <c r="AL265" s="31">
        <f t="shared" si="685"/>
        <v>583818.59999999998</v>
      </c>
      <c r="AM265" s="31">
        <f>AM266</f>
        <v>0</v>
      </c>
      <c r="AN265" s="31">
        <f>AN266</f>
        <v>0</v>
      </c>
      <c r="AO265" s="31">
        <f>AO266</f>
        <v>0</v>
      </c>
      <c r="AP265" s="31">
        <f t="shared" si="686"/>
        <v>583818.59999999998</v>
      </c>
      <c r="AQ265" s="31">
        <f t="shared" si="687"/>
        <v>583818.59999999998</v>
      </c>
      <c r="AR265" s="31">
        <f t="shared" si="688"/>
        <v>583818.59999999998</v>
      </c>
      <c r="AS265" s="31">
        <f>AS266</f>
        <v>0</v>
      </c>
      <c r="AT265" s="31">
        <f>AT266</f>
        <v>0</v>
      </c>
      <c r="AU265" s="31">
        <f>AU266</f>
        <v>0</v>
      </c>
      <c r="AV265" s="31">
        <f t="shared" si="689"/>
        <v>583818.59999999998</v>
      </c>
      <c r="AW265" s="31">
        <f t="shared" si="690"/>
        <v>583818.59999999998</v>
      </c>
      <c r="AX265" s="31">
        <f t="shared" si="691"/>
        <v>583818.59999999998</v>
      </c>
      <c r="AY265" s="31">
        <f>AY266</f>
        <v>0</v>
      </c>
      <c r="AZ265" s="31">
        <f>AZ266</f>
        <v>0</v>
      </c>
      <c r="BA265" s="31">
        <f>BA266</f>
        <v>0</v>
      </c>
      <c r="BB265" s="31">
        <f t="shared" si="692"/>
        <v>583818.59999999998</v>
      </c>
      <c r="BC265" s="31">
        <f t="shared" si="693"/>
        <v>583818.59999999998</v>
      </c>
      <c r="BD265" s="31">
        <f t="shared" si="694"/>
        <v>583818.59999999998</v>
      </c>
      <c r="BE265" s="31">
        <f>BE266</f>
        <v>0</v>
      </c>
      <c r="BF265" s="31">
        <f>BF266</f>
        <v>0</v>
      </c>
      <c r="BG265" s="31">
        <f>BG266</f>
        <v>0</v>
      </c>
      <c r="BH265" s="31">
        <f t="shared" si="695"/>
        <v>583818.59999999998</v>
      </c>
      <c r="BI265" s="31">
        <f t="shared" si="696"/>
        <v>583818.59999999998</v>
      </c>
      <c r="BJ265" s="31">
        <f t="shared" si="697"/>
        <v>583818.59999999998</v>
      </c>
      <c r="BK265" s="31">
        <f>BK266</f>
        <v>0</v>
      </c>
      <c r="BL265" s="31">
        <f>BL266</f>
        <v>0</v>
      </c>
      <c r="BM265" s="31">
        <f>BM266</f>
        <v>0</v>
      </c>
      <c r="BN265" s="31">
        <f t="shared" si="698"/>
        <v>583818.59999999998</v>
      </c>
      <c r="BO265" s="31">
        <f t="shared" si="699"/>
        <v>583818.59999999998</v>
      </c>
      <c r="BP265" s="31">
        <f t="shared" si="700"/>
        <v>583818.59999999998</v>
      </c>
      <c r="BQ265" s="31">
        <f>BQ266</f>
        <v>0</v>
      </c>
      <c r="BR265" s="31">
        <f>BR266</f>
        <v>0</v>
      </c>
      <c r="BS265" s="31">
        <f t="shared" si="701"/>
        <v>583818.59999999998</v>
      </c>
      <c r="BT265" s="31">
        <f t="shared" si="702"/>
        <v>583818.59999999998</v>
      </c>
      <c r="BU265" s="31">
        <f t="shared" si="703"/>
        <v>583818.59999999998</v>
      </c>
      <c r="BV265" s="31">
        <f>BV266</f>
        <v>0</v>
      </c>
      <c r="BW265" s="31">
        <f>BW266</f>
        <v>0</v>
      </c>
      <c r="BX265" s="31">
        <f t="shared" si="704"/>
        <v>583818.59999999998</v>
      </c>
      <c r="BY265" s="31">
        <f t="shared" si="705"/>
        <v>583818.59999999998</v>
      </c>
      <c r="BZ265" s="31">
        <f t="shared" si="706"/>
        <v>583818.59999999998</v>
      </c>
      <c r="CA265" s="31">
        <f>CA266</f>
        <v>-247.07799999999997</v>
      </c>
      <c r="CB265" s="31">
        <f>CB266</f>
        <v>0</v>
      </c>
      <c r="CC265" s="31">
        <f>CC266</f>
        <v>0</v>
      </c>
      <c r="CD265" s="31">
        <f t="shared" si="707"/>
        <v>583571.522</v>
      </c>
      <c r="CE265" s="31">
        <f t="shared" si="708"/>
        <v>583818.59999999998</v>
      </c>
      <c r="CF265" s="31">
        <f t="shared" si="709"/>
        <v>583818.59999999998</v>
      </c>
      <c r="CG265" s="31">
        <f>CG266</f>
        <v>0</v>
      </c>
      <c r="CH265" s="24"/>
      <c r="CI265" s="40"/>
      <c r="CO265" s="1" t="s">
        <v>31</v>
      </c>
    </row>
    <row r="266" ht="43.75">
      <c r="A266" s="16" t="s">
        <v>202</v>
      </c>
      <c r="B266" s="17">
        <v>600</v>
      </c>
      <c r="C266" s="16"/>
      <c r="D266" s="16"/>
      <c r="E266" s="39" t="s">
        <v>45</v>
      </c>
      <c r="F266" s="31">
        <f>F267+F269</f>
        <v>583818.59999999998</v>
      </c>
      <c r="G266" s="31">
        <f>G267+G269</f>
        <v>583818.59999999998</v>
      </c>
      <c r="H266" s="31">
        <f>H267+H269</f>
        <v>583818.59999999998</v>
      </c>
      <c r="I266" s="31">
        <f>I267+I269</f>
        <v>0</v>
      </c>
      <c r="J266" s="31">
        <f>J267+J269</f>
        <v>0</v>
      </c>
      <c r="K266" s="31">
        <f>K267+K269</f>
        <v>0</v>
      </c>
      <c r="L266" s="31">
        <f t="shared" si="671"/>
        <v>583818.59999999998</v>
      </c>
      <c r="M266" s="31">
        <f t="shared" si="672"/>
        <v>583818.59999999998</v>
      </c>
      <c r="N266" s="31">
        <f t="shared" si="673"/>
        <v>583818.59999999998</v>
      </c>
      <c r="O266" s="31">
        <f>O267+O269</f>
        <v>0</v>
      </c>
      <c r="P266" s="31">
        <f>P267+P269</f>
        <v>0</v>
      </c>
      <c r="Q266" s="31">
        <f>Q267+Q269</f>
        <v>0</v>
      </c>
      <c r="R266" s="31">
        <f t="shared" si="674"/>
        <v>583818.59999999998</v>
      </c>
      <c r="S266" s="31">
        <f t="shared" si="675"/>
        <v>583818.59999999998</v>
      </c>
      <c r="T266" s="31">
        <f t="shared" si="676"/>
        <v>583818.59999999998</v>
      </c>
      <c r="U266" s="31">
        <f>U267+U269</f>
        <v>0</v>
      </c>
      <c r="V266" s="31">
        <f>V267+V269</f>
        <v>0</v>
      </c>
      <c r="W266" s="31">
        <f>W267+W269</f>
        <v>0</v>
      </c>
      <c r="X266" s="31">
        <f t="shared" si="677"/>
        <v>583818.59999999998</v>
      </c>
      <c r="Y266" s="31">
        <f t="shared" si="678"/>
        <v>583818.59999999998</v>
      </c>
      <c r="Z266" s="31">
        <f t="shared" si="679"/>
        <v>583818.59999999998</v>
      </c>
      <c r="AA266" s="31">
        <f>AA267+AA269</f>
        <v>0</v>
      </c>
      <c r="AB266" s="31">
        <f>AB267+AB269</f>
        <v>0</v>
      </c>
      <c r="AC266" s="31">
        <f>AC267+AC269</f>
        <v>0</v>
      </c>
      <c r="AD266" s="31">
        <f t="shared" si="680"/>
        <v>583818.59999999998</v>
      </c>
      <c r="AE266" s="31">
        <f t="shared" si="681"/>
        <v>583818.59999999998</v>
      </c>
      <c r="AF266" s="31">
        <f t="shared" si="682"/>
        <v>583818.59999999998</v>
      </c>
      <c r="AG266" s="31">
        <f>AG267+AG269</f>
        <v>0</v>
      </c>
      <c r="AH266" s="31">
        <f>AH267+AH269</f>
        <v>0</v>
      </c>
      <c r="AI266" s="31">
        <f>AI267+AI269</f>
        <v>0</v>
      </c>
      <c r="AJ266" s="31">
        <f t="shared" si="683"/>
        <v>583818.59999999998</v>
      </c>
      <c r="AK266" s="31">
        <f t="shared" si="684"/>
        <v>583818.59999999998</v>
      </c>
      <c r="AL266" s="31">
        <f t="shared" si="685"/>
        <v>583818.59999999998</v>
      </c>
      <c r="AM266" s="31">
        <f>AM267+AM269</f>
        <v>0</v>
      </c>
      <c r="AN266" s="31">
        <f>AN267+AN269</f>
        <v>0</v>
      </c>
      <c r="AO266" s="31">
        <f>AO267+AO269</f>
        <v>0</v>
      </c>
      <c r="AP266" s="31">
        <f t="shared" si="686"/>
        <v>583818.59999999998</v>
      </c>
      <c r="AQ266" s="31">
        <f t="shared" si="687"/>
        <v>583818.59999999998</v>
      </c>
      <c r="AR266" s="31">
        <f t="shared" si="688"/>
        <v>583818.59999999998</v>
      </c>
      <c r="AS266" s="31">
        <f>AS267+AS269</f>
        <v>0</v>
      </c>
      <c r="AT266" s="31">
        <f>AT267+AT269</f>
        <v>0</v>
      </c>
      <c r="AU266" s="31">
        <f>AU267+AU269</f>
        <v>0</v>
      </c>
      <c r="AV266" s="31">
        <f t="shared" si="689"/>
        <v>583818.59999999998</v>
      </c>
      <c r="AW266" s="31">
        <f t="shared" si="690"/>
        <v>583818.59999999998</v>
      </c>
      <c r="AX266" s="31">
        <f t="shared" si="691"/>
        <v>583818.59999999998</v>
      </c>
      <c r="AY266" s="31">
        <f>AY267+AY269</f>
        <v>0</v>
      </c>
      <c r="AZ266" s="31">
        <f>AZ267+AZ269</f>
        <v>0</v>
      </c>
      <c r="BA266" s="31">
        <f>BA267+BA269</f>
        <v>0</v>
      </c>
      <c r="BB266" s="31">
        <f t="shared" si="692"/>
        <v>583818.59999999998</v>
      </c>
      <c r="BC266" s="31">
        <f t="shared" si="693"/>
        <v>583818.59999999998</v>
      </c>
      <c r="BD266" s="31">
        <f t="shared" si="694"/>
        <v>583818.59999999998</v>
      </c>
      <c r="BE266" s="31">
        <f>BE267+BE269</f>
        <v>0</v>
      </c>
      <c r="BF266" s="31">
        <f>BF267+BF269</f>
        <v>0</v>
      </c>
      <c r="BG266" s="31">
        <f>BG267+BG269</f>
        <v>0</v>
      </c>
      <c r="BH266" s="31">
        <f t="shared" si="695"/>
        <v>583818.59999999998</v>
      </c>
      <c r="BI266" s="31">
        <f t="shared" si="696"/>
        <v>583818.59999999998</v>
      </c>
      <c r="BJ266" s="31">
        <f t="shared" si="697"/>
        <v>583818.59999999998</v>
      </c>
      <c r="BK266" s="31">
        <f>BK267+BK269</f>
        <v>0</v>
      </c>
      <c r="BL266" s="31">
        <f>BL267+BL269</f>
        <v>0</v>
      </c>
      <c r="BM266" s="31">
        <f>BM267+BM269</f>
        <v>0</v>
      </c>
      <c r="BN266" s="31">
        <f t="shared" si="698"/>
        <v>583818.59999999998</v>
      </c>
      <c r="BO266" s="31">
        <f t="shared" si="699"/>
        <v>583818.59999999998</v>
      </c>
      <c r="BP266" s="31">
        <f t="shared" si="700"/>
        <v>583818.59999999998</v>
      </c>
      <c r="BQ266" s="31">
        <f>BQ267+BQ269</f>
        <v>0</v>
      </c>
      <c r="BR266" s="31">
        <f>BR267+BR269</f>
        <v>0</v>
      </c>
      <c r="BS266" s="31">
        <f t="shared" si="701"/>
        <v>583818.59999999998</v>
      </c>
      <c r="BT266" s="31">
        <f t="shared" si="702"/>
        <v>583818.59999999998</v>
      </c>
      <c r="BU266" s="31">
        <f t="shared" si="703"/>
        <v>583818.59999999998</v>
      </c>
      <c r="BV266" s="31">
        <f>BV267+BV269</f>
        <v>0</v>
      </c>
      <c r="BW266" s="31">
        <f>BW267+BW269</f>
        <v>0</v>
      </c>
      <c r="BX266" s="31">
        <f t="shared" si="704"/>
        <v>583818.59999999998</v>
      </c>
      <c r="BY266" s="31">
        <f t="shared" si="705"/>
        <v>583818.59999999998</v>
      </c>
      <c r="BZ266" s="31">
        <f t="shared" si="706"/>
        <v>583818.59999999998</v>
      </c>
      <c r="CA266" s="31">
        <f>CA267+CA269</f>
        <v>-247.07799999999997</v>
      </c>
      <c r="CB266" s="31">
        <f>CB267+CB269</f>
        <v>0</v>
      </c>
      <c r="CC266" s="31">
        <f>CC267+CC269</f>
        <v>0</v>
      </c>
      <c r="CD266" s="31">
        <f t="shared" si="707"/>
        <v>583571.522</v>
      </c>
      <c r="CE266" s="31">
        <f t="shared" si="708"/>
        <v>583818.59999999998</v>
      </c>
      <c r="CF266" s="31">
        <f t="shared" si="709"/>
        <v>583818.59999999998</v>
      </c>
      <c r="CG266" s="31">
        <f>CG267+CG269</f>
        <v>0</v>
      </c>
      <c r="CH266" s="24"/>
      <c r="CI266" s="40"/>
      <c r="CM266" s="1" t="s">
        <v>29</v>
      </c>
    </row>
    <row r="267" ht="15">
      <c r="A267" s="16" t="s">
        <v>202</v>
      </c>
      <c r="B267" s="17">
        <v>610</v>
      </c>
      <c r="C267" s="16"/>
      <c r="D267" s="16"/>
      <c r="E267" s="39" t="s">
        <v>104</v>
      </c>
      <c r="F267" s="31">
        <f>F268</f>
        <v>96737.399999999994</v>
      </c>
      <c r="G267" s="31">
        <f>G268</f>
        <v>96737.399999999994</v>
      </c>
      <c r="H267" s="31">
        <f>H268</f>
        <v>96737.399999999994</v>
      </c>
      <c r="I267" s="31">
        <f>I268</f>
        <v>0</v>
      </c>
      <c r="J267" s="31">
        <f>J268</f>
        <v>0</v>
      </c>
      <c r="K267" s="31">
        <f>K268</f>
        <v>0</v>
      </c>
      <c r="L267" s="31">
        <f t="shared" si="671"/>
        <v>96737.399999999994</v>
      </c>
      <c r="M267" s="31">
        <f t="shared" si="672"/>
        <v>96737.399999999994</v>
      </c>
      <c r="N267" s="31">
        <f t="shared" si="673"/>
        <v>96737.399999999994</v>
      </c>
      <c r="O267" s="31">
        <f>O268</f>
        <v>0</v>
      </c>
      <c r="P267" s="31">
        <f>P268</f>
        <v>0</v>
      </c>
      <c r="Q267" s="31">
        <f>Q268</f>
        <v>0</v>
      </c>
      <c r="R267" s="31">
        <f t="shared" si="674"/>
        <v>96737.399999999994</v>
      </c>
      <c r="S267" s="31">
        <f t="shared" si="675"/>
        <v>96737.399999999994</v>
      </c>
      <c r="T267" s="31">
        <f t="shared" si="676"/>
        <v>96737.399999999994</v>
      </c>
      <c r="U267" s="31">
        <f>U268</f>
        <v>0</v>
      </c>
      <c r="V267" s="31">
        <f>V268</f>
        <v>0</v>
      </c>
      <c r="W267" s="31">
        <f>W268</f>
        <v>0</v>
      </c>
      <c r="X267" s="31">
        <f t="shared" si="677"/>
        <v>96737.399999999994</v>
      </c>
      <c r="Y267" s="31">
        <f t="shared" si="678"/>
        <v>96737.399999999994</v>
      </c>
      <c r="Z267" s="31">
        <f t="shared" si="679"/>
        <v>96737.399999999994</v>
      </c>
      <c r="AA267" s="31">
        <f>AA268</f>
        <v>0</v>
      </c>
      <c r="AB267" s="31">
        <f>AB268</f>
        <v>0</v>
      </c>
      <c r="AC267" s="31">
        <f>AC268</f>
        <v>0</v>
      </c>
      <c r="AD267" s="31">
        <f t="shared" si="680"/>
        <v>96737.399999999994</v>
      </c>
      <c r="AE267" s="31">
        <f t="shared" si="681"/>
        <v>96737.399999999994</v>
      </c>
      <c r="AF267" s="31">
        <f t="shared" si="682"/>
        <v>96737.399999999994</v>
      </c>
      <c r="AG267" s="31">
        <f>AG268</f>
        <v>0</v>
      </c>
      <c r="AH267" s="31">
        <f>AH268</f>
        <v>0</v>
      </c>
      <c r="AI267" s="31">
        <f>AI268</f>
        <v>0</v>
      </c>
      <c r="AJ267" s="31">
        <f t="shared" si="683"/>
        <v>96737.399999999994</v>
      </c>
      <c r="AK267" s="31">
        <f t="shared" si="684"/>
        <v>96737.399999999994</v>
      </c>
      <c r="AL267" s="31">
        <f t="shared" si="685"/>
        <v>96737.399999999994</v>
      </c>
      <c r="AM267" s="31">
        <f>AM268</f>
        <v>0</v>
      </c>
      <c r="AN267" s="31">
        <f>AN268</f>
        <v>0</v>
      </c>
      <c r="AO267" s="31">
        <f>AO268</f>
        <v>0</v>
      </c>
      <c r="AP267" s="31">
        <f t="shared" si="686"/>
        <v>96737.399999999994</v>
      </c>
      <c r="AQ267" s="31">
        <f t="shared" si="687"/>
        <v>96737.399999999994</v>
      </c>
      <c r="AR267" s="31">
        <f t="shared" si="688"/>
        <v>96737.399999999994</v>
      </c>
      <c r="AS267" s="31">
        <f>AS268</f>
        <v>0</v>
      </c>
      <c r="AT267" s="31">
        <f>AT268</f>
        <v>0</v>
      </c>
      <c r="AU267" s="31">
        <f>AU268</f>
        <v>0</v>
      </c>
      <c r="AV267" s="31">
        <f t="shared" si="689"/>
        <v>96737.399999999994</v>
      </c>
      <c r="AW267" s="31">
        <f t="shared" si="690"/>
        <v>96737.399999999994</v>
      </c>
      <c r="AX267" s="31">
        <f t="shared" si="691"/>
        <v>96737.399999999994</v>
      </c>
      <c r="AY267" s="31">
        <f>AY268</f>
        <v>0</v>
      </c>
      <c r="AZ267" s="31">
        <f>AZ268</f>
        <v>0</v>
      </c>
      <c r="BA267" s="31">
        <f>BA268</f>
        <v>0</v>
      </c>
      <c r="BB267" s="31">
        <f t="shared" si="692"/>
        <v>96737.399999999994</v>
      </c>
      <c r="BC267" s="31">
        <f t="shared" si="693"/>
        <v>96737.399999999994</v>
      </c>
      <c r="BD267" s="31">
        <f t="shared" si="694"/>
        <v>96737.399999999994</v>
      </c>
      <c r="BE267" s="31">
        <f>BE268</f>
        <v>0</v>
      </c>
      <c r="BF267" s="31">
        <f>BF268</f>
        <v>0</v>
      </c>
      <c r="BG267" s="31">
        <f>BG268</f>
        <v>0</v>
      </c>
      <c r="BH267" s="31">
        <f t="shared" si="695"/>
        <v>96737.399999999994</v>
      </c>
      <c r="BI267" s="31">
        <f t="shared" si="696"/>
        <v>96737.399999999994</v>
      </c>
      <c r="BJ267" s="31">
        <f t="shared" si="697"/>
        <v>96737.399999999994</v>
      </c>
      <c r="BK267" s="31">
        <f>BK268</f>
        <v>0</v>
      </c>
      <c r="BL267" s="31">
        <f>BL268</f>
        <v>0</v>
      </c>
      <c r="BM267" s="31">
        <f>BM268</f>
        <v>0</v>
      </c>
      <c r="BN267" s="31">
        <f t="shared" si="698"/>
        <v>96737.399999999994</v>
      </c>
      <c r="BO267" s="31">
        <f t="shared" si="699"/>
        <v>96737.399999999994</v>
      </c>
      <c r="BP267" s="31">
        <f t="shared" si="700"/>
        <v>96737.399999999994</v>
      </c>
      <c r="BQ267" s="31">
        <f>BQ268</f>
        <v>0</v>
      </c>
      <c r="BR267" s="31">
        <f>BR268</f>
        <v>0</v>
      </c>
      <c r="BS267" s="31">
        <f t="shared" si="701"/>
        <v>96737.399999999994</v>
      </c>
      <c r="BT267" s="31">
        <f t="shared" si="702"/>
        <v>96737.399999999994</v>
      </c>
      <c r="BU267" s="31">
        <f t="shared" si="703"/>
        <v>96737.399999999994</v>
      </c>
      <c r="BV267" s="31">
        <f>BV268</f>
        <v>0</v>
      </c>
      <c r="BW267" s="31">
        <f>BW268</f>
        <v>0</v>
      </c>
      <c r="BX267" s="31">
        <f t="shared" si="704"/>
        <v>96737.399999999994</v>
      </c>
      <c r="BY267" s="31">
        <f t="shared" si="705"/>
        <v>96737.399999999994</v>
      </c>
      <c r="BZ267" s="31">
        <f t="shared" si="706"/>
        <v>96737.399999999994</v>
      </c>
      <c r="CA267" s="31">
        <f>CA268</f>
        <v>-6.5149999999999997</v>
      </c>
      <c r="CB267" s="31">
        <f>CB268</f>
        <v>0</v>
      </c>
      <c r="CC267" s="31">
        <f>CC268</f>
        <v>0</v>
      </c>
      <c r="CD267" s="31">
        <f t="shared" si="707"/>
        <v>96730.884999999995</v>
      </c>
      <c r="CE267" s="31">
        <f t="shared" si="708"/>
        <v>96737.399999999994</v>
      </c>
      <c r="CF267" s="31">
        <f t="shared" si="709"/>
        <v>96737.399999999994</v>
      </c>
      <c r="CG267" s="31">
        <f>CG268</f>
        <v>0</v>
      </c>
      <c r="CH267" s="24"/>
      <c r="CI267" s="40"/>
      <c r="CN267" s="1" t="s">
        <v>30</v>
      </c>
    </row>
    <row r="268" ht="15">
      <c r="A268" s="16" t="s">
        <v>202</v>
      </c>
      <c r="B268" s="17">
        <v>610</v>
      </c>
      <c r="C268" s="16" t="s">
        <v>49</v>
      </c>
      <c r="D268" s="16" t="s">
        <v>42</v>
      </c>
      <c r="E268" s="39" t="s">
        <v>50</v>
      </c>
      <c r="F268" s="31">
        <v>96737.399999999994</v>
      </c>
      <c r="G268" s="31">
        <v>96737.399999999994</v>
      </c>
      <c r="H268" s="31">
        <v>96737.399999999994</v>
      </c>
      <c r="I268" s="31"/>
      <c r="J268" s="31"/>
      <c r="K268" s="31"/>
      <c r="L268" s="31">
        <f t="shared" si="671"/>
        <v>96737.399999999994</v>
      </c>
      <c r="M268" s="31">
        <f t="shared" si="672"/>
        <v>96737.399999999994</v>
      </c>
      <c r="N268" s="31">
        <f t="shared" si="673"/>
        <v>96737.399999999994</v>
      </c>
      <c r="O268" s="31"/>
      <c r="P268" s="31"/>
      <c r="Q268" s="31"/>
      <c r="R268" s="31">
        <f t="shared" si="674"/>
        <v>96737.399999999994</v>
      </c>
      <c r="S268" s="31">
        <f t="shared" si="675"/>
        <v>96737.399999999994</v>
      </c>
      <c r="T268" s="31">
        <f t="shared" si="676"/>
        <v>96737.399999999994</v>
      </c>
      <c r="U268" s="31"/>
      <c r="V268" s="31"/>
      <c r="W268" s="31"/>
      <c r="X268" s="31">
        <f t="shared" si="677"/>
        <v>96737.399999999994</v>
      </c>
      <c r="Y268" s="31">
        <f t="shared" si="678"/>
        <v>96737.399999999994</v>
      </c>
      <c r="Z268" s="31">
        <f t="shared" si="679"/>
        <v>96737.399999999994</v>
      </c>
      <c r="AA268" s="31"/>
      <c r="AB268" s="31"/>
      <c r="AC268" s="31"/>
      <c r="AD268" s="31">
        <f t="shared" si="680"/>
        <v>96737.399999999994</v>
      </c>
      <c r="AE268" s="31">
        <f t="shared" si="681"/>
        <v>96737.399999999994</v>
      </c>
      <c r="AF268" s="31">
        <f t="shared" si="682"/>
        <v>96737.399999999994</v>
      </c>
      <c r="AG268" s="31"/>
      <c r="AH268" s="31"/>
      <c r="AI268" s="31"/>
      <c r="AJ268" s="31">
        <f t="shared" si="683"/>
        <v>96737.399999999994</v>
      </c>
      <c r="AK268" s="31">
        <f t="shared" si="684"/>
        <v>96737.399999999994</v>
      </c>
      <c r="AL268" s="31">
        <f t="shared" si="685"/>
        <v>96737.399999999994</v>
      </c>
      <c r="AM268" s="31"/>
      <c r="AN268" s="31"/>
      <c r="AO268" s="31"/>
      <c r="AP268" s="31">
        <f t="shared" si="686"/>
        <v>96737.399999999994</v>
      </c>
      <c r="AQ268" s="31">
        <f t="shared" si="687"/>
        <v>96737.399999999994</v>
      </c>
      <c r="AR268" s="31">
        <f t="shared" si="688"/>
        <v>96737.399999999994</v>
      </c>
      <c r="AS268" s="31"/>
      <c r="AT268" s="31"/>
      <c r="AU268" s="31"/>
      <c r="AV268" s="31">
        <f t="shared" si="689"/>
        <v>96737.399999999994</v>
      </c>
      <c r="AW268" s="31">
        <f t="shared" si="690"/>
        <v>96737.399999999994</v>
      </c>
      <c r="AX268" s="31">
        <f t="shared" si="691"/>
        <v>96737.399999999994</v>
      </c>
      <c r="AY268" s="31"/>
      <c r="AZ268" s="31"/>
      <c r="BA268" s="31"/>
      <c r="BB268" s="31">
        <f t="shared" si="692"/>
        <v>96737.399999999994</v>
      </c>
      <c r="BC268" s="31">
        <f t="shared" si="693"/>
        <v>96737.399999999994</v>
      </c>
      <c r="BD268" s="31">
        <f t="shared" si="694"/>
        <v>96737.399999999994</v>
      </c>
      <c r="BE268" s="31"/>
      <c r="BF268" s="31"/>
      <c r="BG268" s="31"/>
      <c r="BH268" s="31">
        <f t="shared" si="695"/>
        <v>96737.399999999994</v>
      </c>
      <c r="BI268" s="31">
        <f t="shared" si="696"/>
        <v>96737.399999999994</v>
      </c>
      <c r="BJ268" s="31">
        <f t="shared" si="697"/>
        <v>96737.399999999994</v>
      </c>
      <c r="BK268" s="31"/>
      <c r="BL268" s="31"/>
      <c r="BM268" s="31"/>
      <c r="BN268" s="31">
        <f t="shared" si="698"/>
        <v>96737.399999999994</v>
      </c>
      <c r="BO268" s="31">
        <f t="shared" si="699"/>
        <v>96737.399999999994</v>
      </c>
      <c r="BP268" s="31">
        <f t="shared" si="700"/>
        <v>96737.399999999994</v>
      </c>
      <c r="BQ268" s="31"/>
      <c r="BR268" s="31"/>
      <c r="BS268" s="31">
        <f t="shared" si="701"/>
        <v>96737.399999999994</v>
      </c>
      <c r="BT268" s="31">
        <f t="shared" si="702"/>
        <v>96737.399999999994</v>
      </c>
      <c r="BU268" s="31">
        <f t="shared" si="703"/>
        <v>96737.399999999994</v>
      </c>
      <c r="BV268" s="31"/>
      <c r="BW268" s="31"/>
      <c r="BX268" s="31">
        <f t="shared" si="704"/>
        <v>96737.399999999994</v>
      </c>
      <c r="BY268" s="31">
        <f t="shared" si="705"/>
        <v>96737.399999999994</v>
      </c>
      <c r="BZ268" s="31">
        <f t="shared" si="706"/>
        <v>96737.399999999994</v>
      </c>
      <c r="CA268" s="31">
        <v>-6.5149999999999997</v>
      </c>
      <c r="CB268" s="31"/>
      <c r="CC268" s="31"/>
      <c r="CD268" s="31">
        <f t="shared" si="707"/>
        <v>96730.884999999995</v>
      </c>
      <c r="CE268" s="31">
        <f t="shared" si="708"/>
        <v>96737.399999999994</v>
      </c>
      <c r="CF268" s="31">
        <f t="shared" si="709"/>
        <v>96737.399999999994</v>
      </c>
      <c r="CG268" s="31"/>
      <c r="CH268" s="24"/>
      <c r="CI268" s="40"/>
    </row>
    <row r="269" ht="15">
      <c r="A269" s="16" t="s">
        <v>202</v>
      </c>
      <c r="B269" s="17">
        <v>620</v>
      </c>
      <c r="C269" s="16"/>
      <c r="D269" s="16"/>
      <c r="E269" s="39" t="s">
        <v>46</v>
      </c>
      <c r="F269" s="31">
        <f>F270</f>
        <v>487081.20000000001</v>
      </c>
      <c r="G269" s="31">
        <f>G270</f>
        <v>487081.20000000001</v>
      </c>
      <c r="H269" s="31">
        <f>H270</f>
        <v>487081.20000000001</v>
      </c>
      <c r="I269" s="31">
        <f>I270</f>
        <v>0</v>
      </c>
      <c r="J269" s="31">
        <f>J270</f>
        <v>0</v>
      </c>
      <c r="K269" s="31">
        <f>K270</f>
        <v>0</v>
      </c>
      <c r="L269" s="31">
        <f t="shared" ref="L269:L332" si="792">F269+I269</f>
        <v>487081.20000000001</v>
      </c>
      <c r="M269" s="31">
        <f t="shared" ref="M269:M332" si="793">G269+J269</f>
        <v>487081.20000000001</v>
      </c>
      <c r="N269" s="31">
        <f t="shared" ref="N269:N332" si="794">H269+K269</f>
        <v>487081.20000000001</v>
      </c>
      <c r="O269" s="31">
        <f>O270</f>
        <v>0</v>
      </c>
      <c r="P269" s="31">
        <f>P270</f>
        <v>0</v>
      </c>
      <c r="Q269" s="31">
        <f>Q270</f>
        <v>0</v>
      </c>
      <c r="R269" s="31">
        <f t="shared" ref="R269:R332" si="795">L269+O269</f>
        <v>487081.20000000001</v>
      </c>
      <c r="S269" s="31">
        <f t="shared" ref="S269:S332" si="796">M269+P269</f>
        <v>487081.20000000001</v>
      </c>
      <c r="T269" s="31">
        <f t="shared" ref="T269:T332" si="797">N269+Q269</f>
        <v>487081.20000000001</v>
      </c>
      <c r="U269" s="31">
        <f>U270</f>
        <v>0</v>
      </c>
      <c r="V269" s="31">
        <f>V270</f>
        <v>0</v>
      </c>
      <c r="W269" s="31">
        <f>W270</f>
        <v>0</v>
      </c>
      <c r="X269" s="31">
        <f t="shared" ref="X269:X332" si="798">R269+U269</f>
        <v>487081.20000000001</v>
      </c>
      <c r="Y269" s="31">
        <f t="shared" ref="Y269:Y332" si="799">S269+V269</f>
        <v>487081.20000000001</v>
      </c>
      <c r="Z269" s="31">
        <f t="shared" ref="Z269:Z332" si="800">T269+W269</f>
        <v>487081.20000000001</v>
      </c>
      <c r="AA269" s="31">
        <f>AA270</f>
        <v>0</v>
      </c>
      <c r="AB269" s="31">
        <f>AB270</f>
        <v>0</v>
      </c>
      <c r="AC269" s="31">
        <f>AC270</f>
        <v>0</v>
      </c>
      <c r="AD269" s="31">
        <f t="shared" ref="AD269:AD332" si="801">X269+AA269</f>
        <v>487081.20000000001</v>
      </c>
      <c r="AE269" s="31">
        <f t="shared" ref="AE269:AE332" si="802">Y269+AB269</f>
        <v>487081.20000000001</v>
      </c>
      <c r="AF269" s="31">
        <f t="shared" ref="AF269:AF332" si="803">Z269+AC269</f>
        <v>487081.20000000001</v>
      </c>
      <c r="AG269" s="31">
        <f>AG270</f>
        <v>0</v>
      </c>
      <c r="AH269" s="31">
        <f>AH270</f>
        <v>0</v>
      </c>
      <c r="AI269" s="31">
        <f>AI270</f>
        <v>0</v>
      </c>
      <c r="AJ269" s="31">
        <f t="shared" ref="AJ269:AJ332" si="804">AD269+AG269</f>
        <v>487081.20000000001</v>
      </c>
      <c r="AK269" s="31">
        <f t="shared" ref="AK269:AK332" si="805">AE269+AH269</f>
        <v>487081.20000000001</v>
      </c>
      <c r="AL269" s="31">
        <f t="shared" ref="AL269:AL332" si="806">AF269+AI269</f>
        <v>487081.20000000001</v>
      </c>
      <c r="AM269" s="31">
        <f>AM270</f>
        <v>0</v>
      </c>
      <c r="AN269" s="31">
        <f>AN270</f>
        <v>0</v>
      </c>
      <c r="AO269" s="31">
        <f>AO270</f>
        <v>0</v>
      </c>
      <c r="AP269" s="31">
        <f t="shared" ref="AP269:AP332" si="807">AJ269+AM269</f>
        <v>487081.20000000001</v>
      </c>
      <c r="AQ269" s="31">
        <f t="shared" ref="AQ269:AQ332" si="808">AK269+AN269</f>
        <v>487081.20000000001</v>
      </c>
      <c r="AR269" s="31">
        <f t="shared" ref="AR269:AR332" si="809">AL269+AO269</f>
        <v>487081.20000000001</v>
      </c>
      <c r="AS269" s="31">
        <f>AS270</f>
        <v>0</v>
      </c>
      <c r="AT269" s="31">
        <f>AT270</f>
        <v>0</v>
      </c>
      <c r="AU269" s="31">
        <f>AU270</f>
        <v>0</v>
      </c>
      <c r="AV269" s="31">
        <f t="shared" ref="AV269:AV332" si="810">AP269+AS269</f>
        <v>487081.20000000001</v>
      </c>
      <c r="AW269" s="31">
        <f t="shared" ref="AW269:AW332" si="811">AQ269+AT269</f>
        <v>487081.20000000001</v>
      </c>
      <c r="AX269" s="31">
        <f t="shared" ref="AX269:AX332" si="812">AR269+AU269</f>
        <v>487081.20000000001</v>
      </c>
      <c r="AY269" s="31">
        <f>AY270</f>
        <v>0</v>
      </c>
      <c r="AZ269" s="31">
        <f>AZ270</f>
        <v>0</v>
      </c>
      <c r="BA269" s="31">
        <f>BA270</f>
        <v>0</v>
      </c>
      <c r="BB269" s="31">
        <f t="shared" ref="BB269:BB332" si="813">AV269+AY269</f>
        <v>487081.20000000001</v>
      </c>
      <c r="BC269" s="31">
        <f t="shared" ref="BC269:BC332" si="814">AW269+AZ269</f>
        <v>487081.20000000001</v>
      </c>
      <c r="BD269" s="31">
        <f t="shared" ref="BD269:BD332" si="815">AX269+BA269</f>
        <v>487081.20000000001</v>
      </c>
      <c r="BE269" s="31">
        <f>BE270</f>
        <v>0</v>
      </c>
      <c r="BF269" s="31">
        <f>BF270</f>
        <v>0</v>
      </c>
      <c r="BG269" s="31">
        <f>BG270</f>
        <v>0</v>
      </c>
      <c r="BH269" s="31">
        <f t="shared" ref="BH269:BH332" si="816">BB269+BE269</f>
        <v>487081.20000000001</v>
      </c>
      <c r="BI269" s="31">
        <f t="shared" ref="BI269:BI332" si="817">BC269+BF269</f>
        <v>487081.20000000001</v>
      </c>
      <c r="BJ269" s="31">
        <f t="shared" ref="BJ269:BJ332" si="818">BD269+BG269</f>
        <v>487081.20000000001</v>
      </c>
      <c r="BK269" s="31">
        <f>BK270</f>
        <v>0</v>
      </c>
      <c r="BL269" s="31">
        <f>BL270</f>
        <v>0</v>
      </c>
      <c r="BM269" s="31">
        <f>BM270</f>
        <v>0</v>
      </c>
      <c r="BN269" s="31">
        <f t="shared" ref="BN269:BN332" si="819">BH269+BK269</f>
        <v>487081.20000000001</v>
      </c>
      <c r="BO269" s="31">
        <f t="shared" ref="BO269:BO332" si="820">BI269+BL269</f>
        <v>487081.20000000001</v>
      </c>
      <c r="BP269" s="31">
        <f t="shared" ref="BP269:BP332" si="821">BJ269+BM269</f>
        <v>487081.20000000001</v>
      </c>
      <c r="BQ269" s="31">
        <f>BQ270</f>
        <v>0</v>
      </c>
      <c r="BR269" s="31">
        <f>BR270</f>
        <v>0</v>
      </c>
      <c r="BS269" s="31">
        <f t="shared" ref="BS269:BS332" si="822">BQ269+BN269</f>
        <v>487081.20000000001</v>
      </c>
      <c r="BT269" s="31">
        <f t="shared" ref="BT269:BT332" si="823">BR269+BO269</f>
        <v>487081.20000000001</v>
      </c>
      <c r="BU269" s="31">
        <f t="shared" ref="BU269:BU332" si="824">BP269</f>
        <v>487081.20000000001</v>
      </c>
      <c r="BV269" s="31">
        <f>BV270</f>
        <v>0</v>
      </c>
      <c r="BW269" s="31">
        <f>BW270</f>
        <v>0</v>
      </c>
      <c r="BX269" s="31">
        <f t="shared" ref="BX269:BX332" si="825">BS269</f>
        <v>487081.20000000001</v>
      </c>
      <c r="BY269" s="31">
        <f t="shared" ref="BY269:BY332" si="826">BT269+BV269</f>
        <v>487081.20000000001</v>
      </c>
      <c r="BZ269" s="31">
        <f t="shared" ref="BZ269:BZ332" si="827">BU269+BW269</f>
        <v>487081.20000000001</v>
      </c>
      <c r="CA269" s="31">
        <f>CA270</f>
        <v>-240.56299999999999</v>
      </c>
      <c r="CB269" s="31">
        <f>CB270</f>
        <v>0</v>
      </c>
      <c r="CC269" s="31">
        <f>CC270</f>
        <v>0</v>
      </c>
      <c r="CD269" s="31">
        <f t="shared" si="707"/>
        <v>486840.63699999999</v>
      </c>
      <c r="CE269" s="31">
        <f t="shared" si="708"/>
        <v>487081.20000000001</v>
      </c>
      <c r="CF269" s="31">
        <f t="shared" si="709"/>
        <v>487081.20000000001</v>
      </c>
      <c r="CG269" s="31">
        <f>CG270</f>
        <v>0</v>
      </c>
      <c r="CH269" s="24"/>
      <c r="CI269" s="40"/>
      <c r="CN269" s="1" t="s">
        <v>30</v>
      </c>
    </row>
    <row r="270" ht="15">
      <c r="A270" s="16" t="s">
        <v>202</v>
      </c>
      <c r="B270" s="17">
        <v>620</v>
      </c>
      <c r="C270" s="16" t="s">
        <v>49</v>
      </c>
      <c r="D270" s="16" t="s">
        <v>42</v>
      </c>
      <c r="E270" s="39" t="s">
        <v>50</v>
      </c>
      <c r="F270" s="31">
        <v>487081.20000000001</v>
      </c>
      <c r="G270" s="31">
        <v>487081.20000000001</v>
      </c>
      <c r="H270" s="31">
        <v>487081.20000000001</v>
      </c>
      <c r="I270" s="31"/>
      <c r="J270" s="31"/>
      <c r="K270" s="31"/>
      <c r="L270" s="31">
        <f t="shared" si="792"/>
        <v>487081.20000000001</v>
      </c>
      <c r="M270" s="31">
        <f t="shared" si="793"/>
        <v>487081.20000000001</v>
      </c>
      <c r="N270" s="31">
        <f t="shared" si="794"/>
        <v>487081.20000000001</v>
      </c>
      <c r="O270" s="31"/>
      <c r="P270" s="31"/>
      <c r="Q270" s="31"/>
      <c r="R270" s="31">
        <f t="shared" si="795"/>
        <v>487081.20000000001</v>
      </c>
      <c r="S270" s="31">
        <f t="shared" si="796"/>
        <v>487081.20000000001</v>
      </c>
      <c r="T270" s="31">
        <f t="shared" si="797"/>
        <v>487081.20000000001</v>
      </c>
      <c r="U270" s="31"/>
      <c r="V270" s="31"/>
      <c r="W270" s="31"/>
      <c r="X270" s="31">
        <f t="shared" si="798"/>
        <v>487081.20000000001</v>
      </c>
      <c r="Y270" s="31">
        <f t="shared" si="799"/>
        <v>487081.20000000001</v>
      </c>
      <c r="Z270" s="31">
        <f t="shared" si="800"/>
        <v>487081.20000000001</v>
      </c>
      <c r="AA270" s="31"/>
      <c r="AB270" s="31"/>
      <c r="AC270" s="31"/>
      <c r="AD270" s="31">
        <f t="shared" si="801"/>
        <v>487081.20000000001</v>
      </c>
      <c r="AE270" s="31">
        <f t="shared" si="802"/>
        <v>487081.20000000001</v>
      </c>
      <c r="AF270" s="31">
        <f t="shared" si="803"/>
        <v>487081.20000000001</v>
      </c>
      <c r="AG270" s="31"/>
      <c r="AH270" s="31"/>
      <c r="AI270" s="31"/>
      <c r="AJ270" s="31">
        <f t="shared" si="804"/>
        <v>487081.20000000001</v>
      </c>
      <c r="AK270" s="31">
        <f t="shared" si="805"/>
        <v>487081.20000000001</v>
      </c>
      <c r="AL270" s="31">
        <f t="shared" si="806"/>
        <v>487081.20000000001</v>
      </c>
      <c r="AM270" s="31"/>
      <c r="AN270" s="31"/>
      <c r="AO270" s="31"/>
      <c r="AP270" s="31">
        <f t="shared" si="807"/>
        <v>487081.20000000001</v>
      </c>
      <c r="AQ270" s="31">
        <f t="shared" si="808"/>
        <v>487081.20000000001</v>
      </c>
      <c r="AR270" s="31">
        <f t="shared" si="809"/>
        <v>487081.20000000001</v>
      </c>
      <c r="AS270" s="31"/>
      <c r="AT270" s="31"/>
      <c r="AU270" s="31"/>
      <c r="AV270" s="31">
        <f t="shared" si="810"/>
        <v>487081.20000000001</v>
      </c>
      <c r="AW270" s="31">
        <f t="shared" si="811"/>
        <v>487081.20000000001</v>
      </c>
      <c r="AX270" s="31">
        <f t="shared" si="812"/>
        <v>487081.20000000001</v>
      </c>
      <c r="AY270" s="31"/>
      <c r="AZ270" s="31"/>
      <c r="BA270" s="31"/>
      <c r="BB270" s="31">
        <f t="shared" si="813"/>
        <v>487081.20000000001</v>
      </c>
      <c r="BC270" s="31">
        <f t="shared" si="814"/>
        <v>487081.20000000001</v>
      </c>
      <c r="BD270" s="31">
        <f t="shared" si="815"/>
        <v>487081.20000000001</v>
      </c>
      <c r="BE270" s="31"/>
      <c r="BF270" s="31"/>
      <c r="BG270" s="31"/>
      <c r="BH270" s="31">
        <f t="shared" si="816"/>
        <v>487081.20000000001</v>
      </c>
      <c r="BI270" s="31">
        <f t="shared" si="817"/>
        <v>487081.20000000001</v>
      </c>
      <c r="BJ270" s="31">
        <f t="shared" si="818"/>
        <v>487081.20000000001</v>
      </c>
      <c r="BK270" s="31"/>
      <c r="BL270" s="31"/>
      <c r="BM270" s="31"/>
      <c r="BN270" s="31">
        <f t="shared" si="819"/>
        <v>487081.20000000001</v>
      </c>
      <c r="BO270" s="31">
        <f t="shared" si="820"/>
        <v>487081.20000000001</v>
      </c>
      <c r="BP270" s="31">
        <f t="shared" si="821"/>
        <v>487081.20000000001</v>
      </c>
      <c r="BQ270" s="31"/>
      <c r="BR270" s="31"/>
      <c r="BS270" s="31">
        <f t="shared" si="822"/>
        <v>487081.20000000001</v>
      </c>
      <c r="BT270" s="31">
        <f t="shared" si="823"/>
        <v>487081.20000000001</v>
      </c>
      <c r="BU270" s="31">
        <f t="shared" si="824"/>
        <v>487081.20000000001</v>
      </c>
      <c r="BV270" s="31"/>
      <c r="BW270" s="31"/>
      <c r="BX270" s="31">
        <f t="shared" si="825"/>
        <v>487081.20000000001</v>
      </c>
      <c r="BY270" s="31">
        <f t="shared" si="826"/>
        <v>487081.20000000001</v>
      </c>
      <c r="BZ270" s="31">
        <f t="shared" si="827"/>
        <v>487081.20000000001</v>
      </c>
      <c r="CA270" s="31">
        <v>-240.56299999999999</v>
      </c>
      <c r="CB270" s="31"/>
      <c r="CC270" s="31"/>
      <c r="CD270" s="31">
        <f t="shared" si="707"/>
        <v>486840.63699999999</v>
      </c>
      <c r="CE270" s="31">
        <f t="shared" si="708"/>
        <v>487081.20000000001</v>
      </c>
      <c r="CF270" s="31">
        <f t="shared" si="709"/>
        <v>487081.20000000001</v>
      </c>
      <c r="CG270" s="31"/>
      <c r="CH270" s="24"/>
      <c r="CI270" s="40"/>
    </row>
    <row r="271" ht="43.75">
      <c r="A271" s="16" t="s">
        <v>203</v>
      </c>
      <c r="B271" s="17"/>
      <c r="C271" s="16"/>
      <c r="D271" s="16"/>
      <c r="E271" s="39" t="s">
        <v>204</v>
      </c>
      <c r="F271" s="31">
        <f>F272</f>
        <v>15300</v>
      </c>
      <c r="G271" s="31">
        <f>G272</f>
        <v>15300</v>
      </c>
      <c r="H271" s="31">
        <f>H272</f>
        <v>15293.5</v>
      </c>
      <c r="I271" s="31">
        <f>I272</f>
        <v>0</v>
      </c>
      <c r="J271" s="31">
        <f>J272</f>
        <v>0</v>
      </c>
      <c r="K271" s="31">
        <f>K272</f>
        <v>0</v>
      </c>
      <c r="L271" s="31">
        <f t="shared" si="792"/>
        <v>15300</v>
      </c>
      <c r="M271" s="31">
        <f t="shared" si="793"/>
        <v>15300</v>
      </c>
      <c r="N271" s="31">
        <f t="shared" si="794"/>
        <v>15293.5</v>
      </c>
      <c r="O271" s="31">
        <f>O272</f>
        <v>0</v>
      </c>
      <c r="P271" s="31">
        <f>P272</f>
        <v>0</v>
      </c>
      <c r="Q271" s="31">
        <f>Q272</f>
        <v>0</v>
      </c>
      <c r="R271" s="31">
        <f t="shared" si="795"/>
        <v>15300</v>
      </c>
      <c r="S271" s="31">
        <f t="shared" si="796"/>
        <v>15300</v>
      </c>
      <c r="T271" s="31">
        <f t="shared" si="797"/>
        <v>15293.5</v>
      </c>
      <c r="U271" s="31">
        <f>U272</f>
        <v>0</v>
      </c>
      <c r="V271" s="31">
        <f>V272</f>
        <v>0</v>
      </c>
      <c r="W271" s="31">
        <f>W272</f>
        <v>0</v>
      </c>
      <c r="X271" s="31">
        <f t="shared" si="798"/>
        <v>15300</v>
      </c>
      <c r="Y271" s="31">
        <f t="shared" si="799"/>
        <v>15300</v>
      </c>
      <c r="Z271" s="31">
        <f t="shared" si="800"/>
        <v>15293.5</v>
      </c>
      <c r="AA271" s="31">
        <f>AA272</f>
        <v>0</v>
      </c>
      <c r="AB271" s="31">
        <f>AB272</f>
        <v>0</v>
      </c>
      <c r="AC271" s="31">
        <f>AC272</f>
        <v>0</v>
      </c>
      <c r="AD271" s="31">
        <f t="shared" si="801"/>
        <v>15300</v>
      </c>
      <c r="AE271" s="31">
        <f t="shared" si="802"/>
        <v>15300</v>
      </c>
      <c r="AF271" s="31">
        <f t="shared" si="803"/>
        <v>15293.5</v>
      </c>
      <c r="AG271" s="31">
        <f>AG272</f>
        <v>0</v>
      </c>
      <c r="AH271" s="31">
        <f>AH272</f>
        <v>0</v>
      </c>
      <c r="AI271" s="31">
        <f>AI272</f>
        <v>0</v>
      </c>
      <c r="AJ271" s="31">
        <f t="shared" si="804"/>
        <v>15300</v>
      </c>
      <c r="AK271" s="31">
        <f t="shared" si="805"/>
        <v>15300</v>
      </c>
      <c r="AL271" s="31">
        <f t="shared" si="806"/>
        <v>15293.5</v>
      </c>
      <c r="AM271" s="31">
        <f>AM272</f>
        <v>0</v>
      </c>
      <c r="AN271" s="31">
        <f>AN272</f>
        <v>0</v>
      </c>
      <c r="AO271" s="31">
        <f>AO272</f>
        <v>0</v>
      </c>
      <c r="AP271" s="31">
        <f t="shared" si="807"/>
        <v>15300</v>
      </c>
      <c r="AQ271" s="31">
        <f t="shared" si="808"/>
        <v>15300</v>
      </c>
      <c r="AR271" s="31">
        <f t="shared" si="809"/>
        <v>15293.5</v>
      </c>
      <c r="AS271" s="31">
        <f>AS272</f>
        <v>0</v>
      </c>
      <c r="AT271" s="31">
        <f>AT272</f>
        <v>0</v>
      </c>
      <c r="AU271" s="31">
        <f>AU272</f>
        <v>0</v>
      </c>
      <c r="AV271" s="31">
        <f t="shared" si="810"/>
        <v>15300</v>
      </c>
      <c r="AW271" s="31">
        <f t="shared" si="811"/>
        <v>15300</v>
      </c>
      <c r="AX271" s="31">
        <f t="shared" si="812"/>
        <v>15293.5</v>
      </c>
      <c r="AY271" s="31">
        <f>AY272</f>
        <v>0</v>
      </c>
      <c r="AZ271" s="31">
        <f>AZ272</f>
        <v>0</v>
      </c>
      <c r="BA271" s="31">
        <f>BA272</f>
        <v>0</v>
      </c>
      <c r="BB271" s="31">
        <f t="shared" si="813"/>
        <v>15300</v>
      </c>
      <c r="BC271" s="31">
        <f t="shared" si="814"/>
        <v>15300</v>
      </c>
      <c r="BD271" s="31">
        <f t="shared" si="815"/>
        <v>15293.5</v>
      </c>
      <c r="BE271" s="31">
        <f>BE272</f>
        <v>0</v>
      </c>
      <c r="BF271" s="31">
        <f>BF272</f>
        <v>0</v>
      </c>
      <c r="BG271" s="31">
        <f>BG272</f>
        <v>0</v>
      </c>
      <c r="BH271" s="31">
        <f t="shared" si="816"/>
        <v>15300</v>
      </c>
      <c r="BI271" s="31">
        <f t="shared" si="817"/>
        <v>15300</v>
      </c>
      <c r="BJ271" s="31">
        <f t="shared" si="818"/>
        <v>15293.5</v>
      </c>
      <c r="BK271" s="31">
        <f>BK272</f>
        <v>0</v>
      </c>
      <c r="BL271" s="31">
        <f>BL272</f>
        <v>0</v>
      </c>
      <c r="BM271" s="31">
        <f>BM272</f>
        <v>0</v>
      </c>
      <c r="BN271" s="31">
        <f t="shared" si="819"/>
        <v>15300</v>
      </c>
      <c r="BO271" s="31">
        <f t="shared" si="820"/>
        <v>15300</v>
      </c>
      <c r="BP271" s="31">
        <f t="shared" si="821"/>
        <v>15293.5</v>
      </c>
      <c r="BQ271" s="31">
        <f>BQ272</f>
        <v>0</v>
      </c>
      <c r="BR271" s="31">
        <f>BR272</f>
        <v>0</v>
      </c>
      <c r="BS271" s="31">
        <f t="shared" si="822"/>
        <v>15300</v>
      </c>
      <c r="BT271" s="31">
        <f t="shared" si="823"/>
        <v>15300</v>
      </c>
      <c r="BU271" s="31">
        <f t="shared" si="824"/>
        <v>15293.5</v>
      </c>
      <c r="BV271" s="31">
        <f>BV272</f>
        <v>0</v>
      </c>
      <c r="BW271" s="31">
        <f>BW272</f>
        <v>0</v>
      </c>
      <c r="BX271" s="31">
        <f t="shared" si="825"/>
        <v>15300</v>
      </c>
      <c r="BY271" s="31">
        <f t="shared" si="826"/>
        <v>15300</v>
      </c>
      <c r="BZ271" s="31">
        <f t="shared" si="827"/>
        <v>15293.5</v>
      </c>
      <c r="CA271" s="31">
        <f>CA272</f>
        <v>0</v>
      </c>
      <c r="CB271" s="31">
        <f>CB272</f>
        <v>0</v>
      </c>
      <c r="CC271" s="31">
        <f>CC272</f>
        <v>0</v>
      </c>
      <c r="CD271" s="31">
        <f t="shared" si="707"/>
        <v>15300</v>
      </c>
      <c r="CE271" s="31">
        <f t="shared" si="708"/>
        <v>15300</v>
      </c>
      <c r="CF271" s="31">
        <f t="shared" si="709"/>
        <v>15293.5</v>
      </c>
      <c r="CG271" s="31">
        <f>CG272</f>
        <v>0</v>
      </c>
      <c r="CH271" s="24"/>
      <c r="CI271" s="40"/>
      <c r="CO271" s="1" t="s">
        <v>31</v>
      </c>
    </row>
    <row r="272" ht="43.75">
      <c r="A272" s="16" t="s">
        <v>203</v>
      </c>
      <c r="B272" s="17">
        <v>600</v>
      </c>
      <c r="C272" s="16"/>
      <c r="D272" s="16"/>
      <c r="E272" s="39" t="s">
        <v>45</v>
      </c>
      <c r="F272" s="31">
        <f>F273+F275</f>
        <v>15300</v>
      </c>
      <c r="G272" s="31">
        <f>G273+G275</f>
        <v>15300</v>
      </c>
      <c r="H272" s="31">
        <f>H273+H275</f>
        <v>15293.5</v>
      </c>
      <c r="I272" s="31">
        <f>I273+I275</f>
        <v>0</v>
      </c>
      <c r="J272" s="31">
        <f>J273+J275</f>
        <v>0</v>
      </c>
      <c r="K272" s="31">
        <f>K273+K275</f>
        <v>0</v>
      </c>
      <c r="L272" s="31">
        <f t="shared" si="792"/>
        <v>15300</v>
      </c>
      <c r="M272" s="31">
        <f t="shared" si="793"/>
        <v>15300</v>
      </c>
      <c r="N272" s="31">
        <f t="shared" si="794"/>
        <v>15293.5</v>
      </c>
      <c r="O272" s="31">
        <f>O273+O275</f>
        <v>0</v>
      </c>
      <c r="P272" s="31">
        <f>P273+P275</f>
        <v>0</v>
      </c>
      <c r="Q272" s="31">
        <f>Q273+Q275</f>
        <v>0</v>
      </c>
      <c r="R272" s="31">
        <f t="shared" si="795"/>
        <v>15300</v>
      </c>
      <c r="S272" s="31">
        <f t="shared" si="796"/>
        <v>15300</v>
      </c>
      <c r="T272" s="31">
        <f t="shared" si="797"/>
        <v>15293.5</v>
      </c>
      <c r="U272" s="31">
        <f>U273+U275</f>
        <v>0</v>
      </c>
      <c r="V272" s="31">
        <f>V273+V275</f>
        <v>0</v>
      </c>
      <c r="W272" s="31">
        <f>W273+W275</f>
        <v>0</v>
      </c>
      <c r="X272" s="31">
        <f t="shared" si="798"/>
        <v>15300</v>
      </c>
      <c r="Y272" s="31">
        <f t="shared" si="799"/>
        <v>15300</v>
      </c>
      <c r="Z272" s="31">
        <f t="shared" si="800"/>
        <v>15293.5</v>
      </c>
      <c r="AA272" s="31">
        <f>AA273+AA275</f>
        <v>0</v>
      </c>
      <c r="AB272" s="31">
        <f>AB273+AB275</f>
        <v>0</v>
      </c>
      <c r="AC272" s="31">
        <f>AC273+AC275</f>
        <v>0</v>
      </c>
      <c r="AD272" s="31">
        <f t="shared" si="801"/>
        <v>15300</v>
      </c>
      <c r="AE272" s="31">
        <f t="shared" si="802"/>
        <v>15300</v>
      </c>
      <c r="AF272" s="31">
        <f t="shared" si="803"/>
        <v>15293.5</v>
      </c>
      <c r="AG272" s="31">
        <f>AG273+AG275</f>
        <v>0</v>
      </c>
      <c r="AH272" s="31">
        <f>AH273+AH275</f>
        <v>0</v>
      </c>
      <c r="AI272" s="31">
        <f>AI273+AI275</f>
        <v>0</v>
      </c>
      <c r="AJ272" s="31">
        <f t="shared" si="804"/>
        <v>15300</v>
      </c>
      <c r="AK272" s="31">
        <f t="shared" si="805"/>
        <v>15300</v>
      </c>
      <c r="AL272" s="31">
        <f t="shared" si="806"/>
        <v>15293.5</v>
      </c>
      <c r="AM272" s="31">
        <f>AM273+AM275</f>
        <v>0</v>
      </c>
      <c r="AN272" s="31">
        <f>AN273+AN275</f>
        <v>0</v>
      </c>
      <c r="AO272" s="31">
        <f>AO273+AO275</f>
        <v>0</v>
      </c>
      <c r="AP272" s="31">
        <f t="shared" si="807"/>
        <v>15300</v>
      </c>
      <c r="AQ272" s="31">
        <f t="shared" si="808"/>
        <v>15300</v>
      </c>
      <c r="AR272" s="31">
        <f t="shared" si="809"/>
        <v>15293.5</v>
      </c>
      <c r="AS272" s="31">
        <f>AS273+AS275</f>
        <v>0</v>
      </c>
      <c r="AT272" s="31">
        <f>AT273+AT275</f>
        <v>0</v>
      </c>
      <c r="AU272" s="31">
        <f>AU273+AU275</f>
        <v>0</v>
      </c>
      <c r="AV272" s="31">
        <f t="shared" si="810"/>
        <v>15300</v>
      </c>
      <c r="AW272" s="31">
        <f t="shared" si="811"/>
        <v>15300</v>
      </c>
      <c r="AX272" s="31">
        <f t="shared" si="812"/>
        <v>15293.5</v>
      </c>
      <c r="AY272" s="31">
        <f>AY273+AY275</f>
        <v>0</v>
      </c>
      <c r="AZ272" s="31">
        <f>AZ273+AZ275</f>
        <v>0</v>
      </c>
      <c r="BA272" s="31">
        <f>BA273+BA275</f>
        <v>0</v>
      </c>
      <c r="BB272" s="31">
        <f t="shared" si="813"/>
        <v>15300</v>
      </c>
      <c r="BC272" s="31">
        <f t="shared" si="814"/>
        <v>15300</v>
      </c>
      <c r="BD272" s="31">
        <f t="shared" si="815"/>
        <v>15293.5</v>
      </c>
      <c r="BE272" s="31">
        <f>BE273+BE275</f>
        <v>0</v>
      </c>
      <c r="BF272" s="31">
        <f>BF273+BF275</f>
        <v>0</v>
      </c>
      <c r="BG272" s="31">
        <f>BG273+BG275</f>
        <v>0</v>
      </c>
      <c r="BH272" s="31">
        <f t="shared" si="816"/>
        <v>15300</v>
      </c>
      <c r="BI272" s="31">
        <f t="shared" si="817"/>
        <v>15300</v>
      </c>
      <c r="BJ272" s="31">
        <f t="shared" si="818"/>
        <v>15293.5</v>
      </c>
      <c r="BK272" s="31">
        <f>BK273+BK275</f>
        <v>0</v>
      </c>
      <c r="BL272" s="31">
        <f>BL273+BL275</f>
        <v>0</v>
      </c>
      <c r="BM272" s="31">
        <f>BM273+BM275</f>
        <v>0</v>
      </c>
      <c r="BN272" s="31">
        <f t="shared" si="819"/>
        <v>15300</v>
      </c>
      <c r="BO272" s="31">
        <f t="shared" si="820"/>
        <v>15300</v>
      </c>
      <c r="BP272" s="31">
        <f t="shared" si="821"/>
        <v>15293.5</v>
      </c>
      <c r="BQ272" s="31">
        <f>BQ273+BQ275</f>
        <v>0</v>
      </c>
      <c r="BR272" s="31">
        <f>BR273+BR275</f>
        <v>0</v>
      </c>
      <c r="BS272" s="31">
        <f t="shared" si="822"/>
        <v>15300</v>
      </c>
      <c r="BT272" s="31">
        <f t="shared" si="823"/>
        <v>15300</v>
      </c>
      <c r="BU272" s="31">
        <f t="shared" si="824"/>
        <v>15293.5</v>
      </c>
      <c r="BV272" s="31">
        <f>BV273+BV275</f>
        <v>0</v>
      </c>
      <c r="BW272" s="31">
        <f>BW273+BW275</f>
        <v>0</v>
      </c>
      <c r="BX272" s="31">
        <f t="shared" si="825"/>
        <v>15300</v>
      </c>
      <c r="BY272" s="31">
        <f t="shared" si="826"/>
        <v>15300</v>
      </c>
      <c r="BZ272" s="31">
        <f t="shared" si="827"/>
        <v>15293.5</v>
      </c>
      <c r="CA272" s="31">
        <f>CA273+CA275</f>
        <v>0</v>
      </c>
      <c r="CB272" s="31">
        <f>CB273+CB275</f>
        <v>0</v>
      </c>
      <c r="CC272" s="31">
        <f>CC273+CC275</f>
        <v>0</v>
      </c>
      <c r="CD272" s="31">
        <f t="shared" si="707"/>
        <v>15300</v>
      </c>
      <c r="CE272" s="31">
        <f t="shared" si="708"/>
        <v>15300</v>
      </c>
      <c r="CF272" s="31">
        <f t="shared" si="709"/>
        <v>15293.5</v>
      </c>
      <c r="CG272" s="31">
        <f>CG273+CG275</f>
        <v>0</v>
      </c>
      <c r="CH272" s="24"/>
      <c r="CI272" s="40"/>
      <c r="CM272" s="1" t="s">
        <v>29</v>
      </c>
    </row>
    <row r="273" ht="15">
      <c r="A273" s="16" t="s">
        <v>203</v>
      </c>
      <c r="B273" s="17">
        <v>610</v>
      </c>
      <c r="C273" s="16"/>
      <c r="D273" s="16"/>
      <c r="E273" s="39" t="s">
        <v>104</v>
      </c>
      <c r="F273" s="31">
        <f>F274</f>
        <v>2900</v>
      </c>
      <c r="G273" s="31">
        <f>G274</f>
        <v>2900</v>
      </c>
      <c r="H273" s="31">
        <f>H274</f>
        <v>2893.5</v>
      </c>
      <c r="I273" s="31">
        <f>I274</f>
        <v>0</v>
      </c>
      <c r="J273" s="31">
        <f>J274</f>
        <v>0</v>
      </c>
      <c r="K273" s="31">
        <f>K274</f>
        <v>0</v>
      </c>
      <c r="L273" s="31">
        <f t="shared" si="792"/>
        <v>2900</v>
      </c>
      <c r="M273" s="31">
        <f t="shared" si="793"/>
        <v>2900</v>
      </c>
      <c r="N273" s="31">
        <f t="shared" si="794"/>
        <v>2893.5</v>
      </c>
      <c r="O273" s="31">
        <f>O274</f>
        <v>0</v>
      </c>
      <c r="P273" s="31">
        <f>P274</f>
        <v>0</v>
      </c>
      <c r="Q273" s="31">
        <f>Q274</f>
        <v>0</v>
      </c>
      <c r="R273" s="31">
        <f t="shared" si="795"/>
        <v>2900</v>
      </c>
      <c r="S273" s="31">
        <f t="shared" si="796"/>
        <v>2900</v>
      </c>
      <c r="T273" s="31">
        <f t="shared" si="797"/>
        <v>2893.5</v>
      </c>
      <c r="U273" s="31">
        <f>U274</f>
        <v>0</v>
      </c>
      <c r="V273" s="31">
        <f>V274</f>
        <v>0</v>
      </c>
      <c r="W273" s="31">
        <f>W274</f>
        <v>0</v>
      </c>
      <c r="X273" s="31">
        <f t="shared" si="798"/>
        <v>2900</v>
      </c>
      <c r="Y273" s="31">
        <f t="shared" si="799"/>
        <v>2900</v>
      </c>
      <c r="Z273" s="31">
        <f t="shared" si="800"/>
        <v>2893.5</v>
      </c>
      <c r="AA273" s="31">
        <f>AA274</f>
        <v>0</v>
      </c>
      <c r="AB273" s="31">
        <f>AB274</f>
        <v>0</v>
      </c>
      <c r="AC273" s="31">
        <f>AC274</f>
        <v>0</v>
      </c>
      <c r="AD273" s="31">
        <f t="shared" si="801"/>
        <v>2900</v>
      </c>
      <c r="AE273" s="31">
        <f t="shared" si="802"/>
        <v>2900</v>
      </c>
      <c r="AF273" s="31">
        <f t="shared" si="803"/>
        <v>2893.5</v>
      </c>
      <c r="AG273" s="31">
        <f>AG274</f>
        <v>0</v>
      </c>
      <c r="AH273" s="31">
        <f>AH274</f>
        <v>0</v>
      </c>
      <c r="AI273" s="31">
        <f>AI274</f>
        <v>0</v>
      </c>
      <c r="AJ273" s="31">
        <f t="shared" si="804"/>
        <v>2900</v>
      </c>
      <c r="AK273" s="31">
        <f t="shared" si="805"/>
        <v>2900</v>
      </c>
      <c r="AL273" s="31">
        <f t="shared" si="806"/>
        <v>2893.5</v>
      </c>
      <c r="AM273" s="31">
        <f>AM274</f>
        <v>0</v>
      </c>
      <c r="AN273" s="31">
        <f>AN274</f>
        <v>0</v>
      </c>
      <c r="AO273" s="31">
        <f>AO274</f>
        <v>0</v>
      </c>
      <c r="AP273" s="31">
        <f t="shared" si="807"/>
        <v>2900</v>
      </c>
      <c r="AQ273" s="31">
        <f t="shared" si="808"/>
        <v>2900</v>
      </c>
      <c r="AR273" s="31">
        <f t="shared" si="809"/>
        <v>2893.5</v>
      </c>
      <c r="AS273" s="31">
        <f>AS274</f>
        <v>0</v>
      </c>
      <c r="AT273" s="31">
        <f>AT274</f>
        <v>0</v>
      </c>
      <c r="AU273" s="31">
        <f>AU274</f>
        <v>0</v>
      </c>
      <c r="AV273" s="31">
        <f t="shared" si="810"/>
        <v>2900</v>
      </c>
      <c r="AW273" s="31">
        <f t="shared" si="811"/>
        <v>2900</v>
      </c>
      <c r="AX273" s="31">
        <f t="shared" si="812"/>
        <v>2893.5</v>
      </c>
      <c r="AY273" s="31">
        <f>AY274</f>
        <v>0</v>
      </c>
      <c r="AZ273" s="31">
        <f>AZ274</f>
        <v>0</v>
      </c>
      <c r="BA273" s="31">
        <f>BA274</f>
        <v>0</v>
      </c>
      <c r="BB273" s="31">
        <f t="shared" si="813"/>
        <v>2900</v>
      </c>
      <c r="BC273" s="31">
        <f t="shared" si="814"/>
        <v>2900</v>
      </c>
      <c r="BD273" s="31">
        <f t="shared" si="815"/>
        <v>2893.5</v>
      </c>
      <c r="BE273" s="31">
        <f>BE274</f>
        <v>0</v>
      </c>
      <c r="BF273" s="31">
        <f>BF274</f>
        <v>0</v>
      </c>
      <c r="BG273" s="31">
        <f>BG274</f>
        <v>0</v>
      </c>
      <c r="BH273" s="31">
        <f t="shared" si="816"/>
        <v>2900</v>
      </c>
      <c r="BI273" s="31">
        <f t="shared" si="817"/>
        <v>2900</v>
      </c>
      <c r="BJ273" s="31">
        <f t="shared" si="818"/>
        <v>2893.5</v>
      </c>
      <c r="BK273" s="31">
        <f>BK274</f>
        <v>0</v>
      </c>
      <c r="BL273" s="31">
        <f>BL274</f>
        <v>0</v>
      </c>
      <c r="BM273" s="31">
        <f>BM274</f>
        <v>0</v>
      </c>
      <c r="BN273" s="31">
        <f t="shared" si="819"/>
        <v>2900</v>
      </c>
      <c r="BO273" s="31">
        <f t="shared" si="820"/>
        <v>2900</v>
      </c>
      <c r="BP273" s="31">
        <f t="shared" si="821"/>
        <v>2893.5</v>
      </c>
      <c r="BQ273" s="31">
        <f>BQ274</f>
        <v>0</v>
      </c>
      <c r="BR273" s="31">
        <f>BR274</f>
        <v>0</v>
      </c>
      <c r="BS273" s="31">
        <f t="shared" si="822"/>
        <v>2900</v>
      </c>
      <c r="BT273" s="31">
        <f t="shared" si="823"/>
        <v>2900</v>
      </c>
      <c r="BU273" s="31">
        <f t="shared" si="824"/>
        <v>2893.5</v>
      </c>
      <c r="BV273" s="31">
        <f>BV274</f>
        <v>0</v>
      </c>
      <c r="BW273" s="31">
        <f>BW274</f>
        <v>0</v>
      </c>
      <c r="BX273" s="31">
        <f t="shared" si="825"/>
        <v>2900</v>
      </c>
      <c r="BY273" s="31">
        <f t="shared" si="826"/>
        <v>2900</v>
      </c>
      <c r="BZ273" s="31">
        <f t="shared" si="827"/>
        <v>2893.5</v>
      </c>
      <c r="CA273" s="31">
        <f>CA274</f>
        <v>0</v>
      </c>
      <c r="CB273" s="31">
        <f>CB274</f>
        <v>0</v>
      </c>
      <c r="CC273" s="31">
        <f>CC274</f>
        <v>0</v>
      </c>
      <c r="CD273" s="31">
        <f t="shared" si="707"/>
        <v>2900</v>
      </c>
      <c r="CE273" s="31">
        <f t="shared" si="708"/>
        <v>2900</v>
      </c>
      <c r="CF273" s="31">
        <f t="shared" si="709"/>
        <v>2893.5</v>
      </c>
      <c r="CG273" s="31">
        <f>CG274</f>
        <v>0</v>
      </c>
      <c r="CH273" s="24"/>
      <c r="CI273" s="40"/>
      <c r="CN273" s="1" t="s">
        <v>30</v>
      </c>
    </row>
    <row r="274" ht="15">
      <c r="A274" s="16" t="s">
        <v>203</v>
      </c>
      <c r="B274" s="17">
        <v>610</v>
      </c>
      <c r="C274" s="16" t="s">
        <v>49</v>
      </c>
      <c r="D274" s="16" t="s">
        <v>42</v>
      </c>
      <c r="E274" s="39" t="s">
        <v>50</v>
      </c>
      <c r="F274" s="31">
        <v>2900</v>
      </c>
      <c r="G274" s="31">
        <v>2900</v>
      </c>
      <c r="H274" s="31">
        <v>2893.5</v>
      </c>
      <c r="I274" s="31"/>
      <c r="J274" s="31"/>
      <c r="K274" s="31"/>
      <c r="L274" s="31">
        <f t="shared" si="792"/>
        <v>2900</v>
      </c>
      <c r="M274" s="31">
        <f t="shared" si="793"/>
        <v>2900</v>
      </c>
      <c r="N274" s="31">
        <f t="shared" si="794"/>
        <v>2893.5</v>
      </c>
      <c r="O274" s="31"/>
      <c r="P274" s="31"/>
      <c r="Q274" s="31"/>
      <c r="R274" s="31">
        <f t="shared" si="795"/>
        <v>2900</v>
      </c>
      <c r="S274" s="31">
        <f t="shared" si="796"/>
        <v>2900</v>
      </c>
      <c r="T274" s="31">
        <f t="shared" si="797"/>
        <v>2893.5</v>
      </c>
      <c r="U274" s="31"/>
      <c r="V274" s="31"/>
      <c r="W274" s="31"/>
      <c r="X274" s="31">
        <f t="shared" si="798"/>
        <v>2900</v>
      </c>
      <c r="Y274" s="31">
        <f t="shared" si="799"/>
        <v>2900</v>
      </c>
      <c r="Z274" s="31">
        <f t="shared" si="800"/>
        <v>2893.5</v>
      </c>
      <c r="AA274" s="31"/>
      <c r="AB274" s="31"/>
      <c r="AC274" s="31"/>
      <c r="AD274" s="31">
        <f t="shared" si="801"/>
        <v>2900</v>
      </c>
      <c r="AE274" s="31">
        <f t="shared" si="802"/>
        <v>2900</v>
      </c>
      <c r="AF274" s="31">
        <f t="shared" si="803"/>
        <v>2893.5</v>
      </c>
      <c r="AG274" s="31"/>
      <c r="AH274" s="31"/>
      <c r="AI274" s="31"/>
      <c r="AJ274" s="31">
        <f t="shared" si="804"/>
        <v>2900</v>
      </c>
      <c r="AK274" s="31">
        <f t="shared" si="805"/>
        <v>2900</v>
      </c>
      <c r="AL274" s="31">
        <f t="shared" si="806"/>
        <v>2893.5</v>
      </c>
      <c r="AM274" s="31"/>
      <c r="AN274" s="31"/>
      <c r="AO274" s="31"/>
      <c r="AP274" s="31">
        <f t="shared" si="807"/>
        <v>2900</v>
      </c>
      <c r="AQ274" s="31">
        <f t="shared" si="808"/>
        <v>2900</v>
      </c>
      <c r="AR274" s="31">
        <f t="shared" si="809"/>
        <v>2893.5</v>
      </c>
      <c r="AS274" s="31"/>
      <c r="AT274" s="31"/>
      <c r="AU274" s="31"/>
      <c r="AV274" s="31">
        <f t="shared" si="810"/>
        <v>2900</v>
      </c>
      <c r="AW274" s="31">
        <f t="shared" si="811"/>
        <v>2900</v>
      </c>
      <c r="AX274" s="31">
        <f t="shared" si="812"/>
        <v>2893.5</v>
      </c>
      <c r="AY274" s="31"/>
      <c r="AZ274" s="31"/>
      <c r="BA274" s="31"/>
      <c r="BB274" s="31">
        <f t="shared" si="813"/>
        <v>2900</v>
      </c>
      <c r="BC274" s="31">
        <f t="shared" si="814"/>
        <v>2900</v>
      </c>
      <c r="BD274" s="31">
        <f t="shared" si="815"/>
        <v>2893.5</v>
      </c>
      <c r="BE274" s="31"/>
      <c r="BF274" s="31"/>
      <c r="BG274" s="31"/>
      <c r="BH274" s="31">
        <f t="shared" si="816"/>
        <v>2900</v>
      </c>
      <c r="BI274" s="31">
        <f t="shared" si="817"/>
        <v>2900</v>
      </c>
      <c r="BJ274" s="31">
        <f t="shared" si="818"/>
        <v>2893.5</v>
      </c>
      <c r="BK274" s="31"/>
      <c r="BL274" s="31"/>
      <c r="BM274" s="31"/>
      <c r="BN274" s="31">
        <f t="shared" si="819"/>
        <v>2900</v>
      </c>
      <c r="BO274" s="31">
        <f t="shared" si="820"/>
        <v>2900</v>
      </c>
      <c r="BP274" s="31">
        <f t="shared" si="821"/>
        <v>2893.5</v>
      </c>
      <c r="BQ274" s="31"/>
      <c r="BR274" s="31"/>
      <c r="BS274" s="31">
        <f t="shared" si="822"/>
        <v>2900</v>
      </c>
      <c r="BT274" s="31">
        <f t="shared" si="823"/>
        <v>2900</v>
      </c>
      <c r="BU274" s="31">
        <f t="shared" si="824"/>
        <v>2893.5</v>
      </c>
      <c r="BV274" s="31"/>
      <c r="BW274" s="31"/>
      <c r="BX274" s="31">
        <f t="shared" si="825"/>
        <v>2900</v>
      </c>
      <c r="BY274" s="31">
        <f t="shared" si="826"/>
        <v>2900</v>
      </c>
      <c r="BZ274" s="31">
        <f t="shared" si="827"/>
        <v>2893.5</v>
      </c>
      <c r="CA274" s="31"/>
      <c r="CB274" s="31"/>
      <c r="CC274" s="31"/>
      <c r="CD274" s="31">
        <f t="shared" si="707"/>
        <v>2900</v>
      </c>
      <c r="CE274" s="31">
        <f t="shared" si="708"/>
        <v>2900</v>
      </c>
      <c r="CF274" s="31">
        <f t="shared" si="709"/>
        <v>2893.5</v>
      </c>
      <c r="CG274" s="31"/>
      <c r="CH274" s="24"/>
      <c r="CI274" s="40"/>
    </row>
    <row r="275" ht="15">
      <c r="A275" s="16" t="s">
        <v>203</v>
      </c>
      <c r="B275" s="17">
        <v>620</v>
      </c>
      <c r="C275" s="16"/>
      <c r="D275" s="16"/>
      <c r="E275" s="39" t="s">
        <v>46</v>
      </c>
      <c r="F275" s="31">
        <f>F276</f>
        <v>12400</v>
      </c>
      <c r="G275" s="31">
        <f>G276</f>
        <v>12400</v>
      </c>
      <c r="H275" s="31">
        <f>H276</f>
        <v>12400</v>
      </c>
      <c r="I275" s="31">
        <f>I276</f>
        <v>0</v>
      </c>
      <c r="J275" s="31">
        <f>J276</f>
        <v>0</v>
      </c>
      <c r="K275" s="31">
        <f>K276</f>
        <v>0</v>
      </c>
      <c r="L275" s="31">
        <f t="shared" si="792"/>
        <v>12400</v>
      </c>
      <c r="M275" s="31">
        <f t="shared" si="793"/>
        <v>12400</v>
      </c>
      <c r="N275" s="31">
        <f t="shared" si="794"/>
        <v>12400</v>
      </c>
      <c r="O275" s="31">
        <f>O276</f>
        <v>0</v>
      </c>
      <c r="P275" s="31">
        <f>P276</f>
        <v>0</v>
      </c>
      <c r="Q275" s="31">
        <f>Q276</f>
        <v>0</v>
      </c>
      <c r="R275" s="31">
        <f t="shared" si="795"/>
        <v>12400</v>
      </c>
      <c r="S275" s="31">
        <f t="shared" si="796"/>
        <v>12400</v>
      </c>
      <c r="T275" s="31">
        <f t="shared" si="797"/>
        <v>12400</v>
      </c>
      <c r="U275" s="31">
        <f>U276</f>
        <v>0</v>
      </c>
      <c r="V275" s="31">
        <f>V276</f>
        <v>0</v>
      </c>
      <c r="W275" s="31">
        <f>W276</f>
        <v>0</v>
      </c>
      <c r="X275" s="31">
        <f t="shared" si="798"/>
        <v>12400</v>
      </c>
      <c r="Y275" s="31">
        <f t="shared" si="799"/>
        <v>12400</v>
      </c>
      <c r="Z275" s="31">
        <f t="shared" si="800"/>
        <v>12400</v>
      </c>
      <c r="AA275" s="31">
        <f>AA276</f>
        <v>0</v>
      </c>
      <c r="AB275" s="31">
        <f>AB276</f>
        <v>0</v>
      </c>
      <c r="AC275" s="31">
        <f>AC276</f>
        <v>0</v>
      </c>
      <c r="AD275" s="31">
        <f t="shared" si="801"/>
        <v>12400</v>
      </c>
      <c r="AE275" s="31">
        <f t="shared" si="802"/>
        <v>12400</v>
      </c>
      <c r="AF275" s="31">
        <f t="shared" si="803"/>
        <v>12400</v>
      </c>
      <c r="AG275" s="31">
        <f>AG276</f>
        <v>0</v>
      </c>
      <c r="AH275" s="31">
        <f>AH276</f>
        <v>0</v>
      </c>
      <c r="AI275" s="31">
        <f>AI276</f>
        <v>0</v>
      </c>
      <c r="AJ275" s="31">
        <f t="shared" si="804"/>
        <v>12400</v>
      </c>
      <c r="AK275" s="31">
        <f t="shared" si="805"/>
        <v>12400</v>
      </c>
      <c r="AL275" s="31">
        <f t="shared" si="806"/>
        <v>12400</v>
      </c>
      <c r="AM275" s="31">
        <f>AM276</f>
        <v>0</v>
      </c>
      <c r="AN275" s="31">
        <f>AN276</f>
        <v>0</v>
      </c>
      <c r="AO275" s="31">
        <f>AO276</f>
        <v>0</v>
      </c>
      <c r="AP275" s="31">
        <f t="shared" si="807"/>
        <v>12400</v>
      </c>
      <c r="AQ275" s="31">
        <f t="shared" si="808"/>
        <v>12400</v>
      </c>
      <c r="AR275" s="31">
        <f t="shared" si="809"/>
        <v>12400</v>
      </c>
      <c r="AS275" s="31">
        <f>AS276</f>
        <v>0</v>
      </c>
      <c r="AT275" s="31">
        <f>AT276</f>
        <v>0</v>
      </c>
      <c r="AU275" s="31">
        <f>AU276</f>
        <v>0</v>
      </c>
      <c r="AV275" s="31">
        <f t="shared" si="810"/>
        <v>12400</v>
      </c>
      <c r="AW275" s="31">
        <f t="shared" si="811"/>
        <v>12400</v>
      </c>
      <c r="AX275" s="31">
        <f t="shared" si="812"/>
        <v>12400</v>
      </c>
      <c r="AY275" s="31">
        <f>AY276</f>
        <v>0</v>
      </c>
      <c r="AZ275" s="31">
        <f>AZ276</f>
        <v>0</v>
      </c>
      <c r="BA275" s="31">
        <f>BA276</f>
        <v>0</v>
      </c>
      <c r="BB275" s="31">
        <f t="shared" si="813"/>
        <v>12400</v>
      </c>
      <c r="BC275" s="31">
        <f t="shared" si="814"/>
        <v>12400</v>
      </c>
      <c r="BD275" s="31">
        <f t="shared" si="815"/>
        <v>12400</v>
      </c>
      <c r="BE275" s="31">
        <f>BE276</f>
        <v>0</v>
      </c>
      <c r="BF275" s="31">
        <f>BF276</f>
        <v>0</v>
      </c>
      <c r="BG275" s="31">
        <f>BG276</f>
        <v>0</v>
      </c>
      <c r="BH275" s="31">
        <f t="shared" si="816"/>
        <v>12400</v>
      </c>
      <c r="BI275" s="31">
        <f t="shared" si="817"/>
        <v>12400</v>
      </c>
      <c r="BJ275" s="31">
        <f t="shared" si="818"/>
        <v>12400</v>
      </c>
      <c r="BK275" s="31">
        <f>BK276</f>
        <v>0</v>
      </c>
      <c r="BL275" s="31">
        <f>BL276</f>
        <v>0</v>
      </c>
      <c r="BM275" s="31">
        <f>BM276</f>
        <v>0</v>
      </c>
      <c r="BN275" s="31">
        <f t="shared" si="819"/>
        <v>12400</v>
      </c>
      <c r="BO275" s="31">
        <f t="shared" si="820"/>
        <v>12400</v>
      </c>
      <c r="BP275" s="31">
        <f t="shared" si="821"/>
        <v>12400</v>
      </c>
      <c r="BQ275" s="31">
        <f>BQ276</f>
        <v>0</v>
      </c>
      <c r="BR275" s="31">
        <f>BR276</f>
        <v>0</v>
      </c>
      <c r="BS275" s="31">
        <f t="shared" si="822"/>
        <v>12400</v>
      </c>
      <c r="BT275" s="31">
        <f t="shared" si="823"/>
        <v>12400</v>
      </c>
      <c r="BU275" s="31">
        <f t="shared" si="824"/>
        <v>12400</v>
      </c>
      <c r="BV275" s="31">
        <f>BV276</f>
        <v>0</v>
      </c>
      <c r="BW275" s="31">
        <f>BW276</f>
        <v>0</v>
      </c>
      <c r="BX275" s="31">
        <f t="shared" si="825"/>
        <v>12400</v>
      </c>
      <c r="BY275" s="31">
        <f t="shared" si="826"/>
        <v>12400</v>
      </c>
      <c r="BZ275" s="31">
        <f t="shared" si="827"/>
        <v>12400</v>
      </c>
      <c r="CA275" s="31">
        <f>CA276</f>
        <v>0</v>
      </c>
      <c r="CB275" s="31">
        <f>CB276</f>
        <v>0</v>
      </c>
      <c r="CC275" s="31">
        <f>CC276</f>
        <v>0</v>
      </c>
      <c r="CD275" s="31">
        <f t="shared" si="707"/>
        <v>12400</v>
      </c>
      <c r="CE275" s="31">
        <f t="shared" si="708"/>
        <v>12400</v>
      </c>
      <c r="CF275" s="31">
        <f t="shared" si="709"/>
        <v>12400</v>
      </c>
      <c r="CG275" s="31">
        <f>CG276</f>
        <v>0</v>
      </c>
      <c r="CH275" s="24"/>
      <c r="CI275" s="40"/>
      <c r="CN275" s="1" t="s">
        <v>30</v>
      </c>
    </row>
    <row r="276" ht="15">
      <c r="A276" s="16" t="s">
        <v>203</v>
      </c>
      <c r="B276" s="17">
        <v>620</v>
      </c>
      <c r="C276" s="16" t="s">
        <v>49</v>
      </c>
      <c r="D276" s="16" t="s">
        <v>42</v>
      </c>
      <c r="E276" s="39" t="s">
        <v>50</v>
      </c>
      <c r="F276" s="31">
        <v>12400</v>
      </c>
      <c r="G276" s="31">
        <v>12400</v>
      </c>
      <c r="H276" s="31">
        <v>12400</v>
      </c>
      <c r="I276" s="31"/>
      <c r="J276" s="31"/>
      <c r="K276" s="31"/>
      <c r="L276" s="31">
        <f t="shared" si="792"/>
        <v>12400</v>
      </c>
      <c r="M276" s="31">
        <f t="shared" si="793"/>
        <v>12400</v>
      </c>
      <c r="N276" s="31">
        <f t="shared" si="794"/>
        <v>12400</v>
      </c>
      <c r="O276" s="31"/>
      <c r="P276" s="31"/>
      <c r="Q276" s="31"/>
      <c r="R276" s="31">
        <f t="shared" si="795"/>
        <v>12400</v>
      </c>
      <c r="S276" s="31">
        <f t="shared" si="796"/>
        <v>12400</v>
      </c>
      <c r="T276" s="31">
        <f t="shared" si="797"/>
        <v>12400</v>
      </c>
      <c r="U276" s="31"/>
      <c r="V276" s="31"/>
      <c r="W276" s="31"/>
      <c r="X276" s="31">
        <f t="shared" si="798"/>
        <v>12400</v>
      </c>
      <c r="Y276" s="31">
        <f t="shared" si="799"/>
        <v>12400</v>
      </c>
      <c r="Z276" s="31">
        <f t="shared" si="800"/>
        <v>12400</v>
      </c>
      <c r="AA276" s="31"/>
      <c r="AB276" s="31"/>
      <c r="AC276" s="31"/>
      <c r="AD276" s="31">
        <f t="shared" si="801"/>
        <v>12400</v>
      </c>
      <c r="AE276" s="31">
        <f t="shared" si="802"/>
        <v>12400</v>
      </c>
      <c r="AF276" s="31">
        <f t="shared" si="803"/>
        <v>12400</v>
      </c>
      <c r="AG276" s="31"/>
      <c r="AH276" s="31"/>
      <c r="AI276" s="31"/>
      <c r="AJ276" s="31">
        <f t="shared" si="804"/>
        <v>12400</v>
      </c>
      <c r="AK276" s="31">
        <f t="shared" si="805"/>
        <v>12400</v>
      </c>
      <c r="AL276" s="31">
        <f t="shared" si="806"/>
        <v>12400</v>
      </c>
      <c r="AM276" s="31"/>
      <c r="AN276" s="31"/>
      <c r="AO276" s="31"/>
      <c r="AP276" s="31">
        <f t="shared" si="807"/>
        <v>12400</v>
      </c>
      <c r="AQ276" s="31">
        <f t="shared" si="808"/>
        <v>12400</v>
      </c>
      <c r="AR276" s="31">
        <f t="shared" si="809"/>
        <v>12400</v>
      </c>
      <c r="AS276" s="31"/>
      <c r="AT276" s="31"/>
      <c r="AU276" s="31"/>
      <c r="AV276" s="31">
        <f t="shared" si="810"/>
        <v>12400</v>
      </c>
      <c r="AW276" s="31">
        <f t="shared" si="811"/>
        <v>12400</v>
      </c>
      <c r="AX276" s="31">
        <f t="shared" si="812"/>
        <v>12400</v>
      </c>
      <c r="AY276" s="31"/>
      <c r="AZ276" s="31"/>
      <c r="BA276" s="31"/>
      <c r="BB276" s="31">
        <f t="shared" si="813"/>
        <v>12400</v>
      </c>
      <c r="BC276" s="31">
        <f t="shared" si="814"/>
        <v>12400</v>
      </c>
      <c r="BD276" s="31">
        <f t="shared" si="815"/>
        <v>12400</v>
      </c>
      <c r="BE276" s="31"/>
      <c r="BF276" s="31"/>
      <c r="BG276" s="31"/>
      <c r="BH276" s="31">
        <f t="shared" si="816"/>
        <v>12400</v>
      </c>
      <c r="BI276" s="31">
        <f t="shared" si="817"/>
        <v>12400</v>
      </c>
      <c r="BJ276" s="31">
        <f t="shared" si="818"/>
        <v>12400</v>
      </c>
      <c r="BK276" s="31"/>
      <c r="BL276" s="31"/>
      <c r="BM276" s="31"/>
      <c r="BN276" s="31">
        <f t="shared" si="819"/>
        <v>12400</v>
      </c>
      <c r="BO276" s="31">
        <f t="shared" si="820"/>
        <v>12400</v>
      </c>
      <c r="BP276" s="31">
        <f t="shared" si="821"/>
        <v>12400</v>
      </c>
      <c r="BQ276" s="31"/>
      <c r="BR276" s="31"/>
      <c r="BS276" s="31">
        <f t="shared" si="822"/>
        <v>12400</v>
      </c>
      <c r="BT276" s="31">
        <f t="shared" si="823"/>
        <v>12400</v>
      </c>
      <c r="BU276" s="31">
        <f t="shared" si="824"/>
        <v>12400</v>
      </c>
      <c r="BV276" s="31"/>
      <c r="BW276" s="31"/>
      <c r="BX276" s="31">
        <f t="shared" si="825"/>
        <v>12400</v>
      </c>
      <c r="BY276" s="31">
        <f t="shared" si="826"/>
        <v>12400</v>
      </c>
      <c r="BZ276" s="31">
        <f t="shared" si="827"/>
        <v>12400</v>
      </c>
      <c r="CA276" s="31"/>
      <c r="CB276" s="31"/>
      <c r="CC276" s="31"/>
      <c r="CD276" s="31">
        <f t="shared" si="707"/>
        <v>12400</v>
      </c>
      <c r="CE276" s="31">
        <f t="shared" si="708"/>
        <v>12400</v>
      </c>
      <c r="CF276" s="31">
        <f t="shared" si="709"/>
        <v>12400</v>
      </c>
      <c r="CG276" s="31"/>
      <c r="CH276" s="24"/>
      <c r="CI276" s="40"/>
    </row>
    <row r="277" ht="15">
      <c r="A277" s="16" t="s">
        <v>205</v>
      </c>
      <c r="B277" s="17"/>
      <c r="C277" s="16"/>
      <c r="D277" s="16"/>
      <c r="E277" s="39" t="s">
        <v>206</v>
      </c>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f>CA278</f>
        <v>55547.600000000006</v>
      </c>
      <c r="CB277" s="31">
        <f>CB278</f>
        <v>0</v>
      </c>
      <c r="CC277" s="31">
        <f>CC278</f>
        <v>0</v>
      </c>
      <c r="CD277" s="31">
        <f t="shared" si="707"/>
        <v>55547.600000000006</v>
      </c>
      <c r="CE277" s="31">
        <f t="shared" si="708"/>
        <v>0</v>
      </c>
      <c r="CF277" s="31">
        <f t="shared" si="709"/>
        <v>0</v>
      </c>
      <c r="CG277" s="31">
        <f>CG278</f>
        <v>0</v>
      </c>
      <c r="CH277" s="24"/>
      <c r="CI277" s="40"/>
    </row>
    <row r="278" ht="15">
      <c r="A278" s="16" t="s">
        <v>205</v>
      </c>
      <c r="B278" s="17">
        <v>600</v>
      </c>
      <c r="C278" s="16"/>
      <c r="D278" s="16"/>
      <c r="E278" s="39" t="s">
        <v>45</v>
      </c>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f>CA279+CA281</f>
        <v>55547.600000000006</v>
      </c>
      <c r="CB278" s="31">
        <f>CB279+CB281</f>
        <v>0</v>
      </c>
      <c r="CC278" s="31">
        <f>CC279+CC281</f>
        <v>0</v>
      </c>
      <c r="CD278" s="31">
        <f t="shared" si="707"/>
        <v>55547.600000000006</v>
      </c>
      <c r="CE278" s="31">
        <f t="shared" si="708"/>
        <v>0</v>
      </c>
      <c r="CF278" s="31">
        <f t="shared" si="709"/>
        <v>0</v>
      </c>
      <c r="CG278" s="31">
        <f>CG279+CG281</f>
        <v>0</v>
      </c>
      <c r="CH278" s="24"/>
      <c r="CI278" s="40"/>
    </row>
    <row r="279" ht="15">
      <c r="A279" s="16" t="s">
        <v>205</v>
      </c>
      <c r="B279" s="17">
        <v>610</v>
      </c>
      <c r="C279" s="16"/>
      <c r="D279" s="16"/>
      <c r="E279" s="39" t="s">
        <v>104</v>
      </c>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f>CA280</f>
        <v>22280.299999999999</v>
      </c>
      <c r="CB279" s="31">
        <f>CB280</f>
        <v>0</v>
      </c>
      <c r="CC279" s="31">
        <f>CC280</f>
        <v>0</v>
      </c>
      <c r="CD279" s="31">
        <f t="shared" si="707"/>
        <v>22280.299999999999</v>
      </c>
      <c r="CE279" s="31">
        <f t="shared" si="708"/>
        <v>0</v>
      </c>
      <c r="CF279" s="31">
        <f t="shared" si="709"/>
        <v>0</v>
      </c>
      <c r="CG279" s="31">
        <f>CG280</f>
        <v>0</v>
      </c>
      <c r="CH279" s="24"/>
      <c r="CI279" s="40"/>
    </row>
    <row r="280" ht="15">
      <c r="A280" s="16" t="s">
        <v>205</v>
      </c>
      <c r="B280" s="17">
        <v>610</v>
      </c>
      <c r="C280" s="16" t="s">
        <v>49</v>
      </c>
      <c r="D280" s="16" t="s">
        <v>42</v>
      </c>
      <c r="E280" s="39" t="s">
        <v>50</v>
      </c>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v>22280.299999999999</v>
      </c>
      <c r="CB280" s="31"/>
      <c r="CC280" s="31"/>
      <c r="CD280" s="31">
        <f t="shared" si="707"/>
        <v>22280.299999999999</v>
      </c>
      <c r="CE280" s="31">
        <f t="shared" si="708"/>
        <v>0</v>
      </c>
      <c r="CF280" s="31">
        <f t="shared" si="709"/>
        <v>0</v>
      </c>
      <c r="CG280" s="31"/>
      <c r="CH280" s="24"/>
      <c r="CI280" s="40"/>
    </row>
    <row r="281" ht="15">
      <c r="A281" s="16" t="s">
        <v>205</v>
      </c>
      <c r="B281" s="17">
        <v>620</v>
      </c>
      <c r="C281" s="16"/>
      <c r="D281" s="16"/>
      <c r="E281" s="39" t="s">
        <v>46</v>
      </c>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f>CA282</f>
        <v>33267.300000000003</v>
      </c>
      <c r="CB281" s="31">
        <f>CB282</f>
        <v>0</v>
      </c>
      <c r="CC281" s="31">
        <f>CC282</f>
        <v>0</v>
      </c>
      <c r="CD281" s="31">
        <f t="shared" si="707"/>
        <v>33267.300000000003</v>
      </c>
      <c r="CE281" s="31">
        <f t="shared" si="708"/>
        <v>0</v>
      </c>
      <c r="CF281" s="31">
        <f t="shared" si="709"/>
        <v>0</v>
      </c>
      <c r="CG281" s="31">
        <f>CG282</f>
        <v>0</v>
      </c>
      <c r="CH281" s="24"/>
      <c r="CI281" s="40"/>
    </row>
    <row r="282" ht="15">
      <c r="A282" s="16" t="s">
        <v>205</v>
      </c>
      <c r="B282" s="17">
        <v>620</v>
      </c>
      <c r="C282" s="16" t="s">
        <v>49</v>
      </c>
      <c r="D282" s="16" t="s">
        <v>42</v>
      </c>
      <c r="E282" s="39" t="s">
        <v>50</v>
      </c>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v>33267.300000000003</v>
      </c>
      <c r="CB282" s="31"/>
      <c r="CC282" s="31"/>
      <c r="CD282" s="31">
        <f t="shared" si="707"/>
        <v>33267.300000000003</v>
      </c>
      <c r="CE282" s="31">
        <f t="shared" si="708"/>
        <v>0</v>
      </c>
      <c r="CF282" s="31">
        <f t="shared" si="709"/>
        <v>0</v>
      </c>
      <c r="CG282" s="31"/>
      <c r="CH282" s="24"/>
      <c r="CI282" s="40"/>
    </row>
    <row r="283" ht="15">
      <c r="A283" s="16" t="s">
        <v>207</v>
      </c>
      <c r="B283" s="17"/>
      <c r="C283" s="16"/>
      <c r="D283" s="16"/>
      <c r="E283" s="39" t="s">
        <v>208</v>
      </c>
      <c r="F283" s="31">
        <f t="shared" ref="F283:F287" si="828">F284</f>
        <v>251019.39999999999</v>
      </c>
      <c r="G283" s="31">
        <f t="shared" ref="G283:G287" si="829">G284</f>
        <v>251019.39999999999</v>
      </c>
      <c r="H283" s="31">
        <f t="shared" ref="H283:H287" si="830">H284</f>
        <v>251019.39999999999</v>
      </c>
      <c r="I283" s="31">
        <f t="shared" ref="I283:I287" si="831">I284</f>
        <v>0</v>
      </c>
      <c r="J283" s="31">
        <f t="shared" ref="J283:J287" si="832">J284</f>
        <v>0</v>
      </c>
      <c r="K283" s="31">
        <f t="shared" ref="K283:K287" si="833">K284</f>
        <v>0</v>
      </c>
      <c r="L283" s="31">
        <f t="shared" si="792"/>
        <v>251019.39999999999</v>
      </c>
      <c r="M283" s="31">
        <f t="shared" si="793"/>
        <v>251019.39999999999</v>
      </c>
      <c r="N283" s="31">
        <f t="shared" si="794"/>
        <v>251019.39999999999</v>
      </c>
      <c r="O283" s="31">
        <f t="shared" ref="O283:O287" si="834">O284</f>
        <v>0</v>
      </c>
      <c r="P283" s="31">
        <f t="shared" ref="P283:P287" si="835">P284</f>
        <v>0</v>
      </c>
      <c r="Q283" s="31">
        <f t="shared" ref="Q283:Q287" si="836">Q284</f>
        <v>0</v>
      </c>
      <c r="R283" s="31">
        <f t="shared" si="795"/>
        <v>251019.39999999999</v>
      </c>
      <c r="S283" s="31">
        <f t="shared" si="796"/>
        <v>251019.39999999999</v>
      </c>
      <c r="T283" s="31">
        <f t="shared" si="797"/>
        <v>251019.39999999999</v>
      </c>
      <c r="U283" s="31">
        <f t="shared" ref="U283:U287" si="837">U284</f>
        <v>0</v>
      </c>
      <c r="V283" s="31">
        <f t="shared" ref="V283:V287" si="838">V284</f>
        <v>0</v>
      </c>
      <c r="W283" s="31">
        <f t="shared" ref="W283:W287" si="839">W284</f>
        <v>0</v>
      </c>
      <c r="X283" s="31">
        <f t="shared" si="798"/>
        <v>251019.39999999999</v>
      </c>
      <c r="Y283" s="31">
        <f t="shared" si="799"/>
        <v>251019.39999999999</v>
      </c>
      <c r="Z283" s="31">
        <f t="shared" si="800"/>
        <v>251019.39999999999</v>
      </c>
      <c r="AA283" s="31">
        <f t="shared" ref="AA283:AA287" si="840">AA284</f>
        <v>0</v>
      </c>
      <c r="AB283" s="31">
        <f t="shared" ref="AB283:AB287" si="841">AB284</f>
        <v>0</v>
      </c>
      <c r="AC283" s="31">
        <f t="shared" ref="AC283:AC287" si="842">AC284</f>
        <v>0</v>
      </c>
      <c r="AD283" s="31">
        <f t="shared" si="801"/>
        <v>251019.39999999999</v>
      </c>
      <c r="AE283" s="31">
        <f t="shared" si="802"/>
        <v>251019.39999999999</v>
      </c>
      <c r="AF283" s="31">
        <f t="shared" si="803"/>
        <v>251019.39999999999</v>
      </c>
      <c r="AG283" s="31">
        <f t="shared" ref="AG283:AG287" si="843">AG284</f>
        <v>0</v>
      </c>
      <c r="AH283" s="31">
        <f t="shared" ref="AH283:AH287" si="844">AH284</f>
        <v>0</v>
      </c>
      <c r="AI283" s="31">
        <f t="shared" ref="AI283:AI287" si="845">AI284</f>
        <v>0</v>
      </c>
      <c r="AJ283" s="31">
        <f t="shared" si="804"/>
        <v>251019.39999999999</v>
      </c>
      <c r="AK283" s="31">
        <f t="shared" si="805"/>
        <v>251019.39999999999</v>
      </c>
      <c r="AL283" s="31">
        <f t="shared" si="806"/>
        <v>251019.39999999999</v>
      </c>
      <c r="AM283" s="31">
        <f t="shared" ref="AM283:AM287" si="846">AM284</f>
        <v>0</v>
      </c>
      <c r="AN283" s="31">
        <f t="shared" ref="AN283:AN287" si="847">AN284</f>
        <v>0</v>
      </c>
      <c r="AO283" s="31">
        <f t="shared" ref="AO283:AO287" si="848">AO284</f>
        <v>0</v>
      </c>
      <c r="AP283" s="31">
        <f t="shared" si="807"/>
        <v>251019.39999999999</v>
      </c>
      <c r="AQ283" s="31">
        <f t="shared" si="808"/>
        <v>251019.39999999999</v>
      </c>
      <c r="AR283" s="31">
        <f t="shared" si="809"/>
        <v>251019.39999999999</v>
      </c>
      <c r="AS283" s="31">
        <f t="shared" ref="AS283:AS287" si="849">AS284</f>
        <v>0</v>
      </c>
      <c r="AT283" s="31">
        <f t="shared" ref="AT283:AT287" si="850">AT284</f>
        <v>0</v>
      </c>
      <c r="AU283" s="31">
        <f t="shared" ref="AU283:AU287" si="851">AU284</f>
        <v>0</v>
      </c>
      <c r="AV283" s="31">
        <f t="shared" si="810"/>
        <v>251019.39999999999</v>
      </c>
      <c r="AW283" s="31">
        <f t="shared" si="811"/>
        <v>251019.39999999999</v>
      </c>
      <c r="AX283" s="31">
        <f t="shared" si="812"/>
        <v>251019.39999999999</v>
      </c>
      <c r="AY283" s="31">
        <f t="shared" ref="AY283:AY287" si="852">AY284</f>
        <v>0</v>
      </c>
      <c r="AZ283" s="31">
        <f t="shared" ref="AZ283:AZ287" si="853">AZ284</f>
        <v>0</v>
      </c>
      <c r="BA283" s="31">
        <f t="shared" ref="BA283:BA287" si="854">BA284</f>
        <v>0</v>
      </c>
      <c r="BB283" s="31">
        <f t="shared" si="813"/>
        <v>251019.39999999999</v>
      </c>
      <c r="BC283" s="31">
        <f t="shared" si="814"/>
        <v>251019.39999999999</v>
      </c>
      <c r="BD283" s="31">
        <f t="shared" si="815"/>
        <v>251019.39999999999</v>
      </c>
      <c r="BE283" s="31">
        <f t="shared" ref="BE283:BE287" si="855">BE284</f>
        <v>0</v>
      </c>
      <c r="BF283" s="31">
        <f t="shared" ref="BF283:BF287" si="856">BF284</f>
        <v>0</v>
      </c>
      <c r="BG283" s="31">
        <f t="shared" ref="BG283:BG287" si="857">BG284</f>
        <v>0</v>
      </c>
      <c r="BH283" s="31">
        <f t="shared" si="816"/>
        <v>251019.39999999999</v>
      </c>
      <c r="BI283" s="31">
        <f t="shared" si="817"/>
        <v>251019.39999999999</v>
      </c>
      <c r="BJ283" s="31">
        <f t="shared" si="818"/>
        <v>251019.39999999999</v>
      </c>
      <c r="BK283" s="31">
        <f t="shared" ref="BK283:BK287" si="858">BK284</f>
        <v>0</v>
      </c>
      <c r="BL283" s="31">
        <f t="shared" ref="BL283:BL287" si="859">BL284</f>
        <v>0</v>
      </c>
      <c r="BM283" s="31">
        <f t="shared" ref="BM283:BM287" si="860">BM284</f>
        <v>0</v>
      </c>
      <c r="BN283" s="31">
        <f t="shared" si="819"/>
        <v>251019.39999999999</v>
      </c>
      <c r="BO283" s="31">
        <f t="shared" si="820"/>
        <v>251019.39999999999</v>
      </c>
      <c r="BP283" s="31">
        <f t="shared" si="821"/>
        <v>251019.39999999999</v>
      </c>
      <c r="BQ283" s="31">
        <f t="shared" ref="BQ283:BQ287" si="861">BQ284</f>
        <v>0</v>
      </c>
      <c r="BR283" s="31">
        <f t="shared" ref="BR283:BR287" si="862">BR284</f>
        <v>0</v>
      </c>
      <c r="BS283" s="31">
        <f t="shared" si="822"/>
        <v>251019.39999999999</v>
      </c>
      <c r="BT283" s="31">
        <f t="shared" si="823"/>
        <v>251019.39999999999</v>
      </c>
      <c r="BU283" s="31">
        <f t="shared" si="824"/>
        <v>251019.39999999999</v>
      </c>
      <c r="BV283" s="31">
        <f t="shared" ref="BV283:BV287" si="863">BV284</f>
        <v>0</v>
      </c>
      <c r="BW283" s="31">
        <f t="shared" ref="BW283:BW287" si="864">BW284</f>
        <v>0</v>
      </c>
      <c r="BX283" s="31">
        <f t="shared" si="825"/>
        <v>251019.39999999999</v>
      </c>
      <c r="BY283" s="31">
        <f t="shared" si="826"/>
        <v>251019.39999999999</v>
      </c>
      <c r="BZ283" s="31">
        <f t="shared" si="827"/>
        <v>251019.39999999999</v>
      </c>
      <c r="CA283" s="31">
        <f t="shared" ref="CA283:CA287" si="865">CA284</f>
        <v>-0.98999999999999999</v>
      </c>
      <c r="CB283" s="31">
        <f t="shared" ref="CB283:CB287" si="866">CB284</f>
        <v>0</v>
      </c>
      <c r="CC283" s="31">
        <f t="shared" ref="CC283:CC287" si="867">CC284</f>
        <v>0</v>
      </c>
      <c r="CD283" s="31">
        <f t="shared" si="707"/>
        <v>251018.41</v>
      </c>
      <c r="CE283" s="31">
        <f t="shared" si="708"/>
        <v>251019.39999999999</v>
      </c>
      <c r="CF283" s="31">
        <f t="shared" si="709"/>
        <v>251019.39999999999</v>
      </c>
      <c r="CG283" s="31">
        <f t="shared" ref="CG283:CG287" si="868">CG284</f>
        <v>0</v>
      </c>
      <c r="CH283" s="24"/>
      <c r="CI283" s="40"/>
      <c r="CO283" s="1" t="s">
        <v>31</v>
      </c>
    </row>
    <row r="284" ht="43.75">
      <c r="A284" s="16" t="s">
        <v>207</v>
      </c>
      <c r="B284" s="17">
        <v>600</v>
      </c>
      <c r="C284" s="16"/>
      <c r="D284" s="16"/>
      <c r="E284" s="39" t="s">
        <v>45</v>
      </c>
      <c r="F284" s="31">
        <f t="shared" si="828"/>
        <v>251019.39999999999</v>
      </c>
      <c r="G284" s="31">
        <f t="shared" si="829"/>
        <v>251019.39999999999</v>
      </c>
      <c r="H284" s="31">
        <f t="shared" si="830"/>
        <v>251019.39999999999</v>
      </c>
      <c r="I284" s="31">
        <f t="shared" si="831"/>
        <v>0</v>
      </c>
      <c r="J284" s="31">
        <f t="shared" si="832"/>
        <v>0</v>
      </c>
      <c r="K284" s="31">
        <f t="shared" si="833"/>
        <v>0</v>
      </c>
      <c r="L284" s="31">
        <f t="shared" si="792"/>
        <v>251019.39999999999</v>
      </c>
      <c r="M284" s="31">
        <f t="shared" si="793"/>
        <v>251019.39999999999</v>
      </c>
      <c r="N284" s="31">
        <f t="shared" si="794"/>
        <v>251019.39999999999</v>
      </c>
      <c r="O284" s="31">
        <f t="shared" si="834"/>
        <v>0</v>
      </c>
      <c r="P284" s="31">
        <f t="shared" si="835"/>
        <v>0</v>
      </c>
      <c r="Q284" s="31">
        <f t="shared" si="836"/>
        <v>0</v>
      </c>
      <c r="R284" s="31">
        <f t="shared" si="795"/>
        <v>251019.39999999999</v>
      </c>
      <c r="S284" s="31">
        <f t="shared" si="796"/>
        <v>251019.39999999999</v>
      </c>
      <c r="T284" s="31">
        <f t="shared" si="797"/>
        <v>251019.39999999999</v>
      </c>
      <c r="U284" s="31">
        <f t="shared" si="837"/>
        <v>0</v>
      </c>
      <c r="V284" s="31">
        <f t="shared" si="838"/>
        <v>0</v>
      </c>
      <c r="W284" s="31">
        <f t="shared" si="839"/>
        <v>0</v>
      </c>
      <c r="X284" s="31">
        <f t="shared" si="798"/>
        <v>251019.39999999999</v>
      </c>
      <c r="Y284" s="31">
        <f t="shared" si="799"/>
        <v>251019.39999999999</v>
      </c>
      <c r="Z284" s="31">
        <f t="shared" si="800"/>
        <v>251019.39999999999</v>
      </c>
      <c r="AA284" s="31">
        <f t="shared" si="840"/>
        <v>0</v>
      </c>
      <c r="AB284" s="31">
        <f t="shared" si="841"/>
        <v>0</v>
      </c>
      <c r="AC284" s="31">
        <f t="shared" si="842"/>
        <v>0</v>
      </c>
      <c r="AD284" s="31">
        <f t="shared" si="801"/>
        <v>251019.39999999999</v>
      </c>
      <c r="AE284" s="31">
        <f t="shared" si="802"/>
        <v>251019.39999999999</v>
      </c>
      <c r="AF284" s="31">
        <f t="shared" si="803"/>
        <v>251019.39999999999</v>
      </c>
      <c r="AG284" s="31">
        <f t="shared" si="843"/>
        <v>0</v>
      </c>
      <c r="AH284" s="31">
        <f t="shared" si="844"/>
        <v>0</v>
      </c>
      <c r="AI284" s="31">
        <f t="shared" si="845"/>
        <v>0</v>
      </c>
      <c r="AJ284" s="31">
        <f t="shared" si="804"/>
        <v>251019.39999999999</v>
      </c>
      <c r="AK284" s="31">
        <f t="shared" si="805"/>
        <v>251019.39999999999</v>
      </c>
      <c r="AL284" s="31">
        <f t="shared" si="806"/>
        <v>251019.39999999999</v>
      </c>
      <c r="AM284" s="31">
        <f t="shared" si="846"/>
        <v>0</v>
      </c>
      <c r="AN284" s="31">
        <f t="shared" si="847"/>
        <v>0</v>
      </c>
      <c r="AO284" s="31">
        <f t="shared" si="848"/>
        <v>0</v>
      </c>
      <c r="AP284" s="31">
        <f t="shared" si="807"/>
        <v>251019.39999999999</v>
      </c>
      <c r="AQ284" s="31">
        <f t="shared" si="808"/>
        <v>251019.39999999999</v>
      </c>
      <c r="AR284" s="31">
        <f t="shared" si="809"/>
        <v>251019.39999999999</v>
      </c>
      <c r="AS284" s="31">
        <f t="shared" si="849"/>
        <v>0</v>
      </c>
      <c r="AT284" s="31">
        <f t="shared" si="850"/>
        <v>0</v>
      </c>
      <c r="AU284" s="31">
        <f t="shared" si="851"/>
        <v>0</v>
      </c>
      <c r="AV284" s="31">
        <f t="shared" si="810"/>
        <v>251019.39999999999</v>
      </c>
      <c r="AW284" s="31">
        <f t="shared" si="811"/>
        <v>251019.39999999999</v>
      </c>
      <c r="AX284" s="31">
        <f t="shared" si="812"/>
        <v>251019.39999999999</v>
      </c>
      <c r="AY284" s="31">
        <f t="shared" si="852"/>
        <v>0</v>
      </c>
      <c r="AZ284" s="31">
        <f t="shared" si="853"/>
        <v>0</v>
      </c>
      <c r="BA284" s="31">
        <f t="shared" si="854"/>
        <v>0</v>
      </c>
      <c r="BB284" s="31">
        <f t="shared" si="813"/>
        <v>251019.39999999999</v>
      </c>
      <c r="BC284" s="31">
        <f t="shared" si="814"/>
        <v>251019.39999999999</v>
      </c>
      <c r="BD284" s="31">
        <f t="shared" si="815"/>
        <v>251019.39999999999</v>
      </c>
      <c r="BE284" s="31">
        <f t="shared" si="855"/>
        <v>0</v>
      </c>
      <c r="BF284" s="31">
        <f t="shared" si="856"/>
        <v>0</v>
      </c>
      <c r="BG284" s="31">
        <f t="shared" si="857"/>
        <v>0</v>
      </c>
      <c r="BH284" s="31">
        <f t="shared" si="816"/>
        <v>251019.39999999999</v>
      </c>
      <c r="BI284" s="31">
        <f t="shared" si="817"/>
        <v>251019.39999999999</v>
      </c>
      <c r="BJ284" s="31">
        <f t="shared" si="818"/>
        <v>251019.39999999999</v>
      </c>
      <c r="BK284" s="31">
        <f t="shared" si="858"/>
        <v>0</v>
      </c>
      <c r="BL284" s="31">
        <f t="shared" si="859"/>
        <v>0</v>
      </c>
      <c r="BM284" s="31">
        <f t="shared" si="860"/>
        <v>0</v>
      </c>
      <c r="BN284" s="31">
        <f t="shared" si="819"/>
        <v>251019.39999999999</v>
      </c>
      <c r="BO284" s="31">
        <f t="shared" si="820"/>
        <v>251019.39999999999</v>
      </c>
      <c r="BP284" s="31">
        <f t="shared" si="821"/>
        <v>251019.39999999999</v>
      </c>
      <c r="BQ284" s="31">
        <f t="shared" si="861"/>
        <v>0</v>
      </c>
      <c r="BR284" s="31">
        <f t="shared" si="862"/>
        <v>0</v>
      </c>
      <c r="BS284" s="31">
        <f t="shared" si="822"/>
        <v>251019.39999999999</v>
      </c>
      <c r="BT284" s="31">
        <f t="shared" si="823"/>
        <v>251019.39999999999</v>
      </c>
      <c r="BU284" s="31">
        <f t="shared" si="824"/>
        <v>251019.39999999999</v>
      </c>
      <c r="BV284" s="31">
        <f t="shared" si="863"/>
        <v>0</v>
      </c>
      <c r="BW284" s="31">
        <f t="shared" si="864"/>
        <v>0</v>
      </c>
      <c r="BX284" s="31">
        <f t="shared" si="825"/>
        <v>251019.39999999999</v>
      </c>
      <c r="BY284" s="31">
        <f t="shared" si="826"/>
        <v>251019.39999999999</v>
      </c>
      <c r="BZ284" s="31">
        <f t="shared" si="827"/>
        <v>251019.39999999999</v>
      </c>
      <c r="CA284" s="31">
        <f t="shared" si="865"/>
        <v>-0.98999999999999999</v>
      </c>
      <c r="CB284" s="31">
        <f t="shared" si="866"/>
        <v>0</v>
      </c>
      <c r="CC284" s="31">
        <f t="shared" si="867"/>
        <v>0</v>
      </c>
      <c r="CD284" s="31">
        <f t="shared" si="707"/>
        <v>251018.41</v>
      </c>
      <c r="CE284" s="31">
        <f t="shared" si="708"/>
        <v>251019.39999999999</v>
      </c>
      <c r="CF284" s="31">
        <f t="shared" si="709"/>
        <v>251019.39999999999</v>
      </c>
      <c r="CG284" s="31">
        <f t="shared" si="868"/>
        <v>0</v>
      </c>
      <c r="CH284" s="24"/>
      <c r="CI284" s="40"/>
      <c r="CM284" s="1" t="s">
        <v>29</v>
      </c>
    </row>
    <row r="285" ht="15">
      <c r="A285" s="16" t="s">
        <v>207</v>
      </c>
      <c r="B285" s="17">
        <v>610</v>
      </c>
      <c r="C285" s="16"/>
      <c r="D285" s="16"/>
      <c r="E285" s="39" t="s">
        <v>104</v>
      </c>
      <c r="F285" s="31">
        <f t="shared" si="828"/>
        <v>251019.39999999999</v>
      </c>
      <c r="G285" s="31">
        <f t="shared" si="829"/>
        <v>251019.39999999999</v>
      </c>
      <c r="H285" s="31">
        <f t="shared" si="830"/>
        <v>251019.39999999999</v>
      </c>
      <c r="I285" s="31">
        <f t="shared" si="831"/>
        <v>0</v>
      </c>
      <c r="J285" s="31">
        <f t="shared" si="832"/>
        <v>0</v>
      </c>
      <c r="K285" s="31">
        <f t="shared" si="833"/>
        <v>0</v>
      </c>
      <c r="L285" s="31">
        <f t="shared" si="792"/>
        <v>251019.39999999999</v>
      </c>
      <c r="M285" s="31">
        <f t="shared" si="793"/>
        <v>251019.39999999999</v>
      </c>
      <c r="N285" s="31">
        <f t="shared" si="794"/>
        <v>251019.39999999999</v>
      </c>
      <c r="O285" s="31">
        <f t="shared" si="834"/>
        <v>0</v>
      </c>
      <c r="P285" s="31">
        <f t="shared" si="835"/>
        <v>0</v>
      </c>
      <c r="Q285" s="31">
        <f t="shared" si="836"/>
        <v>0</v>
      </c>
      <c r="R285" s="31">
        <f t="shared" si="795"/>
        <v>251019.39999999999</v>
      </c>
      <c r="S285" s="31">
        <f t="shared" si="796"/>
        <v>251019.39999999999</v>
      </c>
      <c r="T285" s="31">
        <f t="shared" si="797"/>
        <v>251019.39999999999</v>
      </c>
      <c r="U285" s="31">
        <f t="shared" si="837"/>
        <v>0</v>
      </c>
      <c r="V285" s="31">
        <f t="shared" si="838"/>
        <v>0</v>
      </c>
      <c r="W285" s="31">
        <f t="shared" si="839"/>
        <v>0</v>
      </c>
      <c r="X285" s="31">
        <f t="shared" si="798"/>
        <v>251019.39999999999</v>
      </c>
      <c r="Y285" s="31">
        <f t="shared" si="799"/>
        <v>251019.39999999999</v>
      </c>
      <c r="Z285" s="31">
        <f t="shared" si="800"/>
        <v>251019.39999999999</v>
      </c>
      <c r="AA285" s="31">
        <f t="shared" si="840"/>
        <v>0</v>
      </c>
      <c r="AB285" s="31">
        <f t="shared" si="841"/>
        <v>0</v>
      </c>
      <c r="AC285" s="31">
        <f t="shared" si="842"/>
        <v>0</v>
      </c>
      <c r="AD285" s="31">
        <f t="shared" si="801"/>
        <v>251019.39999999999</v>
      </c>
      <c r="AE285" s="31">
        <f t="shared" si="802"/>
        <v>251019.39999999999</v>
      </c>
      <c r="AF285" s="31">
        <f t="shared" si="803"/>
        <v>251019.39999999999</v>
      </c>
      <c r="AG285" s="31">
        <f t="shared" si="843"/>
        <v>0</v>
      </c>
      <c r="AH285" s="31">
        <f t="shared" si="844"/>
        <v>0</v>
      </c>
      <c r="AI285" s="31">
        <f t="shared" si="845"/>
        <v>0</v>
      </c>
      <c r="AJ285" s="31">
        <f t="shared" si="804"/>
        <v>251019.39999999999</v>
      </c>
      <c r="AK285" s="31">
        <f t="shared" si="805"/>
        <v>251019.39999999999</v>
      </c>
      <c r="AL285" s="31">
        <f t="shared" si="806"/>
        <v>251019.39999999999</v>
      </c>
      <c r="AM285" s="31">
        <f t="shared" si="846"/>
        <v>0</v>
      </c>
      <c r="AN285" s="31">
        <f t="shared" si="847"/>
        <v>0</v>
      </c>
      <c r="AO285" s="31">
        <f t="shared" si="848"/>
        <v>0</v>
      </c>
      <c r="AP285" s="31">
        <f t="shared" si="807"/>
        <v>251019.39999999999</v>
      </c>
      <c r="AQ285" s="31">
        <f t="shared" si="808"/>
        <v>251019.39999999999</v>
      </c>
      <c r="AR285" s="31">
        <f t="shared" si="809"/>
        <v>251019.39999999999</v>
      </c>
      <c r="AS285" s="31">
        <f t="shared" si="849"/>
        <v>0</v>
      </c>
      <c r="AT285" s="31">
        <f t="shared" si="850"/>
        <v>0</v>
      </c>
      <c r="AU285" s="31">
        <f t="shared" si="851"/>
        <v>0</v>
      </c>
      <c r="AV285" s="31">
        <f t="shared" si="810"/>
        <v>251019.39999999999</v>
      </c>
      <c r="AW285" s="31">
        <f t="shared" si="811"/>
        <v>251019.39999999999</v>
      </c>
      <c r="AX285" s="31">
        <f t="shared" si="812"/>
        <v>251019.39999999999</v>
      </c>
      <c r="AY285" s="31">
        <f t="shared" si="852"/>
        <v>0</v>
      </c>
      <c r="AZ285" s="31">
        <f t="shared" si="853"/>
        <v>0</v>
      </c>
      <c r="BA285" s="31">
        <f t="shared" si="854"/>
        <v>0</v>
      </c>
      <c r="BB285" s="31">
        <f t="shared" si="813"/>
        <v>251019.39999999999</v>
      </c>
      <c r="BC285" s="31">
        <f t="shared" si="814"/>
        <v>251019.39999999999</v>
      </c>
      <c r="BD285" s="31">
        <f t="shared" si="815"/>
        <v>251019.39999999999</v>
      </c>
      <c r="BE285" s="31">
        <f t="shared" si="855"/>
        <v>0</v>
      </c>
      <c r="BF285" s="31">
        <f t="shared" si="856"/>
        <v>0</v>
      </c>
      <c r="BG285" s="31">
        <f t="shared" si="857"/>
        <v>0</v>
      </c>
      <c r="BH285" s="31">
        <f t="shared" si="816"/>
        <v>251019.39999999999</v>
      </c>
      <c r="BI285" s="31">
        <f t="shared" si="817"/>
        <v>251019.39999999999</v>
      </c>
      <c r="BJ285" s="31">
        <f t="shared" si="818"/>
        <v>251019.39999999999</v>
      </c>
      <c r="BK285" s="31">
        <f t="shared" si="858"/>
        <v>0</v>
      </c>
      <c r="BL285" s="31">
        <f t="shared" si="859"/>
        <v>0</v>
      </c>
      <c r="BM285" s="31">
        <f t="shared" si="860"/>
        <v>0</v>
      </c>
      <c r="BN285" s="31">
        <f t="shared" si="819"/>
        <v>251019.39999999999</v>
      </c>
      <c r="BO285" s="31">
        <f t="shared" si="820"/>
        <v>251019.39999999999</v>
      </c>
      <c r="BP285" s="31">
        <f t="shared" si="821"/>
        <v>251019.39999999999</v>
      </c>
      <c r="BQ285" s="31">
        <f t="shared" si="861"/>
        <v>0</v>
      </c>
      <c r="BR285" s="31">
        <f t="shared" si="862"/>
        <v>0</v>
      </c>
      <c r="BS285" s="31">
        <f t="shared" si="822"/>
        <v>251019.39999999999</v>
      </c>
      <c r="BT285" s="31">
        <f t="shared" si="823"/>
        <v>251019.39999999999</v>
      </c>
      <c r="BU285" s="31">
        <f t="shared" si="824"/>
        <v>251019.39999999999</v>
      </c>
      <c r="BV285" s="31">
        <f t="shared" si="863"/>
        <v>0</v>
      </c>
      <c r="BW285" s="31">
        <f t="shared" si="864"/>
        <v>0</v>
      </c>
      <c r="BX285" s="31">
        <f t="shared" si="825"/>
        <v>251019.39999999999</v>
      </c>
      <c r="BY285" s="31">
        <f t="shared" si="826"/>
        <v>251019.39999999999</v>
      </c>
      <c r="BZ285" s="31">
        <f t="shared" si="827"/>
        <v>251019.39999999999</v>
      </c>
      <c r="CA285" s="31">
        <f t="shared" si="865"/>
        <v>-0.98999999999999999</v>
      </c>
      <c r="CB285" s="31">
        <f t="shared" si="866"/>
        <v>0</v>
      </c>
      <c r="CC285" s="31">
        <f t="shared" si="867"/>
        <v>0</v>
      </c>
      <c r="CD285" s="31">
        <f t="shared" si="707"/>
        <v>251018.41</v>
      </c>
      <c r="CE285" s="31">
        <f t="shared" si="708"/>
        <v>251019.39999999999</v>
      </c>
      <c r="CF285" s="31">
        <f t="shared" si="709"/>
        <v>251019.39999999999</v>
      </c>
      <c r="CG285" s="31">
        <f t="shared" si="868"/>
        <v>0</v>
      </c>
      <c r="CH285" s="24"/>
      <c r="CI285" s="40"/>
      <c r="CN285" s="1" t="s">
        <v>30</v>
      </c>
    </row>
    <row r="286" ht="15">
      <c r="A286" s="16" t="s">
        <v>207</v>
      </c>
      <c r="B286" s="17">
        <v>610</v>
      </c>
      <c r="C286" s="16" t="s">
        <v>49</v>
      </c>
      <c r="D286" s="16" t="s">
        <v>42</v>
      </c>
      <c r="E286" s="39" t="s">
        <v>50</v>
      </c>
      <c r="F286" s="31">
        <v>251019.39999999999</v>
      </c>
      <c r="G286" s="31">
        <v>251019.39999999999</v>
      </c>
      <c r="H286" s="31">
        <v>251019.39999999999</v>
      </c>
      <c r="I286" s="31"/>
      <c r="J286" s="31"/>
      <c r="K286" s="31"/>
      <c r="L286" s="31">
        <f t="shared" si="792"/>
        <v>251019.39999999999</v>
      </c>
      <c r="M286" s="31">
        <f t="shared" si="793"/>
        <v>251019.39999999999</v>
      </c>
      <c r="N286" s="31">
        <f t="shared" si="794"/>
        <v>251019.39999999999</v>
      </c>
      <c r="O286" s="31"/>
      <c r="P286" s="31"/>
      <c r="Q286" s="31"/>
      <c r="R286" s="31">
        <f t="shared" si="795"/>
        <v>251019.39999999999</v>
      </c>
      <c r="S286" s="31">
        <f t="shared" si="796"/>
        <v>251019.39999999999</v>
      </c>
      <c r="T286" s="31">
        <f t="shared" si="797"/>
        <v>251019.39999999999</v>
      </c>
      <c r="U286" s="31"/>
      <c r="V286" s="31"/>
      <c r="W286" s="31"/>
      <c r="X286" s="31">
        <f t="shared" si="798"/>
        <v>251019.39999999999</v>
      </c>
      <c r="Y286" s="31">
        <f t="shared" si="799"/>
        <v>251019.39999999999</v>
      </c>
      <c r="Z286" s="31">
        <f t="shared" si="800"/>
        <v>251019.39999999999</v>
      </c>
      <c r="AA286" s="31"/>
      <c r="AB286" s="31"/>
      <c r="AC286" s="31"/>
      <c r="AD286" s="31">
        <f t="shared" si="801"/>
        <v>251019.39999999999</v>
      </c>
      <c r="AE286" s="31">
        <f t="shared" si="802"/>
        <v>251019.39999999999</v>
      </c>
      <c r="AF286" s="31">
        <f t="shared" si="803"/>
        <v>251019.39999999999</v>
      </c>
      <c r="AG286" s="31"/>
      <c r="AH286" s="31"/>
      <c r="AI286" s="31"/>
      <c r="AJ286" s="31">
        <f t="shared" si="804"/>
        <v>251019.39999999999</v>
      </c>
      <c r="AK286" s="31">
        <f t="shared" si="805"/>
        <v>251019.39999999999</v>
      </c>
      <c r="AL286" s="31">
        <f t="shared" si="806"/>
        <v>251019.39999999999</v>
      </c>
      <c r="AM286" s="31"/>
      <c r="AN286" s="31"/>
      <c r="AO286" s="31"/>
      <c r="AP286" s="31">
        <f t="shared" si="807"/>
        <v>251019.39999999999</v>
      </c>
      <c r="AQ286" s="31">
        <f t="shared" si="808"/>
        <v>251019.39999999999</v>
      </c>
      <c r="AR286" s="31">
        <f t="shared" si="809"/>
        <v>251019.39999999999</v>
      </c>
      <c r="AS286" s="31"/>
      <c r="AT286" s="31"/>
      <c r="AU286" s="31"/>
      <c r="AV286" s="31">
        <f t="shared" si="810"/>
        <v>251019.39999999999</v>
      </c>
      <c r="AW286" s="31">
        <f t="shared" si="811"/>
        <v>251019.39999999999</v>
      </c>
      <c r="AX286" s="31">
        <f t="shared" si="812"/>
        <v>251019.39999999999</v>
      </c>
      <c r="AY286" s="31"/>
      <c r="AZ286" s="31"/>
      <c r="BA286" s="31"/>
      <c r="BB286" s="31">
        <f t="shared" si="813"/>
        <v>251019.39999999999</v>
      </c>
      <c r="BC286" s="31">
        <f t="shared" si="814"/>
        <v>251019.39999999999</v>
      </c>
      <c r="BD286" s="31">
        <f t="shared" si="815"/>
        <v>251019.39999999999</v>
      </c>
      <c r="BE286" s="31"/>
      <c r="BF286" s="31"/>
      <c r="BG286" s="31"/>
      <c r="BH286" s="31">
        <f t="shared" si="816"/>
        <v>251019.39999999999</v>
      </c>
      <c r="BI286" s="31">
        <f t="shared" si="817"/>
        <v>251019.39999999999</v>
      </c>
      <c r="BJ286" s="31">
        <f t="shared" si="818"/>
        <v>251019.39999999999</v>
      </c>
      <c r="BK286" s="31"/>
      <c r="BL286" s="31"/>
      <c r="BM286" s="31"/>
      <c r="BN286" s="31">
        <f t="shared" si="819"/>
        <v>251019.39999999999</v>
      </c>
      <c r="BO286" s="31">
        <f t="shared" si="820"/>
        <v>251019.39999999999</v>
      </c>
      <c r="BP286" s="31">
        <f t="shared" si="821"/>
        <v>251019.39999999999</v>
      </c>
      <c r="BQ286" s="31"/>
      <c r="BR286" s="31"/>
      <c r="BS286" s="31">
        <f t="shared" si="822"/>
        <v>251019.39999999999</v>
      </c>
      <c r="BT286" s="31">
        <f t="shared" si="823"/>
        <v>251019.39999999999</v>
      </c>
      <c r="BU286" s="31">
        <f t="shared" si="824"/>
        <v>251019.39999999999</v>
      </c>
      <c r="BV286" s="31"/>
      <c r="BW286" s="31"/>
      <c r="BX286" s="31">
        <f t="shared" si="825"/>
        <v>251019.39999999999</v>
      </c>
      <c r="BY286" s="31">
        <f t="shared" si="826"/>
        <v>251019.39999999999</v>
      </c>
      <c r="BZ286" s="31">
        <f t="shared" si="827"/>
        <v>251019.39999999999</v>
      </c>
      <c r="CA286" s="31">
        <v>-0.98999999999999999</v>
      </c>
      <c r="CB286" s="31"/>
      <c r="CC286" s="31"/>
      <c r="CD286" s="31">
        <f t="shared" si="707"/>
        <v>251018.41</v>
      </c>
      <c r="CE286" s="31">
        <f t="shared" si="708"/>
        <v>251019.39999999999</v>
      </c>
      <c r="CF286" s="31">
        <f t="shared" si="709"/>
        <v>251019.39999999999</v>
      </c>
      <c r="CG286" s="31"/>
      <c r="CH286" s="24"/>
      <c r="CI286" s="40"/>
    </row>
    <row r="287" s="33" customFormat="1" ht="29.850000000000001">
      <c r="A287" s="34" t="s">
        <v>209</v>
      </c>
      <c r="B287" s="35"/>
      <c r="C287" s="34"/>
      <c r="D287" s="34"/>
      <c r="E287" s="36" t="s">
        <v>210</v>
      </c>
      <c r="F287" s="37">
        <f t="shared" si="828"/>
        <v>224597.39999999999</v>
      </c>
      <c r="G287" s="37">
        <f t="shared" si="829"/>
        <v>148258.5</v>
      </c>
      <c r="H287" s="37">
        <f t="shared" si="830"/>
        <v>148258.5</v>
      </c>
      <c r="I287" s="37">
        <f t="shared" si="831"/>
        <v>0</v>
      </c>
      <c r="J287" s="37">
        <f t="shared" si="832"/>
        <v>0</v>
      </c>
      <c r="K287" s="37">
        <f t="shared" si="833"/>
        <v>0</v>
      </c>
      <c r="L287" s="37">
        <f t="shared" si="792"/>
        <v>224597.39999999999</v>
      </c>
      <c r="M287" s="37">
        <f t="shared" si="793"/>
        <v>148258.5</v>
      </c>
      <c r="N287" s="37">
        <f t="shared" si="794"/>
        <v>148258.5</v>
      </c>
      <c r="O287" s="37">
        <f t="shared" si="834"/>
        <v>0</v>
      </c>
      <c r="P287" s="37">
        <f t="shared" si="835"/>
        <v>0</v>
      </c>
      <c r="Q287" s="37">
        <f t="shared" si="836"/>
        <v>0</v>
      </c>
      <c r="R287" s="37">
        <f t="shared" si="795"/>
        <v>224597.39999999999</v>
      </c>
      <c r="S287" s="37">
        <f t="shared" si="796"/>
        <v>148258.5</v>
      </c>
      <c r="T287" s="37">
        <f t="shared" si="797"/>
        <v>148258.5</v>
      </c>
      <c r="U287" s="37">
        <f t="shared" si="837"/>
        <v>0</v>
      </c>
      <c r="V287" s="37">
        <f t="shared" si="838"/>
        <v>0</v>
      </c>
      <c r="W287" s="37">
        <f t="shared" si="839"/>
        <v>0</v>
      </c>
      <c r="X287" s="37">
        <f t="shared" si="798"/>
        <v>224597.39999999999</v>
      </c>
      <c r="Y287" s="37">
        <f t="shared" si="799"/>
        <v>148258.5</v>
      </c>
      <c r="Z287" s="37">
        <f t="shared" si="800"/>
        <v>148258.5</v>
      </c>
      <c r="AA287" s="37">
        <f t="shared" si="840"/>
        <v>0</v>
      </c>
      <c r="AB287" s="37">
        <f t="shared" si="841"/>
        <v>0</v>
      </c>
      <c r="AC287" s="37">
        <f t="shared" si="842"/>
        <v>0</v>
      </c>
      <c r="AD287" s="37">
        <f t="shared" si="801"/>
        <v>224597.39999999999</v>
      </c>
      <c r="AE287" s="37">
        <f t="shared" si="802"/>
        <v>148258.5</v>
      </c>
      <c r="AF287" s="37">
        <f t="shared" si="803"/>
        <v>148258.5</v>
      </c>
      <c r="AG287" s="37">
        <f t="shared" si="843"/>
        <v>0</v>
      </c>
      <c r="AH287" s="37">
        <f t="shared" si="844"/>
        <v>0</v>
      </c>
      <c r="AI287" s="37">
        <f t="shared" si="845"/>
        <v>0</v>
      </c>
      <c r="AJ287" s="37">
        <f t="shared" si="804"/>
        <v>224597.39999999999</v>
      </c>
      <c r="AK287" s="37">
        <f t="shared" si="805"/>
        <v>148258.5</v>
      </c>
      <c r="AL287" s="37">
        <f t="shared" si="806"/>
        <v>148258.5</v>
      </c>
      <c r="AM287" s="37">
        <f t="shared" si="846"/>
        <v>3239.9250000000002</v>
      </c>
      <c r="AN287" s="37">
        <f t="shared" si="847"/>
        <v>0</v>
      </c>
      <c r="AO287" s="37">
        <f t="shared" si="848"/>
        <v>0</v>
      </c>
      <c r="AP287" s="37">
        <f t="shared" si="807"/>
        <v>227837.32499999998</v>
      </c>
      <c r="AQ287" s="37">
        <f t="shared" si="808"/>
        <v>148258.5</v>
      </c>
      <c r="AR287" s="37">
        <f t="shared" si="809"/>
        <v>148258.5</v>
      </c>
      <c r="AS287" s="37">
        <f t="shared" si="849"/>
        <v>0</v>
      </c>
      <c r="AT287" s="37">
        <f t="shared" si="850"/>
        <v>0</v>
      </c>
      <c r="AU287" s="37">
        <f t="shared" si="851"/>
        <v>0</v>
      </c>
      <c r="AV287" s="37">
        <f t="shared" si="810"/>
        <v>227837.32499999998</v>
      </c>
      <c r="AW287" s="37">
        <f t="shared" si="811"/>
        <v>148258.5</v>
      </c>
      <c r="AX287" s="37">
        <f t="shared" si="812"/>
        <v>148258.5</v>
      </c>
      <c r="AY287" s="37">
        <f t="shared" si="852"/>
        <v>0</v>
      </c>
      <c r="AZ287" s="37">
        <f t="shared" si="853"/>
        <v>0</v>
      </c>
      <c r="BA287" s="37">
        <f t="shared" si="854"/>
        <v>0</v>
      </c>
      <c r="BB287" s="37">
        <f t="shared" si="813"/>
        <v>227837.32499999998</v>
      </c>
      <c r="BC287" s="37">
        <f t="shared" si="814"/>
        <v>148258.5</v>
      </c>
      <c r="BD287" s="37">
        <f t="shared" si="815"/>
        <v>148258.5</v>
      </c>
      <c r="BE287" s="37">
        <f t="shared" si="855"/>
        <v>0</v>
      </c>
      <c r="BF287" s="37">
        <f t="shared" si="856"/>
        <v>0</v>
      </c>
      <c r="BG287" s="37">
        <f t="shared" si="857"/>
        <v>0</v>
      </c>
      <c r="BH287" s="37">
        <f t="shared" si="816"/>
        <v>227837.32499999998</v>
      </c>
      <c r="BI287" s="37">
        <f t="shared" si="817"/>
        <v>148258.5</v>
      </c>
      <c r="BJ287" s="37">
        <f t="shared" si="818"/>
        <v>148258.5</v>
      </c>
      <c r="BK287" s="37">
        <f t="shared" si="858"/>
        <v>0</v>
      </c>
      <c r="BL287" s="37">
        <f t="shared" si="859"/>
        <v>0</v>
      </c>
      <c r="BM287" s="37">
        <f t="shared" si="860"/>
        <v>0</v>
      </c>
      <c r="BN287" s="37">
        <f t="shared" si="819"/>
        <v>227837.32499999998</v>
      </c>
      <c r="BO287" s="37">
        <f t="shared" si="820"/>
        <v>148258.5</v>
      </c>
      <c r="BP287" s="37">
        <f t="shared" si="821"/>
        <v>148258.5</v>
      </c>
      <c r="BQ287" s="37">
        <f t="shared" si="861"/>
        <v>0</v>
      </c>
      <c r="BR287" s="37">
        <f t="shared" si="862"/>
        <v>0</v>
      </c>
      <c r="BS287" s="31">
        <f t="shared" si="822"/>
        <v>227837.32499999998</v>
      </c>
      <c r="BT287" s="31">
        <f t="shared" si="823"/>
        <v>148258.5</v>
      </c>
      <c r="BU287" s="31">
        <f t="shared" si="824"/>
        <v>148258.5</v>
      </c>
      <c r="BV287" s="37">
        <f t="shared" si="863"/>
        <v>0</v>
      </c>
      <c r="BW287" s="37">
        <f t="shared" si="864"/>
        <v>0</v>
      </c>
      <c r="BX287" s="37">
        <f t="shared" si="825"/>
        <v>227837.32499999998</v>
      </c>
      <c r="BY287" s="37">
        <f t="shared" si="826"/>
        <v>148258.5</v>
      </c>
      <c r="BZ287" s="37">
        <f t="shared" si="827"/>
        <v>148258.5</v>
      </c>
      <c r="CA287" s="37">
        <f t="shared" si="865"/>
        <v>0</v>
      </c>
      <c r="CB287" s="37">
        <f t="shared" si="866"/>
        <v>0</v>
      </c>
      <c r="CC287" s="37">
        <f t="shared" si="867"/>
        <v>0</v>
      </c>
      <c r="CD287" s="37">
        <f t="shared" si="707"/>
        <v>227837.32499999998</v>
      </c>
      <c r="CE287" s="37">
        <f t="shared" si="708"/>
        <v>148258.5</v>
      </c>
      <c r="CF287" s="37">
        <f t="shared" si="709"/>
        <v>148258.5</v>
      </c>
      <c r="CG287" s="37">
        <f t="shared" si="868"/>
        <v>0</v>
      </c>
      <c r="CH287" s="24"/>
      <c r="CI287" s="38"/>
      <c r="CK287" s="33" t="s">
        <v>27</v>
      </c>
    </row>
    <row r="288" ht="43.75">
      <c r="A288" s="16" t="s">
        <v>211</v>
      </c>
      <c r="B288" s="17"/>
      <c r="C288" s="16"/>
      <c r="D288" s="16"/>
      <c r="E288" s="39" t="s">
        <v>212</v>
      </c>
      <c r="F288" s="31">
        <f>F289+F293+F300+F307</f>
        <v>224597.39999999999</v>
      </c>
      <c r="G288" s="31">
        <f>G289+G293+G300+G307</f>
        <v>148258.5</v>
      </c>
      <c r="H288" s="31">
        <f>H289+H293+H300+H307</f>
        <v>148258.5</v>
      </c>
      <c r="I288" s="31">
        <f>I289+I293+I300+I307</f>
        <v>0</v>
      </c>
      <c r="J288" s="31">
        <f>J289+J293+J300+J307</f>
        <v>0</v>
      </c>
      <c r="K288" s="31">
        <f>K289+K293+K300+K307</f>
        <v>0</v>
      </c>
      <c r="L288" s="31">
        <f t="shared" si="792"/>
        <v>224597.39999999999</v>
      </c>
      <c r="M288" s="31">
        <f t="shared" si="793"/>
        <v>148258.5</v>
      </c>
      <c r="N288" s="31">
        <f t="shared" si="794"/>
        <v>148258.5</v>
      </c>
      <c r="O288" s="31">
        <f>O289+O293+O300+O307</f>
        <v>0</v>
      </c>
      <c r="P288" s="31">
        <f>P289+P293+P300+P307</f>
        <v>0</v>
      </c>
      <c r="Q288" s="31">
        <f>Q289+Q293+Q300+Q307</f>
        <v>0</v>
      </c>
      <c r="R288" s="31">
        <f t="shared" si="795"/>
        <v>224597.39999999999</v>
      </c>
      <c r="S288" s="31">
        <f t="shared" si="796"/>
        <v>148258.5</v>
      </c>
      <c r="T288" s="31">
        <f t="shared" si="797"/>
        <v>148258.5</v>
      </c>
      <c r="U288" s="31">
        <f>U289+U293+U300+U307</f>
        <v>0</v>
      </c>
      <c r="V288" s="31">
        <f>V289+V293+V300+V307</f>
        <v>0</v>
      </c>
      <c r="W288" s="31">
        <f>W289+W293+W300+W307</f>
        <v>0</v>
      </c>
      <c r="X288" s="31">
        <f t="shared" si="798"/>
        <v>224597.39999999999</v>
      </c>
      <c r="Y288" s="31">
        <f t="shared" si="799"/>
        <v>148258.5</v>
      </c>
      <c r="Z288" s="31">
        <f t="shared" si="800"/>
        <v>148258.5</v>
      </c>
      <c r="AA288" s="31">
        <f>AA289+AA293+AA300+AA307</f>
        <v>0</v>
      </c>
      <c r="AB288" s="31">
        <f>AB289+AB293+AB300+AB307</f>
        <v>0</v>
      </c>
      <c r="AC288" s="31">
        <f>AC289+AC293+AC300+AC307</f>
        <v>0</v>
      </c>
      <c r="AD288" s="31">
        <f t="shared" si="801"/>
        <v>224597.39999999999</v>
      </c>
      <c r="AE288" s="31">
        <f t="shared" si="802"/>
        <v>148258.5</v>
      </c>
      <c r="AF288" s="31">
        <f t="shared" si="803"/>
        <v>148258.5</v>
      </c>
      <c r="AG288" s="31">
        <f>AG289+AG293+AG300+AG307</f>
        <v>0</v>
      </c>
      <c r="AH288" s="31">
        <f>AH289+AH293+AH300+AH307</f>
        <v>0</v>
      </c>
      <c r="AI288" s="31">
        <f>AI289+AI293+AI300+AI307</f>
        <v>0</v>
      </c>
      <c r="AJ288" s="31">
        <f t="shared" si="804"/>
        <v>224597.39999999999</v>
      </c>
      <c r="AK288" s="31">
        <f t="shared" si="805"/>
        <v>148258.5</v>
      </c>
      <c r="AL288" s="31">
        <f t="shared" si="806"/>
        <v>148258.5</v>
      </c>
      <c r="AM288" s="31">
        <f>AM289+AM293+AM300+AM307</f>
        <v>3239.9250000000002</v>
      </c>
      <c r="AN288" s="31">
        <f>AN289+AN293+AN300+AN307</f>
        <v>0</v>
      </c>
      <c r="AO288" s="31">
        <f>AO289+AO293+AO300+AO307</f>
        <v>0</v>
      </c>
      <c r="AP288" s="31">
        <f t="shared" si="807"/>
        <v>227837.32499999998</v>
      </c>
      <c r="AQ288" s="31">
        <f t="shared" si="808"/>
        <v>148258.5</v>
      </c>
      <c r="AR288" s="31">
        <f t="shared" si="809"/>
        <v>148258.5</v>
      </c>
      <c r="AS288" s="31">
        <f>AS289+AS293+AS300+AS307</f>
        <v>0</v>
      </c>
      <c r="AT288" s="31">
        <f>AT289+AT293+AT300+AT307</f>
        <v>0</v>
      </c>
      <c r="AU288" s="31">
        <f>AU289+AU293+AU300+AU307</f>
        <v>0</v>
      </c>
      <c r="AV288" s="31">
        <f t="shared" si="810"/>
        <v>227837.32499999998</v>
      </c>
      <c r="AW288" s="31">
        <f t="shared" si="811"/>
        <v>148258.5</v>
      </c>
      <c r="AX288" s="31">
        <f t="shared" si="812"/>
        <v>148258.5</v>
      </c>
      <c r="AY288" s="31">
        <f>AY289+AY293+AY300+AY307</f>
        <v>0</v>
      </c>
      <c r="AZ288" s="31">
        <f>AZ289+AZ293+AZ300+AZ307</f>
        <v>0</v>
      </c>
      <c r="BA288" s="31">
        <f>BA289+BA293+BA300+BA307</f>
        <v>0</v>
      </c>
      <c r="BB288" s="31">
        <f t="shared" si="813"/>
        <v>227837.32499999998</v>
      </c>
      <c r="BC288" s="31">
        <f t="shared" si="814"/>
        <v>148258.5</v>
      </c>
      <c r="BD288" s="31">
        <f t="shared" si="815"/>
        <v>148258.5</v>
      </c>
      <c r="BE288" s="31">
        <f>BE289+BE293+BE300+BE307</f>
        <v>0</v>
      </c>
      <c r="BF288" s="31">
        <f>BF289+BF293+BF300+BF307</f>
        <v>0</v>
      </c>
      <c r="BG288" s="31">
        <f>BG289+BG293+BG300+BG307</f>
        <v>0</v>
      </c>
      <c r="BH288" s="31">
        <f t="shared" si="816"/>
        <v>227837.32499999998</v>
      </c>
      <c r="BI288" s="31">
        <f t="shared" si="817"/>
        <v>148258.5</v>
      </c>
      <c r="BJ288" s="31">
        <f t="shared" si="818"/>
        <v>148258.5</v>
      </c>
      <c r="BK288" s="31">
        <f>BK289+BK293+BK300+BK307</f>
        <v>0</v>
      </c>
      <c r="BL288" s="31">
        <f>BL289+BL293+BL300+BL307</f>
        <v>0</v>
      </c>
      <c r="BM288" s="31">
        <f>BM289+BM293+BM300+BM307</f>
        <v>0</v>
      </c>
      <c r="BN288" s="31">
        <f t="shared" si="819"/>
        <v>227837.32499999998</v>
      </c>
      <c r="BO288" s="31">
        <f t="shared" si="820"/>
        <v>148258.5</v>
      </c>
      <c r="BP288" s="31">
        <f t="shared" si="821"/>
        <v>148258.5</v>
      </c>
      <c r="BQ288" s="31">
        <f>BQ289+BQ293+BQ300+BQ307</f>
        <v>0</v>
      </c>
      <c r="BR288" s="31">
        <f>BR289+BR293+BR300+BR307</f>
        <v>0</v>
      </c>
      <c r="BS288" s="31">
        <f t="shared" si="822"/>
        <v>227837.32499999998</v>
      </c>
      <c r="BT288" s="31">
        <f t="shared" si="823"/>
        <v>148258.5</v>
      </c>
      <c r="BU288" s="31">
        <f t="shared" si="824"/>
        <v>148258.5</v>
      </c>
      <c r="BV288" s="31">
        <f>BV289+BV293+BV300+BV307</f>
        <v>0</v>
      </c>
      <c r="BW288" s="31">
        <f>BW289+BW293+BW300+BW307</f>
        <v>0</v>
      </c>
      <c r="BX288" s="31">
        <f t="shared" si="825"/>
        <v>227837.32499999998</v>
      </c>
      <c r="BY288" s="31">
        <f t="shared" si="826"/>
        <v>148258.5</v>
      </c>
      <c r="BZ288" s="31">
        <f t="shared" si="827"/>
        <v>148258.5</v>
      </c>
      <c r="CA288" s="31">
        <f>CA289+CA293+CA300+CA307</f>
        <v>0</v>
      </c>
      <c r="CB288" s="31">
        <f>CB289+CB293+CB300+CB307</f>
        <v>0</v>
      </c>
      <c r="CC288" s="31">
        <f>CC289+CC293+CC300+CC307</f>
        <v>0</v>
      </c>
      <c r="CD288" s="31">
        <f t="shared" si="707"/>
        <v>227837.32499999998</v>
      </c>
      <c r="CE288" s="31">
        <f t="shared" si="708"/>
        <v>148258.5</v>
      </c>
      <c r="CF288" s="31">
        <f t="shared" si="709"/>
        <v>148258.5</v>
      </c>
      <c r="CG288" s="31">
        <f>CG289+CG293+CG300+CG307</f>
        <v>0</v>
      </c>
      <c r="CH288" s="24"/>
      <c r="CI288" s="40"/>
      <c r="CL288" s="1" t="s">
        <v>28</v>
      </c>
    </row>
    <row r="289" ht="29.850000000000001">
      <c r="A289" s="16" t="s">
        <v>213</v>
      </c>
      <c r="B289" s="17"/>
      <c r="C289" s="16"/>
      <c r="D289" s="16"/>
      <c r="E289" s="39" t="s">
        <v>214</v>
      </c>
      <c r="F289" s="31">
        <f t="shared" ref="F289:F293" si="869">F290</f>
        <v>2312.0999999999999</v>
      </c>
      <c r="G289" s="31">
        <f t="shared" ref="G289:G293" si="870">G290</f>
        <v>2317</v>
      </c>
      <c r="H289" s="31">
        <f t="shared" ref="H289:H293" si="871">H290</f>
        <v>2317</v>
      </c>
      <c r="I289" s="31">
        <f t="shared" ref="I289:I293" si="872">I290</f>
        <v>0</v>
      </c>
      <c r="J289" s="31">
        <f t="shared" ref="J289:J293" si="873">J290</f>
        <v>0</v>
      </c>
      <c r="K289" s="31">
        <f t="shared" ref="K289:K293" si="874">K290</f>
        <v>0</v>
      </c>
      <c r="L289" s="31">
        <f t="shared" si="792"/>
        <v>2312.0999999999999</v>
      </c>
      <c r="M289" s="31">
        <f t="shared" si="793"/>
        <v>2317</v>
      </c>
      <c r="N289" s="31">
        <f t="shared" si="794"/>
        <v>2317</v>
      </c>
      <c r="O289" s="31">
        <f t="shared" ref="O289:O293" si="875">O290</f>
        <v>0</v>
      </c>
      <c r="P289" s="31">
        <f t="shared" ref="P289:P293" si="876">P290</f>
        <v>0</v>
      </c>
      <c r="Q289" s="31">
        <f t="shared" ref="Q289:Q293" si="877">Q290</f>
        <v>0</v>
      </c>
      <c r="R289" s="31">
        <f t="shared" si="795"/>
        <v>2312.0999999999999</v>
      </c>
      <c r="S289" s="31">
        <f t="shared" si="796"/>
        <v>2317</v>
      </c>
      <c r="T289" s="31">
        <f t="shared" si="797"/>
        <v>2317</v>
      </c>
      <c r="U289" s="31">
        <f t="shared" ref="U289:U293" si="878">U290</f>
        <v>0</v>
      </c>
      <c r="V289" s="31">
        <f t="shared" ref="V289:V293" si="879">V290</f>
        <v>0</v>
      </c>
      <c r="W289" s="31">
        <f t="shared" ref="W289:W293" si="880">W290</f>
        <v>0</v>
      </c>
      <c r="X289" s="31">
        <f t="shared" si="798"/>
        <v>2312.0999999999999</v>
      </c>
      <c r="Y289" s="31">
        <f t="shared" si="799"/>
        <v>2317</v>
      </c>
      <c r="Z289" s="31">
        <f t="shared" si="800"/>
        <v>2317</v>
      </c>
      <c r="AA289" s="31">
        <f t="shared" ref="AA289:AA293" si="881">AA290</f>
        <v>0</v>
      </c>
      <c r="AB289" s="31">
        <f t="shared" ref="AB289:AB293" si="882">AB290</f>
        <v>0</v>
      </c>
      <c r="AC289" s="31">
        <f t="shared" ref="AC289:AC293" si="883">AC290</f>
        <v>0</v>
      </c>
      <c r="AD289" s="31">
        <f t="shared" si="801"/>
        <v>2312.0999999999999</v>
      </c>
      <c r="AE289" s="31">
        <f t="shared" si="802"/>
        <v>2317</v>
      </c>
      <c r="AF289" s="31">
        <f t="shared" si="803"/>
        <v>2317</v>
      </c>
      <c r="AG289" s="31">
        <f t="shared" ref="AG289:AG293" si="884">AG290</f>
        <v>0</v>
      </c>
      <c r="AH289" s="31">
        <f t="shared" ref="AH289:AH293" si="885">AH290</f>
        <v>0</v>
      </c>
      <c r="AI289" s="31">
        <f t="shared" ref="AI289:AI293" si="886">AI290</f>
        <v>0</v>
      </c>
      <c r="AJ289" s="31">
        <f t="shared" si="804"/>
        <v>2312.0999999999999</v>
      </c>
      <c r="AK289" s="31">
        <f t="shared" si="805"/>
        <v>2317</v>
      </c>
      <c r="AL289" s="31">
        <f t="shared" si="806"/>
        <v>2317</v>
      </c>
      <c r="AM289" s="31">
        <f t="shared" ref="AM289:AM293" si="887">AM290</f>
        <v>3239.9250000000002</v>
      </c>
      <c r="AN289" s="31">
        <f t="shared" ref="AN289:AN293" si="888">AN290</f>
        <v>0</v>
      </c>
      <c r="AO289" s="31">
        <f t="shared" ref="AO289:AO293" si="889">AO290</f>
        <v>0</v>
      </c>
      <c r="AP289" s="31">
        <f t="shared" si="807"/>
        <v>5552.0249999999996</v>
      </c>
      <c r="AQ289" s="31">
        <f t="shared" si="808"/>
        <v>2317</v>
      </c>
      <c r="AR289" s="31">
        <f t="shared" si="809"/>
        <v>2317</v>
      </c>
      <c r="AS289" s="31">
        <f t="shared" ref="AS289:AS293" si="890">AS290</f>
        <v>0</v>
      </c>
      <c r="AT289" s="31">
        <f t="shared" ref="AT289:AT293" si="891">AT290</f>
        <v>0</v>
      </c>
      <c r="AU289" s="31">
        <f t="shared" ref="AU289:AU293" si="892">AU290</f>
        <v>0</v>
      </c>
      <c r="AV289" s="31">
        <f t="shared" si="810"/>
        <v>5552.0249999999996</v>
      </c>
      <c r="AW289" s="31">
        <f t="shared" si="811"/>
        <v>2317</v>
      </c>
      <c r="AX289" s="31">
        <f t="shared" si="812"/>
        <v>2317</v>
      </c>
      <c r="AY289" s="31">
        <f t="shared" ref="AY289:AY293" si="893">AY290</f>
        <v>0</v>
      </c>
      <c r="AZ289" s="31">
        <f t="shared" ref="AZ289:AZ293" si="894">AZ290</f>
        <v>0</v>
      </c>
      <c r="BA289" s="31">
        <f t="shared" ref="BA289:BA293" si="895">BA290</f>
        <v>0</v>
      </c>
      <c r="BB289" s="31">
        <f t="shared" si="813"/>
        <v>5552.0249999999996</v>
      </c>
      <c r="BC289" s="31">
        <f t="shared" si="814"/>
        <v>2317</v>
      </c>
      <c r="BD289" s="31">
        <f t="shared" si="815"/>
        <v>2317</v>
      </c>
      <c r="BE289" s="31">
        <f t="shared" ref="BE289:BE293" si="896">BE290</f>
        <v>0</v>
      </c>
      <c r="BF289" s="31">
        <f t="shared" ref="BF289:BF293" si="897">BF290</f>
        <v>0</v>
      </c>
      <c r="BG289" s="31">
        <f t="shared" ref="BG289:BG293" si="898">BG290</f>
        <v>0</v>
      </c>
      <c r="BH289" s="31">
        <f t="shared" si="816"/>
        <v>5552.0249999999996</v>
      </c>
      <c r="BI289" s="31">
        <f t="shared" si="817"/>
        <v>2317</v>
      </c>
      <c r="BJ289" s="31">
        <f t="shared" si="818"/>
        <v>2317</v>
      </c>
      <c r="BK289" s="31">
        <f t="shared" ref="BK289:BK293" si="899">BK290</f>
        <v>0</v>
      </c>
      <c r="BL289" s="31">
        <f t="shared" ref="BL289:BL293" si="900">BL290</f>
        <v>0</v>
      </c>
      <c r="BM289" s="31">
        <f t="shared" ref="BM289:BM293" si="901">BM290</f>
        <v>0</v>
      </c>
      <c r="BN289" s="31">
        <f t="shared" si="819"/>
        <v>5552.0249999999996</v>
      </c>
      <c r="BO289" s="31">
        <f t="shared" si="820"/>
        <v>2317</v>
      </c>
      <c r="BP289" s="31">
        <f t="shared" si="821"/>
        <v>2317</v>
      </c>
      <c r="BQ289" s="31">
        <f t="shared" ref="BQ289:BQ293" si="902">BQ290</f>
        <v>0</v>
      </c>
      <c r="BR289" s="31">
        <f t="shared" ref="BR289:BR293" si="903">BR290</f>
        <v>0</v>
      </c>
      <c r="BS289" s="31">
        <f t="shared" si="822"/>
        <v>5552.0249999999996</v>
      </c>
      <c r="BT289" s="31">
        <f t="shared" si="823"/>
        <v>2317</v>
      </c>
      <c r="BU289" s="31">
        <f t="shared" si="824"/>
        <v>2317</v>
      </c>
      <c r="BV289" s="31">
        <f t="shared" ref="BV289:BV293" si="904">BV290</f>
        <v>0</v>
      </c>
      <c r="BW289" s="31">
        <f t="shared" ref="BW289:BW293" si="905">BW290</f>
        <v>0</v>
      </c>
      <c r="BX289" s="31">
        <f t="shared" si="825"/>
        <v>5552.0249999999996</v>
      </c>
      <c r="BY289" s="31">
        <f t="shared" si="826"/>
        <v>2317</v>
      </c>
      <c r="BZ289" s="31">
        <f t="shared" si="827"/>
        <v>2317</v>
      </c>
      <c r="CA289" s="31">
        <f t="shared" ref="CA289:CA293" si="906">CA290</f>
        <v>0</v>
      </c>
      <c r="CB289" s="31">
        <f t="shared" ref="CB289:CB293" si="907">CB290</f>
        <v>0</v>
      </c>
      <c r="CC289" s="31">
        <f t="shared" ref="CC289:CC293" si="908">CC290</f>
        <v>0</v>
      </c>
      <c r="CD289" s="31">
        <f t="shared" si="707"/>
        <v>5552.0249999999996</v>
      </c>
      <c r="CE289" s="31">
        <f t="shared" si="708"/>
        <v>2317</v>
      </c>
      <c r="CF289" s="31">
        <f t="shared" si="709"/>
        <v>2317</v>
      </c>
      <c r="CG289" s="31">
        <f t="shared" ref="CG289:CG293" si="909">CG290</f>
        <v>0</v>
      </c>
      <c r="CH289" s="24"/>
      <c r="CI289" s="40"/>
      <c r="CO289" s="1" t="s">
        <v>31</v>
      </c>
    </row>
    <row r="290" ht="43.75">
      <c r="A290" s="16" t="s">
        <v>213</v>
      </c>
      <c r="B290" s="17">
        <v>600</v>
      </c>
      <c r="C290" s="16"/>
      <c r="D290" s="16"/>
      <c r="E290" s="39" t="s">
        <v>45</v>
      </c>
      <c r="F290" s="31">
        <f t="shared" si="869"/>
        <v>2312.0999999999999</v>
      </c>
      <c r="G290" s="31">
        <f t="shared" si="870"/>
        <v>2317</v>
      </c>
      <c r="H290" s="31">
        <f t="shared" si="871"/>
        <v>2317</v>
      </c>
      <c r="I290" s="31">
        <f t="shared" si="872"/>
        <v>0</v>
      </c>
      <c r="J290" s="31">
        <f t="shared" si="873"/>
        <v>0</v>
      </c>
      <c r="K290" s="31">
        <f t="shared" si="874"/>
        <v>0</v>
      </c>
      <c r="L290" s="31">
        <f t="shared" si="792"/>
        <v>2312.0999999999999</v>
      </c>
      <c r="M290" s="31">
        <f t="shared" si="793"/>
        <v>2317</v>
      </c>
      <c r="N290" s="31">
        <f t="shared" si="794"/>
        <v>2317</v>
      </c>
      <c r="O290" s="31">
        <f t="shared" si="875"/>
        <v>0</v>
      </c>
      <c r="P290" s="31">
        <f t="shared" si="876"/>
        <v>0</v>
      </c>
      <c r="Q290" s="31">
        <f t="shared" si="877"/>
        <v>0</v>
      </c>
      <c r="R290" s="31">
        <f t="shared" si="795"/>
        <v>2312.0999999999999</v>
      </c>
      <c r="S290" s="31">
        <f t="shared" si="796"/>
        <v>2317</v>
      </c>
      <c r="T290" s="31">
        <f t="shared" si="797"/>
        <v>2317</v>
      </c>
      <c r="U290" s="31">
        <f t="shared" si="878"/>
        <v>0</v>
      </c>
      <c r="V290" s="31">
        <f t="shared" si="879"/>
        <v>0</v>
      </c>
      <c r="W290" s="31">
        <f t="shared" si="880"/>
        <v>0</v>
      </c>
      <c r="X290" s="31">
        <f t="shared" si="798"/>
        <v>2312.0999999999999</v>
      </c>
      <c r="Y290" s="31">
        <f t="shared" si="799"/>
        <v>2317</v>
      </c>
      <c r="Z290" s="31">
        <f t="shared" si="800"/>
        <v>2317</v>
      </c>
      <c r="AA290" s="31">
        <f t="shared" si="881"/>
        <v>0</v>
      </c>
      <c r="AB290" s="31">
        <f t="shared" si="882"/>
        <v>0</v>
      </c>
      <c r="AC290" s="31">
        <f t="shared" si="883"/>
        <v>0</v>
      </c>
      <c r="AD290" s="31">
        <f t="shared" si="801"/>
        <v>2312.0999999999999</v>
      </c>
      <c r="AE290" s="31">
        <f t="shared" si="802"/>
        <v>2317</v>
      </c>
      <c r="AF290" s="31">
        <f t="shared" si="803"/>
        <v>2317</v>
      </c>
      <c r="AG290" s="31">
        <f t="shared" si="884"/>
        <v>0</v>
      </c>
      <c r="AH290" s="31">
        <f t="shared" si="885"/>
        <v>0</v>
      </c>
      <c r="AI290" s="31">
        <f t="shared" si="886"/>
        <v>0</v>
      </c>
      <c r="AJ290" s="31">
        <f t="shared" si="804"/>
        <v>2312.0999999999999</v>
      </c>
      <c r="AK290" s="31">
        <f t="shared" si="805"/>
        <v>2317</v>
      </c>
      <c r="AL290" s="31">
        <f t="shared" si="806"/>
        <v>2317</v>
      </c>
      <c r="AM290" s="31">
        <f t="shared" si="887"/>
        <v>3239.9250000000002</v>
      </c>
      <c r="AN290" s="31">
        <f t="shared" si="888"/>
        <v>0</v>
      </c>
      <c r="AO290" s="31">
        <f t="shared" si="889"/>
        <v>0</v>
      </c>
      <c r="AP290" s="31">
        <f t="shared" si="807"/>
        <v>5552.0249999999996</v>
      </c>
      <c r="AQ290" s="31">
        <f t="shared" si="808"/>
        <v>2317</v>
      </c>
      <c r="AR290" s="31">
        <f t="shared" si="809"/>
        <v>2317</v>
      </c>
      <c r="AS290" s="31">
        <f t="shared" si="890"/>
        <v>0</v>
      </c>
      <c r="AT290" s="31">
        <f t="shared" si="891"/>
        <v>0</v>
      </c>
      <c r="AU290" s="31">
        <f t="shared" si="892"/>
        <v>0</v>
      </c>
      <c r="AV290" s="31">
        <f t="shared" si="810"/>
        <v>5552.0249999999996</v>
      </c>
      <c r="AW290" s="31">
        <f t="shared" si="811"/>
        <v>2317</v>
      </c>
      <c r="AX290" s="31">
        <f t="shared" si="812"/>
        <v>2317</v>
      </c>
      <c r="AY290" s="31">
        <f t="shared" si="893"/>
        <v>0</v>
      </c>
      <c r="AZ290" s="31">
        <f t="shared" si="894"/>
        <v>0</v>
      </c>
      <c r="BA290" s="31">
        <f t="shared" si="895"/>
        <v>0</v>
      </c>
      <c r="BB290" s="31">
        <f t="shared" si="813"/>
        <v>5552.0249999999996</v>
      </c>
      <c r="BC290" s="31">
        <f t="shared" si="814"/>
        <v>2317</v>
      </c>
      <c r="BD290" s="31">
        <f t="shared" si="815"/>
        <v>2317</v>
      </c>
      <c r="BE290" s="31">
        <f t="shared" si="896"/>
        <v>0</v>
      </c>
      <c r="BF290" s="31">
        <f t="shared" si="897"/>
        <v>0</v>
      </c>
      <c r="BG290" s="31">
        <f t="shared" si="898"/>
        <v>0</v>
      </c>
      <c r="BH290" s="31">
        <f t="shared" si="816"/>
        <v>5552.0249999999996</v>
      </c>
      <c r="BI290" s="31">
        <f t="shared" si="817"/>
        <v>2317</v>
      </c>
      <c r="BJ290" s="31">
        <f t="shared" si="818"/>
        <v>2317</v>
      </c>
      <c r="BK290" s="31">
        <f t="shared" si="899"/>
        <v>0</v>
      </c>
      <c r="BL290" s="31">
        <f t="shared" si="900"/>
        <v>0</v>
      </c>
      <c r="BM290" s="31">
        <f t="shared" si="901"/>
        <v>0</v>
      </c>
      <c r="BN290" s="31">
        <f t="shared" si="819"/>
        <v>5552.0249999999996</v>
      </c>
      <c r="BO290" s="31">
        <f t="shared" si="820"/>
        <v>2317</v>
      </c>
      <c r="BP290" s="31">
        <f t="shared" si="821"/>
        <v>2317</v>
      </c>
      <c r="BQ290" s="31">
        <f t="shared" si="902"/>
        <v>0</v>
      </c>
      <c r="BR290" s="31">
        <f t="shared" si="903"/>
        <v>0</v>
      </c>
      <c r="BS290" s="31">
        <f t="shared" si="822"/>
        <v>5552.0249999999996</v>
      </c>
      <c r="BT290" s="31">
        <f t="shared" si="823"/>
        <v>2317</v>
      </c>
      <c r="BU290" s="31">
        <f t="shared" si="824"/>
        <v>2317</v>
      </c>
      <c r="BV290" s="31">
        <f t="shared" si="904"/>
        <v>0</v>
      </c>
      <c r="BW290" s="31">
        <f t="shared" si="905"/>
        <v>0</v>
      </c>
      <c r="BX290" s="31">
        <f t="shared" si="825"/>
        <v>5552.0249999999996</v>
      </c>
      <c r="BY290" s="31">
        <f t="shared" si="826"/>
        <v>2317</v>
      </c>
      <c r="BZ290" s="31">
        <f t="shared" si="827"/>
        <v>2317</v>
      </c>
      <c r="CA290" s="31">
        <f t="shared" si="906"/>
        <v>0</v>
      </c>
      <c r="CB290" s="31">
        <f t="shared" si="907"/>
        <v>0</v>
      </c>
      <c r="CC290" s="31">
        <f t="shared" si="908"/>
        <v>0</v>
      </c>
      <c r="CD290" s="31">
        <f t="shared" si="707"/>
        <v>5552.0249999999996</v>
      </c>
      <c r="CE290" s="31">
        <f t="shared" si="708"/>
        <v>2317</v>
      </c>
      <c r="CF290" s="31">
        <f t="shared" si="709"/>
        <v>2317</v>
      </c>
      <c r="CG290" s="31">
        <f t="shared" si="909"/>
        <v>0</v>
      </c>
      <c r="CH290" s="24"/>
      <c r="CI290" s="40"/>
      <c r="CM290" s="1" t="s">
        <v>29</v>
      </c>
    </row>
    <row r="291" ht="15">
      <c r="A291" s="16" t="s">
        <v>213</v>
      </c>
      <c r="B291" s="17">
        <v>620</v>
      </c>
      <c r="C291" s="16"/>
      <c r="D291" s="16"/>
      <c r="E291" s="39" t="s">
        <v>46</v>
      </c>
      <c r="F291" s="31">
        <f t="shared" si="869"/>
        <v>2312.0999999999999</v>
      </c>
      <c r="G291" s="31">
        <f t="shared" si="870"/>
        <v>2317</v>
      </c>
      <c r="H291" s="31">
        <f t="shared" si="871"/>
        <v>2317</v>
      </c>
      <c r="I291" s="31">
        <f t="shared" si="872"/>
        <v>0</v>
      </c>
      <c r="J291" s="31">
        <f t="shared" si="873"/>
        <v>0</v>
      </c>
      <c r="K291" s="31">
        <f t="shared" si="874"/>
        <v>0</v>
      </c>
      <c r="L291" s="31">
        <f t="shared" si="792"/>
        <v>2312.0999999999999</v>
      </c>
      <c r="M291" s="31">
        <f t="shared" si="793"/>
        <v>2317</v>
      </c>
      <c r="N291" s="31">
        <f t="shared" si="794"/>
        <v>2317</v>
      </c>
      <c r="O291" s="31">
        <f t="shared" si="875"/>
        <v>0</v>
      </c>
      <c r="P291" s="31">
        <f t="shared" si="876"/>
        <v>0</v>
      </c>
      <c r="Q291" s="31">
        <f t="shared" si="877"/>
        <v>0</v>
      </c>
      <c r="R291" s="31">
        <f t="shared" si="795"/>
        <v>2312.0999999999999</v>
      </c>
      <c r="S291" s="31">
        <f t="shared" si="796"/>
        <v>2317</v>
      </c>
      <c r="T291" s="31">
        <f t="shared" si="797"/>
        <v>2317</v>
      </c>
      <c r="U291" s="31">
        <f t="shared" si="878"/>
        <v>0</v>
      </c>
      <c r="V291" s="31">
        <f t="shared" si="879"/>
        <v>0</v>
      </c>
      <c r="W291" s="31">
        <f t="shared" si="880"/>
        <v>0</v>
      </c>
      <c r="X291" s="31">
        <f t="shared" si="798"/>
        <v>2312.0999999999999</v>
      </c>
      <c r="Y291" s="31">
        <f t="shared" si="799"/>
        <v>2317</v>
      </c>
      <c r="Z291" s="31">
        <f t="shared" si="800"/>
        <v>2317</v>
      </c>
      <c r="AA291" s="31">
        <f t="shared" si="881"/>
        <v>0</v>
      </c>
      <c r="AB291" s="31">
        <f t="shared" si="882"/>
        <v>0</v>
      </c>
      <c r="AC291" s="31">
        <f t="shared" si="883"/>
        <v>0</v>
      </c>
      <c r="AD291" s="31">
        <f t="shared" si="801"/>
        <v>2312.0999999999999</v>
      </c>
      <c r="AE291" s="31">
        <f t="shared" si="802"/>
        <v>2317</v>
      </c>
      <c r="AF291" s="31">
        <f t="shared" si="803"/>
        <v>2317</v>
      </c>
      <c r="AG291" s="31">
        <f t="shared" si="884"/>
        <v>0</v>
      </c>
      <c r="AH291" s="31">
        <f t="shared" si="885"/>
        <v>0</v>
      </c>
      <c r="AI291" s="31">
        <f t="shared" si="886"/>
        <v>0</v>
      </c>
      <c r="AJ291" s="31">
        <f t="shared" si="804"/>
        <v>2312.0999999999999</v>
      </c>
      <c r="AK291" s="31">
        <f t="shared" si="805"/>
        <v>2317</v>
      </c>
      <c r="AL291" s="31">
        <f t="shared" si="806"/>
        <v>2317</v>
      </c>
      <c r="AM291" s="31">
        <f t="shared" si="887"/>
        <v>3239.9250000000002</v>
      </c>
      <c r="AN291" s="31">
        <f t="shared" si="888"/>
        <v>0</v>
      </c>
      <c r="AO291" s="31">
        <f t="shared" si="889"/>
        <v>0</v>
      </c>
      <c r="AP291" s="31">
        <f t="shared" si="807"/>
        <v>5552.0249999999996</v>
      </c>
      <c r="AQ291" s="31">
        <f t="shared" si="808"/>
        <v>2317</v>
      </c>
      <c r="AR291" s="31">
        <f t="shared" si="809"/>
        <v>2317</v>
      </c>
      <c r="AS291" s="31">
        <f t="shared" si="890"/>
        <v>0</v>
      </c>
      <c r="AT291" s="31">
        <f t="shared" si="891"/>
        <v>0</v>
      </c>
      <c r="AU291" s="31">
        <f t="shared" si="892"/>
        <v>0</v>
      </c>
      <c r="AV291" s="31">
        <f t="shared" si="810"/>
        <v>5552.0249999999996</v>
      </c>
      <c r="AW291" s="31">
        <f t="shared" si="811"/>
        <v>2317</v>
      </c>
      <c r="AX291" s="31">
        <f t="shared" si="812"/>
        <v>2317</v>
      </c>
      <c r="AY291" s="31">
        <f t="shared" si="893"/>
        <v>0</v>
      </c>
      <c r="AZ291" s="31">
        <f t="shared" si="894"/>
        <v>0</v>
      </c>
      <c r="BA291" s="31">
        <f t="shared" si="895"/>
        <v>0</v>
      </c>
      <c r="BB291" s="31">
        <f t="shared" si="813"/>
        <v>5552.0249999999996</v>
      </c>
      <c r="BC291" s="31">
        <f t="shared" si="814"/>
        <v>2317</v>
      </c>
      <c r="BD291" s="31">
        <f t="shared" si="815"/>
        <v>2317</v>
      </c>
      <c r="BE291" s="31">
        <f t="shared" si="896"/>
        <v>0</v>
      </c>
      <c r="BF291" s="31">
        <f t="shared" si="897"/>
        <v>0</v>
      </c>
      <c r="BG291" s="31">
        <f t="shared" si="898"/>
        <v>0</v>
      </c>
      <c r="BH291" s="31">
        <f t="shared" si="816"/>
        <v>5552.0249999999996</v>
      </c>
      <c r="BI291" s="31">
        <f t="shared" si="817"/>
        <v>2317</v>
      </c>
      <c r="BJ291" s="31">
        <f t="shared" si="818"/>
        <v>2317</v>
      </c>
      <c r="BK291" s="31">
        <f t="shared" si="899"/>
        <v>0</v>
      </c>
      <c r="BL291" s="31">
        <f t="shared" si="900"/>
        <v>0</v>
      </c>
      <c r="BM291" s="31">
        <f t="shared" si="901"/>
        <v>0</v>
      </c>
      <c r="BN291" s="31">
        <f t="shared" si="819"/>
        <v>5552.0249999999996</v>
      </c>
      <c r="BO291" s="31">
        <f t="shared" si="820"/>
        <v>2317</v>
      </c>
      <c r="BP291" s="31">
        <f t="shared" si="821"/>
        <v>2317</v>
      </c>
      <c r="BQ291" s="31">
        <f t="shared" si="902"/>
        <v>0</v>
      </c>
      <c r="BR291" s="31">
        <f t="shared" si="903"/>
        <v>0</v>
      </c>
      <c r="BS291" s="31">
        <f t="shared" si="822"/>
        <v>5552.0249999999996</v>
      </c>
      <c r="BT291" s="31">
        <f t="shared" si="823"/>
        <v>2317</v>
      </c>
      <c r="BU291" s="31">
        <f t="shared" si="824"/>
        <v>2317</v>
      </c>
      <c r="BV291" s="31">
        <f t="shared" si="904"/>
        <v>0</v>
      </c>
      <c r="BW291" s="31">
        <f t="shared" si="905"/>
        <v>0</v>
      </c>
      <c r="BX291" s="31">
        <f t="shared" si="825"/>
        <v>5552.0249999999996</v>
      </c>
      <c r="BY291" s="31">
        <f t="shared" si="826"/>
        <v>2317</v>
      </c>
      <c r="BZ291" s="31">
        <f t="shared" si="827"/>
        <v>2317</v>
      </c>
      <c r="CA291" s="31">
        <f t="shared" si="906"/>
        <v>0</v>
      </c>
      <c r="CB291" s="31">
        <f t="shared" si="907"/>
        <v>0</v>
      </c>
      <c r="CC291" s="31">
        <f t="shared" si="908"/>
        <v>0</v>
      </c>
      <c r="CD291" s="31">
        <f t="shared" si="707"/>
        <v>5552.0249999999996</v>
      </c>
      <c r="CE291" s="31">
        <f t="shared" si="708"/>
        <v>2317</v>
      </c>
      <c r="CF291" s="31">
        <f t="shared" si="709"/>
        <v>2317</v>
      </c>
      <c r="CG291" s="31">
        <f t="shared" si="909"/>
        <v>0</v>
      </c>
      <c r="CH291" s="24"/>
      <c r="CI291" s="40"/>
      <c r="CN291" s="1" t="s">
        <v>30</v>
      </c>
    </row>
    <row r="292" ht="15">
      <c r="A292" s="16" t="s">
        <v>213</v>
      </c>
      <c r="B292" s="17">
        <v>620</v>
      </c>
      <c r="C292" s="16" t="s">
        <v>49</v>
      </c>
      <c r="D292" s="16" t="s">
        <v>42</v>
      </c>
      <c r="E292" s="39" t="s">
        <v>50</v>
      </c>
      <c r="F292" s="31">
        <v>2312.0999999999999</v>
      </c>
      <c r="G292" s="31">
        <v>2317</v>
      </c>
      <c r="H292" s="31">
        <v>2317</v>
      </c>
      <c r="I292" s="31"/>
      <c r="J292" s="31"/>
      <c r="K292" s="31"/>
      <c r="L292" s="31">
        <f t="shared" si="792"/>
        <v>2312.0999999999999</v>
      </c>
      <c r="M292" s="31">
        <f t="shared" si="793"/>
        <v>2317</v>
      </c>
      <c r="N292" s="31">
        <f t="shared" si="794"/>
        <v>2317</v>
      </c>
      <c r="O292" s="31"/>
      <c r="P292" s="31"/>
      <c r="Q292" s="31"/>
      <c r="R292" s="31">
        <f t="shared" si="795"/>
        <v>2312.0999999999999</v>
      </c>
      <c r="S292" s="31">
        <f t="shared" si="796"/>
        <v>2317</v>
      </c>
      <c r="T292" s="31">
        <f t="shared" si="797"/>
        <v>2317</v>
      </c>
      <c r="U292" s="31"/>
      <c r="V292" s="31"/>
      <c r="W292" s="31"/>
      <c r="X292" s="31">
        <f t="shared" si="798"/>
        <v>2312.0999999999999</v>
      </c>
      <c r="Y292" s="31">
        <f t="shared" si="799"/>
        <v>2317</v>
      </c>
      <c r="Z292" s="31">
        <f t="shared" si="800"/>
        <v>2317</v>
      </c>
      <c r="AA292" s="31"/>
      <c r="AB292" s="31"/>
      <c r="AC292" s="31"/>
      <c r="AD292" s="31">
        <f t="shared" si="801"/>
        <v>2312.0999999999999</v>
      </c>
      <c r="AE292" s="31">
        <f t="shared" si="802"/>
        <v>2317</v>
      </c>
      <c r="AF292" s="31">
        <f t="shared" si="803"/>
        <v>2317</v>
      </c>
      <c r="AG292" s="31"/>
      <c r="AH292" s="31"/>
      <c r="AI292" s="31"/>
      <c r="AJ292" s="31">
        <f t="shared" si="804"/>
        <v>2312.0999999999999</v>
      </c>
      <c r="AK292" s="31">
        <f t="shared" si="805"/>
        <v>2317</v>
      </c>
      <c r="AL292" s="31">
        <f t="shared" si="806"/>
        <v>2317</v>
      </c>
      <c r="AM292" s="31">
        <v>3239.9250000000002</v>
      </c>
      <c r="AN292" s="31"/>
      <c r="AO292" s="31"/>
      <c r="AP292" s="31">
        <f t="shared" si="807"/>
        <v>5552.0249999999996</v>
      </c>
      <c r="AQ292" s="31">
        <f t="shared" si="808"/>
        <v>2317</v>
      </c>
      <c r="AR292" s="31">
        <f t="shared" si="809"/>
        <v>2317</v>
      </c>
      <c r="AS292" s="31"/>
      <c r="AT292" s="31"/>
      <c r="AU292" s="31"/>
      <c r="AV292" s="31">
        <f t="shared" si="810"/>
        <v>5552.0249999999996</v>
      </c>
      <c r="AW292" s="31">
        <f t="shared" si="811"/>
        <v>2317</v>
      </c>
      <c r="AX292" s="31">
        <f t="shared" si="812"/>
        <v>2317</v>
      </c>
      <c r="AY292" s="31"/>
      <c r="AZ292" s="31"/>
      <c r="BA292" s="31"/>
      <c r="BB292" s="31">
        <f t="shared" si="813"/>
        <v>5552.0249999999996</v>
      </c>
      <c r="BC292" s="31">
        <f t="shared" si="814"/>
        <v>2317</v>
      </c>
      <c r="BD292" s="31">
        <f t="shared" si="815"/>
        <v>2317</v>
      </c>
      <c r="BE292" s="31"/>
      <c r="BF292" s="31"/>
      <c r="BG292" s="31"/>
      <c r="BH292" s="31">
        <f t="shared" si="816"/>
        <v>5552.0249999999996</v>
      </c>
      <c r="BI292" s="31">
        <f t="shared" si="817"/>
        <v>2317</v>
      </c>
      <c r="BJ292" s="31">
        <f t="shared" si="818"/>
        <v>2317</v>
      </c>
      <c r="BK292" s="31"/>
      <c r="BL292" s="31"/>
      <c r="BM292" s="31"/>
      <c r="BN292" s="31">
        <f t="shared" si="819"/>
        <v>5552.0249999999996</v>
      </c>
      <c r="BO292" s="31">
        <f t="shared" si="820"/>
        <v>2317</v>
      </c>
      <c r="BP292" s="31">
        <f t="shared" si="821"/>
        <v>2317</v>
      </c>
      <c r="BQ292" s="31"/>
      <c r="BR292" s="31"/>
      <c r="BS292" s="31">
        <f t="shared" si="822"/>
        <v>5552.0249999999996</v>
      </c>
      <c r="BT292" s="31">
        <f t="shared" si="823"/>
        <v>2317</v>
      </c>
      <c r="BU292" s="31">
        <f t="shared" si="824"/>
        <v>2317</v>
      </c>
      <c r="BV292" s="31"/>
      <c r="BW292" s="31"/>
      <c r="BX292" s="31">
        <f t="shared" si="825"/>
        <v>5552.0249999999996</v>
      </c>
      <c r="BY292" s="31">
        <f t="shared" si="826"/>
        <v>2317</v>
      </c>
      <c r="BZ292" s="31">
        <f t="shared" si="827"/>
        <v>2317</v>
      </c>
      <c r="CA292" s="31"/>
      <c r="CB292" s="31"/>
      <c r="CC292" s="31"/>
      <c r="CD292" s="31">
        <f t="shared" si="707"/>
        <v>5552.0249999999996</v>
      </c>
      <c r="CE292" s="31">
        <f t="shared" si="708"/>
        <v>2317</v>
      </c>
      <c r="CF292" s="31">
        <f t="shared" si="709"/>
        <v>2317</v>
      </c>
      <c r="CG292" s="31"/>
      <c r="CH292" s="24"/>
      <c r="CI292" s="40"/>
    </row>
    <row r="293" ht="29.850000000000001">
      <c r="A293" s="16" t="s">
        <v>215</v>
      </c>
      <c r="B293" s="17"/>
      <c r="C293" s="16"/>
      <c r="D293" s="16"/>
      <c r="E293" s="39" t="s">
        <v>216</v>
      </c>
      <c r="F293" s="31">
        <f t="shared" si="869"/>
        <v>1604.0999999999999</v>
      </c>
      <c r="G293" s="31">
        <f t="shared" si="870"/>
        <v>1668.5</v>
      </c>
      <c r="H293" s="31">
        <f t="shared" si="871"/>
        <v>1668.5</v>
      </c>
      <c r="I293" s="31">
        <f t="shared" si="872"/>
        <v>0</v>
      </c>
      <c r="J293" s="31">
        <f t="shared" si="873"/>
        <v>0</v>
      </c>
      <c r="K293" s="31">
        <f t="shared" si="874"/>
        <v>0</v>
      </c>
      <c r="L293" s="31">
        <f t="shared" si="792"/>
        <v>1604.0999999999999</v>
      </c>
      <c r="M293" s="31">
        <f t="shared" si="793"/>
        <v>1668.5</v>
      </c>
      <c r="N293" s="31">
        <f t="shared" si="794"/>
        <v>1668.5</v>
      </c>
      <c r="O293" s="31">
        <f t="shared" si="875"/>
        <v>0</v>
      </c>
      <c r="P293" s="31">
        <f t="shared" si="876"/>
        <v>0</v>
      </c>
      <c r="Q293" s="31">
        <f t="shared" si="877"/>
        <v>0</v>
      </c>
      <c r="R293" s="31">
        <f t="shared" si="795"/>
        <v>1604.0999999999999</v>
      </c>
      <c r="S293" s="31">
        <f t="shared" si="796"/>
        <v>1668.5</v>
      </c>
      <c r="T293" s="31">
        <f t="shared" si="797"/>
        <v>1668.5</v>
      </c>
      <c r="U293" s="31">
        <f t="shared" si="878"/>
        <v>0</v>
      </c>
      <c r="V293" s="31">
        <f t="shared" si="879"/>
        <v>0</v>
      </c>
      <c r="W293" s="31">
        <f t="shared" si="880"/>
        <v>0</v>
      </c>
      <c r="X293" s="31">
        <f t="shared" si="798"/>
        <v>1604.0999999999999</v>
      </c>
      <c r="Y293" s="31">
        <f t="shared" si="799"/>
        <v>1668.5</v>
      </c>
      <c r="Z293" s="31">
        <f t="shared" si="800"/>
        <v>1668.5</v>
      </c>
      <c r="AA293" s="31">
        <f t="shared" si="881"/>
        <v>0</v>
      </c>
      <c r="AB293" s="31">
        <f t="shared" si="882"/>
        <v>0</v>
      </c>
      <c r="AC293" s="31">
        <f t="shared" si="883"/>
        <v>0</v>
      </c>
      <c r="AD293" s="31">
        <f t="shared" si="801"/>
        <v>1604.0999999999999</v>
      </c>
      <c r="AE293" s="31">
        <f t="shared" si="802"/>
        <v>1668.5</v>
      </c>
      <c r="AF293" s="31">
        <f t="shared" si="803"/>
        <v>1668.5</v>
      </c>
      <c r="AG293" s="31">
        <f t="shared" si="884"/>
        <v>0</v>
      </c>
      <c r="AH293" s="31">
        <f t="shared" si="885"/>
        <v>0</v>
      </c>
      <c r="AI293" s="31">
        <f t="shared" si="886"/>
        <v>0</v>
      </c>
      <c r="AJ293" s="31">
        <f t="shared" si="804"/>
        <v>1604.0999999999999</v>
      </c>
      <c r="AK293" s="31">
        <f t="shared" si="805"/>
        <v>1668.5</v>
      </c>
      <c r="AL293" s="31">
        <f t="shared" si="806"/>
        <v>1668.5</v>
      </c>
      <c r="AM293" s="31">
        <f t="shared" si="887"/>
        <v>0</v>
      </c>
      <c r="AN293" s="31">
        <f t="shared" si="888"/>
        <v>0</v>
      </c>
      <c r="AO293" s="31">
        <f t="shared" si="889"/>
        <v>0</v>
      </c>
      <c r="AP293" s="31">
        <f t="shared" si="807"/>
        <v>1604.0999999999999</v>
      </c>
      <c r="AQ293" s="31">
        <f t="shared" si="808"/>
        <v>1668.5</v>
      </c>
      <c r="AR293" s="31">
        <f t="shared" si="809"/>
        <v>1668.5</v>
      </c>
      <c r="AS293" s="31">
        <f t="shared" si="890"/>
        <v>0</v>
      </c>
      <c r="AT293" s="31">
        <f t="shared" si="891"/>
        <v>0</v>
      </c>
      <c r="AU293" s="31">
        <f t="shared" si="892"/>
        <v>0</v>
      </c>
      <c r="AV293" s="31">
        <f t="shared" si="810"/>
        <v>1604.0999999999999</v>
      </c>
      <c r="AW293" s="31">
        <f t="shared" si="811"/>
        <v>1668.5</v>
      </c>
      <c r="AX293" s="31">
        <f t="shared" si="812"/>
        <v>1668.5</v>
      </c>
      <c r="AY293" s="31">
        <f t="shared" si="893"/>
        <v>0</v>
      </c>
      <c r="AZ293" s="31">
        <f t="shared" si="894"/>
        <v>0</v>
      </c>
      <c r="BA293" s="31">
        <f t="shared" si="895"/>
        <v>0</v>
      </c>
      <c r="BB293" s="31">
        <f t="shared" si="813"/>
        <v>1604.0999999999999</v>
      </c>
      <c r="BC293" s="31">
        <f t="shared" si="814"/>
        <v>1668.5</v>
      </c>
      <c r="BD293" s="31">
        <f t="shared" si="815"/>
        <v>1668.5</v>
      </c>
      <c r="BE293" s="31">
        <f t="shared" si="896"/>
        <v>0</v>
      </c>
      <c r="BF293" s="31">
        <f t="shared" si="897"/>
        <v>0</v>
      </c>
      <c r="BG293" s="31">
        <f t="shared" si="898"/>
        <v>0</v>
      </c>
      <c r="BH293" s="31">
        <f t="shared" si="816"/>
        <v>1604.0999999999999</v>
      </c>
      <c r="BI293" s="31">
        <f t="shared" si="817"/>
        <v>1668.5</v>
      </c>
      <c r="BJ293" s="31">
        <f t="shared" si="818"/>
        <v>1668.5</v>
      </c>
      <c r="BK293" s="31">
        <f t="shared" si="899"/>
        <v>0</v>
      </c>
      <c r="BL293" s="31">
        <f t="shared" si="900"/>
        <v>0</v>
      </c>
      <c r="BM293" s="31">
        <f t="shared" si="901"/>
        <v>0</v>
      </c>
      <c r="BN293" s="31">
        <f t="shared" si="819"/>
        <v>1604.0999999999999</v>
      </c>
      <c r="BO293" s="31">
        <f t="shared" si="820"/>
        <v>1668.5</v>
      </c>
      <c r="BP293" s="31">
        <f t="shared" si="821"/>
        <v>1668.5</v>
      </c>
      <c r="BQ293" s="31">
        <f t="shared" si="902"/>
        <v>0</v>
      </c>
      <c r="BR293" s="31">
        <f t="shared" si="903"/>
        <v>0</v>
      </c>
      <c r="BS293" s="31">
        <f t="shared" si="822"/>
        <v>1604.0999999999999</v>
      </c>
      <c r="BT293" s="31">
        <f t="shared" si="823"/>
        <v>1668.5</v>
      </c>
      <c r="BU293" s="31">
        <f t="shared" si="824"/>
        <v>1668.5</v>
      </c>
      <c r="BV293" s="31">
        <f t="shared" si="904"/>
        <v>0</v>
      </c>
      <c r="BW293" s="31">
        <f t="shared" si="905"/>
        <v>0</v>
      </c>
      <c r="BX293" s="31">
        <f t="shared" si="825"/>
        <v>1604.0999999999999</v>
      </c>
      <c r="BY293" s="31">
        <f t="shared" si="826"/>
        <v>1668.5</v>
      </c>
      <c r="BZ293" s="31">
        <f t="shared" si="827"/>
        <v>1668.5</v>
      </c>
      <c r="CA293" s="31">
        <f t="shared" si="906"/>
        <v>0</v>
      </c>
      <c r="CB293" s="31">
        <f t="shared" si="907"/>
        <v>0</v>
      </c>
      <c r="CC293" s="31">
        <f t="shared" si="908"/>
        <v>0</v>
      </c>
      <c r="CD293" s="31">
        <f t="shared" si="707"/>
        <v>1604.0999999999999</v>
      </c>
      <c r="CE293" s="31">
        <f t="shared" si="708"/>
        <v>1668.5</v>
      </c>
      <c r="CF293" s="31">
        <f t="shared" si="709"/>
        <v>1668.5</v>
      </c>
      <c r="CG293" s="31">
        <f t="shared" si="909"/>
        <v>0</v>
      </c>
      <c r="CH293" s="24"/>
      <c r="CI293" s="40"/>
      <c r="CO293" s="1" t="s">
        <v>31</v>
      </c>
    </row>
    <row r="294" ht="43.75">
      <c r="A294" s="16" t="s">
        <v>215</v>
      </c>
      <c r="B294" s="17">
        <v>600</v>
      </c>
      <c r="C294" s="16"/>
      <c r="D294" s="16"/>
      <c r="E294" s="39" t="s">
        <v>45</v>
      </c>
      <c r="F294" s="31">
        <f>F295+F297</f>
        <v>1604.0999999999999</v>
      </c>
      <c r="G294" s="31">
        <f>G295+G297</f>
        <v>1668.5</v>
      </c>
      <c r="H294" s="31">
        <f>H295+H297</f>
        <v>1668.5</v>
      </c>
      <c r="I294" s="31">
        <f>I295+I297</f>
        <v>0</v>
      </c>
      <c r="J294" s="31">
        <f>J295+J297</f>
        <v>0</v>
      </c>
      <c r="K294" s="31">
        <f>K295+K297</f>
        <v>0</v>
      </c>
      <c r="L294" s="31">
        <f t="shared" si="792"/>
        <v>1604.0999999999999</v>
      </c>
      <c r="M294" s="31">
        <f t="shared" si="793"/>
        <v>1668.5</v>
      </c>
      <c r="N294" s="31">
        <f t="shared" si="794"/>
        <v>1668.5</v>
      </c>
      <c r="O294" s="31">
        <f>O295+O297</f>
        <v>0</v>
      </c>
      <c r="P294" s="31">
        <f>P295+P297</f>
        <v>0</v>
      </c>
      <c r="Q294" s="31">
        <f>Q295+Q297</f>
        <v>0</v>
      </c>
      <c r="R294" s="31">
        <f t="shared" si="795"/>
        <v>1604.0999999999999</v>
      </c>
      <c r="S294" s="31">
        <f t="shared" si="796"/>
        <v>1668.5</v>
      </c>
      <c r="T294" s="31">
        <f t="shared" si="797"/>
        <v>1668.5</v>
      </c>
      <c r="U294" s="31">
        <f>U295+U297</f>
        <v>0</v>
      </c>
      <c r="V294" s="31">
        <f>V295+V297</f>
        <v>0</v>
      </c>
      <c r="W294" s="31">
        <f>W295+W297</f>
        <v>0</v>
      </c>
      <c r="X294" s="31">
        <f t="shared" si="798"/>
        <v>1604.0999999999999</v>
      </c>
      <c r="Y294" s="31">
        <f t="shared" si="799"/>
        <v>1668.5</v>
      </c>
      <c r="Z294" s="31">
        <f t="shared" si="800"/>
        <v>1668.5</v>
      </c>
      <c r="AA294" s="31">
        <f>AA295+AA297</f>
        <v>0</v>
      </c>
      <c r="AB294" s="31">
        <f>AB295+AB297</f>
        <v>0</v>
      </c>
      <c r="AC294" s="31">
        <f>AC295+AC297</f>
        <v>0</v>
      </c>
      <c r="AD294" s="31">
        <f t="shared" si="801"/>
        <v>1604.0999999999999</v>
      </c>
      <c r="AE294" s="31">
        <f t="shared" si="802"/>
        <v>1668.5</v>
      </c>
      <c r="AF294" s="31">
        <f t="shared" si="803"/>
        <v>1668.5</v>
      </c>
      <c r="AG294" s="31">
        <f>AG295+AG297</f>
        <v>0</v>
      </c>
      <c r="AH294" s="31">
        <f>AH295+AH297</f>
        <v>0</v>
      </c>
      <c r="AI294" s="31">
        <f>AI295+AI297</f>
        <v>0</v>
      </c>
      <c r="AJ294" s="31">
        <f t="shared" si="804"/>
        <v>1604.0999999999999</v>
      </c>
      <c r="AK294" s="31">
        <f t="shared" si="805"/>
        <v>1668.5</v>
      </c>
      <c r="AL294" s="31">
        <f t="shared" si="806"/>
        <v>1668.5</v>
      </c>
      <c r="AM294" s="31">
        <f>AM295+AM297</f>
        <v>0</v>
      </c>
      <c r="AN294" s="31">
        <f>AN295+AN297</f>
        <v>0</v>
      </c>
      <c r="AO294" s="31">
        <f>AO295+AO297</f>
        <v>0</v>
      </c>
      <c r="AP294" s="31">
        <f t="shared" si="807"/>
        <v>1604.0999999999999</v>
      </c>
      <c r="AQ294" s="31">
        <f t="shared" si="808"/>
        <v>1668.5</v>
      </c>
      <c r="AR294" s="31">
        <f t="shared" si="809"/>
        <v>1668.5</v>
      </c>
      <c r="AS294" s="31">
        <f>AS295+AS297</f>
        <v>0</v>
      </c>
      <c r="AT294" s="31">
        <f>AT295+AT297</f>
        <v>0</v>
      </c>
      <c r="AU294" s="31">
        <f>AU295+AU297</f>
        <v>0</v>
      </c>
      <c r="AV294" s="31">
        <f t="shared" si="810"/>
        <v>1604.0999999999999</v>
      </c>
      <c r="AW294" s="31">
        <f t="shared" si="811"/>
        <v>1668.5</v>
      </c>
      <c r="AX294" s="31">
        <f t="shared" si="812"/>
        <v>1668.5</v>
      </c>
      <c r="AY294" s="31">
        <f>AY295+AY297</f>
        <v>0</v>
      </c>
      <c r="AZ294" s="31">
        <f>AZ295+AZ297</f>
        <v>0</v>
      </c>
      <c r="BA294" s="31">
        <f>BA295+BA297</f>
        <v>0</v>
      </c>
      <c r="BB294" s="31">
        <f t="shared" si="813"/>
        <v>1604.0999999999999</v>
      </c>
      <c r="BC294" s="31">
        <f t="shared" si="814"/>
        <v>1668.5</v>
      </c>
      <c r="BD294" s="31">
        <f t="shared" si="815"/>
        <v>1668.5</v>
      </c>
      <c r="BE294" s="31">
        <f>BE295+BE297</f>
        <v>0</v>
      </c>
      <c r="BF294" s="31">
        <f>BF295+BF297</f>
        <v>0</v>
      </c>
      <c r="BG294" s="31">
        <f>BG295+BG297</f>
        <v>0</v>
      </c>
      <c r="BH294" s="31">
        <f t="shared" si="816"/>
        <v>1604.0999999999999</v>
      </c>
      <c r="BI294" s="31">
        <f t="shared" si="817"/>
        <v>1668.5</v>
      </c>
      <c r="BJ294" s="31">
        <f t="shared" si="818"/>
        <v>1668.5</v>
      </c>
      <c r="BK294" s="31">
        <f>BK295+BK297</f>
        <v>0</v>
      </c>
      <c r="BL294" s="31">
        <f>BL295+BL297</f>
        <v>0</v>
      </c>
      <c r="BM294" s="31">
        <f>BM295+BM297</f>
        <v>0</v>
      </c>
      <c r="BN294" s="31">
        <f t="shared" si="819"/>
        <v>1604.0999999999999</v>
      </c>
      <c r="BO294" s="31">
        <f t="shared" si="820"/>
        <v>1668.5</v>
      </c>
      <c r="BP294" s="31">
        <f t="shared" si="821"/>
        <v>1668.5</v>
      </c>
      <c r="BQ294" s="31">
        <f>BQ295+BQ297</f>
        <v>0</v>
      </c>
      <c r="BR294" s="31">
        <f>BR295+BR297</f>
        <v>0</v>
      </c>
      <c r="BS294" s="31">
        <f t="shared" si="822"/>
        <v>1604.0999999999999</v>
      </c>
      <c r="BT294" s="31">
        <f t="shared" si="823"/>
        <v>1668.5</v>
      </c>
      <c r="BU294" s="31">
        <f t="shared" si="824"/>
        <v>1668.5</v>
      </c>
      <c r="BV294" s="31">
        <f>BV295+BV297</f>
        <v>0</v>
      </c>
      <c r="BW294" s="31">
        <f>BW295+BW297</f>
        <v>0</v>
      </c>
      <c r="BX294" s="31">
        <f t="shared" si="825"/>
        <v>1604.0999999999999</v>
      </c>
      <c r="BY294" s="31">
        <f t="shared" si="826"/>
        <v>1668.5</v>
      </c>
      <c r="BZ294" s="31">
        <f t="shared" si="827"/>
        <v>1668.5</v>
      </c>
      <c r="CA294" s="31">
        <f>CA295+CA297</f>
        <v>0</v>
      </c>
      <c r="CB294" s="31">
        <f>CB295+CB297</f>
        <v>0</v>
      </c>
      <c r="CC294" s="31">
        <f>CC295+CC297</f>
        <v>0</v>
      </c>
      <c r="CD294" s="31">
        <f t="shared" si="707"/>
        <v>1604.0999999999999</v>
      </c>
      <c r="CE294" s="31">
        <f t="shared" si="708"/>
        <v>1668.5</v>
      </c>
      <c r="CF294" s="31">
        <f t="shared" si="709"/>
        <v>1668.5</v>
      </c>
      <c r="CG294" s="31">
        <f>CG295+CG297</f>
        <v>0</v>
      </c>
      <c r="CH294" s="24"/>
      <c r="CI294" s="40"/>
      <c r="CM294" s="1" t="s">
        <v>29</v>
      </c>
    </row>
    <row r="295" ht="15">
      <c r="A295" s="16" t="s">
        <v>215</v>
      </c>
      <c r="B295" s="17">
        <v>610</v>
      </c>
      <c r="C295" s="16"/>
      <c r="D295" s="16"/>
      <c r="E295" s="39" t="s">
        <v>104</v>
      </c>
      <c r="F295" s="31">
        <f>F296</f>
        <v>978.20000000000005</v>
      </c>
      <c r="G295" s="31">
        <f>G296</f>
        <v>1017.5</v>
      </c>
      <c r="H295" s="31">
        <f>H296</f>
        <v>1017.5</v>
      </c>
      <c r="I295" s="31">
        <f>I296</f>
        <v>0</v>
      </c>
      <c r="J295" s="31">
        <f>J296</f>
        <v>0</v>
      </c>
      <c r="K295" s="31">
        <f>K296</f>
        <v>0</v>
      </c>
      <c r="L295" s="31">
        <f t="shared" si="792"/>
        <v>978.20000000000005</v>
      </c>
      <c r="M295" s="31">
        <f t="shared" si="793"/>
        <v>1017.5</v>
      </c>
      <c r="N295" s="31">
        <f t="shared" si="794"/>
        <v>1017.5</v>
      </c>
      <c r="O295" s="31">
        <f>O296</f>
        <v>0</v>
      </c>
      <c r="P295" s="31">
        <f>P296</f>
        <v>0</v>
      </c>
      <c r="Q295" s="31">
        <f>Q296</f>
        <v>0</v>
      </c>
      <c r="R295" s="31">
        <f t="shared" si="795"/>
        <v>978.20000000000005</v>
      </c>
      <c r="S295" s="31">
        <f t="shared" si="796"/>
        <v>1017.5</v>
      </c>
      <c r="T295" s="31">
        <f t="shared" si="797"/>
        <v>1017.5</v>
      </c>
      <c r="U295" s="31">
        <f>U296</f>
        <v>0</v>
      </c>
      <c r="V295" s="31">
        <f>V296</f>
        <v>0</v>
      </c>
      <c r="W295" s="31">
        <f>W296</f>
        <v>0</v>
      </c>
      <c r="X295" s="31">
        <f t="shared" si="798"/>
        <v>978.20000000000005</v>
      </c>
      <c r="Y295" s="31">
        <f t="shared" si="799"/>
        <v>1017.5</v>
      </c>
      <c r="Z295" s="31">
        <f t="shared" si="800"/>
        <v>1017.5</v>
      </c>
      <c r="AA295" s="31">
        <f>AA296</f>
        <v>0</v>
      </c>
      <c r="AB295" s="31">
        <f>AB296</f>
        <v>0</v>
      </c>
      <c r="AC295" s="31">
        <f>AC296</f>
        <v>0</v>
      </c>
      <c r="AD295" s="31">
        <f t="shared" si="801"/>
        <v>978.20000000000005</v>
      </c>
      <c r="AE295" s="31">
        <f t="shared" si="802"/>
        <v>1017.5</v>
      </c>
      <c r="AF295" s="31">
        <f t="shared" si="803"/>
        <v>1017.5</v>
      </c>
      <c r="AG295" s="31">
        <f>AG296</f>
        <v>0</v>
      </c>
      <c r="AH295" s="31">
        <f>AH296</f>
        <v>0</v>
      </c>
      <c r="AI295" s="31">
        <f>AI296</f>
        <v>0</v>
      </c>
      <c r="AJ295" s="31">
        <f t="shared" si="804"/>
        <v>978.20000000000005</v>
      </c>
      <c r="AK295" s="31">
        <f t="shared" si="805"/>
        <v>1017.5</v>
      </c>
      <c r="AL295" s="31">
        <f t="shared" si="806"/>
        <v>1017.5</v>
      </c>
      <c r="AM295" s="31">
        <f>AM296</f>
        <v>0</v>
      </c>
      <c r="AN295" s="31">
        <f>AN296</f>
        <v>0</v>
      </c>
      <c r="AO295" s="31">
        <f>AO296</f>
        <v>0</v>
      </c>
      <c r="AP295" s="31">
        <f t="shared" si="807"/>
        <v>978.20000000000005</v>
      </c>
      <c r="AQ295" s="31">
        <f t="shared" si="808"/>
        <v>1017.5</v>
      </c>
      <c r="AR295" s="31">
        <f t="shared" si="809"/>
        <v>1017.5</v>
      </c>
      <c r="AS295" s="31">
        <f>AS296</f>
        <v>0</v>
      </c>
      <c r="AT295" s="31">
        <f>AT296</f>
        <v>0</v>
      </c>
      <c r="AU295" s="31">
        <f>AU296</f>
        <v>0</v>
      </c>
      <c r="AV295" s="31">
        <f t="shared" si="810"/>
        <v>978.20000000000005</v>
      </c>
      <c r="AW295" s="31">
        <f t="shared" si="811"/>
        <v>1017.5</v>
      </c>
      <c r="AX295" s="31">
        <f t="shared" si="812"/>
        <v>1017.5</v>
      </c>
      <c r="AY295" s="31">
        <f>AY296</f>
        <v>0</v>
      </c>
      <c r="AZ295" s="31">
        <f>AZ296</f>
        <v>0</v>
      </c>
      <c r="BA295" s="31">
        <f>BA296</f>
        <v>0</v>
      </c>
      <c r="BB295" s="31">
        <f t="shared" si="813"/>
        <v>978.20000000000005</v>
      </c>
      <c r="BC295" s="31">
        <f t="shared" si="814"/>
        <v>1017.5</v>
      </c>
      <c r="BD295" s="31">
        <f t="shared" si="815"/>
        <v>1017.5</v>
      </c>
      <c r="BE295" s="31">
        <f>BE296</f>
        <v>0</v>
      </c>
      <c r="BF295" s="31">
        <f>BF296</f>
        <v>0</v>
      </c>
      <c r="BG295" s="31">
        <f>BG296</f>
        <v>0</v>
      </c>
      <c r="BH295" s="31">
        <f t="shared" si="816"/>
        <v>978.20000000000005</v>
      </c>
      <c r="BI295" s="31">
        <f t="shared" si="817"/>
        <v>1017.5</v>
      </c>
      <c r="BJ295" s="31">
        <f t="shared" si="818"/>
        <v>1017.5</v>
      </c>
      <c r="BK295" s="31">
        <f>BK296</f>
        <v>0</v>
      </c>
      <c r="BL295" s="31">
        <f>BL296</f>
        <v>0</v>
      </c>
      <c r="BM295" s="31">
        <f>BM296</f>
        <v>0</v>
      </c>
      <c r="BN295" s="31">
        <f t="shared" si="819"/>
        <v>978.20000000000005</v>
      </c>
      <c r="BO295" s="31">
        <f t="shared" si="820"/>
        <v>1017.5</v>
      </c>
      <c r="BP295" s="31">
        <f t="shared" si="821"/>
        <v>1017.5</v>
      </c>
      <c r="BQ295" s="31">
        <f>BQ296</f>
        <v>0</v>
      </c>
      <c r="BR295" s="31">
        <f>BR296</f>
        <v>0</v>
      </c>
      <c r="BS295" s="31">
        <f t="shared" si="822"/>
        <v>978.20000000000005</v>
      </c>
      <c r="BT295" s="31">
        <f t="shared" si="823"/>
        <v>1017.5</v>
      </c>
      <c r="BU295" s="31">
        <f t="shared" si="824"/>
        <v>1017.5</v>
      </c>
      <c r="BV295" s="31">
        <f>BV296</f>
        <v>0</v>
      </c>
      <c r="BW295" s="31">
        <f>BW296</f>
        <v>0</v>
      </c>
      <c r="BX295" s="31">
        <f t="shared" si="825"/>
        <v>978.20000000000005</v>
      </c>
      <c r="BY295" s="31">
        <f t="shared" si="826"/>
        <v>1017.5</v>
      </c>
      <c r="BZ295" s="31">
        <f t="shared" si="827"/>
        <v>1017.5</v>
      </c>
      <c r="CA295" s="31">
        <f>CA296</f>
        <v>0</v>
      </c>
      <c r="CB295" s="31">
        <f>CB296</f>
        <v>0</v>
      </c>
      <c r="CC295" s="31">
        <f>CC296</f>
        <v>0</v>
      </c>
      <c r="CD295" s="31">
        <f t="shared" si="707"/>
        <v>978.20000000000005</v>
      </c>
      <c r="CE295" s="31">
        <f t="shared" si="708"/>
        <v>1017.5</v>
      </c>
      <c r="CF295" s="31">
        <f t="shared" si="709"/>
        <v>1017.5</v>
      </c>
      <c r="CG295" s="31">
        <f>CG296</f>
        <v>0</v>
      </c>
      <c r="CH295" s="24"/>
      <c r="CI295" s="40"/>
      <c r="CN295" s="1" t="s">
        <v>30</v>
      </c>
    </row>
    <row r="296" ht="15">
      <c r="A296" s="16" t="s">
        <v>215</v>
      </c>
      <c r="B296" s="17">
        <v>610</v>
      </c>
      <c r="C296" s="16" t="s">
        <v>49</v>
      </c>
      <c r="D296" s="16" t="s">
        <v>42</v>
      </c>
      <c r="E296" s="39" t="s">
        <v>50</v>
      </c>
      <c r="F296" s="31">
        <v>978.20000000000005</v>
      </c>
      <c r="G296" s="31">
        <v>1017.5</v>
      </c>
      <c r="H296" s="31">
        <v>1017.5</v>
      </c>
      <c r="I296" s="31"/>
      <c r="J296" s="31"/>
      <c r="K296" s="31"/>
      <c r="L296" s="31">
        <f t="shared" si="792"/>
        <v>978.20000000000005</v>
      </c>
      <c r="M296" s="31">
        <f t="shared" si="793"/>
        <v>1017.5</v>
      </c>
      <c r="N296" s="31">
        <f t="shared" si="794"/>
        <v>1017.5</v>
      </c>
      <c r="O296" s="31"/>
      <c r="P296" s="31"/>
      <c r="Q296" s="31"/>
      <c r="R296" s="31">
        <f t="shared" si="795"/>
        <v>978.20000000000005</v>
      </c>
      <c r="S296" s="31">
        <f t="shared" si="796"/>
        <v>1017.5</v>
      </c>
      <c r="T296" s="31">
        <f t="shared" si="797"/>
        <v>1017.5</v>
      </c>
      <c r="U296" s="31"/>
      <c r="V296" s="31"/>
      <c r="W296" s="31"/>
      <c r="X296" s="31">
        <f t="shared" si="798"/>
        <v>978.20000000000005</v>
      </c>
      <c r="Y296" s="31">
        <f t="shared" si="799"/>
        <v>1017.5</v>
      </c>
      <c r="Z296" s="31">
        <f t="shared" si="800"/>
        <v>1017.5</v>
      </c>
      <c r="AA296" s="31"/>
      <c r="AB296" s="31"/>
      <c r="AC296" s="31"/>
      <c r="AD296" s="31">
        <f t="shared" si="801"/>
        <v>978.20000000000005</v>
      </c>
      <c r="AE296" s="31">
        <f t="shared" si="802"/>
        <v>1017.5</v>
      </c>
      <c r="AF296" s="31">
        <f t="shared" si="803"/>
        <v>1017.5</v>
      </c>
      <c r="AG296" s="31"/>
      <c r="AH296" s="31"/>
      <c r="AI296" s="31"/>
      <c r="AJ296" s="31">
        <f t="shared" si="804"/>
        <v>978.20000000000005</v>
      </c>
      <c r="AK296" s="31">
        <f t="shared" si="805"/>
        <v>1017.5</v>
      </c>
      <c r="AL296" s="31">
        <f t="shared" si="806"/>
        <v>1017.5</v>
      </c>
      <c r="AM296" s="31"/>
      <c r="AN296" s="31"/>
      <c r="AO296" s="31"/>
      <c r="AP296" s="31">
        <f t="shared" si="807"/>
        <v>978.20000000000005</v>
      </c>
      <c r="AQ296" s="31">
        <f t="shared" si="808"/>
        <v>1017.5</v>
      </c>
      <c r="AR296" s="31">
        <f t="shared" si="809"/>
        <v>1017.5</v>
      </c>
      <c r="AS296" s="31"/>
      <c r="AT296" s="31"/>
      <c r="AU296" s="31"/>
      <c r="AV296" s="31">
        <f t="shared" si="810"/>
        <v>978.20000000000005</v>
      </c>
      <c r="AW296" s="31">
        <f t="shared" si="811"/>
        <v>1017.5</v>
      </c>
      <c r="AX296" s="31">
        <f t="shared" si="812"/>
        <v>1017.5</v>
      </c>
      <c r="AY296" s="31"/>
      <c r="AZ296" s="31"/>
      <c r="BA296" s="31"/>
      <c r="BB296" s="31">
        <f t="shared" si="813"/>
        <v>978.20000000000005</v>
      </c>
      <c r="BC296" s="31">
        <f t="shared" si="814"/>
        <v>1017.5</v>
      </c>
      <c r="BD296" s="31">
        <f t="shared" si="815"/>
        <v>1017.5</v>
      </c>
      <c r="BE296" s="31"/>
      <c r="BF296" s="31"/>
      <c r="BG296" s="31"/>
      <c r="BH296" s="31">
        <f t="shared" si="816"/>
        <v>978.20000000000005</v>
      </c>
      <c r="BI296" s="31">
        <f t="shared" si="817"/>
        <v>1017.5</v>
      </c>
      <c r="BJ296" s="31">
        <f t="shared" si="818"/>
        <v>1017.5</v>
      </c>
      <c r="BK296" s="31"/>
      <c r="BL296" s="31"/>
      <c r="BM296" s="31"/>
      <c r="BN296" s="31">
        <f t="shared" si="819"/>
        <v>978.20000000000005</v>
      </c>
      <c r="BO296" s="31">
        <f t="shared" si="820"/>
        <v>1017.5</v>
      </c>
      <c r="BP296" s="31">
        <f t="shared" si="821"/>
        <v>1017.5</v>
      </c>
      <c r="BQ296" s="31"/>
      <c r="BR296" s="31"/>
      <c r="BS296" s="31">
        <f t="shared" si="822"/>
        <v>978.20000000000005</v>
      </c>
      <c r="BT296" s="31">
        <f t="shared" si="823"/>
        <v>1017.5</v>
      </c>
      <c r="BU296" s="31">
        <f t="shared" si="824"/>
        <v>1017.5</v>
      </c>
      <c r="BV296" s="31"/>
      <c r="BW296" s="31"/>
      <c r="BX296" s="31">
        <f t="shared" si="825"/>
        <v>978.20000000000005</v>
      </c>
      <c r="BY296" s="31">
        <f t="shared" si="826"/>
        <v>1017.5</v>
      </c>
      <c r="BZ296" s="31">
        <f t="shared" si="827"/>
        <v>1017.5</v>
      </c>
      <c r="CA296" s="31"/>
      <c r="CB296" s="31"/>
      <c r="CC296" s="31"/>
      <c r="CD296" s="31">
        <f t="shared" si="707"/>
        <v>978.20000000000005</v>
      </c>
      <c r="CE296" s="31">
        <f t="shared" si="708"/>
        <v>1017.5</v>
      </c>
      <c r="CF296" s="31">
        <f t="shared" si="709"/>
        <v>1017.5</v>
      </c>
      <c r="CG296" s="31"/>
      <c r="CH296" s="24"/>
      <c r="CI296" s="40"/>
    </row>
    <row r="297" ht="15">
      <c r="A297" s="16" t="s">
        <v>215</v>
      </c>
      <c r="B297" s="17">
        <v>620</v>
      </c>
      <c r="C297" s="16"/>
      <c r="D297" s="16"/>
      <c r="E297" s="39" t="s">
        <v>46</v>
      </c>
      <c r="F297" s="31">
        <f>F298+F299</f>
        <v>625.89999999999998</v>
      </c>
      <c r="G297" s="31">
        <f>G298+G299</f>
        <v>651</v>
      </c>
      <c r="H297" s="31">
        <f>H298+H299</f>
        <v>651</v>
      </c>
      <c r="I297" s="31">
        <f>I298+I299</f>
        <v>0</v>
      </c>
      <c r="J297" s="31">
        <f>J298+J299</f>
        <v>0</v>
      </c>
      <c r="K297" s="31">
        <f>K298+K299</f>
        <v>0</v>
      </c>
      <c r="L297" s="31">
        <f t="shared" si="792"/>
        <v>625.89999999999998</v>
      </c>
      <c r="M297" s="31">
        <f t="shared" si="793"/>
        <v>651</v>
      </c>
      <c r="N297" s="31">
        <f t="shared" si="794"/>
        <v>651</v>
      </c>
      <c r="O297" s="31">
        <f>O298+O299</f>
        <v>0</v>
      </c>
      <c r="P297" s="31">
        <f>P298+P299</f>
        <v>0</v>
      </c>
      <c r="Q297" s="31">
        <f>Q298+Q299</f>
        <v>0</v>
      </c>
      <c r="R297" s="31">
        <f t="shared" si="795"/>
        <v>625.89999999999998</v>
      </c>
      <c r="S297" s="31">
        <f t="shared" si="796"/>
        <v>651</v>
      </c>
      <c r="T297" s="31">
        <f t="shared" si="797"/>
        <v>651</v>
      </c>
      <c r="U297" s="31">
        <f>U298+U299</f>
        <v>0</v>
      </c>
      <c r="V297" s="31">
        <f>V298+V299</f>
        <v>0</v>
      </c>
      <c r="W297" s="31">
        <f>W298+W299</f>
        <v>0</v>
      </c>
      <c r="X297" s="31">
        <f t="shared" si="798"/>
        <v>625.89999999999998</v>
      </c>
      <c r="Y297" s="31">
        <f t="shared" si="799"/>
        <v>651</v>
      </c>
      <c r="Z297" s="31">
        <f t="shared" si="800"/>
        <v>651</v>
      </c>
      <c r="AA297" s="31">
        <f>AA298+AA299</f>
        <v>0</v>
      </c>
      <c r="AB297" s="31">
        <f>AB298+AB299</f>
        <v>0</v>
      </c>
      <c r="AC297" s="31">
        <f>AC298+AC299</f>
        <v>0</v>
      </c>
      <c r="AD297" s="31">
        <f t="shared" si="801"/>
        <v>625.89999999999998</v>
      </c>
      <c r="AE297" s="31">
        <f t="shared" si="802"/>
        <v>651</v>
      </c>
      <c r="AF297" s="31">
        <f t="shared" si="803"/>
        <v>651</v>
      </c>
      <c r="AG297" s="31">
        <f>AG298+AG299</f>
        <v>0</v>
      </c>
      <c r="AH297" s="31">
        <f>AH298+AH299</f>
        <v>0</v>
      </c>
      <c r="AI297" s="31">
        <f>AI298+AI299</f>
        <v>0</v>
      </c>
      <c r="AJ297" s="31">
        <f t="shared" si="804"/>
        <v>625.89999999999998</v>
      </c>
      <c r="AK297" s="31">
        <f t="shared" si="805"/>
        <v>651</v>
      </c>
      <c r="AL297" s="31">
        <f t="shared" si="806"/>
        <v>651</v>
      </c>
      <c r="AM297" s="31">
        <f>AM298+AM299</f>
        <v>0</v>
      </c>
      <c r="AN297" s="31">
        <f>AN298+AN299</f>
        <v>0</v>
      </c>
      <c r="AO297" s="31">
        <f>AO298+AO299</f>
        <v>0</v>
      </c>
      <c r="AP297" s="31">
        <f t="shared" si="807"/>
        <v>625.89999999999998</v>
      </c>
      <c r="AQ297" s="31">
        <f t="shared" si="808"/>
        <v>651</v>
      </c>
      <c r="AR297" s="31">
        <f t="shared" si="809"/>
        <v>651</v>
      </c>
      <c r="AS297" s="31">
        <f>AS298+AS299</f>
        <v>0</v>
      </c>
      <c r="AT297" s="31">
        <f>AT298+AT299</f>
        <v>0</v>
      </c>
      <c r="AU297" s="31">
        <f>AU298+AU299</f>
        <v>0</v>
      </c>
      <c r="AV297" s="31">
        <f t="shared" si="810"/>
        <v>625.89999999999998</v>
      </c>
      <c r="AW297" s="31">
        <f t="shared" si="811"/>
        <v>651</v>
      </c>
      <c r="AX297" s="31">
        <f t="shared" si="812"/>
        <v>651</v>
      </c>
      <c r="AY297" s="31">
        <f>AY298+AY299</f>
        <v>0</v>
      </c>
      <c r="AZ297" s="31">
        <f>AZ298+AZ299</f>
        <v>0</v>
      </c>
      <c r="BA297" s="31">
        <f>BA298+BA299</f>
        <v>0</v>
      </c>
      <c r="BB297" s="31">
        <f t="shared" si="813"/>
        <v>625.89999999999998</v>
      </c>
      <c r="BC297" s="31">
        <f t="shared" si="814"/>
        <v>651</v>
      </c>
      <c r="BD297" s="31">
        <f t="shared" si="815"/>
        <v>651</v>
      </c>
      <c r="BE297" s="31">
        <f>BE298+BE299</f>
        <v>0</v>
      </c>
      <c r="BF297" s="31">
        <f>BF298+BF299</f>
        <v>0</v>
      </c>
      <c r="BG297" s="31">
        <f>BG298+BG299</f>
        <v>0</v>
      </c>
      <c r="BH297" s="31">
        <f t="shared" si="816"/>
        <v>625.89999999999998</v>
      </c>
      <c r="BI297" s="31">
        <f t="shared" si="817"/>
        <v>651</v>
      </c>
      <c r="BJ297" s="31">
        <f t="shared" si="818"/>
        <v>651</v>
      </c>
      <c r="BK297" s="31">
        <f>BK298+BK299</f>
        <v>0</v>
      </c>
      <c r="BL297" s="31">
        <f>BL298+BL299</f>
        <v>0</v>
      </c>
      <c r="BM297" s="31">
        <f>BM298+BM299</f>
        <v>0</v>
      </c>
      <c r="BN297" s="31">
        <f t="shared" si="819"/>
        <v>625.89999999999998</v>
      </c>
      <c r="BO297" s="31">
        <f t="shared" si="820"/>
        <v>651</v>
      </c>
      <c r="BP297" s="31">
        <f t="shared" si="821"/>
        <v>651</v>
      </c>
      <c r="BQ297" s="31">
        <f>BQ298+BQ299</f>
        <v>0</v>
      </c>
      <c r="BR297" s="31">
        <f>BR298+BR299</f>
        <v>0</v>
      </c>
      <c r="BS297" s="31">
        <f t="shared" si="822"/>
        <v>625.89999999999998</v>
      </c>
      <c r="BT297" s="31">
        <f t="shared" si="823"/>
        <v>651</v>
      </c>
      <c r="BU297" s="31">
        <f t="shared" si="824"/>
        <v>651</v>
      </c>
      <c r="BV297" s="31">
        <f>BV298+BV299</f>
        <v>0</v>
      </c>
      <c r="BW297" s="31">
        <f>BW298+BW299</f>
        <v>0</v>
      </c>
      <c r="BX297" s="31">
        <f t="shared" si="825"/>
        <v>625.89999999999998</v>
      </c>
      <c r="BY297" s="31">
        <f t="shared" si="826"/>
        <v>651</v>
      </c>
      <c r="BZ297" s="31">
        <f t="shared" si="827"/>
        <v>651</v>
      </c>
      <c r="CA297" s="31">
        <f>CA298+CA299</f>
        <v>0</v>
      </c>
      <c r="CB297" s="31">
        <f>CB298+CB299</f>
        <v>0</v>
      </c>
      <c r="CC297" s="31">
        <f>CC298+CC299</f>
        <v>0</v>
      </c>
      <c r="CD297" s="31">
        <f t="shared" si="707"/>
        <v>625.89999999999998</v>
      </c>
      <c r="CE297" s="31">
        <f t="shared" si="708"/>
        <v>651</v>
      </c>
      <c r="CF297" s="31">
        <f t="shared" si="709"/>
        <v>651</v>
      </c>
      <c r="CG297" s="31">
        <f>CG298+CG299</f>
        <v>0</v>
      </c>
      <c r="CH297" s="24"/>
      <c r="CI297" s="40"/>
      <c r="CN297" s="1" t="s">
        <v>30</v>
      </c>
    </row>
    <row r="298" ht="15">
      <c r="A298" s="16" t="s">
        <v>215</v>
      </c>
      <c r="B298" s="17">
        <v>620</v>
      </c>
      <c r="C298" s="16" t="s">
        <v>47</v>
      </c>
      <c r="D298" s="16" t="s">
        <v>67</v>
      </c>
      <c r="E298" s="39" t="s">
        <v>217</v>
      </c>
      <c r="F298" s="31">
        <v>372.19999999999999</v>
      </c>
      <c r="G298" s="31">
        <v>387.10000000000002</v>
      </c>
      <c r="H298" s="31">
        <v>387.10000000000002</v>
      </c>
      <c r="I298" s="31"/>
      <c r="J298" s="31"/>
      <c r="K298" s="31"/>
      <c r="L298" s="31">
        <f t="shared" si="792"/>
        <v>372.19999999999999</v>
      </c>
      <c r="M298" s="31">
        <f t="shared" si="793"/>
        <v>387.10000000000002</v>
      </c>
      <c r="N298" s="31">
        <f t="shared" si="794"/>
        <v>387.10000000000002</v>
      </c>
      <c r="O298" s="31"/>
      <c r="P298" s="31"/>
      <c r="Q298" s="31"/>
      <c r="R298" s="31">
        <f t="shared" si="795"/>
        <v>372.19999999999999</v>
      </c>
      <c r="S298" s="31">
        <f t="shared" si="796"/>
        <v>387.10000000000002</v>
      </c>
      <c r="T298" s="31">
        <f t="shared" si="797"/>
        <v>387.10000000000002</v>
      </c>
      <c r="U298" s="31"/>
      <c r="V298" s="31"/>
      <c r="W298" s="31"/>
      <c r="X298" s="31">
        <f t="shared" si="798"/>
        <v>372.19999999999999</v>
      </c>
      <c r="Y298" s="31">
        <f t="shared" si="799"/>
        <v>387.10000000000002</v>
      </c>
      <c r="Z298" s="31">
        <f t="shared" si="800"/>
        <v>387.10000000000002</v>
      </c>
      <c r="AA298" s="31"/>
      <c r="AB298" s="31"/>
      <c r="AC298" s="31"/>
      <c r="AD298" s="31">
        <f t="shared" si="801"/>
        <v>372.19999999999999</v>
      </c>
      <c r="AE298" s="31">
        <f t="shared" si="802"/>
        <v>387.10000000000002</v>
      </c>
      <c r="AF298" s="31">
        <f t="shared" si="803"/>
        <v>387.10000000000002</v>
      </c>
      <c r="AG298" s="31"/>
      <c r="AH298" s="31"/>
      <c r="AI298" s="31"/>
      <c r="AJ298" s="31">
        <f t="shared" si="804"/>
        <v>372.19999999999999</v>
      </c>
      <c r="AK298" s="31">
        <f t="shared" si="805"/>
        <v>387.10000000000002</v>
      </c>
      <c r="AL298" s="31">
        <f t="shared" si="806"/>
        <v>387.10000000000002</v>
      </c>
      <c r="AM298" s="31"/>
      <c r="AN298" s="31"/>
      <c r="AO298" s="31"/>
      <c r="AP298" s="31">
        <f t="shared" si="807"/>
        <v>372.19999999999999</v>
      </c>
      <c r="AQ298" s="31">
        <f t="shared" si="808"/>
        <v>387.10000000000002</v>
      </c>
      <c r="AR298" s="31">
        <f t="shared" si="809"/>
        <v>387.10000000000002</v>
      </c>
      <c r="AS298" s="31"/>
      <c r="AT298" s="31"/>
      <c r="AU298" s="31"/>
      <c r="AV298" s="31">
        <f t="shared" si="810"/>
        <v>372.19999999999999</v>
      </c>
      <c r="AW298" s="31">
        <f t="shared" si="811"/>
        <v>387.10000000000002</v>
      </c>
      <c r="AX298" s="31">
        <f t="shared" si="812"/>
        <v>387.10000000000002</v>
      </c>
      <c r="AY298" s="31"/>
      <c r="AZ298" s="31"/>
      <c r="BA298" s="31"/>
      <c r="BB298" s="31">
        <f t="shared" si="813"/>
        <v>372.19999999999999</v>
      </c>
      <c r="BC298" s="31">
        <f t="shared" si="814"/>
        <v>387.10000000000002</v>
      </c>
      <c r="BD298" s="31">
        <f t="shared" si="815"/>
        <v>387.10000000000002</v>
      </c>
      <c r="BE298" s="31"/>
      <c r="BF298" s="31"/>
      <c r="BG298" s="31"/>
      <c r="BH298" s="31">
        <f t="shared" si="816"/>
        <v>372.19999999999999</v>
      </c>
      <c r="BI298" s="31">
        <f t="shared" si="817"/>
        <v>387.10000000000002</v>
      </c>
      <c r="BJ298" s="31">
        <f t="shared" si="818"/>
        <v>387.10000000000002</v>
      </c>
      <c r="BK298" s="31"/>
      <c r="BL298" s="31"/>
      <c r="BM298" s="31"/>
      <c r="BN298" s="31">
        <f t="shared" si="819"/>
        <v>372.19999999999999</v>
      </c>
      <c r="BO298" s="31">
        <f t="shared" si="820"/>
        <v>387.10000000000002</v>
      </c>
      <c r="BP298" s="31">
        <f t="shared" si="821"/>
        <v>387.10000000000002</v>
      </c>
      <c r="BQ298" s="31"/>
      <c r="BR298" s="31"/>
      <c r="BS298" s="31">
        <f t="shared" si="822"/>
        <v>372.19999999999999</v>
      </c>
      <c r="BT298" s="31">
        <f t="shared" si="823"/>
        <v>387.10000000000002</v>
      </c>
      <c r="BU298" s="31">
        <f t="shared" si="824"/>
        <v>387.10000000000002</v>
      </c>
      <c r="BV298" s="31"/>
      <c r="BW298" s="31"/>
      <c r="BX298" s="31">
        <f t="shared" si="825"/>
        <v>372.19999999999999</v>
      </c>
      <c r="BY298" s="31">
        <f t="shared" si="826"/>
        <v>387.10000000000002</v>
      </c>
      <c r="BZ298" s="31">
        <f t="shared" si="827"/>
        <v>387.10000000000002</v>
      </c>
      <c r="CA298" s="31"/>
      <c r="CB298" s="31"/>
      <c r="CC298" s="31"/>
      <c r="CD298" s="31">
        <f t="shared" ref="CD298:CD361" si="910">BX298+CA298</f>
        <v>372.19999999999999</v>
      </c>
      <c r="CE298" s="31">
        <f t="shared" ref="CE298:CE361" si="911">BY298+CB298</f>
        <v>387.10000000000002</v>
      </c>
      <c r="CF298" s="31">
        <f t="shared" ref="CF298:CF361" si="912">BZ298+CC298</f>
        <v>387.10000000000002</v>
      </c>
      <c r="CG298" s="31"/>
      <c r="CH298" s="24"/>
      <c r="CI298" s="40"/>
    </row>
    <row r="299" ht="15">
      <c r="A299" s="16" t="s">
        <v>215</v>
      </c>
      <c r="B299" s="17">
        <v>620</v>
      </c>
      <c r="C299" s="16" t="s">
        <v>49</v>
      </c>
      <c r="D299" s="16" t="s">
        <v>42</v>
      </c>
      <c r="E299" s="39" t="s">
        <v>50</v>
      </c>
      <c r="F299" s="31">
        <v>253.69999999999999</v>
      </c>
      <c r="G299" s="31">
        <v>263.89999999999998</v>
      </c>
      <c r="H299" s="31">
        <v>263.89999999999998</v>
      </c>
      <c r="I299" s="31"/>
      <c r="J299" s="31"/>
      <c r="K299" s="31"/>
      <c r="L299" s="31">
        <f t="shared" si="792"/>
        <v>253.69999999999999</v>
      </c>
      <c r="M299" s="31">
        <f t="shared" si="793"/>
        <v>263.89999999999998</v>
      </c>
      <c r="N299" s="31">
        <f t="shared" si="794"/>
        <v>263.89999999999998</v>
      </c>
      <c r="O299" s="31"/>
      <c r="P299" s="31"/>
      <c r="Q299" s="31"/>
      <c r="R299" s="31">
        <f t="shared" si="795"/>
        <v>253.69999999999999</v>
      </c>
      <c r="S299" s="31">
        <f t="shared" si="796"/>
        <v>263.89999999999998</v>
      </c>
      <c r="T299" s="31">
        <f t="shared" si="797"/>
        <v>263.89999999999998</v>
      </c>
      <c r="U299" s="31"/>
      <c r="V299" s="31"/>
      <c r="W299" s="31"/>
      <c r="X299" s="31">
        <f t="shared" si="798"/>
        <v>253.69999999999999</v>
      </c>
      <c r="Y299" s="31">
        <f t="shared" si="799"/>
        <v>263.89999999999998</v>
      </c>
      <c r="Z299" s="31">
        <f t="shared" si="800"/>
        <v>263.89999999999998</v>
      </c>
      <c r="AA299" s="31"/>
      <c r="AB299" s="31"/>
      <c r="AC299" s="31"/>
      <c r="AD299" s="31">
        <f t="shared" si="801"/>
        <v>253.69999999999999</v>
      </c>
      <c r="AE299" s="31">
        <f t="shared" si="802"/>
        <v>263.89999999999998</v>
      </c>
      <c r="AF299" s="31">
        <f t="shared" si="803"/>
        <v>263.89999999999998</v>
      </c>
      <c r="AG299" s="31"/>
      <c r="AH299" s="31"/>
      <c r="AI299" s="31"/>
      <c r="AJ299" s="31">
        <f t="shared" si="804"/>
        <v>253.69999999999999</v>
      </c>
      <c r="AK299" s="31">
        <f t="shared" si="805"/>
        <v>263.89999999999998</v>
      </c>
      <c r="AL299" s="31">
        <f t="shared" si="806"/>
        <v>263.89999999999998</v>
      </c>
      <c r="AM299" s="31"/>
      <c r="AN299" s="31"/>
      <c r="AO299" s="31"/>
      <c r="AP299" s="31">
        <f t="shared" si="807"/>
        <v>253.69999999999999</v>
      </c>
      <c r="AQ299" s="31">
        <f t="shared" si="808"/>
        <v>263.89999999999998</v>
      </c>
      <c r="AR299" s="31">
        <f t="shared" si="809"/>
        <v>263.89999999999998</v>
      </c>
      <c r="AS299" s="31"/>
      <c r="AT299" s="31"/>
      <c r="AU299" s="31"/>
      <c r="AV299" s="31">
        <f t="shared" si="810"/>
        <v>253.69999999999999</v>
      </c>
      <c r="AW299" s="31">
        <f t="shared" si="811"/>
        <v>263.89999999999998</v>
      </c>
      <c r="AX299" s="31">
        <f t="shared" si="812"/>
        <v>263.89999999999998</v>
      </c>
      <c r="AY299" s="31"/>
      <c r="AZ299" s="31"/>
      <c r="BA299" s="31"/>
      <c r="BB299" s="31">
        <f t="shared" si="813"/>
        <v>253.69999999999999</v>
      </c>
      <c r="BC299" s="31">
        <f t="shared" si="814"/>
        <v>263.89999999999998</v>
      </c>
      <c r="BD299" s="31">
        <f t="shared" si="815"/>
        <v>263.89999999999998</v>
      </c>
      <c r="BE299" s="31"/>
      <c r="BF299" s="31"/>
      <c r="BG299" s="31"/>
      <c r="BH299" s="31">
        <f t="shared" si="816"/>
        <v>253.69999999999999</v>
      </c>
      <c r="BI299" s="31">
        <f t="shared" si="817"/>
        <v>263.89999999999998</v>
      </c>
      <c r="BJ299" s="31">
        <f t="shared" si="818"/>
        <v>263.89999999999998</v>
      </c>
      <c r="BK299" s="31"/>
      <c r="BL299" s="31"/>
      <c r="BM299" s="31"/>
      <c r="BN299" s="31">
        <f t="shared" si="819"/>
        <v>253.69999999999999</v>
      </c>
      <c r="BO299" s="31">
        <f t="shared" si="820"/>
        <v>263.89999999999998</v>
      </c>
      <c r="BP299" s="31">
        <f t="shared" si="821"/>
        <v>263.89999999999998</v>
      </c>
      <c r="BQ299" s="31"/>
      <c r="BR299" s="31"/>
      <c r="BS299" s="31">
        <f t="shared" si="822"/>
        <v>253.69999999999999</v>
      </c>
      <c r="BT299" s="31">
        <f t="shared" si="823"/>
        <v>263.89999999999998</v>
      </c>
      <c r="BU299" s="31">
        <f t="shared" si="824"/>
        <v>263.89999999999998</v>
      </c>
      <c r="BV299" s="31"/>
      <c r="BW299" s="31"/>
      <c r="BX299" s="31">
        <f t="shared" si="825"/>
        <v>253.69999999999999</v>
      </c>
      <c r="BY299" s="31">
        <f t="shared" si="826"/>
        <v>263.89999999999998</v>
      </c>
      <c r="BZ299" s="31">
        <f t="shared" si="827"/>
        <v>263.89999999999998</v>
      </c>
      <c r="CA299" s="31"/>
      <c r="CB299" s="31"/>
      <c r="CC299" s="31"/>
      <c r="CD299" s="31">
        <f t="shared" si="910"/>
        <v>253.69999999999999</v>
      </c>
      <c r="CE299" s="31">
        <f t="shared" si="911"/>
        <v>263.89999999999998</v>
      </c>
      <c r="CF299" s="31">
        <f t="shared" si="912"/>
        <v>263.89999999999998</v>
      </c>
      <c r="CG299" s="31"/>
      <c r="CH299" s="24"/>
      <c r="CI299" s="40"/>
    </row>
    <row r="300" ht="52.700000000000003">
      <c r="A300" s="16" t="s">
        <v>218</v>
      </c>
      <c r="B300" s="17"/>
      <c r="C300" s="16"/>
      <c r="D300" s="16"/>
      <c r="E300" s="39" t="s">
        <v>219</v>
      </c>
      <c r="F300" s="31">
        <f>F301</f>
        <v>177681.19999999998</v>
      </c>
      <c r="G300" s="31">
        <f>G301</f>
        <v>144273</v>
      </c>
      <c r="H300" s="31">
        <f>H301</f>
        <v>144273</v>
      </c>
      <c r="I300" s="31">
        <f>I301</f>
        <v>0</v>
      </c>
      <c r="J300" s="31">
        <f>J301</f>
        <v>0</v>
      </c>
      <c r="K300" s="31">
        <f>K301</f>
        <v>0</v>
      </c>
      <c r="L300" s="31">
        <f t="shared" si="792"/>
        <v>177681.19999999998</v>
      </c>
      <c r="M300" s="31">
        <f t="shared" si="793"/>
        <v>144273</v>
      </c>
      <c r="N300" s="31">
        <f t="shared" si="794"/>
        <v>144273</v>
      </c>
      <c r="O300" s="31">
        <f>O301</f>
        <v>0</v>
      </c>
      <c r="P300" s="31">
        <f>P301</f>
        <v>0</v>
      </c>
      <c r="Q300" s="31">
        <f>Q301</f>
        <v>0</v>
      </c>
      <c r="R300" s="31">
        <f t="shared" si="795"/>
        <v>177681.19999999998</v>
      </c>
      <c r="S300" s="31">
        <f t="shared" si="796"/>
        <v>144273</v>
      </c>
      <c r="T300" s="31">
        <f t="shared" si="797"/>
        <v>144273</v>
      </c>
      <c r="U300" s="31">
        <f>U301</f>
        <v>0</v>
      </c>
      <c r="V300" s="31">
        <f>V301</f>
        <v>0</v>
      </c>
      <c r="W300" s="31">
        <f>W301</f>
        <v>0</v>
      </c>
      <c r="X300" s="31">
        <f t="shared" si="798"/>
        <v>177681.19999999998</v>
      </c>
      <c r="Y300" s="31">
        <f t="shared" si="799"/>
        <v>144273</v>
      </c>
      <c r="Z300" s="31">
        <f t="shared" si="800"/>
        <v>144273</v>
      </c>
      <c r="AA300" s="31">
        <f>AA301</f>
        <v>0</v>
      </c>
      <c r="AB300" s="31">
        <f>AB301</f>
        <v>0</v>
      </c>
      <c r="AC300" s="31">
        <f>AC301</f>
        <v>0</v>
      </c>
      <c r="AD300" s="31">
        <f t="shared" si="801"/>
        <v>177681.19999999998</v>
      </c>
      <c r="AE300" s="31">
        <f t="shared" si="802"/>
        <v>144273</v>
      </c>
      <c r="AF300" s="31">
        <f t="shared" si="803"/>
        <v>144273</v>
      </c>
      <c r="AG300" s="31">
        <f>AG301</f>
        <v>0</v>
      </c>
      <c r="AH300" s="31">
        <f>AH301</f>
        <v>0</v>
      </c>
      <c r="AI300" s="31">
        <f>AI301</f>
        <v>0</v>
      </c>
      <c r="AJ300" s="31">
        <f t="shared" si="804"/>
        <v>177681.19999999998</v>
      </c>
      <c r="AK300" s="31">
        <f t="shared" si="805"/>
        <v>144273</v>
      </c>
      <c r="AL300" s="31">
        <f t="shared" si="806"/>
        <v>144273</v>
      </c>
      <c r="AM300" s="31">
        <f>AM301</f>
        <v>0</v>
      </c>
      <c r="AN300" s="31">
        <f>AN301</f>
        <v>0</v>
      </c>
      <c r="AO300" s="31">
        <f>AO301</f>
        <v>0</v>
      </c>
      <c r="AP300" s="31">
        <f t="shared" si="807"/>
        <v>177681.19999999998</v>
      </c>
      <c r="AQ300" s="31">
        <f t="shared" si="808"/>
        <v>144273</v>
      </c>
      <c r="AR300" s="31">
        <f t="shared" si="809"/>
        <v>144273</v>
      </c>
      <c r="AS300" s="31">
        <f>AS301</f>
        <v>0</v>
      </c>
      <c r="AT300" s="31">
        <f>AT301</f>
        <v>0</v>
      </c>
      <c r="AU300" s="31">
        <f>AU301</f>
        <v>0</v>
      </c>
      <c r="AV300" s="31">
        <f t="shared" si="810"/>
        <v>177681.19999999998</v>
      </c>
      <c r="AW300" s="31">
        <f t="shared" si="811"/>
        <v>144273</v>
      </c>
      <c r="AX300" s="31">
        <f t="shared" si="812"/>
        <v>144273</v>
      </c>
      <c r="AY300" s="31">
        <f>AY301</f>
        <v>0</v>
      </c>
      <c r="AZ300" s="31">
        <f>AZ301</f>
        <v>0</v>
      </c>
      <c r="BA300" s="31">
        <f>BA301</f>
        <v>0</v>
      </c>
      <c r="BB300" s="31">
        <f t="shared" si="813"/>
        <v>177681.19999999998</v>
      </c>
      <c r="BC300" s="31">
        <f t="shared" si="814"/>
        <v>144273</v>
      </c>
      <c r="BD300" s="31">
        <f t="shared" si="815"/>
        <v>144273</v>
      </c>
      <c r="BE300" s="31">
        <f>BE301</f>
        <v>0</v>
      </c>
      <c r="BF300" s="31">
        <f>BF301</f>
        <v>0</v>
      </c>
      <c r="BG300" s="31">
        <f>BG301</f>
        <v>0</v>
      </c>
      <c r="BH300" s="31">
        <f t="shared" si="816"/>
        <v>177681.19999999998</v>
      </c>
      <c r="BI300" s="31">
        <f t="shared" si="817"/>
        <v>144273</v>
      </c>
      <c r="BJ300" s="31">
        <f t="shared" si="818"/>
        <v>144273</v>
      </c>
      <c r="BK300" s="31">
        <f>BK301</f>
        <v>0</v>
      </c>
      <c r="BL300" s="31">
        <f>BL301</f>
        <v>0</v>
      </c>
      <c r="BM300" s="31">
        <f>BM301</f>
        <v>0</v>
      </c>
      <c r="BN300" s="31">
        <f t="shared" si="819"/>
        <v>177681.19999999998</v>
      </c>
      <c r="BO300" s="31">
        <f t="shared" si="820"/>
        <v>144273</v>
      </c>
      <c r="BP300" s="31">
        <f t="shared" si="821"/>
        <v>144273</v>
      </c>
      <c r="BQ300" s="31">
        <f>BQ301</f>
        <v>0</v>
      </c>
      <c r="BR300" s="31">
        <f>BR301</f>
        <v>0</v>
      </c>
      <c r="BS300" s="31">
        <f t="shared" si="822"/>
        <v>177681.19999999998</v>
      </c>
      <c r="BT300" s="31">
        <f t="shared" si="823"/>
        <v>144273</v>
      </c>
      <c r="BU300" s="31">
        <f t="shared" si="824"/>
        <v>144273</v>
      </c>
      <c r="BV300" s="31">
        <f>BV301</f>
        <v>0</v>
      </c>
      <c r="BW300" s="31">
        <f>BW301</f>
        <v>0</v>
      </c>
      <c r="BX300" s="31">
        <f t="shared" si="825"/>
        <v>177681.19999999998</v>
      </c>
      <c r="BY300" s="31">
        <f t="shared" si="826"/>
        <v>144273</v>
      </c>
      <c r="BZ300" s="31">
        <f t="shared" si="827"/>
        <v>144273</v>
      </c>
      <c r="CA300" s="31">
        <f>CA301</f>
        <v>0</v>
      </c>
      <c r="CB300" s="31">
        <f>CB301</f>
        <v>0</v>
      </c>
      <c r="CC300" s="31">
        <f>CC301</f>
        <v>0</v>
      </c>
      <c r="CD300" s="31">
        <f t="shared" si="910"/>
        <v>177681.19999999998</v>
      </c>
      <c r="CE300" s="31">
        <f t="shared" si="911"/>
        <v>144273</v>
      </c>
      <c r="CF300" s="31">
        <f t="shared" si="912"/>
        <v>144273</v>
      </c>
      <c r="CG300" s="31">
        <f>CG301</f>
        <v>0</v>
      </c>
      <c r="CH300" s="24"/>
      <c r="CI300" s="40"/>
      <c r="CO300" s="1" t="s">
        <v>31</v>
      </c>
    </row>
    <row r="301" ht="43.75">
      <c r="A301" s="16" t="s">
        <v>218</v>
      </c>
      <c r="B301" s="17">
        <v>600</v>
      </c>
      <c r="C301" s="16"/>
      <c r="D301" s="16"/>
      <c r="E301" s="39" t="s">
        <v>45</v>
      </c>
      <c r="F301" s="31">
        <f>F302+F304</f>
        <v>177681.19999999998</v>
      </c>
      <c r="G301" s="31">
        <f>G302+G304</f>
        <v>144273</v>
      </c>
      <c r="H301" s="31">
        <f>H302+H304</f>
        <v>144273</v>
      </c>
      <c r="I301" s="31">
        <f>I302+I304</f>
        <v>0</v>
      </c>
      <c r="J301" s="31">
        <f>J302+J304</f>
        <v>0</v>
      </c>
      <c r="K301" s="31">
        <f>K302+K304</f>
        <v>0</v>
      </c>
      <c r="L301" s="31">
        <f t="shared" si="792"/>
        <v>177681.19999999998</v>
      </c>
      <c r="M301" s="31">
        <f t="shared" si="793"/>
        <v>144273</v>
      </c>
      <c r="N301" s="31">
        <f t="shared" si="794"/>
        <v>144273</v>
      </c>
      <c r="O301" s="31">
        <f>O302+O304</f>
        <v>0</v>
      </c>
      <c r="P301" s="31">
        <f>P302+P304</f>
        <v>0</v>
      </c>
      <c r="Q301" s="31">
        <f>Q302+Q304</f>
        <v>0</v>
      </c>
      <c r="R301" s="31">
        <f t="shared" si="795"/>
        <v>177681.19999999998</v>
      </c>
      <c r="S301" s="31">
        <f t="shared" si="796"/>
        <v>144273</v>
      </c>
      <c r="T301" s="31">
        <f t="shared" si="797"/>
        <v>144273</v>
      </c>
      <c r="U301" s="31">
        <f>U302+U304</f>
        <v>0</v>
      </c>
      <c r="V301" s="31">
        <f>V302+V304</f>
        <v>0</v>
      </c>
      <c r="W301" s="31">
        <f>W302+W304</f>
        <v>0</v>
      </c>
      <c r="X301" s="31">
        <f t="shared" si="798"/>
        <v>177681.19999999998</v>
      </c>
      <c r="Y301" s="31">
        <f t="shared" si="799"/>
        <v>144273</v>
      </c>
      <c r="Z301" s="31">
        <f t="shared" si="800"/>
        <v>144273</v>
      </c>
      <c r="AA301" s="31">
        <f>AA302+AA304</f>
        <v>0</v>
      </c>
      <c r="AB301" s="31">
        <f>AB302+AB304</f>
        <v>0</v>
      </c>
      <c r="AC301" s="31">
        <f>AC302+AC304</f>
        <v>0</v>
      </c>
      <c r="AD301" s="31">
        <f t="shared" si="801"/>
        <v>177681.19999999998</v>
      </c>
      <c r="AE301" s="31">
        <f t="shared" si="802"/>
        <v>144273</v>
      </c>
      <c r="AF301" s="31">
        <f t="shared" si="803"/>
        <v>144273</v>
      </c>
      <c r="AG301" s="31">
        <f>AG302+AG304</f>
        <v>0</v>
      </c>
      <c r="AH301" s="31">
        <f>AH302+AH304</f>
        <v>0</v>
      </c>
      <c r="AI301" s="31">
        <f>AI302+AI304</f>
        <v>0</v>
      </c>
      <c r="AJ301" s="31">
        <f t="shared" si="804"/>
        <v>177681.19999999998</v>
      </c>
      <c r="AK301" s="31">
        <f t="shared" si="805"/>
        <v>144273</v>
      </c>
      <c r="AL301" s="31">
        <f t="shared" si="806"/>
        <v>144273</v>
      </c>
      <c r="AM301" s="31">
        <f>AM302+AM304</f>
        <v>0</v>
      </c>
      <c r="AN301" s="31">
        <f>AN302+AN304</f>
        <v>0</v>
      </c>
      <c r="AO301" s="31">
        <f>AO302+AO304</f>
        <v>0</v>
      </c>
      <c r="AP301" s="31">
        <f t="shared" si="807"/>
        <v>177681.19999999998</v>
      </c>
      <c r="AQ301" s="31">
        <f t="shared" si="808"/>
        <v>144273</v>
      </c>
      <c r="AR301" s="31">
        <f t="shared" si="809"/>
        <v>144273</v>
      </c>
      <c r="AS301" s="31">
        <f>AS302+AS304</f>
        <v>0</v>
      </c>
      <c r="AT301" s="31">
        <f>AT302+AT304</f>
        <v>0</v>
      </c>
      <c r="AU301" s="31">
        <f>AU302+AU304</f>
        <v>0</v>
      </c>
      <c r="AV301" s="31">
        <f t="shared" si="810"/>
        <v>177681.19999999998</v>
      </c>
      <c r="AW301" s="31">
        <f t="shared" si="811"/>
        <v>144273</v>
      </c>
      <c r="AX301" s="31">
        <f t="shared" si="812"/>
        <v>144273</v>
      </c>
      <c r="AY301" s="31">
        <f>AY302+AY304</f>
        <v>0</v>
      </c>
      <c r="AZ301" s="31">
        <f>AZ302+AZ304</f>
        <v>0</v>
      </c>
      <c r="BA301" s="31">
        <f>BA302+BA304</f>
        <v>0</v>
      </c>
      <c r="BB301" s="31">
        <f t="shared" si="813"/>
        <v>177681.19999999998</v>
      </c>
      <c r="BC301" s="31">
        <f t="shared" si="814"/>
        <v>144273</v>
      </c>
      <c r="BD301" s="31">
        <f t="shared" si="815"/>
        <v>144273</v>
      </c>
      <c r="BE301" s="31">
        <f>BE302+BE304</f>
        <v>0</v>
      </c>
      <c r="BF301" s="31">
        <f>BF302+BF304</f>
        <v>0</v>
      </c>
      <c r="BG301" s="31">
        <f>BG302+BG304</f>
        <v>0</v>
      </c>
      <c r="BH301" s="31">
        <f t="shared" si="816"/>
        <v>177681.19999999998</v>
      </c>
      <c r="BI301" s="31">
        <f t="shared" si="817"/>
        <v>144273</v>
      </c>
      <c r="BJ301" s="31">
        <f t="shared" si="818"/>
        <v>144273</v>
      </c>
      <c r="BK301" s="31">
        <f>BK302+BK304</f>
        <v>0</v>
      </c>
      <c r="BL301" s="31">
        <f>BL302+BL304</f>
        <v>0</v>
      </c>
      <c r="BM301" s="31">
        <f>BM302+BM304</f>
        <v>0</v>
      </c>
      <c r="BN301" s="31">
        <f t="shared" si="819"/>
        <v>177681.19999999998</v>
      </c>
      <c r="BO301" s="31">
        <f t="shared" si="820"/>
        <v>144273</v>
      </c>
      <c r="BP301" s="31">
        <f t="shared" si="821"/>
        <v>144273</v>
      </c>
      <c r="BQ301" s="31">
        <f>BQ302+BQ304</f>
        <v>0</v>
      </c>
      <c r="BR301" s="31">
        <f>BR302+BR304</f>
        <v>0</v>
      </c>
      <c r="BS301" s="31">
        <f t="shared" si="822"/>
        <v>177681.19999999998</v>
      </c>
      <c r="BT301" s="31">
        <f t="shared" si="823"/>
        <v>144273</v>
      </c>
      <c r="BU301" s="31">
        <f t="shared" si="824"/>
        <v>144273</v>
      </c>
      <c r="BV301" s="31">
        <f>BV302+BV304</f>
        <v>0</v>
      </c>
      <c r="BW301" s="31">
        <f>BW302+BW304</f>
        <v>0</v>
      </c>
      <c r="BX301" s="31">
        <f t="shared" si="825"/>
        <v>177681.19999999998</v>
      </c>
      <c r="BY301" s="31">
        <f t="shared" si="826"/>
        <v>144273</v>
      </c>
      <c r="BZ301" s="31">
        <f t="shared" si="827"/>
        <v>144273</v>
      </c>
      <c r="CA301" s="31">
        <f>CA302+CA304</f>
        <v>0</v>
      </c>
      <c r="CB301" s="31">
        <f>CB302+CB304</f>
        <v>0</v>
      </c>
      <c r="CC301" s="31">
        <f>CC302+CC304</f>
        <v>0</v>
      </c>
      <c r="CD301" s="31">
        <f t="shared" si="910"/>
        <v>177681.19999999998</v>
      </c>
      <c r="CE301" s="31">
        <f t="shared" si="911"/>
        <v>144273</v>
      </c>
      <c r="CF301" s="31">
        <f t="shared" si="912"/>
        <v>144273</v>
      </c>
      <c r="CG301" s="31">
        <f>CG302+CG304</f>
        <v>0</v>
      </c>
      <c r="CH301" s="24"/>
      <c r="CI301" s="40"/>
      <c r="CM301" s="1" t="s">
        <v>29</v>
      </c>
    </row>
    <row r="302" ht="15">
      <c r="A302" s="16" t="s">
        <v>218</v>
      </c>
      <c r="B302" s="17">
        <v>610</v>
      </c>
      <c r="C302" s="16"/>
      <c r="D302" s="16"/>
      <c r="E302" s="39" t="s">
        <v>104</v>
      </c>
      <c r="F302" s="31">
        <f>F303</f>
        <v>39872.400000000001</v>
      </c>
      <c r="G302" s="31">
        <f>G303</f>
        <v>45540.099999999999</v>
      </c>
      <c r="H302" s="31">
        <f>H303</f>
        <v>30892.200000000001</v>
      </c>
      <c r="I302" s="31">
        <f>I303</f>
        <v>0</v>
      </c>
      <c r="J302" s="31">
        <f>J303</f>
        <v>0</v>
      </c>
      <c r="K302" s="31">
        <f>K303</f>
        <v>0</v>
      </c>
      <c r="L302" s="31">
        <f t="shared" si="792"/>
        <v>39872.400000000001</v>
      </c>
      <c r="M302" s="31">
        <f t="shared" si="793"/>
        <v>45540.099999999999</v>
      </c>
      <c r="N302" s="31">
        <f t="shared" si="794"/>
        <v>30892.200000000001</v>
      </c>
      <c r="O302" s="31">
        <f>O303</f>
        <v>0</v>
      </c>
      <c r="P302" s="31">
        <f>P303</f>
        <v>0</v>
      </c>
      <c r="Q302" s="31">
        <f>Q303</f>
        <v>0</v>
      </c>
      <c r="R302" s="31">
        <f t="shared" si="795"/>
        <v>39872.400000000001</v>
      </c>
      <c r="S302" s="31">
        <f t="shared" si="796"/>
        <v>45540.099999999999</v>
      </c>
      <c r="T302" s="31">
        <f t="shared" si="797"/>
        <v>30892.200000000001</v>
      </c>
      <c r="U302" s="31">
        <f>U303</f>
        <v>0</v>
      </c>
      <c r="V302" s="31">
        <f>V303</f>
        <v>0</v>
      </c>
      <c r="W302" s="31">
        <f>W303</f>
        <v>0</v>
      </c>
      <c r="X302" s="31">
        <f t="shared" si="798"/>
        <v>39872.400000000001</v>
      </c>
      <c r="Y302" s="31">
        <f t="shared" si="799"/>
        <v>45540.099999999999</v>
      </c>
      <c r="Z302" s="31">
        <f t="shared" si="800"/>
        <v>30892.200000000001</v>
      </c>
      <c r="AA302" s="31">
        <f>AA303</f>
        <v>0</v>
      </c>
      <c r="AB302" s="31">
        <f>AB303</f>
        <v>0</v>
      </c>
      <c r="AC302" s="31">
        <f>AC303</f>
        <v>0</v>
      </c>
      <c r="AD302" s="31">
        <f t="shared" si="801"/>
        <v>39872.400000000001</v>
      </c>
      <c r="AE302" s="31">
        <f t="shared" si="802"/>
        <v>45540.099999999999</v>
      </c>
      <c r="AF302" s="31">
        <f t="shared" si="803"/>
        <v>30892.200000000001</v>
      </c>
      <c r="AG302" s="31">
        <f>AG303</f>
        <v>0</v>
      </c>
      <c r="AH302" s="31">
        <f>AH303</f>
        <v>0</v>
      </c>
      <c r="AI302" s="31">
        <f>AI303</f>
        <v>0</v>
      </c>
      <c r="AJ302" s="31">
        <f t="shared" si="804"/>
        <v>39872.400000000001</v>
      </c>
      <c r="AK302" s="31">
        <f t="shared" si="805"/>
        <v>45540.099999999999</v>
      </c>
      <c r="AL302" s="31">
        <f t="shared" si="806"/>
        <v>30892.200000000001</v>
      </c>
      <c r="AM302" s="31">
        <f>AM303</f>
        <v>0</v>
      </c>
      <c r="AN302" s="31">
        <f>AN303</f>
        <v>0</v>
      </c>
      <c r="AO302" s="31">
        <f>AO303</f>
        <v>0</v>
      </c>
      <c r="AP302" s="31">
        <f t="shared" si="807"/>
        <v>39872.400000000001</v>
      </c>
      <c r="AQ302" s="31">
        <f t="shared" si="808"/>
        <v>45540.099999999999</v>
      </c>
      <c r="AR302" s="31">
        <f t="shared" si="809"/>
        <v>30892.200000000001</v>
      </c>
      <c r="AS302" s="31">
        <f>AS303</f>
        <v>0</v>
      </c>
      <c r="AT302" s="31">
        <f>AT303</f>
        <v>0</v>
      </c>
      <c r="AU302" s="31">
        <f>AU303</f>
        <v>0</v>
      </c>
      <c r="AV302" s="31">
        <f t="shared" si="810"/>
        <v>39872.400000000001</v>
      </c>
      <c r="AW302" s="31">
        <f t="shared" si="811"/>
        <v>45540.099999999999</v>
      </c>
      <c r="AX302" s="31">
        <f t="shared" si="812"/>
        <v>30892.200000000001</v>
      </c>
      <c r="AY302" s="31">
        <f>AY303</f>
        <v>0</v>
      </c>
      <c r="AZ302" s="31">
        <f>AZ303</f>
        <v>0</v>
      </c>
      <c r="BA302" s="31">
        <f>BA303</f>
        <v>0</v>
      </c>
      <c r="BB302" s="31">
        <f t="shared" si="813"/>
        <v>39872.400000000001</v>
      </c>
      <c r="BC302" s="31">
        <f t="shared" si="814"/>
        <v>45540.099999999999</v>
      </c>
      <c r="BD302" s="31">
        <f t="shared" si="815"/>
        <v>30892.200000000001</v>
      </c>
      <c r="BE302" s="31">
        <f>BE303</f>
        <v>0</v>
      </c>
      <c r="BF302" s="31">
        <f>BF303</f>
        <v>0</v>
      </c>
      <c r="BG302" s="31">
        <f>BG303</f>
        <v>0</v>
      </c>
      <c r="BH302" s="31">
        <f t="shared" si="816"/>
        <v>39872.400000000001</v>
      </c>
      <c r="BI302" s="31">
        <f t="shared" si="817"/>
        <v>45540.099999999999</v>
      </c>
      <c r="BJ302" s="31">
        <f t="shared" si="818"/>
        <v>30892.200000000001</v>
      </c>
      <c r="BK302" s="31">
        <f>BK303</f>
        <v>0</v>
      </c>
      <c r="BL302" s="31">
        <f>BL303</f>
        <v>0</v>
      </c>
      <c r="BM302" s="31">
        <f>BM303</f>
        <v>0</v>
      </c>
      <c r="BN302" s="31">
        <f t="shared" si="819"/>
        <v>39872.400000000001</v>
      </c>
      <c r="BO302" s="31">
        <f t="shared" si="820"/>
        <v>45540.099999999999</v>
      </c>
      <c r="BP302" s="31">
        <f t="shared" si="821"/>
        <v>30892.200000000001</v>
      </c>
      <c r="BQ302" s="31">
        <f>BQ303</f>
        <v>0</v>
      </c>
      <c r="BR302" s="31">
        <f>BR303</f>
        <v>0</v>
      </c>
      <c r="BS302" s="31">
        <f t="shared" si="822"/>
        <v>39872.400000000001</v>
      </c>
      <c r="BT302" s="31">
        <f t="shared" si="823"/>
        <v>45540.099999999999</v>
      </c>
      <c r="BU302" s="31">
        <f t="shared" si="824"/>
        <v>30892.200000000001</v>
      </c>
      <c r="BV302" s="31">
        <f>BV303</f>
        <v>0</v>
      </c>
      <c r="BW302" s="31">
        <f>BW303</f>
        <v>0</v>
      </c>
      <c r="BX302" s="31">
        <f t="shared" si="825"/>
        <v>39872.400000000001</v>
      </c>
      <c r="BY302" s="31">
        <f t="shared" si="826"/>
        <v>45540.099999999999</v>
      </c>
      <c r="BZ302" s="31">
        <f t="shared" si="827"/>
        <v>30892.200000000001</v>
      </c>
      <c r="CA302" s="31">
        <f>CA303</f>
        <v>0</v>
      </c>
      <c r="CB302" s="31">
        <f>CB303</f>
        <v>0</v>
      </c>
      <c r="CC302" s="31">
        <f>CC303</f>
        <v>0</v>
      </c>
      <c r="CD302" s="31">
        <f t="shared" si="910"/>
        <v>39872.400000000001</v>
      </c>
      <c r="CE302" s="31">
        <f t="shared" si="911"/>
        <v>45540.099999999999</v>
      </c>
      <c r="CF302" s="31">
        <f t="shared" si="912"/>
        <v>30892.200000000001</v>
      </c>
      <c r="CG302" s="31">
        <f>CG303</f>
        <v>0</v>
      </c>
      <c r="CH302" s="24"/>
      <c r="CI302" s="40"/>
      <c r="CN302" s="1" t="s">
        <v>30</v>
      </c>
    </row>
    <row r="303" ht="15">
      <c r="A303" s="16" t="s">
        <v>218</v>
      </c>
      <c r="B303" s="17">
        <v>610</v>
      </c>
      <c r="C303" s="16" t="s">
        <v>49</v>
      </c>
      <c r="D303" s="16" t="s">
        <v>42</v>
      </c>
      <c r="E303" s="39" t="s">
        <v>50</v>
      </c>
      <c r="F303" s="31">
        <v>39872.400000000001</v>
      </c>
      <c r="G303" s="31">
        <v>45540.099999999999</v>
      </c>
      <c r="H303" s="31">
        <v>30892.200000000001</v>
      </c>
      <c r="I303" s="31"/>
      <c r="J303" s="31"/>
      <c r="K303" s="31"/>
      <c r="L303" s="31">
        <f t="shared" si="792"/>
        <v>39872.400000000001</v>
      </c>
      <c r="M303" s="31">
        <f t="shared" si="793"/>
        <v>45540.099999999999</v>
      </c>
      <c r="N303" s="31">
        <f t="shared" si="794"/>
        <v>30892.200000000001</v>
      </c>
      <c r="O303" s="31"/>
      <c r="P303" s="31"/>
      <c r="Q303" s="31"/>
      <c r="R303" s="31">
        <f t="shared" si="795"/>
        <v>39872.400000000001</v>
      </c>
      <c r="S303" s="31">
        <f t="shared" si="796"/>
        <v>45540.099999999999</v>
      </c>
      <c r="T303" s="31">
        <f t="shared" si="797"/>
        <v>30892.200000000001</v>
      </c>
      <c r="U303" s="31"/>
      <c r="V303" s="31"/>
      <c r="W303" s="31"/>
      <c r="X303" s="31">
        <f t="shared" si="798"/>
        <v>39872.400000000001</v>
      </c>
      <c r="Y303" s="31">
        <f t="shared" si="799"/>
        <v>45540.099999999999</v>
      </c>
      <c r="Z303" s="31">
        <f t="shared" si="800"/>
        <v>30892.200000000001</v>
      </c>
      <c r="AA303" s="31"/>
      <c r="AB303" s="31"/>
      <c r="AC303" s="31"/>
      <c r="AD303" s="31">
        <f t="shared" si="801"/>
        <v>39872.400000000001</v>
      </c>
      <c r="AE303" s="31">
        <f t="shared" si="802"/>
        <v>45540.099999999999</v>
      </c>
      <c r="AF303" s="31">
        <f t="shared" si="803"/>
        <v>30892.200000000001</v>
      </c>
      <c r="AG303" s="31"/>
      <c r="AH303" s="31"/>
      <c r="AI303" s="31"/>
      <c r="AJ303" s="31">
        <f t="shared" si="804"/>
        <v>39872.400000000001</v>
      </c>
      <c r="AK303" s="31">
        <f t="shared" si="805"/>
        <v>45540.099999999999</v>
      </c>
      <c r="AL303" s="31">
        <f t="shared" si="806"/>
        <v>30892.200000000001</v>
      </c>
      <c r="AM303" s="31"/>
      <c r="AN303" s="31"/>
      <c r="AO303" s="31"/>
      <c r="AP303" s="31">
        <f t="shared" si="807"/>
        <v>39872.400000000001</v>
      </c>
      <c r="AQ303" s="31">
        <f t="shared" si="808"/>
        <v>45540.099999999999</v>
      </c>
      <c r="AR303" s="31">
        <f t="shared" si="809"/>
        <v>30892.200000000001</v>
      </c>
      <c r="AS303" s="31"/>
      <c r="AT303" s="31"/>
      <c r="AU303" s="31"/>
      <c r="AV303" s="31">
        <f t="shared" si="810"/>
        <v>39872.400000000001</v>
      </c>
      <c r="AW303" s="31">
        <f t="shared" si="811"/>
        <v>45540.099999999999</v>
      </c>
      <c r="AX303" s="31">
        <f t="shared" si="812"/>
        <v>30892.200000000001</v>
      </c>
      <c r="AY303" s="31"/>
      <c r="AZ303" s="31"/>
      <c r="BA303" s="31"/>
      <c r="BB303" s="31">
        <f t="shared" si="813"/>
        <v>39872.400000000001</v>
      </c>
      <c r="BC303" s="31">
        <f t="shared" si="814"/>
        <v>45540.099999999999</v>
      </c>
      <c r="BD303" s="31">
        <f t="shared" si="815"/>
        <v>30892.200000000001</v>
      </c>
      <c r="BE303" s="31"/>
      <c r="BF303" s="31"/>
      <c r="BG303" s="31"/>
      <c r="BH303" s="31">
        <f t="shared" si="816"/>
        <v>39872.400000000001</v>
      </c>
      <c r="BI303" s="31">
        <f t="shared" si="817"/>
        <v>45540.099999999999</v>
      </c>
      <c r="BJ303" s="31">
        <f t="shared" si="818"/>
        <v>30892.200000000001</v>
      </c>
      <c r="BK303" s="31"/>
      <c r="BL303" s="31"/>
      <c r="BM303" s="31"/>
      <c r="BN303" s="31">
        <f t="shared" si="819"/>
        <v>39872.400000000001</v>
      </c>
      <c r="BO303" s="31">
        <f t="shared" si="820"/>
        <v>45540.099999999999</v>
      </c>
      <c r="BP303" s="31">
        <f t="shared" si="821"/>
        <v>30892.200000000001</v>
      </c>
      <c r="BQ303" s="31"/>
      <c r="BR303" s="31"/>
      <c r="BS303" s="31">
        <f t="shared" si="822"/>
        <v>39872.400000000001</v>
      </c>
      <c r="BT303" s="31">
        <f t="shared" si="823"/>
        <v>45540.099999999999</v>
      </c>
      <c r="BU303" s="31">
        <f t="shared" si="824"/>
        <v>30892.200000000001</v>
      </c>
      <c r="BV303" s="31"/>
      <c r="BW303" s="31"/>
      <c r="BX303" s="31">
        <f t="shared" si="825"/>
        <v>39872.400000000001</v>
      </c>
      <c r="BY303" s="31">
        <f t="shared" si="826"/>
        <v>45540.099999999999</v>
      </c>
      <c r="BZ303" s="31">
        <f t="shared" si="827"/>
        <v>30892.200000000001</v>
      </c>
      <c r="CA303" s="31"/>
      <c r="CB303" s="31"/>
      <c r="CC303" s="31"/>
      <c r="CD303" s="31">
        <f t="shared" si="910"/>
        <v>39872.400000000001</v>
      </c>
      <c r="CE303" s="31">
        <f t="shared" si="911"/>
        <v>45540.099999999999</v>
      </c>
      <c r="CF303" s="31">
        <f t="shared" si="912"/>
        <v>30892.200000000001</v>
      </c>
      <c r="CG303" s="31"/>
      <c r="CH303" s="24"/>
      <c r="CI303" s="40"/>
    </row>
    <row r="304" ht="15">
      <c r="A304" s="16" t="s">
        <v>218</v>
      </c>
      <c r="B304" s="17">
        <v>620</v>
      </c>
      <c r="C304" s="16"/>
      <c r="D304" s="16"/>
      <c r="E304" s="39" t="s">
        <v>46</v>
      </c>
      <c r="F304" s="31">
        <f>F305+F306</f>
        <v>137808.79999999999</v>
      </c>
      <c r="G304" s="31">
        <f>G305+G306</f>
        <v>98732.899999999994</v>
      </c>
      <c r="H304" s="31">
        <f>H305+H306</f>
        <v>113380.8</v>
      </c>
      <c r="I304" s="31">
        <f>I305+I306</f>
        <v>0</v>
      </c>
      <c r="J304" s="31">
        <f>J305+J306</f>
        <v>0</v>
      </c>
      <c r="K304" s="31">
        <f>K305+K306</f>
        <v>0</v>
      </c>
      <c r="L304" s="31">
        <f t="shared" si="792"/>
        <v>137808.79999999999</v>
      </c>
      <c r="M304" s="31">
        <f t="shared" si="793"/>
        <v>98732.899999999994</v>
      </c>
      <c r="N304" s="31">
        <f t="shared" si="794"/>
        <v>113380.8</v>
      </c>
      <c r="O304" s="31">
        <f>O305+O306</f>
        <v>0</v>
      </c>
      <c r="P304" s="31">
        <f>P305+P306</f>
        <v>0</v>
      </c>
      <c r="Q304" s="31">
        <f>Q305+Q306</f>
        <v>0</v>
      </c>
      <c r="R304" s="31">
        <f t="shared" si="795"/>
        <v>137808.79999999999</v>
      </c>
      <c r="S304" s="31">
        <f t="shared" si="796"/>
        <v>98732.899999999994</v>
      </c>
      <c r="T304" s="31">
        <f t="shared" si="797"/>
        <v>113380.8</v>
      </c>
      <c r="U304" s="31">
        <f>U305+U306</f>
        <v>0</v>
      </c>
      <c r="V304" s="31">
        <f>V305+V306</f>
        <v>0</v>
      </c>
      <c r="W304" s="31">
        <f>W305+W306</f>
        <v>0</v>
      </c>
      <c r="X304" s="31">
        <f t="shared" si="798"/>
        <v>137808.79999999999</v>
      </c>
      <c r="Y304" s="31">
        <f t="shared" si="799"/>
        <v>98732.899999999994</v>
      </c>
      <c r="Z304" s="31">
        <f t="shared" si="800"/>
        <v>113380.8</v>
      </c>
      <c r="AA304" s="31">
        <f>AA305+AA306</f>
        <v>0</v>
      </c>
      <c r="AB304" s="31">
        <f>AB305+AB306</f>
        <v>0</v>
      </c>
      <c r="AC304" s="31">
        <f>AC305+AC306</f>
        <v>0</v>
      </c>
      <c r="AD304" s="31">
        <f t="shared" si="801"/>
        <v>137808.79999999999</v>
      </c>
      <c r="AE304" s="31">
        <f t="shared" si="802"/>
        <v>98732.899999999994</v>
      </c>
      <c r="AF304" s="31">
        <f t="shared" si="803"/>
        <v>113380.8</v>
      </c>
      <c r="AG304" s="31">
        <f>AG305+AG306</f>
        <v>0</v>
      </c>
      <c r="AH304" s="31">
        <f>AH305+AH306</f>
        <v>0</v>
      </c>
      <c r="AI304" s="31">
        <f>AI305+AI306</f>
        <v>0</v>
      </c>
      <c r="AJ304" s="31">
        <f t="shared" si="804"/>
        <v>137808.79999999999</v>
      </c>
      <c r="AK304" s="31">
        <f t="shared" si="805"/>
        <v>98732.899999999994</v>
      </c>
      <c r="AL304" s="31">
        <f t="shared" si="806"/>
        <v>113380.8</v>
      </c>
      <c r="AM304" s="31">
        <f>AM305+AM306</f>
        <v>0</v>
      </c>
      <c r="AN304" s="31">
        <f>AN305+AN306</f>
        <v>0</v>
      </c>
      <c r="AO304" s="31">
        <f>AO305+AO306</f>
        <v>0</v>
      </c>
      <c r="AP304" s="31">
        <f t="shared" si="807"/>
        <v>137808.79999999999</v>
      </c>
      <c r="AQ304" s="31">
        <f t="shared" si="808"/>
        <v>98732.899999999994</v>
      </c>
      <c r="AR304" s="31">
        <f t="shared" si="809"/>
        <v>113380.8</v>
      </c>
      <c r="AS304" s="31">
        <f>AS305+AS306</f>
        <v>0</v>
      </c>
      <c r="AT304" s="31">
        <f>AT305+AT306</f>
        <v>0</v>
      </c>
      <c r="AU304" s="31">
        <f>AU305+AU306</f>
        <v>0</v>
      </c>
      <c r="AV304" s="31">
        <f t="shared" si="810"/>
        <v>137808.79999999999</v>
      </c>
      <c r="AW304" s="31">
        <f t="shared" si="811"/>
        <v>98732.899999999994</v>
      </c>
      <c r="AX304" s="31">
        <f t="shared" si="812"/>
        <v>113380.8</v>
      </c>
      <c r="AY304" s="31">
        <f>AY305+AY306</f>
        <v>0</v>
      </c>
      <c r="AZ304" s="31">
        <f>AZ305+AZ306</f>
        <v>0</v>
      </c>
      <c r="BA304" s="31">
        <f>BA305+BA306</f>
        <v>0</v>
      </c>
      <c r="BB304" s="31">
        <f t="shared" si="813"/>
        <v>137808.79999999999</v>
      </c>
      <c r="BC304" s="31">
        <f t="shared" si="814"/>
        <v>98732.899999999994</v>
      </c>
      <c r="BD304" s="31">
        <f t="shared" si="815"/>
        <v>113380.8</v>
      </c>
      <c r="BE304" s="31">
        <f>BE305+BE306</f>
        <v>0</v>
      </c>
      <c r="BF304" s="31">
        <f>BF305+BF306</f>
        <v>0</v>
      </c>
      <c r="BG304" s="31">
        <f>BG305+BG306</f>
        <v>0</v>
      </c>
      <c r="BH304" s="31">
        <f t="shared" si="816"/>
        <v>137808.79999999999</v>
      </c>
      <c r="BI304" s="31">
        <f t="shared" si="817"/>
        <v>98732.899999999994</v>
      </c>
      <c r="BJ304" s="31">
        <f t="shared" si="818"/>
        <v>113380.8</v>
      </c>
      <c r="BK304" s="31">
        <f>BK305+BK306</f>
        <v>0</v>
      </c>
      <c r="BL304" s="31">
        <f>BL305+BL306</f>
        <v>0</v>
      </c>
      <c r="BM304" s="31">
        <f>BM305+BM306</f>
        <v>0</v>
      </c>
      <c r="BN304" s="31">
        <f t="shared" si="819"/>
        <v>137808.79999999999</v>
      </c>
      <c r="BO304" s="31">
        <f t="shared" si="820"/>
        <v>98732.899999999994</v>
      </c>
      <c r="BP304" s="31">
        <f t="shared" si="821"/>
        <v>113380.8</v>
      </c>
      <c r="BQ304" s="31">
        <f>BQ305+BQ306</f>
        <v>0</v>
      </c>
      <c r="BR304" s="31">
        <f>BR305+BR306</f>
        <v>0</v>
      </c>
      <c r="BS304" s="31">
        <f t="shared" si="822"/>
        <v>137808.79999999999</v>
      </c>
      <c r="BT304" s="31">
        <f t="shared" si="823"/>
        <v>98732.899999999994</v>
      </c>
      <c r="BU304" s="31">
        <f t="shared" si="824"/>
        <v>113380.8</v>
      </c>
      <c r="BV304" s="31">
        <f>BV305+BV306</f>
        <v>0</v>
      </c>
      <c r="BW304" s="31">
        <f>BW305+BW306</f>
        <v>0</v>
      </c>
      <c r="BX304" s="31">
        <f t="shared" si="825"/>
        <v>137808.79999999999</v>
      </c>
      <c r="BY304" s="31">
        <f t="shared" si="826"/>
        <v>98732.899999999994</v>
      </c>
      <c r="BZ304" s="31">
        <f t="shared" si="827"/>
        <v>113380.8</v>
      </c>
      <c r="CA304" s="31">
        <f>CA305+CA306</f>
        <v>0</v>
      </c>
      <c r="CB304" s="31">
        <f>CB305+CB306</f>
        <v>0</v>
      </c>
      <c r="CC304" s="31">
        <f>CC305+CC306</f>
        <v>0</v>
      </c>
      <c r="CD304" s="31">
        <f t="shared" si="910"/>
        <v>137808.79999999999</v>
      </c>
      <c r="CE304" s="31">
        <f t="shared" si="911"/>
        <v>98732.899999999994</v>
      </c>
      <c r="CF304" s="31">
        <f t="shared" si="912"/>
        <v>113380.8</v>
      </c>
      <c r="CG304" s="31">
        <f>CG305+CG306</f>
        <v>0</v>
      </c>
      <c r="CH304" s="24"/>
      <c r="CI304" s="40"/>
      <c r="CN304" s="1" t="s">
        <v>30</v>
      </c>
    </row>
    <row r="305" ht="15">
      <c r="A305" s="16" t="s">
        <v>218</v>
      </c>
      <c r="B305" s="17">
        <v>620</v>
      </c>
      <c r="C305" s="16" t="s">
        <v>47</v>
      </c>
      <c r="D305" s="16" t="s">
        <v>67</v>
      </c>
      <c r="E305" s="39" t="s">
        <v>217</v>
      </c>
      <c r="F305" s="31">
        <v>66259.100000000006</v>
      </c>
      <c r="G305" s="31">
        <v>28177.700000000001</v>
      </c>
      <c r="H305" s="31">
        <v>2092.8000000000002</v>
      </c>
      <c r="I305" s="31"/>
      <c r="J305" s="31"/>
      <c r="K305" s="31"/>
      <c r="L305" s="31">
        <f t="shared" si="792"/>
        <v>66259.100000000006</v>
      </c>
      <c r="M305" s="31">
        <f t="shared" si="793"/>
        <v>28177.700000000001</v>
      </c>
      <c r="N305" s="31">
        <f t="shared" si="794"/>
        <v>2092.8000000000002</v>
      </c>
      <c r="O305" s="31"/>
      <c r="P305" s="31"/>
      <c r="Q305" s="31"/>
      <c r="R305" s="31">
        <f t="shared" si="795"/>
        <v>66259.100000000006</v>
      </c>
      <c r="S305" s="31">
        <f t="shared" si="796"/>
        <v>28177.700000000001</v>
      </c>
      <c r="T305" s="31">
        <f t="shared" si="797"/>
        <v>2092.8000000000002</v>
      </c>
      <c r="U305" s="31"/>
      <c r="V305" s="31"/>
      <c r="W305" s="31"/>
      <c r="X305" s="31">
        <f t="shared" si="798"/>
        <v>66259.100000000006</v>
      </c>
      <c r="Y305" s="31">
        <f t="shared" si="799"/>
        <v>28177.700000000001</v>
      </c>
      <c r="Z305" s="31">
        <f t="shared" si="800"/>
        <v>2092.8000000000002</v>
      </c>
      <c r="AA305" s="31"/>
      <c r="AB305" s="31"/>
      <c r="AC305" s="31"/>
      <c r="AD305" s="31">
        <f t="shared" si="801"/>
        <v>66259.100000000006</v>
      </c>
      <c r="AE305" s="31">
        <f t="shared" si="802"/>
        <v>28177.700000000001</v>
      </c>
      <c r="AF305" s="31">
        <f t="shared" si="803"/>
        <v>2092.8000000000002</v>
      </c>
      <c r="AG305" s="31"/>
      <c r="AH305" s="31"/>
      <c r="AI305" s="31"/>
      <c r="AJ305" s="31">
        <f t="shared" si="804"/>
        <v>66259.100000000006</v>
      </c>
      <c r="AK305" s="31">
        <f t="shared" si="805"/>
        <v>28177.700000000001</v>
      </c>
      <c r="AL305" s="31">
        <f t="shared" si="806"/>
        <v>2092.8000000000002</v>
      </c>
      <c r="AM305" s="31"/>
      <c r="AN305" s="31"/>
      <c r="AO305" s="31"/>
      <c r="AP305" s="31">
        <f t="shared" si="807"/>
        <v>66259.100000000006</v>
      </c>
      <c r="AQ305" s="31">
        <f t="shared" si="808"/>
        <v>28177.700000000001</v>
      </c>
      <c r="AR305" s="31">
        <f t="shared" si="809"/>
        <v>2092.8000000000002</v>
      </c>
      <c r="AS305" s="31"/>
      <c r="AT305" s="31"/>
      <c r="AU305" s="31"/>
      <c r="AV305" s="31">
        <f t="shared" si="810"/>
        <v>66259.100000000006</v>
      </c>
      <c r="AW305" s="31">
        <f t="shared" si="811"/>
        <v>28177.700000000001</v>
      </c>
      <c r="AX305" s="31">
        <f t="shared" si="812"/>
        <v>2092.8000000000002</v>
      </c>
      <c r="AY305" s="31"/>
      <c r="AZ305" s="31"/>
      <c r="BA305" s="31"/>
      <c r="BB305" s="31">
        <f t="shared" si="813"/>
        <v>66259.100000000006</v>
      </c>
      <c r="BC305" s="31">
        <f t="shared" si="814"/>
        <v>28177.700000000001</v>
      </c>
      <c r="BD305" s="31">
        <f t="shared" si="815"/>
        <v>2092.8000000000002</v>
      </c>
      <c r="BE305" s="31"/>
      <c r="BF305" s="31"/>
      <c r="BG305" s="31"/>
      <c r="BH305" s="31">
        <f t="shared" si="816"/>
        <v>66259.100000000006</v>
      </c>
      <c r="BI305" s="31">
        <f t="shared" si="817"/>
        <v>28177.700000000001</v>
      </c>
      <c r="BJ305" s="31">
        <f t="shared" si="818"/>
        <v>2092.8000000000002</v>
      </c>
      <c r="BK305" s="31"/>
      <c r="BL305" s="31"/>
      <c r="BM305" s="31"/>
      <c r="BN305" s="31">
        <f t="shared" si="819"/>
        <v>66259.100000000006</v>
      </c>
      <c r="BO305" s="31">
        <f t="shared" si="820"/>
        <v>28177.700000000001</v>
      </c>
      <c r="BP305" s="31">
        <f t="shared" si="821"/>
        <v>2092.8000000000002</v>
      </c>
      <c r="BQ305" s="31"/>
      <c r="BR305" s="31"/>
      <c r="BS305" s="31">
        <f t="shared" si="822"/>
        <v>66259.100000000006</v>
      </c>
      <c r="BT305" s="31">
        <f t="shared" si="823"/>
        <v>28177.700000000001</v>
      </c>
      <c r="BU305" s="31">
        <f t="shared" si="824"/>
        <v>2092.8000000000002</v>
      </c>
      <c r="BV305" s="31"/>
      <c r="BW305" s="31"/>
      <c r="BX305" s="31">
        <f t="shared" si="825"/>
        <v>66259.100000000006</v>
      </c>
      <c r="BY305" s="31">
        <f t="shared" si="826"/>
        <v>28177.700000000001</v>
      </c>
      <c r="BZ305" s="31">
        <f t="shared" si="827"/>
        <v>2092.8000000000002</v>
      </c>
      <c r="CA305" s="31"/>
      <c r="CB305" s="31"/>
      <c r="CC305" s="31"/>
      <c r="CD305" s="31">
        <f t="shared" si="910"/>
        <v>66259.100000000006</v>
      </c>
      <c r="CE305" s="31">
        <f t="shared" si="911"/>
        <v>28177.700000000001</v>
      </c>
      <c r="CF305" s="31">
        <f t="shared" si="912"/>
        <v>2092.8000000000002</v>
      </c>
      <c r="CG305" s="31"/>
      <c r="CH305" s="24"/>
      <c r="CI305" s="40"/>
    </row>
    <row r="306" ht="15">
      <c r="A306" s="16" t="s">
        <v>218</v>
      </c>
      <c r="B306" s="17">
        <v>620</v>
      </c>
      <c r="C306" s="16" t="s">
        <v>49</v>
      </c>
      <c r="D306" s="16" t="s">
        <v>42</v>
      </c>
      <c r="E306" s="39" t="s">
        <v>50</v>
      </c>
      <c r="F306" s="31">
        <v>71549.699999999997</v>
      </c>
      <c r="G306" s="31">
        <v>70555.199999999997</v>
      </c>
      <c r="H306" s="31">
        <v>111288</v>
      </c>
      <c r="I306" s="31"/>
      <c r="J306" s="31"/>
      <c r="K306" s="31"/>
      <c r="L306" s="31">
        <f t="shared" si="792"/>
        <v>71549.699999999997</v>
      </c>
      <c r="M306" s="31">
        <f t="shared" si="793"/>
        <v>70555.199999999997</v>
      </c>
      <c r="N306" s="31">
        <f t="shared" si="794"/>
        <v>111288</v>
      </c>
      <c r="O306" s="31"/>
      <c r="P306" s="31"/>
      <c r="Q306" s="31"/>
      <c r="R306" s="31">
        <f t="shared" si="795"/>
        <v>71549.699999999997</v>
      </c>
      <c r="S306" s="31">
        <f t="shared" si="796"/>
        <v>70555.199999999997</v>
      </c>
      <c r="T306" s="31">
        <f t="shared" si="797"/>
        <v>111288</v>
      </c>
      <c r="U306" s="31"/>
      <c r="V306" s="31"/>
      <c r="W306" s="31"/>
      <c r="X306" s="31">
        <f t="shared" si="798"/>
        <v>71549.699999999997</v>
      </c>
      <c r="Y306" s="31">
        <f t="shared" si="799"/>
        <v>70555.199999999997</v>
      </c>
      <c r="Z306" s="31">
        <f t="shared" si="800"/>
        <v>111288</v>
      </c>
      <c r="AA306" s="31"/>
      <c r="AB306" s="31"/>
      <c r="AC306" s="31"/>
      <c r="AD306" s="31">
        <f t="shared" si="801"/>
        <v>71549.699999999997</v>
      </c>
      <c r="AE306" s="31">
        <f t="shared" si="802"/>
        <v>70555.199999999997</v>
      </c>
      <c r="AF306" s="31">
        <f t="shared" si="803"/>
        <v>111288</v>
      </c>
      <c r="AG306" s="31"/>
      <c r="AH306" s="31"/>
      <c r="AI306" s="31"/>
      <c r="AJ306" s="31">
        <f t="shared" si="804"/>
        <v>71549.699999999997</v>
      </c>
      <c r="AK306" s="31">
        <f t="shared" si="805"/>
        <v>70555.199999999997</v>
      </c>
      <c r="AL306" s="31">
        <f t="shared" si="806"/>
        <v>111288</v>
      </c>
      <c r="AM306" s="31"/>
      <c r="AN306" s="31"/>
      <c r="AO306" s="31"/>
      <c r="AP306" s="31">
        <f t="shared" si="807"/>
        <v>71549.699999999997</v>
      </c>
      <c r="AQ306" s="31">
        <f t="shared" si="808"/>
        <v>70555.199999999997</v>
      </c>
      <c r="AR306" s="31">
        <f t="shared" si="809"/>
        <v>111288</v>
      </c>
      <c r="AS306" s="31"/>
      <c r="AT306" s="31"/>
      <c r="AU306" s="31"/>
      <c r="AV306" s="31">
        <f t="shared" si="810"/>
        <v>71549.699999999997</v>
      </c>
      <c r="AW306" s="31">
        <f t="shared" si="811"/>
        <v>70555.199999999997</v>
      </c>
      <c r="AX306" s="31">
        <f t="shared" si="812"/>
        <v>111288</v>
      </c>
      <c r="AY306" s="31"/>
      <c r="AZ306" s="31"/>
      <c r="BA306" s="31"/>
      <c r="BB306" s="31">
        <f t="shared" si="813"/>
        <v>71549.699999999997</v>
      </c>
      <c r="BC306" s="31">
        <f t="shared" si="814"/>
        <v>70555.199999999997</v>
      </c>
      <c r="BD306" s="31">
        <f t="shared" si="815"/>
        <v>111288</v>
      </c>
      <c r="BE306" s="31"/>
      <c r="BF306" s="31"/>
      <c r="BG306" s="31"/>
      <c r="BH306" s="31">
        <f t="shared" si="816"/>
        <v>71549.699999999997</v>
      </c>
      <c r="BI306" s="31">
        <f t="shared" si="817"/>
        <v>70555.199999999997</v>
      </c>
      <c r="BJ306" s="31">
        <f t="shared" si="818"/>
        <v>111288</v>
      </c>
      <c r="BK306" s="31"/>
      <c r="BL306" s="31"/>
      <c r="BM306" s="31"/>
      <c r="BN306" s="31">
        <f t="shared" si="819"/>
        <v>71549.699999999997</v>
      </c>
      <c r="BO306" s="31">
        <f t="shared" si="820"/>
        <v>70555.199999999997</v>
      </c>
      <c r="BP306" s="31">
        <f t="shared" si="821"/>
        <v>111288</v>
      </c>
      <c r="BQ306" s="31"/>
      <c r="BR306" s="31"/>
      <c r="BS306" s="31">
        <f t="shared" si="822"/>
        <v>71549.699999999997</v>
      </c>
      <c r="BT306" s="31">
        <f t="shared" si="823"/>
        <v>70555.199999999997</v>
      </c>
      <c r="BU306" s="31">
        <f t="shared" si="824"/>
        <v>111288</v>
      </c>
      <c r="BV306" s="31"/>
      <c r="BW306" s="31"/>
      <c r="BX306" s="31">
        <f t="shared" si="825"/>
        <v>71549.699999999997</v>
      </c>
      <c r="BY306" s="31">
        <f t="shared" si="826"/>
        <v>70555.199999999997</v>
      </c>
      <c r="BZ306" s="31">
        <f t="shared" si="827"/>
        <v>111288</v>
      </c>
      <c r="CA306" s="31"/>
      <c r="CB306" s="31"/>
      <c r="CC306" s="31"/>
      <c r="CD306" s="31">
        <f t="shared" si="910"/>
        <v>71549.699999999997</v>
      </c>
      <c r="CE306" s="31">
        <f t="shared" si="911"/>
        <v>70555.199999999997</v>
      </c>
      <c r="CF306" s="31">
        <f t="shared" si="912"/>
        <v>111288</v>
      </c>
      <c r="CG306" s="31"/>
      <c r="CH306" s="24"/>
      <c r="CI306" s="40"/>
    </row>
    <row r="307" ht="71.599999999999994">
      <c r="A307" s="16" t="s">
        <v>220</v>
      </c>
      <c r="B307" s="17"/>
      <c r="C307" s="16"/>
      <c r="D307" s="16"/>
      <c r="E307" s="39" t="s">
        <v>221</v>
      </c>
      <c r="F307" s="31">
        <f t="shared" ref="F307:F311" si="913">F308</f>
        <v>43000</v>
      </c>
      <c r="G307" s="31">
        <f t="shared" ref="G307:G311" si="914">G308</f>
        <v>0</v>
      </c>
      <c r="H307" s="31">
        <f t="shared" ref="H307:H311" si="915">H308</f>
        <v>0</v>
      </c>
      <c r="I307" s="31">
        <f t="shared" ref="I307:I311" si="916">I308</f>
        <v>0</v>
      </c>
      <c r="J307" s="31">
        <f t="shared" ref="J307:J311" si="917">J308</f>
        <v>0</v>
      </c>
      <c r="K307" s="31">
        <f t="shared" ref="K307:K311" si="918">K308</f>
        <v>0</v>
      </c>
      <c r="L307" s="31">
        <f t="shared" si="792"/>
        <v>43000</v>
      </c>
      <c r="M307" s="31">
        <f t="shared" si="793"/>
        <v>0</v>
      </c>
      <c r="N307" s="31">
        <f t="shared" si="794"/>
        <v>0</v>
      </c>
      <c r="O307" s="31">
        <f t="shared" ref="O307:O311" si="919">O308</f>
        <v>0</v>
      </c>
      <c r="P307" s="31">
        <f t="shared" ref="P307:P311" si="920">P308</f>
        <v>0</v>
      </c>
      <c r="Q307" s="31">
        <f t="shared" ref="Q307:Q311" si="921">Q308</f>
        <v>0</v>
      </c>
      <c r="R307" s="31">
        <f t="shared" si="795"/>
        <v>43000</v>
      </c>
      <c r="S307" s="31">
        <f t="shared" si="796"/>
        <v>0</v>
      </c>
      <c r="T307" s="31">
        <f t="shared" si="797"/>
        <v>0</v>
      </c>
      <c r="U307" s="31">
        <f t="shared" ref="U307:U311" si="922">U308</f>
        <v>0</v>
      </c>
      <c r="V307" s="31">
        <f t="shared" ref="V307:V311" si="923">V308</f>
        <v>0</v>
      </c>
      <c r="W307" s="31">
        <f t="shared" ref="W307:W311" si="924">W308</f>
        <v>0</v>
      </c>
      <c r="X307" s="31">
        <f t="shared" si="798"/>
        <v>43000</v>
      </c>
      <c r="Y307" s="31">
        <f t="shared" si="799"/>
        <v>0</v>
      </c>
      <c r="Z307" s="31">
        <f t="shared" si="800"/>
        <v>0</v>
      </c>
      <c r="AA307" s="31">
        <f t="shared" ref="AA307:AA311" si="925">AA308</f>
        <v>0</v>
      </c>
      <c r="AB307" s="31">
        <f t="shared" ref="AB307:AB311" si="926">AB308</f>
        <v>0</v>
      </c>
      <c r="AC307" s="31">
        <f t="shared" ref="AC307:AC311" si="927">AC308</f>
        <v>0</v>
      </c>
      <c r="AD307" s="31">
        <f t="shared" si="801"/>
        <v>43000</v>
      </c>
      <c r="AE307" s="31">
        <f t="shared" si="802"/>
        <v>0</v>
      </c>
      <c r="AF307" s="31">
        <f t="shared" si="803"/>
        <v>0</v>
      </c>
      <c r="AG307" s="31">
        <f t="shared" ref="AG307:AG311" si="928">AG308</f>
        <v>0</v>
      </c>
      <c r="AH307" s="31">
        <f t="shared" ref="AH307:AH311" si="929">AH308</f>
        <v>0</v>
      </c>
      <c r="AI307" s="31">
        <f t="shared" ref="AI307:AI311" si="930">AI308</f>
        <v>0</v>
      </c>
      <c r="AJ307" s="31">
        <f t="shared" si="804"/>
        <v>43000</v>
      </c>
      <c r="AK307" s="31">
        <f t="shared" si="805"/>
        <v>0</v>
      </c>
      <c r="AL307" s="31">
        <f t="shared" si="806"/>
        <v>0</v>
      </c>
      <c r="AM307" s="31">
        <f t="shared" ref="AM307:AM311" si="931">AM308</f>
        <v>0</v>
      </c>
      <c r="AN307" s="31">
        <f t="shared" ref="AN307:AN311" si="932">AN308</f>
        <v>0</v>
      </c>
      <c r="AO307" s="31">
        <f t="shared" ref="AO307:AO311" si="933">AO308</f>
        <v>0</v>
      </c>
      <c r="AP307" s="31">
        <f t="shared" si="807"/>
        <v>43000</v>
      </c>
      <c r="AQ307" s="31">
        <f t="shared" si="808"/>
        <v>0</v>
      </c>
      <c r="AR307" s="31">
        <f t="shared" si="809"/>
        <v>0</v>
      </c>
      <c r="AS307" s="31">
        <f t="shared" ref="AS307:AS311" si="934">AS308</f>
        <v>0</v>
      </c>
      <c r="AT307" s="31">
        <f t="shared" ref="AT307:AT311" si="935">AT308</f>
        <v>0</v>
      </c>
      <c r="AU307" s="31">
        <f t="shared" ref="AU307:AU311" si="936">AU308</f>
        <v>0</v>
      </c>
      <c r="AV307" s="31">
        <f t="shared" si="810"/>
        <v>43000</v>
      </c>
      <c r="AW307" s="31">
        <f t="shared" si="811"/>
        <v>0</v>
      </c>
      <c r="AX307" s="31">
        <f t="shared" si="812"/>
        <v>0</v>
      </c>
      <c r="AY307" s="31">
        <f t="shared" ref="AY307:AY311" si="937">AY308</f>
        <v>0</v>
      </c>
      <c r="AZ307" s="31">
        <f t="shared" ref="AZ307:AZ311" si="938">AZ308</f>
        <v>0</v>
      </c>
      <c r="BA307" s="31">
        <f t="shared" ref="BA307:BA311" si="939">BA308</f>
        <v>0</v>
      </c>
      <c r="BB307" s="31">
        <f t="shared" si="813"/>
        <v>43000</v>
      </c>
      <c r="BC307" s="31">
        <f t="shared" si="814"/>
        <v>0</v>
      </c>
      <c r="BD307" s="31">
        <f t="shared" si="815"/>
        <v>0</v>
      </c>
      <c r="BE307" s="31">
        <f t="shared" ref="BE307:BE311" si="940">BE308</f>
        <v>0</v>
      </c>
      <c r="BF307" s="31">
        <f t="shared" ref="BF307:BF311" si="941">BF308</f>
        <v>0</v>
      </c>
      <c r="BG307" s="31">
        <f t="shared" ref="BG307:BG311" si="942">BG308</f>
        <v>0</v>
      </c>
      <c r="BH307" s="31">
        <f t="shared" si="816"/>
        <v>43000</v>
      </c>
      <c r="BI307" s="31">
        <f t="shared" si="817"/>
        <v>0</v>
      </c>
      <c r="BJ307" s="31">
        <f t="shared" si="818"/>
        <v>0</v>
      </c>
      <c r="BK307" s="31">
        <f t="shared" ref="BK307:BK311" si="943">BK308</f>
        <v>0</v>
      </c>
      <c r="BL307" s="31">
        <f t="shared" ref="BL307:BL311" si="944">BL308</f>
        <v>0</v>
      </c>
      <c r="BM307" s="31">
        <f t="shared" ref="BM307:BM311" si="945">BM308</f>
        <v>0</v>
      </c>
      <c r="BN307" s="31">
        <f t="shared" si="819"/>
        <v>43000</v>
      </c>
      <c r="BO307" s="31">
        <f t="shared" si="820"/>
        <v>0</v>
      </c>
      <c r="BP307" s="31">
        <f t="shared" si="821"/>
        <v>0</v>
      </c>
      <c r="BQ307" s="31">
        <f t="shared" ref="BQ307:BQ311" si="946">BQ308</f>
        <v>0</v>
      </c>
      <c r="BR307" s="31">
        <f t="shared" ref="BR307:BR311" si="947">BR308</f>
        <v>0</v>
      </c>
      <c r="BS307" s="31">
        <f t="shared" si="822"/>
        <v>43000</v>
      </c>
      <c r="BT307" s="31">
        <f t="shared" si="823"/>
        <v>0</v>
      </c>
      <c r="BU307" s="31">
        <f t="shared" si="824"/>
        <v>0</v>
      </c>
      <c r="BV307" s="31">
        <f t="shared" ref="BV307:BV311" si="948">BV308</f>
        <v>0</v>
      </c>
      <c r="BW307" s="31">
        <f t="shared" ref="BW307:BW311" si="949">BW308</f>
        <v>0</v>
      </c>
      <c r="BX307" s="31">
        <f t="shared" si="825"/>
        <v>43000</v>
      </c>
      <c r="BY307" s="31">
        <f t="shared" si="826"/>
        <v>0</v>
      </c>
      <c r="BZ307" s="31">
        <f t="shared" si="827"/>
        <v>0</v>
      </c>
      <c r="CA307" s="31">
        <f t="shared" ref="CA307:CA311" si="950">CA308</f>
        <v>0</v>
      </c>
      <c r="CB307" s="31">
        <f t="shared" ref="CB307:CB311" si="951">CB308</f>
        <v>0</v>
      </c>
      <c r="CC307" s="31">
        <f t="shared" ref="CC307:CC311" si="952">CC308</f>
        <v>0</v>
      </c>
      <c r="CD307" s="31">
        <f t="shared" si="910"/>
        <v>43000</v>
      </c>
      <c r="CE307" s="31">
        <f t="shared" si="911"/>
        <v>0</v>
      </c>
      <c r="CF307" s="31">
        <f t="shared" si="912"/>
        <v>0</v>
      </c>
      <c r="CG307" s="31">
        <f t="shared" ref="CG307:CG311" si="953">CG308</f>
        <v>0</v>
      </c>
      <c r="CH307" s="24"/>
      <c r="CI307" s="40"/>
      <c r="CO307" s="1" t="s">
        <v>31</v>
      </c>
    </row>
    <row r="308" ht="43.75">
      <c r="A308" s="16" t="s">
        <v>220</v>
      </c>
      <c r="B308" s="17">
        <v>600</v>
      </c>
      <c r="C308" s="16"/>
      <c r="D308" s="16"/>
      <c r="E308" s="39" t="s">
        <v>45</v>
      </c>
      <c r="F308" s="31">
        <f t="shared" si="913"/>
        <v>43000</v>
      </c>
      <c r="G308" s="31">
        <f t="shared" si="914"/>
        <v>0</v>
      </c>
      <c r="H308" s="31">
        <f t="shared" si="915"/>
        <v>0</v>
      </c>
      <c r="I308" s="31">
        <f t="shared" si="916"/>
        <v>0</v>
      </c>
      <c r="J308" s="31">
        <f t="shared" si="917"/>
        <v>0</v>
      </c>
      <c r="K308" s="31">
        <f t="shared" si="918"/>
        <v>0</v>
      </c>
      <c r="L308" s="31">
        <f t="shared" si="792"/>
        <v>43000</v>
      </c>
      <c r="M308" s="31">
        <f t="shared" si="793"/>
        <v>0</v>
      </c>
      <c r="N308" s="31">
        <f t="shared" si="794"/>
        <v>0</v>
      </c>
      <c r="O308" s="31">
        <f t="shared" si="919"/>
        <v>0</v>
      </c>
      <c r="P308" s="31">
        <f t="shared" si="920"/>
        <v>0</v>
      </c>
      <c r="Q308" s="31">
        <f t="shared" si="921"/>
        <v>0</v>
      </c>
      <c r="R308" s="31">
        <f t="shared" si="795"/>
        <v>43000</v>
      </c>
      <c r="S308" s="31">
        <f t="shared" si="796"/>
        <v>0</v>
      </c>
      <c r="T308" s="31">
        <f t="shared" si="797"/>
        <v>0</v>
      </c>
      <c r="U308" s="31">
        <f t="shared" si="922"/>
        <v>0</v>
      </c>
      <c r="V308" s="31">
        <f t="shared" si="923"/>
        <v>0</v>
      </c>
      <c r="W308" s="31">
        <f t="shared" si="924"/>
        <v>0</v>
      </c>
      <c r="X308" s="31">
        <f t="shared" si="798"/>
        <v>43000</v>
      </c>
      <c r="Y308" s="31">
        <f t="shared" si="799"/>
        <v>0</v>
      </c>
      <c r="Z308" s="31">
        <f t="shared" si="800"/>
        <v>0</v>
      </c>
      <c r="AA308" s="31">
        <f t="shared" si="925"/>
        <v>0</v>
      </c>
      <c r="AB308" s="31">
        <f t="shared" si="926"/>
        <v>0</v>
      </c>
      <c r="AC308" s="31">
        <f t="shared" si="927"/>
        <v>0</v>
      </c>
      <c r="AD308" s="31">
        <f t="shared" si="801"/>
        <v>43000</v>
      </c>
      <c r="AE308" s="31">
        <f t="shared" si="802"/>
        <v>0</v>
      </c>
      <c r="AF308" s="31">
        <f t="shared" si="803"/>
        <v>0</v>
      </c>
      <c r="AG308" s="31">
        <f t="shared" si="928"/>
        <v>0</v>
      </c>
      <c r="AH308" s="31">
        <f t="shared" si="929"/>
        <v>0</v>
      </c>
      <c r="AI308" s="31">
        <f t="shared" si="930"/>
        <v>0</v>
      </c>
      <c r="AJ308" s="31">
        <f t="shared" si="804"/>
        <v>43000</v>
      </c>
      <c r="AK308" s="31">
        <f t="shared" si="805"/>
        <v>0</v>
      </c>
      <c r="AL308" s="31">
        <f t="shared" si="806"/>
        <v>0</v>
      </c>
      <c r="AM308" s="31">
        <f t="shared" si="931"/>
        <v>0</v>
      </c>
      <c r="AN308" s="31">
        <f t="shared" si="932"/>
        <v>0</v>
      </c>
      <c r="AO308" s="31">
        <f t="shared" si="933"/>
        <v>0</v>
      </c>
      <c r="AP308" s="31">
        <f t="shared" si="807"/>
        <v>43000</v>
      </c>
      <c r="AQ308" s="31">
        <f t="shared" si="808"/>
        <v>0</v>
      </c>
      <c r="AR308" s="31">
        <f t="shared" si="809"/>
        <v>0</v>
      </c>
      <c r="AS308" s="31">
        <f t="shared" si="934"/>
        <v>0</v>
      </c>
      <c r="AT308" s="31">
        <f t="shared" si="935"/>
        <v>0</v>
      </c>
      <c r="AU308" s="31">
        <f t="shared" si="936"/>
        <v>0</v>
      </c>
      <c r="AV308" s="31">
        <f t="shared" si="810"/>
        <v>43000</v>
      </c>
      <c r="AW308" s="31">
        <f t="shared" si="811"/>
        <v>0</v>
      </c>
      <c r="AX308" s="31">
        <f t="shared" si="812"/>
        <v>0</v>
      </c>
      <c r="AY308" s="31">
        <f t="shared" si="937"/>
        <v>0</v>
      </c>
      <c r="AZ308" s="31">
        <f t="shared" si="938"/>
        <v>0</v>
      </c>
      <c r="BA308" s="31">
        <f t="shared" si="939"/>
        <v>0</v>
      </c>
      <c r="BB308" s="31">
        <f t="shared" si="813"/>
        <v>43000</v>
      </c>
      <c r="BC308" s="31">
        <f t="shared" si="814"/>
        <v>0</v>
      </c>
      <c r="BD308" s="31">
        <f t="shared" si="815"/>
        <v>0</v>
      </c>
      <c r="BE308" s="31">
        <f t="shared" si="940"/>
        <v>0</v>
      </c>
      <c r="BF308" s="31">
        <f t="shared" si="941"/>
        <v>0</v>
      </c>
      <c r="BG308" s="31">
        <f t="shared" si="942"/>
        <v>0</v>
      </c>
      <c r="BH308" s="31">
        <f t="shared" si="816"/>
        <v>43000</v>
      </c>
      <c r="BI308" s="31">
        <f t="shared" si="817"/>
        <v>0</v>
      </c>
      <c r="BJ308" s="31">
        <f t="shared" si="818"/>
        <v>0</v>
      </c>
      <c r="BK308" s="31">
        <f t="shared" si="943"/>
        <v>0</v>
      </c>
      <c r="BL308" s="31">
        <f t="shared" si="944"/>
        <v>0</v>
      </c>
      <c r="BM308" s="31">
        <f t="shared" si="945"/>
        <v>0</v>
      </c>
      <c r="BN308" s="31">
        <f t="shared" si="819"/>
        <v>43000</v>
      </c>
      <c r="BO308" s="31">
        <f t="shared" si="820"/>
        <v>0</v>
      </c>
      <c r="BP308" s="31">
        <f t="shared" si="821"/>
        <v>0</v>
      </c>
      <c r="BQ308" s="31">
        <f t="shared" si="946"/>
        <v>0</v>
      </c>
      <c r="BR308" s="31">
        <f t="shared" si="947"/>
        <v>0</v>
      </c>
      <c r="BS308" s="31">
        <f t="shared" si="822"/>
        <v>43000</v>
      </c>
      <c r="BT308" s="31">
        <f t="shared" si="823"/>
        <v>0</v>
      </c>
      <c r="BU308" s="31">
        <f t="shared" si="824"/>
        <v>0</v>
      </c>
      <c r="BV308" s="31">
        <f t="shared" si="948"/>
        <v>0</v>
      </c>
      <c r="BW308" s="31">
        <f t="shared" si="949"/>
        <v>0</v>
      </c>
      <c r="BX308" s="31">
        <f t="shared" si="825"/>
        <v>43000</v>
      </c>
      <c r="BY308" s="31">
        <f t="shared" si="826"/>
        <v>0</v>
      </c>
      <c r="BZ308" s="31">
        <f t="shared" si="827"/>
        <v>0</v>
      </c>
      <c r="CA308" s="31">
        <f t="shared" si="950"/>
        <v>0</v>
      </c>
      <c r="CB308" s="31">
        <f t="shared" si="951"/>
        <v>0</v>
      </c>
      <c r="CC308" s="31">
        <f t="shared" si="952"/>
        <v>0</v>
      </c>
      <c r="CD308" s="31">
        <f t="shared" si="910"/>
        <v>43000</v>
      </c>
      <c r="CE308" s="31">
        <f t="shared" si="911"/>
        <v>0</v>
      </c>
      <c r="CF308" s="31">
        <f t="shared" si="912"/>
        <v>0</v>
      </c>
      <c r="CG308" s="31">
        <f t="shared" si="953"/>
        <v>0</v>
      </c>
      <c r="CH308" s="24"/>
      <c r="CI308" s="40"/>
      <c r="CM308" s="1" t="s">
        <v>29</v>
      </c>
    </row>
    <row r="309" ht="15">
      <c r="A309" s="16" t="s">
        <v>220</v>
      </c>
      <c r="B309" s="17">
        <v>620</v>
      </c>
      <c r="C309" s="16"/>
      <c r="D309" s="16"/>
      <c r="E309" s="39" t="s">
        <v>46</v>
      </c>
      <c r="F309" s="31">
        <f t="shared" si="913"/>
        <v>43000</v>
      </c>
      <c r="G309" s="31">
        <f t="shared" si="914"/>
        <v>0</v>
      </c>
      <c r="H309" s="31">
        <f t="shared" si="915"/>
        <v>0</v>
      </c>
      <c r="I309" s="31">
        <f t="shared" si="916"/>
        <v>0</v>
      </c>
      <c r="J309" s="31">
        <f t="shared" si="917"/>
        <v>0</v>
      </c>
      <c r="K309" s="31">
        <f t="shared" si="918"/>
        <v>0</v>
      </c>
      <c r="L309" s="31">
        <f t="shared" si="792"/>
        <v>43000</v>
      </c>
      <c r="M309" s="31">
        <f t="shared" si="793"/>
        <v>0</v>
      </c>
      <c r="N309" s="31">
        <f t="shared" si="794"/>
        <v>0</v>
      </c>
      <c r="O309" s="31">
        <f t="shared" si="919"/>
        <v>0</v>
      </c>
      <c r="P309" s="31">
        <f t="shared" si="920"/>
        <v>0</v>
      </c>
      <c r="Q309" s="31">
        <f t="shared" si="921"/>
        <v>0</v>
      </c>
      <c r="R309" s="31">
        <f t="shared" si="795"/>
        <v>43000</v>
      </c>
      <c r="S309" s="31">
        <f t="shared" si="796"/>
        <v>0</v>
      </c>
      <c r="T309" s="31">
        <f t="shared" si="797"/>
        <v>0</v>
      </c>
      <c r="U309" s="31">
        <f t="shared" si="922"/>
        <v>0</v>
      </c>
      <c r="V309" s="31">
        <f t="shared" si="923"/>
        <v>0</v>
      </c>
      <c r="W309" s="31">
        <f t="shared" si="924"/>
        <v>0</v>
      </c>
      <c r="X309" s="31">
        <f t="shared" si="798"/>
        <v>43000</v>
      </c>
      <c r="Y309" s="31">
        <f t="shared" si="799"/>
        <v>0</v>
      </c>
      <c r="Z309" s="31">
        <f t="shared" si="800"/>
        <v>0</v>
      </c>
      <c r="AA309" s="31">
        <f t="shared" si="925"/>
        <v>0</v>
      </c>
      <c r="AB309" s="31">
        <f t="shared" si="926"/>
        <v>0</v>
      </c>
      <c r="AC309" s="31">
        <f t="shared" si="927"/>
        <v>0</v>
      </c>
      <c r="AD309" s="31">
        <f t="shared" si="801"/>
        <v>43000</v>
      </c>
      <c r="AE309" s="31">
        <f t="shared" si="802"/>
        <v>0</v>
      </c>
      <c r="AF309" s="31">
        <f t="shared" si="803"/>
        <v>0</v>
      </c>
      <c r="AG309" s="31">
        <f t="shared" si="928"/>
        <v>0</v>
      </c>
      <c r="AH309" s="31">
        <f t="shared" si="929"/>
        <v>0</v>
      </c>
      <c r="AI309" s="31">
        <f t="shared" si="930"/>
        <v>0</v>
      </c>
      <c r="AJ309" s="31">
        <f t="shared" si="804"/>
        <v>43000</v>
      </c>
      <c r="AK309" s="31">
        <f t="shared" si="805"/>
        <v>0</v>
      </c>
      <c r="AL309" s="31">
        <f t="shared" si="806"/>
        <v>0</v>
      </c>
      <c r="AM309" s="31">
        <f t="shared" si="931"/>
        <v>0</v>
      </c>
      <c r="AN309" s="31">
        <f t="shared" si="932"/>
        <v>0</v>
      </c>
      <c r="AO309" s="31">
        <f t="shared" si="933"/>
        <v>0</v>
      </c>
      <c r="AP309" s="31">
        <f t="shared" si="807"/>
        <v>43000</v>
      </c>
      <c r="AQ309" s="31">
        <f t="shared" si="808"/>
        <v>0</v>
      </c>
      <c r="AR309" s="31">
        <f t="shared" si="809"/>
        <v>0</v>
      </c>
      <c r="AS309" s="31">
        <f t="shared" si="934"/>
        <v>0</v>
      </c>
      <c r="AT309" s="31">
        <f t="shared" si="935"/>
        <v>0</v>
      </c>
      <c r="AU309" s="31">
        <f t="shared" si="936"/>
        <v>0</v>
      </c>
      <c r="AV309" s="31">
        <f t="shared" si="810"/>
        <v>43000</v>
      </c>
      <c r="AW309" s="31">
        <f t="shared" si="811"/>
        <v>0</v>
      </c>
      <c r="AX309" s="31">
        <f t="shared" si="812"/>
        <v>0</v>
      </c>
      <c r="AY309" s="31">
        <f t="shared" si="937"/>
        <v>0</v>
      </c>
      <c r="AZ309" s="31">
        <f t="shared" si="938"/>
        <v>0</v>
      </c>
      <c r="BA309" s="31">
        <f t="shared" si="939"/>
        <v>0</v>
      </c>
      <c r="BB309" s="31">
        <f t="shared" si="813"/>
        <v>43000</v>
      </c>
      <c r="BC309" s="31">
        <f t="shared" si="814"/>
        <v>0</v>
      </c>
      <c r="BD309" s="31">
        <f t="shared" si="815"/>
        <v>0</v>
      </c>
      <c r="BE309" s="31">
        <f t="shared" si="940"/>
        <v>0</v>
      </c>
      <c r="BF309" s="31">
        <f t="shared" si="941"/>
        <v>0</v>
      </c>
      <c r="BG309" s="31">
        <f t="shared" si="942"/>
        <v>0</v>
      </c>
      <c r="BH309" s="31">
        <f t="shared" si="816"/>
        <v>43000</v>
      </c>
      <c r="BI309" s="31">
        <f t="shared" si="817"/>
        <v>0</v>
      </c>
      <c r="BJ309" s="31">
        <f t="shared" si="818"/>
        <v>0</v>
      </c>
      <c r="BK309" s="31">
        <f t="shared" si="943"/>
        <v>0</v>
      </c>
      <c r="BL309" s="31">
        <f t="shared" si="944"/>
        <v>0</v>
      </c>
      <c r="BM309" s="31">
        <f t="shared" si="945"/>
        <v>0</v>
      </c>
      <c r="BN309" s="31">
        <f t="shared" si="819"/>
        <v>43000</v>
      </c>
      <c r="BO309" s="31">
        <f t="shared" si="820"/>
        <v>0</v>
      </c>
      <c r="BP309" s="31">
        <f t="shared" si="821"/>
        <v>0</v>
      </c>
      <c r="BQ309" s="31">
        <f t="shared" si="946"/>
        <v>0</v>
      </c>
      <c r="BR309" s="31">
        <f t="shared" si="947"/>
        <v>0</v>
      </c>
      <c r="BS309" s="31">
        <f t="shared" si="822"/>
        <v>43000</v>
      </c>
      <c r="BT309" s="31">
        <f t="shared" si="823"/>
        <v>0</v>
      </c>
      <c r="BU309" s="31">
        <f t="shared" si="824"/>
        <v>0</v>
      </c>
      <c r="BV309" s="31">
        <f t="shared" si="948"/>
        <v>0</v>
      </c>
      <c r="BW309" s="31">
        <f t="shared" si="949"/>
        <v>0</v>
      </c>
      <c r="BX309" s="31">
        <f t="shared" si="825"/>
        <v>43000</v>
      </c>
      <c r="BY309" s="31">
        <f t="shared" si="826"/>
        <v>0</v>
      </c>
      <c r="BZ309" s="31">
        <f t="shared" si="827"/>
        <v>0</v>
      </c>
      <c r="CA309" s="31">
        <f t="shared" si="950"/>
        <v>0</v>
      </c>
      <c r="CB309" s="31">
        <f t="shared" si="951"/>
        <v>0</v>
      </c>
      <c r="CC309" s="31">
        <f t="shared" si="952"/>
        <v>0</v>
      </c>
      <c r="CD309" s="31">
        <f t="shared" si="910"/>
        <v>43000</v>
      </c>
      <c r="CE309" s="31">
        <f t="shared" si="911"/>
        <v>0</v>
      </c>
      <c r="CF309" s="31">
        <f t="shared" si="912"/>
        <v>0</v>
      </c>
      <c r="CG309" s="31">
        <f t="shared" si="953"/>
        <v>0</v>
      </c>
      <c r="CH309" s="24"/>
      <c r="CI309" s="40"/>
      <c r="CN309" s="1" t="s">
        <v>30</v>
      </c>
    </row>
    <row r="310" ht="15">
      <c r="A310" s="16" t="s">
        <v>220</v>
      </c>
      <c r="B310" s="17">
        <v>620</v>
      </c>
      <c r="C310" s="16" t="s">
        <v>49</v>
      </c>
      <c r="D310" s="16" t="s">
        <v>42</v>
      </c>
      <c r="E310" s="39" t="s">
        <v>50</v>
      </c>
      <c r="F310" s="31">
        <v>43000</v>
      </c>
      <c r="G310" s="31"/>
      <c r="H310" s="31"/>
      <c r="I310" s="31"/>
      <c r="J310" s="31"/>
      <c r="K310" s="31"/>
      <c r="L310" s="31">
        <f t="shared" si="792"/>
        <v>43000</v>
      </c>
      <c r="M310" s="31">
        <f t="shared" si="793"/>
        <v>0</v>
      </c>
      <c r="N310" s="31">
        <f t="shared" si="794"/>
        <v>0</v>
      </c>
      <c r="O310" s="31"/>
      <c r="P310" s="31"/>
      <c r="Q310" s="31"/>
      <c r="R310" s="31">
        <f t="shared" si="795"/>
        <v>43000</v>
      </c>
      <c r="S310" s="31">
        <f t="shared" si="796"/>
        <v>0</v>
      </c>
      <c r="T310" s="31">
        <f t="shared" si="797"/>
        <v>0</v>
      </c>
      <c r="U310" s="31"/>
      <c r="V310" s="31"/>
      <c r="W310" s="31"/>
      <c r="X310" s="31">
        <f t="shared" si="798"/>
        <v>43000</v>
      </c>
      <c r="Y310" s="31">
        <f t="shared" si="799"/>
        <v>0</v>
      </c>
      <c r="Z310" s="31">
        <f t="shared" si="800"/>
        <v>0</v>
      </c>
      <c r="AA310" s="31"/>
      <c r="AB310" s="31"/>
      <c r="AC310" s="31"/>
      <c r="AD310" s="31">
        <f t="shared" si="801"/>
        <v>43000</v>
      </c>
      <c r="AE310" s="31">
        <f t="shared" si="802"/>
        <v>0</v>
      </c>
      <c r="AF310" s="31">
        <f t="shared" si="803"/>
        <v>0</v>
      </c>
      <c r="AG310" s="31"/>
      <c r="AH310" s="31"/>
      <c r="AI310" s="31"/>
      <c r="AJ310" s="31">
        <f t="shared" si="804"/>
        <v>43000</v>
      </c>
      <c r="AK310" s="31">
        <f t="shared" si="805"/>
        <v>0</v>
      </c>
      <c r="AL310" s="31">
        <f t="shared" si="806"/>
        <v>0</v>
      </c>
      <c r="AM310" s="31"/>
      <c r="AN310" s="31"/>
      <c r="AO310" s="31"/>
      <c r="AP310" s="31">
        <f t="shared" si="807"/>
        <v>43000</v>
      </c>
      <c r="AQ310" s="31">
        <f t="shared" si="808"/>
        <v>0</v>
      </c>
      <c r="AR310" s="31">
        <f t="shared" si="809"/>
        <v>0</v>
      </c>
      <c r="AS310" s="31"/>
      <c r="AT310" s="31"/>
      <c r="AU310" s="31"/>
      <c r="AV310" s="31">
        <f t="shared" si="810"/>
        <v>43000</v>
      </c>
      <c r="AW310" s="31">
        <f t="shared" si="811"/>
        <v>0</v>
      </c>
      <c r="AX310" s="31">
        <f t="shared" si="812"/>
        <v>0</v>
      </c>
      <c r="AY310" s="31"/>
      <c r="AZ310" s="31"/>
      <c r="BA310" s="31"/>
      <c r="BB310" s="31">
        <f t="shared" si="813"/>
        <v>43000</v>
      </c>
      <c r="BC310" s="31">
        <f t="shared" si="814"/>
        <v>0</v>
      </c>
      <c r="BD310" s="31">
        <f t="shared" si="815"/>
        <v>0</v>
      </c>
      <c r="BE310" s="31"/>
      <c r="BF310" s="31"/>
      <c r="BG310" s="31"/>
      <c r="BH310" s="31">
        <f t="shared" si="816"/>
        <v>43000</v>
      </c>
      <c r="BI310" s="31">
        <f t="shared" si="817"/>
        <v>0</v>
      </c>
      <c r="BJ310" s="31">
        <f t="shared" si="818"/>
        <v>0</v>
      </c>
      <c r="BK310" s="31"/>
      <c r="BL310" s="31"/>
      <c r="BM310" s="31"/>
      <c r="BN310" s="31">
        <f t="shared" si="819"/>
        <v>43000</v>
      </c>
      <c r="BO310" s="31">
        <f t="shared" si="820"/>
        <v>0</v>
      </c>
      <c r="BP310" s="31">
        <f t="shared" si="821"/>
        <v>0</v>
      </c>
      <c r="BQ310" s="31"/>
      <c r="BR310" s="31"/>
      <c r="BS310" s="31">
        <f t="shared" si="822"/>
        <v>43000</v>
      </c>
      <c r="BT310" s="31">
        <f t="shared" si="823"/>
        <v>0</v>
      </c>
      <c r="BU310" s="31">
        <f t="shared" si="824"/>
        <v>0</v>
      </c>
      <c r="BV310" s="31"/>
      <c r="BW310" s="31"/>
      <c r="BX310" s="31">
        <f t="shared" si="825"/>
        <v>43000</v>
      </c>
      <c r="BY310" s="31">
        <f t="shared" si="826"/>
        <v>0</v>
      </c>
      <c r="BZ310" s="31">
        <f t="shared" si="827"/>
        <v>0</v>
      </c>
      <c r="CA310" s="31"/>
      <c r="CB310" s="31"/>
      <c r="CC310" s="31"/>
      <c r="CD310" s="31">
        <f t="shared" si="910"/>
        <v>43000</v>
      </c>
      <c r="CE310" s="31">
        <f t="shared" si="911"/>
        <v>0</v>
      </c>
      <c r="CF310" s="31">
        <f t="shared" si="912"/>
        <v>0</v>
      </c>
      <c r="CG310" s="31"/>
      <c r="CH310" s="24"/>
      <c r="CI310" s="40"/>
    </row>
    <row r="311" s="33" customFormat="1" ht="15">
      <c r="A311" s="34" t="s">
        <v>222</v>
      </c>
      <c r="B311" s="35"/>
      <c r="C311" s="34"/>
      <c r="D311" s="34"/>
      <c r="E311" s="36" t="s">
        <v>223</v>
      </c>
      <c r="F311" s="37">
        <f t="shared" si="913"/>
        <v>601770.90000000014</v>
      </c>
      <c r="G311" s="37">
        <f t="shared" si="914"/>
        <v>607096.90000000002</v>
      </c>
      <c r="H311" s="37">
        <f t="shared" si="915"/>
        <v>606476.90000000002</v>
      </c>
      <c r="I311" s="37">
        <f t="shared" si="916"/>
        <v>0</v>
      </c>
      <c r="J311" s="37">
        <f t="shared" si="917"/>
        <v>0</v>
      </c>
      <c r="K311" s="37">
        <f t="shared" si="918"/>
        <v>0</v>
      </c>
      <c r="L311" s="37">
        <f t="shared" si="792"/>
        <v>601770.90000000014</v>
      </c>
      <c r="M311" s="37">
        <f t="shared" si="793"/>
        <v>607096.90000000002</v>
      </c>
      <c r="N311" s="37">
        <f t="shared" si="794"/>
        <v>606476.90000000002</v>
      </c>
      <c r="O311" s="37">
        <f t="shared" si="919"/>
        <v>0</v>
      </c>
      <c r="P311" s="37">
        <f t="shared" si="920"/>
        <v>0</v>
      </c>
      <c r="Q311" s="37">
        <f t="shared" si="921"/>
        <v>0</v>
      </c>
      <c r="R311" s="37">
        <f t="shared" si="795"/>
        <v>601770.90000000014</v>
      </c>
      <c r="S311" s="37">
        <f t="shared" si="796"/>
        <v>607096.90000000002</v>
      </c>
      <c r="T311" s="37">
        <f t="shared" si="797"/>
        <v>606476.90000000002</v>
      </c>
      <c r="U311" s="37">
        <f t="shared" si="922"/>
        <v>0</v>
      </c>
      <c r="V311" s="37">
        <f t="shared" si="923"/>
        <v>0</v>
      </c>
      <c r="W311" s="37">
        <f t="shared" si="924"/>
        <v>0</v>
      </c>
      <c r="X311" s="37">
        <f t="shared" si="798"/>
        <v>601770.90000000014</v>
      </c>
      <c r="Y311" s="37">
        <f t="shared" si="799"/>
        <v>607096.90000000002</v>
      </c>
      <c r="Z311" s="37">
        <f t="shared" si="800"/>
        <v>606476.90000000002</v>
      </c>
      <c r="AA311" s="37">
        <f t="shared" si="925"/>
        <v>0</v>
      </c>
      <c r="AB311" s="37">
        <f t="shared" si="926"/>
        <v>0</v>
      </c>
      <c r="AC311" s="37">
        <f t="shared" si="927"/>
        <v>0</v>
      </c>
      <c r="AD311" s="37">
        <f t="shared" si="801"/>
        <v>601770.90000000014</v>
      </c>
      <c r="AE311" s="37">
        <f t="shared" si="802"/>
        <v>607096.90000000002</v>
      </c>
      <c r="AF311" s="37">
        <f t="shared" si="803"/>
        <v>606476.90000000002</v>
      </c>
      <c r="AG311" s="37">
        <f t="shared" si="928"/>
        <v>0</v>
      </c>
      <c r="AH311" s="37">
        <f t="shared" si="929"/>
        <v>0</v>
      </c>
      <c r="AI311" s="37">
        <f t="shared" si="930"/>
        <v>0</v>
      </c>
      <c r="AJ311" s="37">
        <f t="shared" si="804"/>
        <v>601770.90000000014</v>
      </c>
      <c r="AK311" s="37">
        <f t="shared" si="805"/>
        <v>607096.90000000002</v>
      </c>
      <c r="AL311" s="37">
        <f t="shared" si="806"/>
        <v>606476.90000000002</v>
      </c>
      <c r="AM311" s="37">
        <f t="shared" si="931"/>
        <v>35865.550999999999</v>
      </c>
      <c r="AN311" s="37">
        <f t="shared" si="932"/>
        <v>0</v>
      </c>
      <c r="AO311" s="37">
        <f t="shared" si="933"/>
        <v>0</v>
      </c>
      <c r="AP311" s="37">
        <f t="shared" si="807"/>
        <v>637636.45100000012</v>
      </c>
      <c r="AQ311" s="37">
        <f t="shared" si="808"/>
        <v>607096.90000000002</v>
      </c>
      <c r="AR311" s="37">
        <f t="shared" si="809"/>
        <v>606476.90000000002</v>
      </c>
      <c r="AS311" s="37">
        <f t="shared" si="934"/>
        <v>0</v>
      </c>
      <c r="AT311" s="37">
        <f t="shared" si="935"/>
        <v>0</v>
      </c>
      <c r="AU311" s="37">
        <f t="shared" si="936"/>
        <v>0</v>
      </c>
      <c r="AV311" s="37">
        <f t="shared" si="810"/>
        <v>637636.45100000012</v>
      </c>
      <c r="AW311" s="37">
        <f t="shared" si="811"/>
        <v>607096.90000000002</v>
      </c>
      <c r="AX311" s="37">
        <f t="shared" si="812"/>
        <v>606476.90000000002</v>
      </c>
      <c r="AY311" s="37">
        <f t="shared" si="937"/>
        <v>21355.099999999999</v>
      </c>
      <c r="AZ311" s="37">
        <f t="shared" si="938"/>
        <v>0</v>
      </c>
      <c r="BA311" s="37">
        <f t="shared" si="939"/>
        <v>0</v>
      </c>
      <c r="BB311" s="37">
        <f t="shared" si="813"/>
        <v>658991.55100000009</v>
      </c>
      <c r="BC311" s="37">
        <f t="shared" si="814"/>
        <v>607096.90000000002</v>
      </c>
      <c r="BD311" s="37">
        <f t="shared" si="815"/>
        <v>606476.90000000002</v>
      </c>
      <c r="BE311" s="37">
        <f t="shared" si="940"/>
        <v>0</v>
      </c>
      <c r="BF311" s="37">
        <f t="shared" si="941"/>
        <v>0</v>
      </c>
      <c r="BG311" s="37">
        <f t="shared" si="942"/>
        <v>0</v>
      </c>
      <c r="BH311" s="37">
        <f t="shared" si="816"/>
        <v>658991.55100000009</v>
      </c>
      <c r="BI311" s="37">
        <f t="shared" si="817"/>
        <v>607096.90000000002</v>
      </c>
      <c r="BJ311" s="37">
        <f t="shared" si="818"/>
        <v>606476.90000000002</v>
      </c>
      <c r="BK311" s="37">
        <f t="shared" si="943"/>
        <v>45715.476999999999</v>
      </c>
      <c r="BL311" s="37">
        <f t="shared" si="944"/>
        <v>0</v>
      </c>
      <c r="BM311" s="37">
        <f t="shared" si="945"/>
        <v>0</v>
      </c>
      <c r="BN311" s="37">
        <f t="shared" si="819"/>
        <v>704707.02800000005</v>
      </c>
      <c r="BO311" s="37">
        <f t="shared" si="820"/>
        <v>607096.90000000002</v>
      </c>
      <c r="BP311" s="37">
        <f t="shared" si="821"/>
        <v>606476.90000000002</v>
      </c>
      <c r="BQ311" s="37">
        <f t="shared" si="946"/>
        <v>0</v>
      </c>
      <c r="BR311" s="37">
        <f t="shared" si="947"/>
        <v>0</v>
      </c>
      <c r="BS311" s="31">
        <f t="shared" si="822"/>
        <v>704707.02800000005</v>
      </c>
      <c r="BT311" s="31">
        <f t="shared" si="823"/>
        <v>607096.90000000002</v>
      </c>
      <c r="BU311" s="31">
        <f t="shared" si="824"/>
        <v>606476.90000000002</v>
      </c>
      <c r="BV311" s="37">
        <f t="shared" si="948"/>
        <v>0</v>
      </c>
      <c r="BW311" s="37">
        <f t="shared" si="949"/>
        <v>0</v>
      </c>
      <c r="BX311" s="37">
        <f t="shared" si="825"/>
        <v>704707.02800000005</v>
      </c>
      <c r="BY311" s="37">
        <f t="shared" si="826"/>
        <v>607096.90000000002</v>
      </c>
      <c r="BZ311" s="37">
        <f t="shared" si="827"/>
        <v>606476.90000000002</v>
      </c>
      <c r="CA311" s="37">
        <f t="shared" si="950"/>
        <v>0</v>
      </c>
      <c r="CB311" s="37">
        <f t="shared" si="951"/>
        <v>0</v>
      </c>
      <c r="CC311" s="37">
        <f t="shared" si="952"/>
        <v>0</v>
      </c>
      <c r="CD311" s="37">
        <f t="shared" si="910"/>
        <v>704707.02800000005</v>
      </c>
      <c r="CE311" s="37">
        <f t="shared" si="911"/>
        <v>607096.90000000002</v>
      </c>
      <c r="CF311" s="37">
        <f t="shared" si="912"/>
        <v>606476.90000000002</v>
      </c>
      <c r="CG311" s="37">
        <f t="shared" si="953"/>
        <v>0</v>
      </c>
      <c r="CH311" s="24"/>
      <c r="CI311" s="38"/>
      <c r="CK311" s="33" t="s">
        <v>27</v>
      </c>
    </row>
    <row r="312" ht="57.700000000000003">
      <c r="A312" s="16" t="s">
        <v>224</v>
      </c>
      <c r="B312" s="17"/>
      <c r="C312" s="16"/>
      <c r="D312" s="16"/>
      <c r="E312" s="39" t="s">
        <v>225</v>
      </c>
      <c r="F312" s="31">
        <f>F313+F317+F339+F344+F331+F327</f>
        <v>601770.90000000014</v>
      </c>
      <c r="G312" s="31">
        <f>G313+G317+G339+G344+G331+G327</f>
        <v>607096.90000000002</v>
      </c>
      <c r="H312" s="31">
        <f>H313+H317+H339+H344+H331+H327</f>
        <v>606476.90000000002</v>
      </c>
      <c r="I312" s="31">
        <f>I313+I317+I339+I344+I331+I327</f>
        <v>0</v>
      </c>
      <c r="J312" s="31">
        <f>J313+J317+J339+J344+J331+J327</f>
        <v>0</v>
      </c>
      <c r="K312" s="31">
        <f>K313+K317+K339+K344+K331+K327</f>
        <v>0</v>
      </c>
      <c r="L312" s="31">
        <f t="shared" si="792"/>
        <v>601770.90000000014</v>
      </c>
      <c r="M312" s="31">
        <f t="shared" si="793"/>
        <v>607096.90000000002</v>
      </c>
      <c r="N312" s="31">
        <f t="shared" si="794"/>
        <v>606476.90000000002</v>
      </c>
      <c r="O312" s="31">
        <f>O313+O317+O339+O344+O331+O327</f>
        <v>0</v>
      </c>
      <c r="P312" s="31">
        <f>P313+P317+P339+P344+P331+P327</f>
        <v>0</v>
      </c>
      <c r="Q312" s="31">
        <f>Q313+Q317+Q339+Q344+Q331+Q327</f>
        <v>0</v>
      </c>
      <c r="R312" s="31">
        <f t="shared" si="795"/>
        <v>601770.90000000014</v>
      </c>
      <c r="S312" s="31">
        <f t="shared" si="796"/>
        <v>607096.90000000002</v>
      </c>
      <c r="T312" s="31">
        <f t="shared" si="797"/>
        <v>606476.90000000002</v>
      </c>
      <c r="U312" s="31">
        <f>U313+U317+U339+U344+U331+U327</f>
        <v>0</v>
      </c>
      <c r="V312" s="31">
        <f>V313+V317+V339+V344+V331+V327</f>
        <v>0</v>
      </c>
      <c r="W312" s="31">
        <f>W313+W317+W339+W344+W331+W327</f>
        <v>0</v>
      </c>
      <c r="X312" s="31">
        <f t="shared" si="798"/>
        <v>601770.90000000014</v>
      </c>
      <c r="Y312" s="31">
        <f t="shared" si="799"/>
        <v>607096.90000000002</v>
      </c>
      <c r="Z312" s="31">
        <f t="shared" si="800"/>
        <v>606476.90000000002</v>
      </c>
      <c r="AA312" s="31">
        <f>AA313+AA317+AA339+AA344+AA331+AA327</f>
        <v>0</v>
      </c>
      <c r="AB312" s="31">
        <f>AB313+AB317+AB339+AB344+AB331+AB327</f>
        <v>0</v>
      </c>
      <c r="AC312" s="31">
        <f>AC313+AC317+AC339+AC344+AC331+AC327</f>
        <v>0</v>
      </c>
      <c r="AD312" s="31">
        <f t="shared" si="801"/>
        <v>601770.90000000014</v>
      </c>
      <c r="AE312" s="31">
        <f t="shared" si="802"/>
        <v>607096.90000000002</v>
      </c>
      <c r="AF312" s="31">
        <f t="shared" si="803"/>
        <v>606476.90000000002</v>
      </c>
      <c r="AG312" s="31">
        <f>AG313+AG317+AG339+AG344+AG331+AG327</f>
        <v>0</v>
      </c>
      <c r="AH312" s="31">
        <f>AH313+AH317+AH339+AH344+AH331+AH327</f>
        <v>0</v>
      </c>
      <c r="AI312" s="31">
        <f>AI313+AI317+AI339+AI344+AI331+AI327</f>
        <v>0</v>
      </c>
      <c r="AJ312" s="31">
        <f t="shared" si="804"/>
        <v>601770.90000000014</v>
      </c>
      <c r="AK312" s="31">
        <f t="shared" si="805"/>
        <v>607096.90000000002</v>
      </c>
      <c r="AL312" s="31">
        <f t="shared" si="806"/>
        <v>606476.90000000002</v>
      </c>
      <c r="AM312" s="31">
        <f>AM313+AM317+AM339+AM344+AM331+AM327+AM335</f>
        <v>35865.550999999999</v>
      </c>
      <c r="AN312" s="31">
        <f>AN313+AN317+AN339+AN344+AN331+AN327+AN335</f>
        <v>0</v>
      </c>
      <c r="AO312" s="31">
        <f>AO313+AO317+AO339+AO344+AO331+AO327+AO335</f>
        <v>0</v>
      </c>
      <c r="AP312" s="31">
        <f t="shared" si="807"/>
        <v>637636.45100000012</v>
      </c>
      <c r="AQ312" s="31">
        <f t="shared" si="808"/>
        <v>607096.90000000002</v>
      </c>
      <c r="AR312" s="31">
        <f t="shared" si="809"/>
        <v>606476.90000000002</v>
      </c>
      <c r="AS312" s="31">
        <f>AS313+AS317+AS339+AS344+AS331+AS327+AS335</f>
        <v>0</v>
      </c>
      <c r="AT312" s="31">
        <f>AT313+AT317+AT339+AT344+AT331+AT327+AT335</f>
        <v>0</v>
      </c>
      <c r="AU312" s="31">
        <f>AU313+AU317+AU339+AU344+AU331+AU327+AU335</f>
        <v>0</v>
      </c>
      <c r="AV312" s="31">
        <f t="shared" si="810"/>
        <v>637636.45100000012</v>
      </c>
      <c r="AW312" s="31">
        <f t="shared" si="811"/>
        <v>607096.90000000002</v>
      </c>
      <c r="AX312" s="31">
        <f t="shared" si="812"/>
        <v>606476.90000000002</v>
      </c>
      <c r="AY312" s="31">
        <f>AY313+AY317+AY339+AY344+AY331+AY327+AY335</f>
        <v>21355.099999999999</v>
      </c>
      <c r="AZ312" s="31">
        <f>AZ313+AZ317+AZ339+AZ344+AZ331+AZ327+AZ335</f>
        <v>0</v>
      </c>
      <c r="BA312" s="31">
        <f>BA313+BA317+BA339+BA344+BA331+BA327+BA335</f>
        <v>0</v>
      </c>
      <c r="BB312" s="31">
        <f t="shared" si="813"/>
        <v>658991.55100000009</v>
      </c>
      <c r="BC312" s="31">
        <f t="shared" si="814"/>
        <v>607096.90000000002</v>
      </c>
      <c r="BD312" s="31">
        <f t="shared" si="815"/>
        <v>606476.90000000002</v>
      </c>
      <c r="BE312" s="31">
        <f>BE313+BE317+BE339+BE344+BE331+BE327+BE335</f>
        <v>0</v>
      </c>
      <c r="BF312" s="31">
        <f>BF313+BF317+BF339+BF344+BF331+BF327+BF335</f>
        <v>0</v>
      </c>
      <c r="BG312" s="31">
        <f>BG313+BG317+BG339+BG344+BG331+BG327+BG335</f>
        <v>0</v>
      </c>
      <c r="BH312" s="31">
        <f t="shared" si="816"/>
        <v>658991.55100000009</v>
      </c>
      <c r="BI312" s="31">
        <f t="shared" si="817"/>
        <v>607096.90000000002</v>
      </c>
      <c r="BJ312" s="31">
        <f t="shared" si="818"/>
        <v>606476.90000000002</v>
      </c>
      <c r="BK312" s="31">
        <f>BK313+BK317+BK339+BK344+BK331+BK327+BK335</f>
        <v>45715.476999999999</v>
      </c>
      <c r="BL312" s="31">
        <f>BL313+BL317+BL339+BL344+BL331+BL327+BL335</f>
        <v>0</v>
      </c>
      <c r="BM312" s="31">
        <f>BM313+BM317+BM339+BM344+BM331+BM327+BM335</f>
        <v>0</v>
      </c>
      <c r="BN312" s="31">
        <f t="shared" si="819"/>
        <v>704707.02800000005</v>
      </c>
      <c r="BO312" s="31">
        <f t="shared" si="820"/>
        <v>607096.90000000002</v>
      </c>
      <c r="BP312" s="31">
        <f t="shared" si="821"/>
        <v>606476.90000000002</v>
      </c>
      <c r="BQ312" s="31">
        <f>BQ313+BQ317+BQ339+BQ344+BQ331+BQ327+BQ335</f>
        <v>0</v>
      </c>
      <c r="BR312" s="31">
        <f>BR313+BR317+BR339+BR344+BR331+BR327+BR335</f>
        <v>0</v>
      </c>
      <c r="BS312" s="31">
        <f t="shared" si="822"/>
        <v>704707.02800000005</v>
      </c>
      <c r="BT312" s="31">
        <f t="shared" si="823"/>
        <v>607096.90000000002</v>
      </c>
      <c r="BU312" s="31">
        <f t="shared" si="824"/>
        <v>606476.90000000002</v>
      </c>
      <c r="BV312" s="31">
        <f>BV313+BV317+BV339+BV344+BV331+BV327+BV335</f>
        <v>0</v>
      </c>
      <c r="BW312" s="31">
        <f>BW313+BW317+BW339+BW344+BW331+BW327+BW335</f>
        <v>0</v>
      </c>
      <c r="BX312" s="31">
        <f t="shared" si="825"/>
        <v>704707.02800000005</v>
      </c>
      <c r="BY312" s="31">
        <f t="shared" si="826"/>
        <v>607096.90000000002</v>
      </c>
      <c r="BZ312" s="31">
        <f t="shared" si="827"/>
        <v>606476.90000000002</v>
      </c>
      <c r="CA312" s="31">
        <f>CA313+CA317+CA339+CA344+CA331+CA327+CA335</f>
        <v>0</v>
      </c>
      <c r="CB312" s="31">
        <f>CB313+CB317+CB339+CB344+CB331+CB327+CB335</f>
        <v>0</v>
      </c>
      <c r="CC312" s="31">
        <f>CC313+CC317+CC339+CC344+CC331+CC327+CC335</f>
        <v>0</v>
      </c>
      <c r="CD312" s="31">
        <f t="shared" si="910"/>
        <v>704707.02800000005</v>
      </c>
      <c r="CE312" s="31">
        <f t="shared" si="911"/>
        <v>607096.90000000002</v>
      </c>
      <c r="CF312" s="31">
        <f t="shared" si="912"/>
        <v>606476.90000000002</v>
      </c>
      <c r="CG312" s="31">
        <f>CG313+CG317+CG339+CG344+CG331+CG327+CG335</f>
        <v>0</v>
      </c>
      <c r="CH312" s="24"/>
      <c r="CI312" s="40"/>
      <c r="CL312" s="1" t="s">
        <v>28</v>
      </c>
    </row>
    <row r="313" ht="43.75">
      <c r="A313" s="16" t="s">
        <v>226</v>
      </c>
      <c r="B313" s="17"/>
      <c r="C313" s="16"/>
      <c r="D313" s="16"/>
      <c r="E313" s="39" t="s">
        <v>130</v>
      </c>
      <c r="F313" s="31">
        <f t="shared" ref="F313:F315" si="954">F314</f>
        <v>574622.80000000005</v>
      </c>
      <c r="G313" s="31">
        <f t="shared" ref="G313:G315" si="955">G314</f>
        <v>581745.09999999998</v>
      </c>
      <c r="H313" s="31">
        <f t="shared" ref="H313:H315" si="956">H314</f>
        <v>581745.09999999998</v>
      </c>
      <c r="I313" s="31">
        <f t="shared" ref="I313:I315" si="957">I314</f>
        <v>0</v>
      </c>
      <c r="J313" s="31">
        <f t="shared" ref="J313:J315" si="958">J314</f>
        <v>0</v>
      </c>
      <c r="K313" s="31">
        <f t="shared" ref="K313:K315" si="959">K314</f>
        <v>0</v>
      </c>
      <c r="L313" s="31">
        <f t="shared" si="792"/>
        <v>574622.80000000005</v>
      </c>
      <c r="M313" s="31">
        <f t="shared" si="793"/>
        <v>581745.09999999998</v>
      </c>
      <c r="N313" s="31">
        <f t="shared" si="794"/>
        <v>581745.09999999998</v>
      </c>
      <c r="O313" s="31">
        <f t="shared" ref="O313:O315" si="960">O314</f>
        <v>0</v>
      </c>
      <c r="P313" s="31">
        <f t="shared" ref="P313:P315" si="961">P314</f>
        <v>0</v>
      </c>
      <c r="Q313" s="31">
        <f t="shared" ref="Q313:Q315" si="962">Q314</f>
        <v>0</v>
      </c>
      <c r="R313" s="31">
        <f t="shared" si="795"/>
        <v>574622.80000000005</v>
      </c>
      <c r="S313" s="31">
        <f t="shared" si="796"/>
        <v>581745.09999999998</v>
      </c>
      <c r="T313" s="31">
        <f t="shared" si="797"/>
        <v>581745.09999999998</v>
      </c>
      <c r="U313" s="31">
        <f t="shared" ref="U313:U315" si="963">U314</f>
        <v>0</v>
      </c>
      <c r="V313" s="31">
        <f t="shared" ref="V313:V315" si="964">V314</f>
        <v>0</v>
      </c>
      <c r="W313" s="31">
        <f t="shared" ref="W313:W315" si="965">W314</f>
        <v>0</v>
      </c>
      <c r="X313" s="31">
        <f t="shared" si="798"/>
        <v>574622.80000000005</v>
      </c>
      <c r="Y313" s="31">
        <f t="shared" si="799"/>
        <v>581745.09999999998</v>
      </c>
      <c r="Z313" s="31">
        <f t="shared" si="800"/>
        <v>581745.09999999998</v>
      </c>
      <c r="AA313" s="31">
        <f t="shared" ref="AA313:AA315" si="966">AA314</f>
        <v>0</v>
      </c>
      <c r="AB313" s="31">
        <f t="shared" ref="AB313:AB315" si="967">AB314</f>
        <v>0</v>
      </c>
      <c r="AC313" s="31">
        <f t="shared" ref="AC313:AC315" si="968">AC314</f>
        <v>0</v>
      </c>
      <c r="AD313" s="31">
        <f t="shared" si="801"/>
        <v>574622.80000000005</v>
      </c>
      <c r="AE313" s="31">
        <f t="shared" si="802"/>
        <v>581745.09999999998</v>
      </c>
      <c r="AF313" s="31">
        <f t="shared" si="803"/>
        <v>581745.09999999998</v>
      </c>
      <c r="AG313" s="31">
        <f t="shared" ref="AG313:AG315" si="969">AG314</f>
        <v>0</v>
      </c>
      <c r="AH313" s="31">
        <f t="shared" ref="AH313:AH315" si="970">AH314</f>
        <v>0</v>
      </c>
      <c r="AI313" s="31">
        <f t="shared" ref="AI313:AI315" si="971">AI314</f>
        <v>0</v>
      </c>
      <c r="AJ313" s="31">
        <f t="shared" si="804"/>
        <v>574622.80000000005</v>
      </c>
      <c r="AK313" s="31">
        <f t="shared" si="805"/>
        <v>581745.09999999998</v>
      </c>
      <c r="AL313" s="31">
        <f t="shared" si="806"/>
        <v>581745.09999999998</v>
      </c>
      <c r="AM313" s="31">
        <f t="shared" ref="AM313:AM315" si="972">AM314</f>
        <v>0</v>
      </c>
      <c r="AN313" s="31">
        <f t="shared" ref="AN313:AN315" si="973">AN314</f>
        <v>0</v>
      </c>
      <c r="AO313" s="31">
        <f t="shared" ref="AO313:AO315" si="974">AO314</f>
        <v>0</v>
      </c>
      <c r="AP313" s="31">
        <f t="shared" si="807"/>
        <v>574622.80000000005</v>
      </c>
      <c r="AQ313" s="31">
        <f t="shared" si="808"/>
        <v>581745.09999999998</v>
      </c>
      <c r="AR313" s="31">
        <f t="shared" si="809"/>
        <v>581745.09999999998</v>
      </c>
      <c r="AS313" s="31">
        <f t="shared" ref="AS313:AS315" si="975">AS314</f>
        <v>0</v>
      </c>
      <c r="AT313" s="31">
        <f t="shared" ref="AT313:AT315" si="976">AT314</f>
        <v>0</v>
      </c>
      <c r="AU313" s="31">
        <f t="shared" ref="AU313:AU315" si="977">AU314</f>
        <v>0</v>
      </c>
      <c r="AV313" s="31">
        <f t="shared" si="810"/>
        <v>574622.80000000005</v>
      </c>
      <c r="AW313" s="31">
        <f t="shared" si="811"/>
        <v>581745.09999999998</v>
      </c>
      <c r="AX313" s="31">
        <f t="shared" si="812"/>
        <v>581745.09999999998</v>
      </c>
      <c r="AY313" s="31">
        <f t="shared" ref="AY313:AY315" si="978">AY314</f>
        <v>0</v>
      </c>
      <c r="AZ313" s="31">
        <f t="shared" ref="AZ313:AZ315" si="979">AZ314</f>
        <v>0</v>
      </c>
      <c r="BA313" s="31">
        <f t="shared" ref="BA313:BA315" si="980">BA314</f>
        <v>0</v>
      </c>
      <c r="BB313" s="31">
        <f t="shared" si="813"/>
        <v>574622.80000000005</v>
      </c>
      <c r="BC313" s="31">
        <f t="shared" si="814"/>
        <v>581745.09999999998</v>
      </c>
      <c r="BD313" s="31">
        <f t="shared" si="815"/>
        <v>581745.09999999998</v>
      </c>
      <c r="BE313" s="31">
        <f t="shared" ref="BE313:BE315" si="981">BE314</f>
        <v>0</v>
      </c>
      <c r="BF313" s="31">
        <f t="shared" ref="BF313:BF315" si="982">BF314</f>
        <v>0</v>
      </c>
      <c r="BG313" s="31">
        <f t="shared" ref="BG313:BG315" si="983">BG314</f>
        <v>0</v>
      </c>
      <c r="BH313" s="31">
        <f t="shared" si="816"/>
        <v>574622.80000000005</v>
      </c>
      <c r="BI313" s="31">
        <f t="shared" si="817"/>
        <v>581745.09999999998</v>
      </c>
      <c r="BJ313" s="31">
        <f t="shared" si="818"/>
        <v>581745.09999999998</v>
      </c>
      <c r="BK313" s="31">
        <f t="shared" ref="BK313:BK315" si="984">BK314</f>
        <v>0</v>
      </c>
      <c r="BL313" s="31">
        <f t="shared" ref="BL313:BL315" si="985">BL314</f>
        <v>0</v>
      </c>
      <c r="BM313" s="31">
        <f t="shared" ref="BM313:BM315" si="986">BM314</f>
        <v>0</v>
      </c>
      <c r="BN313" s="31">
        <f t="shared" si="819"/>
        <v>574622.80000000005</v>
      </c>
      <c r="BO313" s="31">
        <f t="shared" si="820"/>
        <v>581745.09999999998</v>
      </c>
      <c r="BP313" s="31">
        <f t="shared" si="821"/>
        <v>581745.09999999998</v>
      </c>
      <c r="BQ313" s="31">
        <f t="shared" ref="BQ313:BQ315" si="987">BQ314</f>
        <v>0</v>
      </c>
      <c r="BR313" s="31">
        <f t="shared" ref="BR313:BR315" si="988">BR314</f>
        <v>0</v>
      </c>
      <c r="BS313" s="31">
        <f t="shared" si="822"/>
        <v>574622.80000000005</v>
      </c>
      <c r="BT313" s="31">
        <f t="shared" si="823"/>
        <v>581745.09999999998</v>
      </c>
      <c r="BU313" s="31">
        <f t="shared" si="824"/>
        <v>581745.09999999998</v>
      </c>
      <c r="BV313" s="31">
        <f t="shared" ref="BV313:BV315" si="989">BV314</f>
        <v>0</v>
      </c>
      <c r="BW313" s="31">
        <f t="shared" ref="BW313:BW315" si="990">BW314</f>
        <v>0</v>
      </c>
      <c r="BX313" s="31">
        <f t="shared" si="825"/>
        <v>574622.80000000005</v>
      </c>
      <c r="BY313" s="31">
        <f t="shared" si="826"/>
        <v>581745.09999999998</v>
      </c>
      <c r="BZ313" s="31">
        <f t="shared" si="827"/>
        <v>581745.09999999998</v>
      </c>
      <c r="CA313" s="31">
        <f t="shared" ref="CA313:CA315" si="991">CA314</f>
        <v>0</v>
      </c>
      <c r="CB313" s="31">
        <f t="shared" ref="CB313:CB315" si="992">CB314</f>
        <v>0</v>
      </c>
      <c r="CC313" s="31">
        <f t="shared" ref="CC313:CC315" si="993">CC314</f>
        <v>0</v>
      </c>
      <c r="CD313" s="31">
        <f t="shared" si="910"/>
        <v>574622.80000000005</v>
      </c>
      <c r="CE313" s="31">
        <f t="shared" si="911"/>
        <v>581745.09999999998</v>
      </c>
      <c r="CF313" s="31">
        <f t="shared" si="912"/>
        <v>581745.09999999998</v>
      </c>
      <c r="CG313" s="31">
        <f t="shared" ref="CG313:CG315" si="994">CG314</f>
        <v>0</v>
      </c>
      <c r="CH313" s="24"/>
      <c r="CI313" s="40"/>
      <c r="CO313" s="1" t="s">
        <v>31</v>
      </c>
    </row>
    <row r="314" ht="43.75">
      <c r="A314" s="16" t="s">
        <v>226</v>
      </c>
      <c r="B314" s="17">
        <v>600</v>
      </c>
      <c r="C314" s="16"/>
      <c r="D314" s="16"/>
      <c r="E314" s="39" t="s">
        <v>45</v>
      </c>
      <c r="F314" s="31">
        <f t="shared" si="954"/>
        <v>574622.80000000005</v>
      </c>
      <c r="G314" s="31">
        <f t="shared" si="955"/>
        <v>581745.09999999998</v>
      </c>
      <c r="H314" s="31">
        <f t="shared" si="956"/>
        <v>581745.09999999998</v>
      </c>
      <c r="I314" s="31">
        <f t="shared" si="957"/>
        <v>0</v>
      </c>
      <c r="J314" s="31">
        <f t="shared" si="958"/>
        <v>0</v>
      </c>
      <c r="K314" s="31">
        <f t="shared" si="959"/>
        <v>0</v>
      </c>
      <c r="L314" s="31">
        <f t="shared" si="792"/>
        <v>574622.80000000005</v>
      </c>
      <c r="M314" s="31">
        <f t="shared" si="793"/>
        <v>581745.09999999998</v>
      </c>
      <c r="N314" s="31">
        <f t="shared" si="794"/>
        <v>581745.09999999998</v>
      </c>
      <c r="O314" s="31">
        <f t="shared" si="960"/>
        <v>0</v>
      </c>
      <c r="P314" s="31">
        <f t="shared" si="961"/>
        <v>0</v>
      </c>
      <c r="Q314" s="31">
        <f t="shared" si="962"/>
        <v>0</v>
      </c>
      <c r="R314" s="31">
        <f t="shared" si="795"/>
        <v>574622.80000000005</v>
      </c>
      <c r="S314" s="31">
        <f t="shared" si="796"/>
        <v>581745.09999999998</v>
      </c>
      <c r="T314" s="31">
        <f t="shared" si="797"/>
        <v>581745.09999999998</v>
      </c>
      <c r="U314" s="31">
        <f t="shared" si="963"/>
        <v>0</v>
      </c>
      <c r="V314" s="31">
        <f t="shared" si="964"/>
        <v>0</v>
      </c>
      <c r="W314" s="31">
        <f t="shared" si="965"/>
        <v>0</v>
      </c>
      <c r="X314" s="31">
        <f t="shared" si="798"/>
        <v>574622.80000000005</v>
      </c>
      <c r="Y314" s="31">
        <f t="shared" si="799"/>
        <v>581745.09999999998</v>
      </c>
      <c r="Z314" s="31">
        <f t="shared" si="800"/>
        <v>581745.09999999998</v>
      </c>
      <c r="AA314" s="31">
        <f t="shared" si="966"/>
        <v>0</v>
      </c>
      <c r="AB314" s="31">
        <f t="shared" si="967"/>
        <v>0</v>
      </c>
      <c r="AC314" s="31">
        <f t="shared" si="968"/>
        <v>0</v>
      </c>
      <c r="AD314" s="31">
        <f t="shared" si="801"/>
        <v>574622.80000000005</v>
      </c>
      <c r="AE314" s="31">
        <f t="shared" si="802"/>
        <v>581745.09999999998</v>
      </c>
      <c r="AF314" s="31">
        <f t="shared" si="803"/>
        <v>581745.09999999998</v>
      </c>
      <c r="AG314" s="31">
        <f t="shared" si="969"/>
        <v>0</v>
      </c>
      <c r="AH314" s="31">
        <f t="shared" si="970"/>
        <v>0</v>
      </c>
      <c r="AI314" s="31">
        <f t="shared" si="971"/>
        <v>0</v>
      </c>
      <c r="AJ314" s="31">
        <f t="shared" si="804"/>
        <v>574622.80000000005</v>
      </c>
      <c r="AK314" s="31">
        <f t="shared" si="805"/>
        <v>581745.09999999998</v>
      </c>
      <c r="AL314" s="31">
        <f t="shared" si="806"/>
        <v>581745.09999999998</v>
      </c>
      <c r="AM314" s="31">
        <f t="shared" si="972"/>
        <v>0</v>
      </c>
      <c r="AN314" s="31">
        <f t="shared" si="973"/>
        <v>0</v>
      </c>
      <c r="AO314" s="31">
        <f t="shared" si="974"/>
        <v>0</v>
      </c>
      <c r="AP314" s="31">
        <f t="shared" si="807"/>
        <v>574622.80000000005</v>
      </c>
      <c r="AQ314" s="31">
        <f t="shared" si="808"/>
        <v>581745.09999999998</v>
      </c>
      <c r="AR314" s="31">
        <f t="shared" si="809"/>
        <v>581745.09999999998</v>
      </c>
      <c r="AS314" s="31">
        <f t="shared" si="975"/>
        <v>0</v>
      </c>
      <c r="AT314" s="31">
        <f t="shared" si="976"/>
        <v>0</v>
      </c>
      <c r="AU314" s="31">
        <f t="shared" si="977"/>
        <v>0</v>
      </c>
      <c r="AV314" s="31">
        <f t="shared" si="810"/>
        <v>574622.80000000005</v>
      </c>
      <c r="AW314" s="31">
        <f t="shared" si="811"/>
        <v>581745.09999999998</v>
      </c>
      <c r="AX314" s="31">
        <f t="shared" si="812"/>
        <v>581745.09999999998</v>
      </c>
      <c r="AY314" s="31">
        <f t="shared" si="978"/>
        <v>0</v>
      </c>
      <c r="AZ314" s="31">
        <f t="shared" si="979"/>
        <v>0</v>
      </c>
      <c r="BA314" s="31">
        <f t="shared" si="980"/>
        <v>0</v>
      </c>
      <c r="BB314" s="31">
        <f t="shared" si="813"/>
        <v>574622.80000000005</v>
      </c>
      <c r="BC314" s="31">
        <f t="shared" si="814"/>
        <v>581745.09999999998</v>
      </c>
      <c r="BD314" s="31">
        <f t="shared" si="815"/>
        <v>581745.09999999998</v>
      </c>
      <c r="BE314" s="31">
        <f t="shared" si="981"/>
        <v>0</v>
      </c>
      <c r="BF314" s="31">
        <f t="shared" si="982"/>
        <v>0</v>
      </c>
      <c r="BG314" s="31">
        <f t="shared" si="983"/>
        <v>0</v>
      </c>
      <c r="BH314" s="31">
        <f t="shared" si="816"/>
        <v>574622.80000000005</v>
      </c>
      <c r="BI314" s="31">
        <f t="shared" si="817"/>
        <v>581745.09999999998</v>
      </c>
      <c r="BJ314" s="31">
        <f t="shared" si="818"/>
        <v>581745.09999999998</v>
      </c>
      <c r="BK314" s="31">
        <f t="shared" si="984"/>
        <v>0</v>
      </c>
      <c r="BL314" s="31">
        <f t="shared" si="985"/>
        <v>0</v>
      </c>
      <c r="BM314" s="31">
        <f t="shared" si="986"/>
        <v>0</v>
      </c>
      <c r="BN314" s="31">
        <f t="shared" si="819"/>
        <v>574622.80000000005</v>
      </c>
      <c r="BO314" s="31">
        <f t="shared" si="820"/>
        <v>581745.09999999998</v>
      </c>
      <c r="BP314" s="31">
        <f t="shared" si="821"/>
        <v>581745.09999999998</v>
      </c>
      <c r="BQ314" s="31">
        <f t="shared" si="987"/>
        <v>0</v>
      </c>
      <c r="BR314" s="31">
        <f t="shared" si="988"/>
        <v>0</v>
      </c>
      <c r="BS314" s="31">
        <f t="shared" si="822"/>
        <v>574622.80000000005</v>
      </c>
      <c r="BT314" s="31">
        <f t="shared" si="823"/>
        <v>581745.09999999998</v>
      </c>
      <c r="BU314" s="31">
        <f t="shared" si="824"/>
        <v>581745.09999999998</v>
      </c>
      <c r="BV314" s="31">
        <f t="shared" si="989"/>
        <v>0</v>
      </c>
      <c r="BW314" s="31">
        <f t="shared" si="990"/>
        <v>0</v>
      </c>
      <c r="BX314" s="31">
        <f t="shared" si="825"/>
        <v>574622.80000000005</v>
      </c>
      <c r="BY314" s="31">
        <f t="shared" si="826"/>
        <v>581745.09999999998</v>
      </c>
      <c r="BZ314" s="31">
        <f t="shared" si="827"/>
        <v>581745.09999999998</v>
      </c>
      <c r="CA314" s="31">
        <f t="shared" si="991"/>
        <v>0</v>
      </c>
      <c r="CB314" s="31">
        <f t="shared" si="992"/>
        <v>0</v>
      </c>
      <c r="CC314" s="31">
        <f t="shared" si="993"/>
        <v>0</v>
      </c>
      <c r="CD314" s="31">
        <f t="shared" si="910"/>
        <v>574622.80000000005</v>
      </c>
      <c r="CE314" s="31">
        <f t="shared" si="911"/>
        <v>581745.09999999998</v>
      </c>
      <c r="CF314" s="31">
        <f t="shared" si="912"/>
        <v>581745.09999999998</v>
      </c>
      <c r="CG314" s="31">
        <f t="shared" si="994"/>
        <v>0</v>
      </c>
      <c r="CH314" s="24"/>
      <c r="CI314" s="40"/>
      <c r="CM314" s="1" t="s">
        <v>29</v>
      </c>
    </row>
    <row r="315" ht="15">
      <c r="A315" s="16" t="s">
        <v>226</v>
      </c>
      <c r="B315" s="17">
        <v>620</v>
      </c>
      <c r="C315" s="16"/>
      <c r="D315" s="16"/>
      <c r="E315" s="39" t="s">
        <v>46</v>
      </c>
      <c r="F315" s="31">
        <f t="shared" si="954"/>
        <v>574622.80000000005</v>
      </c>
      <c r="G315" s="31">
        <f t="shared" si="955"/>
        <v>581745.09999999998</v>
      </c>
      <c r="H315" s="31">
        <f t="shared" si="956"/>
        <v>581745.09999999998</v>
      </c>
      <c r="I315" s="31">
        <f t="shared" si="957"/>
        <v>0</v>
      </c>
      <c r="J315" s="31">
        <f t="shared" si="958"/>
        <v>0</v>
      </c>
      <c r="K315" s="31">
        <f t="shared" si="959"/>
        <v>0</v>
      </c>
      <c r="L315" s="31">
        <f t="shared" si="792"/>
        <v>574622.80000000005</v>
      </c>
      <c r="M315" s="31">
        <f t="shared" si="793"/>
        <v>581745.09999999998</v>
      </c>
      <c r="N315" s="31">
        <f t="shared" si="794"/>
        <v>581745.09999999998</v>
      </c>
      <c r="O315" s="31">
        <f t="shared" si="960"/>
        <v>0</v>
      </c>
      <c r="P315" s="31">
        <f t="shared" si="961"/>
        <v>0</v>
      </c>
      <c r="Q315" s="31">
        <f t="shared" si="962"/>
        <v>0</v>
      </c>
      <c r="R315" s="31">
        <f t="shared" si="795"/>
        <v>574622.80000000005</v>
      </c>
      <c r="S315" s="31">
        <f t="shared" si="796"/>
        <v>581745.09999999998</v>
      </c>
      <c r="T315" s="31">
        <f t="shared" si="797"/>
        <v>581745.09999999998</v>
      </c>
      <c r="U315" s="31">
        <f t="shared" si="963"/>
        <v>0</v>
      </c>
      <c r="V315" s="31">
        <f t="shared" si="964"/>
        <v>0</v>
      </c>
      <c r="W315" s="31">
        <f t="shared" si="965"/>
        <v>0</v>
      </c>
      <c r="X315" s="31">
        <f t="shared" si="798"/>
        <v>574622.80000000005</v>
      </c>
      <c r="Y315" s="31">
        <f t="shared" si="799"/>
        <v>581745.09999999998</v>
      </c>
      <c r="Z315" s="31">
        <f t="shared" si="800"/>
        <v>581745.09999999998</v>
      </c>
      <c r="AA315" s="31">
        <f t="shared" si="966"/>
        <v>0</v>
      </c>
      <c r="AB315" s="31">
        <f t="shared" si="967"/>
        <v>0</v>
      </c>
      <c r="AC315" s="31">
        <f t="shared" si="968"/>
        <v>0</v>
      </c>
      <c r="AD315" s="31">
        <f t="shared" si="801"/>
        <v>574622.80000000005</v>
      </c>
      <c r="AE315" s="31">
        <f t="shared" si="802"/>
        <v>581745.09999999998</v>
      </c>
      <c r="AF315" s="31">
        <f t="shared" si="803"/>
        <v>581745.09999999998</v>
      </c>
      <c r="AG315" s="31">
        <f t="shared" si="969"/>
        <v>0</v>
      </c>
      <c r="AH315" s="31">
        <f t="shared" si="970"/>
        <v>0</v>
      </c>
      <c r="AI315" s="31">
        <f t="shared" si="971"/>
        <v>0</v>
      </c>
      <c r="AJ315" s="31">
        <f t="shared" si="804"/>
        <v>574622.80000000005</v>
      </c>
      <c r="AK315" s="31">
        <f t="shared" si="805"/>
        <v>581745.09999999998</v>
      </c>
      <c r="AL315" s="31">
        <f t="shared" si="806"/>
        <v>581745.09999999998</v>
      </c>
      <c r="AM315" s="31">
        <f t="shared" si="972"/>
        <v>0</v>
      </c>
      <c r="AN315" s="31">
        <f t="shared" si="973"/>
        <v>0</v>
      </c>
      <c r="AO315" s="31">
        <f t="shared" si="974"/>
        <v>0</v>
      </c>
      <c r="AP315" s="31">
        <f t="shared" si="807"/>
        <v>574622.80000000005</v>
      </c>
      <c r="AQ315" s="31">
        <f t="shared" si="808"/>
        <v>581745.09999999998</v>
      </c>
      <c r="AR315" s="31">
        <f t="shared" si="809"/>
        <v>581745.09999999998</v>
      </c>
      <c r="AS315" s="31">
        <f t="shared" si="975"/>
        <v>0</v>
      </c>
      <c r="AT315" s="31">
        <f t="shared" si="976"/>
        <v>0</v>
      </c>
      <c r="AU315" s="31">
        <f t="shared" si="977"/>
        <v>0</v>
      </c>
      <c r="AV315" s="31">
        <f t="shared" si="810"/>
        <v>574622.80000000005</v>
      </c>
      <c r="AW315" s="31">
        <f t="shared" si="811"/>
        <v>581745.09999999998</v>
      </c>
      <c r="AX315" s="31">
        <f t="shared" si="812"/>
        <v>581745.09999999998</v>
      </c>
      <c r="AY315" s="31">
        <f t="shared" si="978"/>
        <v>0</v>
      </c>
      <c r="AZ315" s="31">
        <f t="shared" si="979"/>
        <v>0</v>
      </c>
      <c r="BA315" s="31">
        <f t="shared" si="980"/>
        <v>0</v>
      </c>
      <c r="BB315" s="31">
        <f t="shared" si="813"/>
        <v>574622.80000000005</v>
      </c>
      <c r="BC315" s="31">
        <f t="shared" si="814"/>
        <v>581745.09999999998</v>
      </c>
      <c r="BD315" s="31">
        <f t="shared" si="815"/>
        <v>581745.09999999998</v>
      </c>
      <c r="BE315" s="31">
        <f t="shared" si="981"/>
        <v>0</v>
      </c>
      <c r="BF315" s="31">
        <f t="shared" si="982"/>
        <v>0</v>
      </c>
      <c r="BG315" s="31">
        <f t="shared" si="983"/>
        <v>0</v>
      </c>
      <c r="BH315" s="31">
        <f t="shared" si="816"/>
        <v>574622.80000000005</v>
      </c>
      <c r="BI315" s="31">
        <f t="shared" si="817"/>
        <v>581745.09999999998</v>
      </c>
      <c r="BJ315" s="31">
        <f t="shared" si="818"/>
        <v>581745.09999999998</v>
      </c>
      <c r="BK315" s="31">
        <f t="shared" si="984"/>
        <v>0</v>
      </c>
      <c r="BL315" s="31">
        <f t="shared" si="985"/>
        <v>0</v>
      </c>
      <c r="BM315" s="31">
        <f t="shared" si="986"/>
        <v>0</v>
      </c>
      <c r="BN315" s="31">
        <f t="shared" si="819"/>
        <v>574622.80000000005</v>
      </c>
      <c r="BO315" s="31">
        <f t="shared" si="820"/>
        <v>581745.09999999998</v>
      </c>
      <c r="BP315" s="31">
        <f t="shared" si="821"/>
        <v>581745.09999999998</v>
      </c>
      <c r="BQ315" s="31">
        <f t="shared" si="987"/>
        <v>0</v>
      </c>
      <c r="BR315" s="31">
        <f t="shared" si="988"/>
        <v>0</v>
      </c>
      <c r="BS315" s="31">
        <f t="shared" si="822"/>
        <v>574622.80000000005</v>
      </c>
      <c r="BT315" s="31">
        <f t="shared" si="823"/>
        <v>581745.09999999998</v>
      </c>
      <c r="BU315" s="31">
        <f t="shared" si="824"/>
        <v>581745.09999999998</v>
      </c>
      <c r="BV315" s="31">
        <f t="shared" si="989"/>
        <v>0</v>
      </c>
      <c r="BW315" s="31">
        <f t="shared" si="990"/>
        <v>0</v>
      </c>
      <c r="BX315" s="31">
        <f t="shared" si="825"/>
        <v>574622.80000000005</v>
      </c>
      <c r="BY315" s="31">
        <f t="shared" si="826"/>
        <v>581745.09999999998</v>
      </c>
      <c r="BZ315" s="31">
        <f t="shared" si="827"/>
        <v>581745.09999999998</v>
      </c>
      <c r="CA315" s="31">
        <f t="shared" si="991"/>
        <v>0</v>
      </c>
      <c r="CB315" s="31">
        <f t="shared" si="992"/>
        <v>0</v>
      </c>
      <c r="CC315" s="31">
        <f t="shared" si="993"/>
        <v>0</v>
      </c>
      <c r="CD315" s="31">
        <f t="shared" si="910"/>
        <v>574622.80000000005</v>
      </c>
      <c r="CE315" s="31">
        <f t="shared" si="911"/>
        <v>581745.09999999998</v>
      </c>
      <c r="CF315" s="31">
        <f t="shared" si="912"/>
        <v>581745.09999999998</v>
      </c>
      <c r="CG315" s="31">
        <f t="shared" si="994"/>
        <v>0</v>
      </c>
      <c r="CH315" s="24"/>
      <c r="CI315" s="40"/>
      <c r="CN315" s="1" t="s">
        <v>30</v>
      </c>
    </row>
    <row r="316" ht="15">
      <c r="A316" s="16" t="s">
        <v>226</v>
      </c>
      <c r="B316" s="17">
        <v>620</v>
      </c>
      <c r="C316" s="16" t="s">
        <v>47</v>
      </c>
      <c r="D316" s="16" t="s">
        <v>67</v>
      </c>
      <c r="E316" s="39" t="s">
        <v>217</v>
      </c>
      <c r="F316" s="31">
        <v>574622.80000000005</v>
      </c>
      <c r="G316" s="31">
        <v>581745.09999999998</v>
      </c>
      <c r="H316" s="31">
        <v>581745.09999999998</v>
      </c>
      <c r="I316" s="31"/>
      <c r="J316" s="31"/>
      <c r="K316" s="31"/>
      <c r="L316" s="31">
        <f t="shared" si="792"/>
        <v>574622.80000000005</v>
      </c>
      <c r="M316" s="31">
        <f t="shared" si="793"/>
        <v>581745.09999999998</v>
      </c>
      <c r="N316" s="31">
        <f t="shared" si="794"/>
        <v>581745.09999999998</v>
      </c>
      <c r="O316" s="31"/>
      <c r="P316" s="31"/>
      <c r="Q316" s="31"/>
      <c r="R316" s="31">
        <f t="shared" si="795"/>
        <v>574622.80000000005</v>
      </c>
      <c r="S316" s="31">
        <f t="shared" si="796"/>
        <v>581745.09999999998</v>
      </c>
      <c r="T316" s="31">
        <f t="shared" si="797"/>
        <v>581745.09999999998</v>
      </c>
      <c r="U316" s="31"/>
      <c r="V316" s="31"/>
      <c r="W316" s="31"/>
      <c r="X316" s="31">
        <f t="shared" si="798"/>
        <v>574622.80000000005</v>
      </c>
      <c r="Y316" s="31">
        <f t="shared" si="799"/>
        <v>581745.09999999998</v>
      </c>
      <c r="Z316" s="31">
        <f t="shared" si="800"/>
        <v>581745.09999999998</v>
      </c>
      <c r="AA316" s="31"/>
      <c r="AB316" s="31"/>
      <c r="AC316" s="31"/>
      <c r="AD316" s="31">
        <f t="shared" si="801"/>
        <v>574622.80000000005</v>
      </c>
      <c r="AE316" s="31">
        <f t="shared" si="802"/>
        <v>581745.09999999998</v>
      </c>
      <c r="AF316" s="31">
        <f t="shared" si="803"/>
        <v>581745.09999999998</v>
      </c>
      <c r="AG316" s="31"/>
      <c r="AH316" s="31"/>
      <c r="AI316" s="31"/>
      <c r="AJ316" s="31">
        <f t="shared" si="804"/>
        <v>574622.80000000005</v>
      </c>
      <c r="AK316" s="31">
        <f t="shared" si="805"/>
        <v>581745.09999999998</v>
      </c>
      <c r="AL316" s="31">
        <f t="shared" si="806"/>
        <v>581745.09999999998</v>
      </c>
      <c r="AM316" s="31"/>
      <c r="AN316" s="31"/>
      <c r="AO316" s="31"/>
      <c r="AP316" s="31">
        <f t="shared" si="807"/>
        <v>574622.80000000005</v>
      </c>
      <c r="AQ316" s="31">
        <f t="shared" si="808"/>
        <v>581745.09999999998</v>
      </c>
      <c r="AR316" s="31">
        <f t="shared" si="809"/>
        <v>581745.09999999998</v>
      </c>
      <c r="AS316" s="31"/>
      <c r="AT316" s="31"/>
      <c r="AU316" s="31"/>
      <c r="AV316" s="31">
        <f t="shared" si="810"/>
        <v>574622.80000000005</v>
      </c>
      <c r="AW316" s="31">
        <f t="shared" si="811"/>
        <v>581745.09999999998</v>
      </c>
      <c r="AX316" s="31">
        <f t="shared" si="812"/>
        <v>581745.09999999998</v>
      </c>
      <c r="AY316" s="31"/>
      <c r="AZ316" s="31"/>
      <c r="BA316" s="31"/>
      <c r="BB316" s="31">
        <f t="shared" si="813"/>
        <v>574622.80000000005</v>
      </c>
      <c r="BC316" s="31">
        <f t="shared" si="814"/>
        <v>581745.09999999998</v>
      </c>
      <c r="BD316" s="31">
        <f t="shared" si="815"/>
        <v>581745.09999999998</v>
      </c>
      <c r="BE316" s="31"/>
      <c r="BF316" s="31"/>
      <c r="BG316" s="31"/>
      <c r="BH316" s="31">
        <f t="shared" si="816"/>
        <v>574622.80000000005</v>
      </c>
      <c r="BI316" s="31">
        <f t="shared" si="817"/>
        <v>581745.09999999998</v>
      </c>
      <c r="BJ316" s="31">
        <f t="shared" si="818"/>
        <v>581745.09999999998</v>
      </c>
      <c r="BK316" s="31"/>
      <c r="BL316" s="31"/>
      <c r="BM316" s="31"/>
      <c r="BN316" s="31">
        <f t="shared" si="819"/>
        <v>574622.80000000005</v>
      </c>
      <c r="BO316" s="31">
        <f t="shared" si="820"/>
        <v>581745.09999999998</v>
      </c>
      <c r="BP316" s="31">
        <f t="shared" si="821"/>
        <v>581745.09999999998</v>
      </c>
      <c r="BQ316" s="31"/>
      <c r="BR316" s="31"/>
      <c r="BS316" s="31">
        <f t="shared" si="822"/>
        <v>574622.80000000005</v>
      </c>
      <c r="BT316" s="31">
        <f t="shared" si="823"/>
        <v>581745.09999999998</v>
      </c>
      <c r="BU316" s="31">
        <f t="shared" si="824"/>
        <v>581745.09999999998</v>
      </c>
      <c r="BV316" s="31"/>
      <c r="BW316" s="31"/>
      <c r="BX316" s="31">
        <f t="shared" si="825"/>
        <v>574622.80000000005</v>
      </c>
      <c r="BY316" s="31">
        <f t="shared" si="826"/>
        <v>581745.09999999998</v>
      </c>
      <c r="BZ316" s="31">
        <f t="shared" si="827"/>
        <v>581745.09999999998</v>
      </c>
      <c r="CA316" s="31"/>
      <c r="CB316" s="31"/>
      <c r="CC316" s="31"/>
      <c r="CD316" s="31">
        <f t="shared" si="910"/>
        <v>574622.80000000005</v>
      </c>
      <c r="CE316" s="31">
        <f t="shared" si="911"/>
        <v>581745.09999999998</v>
      </c>
      <c r="CF316" s="31">
        <f t="shared" si="912"/>
        <v>581745.09999999998</v>
      </c>
      <c r="CG316" s="31"/>
      <c r="CH316" s="24"/>
      <c r="CI316" s="40"/>
    </row>
    <row r="317" ht="29.850000000000001">
      <c r="A317" s="16" t="s">
        <v>227</v>
      </c>
      <c r="B317" s="17"/>
      <c r="C317" s="16"/>
      <c r="D317" s="16"/>
      <c r="E317" s="39" t="s">
        <v>228</v>
      </c>
      <c r="F317" s="31">
        <f>F324+F318+F321</f>
        <v>2316</v>
      </c>
      <c r="G317" s="31">
        <f>G324+G318+G321</f>
        <v>2316</v>
      </c>
      <c r="H317" s="31">
        <f>H324+H318+H321</f>
        <v>2316</v>
      </c>
      <c r="I317" s="31">
        <f>I324+I318+I321</f>
        <v>0</v>
      </c>
      <c r="J317" s="31">
        <f>J324+J318+J321</f>
        <v>0</v>
      </c>
      <c r="K317" s="31">
        <f>K324+K318+K321</f>
        <v>0</v>
      </c>
      <c r="L317" s="31">
        <f t="shared" si="792"/>
        <v>2316</v>
      </c>
      <c r="M317" s="31">
        <f t="shared" si="793"/>
        <v>2316</v>
      </c>
      <c r="N317" s="31">
        <f t="shared" si="794"/>
        <v>2316</v>
      </c>
      <c r="O317" s="31">
        <f>O324+O318+O321</f>
        <v>0</v>
      </c>
      <c r="P317" s="31">
        <f>P324+P318+P321</f>
        <v>0</v>
      </c>
      <c r="Q317" s="31">
        <f>Q324+Q318+Q321</f>
        <v>0</v>
      </c>
      <c r="R317" s="31">
        <f t="shared" si="795"/>
        <v>2316</v>
      </c>
      <c r="S317" s="31">
        <f t="shared" si="796"/>
        <v>2316</v>
      </c>
      <c r="T317" s="31">
        <f t="shared" si="797"/>
        <v>2316</v>
      </c>
      <c r="U317" s="31">
        <f>U324+U318+U321</f>
        <v>0</v>
      </c>
      <c r="V317" s="31">
        <f>V324+V318+V321</f>
        <v>0</v>
      </c>
      <c r="W317" s="31">
        <f>W324+W318+W321</f>
        <v>0</v>
      </c>
      <c r="X317" s="31">
        <f t="shared" si="798"/>
        <v>2316</v>
      </c>
      <c r="Y317" s="31">
        <f t="shared" si="799"/>
        <v>2316</v>
      </c>
      <c r="Z317" s="31">
        <f t="shared" si="800"/>
        <v>2316</v>
      </c>
      <c r="AA317" s="31">
        <f>AA324+AA318+AA321</f>
        <v>0</v>
      </c>
      <c r="AB317" s="31">
        <f>AB324+AB318+AB321</f>
        <v>0</v>
      </c>
      <c r="AC317" s="31">
        <f>AC324+AC318+AC321</f>
        <v>0</v>
      </c>
      <c r="AD317" s="31">
        <f t="shared" si="801"/>
        <v>2316</v>
      </c>
      <c r="AE317" s="31">
        <f t="shared" si="802"/>
        <v>2316</v>
      </c>
      <c r="AF317" s="31">
        <f t="shared" si="803"/>
        <v>2316</v>
      </c>
      <c r="AG317" s="31">
        <f>AG324+AG318+AG321</f>
        <v>0</v>
      </c>
      <c r="AH317" s="31">
        <f>AH324+AH318+AH321</f>
        <v>0</v>
      </c>
      <c r="AI317" s="31">
        <f>AI324+AI318+AI321</f>
        <v>0</v>
      </c>
      <c r="AJ317" s="31">
        <f t="shared" si="804"/>
        <v>2316</v>
      </c>
      <c r="AK317" s="31">
        <f t="shared" si="805"/>
        <v>2316</v>
      </c>
      <c r="AL317" s="31">
        <f t="shared" si="806"/>
        <v>2316</v>
      </c>
      <c r="AM317" s="31">
        <f>AM324+AM318+AM321</f>
        <v>0</v>
      </c>
      <c r="AN317" s="31">
        <f>AN324+AN318+AN321</f>
        <v>0</v>
      </c>
      <c r="AO317" s="31">
        <f>AO324+AO318+AO321</f>
        <v>0</v>
      </c>
      <c r="AP317" s="31">
        <f t="shared" si="807"/>
        <v>2316</v>
      </c>
      <c r="AQ317" s="31">
        <f t="shared" si="808"/>
        <v>2316</v>
      </c>
      <c r="AR317" s="31">
        <f t="shared" si="809"/>
        <v>2316</v>
      </c>
      <c r="AS317" s="31">
        <f>AS324+AS318+AS321</f>
        <v>0</v>
      </c>
      <c r="AT317" s="31">
        <f>AT324+AT318+AT321</f>
        <v>0</v>
      </c>
      <c r="AU317" s="31">
        <f>AU324+AU318+AU321</f>
        <v>0</v>
      </c>
      <c r="AV317" s="31">
        <f t="shared" si="810"/>
        <v>2316</v>
      </c>
      <c r="AW317" s="31">
        <f t="shared" si="811"/>
        <v>2316</v>
      </c>
      <c r="AX317" s="31">
        <f t="shared" si="812"/>
        <v>2316</v>
      </c>
      <c r="AY317" s="31">
        <f>AY324+AY318+AY321</f>
        <v>0</v>
      </c>
      <c r="AZ317" s="31">
        <f>AZ324+AZ318+AZ321</f>
        <v>0</v>
      </c>
      <c r="BA317" s="31">
        <f>BA324+BA318+BA321</f>
        <v>0</v>
      </c>
      <c r="BB317" s="31">
        <f t="shared" si="813"/>
        <v>2316</v>
      </c>
      <c r="BC317" s="31">
        <f t="shared" si="814"/>
        <v>2316</v>
      </c>
      <c r="BD317" s="31">
        <f t="shared" si="815"/>
        <v>2316</v>
      </c>
      <c r="BE317" s="31">
        <f>BE324+BE318+BE321</f>
        <v>0</v>
      </c>
      <c r="BF317" s="31">
        <f>BF324+BF318+BF321</f>
        <v>0</v>
      </c>
      <c r="BG317" s="31">
        <f>BG324+BG318+BG321</f>
        <v>0</v>
      </c>
      <c r="BH317" s="31">
        <f t="shared" si="816"/>
        <v>2316</v>
      </c>
      <c r="BI317" s="31">
        <f t="shared" si="817"/>
        <v>2316</v>
      </c>
      <c r="BJ317" s="31">
        <f t="shared" si="818"/>
        <v>2316</v>
      </c>
      <c r="BK317" s="31">
        <f>BK324+BK318+BK321</f>
        <v>0</v>
      </c>
      <c r="BL317" s="31">
        <f>BL324+BL318+BL321</f>
        <v>0</v>
      </c>
      <c r="BM317" s="31">
        <f>BM324+BM318+BM321</f>
        <v>0</v>
      </c>
      <c r="BN317" s="31">
        <f t="shared" si="819"/>
        <v>2316</v>
      </c>
      <c r="BO317" s="31">
        <f t="shared" si="820"/>
        <v>2316</v>
      </c>
      <c r="BP317" s="31">
        <f t="shared" si="821"/>
        <v>2316</v>
      </c>
      <c r="BQ317" s="31">
        <f>BQ324+BQ318+BQ321</f>
        <v>0</v>
      </c>
      <c r="BR317" s="31">
        <f>BR324+BR318+BR321</f>
        <v>0</v>
      </c>
      <c r="BS317" s="31">
        <f t="shared" si="822"/>
        <v>2316</v>
      </c>
      <c r="BT317" s="31">
        <f t="shared" si="823"/>
        <v>2316</v>
      </c>
      <c r="BU317" s="31">
        <f t="shared" si="824"/>
        <v>2316</v>
      </c>
      <c r="BV317" s="31">
        <f>BV324+BV318+BV321</f>
        <v>0</v>
      </c>
      <c r="BW317" s="31">
        <f>BW324+BW318+BW321</f>
        <v>0</v>
      </c>
      <c r="BX317" s="31">
        <f t="shared" si="825"/>
        <v>2316</v>
      </c>
      <c r="BY317" s="31">
        <f t="shared" si="826"/>
        <v>2316</v>
      </c>
      <c r="BZ317" s="31">
        <f t="shared" si="827"/>
        <v>2316</v>
      </c>
      <c r="CA317" s="31">
        <f>CA324+CA318+CA321</f>
        <v>0</v>
      </c>
      <c r="CB317" s="31">
        <f>CB324+CB318+CB321</f>
        <v>0</v>
      </c>
      <c r="CC317" s="31">
        <f>CC324+CC318+CC321</f>
        <v>0</v>
      </c>
      <c r="CD317" s="31">
        <f t="shared" si="910"/>
        <v>2316</v>
      </c>
      <c r="CE317" s="31">
        <f t="shared" si="911"/>
        <v>2316</v>
      </c>
      <c r="CF317" s="31">
        <f t="shared" si="912"/>
        <v>2316</v>
      </c>
      <c r="CG317" s="31">
        <f>CG324+CG318+CG321</f>
        <v>0</v>
      </c>
      <c r="CH317" s="24"/>
      <c r="CI317" s="40"/>
      <c r="CO317" s="1" t="s">
        <v>31</v>
      </c>
    </row>
    <row r="318" ht="29.850000000000001">
      <c r="A318" s="16" t="s">
        <v>227</v>
      </c>
      <c r="B318" s="17">
        <v>200</v>
      </c>
      <c r="C318" s="16"/>
      <c r="D318" s="16"/>
      <c r="E318" s="39" t="s">
        <v>40</v>
      </c>
      <c r="F318" s="31">
        <f t="shared" ref="F318:F340" si="995">F319</f>
        <v>5</v>
      </c>
      <c r="G318" s="31">
        <f t="shared" ref="G318:G340" si="996">G319</f>
        <v>5</v>
      </c>
      <c r="H318" s="31">
        <f t="shared" ref="H318:H340" si="997">H319</f>
        <v>5</v>
      </c>
      <c r="I318" s="31">
        <f t="shared" ref="I318:I340" si="998">I319</f>
        <v>0</v>
      </c>
      <c r="J318" s="31">
        <f t="shared" ref="J318:J340" si="999">J319</f>
        <v>0</v>
      </c>
      <c r="K318" s="31">
        <f t="shared" ref="K318:K340" si="1000">K319</f>
        <v>0</v>
      </c>
      <c r="L318" s="31">
        <f t="shared" si="792"/>
        <v>5</v>
      </c>
      <c r="M318" s="31">
        <f t="shared" si="793"/>
        <v>5</v>
      </c>
      <c r="N318" s="31">
        <f t="shared" si="794"/>
        <v>5</v>
      </c>
      <c r="O318" s="31">
        <f t="shared" ref="O318:O340" si="1001">O319</f>
        <v>0</v>
      </c>
      <c r="P318" s="31">
        <f t="shared" ref="P318:P340" si="1002">P319</f>
        <v>0</v>
      </c>
      <c r="Q318" s="31">
        <f t="shared" ref="Q318:Q340" si="1003">Q319</f>
        <v>0</v>
      </c>
      <c r="R318" s="31">
        <f t="shared" si="795"/>
        <v>5</v>
      </c>
      <c r="S318" s="31">
        <f t="shared" si="796"/>
        <v>5</v>
      </c>
      <c r="T318" s="31">
        <f t="shared" si="797"/>
        <v>5</v>
      </c>
      <c r="U318" s="31">
        <f t="shared" ref="U318:U340" si="1004">U319</f>
        <v>0</v>
      </c>
      <c r="V318" s="31">
        <f t="shared" ref="V318:V340" si="1005">V319</f>
        <v>0</v>
      </c>
      <c r="W318" s="31">
        <f t="shared" ref="W318:W340" si="1006">W319</f>
        <v>0</v>
      </c>
      <c r="X318" s="31">
        <f t="shared" si="798"/>
        <v>5</v>
      </c>
      <c r="Y318" s="31">
        <f t="shared" si="799"/>
        <v>5</v>
      </c>
      <c r="Z318" s="31">
        <f t="shared" si="800"/>
        <v>5</v>
      </c>
      <c r="AA318" s="31">
        <f t="shared" ref="AA318:AA340" si="1007">AA319</f>
        <v>0</v>
      </c>
      <c r="AB318" s="31">
        <f t="shared" ref="AB318:AB340" si="1008">AB319</f>
        <v>0</v>
      </c>
      <c r="AC318" s="31">
        <f t="shared" ref="AC318:AC340" si="1009">AC319</f>
        <v>0</v>
      </c>
      <c r="AD318" s="31">
        <f t="shared" si="801"/>
        <v>5</v>
      </c>
      <c r="AE318" s="31">
        <f t="shared" si="802"/>
        <v>5</v>
      </c>
      <c r="AF318" s="31">
        <f t="shared" si="803"/>
        <v>5</v>
      </c>
      <c r="AG318" s="31">
        <f t="shared" ref="AG318:AG340" si="1010">AG319</f>
        <v>0</v>
      </c>
      <c r="AH318" s="31">
        <f t="shared" ref="AH318:AH340" si="1011">AH319</f>
        <v>0</v>
      </c>
      <c r="AI318" s="31">
        <f t="shared" ref="AI318:AI340" si="1012">AI319</f>
        <v>0</v>
      </c>
      <c r="AJ318" s="31">
        <f t="shared" si="804"/>
        <v>5</v>
      </c>
      <c r="AK318" s="31">
        <f t="shared" si="805"/>
        <v>5</v>
      </c>
      <c r="AL318" s="31">
        <f t="shared" si="806"/>
        <v>5</v>
      </c>
      <c r="AM318" s="31">
        <f t="shared" ref="AM318:AM340" si="1013">AM319</f>
        <v>0</v>
      </c>
      <c r="AN318" s="31">
        <f t="shared" ref="AN318:AN340" si="1014">AN319</f>
        <v>0</v>
      </c>
      <c r="AO318" s="31">
        <f t="shared" ref="AO318:AO340" si="1015">AO319</f>
        <v>0</v>
      </c>
      <c r="AP318" s="31">
        <f t="shared" si="807"/>
        <v>5</v>
      </c>
      <c r="AQ318" s="31">
        <f t="shared" si="808"/>
        <v>5</v>
      </c>
      <c r="AR318" s="31">
        <f t="shared" si="809"/>
        <v>5</v>
      </c>
      <c r="AS318" s="31">
        <f t="shared" ref="AS318:AS340" si="1016">AS319</f>
        <v>0</v>
      </c>
      <c r="AT318" s="31">
        <f t="shared" ref="AT318:AT340" si="1017">AT319</f>
        <v>0</v>
      </c>
      <c r="AU318" s="31">
        <f t="shared" ref="AU318:AU340" si="1018">AU319</f>
        <v>0</v>
      </c>
      <c r="AV318" s="31">
        <f t="shared" si="810"/>
        <v>5</v>
      </c>
      <c r="AW318" s="31">
        <f t="shared" si="811"/>
        <v>5</v>
      </c>
      <c r="AX318" s="31">
        <f t="shared" si="812"/>
        <v>5</v>
      </c>
      <c r="AY318" s="31">
        <f t="shared" ref="AY318:AY340" si="1019">AY319</f>
        <v>0</v>
      </c>
      <c r="AZ318" s="31">
        <f t="shared" ref="AZ318:AZ340" si="1020">AZ319</f>
        <v>0</v>
      </c>
      <c r="BA318" s="31">
        <f t="shared" ref="BA318:BA340" si="1021">BA319</f>
        <v>0</v>
      </c>
      <c r="BB318" s="31">
        <f t="shared" si="813"/>
        <v>5</v>
      </c>
      <c r="BC318" s="31">
        <f t="shared" si="814"/>
        <v>5</v>
      </c>
      <c r="BD318" s="31">
        <f t="shared" si="815"/>
        <v>5</v>
      </c>
      <c r="BE318" s="31">
        <f t="shared" ref="BE318:BE340" si="1022">BE319</f>
        <v>0</v>
      </c>
      <c r="BF318" s="31">
        <f t="shared" ref="BF318:BF340" si="1023">BF319</f>
        <v>0</v>
      </c>
      <c r="BG318" s="31">
        <f t="shared" ref="BG318:BG340" si="1024">BG319</f>
        <v>0</v>
      </c>
      <c r="BH318" s="31">
        <f t="shared" si="816"/>
        <v>5</v>
      </c>
      <c r="BI318" s="31">
        <f t="shared" si="817"/>
        <v>5</v>
      </c>
      <c r="BJ318" s="31">
        <f t="shared" si="818"/>
        <v>5</v>
      </c>
      <c r="BK318" s="31">
        <f t="shared" ref="BK318:BK340" si="1025">BK319</f>
        <v>0</v>
      </c>
      <c r="BL318" s="31">
        <f t="shared" ref="BL318:BL340" si="1026">BL319</f>
        <v>0</v>
      </c>
      <c r="BM318" s="31">
        <f t="shared" ref="BM318:BM340" si="1027">BM319</f>
        <v>0</v>
      </c>
      <c r="BN318" s="31">
        <f t="shared" si="819"/>
        <v>5</v>
      </c>
      <c r="BO318" s="31">
        <f t="shared" si="820"/>
        <v>5</v>
      </c>
      <c r="BP318" s="31">
        <f t="shared" si="821"/>
        <v>5</v>
      </c>
      <c r="BQ318" s="31">
        <f t="shared" ref="BQ318:BQ340" si="1028">BQ319</f>
        <v>0</v>
      </c>
      <c r="BR318" s="31">
        <f t="shared" ref="BR318:BR340" si="1029">BR319</f>
        <v>0</v>
      </c>
      <c r="BS318" s="31">
        <f t="shared" si="822"/>
        <v>5</v>
      </c>
      <c r="BT318" s="31">
        <f t="shared" si="823"/>
        <v>5</v>
      </c>
      <c r="BU318" s="31">
        <f t="shared" si="824"/>
        <v>5</v>
      </c>
      <c r="BV318" s="31">
        <f t="shared" ref="BV318:BV340" si="1030">BV319</f>
        <v>0</v>
      </c>
      <c r="BW318" s="31">
        <f t="shared" ref="BW318:BW340" si="1031">BW319</f>
        <v>0</v>
      </c>
      <c r="BX318" s="31">
        <f t="shared" si="825"/>
        <v>5</v>
      </c>
      <c r="BY318" s="31">
        <f t="shared" si="826"/>
        <v>5</v>
      </c>
      <c r="BZ318" s="31">
        <f t="shared" si="827"/>
        <v>5</v>
      </c>
      <c r="CA318" s="31">
        <f t="shared" ref="CA318:CA340" si="1032">CA319</f>
        <v>0</v>
      </c>
      <c r="CB318" s="31">
        <f t="shared" ref="CB318:CB340" si="1033">CB319</f>
        <v>0</v>
      </c>
      <c r="CC318" s="31">
        <f t="shared" ref="CC318:CC340" si="1034">CC319</f>
        <v>0</v>
      </c>
      <c r="CD318" s="31">
        <f t="shared" si="910"/>
        <v>5</v>
      </c>
      <c r="CE318" s="31">
        <f t="shared" si="911"/>
        <v>5</v>
      </c>
      <c r="CF318" s="31">
        <f t="shared" si="912"/>
        <v>5</v>
      </c>
      <c r="CG318" s="31">
        <f t="shared" ref="CG318:CG340" si="1035">CG319</f>
        <v>0</v>
      </c>
      <c r="CH318" s="24"/>
      <c r="CI318" s="40"/>
      <c r="CM318" s="1" t="s">
        <v>29</v>
      </c>
    </row>
    <row r="319" ht="43.75">
      <c r="A319" s="16" t="s">
        <v>227</v>
      </c>
      <c r="B319" s="17">
        <v>240</v>
      </c>
      <c r="C319" s="16"/>
      <c r="D319" s="16"/>
      <c r="E319" s="39" t="s">
        <v>41</v>
      </c>
      <c r="F319" s="31">
        <f t="shared" si="995"/>
        <v>5</v>
      </c>
      <c r="G319" s="31">
        <f t="shared" si="996"/>
        <v>5</v>
      </c>
      <c r="H319" s="31">
        <f t="shared" si="997"/>
        <v>5</v>
      </c>
      <c r="I319" s="31">
        <f t="shared" si="998"/>
        <v>0</v>
      </c>
      <c r="J319" s="31">
        <f t="shared" si="999"/>
        <v>0</v>
      </c>
      <c r="K319" s="31">
        <f t="shared" si="1000"/>
        <v>0</v>
      </c>
      <c r="L319" s="31">
        <f t="shared" si="792"/>
        <v>5</v>
      </c>
      <c r="M319" s="31">
        <f t="shared" si="793"/>
        <v>5</v>
      </c>
      <c r="N319" s="31">
        <f t="shared" si="794"/>
        <v>5</v>
      </c>
      <c r="O319" s="31">
        <f t="shared" si="1001"/>
        <v>0</v>
      </c>
      <c r="P319" s="31">
        <f t="shared" si="1002"/>
        <v>0</v>
      </c>
      <c r="Q319" s="31">
        <f t="shared" si="1003"/>
        <v>0</v>
      </c>
      <c r="R319" s="31">
        <f t="shared" si="795"/>
        <v>5</v>
      </c>
      <c r="S319" s="31">
        <f t="shared" si="796"/>
        <v>5</v>
      </c>
      <c r="T319" s="31">
        <f t="shared" si="797"/>
        <v>5</v>
      </c>
      <c r="U319" s="31">
        <f t="shared" si="1004"/>
        <v>0</v>
      </c>
      <c r="V319" s="31">
        <f t="shared" si="1005"/>
        <v>0</v>
      </c>
      <c r="W319" s="31">
        <f t="shared" si="1006"/>
        <v>0</v>
      </c>
      <c r="X319" s="31">
        <f t="shared" si="798"/>
        <v>5</v>
      </c>
      <c r="Y319" s="31">
        <f t="shared" si="799"/>
        <v>5</v>
      </c>
      <c r="Z319" s="31">
        <f t="shared" si="800"/>
        <v>5</v>
      </c>
      <c r="AA319" s="31">
        <f t="shared" si="1007"/>
        <v>0</v>
      </c>
      <c r="AB319" s="31">
        <f t="shared" si="1008"/>
        <v>0</v>
      </c>
      <c r="AC319" s="31">
        <f t="shared" si="1009"/>
        <v>0</v>
      </c>
      <c r="AD319" s="31">
        <f t="shared" si="801"/>
        <v>5</v>
      </c>
      <c r="AE319" s="31">
        <f t="shared" si="802"/>
        <v>5</v>
      </c>
      <c r="AF319" s="31">
        <f t="shared" si="803"/>
        <v>5</v>
      </c>
      <c r="AG319" s="31">
        <f t="shared" si="1010"/>
        <v>0</v>
      </c>
      <c r="AH319" s="31">
        <f t="shared" si="1011"/>
        <v>0</v>
      </c>
      <c r="AI319" s="31">
        <f t="shared" si="1012"/>
        <v>0</v>
      </c>
      <c r="AJ319" s="31">
        <f t="shared" si="804"/>
        <v>5</v>
      </c>
      <c r="AK319" s="31">
        <f t="shared" si="805"/>
        <v>5</v>
      </c>
      <c r="AL319" s="31">
        <f t="shared" si="806"/>
        <v>5</v>
      </c>
      <c r="AM319" s="31">
        <f t="shared" si="1013"/>
        <v>0</v>
      </c>
      <c r="AN319" s="31">
        <f t="shared" si="1014"/>
        <v>0</v>
      </c>
      <c r="AO319" s="31">
        <f t="shared" si="1015"/>
        <v>0</v>
      </c>
      <c r="AP319" s="31">
        <f t="shared" si="807"/>
        <v>5</v>
      </c>
      <c r="AQ319" s="31">
        <f t="shared" si="808"/>
        <v>5</v>
      </c>
      <c r="AR319" s="31">
        <f t="shared" si="809"/>
        <v>5</v>
      </c>
      <c r="AS319" s="31">
        <f t="shared" si="1016"/>
        <v>0</v>
      </c>
      <c r="AT319" s="31">
        <f t="shared" si="1017"/>
        <v>0</v>
      </c>
      <c r="AU319" s="31">
        <f t="shared" si="1018"/>
        <v>0</v>
      </c>
      <c r="AV319" s="31">
        <f t="shared" si="810"/>
        <v>5</v>
      </c>
      <c r="AW319" s="31">
        <f t="shared" si="811"/>
        <v>5</v>
      </c>
      <c r="AX319" s="31">
        <f t="shared" si="812"/>
        <v>5</v>
      </c>
      <c r="AY319" s="31">
        <f t="shared" si="1019"/>
        <v>0</v>
      </c>
      <c r="AZ319" s="31">
        <f t="shared" si="1020"/>
        <v>0</v>
      </c>
      <c r="BA319" s="31">
        <f t="shared" si="1021"/>
        <v>0</v>
      </c>
      <c r="BB319" s="31">
        <f t="shared" si="813"/>
        <v>5</v>
      </c>
      <c r="BC319" s="31">
        <f t="shared" si="814"/>
        <v>5</v>
      </c>
      <c r="BD319" s="31">
        <f t="shared" si="815"/>
        <v>5</v>
      </c>
      <c r="BE319" s="31">
        <f t="shared" si="1022"/>
        <v>0</v>
      </c>
      <c r="BF319" s="31">
        <f t="shared" si="1023"/>
        <v>0</v>
      </c>
      <c r="BG319" s="31">
        <f t="shared" si="1024"/>
        <v>0</v>
      </c>
      <c r="BH319" s="31">
        <f t="shared" si="816"/>
        <v>5</v>
      </c>
      <c r="BI319" s="31">
        <f t="shared" si="817"/>
        <v>5</v>
      </c>
      <c r="BJ319" s="31">
        <f t="shared" si="818"/>
        <v>5</v>
      </c>
      <c r="BK319" s="31">
        <f t="shared" si="1025"/>
        <v>0</v>
      </c>
      <c r="BL319" s="31">
        <f t="shared" si="1026"/>
        <v>0</v>
      </c>
      <c r="BM319" s="31">
        <f t="shared" si="1027"/>
        <v>0</v>
      </c>
      <c r="BN319" s="31">
        <f t="shared" si="819"/>
        <v>5</v>
      </c>
      <c r="BO319" s="31">
        <f t="shared" si="820"/>
        <v>5</v>
      </c>
      <c r="BP319" s="31">
        <f t="shared" si="821"/>
        <v>5</v>
      </c>
      <c r="BQ319" s="31">
        <f t="shared" si="1028"/>
        <v>0</v>
      </c>
      <c r="BR319" s="31">
        <f t="shared" si="1029"/>
        <v>0</v>
      </c>
      <c r="BS319" s="31">
        <f t="shared" si="822"/>
        <v>5</v>
      </c>
      <c r="BT319" s="31">
        <f t="shared" si="823"/>
        <v>5</v>
      </c>
      <c r="BU319" s="31">
        <f t="shared" si="824"/>
        <v>5</v>
      </c>
      <c r="BV319" s="31">
        <f t="shared" si="1030"/>
        <v>0</v>
      </c>
      <c r="BW319" s="31">
        <f t="shared" si="1031"/>
        <v>0</v>
      </c>
      <c r="BX319" s="31">
        <f t="shared" si="825"/>
        <v>5</v>
      </c>
      <c r="BY319" s="31">
        <f t="shared" si="826"/>
        <v>5</v>
      </c>
      <c r="BZ319" s="31">
        <f t="shared" si="827"/>
        <v>5</v>
      </c>
      <c r="CA319" s="31">
        <f t="shared" si="1032"/>
        <v>0</v>
      </c>
      <c r="CB319" s="31">
        <f t="shared" si="1033"/>
        <v>0</v>
      </c>
      <c r="CC319" s="31">
        <f t="shared" si="1034"/>
        <v>0</v>
      </c>
      <c r="CD319" s="31">
        <f t="shared" si="910"/>
        <v>5</v>
      </c>
      <c r="CE319" s="31">
        <f t="shared" si="911"/>
        <v>5</v>
      </c>
      <c r="CF319" s="31">
        <f t="shared" si="912"/>
        <v>5</v>
      </c>
      <c r="CG319" s="31">
        <f t="shared" si="1035"/>
        <v>0</v>
      </c>
      <c r="CH319" s="24"/>
      <c r="CI319" s="40"/>
      <c r="CN319" s="1" t="s">
        <v>30</v>
      </c>
    </row>
    <row r="320" ht="15">
      <c r="A320" s="16" t="s">
        <v>227</v>
      </c>
      <c r="B320" s="17">
        <v>240</v>
      </c>
      <c r="C320" s="16" t="s">
        <v>47</v>
      </c>
      <c r="D320" s="16" t="s">
        <v>105</v>
      </c>
      <c r="E320" s="39" t="s">
        <v>106</v>
      </c>
      <c r="F320" s="31">
        <v>5</v>
      </c>
      <c r="G320" s="31">
        <v>5</v>
      </c>
      <c r="H320" s="31">
        <v>5</v>
      </c>
      <c r="I320" s="31"/>
      <c r="J320" s="31"/>
      <c r="K320" s="31"/>
      <c r="L320" s="31">
        <f t="shared" si="792"/>
        <v>5</v>
      </c>
      <c r="M320" s="31">
        <f t="shared" si="793"/>
        <v>5</v>
      </c>
      <c r="N320" s="31">
        <f t="shared" si="794"/>
        <v>5</v>
      </c>
      <c r="O320" s="31"/>
      <c r="P320" s="31"/>
      <c r="Q320" s="31"/>
      <c r="R320" s="31">
        <f t="shared" si="795"/>
        <v>5</v>
      </c>
      <c r="S320" s="31">
        <f t="shared" si="796"/>
        <v>5</v>
      </c>
      <c r="T320" s="31">
        <f t="shared" si="797"/>
        <v>5</v>
      </c>
      <c r="U320" s="31"/>
      <c r="V320" s="31"/>
      <c r="W320" s="31"/>
      <c r="X320" s="31">
        <f t="shared" si="798"/>
        <v>5</v>
      </c>
      <c r="Y320" s="31">
        <f t="shared" si="799"/>
        <v>5</v>
      </c>
      <c r="Z320" s="31">
        <f t="shared" si="800"/>
        <v>5</v>
      </c>
      <c r="AA320" s="31"/>
      <c r="AB320" s="31"/>
      <c r="AC320" s="31"/>
      <c r="AD320" s="31">
        <f t="shared" si="801"/>
        <v>5</v>
      </c>
      <c r="AE320" s="31">
        <f t="shared" si="802"/>
        <v>5</v>
      </c>
      <c r="AF320" s="31">
        <f t="shared" si="803"/>
        <v>5</v>
      </c>
      <c r="AG320" s="31"/>
      <c r="AH320" s="31"/>
      <c r="AI320" s="31"/>
      <c r="AJ320" s="31">
        <f t="shared" si="804"/>
        <v>5</v>
      </c>
      <c r="AK320" s="31">
        <f t="shared" si="805"/>
        <v>5</v>
      </c>
      <c r="AL320" s="31">
        <f t="shared" si="806"/>
        <v>5</v>
      </c>
      <c r="AM320" s="31"/>
      <c r="AN320" s="31"/>
      <c r="AO320" s="31"/>
      <c r="AP320" s="31">
        <f t="shared" si="807"/>
        <v>5</v>
      </c>
      <c r="AQ320" s="31">
        <f t="shared" si="808"/>
        <v>5</v>
      </c>
      <c r="AR320" s="31">
        <f t="shared" si="809"/>
        <v>5</v>
      </c>
      <c r="AS320" s="31"/>
      <c r="AT320" s="31"/>
      <c r="AU320" s="31"/>
      <c r="AV320" s="31">
        <f t="shared" si="810"/>
        <v>5</v>
      </c>
      <c r="AW320" s="31">
        <f t="shared" si="811"/>
        <v>5</v>
      </c>
      <c r="AX320" s="31">
        <f t="shared" si="812"/>
        <v>5</v>
      </c>
      <c r="AY320" s="31"/>
      <c r="AZ320" s="31"/>
      <c r="BA320" s="31"/>
      <c r="BB320" s="31">
        <f t="shared" si="813"/>
        <v>5</v>
      </c>
      <c r="BC320" s="31">
        <f t="shared" si="814"/>
        <v>5</v>
      </c>
      <c r="BD320" s="31">
        <f t="shared" si="815"/>
        <v>5</v>
      </c>
      <c r="BE320" s="31"/>
      <c r="BF320" s="31"/>
      <c r="BG320" s="31"/>
      <c r="BH320" s="31">
        <f t="shared" si="816"/>
        <v>5</v>
      </c>
      <c r="BI320" s="31">
        <f t="shared" si="817"/>
        <v>5</v>
      </c>
      <c r="BJ320" s="31">
        <f t="shared" si="818"/>
        <v>5</v>
      </c>
      <c r="BK320" s="31"/>
      <c r="BL320" s="31"/>
      <c r="BM320" s="31"/>
      <c r="BN320" s="31">
        <f t="shared" si="819"/>
        <v>5</v>
      </c>
      <c r="BO320" s="31">
        <f t="shared" si="820"/>
        <v>5</v>
      </c>
      <c r="BP320" s="31">
        <f t="shared" si="821"/>
        <v>5</v>
      </c>
      <c r="BQ320" s="31"/>
      <c r="BR320" s="31"/>
      <c r="BS320" s="31">
        <f t="shared" si="822"/>
        <v>5</v>
      </c>
      <c r="BT320" s="31">
        <f t="shared" si="823"/>
        <v>5</v>
      </c>
      <c r="BU320" s="31">
        <f t="shared" si="824"/>
        <v>5</v>
      </c>
      <c r="BV320" s="31"/>
      <c r="BW320" s="31"/>
      <c r="BX320" s="31">
        <f t="shared" si="825"/>
        <v>5</v>
      </c>
      <c r="BY320" s="31">
        <f t="shared" si="826"/>
        <v>5</v>
      </c>
      <c r="BZ320" s="31">
        <f t="shared" si="827"/>
        <v>5</v>
      </c>
      <c r="CA320" s="31"/>
      <c r="CB320" s="31"/>
      <c r="CC320" s="31"/>
      <c r="CD320" s="31">
        <f t="shared" si="910"/>
        <v>5</v>
      </c>
      <c r="CE320" s="31">
        <f t="shared" si="911"/>
        <v>5</v>
      </c>
      <c r="CF320" s="31">
        <f t="shared" si="912"/>
        <v>5</v>
      </c>
      <c r="CG320" s="31"/>
      <c r="CH320" s="24"/>
      <c r="CI320" s="40"/>
    </row>
    <row r="321" ht="29.850000000000001">
      <c r="A321" s="16" t="s">
        <v>227</v>
      </c>
      <c r="B321" s="17">
        <v>300</v>
      </c>
      <c r="C321" s="16"/>
      <c r="D321" s="16"/>
      <c r="E321" s="39" t="s">
        <v>194</v>
      </c>
      <c r="F321" s="31">
        <f t="shared" si="995"/>
        <v>220</v>
      </c>
      <c r="G321" s="31">
        <f t="shared" si="996"/>
        <v>220</v>
      </c>
      <c r="H321" s="31">
        <f t="shared" si="997"/>
        <v>220</v>
      </c>
      <c r="I321" s="31">
        <f t="shared" si="998"/>
        <v>0</v>
      </c>
      <c r="J321" s="31">
        <f t="shared" si="999"/>
        <v>0</v>
      </c>
      <c r="K321" s="31">
        <f t="shared" si="1000"/>
        <v>0</v>
      </c>
      <c r="L321" s="31">
        <f t="shared" si="792"/>
        <v>220</v>
      </c>
      <c r="M321" s="31">
        <f t="shared" si="793"/>
        <v>220</v>
      </c>
      <c r="N321" s="31">
        <f t="shared" si="794"/>
        <v>220</v>
      </c>
      <c r="O321" s="31">
        <f t="shared" si="1001"/>
        <v>0</v>
      </c>
      <c r="P321" s="31">
        <f t="shared" si="1002"/>
        <v>0</v>
      </c>
      <c r="Q321" s="31">
        <f t="shared" si="1003"/>
        <v>0</v>
      </c>
      <c r="R321" s="31">
        <f t="shared" si="795"/>
        <v>220</v>
      </c>
      <c r="S321" s="31">
        <f t="shared" si="796"/>
        <v>220</v>
      </c>
      <c r="T321" s="31">
        <f t="shared" si="797"/>
        <v>220</v>
      </c>
      <c r="U321" s="31">
        <f t="shared" si="1004"/>
        <v>0</v>
      </c>
      <c r="V321" s="31">
        <f t="shared" si="1005"/>
        <v>0</v>
      </c>
      <c r="W321" s="31">
        <f t="shared" si="1006"/>
        <v>0</v>
      </c>
      <c r="X321" s="31">
        <f t="shared" si="798"/>
        <v>220</v>
      </c>
      <c r="Y321" s="31">
        <f t="shared" si="799"/>
        <v>220</v>
      </c>
      <c r="Z321" s="31">
        <f t="shared" si="800"/>
        <v>220</v>
      </c>
      <c r="AA321" s="31">
        <f t="shared" si="1007"/>
        <v>0</v>
      </c>
      <c r="AB321" s="31">
        <f t="shared" si="1008"/>
        <v>0</v>
      </c>
      <c r="AC321" s="31">
        <f t="shared" si="1009"/>
        <v>0</v>
      </c>
      <c r="AD321" s="31">
        <f t="shared" si="801"/>
        <v>220</v>
      </c>
      <c r="AE321" s="31">
        <f t="shared" si="802"/>
        <v>220</v>
      </c>
      <c r="AF321" s="31">
        <f t="shared" si="803"/>
        <v>220</v>
      </c>
      <c r="AG321" s="31">
        <f t="shared" si="1010"/>
        <v>0</v>
      </c>
      <c r="AH321" s="31">
        <f t="shared" si="1011"/>
        <v>0</v>
      </c>
      <c r="AI321" s="31">
        <f t="shared" si="1012"/>
        <v>0</v>
      </c>
      <c r="AJ321" s="31">
        <f t="shared" si="804"/>
        <v>220</v>
      </c>
      <c r="AK321" s="31">
        <f t="shared" si="805"/>
        <v>220</v>
      </c>
      <c r="AL321" s="31">
        <f t="shared" si="806"/>
        <v>220</v>
      </c>
      <c r="AM321" s="31">
        <f t="shared" si="1013"/>
        <v>0</v>
      </c>
      <c r="AN321" s="31">
        <f t="shared" si="1014"/>
        <v>0</v>
      </c>
      <c r="AO321" s="31">
        <f t="shared" si="1015"/>
        <v>0</v>
      </c>
      <c r="AP321" s="31">
        <f t="shared" si="807"/>
        <v>220</v>
      </c>
      <c r="AQ321" s="31">
        <f t="shared" si="808"/>
        <v>220</v>
      </c>
      <c r="AR321" s="31">
        <f t="shared" si="809"/>
        <v>220</v>
      </c>
      <c r="AS321" s="31">
        <f t="shared" si="1016"/>
        <v>0</v>
      </c>
      <c r="AT321" s="31">
        <f t="shared" si="1017"/>
        <v>0</v>
      </c>
      <c r="AU321" s="31">
        <f t="shared" si="1018"/>
        <v>0</v>
      </c>
      <c r="AV321" s="31">
        <f t="shared" si="810"/>
        <v>220</v>
      </c>
      <c r="AW321" s="31">
        <f t="shared" si="811"/>
        <v>220</v>
      </c>
      <c r="AX321" s="31">
        <f t="shared" si="812"/>
        <v>220</v>
      </c>
      <c r="AY321" s="31">
        <f t="shared" si="1019"/>
        <v>0</v>
      </c>
      <c r="AZ321" s="31">
        <f t="shared" si="1020"/>
        <v>0</v>
      </c>
      <c r="BA321" s="31">
        <f t="shared" si="1021"/>
        <v>0</v>
      </c>
      <c r="BB321" s="31">
        <f t="shared" si="813"/>
        <v>220</v>
      </c>
      <c r="BC321" s="31">
        <f t="shared" si="814"/>
        <v>220</v>
      </c>
      <c r="BD321" s="31">
        <f t="shared" si="815"/>
        <v>220</v>
      </c>
      <c r="BE321" s="31">
        <f t="shared" si="1022"/>
        <v>0</v>
      </c>
      <c r="BF321" s="31">
        <f t="shared" si="1023"/>
        <v>0</v>
      </c>
      <c r="BG321" s="31">
        <f t="shared" si="1024"/>
        <v>0</v>
      </c>
      <c r="BH321" s="31">
        <f t="shared" si="816"/>
        <v>220</v>
      </c>
      <c r="BI321" s="31">
        <f t="shared" si="817"/>
        <v>220</v>
      </c>
      <c r="BJ321" s="31">
        <f t="shared" si="818"/>
        <v>220</v>
      </c>
      <c r="BK321" s="31">
        <f t="shared" si="1025"/>
        <v>0</v>
      </c>
      <c r="BL321" s="31">
        <f t="shared" si="1026"/>
        <v>0</v>
      </c>
      <c r="BM321" s="31">
        <f t="shared" si="1027"/>
        <v>0</v>
      </c>
      <c r="BN321" s="31">
        <f t="shared" si="819"/>
        <v>220</v>
      </c>
      <c r="BO321" s="31">
        <f t="shared" si="820"/>
        <v>220</v>
      </c>
      <c r="BP321" s="31">
        <f t="shared" si="821"/>
        <v>220</v>
      </c>
      <c r="BQ321" s="31">
        <f t="shared" si="1028"/>
        <v>0</v>
      </c>
      <c r="BR321" s="31">
        <f t="shared" si="1029"/>
        <v>0</v>
      </c>
      <c r="BS321" s="31">
        <f t="shared" si="822"/>
        <v>220</v>
      </c>
      <c r="BT321" s="31">
        <f t="shared" si="823"/>
        <v>220</v>
      </c>
      <c r="BU321" s="31">
        <f t="shared" si="824"/>
        <v>220</v>
      </c>
      <c r="BV321" s="31">
        <f t="shared" si="1030"/>
        <v>0</v>
      </c>
      <c r="BW321" s="31">
        <f t="shared" si="1031"/>
        <v>0</v>
      </c>
      <c r="BX321" s="31">
        <f t="shared" si="825"/>
        <v>220</v>
      </c>
      <c r="BY321" s="31">
        <f t="shared" si="826"/>
        <v>220</v>
      </c>
      <c r="BZ321" s="31">
        <f t="shared" si="827"/>
        <v>220</v>
      </c>
      <c r="CA321" s="31">
        <f t="shared" si="1032"/>
        <v>0</v>
      </c>
      <c r="CB321" s="31">
        <f t="shared" si="1033"/>
        <v>0</v>
      </c>
      <c r="CC321" s="31">
        <f t="shared" si="1034"/>
        <v>0</v>
      </c>
      <c r="CD321" s="31">
        <f t="shared" si="910"/>
        <v>220</v>
      </c>
      <c r="CE321" s="31">
        <f t="shared" si="911"/>
        <v>220</v>
      </c>
      <c r="CF321" s="31">
        <f t="shared" si="912"/>
        <v>220</v>
      </c>
      <c r="CG321" s="31">
        <f t="shared" si="1035"/>
        <v>0</v>
      </c>
      <c r="CH321" s="24"/>
      <c r="CI321" s="40"/>
      <c r="CM321" s="1" t="s">
        <v>29</v>
      </c>
    </row>
    <row r="322" ht="15">
      <c r="A322" s="16" t="s">
        <v>227</v>
      </c>
      <c r="B322" s="17">
        <v>350</v>
      </c>
      <c r="C322" s="16"/>
      <c r="D322" s="16"/>
      <c r="E322" s="39" t="s">
        <v>195</v>
      </c>
      <c r="F322" s="31">
        <f t="shared" si="995"/>
        <v>220</v>
      </c>
      <c r="G322" s="31">
        <f t="shared" si="996"/>
        <v>220</v>
      </c>
      <c r="H322" s="31">
        <f t="shared" si="997"/>
        <v>220</v>
      </c>
      <c r="I322" s="31">
        <f t="shared" si="998"/>
        <v>0</v>
      </c>
      <c r="J322" s="31">
        <f t="shared" si="999"/>
        <v>0</v>
      </c>
      <c r="K322" s="31">
        <f t="shared" si="1000"/>
        <v>0</v>
      </c>
      <c r="L322" s="31">
        <f t="shared" si="792"/>
        <v>220</v>
      </c>
      <c r="M322" s="31">
        <f t="shared" si="793"/>
        <v>220</v>
      </c>
      <c r="N322" s="31">
        <f t="shared" si="794"/>
        <v>220</v>
      </c>
      <c r="O322" s="31">
        <f t="shared" si="1001"/>
        <v>0</v>
      </c>
      <c r="P322" s="31">
        <f t="shared" si="1002"/>
        <v>0</v>
      </c>
      <c r="Q322" s="31">
        <f t="shared" si="1003"/>
        <v>0</v>
      </c>
      <c r="R322" s="31">
        <f t="shared" si="795"/>
        <v>220</v>
      </c>
      <c r="S322" s="31">
        <f t="shared" si="796"/>
        <v>220</v>
      </c>
      <c r="T322" s="31">
        <f t="shared" si="797"/>
        <v>220</v>
      </c>
      <c r="U322" s="31">
        <f t="shared" si="1004"/>
        <v>0</v>
      </c>
      <c r="V322" s="31">
        <f t="shared" si="1005"/>
        <v>0</v>
      </c>
      <c r="W322" s="31">
        <f t="shared" si="1006"/>
        <v>0</v>
      </c>
      <c r="X322" s="31">
        <f t="shared" si="798"/>
        <v>220</v>
      </c>
      <c r="Y322" s="31">
        <f t="shared" si="799"/>
        <v>220</v>
      </c>
      <c r="Z322" s="31">
        <f t="shared" si="800"/>
        <v>220</v>
      </c>
      <c r="AA322" s="31">
        <f t="shared" si="1007"/>
        <v>0</v>
      </c>
      <c r="AB322" s="31">
        <f t="shared" si="1008"/>
        <v>0</v>
      </c>
      <c r="AC322" s="31">
        <f t="shared" si="1009"/>
        <v>0</v>
      </c>
      <c r="AD322" s="31">
        <f t="shared" si="801"/>
        <v>220</v>
      </c>
      <c r="AE322" s="31">
        <f t="shared" si="802"/>
        <v>220</v>
      </c>
      <c r="AF322" s="31">
        <f t="shared" si="803"/>
        <v>220</v>
      </c>
      <c r="AG322" s="31">
        <f t="shared" si="1010"/>
        <v>0</v>
      </c>
      <c r="AH322" s="31">
        <f t="shared" si="1011"/>
        <v>0</v>
      </c>
      <c r="AI322" s="31">
        <f t="shared" si="1012"/>
        <v>0</v>
      </c>
      <c r="AJ322" s="31">
        <f t="shared" si="804"/>
        <v>220</v>
      </c>
      <c r="AK322" s="31">
        <f t="shared" si="805"/>
        <v>220</v>
      </c>
      <c r="AL322" s="31">
        <f t="shared" si="806"/>
        <v>220</v>
      </c>
      <c r="AM322" s="31">
        <f t="shared" si="1013"/>
        <v>0</v>
      </c>
      <c r="AN322" s="31">
        <f t="shared" si="1014"/>
        <v>0</v>
      </c>
      <c r="AO322" s="31">
        <f t="shared" si="1015"/>
        <v>0</v>
      </c>
      <c r="AP322" s="31">
        <f t="shared" si="807"/>
        <v>220</v>
      </c>
      <c r="AQ322" s="31">
        <f t="shared" si="808"/>
        <v>220</v>
      </c>
      <c r="AR322" s="31">
        <f t="shared" si="809"/>
        <v>220</v>
      </c>
      <c r="AS322" s="31">
        <f t="shared" si="1016"/>
        <v>0</v>
      </c>
      <c r="AT322" s="31">
        <f t="shared" si="1017"/>
        <v>0</v>
      </c>
      <c r="AU322" s="31">
        <f t="shared" si="1018"/>
        <v>0</v>
      </c>
      <c r="AV322" s="31">
        <f t="shared" si="810"/>
        <v>220</v>
      </c>
      <c r="AW322" s="31">
        <f t="shared" si="811"/>
        <v>220</v>
      </c>
      <c r="AX322" s="31">
        <f t="shared" si="812"/>
        <v>220</v>
      </c>
      <c r="AY322" s="31">
        <f t="shared" si="1019"/>
        <v>0</v>
      </c>
      <c r="AZ322" s="31">
        <f t="shared" si="1020"/>
        <v>0</v>
      </c>
      <c r="BA322" s="31">
        <f t="shared" si="1021"/>
        <v>0</v>
      </c>
      <c r="BB322" s="31">
        <f t="shared" si="813"/>
        <v>220</v>
      </c>
      <c r="BC322" s="31">
        <f t="shared" si="814"/>
        <v>220</v>
      </c>
      <c r="BD322" s="31">
        <f t="shared" si="815"/>
        <v>220</v>
      </c>
      <c r="BE322" s="31">
        <f t="shared" si="1022"/>
        <v>0</v>
      </c>
      <c r="BF322" s="31">
        <f t="shared" si="1023"/>
        <v>0</v>
      </c>
      <c r="BG322" s="31">
        <f t="shared" si="1024"/>
        <v>0</v>
      </c>
      <c r="BH322" s="31">
        <f t="shared" si="816"/>
        <v>220</v>
      </c>
      <c r="BI322" s="31">
        <f t="shared" si="817"/>
        <v>220</v>
      </c>
      <c r="BJ322" s="31">
        <f t="shared" si="818"/>
        <v>220</v>
      </c>
      <c r="BK322" s="31">
        <f t="shared" si="1025"/>
        <v>0</v>
      </c>
      <c r="BL322" s="31">
        <f t="shared" si="1026"/>
        <v>0</v>
      </c>
      <c r="BM322" s="31">
        <f t="shared" si="1027"/>
        <v>0</v>
      </c>
      <c r="BN322" s="31">
        <f t="shared" si="819"/>
        <v>220</v>
      </c>
      <c r="BO322" s="31">
        <f t="shared" si="820"/>
        <v>220</v>
      </c>
      <c r="BP322" s="31">
        <f t="shared" si="821"/>
        <v>220</v>
      </c>
      <c r="BQ322" s="31">
        <f t="shared" si="1028"/>
        <v>0</v>
      </c>
      <c r="BR322" s="31">
        <f t="shared" si="1029"/>
        <v>0</v>
      </c>
      <c r="BS322" s="31">
        <f t="shared" si="822"/>
        <v>220</v>
      </c>
      <c r="BT322" s="31">
        <f t="shared" si="823"/>
        <v>220</v>
      </c>
      <c r="BU322" s="31">
        <f t="shared" si="824"/>
        <v>220</v>
      </c>
      <c r="BV322" s="31">
        <f t="shared" si="1030"/>
        <v>0</v>
      </c>
      <c r="BW322" s="31">
        <f t="shared" si="1031"/>
        <v>0</v>
      </c>
      <c r="BX322" s="31">
        <f t="shared" si="825"/>
        <v>220</v>
      </c>
      <c r="BY322" s="31">
        <f t="shared" si="826"/>
        <v>220</v>
      </c>
      <c r="BZ322" s="31">
        <f t="shared" si="827"/>
        <v>220</v>
      </c>
      <c r="CA322" s="31">
        <f t="shared" si="1032"/>
        <v>0</v>
      </c>
      <c r="CB322" s="31">
        <f t="shared" si="1033"/>
        <v>0</v>
      </c>
      <c r="CC322" s="31">
        <f t="shared" si="1034"/>
        <v>0</v>
      </c>
      <c r="CD322" s="31">
        <f t="shared" si="910"/>
        <v>220</v>
      </c>
      <c r="CE322" s="31">
        <f t="shared" si="911"/>
        <v>220</v>
      </c>
      <c r="CF322" s="31">
        <f t="shared" si="912"/>
        <v>220</v>
      </c>
      <c r="CG322" s="31">
        <f t="shared" si="1035"/>
        <v>0</v>
      </c>
      <c r="CH322" s="24"/>
      <c r="CI322" s="40"/>
      <c r="CN322" s="1" t="s">
        <v>30</v>
      </c>
    </row>
    <row r="323" ht="15">
      <c r="A323" s="16" t="s">
        <v>227</v>
      </c>
      <c r="B323" s="17">
        <v>350</v>
      </c>
      <c r="C323" s="16" t="s">
        <v>47</v>
      </c>
      <c r="D323" s="16" t="s">
        <v>105</v>
      </c>
      <c r="E323" s="39" t="s">
        <v>106</v>
      </c>
      <c r="F323" s="31">
        <v>220</v>
      </c>
      <c r="G323" s="31">
        <v>220</v>
      </c>
      <c r="H323" s="31">
        <v>220</v>
      </c>
      <c r="I323" s="31"/>
      <c r="J323" s="31"/>
      <c r="K323" s="31"/>
      <c r="L323" s="31">
        <f t="shared" si="792"/>
        <v>220</v>
      </c>
      <c r="M323" s="31">
        <f t="shared" si="793"/>
        <v>220</v>
      </c>
      <c r="N323" s="31">
        <f t="shared" si="794"/>
        <v>220</v>
      </c>
      <c r="O323" s="31"/>
      <c r="P323" s="31"/>
      <c r="Q323" s="31"/>
      <c r="R323" s="31">
        <f t="shared" si="795"/>
        <v>220</v>
      </c>
      <c r="S323" s="31">
        <f t="shared" si="796"/>
        <v>220</v>
      </c>
      <c r="T323" s="31">
        <f t="shared" si="797"/>
        <v>220</v>
      </c>
      <c r="U323" s="31"/>
      <c r="V323" s="31"/>
      <c r="W323" s="31"/>
      <c r="X323" s="31">
        <f t="shared" si="798"/>
        <v>220</v>
      </c>
      <c r="Y323" s="31">
        <f t="shared" si="799"/>
        <v>220</v>
      </c>
      <c r="Z323" s="31">
        <f t="shared" si="800"/>
        <v>220</v>
      </c>
      <c r="AA323" s="31"/>
      <c r="AB323" s="31"/>
      <c r="AC323" s="31"/>
      <c r="AD323" s="31">
        <f t="shared" si="801"/>
        <v>220</v>
      </c>
      <c r="AE323" s="31">
        <f t="shared" si="802"/>
        <v>220</v>
      </c>
      <c r="AF323" s="31">
        <f t="shared" si="803"/>
        <v>220</v>
      </c>
      <c r="AG323" s="31"/>
      <c r="AH323" s="31"/>
      <c r="AI323" s="31"/>
      <c r="AJ323" s="31">
        <f t="shared" si="804"/>
        <v>220</v>
      </c>
      <c r="AK323" s="31">
        <f t="shared" si="805"/>
        <v>220</v>
      </c>
      <c r="AL323" s="31">
        <f t="shared" si="806"/>
        <v>220</v>
      </c>
      <c r="AM323" s="31"/>
      <c r="AN323" s="31"/>
      <c r="AO323" s="31"/>
      <c r="AP323" s="31">
        <f t="shared" si="807"/>
        <v>220</v>
      </c>
      <c r="AQ323" s="31">
        <f t="shared" si="808"/>
        <v>220</v>
      </c>
      <c r="AR323" s="31">
        <f t="shared" si="809"/>
        <v>220</v>
      </c>
      <c r="AS323" s="31"/>
      <c r="AT323" s="31"/>
      <c r="AU323" s="31"/>
      <c r="AV323" s="31">
        <f t="shared" si="810"/>
        <v>220</v>
      </c>
      <c r="AW323" s="31">
        <f t="shared" si="811"/>
        <v>220</v>
      </c>
      <c r="AX323" s="31">
        <f t="shared" si="812"/>
        <v>220</v>
      </c>
      <c r="AY323" s="31"/>
      <c r="AZ323" s="31"/>
      <c r="BA323" s="31"/>
      <c r="BB323" s="31">
        <f t="shared" si="813"/>
        <v>220</v>
      </c>
      <c r="BC323" s="31">
        <f t="shared" si="814"/>
        <v>220</v>
      </c>
      <c r="BD323" s="31">
        <f t="shared" si="815"/>
        <v>220</v>
      </c>
      <c r="BE323" s="31"/>
      <c r="BF323" s="31"/>
      <c r="BG323" s="31"/>
      <c r="BH323" s="31">
        <f t="shared" si="816"/>
        <v>220</v>
      </c>
      <c r="BI323" s="31">
        <f t="shared" si="817"/>
        <v>220</v>
      </c>
      <c r="BJ323" s="31">
        <f t="shared" si="818"/>
        <v>220</v>
      </c>
      <c r="BK323" s="31"/>
      <c r="BL323" s="31"/>
      <c r="BM323" s="31"/>
      <c r="BN323" s="31">
        <f t="shared" si="819"/>
        <v>220</v>
      </c>
      <c r="BO323" s="31">
        <f t="shared" si="820"/>
        <v>220</v>
      </c>
      <c r="BP323" s="31">
        <f t="shared" si="821"/>
        <v>220</v>
      </c>
      <c r="BQ323" s="31"/>
      <c r="BR323" s="31"/>
      <c r="BS323" s="31">
        <f t="shared" si="822"/>
        <v>220</v>
      </c>
      <c r="BT323" s="31">
        <f t="shared" si="823"/>
        <v>220</v>
      </c>
      <c r="BU323" s="31">
        <f t="shared" si="824"/>
        <v>220</v>
      </c>
      <c r="BV323" s="31"/>
      <c r="BW323" s="31"/>
      <c r="BX323" s="31">
        <f t="shared" si="825"/>
        <v>220</v>
      </c>
      <c r="BY323" s="31">
        <f t="shared" si="826"/>
        <v>220</v>
      </c>
      <c r="BZ323" s="31">
        <f t="shared" si="827"/>
        <v>220</v>
      </c>
      <c r="CA323" s="31"/>
      <c r="CB323" s="31"/>
      <c r="CC323" s="31"/>
      <c r="CD323" s="31">
        <f t="shared" si="910"/>
        <v>220</v>
      </c>
      <c r="CE323" s="31">
        <f t="shared" si="911"/>
        <v>220</v>
      </c>
      <c r="CF323" s="31">
        <f t="shared" si="912"/>
        <v>220</v>
      </c>
      <c r="CG323" s="31"/>
      <c r="CH323" s="24"/>
      <c r="CI323" s="40"/>
    </row>
    <row r="324" ht="43.75">
      <c r="A324" s="16" t="s">
        <v>227</v>
      </c>
      <c r="B324" s="17">
        <v>600</v>
      </c>
      <c r="C324" s="16"/>
      <c r="D324" s="16"/>
      <c r="E324" s="39" t="s">
        <v>45</v>
      </c>
      <c r="F324" s="31">
        <f t="shared" si="995"/>
        <v>2091</v>
      </c>
      <c r="G324" s="31">
        <f t="shared" si="996"/>
        <v>2091</v>
      </c>
      <c r="H324" s="31">
        <f t="shared" si="997"/>
        <v>2091</v>
      </c>
      <c r="I324" s="31">
        <f t="shared" si="998"/>
        <v>0</v>
      </c>
      <c r="J324" s="31">
        <f t="shared" si="999"/>
        <v>0</v>
      </c>
      <c r="K324" s="31">
        <f t="shared" si="1000"/>
        <v>0</v>
      </c>
      <c r="L324" s="31">
        <f t="shared" si="792"/>
        <v>2091</v>
      </c>
      <c r="M324" s="31">
        <f t="shared" si="793"/>
        <v>2091</v>
      </c>
      <c r="N324" s="31">
        <f t="shared" si="794"/>
        <v>2091</v>
      </c>
      <c r="O324" s="31">
        <f t="shared" si="1001"/>
        <v>0</v>
      </c>
      <c r="P324" s="31">
        <f t="shared" si="1002"/>
        <v>0</v>
      </c>
      <c r="Q324" s="31">
        <f t="shared" si="1003"/>
        <v>0</v>
      </c>
      <c r="R324" s="31">
        <f t="shared" si="795"/>
        <v>2091</v>
      </c>
      <c r="S324" s="31">
        <f t="shared" si="796"/>
        <v>2091</v>
      </c>
      <c r="T324" s="31">
        <f t="shared" si="797"/>
        <v>2091</v>
      </c>
      <c r="U324" s="31">
        <f t="shared" si="1004"/>
        <v>0</v>
      </c>
      <c r="V324" s="31">
        <f t="shared" si="1005"/>
        <v>0</v>
      </c>
      <c r="W324" s="31">
        <f t="shared" si="1006"/>
        <v>0</v>
      </c>
      <c r="X324" s="31">
        <f t="shared" si="798"/>
        <v>2091</v>
      </c>
      <c r="Y324" s="31">
        <f t="shared" si="799"/>
        <v>2091</v>
      </c>
      <c r="Z324" s="31">
        <f t="shared" si="800"/>
        <v>2091</v>
      </c>
      <c r="AA324" s="31">
        <f t="shared" si="1007"/>
        <v>0</v>
      </c>
      <c r="AB324" s="31">
        <f t="shared" si="1008"/>
        <v>0</v>
      </c>
      <c r="AC324" s="31">
        <f t="shared" si="1009"/>
        <v>0</v>
      </c>
      <c r="AD324" s="31">
        <f t="shared" si="801"/>
        <v>2091</v>
      </c>
      <c r="AE324" s="31">
        <f t="shared" si="802"/>
        <v>2091</v>
      </c>
      <c r="AF324" s="31">
        <f t="shared" si="803"/>
        <v>2091</v>
      </c>
      <c r="AG324" s="31">
        <f t="shared" si="1010"/>
        <v>0</v>
      </c>
      <c r="AH324" s="31">
        <f t="shared" si="1011"/>
        <v>0</v>
      </c>
      <c r="AI324" s="31">
        <f t="shared" si="1012"/>
        <v>0</v>
      </c>
      <c r="AJ324" s="31">
        <f t="shared" si="804"/>
        <v>2091</v>
      </c>
      <c r="AK324" s="31">
        <f t="shared" si="805"/>
        <v>2091</v>
      </c>
      <c r="AL324" s="31">
        <f t="shared" si="806"/>
        <v>2091</v>
      </c>
      <c r="AM324" s="31">
        <f t="shared" si="1013"/>
        <v>0</v>
      </c>
      <c r="AN324" s="31">
        <f t="shared" si="1014"/>
        <v>0</v>
      </c>
      <c r="AO324" s="31">
        <f t="shared" si="1015"/>
        <v>0</v>
      </c>
      <c r="AP324" s="31">
        <f t="shared" si="807"/>
        <v>2091</v>
      </c>
      <c r="AQ324" s="31">
        <f t="shared" si="808"/>
        <v>2091</v>
      </c>
      <c r="AR324" s="31">
        <f t="shared" si="809"/>
        <v>2091</v>
      </c>
      <c r="AS324" s="31">
        <f t="shared" si="1016"/>
        <v>0</v>
      </c>
      <c r="AT324" s="31">
        <f t="shared" si="1017"/>
        <v>0</v>
      </c>
      <c r="AU324" s="31">
        <f t="shared" si="1018"/>
        <v>0</v>
      </c>
      <c r="AV324" s="31">
        <f t="shared" si="810"/>
        <v>2091</v>
      </c>
      <c r="AW324" s="31">
        <f t="shared" si="811"/>
        <v>2091</v>
      </c>
      <c r="AX324" s="31">
        <f t="shared" si="812"/>
        <v>2091</v>
      </c>
      <c r="AY324" s="31">
        <f t="shared" si="1019"/>
        <v>0</v>
      </c>
      <c r="AZ324" s="31">
        <f t="shared" si="1020"/>
        <v>0</v>
      </c>
      <c r="BA324" s="31">
        <f t="shared" si="1021"/>
        <v>0</v>
      </c>
      <c r="BB324" s="31">
        <f t="shared" si="813"/>
        <v>2091</v>
      </c>
      <c r="BC324" s="31">
        <f t="shared" si="814"/>
        <v>2091</v>
      </c>
      <c r="BD324" s="31">
        <f t="shared" si="815"/>
        <v>2091</v>
      </c>
      <c r="BE324" s="31">
        <f t="shared" si="1022"/>
        <v>0</v>
      </c>
      <c r="BF324" s="31">
        <f t="shared" si="1023"/>
        <v>0</v>
      </c>
      <c r="BG324" s="31">
        <f t="shared" si="1024"/>
        <v>0</v>
      </c>
      <c r="BH324" s="31">
        <f t="shared" si="816"/>
        <v>2091</v>
      </c>
      <c r="BI324" s="31">
        <f t="shared" si="817"/>
        <v>2091</v>
      </c>
      <c r="BJ324" s="31">
        <f t="shared" si="818"/>
        <v>2091</v>
      </c>
      <c r="BK324" s="31">
        <f t="shared" si="1025"/>
        <v>0</v>
      </c>
      <c r="BL324" s="31">
        <f t="shared" si="1026"/>
        <v>0</v>
      </c>
      <c r="BM324" s="31">
        <f t="shared" si="1027"/>
        <v>0</v>
      </c>
      <c r="BN324" s="31">
        <f t="shared" si="819"/>
        <v>2091</v>
      </c>
      <c r="BO324" s="31">
        <f t="shared" si="820"/>
        <v>2091</v>
      </c>
      <c r="BP324" s="31">
        <f t="shared" si="821"/>
        <v>2091</v>
      </c>
      <c r="BQ324" s="31">
        <f t="shared" si="1028"/>
        <v>0</v>
      </c>
      <c r="BR324" s="31">
        <f t="shared" si="1029"/>
        <v>0</v>
      </c>
      <c r="BS324" s="31">
        <f t="shared" si="822"/>
        <v>2091</v>
      </c>
      <c r="BT324" s="31">
        <f t="shared" si="823"/>
        <v>2091</v>
      </c>
      <c r="BU324" s="31">
        <f t="shared" si="824"/>
        <v>2091</v>
      </c>
      <c r="BV324" s="31">
        <f t="shared" si="1030"/>
        <v>0</v>
      </c>
      <c r="BW324" s="31">
        <f t="shared" si="1031"/>
        <v>0</v>
      </c>
      <c r="BX324" s="31">
        <f t="shared" si="825"/>
        <v>2091</v>
      </c>
      <c r="BY324" s="31">
        <f t="shared" si="826"/>
        <v>2091</v>
      </c>
      <c r="BZ324" s="31">
        <f t="shared" si="827"/>
        <v>2091</v>
      </c>
      <c r="CA324" s="31">
        <f t="shared" si="1032"/>
        <v>0</v>
      </c>
      <c r="CB324" s="31">
        <f t="shared" si="1033"/>
        <v>0</v>
      </c>
      <c r="CC324" s="31">
        <f t="shared" si="1034"/>
        <v>0</v>
      </c>
      <c r="CD324" s="31">
        <f t="shared" si="910"/>
        <v>2091</v>
      </c>
      <c r="CE324" s="31">
        <f t="shared" si="911"/>
        <v>2091</v>
      </c>
      <c r="CF324" s="31">
        <f t="shared" si="912"/>
        <v>2091</v>
      </c>
      <c r="CG324" s="31">
        <f t="shared" si="1035"/>
        <v>0</v>
      </c>
      <c r="CH324" s="24"/>
      <c r="CI324" s="40"/>
      <c r="CM324" s="1" t="s">
        <v>29</v>
      </c>
    </row>
    <row r="325" ht="15">
      <c r="A325" s="16" t="s">
        <v>227</v>
      </c>
      <c r="B325" s="17">
        <v>620</v>
      </c>
      <c r="C325" s="16"/>
      <c r="D325" s="16"/>
      <c r="E325" s="39" t="s">
        <v>46</v>
      </c>
      <c r="F325" s="31">
        <f t="shared" si="995"/>
        <v>2091</v>
      </c>
      <c r="G325" s="31">
        <f t="shared" si="996"/>
        <v>2091</v>
      </c>
      <c r="H325" s="31">
        <f t="shared" si="997"/>
        <v>2091</v>
      </c>
      <c r="I325" s="31">
        <f t="shared" si="998"/>
        <v>0</v>
      </c>
      <c r="J325" s="31">
        <f t="shared" si="999"/>
        <v>0</v>
      </c>
      <c r="K325" s="31">
        <f t="shared" si="1000"/>
        <v>0</v>
      </c>
      <c r="L325" s="31">
        <f t="shared" si="792"/>
        <v>2091</v>
      </c>
      <c r="M325" s="31">
        <f t="shared" si="793"/>
        <v>2091</v>
      </c>
      <c r="N325" s="31">
        <f t="shared" si="794"/>
        <v>2091</v>
      </c>
      <c r="O325" s="31">
        <f t="shared" si="1001"/>
        <v>0</v>
      </c>
      <c r="P325" s="31">
        <f t="shared" si="1002"/>
        <v>0</v>
      </c>
      <c r="Q325" s="31">
        <f t="shared" si="1003"/>
        <v>0</v>
      </c>
      <c r="R325" s="31">
        <f t="shared" si="795"/>
        <v>2091</v>
      </c>
      <c r="S325" s="31">
        <f t="shared" si="796"/>
        <v>2091</v>
      </c>
      <c r="T325" s="31">
        <f t="shared" si="797"/>
        <v>2091</v>
      </c>
      <c r="U325" s="31">
        <f t="shared" si="1004"/>
        <v>0</v>
      </c>
      <c r="V325" s="31">
        <f t="shared" si="1005"/>
        <v>0</v>
      </c>
      <c r="W325" s="31">
        <f t="shared" si="1006"/>
        <v>0</v>
      </c>
      <c r="X325" s="31">
        <f t="shared" si="798"/>
        <v>2091</v>
      </c>
      <c r="Y325" s="31">
        <f t="shared" si="799"/>
        <v>2091</v>
      </c>
      <c r="Z325" s="31">
        <f t="shared" si="800"/>
        <v>2091</v>
      </c>
      <c r="AA325" s="31">
        <f t="shared" si="1007"/>
        <v>0</v>
      </c>
      <c r="AB325" s="31">
        <f t="shared" si="1008"/>
        <v>0</v>
      </c>
      <c r="AC325" s="31">
        <f t="shared" si="1009"/>
        <v>0</v>
      </c>
      <c r="AD325" s="31">
        <f t="shared" si="801"/>
        <v>2091</v>
      </c>
      <c r="AE325" s="31">
        <f t="shared" si="802"/>
        <v>2091</v>
      </c>
      <c r="AF325" s="31">
        <f t="shared" si="803"/>
        <v>2091</v>
      </c>
      <c r="AG325" s="31">
        <f t="shared" si="1010"/>
        <v>0</v>
      </c>
      <c r="AH325" s="31">
        <f t="shared" si="1011"/>
        <v>0</v>
      </c>
      <c r="AI325" s="31">
        <f t="shared" si="1012"/>
        <v>0</v>
      </c>
      <c r="AJ325" s="31">
        <f t="shared" si="804"/>
        <v>2091</v>
      </c>
      <c r="AK325" s="31">
        <f t="shared" si="805"/>
        <v>2091</v>
      </c>
      <c r="AL325" s="31">
        <f t="shared" si="806"/>
        <v>2091</v>
      </c>
      <c r="AM325" s="31">
        <f t="shared" si="1013"/>
        <v>0</v>
      </c>
      <c r="AN325" s="31">
        <f t="shared" si="1014"/>
        <v>0</v>
      </c>
      <c r="AO325" s="31">
        <f t="shared" si="1015"/>
        <v>0</v>
      </c>
      <c r="AP325" s="31">
        <f t="shared" si="807"/>
        <v>2091</v>
      </c>
      <c r="AQ325" s="31">
        <f t="shared" si="808"/>
        <v>2091</v>
      </c>
      <c r="AR325" s="31">
        <f t="shared" si="809"/>
        <v>2091</v>
      </c>
      <c r="AS325" s="31">
        <f t="shared" si="1016"/>
        <v>0</v>
      </c>
      <c r="AT325" s="31">
        <f t="shared" si="1017"/>
        <v>0</v>
      </c>
      <c r="AU325" s="31">
        <f t="shared" si="1018"/>
        <v>0</v>
      </c>
      <c r="AV325" s="31">
        <f t="shared" si="810"/>
        <v>2091</v>
      </c>
      <c r="AW325" s="31">
        <f t="shared" si="811"/>
        <v>2091</v>
      </c>
      <c r="AX325" s="31">
        <f t="shared" si="812"/>
        <v>2091</v>
      </c>
      <c r="AY325" s="31">
        <f t="shared" si="1019"/>
        <v>0</v>
      </c>
      <c r="AZ325" s="31">
        <f t="shared" si="1020"/>
        <v>0</v>
      </c>
      <c r="BA325" s="31">
        <f t="shared" si="1021"/>
        <v>0</v>
      </c>
      <c r="BB325" s="31">
        <f t="shared" si="813"/>
        <v>2091</v>
      </c>
      <c r="BC325" s="31">
        <f t="shared" si="814"/>
        <v>2091</v>
      </c>
      <c r="BD325" s="31">
        <f t="shared" si="815"/>
        <v>2091</v>
      </c>
      <c r="BE325" s="31">
        <f t="shared" si="1022"/>
        <v>0</v>
      </c>
      <c r="BF325" s="31">
        <f t="shared" si="1023"/>
        <v>0</v>
      </c>
      <c r="BG325" s="31">
        <f t="shared" si="1024"/>
        <v>0</v>
      </c>
      <c r="BH325" s="31">
        <f t="shared" si="816"/>
        <v>2091</v>
      </c>
      <c r="BI325" s="31">
        <f t="shared" si="817"/>
        <v>2091</v>
      </c>
      <c r="BJ325" s="31">
        <f t="shared" si="818"/>
        <v>2091</v>
      </c>
      <c r="BK325" s="31">
        <f t="shared" si="1025"/>
        <v>0</v>
      </c>
      <c r="BL325" s="31">
        <f t="shared" si="1026"/>
        <v>0</v>
      </c>
      <c r="BM325" s="31">
        <f t="shared" si="1027"/>
        <v>0</v>
      </c>
      <c r="BN325" s="31">
        <f t="shared" si="819"/>
        <v>2091</v>
      </c>
      <c r="BO325" s="31">
        <f t="shared" si="820"/>
        <v>2091</v>
      </c>
      <c r="BP325" s="31">
        <f t="shared" si="821"/>
        <v>2091</v>
      </c>
      <c r="BQ325" s="31">
        <f t="shared" si="1028"/>
        <v>0</v>
      </c>
      <c r="BR325" s="31">
        <f t="shared" si="1029"/>
        <v>0</v>
      </c>
      <c r="BS325" s="31">
        <f t="shared" si="822"/>
        <v>2091</v>
      </c>
      <c r="BT325" s="31">
        <f t="shared" si="823"/>
        <v>2091</v>
      </c>
      <c r="BU325" s="31">
        <f t="shared" si="824"/>
        <v>2091</v>
      </c>
      <c r="BV325" s="31">
        <f t="shared" si="1030"/>
        <v>0</v>
      </c>
      <c r="BW325" s="31">
        <f t="shared" si="1031"/>
        <v>0</v>
      </c>
      <c r="BX325" s="31">
        <f t="shared" si="825"/>
        <v>2091</v>
      </c>
      <c r="BY325" s="31">
        <f t="shared" si="826"/>
        <v>2091</v>
      </c>
      <c r="BZ325" s="31">
        <f t="shared" si="827"/>
        <v>2091</v>
      </c>
      <c r="CA325" s="31">
        <f t="shared" si="1032"/>
        <v>0</v>
      </c>
      <c r="CB325" s="31">
        <f t="shared" si="1033"/>
        <v>0</v>
      </c>
      <c r="CC325" s="31">
        <f t="shared" si="1034"/>
        <v>0</v>
      </c>
      <c r="CD325" s="31">
        <f t="shared" si="910"/>
        <v>2091</v>
      </c>
      <c r="CE325" s="31">
        <f t="shared" si="911"/>
        <v>2091</v>
      </c>
      <c r="CF325" s="31">
        <f t="shared" si="912"/>
        <v>2091</v>
      </c>
      <c r="CG325" s="31">
        <f t="shared" si="1035"/>
        <v>0</v>
      </c>
      <c r="CH325" s="24"/>
      <c r="CI325" s="40"/>
      <c r="CN325" s="1" t="s">
        <v>30</v>
      </c>
    </row>
    <row r="326" ht="15">
      <c r="A326" s="16" t="s">
        <v>227</v>
      </c>
      <c r="B326" s="17">
        <v>620</v>
      </c>
      <c r="C326" s="16" t="s">
        <v>47</v>
      </c>
      <c r="D326" s="16" t="s">
        <v>105</v>
      </c>
      <c r="E326" s="39" t="s">
        <v>106</v>
      </c>
      <c r="F326" s="31">
        <v>2091</v>
      </c>
      <c r="G326" s="31">
        <v>2091</v>
      </c>
      <c r="H326" s="31">
        <v>2091</v>
      </c>
      <c r="I326" s="31"/>
      <c r="J326" s="31"/>
      <c r="K326" s="31"/>
      <c r="L326" s="31">
        <f t="shared" si="792"/>
        <v>2091</v>
      </c>
      <c r="M326" s="31">
        <f t="shared" si="793"/>
        <v>2091</v>
      </c>
      <c r="N326" s="31">
        <f t="shared" si="794"/>
        <v>2091</v>
      </c>
      <c r="O326" s="31"/>
      <c r="P326" s="31"/>
      <c r="Q326" s="31"/>
      <c r="R326" s="31">
        <f t="shared" si="795"/>
        <v>2091</v>
      </c>
      <c r="S326" s="31">
        <f t="shared" si="796"/>
        <v>2091</v>
      </c>
      <c r="T326" s="31">
        <f t="shared" si="797"/>
        <v>2091</v>
      </c>
      <c r="U326" s="31"/>
      <c r="V326" s="31"/>
      <c r="W326" s="31"/>
      <c r="X326" s="31">
        <f t="shared" si="798"/>
        <v>2091</v>
      </c>
      <c r="Y326" s="31">
        <f t="shared" si="799"/>
        <v>2091</v>
      </c>
      <c r="Z326" s="31">
        <f t="shared" si="800"/>
        <v>2091</v>
      </c>
      <c r="AA326" s="31"/>
      <c r="AB326" s="31"/>
      <c r="AC326" s="31"/>
      <c r="AD326" s="31">
        <f t="shared" si="801"/>
        <v>2091</v>
      </c>
      <c r="AE326" s="31">
        <f t="shared" si="802"/>
        <v>2091</v>
      </c>
      <c r="AF326" s="31">
        <f t="shared" si="803"/>
        <v>2091</v>
      </c>
      <c r="AG326" s="31"/>
      <c r="AH326" s="31"/>
      <c r="AI326" s="31"/>
      <c r="AJ326" s="31">
        <f t="shared" si="804"/>
        <v>2091</v>
      </c>
      <c r="AK326" s="31">
        <f t="shared" si="805"/>
        <v>2091</v>
      </c>
      <c r="AL326" s="31">
        <f t="shared" si="806"/>
        <v>2091</v>
      </c>
      <c r="AM326" s="31"/>
      <c r="AN326" s="31"/>
      <c r="AO326" s="31"/>
      <c r="AP326" s="31">
        <f t="shared" si="807"/>
        <v>2091</v>
      </c>
      <c r="AQ326" s="31">
        <f t="shared" si="808"/>
        <v>2091</v>
      </c>
      <c r="AR326" s="31">
        <f t="shared" si="809"/>
        <v>2091</v>
      </c>
      <c r="AS326" s="31"/>
      <c r="AT326" s="31"/>
      <c r="AU326" s="31"/>
      <c r="AV326" s="31">
        <f t="shared" si="810"/>
        <v>2091</v>
      </c>
      <c r="AW326" s="31">
        <f t="shared" si="811"/>
        <v>2091</v>
      </c>
      <c r="AX326" s="31">
        <f t="shared" si="812"/>
        <v>2091</v>
      </c>
      <c r="AY326" s="31"/>
      <c r="AZ326" s="31"/>
      <c r="BA326" s="31"/>
      <c r="BB326" s="31">
        <f t="shared" si="813"/>
        <v>2091</v>
      </c>
      <c r="BC326" s="31">
        <f t="shared" si="814"/>
        <v>2091</v>
      </c>
      <c r="BD326" s="31">
        <f t="shared" si="815"/>
        <v>2091</v>
      </c>
      <c r="BE326" s="31"/>
      <c r="BF326" s="31"/>
      <c r="BG326" s="31"/>
      <c r="BH326" s="31">
        <f t="shared" si="816"/>
        <v>2091</v>
      </c>
      <c r="BI326" s="31">
        <f t="shared" si="817"/>
        <v>2091</v>
      </c>
      <c r="BJ326" s="31">
        <f t="shared" si="818"/>
        <v>2091</v>
      </c>
      <c r="BK326" s="31"/>
      <c r="BL326" s="31"/>
      <c r="BM326" s="31"/>
      <c r="BN326" s="31">
        <f t="shared" si="819"/>
        <v>2091</v>
      </c>
      <c r="BO326" s="31">
        <f t="shared" si="820"/>
        <v>2091</v>
      </c>
      <c r="BP326" s="31">
        <f t="shared" si="821"/>
        <v>2091</v>
      </c>
      <c r="BQ326" s="31"/>
      <c r="BR326" s="31"/>
      <c r="BS326" s="31">
        <f t="shared" si="822"/>
        <v>2091</v>
      </c>
      <c r="BT326" s="31">
        <f t="shared" si="823"/>
        <v>2091</v>
      </c>
      <c r="BU326" s="31">
        <f t="shared" si="824"/>
        <v>2091</v>
      </c>
      <c r="BV326" s="31"/>
      <c r="BW326" s="31"/>
      <c r="BX326" s="31">
        <f t="shared" si="825"/>
        <v>2091</v>
      </c>
      <c r="BY326" s="31">
        <f t="shared" si="826"/>
        <v>2091</v>
      </c>
      <c r="BZ326" s="31">
        <f t="shared" si="827"/>
        <v>2091</v>
      </c>
      <c r="CA326" s="31"/>
      <c r="CB326" s="31"/>
      <c r="CC326" s="31"/>
      <c r="CD326" s="31">
        <f t="shared" si="910"/>
        <v>2091</v>
      </c>
      <c r="CE326" s="31">
        <f t="shared" si="911"/>
        <v>2091</v>
      </c>
      <c r="CF326" s="31">
        <f t="shared" si="912"/>
        <v>2091</v>
      </c>
      <c r="CG326" s="31"/>
      <c r="CH326" s="24"/>
      <c r="CI326" s="40"/>
    </row>
    <row r="327" ht="29.850000000000001">
      <c r="A327" s="16" t="s">
        <v>229</v>
      </c>
      <c r="B327" s="17"/>
      <c r="C327" s="16"/>
      <c r="D327" s="16"/>
      <c r="E327" s="39" t="s">
        <v>206</v>
      </c>
      <c r="F327" s="31">
        <f t="shared" si="995"/>
        <v>1715.3</v>
      </c>
      <c r="G327" s="31">
        <f t="shared" si="996"/>
        <v>0</v>
      </c>
      <c r="H327" s="31">
        <f t="shared" si="997"/>
        <v>0</v>
      </c>
      <c r="I327" s="31">
        <f t="shared" si="998"/>
        <v>0</v>
      </c>
      <c r="J327" s="31">
        <f t="shared" si="999"/>
        <v>0</v>
      </c>
      <c r="K327" s="31">
        <f t="shared" si="1000"/>
        <v>0</v>
      </c>
      <c r="L327" s="31">
        <f t="shared" si="792"/>
        <v>1715.3</v>
      </c>
      <c r="M327" s="31">
        <f t="shared" si="793"/>
        <v>0</v>
      </c>
      <c r="N327" s="31">
        <f t="shared" si="794"/>
        <v>0</v>
      </c>
      <c r="O327" s="31">
        <f t="shared" si="1001"/>
        <v>0</v>
      </c>
      <c r="P327" s="31">
        <f t="shared" si="1002"/>
        <v>0</v>
      </c>
      <c r="Q327" s="31">
        <f t="shared" si="1003"/>
        <v>0</v>
      </c>
      <c r="R327" s="31">
        <f t="shared" si="795"/>
        <v>1715.3</v>
      </c>
      <c r="S327" s="31">
        <f t="shared" si="796"/>
        <v>0</v>
      </c>
      <c r="T327" s="31">
        <f t="shared" si="797"/>
        <v>0</v>
      </c>
      <c r="U327" s="31">
        <f t="shared" si="1004"/>
        <v>0</v>
      </c>
      <c r="V327" s="31">
        <f t="shared" si="1005"/>
        <v>0</v>
      </c>
      <c r="W327" s="31">
        <f t="shared" si="1006"/>
        <v>0</v>
      </c>
      <c r="X327" s="31">
        <f t="shared" si="798"/>
        <v>1715.3</v>
      </c>
      <c r="Y327" s="31">
        <f t="shared" si="799"/>
        <v>0</v>
      </c>
      <c r="Z327" s="31">
        <f t="shared" si="800"/>
        <v>0</v>
      </c>
      <c r="AA327" s="31">
        <f t="shared" si="1007"/>
        <v>0</v>
      </c>
      <c r="AB327" s="31">
        <f t="shared" si="1008"/>
        <v>0</v>
      </c>
      <c r="AC327" s="31">
        <f t="shared" si="1009"/>
        <v>0</v>
      </c>
      <c r="AD327" s="31">
        <f t="shared" si="801"/>
        <v>1715.3</v>
      </c>
      <c r="AE327" s="31">
        <f t="shared" si="802"/>
        <v>0</v>
      </c>
      <c r="AF327" s="31">
        <f t="shared" si="803"/>
        <v>0</v>
      </c>
      <c r="AG327" s="31">
        <f t="shared" si="1010"/>
        <v>0</v>
      </c>
      <c r="AH327" s="31">
        <f t="shared" si="1011"/>
        <v>0</v>
      </c>
      <c r="AI327" s="31">
        <f t="shared" si="1012"/>
        <v>0</v>
      </c>
      <c r="AJ327" s="31">
        <f t="shared" si="804"/>
        <v>1715.3</v>
      </c>
      <c r="AK327" s="31">
        <f t="shared" si="805"/>
        <v>0</v>
      </c>
      <c r="AL327" s="31">
        <f t="shared" si="806"/>
        <v>0</v>
      </c>
      <c r="AM327" s="31">
        <f t="shared" si="1013"/>
        <v>0</v>
      </c>
      <c r="AN327" s="31">
        <f t="shared" si="1014"/>
        <v>0</v>
      </c>
      <c r="AO327" s="31">
        <f t="shared" si="1015"/>
        <v>0</v>
      </c>
      <c r="AP327" s="31">
        <f t="shared" si="807"/>
        <v>1715.3</v>
      </c>
      <c r="AQ327" s="31">
        <f t="shared" si="808"/>
        <v>0</v>
      </c>
      <c r="AR327" s="31">
        <f t="shared" si="809"/>
        <v>0</v>
      </c>
      <c r="AS327" s="31">
        <f t="shared" si="1016"/>
        <v>0</v>
      </c>
      <c r="AT327" s="31">
        <f t="shared" si="1017"/>
        <v>0</v>
      </c>
      <c r="AU327" s="31">
        <f t="shared" si="1018"/>
        <v>0</v>
      </c>
      <c r="AV327" s="31">
        <f t="shared" si="810"/>
        <v>1715.3</v>
      </c>
      <c r="AW327" s="31">
        <f t="shared" si="811"/>
        <v>0</v>
      </c>
      <c r="AX327" s="31">
        <f t="shared" si="812"/>
        <v>0</v>
      </c>
      <c r="AY327" s="31">
        <f t="shared" si="1019"/>
        <v>21355.099999999999</v>
      </c>
      <c r="AZ327" s="31">
        <f t="shared" si="1020"/>
        <v>0</v>
      </c>
      <c r="BA327" s="31">
        <f t="shared" si="1021"/>
        <v>0</v>
      </c>
      <c r="BB327" s="31">
        <f t="shared" si="813"/>
        <v>23070.399999999998</v>
      </c>
      <c r="BC327" s="31">
        <f t="shared" si="814"/>
        <v>0</v>
      </c>
      <c r="BD327" s="31">
        <f t="shared" si="815"/>
        <v>0</v>
      </c>
      <c r="BE327" s="31">
        <f t="shared" si="1022"/>
        <v>0</v>
      </c>
      <c r="BF327" s="31">
        <f t="shared" si="1023"/>
        <v>0</v>
      </c>
      <c r="BG327" s="31">
        <f t="shared" si="1024"/>
        <v>0</v>
      </c>
      <c r="BH327" s="31">
        <f t="shared" si="816"/>
        <v>23070.399999999998</v>
      </c>
      <c r="BI327" s="31">
        <f t="shared" si="817"/>
        <v>0</v>
      </c>
      <c r="BJ327" s="31">
        <f t="shared" si="818"/>
        <v>0</v>
      </c>
      <c r="BK327" s="31">
        <f t="shared" si="1025"/>
        <v>41312</v>
      </c>
      <c r="BL327" s="31">
        <f t="shared" si="1026"/>
        <v>0</v>
      </c>
      <c r="BM327" s="31">
        <f t="shared" si="1027"/>
        <v>0</v>
      </c>
      <c r="BN327" s="31">
        <f t="shared" si="819"/>
        <v>64382.399999999994</v>
      </c>
      <c r="BO327" s="31">
        <f t="shared" si="820"/>
        <v>0</v>
      </c>
      <c r="BP327" s="31">
        <f t="shared" si="821"/>
        <v>0</v>
      </c>
      <c r="BQ327" s="31">
        <f t="shared" si="1028"/>
        <v>0</v>
      </c>
      <c r="BR327" s="31">
        <f t="shared" si="1029"/>
        <v>0</v>
      </c>
      <c r="BS327" s="31">
        <f t="shared" si="822"/>
        <v>64382.399999999994</v>
      </c>
      <c r="BT327" s="31">
        <f t="shared" si="823"/>
        <v>0</v>
      </c>
      <c r="BU327" s="31">
        <f t="shared" si="824"/>
        <v>0</v>
      </c>
      <c r="BV327" s="31">
        <f t="shared" si="1030"/>
        <v>0</v>
      </c>
      <c r="BW327" s="31">
        <f t="shared" si="1031"/>
        <v>0</v>
      </c>
      <c r="BX327" s="31">
        <f t="shared" si="825"/>
        <v>64382.399999999994</v>
      </c>
      <c r="BY327" s="31">
        <f t="shared" si="826"/>
        <v>0</v>
      </c>
      <c r="BZ327" s="31">
        <f t="shared" si="827"/>
        <v>0</v>
      </c>
      <c r="CA327" s="31">
        <f t="shared" si="1032"/>
        <v>0</v>
      </c>
      <c r="CB327" s="31">
        <f t="shared" si="1033"/>
        <v>0</v>
      </c>
      <c r="CC327" s="31">
        <f t="shared" si="1034"/>
        <v>0</v>
      </c>
      <c r="CD327" s="31">
        <f t="shared" si="910"/>
        <v>64382.399999999994</v>
      </c>
      <c r="CE327" s="31">
        <f t="shared" si="911"/>
        <v>0</v>
      </c>
      <c r="CF327" s="31">
        <f t="shared" si="912"/>
        <v>0</v>
      </c>
      <c r="CG327" s="31">
        <f t="shared" si="1035"/>
        <v>0</v>
      </c>
      <c r="CH327" s="24"/>
      <c r="CI327" s="40"/>
      <c r="CO327" s="1" t="s">
        <v>31</v>
      </c>
    </row>
    <row r="328" ht="43.75">
      <c r="A328" s="16" t="s">
        <v>229</v>
      </c>
      <c r="B328" s="17">
        <v>600</v>
      </c>
      <c r="C328" s="16"/>
      <c r="D328" s="16"/>
      <c r="E328" s="39" t="s">
        <v>45</v>
      </c>
      <c r="F328" s="31">
        <f t="shared" si="995"/>
        <v>1715.3</v>
      </c>
      <c r="G328" s="31">
        <f t="shared" si="996"/>
        <v>0</v>
      </c>
      <c r="H328" s="31">
        <f t="shared" si="997"/>
        <v>0</v>
      </c>
      <c r="I328" s="31">
        <f t="shared" si="998"/>
        <v>0</v>
      </c>
      <c r="J328" s="31">
        <f t="shared" si="999"/>
        <v>0</v>
      </c>
      <c r="K328" s="31">
        <f t="shared" si="1000"/>
        <v>0</v>
      </c>
      <c r="L328" s="31">
        <f t="shared" si="792"/>
        <v>1715.3</v>
      </c>
      <c r="M328" s="31">
        <f t="shared" si="793"/>
        <v>0</v>
      </c>
      <c r="N328" s="31">
        <f t="shared" si="794"/>
        <v>0</v>
      </c>
      <c r="O328" s="31">
        <f t="shared" si="1001"/>
        <v>0</v>
      </c>
      <c r="P328" s="31">
        <f t="shared" si="1002"/>
        <v>0</v>
      </c>
      <c r="Q328" s="31">
        <f t="shared" si="1003"/>
        <v>0</v>
      </c>
      <c r="R328" s="31">
        <f t="shared" si="795"/>
        <v>1715.3</v>
      </c>
      <c r="S328" s="31">
        <f t="shared" si="796"/>
        <v>0</v>
      </c>
      <c r="T328" s="31">
        <f t="shared" si="797"/>
        <v>0</v>
      </c>
      <c r="U328" s="31">
        <f t="shared" si="1004"/>
        <v>0</v>
      </c>
      <c r="V328" s="31">
        <f t="shared" si="1005"/>
        <v>0</v>
      </c>
      <c r="W328" s="31">
        <f t="shared" si="1006"/>
        <v>0</v>
      </c>
      <c r="X328" s="31">
        <f t="shared" si="798"/>
        <v>1715.3</v>
      </c>
      <c r="Y328" s="31">
        <f t="shared" si="799"/>
        <v>0</v>
      </c>
      <c r="Z328" s="31">
        <f t="shared" si="800"/>
        <v>0</v>
      </c>
      <c r="AA328" s="31">
        <f t="shared" si="1007"/>
        <v>0</v>
      </c>
      <c r="AB328" s="31">
        <f t="shared" si="1008"/>
        <v>0</v>
      </c>
      <c r="AC328" s="31">
        <f t="shared" si="1009"/>
        <v>0</v>
      </c>
      <c r="AD328" s="31">
        <f t="shared" si="801"/>
        <v>1715.3</v>
      </c>
      <c r="AE328" s="31">
        <f t="shared" si="802"/>
        <v>0</v>
      </c>
      <c r="AF328" s="31">
        <f t="shared" si="803"/>
        <v>0</v>
      </c>
      <c r="AG328" s="31">
        <f t="shared" si="1010"/>
        <v>0</v>
      </c>
      <c r="AH328" s="31">
        <f t="shared" si="1011"/>
        <v>0</v>
      </c>
      <c r="AI328" s="31">
        <f t="shared" si="1012"/>
        <v>0</v>
      </c>
      <c r="AJ328" s="31">
        <f t="shared" si="804"/>
        <v>1715.3</v>
      </c>
      <c r="AK328" s="31">
        <f t="shared" si="805"/>
        <v>0</v>
      </c>
      <c r="AL328" s="31">
        <f t="shared" si="806"/>
        <v>0</v>
      </c>
      <c r="AM328" s="31">
        <f t="shared" si="1013"/>
        <v>0</v>
      </c>
      <c r="AN328" s="31">
        <f t="shared" si="1014"/>
        <v>0</v>
      </c>
      <c r="AO328" s="31">
        <f t="shared" si="1015"/>
        <v>0</v>
      </c>
      <c r="AP328" s="31">
        <f t="shared" si="807"/>
        <v>1715.3</v>
      </c>
      <c r="AQ328" s="31">
        <f t="shared" si="808"/>
        <v>0</v>
      </c>
      <c r="AR328" s="31">
        <f t="shared" si="809"/>
        <v>0</v>
      </c>
      <c r="AS328" s="31">
        <f t="shared" si="1016"/>
        <v>0</v>
      </c>
      <c r="AT328" s="31">
        <f t="shared" si="1017"/>
        <v>0</v>
      </c>
      <c r="AU328" s="31">
        <f t="shared" si="1018"/>
        <v>0</v>
      </c>
      <c r="AV328" s="31">
        <f t="shared" si="810"/>
        <v>1715.3</v>
      </c>
      <c r="AW328" s="31">
        <f t="shared" si="811"/>
        <v>0</v>
      </c>
      <c r="AX328" s="31">
        <f t="shared" si="812"/>
        <v>0</v>
      </c>
      <c r="AY328" s="31">
        <f t="shared" si="1019"/>
        <v>21355.099999999999</v>
      </c>
      <c r="AZ328" s="31">
        <f t="shared" si="1020"/>
        <v>0</v>
      </c>
      <c r="BA328" s="31">
        <f t="shared" si="1021"/>
        <v>0</v>
      </c>
      <c r="BB328" s="31">
        <f t="shared" si="813"/>
        <v>23070.399999999998</v>
      </c>
      <c r="BC328" s="31">
        <f t="shared" si="814"/>
        <v>0</v>
      </c>
      <c r="BD328" s="31">
        <f t="shared" si="815"/>
        <v>0</v>
      </c>
      <c r="BE328" s="31">
        <f t="shared" si="1022"/>
        <v>0</v>
      </c>
      <c r="BF328" s="31">
        <f t="shared" si="1023"/>
        <v>0</v>
      </c>
      <c r="BG328" s="31">
        <f t="shared" si="1024"/>
        <v>0</v>
      </c>
      <c r="BH328" s="31">
        <f t="shared" si="816"/>
        <v>23070.399999999998</v>
      </c>
      <c r="BI328" s="31">
        <f t="shared" si="817"/>
        <v>0</v>
      </c>
      <c r="BJ328" s="31">
        <f t="shared" si="818"/>
        <v>0</v>
      </c>
      <c r="BK328" s="31">
        <f t="shared" si="1025"/>
        <v>41312</v>
      </c>
      <c r="BL328" s="31">
        <f t="shared" si="1026"/>
        <v>0</v>
      </c>
      <c r="BM328" s="31">
        <f t="shared" si="1027"/>
        <v>0</v>
      </c>
      <c r="BN328" s="31">
        <f t="shared" si="819"/>
        <v>64382.399999999994</v>
      </c>
      <c r="BO328" s="31">
        <f t="shared" si="820"/>
        <v>0</v>
      </c>
      <c r="BP328" s="31">
        <f t="shared" si="821"/>
        <v>0</v>
      </c>
      <c r="BQ328" s="31">
        <f t="shared" si="1028"/>
        <v>0</v>
      </c>
      <c r="BR328" s="31">
        <f t="shared" si="1029"/>
        <v>0</v>
      </c>
      <c r="BS328" s="31">
        <f t="shared" si="822"/>
        <v>64382.399999999994</v>
      </c>
      <c r="BT328" s="31">
        <f t="shared" si="823"/>
        <v>0</v>
      </c>
      <c r="BU328" s="31">
        <f t="shared" si="824"/>
        <v>0</v>
      </c>
      <c r="BV328" s="31">
        <f t="shared" si="1030"/>
        <v>0</v>
      </c>
      <c r="BW328" s="31">
        <f t="shared" si="1031"/>
        <v>0</v>
      </c>
      <c r="BX328" s="31">
        <f t="shared" si="825"/>
        <v>64382.399999999994</v>
      </c>
      <c r="BY328" s="31">
        <f t="shared" si="826"/>
        <v>0</v>
      </c>
      <c r="BZ328" s="31">
        <f t="shared" si="827"/>
        <v>0</v>
      </c>
      <c r="CA328" s="31">
        <f t="shared" si="1032"/>
        <v>0</v>
      </c>
      <c r="CB328" s="31">
        <f t="shared" si="1033"/>
        <v>0</v>
      </c>
      <c r="CC328" s="31">
        <f t="shared" si="1034"/>
        <v>0</v>
      </c>
      <c r="CD328" s="31">
        <f t="shared" si="910"/>
        <v>64382.399999999994</v>
      </c>
      <c r="CE328" s="31">
        <f t="shared" si="911"/>
        <v>0</v>
      </c>
      <c r="CF328" s="31">
        <f t="shared" si="912"/>
        <v>0</v>
      </c>
      <c r="CG328" s="31">
        <f t="shared" si="1035"/>
        <v>0</v>
      </c>
      <c r="CH328" s="24"/>
      <c r="CI328" s="40"/>
      <c r="CM328" s="1" t="s">
        <v>29</v>
      </c>
    </row>
    <row r="329" ht="15">
      <c r="A329" s="16" t="s">
        <v>229</v>
      </c>
      <c r="B329" s="17">
        <v>620</v>
      </c>
      <c r="C329" s="16"/>
      <c r="D329" s="16"/>
      <c r="E329" s="39" t="s">
        <v>46</v>
      </c>
      <c r="F329" s="31">
        <f t="shared" si="995"/>
        <v>1715.3</v>
      </c>
      <c r="G329" s="31">
        <f t="shared" si="996"/>
        <v>0</v>
      </c>
      <c r="H329" s="31">
        <f t="shared" si="997"/>
        <v>0</v>
      </c>
      <c r="I329" s="31">
        <f t="shared" si="998"/>
        <v>0</v>
      </c>
      <c r="J329" s="31">
        <f t="shared" si="999"/>
        <v>0</v>
      </c>
      <c r="K329" s="31">
        <f t="shared" si="1000"/>
        <v>0</v>
      </c>
      <c r="L329" s="31">
        <f t="shared" si="792"/>
        <v>1715.3</v>
      </c>
      <c r="M329" s="31">
        <f t="shared" si="793"/>
        <v>0</v>
      </c>
      <c r="N329" s="31">
        <f t="shared" si="794"/>
        <v>0</v>
      </c>
      <c r="O329" s="31">
        <f t="shared" si="1001"/>
        <v>0</v>
      </c>
      <c r="P329" s="31">
        <f t="shared" si="1002"/>
        <v>0</v>
      </c>
      <c r="Q329" s="31">
        <f t="shared" si="1003"/>
        <v>0</v>
      </c>
      <c r="R329" s="31">
        <f t="shared" si="795"/>
        <v>1715.3</v>
      </c>
      <c r="S329" s="31">
        <f t="shared" si="796"/>
        <v>0</v>
      </c>
      <c r="T329" s="31">
        <f t="shared" si="797"/>
        <v>0</v>
      </c>
      <c r="U329" s="31">
        <f t="shared" si="1004"/>
        <v>0</v>
      </c>
      <c r="V329" s="31">
        <f t="shared" si="1005"/>
        <v>0</v>
      </c>
      <c r="W329" s="31">
        <f t="shared" si="1006"/>
        <v>0</v>
      </c>
      <c r="X329" s="31">
        <f t="shared" si="798"/>
        <v>1715.3</v>
      </c>
      <c r="Y329" s="31">
        <f t="shared" si="799"/>
        <v>0</v>
      </c>
      <c r="Z329" s="31">
        <f t="shared" si="800"/>
        <v>0</v>
      </c>
      <c r="AA329" s="31">
        <f t="shared" si="1007"/>
        <v>0</v>
      </c>
      <c r="AB329" s="31">
        <f t="shared" si="1008"/>
        <v>0</v>
      </c>
      <c r="AC329" s="31">
        <f t="shared" si="1009"/>
        <v>0</v>
      </c>
      <c r="AD329" s="31">
        <f t="shared" si="801"/>
        <v>1715.3</v>
      </c>
      <c r="AE329" s="31">
        <f t="shared" si="802"/>
        <v>0</v>
      </c>
      <c r="AF329" s="31">
        <f t="shared" si="803"/>
        <v>0</v>
      </c>
      <c r="AG329" s="31">
        <f t="shared" si="1010"/>
        <v>0</v>
      </c>
      <c r="AH329" s="31">
        <f t="shared" si="1011"/>
        <v>0</v>
      </c>
      <c r="AI329" s="31">
        <f t="shared" si="1012"/>
        <v>0</v>
      </c>
      <c r="AJ329" s="31">
        <f t="shared" si="804"/>
        <v>1715.3</v>
      </c>
      <c r="AK329" s="31">
        <f t="shared" si="805"/>
        <v>0</v>
      </c>
      <c r="AL329" s="31">
        <f t="shared" si="806"/>
        <v>0</v>
      </c>
      <c r="AM329" s="31">
        <f t="shared" si="1013"/>
        <v>0</v>
      </c>
      <c r="AN329" s="31">
        <f t="shared" si="1014"/>
        <v>0</v>
      </c>
      <c r="AO329" s="31">
        <f t="shared" si="1015"/>
        <v>0</v>
      </c>
      <c r="AP329" s="31">
        <f t="shared" si="807"/>
        <v>1715.3</v>
      </c>
      <c r="AQ329" s="31">
        <f t="shared" si="808"/>
        <v>0</v>
      </c>
      <c r="AR329" s="31">
        <f t="shared" si="809"/>
        <v>0</v>
      </c>
      <c r="AS329" s="31">
        <f t="shared" si="1016"/>
        <v>0</v>
      </c>
      <c r="AT329" s="31">
        <f t="shared" si="1017"/>
        <v>0</v>
      </c>
      <c r="AU329" s="31">
        <f t="shared" si="1018"/>
        <v>0</v>
      </c>
      <c r="AV329" s="31">
        <f t="shared" si="810"/>
        <v>1715.3</v>
      </c>
      <c r="AW329" s="31">
        <f t="shared" si="811"/>
        <v>0</v>
      </c>
      <c r="AX329" s="31">
        <f t="shared" si="812"/>
        <v>0</v>
      </c>
      <c r="AY329" s="31">
        <f t="shared" si="1019"/>
        <v>21355.099999999999</v>
      </c>
      <c r="AZ329" s="31">
        <f t="shared" si="1020"/>
        <v>0</v>
      </c>
      <c r="BA329" s="31">
        <f t="shared" si="1021"/>
        <v>0</v>
      </c>
      <c r="BB329" s="31">
        <f t="shared" si="813"/>
        <v>23070.399999999998</v>
      </c>
      <c r="BC329" s="31">
        <f t="shared" si="814"/>
        <v>0</v>
      </c>
      <c r="BD329" s="31">
        <f t="shared" si="815"/>
        <v>0</v>
      </c>
      <c r="BE329" s="31">
        <f t="shared" si="1022"/>
        <v>0</v>
      </c>
      <c r="BF329" s="31">
        <f t="shared" si="1023"/>
        <v>0</v>
      </c>
      <c r="BG329" s="31">
        <f t="shared" si="1024"/>
        <v>0</v>
      </c>
      <c r="BH329" s="31">
        <f t="shared" si="816"/>
        <v>23070.399999999998</v>
      </c>
      <c r="BI329" s="31">
        <f t="shared" si="817"/>
        <v>0</v>
      </c>
      <c r="BJ329" s="31">
        <f t="shared" si="818"/>
        <v>0</v>
      </c>
      <c r="BK329" s="31">
        <f t="shared" si="1025"/>
        <v>41312</v>
      </c>
      <c r="BL329" s="31">
        <f t="shared" si="1026"/>
        <v>0</v>
      </c>
      <c r="BM329" s="31">
        <f t="shared" si="1027"/>
        <v>0</v>
      </c>
      <c r="BN329" s="31">
        <f t="shared" si="819"/>
        <v>64382.399999999994</v>
      </c>
      <c r="BO329" s="31">
        <f t="shared" si="820"/>
        <v>0</v>
      </c>
      <c r="BP329" s="31">
        <f t="shared" si="821"/>
        <v>0</v>
      </c>
      <c r="BQ329" s="31">
        <f t="shared" si="1028"/>
        <v>0</v>
      </c>
      <c r="BR329" s="31">
        <f t="shared" si="1029"/>
        <v>0</v>
      </c>
      <c r="BS329" s="31">
        <f t="shared" si="822"/>
        <v>64382.399999999994</v>
      </c>
      <c r="BT329" s="31">
        <f t="shared" si="823"/>
        <v>0</v>
      </c>
      <c r="BU329" s="31">
        <f t="shared" si="824"/>
        <v>0</v>
      </c>
      <c r="BV329" s="31">
        <f t="shared" si="1030"/>
        <v>0</v>
      </c>
      <c r="BW329" s="31">
        <f t="shared" si="1031"/>
        <v>0</v>
      </c>
      <c r="BX329" s="31">
        <f t="shared" si="825"/>
        <v>64382.399999999994</v>
      </c>
      <c r="BY329" s="31">
        <f t="shared" si="826"/>
        <v>0</v>
      </c>
      <c r="BZ329" s="31">
        <f t="shared" si="827"/>
        <v>0</v>
      </c>
      <c r="CA329" s="31">
        <f t="shared" si="1032"/>
        <v>0</v>
      </c>
      <c r="CB329" s="31">
        <f t="shared" si="1033"/>
        <v>0</v>
      </c>
      <c r="CC329" s="31">
        <f t="shared" si="1034"/>
        <v>0</v>
      </c>
      <c r="CD329" s="31">
        <f t="shared" si="910"/>
        <v>64382.399999999994</v>
      </c>
      <c r="CE329" s="31">
        <f t="shared" si="911"/>
        <v>0</v>
      </c>
      <c r="CF329" s="31">
        <f t="shared" si="912"/>
        <v>0</v>
      </c>
      <c r="CG329" s="31">
        <f t="shared" si="1035"/>
        <v>0</v>
      </c>
      <c r="CH329" s="24"/>
      <c r="CI329" s="40"/>
      <c r="CN329" s="1" t="s">
        <v>30</v>
      </c>
    </row>
    <row r="330" ht="15">
      <c r="A330" s="16" t="s">
        <v>229</v>
      </c>
      <c r="B330" s="17">
        <v>620</v>
      </c>
      <c r="C330" s="16" t="s">
        <v>47</v>
      </c>
      <c r="D330" s="16" t="s">
        <v>67</v>
      </c>
      <c r="E330" s="39" t="s">
        <v>217</v>
      </c>
      <c r="F330" s="31">
        <v>1715.3</v>
      </c>
      <c r="G330" s="31"/>
      <c r="H330" s="31"/>
      <c r="I330" s="31"/>
      <c r="J330" s="31"/>
      <c r="K330" s="31"/>
      <c r="L330" s="31">
        <f t="shared" si="792"/>
        <v>1715.3</v>
      </c>
      <c r="M330" s="31">
        <f t="shared" si="793"/>
        <v>0</v>
      </c>
      <c r="N330" s="31">
        <f t="shared" si="794"/>
        <v>0</v>
      </c>
      <c r="O330" s="31"/>
      <c r="P330" s="31"/>
      <c r="Q330" s="31"/>
      <c r="R330" s="31">
        <f t="shared" si="795"/>
        <v>1715.3</v>
      </c>
      <c r="S330" s="31">
        <f t="shared" si="796"/>
        <v>0</v>
      </c>
      <c r="T330" s="31">
        <f t="shared" si="797"/>
        <v>0</v>
      </c>
      <c r="U330" s="31"/>
      <c r="V330" s="31"/>
      <c r="W330" s="31"/>
      <c r="X330" s="31">
        <f t="shared" si="798"/>
        <v>1715.3</v>
      </c>
      <c r="Y330" s="31">
        <f t="shared" si="799"/>
        <v>0</v>
      </c>
      <c r="Z330" s="31">
        <f t="shared" si="800"/>
        <v>0</v>
      </c>
      <c r="AA330" s="31"/>
      <c r="AB330" s="31"/>
      <c r="AC330" s="31"/>
      <c r="AD330" s="31">
        <f t="shared" si="801"/>
        <v>1715.3</v>
      </c>
      <c r="AE330" s="31">
        <f t="shared" si="802"/>
        <v>0</v>
      </c>
      <c r="AF330" s="31">
        <f t="shared" si="803"/>
        <v>0</v>
      </c>
      <c r="AG330" s="31"/>
      <c r="AH330" s="31"/>
      <c r="AI330" s="31"/>
      <c r="AJ330" s="31">
        <f t="shared" si="804"/>
        <v>1715.3</v>
      </c>
      <c r="AK330" s="31">
        <f t="shared" si="805"/>
        <v>0</v>
      </c>
      <c r="AL330" s="31">
        <f t="shared" si="806"/>
        <v>0</v>
      </c>
      <c r="AM330" s="31"/>
      <c r="AN330" s="31"/>
      <c r="AO330" s="31"/>
      <c r="AP330" s="31">
        <f t="shared" si="807"/>
        <v>1715.3</v>
      </c>
      <c r="AQ330" s="31">
        <f t="shared" si="808"/>
        <v>0</v>
      </c>
      <c r="AR330" s="31">
        <f t="shared" si="809"/>
        <v>0</v>
      </c>
      <c r="AS330" s="31"/>
      <c r="AT330" s="31"/>
      <c r="AU330" s="31"/>
      <c r="AV330" s="31">
        <f t="shared" si="810"/>
        <v>1715.3</v>
      </c>
      <c r="AW330" s="31">
        <f t="shared" si="811"/>
        <v>0</v>
      </c>
      <c r="AX330" s="31">
        <f t="shared" si="812"/>
        <v>0</v>
      </c>
      <c r="AY330" s="31">
        <v>21355.099999999999</v>
      </c>
      <c r="AZ330" s="31"/>
      <c r="BA330" s="31"/>
      <c r="BB330" s="31">
        <f t="shared" si="813"/>
        <v>23070.399999999998</v>
      </c>
      <c r="BC330" s="31">
        <f t="shared" si="814"/>
        <v>0</v>
      </c>
      <c r="BD330" s="31">
        <f t="shared" si="815"/>
        <v>0</v>
      </c>
      <c r="BE330" s="31"/>
      <c r="BF330" s="31"/>
      <c r="BG330" s="31"/>
      <c r="BH330" s="31">
        <f t="shared" si="816"/>
        <v>23070.399999999998</v>
      </c>
      <c r="BI330" s="31">
        <f t="shared" si="817"/>
        <v>0</v>
      </c>
      <c r="BJ330" s="31">
        <f t="shared" si="818"/>
        <v>0</v>
      </c>
      <c r="BK330" s="31">
        <v>41312</v>
      </c>
      <c r="BL330" s="31"/>
      <c r="BM330" s="31"/>
      <c r="BN330" s="31">
        <f t="shared" si="819"/>
        <v>64382.399999999994</v>
      </c>
      <c r="BO330" s="31">
        <f t="shared" si="820"/>
        <v>0</v>
      </c>
      <c r="BP330" s="31">
        <f t="shared" si="821"/>
        <v>0</v>
      </c>
      <c r="BQ330" s="31"/>
      <c r="BR330" s="31"/>
      <c r="BS330" s="31">
        <f t="shared" si="822"/>
        <v>64382.399999999994</v>
      </c>
      <c r="BT330" s="31">
        <f t="shared" si="823"/>
        <v>0</v>
      </c>
      <c r="BU330" s="31">
        <f t="shared" si="824"/>
        <v>0</v>
      </c>
      <c r="BV330" s="31"/>
      <c r="BW330" s="31"/>
      <c r="BX330" s="31">
        <f t="shared" si="825"/>
        <v>64382.399999999994</v>
      </c>
      <c r="BY330" s="31">
        <f t="shared" si="826"/>
        <v>0</v>
      </c>
      <c r="BZ330" s="31">
        <f t="shared" si="827"/>
        <v>0</v>
      </c>
      <c r="CA330" s="31"/>
      <c r="CB330" s="31"/>
      <c r="CC330" s="31"/>
      <c r="CD330" s="31">
        <f t="shared" si="910"/>
        <v>64382.399999999994</v>
      </c>
      <c r="CE330" s="31">
        <f t="shared" si="911"/>
        <v>0</v>
      </c>
      <c r="CF330" s="31">
        <f t="shared" si="912"/>
        <v>0</v>
      </c>
      <c r="CG330" s="31"/>
      <c r="CH330" s="24"/>
      <c r="CI330" s="40"/>
    </row>
    <row r="331" ht="29.850000000000001">
      <c r="A331" s="16" t="s">
        <v>230</v>
      </c>
      <c r="B331" s="17"/>
      <c r="C331" s="16"/>
      <c r="D331" s="16"/>
      <c r="E331" s="39" t="s">
        <v>231</v>
      </c>
      <c r="F331" s="31">
        <f t="shared" si="995"/>
        <v>2560</v>
      </c>
      <c r="G331" s="31">
        <f t="shared" si="996"/>
        <v>2560</v>
      </c>
      <c r="H331" s="31">
        <f t="shared" si="997"/>
        <v>2560</v>
      </c>
      <c r="I331" s="31">
        <f t="shared" si="998"/>
        <v>0</v>
      </c>
      <c r="J331" s="31">
        <f t="shared" si="999"/>
        <v>0</v>
      </c>
      <c r="K331" s="31">
        <f t="shared" si="1000"/>
        <v>0</v>
      </c>
      <c r="L331" s="31">
        <f t="shared" si="792"/>
        <v>2560</v>
      </c>
      <c r="M331" s="31">
        <f t="shared" si="793"/>
        <v>2560</v>
      </c>
      <c r="N331" s="31">
        <f t="shared" si="794"/>
        <v>2560</v>
      </c>
      <c r="O331" s="31">
        <f t="shared" si="1001"/>
        <v>0</v>
      </c>
      <c r="P331" s="31">
        <f t="shared" si="1002"/>
        <v>0</v>
      </c>
      <c r="Q331" s="31">
        <f t="shared" si="1003"/>
        <v>0</v>
      </c>
      <c r="R331" s="31">
        <f t="shared" si="795"/>
        <v>2560</v>
      </c>
      <c r="S331" s="31">
        <f t="shared" si="796"/>
        <v>2560</v>
      </c>
      <c r="T331" s="31">
        <f t="shared" si="797"/>
        <v>2560</v>
      </c>
      <c r="U331" s="31">
        <f t="shared" si="1004"/>
        <v>0</v>
      </c>
      <c r="V331" s="31">
        <f t="shared" si="1005"/>
        <v>0</v>
      </c>
      <c r="W331" s="31">
        <f t="shared" si="1006"/>
        <v>0</v>
      </c>
      <c r="X331" s="31">
        <f t="shared" si="798"/>
        <v>2560</v>
      </c>
      <c r="Y331" s="31">
        <f t="shared" si="799"/>
        <v>2560</v>
      </c>
      <c r="Z331" s="31">
        <f t="shared" si="800"/>
        <v>2560</v>
      </c>
      <c r="AA331" s="31">
        <f t="shared" si="1007"/>
        <v>0</v>
      </c>
      <c r="AB331" s="31">
        <f t="shared" si="1008"/>
        <v>0</v>
      </c>
      <c r="AC331" s="31">
        <f t="shared" si="1009"/>
        <v>0</v>
      </c>
      <c r="AD331" s="31">
        <f t="shared" si="801"/>
        <v>2560</v>
      </c>
      <c r="AE331" s="31">
        <f t="shared" si="802"/>
        <v>2560</v>
      </c>
      <c r="AF331" s="31">
        <f t="shared" si="803"/>
        <v>2560</v>
      </c>
      <c r="AG331" s="31">
        <f t="shared" si="1010"/>
        <v>0</v>
      </c>
      <c r="AH331" s="31">
        <f t="shared" si="1011"/>
        <v>0</v>
      </c>
      <c r="AI331" s="31">
        <f t="shared" si="1012"/>
        <v>0</v>
      </c>
      <c r="AJ331" s="31">
        <f t="shared" si="804"/>
        <v>2560</v>
      </c>
      <c r="AK331" s="31">
        <f t="shared" si="805"/>
        <v>2560</v>
      </c>
      <c r="AL331" s="31">
        <f t="shared" si="806"/>
        <v>2560</v>
      </c>
      <c r="AM331" s="31">
        <f t="shared" si="1013"/>
        <v>0</v>
      </c>
      <c r="AN331" s="31">
        <f t="shared" si="1014"/>
        <v>0</v>
      </c>
      <c r="AO331" s="31">
        <f t="shared" si="1015"/>
        <v>0</v>
      </c>
      <c r="AP331" s="31">
        <f t="shared" si="807"/>
        <v>2560</v>
      </c>
      <c r="AQ331" s="31">
        <f t="shared" si="808"/>
        <v>2560</v>
      </c>
      <c r="AR331" s="31">
        <f t="shared" si="809"/>
        <v>2560</v>
      </c>
      <c r="AS331" s="31">
        <f t="shared" si="1016"/>
        <v>0</v>
      </c>
      <c r="AT331" s="31">
        <f t="shared" si="1017"/>
        <v>0</v>
      </c>
      <c r="AU331" s="31">
        <f t="shared" si="1018"/>
        <v>0</v>
      </c>
      <c r="AV331" s="31">
        <f t="shared" si="810"/>
        <v>2560</v>
      </c>
      <c r="AW331" s="31">
        <f t="shared" si="811"/>
        <v>2560</v>
      </c>
      <c r="AX331" s="31">
        <f t="shared" si="812"/>
        <v>2560</v>
      </c>
      <c r="AY331" s="31">
        <f t="shared" si="1019"/>
        <v>0</v>
      </c>
      <c r="AZ331" s="31">
        <f t="shared" si="1020"/>
        <v>0</v>
      </c>
      <c r="BA331" s="31">
        <f t="shared" si="1021"/>
        <v>0</v>
      </c>
      <c r="BB331" s="31">
        <f t="shared" si="813"/>
        <v>2560</v>
      </c>
      <c r="BC331" s="31">
        <f t="shared" si="814"/>
        <v>2560</v>
      </c>
      <c r="BD331" s="31">
        <f t="shared" si="815"/>
        <v>2560</v>
      </c>
      <c r="BE331" s="31">
        <f t="shared" si="1022"/>
        <v>0</v>
      </c>
      <c r="BF331" s="31">
        <f t="shared" si="1023"/>
        <v>0</v>
      </c>
      <c r="BG331" s="31">
        <f t="shared" si="1024"/>
        <v>0</v>
      </c>
      <c r="BH331" s="31">
        <f t="shared" si="816"/>
        <v>2560</v>
      </c>
      <c r="BI331" s="31">
        <f t="shared" si="817"/>
        <v>2560</v>
      </c>
      <c r="BJ331" s="31">
        <f t="shared" si="818"/>
        <v>2560</v>
      </c>
      <c r="BK331" s="31">
        <f t="shared" si="1025"/>
        <v>0</v>
      </c>
      <c r="BL331" s="31">
        <f t="shared" si="1026"/>
        <v>0</v>
      </c>
      <c r="BM331" s="31">
        <f t="shared" si="1027"/>
        <v>0</v>
      </c>
      <c r="BN331" s="31">
        <f t="shared" si="819"/>
        <v>2560</v>
      </c>
      <c r="BO331" s="31">
        <f t="shared" si="820"/>
        <v>2560</v>
      </c>
      <c r="BP331" s="31">
        <f t="shared" si="821"/>
        <v>2560</v>
      </c>
      <c r="BQ331" s="31">
        <f t="shared" si="1028"/>
        <v>0</v>
      </c>
      <c r="BR331" s="31">
        <f t="shared" si="1029"/>
        <v>0</v>
      </c>
      <c r="BS331" s="31">
        <f t="shared" si="822"/>
        <v>2560</v>
      </c>
      <c r="BT331" s="31">
        <f t="shared" si="823"/>
        <v>2560</v>
      </c>
      <c r="BU331" s="31">
        <f t="shared" si="824"/>
        <v>2560</v>
      </c>
      <c r="BV331" s="31">
        <f t="shared" si="1030"/>
        <v>0</v>
      </c>
      <c r="BW331" s="31">
        <f t="shared" si="1031"/>
        <v>0</v>
      </c>
      <c r="BX331" s="31">
        <f t="shared" si="825"/>
        <v>2560</v>
      </c>
      <c r="BY331" s="31">
        <f t="shared" si="826"/>
        <v>2560</v>
      </c>
      <c r="BZ331" s="31">
        <f t="shared" si="827"/>
        <v>2560</v>
      </c>
      <c r="CA331" s="31">
        <f t="shared" si="1032"/>
        <v>0</v>
      </c>
      <c r="CB331" s="31">
        <f t="shared" si="1033"/>
        <v>0</v>
      </c>
      <c r="CC331" s="31">
        <f t="shared" si="1034"/>
        <v>0</v>
      </c>
      <c r="CD331" s="31">
        <f t="shared" si="910"/>
        <v>2560</v>
      </c>
      <c r="CE331" s="31">
        <f t="shared" si="911"/>
        <v>2560</v>
      </c>
      <c r="CF331" s="31">
        <f t="shared" si="912"/>
        <v>2560</v>
      </c>
      <c r="CG331" s="31">
        <f t="shared" si="1035"/>
        <v>0</v>
      </c>
      <c r="CH331" s="24"/>
      <c r="CI331" s="40"/>
      <c r="CO331" s="1" t="s">
        <v>31</v>
      </c>
    </row>
    <row r="332" ht="43.75">
      <c r="A332" s="16" t="s">
        <v>230</v>
      </c>
      <c r="B332" s="17">
        <v>600</v>
      </c>
      <c r="C332" s="16"/>
      <c r="D332" s="16"/>
      <c r="E332" s="39" t="s">
        <v>45</v>
      </c>
      <c r="F332" s="31">
        <f t="shared" si="995"/>
        <v>2560</v>
      </c>
      <c r="G332" s="31">
        <f t="shared" si="996"/>
        <v>2560</v>
      </c>
      <c r="H332" s="31">
        <f t="shared" si="997"/>
        <v>2560</v>
      </c>
      <c r="I332" s="31">
        <f t="shared" si="998"/>
        <v>0</v>
      </c>
      <c r="J332" s="31">
        <f t="shared" si="999"/>
        <v>0</v>
      </c>
      <c r="K332" s="31">
        <f t="shared" si="1000"/>
        <v>0</v>
      </c>
      <c r="L332" s="31">
        <f t="shared" si="792"/>
        <v>2560</v>
      </c>
      <c r="M332" s="31">
        <f t="shared" si="793"/>
        <v>2560</v>
      </c>
      <c r="N332" s="31">
        <f t="shared" si="794"/>
        <v>2560</v>
      </c>
      <c r="O332" s="31">
        <f t="shared" si="1001"/>
        <v>0</v>
      </c>
      <c r="P332" s="31">
        <f t="shared" si="1002"/>
        <v>0</v>
      </c>
      <c r="Q332" s="31">
        <f t="shared" si="1003"/>
        <v>0</v>
      </c>
      <c r="R332" s="31">
        <f t="shared" si="795"/>
        <v>2560</v>
      </c>
      <c r="S332" s="31">
        <f t="shared" si="796"/>
        <v>2560</v>
      </c>
      <c r="T332" s="31">
        <f t="shared" si="797"/>
        <v>2560</v>
      </c>
      <c r="U332" s="31">
        <f t="shared" si="1004"/>
        <v>0</v>
      </c>
      <c r="V332" s="31">
        <f t="shared" si="1005"/>
        <v>0</v>
      </c>
      <c r="W332" s="31">
        <f t="shared" si="1006"/>
        <v>0</v>
      </c>
      <c r="X332" s="31">
        <f t="shared" si="798"/>
        <v>2560</v>
      </c>
      <c r="Y332" s="31">
        <f t="shared" si="799"/>
        <v>2560</v>
      </c>
      <c r="Z332" s="31">
        <f t="shared" si="800"/>
        <v>2560</v>
      </c>
      <c r="AA332" s="31">
        <f t="shared" si="1007"/>
        <v>0</v>
      </c>
      <c r="AB332" s="31">
        <f t="shared" si="1008"/>
        <v>0</v>
      </c>
      <c r="AC332" s="31">
        <f t="shared" si="1009"/>
        <v>0</v>
      </c>
      <c r="AD332" s="31">
        <f t="shared" si="801"/>
        <v>2560</v>
      </c>
      <c r="AE332" s="31">
        <f t="shared" si="802"/>
        <v>2560</v>
      </c>
      <c r="AF332" s="31">
        <f t="shared" si="803"/>
        <v>2560</v>
      </c>
      <c r="AG332" s="31">
        <f t="shared" si="1010"/>
        <v>0</v>
      </c>
      <c r="AH332" s="31">
        <f t="shared" si="1011"/>
        <v>0</v>
      </c>
      <c r="AI332" s="31">
        <f t="shared" si="1012"/>
        <v>0</v>
      </c>
      <c r="AJ332" s="31">
        <f t="shared" si="804"/>
        <v>2560</v>
      </c>
      <c r="AK332" s="31">
        <f t="shared" si="805"/>
        <v>2560</v>
      </c>
      <c r="AL332" s="31">
        <f t="shared" si="806"/>
        <v>2560</v>
      </c>
      <c r="AM332" s="31">
        <f t="shared" si="1013"/>
        <v>0</v>
      </c>
      <c r="AN332" s="31">
        <f t="shared" si="1014"/>
        <v>0</v>
      </c>
      <c r="AO332" s="31">
        <f t="shared" si="1015"/>
        <v>0</v>
      </c>
      <c r="AP332" s="31">
        <f t="shared" si="807"/>
        <v>2560</v>
      </c>
      <c r="AQ332" s="31">
        <f t="shared" si="808"/>
        <v>2560</v>
      </c>
      <c r="AR332" s="31">
        <f t="shared" si="809"/>
        <v>2560</v>
      </c>
      <c r="AS332" s="31">
        <f t="shared" si="1016"/>
        <v>0</v>
      </c>
      <c r="AT332" s="31">
        <f t="shared" si="1017"/>
        <v>0</v>
      </c>
      <c r="AU332" s="31">
        <f t="shared" si="1018"/>
        <v>0</v>
      </c>
      <c r="AV332" s="31">
        <f t="shared" si="810"/>
        <v>2560</v>
      </c>
      <c r="AW332" s="31">
        <f t="shared" si="811"/>
        <v>2560</v>
      </c>
      <c r="AX332" s="31">
        <f t="shared" si="812"/>
        <v>2560</v>
      </c>
      <c r="AY332" s="31">
        <f t="shared" si="1019"/>
        <v>0</v>
      </c>
      <c r="AZ332" s="31">
        <f t="shared" si="1020"/>
        <v>0</v>
      </c>
      <c r="BA332" s="31">
        <f t="shared" si="1021"/>
        <v>0</v>
      </c>
      <c r="BB332" s="31">
        <f t="shared" si="813"/>
        <v>2560</v>
      </c>
      <c r="BC332" s="31">
        <f t="shared" si="814"/>
        <v>2560</v>
      </c>
      <c r="BD332" s="31">
        <f t="shared" si="815"/>
        <v>2560</v>
      </c>
      <c r="BE332" s="31">
        <f t="shared" si="1022"/>
        <v>0</v>
      </c>
      <c r="BF332" s="31">
        <f t="shared" si="1023"/>
        <v>0</v>
      </c>
      <c r="BG332" s="31">
        <f t="shared" si="1024"/>
        <v>0</v>
      </c>
      <c r="BH332" s="31">
        <f t="shared" si="816"/>
        <v>2560</v>
      </c>
      <c r="BI332" s="31">
        <f t="shared" si="817"/>
        <v>2560</v>
      </c>
      <c r="BJ332" s="31">
        <f t="shared" si="818"/>
        <v>2560</v>
      </c>
      <c r="BK332" s="31">
        <f t="shared" si="1025"/>
        <v>0</v>
      </c>
      <c r="BL332" s="31">
        <f t="shared" si="1026"/>
        <v>0</v>
      </c>
      <c r="BM332" s="31">
        <f t="shared" si="1027"/>
        <v>0</v>
      </c>
      <c r="BN332" s="31">
        <f t="shared" si="819"/>
        <v>2560</v>
      </c>
      <c r="BO332" s="31">
        <f t="shared" si="820"/>
        <v>2560</v>
      </c>
      <c r="BP332" s="31">
        <f t="shared" si="821"/>
        <v>2560</v>
      </c>
      <c r="BQ332" s="31">
        <f t="shared" si="1028"/>
        <v>0</v>
      </c>
      <c r="BR332" s="31">
        <f t="shared" si="1029"/>
        <v>0</v>
      </c>
      <c r="BS332" s="31">
        <f t="shared" si="822"/>
        <v>2560</v>
      </c>
      <c r="BT332" s="31">
        <f t="shared" si="823"/>
        <v>2560</v>
      </c>
      <c r="BU332" s="31">
        <f t="shared" si="824"/>
        <v>2560</v>
      </c>
      <c r="BV332" s="31">
        <f t="shared" si="1030"/>
        <v>0</v>
      </c>
      <c r="BW332" s="31">
        <f t="shared" si="1031"/>
        <v>0</v>
      </c>
      <c r="BX332" s="31">
        <f t="shared" si="825"/>
        <v>2560</v>
      </c>
      <c r="BY332" s="31">
        <f t="shared" si="826"/>
        <v>2560</v>
      </c>
      <c r="BZ332" s="31">
        <f t="shared" si="827"/>
        <v>2560</v>
      </c>
      <c r="CA332" s="31">
        <f t="shared" si="1032"/>
        <v>0</v>
      </c>
      <c r="CB332" s="31">
        <f t="shared" si="1033"/>
        <v>0</v>
      </c>
      <c r="CC332" s="31">
        <f t="shared" si="1034"/>
        <v>0</v>
      </c>
      <c r="CD332" s="31">
        <f t="shared" si="910"/>
        <v>2560</v>
      </c>
      <c r="CE332" s="31">
        <f t="shared" si="911"/>
        <v>2560</v>
      </c>
      <c r="CF332" s="31">
        <f t="shared" si="912"/>
        <v>2560</v>
      </c>
      <c r="CG332" s="31">
        <f t="shared" si="1035"/>
        <v>0</v>
      </c>
      <c r="CH332" s="24"/>
      <c r="CI332" s="40"/>
      <c r="CM332" s="1" t="s">
        <v>29</v>
      </c>
    </row>
    <row r="333" ht="15">
      <c r="A333" s="16" t="s">
        <v>230</v>
      </c>
      <c r="B333" s="17">
        <v>620</v>
      </c>
      <c r="C333" s="16"/>
      <c r="D333" s="16"/>
      <c r="E333" s="39" t="s">
        <v>46</v>
      </c>
      <c r="F333" s="31">
        <f t="shared" si="995"/>
        <v>2560</v>
      </c>
      <c r="G333" s="31">
        <f t="shared" si="996"/>
        <v>2560</v>
      </c>
      <c r="H333" s="31">
        <f t="shared" si="997"/>
        <v>2560</v>
      </c>
      <c r="I333" s="31">
        <f t="shared" si="998"/>
        <v>0</v>
      </c>
      <c r="J333" s="31">
        <f t="shared" si="999"/>
        <v>0</v>
      </c>
      <c r="K333" s="31">
        <f t="shared" si="1000"/>
        <v>0</v>
      </c>
      <c r="L333" s="31">
        <f t="shared" ref="L333:L396" si="1036">F333+I333</f>
        <v>2560</v>
      </c>
      <c r="M333" s="31">
        <f t="shared" ref="M333:M396" si="1037">G333+J333</f>
        <v>2560</v>
      </c>
      <c r="N333" s="31">
        <f t="shared" ref="N333:N396" si="1038">H333+K333</f>
        <v>2560</v>
      </c>
      <c r="O333" s="31">
        <f t="shared" si="1001"/>
        <v>0</v>
      </c>
      <c r="P333" s="31">
        <f t="shared" si="1002"/>
        <v>0</v>
      </c>
      <c r="Q333" s="31">
        <f t="shared" si="1003"/>
        <v>0</v>
      </c>
      <c r="R333" s="31">
        <f t="shared" ref="R333:R396" si="1039">L333+O333</f>
        <v>2560</v>
      </c>
      <c r="S333" s="31">
        <f t="shared" ref="S333:S396" si="1040">M333+P333</f>
        <v>2560</v>
      </c>
      <c r="T333" s="31">
        <f t="shared" ref="T333:T396" si="1041">N333+Q333</f>
        <v>2560</v>
      </c>
      <c r="U333" s="31">
        <f t="shared" si="1004"/>
        <v>0</v>
      </c>
      <c r="V333" s="31">
        <f t="shared" si="1005"/>
        <v>0</v>
      </c>
      <c r="W333" s="31">
        <f t="shared" si="1006"/>
        <v>0</v>
      </c>
      <c r="X333" s="31">
        <f t="shared" ref="X333:X396" si="1042">R333+U333</f>
        <v>2560</v>
      </c>
      <c r="Y333" s="31">
        <f t="shared" ref="Y333:Y396" si="1043">S333+V333</f>
        <v>2560</v>
      </c>
      <c r="Z333" s="31">
        <f t="shared" ref="Z333:Z396" si="1044">T333+W333</f>
        <v>2560</v>
      </c>
      <c r="AA333" s="31">
        <f t="shared" si="1007"/>
        <v>0</v>
      </c>
      <c r="AB333" s="31">
        <f t="shared" si="1008"/>
        <v>0</v>
      </c>
      <c r="AC333" s="31">
        <f t="shared" si="1009"/>
        <v>0</v>
      </c>
      <c r="AD333" s="31">
        <f t="shared" ref="AD333:AD396" si="1045">X333+AA333</f>
        <v>2560</v>
      </c>
      <c r="AE333" s="31">
        <f t="shared" ref="AE333:AE396" si="1046">Y333+AB333</f>
        <v>2560</v>
      </c>
      <c r="AF333" s="31">
        <f t="shared" ref="AF333:AF396" si="1047">Z333+AC333</f>
        <v>2560</v>
      </c>
      <c r="AG333" s="31">
        <f t="shared" si="1010"/>
        <v>0</v>
      </c>
      <c r="AH333" s="31">
        <f t="shared" si="1011"/>
        <v>0</v>
      </c>
      <c r="AI333" s="31">
        <f t="shared" si="1012"/>
        <v>0</v>
      </c>
      <c r="AJ333" s="31">
        <f t="shared" ref="AJ333:AJ396" si="1048">AD333+AG333</f>
        <v>2560</v>
      </c>
      <c r="AK333" s="31">
        <f t="shared" ref="AK333:AK396" si="1049">AE333+AH333</f>
        <v>2560</v>
      </c>
      <c r="AL333" s="31">
        <f t="shared" ref="AL333:AL396" si="1050">AF333+AI333</f>
        <v>2560</v>
      </c>
      <c r="AM333" s="31">
        <f t="shared" si="1013"/>
        <v>0</v>
      </c>
      <c r="AN333" s="31">
        <f t="shared" si="1014"/>
        <v>0</v>
      </c>
      <c r="AO333" s="31">
        <f t="shared" si="1015"/>
        <v>0</v>
      </c>
      <c r="AP333" s="31">
        <f t="shared" ref="AP333:AP396" si="1051">AJ333+AM333</f>
        <v>2560</v>
      </c>
      <c r="AQ333" s="31">
        <f t="shared" ref="AQ333:AQ396" si="1052">AK333+AN333</f>
        <v>2560</v>
      </c>
      <c r="AR333" s="31">
        <f t="shared" ref="AR333:AR396" si="1053">AL333+AO333</f>
        <v>2560</v>
      </c>
      <c r="AS333" s="31">
        <f t="shared" si="1016"/>
        <v>0</v>
      </c>
      <c r="AT333" s="31">
        <f t="shared" si="1017"/>
        <v>0</v>
      </c>
      <c r="AU333" s="31">
        <f t="shared" si="1018"/>
        <v>0</v>
      </c>
      <c r="AV333" s="31">
        <f t="shared" ref="AV333:AV396" si="1054">AP333+AS333</f>
        <v>2560</v>
      </c>
      <c r="AW333" s="31">
        <f t="shared" ref="AW333:AW396" si="1055">AQ333+AT333</f>
        <v>2560</v>
      </c>
      <c r="AX333" s="31">
        <f t="shared" ref="AX333:AX396" si="1056">AR333+AU333</f>
        <v>2560</v>
      </c>
      <c r="AY333" s="31">
        <f t="shared" si="1019"/>
        <v>0</v>
      </c>
      <c r="AZ333" s="31">
        <f t="shared" si="1020"/>
        <v>0</v>
      </c>
      <c r="BA333" s="31">
        <f t="shared" si="1021"/>
        <v>0</v>
      </c>
      <c r="BB333" s="31">
        <f t="shared" ref="BB333:BB396" si="1057">AV333+AY333</f>
        <v>2560</v>
      </c>
      <c r="BC333" s="31">
        <f t="shared" ref="BC333:BC396" si="1058">AW333+AZ333</f>
        <v>2560</v>
      </c>
      <c r="BD333" s="31">
        <f t="shared" ref="BD333:BD396" si="1059">AX333+BA333</f>
        <v>2560</v>
      </c>
      <c r="BE333" s="31">
        <f t="shared" si="1022"/>
        <v>0</v>
      </c>
      <c r="BF333" s="31">
        <f t="shared" si="1023"/>
        <v>0</v>
      </c>
      <c r="BG333" s="31">
        <f t="shared" si="1024"/>
        <v>0</v>
      </c>
      <c r="BH333" s="31">
        <f t="shared" ref="BH333:BH396" si="1060">BB333+BE333</f>
        <v>2560</v>
      </c>
      <c r="BI333" s="31">
        <f t="shared" ref="BI333:BI396" si="1061">BC333+BF333</f>
        <v>2560</v>
      </c>
      <c r="BJ333" s="31">
        <f t="shared" ref="BJ333:BJ396" si="1062">BD333+BG333</f>
        <v>2560</v>
      </c>
      <c r="BK333" s="31">
        <f t="shared" si="1025"/>
        <v>0</v>
      </c>
      <c r="BL333" s="31">
        <f t="shared" si="1026"/>
        <v>0</v>
      </c>
      <c r="BM333" s="31">
        <f t="shared" si="1027"/>
        <v>0</v>
      </c>
      <c r="BN333" s="31">
        <f t="shared" ref="BN333:BN396" si="1063">BH333+BK333</f>
        <v>2560</v>
      </c>
      <c r="BO333" s="31">
        <f t="shared" ref="BO333:BO396" si="1064">BI333+BL333</f>
        <v>2560</v>
      </c>
      <c r="BP333" s="31">
        <f t="shared" ref="BP333:BP396" si="1065">BJ333+BM333</f>
        <v>2560</v>
      </c>
      <c r="BQ333" s="31">
        <f t="shared" si="1028"/>
        <v>0</v>
      </c>
      <c r="BR333" s="31">
        <f t="shared" si="1029"/>
        <v>0</v>
      </c>
      <c r="BS333" s="31">
        <f t="shared" ref="BS333:BS396" si="1066">BQ333+BN333</f>
        <v>2560</v>
      </c>
      <c r="BT333" s="31">
        <f t="shared" ref="BT333:BT396" si="1067">BR333+BO333</f>
        <v>2560</v>
      </c>
      <c r="BU333" s="31">
        <f t="shared" ref="BU333:BU396" si="1068">BP333</f>
        <v>2560</v>
      </c>
      <c r="BV333" s="31">
        <f t="shared" si="1030"/>
        <v>0</v>
      </c>
      <c r="BW333" s="31">
        <f t="shared" si="1031"/>
        <v>0</v>
      </c>
      <c r="BX333" s="31">
        <f t="shared" ref="BX333:BX396" si="1069">BS333</f>
        <v>2560</v>
      </c>
      <c r="BY333" s="31">
        <f t="shared" ref="BY333:BY396" si="1070">BT333+BV333</f>
        <v>2560</v>
      </c>
      <c r="BZ333" s="31">
        <f t="shared" ref="BZ333:BZ396" si="1071">BU333+BW333</f>
        <v>2560</v>
      </c>
      <c r="CA333" s="31">
        <f t="shared" si="1032"/>
        <v>0</v>
      </c>
      <c r="CB333" s="31">
        <f t="shared" si="1033"/>
        <v>0</v>
      </c>
      <c r="CC333" s="31">
        <f t="shared" si="1034"/>
        <v>0</v>
      </c>
      <c r="CD333" s="31">
        <f t="shared" si="910"/>
        <v>2560</v>
      </c>
      <c r="CE333" s="31">
        <f t="shared" si="911"/>
        <v>2560</v>
      </c>
      <c r="CF333" s="31">
        <f t="shared" si="912"/>
        <v>2560</v>
      </c>
      <c r="CG333" s="31">
        <f t="shared" si="1035"/>
        <v>0</v>
      </c>
      <c r="CH333" s="24"/>
      <c r="CI333" s="40"/>
      <c r="CN333" s="1" t="s">
        <v>30</v>
      </c>
    </row>
    <row r="334" ht="15">
      <c r="A334" s="16" t="s">
        <v>230</v>
      </c>
      <c r="B334" s="17">
        <v>620</v>
      </c>
      <c r="C334" s="16" t="s">
        <v>47</v>
      </c>
      <c r="D334" s="16" t="s">
        <v>67</v>
      </c>
      <c r="E334" s="39" t="s">
        <v>217</v>
      </c>
      <c r="F334" s="31">
        <v>2560</v>
      </c>
      <c r="G334" s="31">
        <v>2560</v>
      </c>
      <c r="H334" s="31">
        <v>2560</v>
      </c>
      <c r="I334" s="31"/>
      <c r="J334" s="31"/>
      <c r="K334" s="31"/>
      <c r="L334" s="31">
        <f t="shared" si="1036"/>
        <v>2560</v>
      </c>
      <c r="M334" s="31">
        <f t="shared" si="1037"/>
        <v>2560</v>
      </c>
      <c r="N334" s="31">
        <f t="shared" si="1038"/>
        <v>2560</v>
      </c>
      <c r="O334" s="31"/>
      <c r="P334" s="31"/>
      <c r="Q334" s="31"/>
      <c r="R334" s="31">
        <f t="shared" si="1039"/>
        <v>2560</v>
      </c>
      <c r="S334" s="31">
        <f t="shared" si="1040"/>
        <v>2560</v>
      </c>
      <c r="T334" s="31">
        <f t="shared" si="1041"/>
        <v>2560</v>
      </c>
      <c r="U334" s="31"/>
      <c r="V334" s="31"/>
      <c r="W334" s="31"/>
      <c r="X334" s="31">
        <f t="shared" si="1042"/>
        <v>2560</v>
      </c>
      <c r="Y334" s="31">
        <f t="shared" si="1043"/>
        <v>2560</v>
      </c>
      <c r="Z334" s="31">
        <f t="shared" si="1044"/>
        <v>2560</v>
      </c>
      <c r="AA334" s="31"/>
      <c r="AB334" s="31"/>
      <c r="AC334" s="31"/>
      <c r="AD334" s="31">
        <f t="shared" si="1045"/>
        <v>2560</v>
      </c>
      <c r="AE334" s="31">
        <f t="shared" si="1046"/>
        <v>2560</v>
      </c>
      <c r="AF334" s="31">
        <f t="shared" si="1047"/>
        <v>2560</v>
      </c>
      <c r="AG334" s="31"/>
      <c r="AH334" s="31"/>
      <c r="AI334" s="31"/>
      <c r="AJ334" s="31">
        <f t="shared" si="1048"/>
        <v>2560</v>
      </c>
      <c r="AK334" s="31">
        <f t="shared" si="1049"/>
        <v>2560</v>
      </c>
      <c r="AL334" s="31">
        <f t="shared" si="1050"/>
        <v>2560</v>
      </c>
      <c r="AM334" s="31"/>
      <c r="AN334" s="31"/>
      <c r="AO334" s="31"/>
      <c r="AP334" s="31">
        <f t="shared" si="1051"/>
        <v>2560</v>
      </c>
      <c r="AQ334" s="31">
        <f t="shared" si="1052"/>
        <v>2560</v>
      </c>
      <c r="AR334" s="31">
        <f t="shared" si="1053"/>
        <v>2560</v>
      </c>
      <c r="AS334" s="31"/>
      <c r="AT334" s="31"/>
      <c r="AU334" s="31"/>
      <c r="AV334" s="31">
        <f t="shared" si="1054"/>
        <v>2560</v>
      </c>
      <c r="AW334" s="31">
        <f t="shared" si="1055"/>
        <v>2560</v>
      </c>
      <c r="AX334" s="31">
        <f t="shared" si="1056"/>
        <v>2560</v>
      </c>
      <c r="AY334" s="31"/>
      <c r="AZ334" s="31"/>
      <c r="BA334" s="31"/>
      <c r="BB334" s="31">
        <f t="shared" si="1057"/>
        <v>2560</v>
      </c>
      <c r="BC334" s="31">
        <f t="shared" si="1058"/>
        <v>2560</v>
      </c>
      <c r="BD334" s="31">
        <f t="shared" si="1059"/>
        <v>2560</v>
      </c>
      <c r="BE334" s="31"/>
      <c r="BF334" s="31"/>
      <c r="BG334" s="31"/>
      <c r="BH334" s="31">
        <f t="shared" si="1060"/>
        <v>2560</v>
      </c>
      <c r="BI334" s="31">
        <f t="shared" si="1061"/>
        <v>2560</v>
      </c>
      <c r="BJ334" s="31">
        <f t="shared" si="1062"/>
        <v>2560</v>
      </c>
      <c r="BK334" s="31"/>
      <c r="BL334" s="31"/>
      <c r="BM334" s="31"/>
      <c r="BN334" s="31">
        <f t="shared" si="1063"/>
        <v>2560</v>
      </c>
      <c r="BO334" s="31">
        <f t="shared" si="1064"/>
        <v>2560</v>
      </c>
      <c r="BP334" s="31">
        <f t="shared" si="1065"/>
        <v>2560</v>
      </c>
      <c r="BQ334" s="31"/>
      <c r="BR334" s="31"/>
      <c r="BS334" s="31">
        <f t="shared" si="1066"/>
        <v>2560</v>
      </c>
      <c r="BT334" s="31">
        <f t="shared" si="1067"/>
        <v>2560</v>
      </c>
      <c r="BU334" s="31">
        <f t="shared" si="1068"/>
        <v>2560</v>
      </c>
      <c r="BV334" s="31"/>
      <c r="BW334" s="31"/>
      <c r="BX334" s="31">
        <f t="shared" si="1069"/>
        <v>2560</v>
      </c>
      <c r="BY334" s="31">
        <f t="shared" si="1070"/>
        <v>2560</v>
      </c>
      <c r="BZ334" s="31">
        <f t="shared" si="1071"/>
        <v>2560</v>
      </c>
      <c r="CA334" s="31"/>
      <c r="CB334" s="31"/>
      <c r="CC334" s="31"/>
      <c r="CD334" s="31">
        <f t="shared" si="910"/>
        <v>2560</v>
      </c>
      <c r="CE334" s="31">
        <f t="shared" si="911"/>
        <v>2560</v>
      </c>
      <c r="CF334" s="31">
        <f t="shared" si="912"/>
        <v>2560</v>
      </c>
      <c r="CG334" s="31"/>
      <c r="CH334" s="24"/>
      <c r="CI334" s="40"/>
    </row>
    <row r="335" ht="29.850000000000001">
      <c r="A335" s="41" t="s">
        <v>232</v>
      </c>
      <c r="B335" s="17"/>
      <c r="C335" s="16"/>
      <c r="D335" s="16"/>
      <c r="E335" s="39" t="s">
        <v>233</v>
      </c>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f t="shared" si="1013"/>
        <v>35865.550999999999</v>
      </c>
      <c r="AN335" s="31">
        <f t="shared" si="1014"/>
        <v>0</v>
      </c>
      <c r="AO335" s="31">
        <f t="shared" si="1015"/>
        <v>0</v>
      </c>
      <c r="AP335" s="31">
        <f t="shared" si="1051"/>
        <v>35865.550999999999</v>
      </c>
      <c r="AQ335" s="31">
        <f t="shared" si="1052"/>
        <v>0</v>
      </c>
      <c r="AR335" s="31">
        <f t="shared" si="1053"/>
        <v>0</v>
      </c>
      <c r="AS335" s="31">
        <f t="shared" si="1016"/>
        <v>0</v>
      </c>
      <c r="AT335" s="31">
        <f t="shared" si="1017"/>
        <v>0</v>
      </c>
      <c r="AU335" s="31">
        <f t="shared" si="1018"/>
        <v>0</v>
      </c>
      <c r="AV335" s="31">
        <f t="shared" si="1054"/>
        <v>35865.550999999999</v>
      </c>
      <c r="AW335" s="31">
        <f t="shared" si="1055"/>
        <v>0</v>
      </c>
      <c r="AX335" s="31">
        <f t="shared" si="1056"/>
        <v>0</v>
      </c>
      <c r="AY335" s="31">
        <f t="shared" si="1019"/>
        <v>0</v>
      </c>
      <c r="AZ335" s="31">
        <f t="shared" si="1020"/>
        <v>0</v>
      </c>
      <c r="BA335" s="31">
        <f t="shared" si="1021"/>
        <v>0</v>
      </c>
      <c r="BB335" s="31">
        <f t="shared" si="1057"/>
        <v>35865.550999999999</v>
      </c>
      <c r="BC335" s="31">
        <f t="shared" si="1058"/>
        <v>0</v>
      </c>
      <c r="BD335" s="31">
        <f t="shared" si="1059"/>
        <v>0</v>
      </c>
      <c r="BE335" s="31">
        <f t="shared" si="1022"/>
        <v>0</v>
      </c>
      <c r="BF335" s="31">
        <f t="shared" si="1023"/>
        <v>0</v>
      </c>
      <c r="BG335" s="31">
        <f t="shared" si="1024"/>
        <v>0</v>
      </c>
      <c r="BH335" s="31">
        <f t="shared" si="1060"/>
        <v>35865.550999999999</v>
      </c>
      <c r="BI335" s="31">
        <f t="shared" si="1061"/>
        <v>0</v>
      </c>
      <c r="BJ335" s="31">
        <f t="shared" si="1062"/>
        <v>0</v>
      </c>
      <c r="BK335" s="31">
        <f t="shared" si="1025"/>
        <v>4403.4769999999999</v>
      </c>
      <c r="BL335" s="31">
        <f t="shared" si="1026"/>
        <v>0</v>
      </c>
      <c r="BM335" s="31">
        <f t="shared" si="1027"/>
        <v>0</v>
      </c>
      <c r="BN335" s="31">
        <f t="shared" si="1063"/>
        <v>40269.027999999998</v>
      </c>
      <c r="BO335" s="31">
        <f t="shared" si="1064"/>
        <v>0</v>
      </c>
      <c r="BP335" s="31">
        <f t="shared" si="1065"/>
        <v>0</v>
      </c>
      <c r="BQ335" s="31">
        <f t="shared" si="1028"/>
        <v>0</v>
      </c>
      <c r="BR335" s="31">
        <f t="shared" si="1029"/>
        <v>0</v>
      </c>
      <c r="BS335" s="31">
        <f t="shared" si="1066"/>
        <v>40269.027999999998</v>
      </c>
      <c r="BT335" s="31">
        <f t="shared" si="1067"/>
        <v>0</v>
      </c>
      <c r="BU335" s="31">
        <f t="shared" si="1068"/>
        <v>0</v>
      </c>
      <c r="BV335" s="31">
        <f t="shared" si="1030"/>
        <v>0</v>
      </c>
      <c r="BW335" s="31">
        <f t="shared" si="1031"/>
        <v>0</v>
      </c>
      <c r="BX335" s="31">
        <f t="shared" si="1069"/>
        <v>40269.027999999998</v>
      </c>
      <c r="BY335" s="31">
        <f t="shared" si="1070"/>
        <v>0</v>
      </c>
      <c r="BZ335" s="31">
        <f t="shared" si="1071"/>
        <v>0</v>
      </c>
      <c r="CA335" s="31">
        <f t="shared" si="1032"/>
        <v>0</v>
      </c>
      <c r="CB335" s="31">
        <f t="shared" si="1033"/>
        <v>0</v>
      </c>
      <c r="CC335" s="31">
        <f t="shared" si="1034"/>
        <v>0</v>
      </c>
      <c r="CD335" s="31">
        <f t="shared" si="910"/>
        <v>40269.027999999998</v>
      </c>
      <c r="CE335" s="31">
        <f t="shared" si="911"/>
        <v>0</v>
      </c>
      <c r="CF335" s="31">
        <f t="shared" si="912"/>
        <v>0</v>
      </c>
      <c r="CG335" s="31">
        <f t="shared" si="1035"/>
        <v>0</v>
      </c>
      <c r="CH335" s="24"/>
      <c r="CI335" s="40"/>
    </row>
    <row r="336" ht="43.75">
      <c r="A336" s="41" t="s">
        <v>232</v>
      </c>
      <c r="B336" s="17">
        <v>600</v>
      </c>
      <c r="C336" s="16"/>
      <c r="D336" s="16"/>
      <c r="E336" s="39" t="s">
        <v>45</v>
      </c>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f t="shared" si="1013"/>
        <v>35865.550999999999</v>
      </c>
      <c r="AN336" s="31">
        <f t="shared" si="1014"/>
        <v>0</v>
      </c>
      <c r="AO336" s="31">
        <f t="shared" si="1015"/>
        <v>0</v>
      </c>
      <c r="AP336" s="31">
        <f t="shared" si="1051"/>
        <v>35865.550999999999</v>
      </c>
      <c r="AQ336" s="31">
        <f t="shared" si="1052"/>
        <v>0</v>
      </c>
      <c r="AR336" s="31">
        <f t="shared" si="1053"/>
        <v>0</v>
      </c>
      <c r="AS336" s="31">
        <f t="shared" si="1016"/>
        <v>0</v>
      </c>
      <c r="AT336" s="31">
        <f t="shared" si="1017"/>
        <v>0</v>
      </c>
      <c r="AU336" s="31">
        <f t="shared" si="1018"/>
        <v>0</v>
      </c>
      <c r="AV336" s="31">
        <f t="shared" si="1054"/>
        <v>35865.550999999999</v>
      </c>
      <c r="AW336" s="31">
        <f t="shared" si="1055"/>
        <v>0</v>
      </c>
      <c r="AX336" s="31">
        <f t="shared" si="1056"/>
        <v>0</v>
      </c>
      <c r="AY336" s="31">
        <f t="shared" si="1019"/>
        <v>0</v>
      </c>
      <c r="AZ336" s="31">
        <f t="shared" si="1020"/>
        <v>0</v>
      </c>
      <c r="BA336" s="31">
        <f t="shared" si="1021"/>
        <v>0</v>
      </c>
      <c r="BB336" s="31">
        <f t="shared" si="1057"/>
        <v>35865.550999999999</v>
      </c>
      <c r="BC336" s="31">
        <f t="shared" si="1058"/>
        <v>0</v>
      </c>
      <c r="BD336" s="31">
        <f t="shared" si="1059"/>
        <v>0</v>
      </c>
      <c r="BE336" s="31">
        <f t="shared" si="1022"/>
        <v>0</v>
      </c>
      <c r="BF336" s="31">
        <f t="shared" si="1023"/>
        <v>0</v>
      </c>
      <c r="BG336" s="31">
        <f t="shared" si="1024"/>
        <v>0</v>
      </c>
      <c r="BH336" s="31">
        <f t="shared" si="1060"/>
        <v>35865.550999999999</v>
      </c>
      <c r="BI336" s="31">
        <f t="shared" si="1061"/>
        <v>0</v>
      </c>
      <c r="BJ336" s="31">
        <f t="shared" si="1062"/>
        <v>0</v>
      </c>
      <c r="BK336" s="31">
        <f t="shared" si="1025"/>
        <v>4403.4769999999999</v>
      </c>
      <c r="BL336" s="31">
        <f t="shared" si="1026"/>
        <v>0</v>
      </c>
      <c r="BM336" s="31">
        <f t="shared" si="1027"/>
        <v>0</v>
      </c>
      <c r="BN336" s="31">
        <f t="shared" si="1063"/>
        <v>40269.027999999998</v>
      </c>
      <c r="BO336" s="31">
        <f t="shared" si="1064"/>
        <v>0</v>
      </c>
      <c r="BP336" s="31">
        <f t="shared" si="1065"/>
        <v>0</v>
      </c>
      <c r="BQ336" s="31">
        <f t="shared" si="1028"/>
        <v>0</v>
      </c>
      <c r="BR336" s="31">
        <f t="shared" si="1029"/>
        <v>0</v>
      </c>
      <c r="BS336" s="31">
        <f t="shared" si="1066"/>
        <v>40269.027999999998</v>
      </c>
      <c r="BT336" s="31">
        <f t="shared" si="1067"/>
        <v>0</v>
      </c>
      <c r="BU336" s="31">
        <f t="shared" si="1068"/>
        <v>0</v>
      </c>
      <c r="BV336" s="31">
        <f t="shared" si="1030"/>
        <v>0</v>
      </c>
      <c r="BW336" s="31">
        <f t="shared" si="1031"/>
        <v>0</v>
      </c>
      <c r="BX336" s="31">
        <f t="shared" si="1069"/>
        <v>40269.027999999998</v>
      </c>
      <c r="BY336" s="31">
        <f t="shared" si="1070"/>
        <v>0</v>
      </c>
      <c r="BZ336" s="31">
        <f t="shared" si="1071"/>
        <v>0</v>
      </c>
      <c r="CA336" s="31">
        <f t="shared" si="1032"/>
        <v>0</v>
      </c>
      <c r="CB336" s="31">
        <f t="shared" si="1033"/>
        <v>0</v>
      </c>
      <c r="CC336" s="31">
        <f t="shared" si="1034"/>
        <v>0</v>
      </c>
      <c r="CD336" s="31">
        <f t="shared" si="910"/>
        <v>40269.027999999998</v>
      </c>
      <c r="CE336" s="31">
        <f t="shared" si="911"/>
        <v>0</v>
      </c>
      <c r="CF336" s="31">
        <f t="shared" si="912"/>
        <v>0</v>
      </c>
      <c r="CG336" s="31">
        <f t="shared" si="1035"/>
        <v>0</v>
      </c>
      <c r="CH336" s="24"/>
      <c r="CI336" s="40"/>
    </row>
    <row r="337" ht="15">
      <c r="A337" s="41" t="s">
        <v>232</v>
      </c>
      <c r="B337" s="17">
        <v>620</v>
      </c>
      <c r="C337" s="16"/>
      <c r="D337" s="16"/>
      <c r="E337" s="39" t="s">
        <v>46</v>
      </c>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f t="shared" si="1013"/>
        <v>35865.550999999999</v>
      </c>
      <c r="AN337" s="31">
        <f t="shared" si="1014"/>
        <v>0</v>
      </c>
      <c r="AO337" s="31">
        <f t="shared" si="1015"/>
        <v>0</v>
      </c>
      <c r="AP337" s="31">
        <f t="shared" si="1051"/>
        <v>35865.550999999999</v>
      </c>
      <c r="AQ337" s="31">
        <f t="shared" si="1052"/>
        <v>0</v>
      </c>
      <c r="AR337" s="31">
        <f t="shared" si="1053"/>
        <v>0</v>
      </c>
      <c r="AS337" s="31">
        <f t="shared" si="1016"/>
        <v>0</v>
      </c>
      <c r="AT337" s="31">
        <f t="shared" si="1017"/>
        <v>0</v>
      </c>
      <c r="AU337" s="31">
        <f t="shared" si="1018"/>
        <v>0</v>
      </c>
      <c r="AV337" s="31">
        <f t="shared" si="1054"/>
        <v>35865.550999999999</v>
      </c>
      <c r="AW337" s="31">
        <f t="shared" si="1055"/>
        <v>0</v>
      </c>
      <c r="AX337" s="31">
        <f t="shared" si="1056"/>
        <v>0</v>
      </c>
      <c r="AY337" s="31">
        <f t="shared" si="1019"/>
        <v>0</v>
      </c>
      <c r="AZ337" s="31">
        <f t="shared" si="1020"/>
        <v>0</v>
      </c>
      <c r="BA337" s="31">
        <f t="shared" si="1021"/>
        <v>0</v>
      </c>
      <c r="BB337" s="31">
        <f t="shared" si="1057"/>
        <v>35865.550999999999</v>
      </c>
      <c r="BC337" s="31">
        <f t="shared" si="1058"/>
        <v>0</v>
      </c>
      <c r="BD337" s="31">
        <f t="shared" si="1059"/>
        <v>0</v>
      </c>
      <c r="BE337" s="31">
        <f t="shared" si="1022"/>
        <v>0</v>
      </c>
      <c r="BF337" s="31">
        <f t="shared" si="1023"/>
        <v>0</v>
      </c>
      <c r="BG337" s="31">
        <f t="shared" si="1024"/>
        <v>0</v>
      </c>
      <c r="BH337" s="31">
        <f t="shared" si="1060"/>
        <v>35865.550999999999</v>
      </c>
      <c r="BI337" s="31">
        <f t="shared" si="1061"/>
        <v>0</v>
      </c>
      <c r="BJ337" s="31">
        <f t="shared" si="1062"/>
        <v>0</v>
      </c>
      <c r="BK337" s="31">
        <f t="shared" si="1025"/>
        <v>4403.4769999999999</v>
      </c>
      <c r="BL337" s="31">
        <f t="shared" si="1026"/>
        <v>0</v>
      </c>
      <c r="BM337" s="31">
        <f t="shared" si="1027"/>
        <v>0</v>
      </c>
      <c r="BN337" s="31">
        <f t="shared" si="1063"/>
        <v>40269.027999999998</v>
      </c>
      <c r="BO337" s="31">
        <f t="shared" si="1064"/>
        <v>0</v>
      </c>
      <c r="BP337" s="31">
        <f t="shared" si="1065"/>
        <v>0</v>
      </c>
      <c r="BQ337" s="31">
        <f t="shared" si="1028"/>
        <v>0</v>
      </c>
      <c r="BR337" s="31">
        <f t="shared" si="1029"/>
        <v>0</v>
      </c>
      <c r="BS337" s="31">
        <f t="shared" si="1066"/>
        <v>40269.027999999998</v>
      </c>
      <c r="BT337" s="31">
        <f t="shared" si="1067"/>
        <v>0</v>
      </c>
      <c r="BU337" s="31">
        <f t="shared" si="1068"/>
        <v>0</v>
      </c>
      <c r="BV337" s="31">
        <f t="shared" si="1030"/>
        <v>0</v>
      </c>
      <c r="BW337" s="31">
        <f t="shared" si="1031"/>
        <v>0</v>
      </c>
      <c r="BX337" s="31">
        <f t="shared" si="1069"/>
        <v>40269.027999999998</v>
      </c>
      <c r="BY337" s="31">
        <f t="shared" si="1070"/>
        <v>0</v>
      </c>
      <c r="BZ337" s="31">
        <f t="shared" si="1071"/>
        <v>0</v>
      </c>
      <c r="CA337" s="31">
        <f t="shared" si="1032"/>
        <v>0</v>
      </c>
      <c r="CB337" s="31">
        <f t="shared" si="1033"/>
        <v>0</v>
      </c>
      <c r="CC337" s="31">
        <f t="shared" si="1034"/>
        <v>0</v>
      </c>
      <c r="CD337" s="31">
        <f t="shared" si="910"/>
        <v>40269.027999999998</v>
      </c>
      <c r="CE337" s="31">
        <f t="shared" si="911"/>
        <v>0</v>
      </c>
      <c r="CF337" s="31">
        <f t="shared" si="912"/>
        <v>0</v>
      </c>
      <c r="CG337" s="31">
        <f t="shared" si="1035"/>
        <v>0</v>
      </c>
      <c r="CH337" s="24"/>
      <c r="CI337" s="40"/>
    </row>
    <row r="338" ht="15">
      <c r="A338" s="41" t="s">
        <v>232</v>
      </c>
      <c r="B338" s="17">
        <v>620</v>
      </c>
      <c r="C338" s="16" t="s">
        <v>47</v>
      </c>
      <c r="D338" s="16" t="s">
        <v>67</v>
      </c>
      <c r="E338" s="39" t="s">
        <v>217</v>
      </c>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v>35865.550999999999</v>
      </c>
      <c r="AN338" s="31"/>
      <c r="AO338" s="31"/>
      <c r="AP338" s="31">
        <f t="shared" si="1051"/>
        <v>35865.550999999999</v>
      </c>
      <c r="AQ338" s="31">
        <f t="shared" si="1052"/>
        <v>0</v>
      </c>
      <c r="AR338" s="31">
        <f t="shared" si="1053"/>
        <v>0</v>
      </c>
      <c r="AS338" s="31"/>
      <c r="AT338" s="31"/>
      <c r="AU338" s="31"/>
      <c r="AV338" s="31">
        <f t="shared" si="1054"/>
        <v>35865.550999999999</v>
      </c>
      <c r="AW338" s="31">
        <f t="shared" si="1055"/>
        <v>0</v>
      </c>
      <c r="AX338" s="31">
        <f t="shared" si="1056"/>
        <v>0</v>
      </c>
      <c r="AY338" s="31"/>
      <c r="AZ338" s="31"/>
      <c r="BA338" s="31"/>
      <c r="BB338" s="31">
        <f t="shared" si="1057"/>
        <v>35865.550999999999</v>
      </c>
      <c r="BC338" s="31">
        <f t="shared" si="1058"/>
        <v>0</v>
      </c>
      <c r="BD338" s="31">
        <f t="shared" si="1059"/>
        <v>0</v>
      </c>
      <c r="BE338" s="31"/>
      <c r="BF338" s="31"/>
      <c r="BG338" s="31"/>
      <c r="BH338" s="31">
        <f t="shared" si="1060"/>
        <v>35865.550999999999</v>
      </c>
      <c r="BI338" s="31">
        <f t="shared" si="1061"/>
        <v>0</v>
      </c>
      <c r="BJ338" s="31">
        <f t="shared" si="1062"/>
        <v>0</v>
      </c>
      <c r="BK338" s="31">
        <v>4403.4769999999999</v>
      </c>
      <c r="BL338" s="31"/>
      <c r="BM338" s="31"/>
      <c r="BN338" s="31">
        <f t="shared" si="1063"/>
        <v>40269.027999999998</v>
      </c>
      <c r="BO338" s="31">
        <f t="shared" si="1064"/>
        <v>0</v>
      </c>
      <c r="BP338" s="31">
        <f t="shared" si="1065"/>
        <v>0</v>
      </c>
      <c r="BQ338" s="31"/>
      <c r="BR338" s="31"/>
      <c r="BS338" s="31">
        <f t="shared" si="1066"/>
        <v>40269.027999999998</v>
      </c>
      <c r="BT338" s="31">
        <f t="shared" si="1067"/>
        <v>0</v>
      </c>
      <c r="BU338" s="31">
        <f t="shared" si="1068"/>
        <v>0</v>
      </c>
      <c r="BV338" s="31"/>
      <c r="BW338" s="31"/>
      <c r="BX338" s="31">
        <f t="shared" si="1069"/>
        <v>40269.027999999998</v>
      </c>
      <c r="BY338" s="31">
        <f t="shared" si="1070"/>
        <v>0</v>
      </c>
      <c r="BZ338" s="31">
        <f t="shared" si="1071"/>
        <v>0</v>
      </c>
      <c r="CA338" s="31"/>
      <c r="CB338" s="31"/>
      <c r="CC338" s="31"/>
      <c r="CD338" s="31">
        <f t="shared" si="910"/>
        <v>40269.027999999998</v>
      </c>
      <c r="CE338" s="31">
        <f t="shared" si="911"/>
        <v>0</v>
      </c>
      <c r="CF338" s="31">
        <f t="shared" si="912"/>
        <v>0</v>
      </c>
      <c r="CG338" s="31"/>
      <c r="CH338" s="24"/>
      <c r="CI338" s="40"/>
    </row>
    <row r="339" ht="43.75">
      <c r="A339" s="16" t="s">
        <v>234</v>
      </c>
      <c r="B339" s="17"/>
      <c r="C339" s="16"/>
      <c r="D339" s="16"/>
      <c r="E339" s="39" t="s">
        <v>235</v>
      </c>
      <c r="F339" s="31">
        <f t="shared" si="995"/>
        <v>20076.799999999999</v>
      </c>
      <c r="G339" s="31">
        <f t="shared" si="996"/>
        <v>19995.799999999999</v>
      </c>
      <c r="H339" s="31">
        <f t="shared" si="997"/>
        <v>19375.799999999999</v>
      </c>
      <c r="I339" s="31">
        <f t="shared" si="998"/>
        <v>0</v>
      </c>
      <c r="J339" s="31">
        <f t="shared" si="999"/>
        <v>0</v>
      </c>
      <c r="K339" s="31">
        <f t="shared" si="1000"/>
        <v>0</v>
      </c>
      <c r="L339" s="31">
        <f t="shared" si="1036"/>
        <v>20076.799999999999</v>
      </c>
      <c r="M339" s="31">
        <f t="shared" si="1037"/>
        <v>19995.799999999999</v>
      </c>
      <c r="N339" s="31">
        <f t="shared" si="1038"/>
        <v>19375.799999999999</v>
      </c>
      <c r="O339" s="31">
        <f t="shared" si="1001"/>
        <v>0</v>
      </c>
      <c r="P339" s="31">
        <f t="shared" si="1002"/>
        <v>0</v>
      </c>
      <c r="Q339" s="31">
        <f t="shared" si="1003"/>
        <v>0</v>
      </c>
      <c r="R339" s="31">
        <f t="shared" si="1039"/>
        <v>20076.799999999999</v>
      </c>
      <c r="S339" s="31">
        <f t="shared" si="1040"/>
        <v>19995.799999999999</v>
      </c>
      <c r="T339" s="31">
        <f t="shared" si="1041"/>
        <v>19375.799999999999</v>
      </c>
      <c r="U339" s="31">
        <f t="shared" si="1004"/>
        <v>0</v>
      </c>
      <c r="V339" s="31">
        <f t="shared" si="1005"/>
        <v>0</v>
      </c>
      <c r="W339" s="31">
        <f t="shared" si="1006"/>
        <v>0</v>
      </c>
      <c r="X339" s="31">
        <f t="shared" si="1042"/>
        <v>20076.799999999999</v>
      </c>
      <c r="Y339" s="31">
        <f t="shared" si="1043"/>
        <v>19995.799999999999</v>
      </c>
      <c r="Z339" s="31">
        <f t="shared" si="1044"/>
        <v>19375.799999999999</v>
      </c>
      <c r="AA339" s="31">
        <f t="shared" si="1007"/>
        <v>0</v>
      </c>
      <c r="AB339" s="31">
        <f t="shared" si="1008"/>
        <v>0</v>
      </c>
      <c r="AC339" s="31">
        <f t="shared" si="1009"/>
        <v>0</v>
      </c>
      <c r="AD339" s="31">
        <f t="shared" si="1045"/>
        <v>20076.799999999999</v>
      </c>
      <c r="AE339" s="31">
        <f t="shared" si="1046"/>
        <v>19995.799999999999</v>
      </c>
      <c r="AF339" s="31">
        <f t="shared" si="1047"/>
        <v>19375.799999999999</v>
      </c>
      <c r="AG339" s="31">
        <f t="shared" si="1010"/>
        <v>0</v>
      </c>
      <c r="AH339" s="31">
        <f t="shared" si="1011"/>
        <v>0</v>
      </c>
      <c r="AI339" s="31">
        <f t="shared" si="1012"/>
        <v>0</v>
      </c>
      <c r="AJ339" s="31">
        <f t="shared" si="1048"/>
        <v>20076.799999999999</v>
      </c>
      <c r="AK339" s="31">
        <f t="shared" si="1049"/>
        <v>19995.799999999999</v>
      </c>
      <c r="AL339" s="31">
        <f t="shared" si="1050"/>
        <v>19375.799999999999</v>
      </c>
      <c r="AM339" s="31">
        <f t="shared" si="1013"/>
        <v>0</v>
      </c>
      <c r="AN339" s="31">
        <f t="shared" si="1014"/>
        <v>0</v>
      </c>
      <c r="AO339" s="31">
        <f t="shared" si="1015"/>
        <v>0</v>
      </c>
      <c r="AP339" s="31">
        <f t="shared" si="1051"/>
        <v>20076.799999999999</v>
      </c>
      <c r="AQ339" s="31">
        <f t="shared" si="1052"/>
        <v>19995.799999999999</v>
      </c>
      <c r="AR339" s="31">
        <f t="shared" si="1053"/>
        <v>19375.799999999999</v>
      </c>
      <c r="AS339" s="31">
        <f t="shared" si="1016"/>
        <v>0</v>
      </c>
      <c r="AT339" s="31">
        <f t="shared" si="1017"/>
        <v>0</v>
      </c>
      <c r="AU339" s="31">
        <f t="shared" si="1018"/>
        <v>0</v>
      </c>
      <c r="AV339" s="31">
        <f t="shared" si="1054"/>
        <v>20076.799999999999</v>
      </c>
      <c r="AW339" s="31">
        <f t="shared" si="1055"/>
        <v>19995.799999999999</v>
      </c>
      <c r="AX339" s="31">
        <f t="shared" si="1056"/>
        <v>19375.799999999999</v>
      </c>
      <c r="AY339" s="31">
        <f t="shared" si="1019"/>
        <v>0</v>
      </c>
      <c r="AZ339" s="31">
        <f t="shared" si="1020"/>
        <v>0</v>
      </c>
      <c r="BA339" s="31">
        <f t="shared" si="1021"/>
        <v>0</v>
      </c>
      <c r="BB339" s="31">
        <f t="shared" si="1057"/>
        <v>20076.799999999999</v>
      </c>
      <c r="BC339" s="31">
        <f t="shared" si="1058"/>
        <v>19995.799999999999</v>
      </c>
      <c r="BD339" s="31">
        <f t="shared" si="1059"/>
        <v>19375.799999999999</v>
      </c>
      <c r="BE339" s="31">
        <f t="shared" si="1022"/>
        <v>0</v>
      </c>
      <c r="BF339" s="31">
        <f t="shared" si="1023"/>
        <v>0</v>
      </c>
      <c r="BG339" s="31">
        <f t="shared" si="1024"/>
        <v>0</v>
      </c>
      <c r="BH339" s="31">
        <f t="shared" si="1060"/>
        <v>20076.799999999999</v>
      </c>
      <c r="BI339" s="31">
        <f t="shared" si="1061"/>
        <v>19995.799999999999</v>
      </c>
      <c r="BJ339" s="31">
        <f t="shared" si="1062"/>
        <v>19375.799999999999</v>
      </c>
      <c r="BK339" s="31">
        <f t="shared" si="1025"/>
        <v>0</v>
      </c>
      <c r="BL339" s="31">
        <f t="shared" si="1026"/>
        <v>0</v>
      </c>
      <c r="BM339" s="31">
        <f t="shared" si="1027"/>
        <v>0</v>
      </c>
      <c r="BN339" s="31">
        <f t="shared" si="1063"/>
        <v>20076.799999999999</v>
      </c>
      <c r="BO339" s="31">
        <f t="shared" si="1064"/>
        <v>19995.799999999999</v>
      </c>
      <c r="BP339" s="31">
        <f t="shared" si="1065"/>
        <v>19375.799999999999</v>
      </c>
      <c r="BQ339" s="31">
        <f t="shared" si="1028"/>
        <v>0</v>
      </c>
      <c r="BR339" s="31">
        <f t="shared" si="1029"/>
        <v>0</v>
      </c>
      <c r="BS339" s="31">
        <f t="shared" si="1066"/>
        <v>20076.799999999999</v>
      </c>
      <c r="BT339" s="31">
        <f t="shared" si="1067"/>
        <v>19995.799999999999</v>
      </c>
      <c r="BU339" s="31">
        <f t="shared" si="1068"/>
        <v>19375.799999999999</v>
      </c>
      <c r="BV339" s="31">
        <f t="shared" si="1030"/>
        <v>0</v>
      </c>
      <c r="BW339" s="31">
        <f t="shared" si="1031"/>
        <v>0</v>
      </c>
      <c r="BX339" s="31">
        <f t="shared" si="1069"/>
        <v>20076.799999999999</v>
      </c>
      <c r="BY339" s="31">
        <f t="shared" si="1070"/>
        <v>19995.799999999999</v>
      </c>
      <c r="BZ339" s="31">
        <f t="shared" si="1071"/>
        <v>19375.799999999999</v>
      </c>
      <c r="CA339" s="31">
        <f t="shared" si="1032"/>
        <v>0</v>
      </c>
      <c r="CB339" s="31">
        <f t="shared" si="1033"/>
        <v>0</v>
      </c>
      <c r="CC339" s="31">
        <f t="shared" si="1034"/>
        <v>0</v>
      </c>
      <c r="CD339" s="31">
        <f t="shared" si="910"/>
        <v>20076.799999999999</v>
      </c>
      <c r="CE339" s="31">
        <f t="shared" si="911"/>
        <v>19995.799999999999</v>
      </c>
      <c r="CF339" s="31">
        <f t="shared" si="912"/>
        <v>19375.799999999999</v>
      </c>
      <c r="CG339" s="31">
        <f t="shared" si="1035"/>
        <v>0</v>
      </c>
      <c r="CH339" s="24"/>
      <c r="CI339" s="40"/>
      <c r="CO339" s="1" t="s">
        <v>31</v>
      </c>
    </row>
    <row r="340" ht="43.75">
      <c r="A340" s="16" t="s">
        <v>234</v>
      </c>
      <c r="B340" s="17">
        <v>600</v>
      </c>
      <c r="C340" s="16"/>
      <c r="D340" s="16"/>
      <c r="E340" s="39" t="s">
        <v>45</v>
      </c>
      <c r="F340" s="31">
        <f t="shared" si="995"/>
        <v>20076.799999999999</v>
      </c>
      <c r="G340" s="31">
        <f t="shared" si="996"/>
        <v>19995.799999999999</v>
      </c>
      <c r="H340" s="31">
        <f t="shared" si="997"/>
        <v>19375.799999999999</v>
      </c>
      <c r="I340" s="31">
        <f t="shared" si="998"/>
        <v>0</v>
      </c>
      <c r="J340" s="31">
        <f t="shared" si="999"/>
        <v>0</v>
      </c>
      <c r="K340" s="31">
        <f t="shared" si="1000"/>
        <v>0</v>
      </c>
      <c r="L340" s="31">
        <f t="shared" si="1036"/>
        <v>20076.799999999999</v>
      </c>
      <c r="M340" s="31">
        <f t="shared" si="1037"/>
        <v>19995.799999999999</v>
      </c>
      <c r="N340" s="31">
        <f t="shared" si="1038"/>
        <v>19375.799999999999</v>
      </c>
      <c r="O340" s="31">
        <f t="shared" si="1001"/>
        <v>0</v>
      </c>
      <c r="P340" s="31">
        <f t="shared" si="1002"/>
        <v>0</v>
      </c>
      <c r="Q340" s="31">
        <f t="shared" si="1003"/>
        <v>0</v>
      </c>
      <c r="R340" s="31">
        <f t="shared" si="1039"/>
        <v>20076.799999999999</v>
      </c>
      <c r="S340" s="31">
        <f t="shared" si="1040"/>
        <v>19995.799999999999</v>
      </c>
      <c r="T340" s="31">
        <f t="shared" si="1041"/>
        <v>19375.799999999999</v>
      </c>
      <c r="U340" s="31">
        <f t="shared" si="1004"/>
        <v>0</v>
      </c>
      <c r="V340" s="31">
        <f t="shared" si="1005"/>
        <v>0</v>
      </c>
      <c r="W340" s="31">
        <f t="shared" si="1006"/>
        <v>0</v>
      </c>
      <c r="X340" s="31">
        <f t="shared" si="1042"/>
        <v>20076.799999999999</v>
      </c>
      <c r="Y340" s="31">
        <f t="shared" si="1043"/>
        <v>19995.799999999999</v>
      </c>
      <c r="Z340" s="31">
        <f t="shared" si="1044"/>
        <v>19375.799999999999</v>
      </c>
      <c r="AA340" s="31">
        <f t="shared" si="1007"/>
        <v>0</v>
      </c>
      <c r="AB340" s="31">
        <f t="shared" si="1008"/>
        <v>0</v>
      </c>
      <c r="AC340" s="31">
        <f t="shared" si="1009"/>
        <v>0</v>
      </c>
      <c r="AD340" s="31">
        <f t="shared" si="1045"/>
        <v>20076.799999999999</v>
      </c>
      <c r="AE340" s="31">
        <f t="shared" si="1046"/>
        <v>19995.799999999999</v>
      </c>
      <c r="AF340" s="31">
        <f t="shared" si="1047"/>
        <v>19375.799999999999</v>
      </c>
      <c r="AG340" s="31">
        <f t="shared" si="1010"/>
        <v>0</v>
      </c>
      <c r="AH340" s="31">
        <f t="shared" si="1011"/>
        <v>0</v>
      </c>
      <c r="AI340" s="31">
        <f t="shared" si="1012"/>
        <v>0</v>
      </c>
      <c r="AJ340" s="31">
        <f t="shared" si="1048"/>
        <v>20076.799999999999</v>
      </c>
      <c r="AK340" s="31">
        <f t="shared" si="1049"/>
        <v>19995.799999999999</v>
      </c>
      <c r="AL340" s="31">
        <f t="shared" si="1050"/>
        <v>19375.799999999999</v>
      </c>
      <c r="AM340" s="31">
        <f t="shared" si="1013"/>
        <v>0</v>
      </c>
      <c r="AN340" s="31">
        <f t="shared" si="1014"/>
        <v>0</v>
      </c>
      <c r="AO340" s="31">
        <f t="shared" si="1015"/>
        <v>0</v>
      </c>
      <c r="AP340" s="31">
        <f t="shared" si="1051"/>
        <v>20076.799999999999</v>
      </c>
      <c r="AQ340" s="31">
        <f t="shared" si="1052"/>
        <v>19995.799999999999</v>
      </c>
      <c r="AR340" s="31">
        <f t="shared" si="1053"/>
        <v>19375.799999999999</v>
      </c>
      <c r="AS340" s="31">
        <f t="shared" si="1016"/>
        <v>0</v>
      </c>
      <c r="AT340" s="31">
        <f t="shared" si="1017"/>
        <v>0</v>
      </c>
      <c r="AU340" s="31">
        <f t="shared" si="1018"/>
        <v>0</v>
      </c>
      <c r="AV340" s="31">
        <f t="shared" si="1054"/>
        <v>20076.799999999999</v>
      </c>
      <c r="AW340" s="31">
        <f t="shared" si="1055"/>
        <v>19995.799999999999</v>
      </c>
      <c r="AX340" s="31">
        <f t="shared" si="1056"/>
        <v>19375.799999999999</v>
      </c>
      <c r="AY340" s="31">
        <f t="shared" si="1019"/>
        <v>0</v>
      </c>
      <c r="AZ340" s="31">
        <f t="shared" si="1020"/>
        <v>0</v>
      </c>
      <c r="BA340" s="31">
        <f t="shared" si="1021"/>
        <v>0</v>
      </c>
      <c r="BB340" s="31">
        <f t="shared" si="1057"/>
        <v>20076.799999999999</v>
      </c>
      <c r="BC340" s="31">
        <f t="shared" si="1058"/>
        <v>19995.799999999999</v>
      </c>
      <c r="BD340" s="31">
        <f t="shared" si="1059"/>
        <v>19375.799999999999</v>
      </c>
      <c r="BE340" s="31">
        <f t="shared" si="1022"/>
        <v>0</v>
      </c>
      <c r="BF340" s="31">
        <f t="shared" si="1023"/>
        <v>0</v>
      </c>
      <c r="BG340" s="31">
        <f t="shared" si="1024"/>
        <v>0</v>
      </c>
      <c r="BH340" s="31">
        <f t="shared" si="1060"/>
        <v>20076.799999999999</v>
      </c>
      <c r="BI340" s="31">
        <f t="shared" si="1061"/>
        <v>19995.799999999999</v>
      </c>
      <c r="BJ340" s="31">
        <f t="shared" si="1062"/>
        <v>19375.799999999999</v>
      </c>
      <c r="BK340" s="31">
        <f t="shared" si="1025"/>
        <v>0</v>
      </c>
      <c r="BL340" s="31">
        <f t="shared" si="1026"/>
        <v>0</v>
      </c>
      <c r="BM340" s="31">
        <f t="shared" si="1027"/>
        <v>0</v>
      </c>
      <c r="BN340" s="31">
        <f t="shared" si="1063"/>
        <v>20076.799999999999</v>
      </c>
      <c r="BO340" s="31">
        <f t="shared" si="1064"/>
        <v>19995.799999999999</v>
      </c>
      <c r="BP340" s="31">
        <f t="shared" si="1065"/>
        <v>19375.799999999999</v>
      </c>
      <c r="BQ340" s="31">
        <f t="shared" si="1028"/>
        <v>0</v>
      </c>
      <c r="BR340" s="31">
        <f t="shared" si="1029"/>
        <v>0</v>
      </c>
      <c r="BS340" s="31">
        <f t="shared" si="1066"/>
        <v>20076.799999999999</v>
      </c>
      <c r="BT340" s="31">
        <f t="shared" si="1067"/>
        <v>19995.799999999999</v>
      </c>
      <c r="BU340" s="31">
        <f t="shared" si="1068"/>
        <v>19375.799999999999</v>
      </c>
      <c r="BV340" s="31">
        <f t="shared" si="1030"/>
        <v>0</v>
      </c>
      <c r="BW340" s="31">
        <f t="shared" si="1031"/>
        <v>0</v>
      </c>
      <c r="BX340" s="31">
        <f t="shared" si="1069"/>
        <v>20076.799999999999</v>
      </c>
      <c r="BY340" s="31">
        <f t="shared" si="1070"/>
        <v>19995.799999999999</v>
      </c>
      <c r="BZ340" s="31">
        <f t="shared" si="1071"/>
        <v>19375.799999999999</v>
      </c>
      <c r="CA340" s="31">
        <f t="shared" si="1032"/>
        <v>0</v>
      </c>
      <c r="CB340" s="31">
        <f t="shared" si="1033"/>
        <v>0</v>
      </c>
      <c r="CC340" s="31">
        <f t="shared" si="1034"/>
        <v>0</v>
      </c>
      <c r="CD340" s="31">
        <f t="shared" si="910"/>
        <v>20076.799999999999</v>
      </c>
      <c r="CE340" s="31">
        <f t="shared" si="911"/>
        <v>19995.799999999999</v>
      </c>
      <c r="CF340" s="31">
        <f t="shared" si="912"/>
        <v>19375.799999999999</v>
      </c>
      <c r="CG340" s="31">
        <f t="shared" si="1035"/>
        <v>0</v>
      </c>
      <c r="CH340" s="24"/>
      <c r="CI340" s="40"/>
      <c r="CM340" s="1" t="s">
        <v>29</v>
      </c>
    </row>
    <row r="341" ht="15">
      <c r="A341" s="16" t="s">
        <v>234</v>
      </c>
      <c r="B341" s="17">
        <v>620</v>
      </c>
      <c r="C341" s="16"/>
      <c r="D341" s="16"/>
      <c r="E341" s="39" t="s">
        <v>46</v>
      </c>
      <c r="F341" s="31">
        <f>F342+F343</f>
        <v>20076.799999999999</v>
      </c>
      <c r="G341" s="31">
        <f>G342+G343</f>
        <v>19995.799999999999</v>
      </c>
      <c r="H341" s="31">
        <f>H342+H343</f>
        <v>19375.799999999999</v>
      </c>
      <c r="I341" s="31">
        <f>I342+I343</f>
        <v>0</v>
      </c>
      <c r="J341" s="31">
        <f>J342+J343</f>
        <v>0</v>
      </c>
      <c r="K341" s="31">
        <f>K342+K343</f>
        <v>0</v>
      </c>
      <c r="L341" s="31">
        <f t="shared" si="1036"/>
        <v>20076.799999999999</v>
      </c>
      <c r="M341" s="31">
        <f t="shared" si="1037"/>
        <v>19995.799999999999</v>
      </c>
      <c r="N341" s="31">
        <f t="shared" si="1038"/>
        <v>19375.799999999999</v>
      </c>
      <c r="O341" s="31">
        <f>O342+O343</f>
        <v>0</v>
      </c>
      <c r="P341" s="31">
        <f>P342+P343</f>
        <v>0</v>
      </c>
      <c r="Q341" s="31">
        <f>Q342+Q343</f>
        <v>0</v>
      </c>
      <c r="R341" s="31">
        <f t="shared" si="1039"/>
        <v>20076.799999999999</v>
      </c>
      <c r="S341" s="31">
        <f t="shared" si="1040"/>
        <v>19995.799999999999</v>
      </c>
      <c r="T341" s="31">
        <f t="shared" si="1041"/>
        <v>19375.799999999999</v>
      </c>
      <c r="U341" s="31">
        <f>U342+U343</f>
        <v>0</v>
      </c>
      <c r="V341" s="31">
        <f>V342+V343</f>
        <v>0</v>
      </c>
      <c r="W341" s="31">
        <f>W342+W343</f>
        <v>0</v>
      </c>
      <c r="X341" s="31">
        <f t="shared" si="1042"/>
        <v>20076.799999999999</v>
      </c>
      <c r="Y341" s="31">
        <f t="shared" si="1043"/>
        <v>19995.799999999999</v>
      </c>
      <c r="Z341" s="31">
        <f t="shared" si="1044"/>
        <v>19375.799999999999</v>
      </c>
      <c r="AA341" s="31">
        <f>AA342+AA343</f>
        <v>0</v>
      </c>
      <c r="AB341" s="31">
        <f>AB342+AB343</f>
        <v>0</v>
      </c>
      <c r="AC341" s="31">
        <f>AC342+AC343</f>
        <v>0</v>
      </c>
      <c r="AD341" s="31">
        <f t="shared" si="1045"/>
        <v>20076.799999999999</v>
      </c>
      <c r="AE341" s="31">
        <f t="shared" si="1046"/>
        <v>19995.799999999999</v>
      </c>
      <c r="AF341" s="31">
        <f t="shared" si="1047"/>
        <v>19375.799999999999</v>
      </c>
      <c r="AG341" s="31">
        <f>AG342+AG343</f>
        <v>0</v>
      </c>
      <c r="AH341" s="31">
        <f>AH342+AH343</f>
        <v>0</v>
      </c>
      <c r="AI341" s="31">
        <f>AI342+AI343</f>
        <v>0</v>
      </c>
      <c r="AJ341" s="31">
        <f t="shared" si="1048"/>
        <v>20076.799999999999</v>
      </c>
      <c r="AK341" s="31">
        <f t="shared" si="1049"/>
        <v>19995.799999999999</v>
      </c>
      <c r="AL341" s="31">
        <f t="shared" si="1050"/>
        <v>19375.799999999999</v>
      </c>
      <c r="AM341" s="31">
        <f>AM342+AM343</f>
        <v>0</v>
      </c>
      <c r="AN341" s="31">
        <f>AN342+AN343</f>
        <v>0</v>
      </c>
      <c r="AO341" s="31">
        <f>AO342+AO343</f>
        <v>0</v>
      </c>
      <c r="AP341" s="31">
        <f t="shared" si="1051"/>
        <v>20076.799999999999</v>
      </c>
      <c r="AQ341" s="31">
        <f t="shared" si="1052"/>
        <v>19995.799999999999</v>
      </c>
      <c r="AR341" s="31">
        <f t="shared" si="1053"/>
        <v>19375.799999999999</v>
      </c>
      <c r="AS341" s="31">
        <f>AS342+AS343</f>
        <v>0</v>
      </c>
      <c r="AT341" s="31">
        <f>AT342+AT343</f>
        <v>0</v>
      </c>
      <c r="AU341" s="31">
        <f>AU342+AU343</f>
        <v>0</v>
      </c>
      <c r="AV341" s="31">
        <f t="shared" si="1054"/>
        <v>20076.799999999999</v>
      </c>
      <c r="AW341" s="31">
        <f t="shared" si="1055"/>
        <v>19995.799999999999</v>
      </c>
      <c r="AX341" s="31">
        <f t="shared" si="1056"/>
        <v>19375.799999999999</v>
      </c>
      <c r="AY341" s="31">
        <f>AY342+AY343</f>
        <v>0</v>
      </c>
      <c r="AZ341" s="31">
        <f>AZ342+AZ343</f>
        <v>0</v>
      </c>
      <c r="BA341" s="31">
        <f>BA342+BA343</f>
        <v>0</v>
      </c>
      <c r="BB341" s="31">
        <f t="shared" si="1057"/>
        <v>20076.799999999999</v>
      </c>
      <c r="BC341" s="31">
        <f t="shared" si="1058"/>
        <v>19995.799999999999</v>
      </c>
      <c r="BD341" s="31">
        <f t="shared" si="1059"/>
        <v>19375.799999999999</v>
      </c>
      <c r="BE341" s="31">
        <f>BE342+BE343</f>
        <v>0</v>
      </c>
      <c r="BF341" s="31">
        <f>BF342+BF343</f>
        <v>0</v>
      </c>
      <c r="BG341" s="31">
        <f>BG342+BG343</f>
        <v>0</v>
      </c>
      <c r="BH341" s="31">
        <f t="shared" si="1060"/>
        <v>20076.799999999999</v>
      </c>
      <c r="BI341" s="31">
        <f t="shared" si="1061"/>
        <v>19995.799999999999</v>
      </c>
      <c r="BJ341" s="31">
        <f t="shared" si="1062"/>
        <v>19375.799999999999</v>
      </c>
      <c r="BK341" s="31">
        <f>BK342+BK343</f>
        <v>0</v>
      </c>
      <c r="BL341" s="31">
        <f>BL342+BL343</f>
        <v>0</v>
      </c>
      <c r="BM341" s="31">
        <f>BM342+BM343</f>
        <v>0</v>
      </c>
      <c r="BN341" s="31">
        <f t="shared" si="1063"/>
        <v>20076.799999999999</v>
      </c>
      <c r="BO341" s="31">
        <f t="shared" si="1064"/>
        <v>19995.799999999999</v>
      </c>
      <c r="BP341" s="31">
        <f t="shared" si="1065"/>
        <v>19375.799999999999</v>
      </c>
      <c r="BQ341" s="31">
        <f>BQ342+BQ343</f>
        <v>0</v>
      </c>
      <c r="BR341" s="31">
        <f>BR342+BR343</f>
        <v>0</v>
      </c>
      <c r="BS341" s="31">
        <f t="shared" si="1066"/>
        <v>20076.799999999999</v>
      </c>
      <c r="BT341" s="31">
        <f t="shared" si="1067"/>
        <v>19995.799999999999</v>
      </c>
      <c r="BU341" s="31">
        <f t="shared" si="1068"/>
        <v>19375.799999999999</v>
      </c>
      <c r="BV341" s="31">
        <f>BV342+BV343</f>
        <v>0</v>
      </c>
      <c r="BW341" s="31">
        <f>BW342+BW343</f>
        <v>0</v>
      </c>
      <c r="BX341" s="31">
        <f t="shared" si="1069"/>
        <v>20076.799999999999</v>
      </c>
      <c r="BY341" s="31">
        <f t="shared" si="1070"/>
        <v>19995.799999999999</v>
      </c>
      <c r="BZ341" s="31">
        <f t="shared" si="1071"/>
        <v>19375.799999999999</v>
      </c>
      <c r="CA341" s="31">
        <f>CA342+CA343</f>
        <v>0</v>
      </c>
      <c r="CB341" s="31">
        <f>CB342+CB343</f>
        <v>0</v>
      </c>
      <c r="CC341" s="31">
        <f>CC342+CC343</f>
        <v>0</v>
      </c>
      <c r="CD341" s="31">
        <f t="shared" si="910"/>
        <v>20076.799999999999</v>
      </c>
      <c r="CE341" s="31">
        <f t="shared" si="911"/>
        <v>19995.799999999999</v>
      </c>
      <c r="CF341" s="31">
        <f t="shared" si="912"/>
        <v>19375.799999999999</v>
      </c>
      <c r="CG341" s="31">
        <f>CG342+CG343</f>
        <v>0</v>
      </c>
      <c r="CH341" s="24"/>
      <c r="CI341" s="40"/>
      <c r="CN341" s="1" t="s">
        <v>30</v>
      </c>
    </row>
    <row r="342" ht="15">
      <c r="A342" s="16" t="s">
        <v>234</v>
      </c>
      <c r="B342" s="17">
        <v>620</v>
      </c>
      <c r="C342" s="16" t="s">
        <v>47</v>
      </c>
      <c r="D342" s="16" t="s">
        <v>67</v>
      </c>
      <c r="E342" s="39" t="s">
        <v>217</v>
      </c>
      <c r="F342" s="31">
        <v>19826.799999999999</v>
      </c>
      <c r="G342" s="31">
        <v>19795.799999999999</v>
      </c>
      <c r="H342" s="31">
        <v>19175.799999999999</v>
      </c>
      <c r="I342" s="31"/>
      <c r="J342" s="31"/>
      <c r="K342" s="31"/>
      <c r="L342" s="31">
        <f t="shared" si="1036"/>
        <v>19826.799999999999</v>
      </c>
      <c r="M342" s="31">
        <f t="shared" si="1037"/>
        <v>19795.799999999999</v>
      </c>
      <c r="N342" s="31">
        <f t="shared" si="1038"/>
        <v>19175.799999999999</v>
      </c>
      <c r="O342" s="31"/>
      <c r="P342" s="31"/>
      <c r="Q342" s="31"/>
      <c r="R342" s="31">
        <f t="shared" si="1039"/>
        <v>19826.799999999999</v>
      </c>
      <c r="S342" s="31">
        <f t="shared" si="1040"/>
        <v>19795.799999999999</v>
      </c>
      <c r="T342" s="31">
        <f t="shared" si="1041"/>
        <v>19175.799999999999</v>
      </c>
      <c r="U342" s="31"/>
      <c r="V342" s="31"/>
      <c r="W342" s="31"/>
      <c r="X342" s="31">
        <f t="shared" si="1042"/>
        <v>19826.799999999999</v>
      </c>
      <c r="Y342" s="31">
        <f t="shared" si="1043"/>
        <v>19795.799999999999</v>
      </c>
      <c r="Z342" s="31">
        <f t="shared" si="1044"/>
        <v>19175.799999999999</v>
      </c>
      <c r="AA342" s="31"/>
      <c r="AB342" s="31"/>
      <c r="AC342" s="31"/>
      <c r="AD342" s="31">
        <f t="shared" si="1045"/>
        <v>19826.799999999999</v>
      </c>
      <c r="AE342" s="31">
        <f t="shared" si="1046"/>
        <v>19795.799999999999</v>
      </c>
      <c r="AF342" s="31">
        <f t="shared" si="1047"/>
        <v>19175.799999999999</v>
      </c>
      <c r="AG342" s="31"/>
      <c r="AH342" s="31"/>
      <c r="AI342" s="31"/>
      <c r="AJ342" s="31">
        <f t="shared" si="1048"/>
        <v>19826.799999999999</v>
      </c>
      <c r="AK342" s="31">
        <f t="shared" si="1049"/>
        <v>19795.799999999999</v>
      </c>
      <c r="AL342" s="31">
        <f t="shared" si="1050"/>
        <v>19175.799999999999</v>
      </c>
      <c r="AM342" s="31"/>
      <c r="AN342" s="31"/>
      <c r="AO342" s="31"/>
      <c r="AP342" s="31">
        <f t="shared" si="1051"/>
        <v>19826.799999999999</v>
      </c>
      <c r="AQ342" s="31">
        <f t="shared" si="1052"/>
        <v>19795.799999999999</v>
      </c>
      <c r="AR342" s="31">
        <f t="shared" si="1053"/>
        <v>19175.799999999999</v>
      </c>
      <c r="AS342" s="31"/>
      <c r="AT342" s="31"/>
      <c r="AU342" s="31"/>
      <c r="AV342" s="31">
        <f t="shared" si="1054"/>
        <v>19826.799999999999</v>
      </c>
      <c r="AW342" s="31">
        <f t="shared" si="1055"/>
        <v>19795.799999999999</v>
      </c>
      <c r="AX342" s="31">
        <f t="shared" si="1056"/>
        <v>19175.799999999999</v>
      </c>
      <c r="AY342" s="31"/>
      <c r="AZ342" s="31"/>
      <c r="BA342" s="31"/>
      <c r="BB342" s="31">
        <f t="shared" si="1057"/>
        <v>19826.799999999999</v>
      </c>
      <c r="BC342" s="31">
        <f t="shared" si="1058"/>
        <v>19795.799999999999</v>
      </c>
      <c r="BD342" s="31">
        <f t="shared" si="1059"/>
        <v>19175.799999999999</v>
      </c>
      <c r="BE342" s="31"/>
      <c r="BF342" s="31"/>
      <c r="BG342" s="31"/>
      <c r="BH342" s="31">
        <f t="shared" si="1060"/>
        <v>19826.799999999999</v>
      </c>
      <c r="BI342" s="31">
        <f t="shared" si="1061"/>
        <v>19795.799999999999</v>
      </c>
      <c r="BJ342" s="31">
        <f t="shared" si="1062"/>
        <v>19175.799999999999</v>
      </c>
      <c r="BK342" s="31"/>
      <c r="BL342" s="31"/>
      <c r="BM342" s="31"/>
      <c r="BN342" s="31">
        <f t="shared" si="1063"/>
        <v>19826.799999999999</v>
      </c>
      <c r="BO342" s="31">
        <f t="shared" si="1064"/>
        <v>19795.799999999999</v>
      </c>
      <c r="BP342" s="31">
        <f t="shared" si="1065"/>
        <v>19175.799999999999</v>
      </c>
      <c r="BQ342" s="31"/>
      <c r="BR342" s="31"/>
      <c r="BS342" s="31">
        <f t="shared" si="1066"/>
        <v>19826.799999999999</v>
      </c>
      <c r="BT342" s="31">
        <f t="shared" si="1067"/>
        <v>19795.799999999999</v>
      </c>
      <c r="BU342" s="31">
        <f t="shared" si="1068"/>
        <v>19175.799999999999</v>
      </c>
      <c r="BV342" s="31"/>
      <c r="BW342" s="31"/>
      <c r="BX342" s="31">
        <f t="shared" si="1069"/>
        <v>19826.799999999999</v>
      </c>
      <c r="BY342" s="31">
        <f t="shared" si="1070"/>
        <v>19795.799999999999</v>
      </c>
      <c r="BZ342" s="31">
        <f t="shared" si="1071"/>
        <v>19175.799999999999</v>
      </c>
      <c r="CA342" s="31"/>
      <c r="CB342" s="31"/>
      <c r="CC342" s="31"/>
      <c r="CD342" s="31">
        <f t="shared" si="910"/>
        <v>19826.799999999999</v>
      </c>
      <c r="CE342" s="31">
        <f t="shared" si="911"/>
        <v>19795.799999999999</v>
      </c>
      <c r="CF342" s="31">
        <f t="shared" si="912"/>
        <v>19175.799999999999</v>
      </c>
      <c r="CG342" s="31"/>
      <c r="CH342" s="24"/>
      <c r="CI342" s="40"/>
    </row>
    <row r="343" ht="15">
      <c r="A343" s="16" t="s">
        <v>234</v>
      </c>
      <c r="B343" s="17">
        <v>620</v>
      </c>
      <c r="C343" s="16" t="s">
        <v>134</v>
      </c>
      <c r="D343" s="16" t="s">
        <v>67</v>
      </c>
      <c r="E343" s="39" t="s">
        <v>236</v>
      </c>
      <c r="F343" s="31">
        <v>250</v>
      </c>
      <c r="G343" s="31">
        <v>200</v>
      </c>
      <c r="H343" s="31">
        <v>200</v>
      </c>
      <c r="I343" s="31"/>
      <c r="J343" s="31"/>
      <c r="K343" s="31"/>
      <c r="L343" s="31">
        <f t="shared" si="1036"/>
        <v>250</v>
      </c>
      <c r="M343" s="31">
        <f t="shared" si="1037"/>
        <v>200</v>
      </c>
      <c r="N343" s="31">
        <f t="shared" si="1038"/>
        <v>200</v>
      </c>
      <c r="O343" s="31"/>
      <c r="P343" s="31"/>
      <c r="Q343" s="31"/>
      <c r="R343" s="31">
        <f t="shared" si="1039"/>
        <v>250</v>
      </c>
      <c r="S343" s="31">
        <f t="shared" si="1040"/>
        <v>200</v>
      </c>
      <c r="T343" s="31">
        <f t="shared" si="1041"/>
        <v>200</v>
      </c>
      <c r="U343" s="31"/>
      <c r="V343" s="31"/>
      <c r="W343" s="31"/>
      <c r="X343" s="31">
        <f t="shared" si="1042"/>
        <v>250</v>
      </c>
      <c r="Y343" s="31">
        <f t="shared" si="1043"/>
        <v>200</v>
      </c>
      <c r="Z343" s="31">
        <f t="shared" si="1044"/>
        <v>200</v>
      </c>
      <c r="AA343" s="31"/>
      <c r="AB343" s="31"/>
      <c r="AC343" s="31"/>
      <c r="AD343" s="31">
        <f t="shared" si="1045"/>
        <v>250</v>
      </c>
      <c r="AE343" s="31">
        <f t="shared" si="1046"/>
        <v>200</v>
      </c>
      <c r="AF343" s="31">
        <f t="shared" si="1047"/>
        <v>200</v>
      </c>
      <c r="AG343" s="31"/>
      <c r="AH343" s="31"/>
      <c r="AI343" s="31"/>
      <c r="AJ343" s="31">
        <f t="shared" si="1048"/>
        <v>250</v>
      </c>
      <c r="AK343" s="31">
        <f t="shared" si="1049"/>
        <v>200</v>
      </c>
      <c r="AL343" s="31">
        <f t="shared" si="1050"/>
        <v>200</v>
      </c>
      <c r="AM343" s="31"/>
      <c r="AN343" s="31"/>
      <c r="AO343" s="31"/>
      <c r="AP343" s="31">
        <f t="shared" si="1051"/>
        <v>250</v>
      </c>
      <c r="AQ343" s="31">
        <f t="shared" si="1052"/>
        <v>200</v>
      </c>
      <c r="AR343" s="31">
        <f t="shared" si="1053"/>
        <v>200</v>
      </c>
      <c r="AS343" s="31"/>
      <c r="AT343" s="31"/>
      <c r="AU343" s="31"/>
      <c r="AV343" s="31">
        <f t="shared" si="1054"/>
        <v>250</v>
      </c>
      <c r="AW343" s="31">
        <f t="shared" si="1055"/>
        <v>200</v>
      </c>
      <c r="AX343" s="31">
        <f t="shared" si="1056"/>
        <v>200</v>
      </c>
      <c r="AY343" s="31"/>
      <c r="AZ343" s="31"/>
      <c r="BA343" s="31"/>
      <c r="BB343" s="31">
        <f t="shared" si="1057"/>
        <v>250</v>
      </c>
      <c r="BC343" s="31">
        <f t="shared" si="1058"/>
        <v>200</v>
      </c>
      <c r="BD343" s="31">
        <f t="shared" si="1059"/>
        <v>200</v>
      </c>
      <c r="BE343" s="31"/>
      <c r="BF343" s="31"/>
      <c r="BG343" s="31"/>
      <c r="BH343" s="31">
        <f t="shared" si="1060"/>
        <v>250</v>
      </c>
      <c r="BI343" s="31">
        <f t="shared" si="1061"/>
        <v>200</v>
      </c>
      <c r="BJ343" s="31">
        <f t="shared" si="1062"/>
        <v>200</v>
      </c>
      <c r="BK343" s="31"/>
      <c r="BL343" s="31"/>
      <c r="BM343" s="31"/>
      <c r="BN343" s="31">
        <f t="shared" si="1063"/>
        <v>250</v>
      </c>
      <c r="BO343" s="31">
        <f t="shared" si="1064"/>
        <v>200</v>
      </c>
      <c r="BP343" s="31">
        <f t="shared" si="1065"/>
        <v>200</v>
      </c>
      <c r="BQ343" s="31"/>
      <c r="BR343" s="31"/>
      <c r="BS343" s="31">
        <f t="shared" si="1066"/>
        <v>250</v>
      </c>
      <c r="BT343" s="31">
        <f t="shared" si="1067"/>
        <v>200</v>
      </c>
      <c r="BU343" s="31">
        <f t="shared" si="1068"/>
        <v>200</v>
      </c>
      <c r="BV343" s="31"/>
      <c r="BW343" s="31"/>
      <c r="BX343" s="31">
        <f t="shared" si="1069"/>
        <v>250</v>
      </c>
      <c r="BY343" s="31">
        <f t="shared" si="1070"/>
        <v>200</v>
      </c>
      <c r="BZ343" s="31">
        <f t="shared" si="1071"/>
        <v>200</v>
      </c>
      <c r="CA343" s="31"/>
      <c r="CB343" s="31"/>
      <c r="CC343" s="31"/>
      <c r="CD343" s="31">
        <f t="shared" si="910"/>
        <v>250</v>
      </c>
      <c r="CE343" s="31">
        <f t="shared" si="911"/>
        <v>200</v>
      </c>
      <c r="CF343" s="31">
        <f t="shared" si="912"/>
        <v>200</v>
      </c>
      <c r="CG343" s="31"/>
      <c r="CH343" s="24"/>
      <c r="CI343" s="40"/>
    </row>
    <row r="344" ht="43.75">
      <c r="A344" s="16" t="s">
        <v>237</v>
      </c>
      <c r="B344" s="17"/>
      <c r="C344" s="16"/>
      <c r="D344" s="16"/>
      <c r="E344" s="39" t="s">
        <v>238</v>
      </c>
      <c r="F344" s="31">
        <f t="shared" ref="F344:F352" si="1072">F345</f>
        <v>480</v>
      </c>
      <c r="G344" s="31">
        <f t="shared" ref="G344:G352" si="1073">G345</f>
        <v>480</v>
      </c>
      <c r="H344" s="31">
        <f t="shared" ref="H344:H352" si="1074">H345</f>
        <v>480</v>
      </c>
      <c r="I344" s="31">
        <f t="shared" ref="I344:I352" si="1075">I345</f>
        <v>0</v>
      </c>
      <c r="J344" s="31">
        <f t="shared" ref="J344:J352" si="1076">J345</f>
        <v>0</v>
      </c>
      <c r="K344" s="31">
        <f t="shared" ref="K344:K352" si="1077">K345</f>
        <v>0</v>
      </c>
      <c r="L344" s="31">
        <f t="shared" si="1036"/>
        <v>480</v>
      </c>
      <c r="M344" s="31">
        <f t="shared" si="1037"/>
        <v>480</v>
      </c>
      <c r="N344" s="31">
        <f t="shared" si="1038"/>
        <v>480</v>
      </c>
      <c r="O344" s="31">
        <f t="shared" ref="O344:O352" si="1078">O345</f>
        <v>0</v>
      </c>
      <c r="P344" s="31">
        <f t="shared" ref="P344:P352" si="1079">P345</f>
        <v>0</v>
      </c>
      <c r="Q344" s="31">
        <f t="shared" ref="Q344:Q352" si="1080">Q345</f>
        <v>0</v>
      </c>
      <c r="R344" s="31">
        <f t="shared" si="1039"/>
        <v>480</v>
      </c>
      <c r="S344" s="31">
        <f t="shared" si="1040"/>
        <v>480</v>
      </c>
      <c r="T344" s="31">
        <f t="shared" si="1041"/>
        <v>480</v>
      </c>
      <c r="U344" s="31">
        <f t="shared" ref="U344:U352" si="1081">U345</f>
        <v>0</v>
      </c>
      <c r="V344" s="31">
        <f t="shared" ref="V344:V352" si="1082">V345</f>
        <v>0</v>
      </c>
      <c r="W344" s="31">
        <f t="shared" ref="W344:W352" si="1083">W345</f>
        <v>0</v>
      </c>
      <c r="X344" s="31">
        <f t="shared" si="1042"/>
        <v>480</v>
      </c>
      <c r="Y344" s="31">
        <f t="shared" si="1043"/>
        <v>480</v>
      </c>
      <c r="Z344" s="31">
        <f t="shared" si="1044"/>
        <v>480</v>
      </c>
      <c r="AA344" s="31">
        <f t="shared" ref="AA344:AA352" si="1084">AA345</f>
        <v>0</v>
      </c>
      <c r="AB344" s="31">
        <f t="shared" ref="AB344:AB352" si="1085">AB345</f>
        <v>0</v>
      </c>
      <c r="AC344" s="31">
        <f t="shared" ref="AC344:AC352" si="1086">AC345</f>
        <v>0</v>
      </c>
      <c r="AD344" s="31">
        <f t="shared" si="1045"/>
        <v>480</v>
      </c>
      <c r="AE344" s="31">
        <f t="shared" si="1046"/>
        <v>480</v>
      </c>
      <c r="AF344" s="31">
        <f t="shared" si="1047"/>
        <v>480</v>
      </c>
      <c r="AG344" s="31">
        <f t="shared" ref="AG344:AG352" si="1087">AG345</f>
        <v>0</v>
      </c>
      <c r="AH344" s="31">
        <f t="shared" ref="AH344:AH352" si="1088">AH345</f>
        <v>0</v>
      </c>
      <c r="AI344" s="31">
        <f t="shared" ref="AI344:AI352" si="1089">AI345</f>
        <v>0</v>
      </c>
      <c r="AJ344" s="31">
        <f t="shared" si="1048"/>
        <v>480</v>
      </c>
      <c r="AK344" s="31">
        <f t="shared" si="1049"/>
        <v>480</v>
      </c>
      <c r="AL344" s="31">
        <f t="shared" si="1050"/>
        <v>480</v>
      </c>
      <c r="AM344" s="31">
        <f t="shared" ref="AM344:AM352" si="1090">AM345</f>
        <v>0</v>
      </c>
      <c r="AN344" s="31">
        <f t="shared" ref="AN344:AN352" si="1091">AN345</f>
        <v>0</v>
      </c>
      <c r="AO344" s="31">
        <f t="shared" ref="AO344:AO352" si="1092">AO345</f>
        <v>0</v>
      </c>
      <c r="AP344" s="31">
        <f t="shared" si="1051"/>
        <v>480</v>
      </c>
      <c r="AQ344" s="31">
        <f t="shared" si="1052"/>
        <v>480</v>
      </c>
      <c r="AR344" s="31">
        <f t="shared" si="1053"/>
        <v>480</v>
      </c>
      <c r="AS344" s="31">
        <f t="shared" ref="AS344:AS352" si="1093">AS345</f>
        <v>0</v>
      </c>
      <c r="AT344" s="31">
        <f t="shared" ref="AT344:AT352" si="1094">AT345</f>
        <v>0</v>
      </c>
      <c r="AU344" s="31">
        <f t="shared" ref="AU344:AU352" si="1095">AU345</f>
        <v>0</v>
      </c>
      <c r="AV344" s="31">
        <f t="shared" si="1054"/>
        <v>480</v>
      </c>
      <c r="AW344" s="31">
        <f t="shared" si="1055"/>
        <v>480</v>
      </c>
      <c r="AX344" s="31">
        <f t="shared" si="1056"/>
        <v>480</v>
      </c>
      <c r="AY344" s="31">
        <f t="shared" ref="AY344:AY352" si="1096">AY345</f>
        <v>0</v>
      </c>
      <c r="AZ344" s="31">
        <f t="shared" ref="AZ344:AZ352" si="1097">AZ345</f>
        <v>0</v>
      </c>
      <c r="BA344" s="31">
        <f t="shared" ref="BA344:BA352" si="1098">BA345</f>
        <v>0</v>
      </c>
      <c r="BB344" s="31">
        <f t="shared" si="1057"/>
        <v>480</v>
      </c>
      <c r="BC344" s="31">
        <f t="shared" si="1058"/>
        <v>480</v>
      </c>
      <c r="BD344" s="31">
        <f t="shared" si="1059"/>
        <v>480</v>
      </c>
      <c r="BE344" s="31">
        <f t="shared" ref="BE344:BE352" si="1099">BE345</f>
        <v>0</v>
      </c>
      <c r="BF344" s="31">
        <f t="shared" ref="BF344:BF352" si="1100">BF345</f>
        <v>0</v>
      </c>
      <c r="BG344" s="31">
        <f t="shared" ref="BG344:BG352" si="1101">BG345</f>
        <v>0</v>
      </c>
      <c r="BH344" s="31">
        <f t="shared" si="1060"/>
        <v>480</v>
      </c>
      <c r="BI344" s="31">
        <f t="shared" si="1061"/>
        <v>480</v>
      </c>
      <c r="BJ344" s="31">
        <f t="shared" si="1062"/>
        <v>480</v>
      </c>
      <c r="BK344" s="31">
        <f t="shared" ref="BK344:BK352" si="1102">BK345</f>
        <v>0</v>
      </c>
      <c r="BL344" s="31">
        <f t="shared" ref="BL344:BL352" si="1103">BL345</f>
        <v>0</v>
      </c>
      <c r="BM344" s="31">
        <f t="shared" ref="BM344:BM352" si="1104">BM345</f>
        <v>0</v>
      </c>
      <c r="BN344" s="31">
        <f t="shared" si="1063"/>
        <v>480</v>
      </c>
      <c r="BO344" s="31">
        <f t="shared" si="1064"/>
        <v>480</v>
      </c>
      <c r="BP344" s="31">
        <f t="shared" si="1065"/>
        <v>480</v>
      </c>
      <c r="BQ344" s="31">
        <f t="shared" ref="BQ344:BQ352" si="1105">BQ345</f>
        <v>0</v>
      </c>
      <c r="BR344" s="31">
        <f t="shared" ref="BR344:BR352" si="1106">BR345</f>
        <v>0</v>
      </c>
      <c r="BS344" s="31">
        <f t="shared" si="1066"/>
        <v>480</v>
      </c>
      <c r="BT344" s="31">
        <f t="shared" si="1067"/>
        <v>480</v>
      </c>
      <c r="BU344" s="31">
        <f t="shared" si="1068"/>
        <v>480</v>
      </c>
      <c r="BV344" s="31">
        <f t="shared" ref="BV344:BV352" si="1107">BV345</f>
        <v>0</v>
      </c>
      <c r="BW344" s="31">
        <f t="shared" ref="BW344:BW352" si="1108">BW345</f>
        <v>0</v>
      </c>
      <c r="BX344" s="31">
        <f t="shared" si="1069"/>
        <v>480</v>
      </c>
      <c r="BY344" s="31">
        <f t="shared" si="1070"/>
        <v>480</v>
      </c>
      <c r="BZ344" s="31">
        <f t="shared" si="1071"/>
        <v>480</v>
      </c>
      <c r="CA344" s="31">
        <f t="shared" ref="CA344:CA356" si="1109">CA345</f>
        <v>0</v>
      </c>
      <c r="CB344" s="31">
        <f t="shared" ref="CB344:CB356" si="1110">CB345</f>
        <v>0</v>
      </c>
      <c r="CC344" s="31">
        <f t="shared" ref="CC344:CC356" si="1111">CC345</f>
        <v>0</v>
      </c>
      <c r="CD344" s="31">
        <f t="shared" si="910"/>
        <v>480</v>
      </c>
      <c r="CE344" s="31">
        <f t="shared" si="911"/>
        <v>480</v>
      </c>
      <c r="CF344" s="31">
        <f t="shared" si="912"/>
        <v>480</v>
      </c>
      <c r="CG344" s="31">
        <f t="shared" ref="CG344:CG356" si="1112">CG345</f>
        <v>0</v>
      </c>
      <c r="CH344" s="24"/>
      <c r="CI344" s="40"/>
      <c r="CO344" s="1" t="s">
        <v>31</v>
      </c>
    </row>
    <row r="345" ht="29.850000000000001">
      <c r="A345" s="16" t="s">
        <v>237</v>
      </c>
      <c r="B345" s="17">
        <v>300</v>
      </c>
      <c r="C345" s="16"/>
      <c r="D345" s="16"/>
      <c r="E345" s="39" t="s">
        <v>194</v>
      </c>
      <c r="F345" s="31">
        <f t="shared" si="1072"/>
        <v>480</v>
      </c>
      <c r="G345" s="31">
        <f t="shared" si="1073"/>
        <v>480</v>
      </c>
      <c r="H345" s="31">
        <f t="shared" si="1074"/>
        <v>480</v>
      </c>
      <c r="I345" s="31">
        <f t="shared" si="1075"/>
        <v>0</v>
      </c>
      <c r="J345" s="31">
        <f t="shared" si="1076"/>
        <v>0</v>
      </c>
      <c r="K345" s="31">
        <f t="shared" si="1077"/>
        <v>0</v>
      </c>
      <c r="L345" s="31">
        <f t="shared" si="1036"/>
        <v>480</v>
      </c>
      <c r="M345" s="31">
        <f t="shared" si="1037"/>
        <v>480</v>
      </c>
      <c r="N345" s="31">
        <f t="shared" si="1038"/>
        <v>480</v>
      </c>
      <c r="O345" s="31">
        <f t="shared" si="1078"/>
        <v>0</v>
      </c>
      <c r="P345" s="31">
        <f t="shared" si="1079"/>
        <v>0</v>
      </c>
      <c r="Q345" s="31">
        <f t="shared" si="1080"/>
        <v>0</v>
      </c>
      <c r="R345" s="31">
        <f t="shared" si="1039"/>
        <v>480</v>
      </c>
      <c r="S345" s="31">
        <f t="shared" si="1040"/>
        <v>480</v>
      </c>
      <c r="T345" s="31">
        <f t="shared" si="1041"/>
        <v>480</v>
      </c>
      <c r="U345" s="31">
        <f t="shared" si="1081"/>
        <v>0</v>
      </c>
      <c r="V345" s="31">
        <f t="shared" si="1082"/>
        <v>0</v>
      </c>
      <c r="W345" s="31">
        <f t="shared" si="1083"/>
        <v>0</v>
      </c>
      <c r="X345" s="31">
        <f t="shared" si="1042"/>
        <v>480</v>
      </c>
      <c r="Y345" s="31">
        <f t="shared" si="1043"/>
        <v>480</v>
      </c>
      <c r="Z345" s="31">
        <f t="shared" si="1044"/>
        <v>480</v>
      </c>
      <c r="AA345" s="31">
        <f t="shared" si="1084"/>
        <v>0</v>
      </c>
      <c r="AB345" s="31">
        <f t="shared" si="1085"/>
        <v>0</v>
      </c>
      <c r="AC345" s="31">
        <f t="shared" si="1086"/>
        <v>0</v>
      </c>
      <c r="AD345" s="31">
        <f t="shared" si="1045"/>
        <v>480</v>
      </c>
      <c r="AE345" s="31">
        <f t="shared" si="1046"/>
        <v>480</v>
      </c>
      <c r="AF345" s="31">
        <f t="shared" si="1047"/>
        <v>480</v>
      </c>
      <c r="AG345" s="31">
        <f t="shared" si="1087"/>
        <v>0</v>
      </c>
      <c r="AH345" s="31">
        <f t="shared" si="1088"/>
        <v>0</v>
      </c>
      <c r="AI345" s="31">
        <f t="shared" si="1089"/>
        <v>0</v>
      </c>
      <c r="AJ345" s="31">
        <f t="shared" si="1048"/>
        <v>480</v>
      </c>
      <c r="AK345" s="31">
        <f t="shared" si="1049"/>
        <v>480</v>
      </c>
      <c r="AL345" s="31">
        <f t="shared" si="1050"/>
        <v>480</v>
      </c>
      <c r="AM345" s="31">
        <f t="shared" si="1090"/>
        <v>0</v>
      </c>
      <c r="AN345" s="31">
        <f t="shared" si="1091"/>
        <v>0</v>
      </c>
      <c r="AO345" s="31">
        <f t="shared" si="1092"/>
        <v>0</v>
      </c>
      <c r="AP345" s="31">
        <f t="shared" si="1051"/>
        <v>480</v>
      </c>
      <c r="AQ345" s="31">
        <f t="shared" si="1052"/>
        <v>480</v>
      </c>
      <c r="AR345" s="31">
        <f t="shared" si="1053"/>
        <v>480</v>
      </c>
      <c r="AS345" s="31">
        <f t="shared" si="1093"/>
        <v>0</v>
      </c>
      <c r="AT345" s="31">
        <f t="shared" si="1094"/>
        <v>0</v>
      </c>
      <c r="AU345" s="31">
        <f t="shared" si="1095"/>
        <v>0</v>
      </c>
      <c r="AV345" s="31">
        <f t="shared" si="1054"/>
        <v>480</v>
      </c>
      <c r="AW345" s="31">
        <f t="shared" si="1055"/>
        <v>480</v>
      </c>
      <c r="AX345" s="31">
        <f t="shared" si="1056"/>
        <v>480</v>
      </c>
      <c r="AY345" s="31">
        <f t="shared" si="1096"/>
        <v>0</v>
      </c>
      <c r="AZ345" s="31">
        <f t="shared" si="1097"/>
        <v>0</v>
      </c>
      <c r="BA345" s="31">
        <f t="shared" si="1098"/>
        <v>0</v>
      </c>
      <c r="BB345" s="31">
        <f t="shared" si="1057"/>
        <v>480</v>
      </c>
      <c r="BC345" s="31">
        <f t="shared" si="1058"/>
        <v>480</v>
      </c>
      <c r="BD345" s="31">
        <f t="shared" si="1059"/>
        <v>480</v>
      </c>
      <c r="BE345" s="31">
        <f t="shared" si="1099"/>
        <v>0</v>
      </c>
      <c r="BF345" s="31">
        <f t="shared" si="1100"/>
        <v>0</v>
      </c>
      <c r="BG345" s="31">
        <f t="shared" si="1101"/>
        <v>0</v>
      </c>
      <c r="BH345" s="31">
        <f t="shared" si="1060"/>
        <v>480</v>
      </c>
      <c r="BI345" s="31">
        <f t="shared" si="1061"/>
        <v>480</v>
      </c>
      <c r="BJ345" s="31">
        <f t="shared" si="1062"/>
        <v>480</v>
      </c>
      <c r="BK345" s="31">
        <f t="shared" si="1102"/>
        <v>0</v>
      </c>
      <c r="BL345" s="31">
        <f t="shared" si="1103"/>
        <v>0</v>
      </c>
      <c r="BM345" s="31">
        <f t="shared" si="1104"/>
        <v>0</v>
      </c>
      <c r="BN345" s="31">
        <f t="shared" si="1063"/>
        <v>480</v>
      </c>
      <c r="BO345" s="31">
        <f t="shared" si="1064"/>
        <v>480</v>
      </c>
      <c r="BP345" s="31">
        <f t="shared" si="1065"/>
        <v>480</v>
      </c>
      <c r="BQ345" s="31">
        <f t="shared" si="1105"/>
        <v>0</v>
      </c>
      <c r="BR345" s="31">
        <f t="shared" si="1106"/>
        <v>0</v>
      </c>
      <c r="BS345" s="31">
        <f t="shared" si="1066"/>
        <v>480</v>
      </c>
      <c r="BT345" s="31">
        <f t="shared" si="1067"/>
        <v>480</v>
      </c>
      <c r="BU345" s="31">
        <f t="shared" si="1068"/>
        <v>480</v>
      </c>
      <c r="BV345" s="31">
        <f t="shared" si="1107"/>
        <v>0</v>
      </c>
      <c r="BW345" s="31">
        <f t="shared" si="1108"/>
        <v>0</v>
      </c>
      <c r="BX345" s="31">
        <f t="shared" si="1069"/>
        <v>480</v>
      </c>
      <c r="BY345" s="31">
        <f t="shared" si="1070"/>
        <v>480</v>
      </c>
      <c r="BZ345" s="31">
        <f t="shared" si="1071"/>
        <v>480</v>
      </c>
      <c r="CA345" s="31">
        <f t="shared" si="1109"/>
        <v>0</v>
      </c>
      <c r="CB345" s="31">
        <f t="shared" si="1110"/>
        <v>0</v>
      </c>
      <c r="CC345" s="31">
        <f t="shared" si="1111"/>
        <v>0</v>
      </c>
      <c r="CD345" s="31">
        <f t="shared" si="910"/>
        <v>480</v>
      </c>
      <c r="CE345" s="31">
        <f t="shared" si="911"/>
        <v>480</v>
      </c>
      <c r="CF345" s="31">
        <f t="shared" si="912"/>
        <v>480</v>
      </c>
      <c r="CG345" s="31">
        <f t="shared" si="1112"/>
        <v>0</v>
      </c>
      <c r="CH345" s="24"/>
      <c r="CI345" s="40"/>
      <c r="CM345" s="1" t="s">
        <v>29</v>
      </c>
    </row>
    <row r="346" ht="15">
      <c r="A346" s="16" t="s">
        <v>237</v>
      </c>
      <c r="B346" s="17">
        <v>340</v>
      </c>
      <c r="C346" s="16"/>
      <c r="D346" s="16"/>
      <c r="E346" s="39" t="s">
        <v>239</v>
      </c>
      <c r="F346" s="31">
        <f t="shared" si="1072"/>
        <v>480</v>
      </c>
      <c r="G346" s="31">
        <f t="shared" si="1073"/>
        <v>480</v>
      </c>
      <c r="H346" s="31">
        <f t="shared" si="1074"/>
        <v>480</v>
      </c>
      <c r="I346" s="31">
        <f t="shared" si="1075"/>
        <v>0</v>
      </c>
      <c r="J346" s="31">
        <f t="shared" si="1076"/>
        <v>0</v>
      </c>
      <c r="K346" s="31">
        <f t="shared" si="1077"/>
        <v>0</v>
      </c>
      <c r="L346" s="31">
        <f t="shared" si="1036"/>
        <v>480</v>
      </c>
      <c r="M346" s="31">
        <f t="shared" si="1037"/>
        <v>480</v>
      </c>
      <c r="N346" s="31">
        <f t="shared" si="1038"/>
        <v>480</v>
      </c>
      <c r="O346" s="31">
        <f t="shared" si="1078"/>
        <v>0</v>
      </c>
      <c r="P346" s="31">
        <f t="shared" si="1079"/>
        <v>0</v>
      </c>
      <c r="Q346" s="31">
        <f t="shared" si="1080"/>
        <v>0</v>
      </c>
      <c r="R346" s="31">
        <f t="shared" si="1039"/>
        <v>480</v>
      </c>
      <c r="S346" s="31">
        <f t="shared" si="1040"/>
        <v>480</v>
      </c>
      <c r="T346" s="31">
        <f t="shared" si="1041"/>
        <v>480</v>
      </c>
      <c r="U346" s="31">
        <f t="shared" si="1081"/>
        <v>0</v>
      </c>
      <c r="V346" s="31">
        <f t="shared" si="1082"/>
        <v>0</v>
      </c>
      <c r="W346" s="31">
        <f t="shared" si="1083"/>
        <v>0</v>
      </c>
      <c r="X346" s="31">
        <f t="shared" si="1042"/>
        <v>480</v>
      </c>
      <c r="Y346" s="31">
        <f t="shared" si="1043"/>
        <v>480</v>
      </c>
      <c r="Z346" s="31">
        <f t="shared" si="1044"/>
        <v>480</v>
      </c>
      <c r="AA346" s="31">
        <f t="shared" si="1084"/>
        <v>0</v>
      </c>
      <c r="AB346" s="31">
        <f t="shared" si="1085"/>
        <v>0</v>
      </c>
      <c r="AC346" s="31">
        <f t="shared" si="1086"/>
        <v>0</v>
      </c>
      <c r="AD346" s="31">
        <f t="shared" si="1045"/>
        <v>480</v>
      </c>
      <c r="AE346" s="31">
        <f t="shared" si="1046"/>
        <v>480</v>
      </c>
      <c r="AF346" s="31">
        <f t="shared" si="1047"/>
        <v>480</v>
      </c>
      <c r="AG346" s="31">
        <f t="shared" si="1087"/>
        <v>0</v>
      </c>
      <c r="AH346" s="31">
        <f t="shared" si="1088"/>
        <v>0</v>
      </c>
      <c r="AI346" s="31">
        <f t="shared" si="1089"/>
        <v>0</v>
      </c>
      <c r="AJ346" s="31">
        <f t="shared" si="1048"/>
        <v>480</v>
      </c>
      <c r="AK346" s="31">
        <f t="shared" si="1049"/>
        <v>480</v>
      </c>
      <c r="AL346" s="31">
        <f t="shared" si="1050"/>
        <v>480</v>
      </c>
      <c r="AM346" s="31">
        <f t="shared" si="1090"/>
        <v>0</v>
      </c>
      <c r="AN346" s="31">
        <f t="shared" si="1091"/>
        <v>0</v>
      </c>
      <c r="AO346" s="31">
        <f t="shared" si="1092"/>
        <v>0</v>
      </c>
      <c r="AP346" s="31">
        <f t="shared" si="1051"/>
        <v>480</v>
      </c>
      <c r="AQ346" s="31">
        <f t="shared" si="1052"/>
        <v>480</v>
      </c>
      <c r="AR346" s="31">
        <f t="shared" si="1053"/>
        <v>480</v>
      </c>
      <c r="AS346" s="31">
        <f t="shared" si="1093"/>
        <v>0</v>
      </c>
      <c r="AT346" s="31">
        <f t="shared" si="1094"/>
        <v>0</v>
      </c>
      <c r="AU346" s="31">
        <f t="shared" si="1095"/>
        <v>0</v>
      </c>
      <c r="AV346" s="31">
        <f t="shared" si="1054"/>
        <v>480</v>
      </c>
      <c r="AW346" s="31">
        <f t="shared" si="1055"/>
        <v>480</v>
      </c>
      <c r="AX346" s="31">
        <f t="shared" si="1056"/>
        <v>480</v>
      </c>
      <c r="AY346" s="31">
        <f t="shared" si="1096"/>
        <v>0</v>
      </c>
      <c r="AZ346" s="31">
        <f t="shared" si="1097"/>
        <v>0</v>
      </c>
      <c r="BA346" s="31">
        <f t="shared" si="1098"/>
        <v>0</v>
      </c>
      <c r="BB346" s="31">
        <f t="shared" si="1057"/>
        <v>480</v>
      </c>
      <c r="BC346" s="31">
        <f t="shared" si="1058"/>
        <v>480</v>
      </c>
      <c r="BD346" s="31">
        <f t="shared" si="1059"/>
        <v>480</v>
      </c>
      <c r="BE346" s="31">
        <f t="shared" si="1099"/>
        <v>0</v>
      </c>
      <c r="BF346" s="31">
        <f t="shared" si="1100"/>
        <v>0</v>
      </c>
      <c r="BG346" s="31">
        <f t="shared" si="1101"/>
        <v>0</v>
      </c>
      <c r="BH346" s="31">
        <f t="shared" si="1060"/>
        <v>480</v>
      </c>
      <c r="BI346" s="31">
        <f t="shared" si="1061"/>
        <v>480</v>
      </c>
      <c r="BJ346" s="31">
        <f t="shared" si="1062"/>
        <v>480</v>
      </c>
      <c r="BK346" s="31">
        <f t="shared" si="1102"/>
        <v>0</v>
      </c>
      <c r="BL346" s="31">
        <f t="shared" si="1103"/>
        <v>0</v>
      </c>
      <c r="BM346" s="31">
        <f t="shared" si="1104"/>
        <v>0</v>
      </c>
      <c r="BN346" s="31">
        <f t="shared" si="1063"/>
        <v>480</v>
      </c>
      <c r="BO346" s="31">
        <f t="shared" si="1064"/>
        <v>480</v>
      </c>
      <c r="BP346" s="31">
        <f t="shared" si="1065"/>
        <v>480</v>
      </c>
      <c r="BQ346" s="31">
        <f t="shared" si="1105"/>
        <v>0</v>
      </c>
      <c r="BR346" s="31">
        <f t="shared" si="1106"/>
        <v>0</v>
      </c>
      <c r="BS346" s="31">
        <f t="shared" si="1066"/>
        <v>480</v>
      </c>
      <c r="BT346" s="31">
        <f t="shared" si="1067"/>
        <v>480</v>
      </c>
      <c r="BU346" s="31">
        <f t="shared" si="1068"/>
        <v>480</v>
      </c>
      <c r="BV346" s="31">
        <f t="shared" si="1107"/>
        <v>0</v>
      </c>
      <c r="BW346" s="31">
        <f t="shared" si="1108"/>
        <v>0</v>
      </c>
      <c r="BX346" s="31">
        <f t="shared" si="1069"/>
        <v>480</v>
      </c>
      <c r="BY346" s="31">
        <f t="shared" si="1070"/>
        <v>480</v>
      </c>
      <c r="BZ346" s="31">
        <f t="shared" si="1071"/>
        <v>480</v>
      </c>
      <c r="CA346" s="31">
        <f t="shared" si="1109"/>
        <v>0</v>
      </c>
      <c r="CB346" s="31">
        <f t="shared" si="1110"/>
        <v>0</v>
      </c>
      <c r="CC346" s="31">
        <f t="shared" si="1111"/>
        <v>0</v>
      </c>
      <c r="CD346" s="31">
        <f t="shared" si="910"/>
        <v>480</v>
      </c>
      <c r="CE346" s="31">
        <f t="shared" si="911"/>
        <v>480</v>
      </c>
      <c r="CF346" s="31">
        <f t="shared" si="912"/>
        <v>480</v>
      </c>
      <c r="CG346" s="31">
        <f t="shared" si="1112"/>
        <v>0</v>
      </c>
      <c r="CH346" s="24"/>
      <c r="CI346" s="40"/>
      <c r="CN346" s="1" t="s">
        <v>30</v>
      </c>
    </row>
    <row r="347" ht="15">
      <c r="A347" s="16" t="s">
        <v>237</v>
      </c>
      <c r="B347" s="17">
        <v>340</v>
      </c>
      <c r="C347" s="16" t="s">
        <v>47</v>
      </c>
      <c r="D347" s="16" t="s">
        <v>105</v>
      </c>
      <c r="E347" s="39" t="s">
        <v>106</v>
      </c>
      <c r="F347" s="31">
        <v>480</v>
      </c>
      <c r="G347" s="31">
        <v>480</v>
      </c>
      <c r="H347" s="31">
        <v>480</v>
      </c>
      <c r="I347" s="31"/>
      <c r="J347" s="31"/>
      <c r="K347" s="31"/>
      <c r="L347" s="31">
        <f t="shared" si="1036"/>
        <v>480</v>
      </c>
      <c r="M347" s="31">
        <f t="shared" si="1037"/>
        <v>480</v>
      </c>
      <c r="N347" s="31">
        <f t="shared" si="1038"/>
        <v>480</v>
      </c>
      <c r="O347" s="31"/>
      <c r="P347" s="31"/>
      <c r="Q347" s="31"/>
      <c r="R347" s="31">
        <f t="shared" si="1039"/>
        <v>480</v>
      </c>
      <c r="S347" s="31">
        <f t="shared" si="1040"/>
        <v>480</v>
      </c>
      <c r="T347" s="31">
        <f t="shared" si="1041"/>
        <v>480</v>
      </c>
      <c r="U347" s="31"/>
      <c r="V347" s="31"/>
      <c r="W347" s="31"/>
      <c r="X347" s="31">
        <f t="shared" si="1042"/>
        <v>480</v>
      </c>
      <c r="Y347" s="31">
        <f t="shared" si="1043"/>
        <v>480</v>
      </c>
      <c r="Z347" s="31">
        <f t="shared" si="1044"/>
        <v>480</v>
      </c>
      <c r="AA347" s="31"/>
      <c r="AB347" s="31"/>
      <c r="AC347" s="31"/>
      <c r="AD347" s="31">
        <f t="shared" si="1045"/>
        <v>480</v>
      </c>
      <c r="AE347" s="31">
        <f t="shared" si="1046"/>
        <v>480</v>
      </c>
      <c r="AF347" s="31">
        <f t="shared" si="1047"/>
        <v>480</v>
      </c>
      <c r="AG347" s="31"/>
      <c r="AH347" s="31"/>
      <c r="AI347" s="31"/>
      <c r="AJ347" s="31">
        <f t="shared" si="1048"/>
        <v>480</v>
      </c>
      <c r="AK347" s="31">
        <f t="shared" si="1049"/>
        <v>480</v>
      </c>
      <c r="AL347" s="31">
        <f t="shared" si="1050"/>
        <v>480</v>
      </c>
      <c r="AM347" s="31"/>
      <c r="AN347" s="31"/>
      <c r="AO347" s="31"/>
      <c r="AP347" s="31">
        <f t="shared" si="1051"/>
        <v>480</v>
      </c>
      <c r="AQ347" s="31">
        <f t="shared" si="1052"/>
        <v>480</v>
      </c>
      <c r="AR347" s="31">
        <f t="shared" si="1053"/>
        <v>480</v>
      </c>
      <c r="AS347" s="31"/>
      <c r="AT347" s="31"/>
      <c r="AU347" s="31"/>
      <c r="AV347" s="31">
        <f t="shared" si="1054"/>
        <v>480</v>
      </c>
      <c r="AW347" s="31">
        <f t="shared" si="1055"/>
        <v>480</v>
      </c>
      <c r="AX347" s="31">
        <f t="shared" si="1056"/>
        <v>480</v>
      </c>
      <c r="AY347" s="31"/>
      <c r="AZ347" s="31"/>
      <c r="BA347" s="31"/>
      <c r="BB347" s="31">
        <f t="shared" si="1057"/>
        <v>480</v>
      </c>
      <c r="BC347" s="31">
        <f t="shared" si="1058"/>
        <v>480</v>
      </c>
      <c r="BD347" s="31">
        <f t="shared" si="1059"/>
        <v>480</v>
      </c>
      <c r="BE347" s="31"/>
      <c r="BF347" s="31"/>
      <c r="BG347" s="31"/>
      <c r="BH347" s="31">
        <f t="shared" si="1060"/>
        <v>480</v>
      </c>
      <c r="BI347" s="31">
        <f t="shared" si="1061"/>
        <v>480</v>
      </c>
      <c r="BJ347" s="31">
        <f t="shared" si="1062"/>
        <v>480</v>
      </c>
      <c r="BK347" s="31"/>
      <c r="BL347" s="31"/>
      <c r="BM347" s="31"/>
      <c r="BN347" s="31">
        <f t="shared" si="1063"/>
        <v>480</v>
      </c>
      <c r="BO347" s="31">
        <f t="shared" si="1064"/>
        <v>480</v>
      </c>
      <c r="BP347" s="31">
        <f t="shared" si="1065"/>
        <v>480</v>
      </c>
      <c r="BQ347" s="31"/>
      <c r="BR347" s="31"/>
      <c r="BS347" s="31">
        <f t="shared" si="1066"/>
        <v>480</v>
      </c>
      <c r="BT347" s="31">
        <f t="shared" si="1067"/>
        <v>480</v>
      </c>
      <c r="BU347" s="31">
        <f t="shared" si="1068"/>
        <v>480</v>
      </c>
      <c r="BV347" s="31"/>
      <c r="BW347" s="31"/>
      <c r="BX347" s="31">
        <f t="shared" si="1069"/>
        <v>480</v>
      </c>
      <c r="BY347" s="31">
        <f t="shared" si="1070"/>
        <v>480</v>
      </c>
      <c r="BZ347" s="31">
        <f t="shared" si="1071"/>
        <v>480</v>
      </c>
      <c r="CA347" s="31"/>
      <c r="CB347" s="31"/>
      <c r="CC347" s="31"/>
      <c r="CD347" s="31">
        <f t="shared" si="910"/>
        <v>480</v>
      </c>
      <c r="CE347" s="31">
        <f t="shared" si="911"/>
        <v>480</v>
      </c>
      <c r="CF347" s="31">
        <f t="shared" si="912"/>
        <v>480</v>
      </c>
      <c r="CG347" s="31"/>
      <c r="CH347" s="24"/>
      <c r="CI347" s="40"/>
    </row>
    <row r="348" s="33" customFormat="1" ht="43.75">
      <c r="A348" s="34" t="s">
        <v>240</v>
      </c>
      <c r="B348" s="35"/>
      <c r="C348" s="34"/>
      <c r="D348" s="34"/>
      <c r="E348" s="36" t="s">
        <v>241</v>
      </c>
      <c r="F348" s="37">
        <f t="shared" si="1072"/>
        <v>14389</v>
      </c>
      <c r="G348" s="37">
        <f t="shared" si="1073"/>
        <v>14389</v>
      </c>
      <c r="H348" s="37">
        <f t="shared" si="1074"/>
        <v>14389</v>
      </c>
      <c r="I348" s="37">
        <f t="shared" si="1075"/>
        <v>0</v>
      </c>
      <c r="J348" s="37">
        <f t="shared" si="1076"/>
        <v>0</v>
      </c>
      <c r="K348" s="37">
        <f t="shared" si="1077"/>
        <v>0</v>
      </c>
      <c r="L348" s="37">
        <f t="shared" si="1036"/>
        <v>14389</v>
      </c>
      <c r="M348" s="37">
        <f t="shared" si="1037"/>
        <v>14389</v>
      </c>
      <c r="N348" s="37">
        <f t="shared" si="1038"/>
        <v>14389</v>
      </c>
      <c r="O348" s="37">
        <f t="shared" si="1078"/>
        <v>0</v>
      </c>
      <c r="P348" s="37">
        <f t="shared" si="1079"/>
        <v>0</v>
      </c>
      <c r="Q348" s="37">
        <f t="shared" si="1080"/>
        <v>0</v>
      </c>
      <c r="R348" s="37">
        <f t="shared" si="1039"/>
        <v>14389</v>
      </c>
      <c r="S348" s="37">
        <f t="shared" si="1040"/>
        <v>14389</v>
      </c>
      <c r="T348" s="37">
        <f t="shared" si="1041"/>
        <v>14389</v>
      </c>
      <c r="U348" s="37">
        <f t="shared" si="1081"/>
        <v>0</v>
      </c>
      <c r="V348" s="37">
        <f t="shared" si="1082"/>
        <v>0</v>
      </c>
      <c r="W348" s="37">
        <f t="shared" si="1083"/>
        <v>0</v>
      </c>
      <c r="X348" s="37">
        <f t="shared" si="1042"/>
        <v>14389</v>
      </c>
      <c r="Y348" s="37">
        <f t="shared" si="1043"/>
        <v>14389</v>
      </c>
      <c r="Z348" s="37">
        <f t="shared" si="1044"/>
        <v>14389</v>
      </c>
      <c r="AA348" s="37">
        <f t="shared" si="1084"/>
        <v>0</v>
      </c>
      <c r="AB348" s="37">
        <f t="shared" si="1085"/>
        <v>0</v>
      </c>
      <c r="AC348" s="37">
        <f t="shared" si="1086"/>
        <v>0</v>
      </c>
      <c r="AD348" s="37">
        <f t="shared" si="1045"/>
        <v>14389</v>
      </c>
      <c r="AE348" s="37">
        <f t="shared" si="1046"/>
        <v>14389</v>
      </c>
      <c r="AF348" s="37">
        <f t="shared" si="1047"/>
        <v>14389</v>
      </c>
      <c r="AG348" s="37">
        <f t="shared" si="1087"/>
        <v>0</v>
      </c>
      <c r="AH348" s="37">
        <f t="shared" si="1088"/>
        <v>0</v>
      </c>
      <c r="AI348" s="37">
        <f t="shared" si="1089"/>
        <v>0</v>
      </c>
      <c r="AJ348" s="37">
        <f t="shared" si="1048"/>
        <v>14389</v>
      </c>
      <c r="AK348" s="37">
        <f t="shared" si="1049"/>
        <v>14389</v>
      </c>
      <c r="AL348" s="37">
        <f t="shared" si="1050"/>
        <v>14389</v>
      </c>
      <c r="AM348" s="37">
        <f t="shared" si="1090"/>
        <v>0</v>
      </c>
      <c r="AN348" s="37">
        <f t="shared" si="1091"/>
        <v>0</v>
      </c>
      <c r="AO348" s="37">
        <f t="shared" si="1092"/>
        <v>0</v>
      </c>
      <c r="AP348" s="37">
        <f t="shared" si="1051"/>
        <v>14389</v>
      </c>
      <c r="AQ348" s="37">
        <f t="shared" si="1052"/>
        <v>14389</v>
      </c>
      <c r="AR348" s="37">
        <f t="shared" si="1053"/>
        <v>14389</v>
      </c>
      <c r="AS348" s="37">
        <f t="shared" si="1093"/>
        <v>0</v>
      </c>
      <c r="AT348" s="37">
        <f t="shared" si="1094"/>
        <v>0</v>
      </c>
      <c r="AU348" s="37">
        <f t="shared" si="1095"/>
        <v>0</v>
      </c>
      <c r="AV348" s="37">
        <f t="shared" si="1054"/>
        <v>14389</v>
      </c>
      <c r="AW348" s="37">
        <f t="shared" si="1055"/>
        <v>14389</v>
      </c>
      <c r="AX348" s="37">
        <f t="shared" si="1056"/>
        <v>14389</v>
      </c>
      <c r="AY348" s="37">
        <f t="shared" si="1096"/>
        <v>0</v>
      </c>
      <c r="AZ348" s="37">
        <f t="shared" si="1097"/>
        <v>0</v>
      </c>
      <c r="BA348" s="37">
        <f t="shared" si="1098"/>
        <v>0</v>
      </c>
      <c r="BB348" s="37">
        <f t="shared" si="1057"/>
        <v>14389</v>
      </c>
      <c r="BC348" s="37">
        <f t="shared" si="1058"/>
        <v>14389</v>
      </c>
      <c r="BD348" s="37">
        <f t="shared" si="1059"/>
        <v>14389</v>
      </c>
      <c r="BE348" s="37">
        <f t="shared" si="1099"/>
        <v>0</v>
      </c>
      <c r="BF348" s="37">
        <f t="shared" si="1100"/>
        <v>0</v>
      </c>
      <c r="BG348" s="37">
        <f t="shared" si="1101"/>
        <v>0</v>
      </c>
      <c r="BH348" s="37">
        <f t="shared" si="1060"/>
        <v>14389</v>
      </c>
      <c r="BI348" s="37">
        <f t="shared" si="1061"/>
        <v>14389</v>
      </c>
      <c r="BJ348" s="37">
        <f t="shared" si="1062"/>
        <v>14389</v>
      </c>
      <c r="BK348" s="37">
        <f t="shared" si="1102"/>
        <v>0</v>
      </c>
      <c r="BL348" s="37">
        <f t="shared" si="1103"/>
        <v>0</v>
      </c>
      <c r="BM348" s="37">
        <f t="shared" si="1104"/>
        <v>0</v>
      </c>
      <c r="BN348" s="37">
        <f t="shared" si="1063"/>
        <v>14389</v>
      </c>
      <c r="BO348" s="37">
        <f t="shared" si="1064"/>
        <v>14389</v>
      </c>
      <c r="BP348" s="37">
        <f t="shared" si="1065"/>
        <v>14389</v>
      </c>
      <c r="BQ348" s="37">
        <f t="shared" si="1105"/>
        <v>0</v>
      </c>
      <c r="BR348" s="37">
        <f t="shared" si="1106"/>
        <v>0</v>
      </c>
      <c r="BS348" s="31">
        <f t="shared" si="1066"/>
        <v>14389</v>
      </c>
      <c r="BT348" s="31">
        <f t="shared" si="1067"/>
        <v>14389</v>
      </c>
      <c r="BU348" s="31">
        <f t="shared" si="1068"/>
        <v>14389</v>
      </c>
      <c r="BV348" s="37">
        <f t="shared" si="1107"/>
        <v>0</v>
      </c>
      <c r="BW348" s="37">
        <f t="shared" si="1108"/>
        <v>0</v>
      </c>
      <c r="BX348" s="37">
        <f t="shared" si="1069"/>
        <v>14389</v>
      </c>
      <c r="BY348" s="37">
        <f t="shared" si="1070"/>
        <v>14389</v>
      </c>
      <c r="BZ348" s="37">
        <f t="shared" si="1071"/>
        <v>14389</v>
      </c>
      <c r="CA348" s="37">
        <f t="shared" si="1109"/>
        <v>398</v>
      </c>
      <c r="CB348" s="37">
        <f t="shared" si="1110"/>
        <v>0</v>
      </c>
      <c r="CC348" s="37">
        <f t="shared" si="1111"/>
        <v>0</v>
      </c>
      <c r="CD348" s="37">
        <f t="shared" si="910"/>
        <v>14787</v>
      </c>
      <c r="CE348" s="37">
        <f t="shared" si="911"/>
        <v>14389</v>
      </c>
      <c r="CF348" s="37">
        <f t="shared" si="912"/>
        <v>14389</v>
      </c>
      <c r="CG348" s="37">
        <f t="shared" si="1112"/>
        <v>0</v>
      </c>
      <c r="CH348" s="24"/>
      <c r="CI348" s="38"/>
      <c r="CK348" s="33" t="s">
        <v>27</v>
      </c>
    </row>
    <row r="349" ht="52.700000000000003">
      <c r="A349" s="16" t="s">
        <v>242</v>
      </c>
      <c r="B349" s="17"/>
      <c r="C349" s="16"/>
      <c r="D349" s="16"/>
      <c r="E349" s="39" t="s">
        <v>243</v>
      </c>
      <c r="F349" s="31">
        <f t="shared" si="1072"/>
        <v>14389</v>
      </c>
      <c r="G349" s="31">
        <f t="shared" si="1073"/>
        <v>14389</v>
      </c>
      <c r="H349" s="31">
        <f t="shared" si="1074"/>
        <v>14389</v>
      </c>
      <c r="I349" s="31">
        <f t="shared" si="1075"/>
        <v>0</v>
      </c>
      <c r="J349" s="31">
        <f t="shared" si="1076"/>
        <v>0</v>
      </c>
      <c r="K349" s="31">
        <f t="shared" si="1077"/>
        <v>0</v>
      </c>
      <c r="L349" s="31">
        <f t="shared" si="1036"/>
        <v>14389</v>
      </c>
      <c r="M349" s="31">
        <f t="shared" si="1037"/>
        <v>14389</v>
      </c>
      <c r="N349" s="31">
        <f t="shared" si="1038"/>
        <v>14389</v>
      </c>
      <c r="O349" s="31">
        <f t="shared" si="1078"/>
        <v>0</v>
      </c>
      <c r="P349" s="31">
        <f t="shared" si="1079"/>
        <v>0</v>
      </c>
      <c r="Q349" s="31">
        <f t="shared" si="1080"/>
        <v>0</v>
      </c>
      <c r="R349" s="31">
        <f t="shared" si="1039"/>
        <v>14389</v>
      </c>
      <c r="S349" s="31">
        <f t="shared" si="1040"/>
        <v>14389</v>
      </c>
      <c r="T349" s="31">
        <f t="shared" si="1041"/>
        <v>14389</v>
      </c>
      <c r="U349" s="31">
        <f t="shared" si="1081"/>
        <v>0</v>
      </c>
      <c r="V349" s="31">
        <f t="shared" si="1082"/>
        <v>0</v>
      </c>
      <c r="W349" s="31">
        <f t="shared" si="1083"/>
        <v>0</v>
      </c>
      <c r="X349" s="31">
        <f t="shared" si="1042"/>
        <v>14389</v>
      </c>
      <c r="Y349" s="31">
        <f t="shared" si="1043"/>
        <v>14389</v>
      </c>
      <c r="Z349" s="31">
        <f t="shared" si="1044"/>
        <v>14389</v>
      </c>
      <c r="AA349" s="31">
        <f t="shared" si="1084"/>
        <v>0</v>
      </c>
      <c r="AB349" s="31">
        <f t="shared" si="1085"/>
        <v>0</v>
      </c>
      <c r="AC349" s="31">
        <f t="shared" si="1086"/>
        <v>0</v>
      </c>
      <c r="AD349" s="31">
        <f t="shared" si="1045"/>
        <v>14389</v>
      </c>
      <c r="AE349" s="31">
        <f t="shared" si="1046"/>
        <v>14389</v>
      </c>
      <c r="AF349" s="31">
        <f t="shared" si="1047"/>
        <v>14389</v>
      </c>
      <c r="AG349" s="31">
        <f t="shared" si="1087"/>
        <v>0</v>
      </c>
      <c r="AH349" s="31">
        <f t="shared" si="1088"/>
        <v>0</v>
      </c>
      <c r="AI349" s="31">
        <f t="shared" si="1089"/>
        <v>0</v>
      </c>
      <c r="AJ349" s="31">
        <f t="shared" si="1048"/>
        <v>14389</v>
      </c>
      <c r="AK349" s="31">
        <f t="shared" si="1049"/>
        <v>14389</v>
      </c>
      <c r="AL349" s="31">
        <f t="shared" si="1050"/>
        <v>14389</v>
      </c>
      <c r="AM349" s="31">
        <f t="shared" si="1090"/>
        <v>0</v>
      </c>
      <c r="AN349" s="31">
        <f t="shared" si="1091"/>
        <v>0</v>
      </c>
      <c r="AO349" s="31">
        <f t="shared" si="1092"/>
        <v>0</v>
      </c>
      <c r="AP349" s="31">
        <f t="shared" si="1051"/>
        <v>14389</v>
      </c>
      <c r="AQ349" s="31">
        <f t="shared" si="1052"/>
        <v>14389</v>
      </c>
      <c r="AR349" s="31">
        <f t="shared" si="1053"/>
        <v>14389</v>
      </c>
      <c r="AS349" s="31">
        <f t="shared" si="1093"/>
        <v>0</v>
      </c>
      <c r="AT349" s="31">
        <f t="shared" si="1094"/>
        <v>0</v>
      </c>
      <c r="AU349" s="31">
        <f t="shared" si="1095"/>
        <v>0</v>
      </c>
      <c r="AV349" s="31">
        <f t="shared" si="1054"/>
        <v>14389</v>
      </c>
      <c r="AW349" s="31">
        <f t="shared" si="1055"/>
        <v>14389</v>
      </c>
      <c r="AX349" s="31">
        <f t="shared" si="1056"/>
        <v>14389</v>
      </c>
      <c r="AY349" s="31">
        <f t="shared" si="1096"/>
        <v>0</v>
      </c>
      <c r="AZ349" s="31">
        <f t="shared" si="1097"/>
        <v>0</v>
      </c>
      <c r="BA349" s="31">
        <f t="shared" si="1098"/>
        <v>0</v>
      </c>
      <c r="BB349" s="31">
        <f t="shared" si="1057"/>
        <v>14389</v>
      </c>
      <c r="BC349" s="31">
        <f t="shared" si="1058"/>
        <v>14389</v>
      </c>
      <c r="BD349" s="31">
        <f t="shared" si="1059"/>
        <v>14389</v>
      </c>
      <c r="BE349" s="31">
        <f t="shared" si="1099"/>
        <v>0</v>
      </c>
      <c r="BF349" s="31">
        <f t="shared" si="1100"/>
        <v>0</v>
      </c>
      <c r="BG349" s="31">
        <f t="shared" si="1101"/>
        <v>0</v>
      </c>
      <c r="BH349" s="31">
        <f t="shared" si="1060"/>
        <v>14389</v>
      </c>
      <c r="BI349" s="31">
        <f t="shared" si="1061"/>
        <v>14389</v>
      </c>
      <c r="BJ349" s="31">
        <f t="shared" si="1062"/>
        <v>14389</v>
      </c>
      <c r="BK349" s="31">
        <f t="shared" si="1102"/>
        <v>0</v>
      </c>
      <c r="BL349" s="31">
        <f t="shared" si="1103"/>
        <v>0</v>
      </c>
      <c r="BM349" s="31">
        <f t="shared" si="1104"/>
        <v>0</v>
      </c>
      <c r="BN349" s="31">
        <f t="shared" si="1063"/>
        <v>14389</v>
      </c>
      <c r="BO349" s="31">
        <f t="shared" si="1064"/>
        <v>14389</v>
      </c>
      <c r="BP349" s="31">
        <f t="shared" si="1065"/>
        <v>14389</v>
      </c>
      <c r="BQ349" s="31">
        <f t="shared" si="1105"/>
        <v>0</v>
      </c>
      <c r="BR349" s="31">
        <f t="shared" si="1106"/>
        <v>0</v>
      </c>
      <c r="BS349" s="31">
        <f t="shared" si="1066"/>
        <v>14389</v>
      </c>
      <c r="BT349" s="31">
        <f t="shared" si="1067"/>
        <v>14389</v>
      </c>
      <c r="BU349" s="31">
        <f t="shared" si="1068"/>
        <v>14389</v>
      </c>
      <c r="BV349" s="31">
        <f t="shared" si="1107"/>
        <v>0</v>
      </c>
      <c r="BW349" s="31">
        <f t="shared" si="1108"/>
        <v>0</v>
      </c>
      <c r="BX349" s="31">
        <f t="shared" si="1069"/>
        <v>14389</v>
      </c>
      <c r="BY349" s="31">
        <f t="shared" si="1070"/>
        <v>14389</v>
      </c>
      <c r="BZ349" s="31">
        <f t="shared" si="1071"/>
        <v>14389</v>
      </c>
      <c r="CA349" s="31">
        <f>CA350+CA354</f>
        <v>398</v>
      </c>
      <c r="CB349" s="31">
        <f>CB350+CB354</f>
        <v>0</v>
      </c>
      <c r="CC349" s="31">
        <f>CC350+CC354</f>
        <v>0</v>
      </c>
      <c r="CD349" s="31">
        <f t="shared" si="910"/>
        <v>14787</v>
      </c>
      <c r="CE349" s="31">
        <f t="shared" si="911"/>
        <v>14389</v>
      </c>
      <c r="CF349" s="31">
        <f t="shared" si="912"/>
        <v>14389</v>
      </c>
      <c r="CG349" s="31">
        <f>CG350+CG354</f>
        <v>0</v>
      </c>
      <c r="CH349" s="24"/>
      <c r="CI349" s="40"/>
      <c r="CL349" s="1" t="s">
        <v>28</v>
      </c>
    </row>
    <row r="350" ht="43.75">
      <c r="A350" s="16" t="s">
        <v>244</v>
      </c>
      <c r="B350" s="17"/>
      <c r="C350" s="16"/>
      <c r="D350" s="16"/>
      <c r="E350" s="39" t="s">
        <v>130</v>
      </c>
      <c r="F350" s="31">
        <f t="shared" si="1072"/>
        <v>14389</v>
      </c>
      <c r="G350" s="31">
        <f t="shared" si="1073"/>
        <v>14389</v>
      </c>
      <c r="H350" s="31">
        <f t="shared" si="1074"/>
        <v>14389</v>
      </c>
      <c r="I350" s="31">
        <f t="shared" si="1075"/>
        <v>0</v>
      </c>
      <c r="J350" s="31">
        <f t="shared" si="1076"/>
        <v>0</v>
      </c>
      <c r="K350" s="31">
        <f t="shared" si="1077"/>
        <v>0</v>
      </c>
      <c r="L350" s="31">
        <f t="shared" si="1036"/>
        <v>14389</v>
      </c>
      <c r="M350" s="31">
        <f t="shared" si="1037"/>
        <v>14389</v>
      </c>
      <c r="N350" s="31">
        <f t="shared" si="1038"/>
        <v>14389</v>
      </c>
      <c r="O350" s="31">
        <f t="shared" si="1078"/>
        <v>0</v>
      </c>
      <c r="P350" s="31">
        <f t="shared" si="1079"/>
        <v>0</v>
      </c>
      <c r="Q350" s="31">
        <f t="shared" si="1080"/>
        <v>0</v>
      </c>
      <c r="R350" s="31">
        <f t="shared" si="1039"/>
        <v>14389</v>
      </c>
      <c r="S350" s="31">
        <f t="shared" si="1040"/>
        <v>14389</v>
      </c>
      <c r="T350" s="31">
        <f t="shared" si="1041"/>
        <v>14389</v>
      </c>
      <c r="U350" s="31">
        <f t="shared" si="1081"/>
        <v>0</v>
      </c>
      <c r="V350" s="31">
        <f t="shared" si="1082"/>
        <v>0</v>
      </c>
      <c r="W350" s="31">
        <f t="shared" si="1083"/>
        <v>0</v>
      </c>
      <c r="X350" s="31">
        <f t="shared" si="1042"/>
        <v>14389</v>
      </c>
      <c r="Y350" s="31">
        <f t="shared" si="1043"/>
        <v>14389</v>
      </c>
      <c r="Z350" s="31">
        <f t="shared" si="1044"/>
        <v>14389</v>
      </c>
      <c r="AA350" s="31">
        <f t="shared" si="1084"/>
        <v>0</v>
      </c>
      <c r="AB350" s="31">
        <f t="shared" si="1085"/>
        <v>0</v>
      </c>
      <c r="AC350" s="31">
        <f t="shared" si="1086"/>
        <v>0</v>
      </c>
      <c r="AD350" s="31">
        <f t="shared" si="1045"/>
        <v>14389</v>
      </c>
      <c r="AE350" s="31">
        <f t="shared" si="1046"/>
        <v>14389</v>
      </c>
      <c r="AF350" s="31">
        <f t="shared" si="1047"/>
        <v>14389</v>
      </c>
      <c r="AG350" s="31">
        <f t="shared" si="1087"/>
        <v>0</v>
      </c>
      <c r="AH350" s="31">
        <f t="shared" si="1088"/>
        <v>0</v>
      </c>
      <c r="AI350" s="31">
        <f t="shared" si="1089"/>
        <v>0</v>
      </c>
      <c r="AJ350" s="31">
        <f t="shared" si="1048"/>
        <v>14389</v>
      </c>
      <c r="AK350" s="31">
        <f t="shared" si="1049"/>
        <v>14389</v>
      </c>
      <c r="AL350" s="31">
        <f t="shared" si="1050"/>
        <v>14389</v>
      </c>
      <c r="AM350" s="31">
        <f t="shared" si="1090"/>
        <v>0</v>
      </c>
      <c r="AN350" s="31">
        <f t="shared" si="1091"/>
        <v>0</v>
      </c>
      <c r="AO350" s="31">
        <f t="shared" si="1092"/>
        <v>0</v>
      </c>
      <c r="AP350" s="31">
        <f t="shared" si="1051"/>
        <v>14389</v>
      </c>
      <c r="AQ350" s="31">
        <f t="shared" si="1052"/>
        <v>14389</v>
      </c>
      <c r="AR350" s="31">
        <f t="shared" si="1053"/>
        <v>14389</v>
      </c>
      <c r="AS350" s="31">
        <f t="shared" si="1093"/>
        <v>0</v>
      </c>
      <c r="AT350" s="31">
        <f t="shared" si="1094"/>
        <v>0</v>
      </c>
      <c r="AU350" s="31">
        <f t="shared" si="1095"/>
        <v>0</v>
      </c>
      <c r="AV350" s="31">
        <f t="shared" si="1054"/>
        <v>14389</v>
      </c>
      <c r="AW350" s="31">
        <f t="shared" si="1055"/>
        <v>14389</v>
      </c>
      <c r="AX350" s="31">
        <f t="shared" si="1056"/>
        <v>14389</v>
      </c>
      <c r="AY350" s="31">
        <f t="shared" si="1096"/>
        <v>0</v>
      </c>
      <c r="AZ350" s="31">
        <f t="shared" si="1097"/>
        <v>0</v>
      </c>
      <c r="BA350" s="31">
        <f t="shared" si="1098"/>
        <v>0</v>
      </c>
      <c r="BB350" s="31">
        <f t="shared" si="1057"/>
        <v>14389</v>
      </c>
      <c r="BC350" s="31">
        <f t="shared" si="1058"/>
        <v>14389</v>
      </c>
      <c r="BD350" s="31">
        <f t="shared" si="1059"/>
        <v>14389</v>
      </c>
      <c r="BE350" s="31">
        <f t="shared" si="1099"/>
        <v>0</v>
      </c>
      <c r="BF350" s="31">
        <f t="shared" si="1100"/>
        <v>0</v>
      </c>
      <c r="BG350" s="31">
        <f t="shared" si="1101"/>
        <v>0</v>
      </c>
      <c r="BH350" s="31">
        <f t="shared" si="1060"/>
        <v>14389</v>
      </c>
      <c r="BI350" s="31">
        <f t="shared" si="1061"/>
        <v>14389</v>
      </c>
      <c r="BJ350" s="31">
        <f t="shared" si="1062"/>
        <v>14389</v>
      </c>
      <c r="BK350" s="31">
        <f t="shared" si="1102"/>
        <v>0</v>
      </c>
      <c r="BL350" s="31">
        <f t="shared" si="1103"/>
        <v>0</v>
      </c>
      <c r="BM350" s="31">
        <f t="shared" si="1104"/>
        <v>0</v>
      </c>
      <c r="BN350" s="31">
        <f t="shared" si="1063"/>
        <v>14389</v>
      </c>
      <c r="BO350" s="31">
        <f t="shared" si="1064"/>
        <v>14389</v>
      </c>
      <c r="BP350" s="31">
        <f t="shared" si="1065"/>
        <v>14389</v>
      </c>
      <c r="BQ350" s="31">
        <f t="shared" si="1105"/>
        <v>0</v>
      </c>
      <c r="BR350" s="31">
        <f t="shared" si="1106"/>
        <v>0</v>
      </c>
      <c r="BS350" s="31">
        <f t="shared" si="1066"/>
        <v>14389</v>
      </c>
      <c r="BT350" s="31">
        <f t="shared" si="1067"/>
        <v>14389</v>
      </c>
      <c r="BU350" s="31">
        <f t="shared" si="1068"/>
        <v>14389</v>
      </c>
      <c r="BV350" s="31">
        <f t="shared" si="1107"/>
        <v>0</v>
      </c>
      <c r="BW350" s="31">
        <f t="shared" si="1108"/>
        <v>0</v>
      </c>
      <c r="BX350" s="31">
        <f t="shared" si="1069"/>
        <v>14389</v>
      </c>
      <c r="BY350" s="31">
        <f t="shared" si="1070"/>
        <v>14389</v>
      </c>
      <c r="BZ350" s="31">
        <f t="shared" si="1071"/>
        <v>14389</v>
      </c>
      <c r="CA350" s="31">
        <f t="shared" si="1109"/>
        <v>0</v>
      </c>
      <c r="CB350" s="31">
        <f t="shared" si="1110"/>
        <v>0</v>
      </c>
      <c r="CC350" s="31">
        <f t="shared" si="1111"/>
        <v>0</v>
      </c>
      <c r="CD350" s="31">
        <f t="shared" si="910"/>
        <v>14389</v>
      </c>
      <c r="CE350" s="31">
        <f t="shared" si="911"/>
        <v>14389</v>
      </c>
      <c r="CF350" s="31">
        <f t="shared" si="912"/>
        <v>14389</v>
      </c>
      <c r="CG350" s="31">
        <f t="shared" si="1112"/>
        <v>0</v>
      </c>
      <c r="CH350" s="24"/>
      <c r="CI350" s="40"/>
      <c r="CO350" s="1" t="s">
        <v>31</v>
      </c>
    </row>
    <row r="351" ht="43.75">
      <c r="A351" s="16" t="s">
        <v>244</v>
      </c>
      <c r="B351" s="17">
        <v>600</v>
      </c>
      <c r="C351" s="16"/>
      <c r="D351" s="16"/>
      <c r="E351" s="39" t="s">
        <v>45</v>
      </c>
      <c r="F351" s="31">
        <f t="shared" si="1072"/>
        <v>14389</v>
      </c>
      <c r="G351" s="31">
        <f t="shared" si="1073"/>
        <v>14389</v>
      </c>
      <c r="H351" s="31">
        <f t="shared" si="1074"/>
        <v>14389</v>
      </c>
      <c r="I351" s="31">
        <f t="shared" si="1075"/>
        <v>0</v>
      </c>
      <c r="J351" s="31">
        <f t="shared" si="1076"/>
        <v>0</v>
      </c>
      <c r="K351" s="31">
        <f t="shared" si="1077"/>
        <v>0</v>
      </c>
      <c r="L351" s="31">
        <f t="shared" si="1036"/>
        <v>14389</v>
      </c>
      <c r="M351" s="31">
        <f t="shared" si="1037"/>
        <v>14389</v>
      </c>
      <c r="N351" s="31">
        <f t="shared" si="1038"/>
        <v>14389</v>
      </c>
      <c r="O351" s="31">
        <f t="shared" si="1078"/>
        <v>0</v>
      </c>
      <c r="P351" s="31">
        <f t="shared" si="1079"/>
        <v>0</v>
      </c>
      <c r="Q351" s="31">
        <f t="shared" si="1080"/>
        <v>0</v>
      </c>
      <c r="R351" s="31">
        <f t="shared" si="1039"/>
        <v>14389</v>
      </c>
      <c r="S351" s="31">
        <f t="shared" si="1040"/>
        <v>14389</v>
      </c>
      <c r="T351" s="31">
        <f t="shared" si="1041"/>
        <v>14389</v>
      </c>
      <c r="U351" s="31">
        <f t="shared" si="1081"/>
        <v>0</v>
      </c>
      <c r="V351" s="31">
        <f t="shared" si="1082"/>
        <v>0</v>
      </c>
      <c r="W351" s="31">
        <f t="shared" si="1083"/>
        <v>0</v>
      </c>
      <c r="X351" s="31">
        <f t="shared" si="1042"/>
        <v>14389</v>
      </c>
      <c r="Y351" s="31">
        <f t="shared" si="1043"/>
        <v>14389</v>
      </c>
      <c r="Z351" s="31">
        <f t="shared" si="1044"/>
        <v>14389</v>
      </c>
      <c r="AA351" s="31">
        <f t="shared" si="1084"/>
        <v>0</v>
      </c>
      <c r="AB351" s="31">
        <f t="shared" si="1085"/>
        <v>0</v>
      </c>
      <c r="AC351" s="31">
        <f t="shared" si="1086"/>
        <v>0</v>
      </c>
      <c r="AD351" s="31">
        <f t="shared" si="1045"/>
        <v>14389</v>
      </c>
      <c r="AE351" s="31">
        <f t="shared" si="1046"/>
        <v>14389</v>
      </c>
      <c r="AF351" s="31">
        <f t="shared" si="1047"/>
        <v>14389</v>
      </c>
      <c r="AG351" s="31">
        <f t="shared" si="1087"/>
        <v>0</v>
      </c>
      <c r="AH351" s="31">
        <f t="shared" si="1088"/>
        <v>0</v>
      </c>
      <c r="AI351" s="31">
        <f t="shared" si="1089"/>
        <v>0</v>
      </c>
      <c r="AJ351" s="31">
        <f t="shared" si="1048"/>
        <v>14389</v>
      </c>
      <c r="AK351" s="31">
        <f t="shared" si="1049"/>
        <v>14389</v>
      </c>
      <c r="AL351" s="31">
        <f t="shared" si="1050"/>
        <v>14389</v>
      </c>
      <c r="AM351" s="31">
        <f t="shared" si="1090"/>
        <v>0</v>
      </c>
      <c r="AN351" s="31">
        <f t="shared" si="1091"/>
        <v>0</v>
      </c>
      <c r="AO351" s="31">
        <f t="shared" si="1092"/>
        <v>0</v>
      </c>
      <c r="AP351" s="31">
        <f t="shared" si="1051"/>
        <v>14389</v>
      </c>
      <c r="AQ351" s="31">
        <f t="shared" si="1052"/>
        <v>14389</v>
      </c>
      <c r="AR351" s="31">
        <f t="shared" si="1053"/>
        <v>14389</v>
      </c>
      <c r="AS351" s="31">
        <f t="shared" si="1093"/>
        <v>0</v>
      </c>
      <c r="AT351" s="31">
        <f t="shared" si="1094"/>
        <v>0</v>
      </c>
      <c r="AU351" s="31">
        <f t="shared" si="1095"/>
        <v>0</v>
      </c>
      <c r="AV351" s="31">
        <f t="shared" si="1054"/>
        <v>14389</v>
      </c>
      <c r="AW351" s="31">
        <f t="shared" si="1055"/>
        <v>14389</v>
      </c>
      <c r="AX351" s="31">
        <f t="shared" si="1056"/>
        <v>14389</v>
      </c>
      <c r="AY351" s="31">
        <f t="shared" si="1096"/>
        <v>0</v>
      </c>
      <c r="AZ351" s="31">
        <f t="shared" si="1097"/>
        <v>0</v>
      </c>
      <c r="BA351" s="31">
        <f t="shared" si="1098"/>
        <v>0</v>
      </c>
      <c r="BB351" s="31">
        <f t="shared" si="1057"/>
        <v>14389</v>
      </c>
      <c r="BC351" s="31">
        <f t="shared" si="1058"/>
        <v>14389</v>
      </c>
      <c r="BD351" s="31">
        <f t="shared" si="1059"/>
        <v>14389</v>
      </c>
      <c r="BE351" s="31">
        <f t="shared" si="1099"/>
        <v>0</v>
      </c>
      <c r="BF351" s="31">
        <f t="shared" si="1100"/>
        <v>0</v>
      </c>
      <c r="BG351" s="31">
        <f t="shared" si="1101"/>
        <v>0</v>
      </c>
      <c r="BH351" s="31">
        <f t="shared" si="1060"/>
        <v>14389</v>
      </c>
      <c r="BI351" s="31">
        <f t="shared" si="1061"/>
        <v>14389</v>
      </c>
      <c r="BJ351" s="31">
        <f t="shared" si="1062"/>
        <v>14389</v>
      </c>
      <c r="BK351" s="31">
        <f t="shared" si="1102"/>
        <v>0</v>
      </c>
      <c r="BL351" s="31">
        <f t="shared" si="1103"/>
        <v>0</v>
      </c>
      <c r="BM351" s="31">
        <f t="shared" si="1104"/>
        <v>0</v>
      </c>
      <c r="BN351" s="31">
        <f t="shared" si="1063"/>
        <v>14389</v>
      </c>
      <c r="BO351" s="31">
        <f t="shared" si="1064"/>
        <v>14389</v>
      </c>
      <c r="BP351" s="31">
        <f t="shared" si="1065"/>
        <v>14389</v>
      </c>
      <c r="BQ351" s="31">
        <f t="shared" si="1105"/>
        <v>0</v>
      </c>
      <c r="BR351" s="31">
        <f t="shared" si="1106"/>
        <v>0</v>
      </c>
      <c r="BS351" s="31">
        <f t="shared" si="1066"/>
        <v>14389</v>
      </c>
      <c r="BT351" s="31">
        <f t="shared" si="1067"/>
        <v>14389</v>
      </c>
      <c r="BU351" s="31">
        <f t="shared" si="1068"/>
        <v>14389</v>
      </c>
      <c r="BV351" s="31">
        <f t="shared" si="1107"/>
        <v>0</v>
      </c>
      <c r="BW351" s="31">
        <f t="shared" si="1108"/>
        <v>0</v>
      </c>
      <c r="BX351" s="31">
        <f t="shared" si="1069"/>
        <v>14389</v>
      </c>
      <c r="BY351" s="31">
        <f t="shared" si="1070"/>
        <v>14389</v>
      </c>
      <c r="BZ351" s="31">
        <f t="shared" si="1071"/>
        <v>14389</v>
      </c>
      <c r="CA351" s="31">
        <f t="shared" si="1109"/>
        <v>0</v>
      </c>
      <c r="CB351" s="31">
        <f t="shared" si="1110"/>
        <v>0</v>
      </c>
      <c r="CC351" s="31">
        <f t="shared" si="1111"/>
        <v>0</v>
      </c>
      <c r="CD351" s="31">
        <f t="shared" si="910"/>
        <v>14389</v>
      </c>
      <c r="CE351" s="31">
        <f t="shared" si="911"/>
        <v>14389</v>
      </c>
      <c r="CF351" s="31">
        <f t="shared" si="912"/>
        <v>14389</v>
      </c>
      <c r="CG351" s="31">
        <f t="shared" si="1112"/>
        <v>0</v>
      </c>
      <c r="CH351" s="24"/>
      <c r="CI351" s="40"/>
      <c r="CM351" s="1" t="s">
        <v>29</v>
      </c>
    </row>
    <row r="352" ht="15">
      <c r="A352" s="16" t="s">
        <v>244</v>
      </c>
      <c r="B352" s="17">
        <v>620</v>
      </c>
      <c r="C352" s="16"/>
      <c r="D352" s="16"/>
      <c r="E352" s="39" t="s">
        <v>46</v>
      </c>
      <c r="F352" s="31">
        <f t="shared" si="1072"/>
        <v>14389</v>
      </c>
      <c r="G352" s="31">
        <f t="shared" si="1073"/>
        <v>14389</v>
      </c>
      <c r="H352" s="31">
        <f t="shared" si="1074"/>
        <v>14389</v>
      </c>
      <c r="I352" s="31">
        <f t="shared" si="1075"/>
        <v>0</v>
      </c>
      <c r="J352" s="31">
        <f t="shared" si="1076"/>
        <v>0</v>
      </c>
      <c r="K352" s="31">
        <f t="shared" si="1077"/>
        <v>0</v>
      </c>
      <c r="L352" s="31">
        <f t="shared" si="1036"/>
        <v>14389</v>
      </c>
      <c r="M352" s="31">
        <f t="shared" si="1037"/>
        <v>14389</v>
      </c>
      <c r="N352" s="31">
        <f t="shared" si="1038"/>
        <v>14389</v>
      </c>
      <c r="O352" s="31">
        <f t="shared" si="1078"/>
        <v>0</v>
      </c>
      <c r="P352" s="31">
        <f t="shared" si="1079"/>
        <v>0</v>
      </c>
      <c r="Q352" s="31">
        <f t="shared" si="1080"/>
        <v>0</v>
      </c>
      <c r="R352" s="31">
        <f t="shared" si="1039"/>
        <v>14389</v>
      </c>
      <c r="S352" s="31">
        <f t="shared" si="1040"/>
        <v>14389</v>
      </c>
      <c r="T352" s="31">
        <f t="shared" si="1041"/>
        <v>14389</v>
      </c>
      <c r="U352" s="31">
        <f t="shared" si="1081"/>
        <v>0</v>
      </c>
      <c r="V352" s="31">
        <f t="shared" si="1082"/>
        <v>0</v>
      </c>
      <c r="W352" s="31">
        <f t="shared" si="1083"/>
        <v>0</v>
      </c>
      <c r="X352" s="31">
        <f t="shared" si="1042"/>
        <v>14389</v>
      </c>
      <c r="Y352" s="31">
        <f t="shared" si="1043"/>
        <v>14389</v>
      </c>
      <c r="Z352" s="31">
        <f t="shared" si="1044"/>
        <v>14389</v>
      </c>
      <c r="AA352" s="31">
        <f t="shared" si="1084"/>
        <v>0</v>
      </c>
      <c r="AB352" s="31">
        <f t="shared" si="1085"/>
        <v>0</v>
      </c>
      <c r="AC352" s="31">
        <f t="shared" si="1086"/>
        <v>0</v>
      </c>
      <c r="AD352" s="31">
        <f t="shared" si="1045"/>
        <v>14389</v>
      </c>
      <c r="AE352" s="31">
        <f t="shared" si="1046"/>
        <v>14389</v>
      </c>
      <c r="AF352" s="31">
        <f t="shared" si="1047"/>
        <v>14389</v>
      </c>
      <c r="AG352" s="31">
        <f t="shared" si="1087"/>
        <v>0</v>
      </c>
      <c r="AH352" s="31">
        <f t="shared" si="1088"/>
        <v>0</v>
      </c>
      <c r="AI352" s="31">
        <f t="shared" si="1089"/>
        <v>0</v>
      </c>
      <c r="AJ352" s="31">
        <f t="shared" si="1048"/>
        <v>14389</v>
      </c>
      <c r="AK352" s="31">
        <f t="shared" si="1049"/>
        <v>14389</v>
      </c>
      <c r="AL352" s="31">
        <f t="shared" si="1050"/>
        <v>14389</v>
      </c>
      <c r="AM352" s="31">
        <f t="shared" si="1090"/>
        <v>0</v>
      </c>
      <c r="AN352" s="31">
        <f t="shared" si="1091"/>
        <v>0</v>
      </c>
      <c r="AO352" s="31">
        <f t="shared" si="1092"/>
        <v>0</v>
      </c>
      <c r="AP352" s="31">
        <f t="shared" si="1051"/>
        <v>14389</v>
      </c>
      <c r="AQ352" s="31">
        <f t="shared" si="1052"/>
        <v>14389</v>
      </c>
      <c r="AR352" s="31">
        <f t="shared" si="1053"/>
        <v>14389</v>
      </c>
      <c r="AS352" s="31">
        <f t="shared" si="1093"/>
        <v>0</v>
      </c>
      <c r="AT352" s="31">
        <f t="shared" si="1094"/>
        <v>0</v>
      </c>
      <c r="AU352" s="31">
        <f t="shared" si="1095"/>
        <v>0</v>
      </c>
      <c r="AV352" s="31">
        <f t="shared" si="1054"/>
        <v>14389</v>
      </c>
      <c r="AW352" s="31">
        <f t="shared" si="1055"/>
        <v>14389</v>
      </c>
      <c r="AX352" s="31">
        <f t="shared" si="1056"/>
        <v>14389</v>
      </c>
      <c r="AY352" s="31">
        <f t="shared" si="1096"/>
        <v>0</v>
      </c>
      <c r="AZ352" s="31">
        <f t="shared" si="1097"/>
        <v>0</v>
      </c>
      <c r="BA352" s="31">
        <f t="shared" si="1098"/>
        <v>0</v>
      </c>
      <c r="BB352" s="31">
        <f t="shared" si="1057"/>
        <v>14389</v>
      </c>
      <c r="BC352" s="31">
        <f t="shared" si="1058"/>
        <v>14389</v>
      </c>
      <c r="BD352" s="31">
        <f t="shared" si="1059"/>
        <v>14389</v>
      </c>
      <c r="BE352" s="31">
        <f t="shared" si="1099"/>
        <v>0</v>
      </c>
      <c r="BF352" s="31">
        <f t="shared" si="1100"/>
        <v>0</v>
      </c>
      <c r="BG352" s="31">
        <f t="shared" si="1101"/>
        <v>0</v>
      </c>
      <c r="BH352" s="31">
        <f t="shared" si="1060"/>
        <v>14389</v>
      </c>
      <c r="BI352" s="31">
        <f t="shared" si="1061"/>
        <v>14389</v>
      </c>
      <c r="BJ352" s="31">
        <f t="shared" si="1062"/>
        <v>14389</v>
      </c>
      <c r="BK352" s="31">
        <f t="shared" si="1102"/>
        <v>0</v>
      </c>
      <c r="BL352" s="31">
        <f t="shared" si="1103"/>
        <v>0</v>
      </c>
      <c r="BM352" s="31">
        <f t="shared" si="1104"/>
        <v>0</v>
      </c>
      <c r="BN352" s="31">
        <f t="shared" si="1063"/>
        <v>14389</v>
      </c>
      <c r="BO352" s="31">
        <f t="shared" si="1064"/>
        <v>14389</v>
      </c>
      <c r="BP352" s="31">
        <f t="shared" si="1065"/>
        <v>14389</v>
      </c>
      <c r="BQ352" s="31">
        <f t="shared" si="1105"/>
        <v>0</v>
      </c>
      <c r="BR352" s="31">
        <f t="shared" si="1106"/>
        <v>0</v>
      </c>
      <c r="BS352" s="31">
        <f t="shared" si="1066"/>
        <v>14389</v>
      </c>
      <c r="BT352" s="31">
        <f t="shared" si="1067"/>
        <v>14389</v>
      </c>
      <c r="BU352" s="31">
        <f t="shared" si="1068"/>
        <v>14389</v>
      </c>
      <c r="BV352" s="31">
        <f t="shared" si="1107"/>
        <v>0</v>
      </c>
      <c r="BW352" s="31">
        <f t="shared" si="1108"/>
        <v>0</v>
      </c>
      <c r="BX352" s="31">
        <f t="shared" si="1069"/>
        <v>14389</v>
      </c>
      <c r="BY352" s="31">
        <f t="shared" si="1070"/>
        <v>14389</v>
      </c>
      <c r="BZ352" s="31">
        <f t="shared" si="1071"/>
        <v>14389</v>
      </c>
      <c r="CA352" s="31">
        <f t="shared" si="1109"/>
        <v>0</v>
      </c>
      <c r="CB352" s="31">
        <f t="shared" si="1110"/>
        <v>0</v>
      </c>
      <c r="CC352" s="31">
        <f t="shared" si="1111"/>
        <v>0</v>
      </c>
      <c r="CD352" s="31">
        <f t="shared" si="910"/>
        <v>14389</v>
      </c>
      <c r="CE352" s="31">
        <f t="shared" si="911"/>
        <v>14389</v>
      </c>
      <c r="CF352" s="31">
        <f t="shared" si="912"/>
        <v>14389</v>
      </c>
      <c r="CG352" s="31">
        <f t="shared" si="1112"/>
        <v>0</v>
      </c>
      <c r="CH352" s="24"/>
      <c r="CI352" s="40"/>
      <c r="CN352" s="1" t="s">
        <v>30</v>
      </c>
    </row>
    <row r="353" ht="15">
      <c r="A353" s="16" t="s">
        <v>244</v>
      </c>
      <c r="B353" s="17">
        <v>620</v>
      </c>
      <c r="C353" s="16" t="s">
        <v>49</v>
      </c>
      <c r="D353" s="16" t="s">
        <v>42</v>
      </c>
      <c r="E353" s="39" t="s">
        <v>50</v>
      </c>
      <c r="F353" s="31">
        <v>14389</v>
      </c>
      <c r="G353" s="31">
        <v>14389</v>
      </c>
      <c r="H353" s="31">
        <v>14389</v>
      </c>
      <c r="I353" s="31"/>
      <c r="J353" s="31"/>
      <c r="K353" s="31"/>
      <c r="L353" s="31">
        <f t="shared" si="1036"/>
        <v>14389</v>
      </c>
      <c r="M353" s="31">
        <f t="shared" si="1037"/>
        <v>14389</v>
      </c>
      <c r="N353" s="31">
        <f t="shared" si="1038"/>
        <v>14389</v>
      </c>
      <c r="O353" s="31"/>
      <c r="P353" s="31"/>
      <c r="Q353" s="31"/>
      <c r="R353" s="31">
        <f t="shared" si="1039"/>
        <v>14389</v>
      </c>
      <c r="S353" s="31">
        <f t="shared" si="1040"/>
        <v>14389</v>
      </c>
      <c r="T353" s="31">
        <f t="shared" si="1041"/>
        <v>14389</v>
      </c>
      <c r="U353" s="31"/>
      <c r="V353" s="31"/>
      <c r="W353" s="31"/>
      <c r="X353" s="31">
        <f t="shared" si="1042"/>
        <v>14389</v>
      </c>
      <c r="Y353" s="31">
        <f t="shared" si="1043"/>
        <v>14389</v>
      </c>
      <c r="Z353" s="31">
        <f t="shared" si="1044"/>
        <v>14389</v>
      </c>
      <c r="AA353" s="31"/>
      <c r="AB353" s="31"/>
      <c r="AC353" s="31"/>
      <c r="AD353" s="31">
        <f t="shared" si="1045"/>
        <v>14389</v>
      </c>
      <c r="AE353" s="31">
        <f t="shared" si="1046"/>
        <v>14389</v>
      </c>
      <c r="AF353" s="31">
        <f t="shared" si="1047"/>
        <v>14389</v>
      </c>
      <c r="AG353" s="31"/>
      <c r="AH353" s="31"/>
      <c r="AI353" s="31"/>
      <c r="AJ353" s="31">
        <f t="shared" si="1048"/>
        <v>14389</v>
      </c>
      <c r="AK353" s="31">
        <f t="shared" si="1049"/>
        <v>14389</v>
      </c>
      <c r="AL353" s="31">
        <f t="shared" si="1050"/>
        <v>14389</v>
      </c>
      <c r="AM353" s="31"/>
      <c r="AN353" s="31"/>
      <c r="AO353" s="31"/>
      <c r="AP353" s="31">
        <f t="shared" si="1051"/>
        <v>14389</v>
      </c>
      <c r="AQ353" s="31">
        <f t="shared" si="1052"/>
        <v>14389</v>
      </c>
      <c r="AR353" s="31">
        <f t="shared" si="1053"/>
        <v>14389</v>
      </c>
      <c r="AS353" s="31"/>
      <c r="AT353" s="31"/>
      <c r="AU353" s="31"/>
      <c r="AV353" s="31">
        <f t="shared" si="1054"/>
        <v>14389</v>
      </c>
      <c r="AW353" s="31">
        <f t="shared" si="1055"/>
        <v>14389</v>
      </c>
      <c r="AX353" s="31">
        <f t="shared" si="1056"/>
        <v>14389</v>
      </c>
      <c r="AY353" s="31"/>
      <c r="AZ353" s="31"/>
      <c r="BA353" s="31"/>
      <c r="BB353" s="31">
        <f t="shared" si="1057"/>
        <v>14389</v>
      </c>
      <c r="BC353" s="31">
        <f t="shared" si="1058"/>
        <v>14389</v>
      </c>
      <c r="BD353" s="31">
        <f t="shared" si="1059"/>
        <v>14389</v>
      </c>
      <c r="BE353" s="31"/>
      <c r="BF353" s="31"/>
      <c r="BG353" s="31"/>
      <c r="BH353" s="31">
        <f t="shared" si="1060"/>
        <v>14389</v>
      </c>
      <c r="BI353" s="31">
        <f t="shared" si="1061"/>
        <v>14389</v>
      </c>
      <c r="BJ353" s="31">
        <f t="shared" si="1062"/>
        <v>14389</v>
      </c>
      <c r="BK353" s="31"/>
      <c r="BL353" s="31"/>
      <c r="BM353" s="31"/>
      <c r="BN353" s="31">
        <f t="shared" si="1063"/>
        <v>14389</v>
      </c>
      <c r="BO353" s="31">
        <f t="shared" si="1064"/>
        <v>14389</v>
      </c>
      <c r="BP353" s="31">
        <f t="shared" si="1065"/>
        <v>14389</v>
      </c>
      <c r="BQ353" s="31"/>
      <c r="BR353" s="31"/>
      <c r="BS353" s="31">
        <f t="shared" si="1066"/>
        <v>14389</v>
      </c>
      <c r="BT353" s="31">
        <f t="shared" si="1067"/>
        <v>14389</v>
      </c>
      <c r="BU353" s="31">
        <f t="shared" si="1068"/>
        <v>14389</v>
      </c>
      <c r="BV353" s="31"/>
      <c r="BW353" s="31"/>
      <c r="BX353" s="31">
        <f t="shared" si="1069"/>
        <v>14389</v>
      </c>
      <c r="BY353" s="31">
        <f t="shared" si="1070"/>
        <v>14389</v>
      </c>
      <c r="BZ353" s="31">
        <f t="shared" si="1071"/>
        <v>14389</v>
      </c>
      <c r="CA353" s="31"/>
      <c r="CB353" s="31"/>
      <c r="CC353" s="31"/>
      <c r="CD353" s="31">
        <f t="shared" si="910"/>
        <v>14389</v>
      </c>
      <c r="CE353" s="31">
        <f t="shared" si="911"/>
        <v>14389</v>
      </c>
      <c r="CF353" s="31">
        <f t="shared" si="912"/>
        <v>14389</v>
      </c>
      <c r="CG353" s="31"/>
      <c r="CH353" s="24"/>
      <c r="CI353" s="40"/>
    </row>
    <row r="354" ht="15">
      <c r="A354" s="16" t="s">
        <v>245</v>
      </c>
      <c r="B354" s="17"/>
      <c r="C354" s="16"/>
      <c r="D354" s="16"/>
      <c r="E354" s="39" t="s">
        <v>206</v>
      </c>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f t="shared" si="1109"/>
        <v>398</v>
      </c>
      <c r="CB354" s="31">
        <f t="shared" si="1110"/>
        <v>0</v>
      </c>
      <c r="CC354" s="31">
        <f t="shared" si="1111"/>
        <v>0</v>
      </c>
      <c r="CD354" s="31">
        <f t="shared" si="910"/>
        <v>398</v>
      </c>
      <c r="CE354" s="31">
        <f t="shared" si="911"/>
        <v>0</v>
      </c>
      <c r="CF354" s="31">
        <f t="shared" si="912"/>
        <v>0</v>
      </c>
      <c r="CG354" s="31">
        <f t="shared" si="1112"/>
        <v>0</v>
      </c>
      <c r="CH354" s="24"/>
      <c r="CI354" s="40"/>
    </row>
    <row r="355" ht="15">
      <c r="A355" s="16" t="s">
        <v>245</v>
      </c>
      <c r="B355" s="17">
        <v>600</v>
      </c>
      <c r="C355" s="16"/>
      <c r="D355" s="16"/>
      <c r="E355" s="39" t="s">
        <v>45</v>
      </c>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f t="shared" si="1109"/>
        <v>398</v>
      </c>
      <c r="CB355" s="31">
        <f t="shared" si="1110"/>
        <v>0</v>
      </c>
      <c r="CC355" s="31">
        <f t="shared" si="1111"/>
        <v>0</v>
      </c>
      <c r="CD355" s="31">
        <f t="shared" si="910"/>
        <v>398</v>
      </c>
      <c r="CE355" s="31">
        <f t="shared" si="911"/>
        <v>0</v>
      </c>
      <c r="CF355" s="31">
        <f t="shared" si="912"/>
        <v>0</v>
      </c>
      <c r="CG355" s="31">
        <f t="shared" si="1112"/>
        <v>0</v>
      </c>
      <c r="CH355" s="24"/>
      <c r="CI355" s="40"/>
    </row>
    <row r="356" ht="15">
      <c r="A356" s="16" t="s">
        <v>245</v>
      </c>
      <c r="B356" s="17">
        <v>620</v>
      </c>
      <c r="C356" s="16"/>
      <c r="D356" s="16"/>
      <c r="E356" s="39" t="s">
        <v>46</v>
      </c>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f t="shared" si="1109"/>
        <v>398</v>
      </c>
      <c r="CB356" s="31">
        <f t="shared" si="1110"/>
        <v>0</v>
      </c>
      <c r="CC356" s="31">
        <f t="shared" si="1111"/>
        <v>0</v>
      </c>
      <c r="CD356" s="31">
        <f t="shared" si="910"/>
        <v>398</v>
      </c>
      <c r="CE356" s="31">
        <f t="shared" si="911"/>
        <v>0</v>
      </c>
      <c r="CF356" s="31">
        <f t="shared" si="912"/>
        <v>0</v>
      </c>
      <c r="CG356" s="31">
        <f t="shared" si="1112"/>
        <v>0</v>
      </c>
      <c r="CH356" s="24"/>
      <c r="CI356" s="40"/>
    </row>
    <row r="357" ht="15">
      <c r="A357" s="16" t="s">
        <v>245</v>
      </c>
      <c r="B357" s="17">
        <v>620</v>
      </c>
      <c r="C357" s="16" t="s">
        <v>49</v>
      </c>
      <c r="D357" s="16" t="s">
        <v>42</v>
      </c>
      <c r="E357" s="39" t="s">
        <v>50</v>
      </c>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v>398</v>
      </c>
      <c r="CB357" s="31"/>
      <c r="CC357" s="31"/>
      <c r="CD357" s="31">
        <f t="shared" si="910"/>
        <v>398</v>
      </c>
      <c r="CE357" s="31">
        <f t="shared" si="911"/>
        <v>0</v>
      </c>
      <c r="CF357" s="31">
        <f t="shared" si="912"/>
        <v>0</v>
      </c>
      <c r="CG357" s="31"/>
      <c r="CH357" s="24"/>
      <c r="CI357" s="40"/>
    </row>
    <row r="358" s="26" customFormat="1" ht="29.850000000000001">
      <c r="A358" s="27" t="s">
        <v>246</v>
      </c>
      <c r="B358" s="28"/>
      <c r="C358" s="27"/>
      <c r="D358" s="27"/>
      <c r="E358" s="29" t="s">
        <v>247</v>
      </c>
      <c r="F358" s="30">
        <f>F359+F388</f>
        <v>53150.699999999997</v>
      </c>
      <c r="G358" s="30">
        <f>G359+G388</f>
        <v>53502</v>
      </c>
      <c r="H358" s="30">
        <f>H359+H388</f>
        <v>53502</v>
      </c>
      <c r="I358" s="30">
        <f>I359+I388</f>
        <v>0</v>
      </c>
      <c r="J358" s="30">
        <f>J359+J388</f>
        <v>0</v>
      </c>
      <c r="K358" s="30">
        <f>K359+K388</f>
        <v>0</v>
      </c>
      <c r="L358" s="30">
        <f t="shared" si="1036"/>
        <v>53150.699999999997</v>
      </c>
      <c r="M358" s="30">
        <f t="shared" si="1037"/>
        <v>53502</v>
      </c>
      <c r="N358" s="30">
        <f t="shared" si="1038"/>
        <v>53502</v>
      </c>
      <c r="O358" s="30">
        <f>O359+O388</f>
        <v>96537.514999999999</v>
      </c>
      <c r="P358" s="30">
        <f>P359+P388</f>
        <v>15304.700000000001</v>
      </c>
      <c r="Q358" s="30">
        <f>Q359+Q388</f>
        <v>15304.700000000001</v>
      </c>
      <c r="R358" s="30">
        <f t="shared" si="1039"/>
        <v>149688.215</v>
      </c>
      <c r="S358" s="30">
        <f t="shared" si="1040"/>
        <v>68806.699999999997</v>
      </c>
      <c r="T358" s="30">
        <f t="shared" si="1041"/>
        <v>68806.699999999997</v>
      </c>
      <c r="U358" s="30">
        <f>U359+U388</f>
        <v>0</v>
      </c>
      <c r="V358" s="30">
        <f>V359+V388</f>
        <v>0</v>
      </c>
      <c r="W358" s="30">
        <f>W359+W388</f>
        <v>0</v>
      </c>
      <c r="X358" s="30">
        <f t="shared" si="1042"/>
        <v>149688.215</v>
      </c>
      <c r="Y358" s="30">
        <f t="shared" si="1043"/>
        <v>68806.699999999997</v>
      </c>
      <c r="Z358" s="30">
        <f t="shared" si="1044"/>
        <v>68806.699999999997</v>
      </c>
      <c r="AA358" s="30">
        <f>AA359+AA388</f>
        <v>0</v>
      </c>
      <c r="AB358" s="30">
        <f>AB359+AB388</f>
        <v>0</v>
      </c>
      <c r="AC358" s="30">
        <f>AC359+AC388</f>
        <v>0</v>
      </c>
      <c r="AD358" s="30">
        <f t="shared" si="1045"/>
        <v>149688.215</v>
      </c>
      <c r="AE358" s="30">
        <f t="shared" si="1046"/>
        <v>68806.699999999997</v>
      </c>
      <c r="AF358" s="30">
        <f t="shared" si="1047"/>
        <v>68806.699999999997</v>
      </c>
      <c r="AG358" s="30">
        <f>AG359+AG388</f>
        <v>0</v>
      </c>
      <c r="AH358" s="30">
        <f>AH359+AH388</f>
        <v>0</v>
      </c>
      <c r="AI358" s="30">
        <f>AI359+AI388</f>
        <v>0</v>
      </c>
      <c r="AJ358" s="30">
        <f t="shared" si="1048"/>
        <v>149688.215</v>
      </c>
      <c r="AK358" s="30">
        <f t="shared" si="1049"/>
        <v>68806.699999999997</v>
      </c>
      <c r="AL358" s="30">
        <f t="shared" si="1050"/>
        <v>68806.699999999997</v>
      </c>
      <c r="AM358" s="30">
        <f>AM359+AM388</f>
        <v>0</v>
      </c>
      <c r="AN358" s="30">
        <f>AN359+AN388</f>
        <v>0</v>
      </c>
      <c r="AO358" s="30">
        <f>AO359+AO388</f>
        <v>0</v>
      </c>
      <c r="AP358" s="30">
        <f t="shared" si="1051"/>
        <v>149688.215</v>
      </c>
      <c r="AQ358" s="30">
        <f t="shared" si="1052"/>
        <v>68806.699999999997</v>
      </c>
      <c r="AR358" s="30">
        <f t="shared" si="1053"/>
        <v>68806.699999999997</v>
      </c>
      <c r="AS358" s="30">
        <f>AS359+AS388</f>
        <v>0</v>
      </c>
      <c r="AT358" s="30">
        <f>AT359+AT388</f>
        <v>0</v>
      </c>
      <c r="AU358" s="30">
        <f>AU359+AU388</f>
        <v>0</v>
      </c>
      <c r="AV358" s="30">
        <f t="shared" si="1054"/>
        <v>149688.215</v>
      </c>
      <c r="AW358" s="30">
        <f t="shared" si="1055"/>
        <v>68806.699999999997</v>
      </c>
      <c r="AX358" s="30">
        <f t="shared" si="1056"/>
        <v>68806.699999999997</v>
      </c>
      <c r="AY358" s="30">
        <f>AY359+AY388</f>
        <v>0</v>
      </c>
      <c r="AZ358" s="30">
        <f>AZ359+AZ388</f>
        <v>0</v>
      </c>
      <c r="BA358" s="30">
        <f>BA359+BA388</f>
        <v>0</v>
      </c>
      <c r="BB358" s="30">
        <f t="shared" si="1057"/>
        <v>149688.215</v>
      </c>
      <c r="BC358" s="30">
        <f t="shared" si="1058"/>
        <v>68806.699999999997</v>
      </c>
      <c r="BD358" s="30">
        <f t="shared" si="1059"/>
        <v>68806.699999999997</v>
      </c>
      <c r="BE358" s="30">
        <f>BE359+BE388</f>
        <v>0</v>
      </c>
      <c r="BF358" s="30">
        <f>BF359+BF388</f>
        <v>0</v>
      </c>
      <c r="BG358" s="30">
        <f>BG359+BG388</f>
        <v>0</v>
      </c>
      <c r="BH358" s="30">
        <f t="shared" si="1060"/>
        <v>149688.215</v>
      </c>
      <c r="BI358" s="30">
        <f t="shared" si="1061"/>
        <v>68806.699999999997</v>
      </c>
      <c r="BJ358" s="30">
        <f t="shared" si="1062"/>
        <v>68806.699999999997</v>
      </c>
      <c r="BK358" s="30">
        <f>BK359+BK388</f>
        <v>0</v>
      </c>
      <c r="BL358" s="30">
        <f>BL359+BL388</f>
        <v>0</v>
      </c>
      <c r="BM358" s="30">
        <f>BM359+BM388</f>
        <v>0</v>
      </c>
      <c r="BN358" s="30">
        <f t="shared" si="1063"/>
        <v>149688.215</v>
      </c>
      <c r="BO358" s="30">
        <f t="shared" si="1064"/>
        <v>68806.699999999997</v>
      </c>
      <c r="BP358" s="30">
        <f t="shared" si="1065"/>
        <v>68806.699999999997</v>
      </c>
      <c r="BQ358" s="30">
        <f>BQ359+BQ388</f>
        <v>0</v>
      </c>
      <c r="BR358" s="30">
        <f>BR359+BR388</f>
        <v>0</v>
      </c>
      <c r="BS358" s="31">
        <f t="shared" si="1066"/>
        <v>149688.215</v>
      </c>
      <c r="BT358" s="31">
        <f t="shared" si="1067"/>
        <v>68806.699999999997</v>
      </c>
      <c r="BU358" s="31">
        <f t="shared" si="1068"/>
        <v>68806.699999999997</v>
      </c>
      <c r="BV358" s="30">
        <f>BV359+BV388</f>
        <v>0</v>
      </c>
      <c r="BW358" s="30">
        <f>BW359+BW388</f>
        <v>0</v>
      </c>
      <c r="BX358" s="30">
        <f t="shared" si="1069"/>
        <v>149688.215</v>
      </c>
      <c r="BY358" s="30">
        <f t="shared" si="1070"/>
        <v>68806.699999999997</v>
      </c>
      <c r="BZ358" s="30">
        <f t="shared" si="1071"/>
        <v>68806.699999999997</v>
      </c>
      <c r="CA358" s="30">
        <f>CA359+CA388</f>
        <v>0</v>
      </c>
      <c r="CB358" s="30">
        <f>CB359+CB388</f>
        <v>0</v>
      </c>
      <c r="CC358" s="30">
        <f>CC359+CC388</f>
        <v>0</v>
      </c>
      <c r="CD358" s="30">
        <f t="shared" si="910"/>
        <v>149688.215</v>
      </c>
      <c r="CE358" s="30">
        <f t="shared" si="911"/>
        <v>68806.699999999997</v>
      </c>
      <c r="CF358" s="30">
        <f t="shared" si="912"/>
        <v>68806.699999999997</v>
      </c>
      <c r="CG358" s="30">
        <f>CG359+CG388</f>
        <v>0</v>
      </c>
      <c r="CH358" s="24"/>
      <c r="CI358" s="40"/>
      <c r="CJ358" s="26" t="s">
        <v>26</v>
      </c>
    </row>
    <row r="359" s="33" customFormat="1" ht="43.75">
      <c r="A359" s="34" t="s">
        <v>248</v>
      </c>
      <c r="B359" s="35"/>
      <c r="C359" s="34"/>
      <c r="D359" s="34"/>
      <c r="E359" s="36" t="s">
        <v>249</v>
      </c>
      <c r="F359" s="37">
        <f>F360</f>
        <v>20275.200000000001</v>
      </c>
      <c r="G359" s="37">
        <f>G360</f>
        <v>20626.5</v>
      </c>
      <c r="H359" s="37">
        <f>H360</f>
        <v>20626.5</v>
      </c>
      <c r="I359" s="37">
        <f>I360</f>
        <v>0</v>
      </c>
      <c r="J359" s="37">
        <f>J360</f>
        <v>0</v>
      </c>
      <c r="K359" s="37">
        <f>K360</f>
        <v>0</v>
      </c>
      <c r="L359" s="37">
        <f t="shared" si="1036"/>
        <v>20275.200000000001</v>
      </c>
      <c r="M359" s="37">
        <f t="shared" si="1037"/>
        <v>20626.5</v>
      </c>
      <c r="N359" s="37">
        <f t="shared" si="1038"/>
        <v>20626.5</v>
      </c>
      <c r="O359" s="37">
        <f>O360+O383</f>
        <v>96537.514999999999</v>
      </c>
      <c r="P359" s="37">
        <f>P360+P383</f>
        <v>15304.700000000001</v>
      </c>
      <c r="Q359" s="37">
        <f>Q360+Q383</f>
        <v>15304.700000000001</v>
      </c>
      <c r="R359" s="37">
        <f t="shared" si="1039"/>
        <v>116812.715</v>
      </c>
      <c r="S359" s="37">
        <f t="shared" si="1040"/>
        <v>35931.199999999997</v>
      </c>
      <c r="T359" s="37">
        <f t="shared" si="1041"/>
        <v>35931.199999999997</v>
      </c>
      <c r="U359" s="37">
        <f>U360+U383</f>
        <v>0</v>
      </c>
      <c r="V359" s="37">
        <f>V360+V383</f>
        <v>0</v>
      </c>
      <c r="W359" s="37">
        <f>W360+W383</f>
        <v>0</v>
      </c>
      <c r="X359" s="37">
        <f t="shared" si="1042"/>
        <v>116812.715</v>
      </c>
      <c r="Y359" s="37">
        <f t="shared" si="1043"/>
        <v>35931.199999999997</v>
      </c>
      <c r="Z359" s="37">
        <f t="shared" si="1044"/>
        <v>35931.199999999997</v>
      </c>
      <c r="AA359" s="37">
        <f>AA360+AA383</f>
        <v>0</v>
      </c>
      <c r="AB359" s="37">
        <f>AB360+AB383</f>
        <v>0</v>
      </c>
      <c r="AC359" s="37">
        <f>AC360+AC383</f>
        <v>0</v>
      </c>
      <c r="AD359" s="37">
        <f t="shared" si="1045"/>
        <v>116812.715</v>
      </c>
      <c r="AE359" s="37">
        <f t="shared" si="1046"/>
        <v>35931.199999999997</v>
      </c>
      <c r="AF359" s="37">
        <f t="shared" si="1047"/>
        <v>35931.199999999997</v>
      </c>
      <c r="AG359" s="37">
        <f>AG360+AG383</f>
        <v>0</v>
      </c>
      <c r="AH359" s="37">
        <f>AH360+AH383</f>
        <v>0</v>
      </c>
      <c r="AI359" s="37">
        <f>AI360+AI383</f>
        <v>0</v>
      </c>
      <c r="AJ359" s="37">
        <f t="shared" si="1048"/>
        <v>116812.715</v>
      </c>
      <c r="AK359" s="37">
        <f t="shared" si="1049"/>
        <v>35931.199999999997</v>
      </c>
      <c r="AL359" s="37">
        <f t="shared" si="1050"/>
        <v>35931.199999999997</v>
      </c>
      <c r="AM359" s="37">
        <f>AM360+AM383</f>
        <v>0</v>
      </c>
      <c r="AN359" s="37">
        <f>AN360+AN383</f>
        <v>0</v>
      </c>
      <c r="AO359" s="37">
        <f>AO360+AO383</f>
        <v>0</v>
      </c>
      <c r="AP359" s="37">
        <f t="shared" si="1051"/>
        <v>116812.715</v>
      </c>
      <c r="AQ359" s="37">
        <f t="shared" si="1052"/>
        <v>35931.199999999997</v>
      </c>
      <c r="AR359" s="37">
        <f t="shared" si="1053"/>
        <v>35931.199999999997</v>
      </c>
      <c r="AS359" s="37">
        <f>AS360+AS383</f>
        <v>0</v>
      </c>
      <c r="AT359" s="37">
        <f>AT360+AT383</f>
        <v>0</v>
      </c>
      <c r="AU359" s="37">
        <f>AU360+AU383</f>
        <v>0</v>
      </c>
      <c r="AV359" s="37">
        <f t="shared" si="1054"/>
        <v>116812.715</v>
      </c>
      <c r="AW359" s="37">
        <f t="shared" si="1055"/>
        <v>35931.199999999997</v>
      </c>
      <c r="AX359" s="37">
        <f t="shared" si="1056"/>
        <v>35931.199999999997</v>
      </c>
      <c r="AY359" s="37">
        <f>AY360+AY383</f>
        <v>0</v>
      </c>
      <c r="AZ359" s="37">
        <f>AZ360+AZ383</f>
        <v>0</v>
      </c>
      <c r="BA359" s="37">
        <f>BA360+BA383</f>
        <v>0</v>
      </c>
      <c r="BB359" s="37">
        <f t="shared" si="1057"/>
        <v>116812.715</v>
      </c>
      <c r="BC359" s="37">
        <f t="shared" si="1058"/>
        <v>35931.199999999997</v>
      </c>
      <c r="BD359" s="37">
        <f t="shared" si="1059"/>
        <v>35931.199999999997</v>
      </c>
      <c r="BE359" s="37">
        <f>BE360+BE383</f>
        <v>0</v>
      </c>
      <c r="BF359" s="37">
        <f>BF360+BF383</f>
        <v>0</v>
      </c>
      <c r="BG359" s="37">
        <f>BG360+BG383</f>
        <v>0</v>
      </c>
      <c r="BH359" s="37">
        <f t="shared" si="1060"/>
        <v>116812.715</v>
      </c>
      <c r="BI359" s="37">
        <f t="shared" si="1061"/>
        <v>35931.199999999997</v>
      </c>
      <c r="BJ359" s="37">
        <f t="shared" si="1062"/>
        <v>35931.199999999997</v>
      </c>
      <c r="BK359" s="37">
        <f>BK360+BK383</f>
        <v>0</v>
      </c>
      <c r="BL359" s="37">
        <f>BL360+BL383</f>
        <v>0</v>
      </c>
      <c r="BM359" s="37">
        <f>BM360+BM383</f>
        <v>0</v>
      </c>
      <c r="BN359" s="37">
        <f t="shared" si="1063"/>
        <v>116812.715</v>
      </c>
      <c r="BO359" s="37">
        <f t="shared" si="1064"/>
        <v>35931.199999999997</v>
      </c>
      <c r="BP359" s="37">
        <f t="shared" si="1065"/>
        <v>35931.199999999997</v>
      </c>
      <c r="BQ359" s="37">
        <f>BQ360+BQ383</f>
        <v>0</v>
      </c>
      <c r="BR359" s="37">
        <f>BR360+BR383</f>
        <v>0</v>
      </c>
      <c r="BS359" s="31">
        <f t="shared" si="1066"/>
        <v>116812.715</v>
      </c>
      <c r="BT359" s="31">
        <f t="shared" si="1067"/>
        <v>35931.199999999997</v>
      </c>
      <c r="BU359" s="31">
        <f t="shared" si="1068"/>
        <v>35931.199999999997</v>
      </c>
      <c r="BV359" s="37">
        <f>BV360+BV383</f>
        <v>0</v>
      </c>
      <c r="BW359" s="37">
        <f>BW360+BW383</f>
        <v>0</v>
      </c>
      <c r="BX359" s="37">
        <f t="shared" si="1069"/>
        <v>116812.715</v>
      </c>
      <c r="BY359" s="37">
        <f t="shared" si="1070"/>
        <v>35931.199999999997</v>
      </c>
      <c r="BZ359" s="37">
        <f t="shared" si="1071"/>
        <v>35931.199999999997</v>
      </c>
      <c r="CA359" s="37">
        <f>CA360+CA383</f>
        <v>0</v>
      </c>
      <c r="CB359" s="37">
        <f>CB360+CB383</f>
        <v>0</v>
      </c>
      <c r="CC359" s="37">
        <f>CC360+CC383</f>
        <v>0</v>
      </c>
      <c r="CD359" s="37">
        <f t="shared" si="910"/>
        <v>116812.715</v>
      </c>
      <c r="CE359" s="37">
        <f t="shared" si="911"/>
        <v>35931.199999999997</v>
      </c>
      <c r="CF359" s="37">
        <f t="shared" si="912"/>
        <v>35931.199999999997</v>
      </c>
      <c r="CG359" s="37">
        <f>CG360+CG383</f>
        <v>0</v>
      </c>
      <c r="CH359" s="24"/>
      <c r="CI359" s="38"/>
      <c r="CK359" s="33" t="s">
        <v>27</v>
      </c>
    </row>
    <row r="360" ht="29.850000000000001">
      <c r="A360" s="16" t="s">
        <v>250</v>
      </c>
      <c r="B360" s="17"/>
      <c r="C360" s="16"/>
      <c r="D360" s="16"/>
      <c r="E360" s="39" t="s">
        <v>251</v>
      </c>
      <c r="F360" s="31">
        <f>F361+F369+F379+F365</f>
        <v>20275.200000000001</v>
      </c>
      <c r="G360" s="31">
        <f>G361+G369+G379+G365</f>
        <v>20626.5</v>
      </c>
      <c r="H360" s="31">
        <f>H361+H369+H379+H365</f>
        <v>20626.5</v>
      </c>
      <c r="I360" s="31">
        <f>I361+I369+I379+I365</f>
        <v>0</v>
      </c>
      <c r="J360" s="31">
        <f>J361+J369+J379+J365</f>
        <v>0</v>
      </c>
      <c r="K360" s="31">
        <f>K361+K369+K379+K365</f>
        <v>0</v>
      </c>
      <c r="L360" s="31">
        <f t="shared" si="1036"/>
        <v>20275.200000000001</v>
      </c>
      <c r="M360" s="31">
        <f t="shared" si="1037"/>
        <v>20626.5</v>
      </c>
      <c r="N360" s="31">
        <f t="shared" si="1038"/>
        <v>20626.5</v>
      </c>
      <c r="O360" s="31">
        <f>O361+O369+O379+O365</f>
        <v>14053.416999999999</v>
      </c>
      <c r="P360" s="31">
        <f>P361+P369+P379+P365</f>
        <v>15304.700000000001</v>
      </c>
      <c r="Q360" s="31">
        <f>Q361+Q369+Q379+Q365</f>
        <v>15304.700000000001</v>
      </c>
      <c r="R360" s="31">
        <f t="shared" si="1039"/>
        <v>34328.616999999998</v>
      </c>
      <c r="S360" s="31">
        <f t="shared" si="1040"/>
        <v>35931.199999999997</v>
      </c>
      <c r="T360" s="31">
        <f t="shared" si="1041"/>
        <v>35931.199999999997</v>
      </c>
      <c r="U360" s="31">
        <f>U361+U369+U379+U365</f>
        <v>0</v>
      </c>
      <c r="V360" s="31">
        <f>V361+V369+V379+V365</f>
        <v>0</v>
      </c>
      <c r="W360" s="31">
        <f>W361+W369+W379+W365</f>
        <v>0</v>
      </c>
      <c r="X360" s="31">
        <f t="shared" si="1042"/>
        <v>34328.616999999998</v>
      </c>
      <c r="Y360" s="31">
        <f t="shared" si="1043"/>
        <v>35931.199999999997</v>
      </c>
      <c r="Z360" s="31">
        <f t="shared" si="1044"/>
        <v>35931.199999999997</v>
      </c>
      <c r="AA360" s="31">
        <f>AA361+AA369+AA379+AA365</f>
        <v>0</v>
      </c>
      <c r="AB360" s="31">
        <f>AB361+AB369+AB379+AB365</f>
        <v>0</v>
      </c>
      <c r="AC360" s="31">
        <f>AC361+AC369+AC379+AC365</f>
        <v>0</v>
      </c>
      <c r="AD360" s="31">
        <f t="shared" si="1045"/>
        <v>34328.616999999998</v>
      </c>
      <c r="AE360" s="31">
        <f t="shared" si="1046"/>
        <v>35931.199999999997</v>
      </c>
      <c r="AF360" s="31">
        <f t="shared" si="1047"/>
        <v>35931.199999999997</v>
      </c>
      <c r="AG360" s="31">
        <f>AG361+AG369+AG379+AG365</f>
        <v>0</v>
      </c>
      <c r="AH360" s="31">
        <f>AH361+AH369+AH379+AH365</f>
        <v>0</v>
      </c>
      <c r="AI360" s="31">
        <f>AI361+AI369+AI379+AI365</f>
        <v>0</v>
      </c>
      <c r="AJ360" s="31">
        <f t="shared" si="1048"/>
        <v>34328.616999999998</v>
      </c>
      <c r="AK360" s="31">
        <f t="shared" si="1049"/>
        <v>35931.199999999997</v>
      </c>
      <c r="AL360" s="31">
        <f t="shared" si="1050"/>
        <v>35931.199999999997</v>
      </c>
      <c r="AM360" s="31">
        <f>AM361+AM369+AM379+AM365</f>
        <v>0</v>
      </c>
      <c r="AN360" s="31">
        <f>AN361+AN369+AN379+AN365</f>
        <v>0</v>
      </c>
      <c r="AO360" s="31">
        <f>AO361+AO369+AO379+AO365</f>
        <v>0</v>
      </c>
      <c r="AP360" s="31">
        <f t="shared" si="1051"/>
        <v>34328.616999999998</v>
      </c>
      <c r="AQ360" s="31">
        <f t="shared" si="1052"/>
        <v>35931.199999999997</v>
      </c>
      <c r="AR360" s="31">
        <f t="shared" si="1053"/>
        <v>35931.199999999997</v>
      </c>
      <c r="AS360" s="31">
        <f>AS361+AS369+AS379+AS365</f>
        <v>0</v>
      </c>
      <c r="AT360" s="31">
        <f>AT361+AT369+AT379+AT365</f>
        <v>0</v>
      </c>
      <c r="AU360" s="31">
        <f>AU361+AU369+AU379+AU365</f>
        <v>0</v>
      </c>
      <c r="AV360" s="31">
        <f t="shared" si="1054"/>
        <v>34328.616999999998</v>
      </c>
      <c r="AW360" s="31">
        <f t="shared" si="1055"/>
        <v>35931.199999999997</v>
      </c>
      <c r="AX360" s="31">
        <f t="shared" si="1056"/>
        <v>35931.199999999997</v>
      </c>
      <c r="AY360" s="31">
        <f>AY361+AY369+AY379+AY365</f>
        <v>0</v>
      </c>
      <c r="AZ360" s="31">
        <f>AZ361+AZ369+AZ379+AZ365</f>
        <v>0</v>
      </c>
      <c r="BA360" s="31">
        <f>BA361+BA369+BA379+BA365</f>
        <v>0</v>
      </c>
      <c r="BB360" s="31">
        <f t="shared" si="1057"/>
        <v>34328.616999999998</v>
      </c>
      <c r="BC360" s="31">
        <f t="shared" si="1058"/>
        <v>35931.199999999997</v>
      </c>
      <c r="BD360" s="31">
        <f t="shared" si="1059"/>
        <v>35931.199999999997</v>
      </c>
      <c r="BE360" s="31">
        <f>BE361+BE369+BE379+BE365</f>
        <v>0</v>
      </c>
      <c r="BF360" s="31">
        <f>BF361+BF369+BF379+BF365</f>
        <v>0</v>
      </c>
      <c r="BG360" s="31">
        <f>BG361+BG369+BG379+BG365</f>
        <v>0</v>
      </c>
      <c r="BH360" s="31">
        <f t="shared" si="1060"/>
        <v>34328.616999999998</v>
      </c>
      <c r="BI360" s="31">
        <f t="shared" si="1061"/>
        <v>35931.199999999997</v>
      </c>
      <c r="BJ360" s="31">
        <f t="shared" si="1062"/>
        <v>35931.199999999997</v>
      </c>
      <c r="BK360" s="31">
        <f>BK361+BK369+BK379+BK365</f>
        <v>0</v>
      </c>
      <c r="BL360" s="31">
        <f>BL361+BL369+BL379+BL365</f>
        <v>0</v>
      </c>
      <c r="BM360" s="31">
        <f>BM361+BM369+BM379+BM365</f>
        <v>0</v>
      </c>
      <c r="BN360" s="31">
        <f t="shared" si="1063"/>
        <v>34328.616999999998</v>
      </c>
      <c r="BO360" s="31">
        <f t="shared" si="1064"/>
        <v>35931.199999999997</v>
      </c>
      <c r="BP360" s="31">
        <f t="shared" si="1065"/>
        <v>35931.199999999997</v>
      </c>
      <c r="BQ360" s="31">
        <f>BQ361+BQ369+BQ379+BQ365</f>
        <v>0</v>
      </c>
      <c r="BR360" s="31">
        <f>BR361+BR369+BR379+BR365</f>
        <v>0</v>
      </c>
      <c r="BS360" s="31">
        <f t="shared" si="1066"/>
        <v>34328.616999999998</v>
      </c>
      <c r="BT360" s="31">
        <f t="shared" si="1067"/>
        <v>35931.199999999997</v>
      </c>
      <c r="BU360" s="31">
        <f t="shared" si="1068"/>
        <v>35931.199999999997</v>
      </c>
      <c r="BV360" s="31">
        <f>BV361+BV369+BV379+BV365</f>
        <v>0</v>
      </c>
      <c r="BW360" s="31">
        <f>BW361+BW369+BW379+BW365</f>
        <v>0</v>
      </c>
      <c r="BX360" s="31">
        <f t="shared" si="1069"/>
        <v>34328.616999999998</v>
      </c>
      <c r="BY360" s="31">
        <f t="shared" si="1070"/>
        <v>35931.199999999997</v>
      </c>
      <c r="BZ360" s="31">
        <f t="shared" si="1071"/>
        <v>35931.199999999997</v>
      </c>
      <c r="CA360" s="31">
        <f>CA361+CA369+CA379+CA365</f>
        <v>0</v>
      </c>
      <c r="CB360" s="31">
        <f>CB361+CB369+CB379+CB365</f>
        <v>0</v>
      </c>
      <c r="CC360" s="31">
        <f>CC361+CC369+CC379+CC365</f>
        <v>0</v>
      </c>
      <c r="CD360" s="31">
        <f t="shared" si="910"/>
        <v>34328.616999999998</v>
      </c>
      <c r="CE360" s="31">
        <f t="shared" si="911"/>
        <v>35931.199999999997</v>
      </c>
      <c r="CF360" s="31">
        <f t="shared" si="912"/>
        <v>35931.199999999997</v>
      </c>
      <c r="CG360" s="31">
        <f>CG361+CG369+CG379+CG365</f>
        <v>0</v>
      </c>
      <c r="CH360" s="24"/>
      <c r="CI360" s="40"/>
      <c r="CL360" s="1" t="s">
        <v>28</v>
      </c>
    </row>
    <row r="361" ht="43.75">
      <c r="A361" s="16" t="s">
        <v>252</v>
      </c>
      <c r="B361" s="17"/>
      <c r="C361" s="16"/>
      <c r="D361" s="16"/>
      <c r="E361" s="39" t="s">
        <v>130</v>
      </c>
      <c r="F361" s="31">
        <f t="shared" ref="F361:F367" si="1113">F362</f>
        <v>15798.1</v>
      </c>
      <c r="G361" s="31">
        <f t="shared" ref="G361:G367" si="1114">G362</f>
        <v>16188.799999999999</v>
      </c>
      <c r="H361" s="31">
        <f t="shared" ref="H361:H367" si="1115">H362</f>
        <v>16188.799999999999</v>
      </c>
      <c r="I361" s="31">
        <f t="shared" ref="I361:I367" si="1116">I362</f>
        <v>0</v>
      </c>
      <c r="J361" s="31">
        <f t="shared" ref="J361:J367" si="1117">J362</f>
        <v>0</v>
      </c>
      <c r="K361" s="31">
        <f t="shared" ref="K361:K367" si="1118">K362</f>
        <v>0</v>
      </c>
      <c r="L361" s="31">
        <f t="shared" si="1036"/>
        <v>15798.1</v>
      </c>
      <c r="M361" s="31">
        <f t="shared" si="1037"/>
        <v>16188.799999999999</v>
      </c>
      <c r="N361" s="31">
        <f t="shared" si="1038"/>
        <v>16188.799999999999</v>
      </c>
      <c r="O361" s="31">
        <f t="shared" ref="O361:O367" si="1119">O362</f>
        <v>13962.017</v>
      </c>
      <c r="P361" s="31">
        <f t="shared" ref="P361:P367" si="1120">P362</f>
        <v>15304.700000000001</v>
      </c>
      <c r="Q361" s="31">
        <f t="shared" ref="Q361:Q367" si="1121">Q362</f>
        <v>15304.700000000001</v>
      </c>
      <c r="R361" s="31">
        <f t="shared" si="1039"/>
        <v>29760.116999999998</v>
      </c>
      <c r="S361" s="31">
        <f t="shared" si="1040"/>
        <v>31493.5</v>
      </c>
      <c r="T361" s="31">
        <f t="shared" si="1041"/>
        <v>31493.5</v>
      </c>
      <c r="U361" s="31">
        <f t="shared" ref="U361:U367" si="1122">U362</f>
        <v>0</v>
      </c>
      <c r="V361" s="31">
        <f t="shared" ref="V361:V367" si="1123">V362</f>
        <v>0</v>
      </c>
      <c r="W361" s="31">
        <f t="shared" ref="W361:W367" si="1124">W362</f>
        <v>0</v>
      </c>
      <c r="X361" s="31">
        <f t="shared" si="1042"/>
        <v>29760.116999999998</v>
      </c>
      <c r="Y361" s="31">
        <f t="shared" si="1043"/>
        <v>31493.5</v>
      </c>
      <c r="Z361" s="31">
        <f t="shared" si="1044"/>
        <v>31493.5</v>
      </c>
      <c r="AA361" s="31">
        <f t="shared" ref="AA361:AA367" si="1125">AA362</f>
        <v>0</v>
      </c>
      <c r="AB361" s="31">
        <f t="shared" ref="AB361:AB367" si="1126">AB362</f>
        <v>0</v>
      </c>
      <c r="AC361" s="31">
        <f t="shared" ref="AC361:AC367" si="1127">AC362</f>
        <v>0</v>
      </c>
      <c r="AD361" s="31">
        <f t="shared" si="1045"/>
        <v>29760.116999999998</v>
      </c>
      <c r="AE361" s="31">
        <f t="shared" si="1046"/>
        <v>31493.5</v>
      </c>
      <c r="AF361" s="31">
        <f t="shared" si="1047"/>
        <v>31493.5</v>
      </c>
      <c r="AG361" s="31">
        <f t="shared" ref="AG361:AG367" si="1128">AG362</f>
        <v>0</v>
      </c>
      <c r="AH361" s="31">
        <f t="shared" ref="AH361:AH367" si="1129">AH362</f>
        <v>0</v>
      </c>
      <c r="AI361" s="31">
        <f t="shared" ref="AI361:AI367" si="1130">AI362</f>
        <v>0</v>
      </c>
      <c r="AJ361" s="31">
        <f t="shared" si="1048"/>
        <v>29760.116999999998</v>
      </c>
      <c r="AK361" s="31">
        <f t="shared" si="1049"/>
        <v>31493.5</v>
      </c>
      <c r="AL361" s="31">
        <f t="shared" si="1050"/>
        <v>31493.5</v>
      </c>
      <c r="AM361" s="31">
        <f t="shared" ref="AM361:AM367" si="1131">AM362</f>
        <v>0</v>
      </c>
      <c r="AN361" s="31">
        <f t="shared" ref="AN361:AN367" si="1132">AN362</f>
        <v>0</v>
      </c>
      <c r="AO361" s="31">
        <f t="shared" ref="AO361:AO367" si="1133">AO362</f>
        <v>0</v>
      </c>
      <c r="AP361" s="31">
        <f t="shared" si="1051"/>
        <v>29760.116999999998</v>
      </c>
      <c r="AQ361" s="31">
        <f t="shared" si="1052"/>
        <v>31493.5</v>
      </c>
      <c r="AR361" s="31">
        <f t="shared" si="1053"/>
        <v>31493.5</v>
      </c>
      <c r="AS361" s="31">
        <f t="shared" ref="AS361:AS367" si="1134">AS362</f>
        <v>0</v>
      </c>
      <c r="AT361" s="31">
        <f t="shared" ref="AT361:AT367" si="1135">AT362</f>
        <v>0</v>
      </c>
      <c r="AU361" s="31">
        <f t="shared" ref="AU361:AU367" si="1136">AU362</f>
        <v>0</v>
      </c>
      <c r="AV361" s="31">
        <f t="shared" si="1054"/>
        <v>29760.116999999998</v>
      </c>
      <c r="AW361" s="31">
        <f t="shared" si="1055"/>
        <v>31493.5</v>
      </c>
      <c r="AX361" s="31">
        <f t="shared" si="1056"/>
        <v>31493.5</v>
      </c>
      <c r="AY361" s="31">
        <f t="shared" ref="AY361:AY367" si="1137">AY362</f>
        <v>0</v>
      </c>
      <c r="AZ361" s="31">
        <f t="shared" ref="AZ361:AZ367" si="1138">AZ362</f>
        <v>0</v>
      </c>
      <c r="BA361" s="31">
        <f t="shared" ref="BA361:BA367" si="1139">BA362</f>
        <v>0</v>
      </c>
      <c r="BB361" s="31">
        <f t="shared" si="1057"/>
        <v>29760.116999999998</v>
      </c>
      <c r="BC361" s="31">
        <f t="shared" si="1058"/>
        <v>31493.5</v>
      </c>
      <c r="BD361" s="31">
        <f t="shared" si="1059"/>
        <v>31493.5</v>
      </c>
      <c r="BE361" s="31">
        <f t="shared" ref="BE361:BE367" si="1140">BE362</f>
        <v>0</v>
      </c>
      <c r="BF361" s="31">
        <f t="shared" ref="BF361:BF367" si="1141">BF362</f>
        <v>0</v>
      </c>
      <c r="BG361" s="31">
        <f t="shared" ref="BG361:BG367" si="1142">BG362</f>
        <v>0</v>
      </c>
      <c r="BH361" s="31">
        <f t="shared" si="1060"/>
        <v>29760.116999999998</v>
      </c>
      <c r="BI361" s="31">
        <f t="shared" si="1061"/>
        <v>31493.5</v>
      </c>
      <c r="BJ361" s="31">
        <f t="shared" si="1062"/>
        <v>31493.5</v>
      </c>
      <c r="BK361" s="31">
        <f t="shared" ref="BK361:BK367" si="1143">BK362</f>
        <v>0</v>
      </c>
      <c r="BL361" s="31">
        <f t="shared" ref="BL361:BL367" si="1144">BL362</f>
        <v>0</v>
      </c>
      <c r="BM361" s="31">
        <f t="shared" ref="BM361:BM367" si="1145">BM362</f>
        <v>0</v>
      </c>
      <c r="BN361" s="31">
        <f t="shared" si="1063"/>
        <v>29760.116999999998</v>
      </c>
      <c r="BO361" s="31">
        <f t="shared" si="1064"/>
        <v>31493.5</v>
      </c>
      <c r="BP361" s="31">
        <f t="shared" si="1065"/>
        <v>31493.5</v>
      </c>
      <c r="BQ361" s="31">
        <f t="shared" ref="BQ361:BQ367" si="1146">BQ362</f>
        <v>0</v>
      </c>
      <c r="BR361" s="31">
        <f t="shared" ref="BR361:BR367" si="1147">BR362</f>
        <v>0</v>
      </c>
      <c r="BS361" s="31">
        <f t="shared" si="1066"/>
        <v>29760.116999999998</v>
      </c>
      <c r="BT361" s="31">
        <f t="shared" si="1067"/>
        <v>31493.5</v>
      </c>
      <c r="BU361" s="31">
        <f t="shared" si="1068"/>
        <v>31493.5</v>
      </c>
      <c r="BV361" s="31">
        <f t="shared" ref="BV361:BV367" si="1148">BV362</f>
        <v>0</v>
      </c>
      <c r="BW361" s="31">
        <f t="shared" ref="BW361:BW367" si="1149">BW362</f>
        <v>0</v>
      </c>
      <c r="BX361" s="31">
        <f t="shared" si="1069"/>
        <v>29760.116999999998</v>
      </c>
      <c r="BY361" s="31">
        <f t="shared" si="1070"/>
        <v>31493.5</v>
      </c>
      <c r="BZ361" s="31">
        <f t="shared" si="1071"/>
        <v>31493.5</v>
      </c>
      <c r="CA361" s="31">
        <f t="shared" ref="CA361:CA367" si="1150">CA362</f>
        <v>0</v>
      </c>
      <c r="CB361" s="31">
        <f t="shared" ref="CB361:CB367" si="1151">CB362</f>
        <v>0</v>
      </c>
      <c r="CC361" s="31">
        <f t="shared" ref="CC361:CC367" si="1152">CC362</f>
        <v>0</v>
      </c>
      <c r="CD361" s="31">
        <f t="shared" si="910"/>
        <v>29760.116999999998</v>
      </c>
      <c r="CE361" s="31">
        <f t="shared" si="911"/>
        <v>31493.5</v>
      </c>
      <c r="CF361" s="31">
        <f t="shared" si="912"/>
        <v>31493.5</v>
      </c>
      <c r="CG361" s="31">
        <f t="shared" ref="CG361:CG367" si="1153">CG362</f>
        <v>0</v>
      </c>
      <c r="CH361" s="24"/>
      <c r="CI361" s="40"/>
      <c r="CO361" s="1" t="s">
        <v>31</v>
      </c>
    </row>
    <row r="362" ht="43.75">
      <c r="A362" s="16" t="s">
        <v>252</v>
      </c>
      <c r="B362" s="17">
        <v>600</v>
      </c>
      <c r="C362" s="16"/>
      <c r="D362" s="16"/>
      <c r="E362" s="39" t="s">
        <v>45</v>
      </c>
      <c r="F362" s="31">
        <f t="shared" si="1113"/>
        <v>15798.1</v>
      </c>
      <c r="G362" s="31">
        <f t="shared" si="1114"/>
        <v>16188.799999999999</v>
      </c>
      <c r="H362" s="31">
        <f t="shared" si="1115"/>
        <v>16188.799999999999</v>
      </c>
      <c r="I362" s="31">
        <f t="shared" si="1116"/>
        <v>0</v>
      </c>
      <c r="J362" s="31">
        <f t="shared" si="1117"/>
        <v>0</v>
      </c>
      <c r="K362" s="31">
        <f t="shared" si="1118"/>
        <v>0</v>
      </c>
      <c r="L362" s="31">
        <f t="shared" si="1036"/>
        <v>15798.1</v>
      </c>
      <c r="M362" s="31">
        <f t="shared" si="1037"/>
        <v>16188.799999999999</v>
      </c>
      <c r="N362" s="31">
        <f t="shared" si="1038"/>
        <v>16188.799999999999</v>
      </c>
      <c r="O362" s="31">
        <f t="shared" si="1119"/>
        <v>13962.017</v>
      </c>
      <c r="P362" s="31">
        <f t="shared" si="1120"/>
        <v>15304.700000000001</v>
      </c>
      <c r="Q362" s="31">
        <f t="shared" si="1121"/>
        <v>15304.700000000001</v>
      </c>
      <c r="R362" s="31">
        <f t="shared" si="1039"/>
        <v>29760.116999999998</v>
      </c>
      <c r="S362" s="31">
        <f t="shared" si="1040"/>
        <v>31493.5</v>
      </c>
      <c r="T362" s="31">
        <f t="shared" si="1041"/>
        <v>31493.5</v>
      </c>
      <c r="U362" s="31">
        <f t="shared" si="1122"/>
        <v>0</v>
      </c>
      <c r="V362" s="31">
        <f t="shared" si="1123"/>
        <v>0</v>
      </c>
      <c r="W362" s="31">
        <f t="shared" si="1124"/>
        <v>0</v>
      </c>
      <c r="X362" s="31">
        <f t="shared" si="1042"/>
        <v>29760.116999999998</v>
      </c>
      <c r="Y362" s="31">
        <f t="shared" si="1043"/>
        <v>31493.5</v>
      </c>
      <c r="Z362" s="31">
        <f t="shared" si="1044"/>
        <v>31493.5</v>
      </c>
      <c r="AA362" s="31">
        <f t="shared" si="1125"/>
        <v>0</v>
      </c>
      <c r="AB362" s="31">
        <f t="shared" si="1126"/>
        <v>0</v>
      </c>
      <c r="AC362" s="31">
        <f t="shared" si="1127"/>
        <v>0</v>
      </c>
      <c r="AD362" s="31">
        <f t="shared" si="1045"/>
        <v>29760.116999999998</v>
      </c>
      <c r="AE362" s="31">
        <f t="shared" si="1046"/>
        <v>31493.5</v>
      </c>
      <c r="AF362" s="31">
        <f t="shared" si="1047"/>
        <v>31493.5</v>
      </c>
      <c r="AG362" s="31">
        <f t="shared" si="1128"/>
        <v>0</v>
      </c>
      <c r="AH362" s="31">
        <f t="shared" si="1129"/>
        <v>0</v>
      </c>
      <c r="AI362" s="31">
        <f t="shared" si="1130"/>
        <v>0</v>
      </c>
      <c r="AJ362" s="31">
        <f t="shared" si="1048"/>
        <v>29760.116999999998</v>
      </c>
      <c r="AK362" s="31">
        <f t="shared" si="1049"/>
        <v>31493.5</v>
      </c>
      <c r="AL362" s="31">
        <f t="shared" si="1050"/>
        <v>31493.5</v>
      </c>
      <c r="AM362" s="31">
        <f t="shared" si="1131"/>
        <v>0</v>
      </c>
      <c r="AN362" s="31">
        <f t="shared" si="1132"/>
        <v>0</v>
      </c>
      <c r="AO362" s="31">
        <f t="shared" si="1133"/>
        <v>0</v>
      </c>
      <c r="AP362" s="31">
        <f t="shared" si="1051"/>
        <v>29760.116999999998</v>
      </c>
      <c r="AQ362" s="31">
        <f t="shared" si="1052"/>
        <v>31493.5</v>
      </c>
      <c r="AR362" s="31">
        <f t="shared" si="1053"/>
        <v>31493.5</v>
      </c>
      <c r="AS362" s="31">
        <f t="shared" si="1134"/>
        <v>0</v>
      </c>
      <c r="AT362" s="31">
        <f t="shared" si="1135"/>
        <v>0</v>
      </c>
      <c r="AU362" s="31">
        <f t="shared" si="1136"/>
        <v>0</v>
      </c>
      <c r="AV362" s="31">
        <f t="shared" si="1054"/>
        <v>29760.116999999998</v>
      </c>
      <c r="AW362" s="31">
        <f t="shared" si="1055"/>
        <v>31493.5</v>
      </c>
      <c r="AX362" s="31">
        <f t="shared" si="1056"/>
        <v>31493.5</v>
      </c>
      <c r="AY362" s="31">
        <f t="shared" si="1137"/>
        <v>0</v>
      </c>
      <c r="AZ362" s="31">
        <f t="shared" si="1138"/>
        <v>0</v>
      </c>
      <c r="BA362" s="31">
        <f t="shared" si="1139"/>
        <v>0</v>
      </c>
      <c r="BB362" s="31">
        <f t="shared" si="1057"/>
        <v>29760.116999999998</v>
      </c>
      <c r="BC362" s="31">
        <f t="shared" si="1058"/>
        <v>31493.5</v>
      </c>
      <c r="BD362" s="31">
        <f t="shared" si="1059"/>
        <v>31493.5</v>
      </c>
      <c r="BE362" s="31">
        <f t="shared" si="1140"/>
        <v>0</v>
      </c>
      <c r="BF362" s="31">
        <f t="shared" si="1141"/>
        <v>0</v>
      </c>
      <c r="BG362" s="31">
        <f t="shared" si="1142"/>
        <v>0</v>
      </c>
      <c r="BH362" s="31">
        <f t="shared" si="1060"/>
        <v>29760.116999999998</v>
      </c>
      <c r="BI362" s="31">
        <f t="shared" si="1061"/>
        <v>31493.5</v>
      </c>
      <c r="BJ362" s="31">
        <f t="shared" si="1062"/>
        <v>31493.5</v>
      </c>
      <c r="BK362" s="31">
        <f t="shared" si="1143"/>
        <v>0</v>
      </c>
      <c r="BL362" s="31">
        <f t="shared" si="1144"/>
        <v>0</v>
      </c>
      <c r="BM362" s="31">
        <f t="shared" si="1145"/>
        <v>0</v>
      </c>
      <c r="BN362" s="31">
        <f t="shared" si="1063"/>
        <v>29760.116999999998</v>
      </c>
      <c r="BO362" s="31">
        <f t="shared" si="1064"/>
        <v>31493.5</v>
      </c>
      <c r="BP362" s="31">
        <f t="shared" si="1065"/>
        <v>31493.5</v>
      </c>
      <c r="BQ362" s="31">
        <f t="shared" si="1146"/>
        <v>0</v>
      </c>
      <c r="BR362" s="31">
        <f t="shared" si="1147"/>
        <v>0</v>
      </c>
      <c r="BS362" s="31">
        <f t="shared" si="1066"/>
        <v>29760.116999999998</v>
      </c>
      <c r="BT362" s="31">
        <f t="shared" si="1067"/>
        <v>31493.5</v>
      </c>
      <c r="BU362" s="31">
        <f t="shared" si="1068"/>
        <v>31493.5</v>
      </c>
      <c r="BV362" s="31">
        <f t="shared" si="1148"/>
        <v>0</v>
      </c>
      <c r="BW362" s="31">
        <f t="shared" si="1149"/>
        <v>0</v>
      </c>
      <c r="BX362" s="31">
        <f t="shared" si="1069"/>
        <v>29760.116999999998</v>
      </c>
      <c r="BY362" s="31">
        <f t="shared" si="1070"/>
        <v>31493.5</v>
      </c>
      <c r="BZ362" s="31">
        <f t="shared" si="1071"/>
        <v>31493.5</v>
      </c>
      <c r="CA362" s="31">
        <f t="shared" si="1150"/>
        <v>0</v>
      </c>
      <c r="CB362" s="31">
        <f t="shared" si="1151"/>
        <v>0</v>
      </c>
      <c r="CC362" s="31">
        <f t="shared" si="1152"/>
        <v>0</v>
      </c>
      <c r="CD362" s="31">
        <f t="shared" ref="CD362:CD425" si="1154">BX362+CA362</f>
        <v>29760.116999999998</v>
      </c>
      <c r="CE362" s="31">
        <f t="shared" ref="CE362:CE425" si="1155">BY362+CB362</f>
        <v>31493.5</v>
      </c>
      <c r="CF362" s="31">
        <f t="shared" ref="CF362:CF425" si="1156">BZ362+CC362</f>
        <v>31493.5</v>
      </c>
      <c r="CG362" s="31">
        <f t="shared" si="1153"/>
        <v>0</v>
      </c>
      <c r="CH362" s="24"/>
      <c r="CI362" s="40"/>
      <c r="CM362" s="1" t="s">
        <v>29</v>
      </c>
    </row>
    <row r="363" ht="15">
      <c r="A363" s="16" t="s">
        <v>252</v>
      </c>
      <c r="B363" s="17">
        <v>620</v>
      </c>
      <c r="C363" s="16"/>
      <c r="D363" s="16"/>
      <c r="E363" s="39" t="s">
        <v>46</v>
      </c>
      <c r="F363" s="31">
        <f t="shared" si="1113"/>
        <v>15798.1</v>
      </c>
      <c r="G363" s="31">
        <f t="shared" si="1114"/>
        <v>16188.799999999999</v>
      </c>
      <c r="H363" s="31">
        <f t="shared" si="1115"/>
        <v>16188.799999999999</v>
      </c>
      <c r="I363" s="31">
        <f t="shared" si="1116"/>
        <v>0</v>
      </c>
      <c r="J363" s="31">
        <f t="shared" si="1117"/>
        <v>0</v>
      </c>
      <c r="K363" s="31">
        <f t="shared" si="1118"/>
        <v>0</v>
      </c>
      <c r="L363" s="31">
        <f t="shared" si="1036"/>
        <v>15798.1</v>
      </c>
      <c r="M363" s="31">
        <f t="shared" si="1037"/>
        <v>16188.799999999999</v>
      </c>
      <c r="N363" s="31">
        <f t="shared" si="1038"/>
        <v>16188.799999999999</v>
      </c>
      <c r="O363" s="31">
        <f t="shared" si="1119"/>
        <v>13962.017</v>
      </c>
      <c r="P363" s="31">
        <f t="shared" si="1120"/>
        <v>15304.700000000001</v>
      </c>
      <c r="Q363" s="31">
        <f t="shared" si="1121"/>
        <v>15304.700000000001</v>
      </c>
      <c r="R363" s="31">
        <f t="shared" si="1039"/>
        <v>29760.116999999998</v>
      </c>
      <c r="S363" s="31">
        <f t="shared" si="1040"/>
        <v>31493.5</v>
      </c>
      <c r="T363" s="31">
        <f t="shared" si="1041"/>
        <v>31493.5</v>
      </c>
      <c r="U363" s="31">
        <f t="shared" si="1122"/>
        <v>0</v>
      </c>
      <c r="V363" s="31">
        <f t="shared" si="1123"/>
        <v>0</v>
      </c>
      <c r="W363" s="31">
        <f t="shared" si="1124"/>
        <v>0</v>
      </c>
      <c r="X363" s="31">
        <f t="shared" si="1042"/>
        <v>29760.116999999998</v>
      </c>
      <c r="Y363" s="31">
        <f t="shared" si="1043"/>
        <v>31493.5</v>
      </c>
      <c r="Z363" s="31">
        <f t="shared" si="1044"/>
        <v>31493.5</v>
      </c>
      <c r="AA363" s="31">
        <f t="shared" si="1125"/>
        <v>0</v>
      </c>
      <c r="AB363" s="31">
        <f t="shared" si="1126"/>
        <v>0</v>
      </c>
      <c r="AC363" s="31">
        <f t="shared" si="1127"/>
        <v>0</v>
      </c>
      <c r="AD363" s="31">
        <f t="shared" si="1045"/>
        <v>29760.116999999998</v>
      </c>
      <c r="AE363" s="31">
        <f t="shared" si="1046"/>
        <v>31493.5</v>
      </c>
      <c r="AF363" s="31">
        <f t="shared" si="1047"/>
        <v>31493.5</v>
      </c>
      <c r="AG363" s="31">
        <f t="shared" si="1128"/>
        <v>0</v>
      </c>
      <c r="AH363" s="31">
        <f t="shared" si="1129"/>
        <v>0</v>
      </c>
      <c r="AI363" s="31">
        <f t="shared" si="1130"/>
        <v>0</v>
      </c>
      <c r="AJ363" s="31">
        <f t="shared" si="1048"/>
        <v>29760.116999999998</v>
      </c>
      <c r="AK363" s="31">
        <f t="shared" si="1049"/>
        <v>31493.5</v>
      </c>
      <c r="AL363" s="31">
        <f t="shared" si="1050"/>
        <v>31493.5</v>
      </c>
      <c r="AM363" s="31">
        <f t="shared" si="1131"/>
        <v>0</v>
      </c>
      <c r="AN363" s="31">
        <f t="shared" si="1132"/>
        <v>0</v>
      </c>
      <c r="AO363" s="31">
        <f t="shared" si="1133"/>
        <v>0</v>
      </c>
      <c r="AP363" s="31">
        <f t="shared" si="1051"/>
        <v>29760.116999999998</v>
      </c>
      <c r="AQ363" s="31">
        <f t="shared" si="1052"/>
        <v>31493.5</v>
      </c>
      <c r="AR363" s="31">
        <f t="shared" si="1053"/>
        <v>31493.5</v>
      </c>
      <c r="AS363" s="31">
        <f t="shared" si="1134"/>
        <v>0</v>
      </c>
      <c r="AT363" s="31">
        <f t="shared" si="1135"/>
        <v>0</v>
      </c>
      <c r="AU363" s="31">
        <f t="shared" si="1136"/>
        <v>0</v>
      </c>
      <c r="AV363" s="31">
        <f t="shared" si="1054"/>
        <v>29760.116999999998</v>
      </c>
      <c r="AW363" s="31">
        <f t="shared" si="1055"/>
        <v>31493.5</v>
      </c>
      <c r="AX363" s="31">
        <f t="shared" si="1056"/>
        <v>31493.5</v>
      </c>
      <c r="AY363" s="31">
        <f t="shared" si="1137"/>
        <v>0</v>
      </c>
      <c r="AZ363" s="31">
        <f t="shared" si="1138"/>
        <v>0</v>
      </c>
      <c r="BA363" s="31">
        <f t="shared" si="1139"/>
        <v>0</v>
      </c>
      <c r="BB363" s="31">
        <f t="shared" si="1057"/>
        <v>29760.116999999998</v>
      </c>
      <c r="BC363" s="31">
        <f t="shared" si="1058"/>
        <v>31493.5</v>
      </c>
      <c r="BD363" s="31">
        <f t="shared" si="1059"/>
        <v>31493.5</v>
      </c>
      <c r="BE363" s="31">
        <f t="shared" si="1140"/>
        <v>0</v>
      </c>
      <c r="BF363" s="31">
        <f t="shared" si="1141"/>
        <v>0</v>
      </c>
      <c r="BG363" s="31">
        <f t="shared" si="1142"/>
        <v>0</v>
      </c>
      <c r="BH363" s="31">
        <f t="shared" si="1060"/>
        <v>29760.116999999998</v>
      </c>
      <c r="BI363" s="31">
        <f t="shared" si="1061"/>
        <v>31493.5</v>
      </c>
      <c r="BJ363" s="31">
        <f t="shared" si="1062"/>
        <v>31493.5</v>
      </c>
      <c r="BK363" s="31">
        <f t="shared" si="1143"/>
        <v>0</v>
      </c>
      <c r="BL363" s="31">
        <f t="shared" si="1144"/>
        <v>0</v>
      </c>
      <c r="BM363" s="31">
        <f t="shared" si="1145"/>
        <v>0</v>
      </c>
      <c r="BN363" s="31">
        <f t="shared" si="1063"/>
        <v>29760.116999999998</v>
      </c>
      <c r="BO363" s="31">
        <f t="shared" si="1064"/>
        <v>31493.5</v>
      </c>
      <c r="BP363" s="31">
        <f t="shared" si="1065"/>
        <v>31493.5</v>
      </c>
      <c r="BQ363" s="31">
        <f t="shared" si="1146"/>
        <v>0</v>
      </c>
      <c r="BR363" s="31">
        <f t="shared" si="1147"/>
        <v>0</v>
      </c>
      <c r="BS363" s="31">
        <f t="shared" si="1066"/>
        <v>29760.116999999998</v>
      </c>
      <c r="BT363" s="31">
        <f t="shared" si="1067"/>
        <v>31493.5</v>
      </c>
      <c r="BU363" s="31">
        <f t="shared" si="1068"/>
        <v>31493.5</v>
      </c>
      <c r="BV363" s="31">
        <f t="shared" si="1148"/>
        <v>0</v>
      </c>
      <c r="BW363" s="31">
        <f t="shared" si="1149"/>
        <v>0</v>
      </c>
      <c r="BX363" s="31">
        <f t="shared" si="1069"/>
        <v>29760.116999999998</v>
      </c>
      <c r="BY363" s="31">
        <f t="shared" si="1070"/>
        <v>31493.5</v>
      </c>
      <c r="BZ363" s="31">
        <f t="shared" si="1071"/>
        <v>31493.5</v>
      </c>
      <c r="CA363" s="31">
        <f t="shared" si="1150"/>
        <v>0</v>
      </c>
      <c r="CB363" s="31">
        <f t="shared" si="1151"/>
        <v>0</v>
      </c>
      <c r="CC363" s="31">
        <f t="shared" si="1152"/>
        <v>0</v>
      </c>
      <c r="CD363" s="31">
        <f t="shared" si="1154"/>
        <v>29760.116999999998</v>
      </c>
      <c r="CE363" s="31">
        <f t="shared" si="1155"/>
        <v>31493.5</v>
      </c>
      <c r="CF363" s="31">
        <f t="shared" si="1156"/>
        <v>31493.5</v>
      </c>
      <c r="CG363" s="31">
        <f t="shared" si="1153"/>
        <v>0</v>
      </c>
      <c r="CH363" s="24"/>
      <c r="CI363" s="40"/>
      <c r="CN363" s="1" t="s">
        <v>30</v>
      </c>
    </row>
    <row r="364" ht="15">
      <c r="A364" s="16" t="s">
        <v>252</v>
      </c>
      <c r="B364" s="17">
        <v>620</v>
      </c>
      <c r="C364" s="16" t="s">
        <v>47</v>
      </c>
      <c r="D364" s="16" t="s">
        <v>47</v>
      </c>
      <c r="E364" s="39" t="s">
        <v>48</v>
      </c>
      <c r="F364" s="31">
        <v>15798.1</v>
      </c>
      <c r="G364" s="31">
        <v>16188.799999999999</v>
      </c>
      <c r="H364" s="31">
        <v>16188.799999999999</v>
      </c>
      <c r="I364" s="31"/>
      <c r="J364" s="31"/>
      <c r="K364" s="31"/>
      <c r="L364" s="31">
        <f t="shared" si="1036"/>
        <v>15798.1</v>
      </c>
      <c r="M364" s="31">
        <f t="shared" si="1037"/>
        <v>16188.799999999999</v>
      </c>
      <c r="N364" s="31">
        <f t="shared" si="1038"/>
        <v>16188.799999999999</v>
      </c>
      <c r="O364" s="31">
        <v>13962.017</v>
      </c>
      <c r="P364" s="31">
        <v>15304.700000000001</v>
      </c>
      <c r="Q364" s="31">
        <v>15304.700000000001</v>
      </c>
      <c r="R364" s="31">
        <f t="shared" si="1039"/>
        <v>29760.116999999998</v>
      </c>
      <c r="S364" s="31">
        <f t="shared" si="1040"/>
        <v>31493.5</v>
      </c>
      <c r="T364" s="31">
        <f t="shared" si="1041"/>
        <v>31493.5</v>
      </c>
      <c r="U364" s="31"/>
      <c r="V364" s="31"/>
      <c r="W364" s="31"/>
      <c r="X364" s="31">
        <f t="shared" si="1042"/>
        <v>29760.116999999998</v>
      </c>
      <c r="Y364" s="31">
        <f t="shared" si="1043"/>
        <v>31493.5</v>
      </c>
      <c r="Z364" s="31">
        <f t="shared" si="1044"/>
        <v>31493.5</v>
      </c>
      <c r="AA364" s="31"/>
      <c r="AB364" s="31"/>
      <c r="AC364" s="31"/>
      <c r="AD364" s="31">
        <f t="shared" si="1045"/>
        <v>29760.116999999998</v>
      </c>
      <c r="AE364" s="31">
        <f t="shared" si="1046"/>
        <v>31493.5</v>
      </c>
      <c r="AF364" s="31">
        <f t="shared" si="1047"/>
        <v>31493.5</v>
      </c>
      <c r="AG364" s="31"/>
      <c r="AH364" s="31"/>
      <c r="AI364" s="31"/>
      <c r="AJ364" s="31">
        <f t="shared" si="1048"/>
        <v>29760.116999999998</v>
      </c>
      <c r="AK364" s="31">
        <f t="shared" si="1049"/>
        <v>31493.5</v>
      </c>
      <c r="AL364" s="31">
        <f t="shared" si="1050"/>
        <v>31493.5</v>
      </c>
      <c r="AM364" s="31"/>
      <c r="AN364" s="31"/>
      <c r="AO364" s="31"/>
      <c r="AP364" s="31">
        <f t="shared" si="1051"/>
        <v>29760.116999999998</v>
      </c>
      <c r="AQ364" s="31">
        <f t="shared" si="1052"/>
        <v>31493.5</v>
      </c>
      <c r="AR364" s="31">
        <f t="shared" si="1053"/>
        <v>31493.5</v>
      </c>
      <c r="AS364" s="31"/>
      <c r="AT364" s="31"/>
      <c r="AU364" s="31"/>
      <c r="AV364" s="31">
        <f t="shared" si="1054"/>
        <v>29760.116999999998</v>
      </c>
      <c r="AW364" s="31">
        <f t="shared" si="1055"/>
        <v>31493.5</v>
      </c>
      <c r="AX364" s="31">
        <f t="shared" si="1056"/>
        <v>31493.5</v>
      </c>
      <c r="AY364" s="31"/>
      <c r="AZ364" s="31"/>
      <c r="BA364" s="31"/>
      <c r="BB364" s="31">
        <f t="shared" si="1057"/>
        <v>29760.116999999998</v>
      </c>
      <c r="BC364" s="31">
        <f t="shared" si="1058"/>
        <v>31493.5</v>
      </c>
      <c r="BD364" s="31">
        <f t="shared" si="1059"/>
        <v>31493.5</v>
      </c>
      <c r="BE364" s="31"/>
      <c r="BF364" s="31"/>
      <c r="BG364" s="31"/>
      <c r="BH364" s="31">
        <f t="shared" si="1060"/>
        <v>29760.116999999998</v>
      </c>
      <c r="BI364" s="31">
        <f t="shared" si="1061"/>
        <v>31493.5</v>
      </c>
      <c r="BJ364" s="31">
        <f t="shared" si="1062"/>
        <v>31493.5</v>
      </c>
      <c r="BK364" s="31"/>
      <c r="BL364" s="31"/>
      <c r="BM364" s="31"/>
      <c r="BN364" s="31">
        <f t="shared" si="1063"/>
        <v>29760.116999999998</v>
      </c>
      <c r="BO364" s="31">
        <f t="shared" si="1064"/>
        <v>31493.5</v>
      </c>
      <c r="BP364" s="31">
        <f t="shared" si="1065"/>
        <v>31493.5</v>
      </c>
      <c r="BQ364" s="31"/>
      <c r="BR364" s="31"/>
      <c r="BS364" s="31">
        <f t="shared" si="1066"/>
        <v>29760.116999999998</v>
      </c>
      <c r="BT364" s="31">
        <f t="shared" si="1067"/>
        <v>31493.5</v>
      </c>
      <c r="BU364" s="31">
        <f t="shared" si="1068"/>
        <v>31493.5</v>
      </c>
      <c r="BV364" s="31"/>
      <c r="BW364" s="31"/>
      <c r="BX364" s="31">
        <f t="shared" si="1069"/>
        <v>29760.116999999998</v>
      </c>
      <c r="BY364" s="31">
        <f t="shared" si="1070"/>
        <v>31493.5</v>
      </c>
      <c r="BZ364" s="31">
        <f t="shared" si="1071"/>
        <v>31493.5</v>
      </c>
      <c r="CA364" s="31"/>
      <c r="CB364" s="31"/>
      <c r="CC364" s="31"/>
      <c r="CD364" s="31">
        <f t="shared" si="1154"/>
        <v>29760.116999999998</v>
      </c>
      <c r="CE364" s="31">
        <f t="shared" si="1155"/>
        <v>31493.5</v>
      </c>
      <c r="CF364" s="31">
        <f t="shared" si="1156"/>
        <v>31493.5</v>
      </c>
      <c r="CG364" s="31"/>
      <c r="CH364" s="24"/>
      <c r="CI364" s="40"/>
    </row>
    <row r="365" ht="29.850000000000001">
      <c r="A365" s="16" t="s">
        <v>253</v>
      </c>
      <c r="B365" s="17"/>
      <c r="C365" s="16"/>
      <c r="D365" s="16"/>
      <c r="E365" s="39" t="s">
        <v>206</v>
      </c>
      <c r="F365" s="31">
        <f t="shared" si="1113"/>
        <v>97.700000000000003</v>
      </c>
      <c r="G365" s="31">
        <f t="shared" si="1114"/>
        <v>0</v>
      </c>
      <c r="H365" s="31">
        <f t="shared" si="1115"/>
        <v>0</v>
      </c>
      <c r="I365" s="31">
        <f t="shared" si="1116"/>
        <v>0</v>
      </c>
      <c r="J365" s="31">
        <f t="shared" si="1117"/>
        <v>0</v>
      </c>
      <c r="K365" s="31">
        <f t="shared" si="1118"/>
        <v>0</v>
      </c>
      <c r="L365" s="31">
        <f t="shared" si="1036"/>
        <v>97.700000000000003</v>
      </c>
      <c r="M365" s="31">
        <f t="shared" si="1037"/>
        <v>0</v>
      </c>
      <c r="N365" s="31">
        <f t="shared" si="1038"/>
        <v>0</v>
      </c>
      <c r="O365" s="31">
        <f t="shared" si="1119"/>
        <v>91.400000000000006</v>
      </c>
      <c r="P365" s="31">
        <f t="shared" si="1120"/>
        <v>0</v>
      </c>
      <c r="Q365" s="31">
        <f t="shared" si="1121"/>
        <v>0</v>
      </c>
      <c r="R365" s="31">
        <f t="shared" si="1039"/>
        <v>189.10000000000002</v>
      </c>
      <c r="S365" s="31">
        <f t="shared" si="1040"/>
        <v>0</v>
      </c>
      <c r="T365" s="31">
        <f t="shared" si="1041"/>
        <v>0</v>
      </c>
      <c r="U365" s="31">
        <f t="shared" si="1122"/>
        <v>0</v>
      </c>
      <c r="V365" s="31">
        <f t="shared" si="1123"/>
        <v>0</v>
      </c>
      <c r="W365" s="31">
        <f t="shared" si="1124"/>
        <v>0</v>
      </c>
      <c r="X365" s="31">
        <f t="shared" si="1042"/>
        <v>189.10000000000002</v>
      </c>
      <c r="Y365" s="31">
        <f t="shared" si="1043"/>
        <v>0</v>
      </c>
      <c r="Z365" s="31">
        <f t="shared" si="1044"/>
        <v>0</v>
      </c>
      <c r="AA365" s="31">
        <f t="shared" si="1125"/>
        <v>0</v>
      </c>
      <c r="AB365" s="31">
        <f t="shared" si="1126"/>
        <v>0</v>
      </c>
      <c r="AC365" s="31">
        <f t="shared" si="1127"/>
        <v>0</v>
      </c>
      <c r="AD365" s="31">
        <f t="shared" si="1045"/>
        <v>189.10000000000002</v>
      </c>
      <c r="AE365" s="31">
        <f t="shared" si="1046"/>
        <v>0</v>
      </c>
      <c r="AF365" s="31">
        <f t="shared" si="1047"/>
        <v>0</v>
      </c>
      <c r="AG365" s="31">
        <f t="shared" si="1128"/>
        <v>0</v>
      </c>
      <c r="AH365" s="31">
        <f t="shared" si="1129"/>
        <v>0</v>
      </c>
      <c r="AI365" s="31">
        <f t="shared" si="1130"/>
        <v>0</v>
      </c>
      <c r="AJ365" s="31">
        <f t="shared" si="1048"/>
        <v>189.10000000000002</v>
      </c>
      <c r="AK365" s="31">
        <f t="shared" si="1049"/>
        <v>0</v>
      </c>
      <c r="AL365" s="31">
        <f t="shared" si="1050"/>
        <v>0</v>
      </c>
      <c r="AM365" s="31">
        <f t="shared" si="1131"/>
        <v>0</v>
      </c>
      <c r="AN365" s="31">
        <f t="shared" si="1132"/>
        <v>0</v>
      </c>
      <c r="AO365" s="31">
        <f t="shared" si="1133"/>
        <v>0</v>
      </c>
      <c r="AP365" s="31">
        <f t="shared" si="1051"/>
        <v>189.10000000000002</v>
      </c>
      <c r="AQ365" s="31">
        <f t="shared" si="1052"/>
        <v>0</v>
      </c>
      <c r="AR365" s="31">
        <f t="shared" si="1053"/>
        <v>0</v>
      </c>
      <c r="AS365" s="31">
        <f t="shared" si="1134"/>
        <v>0</v>
      </c>
      <c r="AT365" s="31">
        <f t="shared" si="1135"/>
        <v>0</v>
      </c>
      <c r="AU365" s="31">
        <f t="shared" si="1136"/>
        <v>0</v>
      </c>
      <c r="AV365" s="31">
        <f t="shared" si="1054"/>
        <v>189.10000000000002</v>
      </c>
      <c r="AW365" s="31">
        <f t="shared" si="1055"/>
        <v>0</v>
      </c>
      <c r="AX365" s="31">
        <f t="shared" si="1056"/>
        <v>0</v>
      </c>
      <c r="AY365" s="31">
        <f t="shared" si="1137"/>
        <v>0</v>
      </c>
      <c r="AZ365" s="31">
        <f t="shared" si="1138"/>
        <v>0</v>
      </c>
      <c r="BA365" s="31">
        <f t="shared" si="1139"/>
        <v>0</v>
      </c>
      <c r="BB365" s="31">
        <f t="shared" si="1057"/>
        <v>189.10000000000002</v>
      </c>
      <c r="BC365" s="31">
        <f t="shared" si="1058"/>
        <v>0</v>
      </c>
      <c r="BD365" s="31">
        <f t="shared" si="1059"/>
        <v>0</v>
      </c>
      <c r="BE365" s="31">
        <f t="shared" si="1140"/>
        <v>0</v>
      </c>
      <c r="BF365" s="31">
        <f t="shared" si="1141"/>
        <v>0</v>
      </c>
      <c r="BG365" s="31">
        <f t="shared" si="1142"/>
        <v>0</v>
      </c>
      <c r="BH365" s="31">
        <f t="shared" si="1060"/>
        <v>189.10000000000002</v>
      </c>
      <c r="BI365" s="31">
        <f t="shared" si="1061"/>
        <v>0</v>
      </c>
      <c r="BJ365" s="31">
        <f t="shared" si="1062"/>
        <v>0</v>
      </c>
      <c r="BK365" s="31">
        <f t="shared" si="1143"/>
        <v>0</v>
      </c>
      <c r="BL365" s="31">
        <f t="shared" si="1144"/>
        <v>0</v>
      </c>
      <c r="BM365" s="31">
        <f t="shared" si="1145"/>
        <v>0</v>
      </c>
      <c r="BN365" s="31">
        <f t="shared" si="1063"/>
        <v>189.10000000000002</v>
      </c>
      <c r="BO365" s="31">
        <f t="shared" si="1064"/>
        <v>0</v>
      </c>
      <c r="BP365" s="31">
        <f t="shared" si="1065"/>
        <v>0</v>
      </c>
      <c r="BQ365" s="31">
        <f t="shared" si="1146"/>
        <v>0</v>
      </c>
      <c r="BR365" s="31">
        <f t="shared" si="1147"/>
        <v>0</v>
      </c>
      <c r="BS365" s="31">
        <f t="shared" si="1066"/>
        <v>189.10000000000002</v>
      </c>
      <c r="BT365" s="31">
        <f t="shared" si="1067"/>
        <v>0</v>
      </c>
      <c r="BU365" s="31">
        <f t="shared" si="1068"/>
        <v>0</v>
      </c>
      <c r="BV365" s="31">
        <f t="shared" si="1148"/>
        <v>0</v>
      </c>
      <c r="BW365" s="31">
        <f t="shared" si="1149"/>
        <v>0</v>
      </c>
      <c r="BX365" s="31">
        <f t="shared" si="1069"/>
        <v>189.10000000000002</v>
      </c>
      <c r="BY365" s="31">
        <f t="shared" si="1070"/>
        <v>0</v>
      </c>
      <c r="BZ365" s="31">
        <f t="shared" si="1071"/>
        <v>0</v>
      </c>
      <c r="CA365" s="31">
        <f t="shared" si="1150"/>
        <v>0</v>
      </c>
      <c r="CB365" s="31">
        <f t="shared" si="1151"/>
        <v>0</v>
      </c>
      <c r="CC365" s="31">
        <f t="shared" si="1152"/>
        <v>0</v>
      </c>
      <c r="CD365" s="31">
        <f t="shared" si="1154"/>
        <v>189.10000000000002</v>
      </c>
      <c r="CE365" s="31">
        <f t="shared" si="1155"/>
        <v>0</v>
      </c>
      <c r="CF365" s="31">
        <f t="shared" si="1156"/>
        <v>0</v>
      </c>
      <c r="CG365" s="31">
        <f t="shared" si="1153"/>
        <v>0</v>
      </c>
      <c r="CH365" s="24"/>
      <c r="CI365" s="40"/>
      <c r="CO365" s="1" t="s">
        <v>31</v>
      </c>
    </row>
    <row r="366" ht="43.75">
      <c r="A366" s="16" t="s">
        <v>253</v>
      </c>
      <c r="B366" s="17">
        <v>600</v>
      </c>
      <c r="C366" s="16"/>
      <c r="D366" s="16"/>
      <c r="E366" s="39" t="s">
        <v>45</v>
      </c>
      <c r="F366" s="31">
        <f t="shared" si="1113"/>
        <v>97.700000000000003</v>
      </c>
      <c r="G366" s="31">
        <f t="shared" si="1114"/>
        <v>0</v>
      </c>
      <c r="H366" s="31">
        <f t="shared" si="1115"/>
        <v>0</v>
      </c>
      <c r="I366" s="31">
        <f t="shared" si="1116"/>
        <v>0</v>
      </c>
      <c r="J366" s="31">
        <f t="shared" si="1117"/>
        <v>0</v>
      </c>
      <c r="K366" s="31">
        <f t="shared" si="1118"/>
        <v>0</v>
      </c>
      <c r="L366" s="31">
        <f t="shared" si="1036"/>
        <v>97.700000000000003</v>
      </c>
      <c r="M366" s="31">
        <f t="shared" si="1037"/>
        <v>0</v>
      </c>
      <c r="N366" s="31">
        <f t="shared" si="1038"/>
        <v>0</v>
      </c>
      <c r="O366" s="31">
        <f t="shared" si="1119"/>
        <v>91.400000000000006</v>
      </c>
      <c r="P366" s="31">
        <f t="shared" si="1120"/>
        <v>0</v>
      </c>
      <c r="Q366" s="31">
        <f t="shared" si="1121"/>
        <v>0</v>
      </c>
      <c r="R366" s="31">
        <f t="shared" si="1039"/>
        <v>189.10000000000002</v>
      </c>
      <c r="S366" s="31">
        <f t="shared" si="1040"/>
        <v>0</v>
      </c>
      <c r="T366" s="31">
        <f t="shared" si="1041"/>
        <v>0</v>
      </c>
      <c r="U366" s="31">
        <f t="shared" si="1122"/>
        <v>0</v>
      </c>
      <c r="V366" s="31">
        <f t="shared" si="1123"/>
        <v>0</v>
      </c>
      <c r="W366" s="31">
        <f t="shared" si="1124"/>
        <v>0</v>
      </c>
      <c r="X366" s="31">
        <f t="shared" si="1042"/>
        <v>189.10000000000002</v>
      </c>
      <c r="Y366" s="31">
        <f t="shared" si="1043"/>
        <v>0</v>
      </c>
      <c r="Z366" s="31">
        <f t="shared" si="1044"/>
        <v>0</v>
      </c>
      <c r="AA366" s="31">
        <f t="shared" si="1125"/>
        <v>0</v>
      </c>
      <c r="AB366" s="31">
        <f t="shared" si="1126"/>
        <v>0</v>
      </c>
      <c r="AC366" s="31">
        <f t="shared" si="1127"/>
        <v>0</v>
      </c>
      <c r="AD366" s="31">
        <f t="shared" si="1045"/>
        <v>189.10000000000002</v>
      </c>
      <c r="AE366" s="31">
        <f t="shared" si="1046"/>
        <v>0</v>
      </c>
      <c r="AF366" s="31">
        <f t="shared" si="1047"/>
        <v>0</v>
      </c>
      <c r="AG366" s="31">
        <f t="shared" si="1128"/>
        <v>0</v>
      </c>
      <c r="AH366" s="31">
        <f t="shared" si="1129"/>
        <v>0</v>
      </c>
      <c r="AI366" s="31">
        <f t="shared" si="1130"/>
        <v>0</v>
      </c>
      <c r="AJ366" s="31">
        <f t="shared" si="1048"/>
        <v>189.10000000000002</v>
      </c>
      <c r="AK366" s="31">
        <f t="shared" si="1049"/>
        <v>0</v>
      </c>
      <c r="AL366" s="31">
        <f t="shared" si="1050"/>
        <v>0</v>
      </c>
      <c r="AM366" s="31">
        <f t="shared" si="1131"/>
        <v>0</v>
      </c>
      <c r="AN366" s="31">
        <f t="shared" si="1132"/>
        <v>0</v>
      </c>
      <c r="AO366" s="31">
        <f t="shared" si="1133"/>
        <v>0</v>
      </c>
      <c r="AP366" s="31">
        <f t="shared" si="1051"/>
        <v>189.10000000000002</v>
      </c>
      <c r="AQ366" s="31">
        <f t="shared" si="1052"/>
        <v>0</v>
      </c>
      <c r="AR366" s="31">
        <f t="shared" si="1053"/>
        <v>0</v>
      </c>
      <c r="AS366" s="31">
        <f t="shared" si="1134"/>
        <v>0</v>
      </c>
      <c r="AT366" s="31">
        <f t="shared" si="1135"/>
        <v>0</v>
      </c>
      <c r="AU366" s="31">
        <f t="shared" si="1136"/>
        <v>0</v>
      </c>
      <c r="AV366" s="31">
        <f t="shared" si="1054"/>
        <v>189.10000000000002</v>
      </c>
      <c r="AW366" s="31">
        <f t="shared" si="1055"/>
        <v>0</v>
      </c>
      <c r="AX366" s="31">
        <f t="shared" si="1056"/>
        <v>0</v>
      </c>
      <c r="AY366" s="31">
        <f t="shared" si="1137"/>
        <v>0</v>
      </c>
      <c r="AZ366" s="31">
        <f t="shared" si="1138"/>
        <v>0</v>
      </c>
      <c r="BA366" s="31">
        <f t="shared" si="1139"/>
        <v>0</v>
      </c>
      <c r="BB366" s="31">
        <f t="shared" si="1057"/>
        <v>189.10000000000002</v>
      </c>
      <c r="BC366" s="31">
        <f t="shared" si="1058"/>
        <v>0</v>
      </c>
      <c r="BD366" s="31">
        <f t="shared" si="1059"/>
        <v>0</v>
      </c>
      <c r="BE366" s="31">
        <f t="shared" si="1140"/>
        <v>0</v>
      </c>
      <c r="BF366" s="31">
        <f t="shared" si="1141"/>
        <v>0</v>
      </c>
      <c r="BG366" s="31">
        <f t="shared" si="1142"/>
        <v>0</v>
      </c>
      <c r="BH366" s="31">
        <f t="shared" si="1060"/>
        <v>189.10000000000002</v>
      </c>
      <c r="BI366" s="31">
        <f t="shared" si="1061"/>
        <v>0</v>
      </c>
      <c r="BJ366" s="31">
        <f t="shared" si="1062"/>
        <v>0</v>
      </c>
      <c r="BK366" s="31">
        <f t="shared" si="1143"/>
        <v>0</v>
      </c>
      <c r="BL366" s="31">
        <f t="shared" si="1144"/>
        <v>0</v>
      </c>
      <c r="BM366" s="31">
        <f t="shared" si="1145"/>
        <v>0</v>
      </c>
      <c r="BN366" s="31">
        <f t="shared" si="1063"/>
        <v>189.10000000000002</v>
      </c>
      <c r="BO366" s="31">
        <f t="shared" si="1064"/>
        <v>0</v>
      </c>
      <c r="BP366" s="31">
        <f t="shared" si="1065"/>
        <v>0</v>
      </c>
      <c r="BQ366" s="31">
        <f t="shared" si="1146"/>
        <v>0</v>
      </c>
      <c r="BR366" s="31">
        <f t="shared" si="1147"/>
        <v>0</v>
      </c>
      <c r="BS366" s="31">
        <f t="shared" si="1066"/>
        <v>189.10000000000002</v>
      </c>
      <c r="BT366" s="31">
        <f t="shared" si="1067"/>
        <v>0</v>
      </c>
      <c r="BU366" s="31">
        <f t="shared" si="1068"/>
        <v>0</v>
      </c>
      <c r="BV366" s="31">
        <f t="shared" si="1148"/>
        <v>0</v>
      </c>
      <c r="BW366" s="31">
        <f t="shared" si="1149"/>
        <v>0</v>
      </c>
      <c r="BX366" s="31">
        <f t="shared" si="1069"/>
        <v>189.10000000000002</v>
      </c>
      <c r="BY366" s="31">
        <f t="shared" si="1070"/>
        <v>0</v>
      </c>
      <c r="BZ366" s="31">
        <f t="shared" si="1071"/>
        <v>0</v>
      </c>
      <c r="CA366" s="31">
        <f t="shared" si="1150"/>
        <v>0</v>
      </c>
      <c r="CB366" s="31">
        <f t="shared" si="1151"/>
        <v>0</v>
      </c>
      <c r="CC366" s="31">
        <f t="shared" si="1152"/>
        <v>0</v>
      </c>
      <c r="CD366" s="31">
        <f t="shared" si="1154"/>
        <v>189.10000000000002</v>
      </c>
      <c r="CE366" s="31">
        <f t="shared" si="1155"/>
        <v>0</v>
      </c>
      <c r="CF366" s="31">
        <f t="shared" si="1156"/>
        <v>0</v>
      </c>
      <c r="CG366" s="31">
        <f t="shared" si="1153"/>
        <v>0</v>
      </c>
      <c r="CH366" s="24"/>
      <c r="CI366" s="40"/>
      <c r="CM366" s="1" t="s">
        <v>29</v>
      </c>
    </row>
    <row r="367" ht="15">
      <c r="A367" s="16" t="s">
        <v>253</v>
      </c>
      <c r="B367" s="17">
        <v>620</v>
      </c>
      <c r="C367" s="16"/>
      <c r="D367" s="16"/>
      <c r="E367" s="39" t="s">
        <v>46</v>
      </c>
      <c r="F367" s="31">
        <f t="shared" si="1113"/>
        <v>97.700000000000003</v>
      </c>
      <c r="G367" s="31">
        <f t="shared" si="1114"/>
        <v>0</v>
      </c>
      <c r="H367" s="31">
        <f t="shared" si="1115"/>
        <v>0</v>
      </c>
      <c r="I367" s="31">
        <f t="shared" si="1116"/>
        <v>0</v>
      </c>
      <c r="J367" s="31">
        <f t="shared" si="1117"/>
        <v>0</v>
      </c>
      <c r="K367" s="31">
        <f t="shared" si="1118"/>
        <v>0</v>
      </c>
      <c r="L367" s="31">
        <f t="shared" si="1036"/>
        <v>97.700000000000003</v>
      </c>
      <c r="M367" s="31">
        <f t="shared" si="1037"/>
        <v>0</v>
      </c>
      <c r="N367" s="31">
        <f t="shared" si="1038"/>
        <v>0</v>
      </c>
      <c r="O367" s="31">
        <f t="shared" si="1119"/>
        <v>91.400000000000006</v>
      </c>
      <c r="P367" s="31">
        <f t="shared" si="1120"/>
        <v>0</v>
      </c>
      <c r="Q367" s="31">
        <f t="shared" si="1121"/>
        <v>0</v>
      </c>
      <c r="R367" s="31">
        <f t="shared" si="1039"/>
        <v>189.10000000000002</v>
      </c>
      <c r="S367" s="31">
        <f t="shared" si="1040"/>
        <v>0</v>
      </c>
      <c r="T367" s="31">
        <f t="shared" si="1041"/>
        <v>0</v>
      </c>
      <c r="U367" s="31">
        <f t="shared" si="1122"/>
        <v>0</v>
      </c>
      <c r="V367" s="31">
        <f t="shared" si="1123"/>
        <v>0</v>
      </c>
      <c r="W367" s="31">
        <f t="shared" si="1124"/>
        <v>0</v>
      </c>
      <c r="X367" s="31">
        <f t="shared" si="1042"/>
        <v>189.10000000000002</v>
      </c>
      <c r="Y367" s="31">
        <f t="shared" si="1043"/>
        <v>0</v>
      </c>
      <c r="Z367" s="31">
        <f t="shared" si="1044"/>
        <v>0</v>
      </c>
      <c r="AA367" s="31">
        <f t="shared" si="1125"/>
        <v>0</v>
      </c>
      <c r="AB367" s="31">
        <f t="shared" si="1126"/>
        <v>0</v>
      </c>
      <c r="AC367" s="31">
        <f t="shared" si="1127"/>
        <v>0</v>
      </c>
      <c r="AD367" s="31">
        <f t="shared" si="1045"/>
        <v>189.10000000000002</v>
      </c>
      <c r="AE367" s="31">
        <f t="shared" si="1046"/>
        <v>0</v>
      </c>
      <c r="AF367" s="31">
        <f t="shared" si="1047"/>
        <v>0</v>
      </c>
      <c r="AG367" s="31">
        <f t="shared" si="1128"/>
        <v>0</v>
      </c>
      <c r="AH367" s="31">
        <f t="shared" si="1129"/>
        <v>0</v>
      </c>
      <c r="AI367" s="31">
        <f t="shared" si="1130"/>
        <v>0</v>
      </c>
      <c r="AJ367" s="31">
        <f t="shared" si="1048"/>
        <v>189.10000000000002</v>
      </c>
      <c r="AK367" s="31">
        <f t="shared" si="1049"/>
        <v>0</v>
      </c>
      <c r="AL367" s="31">
        <f t="shared" si="1050"/>
        <v>0</v>
      </c>
      <c r="AM367" s="31">
        <f t="shared" si="1131"/>
        <v>0</v>
      </c>
      <c r="AN367" s="31">
        <f t="shared" si="1132"/>
        <v>0</v>
      </c>
      <c r="AO367" s="31">
        <f t="shared" si="1133"/>
        <v>0</v>
      </c>
      <c r="AP367" s="31">
        <f t="shared" si="1051"/>
        <v>189.10000000000002</v>
      </c>
      <c r="AQ367" s="31">
        <f t="shared" si="1052"/>
        <v>0</v>
      </c>
      <c r="AR367" s="31">
        <f t="shared" si="1053"/>
        <v>0</v>
      </c>
      <c r="AS367" s="31">
        <f t="shared" si="1134"/>
        <v>0</v>
      </c>
      <c r="AT367" s="31">
        <f t="shared" si="1135"/>
        <v>0</v>
      </c>
      <c r="AU367" s="31">
        <f t="shared" si="1136"/>
        <v>0</v>
      </c>
      <c r="AV367" s="31">
        <f t="shared" si="1054"/>
        <v>189.10000000000002</v>
      </c>
      <c r="AW367" s="31">
        <f t="shared" si="1055"/>
        <v>0</v>
      </c>
      <c r="AX367" s="31">
        <f t="shared" si="1056"/>
        <v>0</v>
      </c>
      <c r="AY367" s="31">
        <f t="shared" si="1137"/>
        <v>0</v>
      </c>
      <c r="AZ367" s="31">
        <f t="shared" si="1138"/>
        <v>0</v>
      </c>
      <c r="BA367" s="31">
        <f t="shared" si="1139"/>
        <v>0</v>
      </c>
      <c r="BB367" s="31">
        <f t="shared" si="1057"/>
        <v>189.10000000000002</v>
      </c>
      <c r="BC367" s="31">
        <f t="shared" si="1058"/>
        <v>0</v>
      </c>
      <c r="BD367" s="31">
        <f t="shared" si="1059"/>
        <v>0</v>
      </c>
      <c r="BE367" s="31">
        <f t="shared" si="1140"/>
        <v>0</v>
      </c>
      <c r="BF367" s="31">
        <f t="shared" si="1141"/>
        <v>0</v>
      </c>
      <c r="BG367" s="31">
        <f t="shared" si="1142"/>
        <v>0</v>
      </c>
      <c r="BH367" s="31">
        <f t="shared" si="1060"/>
        <v>189.10000000000002</v>
      </c>
      <c r="BI367" s="31">
        <f t="shared" si="1061"/>
        <v>0</v>
      </c>
      <c r="BJ367" s="31">
        <f t="shared" si="1062"/>
        <v>0</v>
      </c>
      <c r="BK367" s="31">
        <f t="shared" si="1143"/>
        <v>0</v>
      </c>
      <c r="BL367" s="31">
        <f t="shared" si="1144"/>
        <v>0</v>
      </c>
      <c r="BM367" s="31">
        <f t="shared" si="1145"/>
        <v>0</v>
      </c>
      <c r="BN367" s="31">
        <f t="shared" si="1063"/>
        <v>189.10000000000002</v>
      </c>
      <c r="BO367" s="31">
        <f t="shared" si="1064"/>
        <v>0</v>
      </c>
      <c r="BP367" s="31">
        <f t="shared" si="1065"/>
        <v>0</v>
      </c>
      <c r="BQ367" s="31">
        <f t="shared" si="1146"/>
        <v>0</v>
      </c>
      <c r="BR367" s="31">
        <f t="shared" si="1147"/>
        <v>0</v>
      </c>
      <c r="BS367" s="31">
        <f t="shared" si="1066"/>
        <v>189.10000000000002</v>
      </c>
      <c r="BT367" s="31">
        <f t="shared" si="1067"/>
        <v>0</v>
      </c>
      <c r="BU367" s="31">
        <f t="shared" si="1068"/>
        <v>0</v>
      </c>
      <c r="BV367" s="31">
        <f t="shared" si="1148"/>
        <v>0</v>
      </c>
      <c r="BW367" s="31">
        <f t="shared" si="1149"/>
        <v>0</v>
      </c>
      <c r="BX367" s="31">
        <f t="shared" si="1069"/>
        <v>189.10000000000002</v>
      </c>
      <c r="BY367" s="31">
        <f t="shared" si="1070"/>
        <v>0</v>
      </c>
      <c r="BZ367" s="31">
        <f t="shared" si="1071"/>
        <v>0</v>
      </c>
      <c r="CA367" s="31">
        <f t="shared" si="1150"/>
        <v>0</v>
      </c>
      <c r="CB367" s="31">
        <f t="shared" si="1151"/>
        <v>0</v>
      </c>
      <c r="CC367" s="31">
        <f t="shared" si="1152"/>
        <v>0</v>
      </c>
      <c r="CD367" s="31">
        <f t="shared" si="1154"/>
        <v>189.10000000000002</v>
      </c>
      <c r="CE367" s="31">
        <f t="shared" si="1155"/>
        <v>0</v>
      </c>
      <c r="CF367" s="31">
        <f t="shared" si="1156"/>
        <v>0</v>
      </c>
      <c r="CG367" s="31">
        <f t="shared" si="1153"/>
        <v>0</v>
      </c>
      <c r="CH367" s="24"/>
      <c r="CI367" s="40"/>
      <c r="CN367" s="1" t="s">
        <v>30</v>
      </c>
    </row>
    <row r="368" ht="15">
      <c r="A368" s="16" t="s">
        <v>253</v>
      </c>
      <c r="B368" s="17">
        <v>620</v>
      </c>
      <c r="C368" s="16" t="s">
        <v>47</v>
      </c>
      <c r="D368" s="16" t="s">
        <v>47</v>
      </c>
      <c r="E368" s="39" t="s">
        <v>48</v>
      </c>
      <c r="F368" s="31">
        <v>97.700000000000003</v>
      </c>
      <c r="G368" s="31"/>
      <c r="H368" s="31"/>
      <c r="I368" s="31"/>
      <c r="J368" s="31"/>
      <c r="K368" s="31"/>
      <c r="L368" s="31">
        <f t="shared" si="1036"/>
        <v>97.700000000000003</v>
      </c>
      <c r="M368" s="31">
        <f t="shared" si="1037"/>
        <v>0</v>
      </c>
      <c r="N368" s="31">
        <f t="shared" si="1038"/>
        <v>0</v>
      </c>
      <c r="O368" s="31">
        <v>91.400000000000006</v>
      </c>
      <c r="P368" s="31"/>
      <c r="Q368" s="31"/>
      <c r="R368" s="31">
        <f t="shared" si="1039"/>
        <v>189.10000000000002</v>
      </c>
      <c r="S368" s="31">
        <f t="shared" si="1040"/>
        <v>0</v>
      </c>
      <c r="T368" s="31">
        <f t="shared" si="1041"/>
        <v>0</v>
      </c>
      <c r="U368" s="31"/>
      <c r="V368" s="31"/>
      <c r="W368" s="31"/>
      <c r="X368" s="31">
        <f t="shared" si="1042"/>
        <v>189.10000000000002</v>
      </c>
      <c r="Y368" s="31">
        <f t="shared" si="1043"/>
        <v>0</v>
      </c>
      <c r="Z368" s="31">
        <f t="shared" si="1044"/>
        <v>0</v>
      </c>
      <c r="AA368" s="31"/>
      <c r="AB368" s="31"/>
      <c r="AC368" s="31"/>
      <c r="AD368" s="31">
        <f t="shared" si="1045"/>
        <v>189.10000000000002</v>
      </c>
      <c r="AE368" s="31">
        <f t="shared" si="1046"/>
        <v>0</v>
      </c>
      <c r="AF368" s="31">
        <f t="shared" si="1047"/>
        <v>0</v>
      </c>
      <c r="AG368" s="31"/>
      <c r="AH368" s="31"/>
      <c r="AI368" s="31"/>
      <c r="AJ368" s="31">
        <f t="shared" si="1048"/>
        <v>189.10000000000002</v>
      </c>
      <c r="AK368" s="31">
        <f t="shared" si="1049"/>
        <v>0</v>
      </c>
      <c r="AL368" s="31">
        <f t="shared" si="1050"/>
        <v>0</v>
      </c>
      <c r="AM368" s="31"/>
      <c r="AN368" s="31"/>
      <c r="AO368" s="31"/>
      <c r="AP368" s="31">
        <f t="shared" si="1051"/>
        <v>189.10000000000002</v>
      </c>
      <c r="AQ368" s="31">
        <f t="shared" si="1052"/>
        <v>0</v>
      </c>
      <c r="AR368" s="31">
        <f t="shared" si="1053"/>
        <v>0</v>
      </c>
      <c r="AS368" s="31"/>
      <c r="AT368" s="31"/>
      <c r="AU368" s="31"/>
      <c r="AV368" s="31">
        <f t="shared" si="1054"/>
        <v>189.10000000000002</v>
      </c>
      <c r="AW368" s="31">
        <f t="shared" si="1055"/>
        <v>0</v>
      </c>
      <c r="AX368" s="31">
        <f t="shared" si="1056"/>
        <v>0</v>
      </c>
      <c r="AY368" s="31"/>
      <c r="AZ368" s="31"/>
      <c r="BA368" s="31"/>
      <c r="BB368" s="31">
        <f t="shared" si="1057"/>
        <v>189.10000000000002</v>
      </c>
      <c r="BC368" s="31">
        <f t="shared" si="1058"/>
        <v>0</v>
      </c>
      <c r="BD368" s="31">
        <f t="shared" si="1059"/>
        <v>0</v>
      </c>
      <c r="BE368" s="31"/>
      <c r="BF368" s="31"/>
      <c r="BG368" s="31"/>
      <c r="BH368" s="31">
        <f t="shared" si="1060"/>
        <v>189.10000000000002</v>
      </c>
      <c r="BI368" s="31">
        <f t="shared" si="1061"/>
        <v>0</v>
      </c>
      <c r="BJ368" s="31">
        <f t="shared" si="1062"/>
        <v>0</v>
      </c>
      <c r="BK368" s="31"/>
      <c r="BL368" s="31"/>
      <c r="BM368" s="31"/>
      <c r="BN368" s="31">
        <f t="shared" si="1063"/>
        <v>189.10000000000002</v>
      </c>
      <c r="BO368" s="31">
        <f t="shared" si="1064"/>
        <v>0</v>
      </c>
      <c r="BP368" s="31">
        <f t="shared" si="1065"/>
        <v>0</v>
      </c>
      <c r="BQ368" s="31"/>
      <c r="BR368" s="31"/>
      <c r="BS368" s="31">
        <f t="shared" si="1066"/>
        <v>189.10000000000002</v>
      </c>
      <c r="BT368" s="31">
        <f t="shared" si="1067"/>
        <v>0</v>
      </c>
      <c r="BU368" s="31">
        <f t="shared" si="1068"/>
        <v>0</v>
      </c>
      <c r="BV368" s="31"/>
      <c r="BW368" s="31"/>
      <c r="BX368" s="31">
        <f t="shared" si="1069"/>
        <v>189.10000000000002</v>
      </c>
      <c r="BY368" s="31">
        <f t="shared" si="1070"/>
        <v>0</v>
      </c>
      <c r="BZ368" s="31">
        <f t="shared" si="1071"/>
        <v>0</v>
      </c>
      <c r="CA368" s="31"/>
      <c r="CB368" s="31"/>
      <c r="CC368" s="31"/>
      <c r="CD368" s="31">
        <f t="shared" si="1154"/>
        <v>189.10000000000002</v>
      </c>
      <c r="CE368" s="31">
        <f t="shared" si="1155"/>
        <v>0</v>
      </c>
      <c r="CF368" s="31">
        <f t="shared" si="1156"/>
        <v>0</v>
      </c>
      <c r="CG368" s="31"/>
      <c r="CH368" s="24"/>
      <c r="CI368" s="40"/>
    </row>
    <row r="369" ht="29.850000000000001">
      <c r="A369" s="16" t="s">
        <v>254</v>
      </c>
      <c r="B369" s="17"/>
      <c r="C369" s="16"/>
      <c r="D369" s="16"/>
      <c r="E369" s="39" t="s">
        <v>255</v>
      </c>
      <c r="F369" s="31">
        <f>F370+F373+F376</f>
        <v>2158.1999999999998</v>
      </c>
      <c r="G369" s="31">
        <f>G370+G373+G376</f>
        <v>2158.1999999999998</v>
      </c>
      <c r="H369" s="31">
        <f>H370+H373+H376</f>
        <v>2158.1999999999998</v>
      </c>
      <c r="I369" s="31">
        <f>I370+I373+I376</f>
        <v>0</v>
      </c>
      <c r="J369" s="31">
        <f>J370+J373+J376</f>
        <v>0</v>
      </c>
      <c r="K369" s="31">
        <f>K370+K373+K376</f>
        <v>0</v>
      </c>
      <c r="L369" s="31">
        <f t="shared" si="1036"/>
        <v>2158.1999999999998</v>
      </c>
      <c r="M369" s="31">
        <f t="shared" si="1037"/>
        <v>2158.1999999999998</v>
      </c>
      <c r="N369" s="31">
        <f t="shared" si="1038"/>
        <v>2158.1999999999998</v>
      </c>
      <c r="O369" s="31">
        <f>O370+O373+O376</f>
        <v>0</v>
      </c>
      <c r="P369" s="31">
        <f>P370+P373+P376</f>
        <v>0</v>
      </c>
      <c r="Q369" s="31">
        <f>Q370+Q373+Q376</f>
        <v>0</v>
      </c>
      <c r="R369" s="31">
        <f t="shared" si="1039"/>
        <v>2158.1999999999998</v>
      </c>
      <c r="S369" s="31">
        <f t="shared" si="1040"/>
        <v>2158.1999999999998</v>
      </c>
      <c r="T369" s="31">
        <f t="shared" si="1041"/>
        <v>2158.1999999999998</v>
      </c>
      <c r="U369" s="31">
        <f>U370+U373+U376</f>
        <v>0</v>
      </c>
      <c r="V369" s="31">
        <f>V370+V373+V376</f>
        <v>0</v>
      </c>
      <c r="W369" s="31">
        <f>W370+W373+W376</f>
        <v>0</v>
      </c>
      <c r="X369" s="31">
        <f t="shared" si="1042"/>
        <v>2158.1999999999998</v>
      </c>
      <c r="Y369" s="31">
        <f t="shared" si="1043"/>
        <v>2158.1999999999998</v>
      </c>
      <c r="Z369" s="31">
        <f t="shared" si="1044"/>
        <v>2158.1999999999998</v>
      </c>
      <c r="AA369" s="31">
        <f>AA370+AA373+AA376</f>
        <v>0</v>
      </c>
      <c r="AB369" s="31">
        <f>AB370+AB373+AB376</f>
        <v>0</v>
      </c>
      <c r="AC369" s="31">
        <f>AC370+AC373+AC376</f>
        <v>0</v>
      </c>
      <c r="AD369" s="31">
        <f t="shared" si="1045"/>
        <v>2158.1999999999998</v>
      </c>
      <c r="AE369" s="31">
        <f t="shared" si="1046"/>
        <v>2158.1999999999998</v>
      </c>
      <c r="AF369" s="31">
        <f t="shared" si="1047"/>
        <v>2158.1999999999998</v>
      </c>
      <c r="AG369" s="31">
        <f>AG370+AG373+AG376</f>
        <v>0</v>
      </c>
      <c r="AH369" s="31">
        <f>AH370+AH373+AH376</f>
        <v>0</v>
      </c>
      <c r="AI369" s="31">
        <f>AI370+AI373+AI376</f>
        <v>0</v>
      </c>
      <c r="AJ369" s="31">
        <f t="shared" si="1048"/>
        <v>2158.1999999999998</v>
      </c>
      <c r="AK369" s="31">
        <f t="shared" si="1049"/>
        <v>2158.1999999999998</v>
      </c>
      <c r="AL369" s="31">
        <f t="shared" si="1050"/>
        <v>2158.1999999999998</v>
      </c>
      <c r="AM369" s="31">
        <f>AM370+AM373+AM376</f>
        <v>0</v>
      </c>
      <c r="AN369" s="31">
        <f>AN370+AN373+AN376</f>
        <v>0</v>
      </c>
      <c r="AO369" s="31">
        <f>AO370+AO373+AO376</f>
        <v>0</v>
      </c>
      <c r="AP369" s="31">
        <f t="shared" si="1051"/>
        <v>2158.1999999999998</v>
      </c>
      <c r="AQ369" s="31">
        <f t="shared" si="1052"/>
        <v>2158.1999999999998</v>
      </c>
      <c r="AR369" s="31">
        <f t="shared" si="1053"/>
        <v>2158.1999999999998</v>
      </c>
      <c r="AS369" s="31">
        <f>AS370+AS373+AS376</f>
        <v>0</v>
      </c>
      <c r="AT369" s="31">
        <f>AT370+AT373+AT376</f>
        <v>0</v>
      </c>
      <c r="AU369" s="31">
        <f>AU370+AU373+AU376</f>
        <v>0</v>
      </c>
      <c r="AV369" s="31">
        <f t="shared" si="1054"/>
        <v>2158.1999999999998</v>
      </c>
      <c r="AW369" s="31">
        <f t="shared" si="1055"/>
        <v>2158.1999999999998</v>
      </c>
      <c r="AX369" s="31">
        <f t="shared" si="1056"/>
        <v>2158.1999999999998</v>
      </c>
      <c r="AY369" s="31">
        <f>AY370+AY373+AY376</f>
        <v>0</v>
      </c>
      <c r="AZ369" s="31">
        <f>AZ370+AZ373+AZ376</f>
        <v>0</v>
      </c>
      <c r="BA369" s="31">
        <f>BA370+BA373+BA376</f>
        <v>0</v>
      </c>
      <c r="BB369" s="31">
        <f t="shared" si="1057"/>
        <v>2158.1999999999998</v>
      </c>
      <c r="BC369" s="31">
        <f t="shared" si="1058"/>
        <v>2158.1999999999998</v>
      </c>
      <c r="BD369" s="31">
        <f t="shared" si="1059"/>
        <v>2158.1999999999998</v>
      </c>
      <c r="BE369" s="31">
        <f>BE370+BE373+BE376</f>
        <v>0</v>
      </c>
      <c r="BF369" s="31">
        <f>BF370+BF373+BF376</f>
        <v>0</v>
      </c>
      <c r="BG369" s="31">
        <f>BG370+BG373+BG376</f>
        <v>0</v>
      </c>
      <c r="BH369" s="31">
        <f t="shared" si="1060"/>
        <v>2158.1999999999998</v>
      </c>
      <c r="BI369" s="31">
        <f t="shared" si="1061"/>
        <v>2158.1999999999998</v>
      </c>
      <c r="BJ369" s="31">
        <f t="shared" si="1062"/>
        <v>2158.1999999999998</v>
      </c>
      <c r="BK369" s="31">
        <f>BK370+BK373+BK376</f>
        <v>0</v>
      </c>
      <c r="BL369" s="31">
        <f>BL370+BL373+BL376</f>
        <v>0</v>
      </c>
      <c r="BM369" s="31">
        <f>BM370+BM373+BM376</f>
        <v>0</v>
      </c>
      <c r="BN369" s="31">
        <f t="shared" si="1063"/>
        <v>2158.1999999999998</v>
      </c>
      <c r="BO369" s="31">
        <f t="shared" si="1064"/>
        <v>2158.1999999999998</v>
      </c>
      <c r="BP369" s="31">
        <f t="shared" si="1065"/>
        <v>2158.1999999999998</v>
      </c>
      <c r="BQ369" s="31">
        <f>BQ370+BQ373+BQ376</f>
        <v>0</v>
      </c>
      <c r="BR369" s="31">
        <f>BR370+BR373+BR376</f>
        <v>0</v>
      </c>
      <c r="BS369" s="31">
        <f t="shared" si="1066"/>
        <v>2158.1999999999998</v>
      </c>
      <c r="BT369" s="31">
        <f t="shared" si="1067"/>
        <v>2158.1999999999998</v>
      </c>
      <c r="BU369" s="31">
        <f t="shared" si="1068"/>
        <v>2158.1999999999998</v>
      </c>
      <c r="BV369" s="31">
        <f>BV370+BV373+BV376</f>
        <v>0</v>
      </c>
      <c r="BW369" s="31">
        <f>BW370+BW373+BW376</f>
        <v>0</v>
      </c>
      <c r="BX369" s="31">
        <f t="shared" si="1069"/>
        <v>2158.1999999999998</v>
      </c>
      <c r="BY369" s="31">
        <f t="shared" si="1070"/>
        <v>2158.1999999999998</v>
      </c>
      <c r="BZ369" s="31">
        <f t="shared" si="1071"/>
        <v>2158.1999999999998</v>
      </c>
      <c r="CA369" s="31">
        <f>CA370+CA373+CA376</f>
        <v>0</v>
      </c>
      <c r="CB369" s="31">
        <f>CB370+CB373+CB376</f>
        <v>0</v>
      </c>
      <c r="CC369" s="31">
        <f>CC370+CC373+CC376</f>
        <v>0</v>
      </c>
      <c r="CD369" s="31">
        <f t="shared" si="1154"/>
        <v>2158.1999999999998</v>
      </c>
      <c r="CE369" s="31">
        <f t="shared" si="1155"/>
        <v>2158.1999999999998</v>
      </c>
      <c r="CF369" s="31">
        <f t="shared" si="1156"/>
        <v>2158.1999999999998</v>
      </c>
      <c r="CG369" s="31">
        <f>CG370+CG373+CG376</f>
        <v>0</v>
      </c>
      <c r="CH369" s="24"/>
      <c r="CI369" s="40"/>
      <c r="CO369" s="1" t="s">
        <v>31</v>
      </c>
    </row>
    <row r="370" ht="29.850000000000001">
      <c r="A370" s="16" t="s">
        <v>254</v>
      </c>
      <c r="B370" s="17">
        <v>200</v>
      </c>
      <c r="C370" s="16"/>
      <c r="D370" s="16"/>
      <c r="E370" s="39" t="s">
        <v>40</v>
      </c>
      <c r="F370" s="31">
        <f t="shared" ref="F370:F388" si="1157">F371</f>
        <v>729.70000000000005</v>
      </c>
      <c r="G370" s="31">
        <f t="shared" ref="G370:G388" si="1158">G371</f>
        <v>729.70000000000005</v>
      </c>
      <c r="H370" s="31">
        <f t="shared" ref="H370:H388" si="1159">H371</f>
        <v>729.70000000000005</v>
      </c>
      <c r="I370" s="31">
        <f t="shared" ref="I370:I388" si="1160">I371</f>
        <v>0</v>
      </c>
      <c r="J370" s="31">
        <f t="shared" ref="J370:J388" si="1161">J371</f>
        <v>0</v>
      </c>
      <c r="K370" s="31">
        <f t="shared" ref="K370:K388" si="1162">K371</f>
        <v>0</v>
      </c>
      <c r="L370" s="31">
        <f t="shared" si="1036"/>
        <v>729.70000000000005</v>
      </c>
      <c r="M370" s="31">
        <f t="shared" si="1037"/>
        <v>729.70000000000005</v>
      </c>
      <c r="N370" s="31">
        <f t="shared" si="1038"/>
        <v>729.70000000000005</v>
      </c>
      <c r="O370" s="31">
        <f t="shared" ref="O370:O388" si="1163">O371</f>
        <v>0</v>
      </c>
      <c r="P370" s="31">
        <f t="shared" ref="P370:P388" si="1164">P371</f>
        <v>0</v>
      </c>
      <c r="Q370" s="31">
        <f t="shared" ref="Q370:Q388" si="1165">Q371</f>
        <v>0</v>
      </c>
      <c r="R370" s="31">
        <f t="shared" si="1039"/>
        <v>729.70000000000005</v>
      </c>
      <c r="S370" s="31">
        <f t="shared" si="1040"/>
        <v>729.70000000000005</v>
      </c>
      <c r="T370" s="31">
        <f t="shared" si="1041"/>
        <v>729.70000000000005</v>
      </c>
      <c r="U370" s="31">
        <f t="shared" ref="U370:U388" si="1166">U371</f>
        <v>0</v>
      </c>
      <c r="V370" s="31">
        <f t="shared" ref="V370:V388" si="1167">V371</f>
        <v>0</v>
      </c>
      <c r="W370" s="31">
        <f t="shared" ref="W370:W388" si="1168">W371</f>
        <v>0</v>
      </c>
      <c r="X370" s="31">
        <f t="shared" si="1042"/>
        <v>729.70000000000005</v>
      </c>
      <c r="Y370" s="31">
        <f t="shared" si="1043"/>
        <v>729.70000000000005</v>
      </c>
      <c r="Z370" s="31">
        <f t="shared" si="1044"/>
        <v>729.70000000000005</v>
      </c>
      <c r="AA370" s="31">
        <f t="shared" ref="AA370:AA388" si="1169">AA371</f>
        <v>0</v>
      </c>
      <c r="AB370" s="31">
        <f t="shared" ref="AB370:AB388" si="1170">AB371</f>
        <v>0</v>
      </c>
      <c r="AC370" s="31">
        <f t="shared" ref="AC370:AC388" si="1171">AC371</f>
        <v>0</v>
      </c>
      <c r="AD370" s="31">
        <f t="shared" si="1045"/>
        <v>729.70000000000005</v>
      </c>
      <c r="AE370" s="31">
        <f t="shared" si="1046"/>
        <v>729.70000000000005</v>
      </c>
      <c r="AF370" s="31">
        <f t="shared" si="1047"/>
        <v>729.70000000000005</v>
      </c>
      <c r="AG370" s="31">
        <f t="shared" ref="AG370:AG388" si="1172">AG371</f>
        <v>0</v>
      </c>
      <c r="AH370" s="31">
        <f t="shared" ref="AH370:AH388" si="1173">AH371</f>
        <v>0</v>
      </c>
      <c r="AI370" s="31">
        <f t="shared" ref="AI370:AI388" si="1174">AI371</f>
        <v>0</v>
      </c>
      <c r="AJ370" s="31">
        <f t="shared" si="1048"/>
        <v>729.70000000000005</v>
      </c>
      <c r="AK370" s="31">
        <f t="shared" si="1049"/>
        <v>729.70000000000005</v>
      </c>
      <c r="AL370" s="31">
        <f t="shared" si="1050"/>
        <v>729.70000000000005</v>
      </c>
      <c r="AM370" s="31">
        <f t="shared" ref="AM370:AM388" si="1175">AM371</f>
        <v>0</v>
      </c>
      <c r="AN370" s="31">
        <f t="shared" ref="AN370:AN388" si="1176">AN371</f>
        <v>0</v>
      </c>
      <c r="AO370" s="31">
        <f t="shared" ref="AO370:AO388" si="1177">AO371</f>
        <v>0</v>
      </c>
      <c r="AP370" s="31">
        <f t="shared" si="1051"/>
        <v>729.70000000000005</v>
      </c>
      <c r="AQ370" s="31">
        <f t="shared" si="1052"/>
        <v>729.70000000000005</v>
      </c>
      <c r="AR370" s="31">
        <f t="shared" si="1053"/>
        <v>729.70000000000005</v>
      </c>
      <c r="AS370" s="31">
        <f t="shared" ref="AS370:AS388" si="1178">AS371</f>
        <v>0</v>
      </c>
      <c r="AT370" s="31">
        <f t="shared" ref="AT370:AT388" si="1179">AT371</f>
        <v>0</v>
      </c>
      <c r="AU370" s="31">
        <f t="shared" ref="AU370:AU388" si="1180">AU371</f>
        <v>0</v>
      </c>
      <c r="AV370" s="31">
        <f t="shared" si="1054"/>
        <v>729.70000000000005</v>
      </c>
      <c r="AW370" s="31">
        <f t="shared" si="1055"/>
        <v>729.70000000000005</v>
      </c>
      <c r="AX370" s="31">
        <f t="shared" si="1056"/>
        <v>729.70000000000005</v>
      </c>
      <c r="AY370" s="31">
        <f t="shared" ref="AY370:AY388" si="1181">AY371</f>
        <v>0</v>
      </c>
      <c r="AZ370" s="31">
        <f t="shared" ref="AZ370:AZ388" si="1182">AZ371</f>
        <v>0</v>
      </c>
      <c r="BA370" s="31">
        <f t="shared" ref="BA370:BA388" si="1183">BA371</f>
        <v>0</v>
      </c>
      <c r="BB370" s="31">
        <f t="shared" si="1057"/>
        <v>729.70000000000005</v>
      </c>
      <c r="BC370" s="31">
        <f t="shared" si="1058"/>
        <v>729.70000000000005</v>
      </c>
      <c r="BD370" s="31">
        <f t="shared" si="1059"/>
        <v>729.70000000000005</v>
      </c>
      <c r="BE370" s="31">
        <f t="shared" ref="BE370:BE388" si="1184">BE371</f>
        <v>0</v>
      </c>
      <c r="BF370" s="31">
        <f t="shared" ref="BF370:BF388" si="1185">BF371</f>
        <v>0</v>
      </c>
      <c r="BG370" s="31">
        <f t="shared" ref="BG370:BG388" si="1186">BG371</f>
        <v>0</v>
      </c>
      <c r="BH370" s="31">
        <f t="shared" si="1060"/>
        <v>729.70000000000005</v>
      </c>
      <c r="BI370" s="31">
        <f t="shared" si="1061"/>
        <v>729.70000000000005</v>
      </c>
      <c r="BJ370" s="31">
        <f t="shared" si="1062"/>
        <v>729.70000000000005</v>
      </c>
      <c r="BK370" s="31">
        <f t="shared" ref="BK370:BK388" si="1187">BK371</f>
        <v>0</v>
      </c>
      <c r="BL370" s="31">
        <f t="shared" ref="BL370:BL388" si="1188">BL371</f>
        <v>0</v>
      </c>
      <c r="BM370" s="31">
        <f t="shared" ref="BM370:BM388" si="1189">BM371</f>
        <v>0</v>
      </c>
      <c r="BN370" s="31">
        <f t="shared" si="1063"/>
        <v>729.70000000000005</v>
      </c>
      <c r="BO370" s="31">
        <f t="shared" si="1064"/>
        <v>729.70000000000005</v>
      </c>
      <c r="BP370" s="31">
        <f t="shared" si="1065"/>
        <v>729.70000000000005</v>
      </c>
      <c r="BQ370" s="31">
        <f t="shared" ref="BQ370:BQ388" si="1190">BQ371</f>
        <v>0</v>
      </c>
      <c r="BR370" s="31">
        <f t="shared" ref="BR370:BR388" si="1191">BR371</f>
        <v>0</v>
      </c>
      <c r="BS370" s="31">
        <f t="shared" si="1066"/>
        <v>729.70000000000005</v>
      </c>
      <c r="BT370" s="31">
        <f t="shared" si="1067"/>
        <v>729.70000000000005</v>
      </c>
      <c r="BU370" s="31">
        <f t="shared" si="1068"/>
        <v>729.70000000000005</v>
      </c>
      <c r="BV370" s="31">
        <f t="shared" ref="BV370:BV388" si="1192">BV371</f>
        <v>0</v>
      </c>
      <c r="BW370" s="31">
        <f t="shared" ref="BW370:BW388" si="1193">BW371</f>
        <v>0</v>
      </c>
      <c r="BX370" s="31">
        <f t="shared" si="1069"/>
        <v>729.70000000000005</v>
      </c>
      <c r="BY370" s="31">
        <f t="shared" si="1070"/>
        <v>729.70000000000005</v>
      </c>
      <c r="BZ370" s="31">
        <f t="shared" si="1071"/>
        <v>729.70000000000005</v>
      </c>
      <c r="CA370" s="31">
        <f t="shared" ref="CA370:CA388" si="1194">CA371</f>
        <v>0</v>
      </c>
      <c r="CB370" s="31">
        <f t="shared" ref="CB370:CB388" si="1195">CB371</f>
        <v>0</v>
      </c>
      <c r="CC370" s="31">
        <f t="shared" ref="CC370:CC388" si="1196">CC371</f>
        <v>0</v>
      </c>
      <c r="CD370" s="31">
        <f t="shared" si="1154"/>
        <v>729.70000000000005</v>
      </c>
      <c r="CE370" s="31">
        <f t="shared" si="1155"/>
        <v>729.70000000000005</v>
      </c>
      <c r="CF370" s="31">
        <f t="shared" si="1156"/>
        <v>729.70000000000005</v>
      </c>
      <c r="CG370" s="31">
        <f t="shared" ref="CG370:CG388" si="1197">CG371</f>
        <v>0</v>
      </c>
      <c r="CH370" s="24"/>
      <c r="CI370" s="40"/>
      <c r="CM370" s="1" t="s">
        <v>29</v>
      </c>
    </row>
    <row r="371" ht="43.75">
      <c r="A371" s="16" t="s">
        <v>254</v>
      </c>
      <c r="B371" s="17">
        <v>240</v>
      </c>
      <c r="C371" s="16"/>
      <c r="D371" s="16"/>
      <c r="E371" s="39" t="s">
        <v>41</v>
      </c>
      <c r="F371" s="31">
        <f t="shared" si="1157"/>
        <v>729.70000000000005</v>
      </c>
      <c r="G371" s="31">
        <f t="shared" si="1158"/>
        <v>729.70000000000005</v>
      </c>
      <c r="H371" s="31">
        <f t="shared" si="1159"/>
        <v>729.70000000000005</v>
      </c>
      <c r="I371" s="31">
        <f t="shared" si="1160"/>
        <v>0</v>
      </c>
      <c r="J371" s="31">
        <f t="shared" si="1161"/>
        <v>0</v>
      </c>
      <c r="K371" s="31">
        <f t="shared" si="1162"/>
        <v>0</v>
      </c>
      <c r="L371" s="31">
        <f t="shared" si="1036"/>
        <v>729.70000000000005</v>
      </c>
      <c r="M371" s="31">
        <f t="shared" si="1037"/>
        <v>729.70000000000005</v>
      </c>
      <c r="N371" s="31">
        <f t="shared" si="1038"/>
        <v>729.70000000000005</v>
      </c>
      <c r="O371" s="31">
        <f t="shared" si="1163"/>
        <v>0</v>
      </c>
      <c r="P371" s="31">
        <f t="shared" si="1164"/>
        <v>0</v>
      </c>
      <c r="Q371" s="31">
        <f t="shared" si="1165"/>
        <v>0</v>
      </c>
      <c r="R371" s="31">
        <f t="shared" si="1039"/>
        <v>729.70000000000005</v>
      </c>
      <c r="S371" s="31">
        <f t="shared" si="1040"/>
        <v>729.70000000000005</v>
      </c>
      <c r="T371" s="31">
        <f t="shared" si="1041"/>
        <v>729.70000000000005</v>
      </c>
      <c r="U371" s="31">
        <f t="shared" si="1166"/>
        <v>0</v>
      </c>
      <c r="V371" s="31">
        <f t="shared" si="1167"/>
        <v>0</v>
      </c>
      <c r="W371" s="31">
        <f t="shared" si="1168"/>
        <v>0</v>
      </c>
      <c r="X371" s="31">
        <f t="shared" si="1042"/>
        <v>729.70000000000005</v>
      </c>
      <c r="Y371" s="31">
        <f t="shared" si="1043"/>
        <v>729.70000000000005</v>
      </c>
      <c r="Z371" s="31">
        <f t="shared" si="1044"/>
        <v>729.70000000000005</v>
      </c>
      <c r="AA371" s="31">
        <f t="shared" si="1169"/>
        <v>0</v>
      </c>
      <c r="AB371" s="31">
        <f t="shared" si="1170"/>
        <v>0</v>
      </c>
      <c r="AC371" s="31">
        <f t="shared" si="1171"/>
        <v>0</v>
      </c>
      <c r="AD371" s="31">
        <f t="shared" si="1045"/>
        <v>729.70000000000005</v>
      </c>
      <c r="AE371" s="31">
        <f t="shared" si="1046"/>
        <v>729.70000000000005</v>
      </c>
      <c r="AF371" s="31">
        <f t="shared" si="1047"/>
        <v>729.70000000000005</v>
      </c>
      <c r="AG371" s="31">
        <f t="shared" si="1172"/>
        <v>0</v>
      </c>
      <c r="AH371" s="31">
        <f t="shared" si="1173"/>
        <v>0</v>
      </c>
      <c r="AI371" s="31">
        <f t="shared" si="1174"/>
        <v>0</v>
      </c>
      <c r="AJ371" s="31">
        <f t="shared" si="1048"/>
        <v>729.70000000000005</v>
      </c>
      <c r="AK371" s="31">
        <f t="shared" si="1049"/>
        <v>729.70000000000005</v>
      </c>
      <c r="AL371" s="31">
        <f t="shared" si="1050"/>
        <v>729.70000000000005</v>
      </c>
      <c r="AM371" s="31">
        <f t="shared" si="1175"/>
        <v>0</v>
      </c>
      <c r="AN371" s="31">
        <f t="shared" si="1176"/>
        <v>0</v>
      </c>
      <c r="AO371" s="31">
        <f t="shared" si="1177"/>
        <v>0</v>
      </c>
      <c r="AP371" s="31">
        <f t="shared" si="1051"/>
        <v>729.70000000000005</v>
      </c>
      <c r="AQ371" s="31">
        <f t="shared" si="1052"/>
        <v>729.70000000000005</v>
      </c>
      <c r="AR371" s="31">
        <f t="shared" si="1053"/>
        <v>729.70000000000005</v>
      </c>
      <c r="AS371" s="31">
        <f t="shared" si="1178"/>
        <v>0</v>
      </c>
      <c r="AT371" s="31">
        <f t="shared" si="1179"/>
        <v>0</v>
      </c>
      <c r="AU371" s="31">
        <f t="shared" si="1180"/>
        <v>0</v>
      </c>
      <c r="AV371" s="31">
        <f t="shared" si="1054"/>
        <v>729.70000000000005</v>
      </c>
      <c r="AW371" s="31">
        <f t="shared" si="1055"/>
        <v>729.70000000000005</v>
      </c>
      <c r="AX371" s="31">
        <f t="shared" si="1056"/>
        <v>729.70000000000005</v>
      </c>
      <c r="AY371" s="31">
        <f t="shared" si="1181"/>
        <v>0</v>
      </c>
      <c r="AZ371" s="31">
        <f t="shared" si="1182"/>
        <v>0</v>
      </c>
      <c r="BA371" s="31">
        <f t="shared" si="1183"/>
        <v>0</v>
      </c>
      <c r="BB371" s="31">
        <f t="shared" si="1057"/>
        <v>729.70000000000005</v>
      </c>
      <c r="BC371" s="31">
        <f t="shared" si="1058"/>
        <v>729.70000000000005</v>
      </c>
      <c r="BD371" s="31">
        <f t="shared" si="1059"/>
        <v>729.70000000000005</v>
      </c>
      <c r="BE371" s="31">
        <f t="shared" si="1184"/>
        <v>0</v>
      </c>
      <c r="BF371" s="31">
        <f t="shared" si="1185"/>
        <v>0</v>
      </c>
      <c r="BG371" s="31">
        <f t="shared" si="1186"/>
        <v>0</v>
      </c>
      <c r="BH371" s="31">
        <f t="shared" si="1060"/>
        <v>729.70000000000005</v>
      </c>
      <c r="BI371" s="31">
        <f t="shared" si="1061"/>
        <v>729.70000000000005</v>
      </c>
      <c r="BJ371" s="31">
        <f t="shared" si="1062"/>
        <v>729.70000000000005</v>
      </c>
      <c r="BK371" s="31">
        <f t="shared" si="1187"/>
        <v>0</v>
      </c>
      <c r="BL371" s="31">
        <f t="shared" si="1188"/>
        <v>0</v>
      </c>
      <c r="BM371" s="31">
        <f t="shared" si="1189"/>
        <v>0</v>
      </c>
      <c r="BN371" s="31">
        <f t="shared" si="1063"/>
        <v>729.70000000000005</v>
      </c>
      <c r="BO371" s="31">
        <f t="shared" si="1064"/>
        <v>729.70000000000005</v>
      </c>
      <c r="BP371" s="31">
        <f t="shared" si="1065"/>
        <v>729.70000000000005</v>
      </c>
      <c r="BQ371" s="31">
        <f t="shared" si="1190"/>
        <v>0</v>
      </c>
      <c r="BR371" s="31">
        <f t="shared" si="1191"/>
        <v>0</v>
      </c>
      <c r="BS371" s="31">
        <f t="shared" si="1066"/>
        <v>729.70000000000005</v>
      </c>
      <c r="BT371" s="31">
        <f t="shared" si="1067"/>
        <v>729.70000000000005</v>
      </c>
      <c r="BU371" s="31">
        <f t="shared" si="1068"/>
        <v>729.70000000000005</v>
      </c>
      <c r="BV371" s="31">
        <f t="shared" si="1192"/>
        <v>0</v>
      </c>
      <c r="BW371" s="31">
        <f t="shared" si="1193"/>
        <v>0</v>
      </c>
      <c r="BX371" s="31">
        <f t="shared" si="1069"/>
        <v>729.70000000000005</v>
      </c>
      <c r="BY371" s="31">
        <f t="shared" si="1070"/>
        <v>729.70000000000005</v>
      </c>
      <c r="BZ371" s="31">
        <f t="shared" si="1071"/>
        <v>729.70000000000005</v>
      </c>
      <c r="CA371" s="31">
        <f t="shared" si="1194"/>
        <v>0</v>
      </c>
      <c r="CB371" s="31">
        <f t="shared" si="1195"/>
        <v>0</v>
      </c>
      <c r="CC371" s="31">
        <f t="shared" si="1196"/>
        <v>0</v>
      </c>
      <c r="CD371" s="31">
        <f t="shared" si="1154"/>
        <v>729.70000000000005</v>
      </c>
      <c r="CE371" s="31">
        <f t="shared" si="1155"/>
        <v>729.70000000000005</v>
      </c>
      <c r="CF371" s="31">
        <f t="shared" si="1156"/>
        <v>729.70000000000005</v>
      </c>
      <c r="CG371" s="31">
        <f t="shared" si="1197"/>
        <v>0</v>
      </c>
      <c r="CH371" s="24"/>
      <c r="CI371" s="40"/>
      <c r="CN371" s="1" t="s">
        <v>30</v>
      </c>
    </row>
    <row r="372" ht="15">
      <c r="A372" s="16" t="s">
        <v>254</v>
      </c>
      <c r="B372" s="17">
        <v>240</v>
      </c>
      <c r="C372" s="16" t="s">
        <v>47</v>
      </c>
      <c r="D372" s="16" t="s">
        <v>47</v>
      </c>
      <c r="E372" s="39" t="s">
        <v>48</v>
      </c>
      <c r="F372" s="31">
        <v>729.70000000000005</v>
      </c>
      <c r="G372" s="31">
        <v>729.70000000000005</v>
      </c>
      <c r="H372" s="31">
        <v>729.70000000000005</v>
      </c>
      <c r="I372" s="31"/>
      <c r="J372" s="31"/>
      <c r="K372" s="31"/>
      <c r="L372" s="31">
        <f t="shared" si="1036"/>
        <v>729.70000000000005</v>
      </c>
      <c r="M372" s="31">
        <f t="shared" si="1037"/>
        <v>729.70000000000005</v>
      </c>
      <c r="N372" s="31">
        <f t="shared" si="1038"/>
        <v>729.70000000000005</v>
      </c>
      <c r="O372" s="31"/>
      <c r="P372" s="31"/>
      <c r="Q372" s="31"/>
      <c r="R372" s="31">
        <f t="shared" si="1039"/>
        <v>729.70000000000005</v>
      </c>
      <c r="S372" s="31">
        <f t="shared" si="1040"/>
        <v>729.70000000000005</v>
      </c>
      <c r="T372" s="31">
        <f t="shared" si="1041"/>
        <v>729.70000000000005</v>
      </c>
      <c r="U372" s="31"/>
      <c r="V372" s="31"/>
      <c r="W372" s="31"/>
      <c r="X372" s="31">
        <f t="shared" si="1042"/>
        <v>729.70000000000005</v>
      </c>
      <c r="Y372" s="31">
        <f t="shared" si="1043"/>
        <v>729.70000000000005</v>
      </c>
      <c r="Z372" s="31">
        <f t="shared" si="1044"/>
        <v>729.70000000000005</v>
      </c>
      <c r="AA372" s="31"/>
      <c r="AB372" s="31"/>
      <c r="AC372" s="31"/>
      <c r="AD372" s="31">
        <f t="shared" si="1045"/>
        <v>729.70000000000005</v>
      </c>
      <c r="AE372" s="31">
        <f t="shared" si="1046"/>
        <v>729.70000000000005</v>
      </c>
      <c r="AF372" s="31">
        <f t="shared" si="1047"/>
        <v>729.70000000000005</v>
      </c>
      <c r="AG372" s="31"/>
      <c r="AH372" s="31"/>
      <c r="AI372" s="31"/>
      <c r="AJ372" s="31">
        <f t="shared" si="1048"/>
        <v>729.70000000000005</v>
      </c>
      <c r="AK372" s="31">
        <f t="shared" si="1049"/>
        <v>729.70000000000005</v>
      </c>
      <c r="AL372" s="31">
        <f t="shared" si="1050"/>
        <v>729.70000000000005</v>
      </c>
      <c r="AM372" s="31"/>
      <c r="AN372" s="31"/>
      <c r="AO372" s="31"/>
      <c r="AP372" s="31">
        <f t="shared" si="1051"/>
        <v>729.70000000000005</v>
      </c>
      <c r="AQ372" s="31">
        <f t="shared" si="1052"/>
        <v>729.70000000000005</v>
      </c>
      <c r="AR372" s="31">
        <f t="shared" si="1053"/>
        <v>729.70000000000005</v>
      </c>
      <c r="AS372" s="31"/>
      <c r="AT372" s="31"/>
      <c r="AU372" s="31"/>
      <c r="AV372" s="31">
        <f t="shared" si="1054"/>
        <v>729.70000000000005</v>
      </c>
      <c r="AW372" s="31">
        <f t="shared" si="1055"/>
        <v>729.70000000000005</v>
      </c>
      <c r="AX372" s="31">
        <f t="shared" si="1056"/>
        <v>729.70000000000005</v>
      </c>
      <c r="AY372" s="31"/>
      <c r="AZ372" s="31"/>
      <c r="BA372" s="31"/>
      <c r="BB372" s="31">
        <f t="shared" si="1057"/>
        <v>729.70000000000005</v>
      </c>
      <c r="BC372" s="31">
        <f t="shared" si="1058"/>
        <v>729.70000000000005</v>
      </c>
      <c r="BD372" s="31">
        <f t="shared" si="1059"/>
        <v>729.70000000000005</v>
      </c>
      <c r="BE372" s="31"/>
      <c r="BF372" s="31"/>
      <c r="BG372" s="31"/>
      <c r="BH372" s="31">
        <f t="shared" si="1060"/>
        <v>729.70000000000005</v>
      </c>
      <c r="BI372" s="31">
        <f t="shared" si="1061"/>
        <v>729.70000000000005</v>
      </c>
      <c r="BJ372" s="31">
        <f t="shared" si="1062"/>
        <v>729.70000000000005</v>
      </c>
      <c r="BK372" s="31"/>
      <c r="BL372" s="31"/>
      <c r="BM372" s="31"/>
      <c r="BN372" s="31">
        <f t="shared" si="1063"/>
        <v>729.70000000000005</v>
      </c>
      <c r="BO372" s="31">
        <f t="shared" si="1064"/>
        <v>729.70000000000005</v>
      </c>
      <c r="BP372" s="31">
        <f t="shared" si="1065"/>
        <v>729.70000000000005</v>
      </c>
      <c r="BQ372" s="31"/>
      <c r="BR372" s="31"/>
      <c r="BS372" s="31">
        <f t="shared" si="1066"/>
        <v>729.70000000000005</v>
      </c>
      <c r="BT372" s="31">
        <f t="shared" si="1067"/>
        <v>729.70000000000005</v>
      </c>
      <c r="BU372" s="31">
        <f t="shared" si="1068"/>
        <v>729.70000000000005</v>
      </c>
      <c r="BV372" s="31"/>
      <c r="BW372" s="31"/>
      <c r="BX372" s="31">
        <f t="shared" si="1069"/>
        <v>729.70000000000005</v>
      </c>
      <c r="BY372" s="31">
        <f t="shared" si="1070"/>
        <v>729.70000000000005</v>
      </c>
      <c r="BZ372" s="31">
        <f t="shared" si="1071"/>
        <v>729.70000000000005</v>
      </c>
      <c r="CA372" s="31"/>
      <c r="CB372" s="31"/>
      <c r="CC372" s="31"/>
      <c r="CD372" s="31">
        <f t="shared" si="1154"/>
        <v>729.70000000000005</v>
      </c>
      <c r="CE372" s="31">
        <f t="shared" si="1155"/>
        <v>729.70000000000005</v>
      </c>
      <c r="CF372" s="31">
        <f t="shared" si="1156"/>
        <v>729.70000000000005</v>
      </c>
      <c r="CG372" s="31"/>
      <c r="CH372" s="24"/>
      <c r="CI372" s="40"/>
    </row>
    <row r="373" ht="29.850000000000001">
      <c r="A373" s="16" t="s">
        <v>254</v>
      </c>
      <c r="B373" s="17">
        <v>300</v>
      </c>
      <c r="C373" s="16"/>
      <c r="D373" s="16"/>
      <c r="E373" s="39" t="s">
        <v>194</v>
      </c>
      <c r="F373" s="31">
        <f t="shared" si="1157"/>
        <v>400</v>
      </c>
      <c r="G373" s="31">
        <f t="shared" si="1158"/>
        <v>400</v>
      </c>
      <c r="H373" s="31">
        <f t="shared" si="1159"/>
        <v>400</v>
      </c>
      <c r="I373" s="31">
        <f t="shared" si="1160"/>
        <v>0</v>
      </c>
      <c r="J373" s="31">
        <f t="shared" si="1161"/>
        <v>0</v>
      </c>
      <c r="K373" s="31">
        <f t="shared" si="1162"/>
        <v>0</v>
      </c>
      <c r="L373" s="31">
        <f t="shared" si="1036"/>
        <v>400</v>
      </c>
      <c r="M373" s="31">
        <f t="shared" si="1037"/>
        <v>400</v>
      </c>
      <c r="N373" s="31">
        <f t="shared" si="1038"/>
        <v>400</v>
      </c>
      <c r="O373" s="31">
        <f t="shared" si="1163"/>
        <v>0</v>
      </c>
      <c r="P373" s="31">
        <f t="shared" si="1164"/>
        <v>0</v>
      </c>
      <c r="Q373" s="31">
        <f t="shared" si="1165"/>
        <v>0</v>
      </c>
      <c r="R373" s="31">
        <f t="shared" si="1039"/>
        <v>400</v>
      </c>
      <c r="S373" s="31">
        <f t="shared" si="1040"/>
        <v>400</v>
      </c>
      <c r="T373" s="31">
        <f t="shared" si="1041"/>
        <v>400</v>
      </c>
      <c r="U373" s="31">
        <f t="shared" si="1166"/>
        <v>0</v>
      </c>
      <c r="V373" s="31">
        <f t="shared" si="1167"/>
        <v>0</v>
      </c>
      <c r="W373" s="31">
        <f t="shared" si="1168"/>
        <v>0</v>
      </c>
      <c r="X373" s="31">
        <f t="shared" si="1042"/>
        <v>400</v>
      </c>
      <c r="Y373" s="31">
        <f t="shared" si="1043"/>
        <v>400</v>
      </c>
      <c r="Z373" s="31">
        <f t="shared" si="1044"/>
        <v>400</v>
      </c>
      <c r="AA373" s="31">
        <f t="shared" si="1169"/>
        <v>0</v>
      </c>
      <c r="AB373" s="31">
        <f t="shared" si="1170"/>
        <v>0</v>
      </c>
      <c r="AC373" s="31">
        <f t="shared" si="1171"/>
        <v>0</v>
      </c>
      <c r="AD373" s="31">
        <f t="shared" si="1045"/>
        <v>400</v>
      </c>
      <c r="AE373" s="31">
        <f t="shared" si="1046"/>
        <v>400</v>
      </c>
      <c r="AF373" s="31">
        <f t="shared" si="1047"/>
        <v>400</v>
      </c>
      <c r="AG373" s="31">
        <f t="shared" si="1172"/>
        <v>0</v>
      </c>
      <c r="AH373" s="31">
        <f t="shared" si="1173"/>
        <v>0</v>
      </c>
      <c r="AI373" s="31">
        <f t="shared" si="1174"/>
        <v>0</v>
      </c>
      <c r="AJ373" s="31">
        <f t="shared" si="1048"/>
        <v>400</v>
      </c>
      <c r="AK373" s="31">
        <f t="shared" si="1049"/>
        <v>400</v>
      </c>
      <c r="AL373" s="31">
        <f t="shared" si="1050"/>
        <v>400</v>
      </c>
      <c r="AM373" s="31">
        <f t="shared" si="1175"/>
        <v>0</v>
      </c>
      <c r="AN373" s="31">
        <f t="shared" si="1176"/>
        <v>0</v>
      </c>
      <c r="AO373" s="31">
        <f t="shared" si="1177"/>
        <v>0</v>
      </c>
      <c r="AP373" s="31">
        <f t="shared" si="1051"/>
        <v>400</v>
      </c>
      <c r="AQ373" s="31">
        <f t="shared" si="1052"/>
        <v>400</v>
      </c>
      <c r="AR373" s="31">
        <f t="shared" si="1053"/>
        <v>400</v>
      </c>
      <c r="AS373" s="31">
        <f t="shared" si="1178"/>
        <v>0</v>
      </c>
      <c r="AT373" s="31">
        <f t="shared" si="1179"/>
        <v>0</v>
      </c>
      <c r="AU373" s="31">
        <f t="shared" si="1180"/>
        <v>0</v>
      </c>
      <c r="AV373" s="31">
        <f t="shared" si="1054"/>
        <v>400</v>
      </c>
      <c r="AW373" s="31">
        <f t="shared" si="1055"/>
        <v>400</v>
      </c>
      <c r="AX373" s="31">
        <f t="shared" si="1056"/>
        <v>400</v>
      </c>
      <c r="AY373" s="31">
        <f t="shared" si="1181"/>
        <v>0</v>
      </c>
      <c r="AZ373" s="31">
        <f t="shared" si="1182"/>
        <v>0</v>
      </c>
      <c r="BA373" s="31">
        <f t="shared" si="1183"/>
        <v>0</v>
      </c>
      <c r="BB373" s="31">
        <f t="shared" si="1057"/>
        <v>400</v>
      </c>
      <c r="BC373" s="31">
        <f t="shared" si="1058"/>
        <v>400</v>
      </c>
      <c r="BD373" s="31">
        <f t="shared" si="1059"/>
        <v>400</v>
      </c>
      <c r="BE373" s="31">
        <f t="shared" si="1184"/>
        <v>0</v>
      </c>
      <c r="BF373" s="31">
        <f t="shared" si="1185"/>
        <v>0</v>
      </c>
      <c r="BG373" s="31">
        <f t="shared" si="1186"/>
        <v>0</v>
      </c>
      <c r="BH373" s="31">
        <f t="shared" si="1060"/>
        <v>400</v>
      </c>
      <c r="BI373" s="31">
        <f t="shared" si="1061"/>
        <v>400</v>
      </c>
      <c r="BJ373" s="31">
        <f t="shared" si="1062"/>
        <v>400</v>
      </c>
      <c r="BK373" s="31">
        <f t="shared" si="1187"/>
        <v>0</v>
      </c>
      <c r="BL373" s="31">
        <f t="shared" si="1188"/>
        <v>0</v>
      </c>
      <c r="BM373" s="31">
        <f t="shared" si="1189"/>
        <v>0</v>
      </c>
      <c r="BN373" s="31">
        <f t="shared" si="1063"/>
        <v>400</v>
      </c>
      <c r="BO373" s="31">
        <f t="shared" si="1064"/>
        <v>400</v>
      </c>
      <c r="BP373" s="31">
        <f t="shared" si="1065"/>
        <v>400</v>
      </c>
      <c r="BQ373" s="31">
        <f t="shared" si="1190"/>
        <v>0</v>
      </c>
      <c r="BR373" s="31">
        <f t="shared" si="1191"/>
        <v>0</v>
      </c>
      <c r="BS373" s="31">
        <f t="shared" si="1066"/>
        <v>400</v>
      </c>
      <c r="BT373" s="31">
        <f t="shared" si="1067"/>
        <v>400</v>
      </c>
      <c r="BU373" s="31">
        <f t="shared" si="1068"/>
        <v>400</v>
      </c>
      <c r="BV373" s="31">
        <f t="shared" si="1192"/>
        <v>0</v>
      </c>
      <c r="BW373" s="31">
        <f t="shared" si="1193"/>
        <v>0</v>
      </c>
      <c r="BX373" s="31">
        <f t="shared" si="1069"/>
        <v>400</v>
      </c>
      <c r="BY373" s="31">
        <f t="shared" si="1070"/>
        <v>400</v>
      </c>
      <c r="BZ373" s="31">
        <f t="shared" si="1071"/>
        <v>400</v>
      </c>
      <c r="CA373" s="31">
        <f t="shared" si="1194"/>
        <v>0</v>
      </c>
      <c r="CB373" s="31">
        <f t="shared" si="1195"/>
        <v>0</v>
      </c>
      <c r="CC373" s="31">
        <f t="shared" si="1196"/>
        <v>0</v>
      </c>
      <c r="CD373" s="31">
        <f t="shared" si="1154"/>
        <v>400</v>
      </c>
      <c r="CE373" s="31">
        <f t="shared" si="1155"/>
        <v>400</v>
      </c>
      <c r="CF373" s="31">
        <f t="shared" si="1156"/>
        <v>400</v>
      </c>
      <c r="CG373" s="31">
        <f t="shared" si="1197"/>
        <v>0</v>
      </c>
      <c r="CH373" s="24"/>
      <c r="CI373" s="40"/>
      <c r="CM373" s="1" t="s">
        <v>29</v>
      </c>
    </row>
    <row r="374" ht="15">
      <c r="A374" s="16" t="s">
        <v>254</v>
      </c>
      <c r="B374" s="17">
        <v>350</v>
      </c>
      <c r="C374" s="16"/>
      <c r="D374" s="16"/>
      <c r="E374" s="39" t="s">
        <v>195</v>
      </c>
      <c r="F374" s="31">
        <f t="shared" si="1157"/>
        <v>400</v>
      </c>
      <c r="G374" s="31">
        <f t="shared" si="1158"/>
        <v>400</v>
      </c>
      <c r="H374" s="31">
        <f t="shared" si="1159"/>
        <v>400</v>
      </c>
      <c r="I374" s="31">
        <f t="shared" si="1160"/>
        <v>0</v>
      </c>
      <c r="J374" s="31">
        <f t="shared" si="1161"/>
        <v>0</v>
      </c>
      <c r="K374" s="31">
        <f t="shared" si="1162"/>
        <v>0</v>
      </c>
      <c r="L374" s="31">
        <f t="shared" si="1036"/>
        <v>400</v>
      </c>
      <c r="M374" s="31">
        <f t="shared" si="1037"/>
        <v>400</v>
      </c>
      <c r="N374" s="31">
        <f t="shared" si="1038"/>
        <v>400</v>
      </c>
      <c r="O374" s="31">
        <f t="shared" si="1163"/>
        <v>0</v>
      </c>
      <c r="P374" s="31">
        <f t="shared" si="1164"/>
        <v>0</v>
      </c>
      <c r="Q374" s="31">
        <f t="shared" si="1165"/>
        <v>0</v>
      </c>
      <c r="R374" s="31">
        <f t="shared" si="1039"/>
        <v>400</v>
      </c>
      <c r="S374" s="31">
        <f t="shared" si="1040"/>
        <v>400</v>
      </c>
      <c r="T374" s="31">
        <f t="shared" si="1041"/>
        <v>400</v>
      </c>
      <c r="U374" s="31">
        <f t="shared" si="1166"/>
        <v>0</v>
      </c>
      <c r="V374" s="31">
        <f t="shared" si="1167"/>
        <v>0</v>
      </c>
      <c r="W374" s="31">
        <f t="shared" si="1168"/>
        <v>0</v>
      </c>
      <c r="X374" s="31">
        <f t="shared" si="1042"/>
        <v>400</v>
      </c>
      <c r="Y374" s="31">
        <f t="shared" si="1043"/>
        <v>400</v>
      </c>
      <c r="Z374" s="31">
        <f t="shared" si="1044"/>
        <v>400</v>
      </c>
      <c r="AA374" s="31">
        <f t="shared" si="1169"/>
        <v>0</v>
      </c>
      <c r="AB374" s="31">
        <f t="shared" si="1170"/>
        <v>0</v>
      </c>
      <c r="AC374" s="31">
        <f t="shared" si="1171"/>
        <v>0</v>
      </c>
      <c r="AD374" s="31">
        <f t="shared" si="1045"/>
        <v>400</v>
      </c>
      <c r="AE374" s="31">
        <f t="shared" si="1046"/>
        <v>400</v>
      </c>
      <c r="AF374" s="31">
        <f t="shared" si="1047"/>
        <v>400</v>
      </c>
      <c r="AG374" s="31">
        <f t="shared" si="1172"/>
        <v>0</v>
      </c>
      <c r="AH374" s="31">
        <f t="shared" si="1173"/>
        <v>0</v>
      </c>
      <c r="AI374" s="31">
        <f t="shared" si="1174"/>
        <v>0</v>
      </c>
      <c r="AJ374" s="31">
        <f t="shared" si="1048"/>
        <v>400</v>
      </c>
      <c r="AK374" s="31">
        <f t="shared" si="1049"/>
        <v>400</v>
      </c>
      <c r="AL374" s="31">
        <f t="shared" si="1050"/>
        <v>400</v>
      </c>
      <c r="AM374" s="31">
        <f t="shared" si="1175"/>
        <v>0</v>
      </c>
      <c r="AN374" s="31">
        <f t="shared" si="1176"/>
        <v>0</v>
      </c>
      <c r="AO374" s="31">
        <f t="shared" si="1177"/>
        <v>0</v>
      </c>
      <c r="AP374" s="31">
        <f t="shared" si="1051"/>
        <v>400</v>
      </c>
      <c r="AQ374" s="31">
        <f t="shared" si="1052"/>
        <v>400</v>
      </c>
      <c r="AR374" s="31">
        <f t="shared" si="1053"/>
        <v>400</v>
      </c>
      <c r="AS374" s="31">
        <f t="shared" si="1178"/>
        <v>0</v>
      </c>
      <c r="AT374" s="31">
        <f t="shared" si="1179"/>
        <v>0</v>
      </c>
      <c r="AU374" s="31">
        <f t="shared" si="1180"/>
        <v>0</v>
      </c>
      <c r="AV374" s="31">
        <f t="shared" si="1054"/>
        <v>400</v>
      </c>
      <c r="AW374" s="31">
        <f t="shared" si="1055"/>
        <v>400</v>
      </c>
      <c r="AX374" s="31">
        <f t="shared" si="1056"/>
        <v>400</v>
      </c>
      <c r="AY374" s="31">
        <f t="shared" si="1181"/>
        <v>0</v>
      </c>
      <c r="AZ374" s="31">
        <f t="shared" si="1182"/>
        <v>0</v>
      </c>
      <c r="BA374" s="31">
        <f t="shared" si="1183"/>
        <v>0</v>
      </c>
      <c r="BB374" s="31">
        <f t="shared" si="1057"/>
        <v>400</v>
      </c>
      <c r="BC374" s="31">
        <f t="shared" si="1058"/>
        <v>400</v>
      </c>
      <c r="BD374" s="31">
        <f t="shared" si="1059"/>
        <v>400</v>
      </c>
      <c r="BE374" s="31">
        <f t="shared" si="1184"/>
        <v>0</v>
      </c>
      <c r="BF374" s="31">
        <f t="shared" si="1185"/>
        <v>0</v>
      </c>
      <c r="BG374" s="31">
        <f t="shared" si="1186"/>
        <v>0</v>
      </c>
      <c r="BH374" s="31">
        <f t="shared" si="1060"/>
        <v>400</v>
      </c>
      <c r="BI374" s="31">
        <f t="shared" si="1061"/>
        <v>400</v>
      </c>
      <c r="BJ374" s="31">
        <f t="shared" si="1062"/>
        <v>400</v>
      </c>
      <c r="BK374" s="31">
        <f t="shared" si="1187"/>
        <v>0</v>
      </c>
      <c r="BL374" s="31">
        <f t="shared" si="1188"/>
        <v>0</v>
      </c>
      <c r="BM374" s="31">
        <f t="shared" si="1189"/>
        <v>0</v>
      </c>
      <c r="BN374" s="31">
        <f t="shared" si="1063"/>
        <v>400</v>
      </c>
      <c r="BO374" s="31">
        <f t="shared" si="1064"/>
        <v>400</v>
      </c>
      <c r="BP374" s="31">
        <f t="shared" si="1065"/>
        <v>400</v>
      </c>
      <c r="BQ374" s="31">
        <f t="shared" si="1190"/>
        <v>0</v>
      </c>
      <c r="BR374" s="31">
        <f t="shared" si="1191"/>
        <v>0</v>
      </c>
      <c r="BS374" s="31">
        <f t="shared" si="1066"/>
        <v>400</v>
      </c>
      <c r="BT374" s="31">
        <f t="shared" si="1067"/>
        <v>400</v>
      </c>
      <c r="BU374" s="31">
        <f t="shared" si="1068"/>
        <v>400</v>
      </c>
      <c r="BV374" s="31">
        <f t="shared" si="1192"/>
        <v>0</v>
      </c>
      <c r="BW374" s="31">
        <f t="shared" si="1193"/>
        <v>0</v>
      </c>
      <c r="BX374" s="31">
        <f t="shared" si="1069"/>
        <v>400</v>
      </c>
      <c r="BY374" s="31">
        <f t="shared" si="1070"/>
        <v>400</v>
      </c>
      <c r="BZ374" s="31">
        <f t="shared" si="1071"/>
        <v>400</v>
      </c>
      <c r="CA374" s="31">
        <f t="shared" si="1194"/>
        <v>0</v>
      </c>
      <c r="CB374" s="31">
        <f t="shared" si="1195"/>
        <v>0</v>
      </c>
      <c r="CC374" s="31">
        <f t="shared" si="1196"/>
        <v>0</v>
      </c>
      <c r="CD374" s="31">
        <f t="shared" si="1154"/>
        <v>400</v>
      </c>
      <c r="CE374" s="31">
        <f t="shared" si="1155"/>
        <v>400</v>
      </c>
      <c r="CF374" s="31">
        <f t="shared" si="1156"/>
        <v>400</v>
      </c>
      <c r="CG374" s="31">
        <f t="shared" si="1197"/>
        <v>0</v>
      </c>
      <c r="CH374" s="24"/>
      <c r="CI374" s="40"/>
      <c r="CN374" s="1" t="s">
        <v>30</v>
      </c>
    </row>
    <row r="375" ht="15">
      <c r="A375" s="16" t="s">
        <v>254</v>
      </c>
      <c r="B375" s="17">
        <v>350</v>
      </c>
      <c r="C375" s="16" t="s">
        <v>47</v>
      </c>
      <c r="D375" s="16" t="s">
        <v>47</v>
      </c>
      <c r="E375" s="39" t="s">
        <v>48</v>
      </c>
      <c r="F375" s="31">
        <v>400</v>
      </c>
      <c r="G375" s="31">
        <v>400</v>
      </c>
      <c r="H375" s="31">
        <v>400</v>
      </c>
      <c r="I375" s="31"/>
      <c r="J375" s="31"/>
      <c r="K375" s="31"/>
      <c r="L375" s="31">
        <f t="shared" si="1036"/>
        <v>400</v>
      </c>
      <c r="M375" s="31">
        <f t="shared" si="1037"/>
        <v>400</v>
      </c>
      <c r="N375" s="31">
        <f t="shared" si="1038"/>
        <v>400</v>
      </c>
      <c r="O375" s="31"/>
      <c r="P375" s="31"/>
      <c r="Q375" s="31"/>
      <c r="R375" s="31">
        <f t="shared" si="1039"/>
        <v>400</v>
      </c>
      <c r="S375" s="31">
        <f t="shared" si="1040"/>
        <v>400</v>
      </c>
      <c r="T375" s="31">
        <f t="shared" si="1041"/>
        <v>400</v>
      </c>
      <c r="U375" s="31"/>
      <c r="V375" s="31"/>
      <c r="W375" s="31"/>
      <c r="X375" s="31">
        <f t="shared" si="1042"/>
        <v>400</v>
      </c>
      <c r="Y375" s="31">
        <f t="shared" si="1043"/>
        <v>400</v>
      </c>
      <c r="Z375" s="31">
        <f t="shared" si="1044"/>
        <v>400</v>
      </c>
      <c r="AA375" s="31"/>
      <c r="AB375" s="31"/>
      <c r="AC375" s="31"/>
      <c r="AD375" s="31">
        <f t="shared" si="1045"/>
        <v>400</v>
      </c>
      <c r="AE375" s="31">
        <f t="shared" si="1046"/>
        <v>400</v>
      </c>
      <c r="AF375" s="31">
        <f t="shared" si="1047"/>
        <v>400</v>
      </c>
      <c r="AG375" s="31"/>
      <c r="AH375" s="31"/>
      <c r="AI375" s="31"/>
      <c r="AJ375" s="31">
        <f t="shared" si="1048"/>
        <v>400</v>
      </c>
      <c r="AK375" s="31">
        <f t="shared" si="1049"/>
        <v>400</v>
      </c>
      <c r="AL375" s="31">
        <f t="shared" si="1050"/>
        <v>400</v>
      </c>
      <c r="AM375" s="31"/>
      <c r="AN375" s="31"/>
      <c r="AO375" s="31"/>
      <c r="AP375" s="31">
        <f t="shared" si="1051"/>
        <v>400</v>
      </c>
      <c r="AQ375" s="31">
        <f t="shared" si="1052"/>
        <v>400</v>
      </c>
      <c r="AR375" s="31">
        <f t="shared" si="1053"/>
        <v>400</v>
      </c>
      <c r="AS375" s="31"/>
      <c r="AT375" s="31"/>
      <c r="AU375" s="31"/>
      <c r="AV375" s="31">
        <f t="shared" si="1054"/>
        <v>400</v>
      </c>
      <c r="AW375" s="31">
        <f t="shared" si="1055"/>
        <v>400</v>
      </c>
      <c r="AX375" s="31">
        <f t="shared" si="1056"/>
        <v>400</v>
      </c>
      <c r="AY375" s="31"/>
      <c r="AZ375" s="31"/>
      <c r="BA375" s="31"/>
      <c r="BB375" s="31">
        <f t="shared" si="1057"/>
        <v>400</v>
      </c>
      <c r="BC375" s="31">
        <f t="shared" si="1058"/>
        <v>400</v>
      </c>
      <c r="BD375" s="31">
        <f t="shared" si="1059"/>
        <v>400</v>
      </c>
      <c r="BE375" s="31"/>
      <c r="BF375" s="31"/>
      <c r="BG375" s="31"/>
      <c r="BH375" s="31">
        <f t="shared" si="1060"/>
        <v>400</v>
      </c>
      <c r="BI375" s="31">
        <f t="shared" si="1061"/>
        <v>400</v>
      </c>
      <c r="BJ375" s="31">
        <f t="shared" si="1062"/>
        <v>400</v>
      </c>
      <c r="BK375" s="31"/>
      <c r="BL375" s="31"/>
      <c r="BM375" s="31"/>
      <c r="BN375" s="31">
        <f t="shared" si="1063"/>
        <v>400</v>
      </c>
      <c r="BO375" s="31">
        <f t="shared" si="1064"/>
        <v>400</v>
      </c>
      <c r="BP375" s="31">
        <f t="shared" si="1065"/>
        <v>400</v>
      </c>
      <c r="BQ375" s="31"/>
      <c r="BR375" s="31"/>
      <c r="BS375" s="31">
        <f t="shared" si="1066"/>
        <v>400</v>
      </c>
      <c r="BT375" s="31">
        <f t="shared" si="1067"/>
        <v>400</v>
      </c>
      <c r="BU375" s="31">
        <f t="shared" si="1068"/>
        <v>400</v>
      </c>
      <c r="BV375" s="31"/>
      <c r="BW375" s="31"/>
      <c r="BX375" s="31">
        <f t="shared" si="1069"/>
        <v>400</v>
      </c>
      <c r="BY375" s="31">
        <f t="shared" si="1070"/>
        <v>400</v>
      </c>
      <c r="BZ375" s="31">
        <f t="shared" si="1071"/>
        <v>400</v>
      </c>
      <c r="CA375" s="31"/>
      <c r="CB375" s="31"/>
      <c r="CC375" s="31"/>
      <c r="CD375" s="31">
        <f t="shared" si="1154"/>
        <v>400</v>
      </c>
      <c r="CE375" s="31">
        <f t="shared" si="1155"/>
        <v>400</v>
      </c>
      <c r="CF375" s="31">
        <f t="shared" si="1156"/>
        <v>400</v>
      </c>
      <c r="CG375" s="31"/>
      <c r="CH375" s="24"/>
      <c r="CI375" s="40"/>
    </row>
    <row r="376" ht="43.75">
      <c r="A376" s="16" t="s">
        <v>254</v>
      </c>
      <c r="B376" s="17">
        <v>600</v>
      </c>
      <c r="C376" s="16"/>
      <c r="D376" s="16"/>
      <c r="E376" s="39" t="s">
        <v>45</v>
      </c>
      <c r="F376" s="31">
        <f t="shared" si="1157"/>
        <v>1028.5</v>
      </c>
      <c r="G376" s="31">
        <f t="shared" si="1158"/>
        <v>1028.5</v>
      </c>
      <c r="H376" s="31">
        <f t="shared" si="1159"/>
        <v>1028.5</v>
      </c>
      <c r="I376" s="31">
        <f t="shared" si="1160"/>
        <v>0</v>
      </c>
      <c r="J376" s="31">
        <f t="shared" si="1161"/>
        <v>0</v>
      </c>
      <c r="K376" s="31">
        <f t="shared" si="1162"/>
        <v>0</v>
      </c>
      <c r="L376" s="31">
        <f t="shared" si="1036"/>
        <v>1028.5</v>
      </c>
      <c r="M376" s="31">
        <f t="shared" si="1037"/>
        <v>1028.5</v>
      </c>
      <c r="N376" s="31">
        <f t="shared" si="1038"/>
        <v>1028.5</v>
      </c>
      <c r="O376" s="31">
        <f t="shared" si="1163"/>
        <v>0</v>
      </c>
      <c r="P376" s="31">
        <f t="shared" si="1164"/>
        <v>0</v>
      </c>
      <c r="Q376" s="31">
        <f t="shared" si="1165"/>
        <v>0</v>
      </c>
      <c r="R376" s="31">
        <f t="shared" si="1039"/>
        <v>1028.5</v>
      </c>
      <c r="S376" s="31">
        <f t="shared" si="1040"/>
        <v>1028.5</v>
      </c>
      <c r="T376" s="31">
        <f t="shared" si="1041"/>
        <v>1028.5</v>
      </c>
      <c r="U376" s="31">
        <f t="shared" si="1166"/>
        <v>0</v>
      </c>
      <c r="V376" s="31">
        <f t="shared" si="1167"/>
        <v>0</v>
      </c>
      <c r="W376" s="31">
        <f t="shared" si="1168"/>
        <v>0</v>
      </c>
      <c r="X376" s="31">
        <f t="shared" si="1042"/>
        <v>1028.5</v>
      </c>
      <c r="Y376" s="31">
        <f t="shared" si="1043"/>
        <v>1028.5</v>
      </c>
      <c r="Z376" s="31">
        <f t="shared" si="1044"/>
        <v>1028.5</v>
      </c>
      <c r="AA376" s="31">
        <f t="shared" si="1169"/>
        <v>0</v>
      </c>
      <c r="AB376" s="31">
        <f t="shared" si="1170"/>
        <v>0</v>
      </c>
      <c r="AC376" s="31">
        <f t="shared" si="1171"/>
        <v>0</v>
      </c>
      <c r="AD376" s="31">
        <f t="shared" si="1045"/>
        <v>1028.5</v>
      </c>
      <c r="AE376" s="31">
        <f t="shared" si="1046"/>
        <v>1028.5</v>
      </c>
      <c r="AF376" s="31">
        <f t="shared" si="1047"/>
        <v>1028.5</v>
      </c>
      <c r="AG376" s="31">
        <f t="shared" si="1172"/>
        <v>0</v>
      </c>
      <c r="AH376" s="31">
        <f t="shared" si="1173"/>
        <v>0</v>
      </c>
      <c r="AI376" s="31">
        <f t="shared" si="1174"/>
        <v>0</v>
      </c>
      <c r="AJ376" s="31">
        <f t="shared" si="1048"/>
        <v>1028.5</v>
      </c>
      <c r="AK376" s="31">
        <f t="shared" si="1049"/>
        <v>1028.5</v>
      </c>
      <c r="AL376" s="31">
        <f t="shared" si="1050"/>
        <v>1028.5</v>
      </c>
      <c r="AM376" s="31">
        <f t="shared" si="1175"/>
        <v>0</v>
      </c>
      <c r="AN376" s="31">
        <f t="shared" si="1176"/>
        <v>0</v>
      </c>
      <c r="AO376" s="31">
        <f t="shared" si="1177"/>
        <v>0</v>
      </c>
      <c r="AP376" s="31">
        <f t="shared" si="1051"/>
        <v>1028.5</v>
      </c>
      <c r="AQ376" s="31">
        <f t="shared" si="1052"/>
        <v>1028.5</v>
      </c>
      <c r="AR376" s="31">
        <f t="shared" si="1053"/>
        <v>1028.5</v>
      </c>
      <c r="AS376" s="31">
        <f t="shared" si="1178"/>
        <v>0</v>
      </c>
      <c r="AT376" s="31">
        <f t="shared" si="1179"/>
        <v>0</v>
      </c>
      <c r="AU376" s="31">
        <f t="shared" si="1180"/>
        <v>0</v>
      </c>
      <c r="AV376" s="31">
        <f t="shared" si="1054"/>
        <v>1028.5</v>
      </c>
      <c r="AW376" s="31">
        <f t="shared" si="1055"/>
        <v>1028.5</v>
      </c>
      <c r="AX376" s="31">
        <f t="shared" si="1056"/>
        <v>1028.5</v>
      </c>
      <c r="AY376" s="31">
        <f t="shared" si="1181"/>
        <v>0</v>
      </c>
      <c r="AZ376" s="31">
        <f t="shared" si="1182"/>
        <v>0</v>
      </c>
      <c r="BA376" s="31">
        <f t="shared" si="1183"/>
        <v>0</v>
      </c>
      <c r="BB376" s="31">
        <f t="shared" si="1057"/>
        <v>1028.5</v>
      </c>
      <c r="BC376" s="31">
        <f t="shared" si="1058"/>
        <v>1028.5</v>
      </c>
      <c r="BD376" s="31">
        <f t="shared" si="1059"/>
        <v>1028.5</v>
      </c>
      <c r="BE376" s="31">
        <f t="shared" si="1184"/>
        <v>0</v>
      </c>
      <c r="BF376" s="31">
        <f t="shared" si="1185"/>
        <v>0</v>
      </c>
      <c r="BG376" s="31">
        <f t="shared" si="1186"/>
        <v>0</v>
      </c>
      <c r="BH376" s="31">
        <f t="shared" si="1060"/>
        <v>1028.5</v>
      </c>
      <c r="BI376" s="31">
        <f t="shared" si="1061"/>
        <v>1028.5</v>
      </c>
      <c r="BJ376" s="31">
        <f t="shared" si="1062"/>
        <v>1028.5</v>
      </c>
      <c r="BK376" s="31">
        <f t="shared" si="1187"/>
        <v>0</v>
      </c>
      <c r="BL376" s="31">
        <f t="shared" si="1188"/>
        <v>0</v>
      </c>
      <c r="BM376" s="31">
        <f t="shared" si="1189"/>
        <v>0</v>
      </c>
      <c r="BN376" s="31">
        <f t="shared" si="1063"/>
        <v>1028.5</v>
      </c>
      <c r="BO376" s="31">
        <f t="shared" si="1064"/>
        <v>1028.5</v>
      </c>
      <c r="BP376" s="31">
        <f t="shared" si="1065"/>
        <v>1028.5</v>
      </c>
      <c r="BQ376" s="31">
        <f t="shared" si="1190"/>
        <v>0</v>
      </c>
      <c r="BR376" s="31">
        <f t="shared" si="1191"/>
        <v>0</v>
      </c>
      <c r="BS376" s="31">
        <f t="shared" si="1066"/>
        <v>1028.5</v>
      </c>
      <c r="BT376" s="31">
        <f t="shared" si="1067"/>
        <v>1028.5</v>
      </c>
      <c r="BU376" s="31">
        <f t="shared" si="1068"/>
        <v>1028.5</v>
      </c>
      <c r="BV376" s="31">
        <f t="shared" si="1192"/>
        <v>0</v>
      </c>
      <c r="BW376" s="31">
        <f t="shared" si="1193"/>
        <v>0</v>
      </c>
      <c r="BX376" s="31">
        <f t="shared" si="1069"/>
        <v>1028.5</v>
      </c>
      <c r="BY376" s="31">
        <f t="shared" si="1070"/>
        <v>1028.5</v>
      </c>
      <c r="BZ376" s="31">
        <f t="shared" si="1071"/>
        <v>1028.5</v>
      </c>
      <c r="CA376" s="31">
        <f t="shared" si="1194"/>
        <v>0</v>
      </c>
      <c r="CB376" s="31">
        <f t="shared" si="1195"/>
        <v>0</v>
      </c>
      <c r="CC376" s="31">
        <f t="shared" si="1196"/>
        <v>0</v>
      </c>
      <c r="CD376" s="31">
        <f t="shared" si="1154"/>
        <v>1028.5</v>
      </c>
      <c r="CE376" s="31">
        <f t="shared" si="1155"/>
        <v>1028.5</v>
      </c>
      <c r="CF376" s="31">
        <f t="shared" si="1156"/>
        <v>1028.5</v>
      </c>
      <c r="CG376" s="31">
        <f t="shared" si="1197"/>
        <v>0</v>
      </c>
      <c r="CH376" s="24"/>
      <c r="CI376" s="40"/>
      <c r="CM376" s="1" t="s">
        <v>29</v>
      </c>
    </row>
    <row r="377" ht="15">
      <c r="A377" s="16" t="s">
        <v>254</v>
      </c>
      <c r="B377" s="17">
        <v>620</v>
      </c>
      <c r="C377" s="16"/>
      <c r="D377" s="16"/>
      <c r="E377" s="39" t="s">
        <v>46</v>
      </c>
      <c r="F377" s="31">
        <f t="shared" si="1157"/>
        <v>1028.5</v>
      </c>
      <c r="G377" s="31">
        <f t="shared" si="1158"/>
        <v>1028.5</v>
      </c>
      <c r="H377" s="31">
        <f t="shared" si="1159"/>
        <v>1028.5</v>
      </c>
      <c r="I377" s="31">
        <f t="shared" si="1160"/>
        <v>0</v>
      </c>
      <c r="J377" s="31">
        <f t="shared" si="1161"/>
        <v>0</v>
      </c>
      <c r="K377" s="31">
        <f t="shared" si="1162"/>
        <v>0</v>
      </c>
      <c r="L377" s="31">
        <f t="shared" si="1036"/>
        <v>1028.5</v>
      </c>
      <c r="M377" s="31">
        <f t="shared" si="1037"/>
        <v>1028.5</v>
      </c>
      <c r="N377" s="31">
        <f t="shared" si="1038"/>
        <v>1028.5</v>
      </c>
      <c r="O377" s="31">
        <f t="shared" si="1163"/>
        <v>0</v>
      </c>
      <c r="P377" s="31">
        <f t="shared" si="1164"/>
        <v>0</v>
      </c>
      <c r="Q377" s="31">
        <f t="shared" si="1165"/>
        <v>0</v>
      </c>
      <c r="R377" s="31">
        <f t="shared" si="1039"/>
        <v>1028.5</v>
      </c>
      <c r="S377" s="31">
        <f t="shared" si="1040"/>
        <v>1028.5</v>
      </c>
      <c r="T377" s="31">
        <f t="shared" si="1041"/>
        <v>1028.5</v>
      </c>
      <c r="U377" s="31">
        <f t="shared" si="1166"/>
        <v>0</v>
      </c>
      <c r="V377" s="31">
        <f t="shared" si="1167"/>
        <v>0</v>
      </c>
      <c r="W377" s="31">
        <f t="shared" si="1168"/>
        <v>0</v>
      </c>
      <c r="X377" s="31">
        <f t="shared" si="1042"/>
        <v>1028.5</v>
      </c>
      <c r="Y377" s="31">
        <f t="shared" si="1043"/>
        <v>1028.5</v>
      </c>
      <c r="Z377" s="31">
        <f t="shared" si="1044"/>
        <v>1028.5</v>
      </c>
      <c r="AA377" s="31">
        <f t="shared" si="1169"/>
        <v>0</v>
      </c>
      <c r="AB377" s="31">
        <f t="shared" si="1170"/>
        <v>0</v>
      </c>
      <c r="AC377" s="31">
        <f t="shared" si="1171"/>
        <v>0</v>
      </c>
      <c r="AD377" s="31">
        <f t="shared" si="1045"/>
        <v>1028.5</v>
      </c>
      <c r="AE377" s="31">
        <f t="shared" si="1046"/>
        <v>1028.5</v>
      </c>
      <c r="AF377" s="31">
        <f t="shared" si="1047"/>
        <v>1028.5</v>
      </c>
      <c r="AG377" s="31">
        <f t="shared" si="1172"/>
        <v>0</v>
      </c>
      <c r="AH377" s="31">
        <f t="shared" si="1173"/>
        <v>0</v>
      </c>
      <c r="AI377" s="31">
        <f t="shared" si="1174"/>
        <v>0</v>
      </c>
      <c r="AJ377" s="31">
        <f t="shared" si="1048"/>
        <v>1028.5</v>
      </c>
      <c r="AK377" s="31">
        <f t="shared" si="1049"/>
        <v>1028.5</v>
      </c>
      <c r="AL377" s="31">
        <f t="shared" si="1050"/>
        <v>1028.5</v>
      </c>
      <c r="AM377" s="31">
        <f t="shared" si="1175"/>
        <v>0</v>
      </c>
      <c r="AN377" s="31">
        <f t="shared" si="1176"/>
        <v>0</v>
      </c>
      <c r="AO377" s="31">
        <f t="shared" si="1177"/>
        <v>0</v>
      </c>
      <c r="AP377" s="31">
        <f t="shared" si="1051"/>
        <v>1028.5</v>
      </c>
      <c r="AQ377" s="31">
        <f t="shared" si="1052"/>
        <v>1028.5</v>
      </c>
      <c r="AR377" s="31">
        <f t="shared" si="1053"/>
        <v>1028.5</v>
      </c>
      <c r="AS377" s="31">
        <f t="shared" si="1178"/>
        <v>0</v>
      </c>
      <c r="AT377" s="31">
        <f t="shared" si="1179"/>
        <v>0</v>
      </c>
      <c r="AU377" s="31">
        <f t="shared" si="1180"/>
        <v>0</v>
      </c>
      <c r="AV377" s="31">
        <f t="shared" si="1054"/>
        <v>1028.5</v>
      </c>
      <c r="AW377" s="31">
        <f t="shared" si="1055"/>
        <v>1028.5</v>
      </c>
      <c r="AX377" s="31">
        <f t="shared" si="1056"/>
        <v>1028.5</v>
      </c>
      <c r="AY377" s="31">
        <f t="shared" si="1181"/>
        <v>0</v>
      </c>
      <c r="AZ377" s="31">
        <f t="shared" si="1182"/>
        <v>0</v>
      </c>
      <c r="BA377" s="31">
        <f t="shared" si="1183"/>
        <v>0</v>
      </c>
      <c r="BB377" s="31">
        <f t="shared" si="1057"/>
        <v>1028.5</v>
      </c>
      <c r="BC377" s="31">
        <f t="shared" si="1058"/>
        <v>1028.5</v>
      </c>
      <c r="BD377" s="31">
        <f t="shared" si="1059"/>
        <v>1028.5</v>
      </c>
      <c r="BE377" s="31">
        <f t="shared" si="1184"/>
        <v>0</v>
      </c>
      <c r="BF377" s="31">
        <f t="shared" si="1185"/>
        <v>0</v>
      </c>
      <c r="BG377" s="31">
        <f t="shared" si="1186"/>
        <v>0</v>
      </c>
      <c r="BH377" s="31">
        <f t="shared" si="1060"/>
        <v>1028.5</v>
      </c>
      <c r="BI377" s="31">
        <f t="shared" si="1061"/>
        <v>1028.5</v>
      </c>
      <c r="BJ377" s="31">
        <f t="shared" si="1062"/>
        <v>1028.5</v>
      </c>
      <c r="BK377" s="31">
        <f t="shared" si="1187"/>
        <v>0</v>
      </c>
      <c r="BL377" s="31">
        <f t="shared" si="1188"/>
        <v>0</v>
      </c>
      <c r="BM377" s="31">
        <f t="shared" si="1189"/>
        <v>0</v>
      </c>
      <c r="BN377" s="31">
        <f t="shared" si="1063"/>
        <v>1028.5</v>
      </c>
      <c r="BO377" s="31">
        <f t="shared" si="1064"/>
        <v>1028.5</v>
      </c>
      <c r="BP377" s="31">
        <f t="shared" si="1065"/>
        <v>1028.5</v>
      </c>
      <c r="BQ377" s="31">
        <f t="shared" si="1190"/>
        <v>0</v>
      </c>
      <c r="BR377" s="31">
        <f t="shared" si="1191"/>
        <v>0</v>
      </c>
      <c r="BS377" s="31">
        <f t="shared" si="1066"/>
        <v>1028.5</v>
      </c>
      <c r="BT377" s="31">
        <f t="shared" si="1067"/>
        <v>1028.5</v>
      </c>
      <c r="BU377" s="31">
        <f t="shared" si="1068"/>
        <v>1028.5</v>
      </c>
      <c r="BV377" s="31">
        <f t="shared" si="1192"/>
        <v>0</v>
      </c>
      <c r="BW377" s="31">
        <f t="shared" si="1193"/>
        <v>0</v>
      </c>
      <c r="BX377" s="31">
        <f t="shared" si="1069"/>
        <v>1028.5</v>
      </c>
      <c r="BY377" s="31">
        <f t="shared" si="1070"/>
        <v>1028.5</v>
      </c>
      <c r="BZ377" s="31">
        <f t="shared" si="1071"/>
        <v>1028.5</v>
      </c>
      <c r="CA377" s="31">
        <f t="shared" si="1194"/>
        <v>0</v>
      </c>
      <c r="CB377" s="31">
        <f t="shared" si="1195"/>
        <v>0</v>
      </c>
      <c r="CC377" s="31">
        <f t="shared" si="1196"/>
        <v>0</v>
      </c>
      <c r="CD377" s="31">
        <f t="shared" si="1154"/>
        <v>1028.5</v>
      </c>
      <c r="CE377" s="31">
        <f t="shared" si="1155"/>
        <v>1028.5</v>
      </c>
      <c r="CF377" s="31">
        <f t="shared" si="1156"/>
        <v>1028.5</v>
      </c>
      <c r="CG377" s="31">
        <f t="shared" si="1197"/>
        <v>0</v>
      </c>
      <c r="CH377" s="24"/>
      <c r="CI377" s="40"/>
      <c r="CN377" s="1" t="s">
        <v>30</v>
      </c>
    </row>
    <row r="378" ht="15">
      <c r="A378" s="16" t="s">
        <v>254</v>
      </c>
      <c r="B378" s="17">
        <v>620</v>
      </c>
      <c r="C378" s="16" t="s">
        <v>47</v>
      </c>
      <c r="D378" s="16" t="s">
        <v>47</v>
      </c>
      <c r="E378" s="39" t="s">
        <v>48</v>
      </c>
      <c r="F378" s="31">
        <v>1028.5</v>
      </c>
      <c r="G378" s="31">
        <v>1028.5</v>
      </c>
      <c r="H378" s="31">
        <v>1028.5</v>
      </c>
      <c r="I378" s="31"/>
      <c r="J378" s="31"/>
      <c r="K378" s="31"/>
      <c r="L378" s="31">
        <f t="shared" si="1036"/>
        <v>1028.5</v>
      </c>
      <c r="M378" s="31">
        <f t="shared" si="1037"/>
        <v>1028.5</v>
      </c>
      <c r="N378" s="31">
        <f t="shared" si="1038"/>
        <v>1028.5</v>
      </c>
      <c r="O378" s="31"/>
      <c r="P378" s="31"/>
      <c r="Q378" s="31"/>
      <c r="R378" s="31">
        <f t="shared" si="1039"/>
        <v>1028.5</v>
      </c>
      <c r="S378" s="31">
        <f t="shared" si="1040"/>
        <v>1028.5</v>
      </c>
      <c r="T378" s="31">
        <f t="shared" si="1041"/>
        <v>1028.5</v>
      </c>
      <c r="U378" s="31"/>
      <c r="V378" s="31"/>
      <c r="W378" s="31"/>
      <c r="X378" s="31">
        <f t="shared" si="1042"/>
        <v>1028.5</v>
      </c>
      <c r="Y378" s="31">
        <f t="shared" si="1043"/>
        <v>1028.5</v>
      </c>
      <c r="Z378" s="31">
        <f t="shared" si="1044"/>
        <v>1028.5</v>
      </c>
      <c r="AA378" s="31"/>
      <c r="AB378" s="31"/>
      <c r="AC378" s="31"/>
      <c r="AD378" s="31">
        <f t="shared" si="1045"/>
        <v>1028.5</v>
      </c>
      <c r="AE378" s="31">
        <f t="shared" si="1046"/>
        <v>1028.5</v>
      </c>
      <c r="AF378" s="31">
        <f t="shared" si="1047"/>
        <v>1028.5</v>
      </c>
      <c r="AG378" s="31"/>
      <c r="AH378" s="31"/>
      <c r="AI378" s="31"/>
      <c r="AJ378" s="31">
        <f t="shared" si="1048"/>
        <v>1028.5</v>
      </c>
      <c r="AK378" s="31">
        <f t="shared" si="1049"/>
        <v>1028.5</v>
      </c>
      <c r="AL378" s="31">
        <f t="shared" si="1050"/>
        <v>1028.5</v>
      </c>
      <c r="AM378" s="31"/>
      <c r="AN378" s="31"/>
      <c r="AO378" s="31"/>
      <c r="AP378" s="31">
        <f t="shared" si="1051"/>
        <v>1028.5</v>
      </c>
      <c r="AQ378" s="31">
        <f t="shared" si="1052"/>
        <v>1028.5</v>
      </c>
      <c r="AR378" s="31">
        <f t="shared" si="1053"/>
        <v>1028.5</v>
      </c>
      <c r="AS378" s="31"/>
      <c r="AT378" s="31"/>
      <c r="AU378" s="31"/>
      <c r="AV378" s="31">
        <f t="shared" si="1054"/>
        <v>1028.5</v>
      </c>
      <c r="AW378" s="31">
        <f t="shared" si="1055"/>
        <v>1028.5</v>
      </c>
      <c r="AX378" s="31">
        <f t="shared" si="1056"/>
        <v>1028.5</v>
      </c>
      <c r="AY378" s="31"/>
      <c r="AZ378" s="31"/>
      <c r="BA378" s="31"/>
      <c r="BB378" s="31">
        <f t="shared" si="1057"/>
        <v>1028.5</v>
      </c>
      <c r="BC378" s="31">
        <f t="shared" si="1058"/>
        <v>1028.5</v>
      </c>
      <c r="BD378" s="31">
        <f t="shared" si="1059"/>
        <v>1028.5</v>
      </c>
      <c r="BE378" s="31"/>
      <c r="BF378" s="31"/>
      <c r="BG378" s="31"/>
      <c r="BH378" s="31">
        <f t="shared" si="1060"/>
        <v>1028.5</v>
      </c>
      <c r="BI378" s="31">
        <f t="shared" si="1061"/>
        <v>1028.5</v>
      </c>
      <c r="BJ378" s="31">
        <f t="shared" si="1062"/>
        <v>1028.5</v>
      </c>
      <c r="BK378" s="31"/>
      <c r="BL378" s="31"/>
      <c r="BM378" s="31"/>
      <c r="BN378" s="31">
        <f t="shared" si="1063"/>
        <v>1028.5</v>
      </c>
      <c r="BO378" s="31">
        <f t="shared" si="1064"/>
        <v>1028.5</v>
      </c>
      <c r="BP378" s="31">
        <f t="shared" si="1065"/>
        <v>1028.5</v>
      </c>
      <c r="BQ378" s="31"/>
      <c r="BR378" s="31"/>
      <c r="BS378" s="31">
        <f t="shared" si="1066"/>
        <v>1028.5</v>
      </c>
      <c r="BT378" s="31">
        <f t="shared" si="1067"/>
        <v>1028.5</v>
      </c>
      <c r="BU378" s="31">
        <f t="shared" si="1068"/>
        <v>1028.5</v>
      </c>
      <c r="BV378" s="31"/>
      <c r="BW378" s="31"/>
      <c r="BX378" s="31">
        <f t="shared" si="1069"/>
        <v>1028.5</v>
      </c>
      <c r="BY378" s="31">
        <f t="shared" si="1070"/>
        <v>1028.5</v>
      </c>
      <c r="BZ378" s="31">
        <f t="shared" si="1071"/>
        <v>1028.5</v>
      </c>
      <c r="CA378" s="31"/>
      <c r="CB378" s="31"/>
      <c r="CC378" s="31"/>
      <c r="CD378" s="31">
        <f t="shared" si="1154"/>
        <v>1028.5</v>
      </c>
      <c r="CE378" s="31">
        <f t="shared" si="1155"/>
        <v>1028.5</v>
      </c>
      <c r="CF378" s="31">
        <f t="shared" si="1156"/>
        <v>1028.5</v>
      </c>
      <c r="CG378" s="31"/>
      <c r="CH378" s="24"/>
      <c r="CI378" s="40"/>
    </row>
    <row r="379" ht="71.599999999999994">
      <c r="A379" s="16" t="s">
        <v>256</v>
      </c>
      <c r="B379" s="17"/>
      <c r="C379" s="16"/>
      <c r="D379" s="16"/>
      <c r="E379" s="39" t="s">
        <v>257</v>
      </c>
      <c r="F379" s="31">
        <f t="shared" si="1157"/>
        <v>2221.1999999999998</v>
      </c>
      <c r="G379" s="31">
        <f t="shared" si="1158"/>
        <v>2279.5</v>
      </c>
      <c r="H379" s="31">
        <f t="shared" si="1159"/>
        <v>2279.5</v>
      </c>
      <c r="I379" s="31">
        <f t="shared" si="1160"/>
        <v>0</v>
      </c>
      <c r="J379" s="31">
        <f t="shared" si="1161"/>
        <v>0</v>
      </c>
      <c r="K379" s="31">
        <f t="shared" si="1162"/>
        <v>0</v>
      </c>
      <c r="L379" s="31">
        <f t="shared" si="1036"/>
        <v>2221.1999999999998</v>
      </c>
      <c r="M379" s="31">
        <f t="shared" si="1037"/>
        <v>2279.5</v>
      </c>
      <c r="N379" s="31">
        <f t="shared" si="1038"/>
        <v>2279.5</v>
      </c>
      <c r="O379" s="31">
        <f t="shared" si="1163"/>
        <v>0</v>
      </c>
      <c r="P379" s="31">
        <f t="shared" si="1164"/>
        <v>0</v>
      </c>
      <c r="Q379" s="31">
        <f t="shared" si="1165"/>
        <v>0</v>
      </c>
      <c r="R379" s="31">
        <f t="shared" si="1039"/>
        <v>2221.1999999999998</v>
      </c>
      <c r="S379" s="31">
        <f t="shared" si="1040"/>
        <v>2279.5</v>
      </c>
      <c r="T379" s="31">
        <f t="shared" si="1041"/>
        <v>2279.5</v>
      </c>
      <c r="U379" s="31">
        <f t="shared" si="1166"/>
        <v>0</v>
      </c>
      <c r="V379" s="31">
        <f t="shared" si="1167"/>
        <v>0</v>
      </c>
      <c r="W379" s="31">
        <f t="shared" si="1168"/>
        <v>0</v>
      </c>
      <c r="X379" s="31">
        <f t="shared" si="1042"/>
        <v>2221.1999999999998</v>
      </c>
      <c r="Y379" s="31">
        <f t="shared" si="1043"/>
        <v>2279.5</v>
      </c>
      <c r="Z379" s="31">
        <f t="shared" si="1044"/>
        <v>2279.5</v>
      </c>
      <c r="AA379" s="31">
        <f t="shared" si="1169"/>
        <v>0</v>
      </c>
      <c r="AB379" s="31">
        <f t="shared" si="1170"/>
        <v>0</v>
      </c>
      <c r="AC379" s="31">
        <f t="shared" si="1171"/>
        <v>0</v>
      </c>
      <c r="AD379" s="31">
        <f t="shared" si="1045"/>
        <v>2221.1999999999998</v>
      </c>
      <c r="AE379" s="31">
        <f t="shared" si="1046"/>
        <v>2279.5</v>
      </c>
      <c r="AF379" s="31">
        <f t="shared" si="1047"/>
        <v>2279.5</v>
      </c>
      <c r="AG379" s="31">
        <f t="shared" si="1172"/>
        <v>0</v>
      </c>
      <c r="AH379" s="31">
        <f t="shared" si="1173"/>
        <v>0</v>
      </c>
      <c r="AI379" s="31">
        <f t="shared" si="1174"/>
        <v>0</v>
      </c>
      <c r="AJ379" s="31">
        <f t="shared" si="1048"/>
        <v>2221.1999999999998</v>
      </c>
      <c r="AK379" s="31">
        <f t="shared" si="1049"/>
        <v>2279.5</v>
      </c>
      <c r="AL379" s="31">
        <f t="shared" si="1050"/>
        <v>2279.5</v>
      </c>
      <c r="AM379" s="31">
        <f t="shared" si="1175"/>
        <v>0</v>
      </c>
      <c r="AN379" s="31">
        <f t="shared" si="1176"/>
        <v>0</v>
      </c>
      <c r="AO379" s="31">
        <f t="shared" si="1177"/>
        <v>0</v>
      </c>
      <c r="AP379" s="31">
        <f t="shared" si="1051"/>
        <v>2221.1999999999998</v>
      </c>
      <c r="AQ379" s="31">
        <f t="shared" si="1052"/>
        <v>2279.5</v>
      </c>
      <c r="AR379" s="31">
        <f t="shared" si="1053"/>
        <v>2279.5</v>
      </c>
      <c r="AS379" s="31">
        <f t="shared" si="1178"/>
        <v>0</v>
      </c>
      <c r="AT379" s="31">
        <f t="shared" si="1179"/>
        <v>0</v>
      </c>
      <c r="AU379" s="31">
        <f t="shared" si="1180"/>
        <v>0</v>
      </c>
      <c r="AV379" s="31">
        <f t="shared" si="1054"/>
        <v>2221.1999999999998</v>
      </c>
      <c r="AW379" s="31">
        <f t="shared" si="1055"/>
        <v>2279.5</v>
      </c>
      <c r="AX379" s="31">
        <f t="shared" si="1056"/>
        <v>2279.5</v>
      </c>
      <c r="AY379" s="31">
        <f t="shared" si="1181"/>
        <v>0</v>
      </c>
      <c r="AZ379" s="31">
        <f t="shared" si="1182"/>
        <v>0</v>
      </c>
      <c r="BA379" s="31">
        <f t="shared" si="1183"/>
        <v>0</v>
      </c>
      <c r="BB379" s="31">
        <f t="shared" si="1057"/>
        <v>2221.1999999999998</v>
      </c>
      <c r="BC379" s="31">
        <f t="shared" si="1058"/>
        <v>2279.5</v>
      </c>
      <c r="BD379" s="31">
        <f t="shared" si="1059"/>
        <v>2279.5</v>
      </c>
      <c r="BE379" s="31">
        <f t="shared" si="1184"/>
        <v>0</v>
      </c>
      <c r="BF379" s="31">
        <f t="shared" si="1185"/>
        <v>0</v>
      </c>
      <c r="BG379" s="31">
        <f t="shared" si="1186"/>
        <v>0</v>
      </c>
      <c r="BH379" s="31">
        <f t="shared" si="1060"/>
        <v>2221.1999999999998</v>
      </c>
      <c r="BI379" s="31">
        <f t="shared" si="1061"/>
        <v>2279.5</v>
      </c>
      <c r="BJ379" s="31">
        <f t="shared" si="1062"/>
        <v>2279.5</v>
      </c>
      <c r="BK379" s="31">
        <f t="shared" si="1187"/>
        <v>0</v>
      </c>
      <c r="BL379" s="31">
        <f t="shared" si="1188"/>
        <v>0</v>
      </c>
      <c r="BM379" s="31">
        <f t="shared" si="1189"/>
        <v>0</v>
      </c>
      <c r="BN379" s="31">
        <f t="shared" si="1063"/>
        <v>2221.1999999999998</v>
      </c>
      <c r="BO379" s="31">
        <f t="shared" si="1064"/>
        <v>2279.5</v>
      </c>
      <c r="BP379" s="31">
        <f t="shared" si="1065"/>
        <v>2279.5</v>
      </c>
      <c r="BQ379" s="31">
        <f t="shared" si="1190"/>
        <v>0</v>
      </c>
      <c r="BR379" s="31">
        <f t="shared" si="1191"/>
        <v>0</v>
      </c>
      <c r="BS379" s="31">
        <f t="shared" si="1066"/>
        <v>2221.1999999999998</v>
      </c>
      <c r="BT379" s="31">
        <f t="shared" si="1067"/>
        <v>2279.5</v>
      </c>
      <c r="BU379" s="31">
        <f t="shared" si="1068"/>
        <v>2279.5</v>
      </c>
      <c r="BV379" s="31">
        <f t="shared" si="1192"/>
        <v>0</v>
      </c>
      <c r="BW379" s="31">
        <f t="shared" si="1193"/>
        <v>0</v>
      </c>
      <c r="BX379" s="31">
        <f t="shared" si="1069"/>
        <v>2221.1999999999998</v>
      </c>
      <c r="BY379" s="31">
        <f t="shared" si="1070"/>
        <v>2279.5</v>
      </c>
      <c r="BZ379" s="31">
        <f t="shared" si="1071"/>
        <v>2279.5</v>
      </c>
      <c r="CA379" s="31">
        <f t="shared" si="1194"/>
        <v>0</v>
      </c>
      <c r="CB379" s="31">
        <f t="shared" si="1195"/>
        <v>0</v>
      </c>
      <c r="CC379" s="31">
        <f t="shared" si="1196"/>
        <v>0</v>
      </c>
      <c r="CD379" s="31">
        <f t="shared" si="1154"/>
        <v>2221.1999999999998</v>
      </c>
      <c r="CE379" s="31">
        <f t="shared" si="1155"/>
        <v>2279.5</v>
      </c>
      <c r="CF379" s="31">
        <f t="shared" si="1156"/>
        <v>2279.5</v>
      </c>
      <c r="CG379" s="31">
        <f t="shared" si="1197"/>
        <v>0</v>
      </c>
      <c r="CH379" s="24"/>
      <c r="CI379" s="40"/>
      <c r="CO379" s="1" t="s">
        <v>31</v>
      </c>
    </row>
    <row r="380" ht="43.75">
      <c r="A380" s="16" t="s">
        <v>256</v>
      </c>
      <c r="B380" s="17">
        <v>600</v>
      </c>
      <c r="C380" s="16"/>
      <c r="D380" s="16"/>
      <c r="E380" s="39" t="s">
        <v>45</v>
      </c>
      <c r="F380" s="31">
        <f t="shared" si="1157"/>
        <v>2221.1999999999998</v>
      </c>
      <c r="G380" s="31">
        <f t="shared" si="1158"/>
        <v>2279.5</v>
      </c>
      <c r="H380" s="31">
        <f t="shared" si="1159"/>
        <v>2279.5</v>
      </c>
      <c r="I380" s="31">
        <f t="shared" si="1160"/>
        <v>0</v>
      </c>
      <c r="J380" s="31">
        <f t="shared" si="1161"/>
        <v>0</v>
      </c>
      <c r="K380" s="31">
        <f t="shared" si="1162"/>
        <v>0</v>
      </c>
      <c r="L380" s="31">
        <f t="shared" si="1036"/>
        <v>2221.1999999999998</v>
      </c>
      <c r="M380" s="31">
        <f t="shared" si="1037"/>
        <v>2279.5</v>
      </c>
      <c r="N380" s="31">
        <f t="shared" si="1038"/>
        <v>2279.5</v>
      </c>
      <c r="O380" s="31">
        <f t="shared" si="1163"/>
        <v>0</v>
      </c>
      <c r="P380" s="31">
        <f t="shared" si="1164"/>
        <v>0</v>
      </c>
      <c r="Q380" s="31">
        <f t="shared" si="1165"/>
        <v>0</v>
      </c>
      <c r="R380" s="31">
        <f t="shared" si="1039"/>
        <v>2221.1999999999998</v>
      </c>
      <c r="S380" s="31">
        <f t="shared" si="1040"/>
        <v>2279.5</v>
      </c>
      <c r="T380" s="31">
        <f t="shared" si="1041"/>
        <v>2279.5</v>
      </c>
      <c r="U380" s="31">
        <f t="shared" si="1166"/>
        <v>0</v>
      </c>
      <c r="V380" s="31">
        <f t="shared" si="1167"/>
        <v>0</v>
      </c>
      <c r="W380" s="31">
        <f t="shared" si="1168"/>
        <v>0</v>
      </c>
      <c r="X380" s="31">
        <f t="shared" si="1042"/>
        <v>2221.1999999999998</v>
      </c>
      <c r="Y380" s="31">
        <f t="shared" si="1043"/>
        <v>2279.5</v>
      </c>
      <c r="Z380" s="31">
        <f t="shared" si="1044"/>
        <v>2279.5</v>
      </c>
      <c r="AA380" s="31">
        <f t="shared" si="1169"/>
        <v>0</v>
      </c>
      <c r="AB380" s="31">
        <f t="shared" si="1170"/>
        <v>0</v>
      </c>
      <c r="AC380" s="31">
        <f t="shared" si="1171"/>
        <v>0</v>
      </c>
      <c r="AD380" s="31">
        <f t="shared" si="1045"/>
        <v>2221.1999999999998</v>
      </c>
      <c r="AE380" s="31">
        <f t="shared" si="1046"/>
        <v>2279.5</v>
      </c>
      <c r="AF380" s="31">
        <f t="shared" si="1047"/>
        <v>2279.5</v>
      </c>
      <c r="AG380" s="31">
        <f t="shared" si="1172"/>
        <v>0</v>
      </c>
      <c r="AH380" s="31">
        <f t="shared" si="1173"/>
        <v>0</v>
      </c>
      <c r="AI380" s="31">
        <f t="shared" si="1174"/>
        <v>0</v>
      </c>
      <c r="AJ380" s="31">
        <f t="shared" si="1048"/>
        <v>2221.1999999999998</v>
      </c>
      <c r="AK380" s="31">
        <f t="shared" si="1049"/>
        <v>2279.5</v>
      </c>
      <c r="AL380" s="31">
        <f t="shared" si="1050"/>
        <v>2279.5</v>
      </c>
      <c r="AM380" s="31">
        <f t="shared" si="1175"/>
        <v>0</v>
      </c>
      <c r="AN380" s="31">
        <f t="shared" si="1176"/>
        <v>0</v>
      </c>
      <c r="AO380" s="31">
        <f t="shared" si="1177"/>
        <v>0</v>
      </c>
      <c r="AP380" s="31">
        <f t="shared" si="1051"/>
        <v>2221.1999999999998</v>
      </c>
      <c r="AQ380" s="31">
        <f t="shared" si="1052"/>
        <v>2279.5</v>
      </c>
      <c r="AR380" s="31">
        <f t="shared" si="1053"/>
        <v>2279.5</v>
      </c>
      <c r="AS380" s="31">
        <f t="shared" si="1178"/>
        <v>0</v>
      </c>
      <c r="AT380" s="31">
        <f t="shared" si="1179"/>
        <v>0</v>
      </c>
      <c r="AU380" s="31">
        <f t="shared" si="1180"/>
        <v>0</v>
      </c>
      <c r="AV380" s="31">
        <f t="shared" si="1054"/>
        <v>2221.1999999999998</v>
      </c>
      <c r="AW380" s="31">
        <f t="shared" si="1055"/>
        <v>2279.5</v>
      </c>
      <c r="AX380" s="31">
        <f t="shared" si="1056"/>
        <v>2279.5</v>
      </c>
      <c r="AY380" s="31">
        <f t="shared" si="1181"/>
        <v>0</v>
      </c>
      <c r="AZ380" s="31">
        <f t="shared" si="1182"/>
        <v>0</v>
      </c>
      <c r="BA380" s="31">
        <f t="shared" si="1183"/>
        <v>0</v>
      </c>
      <c r="BB380" s="31">
        <f t="shared" si="1057"/>
        <v>2221.1999999999998</v>
      </c>
      <c r="BC380" s="31">
        <f t="shared" si="1058"/>
        <v>2279.5</v>
      </c>
      <c r="BD380" s="31">
        <f t="shared" si="1059"/>
        <v>2279.5</v>
      </c>
      <c r="BE380" s="31">
        <f t="shared" si="1184"/>
        <v>0</v>
      </c>
      <c r="BF380" s="31">
        <f t="shared" si="1185"/>
        <v>0</v>
      </c>
      <c r="BG380" s="31">
        <f t="shared" si="1186"/>
        <v>0</v>
      </c>
      <c r="BH380" s="31">
        <f t="shared" si="1060"/>
        <v>2221.1999999999998</v>
      </c>
      <c r="BI380" s="31">
        <f t="shared" si="1061"/>
        <v>2279.5</v>
      </c>
      <c r="BJ380" s="31">
        <f t="shared" si="1062"/>
        <v>2279.5</v>
      </c>
      <c r="BK380" s="31">
        <f t="shared" si="1187"/>
        <v>0</v>
      </c>
      <c r="BL380" s="31">
        <f t="shared" si="1188"/>
        <v>0</v>
      </c>
      <c r="BM380" s="31">
        <f t="shared" si="1189"/>
        <v>0</v>
      </c>
      <c r="BN380" s="31">
        <f t="shared" si="1063"/>
        <v>2221.1999999999998</v>
      </c>
      <c r="BO380" s="31">
        <f t="shared" si="1064"/>
        <v>2279.5</v>
      </c>
      <c r="BP380" s="31">
        <f t="shared" si="1065"/>
        <v>2279.5</v>
      </c>
      <c r="BQ380" s="31">
        <f t="shared" si="1190"/>
        <v>0</v>
      </c>
      <c r="BR380" s="31">
        <f t="shared" si="1191"/>
        <v>0</v>
      </c>
      <c r="BS380" s="31">
        <f t="shared" si="1066"/>
        <v>2221.1999999999998</v>
      </c>
      <c r="BT380" s="31">
        <f t="shared" si="1067"/>
        <v>2279.5</v>
      </c>
      <c r="BU380" s="31">
        <f t="shared" si="1068"/>
        <v>2279.5</v>
      </c>
      <c r="BV380" s="31">
        <f t="shared" si="1192"/>
        <v>0</v>
      </c>
      <c r="BW380" s="31">
        <f t="shared" si="1193"/>
        <v>0</v>
      </c>
      <c r="BX380" s="31">
        <f t="shared" si="1069"/>
        <v>2221.1999999999998</v>
      </c>
      <c r="BY380" s="31">
        <f t="shared" si="1070"/>
        <v>2279.5</v>
      </c>
      <c r="BZ380" s="31">
        <f t="shared" si="1071"/>
        <v>2279.5</v>
      </c>
      <c r="CA380" s="31">
        <f t="shared" si="1194"/>
        <v>0</v>
      </c>
      <c r="CB380" s="31">
        <f t="shared" si="1195"/>
        <v>0</v>
      </c>
      <c r="CC380" s="31">
        <f t="shared" si="1196"/>
        <v>0</v>
      </c>
      <c r="CD380" s="31">
        <f t="shared" si="1154"/>
        <v>2221.1999999999998</v>
      </c>
      <c r="CE380" s="31">
        <f t="shared" si="1155"/>
        <v>2279.5</v>
      </c>
      <c r="CF380" s="31">
        <f t="shared" si="1156"/>
        <v>2279.5</v>
      </c>
      <c r="CG380" s="31">
        <f t="shared" si="1197"/>
        <v>0</v>
      </c>
      <c r="CH380" s="24"/>
      <c r="CI380" s="40"/>
      <c r="CM380" s="1" t="s">
        <v>29</v>
      </c>
    </row>
    <row r="381" ht="65.650000000000006">
      <c r="A381" s="16" t="s">
        <v>256</v>
      </c>
      <c r="B381" s="17">
        <v>630</v>
      </c>
      <c r="C381" s="16"/>
      <c r="D381" s="16"/>
      <c r="E381" s="39" t="s">
        <v>51</v>
      </c>
      <c r="F381" s="31">
        <f t="shared" si="1157"/>
        <v>2221.1999999999998</v>
      </c>
      <c r="G381" s="31">
        <f t="shared" si="1158"/>
        <v>2279.5</v>
      </c>
      <c r="H381" s="31">
        <f t="shared" si="1159"/>
        <v>2279.5</v>
      </c>
      <c r="I381" s="31">
        <f t="shared" si="1160"/>
        <v>0</v>
      </c>
      <c r="J381" s="31">
        <f t="shared" si="1161"/>
        <v>0</v>
      </c>
      <c r="K381" s="31">
        <f t="shared" si="1162"/>
        <v>0</v>
      </c>
      <c r="L381" s="31">
        <f t="shared" si="1036"/>
        <v>2221.1999999999998</v>
      </c>
      <c r="M381" s="31">
        <f t="shared" si="1037"/>
        <v>2279.5</v>
      </c>
      <c r="N381" s="31">
        <f t="shared" si="1038"/>
        <v>2279.5</v>
      </c>
      <c r="O381" s="31">
        <f t="shared" si="1163"/>
        <v>0</v>
      </c>
      <c r="P381" s="31">
        <f t="shared" si="1164"/>
        <v>0</v>
      </c>
      <c r="Q381" s="31">
        <f t="shared" si="1165"/>
        <v>0</v>
      </c>
      <c r="R381" s="31">
        <f t="shared" si="1039"/>
        <v>2221.1999999999998</v>
      </c>
      <c r="S381" s="31">
        <f t="shared" si="1040"/>
        <v>2279.5</v>
      </c>
      <c r="T381" s="31">
        <f t="shared" si="1041"/>
        <v>2279.5</v>
      </c>
      <c r="U381" s="31">
        <f t="shared" si="1166"/>
        <v>0</v>
      </c>
      <c r="V381" s="31">
        <f t="shared" si="1167"/>
        <v>0</v>
      </c>
      <c r="W381" s="31">
        <f t="shared" si="1168"/>
        <v>0</v>
      </c>
      <c r="X381" s="31">
        <f t="shared" si="1042"/>
        <v>2221.1999999999998</v>
      </c>
      <c r="Y381" s="31">
        <f t="shared" si="1043"/>
        <v>2279.5</v>
      </c>
      <c r="Z381" s="31">
        <f t="shared" si="1044"/>
        <v>2279.5</v>
      </c>
      <c r="AA381" s="31">
        <f t="shared" si="1169"/>
        <v>0</v>
      </c>
      <c r="AB381" s="31">
        <f t="shared" si="1170"/>
        <v>0</v>
      </c>
      <c r="AC381" s="31">
        <f t="shared" si="1171"/>
        <v>0</v>
      </c>
      <c r="AD381" s="31">
        <f t="shared" si="1045"/>
        <v>2221.1999999999998</v>
      </c>
      <c r="AE381" s="31">
        <f t="shared" si="1046"/>
        <v>2279.5</v>
      </c>
      <c r="AF381" s="31">
        <f t="shared" si="1047"/>
        <v>2279.5</v>
      </c>
      <c r="AG381" s="31">
        <f t="shared" si="1172"/>
        <v>0</v>
      </c>
      <c r="AH381" s="31">
        <f t="shared" si="1173"/>
        <v>0</v>
      </c>
      <c r="AI381" s="31">
        <f t="shared" si="1174"/>
        <v>0</v>
      </c>
      <c r="AJ381" s="31">
        <f t="shared" si="1048"/>
        <v>2221.1999999999998</v>
      </c>
      <c r="AK381" s="31">
        <f t="shared" si="1049"/>
        <v>2279.5</v>
      </c>
      <c r="AL381" s="31">
        <f t="shared" si="1050"/>
        <v>2279.5</v>
      </c>
      <c r="AM381" s="31">
        <f t="shared" si="1175"/>
        <v>0</v>
      </c>
      <c r="AN381" s="31">
        <f t="shared" si="1176"/>
        <v>0</v>
      </c>
      <c r="AO381" s="31">
        <f t="shared" si="1177"/>
        <v>0</v>
      </c>
      <c r="AP381" s="31">
        <f t="shared" si="1051"/>
        <v>2221.1999999999998</v>
      </c>
      <c r="AQ381" s="31">
        <f t="shared" si="1052"/>
        <v>2279.5</v>
      </c>
      <c r="AR381" s="31">
        <f t="shared" si="1053"/>
        <v>2279.5</v>
      </c>
      <c r="AS381" s="31">
        <f t="shared" si="1178"/>
        <v>0</v>
      </c>
      <c r="AT381" s="31">
        <f t="shared" si="1179"/>
        <v>0</v>
      </c>
      <c r="AU381" s="31">
        <f t="shared" si="1180"/>
        <v>0</v>
      </c>
      <c r="AV381" s="31">
        <f t="shared" si="1054"/>
        <v>2221.1999999999998</v>
      </c>
      <c r="AW381" s="31">
        <f t="shared" si="1055"/>
        <v>2279.5</v>
      </c>
      <c r="AX381" s="31">
        <f t="shared" si="1056"/>
        <v>2279.5</v>
      </c>
      <c r="AY381" s="31">
        <f t="shared" si="1181"/>
        <v>0</v>
      </c>
      <c r="AZ381" s="31">
        <f t="shared" si="1182"/>
        <v>0</v>
      </c>
      <c r="BA381" s="31">
        <f t="shared" si="1183"/>
        <v>0</v>
      </c>
      <c r="BB381" s="31">
        <f t="shared" si="1057"/>
        <v>2221.1999999999998</v>
      </c>
      <c r="BC381" s="31">
        <f t="shared" si="1058"/>
        <v>2279.5</v>
      </c>
      <c r="BD381" s="31">
        <f t="shared" si="1059"/>
        <v>2279.5</v>
      </c>
      <c r="BE381" s="31">
        <f t="shared" si="1184"/>
        <v>0</v>
      </c>
      <c r="BF381" s="31">
        <f t="shared" si="1185"/>
        <v>0</v>
      </c>
      <c r="BG381" s="31">
        <f t="shared" si="1186"/>
        <v>0</v>
      </c>
      <c r="BH381" s="31">
        <f t="shared" si="1060"/>
        <v>2221.1999999999998</v>
      </c>
      <c r="BI381" s="31">
        <f t="shared" si="1061"/>
        <v>2279.5</v>
      </c>
      <c r="BJ381" s="31">
        <f t="shared" si="1062"/>
        <v>2279.5</v>
      </c>
      <c r="BK381" s="31">
        <f t="shared" si="1187"/>
        <v>0</v>
      </c>
      <c r="BL381" s="31">
        <f t="shared" si="1188"/>
        <v>0</v>
      </c>
      <c r="BM381" s="31">
        <f t="shared" si="1189"/>
        <v>0</v>
      </c>
      <c r="BN381" s="31">
        <f t="shared" si="1063"/>
        <v>2221.1999999999998</v>
      </c>
      <c r="BO381" s="31">
        <f t="shared" si="1064"/>
        <v>2279.5</v>
      </c>
      <c r="BP381" s="31">
        <f t="shared" si="1065"/>
        <v>2279.5</v>
      </c>
      <c r="BQ381" s="31">
        <f t="shared" si="1190"/>
        <v>0</v>
      </c>
      <c r="BR381" s="31">
        <f t="shared" si="1191"/>
        <v>0</v>
      </c>
      <c r="BS381" s="31">
        <f t="shared" si="1066"/>
        <v>2221.1999999999998</v>
      </c>
      <c r="BT381" s="31">
        <f t="shared" si="1067"/>
        <v>2279.5</v>
      </c>
      <c r="BU381" s="31">
        <f t="shared" si="1068"/>
        <v>2279.5</v>
      </c>
      <c r="BV381" s="31">
        <f t="shared" si="1192"/>
        <v>0</v>
      </c>
      <c r="BW381" s="31">
        <f t="shared" si="1193"/>
        <v>0</v>
      </c>
      <c r="BX381" s="31">
        <f t="shared" si="1069"/>
        <v>2221.1999999999998</v>
      </c>
      <c r="BY381" s="31">
        <f t="shared" si="1070"/>
        <v>2279.5</v>
      </c>
      <c r="BZ381" s="31">
        <f t="shared" si="1071"/>
        <v>2279.5</v>
      </c>
      <c r="CA381" s="31">
        <f t="shared" si="1194"/>
        <v>0</v>
      </c>
      <c r="CB381" s="31">
        <f t="shared" si="1195"/>
        <v>0</v>
      </c>
      <c r="CC381" s="31">
        <f t="shared" si="1196"/>
        <v>0</v>
      </c>
      <c r="CD381" s="31">
        <f t="shared" si="1154"/>
        <v>2221.1999999999998</v>
      </c>
      <c r="CE381" s="31">
        <f t="shared" si="1155"/>
        <v>2279.5</v>
      </c>
      <c r="CF381" s="31">
        <f t="shared" si="1156"/>
        <v>2279.5</v>
      </c>
      <c r="CG381" s="31">
        <f t="shared" si="1197"/>
        <v>0</v>
      </c>
      <c r="CH381" s="24"/>
      <c r="CI381" s="40"/>
      <c r="CN381" s="1" t="s">
        <v>30</v>
      </c>
    </row>
    <row r="382" ht="15">
      <c r="A382" s="16" t="s">
        <v>256</v>
      </c>
      <c r="B382" s="17">
        <v>630</v>
      </c>
      <c r="C382" s="16" t="s">
        <v>47</v>
      </c>
      <c r="D382" s="16" t="s">
        <v>47</v>
      </c>
      <c r="E382" s="39" t="s">
        <v>48</v>
      </c>
      <c r="F382" s="31">
        <v>2221.1999999999998</v>
      </c>
      <c r="G382" s="31">
        <v>2279.5</v>
      </c>
      <c r="H382" s="31">
        <v>2279.5</v>
      </c>
      <c r="I382" s="31"/>
      <c r="J382" s="31"/>
      <c r="K382" s="31"/>
      <c r="L382" s="31">
        <f t="shared" si="1036"/>
        <v>2221.1999999999998</v>
      </c>
      <c r="M382" s="31">
        <f t="shared" si="1037"/>
        <v>2279.5</v>
      </c>
      <c r="N382" s="31">
        <f t="shared" si="1038"/>
        <v>2279.5</v>
      </c>
      <c r="O382" s="31"/>
      <c r="P382" s="31"/>
      <c r="Q382" s="31"/>
      <c r="R382" s="31">
        <f t="shared" si="1039"/>
        <v>2221.1999999999998</v>
      </c>
      <c r="S382" s="31">
        <f t="shared" si="1040"/>
        <v>2279.5</v>
      </c>
      <c r="T382" s="31">
        <f t="shared" si="1041"/>
        <v>2279.5</v>
      </c>
      <c r="U382" s="31"/>
      <c r="V382" s="31"/>
      <c r="W382" s="31"/>
      <c r="X382" s="31">
        <f t="shared" si="1042"/>
        <v>2221.1999999999998</v>
      </c>
      <c r="Y382" s="31">
        <f t="shared" si="1043"/>
        <v>2279.5</v>
      </c>
      <c r="Z382" s="31">
        <f t="shared" si="1044"/>
        <v>2279.5</v>
      </c>
      <c r="AA382" s="31"/>
      <c r="AB382" s="31"/>
      <c r="AC382" s="31"/>
      <c r="AD382" s="31">
        <f t="shared" si="1045"/>
        <v>2221.1999999999998</v>
      </c>
      <c r="AE382" s="31">
        <f t="shared" si="1046"/>
        <v>2279.5</v>
      </c>
      <c r="AF382" s="31">
        <f t="shared" si="1047"/>
        <v>2279.5</v>
      </c>
      <c r="AG382" s="31"/>
      <c r="AH382" s="31"/>
      <c r="AI382" s="31"/>
      <c r="AJ382" s="31">
        <f t="shared" si="1048"/>
        <v>2221.1999999999998</v>
      </c>
      <c r="AK382" s="31">
        <f t="shared" si="1049"/>
        <v>2279.5</v>
      </c>
      <c r="AL382" s="31">
        <f t="shared" si="1050"/>
        <v>2279.5</v>
      </c>
      <c r="AM382" s="31"/>
      <c r="AN382" s="31"/>
      <c r="AO382" s="31"/>
      <c r="AP382" s="31">
        <f t="shared" si="1051"/>
        <v>2221.1999999999998</v>
      </c>
      <c r="AQ382" s="31">
        <f t="shared" si="1052"/>
        <v>2279.5</v>
      </c>
      <c r="AR382" s="31">
        <f t="shared" si="1053"/>
        <v>2279.5</v>
      </c>
      <c r="AS382" s="31"/>
      <c r="AT382" s="31"/>
      <c r="AU382" s="31"/>
      <c r="AV382" s="31">
        <f t="shared" si="1054"/>
        <v>2221.1999999999998</v>
      </c>
      <c r="AW382" s="31">
        <f t="shared" si="1055"/>
        <v>2279.5</v>
      </c>
      <c r="AX382" s="31">
        <f t="shared" si="1056"/>
        <v>2279.5</v>
      </c>
      <c r="AY382" s="31"/>
      <c r="AZ382" s="31"/>
      <c r="BA382" s="31"/>
      <c r="BB382" s="31">
        <f t="shared" si="1057"/>
        <v>2221.1999999999998</v>
      </c>
      <c r="BC382" s="31">
        <f t="shared" si="1058"/>
        <v>2279.5</v>
      </c>
      <c r="BD382" s="31">
        <f t="shared" si="1059"/>
        <v>2279.5</v>
      </c>
      <c r="BE382" s="31"/>
      <c r="BF382" s="31"/>
      <c r="BG382" s="31"/>
      <c r="BH382" s="31">
        <f t="shared" si="1060"/>
        <v>2221.1999999999998</v>
      </c>
      <c r="BI382" s="31">
        <f t="shared" si="1061"/>
        <v>2279.5</v>
      </c>
      <c r="BJ382" s="31">
        <f t="shared" si="1062"/>
        <v>2279.5</v>
      </c>
      <c r="BK382" s="31"/>
      <c r="BL382" s="31"/>
      <c r="BM382" s="31"/>
      <c r="BN382" s="31">
        <f t="shared" si="1063"/>
        <v>2221.1999999999998</v>
      </c>
      <c r="BO382" s="31">
        <f t="shared" si="1064"/>
        <v>2279.5</v>
      </c>
      <c r="BP382" s="31">
        <f t="shared" si="1065"/>
        <v>2279.5</v>
      </c>
      <c r="BQ382" s="31"/>
      <c r="BR382" s="31"/>
      <c r="BS382" s="31">
        <f t="shared" si="1066"/>
        <v>2221.1999999999998</v>
      </c>
      <c r="BT382" s="31">
        <f t="shared" si="1067"/>
        <v>2279.5</v>
      </c>
      <c r="BU382" s="31">
        <f t="shared" si="1068"/>
        <v>2279.5</v>
      </c>
      <c r="BV382" s="31"/>
      <c r="BW382" s="31"/>
      <c r="BX382" s="31">
        <f t="shared" si="1069"/>
        <v>2221.1999999999998</v>
      </c>
      <c r="BY382" s="31">
        <f t="shared" si="1070"/>
        <v>2279.5</v>
      </c>
      <c r="BZ382" s="31">
        <f t="shared" si="1071"/>
        <v>2279.5</v>
      </c>
      <c r="CA382" s="31"/>
      <c r="CB382" s="31"/>
      <c r="CC382" s="31"/>
      <c r="CD382" s="31">
        <f t="shared" si="1154"/>
        <v>2221.1999999999998</v>
      </c>
      <c r="CE382" s="31">
        <f t="shared" si="1155"/>
        <v>2279.5</v>
      </c>
      <c r="CF382" s="31">
        <f t="shared" si="1156"/>
        <v>2279.5</v>
      </c>
      <c r="CG382" s="31"/>
      <c r="CH382" s="24"/>
      <c r="CI382" s="40"/>
    </row>
    <row r="383" ht="52.700000000000003">
      <c r="A383" s="16" t="s">
        <v>258</v>
      </c>
      <c r="B383" s="17"/>
      <c r="C383" s="16"/>
      <c r="D383" s="16"/>
      <c r="E383" s="39" t="s">
        <v>259</v>
      </c>
      <c r="F383" s="31"/>
      <c r="G383" s="31"/>
      <c r="H383" s="31"/>
      <c r="I383" s="31"/>
      <c r="J383" s="31"/>
      <c r="K383" s="31"/>
      <c r="L383" s="31"/>
      <c r="M383" s="31"/>
      <c r="N383" s="31"/>
      <c r="O383" s="31">
        <f t="shared" si="1163"/>
        <v>82484.097999999998</v>
      </c>
      <c r="P383" s="31">
        <f t="shared" si="1164"/>
        <v>0</v>
      </c>
      <c r="Q383" s="31">
        <f t="shared" si="1165"/>
        <v>0</v>
      </c>
      <c r="R383" s="31">
        <f t="shared" si="1039"/>
        <v>82484.097999999998</v>
      </c>
      <c r="S383" s="31">
        <f t="shared" si="1040"/>
        <v>0</v>
      </c>
      <c r="T383" s="31">
        <f t="shared" si="1041"/>
        <v>0</v>
      </c>
      <c r="U383" s="31">
        <f t="shared" si="1166"/>
        <v>0</v>
      </c>
      <c r="V383" s="31">
        <f t="shared" si="1167"/>
        <v>0</v>
      </c>
      <c r="W383" s="31">
        <f t="shared" si="1168"/>
        <v>0</v>
      </c>
      <c r="X383" s="31">
        <f t="shared" si="1042"/>
        <v>82484.097999999998</v>
      </c>
      <c r="Y383" s="31">
        <f t="shared" si="1043"/>
        <v>0</v>
      </c>
      <c r="Z383" s="31">
        <f t="shared" si="1044"/>
        <v>0</v>
      </c>
      <c r="AA383" s="31">
        <f t="shared" si="1169"/>
        <v>0</v>
      </c>
      <c r="AB383" s="31">
        <f t="shared" si="1170"/>
        <v>0</v>
      </c>
      <c r="AC383" s="31">
        <f t="shared" si="1171"/>
        <v>0</v>
      </c>
      <c r="AD383" s="31">
        <f t="shared" si="1045"/>
        <v>82484.097999999998</v>
      </c>
      <c r="AE383" s="31">
        <f t="shared" si="1046"/>
        <v>0</v>
      </c>
      <c r="AF383" s="31">
        <f t="shared" si="1047"/>
        <v>0</v>
      </c>
      <c r="AG383" s="31">
        <f t="shared" si="1172"/>
        <v>0</v>
      </c>
      <c r="AH383" s="31">
        <f t="shared" si="1173"/>
        <v>0</v>
      </c>
      <c r="AI383" s="31">
        <f t="shared" si="1174"/>
        <v>0</v>
      </c>
      <c r="AJ383" s="31">
        <f t="shared" si="1048"/>
        <v>82484.097999999998</v>
      </c>
      <c r="AK383" s="31">
        <f t="shared" si="1049"/>
        <v>0</v>
      </c>
      <c r="AL383" s="31">
        <f t="shared" si="1050"/>
        <v>0</v>
      </c>
      <c r="AM383" s="31">
        <f t="shared" si="1175"/>
        <v>0</v>
      </c>
      <c r="AN383" s="31">
        <f t="shared" si="1176"/>
        <v>0</v>
      </c>
      <c r="AO383" s="31">
        <f t="shared" si="1177"/>
        <v>0</v>
      </c>
      <c r="AP383" s="31">
        <f t="shared" si="1051"/>
        <v>82484.097999999998</v>
      </c>
      <c r="AQ383" s="31">
        <f t="shared" si="1052"/>
        <v>0</v>
      </c>
      <c r="AR383" s="31">
        <f t="shared" si="1053"/>
        <v>0</v>
      </c>
      <c r="AS383" s="31">
        <f t="shared" si="1178"/>
        <v>0</v>
      </c>
      <c r="AT383" s="31">
        <f t="shared" si="1179"/>
        <v>0</v>
      </c>
      <c r="AU383" s="31">
        <f t="shared" si="1180"/>
        <v>0</v>
      </c>
      <c r="AV383" s="31">
        <f t="shared" si="1054"/>
        <v>82484.097999999998</v>
      </c>
      <c r="AW383" s="31">
        <f t="shared" si="1055"/>
        <v>0</v>
      </c>
      <c r="AX383" s="31">
        <f t="shared" si="1056"/>
        <v>0</v>
      </c>
      <c r="AY383" s="31">
        <f t="shared" si="1181"/>
        <v>0</v>
      </c>
      <c r="AZ383" s="31">
        <f t="shared" si="1182"/>
        <v>0</v>
      </c>
      <c r="BA383" s="31">
        <f t="shared" si="1183"/>
        <v>0</v>
      </c>
      <c r="BB383" s="31">
        <f t="shared" si="1057"/>
        <v>82484.097999999998</v>
      </c>
      <c r="BC383" s="31">
        <f t="shared" si="1058"/>
        <v>0</v>
      </c>
      <c r="BD383" s="31">
        <f t="shared" si="1059"/>
        <v>0</v>
      </c>
      <c r="BE383" s="31">
        <f t="shared" si="1184"/>
        <v>0</v>
      </c>
      <c r="BF383" s="31">
        <f t="shared" si="1185"/>
        <v>0</v>
      </c>
      <c r="BG383" s="31">
        <f t="shared" si="1186"/>
        <v>0</v>
      </c>
      <c r="BH383" s="31">
        <f t="shared" si="1060"/>
        <v>82484.097999999998</v>
      </c>
      <c r="BI383" s="31">
        <f t="shared" si="1061"/>
        <v>0</v>
      </c>
      <c r="BJ383" s="31">
        <f t="shared" si="1062"/>
        <v>0</v>
      </c>
      <c r="BK383" s="31">
        <f t="shared" si="1187"/>
        <v>0</v>
      </c>
      <c r="BL383" s="31">
        <f t="shared" si="1188"/>
        <v>0</v>
      </c>
      <c r="BM383" s="31">
        <f t="shared" si="1189"/>
        <v>0</v>
      </c>
      <c r="BN383" s="31">
        <f t="shared" si="1063"/>
        <v>82484.097999999998</v>
      </c>
      <c r="BO383" s="31">
        <f t="shared" si="1064"/>
        <v>0</v>
      </c>
      <c r="BP383" s="31">
        <f t="shared" si="1065"/>
        <v>0</v>
      </c>
      <c r="BQ383" s="31">
        <f t="shared" si="1190"/>
        <v>0</v>
      </c>
      <c r="BR383" s="31">
        <f t="shared" si="1191"/>
        <v>0</v>
      </c>
      <c r="BS383" s="31">
        <f t="shared" si="1066"/>
        <v>82484.097999999998</v>
      </c>
      <c r="BT383" s="31">
        <f t="shared" si="1067"/>
        <v>0</v>
      </c>
      <c r="BU383" s="31">
        <f t="shared" si="1068"/>
        <v>0</v>
      </c>
      <c r="BV383" s="31">
        <f t="shared" si="1192"/>
        <v>0</v>
      </c>
      <c r="BW383" s="31">
        <f t="shared" si="1193"/>
        <v>0</v>
      </c>
      <c r="BX383" s="31">
        <f t="shared" si="1069"/>
        <v>82484.097999999998</v>
      </c>
      <c r="BY383" s="31">
        <f t="shared" si="1070"/>
        <v>0</v>
      </c>
      <c r="BZ383" s="31">
        <f t="shared" si="1071"/>
        <v>0</v>
      </c>
      <c r="CA383" s="31">
        <f t="shared" si="1194"/>
        <v>0</v>
      </c>
      <c r="CB383" s="31">
        <f t="shared" si="1195"/>
        <v>0</v>
      </c>
      <c r="CC383" s="31">
        <f t="shared" si="1196"/>
        <v>0</v>
      </c>
      <c r="CD383" s="31">
        <f t="shared" si="1154"/>
        <v>82484.097999999998</v>
      </c>
      <c r="CE383" s="31">
        <f t="shared" si="1155"/>
        <v>0</v>
      </c>
      <c r="CF383" s="31">
        <f t="shared" si="1156"/>
        <v>0</v>
      </c>
      <c r="CG383" s="31">
        <f t="shared" si="1197"/>
        <v>0</v>
      </c>
      <c r="CH383" s="24"/>
      <c r="CI383" s="40"/>
    </row>
    <row r="384" ht="29.850000000000001">
      <c r="A384" s="16" t="s">
        <v>260</v>
      </c>
      <c r="B384" s="17"/>
      <c r="C384" s="16"/>
      <c r="D384" s="16"/>
      <c r="E384" s="39" t="s">
        <v>261</v>
      </c>
      <c r="F384" s="31"/>
      <c r="G384" s="31"/>
      <c r="H384" s="31"/>
      <c r="I384" s="31"/>
      <c r="J384" s="31"/>
      <c r="K384" s="31"/>
      <c r="L384" s="31"/>
      <c r="M384" s="31"/>
      <c r="N384" s="31"/>
      <c r="O384" s="31">
        <f t="shared" si="1163"/>
        <v>82484.097999999998</v>
      </c>
      <c r="P384" s="31">
        <f t="shared" si="1164"/>
        <v>0</v>
      </c>
      <c r="Q384" s="31">
        <f t="shared" si="1165"/>
        <v>0</v>
      </c>
      <c r="R384" s="31">
        <f t="shared" si="1039"/>
        <v>82484.097999999998</v>
      </c>
      <c r="S384" s="31">
        <f t="shared" si="1040"/>
        <v>0</v>
      </c>
      <c r="T384" s="31">
        <f t="shared" si="1041"/>
        <v>0</v>
      </c>
      <c r="U384" s="31">
        <f t="shared" si="1166"/>
        <v>0</v>
      </c>
      <c r="V384" s="31">
        <f t="shared" si="1167"/>
        <v>0</v>
      </c>
      <c r="W384" s="31">
        <f t="shared" si="1168"/>
        <v>0</v>
      </c>
      <c r="X384" s="31">
        <f t="shared" si="1042"/>
        <v>82484.097999999998</v>
      </c>
      <c r="Y384" s="31">
        <f t="shared" si="1043"/>
        <v>0</v>
      </c>
      <c r="Z384" s="31">
        <f t="shared" si="1044"/>
        <v>0</v>
      </c>
      <c r="AA384" s="31">
        <f t="shared" si="1169"/>
        <v>0</v>
      </c>
      <c r="AB384" s="31">
        <f t="shared" si="1170"/>
        <v>0</v>
      </c>
      <c r="AC384" s="31">
        <f t="shared" si="1171"/>
        <v>0</v>
      </c>
      <c r="AD384" s="31">
        <f t="shared" si="1045"/>
        <v>82484.097999999998</v>
      </c>
      <c r="AE384" s="31">
        <f t="shared" si="1046"/>
        <v>0</v>
      </c>
      <c r="AF384" s="31">
        <f t="shared" si="1047"/>
        <v>0</v>
      </c>
      <c r="AG384" s="31">
        <f t="shared" si="1172"/>
        <v>0</v>
      </c>
      <c r="AH384" s="31">
        <f t="shared" si="1173"/>
        <v>0</v>
      </c>
      <c r="AI384" s="31">
        <f t="shared" si="1174"/>
        <v>0</v>
      </c>
      <c r="AJ384" s="31">
        <f t="shared" si="1048"/>
        <v>82484.097999999998</v>
      </c>
      <c r="AK384" s="31">
        <f t="shared" si="1049"/>
        <v>0</v>
      </c>
      <c r="AL384" s="31">
        <f t="shared" si="1050"/>
        <v>0</v>
      </c>
      <c r="AM384" s="31">
        <f t="shared" si="1175"/>
        <v>0</v>
      </c>
      <c r="AN384" s="31">
        <f t="shared" si="1176"/>
        <v>0</v>
      </c>
      <c r="AO384" s="31">
        <f t="shared" si="1177"/>
        <v>0</v>
      </c>
      <c r="AP384" s="31">
        <f t="shared" si="1051"/>
        <v>82484.097999999998</v>
      </c>
      <c r="AQ384" s="31">
        <f t="shared" si="1052"/>
        <v>0</v>
      </c>
      <c r="AR384" s="31">
        <f t="shared" si="1053"/>
        <v>0</v>
      </c>
      <c r="AS384" s="31">
        <f t="shared" si="1178"/>
        <v>0</v>
      </c>
      <c r="AT384" s="31">
        <f t="shared" si="1179"/>
        <v>0</v>
      </c>
      <c r="AU384" s="31">
        <f t="shared" si="1180"/>
        <v>0</v>
      </c>
      <c r="AV384" s="31">
        <f t="shared" si="1054"/>
        <v>82484.097999999998</v>
      </c>
      <c r="AW384" s="31">
        <f t="shared" si="1055"/>
        <v>0</v>
      </c>
      <c r="AX384" s="31">
        <f t="shared" si="1056"/>
        <v>0</v>
      </c>
      <c r="AY384" s="31">
        <f t="shared" si="1181"/>
        <v>0</v>
      </c>
      <c r="AZ384" s="31">
        <f t="shared" si="1182"/>
        <v>0</v>
      </c>
      <c r="BA384" s="31">
        <f t="shared" si="1183"/>
        <v>0</v>
      </c>
      <c r="BB384" s="31">
        <f t="shared" si="1057"/>
        <v>82484.097999999998</v>
      </c>
      <c r="BC384" s="31">
        <f t="shared" si="1058"/>
        <v>0</v>
      </c>
      <c r="BD384" s="31">
        <f t="shared" si="1059"/>
        <v>0</v>
      </c>
      <c r="BE384" s="31">
        <f t="shared" si="1184"/>
        <v>0</v>
      </c>
      <c r="BF384" s="31">
        <f t="shared" si="1185"/>
        <v>0</v>
      </c>
      <c r="BG384" s="31">
        <f t="shared" si="1186"/>
        <v>0</v>
      </c>
      <c r="BH384" s="31">
        <f t="shared" si="1060"/>
        <v>82484.097999999998</v>
      </c>
      <c r="BI384" s="31">
        <f t="shared" si="1061"/>
        <v>0</v>
      </c>
      <c r="BJ384" s="31">
        <f t="shared" si="1062"/>
        <v>0</v>
      </c>
      <c r="BK384" s="31">
        <f t="shared" si="1187"/>
        <v>0</v>
      </c>
      <c r="BL384" s="31">
        <f t="shared" si="1188"/>
        <v>0</v>
      </c>
      <c r="BM384" s="31">
        <f t="shared" si="1189"/>
        <v>0</v>
      </c>
      <c r="BN384" s="31">
        <f t="shared" si="1063"/>
        <v>82484.097999999998</v>
      </c>
      <c r="BO384" s="31">
        <f t="shared" si="1064"/>
        <v>0</v>
      </c>
      <c r="BP384" s="31">
        <f t="shared" si="1065"/>
        <v>0</v>
      </c>
      <c r="BQ384" s="31">
        <f t="shared" si="1190"/>
        <v>0</v>
      </c>
      <c r="BR384" s="31">
        <f t="shared" si="1191"/>
        <v>0</v>
      </c>
      <c r="BS384" s="31">
        <f t="shared" si="1066"/>
        <v>82484.097999999998</v>
      </c>
      <c r="BT384" s="31">
        <f t="shared" si="1067"/>
        <v>0</v>
      </c>
      <c r="BU384" s="31">
        <f t="shared" si="1068"/>
        <v>0</v>
      </c>
      <c r="BV384" s="31">
        <f t="shared" si="1192"/>
        <v>0</v>
      </c>
      <c r="BW384" s="31">
        <f t="shared" si="1193"/>
        <v>0</v>
      </c>
      <c r="BX384" s="31">
        <f t="shared" si="1069"/>
        <v>82484.097999999998</v>
      </c>
      <c r="BY384" s="31">
        <f t="shared" si="1070"/>
        <v>0</v>
      </c>
      <c r="BZ384" s="31">
        <f t="shared" si="1071"/>
        <v>0</v>
      </c>
      <c r="CA384" s="31">
        <f t="shared" si="1194"/>
        <v>0</v>
      </c>
      <c r="CB384" s="31">
        <f t="shared" si="1195"/>
        <v>0</v>
      </c>
      <c r="CC384" s="31">
        <f t="shared" si="1196"/>
        <v>0</v>
      </c>
      <c r="CD384" s="31">
        <f t="shared" si="1154"/>
        <v>82484.097999999998</v>
      </c>
      <c r="CE384" s="31">
        <f t="shared" si="1155"/>
        <v>0</v>
      </c>
      <c r="CF384" s="31">
        <f t="shared" si="1156"/>
        <v>0</v>
      </c>
      <c r="CG384" s="31">
        <f t="shared" si="1197"/>
        <v>0</v>
      </c>
      <c r="CH384" s="24"/>
      <c r="CI384" s="40"/>
    </row>
    <row r="385" ht="39.799999999999997">
      <c r="A385" s="16" t="s">
        <v>260</v>
      </c>
      <c r="B385" s="17">
        <v>400</v>
      </c>
      <c r="C385" s="16"/>
      <c r="D385" s="16"/>
      <c r="E385" s="39" t="s">
        <v>84</v>
      </c>
      <c r="F385" s="31"/>
      <c r="G385" s="31"/>
      <c r="H385" s="31"/>
      <c r="I385" s="31"/>
      <c r="J385" s="31"/>
      <c r="K385" s="31"/>
      <c r="L385" s="31"/>
      <c r="M385" s="31"/>
      <c r="N385" s="31"/>
      <c r="O385" s="31">
        <f t="shared" si="1163"/>
        <v>82484.097999999998</v>
      </c>
      <c r="P385" s="31">
        <f t="shared" si="1164"/>
        <v>0</v>
      </c>
      <c r="Q385" s="31">
        <f t="shared" si="1165"/>
        <v>0</v>
      </c>
      <c r="R385" s="31">
        <f t="shared" si="1039"/>
        <v>82484.097999999998</v>
      </c>
      <c r="S385" s="31">
        <f t="shared" si="1040"/>
        <v>0</v>
      </c>
      <c r="T385" s="31">
        <f t="shared" si="1041"/>
        <v>0</v>
      </c>
      <c r="U385" s="31">
        <f t="shared" si="1166"/>
        <v>0</v>
      </c>
      <c r="V385" s="31">
        <f t="shared" si="1167"/>
        <v>0</v>
      </c>
      <c r="W385" s="31">
        <f t="shared" si="1168"/>
        <v>0</v>
      </c>
      <c r="X385" s="31">
        <f t="shared" si="1042"/>
        <v>82484.097999999998</v>
      </c>
      <c r="Y385" s="31">
        <f t="shared" si="1043"/>
        <v>0</v>
      </c>
      <c r="Z385" s="31">
        <f t="shared" si="1044"/>
        <v>0</v>
      </c>
      <c r="AA385" s="31">
        <f t="shared" si="1169"/>
        <v>0</v>
      </c>
      <c r="AB385" s="31">
        <f t="shared" si="1170"/>
        <v>0</v>
      </c>
      <c r="AC385" s="31">
        <f t="shared" si="1171"/>
        <v>0</v>
      </c>
      <c r="AD385" s="31">
        <f t="shared" si="1045"/>
        <v>82484.097999999998</v>
      </c>
      <c r="AE385" s="31">
        <f t="shared" si="1046"/>
        <v>0</v>
      </c>
      <c r="AF385" s="31">
        <f t="shared" si="1047"/>
        <v>0</v>
      </c>
      <c r="AG385" s="31">
        <f t="shared" si="1172"/>
        <v>0</v>
      </c>
      <c r="AH385" s="31">
        <f t="shared" si="1173"/>
        <v>0</v>
      </c>
      <c r="AI385" s="31">
        <f t="shared" si="1174"/>
        <v>0</v>
      </c>
      <c r="AJ385" s="31">
        <f t="shared" si="1048"/>
        <v>82484.097999999998</v>
      </c>
      <c r="AK385" s="31">
        <f t="shared" si="1049"/>
        <v>0</v>
      </c>
      <c r="AL385" s="31">
        <f t="shared" si="1050"/>
        <v>0</v>
      </c>
      <c r="AM385" s="31">
        <f t="shared" si="1175"/>
        <v>0</v>
      </c>
      <c r="AN385" s="31">
        <f t="shared" si="1176"/>
        <v>0</v>
      </c>
      <c r="AO385" s="31">
        <f t="shared" si="1177"/>
        <v>0</v>
      </c>
      <c r="AP385" s="31">
        <f t="shared" si="1051"/>
        <v>82484.097999999998</v>
      </c>
      <c r="AQ385" s="31">
        <f t="shared" si="1052"/>
        <v>0</v>
      </c>
      <c r="AR385" s="31">
        <f t="shared" si="1053"/>
        <v>0</v>
      </c>
      <c r="AS385" s="31">
        <f t="shared" si="1178"/>
        <v>0</v>
      </c>
      <c r="AT385" s="31">
        <f t="shared" si="1179"/>
        <v>0</v>
      </c>
      <c r="AU385" s="31">
        <f t="shared" si="1180"/>
        <v>0</v>
      </c>
      <c r="AV385" s="31">
        <f t="shared" si="1054"/>
        <v>82484.097999999998</v>
      </c>
      <c r="AW385" s="31">
        <f t="shared" si="1055"/>
        <v>0</v>
      </c>
      <c r="AX385" s="31">
        <f t="shared" si="1056"/>
        <v>0</v>
      </c>
      <c r="AY385" s="31">
        <f t="shared" si="1181"/>
        <v>0</v>
      </c>
      <c r="AZ385" s="31">
        <f t="shared" si="1182"/>
        <v>0</v>
      </c>
      <c r="BA385" s="31">
        <f t="shared" si="1183"/>
        <v>0</v>
      </c>
      <c r="BB385" s="31">
        <f t="shared" si="1057"/>
        <v>82484.097999999998</v>
      </c>
      <c r="BC385" s="31">
        <f t="shared" si="1058"/>
        <v>0</v>
      </c>
      <c r="BD385" s="31">
        <f t="shared" si="1059"/>
        <v>0</v>
      </c>
      <c r="BE385" s="31">
        <f t="shared" si="1184"/>
        <v>0</v>
      </c>
      <c r="BF385" s="31">
        <f t="shared" si="1185"/>
        <v>0</v>
      </c>
      <c r="BG385" s="31">
        <f t="shared" si="1186"/>
        <v>0</v>
      </c>
      <c r="BH385" s="31">
        <f t="shared" si="1060"/>
        <v>82484.097999999998</v>
      </c>
      <c r="BI385" s="31">
        <f t="shared" si="1061"/>
        <v>0</v>
      </c>
      <c r="BJ385" s="31">
        <f t="shared" si="1062"/>
        <v>0</v>
      </c>
      <c r="BK385" s="31">
        <f t="shared" si="1187"/>
        <v>0</v>
      </c>
      <c r="BL385" s="31">
        <f t="shared" si="1188"/>
        <v>0</v>
      </c>
      <c r="BM385" s="31">
        <f t="shared" si="1189"/>
        <v>0</v>
      </c>
      <c r="BN385" s="31">
        <f t="shared" si="1063"/>
        <v>82484.097999999998</v>
      </c>
      <c r="BO385" s="31">
        <f t="shared" si="1064"/>
        <v>0</v>
      </c>
      <c r="BP385" s="31">
        <f t="shared" si="1065"/>
        <v>0</v>
      </c>
      <c r="BQ385" s="31">
        <f t="shared" si="1190"/>
        <v>0</v>
      </c>
      <c r="BR385" s="31">
        <f t="shared" si="1191"/>
        <v>0</v>
      </c>
      <c r="BS385" s="31">
        <f t="shared" si="1066"/>
        <v>82484.097999999998</v>
      </c>
      <c r="BT385" s="31">
        <f t="shared" si="1067"/>
        <v>0</v>
      </c>
      <c r="BU385" s="31">
        <f t="shared" si="1068"/>
        <v>0</v>
      </c>
      <c r="BV385" s="31">
        <f t="shared" si="1192"/>
        <v>0</v>
      </c>
      <c r="BW385" s="31">
        <f t="shared" si="1193"/>
        <v>0</v>
      </c>
      <c r="BX385" s="31">
        <f t="shared" si="1069"/>
        <v>82484.097999999998</v>
      </c>
      <c r="BY385" s="31">
        <f t="shared" si="1070"/>
        <v>0</v>
      </c>
      <c r="BZ385" s="31">
        <f t="shared" si="1071"/>
        <v>0</v>
      </c>
      <c r="CA385" s="31">
        <f t="shared" si="1194"/>
        <v>0</v>
      </c>
      <c r="CB385" s="31">
        <f t="shared" si="1195"/>
        <v>0</v>
      </c>
      <c r="CC385" s="31">
        <f t="shared" si="1196"/>
        <v>0</v>
      </c>
      <c r="CD385" s="31">
        <f t="shared" si="1154"/>
        <v>82484.097999999998</v>
      </c>
      <c r="CE385" s="31">
        <f t="shared" si="1155"/>
        <v>0</v>
      </c>
      <c r="CF385" s="31">
        <f t="shared" si="1156"/>
        <v>0</v>
      </c>
      <c r="CG385" s="31">
        <f t="shared" si="1197"/>
        <v>0</v>
      </c>
      <c r="CH385" s="24"/>
      <c r="CI385" s="40"/>
    </row>
    <row r="386" ht="15">
      <c r="A386" s="16" t="s">
        <v>260</v>
      </c>
      <c r="B386" s="17">
        <v>410</v>
      </c>
      <c r="C386" s="16"/>
      <c r="D386" s="16"/>
      <c r="E386" s="39" t="s">
        <v>85</v>
      </c>
      <c r="F386" s="31"/>
      <c r="G386" s="31"/>
      <c r="H386" s="31"/>
      <c r="I386" s="31"/>
      <c r="J386" s="31"/>
      <c r="K386" s="31"/>
      <c r="L386" s="31"/>
      <c r="M386" s="31"/>
      <c r="N386" s="31"/>
      <c r="O386" s="31">
        <f t="shared" si="1163"/>
        <v>82484.097999999998</v>
      </c>
      <c r="P386" s="31">
        <f t="shared" si="1164"/>
        <v>0</v>
      </c>
      <c r="Q386" s="31">
        <f t="shared" si="1165"/>
        <v>0</v>
      </c>
      <c r="R386" s="31">
        <f t="shared" si="1039"/>
        <v>82484.097999999998</v>
      </c>
      <c r="S386" s="31">
        <f t="shared" si="1040"/>
        <v>0</v>
      </c>
      <c r="T386" s="31">
        <f t="shared" si="1041"/>
        <v>0</v>
      </c>
      <c r="U386" s="31">
        <f t="shared" si="1166"/>
        <v>0</v>
      </c>
      <c r="V386" s="31">
        <f t="shared" si="1167"/>
        <v>0</v>
      </c>
      <c r="W386" s="31">
        <f t="shared" si="1168"/>
        <v>0</v>
      </c>
      <c r="X386" s="31">
        <f t="shared" si="1042"/>
        <v>82484.097999999998</v>
      </c>
      <c r="Y386" s="31">
        <f t="shared" si="1043"/>
        <v>0</v>
      </c>
      <c r="Z386" s="31">
        <f t="shared" si="1044"/>
        <v>0</v>
      </c>
      <c r="AA386" s="31">
        <f t="shared" si="1169"/>
        <v>0</v>
      </c>
      <c r="AB386" s="31">
        <f t="shared" si="1170"/>
        <v>0</v>
      </c>
      <c r="AC386" s="31">
        <f t="shared" si="1171"/>
        <v>0</v>
      </c>
      <c r="AD386" s="31">
        <f t="shared" si="1045"/>
        <v>82484.097999999998</v>
      </c>
      <c r="AE386" s="31">
        <f t="shared" si="1046"/>
        <v>0</v>
      </c>
      <c r="AF386" s="31">
        <f t="shared" si="1047"/>
        <v>0</v>
      </c>
      <c r="AG386" s="31">
        <f t="shared" si="1172"/>
        <v>0</v>
      </c>
      <c r="AH386" s="31">
        <f t="shared" si="1173"/>
        <v>0</v>
      </c>
      <c r="AI386" s="31">
        <f t="shared" si="1174"/>
        <v>0</v>
      </c>
      <c r="AJ386" s="31">
        <f t="shared" si="1048"/>
        <v>82484.097999999998</v>
      </c>
      <c r="AK386" s="31">
        <f t="shared" si="1049"/>
        <v>0</v>
      </c>
      <c r="AL386" s="31">
        <f t="shared" si="1050"/>
        <v>0</v>
      </c>
      <c r="AM386" s="31">
        <f t="shared" si="1175"/>
        <v>0</v>
      </c>
      <c r="AN386" s="31">
        <f t="shared" si="1176"/>
        <v>0</v>
      </c>
      <c r="AO386" s="31">
        <f t="shared" si="1177"/>
        <v>0</v>
      </c>
      <c r="AP386" s="31">
        <f t="shared" si="1051"/>
        <v>82484.097999999998</v>
      </c>
      <c r="AQ386" s="31">
        <f t="shared" si="1052"/>
        <v>0</v>
      </c>
      <c r="AR386" s="31">
        <f t="shared" si="1053"/>
        <v>0</v>
      </c>
      <c r="AS386" s="31">
        <f t="shared" si="1178"/>
        <v>0</v>
      </c>
      <c r="AT386" s="31">
        <f t="shared" si="1179"/>
        <v>0</v>
      </c>
      <c r="AU386" s="31">
        <f t="shared" si="1180"/>
        <v>0</v>
      </c>
      <c r="AV386" s="31">
        <f t="shared" si="1054"/>
        <v>82484.097999999998</v>
      </c>
      <c r="AW386" s="31">
        <f t="shared" si="1055"/>
        <v>0</v>
      </c>
      <c r="AX386" s="31">
        <f t="shared" si="1056"/>
        <v>0</v>
      </c>
      <c r="AY386" s="31">
        <f t="shared" si="1181"/>
        <v>0</v>
      </c>
      <c r="AZ386" s="31">
        <f t="shared" si="1182"/>
        <v>0</v>
      </c>
      <c r="BA386" s="31">
        <f t="shared" si="1183"/>
        <v>0</v>
      </c>
      <c r="BB386" s="31">
        <f t="shared" si="1057"/>
        <v>82484.097999999998</v>
      </c>
      <c r="BC386" s="31">
        <f t="shared" si="1058"/>
        <v>0</v>
      </c>
      <c r="BD386" s="31">
        <f t="shared" si="1059"/>
        <v>0</v>
      </c>
      <c r="BE386" s="31">
        <f t="shared" si="1184"/>
        <v>0</v>
      </c>
      <c r="BF386" s="31">
        <f t="shared" si="1185"/>
        <v>0</v>
      </c>
      <c r="BG386" s="31">
        <f t="shared" si="1186"/>
        <v>0</v>
      </c>
      <c r="BH386" s="31">
        <f t="shared" si="1060"/>
        <v>82484.097999999998</v>
      </c>
      <c r="BI386" s="31">
        <f t="shared" si="1061"/>
        <v>0</v>
      </c>
      <c r="BJ386" s="31">
        <f t="shared" si="1062"/>
        <v>0</v>
      </c>
      <c r="BK386" s="31">
        <f t="shared" si="1187"/>
        <v>0</v>
      </c>
      <c r="BL386" s="31">
        <f t="shared" si="1188"/>
        <v>0</v>
      </c>
      <c r="BM386" s="31">
        <f t="shared" si="1189"/>
        <v>0</v>
      </c>
      <c r="BN386" s="31">
        <f t="shared" si="1063"/>
        <v>82484.097999999998</v>
      </c>
      <c r="BO386" s="31">
        <f t="shared" si="1064"/>
        <v>0</v>
      </c>
      <c r="BP386" s="31">
        <f t="shared" si="1065"/>
        <v>0</v>
      </c>
      <c r="BQ386" s="31">
        <f t="shared" si="1190"/>
        <v>0</v>
      </c>
      <c r="BR386" s="31">
        <f t="shared" si="1191"/>
        <v>0</v>
      </c>
      <c r="BS386" s="31">
        <f t="shared" si="1066"/>
        <v>82484.097999999998</v>
      </c>
      <c r="BT386" s="31">
        <f t="shared" si="1067"/>
        <v>0</v>
      </c>
      <c r="BU386" s="31">
        <f t="shared" si="1068"/>
        <v>0</v>
      </c>
      <c r="BV386" s="31">
        <f t="shared" si="1192"/>
        <v>0</v>
      </c>
      <c r="BW386" s="31">
        <f t="shared" si="1193"/>
        <v>0</v>
      </c>
      <c r="BX386" s="31">
        <f t="shared" si="1069"/>
        <v>82484.097999999998</v>
      </c>
      <c r="BY386" s="31">
        <f t="shared" si="1070"/>
        <v>0</v>
      </c>
      <c r="BZ386" s="31">
        <f t="shared" si="1071"/>
        <v>0</v>
      </c>
      <c r="CA386" s="31">
        <f t="shared" si="1194"/>
        <v>0</v>
      </c>
      <c r="CB386" s="31">
        <f t="shared" si="1195"/>
        <v>0</v>
      </c>
      <c r="CC386" s="31">
        <f t="shared" si="1196"/>
        <v>0</v>
      </c>
      <c r="CD386" s="31">
        <f t="shared" si="1154"/>
        <v>82484.097999999998</v>
      </c>
      <c r="CE386" s="31">
        <f t="shared" si="1155"/>
        <v>0</v>
      </c>
      <c r="CF386" s="31">
        <f t="shared" si="1156"/>
        <v>0</v>
      </c>
      <c r="CG386" s="31">
        <f t="shared" si="1197"/>
        <v>0</v>
      </c>
      <c r="CH386" s="24"/>
      <c r="CI386" s="40"/>
    </row>
    <row r="387" ht="15">
      <c r="A387" s="16" t="s">
        <v>260</v>
      </c>
      <c r="B387" s="17">
        <v>410</v>
      </c>
      <c r="C387" s="16" t="s">
        <v>47</v>
      </c>
      <c r="D387" s="16" t="s">
        <v>47</v>
      </c>
      <c r="E387" s="39" t="s">
        <v>48</v>
      </c>
      <c r="F387" s="31"/>
      <c r="G387" s="31"/>
      <c r="H387" s="31"/>
      <c r="I387" s="31"/>
      <c r="J387" s="31"/>
      <c r="K387" s="31"/>
      <c r="L387" s="31"/>
      <c r="M387" s="31"/>
      <c r="N387" s="31"/>
      <c r="O387" s="31">
        <v>82484.097999999998</v>
      </c>
      <c r="P387" s="31"/>
      <c r="Q387" s="31"/>
      <c r="R387" s="31">
        <f t="shared" si="1039"/>
        <v>82484.097999999998</v>
      </c>
      <c r="S387" s="31">
        <f t="shared" si="1040"/>
        <v>0</v>
      </c>
      <c r="T387" s="31">
        <f t="shared" si="1041"/>
        <v>0</v>
      </c>
      <c r="U387" s="31"/>
      <c r="V387" s="31"/>
      <c r="W387" s="31"/>
      <c r="X387" s="31">
        <f t="shared" si="1042"/>
        <v>82484.097999999998</v>
      </c>
      <c r="Y387" s="31">
        <f t="shared" si="1043"/>
        <v>0</v>
      </c>
      <c r="Z387" s="31">
        <f t="shared" si="1044"/>
        <v>0</v>
      </c>
      <c r="AA387" s="31"/>
      <c r="AB387" s="31"/>
      <c r="AC387" s="31"/>
      <c r="AD387" s="31">
        <f t="shared" si="1045"/>
        <v>82484.097999999998</v>
      </c>
      <c r="AE387" s="31">
        <f t="shared" si="1046"/>
        <v>0</v>
      </c>
      <c r="AF387" s="31">
        <f t="shared" si="1047"/>
        <v>0</v>
      </c>
      <c r="AG387" s="31"/>
      <c r="AH387" s="31"/>
      <c r="AI387" s="31"/>
      <c r="AJ387" s="31">
        <f t="shared" si="1048"/>
        <v>82484.097999999998</v>
      </c>
      <c r="AK387" s="31">
        <f t="shared" si="1049"/>
        <v>0</v>
      </c>
      <c r="AL387" s="31">
        <f t="shared" si="1050"/>
        <v>0</v>
      </c>
      <c r="AM387" s="31"/>
      <c r="AN387" s="31"/>
      <c r="AO387" s="31"/>
      <c r="AP387" s="31">
        <f t="shared" si="1051"/>
        <v>82484.097999999998</v>
      </c>
      <c r="AQ387" s="31">
        <f t="shared" si="1052"/>
        <v>0</v>
      </c>
      <c r="AR387" s="31">
        <f t="shared" si="1053"/>
        <v>0</v>
      </c>
      <c r="AS387" s="31"/>
      <c r="AT387" s="31"/>
      <c r="AU387" s="31"/>
      <c r="AV387" s="31">
        <f t="shared" si="1054"/>
        <v>82484.097999999998</v>
      </c>
      <c r="AW387" s="31">
        <f t="shared" si="1055"/>
        <v>0</v>
      </c>
      <c r="AX387" s="31">
        <f t="shared" si="1056"/>
        <v>0</v>
      </c>
      <c r="AY387" s="31"/>
      <c r="AZ387" s="31"/>
      <c r="BA387" s="31"/>
      <c r="BB387" s="31">
        <f t="shared" si="1057"/>
        <v>82484.097999999998</v>
      </c>
      <c r="BC387" s="31">
        <f t="shared" si="1058"/>
        <v>0</v>
      </c>
      <c r="BD387" s="31">
        <f t="shared" si="1059"/>
        <v>0</v>
      </c>
      <c r="BE387" s="31"/>
      <c r="BF387" s="31"/>
      <c r="BG387" s="31"/>
      <c r="BH387" s="31">
        <f t="shared" si="1060"/>
        <v>82484.097999999998</v>
      </c>
      <c r="BI387" s="31">
        <f t="shared" si="1061"/>
        <v>0</v>
      </c>
      <c r="BJ387" s="31">
        <f t="shared" si="1062"/>
        <v>0</v>
      </c>
      <c r="BK387" s="31"/>
      <c r="BL387" s="31"/>
      <c r="BM387" s="31"/>
      <c r="BN387" s="31">
        <f t="shared" si="1063"/>
        <v>82484.097999999998</v>
      </c>
      <c r="BO387" s="31">
        <f t="shared" si="1064"/>
        <v>0</v>
      </c>
      <c r="BP387" s="31">
        <f t="shared" si="1065"/>
        <v>0</v>
      </c>
      <c r="BQ387" s="31"/>
      <c r="BR387" s="31"/>
      <c r="BS387" s="31">
        <f t="shared" si="1066"/>
        <v>82484.097999999998</v>
      </c>
      <c r="BT387" s="31">
        <f t="shared" si="1067"/>
        <v>0</v>
      </c>
      <c r="BU387" s="31">
        <f t="shared" si="1068"/>
        <v>0</v>
      </c>
      <c r="BV387" s="31"/>
      <c r="BW387" s="31"/>
      <c r="BX387" s="31">
        <f t="shared" si="1069"/>
        <v>82484.097999999998</v>
      </c>
      <c r="BY387" s="31">
        <f t="shared" si="1070"/>
        <v>0</v>
      </c>
      <c r="BZ387" s="31">
        <f t="shared" si="1071"/>
        <v>0</v>
      </c>
      <c r="CA387" s="31"/>
      <c r="CB387" s="31"/>
      <c r="CC387" s="31"/>
      <c r="CD387" s="31">
        <f t="shared" si="1154"/>
        <v>82484.097999999998</v>
      </c>
      <c r="CE387" s="31">
        <f t="shared" si="1155"/>
        <v>0</v>
      </c>
      <c r="CF387" s="31">
        <f t="shared" si="1156"/>
        <v>0</v>
      </c>
      <c r="CG387" s="31"/>
      <c r="CH387" s="24"/>
      <c r="CI387" s="40"/>
    </row>
    <row r="388" s="33" customFormat="1" ht="43.75">
      <c r="A388" s="34" t="s">
        <v>262</v>
      </c>
      <c r="B388" s="35"/>
      <c r="C388" s="34"/>
      <c r="D388" s="34"/>
      <c r="E388" s="36" t="s">
        <v>263</v>
      </c>
      <c r="F388" s="37">
        <f t="shared" si="1157"/>
        <v>32875.5</v>
      </c>
      <c r="G388" s="37">
        <f t="shared" si="1158"/>
        <v>32875.5</v>
      </c>
      <c r="H388" s="37">
        <f t="shared" si="1159"/>
        <v>32875.5</v>
      </c>
      <c r="I388" s="37">
        <f t="shared" si="1160"/>
        <v>0</v>
      </c>
      <c r="J388" s="37">
        <f t="shared" si="1161"/>
        <v>0</v>
      </c>
      <c r="K388" s="37">
        <f t="shared" si="1162"/>
        <v>0</v>
      </c>
      <c r="L388" s="37">
        <f t="shared" si="1036"/>
        <v>32875.5</v>
      </c>
      <c r="M388" s="37">
        <f t="shared" si="1037"/>
        <v>32875.5</v>
      </c>
      <c r="N388" s="37">
        <f t="shared" si="1038"/>
        <v>32875.5</v>
      </c>
      <c r="O388" s="37">
        <f t="shared" si="1163"/>
        <v>0</v>
      </c>
      <c r="P388" s="37">
        <f t="shared" si="1164"/>
        <v>0</v>
      </c>
      <c r="Q388" s="37">
        <f t="shared" si="1165"/>
        <v>0</v>
      </c>
      <c r="R388" s="37">
        <f t="shared" si="1039"/>
        <v>32875.5</v>
      </c>
      <c r="S388" s="37">
        <f t="shared" si="1040"/>
        <v>32875.5</v>
      </c>
      <c r="T388" s="37">
        <f t="shared" si="1041"/>
        <v>32875.5</v>
      </c>
      <c r="U388" s="37">
        <f t="shared" si="1166"/>
        <v>0</v>
      </c>
      <c r="V388" s="37">
        <f t="shared" si="1167"/>
        <v>0</v>
      </c>
      <c r="W388" s="37">
        <f t="shared" si="1168"/>
        <v>0</v>
      </c>
      <c r="X388" s="37">
        <f t="shared" si="1042"/>
        <v>32875.5</v>
      </c>
      <c r="Y388" s="37">
        <f t="shared" si="1043"/>
        <v>32875.5</v>
      </c>
      <c r="Z388" s="37">
        <f t="shared" si="1044"/>
        <v>32875.5</v>
      </c>
      <c r="AA388" s="37">
        <f t="shared" si="1169"/>
        <v>0</v>
      </c>
      <c r="AB388" s="37">
        <f t="shared" si="1170"/>
        <v>0</v>
      </c>
      <c r="AC388" s="37">
        <f t="shared" si="1171"/>
        <v>0</v>
      </c>
      <c r="AD388" s="37">
        <f t="shared" si="1045"/>
        <v>32875.5</v>
      </c>
      <c r="AE388" s="37">
        <f t="shared" si="1046"/>
        <v>32875.5</v>
      </c>
      <c r="AF388" s="37">
        <f t="shared" si="1047"/>
        <v>32875.5</v>
      </c>
      <c r="AG388" s="37">
        <f t="shared" si="1172"/>
        <v>0</v>
      </c>
      <c r="AH388" s="37">
        <f t="shared" si="1173"/>
        <v>0</v>
      </c>
      <c r="AI388" s="37">
        <f t="shared" si="1174"/>
        <v>0</v>
      </c>
      <c r="AJ388" s="37">
        <f t="shared" si="1048"/>
        <v>32875.5</v>
      </c>
      <c r="AK388" s="37">
        <f t="shared" si="1049"/>
        <v>32875.5</v>
      </c>
      <c r="AL388" s="37">
        <f t="shared" si="1050"/>
        <v>32875.5</v>
      </c>
      <c r="AM388" s="37">
        <f t="shared" si="1175"/>
        <v>0</v>
      </c>
      <c r="AN388" s="37">
        <f t="shared" si="1176"/>
        <v>0</v>
      </c>
      <c r="AO388" s="37">
        <f t="shared" si="1177"/>
        <v>0</v>
      </c>
      <c r="AP388" s="37">
        <f t="shared" si="1051"/>
        <v>32875.5</v>
      </c>
      <c r="AQ388" s="37">
        <f t="shared" si="1052"/>
        <v>32875.5</v>
      </c>
      <c r="AR388" s="37">
        <f t="shared" si="1053"/>
        <v>32875.5</v>
      </c>
      <c r="AS388" s="37">
        <f t="shared" si="1178"/>
        <v>0</v>
      </c>
      <c r="AT388" s="37">
        <f t="shared" si="1179"/>
        <v>0</v>
      </c>
      <c r="AU388" s="37">
        <f t="shared" si="1180"/>
        <v>0</v>
      </c>
      <c r="AV388" s="37">
        <f t="shared" si="1054"/>
        <v>32875.5</v>
      </c>
      <c r="AW388" s="37">
        <f t="shared" si="1055"/>
        <v>32875.5</v>
      </c>
      <c r="AX388" s="37">
        <f t="shared" si="1056"/>
        <v>32875.5</v>
      </c>
      <c r="AY388" s="37">
        <f t="shared" si="1181"/>
        <v>0</v>
      </c>
      <c r="AZ388" s="37">
        <f t="shared" si="1182"/>
        <v>0</v>
      </c>
      <c r="BA388" s="37">
        <f t="shared" si="1183"/>
        <v>0</v>
      </c>
      <c r="BB388" s="37">
        <f t="shared" si="1057"/>
        <v>32875.5</v>
      </c>
      <c r="BC388" s="37">
        <f t="shared" si="1058"/>
        <v>32875.5</v>
      </c>
      <c r="BD388" s="37">
        <f t="shared" si="1059"/>
        <v>32875.5</v>
      </c>
      <c r="BE388" s="37">
        <f t="shared" si="1184"/>
        <v>0</v>
      </c>
      <c r="BF388" s="37">
        <f t="shared" si="1185"/>
        <v>0</v>
      </c>
      <c r="BG388" s="37">
        <f t="shared" si="1186"/>
        <v>0</v>
      </c>
      <c r="BH388" s="37">
        <f t="shared" si="1060"/>
        <v>32875.5</v>
      </c>
      <c r="BI388" s="37">
        <f t="shared" si="1061"/>
        <v>32875.5</v>
      </c>
      <c r="BJ388" s="37">
        <f t="shared" si="1062"/>
        <v>32875.5</v>
      </c>
      <c r="BK388" s="37">
        <f t="shared" si="1187"/>
        <v>0</v>
      </c>
      <c r="BL388" s="37">
        <f t="shared" si="1188"/>
        <v>0</v>
      </c>
      <c r="BM388" s="37">
        <f t="shared" si="1189"/>
        <v>0</v>
      </c>
      <c r="BN388" s="37">
        <f t="shared" si="1063"/>
        <v>32875.5</v>
      </c>
      <c r="BO388" s="37">
        <f t="shared" si="1064"/>
        <v>32875.5</v>
      </c>
      <c r="BP388" s="37">
        <f t="shared" si="1065"/>
        <v>32875.5</v>
      </c>
      <c r="BQ388" s="37">
        <f t="shared" si="1190"/>
        <v>0</v>
      </c>
      <c r="BR388" s="37">
        <f t="shared" si="1191"/>
        <v>0</v>
      </c>
      <c r="BS388" s="31">
        <f t="shared" si="1066"/>
        <v>32875.5</v>
      </c>
      <c r="BT388" s="31">
        <f t="shared" si="1067"/>
        <v>32875.5</v>
      </c>
      <c r="BU388" s="31">
        <f t="shared" si="1068"/>
        <v>32875.5</v>
      </c>
      <c r="BV388" s="37">
        <f t="shared" si="1192"/>
        <v>0</v>
      </c>
      <c r="BW388" s="37">
        <f t="shared" si="1193"/>
        <v>0</v>
      </c>
      <c r="BX388" s="37">
        <f t="shared" si="1069"/>
        <v>32875.5</v>
      </c>
      <c r="BY388" s="37">
        <f t="shared" si="1070"/>
        <v>32875.5</v>
      </c>
      <c r="BZ388" s="37">
        <f t="shared" si="1071"/>
        <v>32875.5</v>
      </c>
      <c r="CA388" s="37">
        <f t="shared" si="1194"/>
        <v>0</v>
      </c>
      <c r="CB388" s="37">
        <f t="shared" si="1195"/>
        <v>0</v>
      </c>
      <c r="CC388" s="37">
        <f t="shared" si="1196"/>
        <v>0</v>
      </c>
      <c r="CD388" s="37">
        <f t="shared" si="1154"/>
        <v>32875.5</v>
      </c>
      <c r="CE388" s="37">
        <f t="shared" si="1155"/>
        <v>32875.5</v>
      </c>
      <c r="CF388" s="37">
        <f t="shared" si="1156"/>
        <v>32875.5</v>
      </c>
      <c r="CG388" s="37">
        <f t="shared" si="1197"/>
        <v>0</v>
      </c>
      <c r="CH388" s="24"/>
      <c r="CI388" s="38"/>
      <c r="CK388" s="33" t="s">
        <v>27</v>
      </c>
    </row>
    <row r="389" ht="43.75">
      <c r="A389" s="16" t="s">
        <v>264</v>
      </c>
      <c r="B389" s="17"/>
      <c r="C389" s="16"/>
      <c r="D389" s="16"/>
      <c r="E389" s="39" t="s">
        <v>265</v>
      </c>
      <c r="F389" s="31">
        <f>F390+F394</f>
        <v>32875.5</v>
      </c>
      <c r="G389" s="31">
        <f>G390+G394</f>
        <v>32875.5</v>
      </c>
      <c r="H389" s="31">
        <f>H390+H394</f>
        <v>32875.5</v>
      </c>
      <c r="I389" s="31">
        <f>I390+I394</f>
        <v>0</v>
      </c>
      <c r="J389" s="31">
        <f>J390+J394</f>
        <v>0</v>
      </c>
      <c r="K389" s="31">
        <f>K390+K394</f>
        <v>0</v>
      </c>
      <c r="L389" s="31">
        <f t="shared" si="1036"/>
        <v>32875.5</v>
      </c>
      <c r="M389" s="31">
        <f t="shared" si="1037"/>
        <v>32875.5</v>
      </c>
      <c r="N389" s="31">
        <f t="shared" si="1038"/>
        <v>32875.5</v>
      </c>
      <c r="O389" s="31">
        <f>O390+O394</f>
        <v>0</v>
      </c>
      <c r="P389" s="31">
        <f>P390+P394</f>
        <v>0</v>
      </c>
      <c r="Q389" s="31">
        <f>Q390+Q394</f>
        <v>0</v>
      </c>
      <c r="R389" s="31">
        <f t="shared" si="1039"/>
        <v>32875.5</v>
      </c>
      <c r="S389" s="31">
        <f t="shared" si="1040"/>
        <v>32875.5</v>
      </c>
      <c r="T389" s="31">
        <f t="shared" si="1041"/>
        <v>32875.5</v>
      </c>
      <c r="U389" s="31">
        <f>U390+U394</f>
        <v>0</v>
      </c>
      <c r="V389" s="31">
        <f>V390+V394</f>
        <v>0</v>
      </c>
      <c r="W389" s="31">
        <f>W390+W394</f>
        <v>0</v>
      </c>
      <c r="X389" s="31">
        <f t="shared" si="1042"/>
        <v>32875.5</v>
      </c>
      <c r="Y389" s="31">
        <f t="shared" si="1043"/>
        <v>32875.5</v>
      </c>
      <c r="Z389" s="31">
        <f t="shared" si="1044"/>
        <v>32875.5</v>
      </c>
      <c r="AA389" s="31">
        <f>AA390+AA394</f>
        <v>0</v>
      </c>
      <c r="AB389" s="31">
        <f>AB390+AB394</f>
        <v>0</v>
      </c>
      <c r="AC389" s="31">
        <f>AC390+AC394</f>
        <v>0</v>
      </c>
      <c r="AD389" s="31">
        <f t="shared" si="1045"/>
        <v>32875.5</v>
      </c>
      <c r="AE389" s="31">
        <f t="shared" si="1046"/>
        <v>32875.5</v>
      </c>
      <c r="AF389" s="31">
        <f t="shared" si="1047"/>
        <v>32875.5</v>
      </c>
      <c r="AG389" s="31">
        <f>AG390+AG394</f>
        <v>0</v>
      </c>
      <c r="AH389" s="31">
        <f>AH390+AH394</f>
        <v>0</v>
      </c>
      <c r="AI389" s="31">
        <f>AI390+AI394</f>
        <v>0</v>
      </c>
      <c r="AJ389" s="31">
        <f t="shared" si="1048"/>
        <v>32875.5</v>
      </c>
      <c r="AK389" s="31">
        <f t="shared" si="1049"/>
        <v>32875.5</v>
      </c>
      <c r="AL389" s="31">
        <f t="shared" si="1050"/>
        <v>32875.5</v>
      </c>
      <c r="AM389" s="31">
        <f>AM390+AM394</f>
        <v>0</v>
      </c>
      <c r="AN389" s="31">
        <f>AN390+AN394</f>
        <v>0</v>
      </c>
      <c r="AO389" s="31">
        <f>AO390+AO394</f>
        <v>0</v>
      </c>
      <c r="AP389" s="31">
        <f t="shared" si="1051"/>
        <v>32875.5</v>
      </c>
      <c r="AQ389" s="31">
        <f t="shared" si="1052"/>
        <v>32875.5</v>
      </c>
      <c r="AR389" s="31">
        <f t="shared" si="1053"/>
        <v>32875.5</v>
      </c>
      <c r="AS389" s="31">
        <f>AS390+AS394</f>
        <v>0</v>
      </c>
      <c r="AT389" s="31">
        <f>AT390+AT394</f>
        <v>0</v>
      </c>
      <c r="AU389" s="31">
        <f>AU390+AU394</f>
        <v>0</v>
      </c>
      <c r="AV389" s="31">
        <f t="shared" si="1054"/>
        <v>32875.5</v>
      </c>
      <c r="AW389" s="31">
        <f t="shared" si="1055"/>
        <v>32875.5</v>
      </c>
      <c r="AX389" s="31">
        <f t="shared" si="1056"/>
        <v>32875.5</v>
      </c>
      <c r="AY389" s="31">
        <f>AY390+AY394</f>
        <v>0</v>
      </c>
      <c r="AZ389" s="31">
        <f>AZ390+AZ394</f>
        <v>0</v>
      </c>
      <c r="BA389" s="31">
        <f>BA390+BA394</f>
        <v>0</v>
      </c>
      <c r="BB389" s="31">
        <f t="shared" si="1057"/>
        <v>32875.5</v>
      </c>
      <c r="BC389" s="31">
        <f t="shared" si="1058"/>
        <v>32875.5</v>
      </c>
      <c r="BD389" s="31">
        <f t="shared" si="1059"/>
        <v>32875.5</v>
      </c>
      <c r="BE389" s="31">
        <f>BE390+BE394</f>
        <v>0</v>
      </c>
      <c r="BF389" s="31">
        <f>BF390+BF394</f>
        <v>0</v>
      </c>
      <c r="BG389" s="31">
        <f>BG390+BG394</f>
        <v>0</v>
      </c>
      <c r="BH389" s="31">
        <f t="shared" si="1060"/>
        <v>32875.5</v>
      </c>
      <c r="BI389" s="31">
        <f t="shared" si="1061"/>
        <v>32875.5</v>
      </c>
      <c r="BJ389" s="31">
        <f t="shared" si="1062"/>
        <v>32875.5</v>
      </c>
      <c r="BK389" s="31">
        <f>BK390+BK394</f>
        <v>0</v>
      </c>
      <c r="BL389" s="31">
        <f>BL390+BL394</f>
        <v>0</v>
      </c>
      <c r="BM389" s="31">
        <f>BM390+BM394</f>
        <v>0</v>
      </c>
      <c r="BN389" s="31">
        <f t="shared" si="1063"/>
        <v>32875.5</v>
      </c>
      <c r="BO389" s="31">
        <f t="shared" si="1064"/>
        <v>32875.5</v>
      </c>
      <c r="BP389" s="31">
        <f t="shared" si="1065"/>
        <v>32875.5</v>
      </c>
      <c r="BQ389" s="31">
        <f>BQ390+BQ394</f>
        <v>0</v>
      </c>
      <c r="BR389" s="31">
        <f>BR390+BR394</f>
        <v>0</v>
      </c>
      <c r="BS389" s="31">
        <f t="shared" si="1066"/>
        <v>32875.5</v>
      </c>
      <c r="BT389" s="31">
        <f t="shared" si="1067"/>
        <v>32875.5</v>
      </c>
      <c r="BU389" s="31">
        <f t="shared" si="1068"/>
        <v>32875.5</v>
      </c>
      <c r="BV389" s="31">
        <f>BV390+BV394</f>
        <v>0</v>
      </c>
      <c r="BW389" s="31">
        <f>BW390+BW394</f>
        <v>0</v>
      </c>
      <c r="BX389" s="31">
        <f t="shared" si="1069"/>
        <v>32875.5</v>
      </c>
      <c r="BY389" s="31">
        <f t="shared" si="1070"/>
        <v>32875.5</v>
      </c>
      <c r="BZ389" s="31">
        <f t="shared" si="1071"/>
        <v>32875.5</v>
      </c>
      <c r="CA389" s="31">
        <f>CA390+CA394</f>
        <v>0</v>
      </c>
      <c r="CB389" s="31">
        <f>CB390+CB394</f>
        <v>0</v>
      </c>
      <c r="CC389" s="31">
        <f>CC390+CC394</f>
        <v>0</v>
      </c>
      <c r="CD389" s="31">
        <f t="shared" si="1154"/>
        <v>32875.5</v>
      </c>
      <c r="CE389" s="31">
        <f t="shared" si="1155"/>
        <v>32875.5</v>
      </c>
      <c r="CF389" s="31">
        <f t="shared" si="1156"/>
        <v>32875.5</v>
      </c>
      <c r="CG389" s="31">
        <f>CG390+CG394</f>
        <v>0</v>
      </c>
      <c r="CH389" s="24"/>
      <c r="CI389" s="40"/>
      <c r="CL389" s="1" t="s">
        <v>28</v>
      </c>
    </row>
    <row r="390" ht="29.850000000000001">
      <c r="A390" s="16" t="s">
        <v>266</v>
      </c>
      <c r="B390" s="17"/>
      <c r="C390" s="16"/>
      <c r="D390" s="16"/>
      <c r="E390" s="39" t="s">
        <v>267</v>
      </c>
      <c r="F390" s="31">
        <f t="shared" ref="F390:F396" si="1198">F391</f>
        <v>6374.3999999999996</v>
      </c>
      <c r="G390" s="31">
        <f t="shared" ref="G390:G396" si="1199">G391</f>
        <v>6374.3999999999996</v>
      </c>
      <c r="H390" s="31">
        <f t="shared" ref="H390:H396" si="1200">H391</f>
        <v>6374.3999999999996</v>
      </c>
      <c r="I390" s="31">
        <f t="shared" ref="I390:I396" si="1201">I391</f>
        <v>0</v>
      </c>
      <c r="J390" s="31">
        <f t="shared" ref="J390:J396" si="1202">J391</f>
        <v>0</v>
      </c>
      <c r="K390" s="31">
        <f t="shared" ref="K390:K396" si="1203">K391</f>
        <v>0</v>
      </c>
      <c r="L390" s="31">
        <f t="shared" si="1036"/>
        <v>6374.3999999999996</v>
      </c>
      <c r="M390" s="31">
        <f t="shared" si="1037"/>
        <v>6374.3999999999996</v>
      </c>
      <c r="N390" s="31">
        <f t="shared" si="1038"/>
        <v>6374.3999999999996</v>
      </c>
      <c r="O390" s="31">
        <f t="shared" ref="O390:O396" si="1204">O391</f>
        <v>0</v>
      </c>
      <c r="P390" s="31">
        <f t="shared" ref="P390:P396" si="1205">P391</f>
        <v>0</v>
      </c>
      <c r="Q390" s="31">
        <f t="shared" ref="Q390:Q396" si="1206">Q391</f>
        <v>0</v>
      </c>
      <c r="R390" s="31">
        <f t="shared" si="1039"/>
        <v>6374.3999999999996</v>
      </c>
      <c r="S390" s="31">
        <f t="shared" si="1040"/>
        <v>6374.3999999999996</v>
      </c>
      <c r="T390" s="31">
        <f t="shared" si="1041"/>
        <v>6374.3999999999996</v>
      </c>
      <c r="U390" s="31">
        <f t="shared" ref="U390:U396" si="1207">U391</f>
        <v>0</v>
      </c>
      <c r="V390" s="31">
        <f t="shared" ref="V390:V396" si="1208">V391</f>
        <v>0</v>
      </c>
      <c r="W390" s="31">
        <f t="shared" ref="W390:W396" si="1209">W391</f>
        <v>0</v>
      </c>
      <c r="X390" s="31">
        <f t="shared" si="1042"/>
        <v>6374.3999999999996</v>
      </c>
      <c r="Y390" s="31">
        <f t="shared" si="1043"/>
        <v>6374.3999999999996</v>
      </c>
      <c r="Z390" s="31">
        <f t="shared" si="1044"/>
        <v>6374.3999999999996</v>
      </c>
      <c r="AA390" s="31">
        <f t="shared" ref="AA390:AA396" si="1210">AA391</f>
        <v>0</v>
      </c>
      <c r="AB390" s="31">
        <f t="shared" ref="AB390:AB396" si="1211">AB391</f>
        <v>0</v>
      </c>
      <c r="AC390" s="31">
        <f t="shared" ref="AC390:AC396" si="1212">AC391</f>
        <v>0</v>
      </c>
      <c r="AD390" s="31">
        <f t="shared" si="1045"/>
        <v>6374.3999999999996</v>
      </c>
      <c r="AE390" s="31">
        <f t="shared" si="1046"/>
        <v>6374.3999999999996</v>
      </c>
      <c r="AF390" s="31">
        <f t="shared" si="1047"/>
        <v>6374.3999999999996</v>
      </c>
      <c r="AG390" s="31">
        <f t="shared" ref="AG390:AG396" si="1213">AG391</f>
        <v>0</v>
      </c>
      <c r="AH390" s="31">
        <f t="shared" ref="AH390:AH396" si="1214">AH391</f>
        <v>0</v>
      </c>
      <c r="AI390" s="31">
        <f t="shared" ref="AI390:AI396" si="1215">AI391</f>
        <v>0</v>
      </c>
      <c r="AJ390" s="31">
        <f t="shared" si="1048"/>
        <v>6374.3999999999996</v>
      </c>
      <c r="AK390" s="31">
        <f t="shared" si="1049"/>
        <v>6374.3999999999996</v>
      </c>
      <c r="AL390" s="31">
        <f t="shared" si="1050"/>
        <v>6374.3999999999996</v>
      </c>
      <c r="AM390" s="31">
        <f t="shared" ref="AM390:AM396" si="1216">AM391</f>
        <v>0</v>
      </c>
      <c r="AN390" s="31">
        <f t="shared" ref="AN390:AN396" si="1217">AN391</f>
        <v>0</v>
      </c>
      <c r="AO390" s="31">
        <f t="shared" ref="AO390:AO396" si="1218">AO391</f>
        <v>0</v>
      </c>
      <c r="AP390" s="31">
        <f t="shared" si="1051"/>
        <v>6374.3999999999996</v>
      </c>
      <c r="AQ390" s="31">
        <f t="shared" si="1052"/>
        <v>6374.3999999999996</v>
      </c>
      <c r="AR390" s="31">
        <f t="shared" si="1053"/>
        <v>6374.3999999999996</v>
      </c>
      <c r="AS390" s="31">
        <f t="shared" ref="AS390:AS396" si="1219">AS391</f>
        <v>0</v>
      </c>
      <c r="AT390" s="31">
        <f t="shared" ref="AT390:AT396" si="1220">AT391</f>
        <v>0</v>
      </c>
      <c r="AU390" s="31">
        <f t="shared" ref="AU390:AU396" si="1221">AU391</f>
        <v>0</v>
      </c>
      <c r="AV390" s="31">
        <f t="shared" si="1054"/>
        <v>6374.3999999999996</v>
      </c>
      <c r="AW390" s="31">
        <f t="shared" si="1055"/>
        <v>6374.3999999999996</v>
      </c>
      <c r="AX390" s="31">
        <f t="shared" si="1056"/>
        <v>6374.3999999999996</v>
      </c>
      <c r="AY390" s="31">
        <f t="shared" ref="AY390:AY396" si="1222">AY391</f>
        <v>0</v>
      </c>
      <c r="AZ390" s="31">
        <f t="shared" ref="AZ390:AZ396" si="1223">AZ391</f>
        <v>0</v>
      </c>
      <c r="BA390" s="31">
        <f t="shared" ref="BA390:BA396" si="1224">BA391</f>
        <v>0</v>
      </c>
      <c r="BB390" s="31">
        <f t="shared" si="1057"/>
        <v>6374.3999999999996</v>
      </c>
      <c r="BC390" s="31">
        <f t="shared" si="1058"/>
        <v>6374.3999999999996</v>
      </c>
      <c r="BD390" s="31">
        <f t="shared" si="1059"/>
        <v>6374.3999999999996</v>
      </c>
      <c r="BE390" s="31">
        <f t="shared" ref="BE390:BE396" si="1225">BE391</f>
        <v>0</v>
      </c>
      <c r="BF390" s="31">
        <f t="shared" ref="BF390:BF396" si="1226">BF391</f>
        <v>0</v>
      </c>
      <c r="BG390" s="31">
        <f t="shared" ref="BG390:BG396" si="1227">BG391</f>
        <v>0</v>
      </c>
      <c r="BH390" s="31">
        <f t="shared" si="1060"/>
        <v>6374.3999999999996</v>
      </c>
      <c r="BI390" s="31">
        <f t="shared" si="1061"/>
        <v>6374.3999999999996</v>
      </c>
      <c r="BJ390" s="31">
        <f t="shared" si="1062"/>
        <v>6374.3999999999996</v>
      </c>
      <c r="BK390" s="31">
        <f t="shared" ref="BK390:BK396" si="1228">BK391</f>
        <v>0</v>
      </c>
      <c r="BL390" s="31">
        <f t="shared" ref="BL390:BL396" si="1229">BL391</f>
        <v>0</v>
      </c>
      <c r="BM390" s="31">
        <f t="shared" ref="BM390:BM396" si="1230">BM391</f>
        <v>0</v>
      </c>
      <c r="BN390" s="31">
        <f t="shared" si="1063"/>
        <v>6374.3999999999996</v>
      </c>
      <c r="BO390" s="31">
        <f t="shared" si="1064"/>
        <v>6374.3999999999996</v>
      </c>
      <c r="BP390" s="31">
        <f t="shared" si="1065"/>
        <v>6374.3999999999996</v>
      </c>
      <c r="BQ390" s="31">
        <f t="shared" ref="BQ390:BQ396" si="1231">BQ391</f>
        <v>0</v>
      </c>
      <c r="BR390" s="31">
        <f t="shared" ref="BR390:BR396" si="1232">BR391</f>
        <v>0</v>
      </c>
      <c r="BS390" s="31">
        <f t="shared" si="1066"/>
        <v>6374.3999999999996</v>
      </c>
      <c r="BT390" s="31">
        <f t="shared" si="1067"/>
        <v>6374.3999999999996</v>
      </c>
      <c r="BU390" s="31">
        <f t="shared" si="1068"/>
        <v>6374.3999999999996</v>
      </c>
      <c r="BV390" s="31">
        <f t="shared" ref="BV390:BV396" si="1233">BV391</f>
        <v>0</v>
      </c>
      <c r="BW390" s="31">
        <f t="shared" ref="BW390:BW396" si="1234">BW391</f>
        <v>0</v>
      </c>
      <c r="BX390" s="31">
        <f t="shared" si="1069"/>
        <v>6374.3999999999996</v>
      </c>
      <c r="BY390" s="31">
        <f t="shared" si="1070"/>
        <v>6374.3999999999996</v>
      </c>
      <c r="BZ390" s="31">
        <f t="shared" si="1071"/>
        <v>6374.3999999999996</v>
      </c>
      <c r="CA390" s="31">
        <f t="shared" ref="CA390:CA396" si="1235">CA391</f>
        <v>0</v>
      </c>
      <c r="CB390" s="31">
        <f t="shared" ref="CB390:CB396" si="1236">CB391</f>
        <v>0</v>
      </c>
      <c r="CC390" s="31">
        <f t="shared" ref="CC390:CC396" si="1237">CC391</f>
        <v>0</v>
      </c>
      <c r="CD390" s="31">
        <f t="shared" si="1154"/>
        <v>6374.3999999999996</v>
      </c>
      <c r="CE390" s="31">
        <f t="shared" si="1155"/>
        <v>6374.3999999999996</v>
      </c>
      <c r="CF390" s="31">
        <f t="shared" si="1156"/>
        <v>6374.3999999999996</v>
      </c>
      <c r="CG390" s="31">
        <f t="shared" ref="CG390:CG396" si="1238">CG391</f>
        <v>0</v>
      </c>
      <c r="CH390" s="24"/>
      <c r="CI390" s="40"/>
      <c r="CO390" s="1" t="s">
        <v>31</v>
      </c>
    </row>
    <row r="391" ht="43.75">
      <c r="A391" s="16" t="s">
        <v>266</v>
      </c>
      <c r="B391" s="17">
        <v>600</v>
      </c>
      <c r="C391" s="16"/>
      <c r="D391" s="16"/>
      <c r="E391" s="39" t="s">
        <v>45</v>
      </c>
      <c r="F391" s="31">
        <f t="shared" si="1198"/>
        <v>6374.3999999999996</v>
      </c>
      <c r="G391" s="31">
        <f t="shared" si="1199"/>
        <v>6374.3999999999996</v>
      </c>
      <c r="H391" s="31">
        <f t="shared" si="1200"/>
        <v>6374.3999999999996</v>
      </c>
      <c r="I391" s="31">
        <f t="shared" si="1201"/>
        <v>0</v>
      </c>
      <c r="J391" s="31">
        <f t="shared" si="1202"/>
        <v>0</v>
      </c>
      <c r="K391" s="31">
        <f t="shared" si="1203"/>
        <v>0</v>
      </c>
      <c r="L391" s="31">
        <f t="shared" si="1036"/>
        <v>6374.3999999999996</v>
      </c>
      <c r="M391" s="31">
        <f t="shared" si="1037"/>
        <v>6374.3999999999996</v>
      </c>
      <c r="N391" s="31">
        <f t="shared" si="1038"/>
        <v>6374.3999999999996</v>
      </c>
      <c r="O391" s="31">
        <f t="shared" si="1204"/>
        <v>0</v>
      </c>
      <c r="P391" s="31">
        <f t="shared" si="1205"/>
        <v>0</v>
      </c>
      <c r="Q391" s="31">
        <f t="shared" si="1206"/>
        <v>0</v>
      </c>
      <c r="R391" s="31">
        <f t="shared" si="1039"/>
        <v>6374.3999999999996</v>
      </c>
      <c r="S391" s="31">
        <f t="shared" si="1040"/>
        <v>6374.3999999999996</v>
      </c>
      <c r="T391" s="31">
        <f t="shared" si="1041"/>
        <v>6374.3999999999996</v>
      </c>
      <c r="U391" s="31">
        <f t="shared" si="1207"/>
        <v>0</v>
      </c>
      <c r="V391" s="31">
        <f t="shared" si="1208"/>
        <v>0</v>
      </c>
      <c r="W391" s="31">
        <f t="shared" si="1209"/>
        <v>0</v>
      </c>
      <c r="X391" s="31">
        <f t="shared" si="1042"/>
        <v>6374.3999999999996</v>
      </c>
      <c r="Y391" s="31">
        <f t="shared" si="1043"/>
        <v>6374.3999999999996</v>
      </c>
      <c r="Z391" s="31">
        <f t="shared" si="1044"/>
        <v>6374.3999999999996</v>
      </c>
      <c r="AA391" s="31">
        <f t="shared" si="1210"/>
        <v>0</v>
      </c>
      <c r="AB391" s="31">
        <f t="shared" si="1211"/>
        <v>0</v>
      </c>
      <c r="AC391" s="31">
        <f t="shared" si="1212"/>
        <v>0</v>
      </c>
      <c r="AD391" s="31">
        <f t="shared" si="1045"/>
        <v>6374.3999999999996</v>
      </c>
      <c r="AE391" s="31">
        <f t="shared" si="1046"/>
        <v>6374.3999999999996</v>
      </c>
      <c r="AF391" s="31">
        <f t="shared" si="1047"/>
        <v>6374.3999999999996</v>
      </c>
      <c r="AG391" s="31">
        <f t="shared" si="1213"/>
        <v>0</v>
      </c>
      <c r="AH391" s="31">
        <f t="shared" si="1214"/>
        <v>0</v>
      </c>
      <c r="AI391" s="31">
        <f t="shared" si="1215"/>
        <v>0</v>
      </c>
      <c r="AJ391" s="31">
        <f t="shared" si="1048"/>
        <v>6374.3999999999996</v>
      </c>
      <c r="AK391" s="31">
        <f t="shared" si="1049"/>
        <v>6374.3999999999996</v>
      </c>
      <c r="AL391" s="31">
        <f t="shared" si="1050"/>
        <v>6374.3999999999996</v>
      </c>
      <c r="AM391" s="31">
        <f t="shared" si="1216"/>
        <v>0</v>
      </c>
      <c r="AN391" s="31">
        <f t="shared" si="1217"/>
        <v>0</v>
      </c>
      <c r="AO391" s="31">
        <f t="shared" si="1218"/>
        <v>0</v>
      </c>
      <c r="AP391" s="31">
        <f t="shared" si="1051"/>
        <v>6374.3999999999996</v>
      </c>
      <c r="AQ391" s="31">
        <f t="shared" si="1052"/>
        <v>6374.3999999999996</v>
      </c>
      <c r="AR391" s="31">
        <f t="shared" si="1053"/>
        <v>6374.3999999999996</v>
      </c>
      <c r="AS391" s="31">
        <f t="shared" si="1219"/>
        <v>0</v>
      </c>
      <c r="AT391" s="31">
        <f t="shared" si="1220"/>
        <v>0</v>
      </c>
      <c r="AU391" s="31">
        <f t="shared" si="1221"/>
        <v>0</v>
      </c>
      <c r="AV391" s="31">
        <f t="shared" si="1054"/>
        <v>6374.3999999999996</v>
      </c>
      <c r="AW391" s="31">
        <f t="shared" si="1055"/>
        <v>6374.3999999999996</v>
      </c>
      <c r="AX391" s="31">
        <f t="shared" si="1056"/>
        <v>6374.3999999999996</v>
      </c>
      <c r="AY391" s="31">
        <f t="shared" si="1222"/>
        <v>0</v>
      </c>
      <c r="AZ391" s="31">
        <f t="shared" si="1223"/>
        <v>0</v>
      </c>
      <c r="BA391" s="31">
        <f t="shared" si="1224"/>
        <v>0</v>
      </c>
      <c r="BB391" s="31">
        <f t="shared" si="1057"/>
        <v>6374.3999999999996</v>
      </c>
      <c r="BC391" s="31">
        <f t="shared" si="1058"/>
        <v>6374.3999999999996</v>
      </c>
      <c r="BD391" s="31">
        <f t="shared" si="1059"/>
        <v>6374.3999999999996</v>
      </c>
      <c r="BE391" s="31">
        <f t="shared" si="1225"/>
        <v>0</v>
      </c>
      <c r="BF391" s="31">
        <f t="shared" si="1226"/>
        <v>0</v>
      </c>
      <c r="BG391" s="31">
        <f t="shared" si="1227"/>
        <v>0</v>
      </c>
      <c r="BH391" s="31">
        <f t="shared" si="1060"/>
        <v>6374.3999999999996</v>
      </c>
      <c r="BI391" s="31">
        <f t="shared" si="1061"/>
        <v>6374.3999999999996</v>
      </c>
      <c r="BJ391" s="31">
        <f t="shared" si="1062"/>
        <v>6374.3999999999996</v>
      </c>
      <c r="BK391" s="31">
        <f t="shared" si="1228"/>
        <v>0</v>
      </c>
      <c r="BL391" s="31">
        <f t="shared" si="1229"/>
        <v>0</v>
      </c>
      <c r="BM391" s="31">
        <f t="shared" si="1230"/>
        <v>0</v>
      </c>
      <c r="BN391" s="31">
        <f t="shared" si="1063"/>
        <v>6374.3999999999996</v>
      </c>
      <c r="BO391" s="31">
        <f t="shared" si="1064"/>
        <v>6374.3999999999996</v>
      </c>
      <c r="BP391" s="31">
        <f t="shared" si="1065"/>
        <v>6374.3999999999996</v>
      </c>
      <c r="BQ391" s="31">
        <f t="shared" si="1231"/>
        <v>0</v>
      </c>
      <c r="BR391" s="31">
        <f t="shared" si="1232"/>
        <v>0</v>
      </c>
      <c r="BS391" s="31">
        <f t="shared" si="1066"/>
        <v>6374.3999999999996</v>
      </c>
      <c r="BT391" s="31">
        <f t="shared" si="1067"/>
        <v>6374.3999999999996</v>
      </c>
      <c r="BU391" s="31">
        <f t="shared" si="1068"/>
        <v>6374.3999999999996</v>
      </c>
      <c r="BV391" s="31">
        <f t="shared" si="1233"/>
        <v>0</v>
      </c>
      <c r="BW391" s="31">
        <f t="shared" si="1234"/>
        <v>0</v>
      </c>
      <c r="BX391" s="31">
        <f t="shared" si="1069"/>
        <v>6374.3999999999996</v>
      </c>
      <c r="BY391" s="31">
        <f t="shared" si="1070"/>
        <v>6374.3999999999996</v>
      </c>
      <c r="BZ391" s="31">
        <f t="shared" si="1071"/>
        <v>6374.3999999999996</v>
      </c>
      <c r="CA391" s="31">
        <f t="shared" si="1235"/>
        <v>0</v>
      </c>
      <c r="CB391" s="31">
        <f t="shared" si="1236"/>
        <v>0</v>
      </c>
      <c r="CC391" s="31">
        <f t="shared" si="1237"/>
        <v>0</v>
      </c>
      <c r="CD391" s="31">
        <f t="shared" si="1154"/>
        <v>6374.3999999999996</v>
      </c>
      <c r="CE391" s="31">
        <f t="shared" si="1155"/>
        <v>6374.3999999999996</v>
      </c>
      <c r="CF391" s="31">
        <f t="shared" si="1156"/>
        <v>6374.3999999999996</v>
      </c>
      <c r="CG391" s="31">
        <f t="shared" si="1238"/>
        <v>0</v>
      </c>
      <c r="CH391" s="24"/>
      <c r="CI391" s="40"/>
      <c r="CM391" s="1" t="s">
        <v>29</v>
      </c>
    </row>
    <row r="392" ht="15">
      <c r="A392" s="16" t="s">
        <v>266</v>
      </c>
      <c r="B392" s="17">
        <v>620</v>
      </c>
      <c r="C392" s="16"/>
      <c r="D392" s="16"/>
      <c r="E392" s="39" t="s">
        <v>46</v>
      </c>
      <c r="F392" s="31">
        <f t="shared" si="1198"/>
        <v>6374.3999999999996</v>
      </c>
      <c r="G392" s="31">
        <f t="shared" si="1199"/>
        <v>6374.3999999999996</v>
      </c>
      <c r="H392" s="31">
        <f t="shared" si="1200"/>
        <v>6374.3999999999996</v>
      </c>
      <c r="I392" s="31">
        <f t="shared" si="1201"/>
        <v>0</v>
      </c>
      <c r="J392" s="31">
        <f t="shared" si="1202"/>
        <v>0</v>
      </c>
      <c r="K392" s="31">
        <f t="shared" si="1203"/>
        <v>0</v>
      </c>
      <c r="L392" s="31">
        <f t="shared" si="1036"/>
        <v>6374.3999999999996</v>
      </c>
      <c r="M392" s="31">
        <f t="shared" si="1037"/>
        <v>6374.3999999999996</v>
      </c>
      <c r="N392" s="31">
        <f t="shared" si="1038"/>
        <v>6374.3999999999996</v>
      </c>
      <c r="O392" s="31">
        <f t="shared" si="1204"/>
        <v>0</v>
      </c>
      <c r="P392" s="31">
        <f t="shared" si="1205"/>
        <v>0</v>
      </c>
      <c r="Q392" s="31">
        <f t="shared" si="1206"/>
        <v>0</v>
      </c>
      <c r="R392" s="31">
        <f t="shared" si="1039"/>
        <v>6374.3999999999996</v>
      </c>
      <c r="S392" s="31">
        <f t="shared" si="1040"/>
        <v>6374.3999999999996</v>
      </c>
      <c r="T392" s="31">
        <f t="shared" si="1041"/>
        <v>6374.3999999999996</v>
      </c>
      <c r="U392" s="31">
        <f t="shared" si="1207"/>
        <v>0</v>
      </c>
      <c r="V392" s="31">
        <f t="shared" si="1208"/>
        <v>0</v>
      </c>
      <c r="W392" s="31">
        <f t="shared" si="1209"/>
        <v>0</v>
      </c>
      <c r="X392" s="31">
        <f t="shared" si="1042"/>
        <v>6374.3999999999996</v>
      </c>
      <c r="Y392" s="31">
        <f t="shared" si="1043"/>
        <v>6374.3999999999996</v>
      </c>
      <c r="Z392" s="31">
        <f t="shared" si="1044"/>
        <v>6374.3999999999996</v>
      </c>
      <c r="AA392" s="31">
        <f t="shared" si="1210"/>
        <v>0</v>
      </c>
      <c r="AB392" s="31">
        <f t="shared" si="1211"/>
        <v>0</v>
      </c>
      <c r="AC392" s="31">
        <f t="shared" si="1212"/>
        <v>0</v>
      </c>
      <c r="AD392" s="31">
        <f t="shared" si="1045"/>
        <v>6374.3999999999996</v>
      </c>
      <c r="AE392" s="31">
        <f t="shared" si="1046"/>
        <v>6374.3999999999996</v>
      </c>
      <c r="AF392" s="31">
        <f t="shared" si="1047"/>
        <v>6374.3999999999996</v>
      </c>
      <c r="AG392" s="31">
        <f t="shared" si="1213"/>
        <v>0</v>
      </c>
      <c r="AH392" s="31">
        <f t="shared" si="1214"/>
        <v>0</v>
      </c>
      <c r="AI392" s="31">
        <f t="shared" si="1215"/>
        <v>0</v>
      </c>
      <c r="AJ392" s="31">
        <f t="shared" si="1048"/>
        <v>6374.3999999999996</v>
      </c>
      <c r="AK392" s="31">
        <f t="shared" si="1049"/>
        <v>6374.3999999999996</v>
      </c>
      <c r="AL392" s="31">
        <f t="shared" si="1050"/>
        <v>6374.3999999999996</v>
      </c>
      <c r="AM392" s="31">
        <f t="shared" si="1216"/>
        <v>0</v>
      </c>
      <c r="AN392" s="31">
        <f t="shared" si="1217"/>
        <v>0</v>
      </c>
      <c r="AO392" s="31">
        <f t="shared" si="1218"/>
        <v>0</v>
      </c>
      <c r="AP392" s="31">
        <f t="shared" si="1051"/>
        <v>6374.3999999999996</v>
      </c>
      <c r="AQ392" s="31">
        <f t="shared" si="1052"/>
        <v>6374.3999999999996</v>
      </c>
      <c r="AR392" s="31">
        <f t="shared" si="1053"/>
        <v>6374.3999999999996</v>
      </c>
      <c r="AS392" s="31">
        <f t="shared" si="1219"/>
        <v>0</v>
      </c>
      <c r="AT392" s="31">
        <f t="shared" si="1220"/>
        <v>0</v>
      </c>
      <c r="AU392" s="31">
        <f t="shared" si="1221"/>
        <v>0</v>
      </c>
      <c r="AV392" s="31">
        <f t="shared" si="1054"/>
        <v>6374.3999999999996</v>
      </c>
      <c r="AW392" s="31">
        <f t="shared" si="1055"/>
        <v>6374.3999999999996</v>
      </c>
      <c r="AX392" s="31">
        <f t="shared" si="1056"/>
        <v>6374.3999999999996</v>
      </c>
      <c r="AY392" s="31">
        <f t="shared" si="1222"/>
        <v>0</v>
      </c>
      <c r="AZ392" s="31">
        <f t="shared" si="1223"/>
        <v>0</v>
      </c>
      <c r="BA392" s="31">
        <f t="shared" si="1224"/>
        <v>0</v>
      </c>
      <c r="BB392" s="31">
        <f t="shared" si="1057"/>
        <v>6374.3999999999996</v>
      </c>
      <c r="BC392" s="31">
        <f t="shared" si="1058"/>
        <v>6374.3999999999996</v>
      </c>
      <c r="BD392" s="31">
        <f t="shared" si="1059"/>
        <v>6374.3999999999996</v>
      </c>
      <c r="BE392" s="31">
        <f t="shared" si="1225"/>
        <v>0</v>
      </c>
      <c r="BF392" s="31">
        <f t="shared" si="1226"/>
        <v>0</v>
      </c>
      <c r="BG392" s="31">
        <f t="shared" si="1227"/>
        <v>0</v>
      </c>
      <c r="BH392" s="31">
        <f t="shared" si="1060"/>
        <v>6374.3999999999996</v>
      </c>
      <c r="BI392" s="31">
        <f t="shared" si="1061"/>
        <v>6374.3999999999996</v>
      </c>
      <c r="BJ392" s="31">
        <f t="shared" si="1062"/>
        <v>6374.3999999999996</v>
      </c>
      <c r="BK392" s="31">
        <f t="shared" si="1228"/>
        <v>0</v>
      </c>
      <c r="BL392" s="31">
        <f t="shared" si="1229"/>
        <v>0</v>
      </c>
      <c r="BM392" s="31">
        <f t="shared" si="1230"/>
        <v>0</v>
      </c>
      <c r="BN392" s="31">
        <f t="shared" si="1063"/>
        <v>6374.3999999999996</v>
      </c>
      <c r="BO392" s="31">
        <f t="shared" si="1064"/>
        <v>6374.3999999999996</v>
      </c>
      <c r="BP392" s="31">
        <f t="shared" si="1065"/>
        <v>6374.3999999999996</v>
      </c>
      <c r="BQ392" s="31">
        <f t="shared" si="1231"/>
        <v>0</v>
      </c>
      <c r="BR392" s="31">
        <f t="shared" si="1232"/>
        <v>0</v>
      </c>
      <c r="BS392" s="31">
        <f t="shared" si="1066"/>
        <v>6374.3999999999996</v>
      </c>
      <c r="BT392" s="31">
        <f t="shared" si="1067"/>
        <v>6374.3999999999996</v>
      </c>
      <c r="BU392" s="31">
        <f t="shared" si="1068"/>
        <v>6374.3999999999996</v>
      </c>
      <c r="BV392" s="31">
        <f t="shared" si="1233"/>
        <v>0</v>
      </c>
      <c r="BW392" s="31">
        <f t="shared" si="1234"/>
        <v>0</v>
      </c>
      <c r="BX392" s="31">
        <f t="shared" si="1069"/>
        <v>6374.3999999999996</v>
      </c>
      <c r="BY392" s="31">
        <f t="shared" si="1070"/>
        <v>6374.3999999999996</v>
      </c>
      <c r="BZ392" s="31">
        <f t="shared" si="1071"/>
        <v>6374.3999999999996</v>
      </c>
      <c r="CA392" s="31">
        <f t="shared" si="1235"/>
        <v>0</v>
      </c>
      <c r="CB392" s="31">
        <f t="shared" si="1236"/>
        <v>0</v>
      </c>
      <c r="CC392" s="31">
        <f t="shared" si="1237"/>
        <v>0</v>
      </c>
      <c r="CD392" s="31">
        <f t="shared" si="1154"/>
        <v>6374.3999999999996</v>
      </c>
      <c r="CE392" s="31">
        <f t="shared" si="1155"/>
        <v>6374.3999999999996</v>
      </c>
      <c r="CF392" s="31">
        <f t="shared" si="1156"/>
        <v>6374.3999999999996</v>
      </c>
      <c r="CG392" s="31">
        <f t="shared" si="1238"/>
        <v>0</v>
      </c>
      <c r="CH392" s="24"/>
      <c r="CI392" s="40"/>
      <c r="CN392" s="1" t="s">
        <v>30</v>
      </c>
    </row>
    <row r="393" ht="15">
      <c r="A393" s="16" t="s">
        <v>266</v>
      </c>
      <c r="B393" s="17">
        <v>620</v>
      </c>
      <c r="C393" s="16" t="s">
        <v>47</v>
      </c>
      <c r="D393" s="16" t="s">
        <v>47</v>
      </c>
      <c r="E393" s="39" t="s">
        <v>48</v>
      </c>
      <c r="F393" s="31">
        <v>6374.3999999999996</v>
      </c>
      <c r="G393" s="31">
        <v>6374.3999999999996</v>
      </c>
      <c r="H393" s="31">
        <v>6374.3999999999996</v>
      </c>
      <c r="I393" s="31"/>
      <c r="J393" s="31"/>
      <c r="K393" s="31"/>
      <c r="L393" s="31">
        <f t="shared" si="1036"/>
        <v>6374.3999999999996</v>
      </c>
      <c r="M393" s="31">
        <f t="shared" si="1037"/>
        <v>6374.3999999999996</v>
      </c>
      <c r="N393" s="31">
        <f t="shared" si="1038"/>
        <v>6374.3999999999996</v>
      </c>
      <c r="O393" s="31"/>
      <c r="P393" s="31"/>
      <c r="Q393" s="31"/>
      <c r="R393" s="31">
        <f t="shared" si="1039"/>
        <v>6374.3999999999996</v>
      </c>
      <c r="S393" s="31">
        <f t="shared" si="1040"/>
        <v>6374.3999999999996</v>
      </c>
      <c r="T393" s="31">
        <f t="shared" si="1041"/>
        <v>6374.3999999999996</v>
      </c>
      <c r="U393" s="31"/>
      <c r="V393" s="31"/>
      <c r="W393" s="31"/>
      <c r="X393" s="31">
        <f t="shared" si="1042"/>
        <v>6374.3999999999996</v>
      </c>
      <c r="Y393" s="31">
        <f t="shared" si="1043"/>
        <v>6374.3999999999996</v>
      </c>
      <c r="Z393" s="31">
        <f t="shared" si="1044"/>
        <v>6374.3999999999996</v>
      </c>
      <c r="AA393" s="31"/>
      <c r="AB393" s="31"/>
      <c r="AC393" s="31"/>
      <c r="AD393" s="31">
        <f t="shared" si="1045"/>
        <v>6374.3999999999996</v>
      </c>
      <c r="AE393" s="31">
        <f t="shared" si="1046"/>
        <v>6374.3999999999996</v>
      </c>
      <c r="AF393" s="31">
        <f t="shared" si="1047"/>
        <v>6374.3999999999996</v>
      </c>
      <c r="AG393" s="31"/>
      <c r="AH393" s="31"/>
      <c r="AI393" s="31"/>
      <c r="AJ393" s="31">
        <f t="shared" si="1048"/>
        <v>6374.3999999999996</v>
      </c>
      <c r="AK393" s="31">
        <f t="shared" si="1049"/>
        <v>6374.3999999999996</v>
      </c>
      <c r="AL393" s="31">
        <f t="shared" si="1050"/>
        <v>6374.3999999999996</v>
      </c>
      <c r="AM393" s="31"/>
      <c r="AN393" s="31"/>
      <c r="AO393" s="31"/>
      <c r="AP393" s="31">
        <f t="shared" si="1051"/>
        <v>6374.3999999999996</v>
      </c>
      <c r="AQ393" s="31">
        <f t="shared" si="1052"/>
        <v>6374.3999999999996</v>
      </c>
      <c r="AR393" s="31">
        <f t="shared" si="1053"/>
        <v>6374.3999999999996</v>
      </c>
      <c r="AS393" s="31"/>
      <c r="AT393" s="31"/>
      <c r="AU393" s="31"/>
      <c r="AV393" s="31">
        <f t="shared" si="1054"/>
        <v>6374.3999999999996</v>
      </c>
      <c r="AW393" s="31">
        <f t="shared" si="1055"/>
        <v>6374.3999999999996</v>
      </c>
      <c r="AX393" s="31">
        <f t="shared" si="1056"/>
        <v>6374.3999999999996</v>
      </c>
      <c r="AY393" s="31"/>
      <c r="AZ393" s="31"/>
      <c r="BA393" s="31"/>
      <c r="BB393" s="31">
        <f t="shared" si="1057"/>
        <v>6374.3999999999996</v>
      </c>
      <c r="BC393" s="31">
        <f t="shared" si="1058"/>
        <v>6374.3999999999996</v>
      </c>
      <c r="BD393" s="31">
        <f t="shared" si="1059"/>
        <v>6374.3999999999996</v>
      </c>
      <c r="BE393" s="31"/>
      <c r="BF393" s="31"/>
      <c r="BG393" s="31"/>
      <c r="BH393" s="31">
        <f t="shared" si="1060"/>
        <v>6374.3999999999996</v>
      </c>
      <c r="BI393" s="31">
        <f t="shared" si="1061"/>
        <v>6374.3999999999996</v>
      </c>
      <c r="BJ393" s="31">
        <f t="shared" si="1062"/>
        <v>6374.3999999999996</v>
      </c>
      <c r="BK393" s="31"/>
      <c r="BL393" s="31"/>
      <c r="BM393" s="31"/>
      <c r="BN393" s="31">
        <f t="shared" si="1063"/>
        <v>6374.3999999999996</v>
      </c>
      <c r="BO393" s="31">
        <f t="shared" si="1064"/>
        <v>6374.3999999999996</v>
      </c>
      <c r="BP393" s="31">
        <f t="shared" si="1065"/>
        <v>6374.3999999999996</v>
      </c>
      <c r="BQ393" s="31"/>
      <c r="BR393" s="31"/>
      <c r="BS393" s="31">
        <f t="shared" si="1066"/>
        <v>6374.3999999999996</v>
      </c>
      <c r="BT393" s="31">
        <f t="shared" si="1067"/>
        <v>6374.3999999999996</v>
      </c>
      <c r="BU393" s="31">
        <f t="shared" si="1068"/>
        <v>6374.3999999999996</v>
      </c>
      <c r="BV393" s="31"/>
      <c r="BW393" s="31"/>
      <c r="BX393" s="31">
        <f t="shared" si="1069"/>
        <v>6374.3999999999996</v>
      </c>
      <c r="BY393" s="31">
        <f t="shared" si="1070"/>
        <v>6374.3999999999996</v>
      </c>
      <c r="BZ393" s="31">
        <f t="shared" si="1071"/>
        <v>6374.3999999999996</v>
      </c>
      <c r="CA393" s="31"/>
      <c r="CB393" s="31"/>
      <c r="CC393" s="31"/>
      <c r="CD393" s="31">
        <f t="shared" si="1154"/>
        <v>6374.3999999999996</v>
      </c>
      <c r="CE393" s="31">
        <f t="shared" si="1155"/>
        <v>6374.3999999999996</v>
      </c>
      <c r="CF393" s="31">
        <f t="shared" si="1156"/>
        <v>6374.3999999999996</v>
      </c>
      <c r="CG393" s="31"/>
      <c r="CH393" s="24"/>
      <c r="CI393" s="40"/>
    </row>
    <row r="394" ht="65.650000000000006">
      <c r="A394" s="16" t="s">
        <v>268</v>
      </c>
      <c r="B394" s="17"/>
      <c r="C394" s="16"/>
      <c r="D394" s="16"/>
      <c r="E394" s="39" t="s">
        <v>269</v>
      </c>
      <c r="F394" s="31">
        <f t="shared" si="1198"/>
        <v>26501.099999999999</v>
      </c>
      <c r="G394" s="31">
        <f t="shared" si="1199"/>
        <v>26501.099999999999</v>
      </c>
      <c r="H394" s="31">
        <f t="shared" si="1200"/>
        <v>26501.099999999999</v>
      </c>
      <c r="I394" s="31">
        <f t="shared" si="1201"/>
        <v>0</v>
      </c>
      <c r="J394" s="31">
        <f t="shared" si="1202"/>
        <v>0</v>
      </c>
      <c r="K394" s="31">
        <f t="shared" si="1203"/>
        <v>0</v>
      </c>
      <c r="L394" s="31">
        <f t="shared" si="1036"/>
        <v>26501.099999999999</v>
      </c>
      <c r="M394" s="31">
        <f t="shared" si="1037"/>
        <v>26501.099999999999</v>
      </c>
      <c r="N394" s="31">
        <f t="shared" si="1038"/>
        <v>26501.099999999999</v>
      </c>
      <c r="O394" s="31">
        <f t="shared" si="1204"/>
        <v>0</v>
      </c>
      <c r="P394" s="31">
        <f t="shared" si="1205"/>
        <v>0</v>
      </c>
      <c r="Q394" s="31">
        <f t="shared" si="1206"/>
        <v>0</v>
      </c>
      <c r="R394" s="31">
        <f t="shared" si="1039"/>
        <v>26501.099999999999</v>
      </c>
      <c r="S394" s="31">
        <f t="shared" si="1040"/>
        <v>26501.099999999999</v>
      </c>
      <c r="T394" s="31">
        <f t="shared" si="1041"/>
        <v>26501.099999999999</v>
      </c>
      <c r="U394" s="31">
        <f t="shared" si="1207"/>
        <v>0</v>
      </c>
      <c r="V394" s="31">
        <f t="shared" si="1208"/>
        <v>0</v>
      </c>
      <c r="W394" s="31">
        <f t="shared" si="1209"/>
        <v>0</v>
      </c>
      <c r="X394" s="31">
        <f t="shared" si="1042"/>
        <v>26501.099999999999</v>
      </c>
      <c r="Y394" s="31">
        <f t="shared" si="1043"/>
        <v>26501.099999999999</v>
      </c>
      <c r="Z394" s="31">
        <f t="shared" si="1044"/>
        <v>26501.099999999999</v>
      </c>
      <c r="AA394" s="31">
        <f t="shared" si="1210"/>
        <v>0</v>
      </c>
      <c r="AB394" s="31">
        <f t="shared" si="1211"/>
        <v>0</v>
      </c>
      <c r="AC394" s="31">
        <f t="shared" si="1212"/>
        <v>0</v>
      </c>
      <c r="AD394" s="31">
        <f t="shared" si="1045"/>
        <v>26501.099999999999</v>
      </c>
      <c r="AE394" s="31">
        <f t="shared" si="1046"/>
        <v>26501.099999999999</v>
      </c>
      <c r="AF394" s="31">
        <f t="shared" si="1047"/>
        <v>26501.099999999999</v>
      </c>
      <c r="AG394" s="31">
        <f t="shared" si="1213"/>
        <v>0</v>
      </c>
      <c r="AH394" s="31">
        <f t="shared" si="1214"/>
        <v>0</v>
      </c>
      <c r="AI394" s="31">
        <f t="shared" si="1215"/>
        <v>0</v>
      </c>
      <c r="AJ394" s="31">
        <f t="shared" si="1048"/>
        <v>26501.099999999999</v>
      </c>
      <c r="AK394" s="31">
        <f t="shared" si="1049"/>
        <v>26501.099999999999</v>
      </c>
      <c r="AL394" s="31">
        <f t="shared" si="1050"/>
        <v>26501.099999999999</v>
      </c>
      <c r="AM394" s="31">
        <f t="shared" si="1216"/>
        <v>0</v>
      </c>
      <c r="AN394" s="31">
        <f t="shared" si="1217"/>
        <v>0</v>
      </c>
      <c r="AO394" s="31">
        <f t="shared" si="1218"/>
        <v>0</v>
      </c>
      <c r="AP394" s="31">
        <f t="shared" si="1051"/>
        <v>26501.099999999999</v>
      </c>
      <c r="AQ394" s="31">
        <f t="shared" si="1052"/>
        <v>26501.099999999999</v>
      </c>
      <c r="AR394" s="31">
        <f t="shared" si="1053"/>
        <v>26501.099999999999</v>
      </c>
      <c r="AS394" s="31">
        <f t="shared" si="1219"/>
        <v>0</v>
      </c>
      <c r="AT394" s="31">
        <f t="shared" si="1220"/>
        <v>0</v>
      </c>
      <c r="AU394" s="31">
        <f t="shared" si="1221"/>
        <v>0</v>
      </c>
      <c r="AV394" s="31">
        <f t="shared" si="1054"/>
        <v>26501.099999999999</v>
      </c>
      <c r="AW394" s="31">
        <f t="shared" si="1055"/>
        <v>26501.099999999999</v>
      </c>
      <c r="AX394" s="31">
        <f t="shared" si="1056"/>
        <v>26501.099999999999</v>
      </c>
      <c r="AY394" s="31">
        <f t="shared" si="1222"/>
        <v>0</v>
      </c>
      <c r="AZ394" s="31">
        <f t="shared" si="1223"/>
        <v>0</v>
      </c>
      <c r="BA394" s="31">
        <f t="shared" si="1224"/>
        <v>0</v>
      </c>
      <c r="BB394" s="31">
        <f t="shared" si="1057"/>
        <v>26501.099999999999</v>
      </c>
      <c r="BC394" s="31">
        <f t="shared" si="1058"/>
        <v>26501.099999999999</v>
      </c>
      <c r="BD394" s="31">
        <f t="shared" si="1059"/>
        <v>26501.099999999999</v>
      </c>
      <c r="BE394" s="31">
        <f t="shared" si="1225"/>
        <v>0</v>
      </c>
      <c r="BF394" s="31">
        <f t="shared" si="1226"/>
        <v>0</v>
      </c>
      <c r="BG394" s="31">
        <f t="shared" si="1227"/>
        <v>0</v>
      </c>
      <c r="BH394" s="31">
        <f t="shared" si="1060"/>
        <v>26501.099999999999</v>
      </c>
      <c r="BI394" s="31">
        <f t="shared" si="1061"/>
        <v>26501.099999999999</v>
      </c>
      <c r="BJ394" s="31">
        <f t="shared" si="1062"/>
        <v>26501.099999999999</v>
      </c>
      <c r="BK394" s="31">
        <f t="shared" si="1228"/>
        <v>0</v>
      </c>
      <c r="BL394" s="31">
        <f t="shared" si="1229"/>
        <v>0</v>
      </c>
      <c r="BM394" s="31">
        <f t="shared" si="1230"/>
        <v>0</v>
      </c>
      <c r="BN394" s="31">
        <f t="shared" si="1063"/>
        <v>26501.099999999999</v>
      </c>
      <c r="BO394" s="31">
        <f t="shared" si="1064"/>
        <v>26501.099999999999</v>
      </c>
      <c r="BP394" s="31">
        <f t="shared" si="1065"/>
        <v>26501.099999999999</v>
      </c>
      <c r="BQ394" s="31">
        <f t="shared" si="1231"/>
        <v>0</v>
      </c>
      <c r="BR394" s="31">
        <f t="shared" si="1232"/>
        <v>0</v>
      </c>
      <c r="BS394" s="31">
        <f t="shared" si="1066"/>
        <v>26501.099999999999</v>
      </c>
      <c r="BT394" s="31">
        <f t="shared" si="1067"/>
        <v>26501.099999999999</v>
      </c>
      <c r="BU394" s="31">
        <f t="shared" si="1068"/>
        <v>26501.099999999999</v>
      </c>
      <c r="BV394" s="31">
        <f t="shared" si="1233"/>
        <v>0</v>
      </c>
      <c r="BW394" s="31">
        <f t="shared" si="1234"/>
        <v>0</v>
      </c>
      <c r="BX394" s="31">
        <f t="shared" si="1069"/>
        <v>26501.099999999999</v>
      </c>
      <c r="BY394" s="31">
        <f t="shared" si="1070"/>
        <v>26501.099999999999</v>
      </c>
      <c r="BZ394" s="31">
        <f t="shared" si="1071"/>
        <v>26501.099999999999</v>
      </c>
      <c r="CA394" s="31">
        <f t="shared" si="1235"/>
        <v>0</v>
      </c>
      <c r="CB394" s="31">
        <f t="shared" si="1236"/>
        <v>0</v>
      </c>
      <c r="CC394" s="31">
        <f t="shared" si="1237"/>
        <v>0</v>
      </c>
      <c r="CD394" s="31">
        <f t="shared" si="1154"/>
        <v>26501.099999999999</v>
      </c>
      <c r="CE394" s="31">
        <f t="shared" si="1155"/>
        <v>26501.099999999999</v>
      </c>
      <c r="CF394" s="31">
        <f t="shared" si="1156"/>
        <v>26501.099999999999</v>
      </c>
      <c r="CG394" s="31">
        <f t="shared" si="1238"/>
        <v>0</v>
      </c>
      <c r="CH394" s="24"/>
      <c r="CI394" s="40"/>
      <c r="CO394" s="1" t="s">
        <v>31</v>
      </c>
    </row>
    <row r="395" ht="43.75">
      <c r="A395" s="16" t="s">
        <v>268</v>
      </c>
      <c r="B395" s="17">
        <v>600</v>
      </c>
      <c r="C395" s="16"/>
      <c r="D395" s="16"/>
      <c r="E395" s="39" t="s">
        <v>45</v>
      </c>
      <c r="F395" s="31">
        <f t="shared" si="1198"/>
        <v>26501.099999999999</v>
      </c>
      <c r="G395" s="31">
        <f t="shared" si="1199"/>
        <v>26501.099999999999</v>
      </c>
      <c r="H395" s="31">
        <f t="shared" si="1200"/>
        <v>26501.099999999999</v>
      </c>
      <c r="I395" s="31">
        <f t="shared" si="1201"/>
        <v>0</v>
      </c>
      <c r="J395" s="31">
        <f t="shared" si="1202"/>
        <v>0</v>
      </c>
      <c r="K395" s="31">
        <f t="shared" si="1203"/>
        <v>0</v>
      </c>
      <c r="L395" s="31">
        <f t="shared" si="1036"/>
        <v>26501.099999999999</v>
      </c>
      <c r="M395" s="31">
        <f t="shared" si="1037"/>
        <v>26501.099999999999</v>
      </c>
      <c r="N395" s="31">
        <f t="shared" si="1038"/>
        <v>26501.099999999999</v>
      </c>
      <c r="O395" s="31">
        <f t="shared" si="1204"/>
        <v>0</v>
      </c>
      <c r="P395" s="31">
        <f t="shared" si="1205"/>
        <v>0</v>
      </c>
      <c r="Q395" s="31">
        <f t="shared" si="1206"/>
        <v>0</v>
      </c>
      <c r="R395" s="31">
        <f t="shared" si="1039"/>
        <v>26501.099999999999</v>
      </c>
      <c r="S395" s="31">
        <f t="shared" si="1040"/>
        <v>26501.099999999999</v>
      </c>
      <c r="T395" s="31">
        <f t="shared" si="1041"/>
        <v>26501.099999999999</v>
      </c>
      <c r="U395" s="31">
        <f t="shared" si="1207"/>
        <v>0</v>
      </c>
      <c r="V395" s="31">
        <f t="shared" si="1208"/>
        <v>0</v>
      </c>
      <c r="W395" s="31">
        <f t="shared" si="1209"/>
        <v>0</v>
      </c>
      <c r="X395" s="31">
        <f t="shared" si="1042"/>
        <v>26501.099999999999</v>
      </c>
      <c r="Y395" s="31">
        <f t="shared" si="1043"/>
        <v>26501.099999999999</v>
      </c>
      <c r="Z395" s="31">
        <f t="shared" si="1044"/>
        <v>26501.099999999999</v>
      </c>
      <c r="AA395" s="31">
        <f t="shared" si="1210"/>
        <v>0</v>
      </c>
      <c r="AB395" s="31">
        <f t="shared" si="1211"/>
        <v>0</v>
      </c>
      <c r="AC395" s="31">
        <f t="shared" si="1212"/>
        <v>0</v>
      </c>
      <c r="AD395" s="31">
        <f t="shared" si="1045"/>
        <v>26501.099999999999</v>
      </c>
      <c r="AE395" s="31">
        <f t="shared" si="1046"/>
        <v>26501.099999999999</v>
      </c>
      <c r="AF395" s="31">
        <f t="shared" si="1047"/>
        <v>26501.099999999999</v>
      </c>
      <c r="AG395" s="31">
        <f t="shared" si="1213"/>
        <v>0</v>
      </c>
      <c r="AH395" s="31">
        <f t="shared" si="1214"/>
        <v>0</v>
      </c>
      <c r="AI395" s="31">
        <f t="shared" si="1215"/>
        <v>0</v>
      </c>
      <c r="AJ395" s="31">
        <f t="shared" si="1048"/>
        <v>26501.099999999999</v>
      </c>
      <c r="AK395" s="31">
        <f t="shared" si="1049"/>
        <v>26501.099999999999</v>
      </c>
      <c r="AL395" s="31">
        <f t="shared" si="1050"/>
        <v>26501.099999999999</v>
      </c>
      <c r="AM395" s="31">
        <f t="shared" si="1216"/>
        <v>0</v>
      </c>
      <c r="AN395" s="31">
        <f t="shared" si="1217"/>
        <v>0</v>
      </c>
      <c r="AO395" s="31">
        <f t="shared" si="1218"/>
        <v>0</v>
      </c>
      <c r="AP395" s="31">
        <f t="shared" si="1051"/>
        <v>26501.099999999999</v>
      </c>
      <c r="AQ395" s="31">
        <f t="shared" si="1052"/>
        <v>26501.099999999999</v>
      </c>
      <c r="AR395" s="31">
        <f t="shared" si="1053"/>
        <v>26501.099999999999</v>
      </c>
      <c r="AS395" s="31">
        <f t="shared" si="1219"/>
        <v>0</v>
      </c>
      <c r="AT395" s="31">
        <f t="shared" si="1220"/>
        <v>0</v>
      </c>
      <c r="AU395" s="31">
        <f t="shared" si="1221"/>
        <v>0</v>
      </c>
      <c r="AV395" s="31">
        <f t="shared" si="1054"/>
        <v>26501.099999999999</v>
      </c>
      <c r="AW395" s="31">
        <f t="shared" si="1055"/>
        <v>26501.099999999999</v>
      </c>
      <c r="AX395" s="31">
        <f t="shared" si="1056"/>
        <v>26501.099999999999</v>
      </c>
      <c r="AY395" s="31">
        <f t="shared" si="1222"/>
        <v>0</v>
      </c>
      <c r="AZ395" s="31">
        <f t="shared" si="1223"/>
        <v>0</v>
      </c>
      <c r="BA395" s="31">
        <f t="shared" si="1224"/>
        <v>0</v>
      </c>
      <c r="BB395" s="31">
        <f t="shared" si="1057"/>
        <v>26501.099999999999</v>
      </c>
      <c r="BC395" s="31">
        <f t="shared" si="1058"/>
        <v>26501.099999999999</v>
      </c>
      <c r="BD395" s="31">
        <f t="shared" si="1059"/>
        <v>26501.099999999999</v>
      </c>
      <c r="BE395" s="31">
        <f t="shared" si="1225"/>
        <v>0</v>
      </c>
      <c r="BF395" s="31">
        <f t="shared" si="1226"/>
        <v>0</v>
      </c>
      <c r="BG395" s="31">
        <f t="shared" si="1227"/>
        <v>0</v>
      </c>
      <c r="BH395" s="31">
        <f t="shared" si="1060"/>
        <v>26501.099999999999</v>
      </c>
      <c r="BI395" s="31">
        <f t="shared" si="1061"/>
        <v>26501.099999999999</v>
      </c>
      <c r="BJ395" s="31">
        <f t="shared" si="1062"/>
        <v>26501.099999999999</v>
      </c>
      <c r="BK395" s="31">
        <f t="shared" si="1228"/>
        <v>0</v>
      </c>
      <c r="BL395" s="31">
        <f t="shared" si="1229"/>
        <v>0</v>
      </c>
      <c r="BM395" s="31">
        <f t="shared" si="1230"/>
        <v>0</v>
      </c>
      <c r="BN395" s="31">
        <f t="shared" si="1063"/>
        <v>26501.099999999999</v>
      </c>
      <c r="BO395" s="31">
        <f t="shared" si="1064"/>
        <v>26501.099999999999</v>
      </c>
      <c r="BP395" s="31">
        <f t="shared" si="1065"/>
        <v>26501.099999999999</v>
      </c>
      <c r="BQ395" s="31">
        <f t="shared" si="1231"/>
        <v>0</v>
      </c>
      <c r="BR395" s="31">
        <f t="shared" si="1232"/>
        <v>0</v>
      </c>
      <c r="BS395" s="31">
        <f t="shared" si="1066"/>
        <v>26501.099999999999</v>
      </c>
      <c r="BT395" s="31">
        <f t="shared" si="1067"/>
        <v>26501.099999999999</v>
      </c>
      <c r="BU395" s="31">
        <f t="shared" si="1068"/>
        <v>26501.099999999999</v>
      </c>
      <c r="BV395" s="31">
        <f t="shared" si="1233"/>
        <v>0</v>
      </c>
      <c r="BW395" s="31">
        <f t="shared" si="1234"/>
        <v>0</v>
      </c>
      <c r="BX395" s="31">
        <f t="shared" si="1069"/>
        <v>26501.099999999999</v>
      </c>
      <c r="BY395" s="31">
        <f t="shared" si="1070"/>
        <v>26501.099999999999</v>
      </c>
      <c r="BZ395" s="31">
        <f t="shared" si="1071"/>
        <v>26501.099999999999</v>
      </c>
      <c r="CA395" s="31">
        <f t="shared" si="1235"/>
        <v>0</v>
      </c>
      <c r="CB395" s="31">
        <f t="shared" si="1236"/>
        <v>0</v>
      </c>
      <c r="CC395" s="31">
        <f t="shared" si="1237"/>
        <v>0</v>
      </c>
      <c r="CD395" s="31">
        <f t="shared" si="1154"/>
        <v>26501.099999999999</v>
      </c>
      <c r="CE395" s="31">
        <f t="shared" si="1155"/>
        <v>26501.099999999999</v>
      </c>
      <c r="CF395" s="31">
        <f t="shared" si="1156"/>
        <v>26501.099999999999</v>
      </c>
      <c r="CG395" s="31">
        <f t="shared" si="1238"/>
        <v>0</v>
      </c>
      <c r="CH395" s="24"/>
      <c r="CI395" s="40"/>
      <c r="CM395" s="1" t="s">
        <v>29</v>
      </c>
    </row>
    <row r="396" ht="65.650000000000006">
      <c r="A396" s="16" t="s">
        <v>268</v>
      </c>
      <c r="B396" s="17">
        <v>630</v>
      </c>
      <c r="C396" s="16"/>
      <c r="D396" s="16"/>
      <c r="E396" s="39" t="s">
        <v>51</v>
      </c>
      <c r="F396" s="31">
        <f t="shared" si="1198"/>
        <v>26501.099999999999</v>
      </c>
      <c r="G396" s="31">
        <f t="shared" si="1199"/>
        <v>26501.099999999999</v>
      </c>
      <c r="H396" s="31">
        <f t="shared" si="1200"/>
        <v>26501.099999999999</v>
      </c>
      <c r="I396" s="31">
        <f t="shared" si="1201"/>
        <v>0</v>
      </c>
      <c r="J396" s="31">
        <f t="shared" si="1202"/>
        <v>0</v>
      </c>
      <c r="K396" s="31">
        <f t="shared" si="1203"/>
        <v>0</v>
      </c>
      <c r="L396" s="31">
        <f t="shared" si="1036"/>
        <v>26501.099999999999</v>
      </c>
      <c r="M396" s="31">
        <f t="shared" si="1037"/>
        <v>26501.099999999999</v>
      </c>
      <c r="N396" s="31">
        <f t="shared" si="1038"/>
        <v>26501.099999999999</v>
      </c>
      <c r="O396" s="31">
        <f t="shared" si="1204"/>
        <v>0</v>
      </c>
      <c r="P396" s="31">
        <f t="shared" si="1205"/>
        <v>0</v>
      </c>
      <c r="Q396" s="31">
        <f t="shared" si="1206"/>
        <v>0</v>
      </c>
      <c r="R396" s="31">
        <f t="shared" si="1039"/>
        <v>26501.099999999999</v>
      </c>
      <c r="S396" s="31">
        <f t="shared" si="1040"/>
        <v>26501.099999999999</v>
      </c>
      <c r="T396" s="31">
        <f t="shared" si="1041"/>
        <v>26501.099999999999</v>
      </c>
      <c r="U396" s="31">
        <f t="shared" si="1207"/>
        <v>0</v>
      </c>
      <c r="V396" s="31">
        <f t="shared" si="1208"/>
        <v>0</v>
      </c>
      <c r="W396" s="31">
        <f t="shared" si="1209"/>
        <v>0</v>
      </c>
      <c r="X396" s="31">
        <f t="shared" si="1042"/>
        <v>26501.099999999999</v>
      </c>
      <c r="Y396" s="31">
        <f t="shared" si="1043"/>
        <v>26501.099999999999</v>
      </c>
      <c r="Z396" s="31">
        <f t="shared" si="1044"/>
        <v>26501.099999999999</v>
      </c>
      <c r="AA396" s="31">
        <f t="shared" si="1210"/>
        <v>0</v>
      </c>
      <c r="AB396" s="31">
        <f t="shared" si="1211"/>
        <v>0</v>
      </c>
      <c r="AC396" s="31">
        <f t="shared" si="1212"/>
        <v>0</v>
      </c>
      <c r="AD396" s="31">
        <f t="shared" si="1045"/>
        <v>26501.099999999999</v>
      </c>
      <c r="AE396" s="31">
        <f t="shared" si="1046"/>
        <v>26501.099999999999</v>
      </c>
      <c r="AF396" s="31">
        <f t="shared" si="1047"/>
        <v>26501.099999999999</v>
      </c>
      <c r="AG396" s="31">
        <f t="shared" si="1213"/>
        <v>0</v>
      </c>
      <c r="AH396" s="31">
        <f t="shared" si="1214"/>
        <v>0</v>
      </c>
      <c r="AI396" s="31">
        <f t="shared" si="1215"/>
        <v>0</v>
      </c>
      <c r="AJ396" s="31">
        <f t="shared" si="1048"/>
        <v>26501.099999999999</v>
      </c>
      <c r="AK396" s="31">
        <f t="shared" si="1049"/>
        <v>26501.099999999999</v>
      </c>
      <c r="AL396" s="31">
        <f t="shared" si="1050"/>
        <v>26501.099999999999</v>
      </c>
      <c r="AM396" s="31">
        <f t="shared" si="1216"/>
        <v>0</v>
      </c>
      <c r="AN396" s="31">
        <f t="shared" si="1217"/>
        <v>0</v>
      </c>
      <c r="AO396" s="31">
        <f t="shared" si="1218"/>
        <v>0</v>
      </c>
      <c r="AP396" s="31">
        <f t="shared" si="1051"/>
        <v>26501.099999999999</v>
      </c>
      <c r="AQ396" s="31">
        <f t="shared" si="1052"/>
        <v>26501.099999999999</v>
      </c>
      <c r="AR396" s="31">
        <f t="shared" si="1053"/>
        <v>26501.099999999999</v>
      </c>
      <c r="AS396" s="31">
        <f t="shared" si="1219"/>
        <v>0</v>
      </c>
      <c r="AT396" s="31">
        <f t="shared" si="1220"/>
        <v>0</v>
      </c>
      <c r="AU396" s="31">
        <f t="shared" si="1221"/>
        <v>0</v>
      </c>
      <c r="AV396" s="31">
        <f t="shared" si="1054"/>
        <v>26501.099999999999</v>
      </c>
      <c r="AW396" s="31">
        <f t="shared" si="1055"/>
        <v>26501.099999999999</v>
      </c>
      <c r="AX396" s="31">
        <f t="shared" si="1056"/>
        <v>26501.099999999999</v>
      </c>
      <c r="AY396" s="31">
        <f t="shared" si="1222"/>
        <v>0</v>
      </c>
      <c r="AZ396" s="31">
        <f t="shared" si="1223"/>
        <v>0</v>
      </c>
      <c r="BA396" s="31">
        <f t="shared" si="1224"/>
        <v>0</v>
      </c>
      <c r="BB396" s="31">
        <f t="shared" si="1057"/>
        <v>26501.099999999999</v>
      </c>
      <c r="BC396" s="31">
        <f t="shared" si="1058"/>
        <v>26501.099999999999</v>
      </c>
      <c r="BD396" s="31">
        <f t="shared" si="1059"/>
        <v>26501.099999999999</v>
      </c>
      <c r="BE396" s="31">
        <f t="shared" si="1225"/>
        <v>0</v>
      </c>
      <c r="BF396" s="31">
        <f t="shared" si="1226"/>
        <v>0</v>
      </c>
      <c r="BG396" s="31">
        <f t="shared" si="1227"/>
        <v>0</v>
      </c>
      <c r="BH396" s="31">
        <f t="shared" si="1060"/>
        <v>26501.099999999999</v>
      </c>
      <c r="BI396" s="31">
        <f t="shared" si="1061"/>
        <v>26501.099999999999</v>
      </c>
      <c r="BJ396" s="31">
        <f t="shared" si="1062"/>
        <v>26501.099999999999</v>
      </c>
      <c r="BK396" s="31">
        <f t="shared" si="1228"/>
        <v>0</v>
      </c>
      <c r="BL396" s="31">
        <f t="shared" si="1229"/>
        <v>0</v>
      </c>
      <c r="BM396" s="31">
        <f t="shared" si="1230"/>
        <v>0</v>
      </c>
      <c r="BN396" s="31">
        <f t="shared" si="1063"/>
        <v>26501.099999999999</v>
      </c>
      <c r="BO396" s="31">
        <f t="shared" si="1064"/>
        <v>26501.099999999999</v>
      </c>
      <c r="BP396" s="31">
        <f t="shared" si="1065"/>
        <v>26501.099999999999</v>
      </c>
      <c r="BQ396" s="31">
        <f t="shared" si="1231"/>
        <v>0</v>
      </c>
      <c r="BR396" s="31">
        <f t="shared" si="1232"/>
        <v>0</v>
      </c>
      <c r="BS396" s="31">
        <f t="shared" si="1066"/>
        <v>26501.099999999999</v>
      </c>
      <c r="BT396" s="31">
        <f t="shared" si="1067"/>
        <v>26501.099999999999</v>
      </c>
      <c r="BU396" s="31">
        <f t="shared" si="1068"/>
        <v>26501.099999999999</v>
      </c>
      <c r="BV396" s="31">
        <f t="shared" si="1233"/>
        <v>0</v>
      </c>
      <c r="BW396" s="31">
        <f t="shared" si="1234"/>
        <v>0</v>
      </c>
      <c r="BX396" s="31">
        <f t="shared" si="1069"/>
        <v>26501.099999999999</v>
      </c>
      <c r="BY396" s="31">
        <f t="shared" si="1070"/>
        <v>26501.099999999999</v>
      </c>
      <c r="BZ396" s="31">
        <f t="shared" si="1071"/>
        <v>26501.099999999999</v>
      </c>
      <c r="CA396" s="31">
        <f t="shared" si="1235"/>
        <v>0</v>
      </c>
      <c r="CB396" s="31">
        <f t="shared" si="1236"/>
        <v>0</v>
      </c>
      <c r="CC396" s="31">
        <f t="shared" si="1237"/>
        <v>0</v>
      </c>
      <c r="CD396" s="31">
        <f t="shared" si="1154"/>
        <v>26501.099999999999</v>
      </c>
      <c r="CE396" s="31">
        <f t="shared" si="1155"/>
        <v>26501.099999999999</v>
      </c>
      <c r="CF396" s="31">
        <f t="shared" si="1156"/>
        <v>26501.099999999999</v>
      </c>
      <c r="CG396" s="31">
        <f t="shared" si="1238"/>
        <v>0</v>
      </c>
      <c r="CH396" s="24"/>
      <c r="CI396" s="40"/>
      <c r="CN396" s="1" t="s">
        <v>30</v>
      </c>
    </row>
    <row r="397" ht="15">
      <c r="A397" s="16" t="s">
        <v>268</v>
      </c>
      <c r="B397" s="17">
        <v>630</v>
      </c>
      <c r="C397" s="16" t="s">
        <v>47</v>
      </c>
      <c r="D397" s="16" t="s">
        <v>47</v>
      </c>
      <c r="E397" s="39" t="s">
        <v>48</v>
      </c>
      <c r="F397" s="31">
        <v>26501.099999999999</v>
      </c>
      <c r="G397" s="31">
        <v>26501.099999999999</v>
      </c>
      <c r="H397" s="31">
        <v>26501.099999999999</v>
      </c>
      <c r="I397" s="31"/>
      <c r="J397" s="31"/>
      <c r="K397" s="31"/>
      <c r="L397" s="31">
        <f t="shared" ref="L397:L460" si="1239">F397+I397</f>
        <v>26501.099999999999</v>
      </c>
      <c r="M397" s="31">
        <f t="shared" ref="M397:M460" si="1240">G397+J397</f>
        <v>26501.099999999999</v>
      </c>
      <c r="N397" s="31">
        <f t="shared" ref="N397:N460" si="1241">H397+K397</f>
        <v>26501.099999999999</v>
      </c>
      <c r="O397" s="31"/>
      <c r="P397" s="31"/>
      <c r="Q397" s="31"/>
      <c r="R397" s="31">
        <f t="shared" ref="R397:R460" si="1242">L397+O397</f>
        <v>26501.099999999999</v>
      </c>
      <c r="S397" s="31">
        <f t="shared" ref="S397:S460" si="1243">M397+P397</f>
        <v>26501.099999999999</v>
      </c>
      <c r="T397" s="31">
        <f t="shared" ref="T397:T460" si="1244">N397+Q397</f>
        <v>26501.099999999999</v>
      </c>
      <c r="U397" s="31"/>
      <c r="V397" s="31"/>
      <c r="W397" s="31"/>
      <c r="X397" s="31">
        <f t="shared" ref="X397:X460" si="1245">R397+U397</f>
        <v>26501.099999999999</v>
      </c>
      <c r="Y397" s="31">
        <f t="shared" ref="Y397:Y460" si="1246">S397+V397</f>
        <v>26501.099999999999</v>
      </c>
      <c r="Z397" s="31">
        <f t="shared" ref="Z397:Z460" si="1247">T397+W397</f>
        <v>26501.099999999999</v>
      </c>
      <c r="AA397" s="31"/>
      <c r="AB397" s="31"/>
      <c r="AC397" s="31"/>
      <c r="AD397" s="31">
        <f t="shared" ref="AD397:AD460" si="1248">X397+AA397</f>
        <v>26501.099999999999</v>
      </c>
      <c r="AE397" s="31">
        <f t="shared" ref="AE397:AE460" si="1249">Y397+AB397</f>
        <v>26501.099999999999</v>
      </c>
      <c r="AF397" s="31">
        <f t="shared" ref="AF397:AF460" si="1250">Z397+AC397</f>
        <v>26501.099999999999</v>
      </c>
      <c r="AG397" s="31"/>
      <c r="AH397" s="31"/>
      <c r="AI397" s="31"/>
      <c r="AJ397" s="31">
        <f t="shared" ref="AJ397:AJ460" si="1251">AD397+AG397</f>
        <v>26501.099999999999</v>
      </c>
      <c r="AK397" s="31">
        <f t="shared" ref="AK397:AK460" si="1252">AE397+AH397</f>
        <v>26501.099999999999</v>
      </c>
      <c r="AL397" s="31">
        <f t="shared" ref="AL397:AL460" si="1253">AF397+AI397</f>
        <v>26501.099999999999</v>
      </c>
      <c r="AM397" s="31"/>
      <c r="AN397" s="31"/>
      <c r="AO397" s="31"/>
      <c r="AP397" s="31">
        <f t="shared" ref="AP397:AP460" si="1254">AJ397+AM397</f>
        <v>26501.099999999999</v>
      </c>
      <c r="AQ397" s="31">
        <f t="shared" ref="AQ397:AQ460" si="1255">AK397+AN397</f>
        <v>26501.099999999999</v>
      </c>
      <c r="AR397" s="31">
        <f t="shared" ref="AR397:AR460" si="1256">AL397+AO397</f>
        <v>26501.099999999999</v>
      </c>
      <c r="AS397" s="31"/>
      <c r="AT397" s="31"/>
      <c r="AU397" s="31"/>
      <c r="AV397" s="31">
        <f t="shared" ref="AV397:AV460" si="1257">AP397+AS397</f>
        <v>26501.099999999999</v>
      </c>
      <c r="AW397" s="31">
        <f t="shared" ref="AW397:AW460" si="1258">AQ397+AT397</f>
        <v>26501.099999999999</v>
      </c>
      <c r="AX397" s="31">
        <f t="shared" ref="AX397:AX460" si="1259">AR397+AU397</f>
        <v>26501.099999999999</v>
      </c>
      <c r="AY397" s="31"/>
      <c r="AZ397" s="31"/>
      <c r="BA397" s="31"/>
      <c r="BB397" s="31">
        <f t="shared" ref="BB397:BB460" si="1260">AV397+AY397</f>
        <v>26501.099999999999</v>
      </c>
      <c r="BC397" s="31">
        <f t="shared" ref="BC397:BC460" si="1261">AW397+AZ397</f>
        <v>26501.099999999999</v>
      </c>
      <c r="BD397" s="31">
        <f t="shared" ref="BD397:BD460" si="1262">AX397+BA397</f>
        <v>26501.099999999999</v>
      </c>
      <c r="BE397" s="31"/>
      <c r="BF397" s="31"/>
      <c r="BG397" s="31"/>
      <c r="BH397" s="31">
        <f t="shared" ref="BH397:BH460" si="1263">BB397+BE397</f>
        <v>26501.099999999999</v>
      </c>
      <c r="BI397" s="31">
        <f t="shared" ref="BI397:BI460" si="1264">BC397+BF397</f>
        <v>26501.099999999999</v>
      </c>
      <c r="BJ397" s="31">
        <f t="shared" ref="BJ397:BJ460" si="1265">BD397+BG397</f>
        <v>26501.099999999999</v>
      </c>
      <c r="BK397" s="31"/>
      <c r="BL397" s="31"/>
      <c r="BM397" s="31"/>
      <c r="BN397" s="31">
        <f t="shared" ref="BN397:BN460" si="1266">BH397+BK397</f>
        <v>26501.099999999999</v>
      </c>
      <c r="BO397" s="31">
        <f t="shared" ref="BO397:BO460" si="1267">BI397+BL397</f>
        <v>26501.099999999999</v>
      </c>
      <c r="BP397" s="31">
        <f t="shared" ref="BP397:BP460" si="1268">BJ397+BM397</f>
        <v>26501.099999999999</v>
      </c>
      <c r="BQ397" s="31"/>
      <c r="BR397" s="31"/>
      <c r="BS397" s="31">
        <f t="shared" ref="BS397:BS460" si="1269">BQ397+BN397</f>
        <v>26501.099999999999</v>
      </c>
      <c r="BT397" s="31">
        <f t="shared" ref="BT397:BT460" si="1270">BR397+BO397</f>
        <v>26501.099999999999</v>
      </c>
      <c r="BU397" s="31">
        <f t="shared" ref="BU397:BU460" si="1271">BP397</f>
        <v>26501.099999999999</v>
      </c>
      <c r="BV397" s="31"/>
      <c r="BW397" s="31"/>
      <c r="BX397" s="31">
        <f t="shared" ref="BX397:BX460" si="1272">BS397</f>
        <v>26501.099999999999</v>
      </c>
      <c r="BY397" s="31">
        <f t="shared" ref="BY397:BY460" si="1273">BT397+BV397</f>
        <v>26501.099999999999</v>
      </c>
      <c r="BZ397" s="31">
        <f t="shared" ref="BZ397:BZ460" si="1274">BU397+BW397</f>
        <v>26501.099999999999</v>
      </c>
      <c r="CA397" s="31"/>
      <c r="CB397" s="31"/>
      <c r="CC397" s="31"/>
      <c r="CD397" s="31">
        <f t="shared" si="1154"/>
        <v>26501.099999999999</v>
      </c>
      <c r="CE397" s="31">
        <f t="shared" si="1155"/>
        <v>26501.099999999999</v>
      </c>
      <c r="CF397" s="31">
        <f t="shared" si="1156"/>
        <v>26501.099999999999</v>
      </c>
      <c r="CG397" s="31"/>
      <c r="CH397" s="24"/>
      <c r="CI397" s="40"/>
    </row>
    <row r="398" s="26" customFormat="1" ht="43.75">
      <c r="A398" s="27" t="s">
        <v>270</v>
      </c>
      <c r="B398" s="28"/>
      <c r="C398" s="27"/>
      <c r="D398" s="27"/>
      <c r="E398" s="29" t="s">
        <v>271</v>
      </c>
      <c r="F398" s="30">
        <f>F399+F463</f>
        <v>1182371.3999999999</v>
      </c>
      <c r="G398" s="30">
        <f>G399+G463</f>
        <v>1500957.8</v>
      </c>
      <c r="H398" s="30">
        <f>H399+H463</f>
        <v>1463368.3999999999</v>
      </c>
      <c r="I398" s="30">
        <f>I399+I463</f>
        <v>21548.299999999999</v>
      </c>
      <c r="J398" s="30">
        <f>J399+J463</f>
        <v>-5883.3000000000002</v>
      </c>
      <c r="K398" s="30">
        <f>K399+K463</f>
        <v>-15858.4</v>
      </c>
      <c r="L398" s="30">
        <f t="shared" si="1239"/>
        <v>1203919.7</v>
      </c>
      <c r="M398" s="30">
        <f t="shared" si="1240"/>
        <v>1495074.5</v>
      </c>
      <c r="N398" s="30">
        <f t="shared" si="1241"/>
        <v>1447510</v>
      </c>
      <c r="O398" s="30">
        <f>O399+O463</f>
        <v>162491.14499999999</v>
      </c>
      <c r="P398" s="30">
        <f>P399+P463</f>
        <v>0</v>
      </c>
      <c r="Q398" s="30">
        <f>Q399+Q463</f>
        <v>0</v>
      </c>
      <c r="R398" s="30">
        <f t="shared" si="1242"/>
        <v>1366410.845</v>
      </c>
      <c r="S398" s="30">
        <f t="shared" si="1243"/>
        <v>1495074.5</v>
      </c>
      <c r="T398" s="30">
        <f t="shared" si="1244"/>
        <v>1447510</v>
      </c>
      <c r="U398" s="30">
        <f>U399+U463</f>
        <v>0</v>
      </c>
      <c r="V398" s="30">
        <f>V399+V463</f>
        <v>0</v>
      </c>
      <c r="W398" s="30">
        <f>W399+W463</f>
        <v>0</v>
      </c>
      <c r="X398" s="30">
        <f t="shared" si="1245"/>
        <v>1366410.845</v>
      </c>
      <c r="Y398" s="30">
        <f t="shared" si="1246"/>
        <v>1495074.5</v>
      </c>
      <c r="Z398" s="30">
        <f t="shared" si="1247"/>
        <v>1447510</v>
      </c>
      <c r="AA398" s="30">
        <f>AA399+AA463</f>
        <v>0</v>
      </c>
      <c r="AB398" s="30">
        <f>AB399+AB463</f>
        <v>0</v>
      </c>
      <c r="AC398" s="30">
        <f>AC399+AC463</f>
        <v>0</v>
      </c>
      <c r="AD398" s="30">
        <f t="shared" si="1248"/>
        <v>1366410.845</v>
      </c>
      <c r="AE398" s="30">
        <f t="shared" si="1249"/>
        <v>1495074.5</v>
      </c>
      <c r="AF398" s="30">
        <f t="shared" si="1250"/>
        <v>1447510</v>
      </c>
      <c r="AG398" s="30">
        <f>AG399+AG463</f>
        <v>0</v>
      </c>
      <c r="AH398" s="30">
        <f>AH399+AH463</f>
        <v>0</v>
      </c>
      <c r="AI398" s="30">
        <f>AI399+AI463</f>
        <v>0</v>
      </c>
      <c r="AJ398" s="30">
        <f t="shared" si="1251"/>
        <v>1366410.845</v>
      </c>
      <c r="AK398" s="30">
        <f t="shared" si="1252"/>
        <v>1495074.5</v>
      </c>
      <c r="AL398" s="30">
        <f t="shared" si="1253"/>
        <v>1447510</v>
      </c>
      <c r="AM398" s="30">
        <f>AM399+AM463</f>
        <v>6227.5439999999999</v>
      </c>
      <c r="AN398" s="30">
        <f>AN399+AN463</f>
        <v>0</v>
      </c>
      <c r="AO398" s="30">
        <f>AO399+AO463</f>
        <v>0</v>
      </c>
      <c r="AP398" s="30">
        <f t="shared" si="1254"/>
        <v>1372638.389</v>
      </c>
      <c r="AQ398" s="30">
        <f t="shared" si="1255"/>
        <v>1495074.5</v>
      </c>
      <c r="AR398" s="30">
        <f t="shared" si="1256"/>
        <v>1447510</v>
      </c>
      <c r="AS398" s="30">
        <f>AS399+AS463</f>
        <v>0</v>
      </c>
      <c r="AT398" s="30">
        <f>AT399+AT463</f>
        <v>0</v>
      </c>
      <c r="AU398" s="30">
        <f>AU399+AU463</f>
        <v>0</v>
      </c>
      <c r="AV398" s="30">
        <f t="shared" si="1257"/>
        <v>1372638.389</v>
      </c>
      <c r="AW398" s="30">
        <f t="shared" si="1258"/>
        <v>1495074.5</v>
      </c>
      <c r="AX398" s="30">
        <f t="shared" si="1259"/>
        <v>1447510</v>
      </c>
      <c r="AY398" s="30">
        <f>AY399+AY463</f>
        <v>33053.861999999994</v>
      </c>
      <c r="AZ398" s="30">
        <f>AZ399+AZ463</f>
        <v>25889.006999999998</v>
      </c>
      <c r="BA398" s="30">
        <f>BA399+BA463</f>
        <v>42117.649000000005</v>
      </c>
      <c r="BB398" s="30">
        <f t="shared" si="1260"/>
        <v>1405692.2509999999</v>
      </c>
      <c r="BC398" s="30">
        <f t="shared" si="1261"/>
        <v>1520963.507</v>
      </c>
      <c r="BD398" s="30">
        <f t="shared" si="1262"/>
        <v>1489627.649</v>
      </c>
      <c r="BE398" s="30">
        <f>BE399+BE463</f>
        <v>-384</v>
      </c>
      <c r="BF398" s="30">
        <f>BF399+BF463</f>
        <v>0</v>
      </c>
      <c r="BG398" s="30">
        <f>BG399+BG463</f>
        <v>0</v>
      </c>
      <c r="BH398" s="30">
        <f t="shared" si="1263"/>
        <v>1405308.2509999999</v>
      </c>
      <c r="BI398" s="30">
        <f t="shared" si="1264"/>
        <v>1520963.507</v>
      </c>
      <c r="BJ398" s="30">
        <f t="shared" si="1265"/>
        <v>1489627.649</v>
      </c>
      <c r="BK398" s="30">
        <f>BK399+BK463</f>
        <v>54888.75</v>
      </c>
      <c r="BL398" s="30">
        <f>BL399+BL463</f>
        <v>0</v>
      </c>
      <c r="BM398" s="30">
        <f>BM399+BM463</f>
        <v>0</v>
      </c>
      <c r="BN398" s="30">
        <f t="shared" si="1266"/>
        <v>1460197.0009999999</v>
      </c>
      <c r="BO398" s="30">
        <f t="shared" si="1267"/>
        <v>1520963.507</v>
      </c>
      <c r="BP398" s="30">
        <f t="shared" si="1268"/>
        <v>1489627.649</v>
      </c>
      <c r="BQ398" s="30">
        <f>BQ399+BQ463</f>
        <v>0</v>
      </c>
      <c r="BR398" s="30">
        <f>BR399+BR463</f>
        <v>0</v>
      </c>
      <c r="BS398" s="31">
        <f t="shared" si="1269"/>
        <v>1460197.0009999999</v>
      </c>
      <c r="BT398" s="31">
        <f t="shared" si="1270"/>
        <v>1520963.507</v>
      </c>
      <c r="BU398" s="31">
        <f t="shared" si="1271"/>
        <v>1489627.649</v>
      </c>
      <c r="BV398" s="30">
        <f>BV399+BV463</f>
        <v>0</v>
      </c>
      <c r="BW398" s="30">
        <f>BW399+BW463</f>
        <v>0</v>
      </c>
      <c r="BX398" s="30">
        <f t="shared" si="1272"/>
        <v>1460197.0009999999</v>
      </c>
      <c r="BY398" s="30">
        <f t="shared" si="1273"/>
        <v>1520963.507</v>
      </c>
      <c r="BZ398" s="30">
        <f t="shared" si="1274"/>
        <v>1489627.649</v>
      </c>
      <c r="CA398" s="30">
        <f>CA399+CA463</f>
        <v>15140.778000000002</v>
      </c>
      <c r="CB398" s="30">
        <f>CB399+CB463</f>
        <v>0</v>
      </c>
      <c r="CC398" s="30">
        <f>CC399+CC463</f>
        <v>0</v>
      </c>
      <c r="CD398" s="30">
        <f t="shared" si="1154"/>
        <v>1475337.7789999999</v>
      </c>
      <c r="CE398" s="30">
        <f t="shared" si="1155"/>
        <v>1520963.507</v>
      </c>
      <c r="CF398" s="30">
        <f t="shared" si="1156"/>
        <v>1489627.649</v>
      </c>
      <c r="CG398" s="30">
        <f>CG399+CG463</f>
        <v>0</v>
      </c>
      <c r="CH398" s="24"/>
      <c r="CI398" s="40"/>
      <c r="CJ398" s="26" t="s">
        <v>26</v>
      </c>
    </row>
    <row r="399" s="33" customFormat="1" ht="29.850000000000001">
      <c r="A399" s="34" t="s">
        <v>272</v>
      </c>
      <c r="B399" s="35"/>
      <c r="C399" s="34"/>
      <c r="D399" s="34"/>
      <c r="E399" s="36" t="s">
        <v>273</v>
      </c>
      <c r="F399" s="37">
        <f>F400+F419+F454</f>
        <v>151471.89999999999</v>
      </c>
      <c r="G399" s="37">
        <f>G400+G419+G454</f>
        <v>462930.5</v>
      </c>
      <c r="H399" s="37">
        <f>H400+H419+H454</f>
        <v>425341.09999999998</v>
      </c>
      <c r="I399" s="37">
        <f>I400+I419+I454</f>
        <v>22145.299999999999</v>
      </c>
      <c r="J399" s="37">
        <f>J400+J419+J454</f>
        <v>-5286.3000000000002</v>
      </c>
      <c r="K399" s="37">
        <f>K400+K419+K454</f>
        <v>-15261.4</v>
      </c>
      <c r="L399" s="37">
        <f t="shared" si="1239"/>
        <v>173617.19999999998</v>
      </c>
      <c r="M399" s="37">
        <f t="shared" si="1240"/>
        <v>457644.20000000001</v>
      </c>
      <c r="N399" s="37">
        <f t="shared" si="1241"/>
        <v>410079.69999999995</v>
      </c>
      <c r="O399" s="37">
        <f>O400+O419+O454</f>
        <v>162491.14499999999</v>
      </c>
      <c r="P399" s="37">
        <f>P400+P419+P454</f>
        <v>0</v>
      </c>
      <c r="Q399" s="37">
        <f>Q400+Q419+Q454</f>
        <v>0</v>
      </c>
      <c r="R399" s="37">
        <f t="shared" si="1242"/>
        <v>336108.34499999997</v>
      </c>
      <c r="S399" s="37">
        <f t="shared" si="1243"/>
        <v>457644.20000000001</v>
      </c>
      <c r="T399" s="37">
        <f t="shared" si="1244"/>
        <v>410079.69999999995</v>
      </c>
      <c r="U399" s="37">
        <f>U400+U419+U454</f>
        <v>0</v>
      </c>
      <c r="V399" s="37">
        <f>V400+V419+V454</f>
        <v>0</v>
      </c>
      <c r="W399" s="37">
        <f>W400+W419+W454</f>
        <v>0</v>
      </c>
      <c r="X399" s="37">
        <f t="shared" si="1245"/>
        <v>336108.34499999997</v>
      </c>
      <c r="Y399" s="37">
        <f t="shared" si="1246"/>
        <v>457644.20000000001</v>
      </c>
      <c r="Z399" s="37">
        <f t="shared" si="1247"/>
        <v>410079.69999999995</v>
      </c>
      <c r="AA399" s="37">
        <f>AA400+AA419+AA454</f>
        <v>0</v>
      </c>
      <c r="AB399" s="37">
        <f>AB400+AB419+AB454</f>
        <v>0</v>
      </c>
      <c r="AC399" s="37">
        <f>AC400+AC419+AC454</f>
        <v>0</v>
      </c>
      <c r="AD399" s="37">
        <f t="shared" si="1248"/>
        <v>336108.34499999997</v>
      </c>
      <c r="AE399" s="37">
        <f t="shared" si="1249"/>
        <v>457644.20000000001</v>
      </c>
      <c r="AF399" s="37">
        <f t="shared" si="1250"/>
        <v>410079.69999999995</v>
      </c>
      <c r="AG399" s="37">
        <f>AG400+AG419+AG454</f>
        <v>0</v>
      </c>
      <c r="AH399" s="37">
        <f>AH400+AH419+AH454</f>
        <v>0</v>
      </c>
      <c r="AI399" s="37">
        <f>AI400+AI419+AI454</f>
        <v>0</v>
      </c>
      <c r="AJ399" s="37">
        <f t="shared" si="1251"/>
        <v>336108.34499999997</v>
      </c>
      <c r="AK399" s="37">
        <f t="shared" si="1252"/>
        <v>457644.20000000001</v>
      </c>
      <c r="AL399" s="37">
        <f t="shared" si="1253"/>
        <v>410079.69999999995</v>
      </c>
      <c r="AM399" s="37">
        <f>AM400+AM419+AM454</f>
        <v>5881.991</v>
      </c>
      <c r="AN399" s="37">
        <f>AN400+AN419+AN454</f>
        <v>0</v>
      </c>
      <c r="AO399" s="37">
        <f>AO400+AO419+AO454</f>
        <v>0</v>
      </c>
      <c r="AP399" s="37">
        <f t="shared" si="1254"/>
        <v>341990.33599999995</v>
      </c>
      <c r="AQ399" s="37">
        <f t="shared" si="1255"/>
        <v>457644.20000000001</v>
      </c>
      <c r="AR399" s="37">
        <f t="shared" si="1256"/>
        <v>410079.69999999995</v>
      </c>
      <c r="AS399" s="37">
        <f>AS400+AS419+AS454</f>
        <v>0</v>
      </c>
      <c r="AT399" s="37">
        <f>AT400+AT419+AT454</f>
        <v>0</v>
      </c>
      <c r="AU399" s="37">
        <f>AU400+AU419+AU454</f>
        <v>0</v>
      </c>
      <c r="AV399" s="37">
        <f t="shared" si="1257"/>
        <v>341990.33599999995</v>
      </c>
      <c r="AW399" s="37">
        <f t="shared" si="1258"/>
        <v>457644.20000000001</v>
      </c>
      <c r="AX399" s="37">
        <f t="shared" si="1259"/>
        <v>410079.69999999995</v>
      </c>
      <c r="AY399" s="37">
        <f>AY400+AY419+AY454</f>
        <v>22324.472999999998</v>
      </c>
      <c r="AZ399" s="37">
        <f>AZ400+AZ419+AZ454</f>
        <v>0</v>
      </c>
      <c r="BA399" s="37">
        <f>BA400+BA419+BA454</f>
        <v>0</v>
      </c>
      <c r="BB399" s="37">
        <f t="shared" si="1260"/>
        <v>364314.80899999995</v>
      </c>
      <c r="BC399" s="37">
        <f t="shared" si="1261"/>
        <v>457644.20000000001</v>
      </c>
      <c r="BD399" s="37">
        <f t="shared" si="1262"/>
        <v>410079.69999999995</v>
      </c>
      <c r="BE399" s="37">
        <f>BE400+BE419+BE454</f>
        <v>0</v>
      </c>
      <c r="BF399" s="37">
        <f>BF400+BF419+BF454</f>
        <v>0</v>
      </c>
      <c r="BG399" s="37">
        <f>BG400+BG419+BG454</f>
        <v>0</v>
      </c>
      <c r="BH399" s="37">
        <f t="shared" si="1263"/>
        <v>364314.80899999995</v>
      </c>
      <c r="BI399" s="37">
        <f t="shared" si="1264"/>
        <v>457644.20000000001</v>
      </c>
      <c r="BJ399" s="37">
        <f t="shared" si="1265"/>
        <v>410079.69999999995</v>
      </c>
      <c r="BK399" s="37">
        <f>BK400+BK419+BK454</f>
        <v>2455.4000000000001</v>
      </c>
      <c r="BL399" s="37">
        <f>BL400+BL419+BL454</f>
        <v>0</v>
      </c>
      <c r="BM399" s="37">
        <f>BM400+BM419+BM454</f>
        <v>0</v>
      </c>
      <c r="BN399" s="37">
        <f t="shared" si="1266"/>
        <v>366770.20899999997</v>
      </c>
      <c r="BO399" s="37">
        <f t="shared" si="1267"/>
        <v>457644.20000000001</v>
      </c>
      <c r="BP399" s="37">
        <f t="shared" si="1268"/>
        <v>410079.69999999995</v>
      </c>
      <c r="BQ399" s="37">
        <f>BQ400+BQ419+BQ454</f>
        <v>0</v>
      </c>
      <c r="BR399" s="37">
        <f>BR400+BR419+BR454</f>
        <v>0</v>
      </c>
      <c r="BS399" s="31">
        <f t="shared" si="1269"/>
        <v>366770.20899999997</v>
      </c>
      <c r="BT399" s="31">
        <f t="shared" si="1270"/>
        <v>457644.20000000001</v>
      </c>
      <c r="BU399" s="31">
        <f t="shared" si="1271"/>
        <v>410079.69999999995</v>
      </c>
      <c r="BV399" s="37">
        <f>BV400+BV419+BV454</f>
        <v>0</v>
      </c>
      <c r="BW399" s="37">
        <f>BW400+BW419+BW454</f>
        <v>0</v>
      </c>
      <c r="BX399" s="37">
        <f t="shared" si="1272"/>
        <v>366770.20899999997</v>
      </c>
      <c r="BY399" s="37">
        <f t="shared" si="1273"/>
        <v>457644.20000000001</v>
      </c>
      <c r="BZ399" s="37">
        <f t="shared" si="1274"/>
        <v>410079.69999999995</v>
      </c>
      <c r="CA399" s="37">
        <f>CA400+CA419+CA454</f>
        <v>2415.0479999999998</v>
      </c>
      <c r="CB399" s="37">
        <f>CB400+CB419+CB454</f>
        <v>0</v>
      </c>
      <c r="CC399" s="37">
        <f>CC400+CC419+CC454</f>
        <v>0</v>
      </c>
      <c r="CD399" s="37">
        <f t="shared" si="1154"/>
        <v>369185.25699999998</v>
      </c>
      <c r="CE399" s="37">
        <f t="shared" si="1155"/>
        <v>457644.20000000001</v>
      </c>
      <c r="CF399" s="37">
        <f t="shared" si="1156"/>
        <v>410079.69999999995</v>
      </c>
      <c r="CG399" s="37">
        <f>CG400+CG419+CG454</f>
        <v>0</v>
      </c>
      <c r="CH399" s="24"/>
      <c r="CI399" s="38"/>
      <c r="CK399" s="33" t="s">
        <v>27</v>
      </c>
    </row>
    <row r="400" ht="57.700000000000003">
      <c r="A400" s="16" t="s">
        <v>274</v>
      </c>
      <c r="B400" s="17"/>
      <c r="C400" s="16"/>
      <c r="D400" s="16"/>
      <c r="E400" s="39" t="s">
        <v>275</v>
      </c>
      <c r="F400" s="31">
        <f>F405+F409+F413+F401</f>
        <v>34000.099999999999</v>
      </c>
      <c r="G400" s="31">
        <f>G405+G409+G413+G401</f>
        <v>350759.20000000001</v>
      </c>
      <c r="H400" s="31">
        <f>H405+H409+H413+H401</f>
        <v>313169.79999999999</v>
      </c>
      <c r="I400" s="31">
        <f>I405+I409+I413+I401</f>
        <v>0</v>
      </c>
      <c r="J400" s="31">
        <f>J405+J409+J413+J401</f>
        <v>-5270.1000000000004</v>
      </c>
      <c r="K400" s="31">
        <f>K405+K409+K413+K401</f>
        <v>0</v>
      </c>
      <c r="L400" s="31">
        <f t="shared" si="1239"/>
        <v>34000.099999999999</v>
      </c>
      <c r="M400" s="31">
        <f t="shared" si="1240"/>
        <v>345489.10000000003</v>
      </c>
      <c r="N400" s="31">
        <f t="shared" si="1241"/>
        <v>313169.79999999999</v>
      </c>
      <c r="O400" s="31">
        <f>O405+O409+O413+O401</f>
        <v>156277.141</v>
      </c>
      <c r="P400" s="31">
        <f>P405+P409+P413+P401</f>
        <v>0</v>
      </c>
      <c r="Q400" s="31">
        <f>Q405+Q409+Q413+Q401</f>
        <v>0</v>
      </c>
      <c r="R400" s="31">
        <f t="shared" si="1242"/>
        <v>190277.24100000001</v>
      </c>
      <c r="S400" s="31">
        <f t="shared" si="1243"/>
        <v>345489.10000000003</v>
      </c>
      <c r="T400" s="31">
        <f t="shared" si="1244"/>
        <v>313169.79999999999</v>
      </c>
      <c r="U400" s="31">
        <f>U405+U409+U413+U401</f>
        <v>0</v>
      </c>
      <c r="V400" s="31">
        <f>V405+V409+V413+V401</f>
        <v>0</v>
      </c>
      <c r="W400" s="31">
        <f>W405+W409+W413+W401</f>
        <v>0</v>
      </c>
      <c r="X400" s="31">
        <f t="shared" si="1245"/>
        <v>190277.24100000001</v>
      </c>
      <c r="Y400" s="31">
        <f t="shared" si="1246"/>
        <v>345489.10000000003</v>
      </c>
      <c r="Z400" s="31">
        <f t="shared" si="1247"/>
        <v>313169.79999999999</v>
      </c>
      <c r="AA400" s="31">
        <f>AA405+AA409+AA413+AA401</f>
        <v>0</v>
      </c>
      <c r="AB400" s="31">
        <f>AB405+AB409+AB413+AB401</f>
        <v>0</v>
      </c>
      <c r="AC400" s="31">
        <f>AC405+AC409+AC413+AC401</f>
        <v>0</v>
      </c>
      <c r="AD400" s="31">
        <f t="shared" si="1248"/>
        <v>190277.24100000001</v>
      </c>
      <c r="AE400" s="31">
        <f t="shared" si="1249"/>
        <v>345489.10000000003</v>
      </c>
      <c r="AF400" s="31">
        <f t="shared" si="1250"/>
        <v>313169.79999999999</v>
      </c>
      <c r="AG400" s="31">
        <f>AG405+AG409+AG413+AG401</f>
        <v>0</v>
      </c>
      <c r="AH400" s="31">
        <f>AH405+AH409+AH413+AH401</f>
        <v>0</v>
      </c>
      <c r="AI400" s="31">
        <f>AI405+AI409+AI413+AI401</f>
        <v>0</v>
      </c>
      <c r="AJ400" s="31">
        <f t="shared" si="1251"/>
        <v>190277.24100000001</v>
      </c>
      <c r="AK400" s="31">
        <f t="shared" si="1252"/>
        <v>345489.10000000003</v>
      </c>
      <c r="AL400" s="31">
        <f t="shared" si="1253"/>
        <v>313169.79999999999</v>
      </c>
      <c r="AM400" s="31">
        <f>AM405+AM409+AM413+AM401</f>
        <v>0</v>
      </c>
      <c r="AN400" s="31">
        <f>AN405+AN409+AN413+AN401</f>
        <v>0</v>
      </c>
      <c r="AO400" s="31">
        <f>AO405+AO409+AO413+AO401</f>
        <v>0</v>
      </c>
      <c r="AP400" s="31">
        <f t="shared" si="1254"/>
        <v>190277.24100000001</v>
      </c>
      <c r="AQ400" s="31">
        <f t="shared" si="1255"/>
        <v>345489.10000000003</v>
      </c>
      <c r="AR400" s="31">
        <f t="shared" si="1256"/>
        <v>313169.79999999999</v>
      </c>
      <c r="AS400" s="31">
        <f>AS405+AS409+AS413+AS401</f>
        <v>0</v>
      </c>
      <c r="AT400" s="31">
        <f>AT405+AT409+AT413+AT401</f>
        <v>0</v>
      </c>
      <c r="AU400" s="31">
        <f>AU405+AU409+AU413+AU401</f>
        <v>0</v>
      </c>
      <c r="AV400" s="31">
        <f t="shared" si="1257"/>
        <v>190277.24100000001</v>
      </c>
      <c r="AW400" s="31">
        <f t="shared" si="1258"/>
        <v>345489.10000000003</v>
      </c>
      <c r="AX400" s="31">
        <f t="shared" si="1259"/>
        <v>313169.79999999999</v>
      </c>
      <c r="AY400" s="31">
        <f>AY405+AY409+AY413+AY401</f>
        <v>0</v>
      </c>
      <c r="AZ400" s="31">
        <f>AZ405+AZ409+AZ413+AZ401</f>
        <v>0</v>
      </c>
      <c r="BA400" s="31">
        <f>BA405+BA409+BA413+BA401</f>
        <v>0</v>
      </c>
      <c r="BB400" s="31">
        <f t="shared" si="1260"/>
        <v>190277.24100000001</v>
      </c>
      <c r="BC400" s="31">
        <f t="shared" si="1261"/>
        <v>345489.10000000003</v>
      </c>
      <c r="BD400" s="31">
        <f t="shared" si="1262"/>
        <v>313169.79999999999</v>
      </c>
      <c r="BE400" s="31">
        <f>BE405+BE409+BE413+BE401</f>
        <v>0</v>
      </c>
      <c r="BF400" s="31">
        <f>BF405+BF409+BF413+BF401</f>
        <v>0</v>
      </c>
      <c r="BG400" s="31">
        <f>BG405+BG409+BG413+BG401</f>
        <v>0</v>
      </c>
      <c r="BH400" s="31">
        <f t="shared" si="1263"/>
        <v>190277.24100000001</v>
      </c>
      <c r="BI400" s="31">
        <f t="shared" si="1264"/>
        <v>345489.10000000003</v>
      </c>
      <c r="BJ400" s="31">
        <f t="shared" si="1265"/>
        <v>313169.79999999999</v>
      </c>
      <c r="BK400" s="31">
        <f>BK405+BK409+BK413+BK401</f>
        <v>0</v>
      </c>
      <c r="BL400" s="31">
        <f>BL405+BL409+BL413+BL401</f>
        <v>0</v>
      </c>
      <c r="BM400" s="31">
        <f>BM405+BM409+BM413+BM401</f>
        <v>0</v>
      </c>
      <c r="BN400" s="31">
        <f t="shared" si="1266"/>
        <v>190277.24100000001</v>
      </c>
      <c r="BO400" s="31">
        <f t="shared" si="1267"/>
        <v>345489.10000000003</v>
      </c>
      <c r="BP400" s="31">
        <f t="shared" si="1268"/>
        <v>313169.79999999999</v>
      </c>
      <c r="BQ400" s="31">
        <f>BQ405+BQ409+BQ413+BQ401</f>
        <v>0</v>
      </c>
      <c r="BR400" s="31">
        <f>BR405+BR409+BR413+BR401</f>
        <v>0</v>
      </c>
      <c r="BS400" s="31">
        <f t="shared" si="1269"/>
        <v>190277.24100000001</v>
      </c>
      <c r="BT400" s="31">
        <f t="shared" si="1270"/>
        <v>345489.10000000003</v>
      </c>
      <c r="BU400" s="31">
        <f t="shared" si="1271"/>
        <v>313169.79999999999</v>
      </c>
      <c r="BV400" s="31">
        <f>BV405+BV409+BV413+BV401</f>
        <v>0</v>
      </c>
      <c r="BW400" s="31">
        <f>BW405+BW409+BW413+BW401</f>
        <v>0</v>
      </c>
      <c r="BX400" s="31">
        <f t="shared" si="1272"/>
        <v>190277.24100000001</v>
      </c>
      <c r="BY400" s="31">
        <f t="shared" si="1273"/>
        <v>345489.10000000003</v>
      </c>
      <c r="BZ400" s="31">
        <f t="shared" si="1274"/>
        <v>313169.79999999999</v>
      </c>
      <c r="CA400" s="31">
        <f>CA405+CA409+CA413+CA401</f>
        <v>0</v>
      </c>
      <c r="CB400" s="31">
        <f>CB405+CB409+CB413+CB401</f>
        <v>0</v>
      </c>
      <c r="CC400" s="31">
        <f>CC405+CC409+CC413+CC401</f>
        <v>0</v>
      </c>
      <c r="CD400" s="31">
        <f t="shared" si="1154"/>
        <v>190277.24100000001</v>
      </c>
      <c r="CE400" s="31">
        <f t="shared" si="1155"/>
        <v>345489.10000000003</v>
      </c>
      <c r="CF400" s="31">
        <f t="shared" si="1156"/>
        <v>313169.79999999999</v>
      </c>
      <c r="CG400" s="31">
        <f>CG405+CG409+CG413+CG401</f>
        <v>0</v>
      </c>
      <c r="CH400" s="24"/>
      <c r="CI400" s="40"/>
      <c r="CL400" s="1" t="s">
        <v>28</v>
      </c>
    </row>
    <row r="401" ht="29.850000000000001">
      <c r="A401" s="41" t="s">
        <v>276</v>
      </c>
      <c r="B401" s="17"/>
      <c r="C401" s="16"/>
      <c r="D401" s="16"/>
      <c r="E401" s="39" t="s">
        <v>277</v>
      </c>
      <c r="F401" s="42">
        <f t="shared" ref="F401:F413" si="1275">F402</f>
        <v>0</v>
      </c>
      <c r="G401" s="42">
        <f t="shared" ref="G401:G413" si="1276">G402</f>
        <v>0</v>
      </c>
      <c r="H401" s="42">
        <f t="shared" ref="H401:H413" si="1277">H402</f>
        <v>0</v>
      </c>
      <c r="I401" s="42">
        <f t="shared" ref="I401:I413" si="1278">I402</f>
        <v>0</v>
      </c>
      <c r="J401" s="42">
        <f t="shared" ref="J401:J413" si="1279">J402</f>
        <v>0</v>
      </c>
      <c r="K401" s="42">
        <f t="shared" ref="K401:K413" si="1280">K402</f>
        <v>0</v>
      </c>
      <c r="L401" s="42">
        <f t="shared" si="1239"/>
        <v>0</v>
      </c>
      <c r="M401" s="42">
        <f t="shared" si="1240"/>
        <v>0</v>
      </c>
      <c r="N401" s="42">
        <f t="shared" si="1241"/>
        <v>0</v>
      </c>
      <c r="O401" s="42">
        <f t="shared" ref="O401:O413" si="1281">O402</f>
        <v>40243.669000000002</v>
      </c>
      <c r="P401" s="42">
        <f t="shared" ref="P401:P413" si="1282">P402</f>
        <v>0</v>
      </c>
      <c r="Q401" s="42">
        <f t="shared" ref="Q401:Q413" si="1283">Q402</f>
        <v>0</v>
      </c>
      <c r="R401" s="42">
        <f t="shared" si="1242"/>
        <v>40243.669000000002</v>
      </c>
      <c r="S401" s="42">
        <f t="shared" si="1243"/>
        <v>0</v>
      </c>
      <c r="T401" s="42">
        <f t="shared" si="1244"/>
        <v>0</v>
      </c>
      <c r="U401" s="42">
        <f t="shared" ref="U401:U413" si="1284">U402</f>
        <v>0</v>
      </c>
      <c r="V401" s="42">
        <f t="shared" ref="V401:V413" si="1285">V402</f>
        <v>0</v>
      </c>
      <c r="W401" s="42">
        <f t="shared" ref="W401:W413" si="1286">W402</f>
        <v>0</v>
      </c>
      <c r="X401" s="42">
        <f t="shared" si="1245"/>
        <v>40243.669000000002</v>
      </c>
      <c r="Y401" s="42">
        <f t="shared" si="1246"/>
        <v>0</v>
      </c>
      <c r="Z401" s="42">
        <f t="shared" si="1247"/>
        <v>0</v>
      </c>
      <c r="AA401" s="42">
        <f t="shared" ref="AA401:AA413" si="1287">AA402</f>
        <v>0</v>
      </c>
      <c r="AB401" s="42">
        <f t="shared" ref="AB401:AB413" si="1288">AB402</f>
        <v>0</v>
      </c>
      <c r="AC401" s="42">
        <f t="shared" ref="AC401:AC413" si="1289">AC402</f>
        <v>0</v>
      </c>
      <c r="AD401" s="42">
        <f t="shared" si="1248"/>
        <v>40243.669000000002</v>
      </c>
      <c r="AE401" s="42">
        <f t="shared" si="1249"/>
        <v>0</v>
      </c>
      <c r="AF401" s="42">
        <f t="shared" si="1250"/>
        <v>0</v>
      </c>
      <c r="AG401" s="42">
        <f t="shared" ref="AG401:AG413" si="1290">AG402</f>
        <v>0</v>
      </c>
      <c r="AH401" s="42">
        <f t="shared" ref="AH401:AH413" si="1291">AH402</f>
        <v>0</v>
      </c>
      <c r="AI401" s="42">
        <f t="shared" ref="AI401:AI413" si="1292">AI402</f>
        <v>0</v>
      </c>
      <c r="AJ401" s="42">
        <f t="shared" si="1251"/>
        <v>40243.669000000002</v>
      </c>
      <c r="AK401" s="42">
        <f t="shared" si="1252"/>
        <v>0</v>
      </c>
      <c r="AL401" s="42">
        <f t="shared" si="1253"/>
        <v>0</v>
      </c>
      <c r="AM401" s="42">
        <f t="shared" ref="AM401:AM413" si="1293">AM402</f>
        <v>0</v>
      </c>
      <c r="AN401" s="42">
        <f t="shared" ref="AN401:AN413" si="1294">AN402</f>
        <v>0</v>
      </c>
      <c r="AO401" s="42">
        <f t="shared" ref="AO401:AO413" si="1295">AO402</f>
        <v>0</v>
      </c>
      <c r="AP401" s="42">
        <f t="shared" si="1254"/>
        <v>40243.669000000002</v>
      </c>
      <c r="AQ401" s="42">
        <f t="shared" si="1255"/>
        <v>0</v>
      </c>
      <c r="AR401" s="42">
        <f t="shared" si="1256"/>
        <v>0</v>
      </c>
      <c r="AS401" s="42">
        <f t="shared" ref="AS401:AS413" si="1296">AS402</f>
        <v>0</v>
      </c>
      <c r="AT401" s="42">
        <f t="shared" ref="AT401:AT413" si="1297">AT402</f>
        <v>0</v>
      </c>
      <c r="AU401" s="42">
        <f t="shared" ref="AU401:AU413" si="1298">AU402</f>
        <v>0</v>
      </c>
      <c r="AV401" s="42">
        <f t="shared" si="1257"/>
        <v>40243.669000000002</v>
      </c>
      <c r="AW401" s="42">
        <f t="shared" si="1258"/>
        <v>0</v>
      </c>
      <c r="AX401" s="42">
        <f t="shared" si="1259"/>
        <v>0</v>
      </c>
      <c r="AY401" s="42">
        <f t="shared" ref="AY401:AY413" si="1299">AY402</f>
        <v>0</v>
      </c>
      <c r="AZ401" s="42">
        <f t="shared" ref="AZ401:AZ413" si="1300">AZ402</f>
        <v>0</v>
      </c>
      <c r="BA401" s="42">
        <f t="shared" ref="BA401:BA413" si="1301">BA402</f>
        <v>0</v>
      </c>
      <c r="BB401" s="42">
        <f t="shared" si="1260"/>
        <v>40243.669000000002</v>
      </c>
      <c r="BC401" s="42">
        <f t="shared" si="1261"/>
        <v>0</v>
      </c>
      <c r="BD401" s="42">
        <f t="shared" si="1262"/>
        <v>0</v>
      </c>
      <c r="BE401" s="42">
        <f t="shared" ref="BE401:BE413" si="1302">BE402</f>
        <v>0</v>
      </c>
      <c r="BF401" s="42">
        <f t="shared" ref="BF401:BF413" si="1303">BF402</f>
        <v>0</v>
      </c>
      <c r="BG401" s="42">
        <f t="shared" ref="BG401:BG413" si="1304">BG402</f>
        <v>0</v>
      </c>
      <c r="BH401" s="42">
        <f t="shared" si="1263"/>
        <v>40243.669000000002</v>
      </c>
      <c r="BI401" s="42">
        <f t="shared" si="1264"/>
        <v>0</v>
      </c>
      <c r="BJ401" s="42">
        <f t="shared" si="1265"/>
        <v>0</v>
      </c>
      <c r="BK401" s="42">
        <f t="shared" ref="BK401:BK413" si="1305">BK402</f>
        <v>0</v>
      </c>
      <c r="BL401" s="42">
        <f t="shared" ref="BL401:BL413" si="1306">BL402</f>
        <v>0</v>
      </c>
      <c r="BM401" s="42">
        <f t="shared" ref="BM401:BM413" si="1307">BM402</f>
        <v>0</v>
      </c>
      <c r="BN401" s="42">
        <f t="shared" si="1266"/>
        <v>40243.669000000002</v>
      </c>
      <c r="BO401" s="42">
        <f t="shared" si="1267"/>
        <v>0</v>
      </c>
      <c r="BP401" s="42">
        <f t="shared" si="1268"/>
        <v>0</v>
      </c>
      <c r="BQ401" s="42">
        <f t="shared" ref="BQ401:BQ413" si="1308">BQ402</f>
        <v>0</v>
      </c>
      <c r="BR401" s="42">
        <f t="shared" ref="BR401:BR413" si="1309">BR402</f>
        <v>0</v>
      </c>
      <c r="BS401" s="31">
        <f t="shared" si="1269"/>
        <v>40243.669000000002</v>
      </c>
      <c r="BT401" s="31">
        <f t="shared" si="1270"/>
        <v>0</v>
      </c>
      <c r="BU401" s="31">
        <f t="shared" si="1271"/>
        <v>0</v>
      </c>
      <c r="BV401" s="42">
        <f t="shared" ref="BV401:BV413" si="1310">BV402</f>
        <v>0</v>
      </c>
      <c r="BW401" s="42">
        <f t="shared" ref="BW401:BW413" si="1311">BW402</f>
        <v>0</v>
      </c>
      <c r="BX401" s="42">
        <f t="shared" si="1272"/>
        <v>40243.669000000002</v>
      </c>
      <c r="BY401" s="42">
        <f t="shared" si="1273"/>
        <v>0</v>
      </c>
      <c r="BZ401" s="42">
        <f t="shared" si="1274"/>
        <v>0</v>
      </c>
      <c r="CA401" s="42">
        <f t="shared" ref="CA401:CA413" si="1312">CA402</f>
        <v>0</v>
      </c>
      <c r="CB401" s="42">
        <f t="shared" ref="CB401:CB413" si="1313">CB402</f>
        <v>0</v>
      </c>
      <c r="CC401" s="42">
        <f t="shared" ref="CC401:CC413" si="1314">CC402</f>
        <v>0</v>
      </c>
      <c r="CD401" s="42">
        <f t="shared" si="1154"/>
        <v>40243.669000000002</v>
      </c>
      <c r="CE401" s="42">
        <f t="shared" si="1155"/>
        <v>0</v>
      </c>
      <c r="CF401" s="42">
        <f t="shared" si="1156"/>
        <v>0</v>
      </c>
      <c r="CG401" s="42">
        <f t="shared" ref="CG401:CG413" si="1315">CG402</f>
        <v>0</v>
      </c>
      <c r="CH401" s="24"/>
      <c r="CI401" s="40"/>
      <c r="CO401" s="1" t="s">
        <v>31</v>
      </c>
    </row>
    <row r="402" ht="39.799999999999997">
      <c r="A402" s="41" t="s">
        <v>276</v>
      </c>
      <c r="B402" s="17">
        <v>400</v>
      </c>
      <c r="C402" s="16"/>
      <c r="D402" s="16"/>
      <c r="E402" s="39" t="s">
        <v>84</v>
      </c>
      <c r="F402" s="42">
        <f t="shared" si="1275"/>
        <v>0</v>
      </c>
      <c r="G402" s="42">
        <f t="shared" si="1276"/>
        <v>0</v>
      </c>
      <c r="H402" s="42">
        <f t="shared" si="1277"/>
        <v>0</v>
      </c>
      <c r="I402" s="42">
        <f t="shared" si="1278"/>
        <v>0</v>
      </c>
      <c r="J402" s="42">
        <f t="shared" si="1279"/>
        <v>0</v>
      </c>
      <c r="K402" s="42">
        <f t="shared" si="1280"/>
        <v>0</v>
      </c>
      <c r="L402" s="42">
        <f t="shared" si="1239"/>
        <v>0</v>
      </c>
      <c r="M402" s="42">
        <f t="shared" si="1240"/>
        <v>0</v>
      </c>
      <c r="N402" s="42">
        <f t="shared" si="1241"/>
        <v>0</v>
      </c>
      <c r="O402" s="42">
        <f t="shared" si="1281"/>
        <v>40243.669000000002</v>
      </c>
      <c r="P402" s="42">
        <f t="shared" si="1282"/>
        <v>0</v>
      </c>
      <c r="Q402" s="42">
        <f t="shared" si="1283"/>
        <v>0</v>
      </c>
      <c r="R402" s="42">
        <f t="shared" si="1242"/>
        <v>40243.669000000002</v>
      </c>
      <c r="S402" s="42">
        <f t="shared" si="1243"/>
        <v>0</v>
      </c>
      <c r="T402" s="42">
        <f t="shared" si="1244"/>
        <v>0</v>
      </c>
      <c r="U402" s="42">
        <f t="shared" si="1284"/>
        <v>0</v>
      </c>
      <c r="V402" s="42">
        <f t="shared" si="1285"/>
        <v>0</v>
      </c>
      <c r="W402" s="42">
        <f t="shared" si="1286"/>
        <v>0</v>
      </c>
      <c r="X402" s="42">
        <f t="shared" si="1245"/>
        <v>40243.669000000002</v>
      </c>
      <c r="Y402" s="42">
        <f t="shared" si="1246"/>
        <v>0</v>
      </c>
      <c r="Z402" s="42">
        <f t="shared" si="1247"/>
        <v>0</v>
      </c>
      <c r="AA402" s="42">
        <f t="shared" si="1287"/>
        <v>0</v>
      </c>
      <c r="AB402" s="42">
        <f t="shared" si="1288"/>
        <v>0</v>
      </c>
      <c r="AC402" s="42">
        <f t="shared" si="1289"/>
        <v>0</v>
      </c>
      <c r="AD402" s="42">
        <f t="shared" si="1248"/>
        <v>40243.669000000002</v>
      </c>
      <c r="AE402" s="42">
        <f t="shared" si="1249"/>
        <v>0</v>
      </c>
      <c r="AF402" s="42">
        <f t="shared" si="1250"/>
        <v>0</v>
      </c>
      <c r="AG402" s="42">
        <f t="shared" si="1290"/>
        <v>0</v>
      </c>
      <c r="AH402" s="42">
        <f t="shared" si="1291"/>
        <v>0</v>
      </c>
      <c r="AI402" s="42">
        <f t="shared" si="1292"/>
        <v>0</v>
      </c>
      <c r="AJ402" s="42">
        <f t="shared" si="1251"/>
        <v>40243.669000000002</v>
      </c>
      <c r="AK402" s="42">
        <f t="shared" si="1252"/>
        <v>0</v>
      </c>
      <c r="AL402" s="42">
        <f t="shared" si="1253"/>
        <v>0</v>
      </c>
      <c r="AM402" s="42">
        <f t="shared" si="1293"/>
        <v>0</v>
      </c>
      <c r="AN402" s="42">
        <f t="shared" si="1294"/>
        <v>0</v>
      </c>
      <c r="AO402" s="42">
        <f t="shared" si="1295"/>
        <v>0</v>
      </c>
      <c r="AP402" s="42">
        <f t="shared" si="1254"/>
        <v>40243.669000000002</v>
      </c>
      <c r="AQ402" s="42">
        <f t="shared" si="1255"/>
        <v>0</v>
      </c>
      <c r="AR402" s="42">
        <f t="shared" si="1256"/>
        <v>0</v>
      </c>
      <c r="AS402" s="42">
        <f t="shared" si="1296"/>
        <v>0</v>
      </c>
      <c r="AT402" s="42">
        <f t="shared" si="1297"/>
        <v>0</v>
      </c>
      <c r="AU402" s="42">
        <f t="shared" si="1298"/>
        <v>0</v>
      </c>
      <c r="AV402" s="42">
        <f t="shared" si="1257"/>
        <v>40243.669000000002</v>
      </c>
      <c r="AW402" s="42">
        <f t="shared" si="1258"/>
        <v>0</v>
      </c>
      <c r="AX402" s="42">
        <f t="shared" si="1259"/>
        <v>0</v>
      </c>
      <c r="AY402" s="42">
        <f t="shared" si="1299"/>
        <v>0</v>
      </c>
      <c r="AZ402" s="42">
        <f t="shared" si="1300"/>
        <v>0</v>
      </c>
      <c r="BA402" s="42">
        <f t="shared" si="1301"/>
        <v>0</v>
      </c>
      <c r="BB402" s="42">
        <f t="shared" si="1260"/>
        <v>40243.669000000002</v>
      </c>
      <c r="BC402" s="42">
        <f t="shared" si="1261"/>
        <v>0</v>
      </c>
      <c r="BD402" s="42">
        <f t="shared" si="1262"/>
        <v>0</v>
      </c>
      <c r="BE402" s="42">
        <f t="shared" si="1302"/>
        <v>0</v>
      </c>
      <c r="BF402" s="42">
        <f t="shared" si="1303"/>
        <v>0</v>
      </c>
      <c r="BG402" s="42">
        <f t="shared" si="1304"/>
        <v>0</v>
      </c>
      <c r="BH402" s="42">
        <f t="shared" si="1263"/>
        <v>40243.669000000002</v>
      </c>
      <c r="BI402" s="42">
        <f t="shared" si="1264"/>
        <v>0</v>
      </c>
      <c r="BJ402" s="42">
        <f t="shared" si="1265"/>
        <v>0</v>
      </c>
      <c r="BK402" s="42">
        <f t="shared" si="1305"/>
        <v>0</v>
      </c>
      <c r="BL402" s="42">
        <f t="shared" si="1306"/>
        <v>0</v>
      </c>
      <c r="BM402" s="42">
        <f t="shared" si="1307"/>
        <v>0</v>
      </c>
      <c r="BN402" s="42">
        <f t="shared" si="1266"/>
        <v>40243.669000000002</v>
      </c>
      <c r="BO402" s="42">
        <f t="shared" si="1267"/>
        <v>0</v>
      </c>
      <c r="BP402" s="42">
        <f t="shared" si="1268"/>
        <v>0</v>
      </c>
      <c r="BQ402" s="42">
        <f t="shared" si="1308"/>
        <v>0</v>
      </c>
      <c r="BR402" s="42">
        <f t="shared" si="1309"/>
        <v>0</v>
      </c>
      <c r="BS402" s="31">
        <f t="shared" si="1269"/>
        <v>40243.669000000002</v>
      </c>
      <c r="BT402" s="31">
        <f t="shared" si="1270"/>
        <v>0</v>
      </c>
      <c r="BU402" s="31">
        <f t="shared" si="1271"/>
        <v>0</v>
      </c>
      <c r="BV402" s="42">
        <f t="shared" si="1310"/>
        <v>0</v>
      </c>
      <c r="BW402" s="42">
        <f t="shared" si="1311"/>
        <v>0</v>
      </c>
      <c r="BX402" s="42">
        <f t="shared" si="1272"/>
        <v>40243.669000000002</v>
      </c>
      <c r="BY402" s="42">
        <f t="shared" si="1273"/>
        <v>0</v>
      </c>
      <c r="BZ402" s="42">
        <f t="shared" si="1274"/>
        <v>0</v>
      </c>
      <c r="CA402" s="42">
        <f t="shared" si="1312"/>
        <v>0</v>
      </c>
      <c r="CB402" s="42">
        <f t="shared" si="1313"/>
        <v>0</v>
      </c>
      <c r="CC402" s="42">
        <f t="shared" si="1314"/>
        <v>0</v>
      </c>
      <c r="CD402" s="42">
        <f t="shared" si="1154"/>
        <v>40243.669000000002</v>
      </c>
      <c r="CE402" s="42">
        <f t="shared" si="1155"/>
        <v>0</v>
      </c>
      <c r="CF402" s="42">
        <f t="shared" si="1156"/>
        <v>0</v>
      </c>
      <c r="CG402" s="42">
        <f t="shared" si="1315"/>
        <v>0</v>
      </c>
      <c r="CH402" s="24"/>
      <c r="CI402" s="40"/>
      <c r="CM402" s="1" t="s">
        <v>29</v>
      </c>
    </row>
    <row r="403" ht="15">
      <c r="A403" s="41" t="s">
        <v>276</v>
      </c>
      <c r="B403" s="17">
        <v>410</v>
      </c>
      <c r="C403" s="16"/>
      <c r="D403" s="16"/>
      <c r="E403" s="39" t="s">
        <v>85</v>
      </c>
      <c r="F403" s="42">
        <f t="shared" si="1275"/>
        <v>0</v>
      </c>
      <c r="G403" s="42">
        <f t="shared" si="1276"/>
        <v>0</v>
      </c>
      <c r="H403" s="42">
        <f t="shared" si="1277"/>
        <v>0</v>
      </c>
      <c r="I403" s="42">
        <f t="shared" si="1278"/>
        <v>0</v>
      </c>
      <c r="J403" s="42">
        <f t="shared" si="1279"/>
        <v>0</v>
      </c>
      <c r="K403" s="42">
        <f t="shared" si="1280"/>
        <v>0</v>
      </c>
      <c r="L403" s="42">
        <f t="shared" si="1239"/>
        <v>0</v>
      </c>
      <c r="M403" s="42">
        <f t="shared" si="1240"/>
        <v>0</v>
      </c>
      <c r="N403" s="42">
        <f t="shared" si="1241"/>
        <v>0</v>
      </c>
      <c r="O403" s="42">
        <f t="shared" si="1281"/>
        <v>40243.669000000002</v>
      </c>
      <c r="P403" s="42">
        <f t="shared" si="1282"/>
        <v>0</v>
      </c>
      <c r="Q403" s="42">
        <f t="shared" si="1283"/>
        <v>0</v>
      </c>
      <c r="R403" s="42">
        <f t="shared" si="1242"/>
        <v>40243.669000000002</v>
      </c>
      <c r="S403" s="42">
        <f t="shared" si="1243"/>
        <v>0</v>
      </c>
      <c r="T403" s="42">
        <f t="shared" si="1244"/>
        <v>0</v>
      </c>
      <c r="U403" s="42">
        <f t="shared" si="1284"/>
        <v>0</v>
      </c>
      <c r="V403" s="42">
        <f t="shared" si="1285"/>
        <v>0</v>
      </c>
      <c r="W403" s="42">
        <f t="shared" si="1286"/>
        <v>0</v>
      </c>
      <c r="X403" s="42">
        <f t="shared" si="1245"/>
        <v>40243.669000000002</v>
      </c>
      <c r="Y403" s="42">
        <f t="shared" si="1246"/>
        <v>0</v>
      </c>
      <c r="Z403" s="42">
        <f t="shared" si="1247"/>
        <v>0</v>
      </c>
      <c r="AA403" s="42">
        <f t="shared" si="1287"/>
        <v>0</v>
      </c>
      <c r="AB403" s="42">
        <f t="shared" si="1288"/>
        <v>0</v>
      </c>
      <c r="AC403" s="42">
        <f t="shared" si="1289"/>
        <v>0</v>
      </c>
      <c r="AD403" s="42">
        <f t="shared" si="1248"/>
        <v>40243.669000000002</v>
      </c>
      <c r="AE403" s="42">
        <f t="shared" si="1249"/>
        <v>0</v>
      </c>
      <c r="AF403" s="42">
        <f t="shared" si="1250"/>
        <v>0</v>
      </c>
      <c r="AG403" s="42">
        <f t="shared" si="1290"/>
        <v>0</v>
      </c>
      <c r="AH403" s="42">
        <f t="shared" si="1291"/>
        <v>0</v>
      </c>
      <c r="AI403" s="42">
        <f t="shared" si="1292"/>
        <v>0</v>
      </c>
      <c r="AJ403" s="42">
        <f t="shared" si="1251"/>
        <v>40243.669000000002</v>
      </c>
      <c r="AK403" s="42">
        <f t="shared" si="1252"/>
        <v>0</v>
      </c>
      <c r="AL403" s="42">
        <f t="shared" si="1253"/>
        <v>0</v>
      </c>
      <c r="AM403" s="42">
        <f t="shared" si="1293"/>
        <v>0</v>
      </c>
      <c r="AN403" s="42">
        <f t="shared" si="1294"/>
        <v>0</v>
      </c>
      <c r="AO403" s="42">
        <f t="shared" si="1295"/>
        <v>0</v>
      </c>
      <c r="AP403" s="42">
        <f t="shared" si="1254"/>
        <v>40243.669000000002</v>
      </c>
      <c r="AQ403" s="42">
        <f t="shared" si="1255"/>
        <v>0</v>
      </c>
      <c r="AR403" s="42">
        <f t="shared" si="1256"/>
        <v>0</v>
      </c>
      <c r="AS403" s="42">
        <f t="shared" si="1296"/>
        <v>0</v>
      </c>
      <c r="AT403" s="42">
        <f t="shared" si="1297"/>
        <v>0</v>
      </c>
      <c r="AU403" s="42">
        <f t="shared" si="1298"/>
        <v>0</v>
      </c>
      <c r="AV403" s="42">
        <f t="shared" si="1257"/>
        <v>40243.669000000002</v>
      </c>
      <c r="AW403" s="42">
        <f t="shared" si="1258"/>
        <v>0</v>
      </c>
      <c r="AX403" s="42">
        <f t="shared" si="1259"/>
        <v>0</v>
      </c>
      <c r="AY403" s="42">
        <f t="shared" si="1299"/>
        <v>0</v>
      </c>
      <c r="AZ403" s="42">
        <f t="shared" si="1300"/>
        <v>0</v>
      </c>
      <c r="BA403" s="42">
        <f t="shared" si="1301"/>
        <v>0</v>
      </c>
      <c r="BB403" s="42">
        <f t="shared" si="1260"/>
        <v>40243.669000000002</v>
      </c>
      <c r="BC403" s="42">
        <f t="shared" si="1261"/>
        <v>0</v>
      </c>
      <c r="BD403" s="42">
        <f t="shared" si="1262"/>
        <v>0</v>
      </c>
      <c r="BE403" s="42">
        <f t="shared" si="1302"/>
        <v>0</v>
      </c>
      <c r="BF403" s="42">
        <f t="shared" si="1303"/>
        <v>0</v>
      </c>
      <c r="BG403" s="42">
        <f t="shared" si="1304"/>
        <v>0</v>
      </c>
      <c r="BH403" s="42">
        <f t="shared" si="1263"/>
        <v>40243.669000000002</v>
      </c>
      <c r="BI403" s="42">
        <f t="shared" si="1264"/>
        <v>0</v>
      </c>
      <c r="BJ403" s="42">
        <f t="shared" si="1265"/>
        <v>0</v>
      </c>
      <c r="BK403" s="42">
        <f t="shared" si="1305"/>
        <v>0</v>
      </c>
      <c r="BL403" s="42">
        <f t="shared" si="1306"/>
        <v>0</v>
      </c>
      <c r="BM403" s="42">
        <f t="shared" si="1307"/>
        <v>0</v>
      </c>
      <c r="BN403" s="42">
        <f t="shared" si="1266"/>
        <v>40243.669000000002</v>
      </c>
      <c r="BO403" s="42">
        <f t="shared" si="1267"/>
        <v>0</v>
      </c>
      <c r="BP403" s="42">
        <f t="shared" si="1268"/>
        <v>0</v>
      </c>
      <c r="BQ403" s="42">
        <f t="shared" si="1308"/>
        <v>0</v>
      </c>
      <c r="BR403" s="42">
        <f t="shared" si="1309"/>
        <v>0</v>
      </c>
      <c r="BS403" s="31">
        <f t="shared" si="1269"/>
        <v>40243.669000000002</v>
      </c>
      <c r="BT403" s="31">
        <f t="shared" si="1270"/>
        <v>0</v>
      </c>
      <c r="BU403" s="31">
        <f t="shared" si="1271"/>
        <v>0</v>
      </c>
      <c r="BV403" s="42">
        <f t="shared" si="1310"/>
        <v>0</v>
      </c>
      <c r="BW403" s="42">
        <f t="shared" si="1311"/>
        <v>0</v>
      </c>
      <c r="BX403" s="42">
        <f t="shared" si="1272"/>
        <v>40243.669000000002</v>
      </c>
      <c r="BY403" s="42">
        <f t="shared" si="1273"/>
        <v>0</v>
      </c>
      <c r="BZ403" s="42">
        <f t="shared" si="1274"/>
        <v>0</v>
      </c>
      <c r="CA403" s="42">
        <f t="shared" si="1312"/>
        <v>0</v>
      </c>
      <c r="CB403" s="42">
        <f t="shared" si="1313"/>
        <v>0</v>
      </c>
      <c r="CC403" s="42">
        <f t="shared" si="1314"/>
        <v>0</v>
      </c>
      <c r="CD403" s="42">
        <f t="shared" si="1154"/>
        <v>40243.669000000002</v>
      </c>
      <c r="CE403" s="42">
        <f t="shared" si="1155"/>
        <v>0</v>
      </c>
      <c r="CF403" s="42">
        <f t="shared" si="1156"/>
        <v>0</v>
      </c>
      <c r="CG403" s="42">
        <f t="shared" si="1315"/>
        <v>0</v>
      </c>
      <c r="CH403" s="24"/>
      <c r="CI403" s="40"/>
      <c r="CN403" s="1" t="s">
        <v>30</v>
      </c>
    </row>
    <row r="404" ht="15">
      <c r="A404" s="41" t="s">
        <v>276</v>
      </c>
      <c r="B404" s="17">
        <v>410</v>
      </c>
      <c r="C404" s="16" t="s">
        <v>278</v>
      </c>
      <c r="D404" s="16" t="s">
        <v>67</v>
      </c>
      <c r="E404" s="39" t="s">
        <v>279</v>
      </c>
      <c r="F404" s="42"/>
      <c r="G404" s="42"/>
      <c r="H404" s="42"/>
      <c r="I404" s="42"/>
      <c r="J404" s="42"/>
      <c r="K404" s="42"/>
      <c r="L404" s="42">
        <f t="shared" si="1239"/>
        <v>0</v>
      </c>
      <c r="M404" s="42">
        <f t="shared" si="1240"/>
        <v>0</v>
      </c>
      <c r="N404" s="42">
        <f t="shared" si="1241"/>
        <v>0</v>
      </c>
      <c r="O404" s="42">
        <v>40243.669000000002</v>
      </c>
      <c r="P404" s="42"/>
      <c r="Q404" s="42"/>
      <c r="R404" s="42">
        <f t="shared" si="1242"/>
        <v>40243.669000000002</v>
      </c>
      <c r="S404" s="42">
        <f t="shared" si="1243"/>
        <v>0</v>
      </c>
      <c r="T404" s="42">
        <f t="shared" si="1244"/>
        <v>0</v>
      </c>
      <c r="U404" s="42"/>
      <c r="V404" s="42"/>
      <c r="W404" s="42"/>
      <c r="X404" s="42">
        <f t="shared" si="1245"/>
        <v>40243.669000000002</v>
      </c>
      <c r="Y404" s="42">
        <f t="shared" si="1246"/>
        <v>0</v>
      </c>
      <c r="Z404" s="42">
        <f t="shared" si="1247"/>
        <v>0</v>
      </c>
      <c r="AA404" s="42"/>
      <c r="AB404" s="42"/>
      <c r="AC404" s="42"/>
      <c r="AD404" s="42">
        <f t="shared" si="1248"/>
        <v>40243.669000000002</v>
      </c>
      <c r="AE404" s="42">
        <f t="shared" si="1249"/>
        <v>0</v>
      </c>
      <c r="AF404" s="42">
        <f t="shared" si="1250"/>
        <v>0</v>
      </c>
      <c r="AG404" s="42"/>
      <c r="AH404" s="42"/>
      <c r="AI404" s="42"/>
      <c r="AJ404" s="42">
        <f t="shared" si="1251"/>
        <v>40243.669000000002</v>
      </c>
      <c r="AK404" s="42">
        <f t="shared" si="1252"/>
        <v>0</v>
      </c>
      <c r="AL404" s="42">
        <f t="shared" si="1253"/>
        <v>0</v>
      </c>
      <c r="AM404" s="42"/>
      <c r="AN404" s="42"/>
      <c r="AO404" s="42"/>
      <c r="AP404" s="42">
        <f t="shared" si="1254"/>
        <v>40243.669000000002</v>
      </c>
      <c r="AQ404" s="42">
        <f t="shared" si="1255"/>
        <v>0</v>
      </c>
      <c r="AR404" s="42">
        <f t="shared" si="1256"/>
        <v>0</v>
      </c>
      <c r="AS404" s="42"/>
      <c r="AT404" s="42"/>
      <c r="AU404" s="42"/>
      <c r="AV404" s="42">
        <f t="shared" si="1257"/>
        <v>40243.669000000002</v>
      </c>
      <c r="AW404" s="42">
        <f t="shared" si="1258"/>
        <v>0</v>
      </c>
      <c r="AX404" s="42">
        <f t="shared" si="1259"/>
        <v>0</v>
      </c>
      <c r="AY404" s="42"/>
      <c r="AZ404" s="42"/>
      <c r="BA404" s="42"/>
      <c r="BB404" s="42">
        <f t="shared" si="1260"/>
        <v>40243.669000000002</v>
      </c>
      <c r="BC404" s="42">
        <f t="shared" si="1261"/>
        <v>0</v>
      </c>
      <c r="BD404" s="42">
        <f t="shared" si="1262"/>
        <v>0</v>
      </c>
      <c r="BE404" s="42"/>
      <c r="BF404" s="42"/>
      <c r="BG404" s="42"/>
      <c r="BH404" s="42">
        <f t="shared" si="1263"/>
        <v>40243.669000000002</v>
      </c>
      <c r="BI404" s="42">
        <f t="shared" si="1264"/>
        <v>0</v>
      </c>
      <c r="BJ404" s="42">
        <f t="shared" si="1265"/>
        <v>0</v>
      </c>
      <c r="BK404" s="42"/>
      <c r="BL404" s="42"/>
      <c r="BM404" s="42"/>
      <c r="BN404" s="42">
        <f t="shared" si="1266"/>
        <v>40243.669000000002</v>
      </c>
      <c r="BO404" s="42">
        <f t="shared" si="1267"/>
        <v>0</v>
      </c>
      <c r="BP404" s="42">
        <f t="shared" si="1268"/>
        <v>0</v>
      </c>
      <c r="BQ404" s="42"/>
      <c r="BR404" s="42"/>
      <c r="BS404" s="31">
        <f t="shared" si="1269"/>
        <v>40243.669000000002</v>
      </c>
      <c r="BT404" s="31">
        <f t="shared" si="1270"/>
        <v>0</v>
      </c>
      <c r="BU404" s="31">
        <f t="shared" si="1271"/>
        <v>0</v>
      </c>
      <c r="BV404" s="42"/>
      <c r="BW404" s="42"/>
      <c r="BX404" s="42">
        <f t="shared" si="1272"/>
        <v>40243.669000000002</v>
      </c>
      <c r="BY404" s="42">
        <f t="shared" si="1273"/>
        <v>0</v>
      </c>
      <c r="BZ404" s="42">
        <f t="shared" si="1274"/>
        <v>0</v>
      </c>
      <c r="CA404" s="42"/>
      <c r="CB404" s="42"/>
      <c r="CC404" s="42"/>
      <c r="CD404" s="42">
        <f t="shared" si="1154"/>
        <v>40243.669000000002</v>
      </c>
      <c r="CE404" s="42">
        <f t="shared" si="1155"/>
        <v>0</v>
      </c>
      <c r="CF404" s="42">
        <f t="shared" si="1156"/>
        <v>0</v>
      </c>
      <c r="CG404" s="42"/>
      <c r="CH404" s="24"/>
      <c r="CI404" s="40"/>
    </row>
    <row r="405" ht="29.850000000000001">
      <c r="A405" s="16" t="s">
        <v>280</v>
      </c>
      <c r="B405" s="17"/>
      <c r="C405" s="16"/>
      <c r="D405" s="16"/>
      <c r="E405" s="39" t="s">
        <v>281</v>
      </c>
      <c r="F405" s="31">
        <f t="shared" si="1275"/>
        <v>34000.099999999999</v>
      </c>
      <c r="G405" s="31">
        <f t="shared" si="1276"/>
        <v>190073.70000000001</v>
      </c>
      <c r="H405" s="31">
        <f t="shared" si="1277"/>
        <v>313169.79999999999</v>
      </c>
      <c r="I405" s="31">
        <f t="shared" si="1278"/>
        <v>0</v>
      </c>
      <c r="J405" s="31">
        <f t="shared" si="1279"/>
        <v>0</v>
      </c>
      <c r="K405" s="31">
        <f t="shared" si="1280"/>
        <v>0</v>
      </c>
      <c r="L405" s="31">
        <f t="shared" si="1239"/>
        <v>34000.099999999999</v>
      </c>
      <c r="M405" s="31">
        <f t="shared" si="1240"/>
        <v>190073.70000000001</v>
      </c>
      <c r="N405" s="31">
        <f t="shared" si="1241"/>
        <v>313169.79999999999</v>
      </c>
      <c r="O405" s="31">
        <f t="shared" si="1281"/>
        <v>0</v>
      </c>
      <c r="P405" s="31">
        <f t="shared" si="1282"/>
        <v>0</v>
      </c>
      <c r="Q405" s="31">
        <f t="shared" si="1283"/>
        <v>0</v>
      </c>
      <c r="R405" s="31">
        <f t="shared" si="1242"/>
        <v>34000.099999999999</v>
      </c>
      <c r="S405" s="31">
        <f t="shared" si="1243"/>
        <v>190073.70000000001</v>
      </c>
      <c r="T405" s="31">
        <f t="shared" si="1244"/>
        <v>313169.79999999999</v>
      </c>
      <c r="U405" s="31">
        <f t="shared" si="1284"/>
        <v>0</v>
      </c>
      <c r="V405" s="31">
        <f t="shared" si="1285"/>
        <v>0</v>
      </c>
      <c r="W405" s="31">
        <f t="shared" si="1286"/>
        <v>0</v>
      </c>
      <c r="X405" s="31">
        <f t="shared" si="1245"/>
        <v>34000.099999999999</v>
      </c>
      <c r="Y405" s="31">
        <f t="shared" si="1246"/>
        <v>190073.70000000001</v>
      </c>
      <c r="Z405" s="31">
        <f t="shared" si="1247"/>
        <v>313169.79999999999</v>
      </c>
      <c r="AA405" s="31">
        <f t="shared" si="1287"/>
        <v>0</v>
      </c>
      <c r="AB405" s="31">
        <f t="shared" si="1288"/>
        <v>0</v>
      </c>
      <c r="AC405" s="31">
        <f t="shared" si="1289"/>
        <v>0</v>
      </c>
      <c r="AD405" s="31">
        <f t="shared" si="1248"/>
        <v>34000.099999999999</v>
      </c>
      <c r="AE405" s="31">
        <f t="shared" si="1249"/>
        <v>190073.70000000001</v>
      </c>
      <c r="AF405" s="31">
        <f t="shared" si="1250"/>
        <v>313169.79999999999</v>
      </c>
      <c r="AG405" s="31">
        <f t="shared" si="1290"/>
        <v>0</v>
      </c>
      <c r="AH405" s="31">
        <f t="shared" si="1291"/>
        <v>0</v>
      </c>
      <c r="AI405" s="31">
        <f t="shared" si="1292"/>
        <v>0</v>
      </c>
      <c r="AJ405" s="31">
        <f t="shared" si="1251"/>
        <v>34000.099999999999</v>
      </c>
      <c r="AK405" s="31">
        <f t="shared" si="1252"/>
        <v>190073.70000000001</v>
      </c>
      <c r="AL405" s="31">
        <f t="shared" si="1253"/>
        <v>313169.79999999999</v>
      </c>
      <c r="AM405" s="31">
        <f t="shared" si="1293"/>
        <v>0</v>
      </c>
      <c r="AN405" s="31">
        <f t="shared" si="1294"/>
        <v>0</v>
      </c>
      <c r="AO405" s="31">
        <f t="shared" si="1295"/>
        <v>0</v>
      </c>
      <c r="AP405" s="31">
        <f t="shared" si="1254"/>
        <v>34000.099999999999</v>
      </c>
      <c r="AQ405" s="31">
        <f t="shared" si="1255"/>
        <v>190073.70000000001</v>
      </c>
      <c r="AR405" s="31">
        <f t="shared" si="1256"/>
        <v>313169.79999999999</v>
      </c>
      <c r="AS405" s="31">
        <f t="shared" si="1296"/>
        <v>0</v>
      </c>
      <c r="AT405" s="31">
        <f t="shared" si="1297"/>
        <v>0</v>
      </c>
      <c r="AU405" s="31">
        <f t="shared" si="1298"/>
        <v>0</v>
      </c>
      <c r="AV405" s="31">
        <f t="shared" si="1257"/>
        <v>34000.099999999999</v>
      </c>
      <c r="AW405" s="31">
        <f t="shared" si="1258"/>
        <v>190073.70000000001</v>
      </c>
      <c r="AX405" s="31">
        <f t="shared" si="1259"/>
        <v>313169.79999999999</v>
      </c>
      <c r="AY405" s="31">
        <f t="shared" si="1299"/>
        <v>0</v>
      </c>
      <c r="AZ405" s="31">
        <f t="shared" si="1300"/>
        <v>0</v>
      </c>
      <c r="BA405" s="31">
        <f t="shared" si="1301"/>
        <v>0</v>
      </c>
      <c r="BB405" s="31">
        <f t="shared" si="1260"/>
        <v>34000.099999999999</v>
      </c>
      <c r="BC405" s="31">
        <f t="shared" si="1261"/>
        <v>190073.70000000001</v>
      </c>
      <c r="BD405" s="31">
        <f t="shared" si="1262"/>
        <v>313169.79999999999</v>
      </c>
      <c r="BE405" s="31">
        <f t="shared" si="1302"/>
        <v>0</v>
      </c>
      <c r="BF405" s="31">
        <f t="shared" si="1303"/>
        <v>0</v>
      </c>
      <c r="BG405" s="31">
        <f t="shared" si="1304"/>
        <v>0</v>
      </c>
      <c r="BH405" s="31">
        <f t="shared" si="1263"/>
        <v>34000.099999999999</v>
      </c>
      <c r="BI405" s="31">
        <f t="shared" si="1264"/>
        <v>190073.70000000001</v>
      </c>
      <c r="BJ405" s="31">
        <f t="shared" si="1265"/>
        <v>313169.79999999999</v>
      </c>
      <c r="BK405" s="31">
        <f t="shared" si="1305"/>
        <v>0</v>
      </c>
      <c r="BL405" s="31">
        <f t="shared" si="1306"/>
        <v>0</v>
      </c>
      <c r="BM405" s="31">
        <f t="shared" si="1307"/>
        <v>0</v>
      </c>
      <c r="BN405" s="31">
        <f t="shared" si="1266"/>
        <v>34000.099999999999</v>
      </c>
      <c r="BO405" s="31">
        <f t="shared" si="1267"/>
        <v>190073.70000000001</v>
      </c>
      <c r="BP405" s="31">
        <f t="shared" si="1268"/>
        <v>313169.79999999999</v>
      </c>
      <c r="BQ405" s="31">
        <f t="shared" si="1308"/>
        <v>0</v>
      </c>
      <c r="BR405" s="31">
        <f t="shared" si="1309"/>
        <v>0</v>
      </c>
      <c r="BS405" s="31">
        <f t="shared" si="1269"/>
        <v>34000.099999999999</v>
      </c>
      <c r="BT405" s="31">
        <f t="shared" si="1270"/>
        <v>190073.70000000001</v>
      </c>
      <c r="BU405" s="31">
        <f t="shared" si="1271"/>
        <v>313169.79999999999</v>
      </c>
      <c r="BV405" s="31">
        <f t="shared" si="1310"/>
        <v>0</v>
      </c>
      <c r="BW405" s="31">
        <f t="shared" si="1311"/>
        <v>0</v>
      </c>
      <c r="BX405" s="31">
        <f t="shared" si="1272"/>
        <v>34000.099999999999</v>
      </c>
      <c r="BY405" s="31">
        <f t="shared" si="1273"/>
        <v>190073.70000000001</v>
      </c>
      <c r="BZ405" s="31">
        <f t="shared" si="1274"/>
        <v>313169.79999999999</v>
      </c>
      <c r="CA405" s="31">
        <f t="shared" si="1312"/>
        <v>0</v>
      </c>
      <c r="CB405" s="31">
        <f t="shared" si="1313"/>
        <v>0</v>
      </c>
      <c r="CC405" s="31">
        <f t="shared" si="1314"/>
        <v>0</v>
      </c>
      <c r="CD405" s="31">
        <f t="shared" si="1154"/>
        <v>34000.099999999999</v>
      </c>
      <c r="CE405" s="31">
        <f t="shared" si="1155"/>
        <v>190073.70000000001</v>
      </c>
      <c r="CF405" s="31">
        <f t="shared" si="1156"/>
        <v>313169.79999999999</v>
      </c>
      <c r="CG405" s="31">
        <f t="shared" si="1315"/>
        <v>0</v>
      </c>
      <c r="CH405" s="24"/>
      <c r="CI405" s="40"/>
      <c r="CO405" s="1" t="s">
        <v>31</v>
      </c>
    </row>
    <row r="406" ht="39.799999999999997">
      <c r="A406" s="16" t="s">
        <v>280</v>
      </c>
      <c r="B406" s="17">
        <v>400</v>
      </c>
      <c r="C406" s="16"/>
      <c r="D406" s="16"/>
      <c r="E406" s="39" t="s">
        <v>84</v>
      </c>
      <c r="F406" s="31">
        <f t="shared" si="1275"/>
        <v>34000.099999999999</v>
      </c>
      <c r="G406" s="31">
        <f t="shared" si="1276"/>
        <v>190073.70000000001</v>
      </c>
      <c r="H406" s="31">
        <f t="shared" si="1277"/>
        <v>313169.79999999999</v>
      </c>
      <c r="I406" s="31">
        <f t="shared" si="1278"/>
        <v>0</v>
      </c>
      <c r="J406" s="31">
        <f t="shared" si="1279"/>
        <v>0</v>
      </c>
      <c r="K406" s="31">
        <f t="shared" si="1280"/>
        <v>0</v>
      </c>
      <c r="L406" s="31">
        <f t="shared" si="1239"/>
        <v>34000.099999999999</v>
      </c>
      <c r="M406" s="31">
        <f t="shared" si="1240"/>
        <v>190073.70000000001</v>
      </c>
      <c r="N406" s="31">
        <f t="shared" si="1241"/>
        <v>313169.79999999999</v>
      </c>
      <c r="O406" s="31">
        <f t="shared" si="1281"/>
        <v>0</v>
      </c>
      <c r="P406" s="31">
        <f t="shared" si="1282"/>
        <v>0</v>
      </c>
      <c r="Q406" s="31">
        <f t="shared" si="1283"/>
        <v>0</v>
      </c>
      <c r="R406" s="31">
        <f t="shared" si="1242"/>
        <v>34000.099999999999</v>
      </c>
      <c r="S406" s="31">
        <f t="shared" si="1243"/>
        <v>190073.70000000001</v>
      </c>
      <c r="T406" s="31">
        <f t="shared" si="1244"/>
        <v>313169.79999999999</v>
      </c>
      <c r="U406" s="31">
        <f t="shared" si="1284"/>
        <v>0</v>
      </c>
      <c r="V406" s="31">
        <f t="shared" si="1285"/>
        <v>0</v>
      </c>
      <c r="W406" s="31">
        <f t="shared" si="1286"/>
        <v>0</v>
      </c>
      <c r="X406" s="31">
        <f t="shared" si="1245"/>
        <v>34000.099999999999</v>
      </c>
      <c r="Y406" s="31">
        <f t="shared" si="1246"/>
        <v>190073.70000000001</v>
      </c>
      <c r="Z406" s="31">
        <f t="shared" si="1247"/>
        <v>313169.79999999999</v>
      </c>
      <c r="AA406" s="31">
        <f t="shared" si="1287"/>
        <v>0</v>
      </c>
      <c r="AB406" s="31">
        <f t="shared" si="1288"/>
        <v>0</v>
      </c>
      <c r="AC406" s="31">
        <f t="shared" si="1289"/>
        <v>0</v>
      </c>
      <c r="AD406" s="31">
        <f t="shared" si="1248"/>
        <v>34000.099999999999</v>
      </c>
      <c r="AE406" s="31">
        <f t="shared" si="1249"/>
        <v>190073.70000000001</v>
      </c>
      <c r="AF406" s="31">
        <f t="shared" si="1250"/>
        <v>313169.79999999999</v>
      </c>
      <c r="AG406" s="31">
        <f t="shared" si="1290"/>
        <v>0</v>
      </c>
      <c r="AH406" s="31">
        <f t="shared" si="1291"/>
        <v>0</v>
      </c>
      <c r="AI406" s="31">
        <f t="shared" si="1292"/>
        <v>0</v>
      </c>
      <c r="AJ406" s="31">
        <f t="shared" si="1251"/>
        <v>34000.099999999999</v>
      </c>
      <c r="AK406" s="31">
        <f t="shared" si="1252"/>
        <v>190073.70000000001</v>
      </c>
      <c r="AL406" s="31">
        <f t="shared" si="1253"/>
        <v>313169.79999999999</v>
      </c>
      <c r="AM406" s="31">
        <f t="shared" si="1293"/>
        <v>0</v>
      </c>
      <c r="AN406" s="31">
        <f t="shared" si="1294"/>
        <v>0</v>
      </c>
      <c r="AO406" s="31">
        <f t="shared" si="1295"/>
        <v>0</v>
      </c>
      <c r="AP406" s="31">
        <f t="shared" si="1254"/>
        <v>34000.099999999999</v>
      </c>
      <c r="AQ406" s="31">
        <f t="shared" si="1255"/>
        <v>190073.70000000001</v>
      </c>
      <c r="AR406" s="31">
        <f t="shared" si="1256"/>
        <v>313169.79999999999</v>
      </c>
      <c r="AS406" s="31">
        <f t="shared" si="1296"/>
        <v>0</v>
      </c>
      <c r="AT406" s="31">
        <f t="shared" si="1297"/>
        <v>0</v>
      </c>
      <c r="AU406" s="31">
        <f t="shared" si="1298"/>
        <v>0</v>
      </c>
      <c r="AV406" s="31">
        <f t="shared" si="1257"/>
        <v>34000.099999999999</v>
      </c>
      <c r="AW406" s="31">
        <f t="shared" si="1258"/>
        <v>190073.70000000001</v>
      </c>
      <c r="AX406" s="31">
        <f t="shared" si="1259"/>
        <v>313169.79999999999</v>
      </c>
      <c r="AY406" s="31">
        <f t="shared" si="1299"/>
        <v>0</v>
      </c>
      <c r="AZ406" s="31">
        <f t="shared" si="1300"/>
        <v>0</v>
      </c>
      <c r="BA406" s="31">
        <f t="shared" si="1301"/>
        <v>0</v>
      </c>
      <c r="BB406" s="31">
        <f t="shared" si="1260"/>
        <v>34000.099999999999</v>
      </c>
      <c r="BC406" s="31">
        <f t="shared" si="1261"/>
        <v>190073.70000000001</v>
      </c>
      <c r="BD406" s="31">
        <f t="shared" si="1262"/>
        <v>313169.79999999999</v>
      </c>
      <c r="BE406" s="31">
        <f t="shared" si="1302"/>
        <v>0</v>
      </c>
      <c r="BF406" s="31">
        <f t="shared" si="1303"/>
        <v>0</v>
      </c>
      <c r="BG406" s="31">
        <f t="shared" si="1304"/>
        <v>0</v>
      </c>
      <c r="BH406" s="31">
        <f t="shared" si="1263"/>
        <v>34000.099999999999</v>
      </c>
      <c r="BI406" s="31">
        <f t="shared" si="1264"/>
        <v>190073.70000000001</v>
      </c>
      <c r="BJ406" s="31">
        <f t="shared" si="1265"/>
        <v>313169.79999999999</v>
      </c>
      <c r="BK406" s="31">
        <f t="shared" si="1305"/>
        <v>0</v>
      </c>
      <c r="BL406" s="31">
        <f t="shared" si="1306"/>
        <v>0</v>
      </c>
      <c r="BM406" s="31">
        <f t="shared" si="1307"/>
        <v>0</v>
      </c>
      <c r="BN406" s="31">
        <f t="shared" si="1266"/>
        <v>34000.099999999999</v>
      </c>
      <c r="BO406" s="31">
        <f t="shared" si="1267"/>
        <v>190073.70000000001</v>
      </c>
      <c r="BP406" s="31">
        <f t="shared" si="1268"/>
        <v>313169.79999999999</v>
      </c>
      <c r="BQ406" s="31">
        <f t="shared" si="1308"/>
        <v>0</v>
      </c>
      <c r="BR406" s="31">
        <f t="shared" si="1309"/>
        <v>0</v>
      </c>
      <c r="BS406" s="31">
        <f t="shared" si="1269"/>
        <v>34000.099999999999</v>
      </c>
      <c r="BT406" s="31">
        <f t="shared" si="1270"/>
        <v>190073.70000000001</v>
      </c>
      <c r="BU406" s="31">
        <f t="shared" si="1271"/>
        <v>313169.79999999999</v>
      </c>
      <c r="BV406" s="31">
        <f t="shared" si="1310"/>
        <v>0</v>
      </c>
      <c r="BW406" s="31">
        <f t="shared" si="1311"/>
        <v>0</v>
      </c>
      <c r="BX406" s="31">
        <f t="shared" si="1272"/>
        <v>34000.099999999999</v>
      </c>
      <c r="BY406" s="31">
        <f t="shared" si="1273"/>
        <v>190073.70000000001</v>
      </c>
      <c r="BZ406" s="31">
        <f t="shared" si="1274"/>
        <v>313169.79999999999</v>
      </c>
      <c r="CA406" s="31">
        <f t="shared" si="1312"/>
        <v>0</v>
      </c>
      <c r="CB406" s="31">
        <f t="shared" si="1313"/>
        <v>0</v>
      </c>
      <c r="CC406" s="31">
        <f t="shared" si="1314"/>
        <v>0</v>
      </c>
      <c r="CD406" s="31">
        <f t="shared" si="1154"/>
        <v>34000.099999999999</v>
      </c>
      <c r="CE406" s="31">
        <f t="shared" si="1155"/>
        <v>190073.70000000001</v>
      </c>
      <c r="CF406" s="31">
        <f t="shared" si="1156"/>
        <v>313169.79999999999</v>
      </c>
      <c r="CG406" s="31">
        <f t="shared" si="1315"/>
        <v>0</v>
      </c>
      <c r="CH406" s="24"/>
      <c r="CI406" s="40"/>
      <c r="CM406" s="1" t="s">
        <v>29</v>
      </c>
    </row>
    <row r="407" ht="15">
      <c r="A407" s="16" t="s">
        <v>280</v>
      </c>
      <c r="B407" s="17">
        <v>410</v>
      </c>
      <c r="C407" s="16"/>
      <c r="D407" s="16"/>
      <c r="E407" s="39" t="s">
        <v>85</v>
      </c>
      <c r="F407" s="31">
        <f t="shared" si="1275"/>
        <v>34000.099999999999</v>
      </c>
      <c r="G407" s="31">
        <f t="shared" si="1276"/>
        <v>190073.70000000001</v>
      </c>
      <c r="H407" s="31">
        <f t="shared" si="1277"/>
        <v>313169.79999999999</v>
      </c>
      <c r="I407" s="31">
        <f t="shared" si="1278"/>
        <v>0</v>
      </c>
      <c r="J407" s="31">
        <f t="shared" si="1279"/>
        <v>0</v>
      </c>
      <c r="K407" s="31">
        <f t="shared" si="1280"/>
        <v>0</v>
      </c>
      <c r="L407" s="31">
        <f t="shared" si="1239"/>
        <v>34000.099999999999</v>
      </c>
      <c r="M407" s="31">
        <f t="shared" si="1240"/>
        <v>190073.70000000001</v>
      </c>
      <c r="N407" s="31">
        <f t="shared" si="1241"/>
        <v>313169.79999999999</v>
      </c>
      <c r="O407" s="31">
        <f t="shared" si="1281"/>
        <v>0</v>
      </c>
      <c r="P407" s="31">
        <f t="shared" si="1282"/>
        <v>0</v>
      </c>
      <c r="Q407" s="31">
        <f t="shared" si="1283"/>
        <v>0</v>
      </c>
      <c r="R407" s="31">
        <f t="shared" si="1242"/>
        <v>34000.099999999999</v>
      </c>
      <c r="S407" s="31">
        <f t="shared" si="1243"/>
        <v>190073.70000000001</v>
      </c>
      <c r="T407" s="31">
        <f t="shared" si="1244"/>
        <v>313169.79999999999</v>
      </c>
      <c r="U407" s="31">
        <f t="shared" si="1284"/>
        <v>0</v>
      </c>
      <c r="V407" s="31">
        <f t="shared" si="1285"/>
        <v>0</v>
      </c>
      <c r="W407" s="31">
        <f t="shared" si="1286"/>
        <v>0</v>
      </c>
      <c r="X407" s="31">
        <f t="shared" si="1245"/>
        <v>34000.099999999999</v>
      </c>
      <c r="Y407" s="31">
        <f t="shared" si="1246"/>
        <v>190073.70000000001</v>
      </c>
      <c r="Z407" s="31">
        <f t="shared" si="1247"/>
        <v>313169.79999999999</v>
      </c>
      <c r="AA407" s="31">
        <f t="shared" si="1287"/>
        <v>0</v>
      </c>
      <c r="AB407" s="31">
        <f t="shared" si="1288"/>
        <v>0</v>
      </c>
      <c r="AC407" s="31">
        <f t="shared" si="1289"/>
        <v>0</v>
      </c>
      <c r="AD407" s="31">
        <f t="shared" si="1248"/>
        <v>34000.099999999999</v>
      </c>
      <c r="AE407" s="31">
        <f t="shared" si="1249"/>
        <v>190073.70000000001</v>
      </c>
      <c r="AF407" s="31">
        <f t="shared" si="1250"/>
        <v>313169.79999999999</v>
      </c>
      <c r="AG407" s="31">
        <f t="shared" si="1290"/>
        <v>0</v>
      </c>
      <c r="AH407" s="31">
        <f t="shared" si="1291"/>
        <v>0</v>
      </c>
      <c r="AI407" s="31">
        <f t="shared" si="1292"/>
        <v>0</v>
      </c>
      <c r="AJ407" s="31">
        <f t="shared" si="1251"/>
        <v>34000.099999999999</v>
      </c>
      <c r="AK407" s="31">
        <f t="shared" si="1252"/>
        <v>190073.70000000001</v>
      </c>
      <c r="AL407" s="31">
        <f t="shared" si="1253"/>
        <v>313169.79999999999</v>
      </c>
      <c r="AM407" s="31">
        <f t="shared" si="1293"/>
        <v>0</v>
      </c>
      <c r="AN407" s="31">
        <f t="shared" si="1294"/>
        <v>0</v>
      </c>
      <c r="AO407" s="31">
        <f t="shared" si="1295"/>
        <v>0</v>
      </c>
      <c r="AP407" s="31">
        <f t="shared" si="1254"/>
        <v>34000.099999999999</v>
      </c>
      <c r="AQ407" s="31">
        <f t="shared" si="1255"/>
        <v>190073.70000000001</v>
      </c>
      <c r="AR407" s="31">
        <f t="shared" si="1256"/>
        <v>313169.79999999999</v>
      </c>
      <c r="AS407" s="31">
        <f t="shared" si="1296"/>
        <v>0</v>
      </c>
      <c r="AT407" s="31">
        <f t="shared" si="1297"/>
        <v>0</v>
      </c>
      <c r="AU407" s="31">
        <f t="shared" si="1298"/>
        <v>0</v>
      </c>
      <c r="AV407" s="31">
        <f t="shared" si="1257"/>
        <v>34000.099999999999</v>
      </c>
      <c r="AW407" s="31">
        <f t="shared" si="1258"/>
        <v>190073.70000000001</v>
      </c>
      <c r="AX407" s="31">
        <f t="shared" si="1259"/>
        <v>313169.79999999999</v>
      </c>
      <c r="AY407" s="31">
        <f t="shared" si="1299"/>
        <v>0</v>
      </c>
      <c r="AZ407" s="31">
        <f t="shared" si="1300"/>
        <v>0</v>
      </c>
      <c r="BA407" s="31">
        <f t="shared" si="1301"/>
        <v>0</v>
      </c>
      <c r="BB407" s="31">
        <f t="shared" si="1260"/>
        <v>34000.099999999999</v>
      </c>
      <c r="BC407" s="31">
        <f t="shared" si="1261"/>
        <v>190073.70000000001</v>
      </c>
      <c r="BD407" s="31">
        <f t="shared" si="1262"/>
        <v>313169.79999999999</v>
      </c>
      <c r="BE407" s="31">
        <f t="shared" si="1302"/>
        <v>0</v>
      </c>
      <c r="BF407" s="31">
        <f t="shared" si="1303"/>
        <v>0</v>
      </c>
      <c r="BG407" s="31">
        <f t="shared" si="1304"/>
        <v>0</v>
      </c>
      <c r="BH407" s="31">
        <f t="shared" si="1263"/>
        <v>34000.099999999999</v>
      </c>
      <c r="BI407" s="31">
        <f t="shared" si="1264"/>
        <v>190073.70000000001</v>
      </c>
      <c r="BJ407" s="31">
        <f t="shared" si="1265"/>
        <v>313169.79999999999</v>
      </c>
      <c r="BK407" s="31">
        <f t="shared" si="1305"/>
        <v>0</v>
      </c>
      <c r="BL407" s="31">
        <f t="shared" si="1306"/>
        <v>0</v>
      </c>
      <c r="BM407" s="31">
        <f t="shared" si="1307"/>
        <v>0</v>
      </c>
      <c r="BN407" s="31">
        <f t="shared" si="1266"/>
        <v>34000.099999999999</v>
      </c>
      <c r="BO407" s="31">
        <f t="shared" si="1267"/>
        <v>190073.70000000001</v>
      </c>
      <c r="BP407" s="31">
        <f t="shared" si="1268"/>
        <v>313169.79999999999</v>
      </c>
      <c r="BQ407" s="31">
        <f t="shared" si="1308"/>
        <v>0</v>
      </c>
      <c r="BR407" s="31">
        <f t="shared" si="1309"/>
        <v>0</v>
      </c>
      <c r="BS407" s="31">
        <f t="shared" si="1269"/>
        <v>34000.099999999999</v>
      </c>
      <c r="BT407" s="31">
        <f t="shared" si="1270"/>
        <v>190073.70000000001</v>
      </c>
      <c r="BU407" s="31">
        <f t="shared" si="1271"/>
        <v>313169.79999999999</v>
      </c>
      <c r="BV407" s="31">
        <f t="shared" si="1310"/>
        <v>0</v>
      </c>
      <c r="BW407" s="31">
        <f t="shared" si="1311"/>
        <v>0</v>
      </c>
      <c r="BX407" s="31">
        <f t="shared" si="1272"/>
        <v>34000.099999999999</v>
      </c>
      <c r="BY407" s="31">
        <f t="shared" si="1273"/>
        <v>190073.70000000001</v>
      </c>
      <c r="BZ407" s="31">
        <f t="shared" si="1274"/>
        <v>313169.79999999999</v>
      </c>
      <c r="CA407" s="31">
        <f t="shared" si="1312"/>
        <v>0</v>
      </c>
      <c r="CB407" s="31">
        <f t="shared" si="1313"/>
        <v>0</v>
      </c>
      <c r="CC407" s="31">
        <f t="shared" si="1314"/>
        <v>0</v>
      </c>
      <c r="CD407" s="31">
        <f t="shared" si="1154"/>
        <v>34000.099999999999</v>
      </c>
      <c r="CE407" s="31">
        <f t="shared" si="1155"/>
        <v>190073.70000000001</v>
      </c>
      <c r="CF407" s="31">
        <f t="shared" si="1156"/>
        <v>313169.79999999999</v>
      </c>
      <c r="CG407" s="31">
        <f t="shared" si="1315"/>
        <v>0</v>
      </c>
      <c r="CH407" s="24"/>
      <c r="CI407" s="40"/>
      <c r="CN407" s="1" t="s">
        <v>30</v>
      </c>
    </row>
    <row r="408" ht="15">
      <c r="A408" s="16" t="s">
        <v>280</v>
      </c>
      <c r="B408" s="17">
        <v>410</v>
      </c>
      <c r="C408" s="16" t="s">
        <v>278</v>
      </c>
      <c r="D408" s="16" t="s">
        <v>67</v>
      </c>
      <c r="E408" s="39" t="s">
        <v>279</v>
      </c>
      <c r="F408" s="31">
        <v>34000.099999999999</v>
      </c>
      <c r="G408" s="31">
        <v>190073.70000000001</v>
      </c>
      <c r="H408" s="31">
        <v>313169.79999999999</v>
      </c>
      <c r="I408" s="31"/>
      <c r="J408" s="31"/>
      <c r="K408" s="31"/>
      <c r="L408" s="31">
        <f t="shared" si="1239"/>
        <v>34000.099999999999</v>
      </c>
      <c r="M408" s="31">
        <f t="shared" si="1240"/>
        <v>190073.70000000001</v>
      </c>
      <c r="N408" s="31">
        <f t="shared" si="1241"/>
        <v>313169.79999999999</v>
      </c>
      <c r="O408" s="31"/>
      <c r="P408" s="31"/>
      <c r="Q408" s="31"/>
      <c r="R408" s="31">
        <f t="shared" si="1242"/>
        <v>34000.099999999999</v>
      </c>
      <c r="S408" s="31">
        <f t="shared" si="1243"/>
        <v>190073.70000000001</v>
      </c>
      <c r="T408" s="31">
        <f t="shared" si="1244"/>
        <v>313169.79999999999</v>
      </c>
      <c r="U408" s="31"/>
      <c r="V408" s="31"/>
      <c r="W408" s="31"/>
      <c r="X408" s="31">
        <f t="shared" si="1245"/>
        <v>34000.099999999999</v>
      </c>
      <c r="Y408" s="31">
        <f t="shared" si="1246"/>
        <v>190073.70000000001</v>
      </c>
      <c r="Z408" s="31">
        <f t="shared" si="1247"/>
        <v>313169.79999999999</v>
      </c>
      <c r="AA408" s="31"/>
      <c r="AB408" s="31"/>
      <c r="AC408" s="31"/>
      <c r="AD408" s="31">
        <f t="shared" si="1248"/>
        <v>34000.099999999999</v>
      </c>
      <c r="AE408" s="31">
        <f t="shared" si="1249"/>
        <v>190073.70000000001</v>
      </c>
      <c r="AF408" s="31">
        <f t="shared" si="1250"/>
        <v>313169.79999999999</v>
      </c>
      <c r="AG408" s="31"/>
      <c r="AH408" s="31"/>
      <c r="AI408" s="31"/>
      <c r="AJ408" s="31">
        <f t="shared" si="1251"/>
        <v>34000.099999999999</v>
      </c>
      <c r="AK408" s="31">
        <f t="shared" si="1252"/>
        <v>190073.70000000001</v>
      </c>
      <c r="AL408" s="31">
        <f t="shared" si="1253"/>
        <v>313169.79999999999</v>
      </c>
      <c r="AM408" s="31"/>
      <c r="AN408" s="31"/>
      <c r="AO408" s="31"/>
      <c r="AP408" s="31">
        <f t="shared" si="1254"/>
        <v>34000.099999999999</v>
      </c>
      <c r="AQ408" s="31">
        <f t="shared" si="1255"/>
        <v>190073.70000000001</v>
      </c>
      <c r="AR408" s="31">
        <f t="shared" si="1256"/>
        <v>313169.79999999999</v>
      </c>
      <c r="AS408" s="31"/>
      <c r="AT408" s="31"/>
      <c r="AU408" s="31"/>
      <c r="AV408" s="31">
        <f t="shared" si="1257"/>
        <v>34000.099999999999</v>
      </c>
      <c r="AW408" s="31">
        <f t="shared" si="1258"/>
        <v>190073.70000000001</v>
      </c>
      <c r="AX408" s="31">
        <f t="shared" si="1259"/>
        <v>313169.79999999999</v>
      </c>
      <c r="AY408" s="31"/>
      <c r="AZ408" s="31"/>
      <c r="BA408" s="31"/>
      <c r="BB408" s="31">
        <f t="shared" si="1260"/>
        <v>34000.099999999999</v>
      </c>
      <c r="BC408" s="31">
        <f t="shared" si="1261"/>
        <v>190073.70000000001</v>
      </c>
      <c r="BD408" s="31">
        <f t="shared" si="1262"/>
        <v>313169.79999999999</v>
      </c>
      <c r="BE408" s="31"/>
      <c r="BF408" s="31"/>
      <c r="BG408" s="31"/>
      <c r="BH408" s="31">
        <f t="shared" si="1263"/>
        <v>34000.099999999999</v>
      </c>
      <c r="BI408" s="31">
        <f t="shared" si="1264"/>
        <v>190073.70000000001</v>
      </c>
      <c r="BJ408" s="31">
        <f t="shared" si="1265"/>
        <v>313169.79999999999</v>
      </c>
      <c r="BK408" s="31"/>
      <c r="BL408" s="31"/>
      <c r="BM408" s="31"/>
      <c r="BN408" s="31">
        <f t="shared" si="1266"/>
        <v>34000.099999999999</v>
      </c>
      <c r="BO408" s="31">
        <f t="shared" si="1267"/>
        <v>190073.70000000001</v>
      </c>
      <c r="BP408" s="31">
        <f t="shared" si="1268"/>
        <v>313169.79999999999</v>
      </c>
      <c r="BQ408" s="31"/>
      <c r="BR408" s="31"/>
      <c r="BS408" s="31">
        <f t="shared" si="1269"/>
        <v>34000.099999999999</v>
      </c>
      <c r="BT408" s="31">
        <f t="shared" si="1270"/>
        <v>190073.70000000001</v>
      </c>
      <c r="BU408" s="31">
        <f t="shared" si="1271"/>
        <v>313169.79999999999</v>
      </c>
      <c r="BV408" s="31"/>
      <c r="BW408" s="31"/>
      <c r="BX408" s="31">
        <f t="shared" si="1272"/>
        <v>34000.099999999999</v>
      </c>
      <c r="BY408" s="31">
        <f t="shared" si="1273"/>
        <v>190073.70000000001</v>
      </c>
      <c r="BZ408" s="31">
        <f t="shared" si="1274"/>
        <v>313169.79999999999</v>
      </c>
      <c r="CA408" s="31"/>
      <c r="CB408" s="31"/>
      <c r="CC408" s="31"/>
      <c r="CD408" s="31">
        <f t="shared" si="1154"/>
        <v>34000.099999999999</v>
      </c>
      <c r="CE408" s="31">
        <f t="shared" si="1155"/>
        <v>190073.70000000001</v>
      </c>
      <c r="CF408" s="31">
        <f t="shared" si="1156"/>
        <v>313169.79999999999</v>
      </c>
      <c r="CG408" s="31"/>
      <c r="CH408" s="24"/>
      <c r="CI408" s="40"/>
    </row>
    <row r="409" ht="43.75">
      <c r="A409" s="16" t="s">
        <v>282</v>
      </c>
      <c r="B409" s="17"/>
      <c r="C409" s="16"/>
      <c r="D409" s="16"/>
      <c r="E409" s="39" t="s">
        <v>283</v>
      </c>
      <c r="F409" s="31">
        <f t="shared" si="1275"/>
        <v>0</v>
      </c>
      <c r="G409" s="31">
        <f t="shared" si="1276"/>
        <v>160685.5</v>
      </c>
      <c r="H409" s="31">
        <f t="shared" si="1277"/>
        <v>0</v>
      </c>
      <c r="I409" s="31">
        <f t="shared" si="1278"/>
        <v>0</v>
      </c>
      <c r="J409" s="31">
        <f t="shared" si="1279"/>
        <v>-5270.1000000000004</v>
      </c>
      <c r="K409" s="31">
        <f t="shared" si="1280"/>
        <v>0</v>
      </c>
      <c r="L409" s="31">
        <f t="shared" si="1239"/>
        <v>0</v>
      </c>
      <c r="M409" s="31">
        <f t="shared" si="1240"/>
        <v>155415.39999999999</v>
      </c>
      <c r="N409" s="31">
        <f t="shared" si="1241"/>
        <v>0</v>
      </c>
      <c r="O409" s="31">
        <f t="shared" si="1281"/>
        <v>0</v>
      </c>
      <c r="P409" s="31">
        <f t="shared" si="1282"/>
        <v>0</v>
      </c>
      <c r="Q409" s="31">
        <f t="shared" si="1283"/>
        <v>0</v>
      </c>
      <c r="R409" s="31">
        <f t="shared" si="1242"/>
        <v>0</v>
      </c>
      <c r="S409" s="31">
        <f t="shared" si="1243"/>
        <v>155415.39999999999</v>
      </c>
      <c r="T409" s="31">
        <f t="shared" si="1244"/>
        <v>0</v>
      </c>
      <c r="U409" s="31">
        <f t="shared" si="1284"/>
        <v>0</v>
      </c>
      <c r="V409" s="31">
        <f t="shared" si="1285"/>
        <v>0</v>
      </c>
      <c r="W409" s="31">
        <f t="shared" si="1286"/>
        <v>0</v>
      </c>
      <c r="X409" s="31">
        <f t="shared" si="1245"/>
        <v>0</v>
      </c>
      <c r="Y409" s="31">
        <f t="shared" si="1246"/>
        <v>155415.39999999999</v>
      </c>
      <c r="Z409" s="31">
        <f t="shared" si="1247"/>
        <v>0</v>
      </c>
      <c r="AA409" s="31">
        <f t="shared" si="1287"/>
        <v>0</v>
      </c>
      <c r="AB409" s="31">
        <f t="shared" si="1288"/>
        <v>0</v>
      </c>
      <c r="AC409" s="31">
        <f t="shared" si="1289"/>
        <v>0</v>
      </c>
      <c r="AD409" s="31">
        <f t="shared" si="1248"/>
        <v>0</v>
      </c>
      <c r="AE409" s="31">
        <f t="shared" si="1249"/>
        <v>155415.39999999999</v>
      </c>
      <c r="AF409" s="31">
        <f t="shared" si="1250"/>
        <v>0</v>
      </c>
      <c r="AG409" s="31">
        <f t="shared" si="1290"/>
        <v>0</v>
      </c>
      <c r="AH409" s="31">
        <f t="shared" si="1291"/>
        <v>0</v>
      </c>
      <c r="AI409" s="31">
        <f t="shared" si="1292"/>
        <v>0</v>
      </c>
      <c r="AJ409" s="31">
        <f t="shared" si="1251"/>
        <v>0</v>
      </c>
      <c r="AK409" s="31">
        <f t="shared" si="1252"/>
        <v>155415.39999999999</v>
      </c>
      <c r="AL409" s="31">
        <f t="shared" si="1253"/>
        <v>0</v>
      </c>
      <c r="AM409" s="31">
        <f t="shared" si="1293"/>
        <v>0</v>
      </c>
      <c r="AN409" s="31">
        <f t="shared" si="1294"/>
        <v>0</v>
      </c>
      <c r="AO409" s="31">
        <f t="shared" si="1295"/>
        <v>0</v>
      </c>
      <c r="AP409" s="31">
        <f t="shared" si="1254"/>
        <v>0</v>
      </c>
      <c r="AQ409" s="31">
        <f t="shared" si="1255"/>
        <v>155415.39999999999</v>
      </c>
      <c r="AR409" s="31">
        <f t="shared" si="1256"/>
        <v>0</v>
      </c>
      <c r="AS409" s="31">
        <f t="shared" si="1296"/>
        <v>0</v>
      </c>
      <c r="AT409" s="31">
        <f t="shared" si="1297"/>
        <v>0</v>
      </c>
      <c r="AU409" s="31">
        <f t="shared" si="1298"/>
        <v>0</v>
      </c>
      <c r="AV409" s="31">
        <f t="shared" si="1257"/>
        <v>0</v>
      </c>
      <c r="AW409" s="31">
        <f t="shared" si="1258"/>
        <v>155415.39999999999</v>
      </c>
      <c r="AX409" s="31">
        <f t="shared" si="1259"/>
        <v>0</v>
      </c>
      <c r="AY409" s="31">
        <f t="shared" si="1299"/>
        <v>0</v>
      </c>
      <c r="AZ409" s="31">
        <f t="shared" si="1300"/>
        <v>0</v>
      </c>
      <c r="BA409" s="31">
        <f t="shared" si="1301"/>
        <v>0</v>
      </c>
      <c r="BB409" s="31">
        <f t="shared" si="1260"/>
        <v>0</v>
      </c>
      <c r="BC409" s="31">
        <f t="shared" si="1261"/>
        <v>155415.39999999999</v>
      </c>
      <c r="BD409" s="31">
        <f t="shared" si="1262"/>
        <v>0</v>
      </c>
      <c r="BE409" s="31">
        <f t="shared" si="1302"/>
        <v>0</v>
      </c>
      <c r="BF409" s="31">
        <f t="shared" si="1303"/>
        <v>0</v>
      </c>
      <c r="BG409" s="31">
        <f t="shared" si="1304"/>
        <v>0</v>
      </c>
      <c r="BH409" s="31">
        <f t="shared" si="1263"/>
        <v>0</v>
      </c>
      <c r="BI409" s="31">
        <f t="shared" si="1264"/>
        <v>155415.39999999999</v>
      </c>
      <c r="BJ409" s="31">
        <f t="shared" si="1265"/>
        <v>0</v>
      </c>
      <c r="BK409" s="31">
        <f t="shared" si="1305"/>
        <v>0</v>
      </c>
      <c r="BL409" s="31">
        <f t="shared" si="1306"/>
        <v>0</v>
      </c>
      <c r="BM409" s="31">
        <f t="shared" si="1307"/>
        <v>0</v>
      </c>
      <c r="BN409" s="31">
        <f t="shared" si="1266"/>
        <v>0</v>
      </c>
      <c r="BO409" s="31">
        <f t="shared" si="1267"/>
        <v>155415.39999999999</v>
      </c>
      <c r="BP409" s="31">
        <f t="shared" si="1268"/>
        <v>0</v>
      </c>
      <c r="BQ409" s="31">
        <f t="shared" si="1308"/>
        <v>0</v>
      </c>
      <c r="BR409" s="31">
        <f t="shared" si="1309"/>
        <v>0</v>
      </c>
      <c r="BS409" s="31">
        <f t="shared" si="1269"/>
        <v>0</v>
      </c>
      <c r="BT409" s="31">
        <f t="shared" si="1270"/>
        <v>155415.39999999999</v>
      </c>
      <c r="BU409" s="31">
        <f t="shared" si="1271"/>
        <v>0</v>
      </c>
      <c r="BV409" s="31">
        <f t="shared" si="1310"/>
        <v>0</v>
      </c>
      <c r="BW409" s="31">
        <f t="shared" si="1311"/>
        <v>0</v>
      </c>
      <c r="BX409" s="31">
        <f t="shared" si="1272"/>
        <v>0</v>
      </c>
      <c r="BY409" s="31">
        <f t="shared" si="1273"/>
        <v>155415.39999999999</v>
      </c>
      <c r="BZ409" s="31">
        <f t="shared" si="1274"/>
        <v>0</v>
      </c>
      <c r="CA409" s="31">
        <f t="shared" si="1312"/>
        <v>0</v>
      </c>
      <c r="CB409" s="31">
        <f t="shared" si="1313"/>
        <v>0</v>
      </c>
      <c r="CC409" s="31">
        <f t="shared" si="1314"/>
        <v>0</v>
      </c>
      <c r="CD409" s="31">
        <f t="shared" si="1154"/>
        <v>0</v>
      </c>
      <c r="CE409" s="31">
        <f t="shared" si="1155"/>
        <v>155415.39999999999</v>
      </c>
      <c r="CF409" s="31">
        <f t="shared" si="1156"/>
        <v>0</v>
      </c>
      <c r="CG409" s="31">
        <f t="shared" si="1315"/>
        <v>0</v>
      </c>
      <c r="CH409" s="24"/>
      <c r="CI409" s="40"/>
      <c r="CO409" s="1" t="s">
        <v>31</v>
      </c>
    </row>
    <row r="410" ht="39.549999999999997">
      <c r="A410" s="16" t="s">
        <v>282</v>
      </c>
      <c r="B410" s="17">
        <v>400</v>
      </c>
      <c r="C410" s="16"/>
      <c r="D410" s="16"/>
      <c r="E410" s="39" t="s">
        <v>84</v>
      </c>
      <c r="F410" s="31">
        <f t="shared" si="1275"/>
        <v>0</v>
      </c>
      <c r="G410" s="31">
        <f t="shared" si="1276"/>
        <v>160685.5</v>
      </c>
      <c r="H410" s="31">
        <f t="shared" si="1277"/>
        <v>0</v>
      </c>
      <c r="I410" s="31">
        <f t="shared" si="1278"/>
        <v>0</v>
      </c>
      <c r="J410" s="31">
        <f t="shared" si="1279"/>
        <v>-5270.1000000000004</v>
      </c>
      <c r="K410" s="31">
        <f t="shared" si="1280"/>
        <v>0</v>
      </c>
      <c r="L410" s="31">
        <f t="shared" si="1239"/>
        <v>0</v>
      </c>
      <c r="M410" s="31">
        <f t="shared" si="1240"/>
        <v>155415.39999999999</v>
      </c>
      <c r="N410" s="31">
        <f t="shared" si="1241"/>
        <v>0</v>
      </c>
      <c r="O410" s="31">
        <f t="shared" si="1281"/>
        <v>0</v>
      </c>
      <c r="P410" s="31">
        <f t="shared" si="1282"/>
        <v>0</v>
      </c>
      <c r="Q410" s="31">
        <f t="shared" si="1283"/>
        <v>0</v>
      </c>
      <c r="R410" s="31">
        <f t="shared" si="1242"/>
        <v>0</v>
      </c>
      <c r="S410" s="31">
        <f t="shared" si="1243"/>
        <v>155415.39999999999</v>
      </c>
      <c r="T410" s="31">
        <f t="shared" si="1244"/>
        <v>0</v>
      </c>
      <c r="U410" s="31">
        <f t="shared" si="1284"/>
        <v>0</v>
      </c>
      <c r="V410" s="31">
        <f t="shared" si="1285"/>
        <v>0</v>
      </c>
      <c r="W410" s="31">
        <f t="shared" si="1286"/>
        <v>0</v>
      </c>
      <c r="X410" s="31">
        <f t="shared" si="1245"/>
        <v>0</v>
      </c>
      <c r="Y410" s="31">
        <f t="shared" si="1246"/>
        <v>155415.39999999999</v>
      </c>
      <c r="Z410" s="31">
        <f t="shared" si="1247"/>
        <v>0</v>
      </c>
      <c r="AA410" s="31">
        <f t="shared" si="1287"/>
        <v>0</v>
      </c>
      <c r="AB410" s="31">
        <f t="shared" si="1288"/>
        <v>0</v>
      </c>
      <c r="AC410" s="31">
        <f t="shared" si="1289"/>
        <v>0</v>
      </c>
      <c r="AD410" s="31">
        <f t="shared" si="1248"/>
        <v>0</v>
      </c>
      <c r="AE410" s="31">
        <f t="shared" si="1249"/>
        <v>155415.39999999999</v>
      </c>
      <c r="AF410" s="31">
        <f t="shared" si="1250"/>
        <v>0</v>
      </c>
      <c r="AG410" s="31">
        <f t="shared" si="1290"/>
        <v>0</v>
      </c>
      <c r="AH410" s="31">
        <f t="shared" si="1291"/>
        <v>0</v>
      </c>
      <c r="AI410" s="31">
        <f t="shared" si="1292"/>
        <v>0</v>
      </c>
      <c r="AJ410" s="31">
        <f t="shared" si="1251"/>
        <v>0</v>
      </c>
      <c r="AK410" s="31">
        <f t="shared" si="1252"/>
        <v>155415.39999999999</v>
      </c>
      <c r="AL410" s="31">
        <f t="shared" si="1253"/>
        <v>0</v>
      </c>
      <c r="AM410" s="31">
        <f t="shared" si="1293"/>
        <v>0</v>
      </c>
      <c r="AN410" s="31">
        <f t="shared" si="1294"/>
        <v>0</v>
      </c>
      <c r="AO410" s="31">
        <f t="shared" si="1295"/>
        <v>0</v>
      </c>
      <c r="AP410" s="31">
        <f t="shared" si="1254"/>
        <v>0</v>
      </c>
      <c r="AQ410" s="31">
        <f t="shared" si="1255"/>
        <v>155415.39999999999</v>
      </c>
      <c r="AR410" s="31">
        <f t="shared" si="1256"/>
        <v>0</v>
      </c>
      <c r="AS410" s="31">
        <f t="shared" si="1296"/>
        <v>0</v>
      </c>
      <c r="AT410" s="31">
        <f t="shared" si="1297"/>
        <v>0</v>
      </c>
      <c r="AU410" s="31">
        <f t="shared" si="1298"/>
        <v>0</v>
      </c>
      <c r="AV410" s="31">
        <f t="shared" si="1257"/>
        <v>0</v>
      </c>
      <c r="AW410" s="31">
        <f t="shared" si="1258"/>
        <v>155415.39999999999</v>
      </c>
      <c r="AX410" s="31">
        <f t="shared" si="1259"/>
        <v>0</v>
      </c>
      <c r="AY410" s="31">
        <f t="shared" si="1299"/>
        <v>0</v>
      </c>
      <c r="AZ410" s="31">
        <f t="shared" si="1300"/>
        <v>0</v>
      </c>
      <c r="BA410" s="31">
        <f t="shared" si="1301"/>
        <v>0</v>
      </c>
      <c r="BB410" s="31">
        <f t="shared" si="1260"/>
        <v>0</v>
      </c>
      <c r="BC410" s="31">
        <f t="shared" si="1261"/>
        <v>155415.39999999999</v>
      </c>
      <c r="BD410" s="31">
        <f t="shared" si="1262"/>
        <v>0</v>
      </c>
      <c r="BE410" s="31">
        <f t="shared" si="1302"/>
        <v>0</v>
      </c>
      <c r="BF410" s="31">
        <f t="shared" si="1303"/>
        <v>0</v>
      </c>
      <c r="BG410" s="31">
        <f t="shared" si="1304"/>
        <v>0</v>
      </c>
      <c r="BH410" s="31">
        <f t="shared" si="1263"/>
        <v>0</v>
      </c>
      <c r="BI410" s="31">
        <f t="shared" si="1264"/>
        <v>155415.39999999999</v>
      </c>
      <c r="BJ410" s="31">
        <f t="shared" si="1265"/>
        <v>0</v>
      </c>
      <c r="BK410" s="31">
        <f t="shared" si="1305"/>
        <v>0</v>
      </c>
      <c r="BL410" s="31">
        <f t="shared" si="1306"/>
        <v>0</v>
      </c>
      <c r="BM410" s="31">
        <f t="shared" si="1307"/>
        <v>0</v>
      </c>
      <c r="BN410" s="31">
        <f t="shared" si="1266"/>
        <v>0</v>
      </c>
      <c r="BO410" s="31">
        <f t="shared" si="1267"/>
        <v>155415.39999999999</v>
      </c>
      <c r="BP410" s="31">
        <f t="shared" si="1268"/>
        <v>0</v>
      </c>
      <c r="BQ410" s="31">
        <f t="shared" si="1308"/>
        <v>0</v>
      </c>
      <c r="BR410" s="31">
        <f t="shared" si="1309"/>
        <v>0</v>
      </c>
      <c r="BS410" s="31">
        <f t="shared" si="1269"/>
        <v>0</v>
      </c>
      <c r="BT410" s="31">
        <f t="shared" si="1270"/>
        <v>155415.39999999999</v>
      </c>
      <c r="BU410" s="31">
        <f t="shared" si="1271"/>
        <v>0</v>
      </c>
      <c r="BV410" s="31">
        <f t="shared" si="1310"/>
        <v>0</v>
      </c>
      <c r="BW410" s="31">
        <f t="shared" si="1311"/>
        <v>0</v>
      </c>
      <c r="BX410" s="31">
        <f t="shared" si="1272"/>
        <v>0</v>
      </c>
      <c r="BY410" s="31">
        <f t="shared" si="1273"/>
        <v>155415.39999999999</v>
      </c>
      <c r="BZ410" s="31">
        <f t="shared" si="1274"/>
        <v>0</v>
      </c>
      <c r="CA410" s="31">
        <f t="shared" si="1312"/>
        <v>0</v>
      </c>
      <c r="CB410" s="31">
        <f t="shared" si="1313"/>
        <v>0</v>
      </c>
      <c r="CC410" s="31">
        <f t="shared" si="1314"/>
        <v>0</v>
      </c>
      <c r="CD410" s="31">
        <f t="shared" si="1154"/>
        <v>0</v>
      </c>
      <c r="CE410" s="31">
        <f t="shared" si="1155"/>
        <v>155415.39999999999</v>
      </c>
      <c r="CF410" s="31">
        <f t="shared" si="1156"/>
        <v>0</v>
      </c>
      <c r="CG410" s="31">
        <f t="shared" si="1315"/>
        <v>0</v>
      </c>
      <c r="CH410" s="24"/>
      <c r="CI410" s="40"/>
      <c r="CM410" s="1" t="s">
        <v>29</v>
      </c>
    </row>
    <row r="411" ht="15">
      <c r="A411" s="16" t="s">
        <v>282</v>
      </c>
      <c r="B411" s="17">
        <v>410</v>
      </c>
      <c r="C411" s="16"/>
      <c r="D411" s="16"/>
      <c r="E411" s="39" t="s">
        <v>85</v>
      </c>
      <c r="F411" s="31">
        <f t="shared" si="1275"/>
        <v>0</v>
      </c>
      <c r="G411" s="31">
        <f t="shared" si="1276"/>
        <v>160685.5</v>
      </c>
      <c r="H411" s="31">
        <f t="shared" si="1277"/>
        <v>0</v>
      </c>
      <c r="I411" s="31">
        <f t="shared" si="1278"/>
        <v>0</v>
      </c>
      <c r="J411" s="31">
        <f t="shared" si="1279"/>
        <v>-5270.1000000000004</v>
      </c>
      <c r="K411" s="31">
        <f t="shared" si="1280"/>
        <v>0</v>
      </c>
      <c r="L411" s="31">
        <f t="shared" si="1239"/>
        <v>0</v>
      </c>
      <c r="M411" s="31">
        <f t="shared" si="1240"/>
        <v>155415.39999999999</v>
      </c>
      <c r="N411" s="31">
        <f t="shared" si="1241"/>
        <v>0</v>
      </c>
      <c r="O411" s="31">
        <f t="shared" si="1281"/>
        <v>0</v>
      </c>
      <c r="P411" s="31">
        <f t="shared" si="1282"/>
        <v>0</v>
      </c>
      <c r="Q411" s="31">
        <f t="shared" si="1283"/>
        <v>0</v>
      </c>
      <c r="R411" s="31">
        <f t="shared" si="1242"/>
        <v>0</v>
      </c>
      <c r="S411" s="31">
        <f t="shared" si="1243"/>
        <v>155415.39999999999</v>
      </c>
      <c r="T411" s="31">
        <f t="shared" si="1244"/>
        <v>0</v>
      </c>
      <c r="U411" s="31">
        <f t="shared" si="1284"/>
        <v>0</v>
      </c>
      <c r="V411" s="31">
        <f t="shared" si="1285"/>
        <v>0</v>
      </c>
      <c r="W411" s="31">
        <f t="shared" si="1286"/>
        <v>0</v>
      </c>
      <c r="X411" s="31">
        <f t="shared" si="1245"/>
        <v>0</v>
      </c>
      <c r="Y411" s="31">
        <f t="shared" si="1246"/>
        <v>155415.39999999999</v>
      </c>
      <c r="Z411" s="31">
        <f t="shared" si="1247"/>
        <v>0</v>
      </c>
      <c r="AA411" s="31">
        <f t="shared" si="1287"/>
        <v>0</v>
      </c>
      <c r="AB411" s="31">
        <f t="shared" si="1288"/>
        <v>0</v>
      </c>
      <c r="AC411" s="31">
        <f t="shared" si="1289"/>
        <v>0</v>
      </c>
      <c r="AD411" s="31">
        <f t="shared" si="1248"/>
        <v>0</v>
      </c>
      <c r="AE411" s="31">
        <f t="shared" si="1249"/>
        <v>155415.39999999999</v>
      </c>
      <c r="AF411" s="31">
        <f t="shared" si="1250"/>
        <v>0</v>
      </c>
      <c r="AG411" s="31">
        <f t="shared" si="1290"/>
        <v>0</v>
      </c>
      <c r="AH411" s="31">
        <f t="shared" si="1291"/>
        <v>0</v>
      </c>
      <c r="AI411" s="31">
        <f t="shared" si="1292"/>
        <v>0</v>
      </c>
      <c r="AJ411" s="31">
        <f t="shared" si="1251"/>
        <v>0</v>
      </c>
      <c r="AK411" s="31">
        <f t="shared" si="1252"/>
        <v>155415.39999999999</v>
      </c>
      <c r="AL411" s="31">
        <f t="shared" si="1253"/>
        <v>0</v>
      </c>
      <c r="AM411" s="31">
        <f t="shared" si="1293"/>
        <v>0</v>
      </c>
      <c r="AN411" s="31">
        <f t="shared" si="1294"/>
        <v>0</v>
      </c>
      <c r="AO411" s="31">
        <f t="shared" si="1295"/>
        <v>0</v>
      </c>
      <c r="AP411" s="31">
        <f t="shared" si="1254"/>
        <v>0</v>
      </c>
      <c r="AQ411" s="31">
        <f t="shared" si="1255"/>
        <v>155415.39999999999</v>
      </c>
      <c r="AR411" s="31">
        <f t="shared" si="1256"/>
        <v>0</v>
      </c>
      <c r="AS411" s="31">
        <f t="shared" si="1296"/>
        <v>0</v>
      </c>
      <c r="AT411" s="31">
        <f t="shared" si="1297"/>
        <v>0</v>
      </c>
      <c r="AU411" s="31">
        <f t="shared" si="1298"/>
        <v>0</v>
      </c>
      <c r="AV411" s="31">
        <f t="shared" si="1257"/>
        <v>0</v>
      </c>
      <c r="AW411" s="31">
        <f t="shared" si="1258"/>
        <v>155415.39999999999</v>
      </c>
      <c r="AX411" s="31">
        <f t="shared" si="1259"/>
        <v>0</v>
      </c>
      <c r="AY411" s="31">
        <f t="shared" si="1299"/>
        <v>0</v>
      </c>
      <c r="AZ411" s="31">
        <f t="shared" si="1300"/>
        <v>0</v>
      </c>
      <c r="BA411" s="31">
        <f t="shared" si="1301"/>
        <v>0</v>
      </c>
      <c r="BB411" s="31">
        <f t="shared" si="1260"/>
        <v>0</v>
      </c>
      <c r="BC411" s="31">
        <f t="shared" si="1261"/>
        <v>155415.39999999999</v>
      </c>
      <c r="BD411" s="31">
        <f t="shared" si="1262"/>
        <v>0</v>
      </c>
      <c r="BE411" s="31">
        <f t="shared" si="1302"/>
        <v>0</v>
      </c>
      <c r="BF411" s="31">
        <f t="shared" si="1303"/>
        <v>0</v>
      </c>
      <c r="BG411" s="31">
        <f t="shared" si="1304"/>
        <v>0</v>
      </c>
      <c r="BH411" s="31">
        <f t="shared" si="1263"/>
        <v>0</v>
      </c>
      <c r="BI411" s="31">
        <f t="shared" si="1264"/>
        <v>155415.39999999999</v>
      </c>
      <c r="BJ411" s="31">
        <f t="shared" si="1265"/>
        <v>0</v>
      </c>
      <c r="BK411" s="31">
        <f t="shared" si="1305"/>
        <v>0</v>
      </c>
      <c r="BL411" s="31">
        <f t="shared" si="1306"/>
        <v>0</v>
      </c>
      <c r="BM411" s="31">
        <f t="shared" si="1307"/>
        <v>0</v>
      </c>
      <c r="BN411" s="31">
        <f t="shared" si="1266"/>
        <v>0</v>
      </c>
      <c r="BO411" s="31">
        <f t="shared" si="1267"/>
        <v>155415.39999999999</v>
      </c>
      <c r="BP411" s="31">
        <f t="shared" si="1268"/>
        <v>0</v>
      </c>
      <c r="BQ411" s="31">
        <f t="shared" si="1308"/>
        <v>0</v>
      </c>
      <c r="BR411" s="31">
        <f t="shared" si="1309"/>
        <v>0</v>
      </c>
      <c r="BS411" s="31">
        <f t="shared" si="1269"/>
        <v>0</v>
      </c>
      <c r="BT411" s="31">
        <f t="shared" si="1270"/>
        <v>155415.39999999999</v>
      </c>
      <c r="BU411" s="31">
        <f t="shared" si="1271"/>
        <v>0</v>
      </c>
      <c r="BV411" s="31">
        <f t="shared" si="1310"/>
        <v>0</v>
      </c>
      <c r="BW411" s="31">
        <f t="shared" si="1311"/>
        <v>0</v>
      </c>
      <c r="BX411" s="31">
        <f t="shared" si="1272"/>
        <v>0</v>
      </c>
      <c r="BY411" s="31">
        <f t="shared" si="1273"/>
        <v>155415.39999999999</v>
      </c>
      <c r="BZ411" s="31">
        <f t="shared" si="1274"/>
        <v>0</v>
      </c>
      <c r="CA411" s="31">
        <f t="shared" si="1312"/>
        <v>0</v>
      </c>
      <c r="CB411" s="31">
        <f t="shared" si="1313"/>
        <v>0</v>
      </c>
      <c r="CC411" s="31">
        <f t="shared" si="1314"/>
        <v>0</v>
      </c>
      <c r="CD411" s="31">
        <f t="shared" si="1154"/>
        <v>0</v>
      </c>
      <c r="CE411" s="31">
        <f t="shared" si="1155"/>
        <v>155415.39999999999</v>
      </c>
      <c r="CF411" s="31">
        <f t="shared" si="1156"/>
        <v>0</v>
      </c>
      <c r="CG411" s="31">
        <f t="shared" si="1315"/>
        <v>0</v>
      </c>
      <c r="CH411" s="24"/>
      <c r="CI411" s="40"/>
      <c r="CN411" s="1" t="s">
        <v>30</v>
      </c>
    </row>
    <row r="412" ht="15">
      <c r="A412" s="16" t="s">
        <v>282</v>
      </c>
      <c r="B412" s="17">
        <v>410</v>
      </c>
      <c r="C412" s="16" t="s">
        <v>278</v>
      </c>
      <c r="D412" s="16" t="s">
        <v>67</v>
      </c>
      <c r="E412" s="39" t="s">
        <v>279</v>
      </c>
      <c r="F412" s="31"/>
      <c r="G412" s="31">
        <v>160685.5</v>
      </c>
      <c r="H412" s="31"/>
      <c r="I412" s="31"/>
      <c r="J412" s="31">
        <v>-5270.1000000000004</v>
      </c>
      <c r="K412" s="31"/>
      <c r="L412" s="31">
        <f t="shared" si="1239"/>
        <v>0</v>
      </c>
      <c r="M412" s="31">
        <f t="shared" si="1240"/>
        <v>155415.39999999999</v>
      </c>
      <c r="N412" s="31">
        <f t="shared" si="1241"/>
        <v>0</v>
      </c>
      <c r="O412" s="31"/>
      <c r="P412" s="31"/>
      <c r="Q412" s="31"/>
      <c r="R412" s="31">
        <f t="shared" si="1242"/>
        <v>0</v>
      </c>
      <c r="S412" s="31">
        <f t="shared" si="1243"/>
        <v>155415.39999999999</v>
      </c>
      <c r="T412" s="31">
        <f t="shared" si="1244"/>
        <v>0</v>
      </c>
      <c r="U412" s="31"/>
      <c r="V412" s="31"/>
      <c r="W412" s="31"/>
      <c r="X412" s="31">
        <f t="shared" si="1245"/>
        <v>0</v>
      </c>
      <c r="Y412" s="31">
        <f t="shared" si="1246"/>
        <v>155415.39999999999</v>
      </c>
      <c r="Z412" s="31">
        <f t="shared" si="1247"/>
        <v>0</v>
      </c>
      <c r="AA412" s="31"/>
      <c r="AB412" s="31"/>
      <c r="AC412" s="31"/>
      <c r="AD412" s="31">
        <f t="shared" si="1248"/>
        <v>0</v>
      </c>
      <c r="AE412" s="31">
        <f t="shared" si="1249"/>
        <v>155415.39999999999</v>
      </c>
      <c r="AF412" s="31">
        <f t="shared" si="1250"/>
        <v>0</v>
      </c>
      <c r="AG412" s="31"/>
      <c r="AH412" s="31"/>
      <c r="AI412" s="31"/>
      <c r="AJ412" s="31">
        <f t="shared" si="1251"/>
        <v>0</v>
      </c>
      <c r="AK412" s="31">
        <f t="shared" si="1252"/>
        <v>155415.39999999999</v>
      </c>
      <c r="AL412" s="31">
        <f t="shared" si="1253"/>
        <v>0</v>
      </c>
      <c r="AM412" s="31"/>
      <c r="AN412" s="31"/>
      <c r="AO412" s="31"/>
      <c r="AP412" s="31">
        <f t="shared" si="1254"/>
        <v>0</v>
      </c>
      <c r="AQ412" s="31">
        <f t="shared" si="1255"/>
        <v>155415.39999999999</v>
      </c>
      <c r="AR412" s="31">
        <f t="shared" si="1256"/>
        <v>0</v>
      </c>
      <c r="AS412" s="31"/>
      <c r="AT412" s="31"/>
      <c r="AU412" s="31"/>
      <c r="AV412" s="31">
        <f t="shared" si="1257"/>
        <v>0</v>
      </c>
      <c r="AW412" s="31">
        <f t="shared" si="1258"/>
        <v>155415.39999999999</v>
      </c>
      <c r="AX412" s="31">
        <f t="shared" si="1259"/>
        <v>0</v>
      </c>
      <c r="AY412" s="31"/>
      <c r="AZ412" s="31"/>
      <c r="BA412" s="31"/>
      <c r="BB412" s="31">
        <f t="shared" si="1260"/>
        <v>0</v>
      </c>
      <c r="BC412" s="31">
        <f t="shared" si="1261"/>
        <v>155415.39999999999</v>
      </c>
      <c r="BD412" s="31">
        <f t="shared" si="1262"/>
        <v>0</v>
      </c>
      <c r="BE412" s="31"/>
      <c r="BF412" s="31"/>
      <c r="BG412" s="31"/>
      <c r="BH412" s="31">
        <f t="shared" si="1263"/>
        <v>0</v>
      </c>
      <c r="BI412" s="31">
        <f t="shared" si="1264"/>
        <v>155415.39999999999</v>
      </c>
      <c r="BJ412" s="31">
        <f t="shared" si="1265"/>
        <v>0</v>
      </c>
      <c r="BK412" s="31"/>
      <c r="BL412" s="31"/>
      <c r="BM412" s="31"/>
      <c r="BN412" s="31">
        <f t="shared" si="1266"/>
        <v>0</v>
      </c>
      <c r="BO412" s="31">
        <f t="shared" si="1267"/>
        <v>155415.39999999999</v>
      </c>
      <c r="BP412" s="31">
        <f t="shared" si="1268"/>
        <v>0</v>
      </c>
      <c r="BQ412" s="31"/>
      <c r="BR412" s="31"/>
      <c r="BS412" s="31">
        <f t="shared" si="1269"/>
        <v>0</v>
      </c>
      <c r="BT412" s="31">
        <f t="shared" si="1270"/>
        <v>155415.39999999999</v>
      </c>
      <c r="BU412" s="31">
        <f t="shared" si="1271"/>
        <v>0</v>
      </c>
      <c r="BV412" s="31"/>
      <c r="BW412" s="31"/>
      <c r="BX412" s="31">
        <f t="shared" si="1272"/>
        <v>0</v>
      </c>
      <c r="BY412" s="31">
        <f t="shared" si="1273"/>
        <v>155415.39999999999</v>
      </c>
      <c r="BZ412" s="31">
        <f t="shared" si="1274"/>
        <v>0</v>
      </c>
      <c r="CA412" s="31"/>
      <c r="CB412" s="31"/>
      <c r="CC412" s="31"/>
      <c r="CD412" s="31">
        <f t="shared" si="1154"/>
        <v>0</v>
      </c>
      <c r="CE412" s="31">
        <f t="shared" si="1155"/>
        <v>155415.39999999999</v>
      </c>
      <c r="CF412" s="31">
        <f t="shared" si="1156"/>
        <v>0</v>
      </c>
      <c r="CG412" s="31"/>
      <c r="CH412" s="24"/>
      <c r="CI412" s="40">
        <v>66</v>
      </c>
    </row>
    <row r="413" ht="29.850000000000001">
      <c r="A413" s="16" t="s">
        <v>284</v>
      </c>
      <c r="B413" s="17"/>
      <c r="C413" s="16"/>
      <c r="D413" s="16"/>
      <c r="E413" s="39" t="s">
        <v>285</v>
      </c>
      <c r="F413" s="31">
        <f t="shared" si="1275"/>
        <v>0</v>
      </c>
      <c r="G413" s="31">
        <f t="shared" si="1276"/>
        <v>0</v>
      </c>
      <c r="H413" s="31">
        <f t="shared" si="1277"/>
        <v>0</v>
      </c>
      <c r="I413" s="31">
        <f t="shared" si="1278"/>
        <v>0</v>
      </c>
      <c r="J413" s="31">
        <f t="shared" si="1279"/>
        <v>0</v>
      </c>
      <c r="K413" s="31">
        <f t="shared" si="1280"/>
        <v>0</v>
      </c>
      <c r="L413" s="31">
        <f t="shared" si="1239"/>
        <v>0</v>
      </c>
      <c r="M413" s="31">
        <f t="shared" si="1240"/>
        <v>0</v>
      </c>
      <c r="N413" s="31">
        <f t="shared" si="1241"/>
        <v>0</v>
      </c>
      <c r="O413" s="31">
        <f t="shared" si="1281"/>
        <v>116033.47199999999</v>
      </c>
      <c r="P413" s="31">
        <f t="shared" si="1282"/>
        <v>0</v>
      </c>
      <c r="Q413" s="31">
        <f t="shared" si="1283"/>
        <v>0</v>
      </c>
      <c r="R413" s="31">
        <f t="shared" si="1242"/>
        <v>116033.47199999999</v>
      </c>
      <c r="S413" s="31">
        <f t="shared" si="1243"/>
        <v>0</v>
      </c>
      <c r="T413" s="31">
        <f t="shared" si="1244"/>
        <v>0</v>
      </c>
      <c r="U413" s="31">
        <f t="shared" si="1284"/>
        <v>0</v>
      </c>
      <c r="V413" s="31">
        <f t="shared" si="1285"/>
        <v>0</v>
      </c>
      <c r="W413" s="31">
        <f t="shared" si="1286"/>
        <v>0</v>
      </c>
      <c r="X413" s="31">
        <f t="shared" si="1245"/>
        <v>116033.47199999999</v>
      </c>
      <c r="Y413" s="31">
        <f t="shared" si="1246"/>
        <v>0</v>
      </c>
      <c r="Z413" s="31">
        <f t="shared" si="1247"/>
        <v>0</v>
      </c>
      <c r="AA413" s="31">
        <f t="shared" si="1287"/>
        <v>0</v>
      </c>
      <c r="AB413" s="31">
        <f t="shared" si="1288"/>
        <v>0</v>
      </c>
      <c r="AC413" s="31">
        <f t="shared" si="1289"/>
        <v>0</v>
      </c>
      <c r="AD413" s="31">
        <f t="shared" si="1248"/>
        <v>116033.47199999999</v>
      </c>
      <c r="AE413" s="31">
        <f t="shared" si="1249"/>
        <v>0</v>
      </c>
      <c r="AF413" s="31">
        <f t="shared" si="1250"/>
        <v>0</v>
      </c>
      <c r="AG413" s="31">
        <f t="shared" si="1290"/>
        <v>0</v>
      </c>
      <c r="AH413" s="31">
        <f t="shared" si="1291"/>
        <v>0</v>
      </c>
      <c r="AI413" s="31">
        <f t="shared" si="1292"/>
        <v>0</v>
      </c>
      <c r="AJ413" s="31">
        <f t="shared" si="1251"/>
        <v>116033.47199999999</v>
      </c>
      <c r="AK413" s="31">
        <f t="shared" si="1252"/>
        <v>0</v>
      </c>
      <c r="AL413" s="31">
        <f t="shared" si="1253"/>
        <v>0</v>
      </c>
      <c r="AM413" s="31">
        <f t="shared" si="1293"/>
        <v>0</v>
      </c>
      <c r="AN413" s="31">
        <f t="shared" si="1294"/>
        <v>0</v>
      </c>
      <c r="AO413" s="31">
        <f t="shared" si="1295"/>
        <v>0</v>
      </c>
      <c r="AP413" s="31">
        <f t="shared" si="1254"/>
        <v>116033.47199999999</v>
      </c>
      <c r="AQ413" s="31">
        <f t="shared" si="1255"/>
        <v>0</v>
      </c>
      <c r="AR413" s="31">
        <f t="shared" si="1256"/>
        <v>0</v>
      </c>
      <c r="AS413" s="31">
        <f t="shared" si="1296"/>
        <v>0</v>
      </c>
      <c r="AT413" s="31">
        <f t="shared" si="1297"/>
        <v>0</v>
      </c>
      <c r="AU413" s="31">
        <f t="shared" si="1298"/>
        <v>0</v>
      </c>
      <c r="AV413" s="31">
        <f t="shared" si="1257"/>
        <v>116033.47199999999</v>
      </c>
      <c r="AW413" s="31">
        <f t="shared" si="1258"/>
        <v>0</v>
      </c>
      <c r="AX413" s="31">
        <f t="shared" si="1259"/>
        <v>0</v>
      </c>
      <c r="AY413" s="31">
        <f t="shared" si="1299"/>
        <v>0</v>
      </c>
      <c r="AZ413" s="31">
        <f t="shared" si="1300"/>
        <v>0</v>
      </c>
      <c r="BA413" s="31">
        <f t="shared" si="1301"/>
        <v>0</v>
      </c>
      <c r="BB413" s="31">
        <f t="shared" si="1260"/>
        <v>116033.47199999999</v>
      </c>
      <c r="BC413" s="31">
        <f t="shared" si="1261"/>
        <v>0</v>
      </c>
      <c r="BD413" s="31">
        <f t="shared" si="1262"/>
        <v>0</v>
      </c>
      <c r="BE413" s="31">
        <f t="shared" si="1302"/>
        <v>0</v>
      </c>
      <c r="BF413" s="31">
        <f t="shared" si="1303"/>
        <v>0</v>
      </c>
      <c r="BG413" s="31">
        <f t="shared" si="1304"/>
        <v>0</v>
      </c>
      <c r="BH413" s="31">
        <f t="shared" si="1263"/>
        <v>116033.47199999999</v>
      </c>
      <c r="BI413" s="31">
        <f t="shared" si="1264"/>
        <v>0</v>
      </c>
      <c r="BJ413" s="31">
        <f t="shared" si="1265"/>
        <v>0</v>
      </c>
      <c r="BK413" s="31">
        <f t="shared" si="1305"/>
        <v>0</v>
      </c>
      <c r="BL413" s="31">
        <f t="shared" si="1306"/>
        <v>0</v>
      </c>
      <c r="BM413" s="31">
        <f t="shared" si="1307"/>
        <v>0</v>
      </c>
      <c r="BN413" s="31">
        <f t="shared" si="1266"/>
        <v>116033.47199999999</v>
      </c>
      <c r="BO413" s="31">
        <f t="shared" si="1267"/>
        <v>0</v>
      </c>
      <c r="BP413" s="31">
        <f t="shared" si="1268"/>
        <v>0</v>
      </c>
      <c r="BQ413" s="31">
        <f t="shared" si="1308"/>
        <v>0</v>
      </c>
      <c r="BR413" s="31">
        <f t="shared" si="1309"/>
        <v>0</v>
      </c>
      <c r="BS413" s="31">
        <f t="shared" si="1269"/>
        <v>116033.47199999999</v>
      </c>
      <c r="BT413" s="31">
        <f t="shared" si="1270"/>
        <v>0</v>
      </c>
      <c r="BU413" s="31">
        <f t="shared" si="1271"/>
        <v>0</v>
      </c>
      <c r="BV413" s="31">
        <f t="shared" si="1310"/>
        <v>0</v>
      </c>
      <c r="BW413" s="31">
        <f t="shared" si="1311"/>
        <v>0</v>
      </c>
      <c r="BX413" s="31">
        <f t="shared" si="1272"/>
        <v>116033.47199999999</v>
      </c>
      <c r="BY413" s="31">
        <f t="shared" si="1273"/>
        <v>0</v>
      </c>
      <c r="BZ413" s="31">
        <f t="shared" si="1274"/>
        <v>0</v>
      </c>
      <c r="CA413" s="31">
        <f t="shared" si="1312"/>
        <v>0</v>
      </c>
      <c r="CB413" s="31">
        <f t="shared" si="1313"/>
        <v>0</v>
      </c>
      <c r="CC413" s="31">
        <f t="shared" si="1314"/>
        <v>0</v>
      </c>
      <c r="CD413" s="31">
        <f t="shared" si="1154"/>
        <v>116033.47199999999</v>
      </c>
      <c r="CE413" s="31">
        <f t="shared" si="1155"/>
        <v>0</v>
      </c>
      <c r="CF413" s="31">
        <f t="shared" si="1156"/>
        <v>0</v>
      </c>
      <c r="CG413" s="31">
        <f t="shared" si="1315"/>
        <v>0</v>
      </c>
      <c r="CH413" s="24"/>
      <c r="CI413" s="40"/>
      <c r="CO413" s="1" t="s">
        <v>31</v>
      </c>
    </row>
    <row r="414" ht="39.799999999999997">
      <c r="A414" s="16" t="s">
        <v>284</v>
      </c>
      <c r="B414" s="17">
        <v>400</v>
      </c>
      <c r="C414" s="16"/>
      <c r="D414" s="16"/>
      <c r="E414" s="39" t="s">
        <v>84</v>
      </c>
      <c r="F414" s="31">
        <f>F415+F417</f>
        <v>0</v>
      </c>
      <c r="G414" s="31">
        <f>G415+G417</f>
        <v>0</v>
      </c>
      <c r="H414" s="31">
        <f>H415+H417</f>
        <v>0</v>
      </c>
      <c r="I414" s="31">
        <f>I415+I417</f>
        <v>0</v>
      </c>
      <c r="J414" s="31">
        <f>J415+J417</f>
        <v>0</v>
      </c>
      <c r="K414" s="31">
        <f>K415+K417</f>
        <v>0</v>
      </c>
      <c r="L414" s="31">
        <f t="shared" si="1239"/>
        <v>0</v>
      </c>
      <c r="M414" s="31">
        <f t="shared" si="1240"/>
        <v>0</v>
      </c>
      <c r="N414" s="31">
        <f t="shared" si="1241"/>
        <v>0</v>
      </c>
      <c r="O414" s="31">
        <f>O415+O417</f>
        <v>116033.47199999999</v>
      </c>
      <c r="P414" s="31">
        <f>P415+P417</f>
        <v>0</v>
      </c>
      <c r="Q414" s="31">
        <f>Q415+Q417</f>
        <v>0</v>
      </c>
      <c r="R414" s="31">
        <f t="shared" si="1242"/>
        <v>116033.47199999999</v>
      </c>
      <c r="S414" s="31">
        <f t="shared" si="1243"/>
        <v>0</v>
      </c>
      <c r="T414" s="31">
        <f t="shared" si="1244"/>
        <v>0</v>
      </c>
      <c r="U414" s="31">
        <f>U415+U417</f>
        <v>0</v>
      </c>
      <c r="V414" s="31">
        <f>V415+V417</f>
        <v>0</v>
      </c>
      <c r="W414" s="31">
        <f>W415+W417</f>
        <v>0</v>
      </c>
      <c r="X414" s="31">
        <f t="shared" si="1245"/>
        <v>116033.47199999999</v>
      </c>
      <c r="Y414" s="31">
        <f t="shared" si="1246"/>
        <v>0</v>
      </c>
      <c r="Z414" s="31">
        <f t="shared" si="1247"/>
        <v>0</v>
      </c>
      <c r="AA414" s="31">
        <f>AA415+AA417</f>
        <v>0</v>
      </c>
      <c r="AB414" s="31">
        <f>AB415+AB417</f>
        <v>0</v>
      </c>
      <c r="AC414" s="31">
        <f>AC415+AC417</f>
        <v>0</v>
      </c>
      <c r="AD414" s="31">
        <f t="shared" si="1248"/>
        <v>116033.47199999999</v>
      </c>
      <c r="AE414" s="31">
        <f t="shared" si="1249"/>
        <v>0</v>
      </c>
      <c r="AF414" s="31">
        <f t="shared" si="1250"/>
        <v>0</v>
      </c>
      <c r="AG414" s="31">
        <f>AG415+AG417</f>
        <v>0</v>
      </c>
      <c r="AH414" s="31">
        <f>AH415+AH417</f>
        <v>0</v>
      </c>
      <c r="AI414" s="31">
        <f>AI415+AI417</f>
        <v>0</v>
      </c>
      <c r="AJ414" s="31">
        <f t="shared" si="1251"/>
        <v>116033.47199999999</v>
      </c>
      <c r="AK414" s="31">
        <f t="shared" si="1252"/>
        <v>0</v>
      </c>
      <c r="AL414" s="31">
        <f t="shared" si="1253"/>
        <v>0</v>
      </c>
      <c r="AM414" s="31">
        <f>AM415+AM417</f>
        <v>0</v>
      </c>
      <c r="AN414" s="31">
        <f>AN415+AN417</f>
        <v>0</v>
      </c>
      <c r="AO414" s="31">
        <f>AO415+AO417</f>
        <v>0</v>
      </c>
      <c r="AP414" s="31">
        <f t="shared" si="1254"/>
        <v>116033.47199999999</v>
      </c>
      <c r="AQ414" s="31">
        <f t="shared" si="1255"/>
        <v>0</v>
      </c>
      <c r="AR414" s="31">
        <f t="shared" si="1256"/>
        <v>0</v>
      </c>
      <c r="AS414" s="31">
        <f>AS415+AS417</f>
        <v>0</v>
      </c>
      <c r="AT414" s="31">
        <f>AT415+AT417</f>
        <v>0</v>
      </c>
      <c r="AU414" s="31">
        <f>AU415+AU417</f>
        <v>0</v>
      </c>
      <c r="AV414" s="31">
        <f t="shared" si="1257"/>
        <v>116033.47199999999</v>
      </c>
      <c r="AW414" s="31">
        <f t="shared" si="1258"/>
        <v>0</v>
      </c>
      <c r="AX414" s="31">
        <f t="shared" si="1259"/>
        <v>0</v>
      </c>
      <c r="AY414" s="31">
        <f>AY415+AY417</f>
        <v>0</v>
      </c>
      <c r="AZ414" s="31">
        <f>AZ415+AZ417</f>
        <v>0</v>
      </c>
      <c r="BA414" s="31">
        <f>BA415+BA417</f>
        <v>0</v>
      </c>
      <c r="BB414" s="31">
        <f t="shared" si="1260"/>
        <v>116033.47199999999</v>
      </c>
      <c r="BC414" s="31">
        <f t="shared" si="1261"/>
        <v>0</v>
      </c>
      <c r="BD414" s="31">
        <f t="shared" si="1262"/>
        <v>0</v>
      </c>
      <c r="BE414" s="31">
        <f>BE415+BE417</f>
        <v>0</v>
      </c>
      <c r="BF414" s="31">
        <f>BF415+BF417</f>
        <v>0</v>
      </c>
      <c r="BG414" s="31">
        <f>BG415+BG417</f>
        <v>0</v>
      </c>
      <c r="BH414" s="31">
        <f t="shared" si="1263"/>
        <v>116033.47199999999</v>
      </c>
      <c r="BI414" s="31">
        <f t="shared" si="1264"/>
        <v>0</v>
      </c>
      <c r="BJ414" s="31">
        <f t="shared" si="1265"/>
        <v>0</v>
      </c>
      <c r="BK414" s="31">
        <f>BK415+BK417</f>
        <v>0</v>
      </c>
      <c r="BL414" s="31">
        <f>BL415+BL417</f>
        <v>0</v>
      </c>
      <c r="BM414" s="31">
        <f>BM415+BM417</f>
        <v>0</v>
      </c>
      <c r="BN414" s="31">
        <f t="shared" si="1266"/>
        <v>116033.47199999999</v>
      </c>
      <c r="BO414" s="31">
        <f t="shared" si="1267"/>
        <v>0</v>
      </c>
      <c r="BP414" s="31">
        <f t="shared" si="1268"/>
        <v>0</v>
      </c>
      <c r="BQ414" s="31">
        <f>BQ415+BQ417</f>
        <v>0</v>
      </c>
      <c r="BR414" s="31">
        <f>BR415+BR417</f>
        <v>0</v>
      </c>
      <c r="BS414" s="31">
        <f t="shared" si="1269"/>
        <v>116033.47199999999</v>
      </c>
      <c r="BT414" s="31">
        <f t="shared" si="1270"/>
        <v>0</v>
      </c>
      <c r="BU414" s="31">
        <f t="shared" si="1271"/>
        <v>0</v>
      </c>
      <c r="BV414" s="31">
        <f>BV415+BV417</f>
        <v>0</v>
      </c>
      <c r="BW414" s="31">
        <f>BW415+BW417</f>
        <v>0</v>
      </c>
      <c r="BX414" s="31">
        <f t="shared" si="1272"/>
        <v>116033.47199999999</v>
      </c>
      <c r="BY414" s="31">
        <f t="shared" si="1273"/>
        <v>0</v>
      </c>
      <c r="BZ414" s="31">
        <f t="shared" si="1274"/>
        <v>0</v>
      </c>
      <c r="CA414" s="31">
        <f>CA415+CA417</f>
        <v>0</v>
      </c>
      <c r="CB414" s="31">
        <f>CB415+CB417</f>
        <v>0</v>
      </c>
      <c r="CC414" s="31">
        <f>CC415+CC417</f>
        <v>0</v>
      </c>
      <c r="CD414" s="31">
        <f t="shared" si="1154"/>
        <v>116033.47199999999</v>
      </c>
      <c r="CE414" s="31">
        <f t="shared" si="1155"/>
        <v>0</v>
      </c>
      <c r="CF414" s="31">
        <f t="shared" si="1156"/>
        <v>0</v>
      </c>
      <c r="CG414" s="31">
        <f>CG415+CG417</f>
        <v>0</v>
      </c>
      <c r="CH414" s="24"/>
      <c r="CI414" s="40"/>
      <c r="CM414" s="1" t="s">
        <v>29</v>
      </c>
    </row>
    <row r="415" ht="15">
      <c r="A415" s="16" t="s">
        <v>284</v>
      </c>
      <c r="B415" s="17">
        <v>410</v>
      </c>
      <c r="C415" s="16"/>
      <c r="D415" s="16"/>
      <c r="E415" s="39" t="s">
        <v>85</v>
      </c>
      <c r="F415" s="31">
        <f>F416</f>
        <v>0</v>
      </c>
      <c r="G415" s="31">
        <f>G416</f>
        <v>0</v>
      </c>
      <c r="H415" s="31">
        <f>H416</f>
        <v>0</v>
      </c>
      <c r="I415" s="31">
        <f>I416</f>
        <v>0</v>
      </c>
      <c r="J415" s="31">
        <f>J416</f>
        <v>0</v>
      </c>
      <c r="K415" s="31">
        <f>K416</f>
        <v>0</v>
      </c>
      <c r="L415" s="31">
        <f t="shared" si="1239"/>
        <v>0</v>
      </c>
      <c r="M415" s="31">
        <f t="shared" si="1240"/>
        <v>0</v>
      </c>
      <c r="N415" s="31">
        <f t="shared" si="1241"/>
        <v>0</v>
      </c>
      <c r="O415" s="31">
        <f>O416</f>
        <v>116033.47199999999</v>
      </c>
      <c r="P415" s="31">
        <f>P416</f>
        <v>0</v>
      </c>
      <c r="Q415" s="31">
        <f>Q416</f>
        <v>0</v>
      </c>
      <c r="R415" s="31">
        <f t="shared" si="1242"/>
        <v>116033.47199999999</v>
      </c>
      <c r="S415" s="31">
        <f t="shared" si="1243"/>
        <v>0</v>
      </c>
      <c r="T415" s="31">
        <f t="shared" si="1244"/>
        <v>0</v>
      </c>
      <c r="U415" s="31">
        <f>U416</f>
        <v>0</v>
      </c>
      <c r="V415" s="31">
        <f>V416</f>
        <v>0</v>
      </c>
      <c r="W415" s="31">
        <f>W416</f>
        <v>0</v>
      </c>
      <c r="X415" s="31">
        <f t="shared" si="1245"/>
        <v>116033.47199999999</v>
      </c>
      <c r="Y415" s="31">
        <f t="shared" si="1246"/>
        <v>0</v>
      </c>
      <c r="Z415" s="31">
        <f t="shared" si="1247"/>
        <v>0</v>
      </c>
      <c r="AA415" s="31">
        <f>AA416</f>
        <v>0</v>
      </c>
      <c r="AB415" s="31">
        <f>AB416</f>
        <v>0</v>
      </c>
      <c r="AC415" s="31">
        <f>AC416</f>
        <v>0</v>
      </c>
      <c r="AD415" s="31">
        <f t="shared" si="1248"/>
        <v>116033.47199999999</v>
      </c>
      <c r="AE415" s="31">
        <f t="shared" si="1249"/>
        <v>0</v>
      </c>
      <c r="AF415" s="31">
        <f t="shared" si="1250"/>
        <v>0</v>
      </c>
      <c r="AG415" s="31">
        <f>AG416</f>
        <v>0</v>
      </c>
      <c r="AH415" s="31">
        <f>AH416</f>
        <v>0</v>
      </c>
      <c r="AI415" s="31">
        <f>AI416</f>
        <v>0</v>
      </c>
      <c r="AJ415" s="31">
        <f t="shared" si="1251"/>
        <v>116033.47199999999</v>
      </c>
      <c r="AK415" s="31">
        <f t="shared" si="1252"/>
        <v>0</v>
      </c>
      <c r="AL415" s="31">
        <f t="shared" si="1253"/>
        <v>0</v>
      </c>
      <c r="AM415" s="31">
        <f>AM416</f>
        <v>0</v>
      </c>
      <c r="AN415" s="31">
        <f>AN416</f>
        <v>0</v>
      </c>
      <c r="AO415" s="31">
        <f>AO416</f>
        <v>0</v>
      </c>
      <c r="AP415" s="31">
        <f t="shared" si="1254"/>
        <v>116033.47199999999</v>
      </c>
      <c r="AQ415" s="31">
        <f t="shared" si="1255"/>
        <v>0</v>
      </c>
      <c r="AR415" s="31">
        <f t="shared" si="1256"/>
        <v>0</v>
      </c>
      <c r="AS415" s="31">
        <f>AS416</f>
        <v>0</v>
      </c>
      <c r="AT415" s="31">
        <f>AT416</f>
        <v>0</v>
      </c>
      <c r="AU415" s="31">
        <f>AU416</f>
        <v>0</v>
      </c>
      <c r="AV415" s="31">
        <f t="shared" si="1257"/>
        <v>116033.47199999999</v>
      </c>
      <c r="AW415" s="31">
        <f t="shared" si="1258"/>
        <v>0</v>
      </c>
      <c r="AX415" s="31">
        <f t="shared" si="1259"/>
        <v>0</v>
      </c>
      <c r="AY415" s="31">
        <f>AY416</f>
        <v>0</v>
      </c>
      <c r="AZ415" s="31">
        <f>AZ416</f>
        <v>0</v>
      </c>
      <c r="BA415" s="31">
        <f>BA416</f>
        <v>0</v>
      </c>
      <c r="BB415" s="31">
        <f t="shared" si="1260"/>
        <v>116033.47199999999</v>
      </c>
      <c r="BC415" s="31">
        <f t="shared" si="1261"/>
        <v>0</v>
      </c>
      <c r="BD415" s="31">
        <f t="shared" si="1262"/>
        <v>0</v>
      </c>
      <c r="BE415" s="31">
        <f>BE416</f>
        <v>0</v>
      </c>
      <c r="BF415" s="31">
        <f>BF416</f>
        <v>0</v>
      </c>
      <c r="BG415" s="31">
        <f>BG416</f>
        <v>0</v>
      </c>
      <c r="BH415" s="31">
        <f t="shared" si="1263"/>
        <v>116033.47199999999</v>
      </c>
      <c r="BI415" s="31">
        <f t="shared" si="1264"/>
        <v>0</v>
      </c>
      <c r="BJ415" s="31">
        <f t="shared" si="1265"/>
        <v>0</v>
      </c>
      <c r="BK415" s="31">
        <f>BK416</f>
        <v>0</v>
      </c>
      <c r="BL415" s="31">
        <f>BL416</f>
        <v>0</v>
      </c>
      <c r="BM415" s="31">
        <f>BM416</f>
        <v>0</v>
      </c>
      <c r="BN415" s="31">
        <f t="shared" si="1266"/>
        <v>116033.47199999999</v>
      </c>
      <c r="BO415" s="31">
        <f t="shared" si="1267"/>
        <v>0</v>
      </c>
      <c r="BP415" s="31">
        <f t="shared" si="1268"/>
        <v>0</v>
      </c>
      <c r="BQ415" s="31">
        <f>BQ416</f>
        <v>0</v>
      </c>
      <c r="BR415" s="31">
        <f>BR416</f>
        <v>0</v>
      </c>
      <c r="BS415" s="31">
        <f t="shared" si="1269"/>
        <v>116033.47199999999</v>
      </c>
      <c r="BT415" s="31">
        <f t="shared" si="1270"/>
        <v>0</v>
      </c>
      <c r="BU415" s="31">
        <f t="shared" si="1271"/>
        <v>0</v>
      </c>
      <c r="BV415" s="31">
        <f>BV416</f>
        <v>0</v>
      </c>
      <c r="BW415" s="31">
        <f>BW416</f>
        <v>0</v>
      </c>
      <c r="BX415" s="31">
        <f t="shared" si="1272"/>
        <v>116033.47199999999</v>
      </c>
      <c r="BY415" s="31">
        <f t="shared" si="1273"/>
        <v>0</v>
      </c>
      <c r="BZ415" s="31">
        <f t="shared" si="1274"/>
        <v>0</v>
      </c>
      <c r="CA415" s="31">
        <f>CA416</f>
        <v>0</v>
      </c>
      <c r="CB415" s="31">
        <f>CB416</f>
        <v>0</v>
      </c>
      <c r="CC415" s="31">
        <f>CC416</f>
        <v>0</v>
      </c>
      <c r="CD415" s="31">
        <f t="shared" si="1154"/>
        <v>116033.47199999999</v>
      </c>
      <c r="CE415" s="31">
        <f t="shared" si="1155"/>
        <v>0</v>
      </c>
      <c r="CF415" s="31">
        <f t="shared" si="1156"/>
        <v>0</v>
      </c>
      <c r="CG415" s="31">
        <f>CG416</f>
        <v>0</v>
      </c>
      <c r="CH415" s="24"/>
      <c r="CI415" s="40"/>
      <c r="CN415" s="1" t="s">
        <v>30</v>
      </c>
    </row>
    <row r="416" ht="15">
      <c r="A416" s="16" t="s">
        <v>284</v>
      </c>
      <c r="B416" s="17">
        <v>410</v>
      </c>
      <c r="C416" s="16" t="s">
        <v>278</v>
      </c>
      <c r="D416" s="16" t="s">
        <v>67</v>
      </c>
      <c r="E416" s="39" t="s">
        <v>279</v>
      </c>
      <c r="F416" s="42"/>
      <c r="G416" s="42"/>
      <c r="H416" s="42"/>
      <c r="I416" s="42"/>
      <c r="J416" s="42"/>
      <c r="K416" s="42"/>
      <c r="L416" s="42">
        <f t="shared" si="1239"/>
        <v>0</v>
      </c>
      <c r="M416" s="42">
        <f t="shared" si="1240"/>
        <v>0</v>
      </c>
      <c r="N416" s="42">
        <f t="shared" si="1241"/>
        <v>0</v>
      </c>
      <c r="O416" s="42">
        <v>116033.47199999999</v>
      </c>
      <c r="P416" s="42"/>
      <c r="Q416" s="42"/>
      <c r="R416" s="42">
        <f t="shared" si="1242"/>
        <v>116033.47199999999</v>
      </c>
      <c r="S416" s="42">
        <f t="shared" si="1243"/>
        <v>0</v>
      </c>
      <c r="T416" s="42">
        <f t="shared" si="1244"/>
        <v>0</v>
      </c>
      <c r="U416" s="42"/>
      <c r="V416" s="42"/>
      <c r="W416" s="42"/>
      <c r="X416" s="42">
        <f t="shared" si="1245"/>
        <v>116033.47199999999</v>
      </c>
      <c r="Y416" s="42">
        <f t="shared" si="1246"/>
        <v>0</v>
      </c>
      <c r="Z416" s="42">
        <f t="shared" si="1247"/>
        <v>0</v>
      </c>
      <c r="AA416" s="42"/>
      <c r="AB416" s="42"/>
      <c r="AC416" s="42"/>
      <c r="AD416" s="42">
        <f t="shared" si="1248"/>
        <v>116033.47199999999</v>
      </c>
      <c r="AE416" s="42">
        <f t="shared" si="1249"/>
        <v>0</v>
      </c>
      <c r="AF416" s="42">
        <f t="shared" si="1250"/>
        <v>0</v>
      </c>
      <c r="AG416" s="42"/>
      <c r="AH416" s="42"/>
      <c r="AI416" s="42"/>
      <c r="AJ416" s="42">
        <f t="shared" si="1251"/>
        <v>116033.47199999999</v>
      </c>
      <c r="AK416" s="42">
        <f t="shared" si="1252"/>
        <v>0</v>
      </c>
      <c r="AL416" s="42">
        <f t="shared" si="1253"/>
        <v>0</v>
      </c>
      <c r="AM416" s="42"/>
      <c r="AN416" s="42"/>
      <c r="AO416" s="42"/>
      <c r="AP416" s="42">
        <f t="shared" si="1254"/>
        <v>116033.47199999999</v>
      </c>
      <c r="AQ416" s="42">
        <f t="shared" si="1255"/>
        <v>0</v>
      </c>
      <c r="AR416" s="42">
        <f t="shared" si="1256"/>
        <v>0</v>
      </c>
      <c r="AS416" s="42"/>
      <c r="AT416" s="42"/>
      <c r="AU416" s="42"/>
      <c r="AV416" s="42">
        <f t="shared" si="1257"/>
        <v>116033.47199999999</v>
      </c>
      <c r="AW416" s="42">
        <f t="shared" si="1258"/>
        <v>0</v>
      </c>
      <c r="AX416" s="42">
        <f t="shared" si="1259"/>
        <v>0</v>
      </c>
      <c r="AY416" s="42"/>
      <c r="AZ416" s="42"/>
      <c r="BA416" s="42"/>
      <c r="BB416" s="42">
        <f t="shared" si="1260"/>
        <v>116033.47199999999</v>
      </c>
      <c r="BC416" s="42">
        <f t="shared" si="1261"/>
        <v>0</v>
      </c>
      <c r="BD416" s="42">
        <f t="shared" si="1262"/>
        <v>0</v>
      </c>
      <c r="BE416" s="42"/>
      <c r="BF416" s="42"/>
      <c r="BG416" s="42"/>
      <c r="BH416" s="42">
        <f t="shared" si="1263"/>
        <v>116033.47199999999</v>
      </c>
      <c r="BI416" s="42">
        <f t="shared" si="1264"/>
        <v>0</v>
      </c>
      <c r="BJ416" s="42">
        <f t="shared" si="1265"/>
        <v>0</v>
      </c>
      <c r="BK416" s="42"/>
      <c r="BL416" s="42"/>
      <c r="BM416" s="42"/>
      <c r="BN416" s="42">
        <f t="shared" si="1266"/>
        <v>116033.47199999999</v>
      </c>
      <c r="BO416" s="42">
        <f t="shared" si="1267"/>
        <v>0</v>
      </c>
      <c r="BP416" s="42">
        <f t="shared" si="1268"/>
        <v>0</v>
      </c>
      <c r="BQ416" s="42"/>
      <c r="BR416" s="42"/>
      <c r="BS416" s="31">
        <f t="shared" si="1269"/>
        <v>116033.47199999999</v>
      </c>
      <c r="BT416" s="31">
        <f t="shared" si="1270"/>
        <v>0</v>
      </c>
      <c r="BU416" s="31">
        <f t="shared" si="1271"/>
        <v>0</v>
      </c>
      <c r="BV416" s="42"/>
      <c r="BW416" s="42"/>
      <c r="BX416" s="42">
        <f t="shared" si="1272"/>
        <v>116033.47199999999</v>
      </c>
      <c r="BY416" s="42">
        <f t="shared" si="1273"/>
        <v>0</v>
      </c>
      <c r="BZ416" s="42">
        <f t="shared" si="1274"/>
        <v>0</v>
      </c>
      <c r="CA416" s="42"/>
      <c r="CB416" s="42"/>
      <c r="CC416" s="42"/>
      <c r="CD416" s="42">
        <f t="shared" si="1154"/>
        <v>116033.47199999999</v>
      </c>
      <c r="CE416" s="42">
        <f t="shared" si="1155"/>
        <v>0</v>
      </c>
      <c r="CF416" s="42">
        <f t="shared" si="1156"/>
        <v>0</v>
      </c>
      <c r="CG416" s="42"/>
      <c r="CH416" s="24"/>
      <c r="CI416" s="40"/>
    </row>
    <row r="417" ht="116.40000000000001" hidden="1">
      <c r="A417" s="16" t="s">
        <v>284</v>
      </c>
      <c r="B417" s="17">
        <v>460</v>
      </c>
      <c r="C417" s="16"/>
      <c r="D417" s="16"/>
      <c r="E417" s="39" t="s">
        <v>286</v>
      </c>
      <c r="F417" s="31">
        <f>F418</f>
        <v>0</v>
      </c>
      <c r="G417" s="31">
        <f>G418</f>
        <v>0</v>
      </c>
      <c r="H417" s="31">
        <f>H418</f>
        <v>0</v>
      </c>
      <c r="I417" s="31">
        <f>I418</f>
        <v>0</v>
      </c>
      <c r="J417" s="31">
        <f>J418</f>
        <v>0</v>
      </c>
      <c r="K417" s="31">
        <f>K418</f>
        <v>0</v>
      </c>
      <c r="L417" s="31">
        <f t="shared" si="1239"/>
        <v>0</v>
      </c>
      <c r="M417" s="31">
        <f t="shared" si="1240"/>
        <v>0</v>
      </c>
      <c r="N417" s="31">
        <f t="shared" si="1241"/>
        <v>0</v>
      </c>
      <c r="O417" s="31">
        <f>O418</f>
        <v>0</v>
      </c>
      <c r="P417" s="31">
        <f>P418</f>
        <v>0</v>
      </c>
      <c r="Q417" s="31">
        <f>Q418</f>
        <v>0</v>
      </c>
      <c r="R417" s="31">
        <f t="shared" si="1242"/>
        <v>0</v>
      </c>
      <c r="S417" s="31">
        <f t="shared" si="1243"/>
        <v>0</v>
      </c>
      <c r="T417" s="31">
        <f t="shared" si="1244"/>
        <v>0</v>
      </c>
      <c r="U417" s="31">
        <f>U418</f>
        <v>0</v>
      </c>
      <c r="V417" s="31">
        <f>V418</f>
        <v>0</v>
      </c>
      <c r="W417" s="31">
        <f>W418</f>
        <v>0</v>
      </c>
      <c r="X417" s="31">
        <f t="shared" si="1245"/>
        <v>0</v>
      </c>
      <c r="Y417" s="31">
        <f t="shared" si="1246"/>
        <v>0</v>
      </c>
      <c r="Z417" s="31">
        <f t="shared" si="1247"/>
        <v>0</v>
      </c>
      <c r="AA417" s="31">
        <f>AA418</f>
        <v>0</v>
      </c>
      <c r="AB417" s="31">
        <f>AB418</f>
        <v>0</v>
      </c>
      <c r="AC417" s="31">
        <f>AC418</f>
        <v>0</v>
      </c>
      <c r="AD417" s="31">
        <f t="shared" si="1248"/>
        <v>0</v>
      </c>
      <c r="AE417" s="31">
        <f t="shared" si="1249"/>
        <v>0</v>
      </c>
      <c r="AF417" s="31">
        <f t="shared" si="1250"/>
        <v>0</v>
      </c>
      <c r="AG417" s="31">
        <f>AG418</f>
        <v>0</v>
      </c>
      <c r="AH417" s="31">
        <f>AH418</f>
        <v>0</v>
      </c>
      <c r="AI417" s="31">
        <f>AI418</f>
        <v>0</v>
      </c>
      <c r="AJ417" s="31">
        <f t="shared" si="1251"/>
        <v>0</v>
      </c>
      <c r="AK417" s="31">
        <f t="shared" si="1252"/>
        <v>0</v>
      </c>
      <c r="AL417" s="31">
        <f t="shared" si="1253"/>
        <v>0</v>
      </c>
      <c r="AM417" s="31">
        <f>AM418</f>
        <v>0</v>
      </c>
      <c r="AN417" s="31">
        <f>AN418</f>
        <v>0</v>
      </c>
      <c r="AO417" s="31">
        <f>AO418</f>
        <v>0</v>
      </c>
      <c r="AP417" s="31">
        <f t="shared" si="1254"/>
        <v>0</v>
      </c>
      <c r="AQ417" s="31">
        <f t="shared" si="1255"/>
        <v>0</v>
      </c>
      <c r="AR417" s="31">
        <f t="shared" si="1256"/>
        <v>0</v>
      </c>
      <c r="AS417" s="31">
        <f>AS418</f>
        <v>0</v>
      </c>
      <c r="AT417" s="31">
        <f>AT418</f>
        <v>0</v>
      </c>
      <c r="AU417" s="31">
        <f>AU418</f>
        <v>0</v>
      </c>
      <c r="AV417" s="31">
        <f t="shared" si="1257"/>
        <v>0</v>
      </c>
      <c r="AW417" s="31">
        <f t="shared" si="1258"/>
        <v>0</v>
      </c>
      <c r="AX417" s="31">
        <f t="shared" si="1259"/>
        <v>0</v>
      </c>
      <c r="AY417" s="31">
        <f>AY418</f>
        <v>0</v>
      </c>
      <c r="AZ417" s="31">
        <f>AZ418</f>
        <v>0</v>
      </c>
      <c r="BA417" s="31">
        <f>BA418</f>
        <v>0</v>
      </c>
      <c r="BB417" s="31">
        <f t="shared" si="1260"/>
        <v>0</v>
      </c>
      <c r="BC417" s="31">
        <f t="shared" si="1261"/>
        <v>0</v>
      </c>
      <c r="BD417" s="31">
        <f t="shared" si="1262"/>
        <v>0</v>
      </c>
      <c r="BE417" s="31">
        <f>BE418</f>
        <v>0</v>
      </c>
      <c r="BF417" s="31">
        <f>BF418</f>
        <v>0</v>
      </c>
      <c r="BG417" s="31">
        <f>BG418</f>
        <v>0</v>
      </c>
      <c r="BH417" s="31">
        <f t="shared" si="1263"/>
        <v>0</v>
      </c>
      <c r="BI417" s="31">
        <f t="shared" si="1264"/>
        <v>0</v>
      </c>
      <c r="BJ417" s="31">
        <f t="shared" si="1265"/>
        <v>0</v>
      </c>
      <c r="BK417" s="31">
        <f>BK418</f>
        <v>0</v>
      </c>
      <c r="BL417" s="31">
        <f>BL418</f>
        <v>0</v>
      </c>
      <c r="BM417" s="31">
        <f>BM418</f>
        <v>0</v>
      </c>
      <c r="BN417" s="31">
        <f t="shared" si="1266"/>
        <v>0</v>
      </c>
      <c r="BO417" s="31">
        <f t="shared" si="1267"/>
        <v>0</v>
      </c>
      <c r="BP417" s="31">
        <f t="shared" si="1268"/>
        <v>0</v>
      </c>
      <c r="BQ417" s="31">
        <f>BQ418</f>
        <v>0</v>
      </c>
      <c r="BR417" s="31">
        <f>BR418</f>
        <v>0</v>
      </c>
      <c r="BS417" s="31">
        <f t="shared" si="1269"/>
        <v>0</v>
      </c>
      <c r="BT417" s="31">
        <f t="shared" si="1270"/>
        <v>0</v>
      </c>
      <c r="BU417" s="31">
        <f t="shared" si="1271"/>
        <v>0</v>
      </c>
      <c r="BV417" s="31">
        <f>BV418</f>
        <v>0</v>
      </c>
      <c r="BW417" s="31">
        <f>BW418</f>
        <v>0</v>
      </c>
      <c r="BX417" s="31">
        <f t="shared" si="1272"/>
        <v>0</v>
      </c>
      <c r="BY417" s="31">
        <f t="shared" si="1273"/>
        <v>0</v>
      </c>
      <c r="BZ417" s="31">
        <f t="shared" si="1274"/>
        <v>0</v>
      </c>
      <c r="CA417" s="31">
        <f>CA418</f>
        <v>0</v>
      </c>
      <c r="CB417" s="31">
        <f>CB418</f>
        <v>0</v>
      </c>
      <c r="CC417" s="31">
        <f>CC418</f>
        <v>0</v>
      </c>
      <c r="CD417" s="31">
        <f t="shared" si="1154"/>
        <v>0</v>
      </c>
      <c r="CE417" s="31">
        <f t="shared" si="1155"/>
        <v>0</v>
      </c>
      <c r="CF417" s="31">
        <f t="shared" si="1156"/>
        <v>0</v>
      </c>
      <c r="CG417" s="31">
        <f>CG418</f>
        <v>0</v>
      </c>
      <c r="CH417" s="24">
        <v>0</v>
      </c>
      <c r="CI417" s="40"/>
      <c r="CN417" s="1" t="s">
        <v>30</v>
      </c>
    </row>
    <row r="418" ht="15" hidden="1">
      <c r="A418" s="16" t="s">
        <v>284</v>
      </c>
      <c r="B418" s="17">
        <v>460</v>
      </c>
      <c r="C418" s="16" t="s">
        <v>278</v>
      </c>
      <c r="D418" s="16" t="s">
        <v>67</v>
      </c>
      <c r="E418" s="39" t="s">
        <v>279</v>
      </c>
      <c r="F418" s="42"/>
      <c r="G418" s="42"/>
      <c r="H418" s="42"/>
      <c r="I418" s="42"/>
      <c r="J418" s="42"/>
      <c r="K418" s="42"/>
      <c r="L418" s="42">
        <f t="shared" si="1239"/>
        <v>0</v>
      </c>
      <c r="M418" s="42">
        <f t="shared" si="1240"/>
        <v>0</v>
      </c>
      <c r="N418" s="42">
        <f t="shared" si="1241"/>
        <v>0</v>
      </c>
      <c r="O418" s="42"/>
      <c r="P418" s="42"/>
      <c r="Q418" s="42"/>
      <c r="R418" s="42">
        <f t="shared" si="1242"/>
        <v>0</v>
      </c>
      <c r="S418" s="42">
        <f t="shared" si="1243"/>
        <v>0</v>
      </c>
      <c r="T418" s="42">
        <f t="shared" si="1244"/>
        <v>0</v>
      </c>
      <c r="U418" s="42"/>
      <c r="V418" s="42"/>
      <c r="W418" s="42"/>
      <c r="X418" s="42">
        <f t="shared" si="1245"/>
        <v>0</v>
      </c>
      <c r="Y418" s="42">
        <f t="shared" si="1246"/>
        <v>0</v>
      </c>
      <c r="Z418" s="42">
        <f t="shared" si="1247"/>
        <v>0</v>
      </c>
      <c r="AA418" s="42"/>
      <c r="AB418" s="42"/>
      <c r="AC418" s="42"/>
      <c r="AD418" s="42">
        <f t="shared" si="1248"/>
        <v>0</v>
      </c>
      <c r="AE418" s="42">
        <f t="shared" si="1249"/>
        <v>0</v>
      </c>
      <c r="AF418" s="42">
        <f t="shared" si="1250"/>
        <v>0</v>
      </c>
      <c r="AG418" s="42"/>
      <c r="AH418" s="42"/>
      <c r="AI418" s="42"/>
      <c r="AJ418" s="42">
        <f t="shared" si="1251"/>
        <v>0</v>
      </c>
      <c r="AK418" s="42">
        <f t="shared" si="1252"/>
        <v>0</v>
      </c>
      <c r="AL418" s="42">
        <f t="shared" si="1253"/>
        <v>0</v>
      </c>
      <c r="AM418" s="42"/>
      <c r="AN418" s="42"/>
      <c r="AO418" s="42"/>
      <c r="AP418" s="42">
        <f t="shared" si="1254"/>
        <v>0</v>
      </c>
      <c r="AQ418" s="42">
        <f t="shared" si="1255"/>
        <v>0</v>
      </c>
      <c r="AR418" s="42">
        <f t="shared" si="1256"/>
        <v>0</v>
      </c>
      <c r="AS418" s="42"/>
      <c r="AT418" s="42"/>
      <c r="AU418" s="42"/>
      <c r="AV418" s="42">
        <f t="shared" si="1257"/>
        <v>0</v>
      </c>
      <c r="AW418" s="42">
        <f t="shared" si="1258"/>
        <v>0</v>
      </c>
      <c r="AX418" s="42">
        <f t="shared" si="1259"/>
        <v>0</v>
      </c>
      <c r="AY418" s="42"/>
      <c r="AZ418" s="42"/>
      <c r="BA418" s="42"/>
      <c r="BB418" s="42">
        <f t="shared" si="1260"/>
        <v>0</v>
      </c>
      <c r="BC418" s="42">
        <f t="shared" si="1261"/>
        <v>0</v>
      </c>
      <c r="BD418" s="42">
        <f t="shared" si="1262"/>
        <v>0</v>
      </c>
      <c r="BE418" s="42"/>
      <c r="BF418" s="42"/>
      <c r="BG418" s="42"/>
      <c r="BH418" s="42">
        <f t="shared" si="1263"/>
        <v>0</v>
      </c>
      <c r="BI418" s="42">
        <f t="shared" si="1264"/>
        <v>0</v>
      </c>
      <c r="BJ418" s="42">
        <f t="shared" si="1265"/>
        <v>0</v>
      </c>
      <c r="BK418" s="42"/>
      <c r="BL418" s="42"/>
      <c r="BM418" s="42"/>
      <c r="BN418" s="42">
        <f t="shared" si="1266"/>
        <v>0</v>
      </c>
      <c r="BO418" s="42">
        <f t="shared" si="1267"/>
        <v>0</v>
      </c>
      <c r="BP418" s="42">
        <f t="shared" si="1268"/>
        <v>0</v>
      </c>
      <c r="BQ418" s="42"/>
      <c r="BR418" s="42"/>
      <c r="BS418" s="31">
        <f t="shared" si="1269"/>
        <v>0</v>
      </c>
      <c r="BT418" s="31">
        <f t="shared" si="1270"/>
        <v>0</v>
      </c>
      <c r="BU418" s="31">
        <f t="shared" si="1271"/>
        <v>0</v>
      </c>
      <c r="BV418" s="42"/>
      <c r="BW418" s="42"/>
      <c r="BX418" s="42">
        <f t="shared" si="1272"/>
        <v>0</v>
      </c>
      <c r="BY418" s="42">
        <f t="shared" si="1273"/>
        <v>0</v>
      </c>
      <c r="BZ418" s="42">
        <f t="shared" si="1274"/>
        <v>0</v>
      </c>
      <c r="CA418" s="42"/>
      <c r="CB418" s="42"/>
      <c r="CC418" s="42"/>
      <c r="CD418" s="42">
        <f t="shared" si="1154"/>
        <v>0</v>
      </c>
      <c r="CE418" s="42">
        <f t="shared" si="1155"/>
        <v>0</v>
      </c>
      <c r="CF418" s="42">
        <f t="shared" si="1156"/>
        <v>0</v>
      </c>
      <c r="CG418" s="42"/>
      <c r="CH418" s="24">
        <v>0</v>
      </c>
      <c r="CI418" s="40"/>
    </row>
    <row r="419" ht="57.700000000000003">
      <c r="A419" s="16" t="s">
        <v>287</v>
      </c>
      <c r="B419" s="17"/>
      <c r="C419" s="16"/>
      <c r="D419" s="16"/>
      <c r="E419" s="39" t="s">
        <v>288</v>
      </c>
      <c r="F419" s="31">
        <f>F424+F431+F438</f>
        <v>117471.8</v>
      </c>
      <c r="G419" s="31">
        <f>G424+G431+G438</f>
        <v>112171.3</v>
      </c>
      <c r="H419" s="31">
        <f>H424+H431+H438</f>
        <v>112171.3</v>
      </c>
      <c r="I419" s="31">
        <f>I424+I431+I438+I449</f>
        <v>22145.299999999999</v>
      </c>
      <c r="J419" s="31">
        <f>J424+J431+J438+J449</f>
        <v>-16.199999999999999</v>
      </c>
      <c r="K419" s="31">
        <f>K424+K431+K438+K449</f>
        <v>-15261.4</v>
      </c>
      <c r="L419" s="31">
        <f t="shared" si="1239"/>
        <v>139617.10000000001</v>
      </c>
      <c r="M419" s="31">
        <f t="shared" si="1240"/>
        <v>112155.10000000001</v>
      </c>
      <c r="N419" s="31">
        <f t="shared" si="1241"/>
        <v>96909.900000000009</v>
      </c>
      <c r="O419" s="31">
        <f>O424+O431+O438+O449</f>
        <v>6214.003999999999</v>
      </c>
      <c r="P419" s="31">
        <f>P424+P431+P438+P449</f>
        <v>0</v>
      </c>
      <c r="Q419" s="31">
        <f>Q424+Q431+Q438+Q449</f>
        <v>0</v>
      </c>
      <c r="R419" s="31">
        <f t="shared" si="1242"/>
        <v>145831.10399999999</v>
      </c>
      <c r="S419" s="31">
        <f t="shared" si="1243"/>
        <v>112155.10000000001</v>
      </c>
      <c r="T419" s="31">
        <f t="shared" si="1244"/>
        <v>96909.900000000009</v>
      </c>
      <c r="U419" s="31">
        <f>U424+U431+U438+U449</f>
        <v>0</v>
      </c>
      <c r="V419" s="31">
        <f>V424+V431+V438+V449</f>
        <v>0</v>
      </c>
      <c r="W419" s="31">
        <f>W424+W431+W438+W449</f>
        <v>0</v>
      </c>
      <c r="X419" s="31">
        <f t="shared" si="1245"/>
        <v>145831.10399999999</v>
      </c>
      <c r="Y419" s="31">
        <f t="shared" si="1246"/>
        <v>112155.10000000001</v>
      </c>
      <c r="Z419" s="31">
        <f t="shared" si="1247"/>
        <v>96909.900000000009</v>
      </c>
      <c r="AA419" s="31">
        <f>AA424+AA431+AA438+AA449</f>
        <v>0</v>
      </c>
      <c r="AB419" s="31">
        <f>AB424+AB431+AB438+AB449</f>
        <v>0</v>
      </c>
      <c r="AC419" s="31">
        <f>AC424+AC431+AC438+AC449</f>
        <v>0</v>
      </c>
      <c r="AD419" s="31">
        <f t="shared" si="1248"/>
        <v>145831.10399999999</v>
      </c>
      <c r="AE419" s="31">
        <f t="shared" si="1249"/>
        <v>112155.10000000001</v>
      </c>
      <c r="AF419" s="31">
        <f t="shared" si="1250"/>
        <v>96909.900000000009</v>
      </c>
      <c r="AG419" s="31">
        <f>AG424+AG431+AG438+AG449</f>
        <v>0</v>
      </c>
      <c r="AH419" s="31">
        <f>AH424+AH431+AH438+AH449</f>
        <v>0</v>
      </c>
      <c r="AI419" s="31">
        <f>AI424+AI431+AI438+AI449</f>
        <v>0</v>
      </c>
      <c r="AJ419" s="31">
        <f t="shared" si="1251"/>
        <v>145831.10399999999</v>
      </c>
      <c r="AK419" s="31">
        <f t="shared" si="1252"/>
        <v>112155.10000000001</v>
      </c>
      <c r="AL419" s="31">
        <f t="shared" si="1253"/>
        <v>96909.900000000009</v>
      </c>
      <c r="AM419" s="31">
        <f>AM424+AM431+AM438+AM449</f>
        <v>5881.991</v>
      </c>
      <c r="AN419" s="31">
        <f>AN424+AN431+AN438+AN449</f>
        <v>0</v>
      </c>
      <c r="AO419" s="31">
        <f>AO424+AO431+AO438+AO449</f>
        <v>0</v>
      </c>
      <c r="AP419" s="31">
        <f t="shared" si="1254"/>
        <v>151713.095</v>
      </c>
      <c r="AQ419" s="31">
        <f t="shared" si="1255"/>
        <v>112155.10000000001</v>
      </c>
      <c r="AR419" s="31">
        <f t="shared" si="1256"/>
        <v>96909.900000000009</v>
      </c>
      <c r="AS419" s="31">
        <f>AS424+AS431+AS438+AS449</f>
        <v>0</v>
      </c>
      <c r="AT419" s="31">
        <f>AT424+AT431+AT438+AT449</f>
        <v>0</v>
      </c>
      <c r="AU419" s="31">
        <f>AU424+AU431+AU438+AU449</f>
        <v>0</v>
      </c>
      <c r="AV419" s="31">
        <f t="shared" si="1257"/>
        <v>151713.095</v>
      </c>
      <c r="AW419" s="31">
        <f t="shared" si="1258"/>
        <v>112155.10000000001</v>
      </c>
      <c r="AX419" s="31">
        <f t="shared" si="1259"/>
        <v>96909.900000000009</v>
      </c>
      <c r="AY419" s="31">
        <f>AY424+AY431+AY438+AY449+AY420</f>
        <v>22324.472999999998</v>
      </c>
      <c r="AZ419" s="31">
        <f>AZ424+AZ431+AZ438+AZ449+AZ420</f>
        <v>0</v>
      </c>
      <c r="BA419" s="31">
        <f>BA424+BA431+BA438+BA449+BA420</f>
        <v>0</v>
      </c>
      <c r="BB419" s="31">
        <f t="shared" si="1260"/>
        <v>174037.568</v>
      </c>
      <c r="BC419" s="31">
        <f t="shared" si="1261"/>
        <v>112155.10000000001</v>
      </c>
      <c r="BD419" s="31">
        <f t="shared" si="1262"/>
        <v>96909.900000000009</v>
      </c>
      <c r="BE419" s="31">
        <f>BE424+BE431+BE438+BE449+BE420+BE444</f>
        <v>0</v>
      </c>
      <c r="BF419" s="31">
        <f>BF424+BF431+BF438+BF449+BF420+BF444</f>
        <v>0</v>
      </c>
      <c r="BG419" s="31">
        <f>BG424+BG431+BG438+BG449+BG420+BG444</f>
        <v>0</v>
      </c>
      <c r="BH419" s="31">
        <f t="shared" si="1263"/>
        <v>174037.568</v>
      </c>
      <c r="BI419" s="31">
        <f t="shared" si="1264"/>
        <v>112155.10000000001</v>
      </c>
      <c r="BJ419" s="31">
        <f t="shared" si="1265"/>
        <v>96909.900000000009</v>
      </c>
      <c r="BK419" s="31">
        <f>BK424+BK431+BK438+BK449+BK420+BK444</f>
        <v>2455.4000000000001</v>
      </c>
      <c r="BL419" s="31">
        <f>BL424+BL431+BL438+BL449+BL420+BL444</f>
        <v>0</v>
      </c>
      <c r="BM419" s="31">
        <f>BM424+BM431+BM438+BM449+BM420+BM444</f>
        <v>0</v>
      </c>
      <c r="BN419" s="31">
        <f t="shared" si="1266"/>
        <v>176492.96799999999</v>
      </c>
      <c r="BO419" s="31">
        <f t="shared" si="1267"/>
        <v>112155.10000000001</v>
      </c>
      <c r="BP419" s="31">
        <f t="shared" si="1268"/>
        <v>96909.900000000009</v>
      </c>
      <c r="BQ419" s="31">
        <f>BQ424+BQ431+BQ438+BQ449+BQ420+BQ444</f>
        <v>0</v>
      </c>
      <c r="BR419" s="31">
        <f>BR424+BR431+BR438+BR449+BR420+BR444</f>
        <v>0</v>
      </c>
      <c r="BS419" s="31">
        <f t="shared" si="1269"/>
        <v>176492.96799999999</v>
      </c>
      <c r="BT419" s="31">
        <f t="shared" si="1270"/>
        <v>112155.10000000001</v>
      </c>
      <c r="BU419" s="31">
        <f t="shared" si="1271"/>
        <v>96909.900000000009</v>
      </c>
      <c r="BV419" s="31">
        <f>BV424+BV431+BV438+BV449+BV420+BV444</f>
        <v>0</v>
      </c>
      <c r="BW419" s="31">
        <f>BW424+BW431+BW438+BW449+BW420+BW444</f>
        <v>0</v>
      </c>
      <c r="BX419" s="31">
        <f t="shared" si="1272"/>
        <v>176492.96799999999</v>
      </c>
      <c r="BY419" s="31">
        <f t="shared" si="1273"/>
        <v>112155.10000000001</v>
      </c>
      <c r="BZ419" s="31">
        <f t="shared" si="1274"/>
        <v>96909.900000000009</v>
      </c>
      <c r="CA419" s="31">
        <f>CA424+CA431+CA438+CA449+CA420+CA444</f>
        <v>2415.0479999999998</v>
      </c>
      <c r="CB419" s="31">
        <f>CB424+CB431+CB438+CB449+CB420+CB444</f>
        <v>0</v>
      </c>
      <c r="CC419" s="31">
        <f>CC424+CC431+CC438+CC449+CC420+CC444</f>
        <v>0</v>
      </c>
      <c r="CD419" s="31">
        <f t="shared" si="1154"/>
        <v>178908.016</v>
      </c>
      <c r="CE419" s="31">
        <f t="shared" si="1155"/>
        <v>112155.10000000001</v>
      </c>
      <c r="CF419" s="31">
        <f t="shared" si="1156"/>
        <v>96909.900000000009</v>
      </c>
      <c r="CG419" s="31">
        <f>CG424+CG431+CG438+CG449+CG420+CG444</f>
        <v>0</v>
      </c>
      <c r="CH419" s="24"/>
      <c r="CI419" s="40"/>
      <c r="CL419" s="1" t="s">
        <v>28</v>
      </c>
    </row>
    <row r="420" ht="29.850000000000001">
      <c r="A420" s="41" t="s">
        <v>289</v>
      </c>
      <c r="B420" s="17"/>
      <c r="C420" s="16"/>
      <c r="D420" s="16"/>
      <c r="E420" s="39" t="s">
        <v>290</v>
      </c>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f t="shared" ref="AY420:AY424" si="1316">AY421</f>
        <v>768.02999999999997</v>
      </c>
      <c r="AZ420" s="31">
        <f t="shared" ref="AZ420:AZ424" si="1317">AZ421</f>
        <v>0</v>
      </c>
      <c r="BA420" s="31">
        <f t="shared" ref="BA420:BA424" si="1318">BA421</f>
        <v>0</v>
      </c>
      <c r="BB420" s="31">
        <f t="shared" si="1260"/>
        <v>768.02999999999997</v>
      </c>
      <c r="BC420" s="31">
        <f t="shared" si="1261"/>
        <v>0</v>
      </c>
      <c r="BD420" s="31">
        <f t="shared" si="1262"/>
        <v>0</v>
      </c>
      <c r="BE420" s="31">
        <f t="shared" ref="BE420:BE424" si="1319">BE421</f>
        <v>0</v>
      </c>
      <c r="BF420" s="31">
        <f t="shared" ref="BF420:BF424" si="1320">BF421</f>
        <v>0</v>
      </c>
      <c r="BG420" s="31">
        <f t="shared" ref="BG420:BG424" si="1321">BG421</f>
        <v>0</v>
      </c>
      <c r="BH420" s="31">
        <f t="shared" si="1263"/>
        <v>768.02999999999997</v>
      </c>
      <c r="BI420" s="31">
        <f t="shared" si="1264"/>
        <v>0</v>
      </c>
      <c r="BJ420" s="31">
        <f t="shared" si="1265"/>
        <v>0</v>
      </c>
      <c r="BK420" s="31">
        <f t="shared" ref="BK420:BK424" si="1322">BK421</f>
        <v>0</v>
      </c>
      <c r="BL420" s="31">
        <f t="shared" ref="BL420:BL424" si="1323">BL421</f>
        <v>0</v>
      </c>
      <c r="BM420" s="31">
        <f t="shared" ref="BM420:BM424" si="1324">BM421</f>
        <v>0</v>
      </c>
      <c r="BN420" s="31">
        <f t="shared" si="1266"/>
        <v>768.02999999999997</v>
      </c>
      <c r="BO420" s="31">
        <f t="shared" si="1267"/>
        <v>0</v>
      </c>
      <c r="BP420" s="31">
        <f t="shared" si="1268"/>
        <v>0</v>
      </c>
      <c r="BQ420" s="31">
        <f t="shared" ref="BQ420:BQ424" si="1325">BQ421</f>
        <v>0</v>
      </c>
      <c r="BR420" s="31">
        <f t="shared" ref="BR420:BR424" si="1326">BR421</f>
        <v>0</v>
      </c>
      <c r="BS420" s="31">
        <f t="shared" si="1269"/>
        <v>768.02999999999997</v>
      </c>
      <c r="BT420" s="31">
        <f t="shared" si="1270"/>
        <v>0</v>
      </c>
      <c r="BU420" s="31">
        <f t="shared" si="1271"/>
        <v>0</v>
      </c>
      <c r="BV420" s="31">
        <f t="shared" ref="BV420:BV424" si="1327">BV421</f>
        <v>0</v>
      </c>
      <c r="BW420" s="31">
        <f t="shared" ref="BW420:BW424" si="1328">BW421</f>
        <v>0</v>
      </c>
      <c r="BX420" s="31">
        <f t="shared" si="1272"/>
        <v>768.02999999999997</v>
      </c>
      <c r="BY420" s="31">
        <f t="shared" si="1273"/>
        <v>0</v>
      </c>
      <c r="BZ420" s="31">
        <f t="shared" si="1274"/>
        <v>0</v>
      </c>
      <c r="CA420" s="31">
        <f t="shared" ref="CA420:CA424" si="1329">CA421</f>
        <v>220</v>
      </c>
      <c r="CB420" s="31">
        <f t="shared" ref="CB420:CB424" si="1330">CB421</f>
        <v>0</v>
      </c>
      <c r="CC420" s="31">
        <f t="shared" ref="CC420:CC424" si="1331">CC421</f>
        <v>0</v>
      </c>
      <c r="CD420" s="31">
        <f t="shared" si="1154"/>
        <v>988.02999999999997</v>
      </c>
      <c r="CE420" s="31">
        <f t="shared" si="1155"/>
        <v>0</v>
      </c>
      <c r="CF420" s="31">
        <f t="shared" si="1156"/>
        <v>0</v>
      </c>
      <c r="CG420" s="31">
        <f t="shared" ref="CG420:CG424" si="1332">CG421</f>
        <v>0</v>
      </c>
      <c r="CH420" s="24"/>
      <c r="CI420" s="40"/>
    </row>
    <row r="421" ht="43.75">
      <c r="A421" s="41" t="s">
        <v>289</v>
      </c>
      <c r="B421" s="17">
        <v>600</v>
      </c>
      <c r="C421" s="16"/>
      <c r="D421" s="16"/>
      <c r="E421" s="39" t="s">
        <v>45</v>
      </c>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f t="shared" si="1316"/>
        <v>768.02999999999997</v>
      </c>
      <c r="AZ421" s="31">
        <f t="shared" si="1317"/>
        <v>0</v>
      </c>
      <c r="BA421" s="31">
        <f t="shared" si="1318"/>
        <v>0</v>
      </c>
      <c r="BB421" s="31">
        <f t="shared" si="1260"/>
        <v>768.02999999999997</v>
      </c>
      <c r="BC421" s="31">
        <f t="shared" si="1261"/>
        <v>0</v>
      </c>
      <c r="BD421" s="31">
        <f t="shared" si="1262"/>
        <v>0</v>
      </c>
      <c r="BE421" s="31">
        <f t="shared" si="1319"/>
        <v>0</v>
      </c>
      <c r="BF421" s="31">
        <f t="shared" si="1320"/>
        <v>0</v>
      </c>
      <c r="BG421" s="31">
        <f t="shared" si="1321"/>
        <v>0</v>
      </c>
      <c r="BH421" s="31">
        <f t="shared" si="1263"/>
        <v>768.02999999999997</v>
      </c>
      <c r="BI421" s="31">
        <f t="shared" si="1264"/>
        <v>0</v>
      </c>
      <c r="BJ421" s="31">
        <f t="shared" si="1265"/>
        <v>0</v>
      </c>
      <c r="BK421" s="31">
        <f t="shared" si="1322"/>
        <v>0</v>
      </c>
      <c r="BL421" s="31">
        <f t="shared" si="1323"/>
        <v>0</v>
      </c>
      <c r="BM421" s="31">
        <f t="shared" si="1324"/>
        <v>0</v>
      </c>
      <c r="BN421" s="31">
        <f t="shared" si="1266"/>
        <v>768.02999999999997</v>
      </c>
      <c r="BO421" s="31">
        <f t="shared" si="1267"/>
        <v>0</v>
      </c>
      <c r="BP421" s="31">
        <f t="shared" si="1268"/>
        <v>0</v>
      </c>
      <c r="BQ421" s="31">
        <f t="shared" si="1325"/>
        <v>0</v>
      </c>
      <c r="BR421" s="31">
        <f t="shared" si="1326"/>
        <v>0</v>
      </c>
      <c r="BS421" s="31">
        <f t="shared" si="1269"/>
        <v>768.02999999999997</v>
      </c>
      <c r="BT421" s="31">
        <f t="shared" si="1270"/>
        <v>0</v>
      </c>
      <c r="BU421" s="31">
        <f t="shared" si="1271"/>
        <v>0</v>
      </c>
      <c r="BV421" s="31">
        <f t="shared" si="1327"/>
        <v>0</v>
      </c>
      <c r="BW421" s="31">
        <f t="shared" si="1328"/>
        <v>0</v>
      </c>
      <c r="BX421" s="31">
        <f t="shared" si="1272"/>
        <v>768.02999999999997</v>
      </c>
      <c r="BY421" s="31">
        <f t="shared" si="1273"/>
        <v>0</v>
      </c>
      <c r="BZ421" s="31">
        <f t="shared" si="1274"/>
        <v>0</v>
      </c>
      <c r="CA421" s="31">
        <f t="shared" si="1329"/>
        <v>220</v>
      </c>
      <c r="CB421" s="31">
        <f t="shared" si="1330"/>
        <v>0</v>
      </c>
      <c r="CC421" s="31">
        <f t="shared" si="1331"/>
        <v>0</v>
      </c>
      <c r="CD421" s="31">
        <f t="shared" si="1154"/>
        <v>988.02999999999997</v>
      </c>
      <c r="CE421" s="31">
        <f t="shared" si="1155"/>
        <v>0</v>
      </c>
      <c r="CF421" s="31">
        <f t="shared" si="1156"/>
        <v>0</v>
      </c>
      <c r="CG421" s="31">
        <f t="shared" si="1332"/>
        <v>0</v>
      </c>
      <c r="CH421" s="24"/>
      <c r="CI421" s="40"/>
    </row>
    <row r="422" ht="15">
      <c r="A422" s="41" t="s">
        <v>289</v>
      </c>
      <c r="B422" s="17">
        <v>620</v>
      </c>
      <c r="C422" s="16"/>
      <c r="D422" s="16"/>
      <c r="E422" s="39" t="s">
        <v>46</v>
      </c>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f t="shared" si="1316"/>
        <v>768.02999999999997</v>
      </c>
      <c r="AZ422" s="31">
        <f t="shared" si="1317"/>
        <v>0</v>
      </c>
      <c r="BA422" s="31">
        <f t="shared" si="1318"/>
        <v>0</v>
      </c>
      <c r="BB422" s="31">
        <f t="shared" si="1260"/>
        <v>768.02999999999997</v>
      </c>
      <c r="BC422" s="31">
        <f t="shared" si="1261"/>
        <v>0</v>
      </c>
      <c r="BD422" s="31">
        <f t="shared" si="1262"/>
        <v>0</v>
      </c>
      <c r="BE422" s="31">
        <f t="shared" si="1319"/>
        <v>0</v>
      </c>
      <c r="BF422" s="31">
        <f t="shared" si="1320"/>
        <v>0</v>
      </c>
      <c r="BG422" s="31">
        <f t="shared" si="1321"/>
        <v>0</v>
      </c>
      <c r="BH422" s="31">
        <f t="shared" si="1263"/>
        <v>768.02999999999997</v>
      </c>
      <c r="BI422" s="31">
        <f t="shared" si="1264"/>
        <v>0</v>
      </c>
      <c r="BJ422" s="31">
        <f t="shared" si="1265"/>
        <v>0</v>
      </c>
      <c r="BK422" s="31">
        <f t="shared" si="1322"/>
        <v>0</v>
      </c>
      <c r="BL422" s="31">
        <f t="shared" si="1323"/>
        <v>0</v>
      </c>
      <c r="BM422" s="31">
        <f t="shared" si="1324"/>
        <v>0</v>
      </c>
      <c r="BN422" s="31">
        <f t="shared" si="1266"/>
        <v>768.02999999999997</v>
      </c>
      <c r="BO422" s="31">
        <f t="shared" si="1267"/>
        <v>0</v>
      </c>
      <c r="BP422" s="31">
        <f t="shared" si="1268"/>
        <v>0</v>
      </c>
      <c r="BQ422" s="31">
        <f t="shared" si="1325"/>
        <v>0</v>
      </c>
      <c r="BR422" s="31">
        <f t="shared" si="1326"/>
        <v>0</v>
      </c>
      <c r="BS422" s="31">
        <f t="shared" si="1269"/>
        <v>768.02999999999997</v>
      </c>
      <c r="BT422" s="31">
        <f t="shared" si="1270"/>
        <v>0</v>
      </c>
      <c r="BU422" s="31">
        <f t="shared" si="1271"/>
        <v>0</v>
      </c>
      <c r="BV422" s="31">
        <f t="shared" si="1327"/>
        <v>0</v>
      </c>
      <c r="BW422" s="31">
        <f t="shared" si="1328"/>
        <v>0</v>
      </c>
      <c r="BX422" s="31">
        <f t="shared" si="1272"/>
        <v>768.02999999999997</v>
      </c>
      <c r="BY422" s="31">
        <f t="shared" si="1273"/>
        <v>0</v>
      </c>
      <c r="BZ422" s="31">
        <f t="shared" si="1274"/>
        <v>0</v>
      </c>
      <c r="CA422" s="31">
        <f t="shared" si="1329"/>
        <v>220</v>
      </c>
      <c r="CB422" s="31">
        <f t="shared" si="1330"/>
        <v>0</v>
      </c>
      <c r="CC422" s="31">
        <f t="shared" si="1331"/>
        <v>0</v>
      </c>
      <c r="CD422" s="31">
        <f t="shared" si="1154"/>
        <v>988.02999999999997</v>
      </c>
      <c r="CE422" s="31">
        <f t="shared" si="1155"/>
        <v>0</v>
      </c>
      <c r="CF422" s="31">
        <f t="shared" si="1156"/>
        <v>0</v>
      </c>
      <c r="CG422" s="31">
        <f t="shared" si="1332"/>
        <v>0</v>
      </c>
      <c r="CH422" s="24"/>
      <c r="CI422" s="40"/>
    </row>
    <row r="423" ht="15">
      <c r="A423" s="41" t="s">
        <v>289</v>
      </c>
      <c r="B423" s="17">
        <v>620</v>
      </c>
      <c r="C423" s="16" t="s">
        <v>278</v>
      </c>
      <c r="D423" s="16" t="s">
        <v>42</v>
      </c>
      <c r="E423" s="39" t="s">
        <v>291</v>
      </c>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v>768.02999999999997</v>
      </c>
      <c r="AZ423" s="31"/>
      <c r="BA423" s="31"/>
      <c r="BB423" s="31">
        <f t="shared" si="1260"/>
        <v>768.02999999999997</v>
      </c>
      <c r="BC423" s="31">
        <f t="shared" si="1261"/>
        <v>0</v>
      </c>
      <c r="BD423" s="31">
        <f t="shared" si="1262"/>
        <v>0</v>
      </c>
      <c r="BE423" s="31"/>
      <c r="BF423" s="31"/>
      <c r="BG423" s="31"/>
      <c r="BH423" s="31">
        <f t="shared" si="1263"/>
        <v>768.02999999999997</v>
      </c>
      <c r="BI423" s="31">
        <f t="shared" si="1264"/>
        <v>0</v>
      </c>
      <c r="BJ423" s="31">
        <f t="shared" si="1265"/>
        <v>0</v>
      </c>
      <c r="BK423" s="31"/>
      <c r="BL423" s="31"/>
      <c r="BM423" s="31"/>
      <c r="BN423" s="31">
        <f t="shared" si="1266"/>
        <v>768.02999999999997</v>
      </c>
      <c r="BO423" s="31">
        <f t="shared" si="1267"/>
        <v>0</v>
      </c>
      <c r="BP423" s="31">
        <f t="shared" si="1268"/>
        <v>0</v>
      </c>
      <c r="BQ423" s="31"/>
      <c r="BR423" s="31"/>
      <c r="BS423" s="31">
        <f t="shared" si="1269"/>
        <v>768.02999999999997</v>
      </c>
      <c r="BT423" s="31">
        <f t="shared" si="1270"/>
        <v>0</v>
      </c>
      <c r="BU423" s="31">
        <f t="shared" si="1271"/>
        <v>0</v>
      </c>
      <c r="BV423" s="31"/>
      <c r="BW423" s="31"/>
      <c r="BX423" s="31">
        <f t="shared" si="1272"/>
        <v>768.02999999999997</v>
      </c>
      <c r="BY423" s="31">
        <f t="shared" si="1273"/>
        <v>0</v>
      </c>
      <c r="BZ423" s="31">
        <f t="shared" si="1274"/>
        <v>0</v>
      </c>
      <c r="CA423" s="31">
        <v>220</v>
      </c>
      <c r="CB423" s="31"/>
      <c r="CC423" s="31"/>
      <c r="CD423" s="31">
        <f t="shared" si="1154"/>
        <v>988.02999999999997</v>
      </c>
      <c r="CE423" s="31">
        <f t="shared" si="1155"/>
        <v>0</v>
      </c>
      <c r="CF423" s="31">
        <f t="shared" si="1156"/>
        <v>0</v>
      </c>
      <c r="CG423" s="31"/>
      <c r="CH423" s="24"/>
      <c r="CI423" s="40"/>
    </row>
    <row r="424" ht="29.850000000000001">
      <c r="A424" s="16" t="s">
        <v>292</v>
      </c>
      <c r="B424" s="17"/>
      <c r="C424" s="16"/>
      <c r="D424" s="16"/>
      <c r="E424" s="39" t="s">
        <v>216</v>
      </c>
      <c r="F424" s="31">
        <f>F425</f>
        <v>770.70000000000005</v>
      </c>
      <c r="G424" s="31">
        <f>G425</f>
        <v>801.69999999999993</v>
      </c>
      <c r="H424" s="31">
        <f>H425</f>
        <v>801.69999999999993</v>
      </c>
      <c r="I424" s="31">
        <f>I425</f>
        <v>0</v>
      </c>
      <c r="J424" s="31">
        <f>J425</f>
        <v>0</v>
      </c>
      <c r="K424" s="31">
        <f>K425</f>
        <v>0</v>
      </c>
      <c r="L424" s="31">
        <f t="shared" si="1239"/>
        <v>770.70000000000005</v>
      </c>
      <c r="M424" s="31">
        <f t="shared" si="1240"/>
        <v>801.69999999999993</v>
      </c>
      <c r="N424" s="31">
        <f t="shared" si="1241"/>
        <v>801.69999999999993</v>
      </c>
      <c r="O424" s="31">
        <f>O425</f>
        <v>0</v>
      </c>
      <c r="P424" s="31">
        <f>P425</f>
        <v>0</v>
      </c>
      <c r="Q424" s="31">
        <f>Q425</f>
        <v>0</v>
      </c>
      <c r="R424" s="31">
        <f t="shared" si="1242"/>
        <v>770.70000000000005</v>
      </c>
      <c r="S424" s="31">
        <f t="shared" si="1243"/>
        <v>801.69999999999993</v>
      </c>
      <c r="T424" s="31">
        <f t="shared" si="1244"/>
        <v>801.69999999999993</v>
      </c>
      <c r="U424" s="31">
        <f>U425</f>
        <v>0</v>
      </c>
      <c r="V424" s="31">
        <f>V425</f>
        <v>0</v>
      </c>
      <c r="W424" s="31">
        <f>W425</f>
        <v>0</v>
      </c>
      <c r="X424" s="31">
        <f t="shared" si="1245"/>
        <v>770.70000000000005</v>
      </c>
      <c r="Y424" s="31">
        <f t="shared" si="1246"/>
        <v>801.69999999999993</v>
      </c>
      <c r="Z424" s="31">
        <f t="shared" si="1247"/>
        <v>801.69999999999993</v>
      </c>
      <c r="AA424" s="31">
        <f>AA425</f>
        <v>0</v>
      </c>
      <c r="AB424" s="31">
        <f>AB425</f>
        <v>0</v>
      </c>
      <c r="AC424" s="31">
        <f>AC425</f>
        <v>0</v>
      </c>
      <c r="AD424" s="31">
        <f t="shared" si="1248"/>
        <v>770.70000000000005</v>
      </c>
      <c r="AE424" s="31">
        <f t="shared" si="1249"/>
        <v>801.69999999999993</v>
      </c>
      <c r="AF424" s="31">
        <f t="shared" si="1250"/>
        <v>801.69999999999993</v>
      </c>
      <c r="AG424" s="31">
        <f>AG425</f>
        <v>0</v>
      </c>
      <c r="AH424" s="31">
        <f>AH425</f>
        <v>0</v>
      </c>
      <c r="AI424" s="31">
        <f>AI425</f>
        <v>0</v>
      </c>
      <c r="AJ424" s="31">
        <f t="shared" si="1251"/>
        <v>770.70000000000005</v>
      </c>
      <c r="AK424" s="31">
        <f t="shared" si="1252"/>
        <v>801.69999999999993</v>
      </c>
      <c r="AL424" s="31">
        <f t="shared" si="1253"/>
        <v>801.69999999999993</v>
      </c>
      <c r="AM424" s="31">
        <f>AM425</f>
        <v>0</v>
      </c>
      <c r="AN424" s="31">
        <f>AN425</f>
        <v>0</v>
      </c>
      <c r="AO424" s="31">
        <f>AO425</f>
        <v>0</v>
      </c>
      <c r="AP424" s="31">
        <f t="shared" si="1254"/>
        <v>770.70000000000005</v>
      </c>
      <c r="AQ424" s="31">
        <f t="shared" si="1255"/>
        <v>801.69999999999993</v>
      </c>
      <c r="AR424" s="31">
        <f t="shared" si="1256"/>
        <v>801.69999999999993</v>
      </c>
      <c r="AS424" s="31">
        <f>AS425</f>
        <v>0</v>
      </c>
      <c r="AT424" s="31">
        <f>AT425</f>
        <v>0</v>
      </c>
      <c r="AU424" s="31">
        <f>AU425</f>
        <v>0</v>
      </c>
      <c r="AV424" s="31">
        <f t="shared" si="1257"/>
        <v>770.70000000000005</v>
      </c>
      <c r="AW424" s="31">
        <f t="shared" si="1258"/>
        <v>801.69999999999993</v>
      </c>
      <c r="AX424" s="31">
        <f t="shared" si="1259"/>
        <v>801.69999999999993</v>
      </c>
      <c r="AY424" s="31">
        <f t="shared" si="1316"/>
        <v>0</v>
      </c>
      <c r="AZ424" s="31">
        <f t="shared" si="1317"/>
        <v>0</v>
      </c>
      <c r="BA424" s="31">
        <f t="shared" si="1318"/>
        <v>0</v>
      </c>
      <c r="BB424" s="31">
        <f t="shared" si="1260"/>
        <v>770.70000000000005</v>
      </c>
      <c r="BC424" s="31">
        <f t="shared" si="1261"/>
        <v>801.69999999999993</v>
      </c>
      <c r="BD424" s="31">
        <f t="shared" si="1262"/>
        <v>801.69999999999993</v>
      </c>
      <c r="BE424" s="31">
        <f t="shared" si="1319"/>
        <v>0</v>
      </c>
      <c r="BF424" s="31">
        <f t="shared" si="1320"/>
        <v>0</v>
      </c>
      <c r="BG424" s="31">
        <f t="shared" si="1321"/>
        <v>0</v>
      </c>
      <c r="BH424" s="31">
        <f t="shared" si="1263"/>
        <v>770.70000000000005</v>
      </c>
      <c r="BI424" s="31">
        <f t="shared" si="1264"/>
        <v>801.69999999999993</v>
      </c>
      <c r="BJ424" s="31">
        <f t="shared" si="1265"/>
        <v>801.69999999999993</v>
      </c>
      <c r="BK424" s="31">
        <f t="shared" si="1322"/>
        <v>0</v>
      </c>
      <c r="BL424" s="31">
        <f t="shared" si="1323"/>
        <v>0</v>
      </c>
      <c r="BM424" s="31">
        <f t="shared" si="1324"/>
        <v>0</v>
      </c>
      <c r="BN424" s="31">
        <f t="shared" si="1266"/>
        <v>770.70000000000005</v>
      </c>
      <c r="BO424" s="31">
        <f t="shared" si="1267"/>
        <v>801.69999999999993</v>
      </c>
      <c r="BP424" s="31">
        <f t="shared" si="1268"/>
        <v>801.69999999999993</v>
      </c>
      <c r="BQ424" s="31">
        <f t="shared" si="1325"/>
        <v>0</v>
      </c>
      <c r="BR424" s="31">
        <f t="shared" si="1326"/>
        <v>0</v>
      </c>
      <c r="BS424" s="31">
        <f t="shared" si="1269"/>
        <v>770.70000000000005</v>
      </c>
      <c r="BT424" s="31">
        <f t="shared" si="1270"/>
        <v>801.69999999999993</v>
      </c>
      <c r="BU424" s="31">
        <f t="shared" si="1271"/>
        <v>801.69999999999993</v>
      </c>
      <c r="BV424" s="31">
        <f t="shared" si="1327"/>
        <v>0</v>
      </c>
      <c r="BW424" s="31">
        <f t="shared" si="1328"/>
        <v>0</v>
      </c>
      <c r="BX424" s="31">
        <f t="shared" si="1272"/>
        <v>770.70000000000005</v>
      </c>
      <c r="BY424" s="31">
        <f t="shared" si="1273"/>
        <v>801.69999999999993</v>
      </c>
      <c r="BZ424" s="31">
        <f t="shared" si="1274"/>
        <v>801.69999999999993</v>
      </c>
      <c r="CA424" s="31">
        <f t="shared" si="1329"/>
        <v>0</v>
      </c>
      <c r="CB424" s="31">
        <f t="shared" si="1330"/>
        <v>0</v>
      </c>
      <c r="CC424" s="31">
        <f t="shared" si="1331"/>
        <v>0</v>
      </c>
      <c r="CD424" s="31">
        <f t="shared" si="1154"/>
        <v>770.70000000000005</v>
      </c>
      <c r="CE424" s="31">
        <f t="shared" si="1155"/>
        <v>801.69999999999993</v>
      </c>
      <c r="CF424" s="31">
        <f t="shared" si="1156"/>
        <v>801.69999999999993</v>
      </c>
      <c r="CG424" s="31">
        <f t="shared" si="1332"/>
        <v>0</v>
      </c>
      <c r="CH424" s="24"/>
      <c r="CI424" s="40"/>
      <c r="CO424" s="1" t="s">
        <v>31</v>
      </c>
    </row>
    <row r="425" ht="43.75">
      <c r="A425" s="16" t="s">
        <v>292</v>
      </c>
      <c r="B425" s="17">
        <v>600</v>
      </c>
      <c r="C425" s="16"/>
      <c r="D425" s="16"/>
      <c r="E425" s="39" t="s">
        <v>45</v>
      </c>
      <c r="F425" s="31">
        <f>F426+F428</f>
        <v>770.70000000000005</v>
      </c>
      <c r="G425" s="31">
        <f>G426+G428</f>
        <v>801.69999999999993</v>
      </c>
      <c r="H425" s="31">
        <f>H426+H428</f>
        <v>801.69999999999993</v>
      </c>
      <c r="I425" s="31">
        <f>I426+I428</f>
        <v>0</v>
      </c>
      <c r="J425" s="31">
        <f>J426+J428</f>
        <v>0</v>
      </c>
      <c r="K425" s="31">
        <f>K426+K428</f>
        <v>0</v>
      </c>
      <c r="L425" s="31">
        <f t="shared" si="1239"/>
        <v>770.70000000000005</v>
      </c>
      <c r="M425" s="31">
        <f t="shared" si="1240"/>
        <v>801.69999999999993</v>
      </c>
      <c r="N425" s="31">
        <f t="shared" si="1241"/>
        <v>801.69999999999993</v>
      </c>
      <c r="O425" s="31">
        <f>O426+O428</f>
        <v>0</v>
      </c>
      <c r="P425" s="31">
        <f>P426+P428</f>
        <v>0</v>
      </c>
      <c r="Q425" s="31">
        <f>Q426+Q428</f>
        <v>0</v>
      </c>
      <c r="R425" s="31">
        <f t="shared" si="1242"/>
        <v>770.70000000000005</v>
      </c>
      <c r="S425" s="31">
        <f t="shared" si="1243"/>
        <v>801.69999999999993</v>
      </c>
      <c r="T425" s="31">
        <f t="shared" si="1244"/>
        <v>801.69999999999993</v>
      </c>
      <c r="U425" s="31">
        <f>U426+U428</f>
        <v>0</v>
      </c>
      <c r="V425" s="31">
        <f>V426+V428</f>
        <v>0</v>
      </c>
      <c r="W425" s="31">
        <f>W426+W428</f>
        <v>0</v>
      </c>
      <c r="X425" s="31">
        <f t="shared" si="1245"/>
        <v>770.70000000000005</v>
      </c>
      <c r="Y425" s="31">
        <f t="shared" si="1246"/>
        <v>801.69999999999993</v>
      </c>
      <c r="Z425" s="31">
        <f t="shared" si="1247"/>
        <v>801.69999999999993</v>
      </c>
      <c r="AA425" s="31">
        <f>AA426+AA428</f>
        <v>0</v>
      </c>
      <c r="AB425" s="31">
        <f>AB426+AB428</f>
        <v>0</v>
      </c>
      <c r="AC425" s="31">
        <f>AC426+AC428</f>
        <v>0</v>
      </c>
      <c r="AD425" s="31">
        <f t="shared" si="1248"/>
        <v>770.70000000000005</v>
      </c>
      <c r="AE425" s="31">
        <f t="shared" si="1249"/>
        <v>801.69999999999993</v>
      </c>
      <c r="AF425" s="31">
        <f t="shared" si="1250"/>
        <v>801.69999999999993</v>
      </c>
      <c r="AG425" s="31">
        <f>AG426+AG428</f>
        <v>0</v>
      </c>
      <c r="AH425" s="31">
        <f>AH426+AH428</f>
        <v>0</v>
      </c>
      <c r="AI425" s="31">
        <f>AI426+AI428</f>
        <v>0</v>
      </c>
      <c r="AJ425" s="31">
        <f t="shared" si="1251"/>
        <v>770.70000000000005</v>
      </c>
      <c r="AK425" s="31">
        <f t="shared" si="1252"/>
        <v>801.69999999999993</v>
      </c>
      <c r="AL425" s="31">
        <f t="shared" si="1253"/>
        <v>801.69999999999993</v>
      </c>
      <c r="AM425" s="31">
        <f>AM426+AM428</f>
        <v>0</v>
      </c>
      <c r="AN425" s="31">
        <f>AN426+AN428</f>
        <v>0</v>
      </c>
      <c r="AO425" s="31">
        <f>AO426+AO428</f>
        <v>0</v>
      </c>
      <c r="AP425" s="31">
        <f t="shared" si="1254"/>
        <v>770.70000000000005</v>
      </c>
      <c r="AQ425" s="31">
        <f t="shared" si="1255"/>
        <v>801.69999999999993</v>
      </c>
      <c r="AR425" s="31">
        <f t="shared" si="1256"/>
        <v>801.69999999999993</v>
      </c>
      <c r="AS425" s="31">
        <f>AS426+AS428</f>
        <v>0</v>
      </c>
      <c r="AT425" s="31">
        <f>AT426+AT428</f>
        <v>0</v>
      </c>
      <c r="AU425" s="31">
        <f>AU426+AU428</f>
        <v>0</v>
      </c>
      <c r="AV425" s="31">
        <f t="shared" si="1257"/>
        <v>770.70000000000005</v>
      </c>
      <c r="AW425" s="31">
        <f t="shared" si="1258"/>
        <v>801.69999999999993</v>
      </c>
      <c r="AX425" s="31">
        <f t="shared" si="1259"/>
        <v>801.69999999999993</v>
      </c>
      <c r="AY425" s="31">
        <f>AY426+AY428</f>
        <v>0</v>
      </c>
      <c r="AZ425" s="31">
        <f>AZ426+AZ428</f>
        <v>0</v>
      </c>
      <c r="BA425" s="31">
        <f>BA426+BA428</f>
        <v>0</v>
      </c>
      <c r="BB425" s="31">
        <f t="shared" si="1260"/>
        <v>770.70000000000005</v>
      </c>
      <c r="BC425" s="31">
        <f t="shared" si="1261"/>
        <v>801.69999999999993</v>
      </c>
      <c r="BD425" s="31">
        <f t="shared" si="1262"/>
        <v>801.69999999999993</v>
      </c>
      <c r="BE425" s="31">
        <f>BE426+BE428</f>
        <v>0</v>
      </c>
      <c r="BF425" s="31">
        <f>BF426+BF428</f>
        <v>0</v>
      </c>
      <c r="BG425" s="31">
        <f>BG426+BG428</f>
        <v>0</v>
      </c>
      <c r="BH425" s="31">
        <f t="shared" si="1263"/>
        <v>770.70000000000005</v>
      </c>
      <c r="BI425" s="31">
        <f t="shared" si="1264"/>
        <v>801.69999999999993</v>
      </c>
      <c r="BJ425" s="31">
        <f t="shared" si="1265"/>
        <v>801.69999999999993</v>
      </c>
      <c r="BK425" s="31">
        <f>BK426+BK428</f>
        <v>0</v>
      </c>
      <c r="BL425" s="31">
        <f>BL426+BL428</f>
        <v>0</v>
      </c>
      <c r="BM425" s="31">
        <f>BM426+BM428</f>
        <v>0</v>
      </c>
      <c r="BN425" s="31">
        <f t="shared" si="1266"/>
        <v>770.70000000000005</v>
      </c>
      <c r="BO425" s="31">
        <f t="shared" si="1267"/>
        <v>801.69999999999993</v>
      </c>
      <c r="BP425" s="31">
        <f t="shared" si="1268"/>
        <v>801.69999999999993</v>
      </c>
      <c r="BQ425" s="31">
        <f>BQ426+BQ428</f>
        <v>0</v>
      </c>
      <c r="BR425" s="31">
        <f>BR426+BR428</f>
        <v>0</v>
      </c>
      <c r="BS425" s="31">
        <f t="shared" si="1269"/>
        <v>770.70000000000005</v>
      </c>
      <c r="BT425" s="31">
        <f t="shared" si="1270"/>
        <v>801.69999999999993</v>
      </c>
      <c r="BU425" s="31">
        <f t="shared" si="1271"/>
        <v>801.69999999999993</v>
      </c>
      <c r="BV425" s="31">
        <f>BV426+BV428</f>
        <v>0</v>
      </c>
      <c r="BW425" s="31">
        <f>BW426+BW428</f>
        <v>0</v>
      </c>
      <c r="BX425" s="31">
        <f t="shared" si="1272"/>
        <v>770.70000000000005</v>
      </c>
      <c r="BY425" s="31">
        <f t="shared" si="1273"/>
        <v>801.69999999999993</v>
      </c>
      <c r="BZ425" s="31">
        <f t="shared" si="1274"/>
        <v>801.69999999999993</v>
      </c>
      <c r="CA425" s="31">
        <f>CA426+CA428</f>
        <v>0</v>
      </c>
      <c r="CB425" s="31">
        <f>CB426+CB428</f>
        <v>0</v>
      </c>
      <c r="CC425" s="31">
        <f>CC426+CC428</f>
        <v>0</v>
      </c>
      <c r="CD425" s="31">
        <f t="shared" si="1154"/>
        <v>770.70000000000005</v>
      </c>
      <c r="CE425" s="31">
        <f t="shared" si="1155"/>
        <v>801.69999999999993</v>
      </c>
      <c r="CF425" s="31">
        <f t="shared" si="1156"/>
        <v>801.69999999999993</v>
      </c>
      <c r="CG425" s="31">
        <f>CG426+CG428</f>
        <v>0</v>
      </c>
      <c r="CH425" s="24"/>
      <c r="CI425" s="40"/>
      <c r="CM425" s="1" t="s">
        <v>29</v>
      </c>
    </row>
    <row r="426" ht="15">
      <c r="A426" s="16" t="s">
        <v>292</v>
      </c>
      <c r="B426" s="17">
        <v>610</v>
      </c>
      <c r="C426" s="16"/>
      <c r="D426" s="16"/>
      <c r="E426" s="39" t="s">
        <v>104</v>
      </c>
      <c r="F426" s="31">
        <f>F427</f>
        <v>277.80000000000001</v>
      </c>
      <c r="G426" s="31">
        <f>G427</f>
        <v>289</v>
      </c>
      <c r="H426" s="31">
        <f>H427</f>
        <v>289</v>
      </c>
      <c r="I426" s="31">
        <f>I427</f>
        <v>0</v>
      </c>
      <c r="J426" s="31">
        <f>J427</f>
        <v>0</v>
      </c>
      <c r="K426" s="31">
        <f>K427</f>
        <v>0</v>
      </c>
      <c r="L426" s="31">
        <f t="shared" si="1239"/>
        <v>277.80000000000001</v>
      </c>
      <c r="M426" s="31">
        <f t="shared" si="1240"/>
        <v>289</v>
      </c>
      <c r="N426" s="31">
        <f t="shared" si="1241"/>
        <v>289</v>
      </c>
      <c r="O426" s="31">
        <f>O427</f>
        <v>0</v>
      </c>
      <c r="P426" s="31">
        <f>P427</f>
        <v>0</v>
      </c>
      <c r="Q426" s="31">
        <f>Q427</f>
        <v>0</v>
      </c>
      <c r="R426" s="31">
        <f t="shared" si="1242"/>
        <v>277.80000000000001</v>
      </c>
      <c r="S426" s="31">
        <f t="shared" si="1243"/>
        <v>289</v>
      </c>
      <c r="T426" s="31">
        <f t="shared" si="1244"/>
        <v>289</v>
      </c>
      <c r="U426" s="31">
        <f>U427</f>
        <v>0</v>
      </c>
      <c r="V426" s="31">
        <f>V427</f>
        <v>0</v>
      </c>
      <c r="W426" s="31">
        <f>W427</f>
        <v>0</v>
      </c>
      <c r="X426" s="31">
        <f t="shared" si="1245"/>
        <v>277.80000000000001</v>
      </c>
      <c r="Y426" s="31">
        <f t="shared" si="1246"/>
        <v>289</v>
      </c>
      <c r="Z426" s="31">
        <f t="shared" si="1247"/>
        <v>289</v>
      </c>
      <c r="AA426" s="31">
        <f>AA427</f>
        <v>0</v>
      </c>
      <c r="AB426" s="31">
        <f>AB427</f>
        <v>0</v>
      </c>
      <c r="AC426" s="31">
        <f>AC427</f>
        <v>0</v>
      </c>
      <c r="AD426" s="31">
        <f t="shared" si="1248"/>
        <v>277.80000000000001</v>
      </c>
      <c r="AE426" s="31">
        <f t="shared" si="1249"/>
        <v>289</v>
      </c>
      <c r="AF426" s="31">
        <f t="shared" si="1250"/>
        <v>289</v>
      </c>
      <c r="AG426" s="31">
        <f>AG427</f>
        <v>0</v>
      </c>
      <c r="AH426" s="31">
        <f>AH427</f>
        <v>0</v>
      </c>
      <c r="AI426" s="31">
        <f>AI427</f>
        <v>0</v>
      </c>
      <c r="AJ426" s="31">
        <f t="shared" si="1251"/>
        <v>277.80000000000001</v>
      </c>
      <c r="AK426" s="31">
        <f t="shared" si="1252"/>
        <v>289</v>
      </c>
      <c r="AL426" s="31">
        <f t="shared" si="1253"/>
        <v>289</v>
      </c>
      <c r="AM426" s="31">
        <f>AM427</f>
        <v>0</v>
      </c>
      <c r="AN426" s="31">
        <f>AN427</f>
        <v>0</v>
      </c>
      <c r="AO426" s="31">
        <f>AO427</f>
        <v>0</v>
      </c>
      <c r="AP426" s="31">
        <f t="shared" si="1254"/>
        <v>277.80000000000001</v>
      </c>
      <c r="AQ426" s="31">
        <f t="shared" si="1255"/>
        <v>289</v>
      </c>
      <c r="AR426" s="31">
        <f t="shared" si="1256"/>
        <v>289</v>
      </c>
      <c r="AS426" s="31">
        <f>AS427</f>
        <v>0</v>
      </c>
      <c r="AT426" s="31">
        <f>AT427</f>
        <v>0</v>
      </c>
      <c r="AU426" s="31">
        <f>AU427</f>
        <v>0</v>
      </c>
      <c r="AV426" s="31">
        <f t="shared" si="1257"/>
        <v>277.80000000000001</v>
      </c>
      <c r="AW426" s="31">
        <f t="shared" si="1258"/>
        <v>289</v>
      </c>
      <c r="AX426" s="31">
        <f t="shared" si="1259"/>
        <v>289</v>
      </c>
      <c r="AY426" s="31">
        <f>AY427</f>
        <v>0</v>
      </c>
      <c r="AZ426" s="31">
        <f>AZ427</f>
        <v>0</v>
      </c>
      <c r="BA426" s="31">
        <f>BA427</f>
        <v>0</v>
      </c>
      <c r="BB426" s="31">
        <f t="shared" si="1260"/>
        <v>277.80000000000001</v>
      </c>
      <c r="BC426" s="31">
        <f t="shared" si="1261"/>
        <v>289</v>
      </c>
      <c r="BD426" s="31">
        <f t="shared" si="1262"/>
        <v>289</v>
      </c>
      <c r="BE426" s="31">
        <f>BE427</f>
        <v>0</v>
      </c>
      <c r="BF426" s="31">
        <f>BF427</f>
        <v>0</v>
      </c>
      <c r="BG426" s="31">
        <f>BG427</f>
        <v>0</v>
      </c>
      <c r="BH426" s="31">
        <f t="shared" si="1263"/>
        <v>277.80000000000001</v>
      </c>
      <c r="BI426" s="31">
        <f t="shared" si="1264"/>
        <v>289</v>
      </c>
      <c r="BJ426" s="31">
        <f t="shared" si="1265"/>
        <v>289</v>
      </c>
      <c r="BK426" s="31">
        <f>BK427</f>
        <v>0</v>
      </c>
      <c r="BL426" s="31">
        <f>BL427</f>
        <v>0</v>
      </c>
      <c r="BM426" s="31">
        <f>BM427</f>
        <v>0</v>
      </c>
      <c r="BN426" s="31">
        <f t="shared" si="1266"/>
        <v>277.80000000000001</v>
      </c>
      <c r="BO426" s="31">
        <f t="shared" si="1267"/>
        <v>289</v>
      </c>
      <c r="BP426" s="31">
        <f t="shared" si="1268"/>
        <v>289</v>
      </c>
      <c r="BQ426" s="31">
        <f>BQ427</f>
        <v>0</v>
      </c>
      <c r="BR426" s="31">
        <f>BR427</f>
        <v>0</v>
      </c>
      <c r="BS426" s="31">
        <f t="shared" si="1269"/>
        <v>277.80000000000001</v>
      </c>
      <c r="BT426" s="31">
        <f t="shared" si="1270"/>
        <v>289</v>
      </c>
      <c r="BU426" s="31">
        <f t="shared" si="1271"/>
        <v>289</v>
      </c>
      <c r="BV426" s="31">
        <f>BV427</f>
        <v>0</v>
      </c>
      <c r="BW426" s="31">
        <f>BW427</f>
        <v>0</v>
      </c>
      <c r="BX426" s="31">
        <f t="shared" si="1272"/>
        <v>277.80000000000001</v>
      </c>
      <c r="BY426" s="31">
        <f t="shared" si="1273"/>
        <v>289</v>
      </c>
      <c r="BZ426" s="31">
        <f t="shared" si="1274"/>
        <v>289</v>
      </c>
      <c r="CA426" s="31">
        <f>CA427</f>
        <v>0</v>
      </c>
      <c r="CB426" s="31">
        <f>CB427</f>
        <v>0</v>
      </c>
      <c r="CC426" s="31">
        <f>CC427</f>
        <v>0</v>
      </c>
      <c r="CD426" s="31">
        <f t="shared" ref="CD426:CD489" si="1333">BX426+CA426</f>
        <v>277.80000000000001</v>
      </c>
      <c r="CE426" s="31">
        <f t="shared" ref="CE426:CE489" si="1334">BY426+CB426</f>
        <v>289</v>
      </c>
      <c r="CF426" s="31">
        <f t="shared" ref="CF426:CF489" si="1335">BZ426+CC426</f>
        <v>289</v>
      </c>
      <c r="CG426" s="31">
        <f>CG427</f>
        <v>0</v>
      </c>
      <c r="CH426" s="24"/>
      <c r="CI426" s="40"/>
      <c r="CN426" s="1" t="s">
        <v>30</v>
      </c>
    </row>
    <row r="427" ht="15">
      <c r="A427" s="16" t="s">
        <v>292</v>
      </c>
      <c r="B427" s="17">
        <v>610</v>
      </c>
      <c r="C427" s="16" t="s">
        <v>278</v>
      </c>
      <c r="D427" s="16" t="s">
        <v>67</v>
      </c>
      <c r="E427" s="39" t="s">
        <v>279</v>
      </c>
      <c r="F427" s="31">
        <v>277.80000000000001</v>
      </c>
      <c r="G427" s="31">
        <v>289</v>
      </c>
      <c r="H427" s="31">
        <v>289</v>
      </c>
      <c r="I427" s="31"/>
      <c r="J427" s="31"/>
      <c r="K427" s="31"/>
      <c r="L427" s="31">
        <f t="shared" si="1239"/>
        <v>277.80000000000001</v>
      </c>
      <c r="M427" s="31">
        <f t="shared" si="1240"/>
        <v>289</v>
      </c>
      <c r="N427" s="31">
        <f t="shared" si="1241"/>
        <v>289</v>
      </c>
      <c r="O427" s="31"/>
      <c r="P427" s="31"/>
      <c r="Q427" s="31"/>
      <c r="R427" s="31">
        <f t="shared" si="1242"/>
        <v>277.80000000000001</v>
      </c>
      <c r="S427" s="31">
        <f t="shared" si="1243"/>
        <v>289</v>
      </c>
      <c r="T427" s="31">
        <f t="shared" si="1244"/>
        <v>289</v>
      </c>
      <c r="U427" s="31"/>
      <c r="V427" s="31"/>
      <c r="W427" s="31"/>
      <c r="X427" s="31">
        <f t="shared" si="1245"/>
        <v>277.80000000000001</v>
      </c>
      <c r="Y427" s="31">
        <f t="shared" si="1246"/>
        <v>289</v>
      </c>
      <c r="Z427" s="31">
        <f t="shared" si="1247"/>
        <v>289</v>
      </c>
      <c r="AA427" s="31"/>
      <c r="AB427" s="31"/>
      <c r="AC427" s="31"/>
      <c r="AD427" s="31">
        <f t="shared" si="1248"/>
        <v>277.80000000000001</v>
      </c>
      <c r="AE427" s="31">
        <f t="shared" si="1249"/>
        <v>289</v>
      </c>
      <c r="AF427" s="31">
        <f t="shared" si="1250"/>
        <v>289</v>
      </c>
      <c r="AG427" s="31"/>
      <c r="AH427" s="31"/>
      <c r="AI427" s="31"/>
      <c r="AJ427" s="31">
        <f t="shared" si="1251"/>
        <v>277.80000000000001</v>
      </c>
      <c r="AK427" s="31">
        <f t="shared" si="1252"/>
        <v>289</v>
      </c>
      <c r="AL427" s="31">
        <f t="shared" si="1253"/>
        <v>289</v>
      </c>
      <c r="AM427" s="31"/>
      <c r="AN427" s="31"/>
      <c r="AO427" s="31"/>
      <c r="AP427" s="31">
        <f t="shared" si="1254"/>
        <v>277.80000000000001</v>
      </c>
      <c r="AQ427" s="31">
        <f t="shared" si="1255"/>
        <v>289</v>
      </c>
      <c r="AR427" s="31">
        <f t="shared" si="1256"/>
        <v>289</v>
      </c>
      <c r="AS427" s="31"/>
      <c r="AT427" s="31"/>
      <c r="AU427" s="31"/>
      <c r="AV427" s="31">
        <f t="shared" si="1257"/>
        <v>277.80000000000001</v>
      </c>
      <c r="AW427" s="31">
        <f t="shared" si="1258"/>
        <v>289</v>
      </c>
      <c r="AX427" s="31">
        <f t="shared" si="1259"/>
        <v>289</v>
      </c>
      <c r="AY427" s="31"/>
      <c r="AZ427" s="31"/>
      <c r="BA427" s="31"/>
      <c r="BB427" s="31">
        <f t="shared" si="1260"/>
        <v>277.80000000000001</v>
      </c>
      <c r="BC427" s="31">
        <f t="shared" si="1261"/>
        <v>289</v>
      </c>
      <c r="BD427" s="31">
        <f t="shared" si="1262"/>
        <v>289</v>
      </c>
      <c r="BE427" s="31"/>
      <c r="BF427" s="31"/>
      <c r="BG427" s="31"/>
      <c r="BH427" s="31">
        <f t="shared" si="1263"/>
        <v>277.80000000000001</v>
      </c>
      <c r="BI427" s="31">
        <f t="shared" si="1264"/>
        <v>289</v>
      </c>
      <c r="BJ427" s="31">
        <f t="shared" si="1265"/>
        <v>289</v>
      </c>
      <c r="BK427" s="31"/>
      <c r="BL427" s="31"/>
      <c r="BM427" s="31"/>
      <c r="BN427" s="31">
        <f t="shared" si="1266"/>
        <v>277.80000000000001</v>
      </c>
      <c r="BO427" s="31">
        <f t="shared" si="1267"/>
        <v>289</v>
      </c>
      <c r="BP427" s="31">
        <f t="shared" si="1268"/>
        <v>289</v>
      </c>
      <c r="BQ427" s="31"/>
      <c r="BR427" s="31"/>
      <c r="BS427" s="31">
        <f t="shared" si="1269"/>
        <v>277.80000000000001</v>
      </c>
      <c r="BT427" s="31">
        <f t="shared" si="1270"/>
        <v>289</v>
      </c>
      <c r="BU427" s="31">
        <f t="shared" si="1271"/>
        <v>289</v>
      </c>
      <c r="BV427" s="31"/>
      <c r="BW427" s="31"/>
      <c r="BX427" s="31">
        <f t="shared" si="1272"/>
        <v>277.80000000000001</v>
      </c>
      <c r="BY427" s="31">
        <f t="shared" si="1273"/>
        <v>289</v>
      </c>
      <c r="BZ427" s="31">
        <f t="shared" si="1274"/>
        <v>289</v>
      </c>
      <c r="CA427" s="31"/>
      <c r="CB427" s="31"/>
      <c r="CC427" s="31"/>
      <c r="CD427" s="31">
        <f t="shared" si="1333"/>
        <v>277.80000000000001</v>
      </c>
      <c r="CE427" s="31">
        <f t="shared" si="1334"/>
        <v>289</v>
      </c>
      <c r="CF427" s="31">
        <f t="shared" si="1335"/>
        <v>289</v>
      </c>
      <c r="CG427" s="31"/>
      <c r="CH427" s="24"/>
      <c r="CI427" s="40"/>
    </row>
    <row r="428" ht="15">
      <c r="A428" s="16" t="s">
        <v>292</v>
      </c>
      <c r="B428" s="17">
        <v>620</v>
      </c>
      <c r="C428" s="16"/>
      <c r="D428" s="16"/>
      <c r="E428" s="39" t="s">
        <v>46</v>
      </c>
      <c r="F428" s="31">
        <f>F429+F430</f>
        <v>492.89999999999998</v>
      </c>
      <c r="G428" s="31">
        <f>G429+G430</f>
        <v>512.69999999999993</v>
      </c>
      <c r="H428" s="31">
        <f>H429+H430</f>
        <v>512.69999999999993</v>
      </c>
      <c r="I428" s="31">
        <f>I429+I430</f>
        <v>0</v>
      </c>
      <c r="J428" s="31">
        <f>J429+J430</f>
        <v>0</v>
      </c>
      <c r="K428" s="31">
        <f>K429+K430</f>
        <v>0</v>
      </c>
      <c r="L428" s="31">
        <f t="shared" si="1239"/>
        <v>492.89999999999998</v>
      </c>
      <c r="M428" s="31">
        <f t="shared" si="1240"/>
        <v>512.69999999999993</v>
      </c>
      <c r="N428" s="31">
        <f t="shared" si="1241"/>
        <v>512.69999999999993</v>
      </c>
      <c r="O428" s="31">
        <f>O429+O430</f>
        <v>0</v>
      </c>
      <c r="P428" s="31">
        <f>P429+P430</f>
        <v>0</v>
      </c>
      <c r="Q428" s="31">
        <f>Q429+Q430</f>
        <v>0</v>
      </c>
      <c r="R428" s="31">
        <f t="shared" si="1242"/>
        <v>492.89999999999998</v>
      </c>
      <c r="S428" s="31">
        <f t="shared" si="1243"/>
        <v>512.69999999999993</v>
      </c>
      <c r="T428" s="31">
        <f t="shared" si="1244"/>
        <v>512.69999999999993</v>
      </c>
      <c r="U428" s="31">
        <f>U429+U430</f>
        <v>0</v>
      </c>
      <c r="V428" s="31">
        <f>V429+V430</f>
        <v>0</v>
      </c>
      <c r="W428" s="31">
        <f>W429+W430</f>
        <v>0</v>
      </c>
      <c r="X428" s="31">
        <f t="shared" si="1245"/>
        <v>492.89999999999998</v>
      </c>
      <c r="Y428" s="31">
        <f t="shared" si="1246"/>
        <v>512.69999999999993</v>
      </c>
      <c r="Z428" s="31">
        <f t="shared" si="1247"/>
        <v>512.69999999999993</v>
      </c>
      <c r="AA428" s="31">
        <f>AA429+AA430</f>
        <v>0</v>
      </c>
      <c r="AB428" s="31">
        <f>AB429+AB430</f>
        <v>0</v>
      </c>
      <c r="AC428" s="31">
        <f>AC429+AC430</f>
        <v>0</v>
      </c>
      <c r="AD428" s="31">
        <f t="shared" si="1248"/>
        <v>492.89999999999998</v>
      </c>
      <c r="AE428" s="31">
        <f t="shared" si="1249"/>
        <v>512.69999999999993</v>
      </c>
      <c r="AF428" s="31">
        <f t="shared" si="1250"/>
        <v>512.69999999999993</v>
      </c>
      <c r="AG428" s="31">
        <f>AG429+AG430</f>
        <v>0</v>
      </c>
      <c r="AH428" s="31">
        <f>AH429+AH430</f>
        <v>0</v>
      </c>
      <c r="AI428" s="31">
        <f>AI429+AI430</f>
        <v>0</v>
      </c>
      <c r="AJ428" s="31">
        <f t="shared" si="1251"/>
        <v>492.89999999999998</v>
      </c>
      <c r="AK428" s="31">
        <f t="shared" si="1252"/>
        <v>512.69999999999993</v>
      </c>
      <c r="AL428" s="31">
        <f t="shared" si="1253"/>
        <v>512.69999999999993</v>
      </c>
      <c r="AM428" s="31">
        <f>AM429+AM430</f>
        <v>0</v>
      </c>
      <c r="AN428" s="31">
        <f>AN429+AN430</f>
        <v>0</v>
      </c>
      <c r="AO428" s="31">
        <f>AO429+AO430</f>
        <v>0</v>
      </c>
      <c r="AP428" s="31">
        <f t="shared" si="1254"/>
        <v>492.89999999999998</v>
      </c>
      <c r="AQ428" s="31">
        <f t="shared" si="1255"/>
        <v>512.69999999999993</v>
      </c>
      <c r="AR428" s="31">
        <f t="shared" si="1256"/>
        <v>512.69999999999993</v>
      </c>
      <c r="AS428" s="31">
        <f>AS429+AS430</f>
        <v>0</v>
      </c>
      <c r="AT428" s="31">
        <f>AT429+AT430</f>
        <v>0</v>
      </c>
      <c r="AU428" s="31">
        <f>AU429+AU430</f>
        <v>0</v>
      </c>
      <c r="AV428" s="31">
        <f t="shared" si="1257"/>
        <v>492.89999999999998</v>
      </c>
      <c r="AW428" s="31">
        <f t="shared" si="1258"/>
        <v>512.69999999999993</v>
      </c>
      <c r="AX428" s="31">
        <f t="shared" si="1259"/>
        <v>512.69999999999993</v>
      </c>
      <c r="AY428" s="31">
        <f>AY429+AY430</f>
        <v>0</v>
      </c>
      <c r="AZ428" s="31">
        <f>AZ429+AZ430</f>
        <v>0</v>
      </c>
      <c r="BA428" s="31">
        <f>BA429+BA430</f>
        <v>0</v>
      </c>
      <c r="BB428" s="31">
        <f t="shared" si="1260"/>
        <v>492.89999999999998</v>
      </c>
      <c r="BC428" s="31">
        <f t="shared" si="1261"/>
        <v>512.69999999999993</v>
      </c>
      <c r="BD428" s="31">
        <f t="shared" si="1262"/>
        <v>512.69999999999993</v>
      </c>
      <c r="BE428" s="31">
        <f>BE429+BE430</f>
        <v>0</v>
      </c>
      <c r="BF428" s="31">
        <f>BF429+BF430</f>
        <v>0</v>
      </c>
      <c r="BG428" s="31">
        <f>BG429+BG430</f>
        <v>0</v>
      </c>
      <c r="BH428" s="31">
        <f t="shared" si="1263"/>
        <v>492.89999999999998</v>
      </c>
      <c r="BI428" s="31">
        <f t="shared" si="1264"/>
        <v>512.69999999999993</v>
      </c>
      <c r="BJ428" s="31">
        <f t="shared" si="1265"/>
        <v>512.69999999999993</v>
      </c>
      <c r="BK428" s="31">
        <f>BK429+BK430</f>
        <v>0</v>
      </c>
      <c r="BL428" s="31">
        <f>BL429+BL430</f>
        <v>0</v>
      </c>
      <c r="BM428" s="31">
        <f>BM429+BM430</f>
        <v>0</v>
      </c>
      <c r="BN428" s="31">
        <f t="shared" si="1266"/>
        <v>492.89999999999998</v>
      </c>
      <c r="BO428" s="31">
        <f t="shared" si="1267"/>
        <v>512.69999999999993</v>
      </c>
      <c r="BP428" s="31">
        <f t="shared" si="1268"/>
        <v>512.69999999999993</v>
      </c>
      <c r="BQ428" s="31">
        <f>BQ429+BQ430</f>
        <v>0</v>
      </c>
      <c r="BR428" s="31">
        <f>BR429+BR430</f>
        <v>0</v>
      </c>
      <c r="BS428" s="31">
        <f t="shared" si="1269"/>
        <v>492.89999999999998</v>
      </c>
      <c r="BT428" s="31">
        <f t="shared" si="1270"/>
        <v>512.69999999999993</v>
      </c>
      <c r="BU428" s="31">
        <f t="shared" si="1271"/>
        <v>512.69999999999993</v>
      </c>
      <c r="BV428" s="31">
        <f>BV429+BV430</f>
        <v>0</v>
      </c>
      <c r="BW428" s="31">
        <f>BW429+BW430</f>
        <v>0</v>
      </c>
      <c r="BX428" s="31">
        <f t="shared" si="1272"/>
        <v>492.89999999999998</v>
      </c>
      <c r="BY428" s="31">
        <f t="shared" si="1273"/>
        <v>512.69999999999993</v>
      </c>
      <c r="BZ428" s="31">
        <f t="shared" si="1274"/>
        <v>512.69999999999993</v>
      </c>
      <c r="CA428" s="31">
        <f>CA429+CA430</f>
        <v>0</v>
      </c>
      <c r="CB428" s="31">
        <f>CB429+CB430</f>
        <v>0</v>
      </c>
      <c r="CC428" s="31">
        <f>CC429+CC430</f>
        <v>0</v>
      </c>
      <c r="CD428" s="31">
        <f t="shared" si="1333"/>
        <v>492.89999999999998</v>
      </c>
      <c r="CE428" s="31">
        <f t="shared" si="1334"/>
        <v>512.69999999999993</v>
      </c>
      <c r="CF428" s="31">
        <f t="shared" si="1335"/>
        <v>512.69999999999993</v>
      </c>
      <c r="CG428" s="31">
        <f>CG429+CG430</f>
        <v>0</v>
      </c>
      <c r="CH428" s="24"/>
      <c r="CI428" s="40"/>
      <c r="CN428" s="1" t="s">
        <v>30</v>
      </c>
    </row>
    <row r="429" ht="15">
      <c r="A429" s="16" t="s">
        <v>292</v>
      </c>
      <c r="B429" s="17">
        <v>620</v>
      </c>
      <c r="C429" s="16" t="s">
        <v>278</v>
      </c>
      <c r="D429" s="16" t="s">
        <v>42</v>
      </c>
      <c r="E429" s="39" t="s">
        <v>291</v>
      </c>
      <c r="F429" s="31">
        <v>58</v>
      </c>
      <c r="G429" s="31">
        <v>60.299999999999997</v>
      </c>
      <c r="H429" s="31">
        <v>60.299999999999997</v>
      </c>
      <c r="I429" s="31"/>
      <c r="J429" s="31"/>
      <c r="K429" s="31"/>
      <c r="L429" s="31">
        <f t="shared" si="1239"/>
        <v>58</v>
      </c>
      <c r="M429" s="31">
        <f t="shared" si="1240"/>
        <v>60.299999999999997</v>
      </c>
      <c r="N429" s="31">
        <f t="shared" si="1241"/>
        <v>60.299999999999997</v>
      </c>
      <c r="O429" s="31"/>
      <c r="P429" s="31"/>
      <c r="Q429" s="31"/>
      <c r="R429" s="31">
        <f t="shared" si="1242"/>
        <v>58</v>
      </c>
      <c r="S429" s="31">
        <f t="shared" si="1243"/>
        <v>60.299999999999997</v>
      </c>
      <c r="T429" s="31">
        <f t="shared" si="1244"/>
        <v>60.299999999999997</v>
      </c>
      <c r="U429" s="31"/>
      <c r="V429" s="31"/>
      <c r="W429" s="31"/>
      <c r="X429" s="31">
        <f t="shared" si="1245"/>
        <v>58</v>
      </c>
      <c r="Y429" s="31">
        <f t="shared" si="1246"/>
        <v>60.299999999999997</v>
      </c>
      <c r="Z429" s="31">
        <f t="shared" si="1247"/>
        <v>60.299999999999997</v>
      </c>
      <c r="AA429" s="31"/>
      <c r="AB429" s="31"/>
      <c r="AC429" s="31"/>
      <c r="AD429" s="31">
        <f t="shared" si="1248"/>
        <v>58</v>
      </c>
      <c r="AE429" s="31">
        <f t="shared" si="1249"/>
        <v>60.299999999999997</v>
      </c>
      <c r="AF429" s="31">
        <f t="shared" si="1250"/>
        <v>60.299999999999997</v>
      </c>
      <c r="AG429" s="31"/>
      <c r="AH429" s="31"/>
      <c r="AI429" s="31"/>
      <c r="AJ429" s="31">
        <f t="shared" si="1251"/>
        <v>58</v>
      </c>
      <c r="AK429" s="31">
        <f t="shared" si="1252"/>
        <v>60.299999999999997</v>
      </c>
      <c r="AL429" s="31">
        <f t="shared" si="1253"/>
        <v>60.299999999999997</v>
      </c>
      <c r="AM429" s="31"/>
      <c r="AN429" s="31"/>
      <c r="AO429" s="31"/>
      <c r="AP429" s="31">
        <f t="shared" si="1254"/>
        <v>58</v>
      </c>
      <c r="AQ429" s="31">
        <f t="shared" si="1255"/>
        <v>60.299999999999997</v>
      </c>
      <c r="AR429" s="31">
        <f t="shared" si="1256"/>
        <v>60.299999999999997</v>
      </c>
      <c r="AS429" s="31"/>
      <c r="AT429" s="31"/>
      <c r="AU429" s="31"/>
      <c r="AV429" s="31">
        <f t="shared" si="1257"/>
        <v>58</v>
      </c>
      <c r="AW429" s="31">
        <f t="shared" si="1258"/>
        <v>60.299999999999997</v>
      </c>
      <c r="AX429" s="31">
        <f t="shared" si="1259"/>
        <v>60.299999999999997</v>
      </c>
      <c r="AY429" s="31"/>
      <c r="AZ429" s="31"/>
      <c r="BA429" s="31"/>
      <c r="BB429" s="31">
        <f t="shared" si="1260"/>
        <v>58</v>
      </c>
      <c r="BC429" s="31">
        <f t="shared" si="1261"/>
        <v>60.299999999999997</v>
      </c>
      <c r="BD429" s="31">
        <f t="shared" si="1262"/>
        <v>60.299999999999997</v>
      </c>
      <c r="BE429" s="31"/>
      <c r="BF429" s="31"/>
      <c r="BG429" s="31"/>
      <c r="BH429" s="31">
        <f t="shared" si="1263"/>
        <v>58</v>
      </c>
      <c r="BI429" s="31">
        <f t="shared" si="1264"/>
        <v>60.299999999999997</v>
      </c>
      <c r="BJ429" s="31">
        <f t="shared" si="1265"/>
        <v>60.299999999999997</v>
      </c>
      <c r="BK429" s="31"/>
      <c r="BL429" s="31"/>
      <c r="BM429" s="31"/>
      <c r="BN429" s="31">
        <f t="shared" si="1266"/>
        <v>58</v>
      </c>
      <c r="BO429" s="31">
        <f t="shared" si="1267"/>
        <v>60.299999999999997</v>
      </c>
      <c r="BP429" s="31">
        <f t="shared" si="1268"/>
        <v>60.299999999999997</v>
      </c>
      <c r="BQ429" s="31"/>
      <c r="BR429" s="31"/>
      <c r="BS429" s="31">
        <f t="shared" si="1269"/>
        <v>58</v>
      </c>
      <c r="BT429" s="31">
        <f t="shared" si="1270"/>
        <v>60.299999999999997</v>
      </c>
      <c r="BU429" s="31">
        <f t="shared" si="1271"/>
        <v>60.299999999999997</v>
      </c>
      <c r="BV429" s="31"/>
      <c r="BW429" s="31"/>
      <c r="BX429" s="31">
        <f t="shared" si="1272"/>
        <v>58</v>
      </c>
      <c r="BY429" s="31">
        <f t="shared" si="1273"/>
        <v>60.299999999999997</v>
      </c>
      <c r="BZ429" s="31">
        <f t="shared" si="1274"/>
        <v>60.299999999999997</v>
      </c>
      <c r="CA429" s="31"/>
      <c r="CB429" s="31"/>
      <c r="CC429" s="31"/>
      <c r="CD429" s="31">
        <f t="shared" si="1333"/>
        <v>58</v>
      </c>
      <c r="CE429" s="31">
        <f t="shared" si="1334"/>
        <v>60.299999999999997</v>
      </c>
      <c r="CF429" s="31">
        <f t="shared" si="1335"/>
        <v>60.299999999999997</v>
      </c>
      <c r="CG429" s="31"/>
      <c r="CH429" s="24"/>
      <c r="CI429" s="40"/>
    </row>
    <row r="430" ht="15">
      <c r="A430" s="16" t="s">
        <v>292</v>
      </c>
      <c r="B430" s="17">
        <v>620</v>
      </c>
      <c r="C430" s="16" t="s">
        <v>278</v>
      </c>
      <c r="D430" s="16" t="s">
        <v>67</v>
      </c>
      <c r="E430" s="39" t="s">
        <v>279</v>
      </c>
      <c r="F430" s="31">
        <v>434.89999999999998</v>
      </c>
      <c r="G430" s="31">
        <v>452.39999999999998</v>
      </c>
      <c r="H430" s="31">
        <v>452.39999999999998</v>
      </c>
      <c r="I430" s="31"/>
      <c r="J430" s="31"/>
      <c r="K430" s="31"/>
      <c r="L430" s="31">
        <f t="shared" si="1239"/>
        <v>434.89999999999998</v>
      </c>
      <c r="M430" s="31">
        <f t="shared" si="1240"/>
        <v>452.39999999999998</v>
      </c>
      <c r="N430" s="31">
        <f t="shared" si="1241"/>
        <v>452.39999999999998</v>
      </c>
      <c r="O430" s="31"/>
      <c r="P430" s="31"/>
      <c r="Q430" s="31"/>
      <c r="R430" s="31">
        <f t="shared" si="1242"/>
        <v>434.89999999999998</v>
      </c>
      <c r="S430" s="31">
        <f t="shared" si="1243"/>
        <v>452.39999999999998</v>
      </c>
      <c r="T430" s="31">
        <f t="shared" si="1244"/>
        <v>452.39999999999998</v>
      </c>
      <c r="U430" s="31"/>
      <c r="V430" s="31"/>
      <c r="W430" s="31"/>
      <c r="X430" s="31">
        <f t="shared" si="1245"/>
        <v>434.89999999999998</v>
      </c>
      <c r="Y430" s="31">
        <f t="shared" si="1246"/>
        <v>452.39999999999998</v>
      </c>
      <c r="Z430" s="31">
        <f t="shared" si="1247"/>
        <v>452.39999999999998</v>
      </c>
      <c r="AA430" s="31"/>
      <c r="AB430" s="31"/>
      <c r="AC430" s="31"/>
      <c r="AD430" s="31">
        <f t="shared" si="1248"/>
        <v>434.89999999999998</v>
      </c>
      <c r="AE430" s="31">
        <f t="shared" si="1249"/>
        <v>452.39999999999998</v>
      </c>
      <c r="AF430" s="31">
        <f t="shared" si="1250"/>
        <v>452.39999999999998</v>
      </c>
      <c r="AG430" s="31"/>
      <c r="AH430" s="31"/>
      <c r="AI430" s="31"/>
      <c r="AJ430" s="31">
        <f t="shared" si="1251"/>
        <v>434.89999999999998</v>
      </c>
      <c r="AK430" s="31">
        <f t="shared" si="1252"/>
        <v>452.39999999999998</v>
      </c>
      <c r="AL430" s="31">
        <f t="shared" si="1253"/>
        <v>452.39999999999998</v>
      </c>
      <c r="AM430" s="31"/>
      <c r="AN430" s="31"/>
      <c r="AO430" s="31"/>
      <c r="AP430" s="31">
        <f t="shared" si="1254"/>
        <v>434.89999999999998</v>
      </c>
      <c r="AQ430" s="31">
        <f t="shared" si="1255"/>
        <v>452.39999999999998</v>
      </c>
      <c r="AR430" s="31">
        <f t="shared" si="1256"/>
        <v>452.39999999999998</v>
      </c>
      <c r="AS430" s="31"/>
      <c r="AT430" s="31"/>
      <c r="AU430" s="31"/>
      <c r="AV430" s="31">
        <f t="shared" si="1257"/>
        <v>434.89999999999998</v>
      </c>
      <c r="AW430" s="31">
        <f t="shared" si="1258"/>
        <v>452.39999999999998</v>
      </c>
      <c r="AX430" s="31">
        <f t="shared" si="1259"/>
        <v>452.39999999999998</v>
      </c>
      <c r="AY430" s="31"/>
      <c r="AZ430" s="31"/>
      <c r="BA430" s="31"/>
      <c r="BB430" s="31">
        <f t="shared" si="1260"/>
        <v>434.89999999999998</v>
      </c>
      <c r="BC430" s="31">
        <f t="shared" si="1261"/>
        <v>452.39999999999998</v>
      </c>
      <c r="BD430" s="31">
        <f t="shared" si="1262"/>
        <v>452.39999999999998</v>
      </c>
      <c r="BE430" s="31"/>
      <c r="BF430" s="31"/>
      <c r="BG430" s="31"/>
      <c r="BH430" s="31">
        <f t="shared" si="1263"/>
        <v>434.89999999999998</v>
      </c>
      <c r="BI430" s="31">
        <f t="shared" si="1264"/>
        <v>452.39999999999998</v>
      </c>
      <c r="BJ430" s="31">
        <f t="shared" si="1265"/>
        <v>452.39999999999998</v>
      </c>
      <c r="BK430" s="31"/>
      <c r="BL430" s="31"/>
      <c r="BM430" s="31"/>
      <c r="BN430" s="31">
        <f t="shared" si="1266"/>
        <v>434.89999999999998</v>
      </c>
      <c r="BO430" s="31">
        <f t="shared" si="1267"/>
        <v>452.39999999999998</v>
      </c>
      <c r="BP430" s="31">
        <f t="shared" si="1268"/>
        <v>452.39999999999998</v>
      </c>
      <c r="BQ430" s="31"/>
      <c r="BR430" s="31"/>
      <c r="BS430" s="31">
        <f t="shared" si="1269"/>
        <v>434.89999999999998</v>
      </c>
      <c r="BT430" s="31">
        <f t="shared" si="1270"/>
        <v>452.39999999999998</v>
      </c>
      <c r="BU430" s="31">
        <f t="shared" si="1271"/>
        <v>452.39999999999998</v>
      </c>
      <c r="BV430" s="31"/>
      <c r="BW430" s="31"/>
      <c r="BX430" s="31">
        <f t="shared" si="1272"/>
        <v>434.89999999999998</v>
      </c>
      <c r="BY430" s="31">
        <f t="shared" si="1273"/>
        <v>452.39999999999998</v>
      </c>
      <c r="BZ430" s="31">
        <f t="shared" si="1274"/>
        <v>452.39999999999998</v>
      </c>
      <c r="CA430" s="31"/>
      <c r="CB430" s="31"/>
      <c r="CC430" s="31"/>
      <c r="CD430" s="31">
        <f t="shared" si="1333"/>
        <v>434.89999999999998</v>
      </c>
      <c r="CE430" s="31">
        <f t="shared" si="1334"/>
        <v>452.39999999999998</v>
      </c>
      <c r="CF430" s="31">
        <f t="shared" si="1335"/>
        <v>452.39999999999998</v>
      </c>
      <c r="CG430" s="31"/>
      <c r="CH430" s="24"/>
      <c r="CI430" s="40"/>
    </row>
    <row r="431" ht="43.75">
      <c r="A431" s="16" t="s">
        <v>293</v>
      </c>
      <c r="B431" s="17"/>
      <c r="C431" s="16"/>
      <c r="D431" s="16"/>
      <c r="E431" s="39" t="s">
        <v>294</v>
      </c>
      <c r="F431" s="31">
        <f>F432</f>
        <v>98918.300000000003</v>
      </c>
      <c r="G431" s="31">
        <f>G432</f>
        <v>99605.600000000006</v>
      </c>
      <c r="H431" s="31">
        <f>H432</f>
        <v>99605.600000000006</v>
      </c>
      <c r="I431" s="31">
        <f>I432</f>
        <v>14681.299999999999</v>
      </c>
      <c r="J431" s="31">
        <f>J432</f>
        <v>-16.199999999999999</v>
      </c>
      <c r="K431" s="31">
        <f>K432</f>
        <v>-15261.4</v>
      </c>
      <c r="L431" s="31">
        <f t="shared" si="1239"/>
        <v>113599.60000000001</v>
      </c>
      <c r="M431" s="31">
        <f t="shared" si="1240"/>
        <v>99589.400000000009</v>
      </c>
      <c r="N431" s="31">
        <f t="shared" si="1241"/>
        <v>84344.200000000012</v>
      </c>
      <c r="O431" s="31">
        <f>O432</f>
        <v>-12490.242</v>
      </c>
      <c r="P431" s="31">
        <f>P432</f>
        <v>0</v>
      </c>
      <c r="Q431" s="31">
        <f>Q432</f>
        <v>0</v>
      </c>
      <c r="R431" s="31">
        <f t="shared" si="1242"/>
        <v>101109.35800000001</v>
      </c>
      <c r="S431" s="31">
        <f t="shared" si="1243"/>
        <v>99589.400000000009</v>
      </c>
      <c r="T431" s="31">
        <f t="shared" si="1244"/>
        <v>84344.200000000012</v>
      </c>
      <c r="U431" s="31">
        <f>U432</f>
        <v>0</v>
      </c>
      <c r="V431" s="31">
        <f>V432</f>
        <v>0</v>
      </c>
      <c r="W431" s="31">
        <f>W432</f>
        <v>0</v>
      </c>
      <c r="X431" s="31">
        <f t="shared" si="1245"/>
        <v>101109.35800000001</v>
      </c>
      <c r="Y431" s="31">
        <f t="shared" si="1246"/>
        <v>99589.400000000009</v>
      </c>
      <c r="Z431" s="31">
        <f t="shared" si="1247"/>
        <v>84344.200000000012</v>
      </c>
      <c r="AA431" s="31">
        <f>AA432</f>
        <v>0</v>
      </c>
      <c r="AB431" s="31">
        <f>AB432</f>
        <v>0</v>
      </c>
      <c r="AC431" s="31">
        <f>AC432</f>
        <v>0</v>
      </c>
      <c r="AD431" s="31">
        <f t="shared" si="1248"/>
        <v>101109.35800000001</v>
      </c>
      <c r="AE431" s="31">
        <f t="shared" si="1249"/>
        <v>99589.400000000009</v>
      </c>
      <c r="AF431" s="31">
        <f t="shared" si="1250"/>
        <v>84344.200000000012</v>
      </c>
      <c r="AG431" s="31">
        <f>AG432</f>
        <v>0</v>
      </c>
      <c r="AH431" s="31">
        <f>AH432</f>
        <v>0</v>
      </c>
      <c r="AI431" s="31">
        <f>AI432</f>
        <v>0</v>
      </c>
      <c r="AJ431" s="31">
        <f t="shared" si="1251"/>
        <v>101109.35800000001</v>
      </c>
      <c r="AK431" s="31">
        <f t="shared" si="1252"/>
        <v>99589.400000000009</v>
      </c>
      <c r="AL431" s="31">
        <f t="shared" si="1253"/>
        <v>84344.200000000012</v>
      </c>
      <c r="AM431" s="31">
        <f>AM432</f>
        <v>3000.0079999999998</v>
      </c>
      <c r="AN431" s="31">
        <f>AN432</f>
        <v>0</v>
      </c>
      <c r="AO431" s="31">
        <f>AO432</f>
        <v>0</v>
      </c>
      <c r="AP431" s="31">
        <f t="shared" si="1254"/>
        <v>104109.36600000001</v>
      </c>
      <c r="AQ431" s="31">
        <f t="shared" si="1255"/>
        <v>99589.400000000009</v>
      </c>
      <c r="AR431" s="31">
        <f t="shared" si="1256"/>
        <v>84344.200000000012</v>
      </c>
      <c r="AS431" s="31">
        <f>AS432</f>
        <v>0</v>
      </c>
      <c r="AT431" s="31">
        <f>AT432</f>
        <v>0</v>
      </c>
      <c r="AU431" s="31">
        <f>AU432</f>
        <v>0</v>
      </c>
      <c r="AV431" s="31">
        <f t="shared" si="1257"/>
        <v>104109.36600000001</v>
      </c>
      <c r="AW431" s="31">
        <f t="shared" si="1258"/>
        <v>99589.400000000009</v>
      </c>
      <c r="AX431" s="31">
        <f t="shared" si="1259"/>
        <v>84344.200000000012</v>
      </c>
      <c r="AY431" s="31">
        <f>AY432</f>
        <v>21556.442999999999</v>
      </c>
      <c r="AZ431" s="31">
        <f>AZ432</f>
        <v>0</v>
      </c>
      <c r="BA431" s="31">
        <f>BA432</f>
        <v>0</v>
      </c>
      <c r="BB431" s="31">
        <f t="shared" si="1260"/>
        <v>125665.80900000001</v>
      </c>
      <c r="BC431" s="31">
        <f t="shared" si="1261"/>
        <v>99589.400000000009</v>
      </c>
      <c r="BD431" s="31">
        <f t="shared" si="1262"/>
        <v>84344.200000000012</v>
      </c>
      <c r="BE431" s="31">
        <f>BE432</f>
        <v>-3081.326</v>
      </c>
      <c r="BF431" s="31">
        <f>BF432</f>
        <v>0</v>
      </c>
      <c r="BG431" s="31">
        <f>BG432</f>
        <v>0</v>
      </c>
      <c r="BH431" s="31">
        <f t="shared" si="1263"/>
        <v>122584.48300000001</v>
      </c>
      <c r="BI431" s="31">
        <f t="shared" si="1264"/>
        <v>99589.400000000009</v>
      </c>
      <c r="BJ431" s="31">
        <f t="shared" si="1265"/>
        <v>84344.200000000012</v>
      </c>
      <c r="BK431" s="31">
        <f>BK432</f>
        <v>0</v>
      </c>
      <c r="BL431" s="31">
        <f>BL432</f>
        <v>0</v>
      </c>
      <c r="BM431" s="31">
        <f>BM432</f>
        <v>0</v>
      </c>
      <c r="BN431" s="31">
        <f t="shared" si="1266"/>
        <v>122584.48300000001</v>
      </c>
      <c r="BO431" s="31">
        <f t="shared" si="1267"/>
        <v>99589.400000000009</v>
      </c>
      <c r="BP431" s="31">
        <f t="shared" si="1268"/>
        <v>84344.200000000012</v>
      </c>
      <c r="BQ431" s="31">
        <f>BQ432</f>
        <v>0</v>
      </c>
      <c r="BR431" s="31">
        <f>BR432</f>
        <v>0</v>
      </c>
      <c r="BS431" s="31">
        <f t="shared" si="1269"/>
        <v>122584.48300000001</v>
      </c>
      <c r="BT431" s="31">
        <f t="shared" si="1270"/>
        <v>99589.400000000009</v>
      </c>
      <c r="BU431" s="31">
        <f t="shared" si="1271"/>
        <v>84344.200000000012</v>
      </c>
      <c r="BV431" s="31">
        <f>BV432</f>
        <v>0</v>
      </c>
      <c r="BW431" s="31">
        <f>BW432</f>
        <v>0</v>
      </c>
      <c r="BX431" s="31">
        <f t="shared" si="1272"/>
        <v>122584.48300000001</v>
      </c>
      <c r="BY431" s="31">
        <f t="shared" si="1273"/>
        <v>99589.400000000009</v>
      </c>
      <c r="BZ431" s="31">
        <f t="shared" si="1274"/>
        <v>84344.200000000012</v>
      </c>
      <c r="CA431" s="31">
        <f>CA432</f>
        <v>2195.0479999999998</v>
      </c>
      <c r="CB431" s="31">
        <f>CB432</f>
        <v>0</v>
      </c>
      <c r="CC431" s="31">
        <f>CC432</f>
        <v>0</v>
      </c>
      <c r="CD431" s="31">
        <f t="shared" si="1333"/>
        <v>124779.531</v>
      </c>
      <c r="CE431" s="31">
        <f t="shared" si="1334"/>
        <v>99589.400000000009</v>
      </c>
      <c r="CF431" s="31">
        <f t="shared" si="1335"/>
        <v>84344.200000000012</v>
      </c>
      <c r="CG431" s="31">
        <f>CG432</f>
        <v>0</v>
      </c>
      <c r="CH431" s="24"/>
      <c r="CI431" s="40"/>
      <c r="CO431" s="1" t="s">
        <v>31</v>
      </c>
    </row>
    <row r="432" ht="43.75">
      <c r="A432" s="16" t="s">
        <v>293</v>
      </c>
      <c r="B432" s="17">
        <v>600</v>
      </c>
      <c r="C432" s="16"/>
      <c r="D432" s="16"/>
      <c r="E432" s="39" t="s">
        <v>45</v>
      </c>
      <c r="F432" s="31">
        <f>F433+F435</f>
        <v>98918.300000000003</v>
      </c>
      <c r="G432" s="31">
        <f>G433+G435</f>
        <v>99605.600000000006</v>
      </c>
      <c r="H432" s="31">
        <f>H433+H435</f>
        <v>99605.600000000006</v>
      </c>
      <c r="I432" s="31">
        <f>I433+I435</f>
        <v>14681.299999999999</v>
      </c>
      <c r="J432" s="31">
        <f>J433+J435</f>
        <v>-16.199999999999999</v>
      </c>
      <c r="K432" s="31">
        <f>K433+K435</f>
        <v>-15261.4</v>
      </c>
      <c r="L432" s="31">
        <f t="shared" si="1239"/>
        <v>113599.60000000001</v>
      </c>
      <c r="M432" s="31">
        <f t="shared" si="1240"/>
        <v>99589.400000000009</v>
      </c>
      <c r="N432" s="31">
        <f t="shared" si="1241"/>
        <v>84344.200000000012</v>
      </c>
      <c r="O432" s="31">
        <f>O433+O435</f>
        <v>-12490.242</v>
      </c>
      <c r="P432" s="31">
        <f>P433+P435</f>
        <v>0</v>
      </c>
      <c r="Q432" s="31">
        <f>Q433+Q435</f>
        <v>0</v>
      </c>
      <c r="R432" s="31">
        <f t="shared" si="1242"/>
        <v>101109.35800000001</v>
      </c>
      <c r="S432" s="31">
        <f t="shared" si="1243"/>
        <v>99589.400000000009</v>
      </c>
      <c r="T432" s="31">
        <f t="shared" si="1244"/>
        <v>84344.200000000012</v>
      </c>
      <c r="U432" s="31">
        <f>U433+U435</f>
        <v>0</v>
      </c>
      <c r="V432" s="31">
        <f>V433+V435</f>
        <v>0</v>
      </c>
      <c r="W432" s="31">
        <f>W433+W435</f>
        <v>0</v>
      </c>
      <c r="X432" s="31">
        <f t="shared" si="1245"/>
        <v>101109.35800000001</v>
      </c>
      <c r="Y432" s="31">
        <f t="shared" si="1246"/>
        <v>99589.400000000009</v>
      </c>
      <c r="Z432" s="31">
        <f t="shared" si="1247"/>
        <v>84344.200000000012</v>
      </c>
      <c r="AA432" s="31">
        <f>AA433+AA435</f>
        <v>0</v>
      </c>
      <c r="AB432" s="31">
        <f>AB433+AB435</f>
        <v>0</v>
      </c>
      <c r="AC432" s="31">
        <f>AC433+AC435</f>
        <v>0</v>
      </c>
      <c r="AD432" s="31">
        <f t="shared" si="1248"/>
        <v>101109.35800000001</v>
      </c>
      <c r="AE432" s="31">
        <f t="shared" si="1249"/>
        <v>99589.400000000009</v>
      </c>
      <c r="AF432" s="31">
        <f t="shared" si="1250"/>
        <v>84344.200000000012</v>
      </c>
      <c r="AG432" s="31">
        <f>AG433+AG435</f>
        <v>0</v>
      </c>
      <c r="AH432" s="31">
        <f>AH433+AH435</f>
        <v>0</v>
      </c>
      <c r="AI432" s="31">
        <f>AI433+AI435</f>
        <v>0</v>
      </c>
      <c r="AJ432" s="31">
        <f t="shared" si="1251"/>
        <v>101109.35800000001</v>
      </c>
      <c r="AK432" s="31">
        <f t="shared" si="1252"/>
        <v>99589.400000000009</v>
      </c>
      <c r="AL432" s="31">
        <f t="shared" si="1253"/>
        <v>84344.200000000012</v>
      </c>
      <c r="AM432" s="31">
        <f>AM433+AM435</f>
        <v>3000.0079999999998</v>
      </c>
      <c r="AN432" s="31">
        <f>AN433+AN435</f>
        <v>0</v>
      </c>
      <c r="AO432" s="31">
        <f>AO433+AO435</f>
        <v>0</v>
      </c>
      <c r="AP432" s="31">
        <f t="shared" si="1254"/>
        <v>104109.36600000001</v>
      </c>
      <c r="AQ432" s="31">
        <f t="shared" si="1255"/>
        <v>99589.400000000009</v>
      </c>
      <c r="AR432" s="31">
        <f t="shared" si="1256"/>
        <v>84344.200000000012</v>
      </c>
      <c r="AS432" s="31">
        <f>AS433+AS435</f>
        <v>0</v>
      </c>
      <c r="AT432" s="31">
        <f>AT433+AT435</f>
        <v>0</v>
      </c>
      <c r="AU432" s="31">
        <f>AU433+AU435</f>
        <v>0</v>
      </c>
      <c r="AV432" s="31">
        <f t="shared" si="1257"/>
        <v>104109.36600000001</v>
      </c>
      <c r="AW432" s="31">
        <f t="shared" si="1258"/>
        <v>99589.400000000009</v>
      </c>
      <c r="AX432" s="31">
        <f t="shared" si="1259"/>
        <v>84344.200000000012</v>
      </c>
      <c r="AY432" s="31">
        <f>AY433+AY435</f>
        <v>21556.442999999999</v>
      </c>
      <c r="AZ432" s="31">
        <f>AZ433+AZ435</f>
        <v>0</v>
      </c>
      <c r="BA432" s="31">
        <f>BA433+BA435</f>
        <v>0</v>
      </c>
      <c r="BB432" s="31">
        <f t="shared" si="1260"/>
        <v>125665.80900000001</v>
      </c>
      <c r="BC432" s="31">
        <f t="shared" si="1261"/>
        <v>99589.400000000009</v>
      </c>
      <c r="BD432" s="31">
        <f t="shared" si="1262"/>
        <v>84344.200000000012</v>
      </c>
      <c r="BE432" s="31">
        <f>BE433+BE435</f>
        <v>-3081.326</v>
      </c>
      <c r="BF432" s="31">
        <f>BF433+BF435</f>
        <v>0</v>
      </c>
      <c r="BG432" s="31">
        <f>BG433+BG435</f>
        <v>0</v>
      </c>
      <c r="BH432" s="31">
        <f t="shared" si="1263"/>
        <v>122584.48300000001</v>
      </c>
      <c r="BI432" s="31">
        <f t="shared" si="1264"/>
        <v>99589.400000000009</v>
      </c>
      <c r="BJ432" s="31">
        <f t="shared" si="1265"/>
        <v>84344.200000000012</v>
      </c>
      <c r="BK432" s="31">
        <f>BK433+BK435</f>
        <v>0</v>
      </c>
      <c r="BL432" s="31">
        <f>BL433+BL435</f>
        <v>0</v>
      </c>
      <c r="BM432" s="31">
        <f>BM433+BM435</f>
        <v>0</v>
      </c>
      <c r="BN432" s="31">
        <f t="shared" si="1266"/>
        <v>122584.48300000001</v>
      </c>
      <c r="BO432" s="31">
        <f t="shared" si="1267"/>
        <v>99589.400000000009</v>
      </c>
      <c r="BP432" s="31">
        <f t="shared" si="1268"/>
        <v>84344.200000000012</v>
      </c>
      <c r="BQ432" s="31">
        <f>BQ433+BQ435</f>
        <v>0</v>
      </c>
      <c r="BR432" s="31">
        <f>BR433+BR435</f>
        <v>0</v>
      </c>
      <c r="BS432" s="31">
        <f t="shared" si="1269"/>
        <v>122584.48300000001</v>
      </c>
      <c r="BT432" s="31">
        <f t="shared" si="1270"/>
        <v>99589.400000000009</v>
      </c>
      <c r="BU432" s="31">
        <f t="shared" si="1271"/>
        <v>84344.200000000012</v>
      </c>
      <c r="BV432" s="31">
        <f>BV433+BV435</f>
        <v>0</v>
      </c>
      <c r="BW432" s="31">
        <f>BW433+BW435</f>
        <v>0</v>
      </c>
      <c r="BX432" s="31">
        <f t="shared" si="1272"/>
        <v>122584.48300000001</v>
      </c>
      <c r="BY432" s="31">
        <f t="shared" si="1273"/>
        <v>99589.400000000009</v>
      </c>
      <c r="BZ432" s="31">
        <f t="shared" si="1274"/>
        <v>84344.200000000012</v>
      </c>
      <c r="CA432" s="31">
        <f>CA433+CA435</f>
        <v>2195.0479999999998</v>
      </c>
      <c r="CB432" s="31">
        <f>CB433+CB435</f>
        <v>0</v>
      </c>
      <c r="CC432" s="31">
        <f>CC433+CC435</f>
        <v>0</v>
      </c>
      <c r="CD432" s="31">
        <f t="shared" si="1333"/>
        <v>124779.531</v>
      </c>
      <c r="CE432" s="31">
        <f t="shared" si="1334"/>
        <v>99589.400000000009</v>
      </c>
      <c r="CF432" s="31">
        <f t="shared" si="1335"/>
        <v>84344.200000000012</v>
      </c>
      <c r="CG432" s="31">
        <f>CG433+CG435</f>
        <v>0</v>
      </c>
      <c r="CH432" s="24"/>
      <c r="CI432" s="40"/>
      <c r="CM432" s="1" t="s">
        <v>29</v>
      </c>
    </row>
    <row r="433" ht="15">
      <c r="A433" s="16" t="s">
        <v>293</v>
      </c>
      <c r="B433" s="17">
        <v>610</v>
      </c>
      <c r="C433" s="16"/>
      <c r="D433" s="16"/>
      <c r="E433" s="39" t="s">
        <v>104</v>
      </c>
      <c r="F433" s="31">
        <f>F434</f>
        <v>78719.699999999997</v>
      </c>
      <c r="G433" s="31">
        <f>G434</f>
        <v>8357.1000000000004</v>
      </c>
      <c r="H433" s="31">
        <f>H434</f>
        <v>2891.4000000000001</v>
      </c>
      <c r="I433" s="31">
        <f>I434</f>
        <v>0</v>
      </c>
      <c r="J433" s="31">
        <f>J434</f>
        <v>0</v>
      </c>
      <c r="K433" s="31">
        <f>K434</f>
        <v>0</v>
      </c>
      <c r="L433" s="31">
        <f t="shared" si="1239"/>
        <v>78719.699999999997</v>
      </c>
      <c r="M433" s="31">
        <f t="shared" si="1240"/>
        <v>8357.1000000000004</v>
      </c>
      <c r="N433" s="31">
        <f t="shared" si="1241"/>
        <v>2891.4000000000001</v>
      </c>
      <c r="O433" s="31">
        <f>O434</f>
        <v>0</v>
      </c>
      <c r="P433" s="31">
        <f>P434</f>
        <v>0</v>
      </c>
      <c r="Q433" s="31">
        <f>Q434</f>
        <v>0</v>
      </c>
      <c r="R433" s="31">
        <f t="shared" si="1242"/>
        <v>78719.699999999997</v>
      </c>
      <c r="S433" s="31">
        <f t="shared" si="1243"/>
        <v>8357.1000000000004</v>
      </c>
      <c r="T433" s="31">
        <f t="shared" si="1244"/>
        <v>2891.4000000000001</v>
      </c>
      <c r="U433" s="31">
        <f>U434</f>
        <v>0</v>
      </c>
      <c r="V433" s="31">
        <f>V434</f>
        <v>0</v>
      </c>
      <c r="W433" s="31">
        <f>W434</f>
        <v>0</v>
      </c>
      <c r="X433" s="31">
        <f t="shared" si="1245"/>
        <v>78719.699999999997</v>
      </c>
      <c r="Y433" s="31">
        <f t="shared" si="1246"/>
        <v>8357.1000000000004</v>
      </c>
      <c r="Z433" s="31">
        <f t="shared" si="1247"/>
        <v>2891.4000000000001</v>
      </c>
      <c r="AA433" s="31">
        <f>AA434</f>
        <v>0</v>
      </c>
      <c r="AB433" s="31">
        <f>AB434</f>
        <v>0</v>
      </c>
      <c r="AC433" s="31">
        <f>AC434</f>
        <v>0</v>
      </c>
      <c r="AD433" s="31">
        <f t="shared" si="1248"/>
        <v>78719.699999999997</v>
      </c>
      <c r="AE433" s="31">
        <f t="shared" si="1249"/>
        <v>8357.1000000000004</v>
      </c>
      <c r="AF433" s="31">
        <f t="shared" si="1250"/>
        <v>2891.4000000000001</v>
      </c>
      <c r="AG433" s="31">
        <f>AG434</f>
        <v>0</v>
      </c>
      <c r="AH433" s="31">
        <f>AH434</f>
        <v>0</v>
      </c>
      <c r="AI433" s="31">
        <f>AI434</f>
        <v>0</v>
      </c>
      <c r="AJ433" s="31">
        <f t="shared" si="1251"/>
        <v>78719.699999999997</v>
      </c>
      <c r="AK433" s="31">
        <f t="shared" si="1252"/>
        <v>8357.1000000000004</v>
      </c>
      <c r="AL433" s="31">
        <f t="shared" si="1253"/>
        <v>2891.4000000000001</v>
      </c>
      <c r="AM433" s="31">
        <f>AM434</f>
        <v>0</v>
      </c>
      <c r="AN433" s="31">
        <f>AN434</f>
        <v>0</v>
      </c>
      <c r="AO433" s="31">
        <f>AO434</f>
        <v>0</v>
      </c>
      <c r="AP433" s="31">
        <f t="shared" si="1254"/>
        <v>78719.699999999997</v>
      </c>
      <c r="AQ433" s="31">
        <f t="shared" si="1255"/>
        <v>8357.1000000000004</v>
      </c>
      <c r="AR433" s="31">
        <f t="shared" si="1256"/>
        <v>2891.4000000000001</v>
      </c>
      <c r="AS433" s="31">
        <f>AS434</f>
        <v>0</v>
      </c>
      <c r="AT433" s="31">
        <f>AT434</f>
        <v>0</v>
      </c>
      <c r="AU433" s="31">
        <f>AU434</f>
        <v>0</v>
      </c>
      <c r="AV433" s="31">
        <f t="shared" si="1257"/>
        <v>78719.699999999997</v>
      </c>
      <c r="AW433" s="31">
        <f t="shared" si="1258"/>
        <v>8357.1000000000004</v>
      </c>
      <c r="AX433" s="31">
        <f t="shared" si="1259"/>
        <v>2891.4000000000001</v>
      </c>
      <c r="AY433" s="31">
        <f>AY434</f>
        <v>10573.688</v>
      </c>
      <c r="AZ433" s="31">
        <f>AZ434</f>
        <v>0</v>
      </c>
      <c r="BA433" s="31">
        <f>BA434</f>
        <v>0</v>
      </c>
      <c r="BB433" s="31">
        <f t="shared" si="1260"/>
        <v>89293.387999999992</v>
      </c>
      <c r="BC433" s="31">
        <f t="shared" si="1261"/>
        <v>8357.1000000000004</v>
      </c>
      <c r="BD433" s="31">
        <f t="shared" si="1262"/>
        <v>2891.4000000000001</v>
      </c>
      <c r="BE433" s="31">
        <f>BE434</f>
        <v>0</v>
      </c>
      <c r="BF433" s="31">
        <f>BF434</f>
        <v>0</v>
      </c>
      <c r="BG433" s="31">
        <f>BG434</f>
        <v>0</v>
      </c>
      <c r="BH433" s="31">
        <f t="shared" si="1263"/>
        <v>89293.387999999992</v>
      </c>
      <c r="BI433" s="31">
        <f t="shared" si="1264"/>
        <v>8357.1000000000004</v>
      </c>
      <c r="BJ433" s="31">
        <f t="shared" si="1265"/>
        <v>2891.4000000000001</v>
      </c>
      <c r="BK433" s="31">
        <f>BK434</f>
        <v>0</v>
      </c>
      <c r="BL433" s="31">
        <f>BL434</f>
        <v>0</v>
      </c>
      <c r="BM433" s="31">
        <f>BM434</f>
        <v>0</v>
      </c>
      <c r="BN433" s="31">
        <f t="shared" si="1266"/>
        <v>89293.387999999992</v>
      </c>
      <c r="BO433" s="31">
        <f t="shared" si="1267"/>
        <v>8357.1000000000004</v>
      </c>
      <c r="BP433" s="31">
        <f t="shared" si="1268"/>
        <v>2891.4000000000001</v>
      </c>
      <c r="BQ433" s="31">
        <f>BQ434</f>
        <v>0</v>
      </c>
      <c r="BR433" s="31">
        <f>BR434</f>
        <v>0</v>
      </c>
      <c r="BS433" s="31">
        <f t="shared" si="1269"/>
        <v>89293.387999999992</v>
      </c>
      <c r="BT433" s="31">
        <f t="shared" si="1270"/>
        <v>8357.1000000000004</v>
      </c>
      <c r="BU433" s="31">
        <f t="shared" si="1271"/>
        <v>2891.4000000000001</v>
      </c>
      <c r="BV433" s="31">
        <f>BV434</f>
        <v>0</v>
      </c>
      <c r="BW433" s="31">
        <f>BW434</f>
        <v>0</v>
      </c>
      <c r="BX433" s="31">
        <f t="shared" si="1272"/>
        <v>89293.387999999992</v>
      </c>
      <c r="BY433" s="31">
        <f t="shared" si="1273"/>
        <v>8357.1000000000004</v>
      </c>
      <c r="BZ433" s="31">
        <f t="shared" si="1274"/>
        <v>2891.4000000000001</v>
      </c>
      <c r="CA433" s="31">
        <f>CA434</f>
        <v>-13.318</v>
      </c>
      <c r="CB433" s="31">
        <f>CB434</f>
        <v>0</v>
      </c>
      <c r="CC433" s="31">
        <f>CC434</f>
        <v>0</v>
      </c>
      <c r="CD433" s="31">
        <f t="shared" si="1333"/>
        <v>89280.069999999992</v>
      </c>
      <c r="CE433" s="31">
        <f t="shared" si="1334"/>
        <v>8357.1000000000004</v>
      </c>
      <c r="CF433" s="31">
        <f t="shared" si="1335"/>
        <v>2891.4000000000001</v>
      </c>
      <c r="CG433" s="31">
        <f>CG434</f>
        <v>0</v>
      </c>
      <c r="CH433" s="24"/>
      <c r="CI433" s="40"/>
      <c r="CN433" s="1" t="s">
        <v>30</v>
      </c>
    </row>
    <row r="434" ht="15">
      <c r="A434" s="16" t="s">
        <v>293</v>
      </c>
      <c r="B434" s="17">
        <v>610</v>
      </c>
      <c r="C434" s="16" t="s">
        <v>278</v>
      </c>
      <c r="D434" s="16" t="s">
        <v>67</v>
      </c>
      <c r="E434" s="39" t="s">
        <v>279</v>
      </c>
      <c r="F434" s="31">
        <v>78719.699999999997</v>
      </c>
      <c r="G434" s="31">
        <v>8357.1000000000004</v>
      </c>
      <c r="H434" s="31">
        <v>2891.4000000000001</v>
      </c>
      <c r="I434" s="31"/>
      <c r="J434" s="31"/>
      <c r="K434" s="31"/>
      <c r="L434" s="31">
        <f t="shared" si="1239"/>
        <v>78719.699999999997</v>
      </c>
      <c r="M434" s="31">
        <f t="shared" si="1240"/>
        <v>8357.1000000000004</v>
      </c>
      <c r="N434" s="31">
        <f t="shared" si="1241"/>
        <v>2891.4000000000001</v>
      </c>
      <c r="O434" s="31"/>
      <c r="P434" s="31"/>
      <c r="Q434" s="31"/>
      <c r="R434" s="31">
        <f t="shared" si="1242"/>
        <v>78719.699999999997</v>
      </c>
      <c r="S434" s="31">
        <f t="shared" si="1243"/>
        <v>8357.1000000000004</v>
      </c>
      <c r="T434" s="31">
        <f t="shared" si="1244"/>
        <v>2891.4000000000001</v>
      </c>
      <c r="U434" s="31"/>
      <c r="V434" s="31"/>
      <c r="W434" s="31"/>
      <c r="X434" s="31">
        <f t="shared" si="1245"/>
        <v>78719.699999999997</v>
      </c>
      <c r="Y434" s="31">
        <f t="shared" si="1246"/>
        <v>8357.1000000000004</v>
      </c>
      <c r="Z434" s="31">
        <f t="shared" si="1247"/>
        <v>2891.4000000000001</v>
      </c>
      <c r="AA434" s="31"/>
      <c r="AB434" s="31"/>
      <c r="AC434" s="31"/>
      <c r="AD434" s="31">
        <f t="shared" si="1248"/>
        <v>78719.699999999997</v>
      </c>
      <c r="AE434" s="31">
        <f t="shared" si="1249"/>
        <v>8357.1000000000004</v>
      </c>
      <c r="AF434" s="31">
        <f t="shared" si="1250"/>
        <v>2891.4000000000001</v>
      </c>
      <c r="AG434" s="31"/>
      <c r="AH434" s="31"/>
      <c r="AI434" s="31"/>
      <c r="AJ434" s="31">
        <f t="shared" si="1251"/>
        <v>78719.699999999997</v>
      </c>
      <c r="AK434" s="31">
        <f t="shared" si="1252"/>
        <v>8357.1000000000004</v>
      </c>
      <c r="AL434" s="31">
        <f t="shared" si="1253"/>
        <v>2891.4000000000001</v>
      </c>
      <c r="AM434" s="31"/>
      <c r="AN434" s="31"/>
      <c r="AO434" s="31"/>
      <c r="AP434" s="31">
        <f t="shared" si="1254"/>
        <v>78719.699999999997</v>
      </c>
      <c r="AQ434" s="31">
        <f t="shared" si="1255"/>
        <v>8357.1000000000004</v>
      </c>
      <c r="AR434" s="31">
        <f t="shared" si="1256"/>
        <v>2891.4000000000001</v>
      </c>
      <c r="AS434" s="31"/>
      <c r="AT434" s="31"/>
      <c r="AU434" s="31"/>
      <c r="AV434" s="31">
        <f t="shared" si="1257"/>
        <v>78719.699999999997</v>
      </c>
      <c r="AW434" s="31">
        <f t="shared" si="1258"/>
        <v>8357.1000000000004</v>
      </c>
      <c r="AX434" s="31">
        <f t="shared" si="1259"/>
        <v>2891.4000000000001</v>
      </c>
      <c r="AY434" s="31">
        <v>10573.688</v>
      </c>
      <c r="AZ434" s="31"/>
      <c r="BA434" s="31"/>
      <c r="BB434" s="31">
        <f t="shared" si="1260"/>
        <v>89293.387999999992</v>
      </c>
      <c r="BC434" s="31">
        <f t="shared" si="1261"/>
        <v>8357.1000000000004</v>
      </c>
      <c r="BD434" s="31">
        <f t="shared" si="1262"/>
        <v>2891.4000000000001</v>
      </c>
      <c r="BE434" s="31"/>
      <c r="BF434" s="31"/>
      <c r="BG434" s="31"/>
      <c r="BH434" s="31">
        <f t="shared" si="1263"/>
        <v>89293.387999999992</v>
      </c>
      <c r="BI434" s="31">
        <f t="shared" si="1264"/>
        <v>8357.1000000000004</v>
      </c>
      <c r="BJ434" s="31">
        <f t="shared" si="1265"/>
        <v>2891.4000000000001</v>
      </c>
      <c r="BK434" s="31"/>
      <c r="BL434" s="31"/>
      <c r="BM434" s="31"/>
      <c r="BN434" s="31">
        <f t="shared" si="1266"/>
        <v>89293.387999999992</v>
      </c>
      <c r="BO434" s="31">
        <f t="shared" si="1267"/>
        <v>8357.1000000000004</v>
      </c>
      <c r="BP434" s="31">
        <f t="shared" si="1268"/>
        <v>2891.4000000000001</v>
      </c>
      <c r="BQ434" s="31"/>
      <c r="BR434" s="31"/>
      <c r="BS434" s="31">
        <f t="shared" si="1269"/>
        <v>89293.387999999992</v>
      </c>
      <c r="BT434" s="31">
        <f t="shared" si="1270"/>
        <v>8357.1000000000004</v>
      </c>
      <c r="BU434" s="31">
        <f t="shared" si="1271"/>
        <v>2891.4000000000001</v>
      </c>
      <c r="BV434" s="31"/>
      <c r="BW434" s="31"/>
      <c r="BX434" s="31">
        <f t="shared" si="1272"/>
        <v>89293.387999999992</v>
      </c>
      <c r="BY434" s="31">
        <f t="shared" si="1273"/>
        <v>8357.1000000000004</v>
      </c>
      <c r="BZ434" s="31">
        <f t="shared" si="1274"/>
        <v>2891.4000000000001</v>
      </c>
      <c r="CA434" s="31">
        <v>-13.318</v>
      </c>
      <c r="CB434" s="31"/>
      <c r="CC434" s="31"/>
      <c r="CD434" s="31">
        <f t="shared" si="1333"/>
        <v>89280.069999999992</v>
      </c>
      <c r="CE434" s="31">
        <f t="shared" si="1334"/>
        <v>8357.1000000000004</v>
      </c>
      <c r="CF434" s="31">
        <f t="shared" si="1335"/>
        <v>2891.4000000000001</v>
      </c>
      <c r="CG434" s="31"/>
      <c r="CH434" s="24"/>
      <c r="CI434" s="40"/>
    </row>
    <row r="435" ht="15">
      <c r="A435" s="16" t="s">
        <v>293</v>
      </c>
      <c r="B435" s="17">
        <v>620</v>
      </c>
      <c r="C435" s="16"/>
      <c r="D435" s="16"/>
      <c r="E435" s="39" t="s">
        <v>46</v>
      </c>
      <c r="F435" s="31">
        <f>F436+F437</f>
        <v>20198.600000000002</v>
      </c>
      <c r="G435" s="31">
        <f>G436+G437</f>
        <v>91248.5</v>
      </c>
      <c r="H435" s="31">
        <f>H436+H437</f>
        <v>96714.200000000012</v>
      </c>
      <c r="I435" s="31">
        <f>I436+I437</f>
        <v>14681.299999999999</v>
      </c>
      <c r="J435" s="31">
        <f>J436+J437</f>
        <v>-16.199999999999999</v>
      </c>
      <c r="K435" s="31">
        <f>K436+K437</f>
        <v>-15261.4</v>
      </c>
      <c r="L435" s="31">
        <f t="shared" si="1239"/>
        <v>34879.900000000001</v>
      </c>
      <c r="M435" s="31">
        <f t="shared" si="1240"/>
        <v>91232.300000000003</v>
      </c>
      <c r="N435" s="31">
        <f t="shared" si="1241"/>
        <v>81452.800000000017</v>
      </c>
      <c r="O435" s="31">
        <f>O436+O437</f>
        <v>-12490.242</v>
      </c>
      <c r="P435" s="31">
        <f>P436+P437</f>
        <v>0</v>
      </c>
      <c r="Q435" s="31">
        <f>Q436+Q437</f>
        <v>0</v>
      </c>
      <c r="R435" s="31">
        <f t="shared" si="1242"/>
        <v>22389.658000000003</v>
      </c>
      <c r="S435" s="31">
        <f t="shared" si="1243"/>
        <v>91232.300000000003</v>
      </c>
      <c r="T435" s="31">
        <f t="shared" si="1244"/>
        <v>81452.800000000017</v>
      </c>
      <c r="U435" s="31">
        <f>U436+U437</f>
        <v>0</v>
      </c>
      <c r="V435" s="31">
        <f>V436+V437</f>
        <v>0</v>
      </c>
      <c r="W435" s="31">
        <f>W436+W437</f>
        <v>0</v>
      </c>
      <c r="X435" s="31">
        <f t="shared" si="1245"/>
        <v>22389.658000000003</v>
      </c>
      <c r="Y435" s="31">
        <f t="shared" si="1246"/>
        <v>91232.300000000003</v>
      </c>
      <c r="Z435" s="31">
        <f t="shared" si="1247"/>
        <v>81452.800000000017</v>
      </c>
      <c r="AA435" s="31">
        <f>AA436+AA437</f>
        <v>0</v>
      </c>
      <c r="AB435" s="31">
        <f>AB436+AB437</f>
        <v>0</v>
      </c>
      <c r="AC435" s="31">
        <f>AC436+AC437</f>
        <v>0</v>
      </c>
      <c r="AD435" s="31">
        <f t="shared" si="1248"/>
        <v>22389.658000000003</v>
      </c>
      <c r="AE435" s="31">
        <f t="shared" si="1249"/>
        <v>91232.300000000003</v>
      </c>
      <c r="AF435" s="31">
        <f t="shared" si="1250"/>
        <v>81452.800000000017</v>
      </c>
      <c r="AG435" s="31">
        <f>AG436+AG437</f>
        <v>0</v>
      </c>
      <c r="AH435" s="31">
        <f>AH436+AH437</f>
        <v>0</v>
      </c>
      <c r="AI435" s="31">
        <f>AI436+AI437</f>
        <v>0</v>
      </c>
      <c r="AJ435" s="31">
        <f t="shared" si="1251"/>
        <v>22389.658000000003</v>
      </c>
      <c r="AK435" s="31">
        <f t="shared" si="1252"/>
        <v>91232.300000000003</v>
      </c>
      <c r="AL435" s="31">
        <f t="shared" si="1253"/>
        <v>81452.800000000017</v>
      </c>
      <c r="AM435" s="31">
        <f>AM436+AM437</f>
        <v>3000.0079999999998</v>
      </c>
      <c r="AN435" s="31">
        <f>AN436+AN437</f>
        <v>0</v>
      </c>
      <c r="AO435" s="31">
        <f>AO436+AO437</f>
        <v>0</v>
      </c>
      <c r="AP435" s="31">
        <f t="shared" si="1254"/>
        <v>25389.666000000005</v>
      </c>
      <c r="AQ435" s="31">
        <f t="shared" si="1255"/>
        <v>91232.300000000003</v>
      </c>
      <c r="AR435" s="31">
        <f t="shared" si="1256"/>
        <v>81452.800000000017</v>
      </c>
      <c r="AS435" s="31">
        <f>AS436+AS437</f>
        <v>0</v>
      </c>
      <c r="AT435" s="31">
        <f>AT436+AT437</f>
        <v>0</v>
      </c>
      <c r="AU435" s="31">
        <f>AU436+AU437</f>
        <v>0</v>
      </c>
      <c r="AV435" s="31">
        <f t="shared" si="1257"/>
        <v>25389.666000000005</v>
      </c>
      <c r="AW435" s="31">
        <f t="shared" si="1258"/>
        <v>91232.300000000003</v>
      </c>
      <c r="AX435" s="31">
        <f t="shared" si="1259"/>
        <v>81452.800000000017</v>
      </c>
      <c r="AY435" s="31">
        <f>AY436+AY437</f>
        <v>10982.755000000001</v>
      </c>
      <c r="AZ435" s="31">
        <f>AZ436+AZ437</f>
        <v>0</v>
      </c>
      <c r="BA435" s="31">
        <f>BA436+BA437</f>
        <v>0</v>
      </c>
      <c r="BB435" s="31">
        <f t="shared" si="1260"/>
        <v>36372.421000000002</v>
      </c>
      <c r="BC435" s="31">
        <f t="shared" si="1261"/>
        <v>91232.300000000003</v>
      </c>
      <c r="BD435" s="31">
        <f t="shared" si="1262"/>
        <v>81452.800000000017</v>
      </c>
      <c r="BE435" s="31">
        <f>BE436+BE437</f>
        <v>-3081.326</v>
      </c>
      <c r="BF435" s="31">
        <f>BF436+BF437</f>
        <v>0</v>
      </c>
      <c r="BG435" s="31">
        <f>BG436+BG437</f>
        <v>0</v>
      </c>
      <c r="BH435" s="31">
        <f t="shared" si="1263"/>
        <v>33291.095000000001</v>
      </c>
      <c r="BI435" s="31">
        <f t="shared" si="1264"/>
        <v>91232.300000000003</v>
      </c>
      <c r="BJ435" s="31">
        <f t="shared" si="1265"/>
        <v>81452.800000000017</v>
      </c>
      <c r="BK435" s="31">
        <f>BK436+BK437</f>
        <v>0</v>
      </c>
      <c r="BL435" s="31">
        <f>BL436+BL437</f>
        <v>0</v>
      </c>
      <c r="BM435" s="31">
        <f>BM436+BM437</f>
        <v>0</v>
      </c>
      <c r="BN435" s="31">
        <f t="shared" si="1266"/>
        <v>33291.095000000001</v>
      </c>
      <c r="BO435" s="31">
        <f t="shared" si="1267"/>
        <v>91232.300000000003</v>
      </c>
      <c r="BP435" s="31">
        <f t="shared" si="1268"/>
        <v>81452.800000000017</v>
      </c>
      <c r="BQ435" s="31">
        <f>BQ436+BQ437</f>
        <v>0</v>
      </c>
      <c r="BR435" s="31">
        <f>BR436+BR437</f>
        <v>0</v>
      </c>
      <c r="BS435" s="31">
        <f t="shared" si="1269"/>
        <v>33291.095000000001</v>
      </c>
      <c r="BT435" s="31">
        <f t="shared" si="1270"/>
        <v>91232.300000000003</v>
      </c>
      <c r="BU435" s="31">
        <f t="shared" si="1271"/>
        <v>81452.800000000017</v>
      </c>
      <c r="BV435" s="31">
        <f>BV436+BV437</f>
        <v>0</v>
      </c>
      <c r="BW435" s="31">
        <f>BW436+BW437</f>
        <v>0</v>
      </c>
      <c r="BX435" s="31">
        <f t="shared" si="1272"/>
        <v>33291.095000000001</v>
      </c>
      <c r="BY435" s="31">
        <f t="shared" si="1273"/>
        <v>91232.300000000003</v>
      </c>
      <c r="BZ435" s="31">
        <f t="shared" si="1274"/>
        <v>81452.800000000017</v>
      </c>
      <c r="CA435" s="31">
        <f>CA436+CA437</f>
        <v>2208.366</v>
      </c>
      <c r="CB435" s="31">
        <f>CB436+CB437</f>
        <v>0</v>
      </c>
      <c r="CC435" s="31">
        <f>CC436+CC437</f>
        <v>0</v>
      </c>
      <c r="CD435" s="31">
        <f t="shared" si="1333"/>
        <v>35499.461000000003</v>
      </c>
      <c r="CE435" s="31">
        <f t="shared" si="1334"/>
        <v>91232.300000000003</v>
      </c>
      <c r="CF435" s="31">
        <f t="shared" si="1335"/>
        <v>81452.800000000017</v>
      </c>
      <c r="CG435" s="31">
        <f>CG436+CG437</f>
        <v>0</v>
      </c>
      <c r="CH435" s="24"/>
      <c r="CI435" s="40"/>
      <c r="CN435" s="1" t="s">
        <v>30</v>
      </c>
    </row>
    <row r="436" ht="15">
      <c r="A436" s="16" t="s">
        <v>293</v>
      </c>
      <c r="B436" s="17">
        <v>620</v>
      </c>
      <c r="C436" s="16" t="s">
        <v>278</v>
      </c>
      <c r="D436" s="16" t="s">
        <v>42</v>
      </c>
      <c r="E436" s="39" t="s">
        <v>291</v>
      </c>
      <c r="F436" s="42">
        <v>3562.4000000000001</v>
      </c>
      <c r="G436" s="42">
        <v>81435.800000000003</v>
      </c>
      <c r="H436" s="42">
        <v>18910.400000000001</v>
      </c>
      <c r="I436" s="42">
        <v>14681.299999999999</v>
      </c>
      <c r="J436" s="42">
        <v>-16.199999999999999</v>
      </c>
      <c r="K436" s="42">
        <f>-14681.3-287.9</f>
        <v>-14969.199999999999</v>
      </c>
      <c r="L436" s="42">
        <f t="shared" si="1239"/>
        <v>18243.700000000001</v>
      </c>
      <c r="M436" s="42">
        <f t="shared" si="1240"/>
        <v>81419.600000000006</v>
      </c>
      <c r="N436" s="42">
        <f t="shared" si="1241"/>
        <v>3941.2000000000025</v>
      </c>
      <c r="O436" s="42">
        <f>1903.158-14393.4</f>
        <v>-12490.242</v>
      </c>
      <c r="P436" s="42"/>
      <c r="Q436" s="42"/>
      <c r="R436" s="42">
        <f t="shared" si="1242"/>
        <v>5753.4580000000005</v>
      </c>
      <c r="S436" s="42">
        <f t="shared" si="1243"/>
        <v>81419.600000000006</v>
      </c>
      <c r="T436" s="42">
        <f t="shared" si="1244"/>
        <v>3941.2000000000025</v>
      </c>
      <c r="U436" s="42"/>
      <c r="V436" s="42"/>
      <c r="W436" s="42"/>
      <c r="X436" s="42">
        <f t="shared" si="1245"/>
        <v>5753.4580000000005</v>
      </c>
      <c r="Y436" s="42">
        <f t="shared" si="1246"/>
        <v>81419.600000000006</v>
      </c>
      <c r="Z436" s="42">
        <f t="shared" si="1247"/>
        <v>3941.2000000000025</v>
      </c>
      <c r="AA436" s="42"/>
      <c r="AB436" s="42"/>
      <c r="AC436" s="42"/>
      <c r="AD436" s="42">
        <f t="shared" si="1248"/>
        <v>5753.4580000000005</v>
      </c>
      <c r="AE436" s="42">
        <f t="shared" si="1249"/>
        <v>81419.600000000006</v>
      </c>
      <c r="AF436" s="42">
        <f t="shared" si="1250"/>
        <v>3941.2000000000025</v>
      </c>
      <c r="AG436" s="42"/>
      <c r="AH436" s="42"/>
      <c r="AI436" s="42"/>
      <c r="AJ436" s="42">
        <f t="shared" si="1251"/>
        <v>5753.4580000000005</v>
      </c>
      <c r="AK436" s="42">
        <f t="shared" si="1252"/>
        <v>81419.600000000006</v>
      </c>
      <c r="AL436" s="42">
        <f t="shared" si="1253"/>
        <v>3941.2000000000025</v>
      </c>
      <c r="AM436" s="42">
        <v>3000.0079999999998</v>
      </c>
      <c r="AN436" s="42"/>
      <c r="AO436" s="42"/>
      <c r="AP436" s="42">
        <f t="shared" si="1254"/>
        <v>8753.4660000000003</v>
      </c>
      <c r="AQ436" s="42">
        <f t="shared" si="1255"/>
        <v>81419.600000000006</v>
      </c>
      <c r="AR436" s="42">
        <f t="shared" si="1256"/>
        <v>3941.2000000000025</v>
      </c>
      <c r="AS436" s="42"/>
      <c r="AT436" s="42"/>
      <c r="AU436" s="42"/>
      <c r="AV436" s="42">
        <f t="shared" si="1257"/>
        <v>8753.4660000000003</v>
      </c>
      <c r="AW436" s="42">
        <f t="shared" si="1258"/>
        <v>81419.600000000006</v>
      </c>
      <c r="AX436" s="42">
        <f t="shared" si="1259"/>
        <v>3941.2000000000025</v>
      </c>
      <c r="AY436" s="42">
        <f>3081.326+989.825</f>
        <v>4071.1509999999998</v>
      </c>
      <c r="AZ436" s="42"/>
      <c r="BA436" s="42"/>
      <c r="BB436" s="42">
        <f t="shared" si="1260"/>
        <v>12824.617</v>
      </c>
      <c r="BC436" s="42">
        <f t="shared" si="1261"/>
        <v>81419.600000000006</v>
      </c>
      <c r="BD436" s="42">
        <f t="shared" si="1262"/>
        <v>3941.2000000000025</v>
      </c>
      <c r="BE436" s="42">
        <v>-3081.326</v>
      </c>
      <c r="BF436" s="42"/>
      <c r="BG436" s="42"/>
      <c r="BH436" s="42">
        <f t="shared" si="1263"/>
        <v>9743.2910000000011</v>
      </c>
      <c r="BI436" s="42">
        <f t="shared" si="1264"/>
        <v>81419.600000000006</v>
      </c>
      <c r="BJ436" s="42">
        <f t="shared" si="1265"/>
        <v>3941.2000000000025</v>
      </c>
      <c r="BK436" s="42"/>
      <c r="BL436" s="42"/>
      <c r="BM436" s="42"/>
      <c r="BN436" s="42">
        <f t="shared" si="1266"/>
        <v>9743.2910000000011</v>
      </c>
      <c r="BO436" s="42">
        <f t="shared" si="1267"/>
        <v>81419.600000000006</v>
      </c>
      <c r="BP436" s="42">
        <f t="shared" si="1268"/>
        <v>3941.2000000000025</v>
      </c>
      <c r="BQ436" s="42"/>
      <c r="BR436" s="42"/>
      <c r="BS436" s="31">
        <f t="shared" si="1269"/>
        <v>9743.2910000000011</v>
      </c>
      <c r="BT436" s="31">
        <f t="shared" si="1270"/>
        <v>81419.600000000006</v>
      </c>
      <c r="BU436" s="31">
        <f t="shared" si="1271"/>
        <v>3941.2000000000025</v>
      </c>
      <c r="BV436" s="42"/>
      <c r="BW436" s="42"/>
      <c r="BX436" s="42">
        <f t="shared" si="1272"/>
        <v>9743.2910000000011</v>
      </c>
      <c r="BY436" s="42">
        <f t="shared" si="1273"/>
        <v>81419.600000000006</v>
      </c>
      <c r="BZ436" s="42">
        <f t="shared" si="1274"/>
        <v>3941.2000000000025</v>
      </c>
      <c r="CA436" s="42"/>
      <c r="CB436" s="42"/>
      <c r="CC436" s="42"/>
      <c r="CD436" s="42">
        <f t="shared" si="1333"/>
        <v>9743.2910000000011</v>
      </c>
      <c r="CE436" s="42">
        <f t="shared" si="1334"/>
        <v>81419.600000000006</v>
      </c>
      <c r="CF436" s="42">
        <f t="shared" si="1335"/>
        <v>3941.2000000000025</v>
      </c>
      <c r="CG436" s="42"/>
      <c r="CH436" s="24"/>
      <c r="CI436" s="40">
        <v>45.740000000000002</v>
      </c>
    </row>
    <row r="437" ht="15">
      <c r="A437" s="16" t="s">
        <v>293</v>
      </c>
      <c r="B437" s="17">
        <v>620</v>
      </c>
      <c r="C437" s="16" t="s">
        <v>278</v>
      </c>
      <c r="D437" s="16" t="s">
        <v>67</v>
      </c>
      <c r="E437" s="39" t="s">
        <v>279</v>
      </c>
      <c r="F437" s="31">
        <v>16636.200000000001</v>
      </c>
      <c r="G437" s="31">
        <v>9812.7000000000007</v>
      </c>
      <c r="H437" s="31">
        <v>77803.800000000003</v>
      </c>
      <c r="I437" s="31"/>
      <c r="J437" s="31"/>
      <c r="K437" s="31">
        <v>-292.19999999999999</v>
      </c>
      <c r="L437" s="31">
        <f t="shared" si="1239"/>
        <v>16636.200000000001</v>
      </c>
      <c r="M437" s="31">
        <f t="shared" si="1240"/>
        <v>9812.7000000000007</v>
      </c>
      <c r="N437" s="31">
        <f t="shared" si="1241"/>
        <v>77511.600000000006</v>
      </c>
      <c r="O437" s="31"/>
      <c r="P437" s="31"/>
      <c r="Q437" s="31"/>
      <c r="R437" s="31">
        <f t="shared" si="1242"/>
        <v>16636.200000000001</v>
      </c>
      <c r="S437" s="31">
        <f t="shared" si="1243"/>
        <v>9812.7000000000007</v>
      </c>
      <c r="T437" s="31">
        <f t="shared" si="1244"/>
        <v>77511.600000000006</v>
      </c>
      <c r="U437" s="31"/>
      <c r="V437" s="31"/>
      <c r="W437" s="31"/>
      <c r="X437" s="31">
        <f t="shared" si="1245"/>
        <v>16636.200000000001</v>
      </c>
      <c r="Y437" s="31">
        <f t="shared" si="1246"/>
        <v>9812.7000000000007</v>
      </c>
      <c r="Z437" s="31">
        <f t="shared" si="1247"/>
        <v>77511.600000000006</v>
      </c>
      <c r="AA437" s="31"/>
      <c r="AB437" s="31"/>
      <c r="AC437" s="31"/>
      <c r="AD437" s="31">
        <f t="shared" si="1248"/>
        <v>16636.200000000001</v>
      </c>
      <c r="AE437" s="31">
        <f t="shared" si="1249"/>
        <v>9812.7000000000007</v>
      </c>
      <c r="AF437" s="31">
        <f t="shared" si="1250"/>
        <v>77511.600000000006</v>
      </c>
      <c r="AG437" s="31"/>
      <c r="AH437" s="31"/>
      <c r="AI437" s="31"/>
      <c r="AJ437" s="31">
        <f t="shared" si="1251"/>
        <v>16636.200000000001</v>
      </c>
      <c r="AK437" s="31">
        <f t="shared" si="1252"/>
        <v>9812.7000000000007</v>
      </c>
      <c r="AL437" s="31">
        <f t="shared" si="1253"/>
        <v>77511.600000000006</v>
      </c>
      <c r="AM437" s="31"/>
      <c r="AN437" s="31"/>
      <c r="AO437" s="31"/>
      <c r="AP437" s="31">
        <f t="shared" si="1254"/>
        <v>16636.200000000001</v>
      </c>
      <c r="AQ437" s="31">
        <f t="shared" si="1255"/>
        <v>9812.7000000000007</v>
      </c>
      <c r="AR437" s="31">
        <f t="shared" si="1256"/>
        <v>77511.600000000006</v>
      </c>
      <c r="AS437" s="31"/>
      <c r="AT437" s="31"/>
      <c r="AU437" s="31"/>
      <c r="AV437" s="31">
        <f t="shared" si="1257"/>
        <v>16636.200000000001</v>
      </c>
      <c r="AW437" s="31">
        <f t="shared" si="1258"/>
        <v>9812.7000000000007</v>
      </c>
      <c r="AX437" s="31">
        <f t="shared" si="1259"/>
        <v>77511.600000000006</v>
      </c>
      <c r="AY437" s="31">
        <v>6911.6040000000003</v>
      </c>
      <c r="AZ437" s="31"/>
      <c r="BA437" s="31"/>
      <c r="BB437" s="31">
        <f t="shared" si="1260"/>
        <v>23547.804</v>
      </c>
      <c r="BC437" s="31">
        <f t="shared" si="1261"/>
        <v>9812.7000000000007</v>
      </c>
      <c r="BD437" s="31">
        <f t="shared" si="1262"/>
        <v>77511.600000000006</v>
      </c>
      <c r="BE437" s="31"/>
      <c r="BF437" s="31"/>
      <c r="BG437" s="31"/>
      <c r="BH437" s="31">
        <f t="shared" si="1263"/>
        <v>23547.804</v>
      </c>
      <c r="BI437" s="31">
        <f t="shared" si="1264"/>
        <v>9812.7000000000007</v>
      </c>
      <c r="BJ437" s="31">
        <f t="shared" si="1265"/>
        <v>77511.600000000006</v>
      </c>
      <c r="BK437" s="31"/>
      <c r="BL437" s="31"/>
      <c r="BM437" s="31"/>
      <c r="BN437" s="31">
        <f t="shared" si="1266"/>
        <v>23547.804</v>
      </c>
      <c r="BO437" s="31">
        <f t="shared" si="1267"/>
        <v>9812.7000000000007</v>
      </c>
      <c r="BP437" s="31">
        <f t="shared" si="1268"/>
        <v>77511.600000000006</v>
      </c>
      <c r="BQ437" s="31"/>
      <c r="BR437" s="31"/>
      <c r="BS437" s="31">
        <f t="shared" si="1269"/>
        <v>23547.804</v>
      </c>
      <c r="BT437" s="31">
        <f t="shared" si="1270"/>
        <v>9812.7000000000007</v>
      </c>
      <c r="BU437" s="31">
        <f t="shared" si="1271"/>
        <v>77511.600000000006</v>
      </c>
      <c r="BV437" s="31"/>
      <c r="BW437" s="31"/>
      <c r="BX437" s="31">
        <f t="shared" si="1272"/>
        <v>23547.804</v>
      </c>
      <c r="BY437" s="31">
        <f t="shared" si="1273"/>
        <v>9812.7000000000007</v>
      </c>
      <c r="BZ437" s="31">
        <f t="shared" si="1274"/>
        <v>77511.600000000006</v>
      </c>
      <c r="CA437" s="31">
        <f>2208.366</f>
        <v>2208.366</v>
      </c>
      <c r="CB437" s="31"/>
      <c r="CC437" s="31"/>
      <c r="CD437" s="31">
        <f t="shared" si="1333"/>
        <v>25756.169999999998</v>
      </c>
      <c r="CE437" s="31">
        <f t="shared" si="1334"/>
        <v>9812.7000000000007</v>
      </c>
      <c r="CF437" s="31">
        <f t="shared" si="1335"/>
        <v>77511.600000000006</v>
      </c>
      <c r="CG437" s="31"/>
      <c r="CH437" s="24"/>
      <c r="CI437" s="40">
        <v>75</v>
      </c>
    </row>
    <row r="438" ht="43.75">
      <c r="A438" s="16" t="s">
        <v>295</v>
      </c>
      <c r="B438" s="17"/>
      <c r="C438" s="16"/>
      <c r="D438" s="16"/>
      <c r="E438" s="39" t="s">
        <v>296</v>
      </c>
      <c r="F438" s="31">
        <f>F439</f>
        <v>17782.799999999999</v>
      </c>
      <c r="G438" s="31">
        <f>G439</f>
        <v>11764</v>
      </c>
      <c r="H438" s="31">
        <f>H439</f>
        <v>11764</v>
      </c>
      <c r="I438" s="31">
        <f>I439</f>
        <v>0</v>
      </c>
      <c r="J438" s="31">
        <f>J439</f>
        <v>0</v>
      </c>
      <c r="K438" s="31">
        <f>K439</f>
        <v>0</v>
      </c>
      <c r="L438" s="31">
        <f t="shared" si="1239"/>
        <v>17782.799999999999</v>
      </c>
      <c r="M438" s="31">
        <f t="shared" si="1240"/>
        <v>11764</v>
      </c>
      <c r="N438" s="31">
        <f t="shared" si="1241"/>
        <v>11764</v>
      </c>
      <c r="O438" s="31">
        <f>O439</f>
        <v>18704.245999999999</v>
      </c>
      <c r="P438" s="31">
        <f>P439</f>
        <v>0</v>
      </c>
      <c r="Q438" s="31">
        <f>Q439</f>
        <v>0</v>
      </c>
      <c r="R438" s="31">
        <f t="shared" si="1242"/>
        <v>36487.046000000002</v>
      </c>
      <c r="S438" s="31">
        <f t="shared" si="1243"/>
        <v>11764</v>
      </c>
      <c r="T438" s="31">
        <f t="shared" si="1244"/>
        <v>11764</v>
      </c>
      <c r="U438" s="31">
        <f>U439</f>
        <v>0</v>
      </c>
      <c r="V438" s="31">
        <f>V439</f>
        <v>0</v>
      </c>
      <c r="W438" s="31">
        <f>W439</f>
        <v>0</v>
      </c>
      <c r="X438" s="31">
        <f t="shared" si="1245"/>
        <v>36487.046000000002</v>
      </c>
      <c r="Y438" s="31">
        <f t="shared" si="1246"/>
        <v>11764</v>
      </c>
      <c r="Z438" s="31">
        <f t="shared" si="1247"/>
        <v>11764</v>
      </c>
      <c r="AA438" s="31">
        <f>AA439</f>
        <v>0</v>
      </c>
      <c r="AB438" s="31">
        <f>AB439</f>
        <v>0</v>
      </c>
      <c r="AC438" s="31">
        <f>AC439</f>
        <v>0</v>
      </c>
      <c r="AD438" s="31">
        <f t="shared" si="1248"/>
        <v>36487.046000000002</v>
      </c>
      <c r="AE438" s="31">
        <f t="shared" si="1249"/>
        <v>11764</v>
      </c>
      <c r="AF438" s="31">
        <f t="shared" si="1250"/>
        <v>11764</v>
      </c>
      <c r="AG438" s="31">
        <f>AG439</f>
        <v>0</v>
      </c>
      <c r="AH438" s="31">
        <f>AH439</f>
        <v>0</v>
      </c>
      <c r="AI438" s="31">
        <f>AI439</f>
        <v>0</v>
      </c>
      <c r="AJ438" s="31">
        <f t="shared" si="1251"/>
        <v>36487.046000000002</v>
      </c>
      <c r="AK438" s="31">
        <f t="shared" si="1252"/>
        <v>11764</v>
      </c>
      <c r="AL438" s="31">
        <f t="shared" si="1253"/>
        <v>11764</v>
      </c>
      <c r="AM438" s="31">
        <f>AM439</f>
        <v>2881.9830000000002</v>
      </c>
      <c r="AN438" s="31">
        <f>AN439</f>
        <v>0</v>
      </c>
      <c r="AO438" s="31">
        <f>AO439</f>
        <v>0</v>
      </c>
      <c r="AP438" s="31">
        <f t="shared" si="1254"/>
        <v>39369.029000000002</v>
      </c>
      <c r="AQ438" s="31">
        <f t="shared" si="1255"/>
        <v>11764</v>
      </c>
      <c r="AR438" s="31">
        <f t="shared" si="1256"/>
        <v>11764</v>
      </c>
      <c r="AS438" s="31">
        <f>AS439</f>
        <v>0</v>
      </c>
      <c r="AT438" s="31">
        <f>AT439</f>
        <v>0</v>
      </c>
      <c r="AU438" s="31">
        <f>AU439</f>
        <v>0</v>
      </c>
      <c r="AV438" s="31">
        <f t="shared" si="1257"/>
        <v>39369.029000000002</v>
      </c>
      <c r="AW438" s="31">
        <f t="shared" si="1258"/>
        <v>11764</v>
      </c>
      <c r="AX438" s="31">
        <f t="shared" si="1259"/>
        <v>11764</v>
      </c>
      <c r="AY438" s="31">
        <f>AY439</f>
        <v>0</v>
      </c>
      <c r="AZ438" s="31">
        <f>AZ439</f>
        <v>0</v>
      </c>
      <c r="BA438" s="31">
        <f>BA439</f>
        <v>0</v>
      </c>
      <c r="BB438" s="31">
        <f t="shared" si="1260"/>
        <v>39369.029000000002</v>
      </c>
      <c r="BC438" s="31">
        <f t="shared" si="1261"/>
        <v>11764</v>
      </c>
      <c r="BD438" s="31">
        <f t="shared" si="1262"/>
        <v>11764</v>
      </c>
      <c r="BE438" s="31">
        <f>BE439</f>
        <v>0</v>
      </c>
      <c r="BF438" s="31">
        <f>BF439</f>
        <v>0</v>
      </c>
      <c r="BG438" s="31">
        <f>BG439</f>
        <v>0</v>
      </c>
      <c r="BH438" s="31">
        <f t="shared" si="1263"/>
        <v>39369.029000000002</v>
      </c>
      <c r="BI438" s="31">
        <f t="shared" si="1264"/>
        <v>11764</v>
      </c>
      <c r="BJ438" s="31">
        <f t="shared" si="1265"/>
        <v>11764</v>
      </c>
      <c r="BK438" s="31">
        <f>BK439</f>
        <v>0</v>
      </c>
      <c r="BL438" s="31">
        <f>BL439</f>
        <v>0</v>
      </c>
      <c r="BM438" s="31">
        <f>BM439</f>
        <v>0</v>
      </c>
      <c r="BN438" s="31">
        <f t="shared" si="1266"/>
        <v>39369.029000000002</v>
      </c>
      <c r="BO438" s="31">
        <f t="shared" si="1267"/>
        <v>11764</v>
      </c>
      <c r="BP438" s="31">
        <f t="shared" si="1268"/>
        <v>11764</v>
      </c>
      <c r="BQ438" s="31">
        <f>BQ439</f>
        <v>0</v>
      </c>
      <c r="BR438" s="31">
        <f>BR439</f>
        <v>0</v>
      </c>
      <c r="BS438" s="31">
        <f t="shared" si="1269"/>
        <v>39369.029000000002</v>
      </c>
      <c r="BT438" s="31">
        <f t="shared" si="1270"/>
        <v>11764</v>
      </c>
      <c r="BU438" s="31">
        <f t="shared" si="1271"/>
        <v>11764</v>
      </c>
      <c r="BV438" s="31">
        <f>BV439</f>
        <v>0</v>
      </c>
      <c r="BW438" s="31">
        <f>BW439</f>
        <v>0</v>
      </c>
      <c r="BX438" s="31">
        <f t="shared" si="1272"/>
        <v>39369.029000000002</v>
      </c>
      <c r="BY438" s="31">
        <f t="shared" si="1273"/>
        <v>11764</v>
      </c>
      <c r="BZ438" s="31">
        <f t="shared" si="1274"/>
        <v>11764</v>
      </c>
      <c r="CA438" s="31">
        <f>CA439</f>
        <v>0</v>
      </c>
      <c r="CB438" s="31">
        <f>CB439</f>
        <v>0</v>
      </c>
      <c r="CC438" s="31">
        <f>CC439</f>
        <v>0</v>
      </c>
      <c r="CD438" s="31">
        <f t="shared" si="1333"/>
        <v>39369.029000000002</v>
      </c>
      <c r="CE438" s="31">
        <f t="shared" si="1334"/>
        <v>11764</v>
      </c>
      <c r="CF438" s="31">
        <f t="shared" si="1335"/>
        <v>11764</v>
      </c>
      <c r="CG438" s="31">
        <f>CG439</f>
        <v>0</v>
      </c>
      <c r="CH438" s="24"/>
      <c r="CI438" s="40"/>
      <c r="CO438" s="1" t="s">
        <v>31</v>
      </c>
    </row>
    <row r="439" ht="43.75">
      <c r="A439" s="16" t="s">
        <v>295</v>
      </c>
      <c r="B439" s="17">
        <v>600</v>
      </c>
      <c r="C439" s="16"/>
      <c r="D439" s="16"/>
      <c r="E439" s="39" t="s">
        <v>45</v>
      </c>
      <c r="F439" s="31">
        <f>F442+F440</f>
        <v>17782.799999999999</v>
      </c>
      <c r="G439" s="31">
        <f>G442+G440</f>
        <v>11764</v>
      </c>
      <c r="H439" s="31">
        <f>H442+H440</f>
        <v>11764</v>
      </c>
      <c r="I439" s="31">
        <f>I442+I440</f>
        <v>0</v>
      </c>
      <c r="J439" s="31">
        <f>J442+J440</f>
        <v>0</v>
      </c>
      <c r="K439" s="31">
        <f>K442+K440</f>
        <v>0</v>
      </c>
      <c r="L439" s="31">
        <f t="shared" si="1239"/>
        <v>17782.799999999999</v>
      </c>
      <c r="M439" s="31">
        <f t="shared" si="1240"/>
        <v>11764</v>
      </c>
      <c r="N439" s="31">
        <f t="shared" si="1241"/>
        <v>11764</v>
      </c>
      <c r="O439" s="31">
        <f>O442+O440</f>
        <v>18704.245999999999</v>
      </c>
      <c r="P439" s="31">
        <f>P442+P440</f>
        <v>0</v>
      </c>
      <c r="Q439" s="31">
        <f>Q442+Q440</f>
        <v>0</v>
      </c>
      <c r="R439" s="31">
        <f t="shared" si="1242"/>
        <v>36487.046000000002</v>
      </c>
      <c r="S439" s="31">
        <f t="shared" si="1243"/>
        <v>11764</v>
      </c>
      <c r="T439" s="31">
        <f t="shared" si="1244"/>
        <v>11764</v>
      </c>
      <c r="U439" s="31">
        <f>U442+U440</f>
        <v>0</v>
      </c>
      <c r="V439" s="31">
        <f>V442+V440</f>
        <v>0</v>
      </c>
      <c r="W439" s="31">
        <f>W442+W440</f>
        <v>0</v>
      </c>
      <c r="X439" s="31">
        <f t="shared" si="1245"/>
        <v>36487.046000000002</v>
      </c>
      <c r="Y439" s="31">
        <f t="shared" si="1246"/>
        <v>11764</v>
      </c>
      <c r="Z439" s="31">
        <f t="shared" si="1247"/>
        <v>11764</v>
      </c>
      <c r="AA439" s="31">
        <f>AA442+AA440</f>
        <v>0</v>
      </c>
      <c r="AB439" s="31">
        <f>AB442+AB440</f>
        <v>0</v>
      </c>
      <c r="AC439" s="31">
        <f>AC442+AC440</f>
        <v>0</v>
      </c>
      <c r="AD439" s="31">
        <f t="shared" si="1248"/>
        <v>36487.046000000002</v>
      </c>
      <c r="AE439" s="31">
        <f t="shared" si="1249"/>
        <v>11764</v>
      </c>
      <c r="AF439" s="31">
        <f t="shared" si="1250"/>
        <v>11764</v>
      </c>
      <c r="AG439" s="31">
        <f>AG442+AG440</f>
        <v>0</v>
      </c>
      <c r="AH439" s="31">
        <f>AH442+AH440</f>
        <v>0</v>
      </c>
      <c r="AI439" s="31">
        <f>AI442+AI440</f>
        <v>0</v>
      </c>
      <c r="AJ439" s="31">
        <f t="shared" si="1251"/>
        <v>36487.046000000002</v>
      </c>
      <c r="AK439" s="31">
        <f t="shared" si="1252"/>
        <v>11764</v>
      </c>
      <c r="AL439" s="31">
        <f t="shared" si="1253"/>
        <v>11764</v>
      </c>
      <c r="AM439" s="31">
        <f>AM442+AM440</f>
        <v>2881.9830000000002</v>
      </c>
      <c r="AN439" s="31">
        <f>AN442+AN440</f>
        <v>0</v>
      </c>
      <c r="AO439" s="31">
        <f>AO442+AO440</f>
        <v>0</v>
      </c>
      <c r="AP439" s="31">
        <f t="shared" si="1254"/>
        <v>39369.029000000002</v>
      </c>
      <c r="AQ439" s="31">
        <f t="shared" si="1255"/>
        <v>11764</v>
      </c>
      <c r="AR439" s="31">
        <f t="shared" si="1256"/>
        <v>11764</v>
      </c>
      <c r="AS439" s="31">
        <f>AS442+AS440</f>
        <v>0</v>
      </c>
      <c r="AT439" s="31">
        <f>AT442+AT440</f>
        <v>0</v>
      </c>
      <c r="AU439" s="31">
        <f>AU442+AU440</f>
        <v>0</v>
      </c>
      <c r="AV439" s="31">
        <f t="shared" si="1257"/>
        <v>39369.029000000002</v>
      </c>
      <c r="AW439" s="31">
        <f t="shared" si="1258"/>
        <v>11764</v>
      </c>
      <c r="AX439" s="31">
        <f t="shared" si="1259"/>
        <v>11764</v>
      </c>
      <c r="AY439" s="31">
        <f>AY442+AY440</f>
        <v>0</v>
      </c>
      <c r="AZ439" s="31">
        <f>AZ442+AZ440</f>
        <v>0</v>
      </c>
      <c r="BA439" s="31">
        <f>BA442+BA440</f>
        <v>0</v>
      </c>
      <c r="BB439" s="31">
        <f t="shared" si="1260"/>
        <v>39369.029000000002</v>
      </c>
      <c r="BC439" s="31">
        <f t="shared" si="1261"/>
        <v>11764</v>
      </c>
      <c r="BD439" s="31">
        <f t="shared" si="1262"/>
        <v>11764</v>
      </c>
      <c r="BE439" s="31">
        <f>BE442+BE440</f>
        <v>0</v>
      </c>
      <c r="BF439" s="31">
        <f>BF442+BF440</f>
        <v>0</v>
      </c>
      <c r="BG439" s="31">
        <f>BG442+BG440</f>
        <v>0</v>
      </c>
      <c r="BH439" s="31">
        <f t="shared" si="1263"/>
        <v>39369.029000000002</v>
      </c>
      <c r="BI439" s="31">
        <f t="shared" si="1264"/>
        <v>11764</v>
      </c>
      <c r="BJ439" s="31">
        <f t="shared" si="1265"/>
        <v>11764</v>
      </c>
      <c r="BK439" s="31">
        <f>BK442+BK440</f>
        <v>0</v>
      </c>
      <c r="BL439" s="31">
        <f>BL442+BL440</f>
        <v>0</v>
      </c>
      <c r="BM439" s="31">
        <f>BM442+BM440</f>
        <v>0</v>
      </c>
      <c r="BN439" s="31">
        <f t="shared" si="1266"/>
        <v>39369.029000000002</v>
      </c>
      <c r="BO439" s="31">
        <f t="shared" si="1267"/>
        <v>11764</v>
      </c>
      <c r="BP439" s="31">
        <f t="shared" si="1268"/>
        <v>11764</v>
      </c>
      <c r="BQ439" s="31">
        <f>BQ442+BQ440</f>
        <v>0</v>
      </c>
      <c r="BR439" s="31">
        <f>BR442+BR440</f>
        <v>0</v>
      </c>
      <c r="BS439" s="31">
        <f t="shared" si="1269"/>
        <v>39369.029000000002</v>
      </c>
      <c r="BT439" s="31">
        <f t="shared" si="1270"/>
        <v>11764</v>
      </c>
      <c r="BU439" s="31">
        <f t="shared" si="1271"/>
        <v>11764</v>
      </c>
      <c r="BV439" s="31">
        <f>BV442+BV440</f>
        <v>0</v>
      </c>
      <c r="BW439" s="31">
        <f>BW442+BW440</f>
        <v>0</v>
      </c>
      <c r="BX439" s="31">
        <f t="shared" si="1272"/>
        <v>39369.029000000002</v>
      </c>
      <c r="BY439" s="31">
        <f t="shared" si="1273"/>
        <v>11764</v>
      </c>
      <c r="BZ439" s="31">
        <f t="shared" si="1274"/>
        <v>11764</v>
      </c>
      <c r="CA439" s="31">
        <f>CA442+CA440</f>
        <v>0</v>
      </c>
      <c r="CB439" s="31">
        <f>CB442+CB440</f>
        <v>0</v>
      </c>
      <c r="CC439" s="31">
        <f>CC442+CC440</f>
        <v>0</v>
      </c>
      <c r="CD439" s="31">
        <f t="shared" si="1333"/>
        <v>39369.029000000002</v>
      </c>
      <c r="CE439" s="31">
        <f t="shared" si="1334"/>
        <v>11764</v>
      </c>
      <c r="CF439" s="31">
        <f t="shared" si="1335"/>
        <v>11764</v>
      </c>
      <c r="CG439" s="31">
        <f>CG442+CG440</f>
        <v>0</v>
      </c>
      <c r="CH439" s="24"/>
      <c r="CI439" s="40"/>
      <c r="CM439" s="1" t="s">
        <v>29</v>
      </c>
    </row>
    <row r="440" ht="15" hidden="1">
      <c r="A440" s="16" t="s">
        <v>295</v>
      </c>
      <c r="B440" s="17">
        <v>610</v>
      </c>
      <c r="C440" s="16"/>
      <c r="D440" s="16"/>
      <c r="E440" s="39" t="s">
        <v>104</v>
      </c>
      <c r="F440" s="31">
        <f>F441</f>
        <v>0</v>
      </c>
      <c r="G440" s="31">
        <f>G441</f>
        <v>0</v>
      </c>
      <c r="H440" s="31">
        <f>H441</f>
        <v>0</v>
      </c>
      <c r="I440" s="31">
        <f>I441</f>
        <v>0</v>
      </c>
      <c r="J440" s="31">
        <f>J441</f>
        <v>0</v>
      </c>
      <c r="K440" s="31">
        <f>K441</f>
        <v>0</v>
      </c>
      <c r="L440" s="31">
        <f t="shared" si="1239"/>
        <v>0</v>
      </c>
      <c r="M440" s="31">
        <f t="shared" si="1240"/>
        <v>0</v>
      </c>
      <c r="N440" s="31">
        <f t="shared" si="1241"/>
        <v>0</v>
      </c>
      <c r="O440" s="31">
        <f>O441</f>
        <v>0</v>
      </c>
      <c r="P440" s="31">
        <f>P441</f>
        <v>0</v>
      </c>
      <c r="Q440" s="31">
        <f>Q441</f>
        <v>0</v>
      </c>
      <c r="R440" s="31">
        <f t="shared" si="1242"/>
        <v>0</v>
      </c>
      <c r="S440" s="31">
        <f t="shared" si="1243"/>
        <v>0</v>
      </c>
      <c r="T440" s="31">
        <f t="shared" si="1244"/>
        <v>0</v>
      </c>
      <c r="U440" s="31">
        <f>U441</f>
        <v>0</v>
      </c>
      <c r="V440" s="31">
        <f>V441</f>
        <v>0</v>
      </c>
      <c r="W440" s="31">
        <f>W441</f>
        <v>0</v>
      </c>
      <c r="X440" s="31">
        <f t="shared" si="1245"/>
        <v>0</v>
      </c>
      <c r="Y440" s="31">
        <f t="shared" si="1246"/>
        <v>0</v>
      </c>
      <c r="Z440" s="31">
        <f t="shared" si="1247"/>
        <v>0</v>
      </c>
      <c r="AA440" s="31">
        <f>AA441</f>
        <v>0</v>
      </c>
      <c r="AB440" s="31">
        <f>AB441</f>
        <v>0</v>
      </c>
      <c r="AC440" s="31">
        <f>AC441</f>
        <v>0</v>
      </c>
      <c r="AD440" s="31">
        <f t="shared" si="1248"/>
        <v>0</v>
      </c>
      <c r="AE440" s="31">
        <f t="shared" si="1249"/>
        <v>0</v>
      </c>
      <c r="AF440" s="31">
        <f t="shared" si="1250"/>
        <v>0</v>
      </c>
      <c r="AG440" s="31">
        <f>AG441</f>
        <v>0</v>
      </c>
      <c r="AH440" s="31">
        <f>AH441</f>
        <v>0</v>
      </c>
      <c r="AI440" s="31">
        <f>AI441</f>
        <v>0</v>
      </c>
      <c r="AJ440" s="31">
        <f t="shared" si="1251"/>
        <v>0</v>
      </c>
      <c r="AK440" s="31">
        <f t="shared" si="1252"/>
        <v>0</v>
      </c>
      <c r="AL440" s="31">
        <f t="shared" si="1253"/>
        <v>0</v>
      </c>
      <c r="AM440" s="31">
        <f>AM441</f>
        <v>0</v>
      </c>
      <c r="AN440" s="31">
        <f>AN441</f>
        <v>0</v>
      </c>
      <c r="AO440" s="31">
        <f>AO441</f>
        <v>0</v>
      </c>
      <c r="AP440" s="31">
        <f t="shared" si="1254"/>
        <v>0</v>
      </c>
      <c r="AQ440" s="31">
        <f t="shared" si="1255"/>
        <v>0</v>
      </c>
      <c r="AR440" s="31">
        <f t="shared" si="1256"/>
        <v>0</v>
      </c>
      <c r="AS440" s="31">
        <f>AS441</f>
        <v>0</v>
      </c>
      <c r="AT440" s="31">
        <f>AT441</f>
        <v>0</v>
      </c>
      <c r="AU440" s="31">
        <f>AU441</f>
        <v>0</v>
      </c>
      <c r="AV440" s="31">
        <f t="shared" si="1257"/>
        <v>0</v>
      </c>
      <c r="AW440" s="31">
        <f t="shared" si="1258"/>
        <v>0</v>
      </c>
      <c r="AX440" s="31">
        <f t="shared" si="1259"/>
        <v>0</v>
      </c>
      <c r="AY440" s="31">
        <f>AY441</f>
        <v>0</v>
      </c>
      <c r="AZ440" s="31">
        <f>AZ441</f>
        <v>0</v>
      </c>
      <c r="BA440" s="31">
        <f>BA441</f>
        <v>0</v>
      </c>
      <c r="BB440" s="31">
        <f t="shared" si="1260"/>
        <v>0</v>
      </c>
      <c r="BC440" s="31">
        <f t="shared" si="1261"/>
        <v>0</v>
      </c>
      <c r="BD440" s="31">
        <f t="shared" si="1262"/>
        <v>0</v>
      </c>
      <c r="BE440" s="31">
        <f>BE441</f>
        <v>0</v>
      </c>
      <c r="BF440" s="31">
        <f>BF441</f>
        <v>0</v>
      </c>
      <c r="BG440" s="31">
        <f>BG441</f>
        <v>0</v>
      </c>
      <c r="BH440" s="31">
        <f t="shared" si="1263"/>
        <v>0</v>
      </c>
      <c r="BI440" s="31">
        <f t="shared" si="1264"/>
        <v>0</v>
      </c>
      <c r="BJ440" s="31">
        <f t="shared" si="1265"/>
        <v>0</v>
      </c>
      <c r="BK440" s="31">
        <f>BK441</f>
        <v>0</v>
      </c>
      <c r="BL440" s="31">
        <f>BL441</f>
        <v>0</v>
      </c>
      <c r="BM440" s="31">
        <f>BM441</f>
        <v>0</v>
      </c>
      <c r="BN440" s="31">
        <f t="shared" si="1266"/>
        <v>0</v>
      </c>
      <c r="BO440" s="31">
        <f t="shared" si="1267"/>
        <v>0</v>
      </c>
      <c r="BP440" s="31">
        <f t="shared" si="1268"/>
        <v>0</v>
      </c>
      <c r="BQ440" s="31">
        <f>BQ441</f>
        <v>0</v>
      </c>
      <c r="BR440" s="31">
        <f>BR441</f>
        <v>0</v>
      </c>
      <c r="BS440" s="31">
        <f t="shared" si="1269"/>
        <v>0</v>
      </c>
      <c r="BT440" s="31">
        <f t="shared" si="1270"/>
        <v>0</v>
      </c>
      <c r="BU440" s="31">
        <f t="shared" si="1271"/>
        <v>0</v>
      </c>
      <c r="BV440" s="31">
        <f>BV441</f>
        <v>0</v>
      </c>
      <c r="BW440" s="31">
        <f>BW441</f>
        <v>0</v>
      </c>
      <c r="BX440" s="31">
        <f t="shared" si="1272"/>
        <v>0</v>
      </c>
      <c r="BY440" s="31">
        <f t="shared" si="1273"/>
        <v>0</v>
      </c>
      <c r="BZ440" s="31">
        <f t="shared" si="1274"/>
        <v>0</v>
      </c>
      <c r="CA440" s="31">
        <f>CA441</f>
        <v>0</v>
      </c>
      <c r="CB440" s="31">
        <f>CB441</f>
        <v>0</v>
      </c>
      <c r="CC440" s="31">
        <f>CC441</f>
        <v>0</v>
      </c>
      <c r="CD440" s="31">
        <f t="shared" si="1333"/>
        <v>0</v>
      </c>
      <c r="CE440" s="31">
        <f t="shared" si="1334"/>
        <v>0</v>
      </c>
      <c r="CF440" s="31">
        <f t="shared" si="1335"/>
        <v>0</v>
      </c>
      <c r="CG440" s="31">
        <f>CG441</f>
        <v>0</v>
      </c>
      <c r="CH440" s="24">
        <v>0</v>
      </c>
      <c r="CI440" s="40"/>
      <c r="CN440" s="1" t="s">
        <v>30</v>
      </c>
    </row>
    <row r="441" ht="15" hidden="1">
      <c r="A441" s="16" t="s">
        <v>295</v>
      </c>
      <c r="B441" s="17">
        <v>610</v>
      </c>
      <c r="C441" s="16" t="s">
        <v>278</v>
      </c>
      <c r="D441" s="16" t="s">
        <v>67</v>
      </c>
      <c r="E441" s="39" t="s">
        <v>279</v>
      </c>
      <c r="F441" s="31"/>
      <c r="G441" s="31"/>
      <c r="H441" s="31"/>
      <c r="I441" s="31"/>
      <c r="J441" s="31"/>
      <c r="K441" s="31"/>
      <c r="L441" s="31">
        <f t="shared" si="1239"/>
        <v>0</v>
      </c>
      <c r="M441" s="31">
        <f t="shared" si="1240"/>
        <v>0</v>
      </c>
      <c r="N441" s="31">
        <f t="shared" si="1241"/>
        <v>0</v>
      </c>
      <c r="O441" s="31"/>
      <c r="P441" s="31"/>
      <c r="Q441" s="31"/>
      <c r="R441" s="31">
        <f t="shared" si="1242"/>
        <v>0</v>
      </c>
      <c r="S441" s="31">
        <f t="shared" si="1243"/>
        <v>0</v>
      </c>
      <c r="T441" s="31">
        <f t="shared" si="1244"/>
        <v>0</v>
      </c>
      <c r="U441" s="31"/>
      <c r="V441" s="31"/>
      <c r="W441" s="31"/>
      <c r="X441" s="31">
        <f t="shared" si="1245"/>
        <v>0</v>
      </c>
      <c r="Y441" s="31">
        <f t="shared" si="1246"/>
        <v>0</v>
      </c>
      <c r="Z441" s="31">
        <f t="shared" si="1247"/>
        <v>0</v>
      </c>
      <c r="AA441" s="31"/>
      <c r="AB441" s="31"/>
      <c r="AC441" s="31"/>
      <c r="AD441" s="31">
        <f t="shared" si="1248"/>
        <v>0</v>
      </c>
      <c r="AE441" s="31">
        <f t="shared" si="1249"/>
        <v>0</v>
      </c>
      <c r="AF441" s="31">
        <f t="shared" si="1250"/>
        <v>0</v>
      </c>
      <c r="AG441" s="31"/>
      <c r="AH441" s="31"/>
      <c r="AI441" s="31"/>
      <c r="AJ441" s="31">
        <f t="shared" si="1251"/>
        <v>0</v>
      </c>
      <c r="AK441" s="31">
        <f t="shared" si="1252"/>
        <v>0</v>
      </c>
      <c r="AL441" s="31">
        <f t="shared" si="1253"/>
        <v>0</v>
      </c>
      <c r="AM441" s="31"/>
      <c r="AN441" s="31"/>
      <c r="AO441" s="31"/>
      <c r="AP441" s="31">
        <f t="shared" si="1254"/>
        <v>0</v>
      </c>
      <c r="AQ441" s="31">
        <f t="shared" si="1255"/>
        <v>0</v>
      </c>
      <c r="AR441" s="31">
        <f t="shared" si="1256"/>
        <v>0</v>
      </c>
      <c r="AS441" s="31"/>
      <c r="AT441" s="31"/>
      <c r="AU441" s="31"/>
      <c r="AV441" s="31">
        <f t="shared" si="1257"/>
        <v>0</v>
      </c>
      <c r="AW441" s="31">
        <f t="shared" si="1258"/>
        <v>0</v>
      </c>
      <c r="AX441" s="31">
        <f t="shared" si="1259"/>
        <v>0</v>
      </c>
      <c r="AY441" s="31"/>
      <c r="AZ441" s="31"/>
      <c r="BA441" s="31"/>
      <c r="BB441" s="31">
        <f t="shared" si="1260"/>
        <v>0</v>
      </c>
      <c r="BC441" s="31">
        <f t="shared" si="1261"/>
        <v>0</v>
      </c>
      <c r="BD441" s="31">
        <f t="shared" si="1262"/>
        <v>0</v>
      </c>
      <c r="BE441" s="31"/>
      <c r="BF441" s="31"/>
      <c r="BG441" s="31"/>
      <c r="BH441" s="31">
        <f t="shared" si="1263"/>
        <v>0</v>
      </c>
      <c r="BI441" s="31">
        <f t="shared" si="1264"/>
        <v>0</v>
      </c>
      <c r="BJ441" s="31">
        <f t="shared" si="1265"/>
        <v>0</v>
      </c>
      <c r="BK441" s="31"/>
      <c r="BL441" s="31"/>
      <c r="BM441" s="31"/>
      <c r="BN441" s="31">
        <f t="shared" si="1266"/>
        <v>0</v>
      </c>
      <c r="BO441" s="31">
        <f t="shared" si="1267"/>
        <v>0</v>
      </c>
      <c r="BP441" s="31">
        <f t="shared" si="1268"/>
        <v>0</v>
      </c>
      <c r="BQ441" s="31"/>
      <c r="BR441" s="31"/>
      <c r="BS441" s="31">
        <f t="shared" si="1269"/>
        <v>0</v>
      </c>
      <c r="BT441" s="31">
        <f t="shared" si="1270"/>
        <v>0</v>
      </c>
      <c r="BU441" s="31">
        <f t="shared" si="1271"/>
        <v>0</v>
      </c>
      <c r="BV441" s="31"/>
      <c r="BW441" s="31"/>
      <c r="BX441" s="31">
        <f t="shared" si="1272"/>
        <v>0</v>
      </c>
      <c r="BY441" s="31">
        <f t="shared" si="1273"/>
        <v>0</v>
      </c>
      <c r="BZ441" s="31">
        <f t="shared" si="1274"/>
        <v>0</v>
      </c>
      <c r="CA441" s="31"/>
      <c r="CB441" s="31"/>
      <c r="CC441" s="31"/>
      <c r="CD441" s="31">
        <f t="shared" si="1333"/>
        <v>0</v>
      </c>
      <c r="CE441" s="31">
        <f t="shared" si="1334"/>
        <v>0</v>
      </c>
      <c r="CF441" s="31">
        <f t="shared" si="1335"/>
        <v>0</v>
      </c>
      <c r="CG441" s="31"/>
      <c r="CH441" s="24">
        <v>0</v>
      </c>
      <c r="CI441" s="40"/>
    </row>
    <row r="442" ht="15">
      <c r="A442" s="16" t="s">
        <v>295</v>
      </c>
      <c r="B442" s="17">
        <v>620</v>
      </c>
      <c r="C442" s="16"/>
      <c r="D442" s="16"/>
      <c r="E442" s="39" t="s">
        <v>46</v>
      </c>
      <c r="F442" s="31">
        <f>F443</f>
        <v>17782.799999999999</v>
      </c>
      <c r="G442" s="31">
        <f>G443</f>
        <v>11764</v>
      </c>
      <c r="H442" s="31">
        <f>H443</f>
        <v>11764</v>
      </c>
      <c r="I442" s="31">
        <f>I443</f>
        <v>0</v>
      </c>
      <c r="J442" s="31">
        <f>J443</f>
        <v>0</v>
      </c>
      <c r="K442" s="31">
        <f>K443</f>
        <v>0</v>
      </c>
      <c r="L442" s="31">
        <f t="shared" si="1239"/>
        <v>17782.799999999999</v>
      </c>
      <c r="M442" s="31">
        <f t="shared" si="1240"/>
        <v>11764</v>
      </c>
      <c r="N442" s="31">
        <f t="shared" si="1241"/>
        <v>11764</v>
      </c>
      <c r="O442" s="31">
        <f>O443</f>
        <v>18704.245999999999</v>
      </c>
      <c r="P442" s="31">
        <f>P443</f>
        <v>0</v>
      </c>
      <c r="Q442" s="31">
        <f>Q443</f>
        <v>0</v>
      </c>
      <c r="R442" s="31">
        <f t="shared" si="1242"/>
        <v>36487.046000000002</v>
      </c>
      <c r="S442" s="31">
        <f t="shared" si="1243"/>
        <v>11764</v>
      </c>
      <c r="T442" s="31">
        <f t="shared" si="1244"/>
        <v>11764</v>
      </c>
      <c r="U442" s="31">
        <f>U443</f>
        <v>0</v>
      </c>
      <c r="V442" s="31">
        <f>V443</f>
        <v>0</v>
      </c>
      <c r="W442" s="31">
        <f>W443</f>
        <v>0</v>
      </c>
      <c r="X442" s="31">
        <f t="shared" si="1245"/>
        <v>36487.046000000002</v>
      </c>
      <c r="Y442" s="31">
        <f t="shared" si="1246"/>
        <v>11764</v>
      </c>
      <c r="Z442" s="31">
        <f t="shared" si="1247"/>
        <v>11764</v>
      </c>
      <c r="AA442" s="31">
        <f>AA443</f>
        <v>0</v>
      </c>
      <c r="AB442" s="31">
        <f>AB443</f>
        <v>0</v>
      </c>
      <c r="AC442" s="31">
        <f>AC443</f>
        <v>0</v>
      </c>
      <c r="AD442" s="31">
        <f t="shared" si="1248"/>
        <v>36487.046000000002</v>
      </c>
      <c r="AE442" s="31">
        <f t="shared" si="1249"/>
        <v>11764</v>
      </c>
      <c r="AF442" s="31">
        <f t="shared" si="1250"/>
        <v>11764</v>
      </c>
      <c r="AG442" s="31">
        <f>AG443</f>
        <v>0</v>
      </c>
      <c r="AH442" s="31">
        <f>AH443</f>
        <v>0</v>
      </c>
      <c r="AI442" s="31">
        <f>AI443</f>
        <v>0</v>
      </c>
      <c r="AJ442" s="31">
        <f t="shared" si="1251"/>
        <v>36487.046000000002</v>
      </c>
      <c r="AK442" s="31">
        <f t="shared" si="1252"/>
        <v>11764</v>
      </c>
      <c r="AL442" s="31">
        <f t="shared" si="1253"/>
        <v>11764</v>
      </c>
      <c r="AM442" s="31">
        <f>AM443</f>
        <v>2881.9830000000002</v>
      </c>
      <c r="AN442" s="31">
        <f>AN443</f>
        <v>0</v>
      </c>
      <c r="AO442" s="31">
        <f>AO443</f>
        <v>0</v>
      </c>
      <c r="AP442" s="31">
        <f t="shared" si="1254"/>
        <v>39369.029000000002</v>
      </c>
      <c r="AQ442" s="31">
        <f t="shared" si="1255"/>
        <v>11764</v>
      </c>
      <c r="AR442" s="31">
        <f t="shared" si="1256"/>
        <v>11764</v>
      </c>
      <c r="AS442" s="31">
        <f>AS443</f>
        <v>0</v>
      </c>
      <c r="AT442" s="31">
        <f>AT443</f>
        <v>0</v>
      </c>
      <c r="AU442" s="31">
        <f>AU443</f>
        <v>0</v>
      </c>
      <c r="AV442" s="31">
        <f t="shared" si="1257"/>
        <v>39369.029000000002</v>
      </c>
      <c r="AW442" s="31">
        <f t="shared" si="1258"/>
        <v>11764</v>
      </c>
      <c r="AX442" s="31">
        <f t="shared" si="1259"/>
        <v>11764</v>
      </c>
      <c r="AY442" s="31">
        <f>AY443</f>
        <v>0</v>
      </c>
      <c r="AZ442" s="31">
        <f>AZ443</f>
        <v>0</v>
      </c>
      <c r="BA442" s="31">
        <f>BA443</f>
        <v>0</v>
      </c>
      <c r="BB442" s="31">
        <f t="shared" si="1260"/>
        <v>39369.029000000002</v>
      </c>
      <c r="BC442" s="31">
        <f t="shared" si="1261"/>
        <v>11764</v>
      </c>
      <c r="BD442" s="31">
        <f t="shared" si="1262"/>
        <v>11764</v>
      </c>
      <c r="BE442" s="31">
        <f>BE443</f>
        <v>0</v>
      </c>
      <c r="BF442" s="31">
        <f>BF443</f>
        <v>0</v>
      </c>
      <c r="BG442" s="31">
        <f>BG443</f>
        <v>0</v>
      </c>
      <c r="BH442" s="31">
        <f t="shared" si="1263"/>
        <v>39369.029000000002</v>
      </c>
      <c r="BI442" s="31">
        <f t="shared" si="1264"/>
        <v>11764</v>
      </c>
      <c r="BJ442" s="31">
        <f t="shared" si="1265"/>
        <v>11764</v>
      </c>
      <c r="BK442" s="31">
        <f>BK443</f>
        <v>0</v>
      </c>
      <c r="BL442" s="31">
        <f>BL443</f>
        <v>0</v>
      </c>
      <c r="BM442" s="31">
        <f>BM443</f>
        <v>0</v>
      </c>
      <c r="BN442" s="31">
        <f t="shared" si="1266"/>
        <v>39369.029000000002</v>
      </c>
      <c r="BO442" s="31">
        <f t="shared" si="1267"/>
        <v>11764</v>
      </c>
      <c r="BP442" s="31">
        <f t="shared" si="1268"/>
        <v>11764</v>
      </c>
      <c r="BQ442" s="31">
        <f>BQ443</f>
        <v>0</v>
      </c>
      <c r="BR442" s="31">
        <f>BR443</f>
        <v>0</v>
      </c>
      <c r="BS442" s="31">
        <f t="shared" si="1269"/>
        <v>39369.029000000002</v>
      </c>
      <c r="BT442" s="31">
        <f t="shared" si="1270"/>
        <v>11764</v>
      </c>
      <c r="BU442" s="31">
        <f t="shared" si="1271"/>
        <v>11764</v>
      </c>
      <c r="BV442" s="31">
        <f>BV443</f>
        <v>0</v>
      </c>
      <c r="BW442" s="31">
        <f>BW443</f>
        <v>0</v>
      </c>
      <c r="BX442" s="31">
        <f t="shared" si="1272"/>
        <v>39369.029000000002</v>
      </c>
      <c r="BY442" s="31">
        <f t="shared" si="1273"/>
        <v>11764</v>
      </c>
      <c r="BZ442" s="31">
        <f t="shared" si="1274"/>
        <v>11764</v>
      </c>
      <c r="CA442" s="31">
        <f>CA443</f>
        <v>0</v>
      </c>
      <c r="CB442" s="31">
        <f>CB443</f>
        <v>0</v>
      </c>
      <c r="CC442" s="31">
        <f>CC443</f>
        <v>0</v>
      </c>
      <c r="CD442" s="31">
        <f t="shared" si="1333"/>
        <v>39369.029000000002</v>
      </c>
      <c r="CE442" s="31">
        <f t="shared" si="1334"/>
        <v>11764</v>
      </c>
      <c r="CF442" s="31">
        <f t="shared" si="1335"/>
        <v>11764</v>
      </c>
      <c r="CG442" s="31">
        <f>CG443</f>
        <v>0</v>
      </c>
      <c r="CH442" s="24"/>
      <c r="CI442" s="40"/>
      <c r="CN442" s="1" t="s">
        <v>30</v>
      </c>
    </row>
    <row r="443" ht="15">
      <c r="A443" s="16" t="s">
        <v>295</v>
      </c>
      <c r="B443" s="17">
        <v>620</v>
      </c>
      <c r="C443" s="16" t="s">
        <v>278</v>
      </c>
      <c r="D443" s="16" t="s">
        <v>42</v>
      </c>
      <c r="E443" s="39" t="s">
        <v>291</v>
      </c>
      <c r="F443" s="31">
        <v>17782.799999999999</v>
      </c>
      <c r="G443" s="31">
        <v>11764</v>
      </c>
      <c r="H443" s="31">
        <v>11764</v>
      </c>
      <c r="I443" s="31"/>
      <c r="J443" s="31"/>
      <c r="K443" s="31"/>
      <c r="L443" s="31">
        <f t="shared" si="1239"/>
        <v>17782.799999999999</v>
      </c>
      <c r="M443" s="31">
        <f t="shared" si="1240"/>
        <v>11764</v>
      </c>
      <c r="N443" s="31">
        <f t="shared" si="1241"/>
        <v>11764</v>
      </c>
      <c r="O443" s="31">
        <f>4310.846+14393.4</f>
        <v>18704.245999999999</v>
      </c>
      <c r="P443" s="31"/>
      <c r="Q443" s="31"/>
      <c r="R443" s="31">
        <f t="shared" si="1242"/>
        <v>36487.046000000002</v>
      </c>
      <c r="S443" s="31">
        <f t="shared" si="1243"/>
        <v>11764</v>
      </c>
      <c r="T443" s="31">
        <f t="shared" si="1244"/>
        <v>11764</v>
      </c>
      <c r="U443" s="31"/>
      <c r="V443" s="31"/>
      <c r="W443" s="31"/>
      <c r="X443" s="31">
        <f t="shared" si="1245"/>
        <v>36487.046000000002</v>
      </c>
      <c r="Y443" s="31">
        <f t="shared" si="1246"/>
        <v>11764</v>
      </c>
      <c r="Z443" s="31">
        <f t="shared" si="1247"/>
        <v>11764</v>
      </c>
      <c r="AA443" s="31"/>
      <c r="AB443" s="31"/>
      <c r="AC443" s="31"/>
      <c r="AD443" s="31">
        <f t="shared" si="1248"/>
        <v>36487.046000000002</v>
      </c>
      <c r="AE443" s="31">
        <f t="shared" si="1249"/>
        <v>11764</v>
      </c>
      <c r="AF443" s="31">
        <f t="shared" si="1250"/>
        <v>11764</v>
      </c>
      <c r="AG443" s="31"/>
      <c r="AH443" s="31"/>
      <c r="AI443" s="31"/>
      <c r="AJ443" s="31">
        <f t="shared" si="1251"/>
        <v>36487.046000000002</v>
      </c>
      <c r="AK443" s="31">
        <f t="shared" si="1252"/>
        <v>11764</v>
      </c>
      <c r="AL443" s="31">
        <f t="shared" si="1253"/>
        <v>11764</v>
      </c>
      <c r="AM443" s="31">
        <f>-3000.008+5881.991</f>
        <v>2881.9830000000002</v>
      </c>
      <c r="AN443" s="31"/>
      <c r="AO443" s="31"/>
      <c r="AP443" s="31">
        <f t="shared" si="1254"/>
        <v>39369.029000000002</v>
      </c>
      <c r="AQ443" s="31">
        <f t="shared" si="1255"/>
        <v>11764</v>
      </c>
      <c r="AR443" s="31">
        <f t="shared" si="1256"/>
        <v>11764</v>
      </c>
      <c r="AS443" s="31"/>
      <c r="AT443" s="31"/>
      <c r="AU443" s="31"/>
      <c r="AV443" s="31">
        <f t="shared" si="1257"/>
        <v>39369.029000000002</v>
      </c>
      <c r="AW443" s="31">
        <f t="shared" si="1258"/>
        <v>11764</v>
      </c>
      <c r="AX443" s="31">
        <f t="shared" si="1259"/>
        <v>11764</v>
      </c>
      <c r="AY443" s="31"/>
      <c r="AZ443" s="31"/>
      <c r="BA443" s="31"/>
      <c r="BB443" s="31">
        <f t="shared" si="1260"/>
        <v>39369.029000000002</v>
      </c>
      <c r="BC443" s="31">
        <f t="shared" si="1261"/>
        <v>11764</v>
      </c>
      <c r="BD443" s="31">
        <f t="shared" si="1262"/>
        <v>11764</v>
      </c>
      <c r="BE443" s="31"/>
      <c r="BF443" s="31"/>
      <c r="BG443" s="31"/>
      <c r="BH443" s="31">
        <f t="shared" si="1263"/>
        <v>39369.029000000002</v>
      </c>
      <c r="BI443" s="31">
        <f t="shared" si="1264"/>
        <v>11764</v>
      </c>
      <c r="BJ443" s="31">
        <f t="shared" si="1265"/>
        <v>11764</v>
      </c>
      <c r="BK443" s="31"/>
      <c r="BL443" s="31"/>
      <c r="BM443" s="31"/>
      <c r="BN443" s="31">
        <f t="shared" si="1266"/>
        <v>39369.029000000002</v>
      </c>
      <c r="BO443" s="31">
        <f t="shared" si="1267"/>
        <v>11764</v>
      </c>
      <c r="BP443" s="31">
        <f t="shared" si="1268"/>
        <v>11764</v>
      </c>
      <c r="BQ443" s="31"/>
      <c r="BR443" s="31"/>
      <c r="BS443" s="31">
        <f t="shared" si="1269"/>
        <v>39369.029000000002</v>
      </c>
      <c r="BT443" s="31">
        <f t="shared" si="1270"/>
        <v>11764</v>
      </c>
      <c r="BU443" s="31">
        <f t="shared" si="1271"/>
        <v>11764</v>
      </c>
      <c r="BV443" s="31"/>
      <c r="BW443" s="31"/>
      <c r="BX443" s="31">
        <f t="shared" si="1272"/>
        <v>39369.029000000002</v>
      </c>
      <c r="BY443" s="31">
        <f t="shared" si="1273"/>
        <v>11764</v>
      </c>
      <c r="BZ443" s="31">
        <f t="shared" si="1274"/>
        <v>11764</v>
      </c>
      <c r="CA443" s="31"/>
      <c r="CB443" s="31"/>
      <c r="CC443" s="31"/>
      <c r="CD443" s="31">
        <f t="shared" si="1333"/>
        <v>39369.029000000002</v>
      </c>
      <c r="CE443" s="31">
        <f t="shared" si="1334"/>
        <v>11764</v>
      </c>
      <c r="CF443" s="31">
        <f t="shared" si="1335"/>
        <v>11764</v>
      </c>
      <c r="CG443" s="31"/>
      <c r="CH443" s="24"/>
      <c r="CI443" s="40"/>
    </row>
    <row r="444" ht="39.549999999999997">
      <c r="A444" s="16" t="s">
        <v>297</v>
      </c>
      <c r="B444" s="17"/>
      <c r="C444" s="16"/>
      <c r="D444" s="16"/>
      <c r="E444" s="39" t="s">
        <v>298</v>
      </c>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f t="shared" ref="BE444:BE450" si="1336">BE445</f>
        <v>3081.326</v>
      </c>
      <c r="BF444" s="31">
        <f t="shared" ref="BF444:BF450" si="1337">BF445</f>
        <v>0</v>
      </c>
      <c r="BG444" s="31">
        <f t="shared" ref="BG444:BG450" si="1338">BG445</f>
        <v>0</v>
      </c>
      <c r="BH444" s="31">
        <f t="shared" si="1263"/>
        <v>3081.326</v>
      </c>
      <c r="BI444" s="31">
        <f t="shared" si="1264"/>
        <v>0</v>
      </c>
      <c r="BJ444" s="31">
        <f t="shared" si="1265"/>
        <v>0</v>
      </c>
      <c r="BK444" s="31">
        <f t="shared" ref="BK444:BK445" si="1339">BK445</f>
        <v>2455.4000000000001</v>
      </c>
      <c r="BL444" s="31">
        <f t="shared" ref="BL444:BL445" si="1340">BL445</f>
        <v>0</v>
      </c>
      <c r="BM444" s="31">
        <f t="shared" ref="BM444:BM445" si="1341">BM445</f>
        <v>0</v>
      </c>
      <c r="BN444" s="31">
        <f t="shared" si="1266"/>
        <v>5536.7260000000006</v>
      </c>
      <c r="BO444" s="31">
        <f t="shared" si="1267"/>
        <v>0</v>
      </c>
      <c r="BP444" s="31">
        <f t="shared" si="1268"/>
        <v>0</v>
      </c>
      <c r="BQ444" s="31">
        <f t="shared" ref="BQ444:BQ445" si="1342">BQ445</f>
        <v>0</v>
      </c>
      <c r="BR444" s="31">
        <f t="shared" ref="BR444:BR445" si="1343">BR445</f>
        <v>0</v>
      </c>
      <c r="BS444" s="31">
        <f t="shared" si="1269"/>
        <v>5536.7260000000006</v>
      </c>
      <c r="BT444" s="31">
        <f t="shared" si="1270"/>
        <v>0</v>
      </c>
      <c r="BU444" s="31">
        <f t="shared" si="1271"/>
        <v>0</v>
      </c>
      <c r="BV444" s="31">
        <f t="shared" ref="BV444:BV445" si="1344">BV445</f>
        <v>0</v>
      </c>
      <c r="BW444" s="31">
        <f t="shared" ref="BW444:BW445" si="1345">BW445</f>
        <v>0</v>
      </c>
      <c r="BX444" s="31">
        <f t="shared" si="1272"/>
        <v>5536.7260000000006</v>
      </c>
      <c r="BY444" s="31">
        <f t="shared" si="1273"/>
        <v>0</v>
      </c>
      <c r="BZ444" s="31">
        <f t="shared" si="1274"/>
        <v>0</v>
      </c>
      <c r="CA444" s="31">
        <f t="shared" ref="CA444:CA445" si="1346">CA445</f>
        <v>0</v>
      </c>
      <c r="CB444" s="31">
        <f t="shared" ref="CB444:CB445" si="1347">CB445</f>
        <v>0</v>
      </c>
      <c r="CC444" s="31">
        <f t="shared" ref="CC444:CC445" si="1348">CC445</f>
        <v>0</v>
      </c>
      <c r="CD444" s="31">
        <f t="shared" si="1333"/>
        <v>5536.7260000000006</v>
      </c>
      <c r="CE444" s="31">
        <f t="shared" si="1334"/>
        <v>0</v>
      </c>
      <c r="CF444" s="31">
        <f t="shared" si="1335"/>
        <v>0</v>
      </c>
      <c r="CG444" s="31">
        <f t="shared" ref="CG444:CG445" si="1349">CG445</f>
        <v>0</v>
      </c>
      <c r="CH444" s="24"/>
      <c r="CI444" s="40"/>
    </row>
    <row r="445" ht="43.75">
      <c r="A445" s="16" t="s">
        <v>297</v>
      </c>
      <c r="B445" s="17">
        <v>600</v>
      </c>
      <c r="C445" s="16"/>
      <c r="D445" s="16"/>
      <c r="E445" s="39" t="s">
        <v>45</v>
      </c>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f t="shared" si="1336"/>
        <v>3081.326</v>
      </c>
      <c r="BF445" s="31">
        <f t="shared" si="1337"/>
        <v>0</v>
      </c>
      <c r="BG445" s="31">
        <f t="shared" si="1338"/>
        <v>0</v>
      </c>
      <c r="BH445" s="31">
        <f t="shared" si="1263"/>
        <v>3081.326</v>
      </c>
      <c r="BI445" s="31">
        <f t="shared" si="1264"/>
        <v>0</v>
      </c>
      <c r="BJ445" s="31">
        <f t="shared" si="1265"/>
        <v>0</v>
      </c>
      <c r="BK445" s="31">
        <f t="shared" si="1339"/>
        <v>2455.4000000000001</v>
      </c>
      <c r="BL445" s="31">
        <f t="shared" si="1340"/>
        <v>0</v>
      </c>
      <c r="BM445" s="31">
        <f t="shared" si="1341"/>
        <v>0</v>
      </c>
      <c r="BN445" s="31">
        <f t="shared" si="1266"/>
        <v>5536.7260000000006</v>
      </c>
      <c r="BO445" s="31">
        <f t="shared" si="1267"/>
        <v>0</v>
      </c>
      <c r="BP445" s="31">
        <f t="shared" si="1268"/>
        <v>0</v>
      </c>
      <c r="BQ445" s="31">
        <f t="shared" si="1342"/>
        <v>0</v>
      </c>
      <c r="BR445" s="31">
        <f t="shared" si="1343"/>
        <v>0</v>
      </c>
      <c r="BS445" s="31">
        <f t="shared" si="1269"/>
        <v>5536.7260000000006</v>
      </c>
      <c r="BT445" s="31">
        <f t="shared" si="1270"/>
        <v>0</v>
      </c>
      <c r="BU445" s="31">
        <f t="shared" si="1271"/>
        <v>0</v>
      </c>
      <c r="BV445" s="31">
        <f t="shared" si="1344"/>
        <v>0</v>
      </c>
      <c r="BW445" s="31">
        <f t="shared" si="1345"/>
        <v>0</v>
      </c>
      <c r="BX445" s="31">
        <f t="shared" si="1272"/>
        <v>5536.7260000000006</v>
      </c>
      <c r="BY445" s="31">
        <f t="shared" si="1273"/>
        <v>0</v>
      </c>
      <c r="BZ445" s="31">
        <f t="shared" si="1274"/>
        <v>0</v>
      </c>
      <c r="CA445" s="31">
        <f t="shared" si="1346"/>
        <v>0</v>
      </c>
      <c r="CB445" s="31">
        <f t="shared" si="1347"/>
        <v>0</v>
      </c>
      <c r="CC445" s="31">
        <f t="shared" si="1348"/>
        <v>0</v>
      </c>
      <c r="CD445" s="31">
        <f t="shared" si="1333"/>
        <v>5536.7260000000006</v>
      </c>
      <c r="CE445" s="31">
        <f t="shared" si="1334"/>
        <v>0</v>
      </c>
      <c r="CF445" s="31">
        <f t="shared" si="1335"/>
        <v>0</v>
      </c>
      <c r="CG445" s="31">
        <f t="shared" si="1349"/>
        <v>0</v>
      </c>
      <c r="CH445" s="24"/>
      <c r="CI445" s="40"/>
    </row>
    <row r="446" ht="15">
      <c r="A446" s="16" t="s">
        <v>297</v>
      </c>
      <c r="B446" s="17">
        <v>620</v>
      </c>
      <c r="C446" s="16"/>
      <c r="D446" s="16"/>
      <c r="E446" s="39" t="s">
        <v>46</v>
      </c>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f t="shared" si="1336"/>
        <v>3081.326</v>
      </c>
      <c r="BF446" s="31">
        <f t="shared" si="1337"/>
        <v>0</v>
      </c>
      <c r="BG446" s="31">
        <f t="shared" si="1338"/>
        <v>0</v>
      </c>
      <c r="BH446" s="31">
        <f t="shared" si="1263"/>
        <v>3081.326</v>
      </c>
      <c r="BI446" s="31">
        <f t="shared" si="1264"/>
        <v>0</v>
      </c>
      <c r="BJ446" s="31">
        <f t="shared" si="1265"/>
        <v>0</v>
      </c>
      <c r="BK446" s="31">
        <f>BK447+BK448</f>
        <v>2455.4000000000001</v>
      </c>
      <c r="BL446" s="31">
        <f>BL447+BL448</f>
        <v>0</v>
      </c>
      <c r="BM446" s="31">
        <f>BM447+BM448</f>
        <v>0</v>
      </c>
      <c r="BN446" s="31">
        <f t="shared" si="1266"/>
        <v>5536.7260000000006</v>
      </c>
      <c r="BO446" s="31">
        <f t="shared" si="1267"/>
        <v>0</v>
      </c>
      <c r="BP446" s="31">
        <f t="shared" si="1268"/>
        <v>0</v>
      </c>
      <c r="BQ446" s="31">
        <f>BQ447+BQ448</f>
        <v>0</v>
      </c>
      <c r="BR446" s="31">
        <f>BR447+BR448</f>
        <v>0</v>
      </c>
      <c r="BS446" s="31">
        <f t="shared" si="1269"/>
        <v>5536.7260000000006</v>
      </c>
      <c r="BT446" s="31">
        <f t="shared" si="1270"/>
        <v>0</v>
      </c>
      <c r="BU446" s="31">
        <f t="shared" si="1271"/>
        <v>0</v>
      </c>
      <c r="BV446" s="31">
        <f>BV447+BV448</f>
        <v>0</v>
      </c>
      <c r="BW446" s="31">
        <f>BW447+BW448</f>
        <v>0</v>
      </c>
      <c r="BX446" s="31">
        <f t="shared" si="1272"/>
        <v>5536.7260000000006</v>
      </c>
      <c r="BY446" s="31">
        <f t="shared" si="1273"/>
        <v>0</v>
      </c>
      <c r="BZ446" s="31">
        <f t="shared" si="1274"/>
        <v>0</v>
      </c>
      <c r="CA446" s="31">
        <f>CA447+CA448</f>
        <v>0</v>
      </c>
      <c r="CB446" s="31">
        <f>CB447+CB448</f>
        <v>0</v>
      </c>
      <c r="CC446" s="31">
        <f>CC447+CC448</f>
        <v>0</v>
      </c>
      <c r="CD446" s="31">
        <f t="shared" si="1333"/>
        <v>5536.7260000000006</v>
      </c>
      <c r="CE446" s="31">
        <f t="shared" si="1334"/>
        <v>0</v>
      </c>
      <c r="CF446" s="31">
        <f t="shared" si="1335"/>
        <v>0</v>
      </c>
      <c r="CG446" s="31">
        <f>CG447+CG448</f>
        <v>0</v>
      </c>
      <c r="CH446" s="24"/>
      <c r="CI446" s="40"/>
    </row>
    <row r="447" ht="15">
      <c r="A447" s="16" t="s">
        <v>297</v>
      </c>
      <c r="B447" s="17">
        <v>620</v>
      </c>
      <c r="C447" s="16" t="s">
        <v>278</v>
      </c>
      <c r="D447" s="16" t="s">
        <v>42</v>
      </c>
      <c r="E447" s="39" t="s">
        <v>291</v>
      </c>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v>3081.326</v>
      </c>
      <c r="BF447" s="31"/>
      <c r="BG447" s="31"/>
      <c r="BH447" s="31">
        <f t="shared" si="1263"/>
        <v>3081.326</v>
      </c>
      <c r="BI447" s="31">
        <f t="shared" si="1264"/>
        <v>0</v>
      </c>
      <c r="BJ447" s="31">
        <f t="shared" si="1265"/>
        <v>0</v>
      </c>
      <c r="BK447" s="31"/>
      <c r="BL447" s="31"/>
      <c r="BM447" s="31"/>
      <c r="BN447" s="31">
        <f t="shared" si="1266"/>
        <v>3081.326</v>
      </c>
      <c r="BO447" s="31">
        <f t="shared" si="1267"/>
        <v>0</v>
      </c>
      <c r="BP447" s="31">
        <f t="shared" si="1268"/>
        <v>0</v>
      </c>
      <c r="BQ447" s="31"/>
      <c r="BR447" s="31"/>
      <c r="BS447" s="31">
        <f t="shared" si="1269"/>
        <v>3081.326</v>
      </c>
      <c r="BT447" s="31">
        <f t="shared" si="1270"/>
        <v>0</v>
      </c>
      <c r="BU447" s="31">
        <f t="shared" si="1271"/>
        <v>0</v>
      </c>
      <c r="BV447" s="31"/>
      <c r="BW447" s="31"/>
      <c r="BX447" s="31">
        <f t="shared" si="1272"/>
        <v>3081.326</v>
      </c>
      <c r="BY447" s="31">
        <f t="shared" si="1273"/>
        <v>0</v>
      </c>
      <c r="BZ447" s="31">
        <f t="shared" si="1274"/>
        <v>0</v>
      </c>
      <c r="CA447" s="31"/>
      <c r="CB447" s="31"/>
      <c r="CC447" s="31"/>
      <c r="CD447" s="31">
        <f t="shared" si="1333"/>
        <v>3081.326</v>
      </c>
      <c r="CE447" s="31">
        <f t="shared" si="1334"/>
        <v>0</v>
      </c>
      <c r="CF447" s="31">
        <f t="shared" si="1335"/>
        <v>0</v>
      </c>
      <c r="CG447" s="31"/>
      <c r="CH447" s="24"/>
      <c r="CI447" s="40"/>
    </row>
    <row r="448" ht="15">
      <c r="A448" s="16" t="s">
        <v>297</v>
      </c>
      <c r="B448" s="17">
        <v>620</v>
      </c>
      <c r="C448" s="16" t="s">
        <v>278</v>
      </c>
      <c r="D448" s="16" t="s">
        <v>67</v>
      </c>
      <c r="E448" s="39" t="s">
        <v>279</v>
      </c>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v>2455.4000000000001</v>
      </c>
      <c r="BL448" s="31"/>
      <c r="BM448" s="31"/>
      <c r="BN448" s="31">
        <f t="shared" si="1266"/>
        <v>2455.4000000000001</v>
      </c>
      <c r="BO448" s="31">
        <f t="shared" si="1267"/>
        <v>0</v>
      </c>
      <c r="BP448" s="31">
        <f t="shared" si="1268"/>
        <v>0</v>
      </c>
      <c r="BQ448" s="31"/>
      <c r="BR448" s="31"/>
      <c r="BS448" s="31">
        <f t="shared" si="1269"/>
        <v>2455.4000000000001</v>
      </c>
      <c r="BT448" s="31">
        <f t="shared" si="1270"/>
        <v>0</v>
      </c>
      <c r="BU448" s="31">
        <f t="shared" si="1271"/>
        <v>0</v>
      </c>
      <c r="BV448" s="31"/>
      <c r="BW448" s="31"/>
      <c r="BX448" s="31">
        <f t="shared" si="1272"/>
        <v>2455.4000000000001</v>
      </c>
      <c r="BY448" s="31">
        <f t="shared" si="1273"/>
        <v>0</v>
      </c>
      <c r="BZ448" s="31">
        <f t="shared" si="1274"/>
        <v>0</v>
      </c>
      <c r="CA448" s="31"/>
      <c r="CB448" s="31"/>
      <c r="CC448" s="31"/>
      <c r="CD448" s="31">
        <f t="shared" si="1333"/>
        <v>2455.4000000000001</v>
      </c>
      <c r="CE448" s="31">
        <f t="shared" si="1334"/>
        <v>0</v>
      </c>
      <c r="CF448" s="31">
        <f t="shared" si="1335"/>
        <v>0</v>
      </c>
      <c r="CG448" s="31"/>
      <c r="CH448" s="24"/>
      <c r="CI448" s="40"/>
    </row>
    <row r="449" ht="43.75">
      <c r="A449" s="41" t="s">
        <v>299</v>
      </c>
      <c r="B449" s="41"/>
      <c r="C449" s="39"/>
      <c r="D449" s="16"/>
      <c r="E449" s="39" t="s">
        <v>300</v>
      </c>
      <c r="F449" s="31"/>
      <c r="G449" s="31"/>
      <c r="H449" s="31"/>
      <c r="I449" s="31">
        <f t="shared" ref="I449:I450" si="1350">I450</f>
        <v>7464</v>
      </c>
      <c r="J449" s="31">
        <f t="shared" ref="J449:J450" si="1351">J450</f>
        <v>0</v>
      </c>
      <c r="K449" s="31">
        <f t="shared" ref="K449:K450" si="1352">K450</f>
        <v>0</v>
      </c>
      <c r="L449" s="31">
        <f t="shared" si="1239"/>
        <v>7464</v>
      </c>
      <c r="M449" s="31">
        <f t="shared" si="1240"/>
        <v>0</v>
      </c>
      <c r="N449" s="31">
        <f t="shared" si="1241"/>
        <v>0</v>
      </c>
      <c r="O449" s="31">
        <f t="shared" ref="O449:O450" si="1353">O450</f>
        <v>0</v>
      </c>
      <c r="P449" s="31">
        <f t="shared" ref="P449:P450" si="1354">P450</f>
        <v>0</v>
      </c>
      <c r="Q449" s="31">
        <f t="shared" ref="Q449:Q450" si="1355">Q450</f>
        <v>0</v>
      </c>
      <c r="R449" s="31">
        <f t="shared" si="1242"/>
        <v>7464</v>
      </c>
      <c r="S449" s="31">
        <f t="shared" si="1243"/>
        <v>0</v>
      </c>
      <c r="T449" s="31">
        <f t="shared" si="1244"/>
        <v>0</v>
      </c>
      <c r="U449" s="31">
        <f t="shared" ref="U449:U450" si="1356">U450</f>
        <v>0</v>
      </c>
      <c r="V449" s="31">
        <f t="shared" ref="V449:V450" si="1357">V450</f>
        <v>0</v>
      </c>
      <c r="W449" s="31">
        <f t="shared" ref="W449:W450" si="1358">W450</f>
        <v>0</v>
      </c>
      <c r="X449" s="31">
        <f t="shared" si="1245"/>
        <v>7464</v>
      </c>
      <c r="Y449" s="31">
        <f t="shared" si="1246"/>
        <v>0</v>
      </c>
      <c r="Z449" s="31">
        <f t="shared" si="1247"/>
        <v>0</v>
      </c>
      <c r="AA449" s="31">
        <f t="shared" ref="AA449:AA450" si="1359">AA450</f>
        <v>0</v>
      </c>
      <c r="AB449" s="31">
        <f t="shared" ref="AB449:AB450" si="1360">AB450</f>
        <v>0</v>
      </c>
      <c r="AC449" s="31">
        <f t="shared" ref="AC449:AC450" si="1361">AC450</f>
        <v>0</v>
      </c>
      <c r="AD449" s="31">
        <f t="shared" si="1248"/>
        <v>7464</v>
      </c>
      <c r="AE449" s="31">
        <f t="shared" si="1249"/>
        <v>0</v>
      </c>
      <c r="AF449" s="31">
        <f t="shared" si="1250"/>
        <v>0</v>
      </c>
      <c r="AG449" s="31">
        <f t="shared" ref="AG449:AG450" si="1362">AG450</f>
        <v>0</v>
      </c>
      <c r="AH449" s="31">
        <f t="shared" ref="AH449:AH450" si="1363">AH450</f>
        <v>0</v>
      </c>
      <c r="AI449" s="31">
        <f t="shared" ref="AI449:AI450" si="1364">AI450</f>
        <v>0</v>
      </c>
      <c r="AJ449" s="31">
        <f t="shared" si="1251"/>
        <v>7464</v>
      </c>
      <c r="AK449" s="31">
        <f t="shared" si="1252"/>
        <v>0</v>
      </c>
      <c r="AL449" s="31">
        <f t="shared" si="1253"/>
        <v>0</v>
      </c>
      <c r="AM449" s="31">
        <f t="shared" ref="AM449:AM450" si="1365">AM450</f>
        <v>0</v>
      </c>
      <c r="AN449" s="31">
        <f t="shared" ref="AN449:AN450" si="1366">AN450</f>
        <v>0</v>
      </c>
      <c r="AO449" s="31">
        <f t="shared" ref="AO449:AO450" si="1367">AO450</f>
        <v>0</v>
      </c>
      <c r="AP449" s="31">
        <f t="shared" si="1254"/>
        <v>7464</v>
      </c>
      <c r="AQ449" s="31">
        <f t="shared" si="1255"/>
        <v>0</v>
      </c>
      <c r="AR449" s="31">
        <f t="shared" si="1256"/>
        <v>0</v>
      </c>
      <c r="AS449" s="31">
        <f t="shared" ref="AS449:AS450" si="1368">AS450</f>
        <v>0</v>
      </c>
      <c r="AT449" s="31">
        <f t="shared" ref="AT449:AT450" si="1369">AT450</f>
        <v>0</v>
      </c>
      <c r="AU449" s="31">
        <f t="shared" ref="AU449:AU450" si="1370">AU450</f>
        <v>0</v>
      </c>
      <c r="AV449" s="31">
        <f t="shared" si="1257"/>
        <v>7464</v>
      </c>
      <c r="AW449" s="31">
        <f t="shared" si="1258"/>
        <v>0</v>
      </c>
      <c r="AX449" s="31">
        <f t="shared" si="1259"/>
        <v>0</v>
      </c>
      <c r="AY449" s="31">
        <f t="shared" ref="AY449:AY450" si="1371">AY450</f>
        <v>0</v>
      </c>
      <c r="AZ449" s="31">
        <f t="shared" ref="AZ449:AZ450" si="1372">AZ450</f>
        <v>0</v>
      </c>
      <c r="BA449" s="31">
        <f t="shared" ref="BA449:BA450" si="1373">BA450</f>
        <v>0</v>
      </c>
      <c r="BB449" s="31">
        <f t="shared" si="1260"/>
        <v>7464</v>
      </c>
      <c r="BC449" s="31">
        <f t="shared" si="1261"/>
        <v>0</v>
      </c>
      <c r="BD449" s="31">
        <f t="shared" si="1262"/>
        <v>0</v>
      </c>
      <c r="BE449" s="31">
        <f t="shared" si="1336"/>
        <v>0</v>
      </c>
      <c r="BF449" s="31">
        <f t="shared" si="1337"/>
        <v>0</v>
      </c>
      <c r="BG449" s="31">
        <f t="shared" si="1338"/>
        <v>0</v>
      </c>
      <c r="BH449" s="31">
        <f t="shared" si="1263"/>
        <v>7464</v>
      </c>
      <c r="BI449" s="31">
        <f t="shared" si="1264"/>
        <v>0</v>
      </c>
      <c r="BJ449" s="31">
        <f t="shared" si="1265"/>
        <v>0</v>
      </c>
      <c r="BK449" s="31">
        <f t="shared" ref="BK449:BK450" si="1374">BK450</f>
        <v>0</v>
      </c>
      <c r="BL449" s="31">
        <f t="shared" ref="BL449:BL450" si="1375">BL450</f>
        <v>0</v>
      </c>
      <c r="BM449" s="31">
        <f t="shared" ref="BM449:BM450" si="1376">BM450</f>
        <v>0</v>
      </c>
      <c r="BN449" s="31">
        <f t="shared" si="1266"/>
        <v>7464</v>
      </c>
      <c r="BO449" s="31">
        <f t="shared" si="1267"/>
        <v>0</v>
      </c>
      <c r="BP449" s="31">
        <f t="shared" si="1268"/>
        <v>0</v>
      </c>
      <c r="BQ449" s="31">
        <f t="shared" ref="BQ449:BQ450" si="1377">BQ450</f>
        <v>0</v>
      </c>
      <c r="BR449" s="31">
        <f t="shared" ref="BR449:BR450" si="1378">BR450</f>
        <v>0</v>
      </c>
      <c r="BS449" s="31">
        <f t="shared" si="1269"/>
        <v>7464</v>
      </c>
      <c r="BT449" s="31">
        <f t="shared" si="1270"/>
        <v>0</v>
      </c>
      <c r="BU449" s="31">
        <f t="shared" si="1271"/>
        <v>0</v>
      </c>
      <c r="BV449" s="31">
        <f t="shared" ref="BV449:BV450" si="1379">BV450</f>
        <v>0</v>
      </c>
      <c r="BW449" s="31">
        <f t="shared" ref="BW449:BW450" si="1380">BW450</f>
        <v>0</v>
      </c>
      <c r="BX449" s="31">
        <f t="shared" si="1272"/>
        <v>7464</v>
      </c>
      <c r="BY449" s="31">
        <f t="shared" si="1273"/>
        <v>0</v>
      </c>
      <c r="BZ449" s="31">
        <f t="shared" si="1274"/>
        <v>0</v>
      </c>
      <c r="CA449" s="31">
        <f t="shared" ref="CA449:CA450" si="1381">CA450</f>
        <v>0</v>
      </c>
      <c r="CB449" s="31">
        <f t="shared" ref="CB449:CB450" si="1382">CB450</f>
        <v>0</v>
      </c>
      <c r="CC449" s="31">
        <f t="shared" ref="CC449:CC450" si="1383">CC450</f>
        <v>0</v>
      </c>
      <c r="CD449" s="31">
        <f t="shared" si="1333"/>
        <v>7464</v>
      </c>
      <c r="CE449" s="31">
        <f t="shared" si="1334"/>
        <v>0</v>
      </c>
      <c r="CF449" s="31">
        <f t="shared" si="1335"/>
        <v>0</v>
      </c>
      <c r="CG449" s="31">
        <f t="shared" ref="CG449:CG450" si="1384">CG450</f>
        <v>0</v>
      </c>
      <c r="CH449" s="24"/>
      <c r="CI449" s="40"/>
    </row>
    <row r="450" ht="43.75">
      <c r="A450" s="41" t="s">
        <v>299</v>
      </c>
      <c r="B450" s="17">
        <v>600</v>
      </c>
      <c r="C450" s="16"/>
      <c r="D450" s="16"/>
      <c r="E450" s="39" t="s">
        <v>45</v>
      </c>
      <c r="F450" s="31"/>
      <c r="G450" s="31"/>
      <c r="H450" s="31"/>
      <c r="I450" s="31">
        <f t="shared" si="1350"/>
        <v>7464</v>
      </c>
      <c r="J450" s="31">
        <f t="shared" si="1351"/>
        <v>0</v>
      </c>
      <c r="K450" s="31">
        <f t="shared" si="1352"/>
        <v>0</v>
      </c>
      <c r="L450" s="31">
        <f t="shared" si="1239"/>
        <v>7464</v>
      </c>
      <c r="M450" s="31">
        <f t="shared" si="1240"/>
        <v>0</v>
      </c>
      <c r="N450" s="31">
        <f t="shared" si="1241"/>
        <v>0</v>
      </c>
      <c r="O450" s="31">
        <f t="shared" si="1353"/>
        <v>0</v>
      </c>
      <c r="P450" s="31">
        <f t="shared" si="1354"/>
        <v>0</v>
      </c>
      <c r="Q450" s="31">
        <f t="shared" si="1355"/>
        <v>0</v>
      </c>
      <c r="R450" s="31">
        <f t="shared" si="1242"/>
        <v>7464</v>
      </c>
      <c r="S450" s="31">
        <f t="shared" si="1243"/>
        <v>0</v>
      </c>
      <c r="T450" s="31">
        <f t="shared" si="1244"/>
        <v>0</v>
      </c>
      <c r="U450" s="31">
        <f t="shared" si="1356"/>
        <v>0</v>
      </c>
      <c r="V450" s="31">
        <f t="shared" si="1357"/>
        <v>0</v>
      </c>
      <c r="W450" s="31">
        <f t="shared" si="1358"/>
        <v>0</v>
      </c>
      <c r="X450" s="31">
        <f t="shared" si="1245"/>
        <v>7464</v>
      </c>
      <c r="Y450" s="31">
        <f t="shared" si="1246"/>
        <v>0</v>
      </c>
      <c r="Z450" s="31">
        <f t="shared" si="1247"/>
        <v>0</v>
      </c>
      <c r="AA450" s="31">
        <f t="shared" si="1359"/>
        <v>0</v>
      </c>
      <c r="AB450" s="31">
        <f t="shared" si="1360"/>
        <v>0</v>
      </c>
      <c r="AC450" s="31">
        <f t="shared" si="1361"/>
        <v>0</v>
      </c>
      <c r="AD450" s="31">
        <f t="shared" si="1248"/>
        <v>7464</v>
      </c>
      <c r="AE450" s="31">
        <f t="shared" si="1249"/>
        <v>0</v>
      </c>
      <c r="AF450" s="31">
        <f t="shared" si="1250"/>
        <v>0</v>
      </c>
      <c r="AG450" s="31">
        <f t="shared" si="1362"/>
        <v>0</v>
      </c>
      <c r="AH450" s="31">
        <f t="shared" si="1363"/>
        <v>0</v>
      </c>
      <c r="AI450" s="31">
        <f t="shared" si="1364"/>
        <v>0</v>
      </c>
      <c r="AJ450" s="31">
        <f t="shared" si="1251"/>
        <v>7464</v>
      </c>
      <c r="AK450" s="31">
        <f t="shared" si="1252"/>
        <v>0</v>
      </c>
      <c r="AL450" s="31">
        <f t="shared" si="1253"/>
        <v>0</v>
      </c>
      <c r="AM450" s="31">
        <f t="shared" si="1365"/>
        <v>0</v>
      </c>
      <c r="AN450" s="31">
        <f t="shared" si="1366"/>
        <v>0</v>
      </c>
      <c r="AO450" s="31">
        <f t="shared" si="1367"/>
        <v>0</v>
      </c>
      <c r="AP450" s="31">
        <f t="shared" si="1254"/>
        <v>7464</v>
      </c>
      <c r="AQ450" s="31">
        <f t="shared" si="1255"/>
        <v>0</v>
      </c>
      <c r="AR450" s="31">
        <f t="shared" si="1256"/>
        <v>0</v>
      </c>
      <c r="AS450" s="31">
        <f t="shared" si="1368"/>
        <v>0</v>
      </c>
      <c r="AT450" s="31">
        <f t="shared" si="1369"/>
        <v>0</v>
      </c>
      <c r="AU450" s="31">
        <f t="shared" si="1370"/>
        <v>0</v>
      </c>
      <c r="AV450" s="31">
        <f t="shared" si="1257"/>
        <v>7464</v>
      </c>
      <c r="AW450" s="31">
        <f t="shared" si="1258"/>
        <v>0</v>
      </c>
      <c r="AX450" s="31">
        <f t="shared" si="1259"/>
        <v>0</v>
      </c>
      <c r="AY450" s="31">
        <f t="shared" si="1371"/>
        <v>0</v>
      </c>
      <c r="AZ450" s="31">
        <f t="shared" si="1372"/>
        <v>0</v>
      </c>
      <c r="BA450" s="31">
        <f t="shared" si="1373"/>
        <v>0</v>
      </c>
      <c r="BB450" s="31">
        <f t="shared" si="1260"/>
        <v>7464</v>
      </c>
      <c r="BC450" s="31">
        <f t="shared" si="1261"/>
        <v>0</v>
      </c>
      <c r="BD450" s="31">
        <f t="shared" si="1262"/>
        <v>0</v>
      </c>
      <c r="BE450" s="31">
        <f t="shared" si="1336"/>
        <v>0</v>
      </c>
      <c r="BF450" s="31">
        <f t="shared" si="1337"/>
        <v>0</v>
      </c>
      <c r="BG450" s="31">
        <f t="shared" si="1338"/>
        <v>0</v>
      </c>
      <c r="BH450" s="31">
        <f t="shared" si="1263"/>
        <v>7464</v>
      </c>
      <c r="BI450" s="31">
        <f t="shared" si="1264"/>
        <v>0</v>
      </c>
      <c r="BJ450" s="31">
        <f t="shared" si="1265"/>
        <v>0</v>
      </c>
      <c r="BK450" s="31">
        <f t="shared" si="1374"/>
        <v>0</v>
      </c>
      <c r="BL450" s="31">
        <f t="shared" si="1375"/>
        <v>0</v>
      </c>
      <c r="BM450" s="31">
        <f t="shared" si="1376"/>
        <v>0</v>
      </c>
      <c r="BN450" s="31">
        <f t="shared" si="1266"/>
        <v>7464</v>
      </c>
      <c r="BO450" s="31">
        <f t="shared" si="1267"/>
        <v>0</v>
      </c>
      <c r="BP450" s="31">
        <f t="shared" si="1268"/>
        <v>0</v>
      </c>
      <c r="BQ450" s="31">
        <f t="shared" si="1377"/>
        <v>0</v>
      </c>
      <c r="BR450" s="31">
        <f t="shared" si="1378"/>
        <v>0</v>
      </c>
      <c r="BS450" s="31">
        <f t="shared" si="1269"/>
        <v>7464</v>
      </c>
      <c r="BT450" s="31">
        <f t="shared" si="1270"/>
        <v>0</v>
      </c>
      <c r="BU450" s="31">
        <f t="shared" si="1271"/>
        <v>0</v>
      </c>
      <c r="BV450" s="31">
        <f t="shared" si="1379"/>
        <v>0</v>
      </c>
      <c r="BW450" s="31">
        <f t="shared" si="1380"/>
        <v>0</v>
      </c>
      <c r="BX450" s="31">
        <f t="shared" si="1272"/>
        <v>7464</v>
      </c>
      <c r="BY450" s="31">
        <f t="shared" si="1273"/>
        <v>0</v>
      </c>
      <c r="BZ450" s="31">
        <f t="shared" si="1274"/>
        <v>0</v>
      </c>
      <c r="CA450" s="31">
        <f t="shared" si="1381"/>
        <v>0</v>
      </c>
      <c r="CB450" s="31">
        <f t="shared" si="1382"/>
        <v>0</v>
      </c>
      <c r="CC450" s="31">
        <f t="shared" si="1383"/>
        <v>0</v>
      </c>
      <c r="CD450" s="31">
        <f t="shared" si="1333"/>
        <v>7464</v>
      </c>
      <c r="CE450" s="31">
        <f t="shared" si="1334"/>
        <v>0</v>
      </c>
      <c r="CF450" s="31">
        <f t="shared" si="1335"/>
        <v>0</v>
      </c>
      <c r="CG450" s="31">
        <f t="shared" si="1384"/>
        <v>0</v>
      </c>
      <c r="CH450" s="24"/>
      <c r="CI450" s="40"/>
    </row>
    <row r="451" ht="15">
      <c r="A451" s="41" t="s">
        <v>299</v>
      </c>
      <c r="B451" s="17">
        <v>620</v>
      </c>
      <c r="C451" s="16"/>
      <c r="D451" s="16"/>
      <c r="E451" s="39" t="s">
        <v>46</v>
      </c>
      <c r="F451" s="31"/>
      <c r="G451" s="31"/>
      <c r="H451" s="31"/>
      <c r="I451" s="31">
        <f>I452+I453</f>
        <v>7464</v>
      </c>
      <c r="J451" s="31">
        <f>J452+J453</f>
        <v>0</v>
      </c>
      <c r="K451" s="31">
        <f>K452+K453</f>
        <v>0</v>
      </c>
      <c r="L451" s="31">
        <f t="shared" si="1239"/>
        <v>7464</v>
      </c>
      <c r="M451" s="31">
        <f t="shared" si="1240"/>
        <v>0</v>
      </c>
      <c r="N451" s="31">
        <f t="shared" si="1241"/>
        <v>0</v>
      </c>
      <c r="O451" s="31">
        <f>O452+O453</f>
        <v>0</v>
      </c>
      <c r="P451" s="31">
        <f>P452+P453</f>
        <v>0</v>
      </c>
      <c r="Q451" s="31">
        <f>Q452+Q453</f>
        <v>0</v>
      </c>
      <c r="R451" s="31">
        <f t="shared" si="1242"/>
        <v>7464</v>
      </c>
      <c r="S451" s="31">
        <f t="shared" si="1243"/>
        <v>0</v>
      </c>
      <c r="T451" s="31">
        <f t="shared" si="1244"/>
        <v>0</v>
      </c>
      <c r="U451" s="31">
        <f>U452+U453</f>
        <v>0</v>
      </c>
      <c r="V451" s="31">
        <f>V452+V453</f>
        <v>0</v>
      </c>
      <c r="W451" s="31">
        <f>W452+W453</f>
        <v>0</v>
      </c>
      <c r="X451" s="31">
        <f t="shared" si="1245"/>
        <v>7464</v>
      </c>
      <c r="Y451" s="31">
        <f t="shared" si="1246"/>
        <v>0</v>
      </c>
      <c r="Z451" s="31">
        <f t="shared" si="1247"/>
        <v>0</v>
      </c>
      <c r="AA451" s="31">
        <f>AA452+AA453</f>
        <v>0</v>
      </c>
      <c r="AB451" s="31">
        <f>AB452+AB453</f>
        <v>0</v>
      </c>
      <c r="AC451" s="31">
        <f>AC452+AC453</f>
        <v>0</v>
      </c>
      <c r="AD451" s="31">
        <f t="shared" si="1248"/>
        <v>7464</v>
      </c>
      <c r="AE451" s="31">
        <f t="shared" si="1249"/>
        <v>0</v>
      </c>
      <c r="AF451" s="31">
        <f t="shared" si="1250"/>
        <v>0</v>
      </c>
      <c r="AG451" s="31">
        <f>AG452+AG453</f>
        <v>0</v>
      </c>
      <c r="AH451" s="31">
        <f>AH452+AH453</f>
        <v>0</v>
      </c>
      <c r="AI451" s="31">
        <f>AI452+AI453</f>
        <v>0</v>
      </c>
      <c r="AJ451" s="31">
        <f t="shared" si="1251"/>
        <v>7464</v>
      </c>
      <c r="AK451" s="31">
        <f t="shared" si="1252"/>
        <v>0</v>
      </c>
      <c r="AL451" s="31">
        <f t="shared" si="1253"/>
        <v>0</v>
      </c>
      <c r="AM451" s="31">
        <f>AM452+AM453</f>
        <v>0</v>
      </c>
      <c r="AN451" s="31">
        <f>AN452+AN453</f>
        <v>0</v>
      </c>
      <c r="AO451" s="31">
        <f>AO452+AO453</f>
        <v>0</v>
      </c>
      <c r="AP451" s="31">
        <f t="shared" si="1254"/>
        <v>7464</v>
      </c>
      <c r="AQ451" s="31">
        <f t="shared" si="1255"/>
        <v>0</v>
      </c>
      <c r="AR451" s="31">
        <f t="shared" si="1256"/>
        <v>0</v>
      </c>
      <c r="AS451" s="31">
        <f>AS452+AS453</f>
        <v>0</v>
      </c>
      <c r="AT451" s="31">
        <f>AT452+AT453</f>
        <v>0</v>
      </c>
      <c r="AU451" s="31">
        <f>AU452+AU453</f>
        <v>0</v>
      </c>
      <c r="AV451" s="31">
        <f t="shared" si="1257"/>
        <v>7464</v>
      </c>
      <c r="AW451" s="31">
        <f t="shared" si="1258"/>
        <v>0</v>
      </c>
      <c r="AX451" s="31">
        <f t="shared" si="1259"/>
        <v>0</v>
      </c>
      <c r="AY451" s="31">
        <f>AY452+AY453</f>
        <v>0</v>
      </c>
      <c r="AZ451" s="31">
        <f>AZ452+AZ453</f>
        <v>0</v>
      </c>
      <c r="BA451" s="31">
        <f>BA452+BA453</f>
        <v>0</v>
      </c>
      <c r="BB451" s="31">
        <f t="shared" si="1260"/>
        <v>7464</v>
      </c>
      <c r="BC451" s="31">
        <f t="shared" si="1261"/>
        <v>0</v>
      </c>
      <c r="BD451" s="31">
        <f t="shared" si="1262"/>
        <v>0</v>
      </c>
      <c r="BE451" s="31">
        <f>BE452+BE453</f>
        <v>0</v>
      </c>
      <c r="BF451" s="31">
        <f>BF452+BF453</f>
        <v>0</v>
      </c>
      <c r="BG451" s="31">
        <f>BG452+BG453</f>
        <v>0</v>
      </c>
      <c r="BH451" s="31">
        <f t="shared" si="1263"/>
        <v>7464</v>
      </c>
      <c r="BI451" s="31">
        <f t="shared" si="1264"/>
        <v>0</v>
      </c>
      <c r="BJ451" s="31">
        <f t="shared" si="1265"/>
        <v>0</v>
      </c>
      <c r="BK451" s="31">
        <f>BK452+BK453</f>
        <v>0</v>
      </c>
      <c r="BL451" s="31">
        <f>BL452+BL453</f>
        <v>0</v>
      </c>
      <c r="BM451" s="31">
        <f>BM452+BM453</f>
        <v>0</v>
      </c>
      <c r="BN451" s="31">
        <f t="shared" si="1266"/>
        <v>7464</v>
      </c>
      <c r="BO451" s="31">
        <f t="shared" si="1267"/>
        <v>0</v>
      </c>
      <c r="BP451" s="31">
        <f t="shared" si="1268"/>
        <v>0</v>
      </c>
      <c r="BQ451" s="31">
        <f>BQ452+BQ453</f>
        <v>0</v>
      </c>
      <c r="BR451" s="31">
        <f>BR452+BR453</f>
        <v>0</v>
      </c>
      <c r="BS451" s="31">
        <f t="shared" si="1269"/>
        <v>7464</v>
      </c>
      <c r="BT451" s="31">
        <f t="shared" si="1270"/>
        <v>0</v>
      </c>
      <c r="BU451" s="31">
        <f t="shared" si="1271"/>
        <v>0</v>
      </c>
      <c r="BV451" s="31">
        <f>BV452+BV453</f>
        <v>0</v>
      </c>
      <c r="BW451" s="31">
        <f>BW452+BW453</f>
        <v>0</v>
      </c>
      <c r="BX451" s="31">
        <f t="shared" si="1272"/>
        <v>7464</v>
      </c>
      <c r="BY451" s="31">
        <f t="shared" si="1273"/>
        <v>0</v>
      </c>
      <c r="BZ451" s="31">
        <f t="shared" si="1274"/>
        <v>0</v>
      </c>
      <c r="CA451" s="31">
        <f>CA452+CA453</f>
        <v>0</v>
      </c>
      <c r="CB451" s="31">
        <f>CB452+CB453</f>
        <v>0</v>
      </c>
      <c r="CC451" s="31">
        <f>CC452+CC453</f>
        <v>0</v>
      </c>
      <c r="CD451" s="31">
        <f t="shared" si="1333"/>
        <v>7464</v>
      </c>
      <c r="CE451" s="31">
        <f t="shared" si="1334"/>
        <v>0</v>
      </c>
      <c r="CF451" s="31">
        <f t="shared" si="1335"/>
        <v>0</v>
      </c>
      <c r="CG451" s="31">
        <f>CG452+CG453</f>
        <v>0</v>
      </c>
      <c r="CH451" s="24"/>
      <c r="CI451" s="40"/>
    </row>
    <row r="452" ht="15">
      <c r="A452" s="41" t="s">
        <v>299</v>
      </c>
      <c r="B452" s="17">
        <v>620</v>
      </c>
      <c r="C452" s="16" t="s">
        <v>278</v>
      </c>
      <c r="D452" s="16" t="s">
        <v>42</v>
      </c>
      <c r="E452" s="39" t="s">
        <v>291</v>
      </c>
      <c r="F452" s="31"/>
      <c r="G452" s="31"/>
      <c r="H452" s="31"/>
      <c r="I452" s="31">
        <v>3732</v>
      </c>
      <c r="J452" s="31"/>
      <c r="K452" s="31"/>
      <c r="L452" s="31">
        <f t="shared" si="1239"/>
        <v>3732</v>
      </c>
      <c r="M452" s="31">
        <f t="shared" si="1240"/>
        <v>0</v>
      </c>
      <c r="N452" s="31">
        <f t="shared" si="1241"/>
        <v>0</v>
      </c>
      <c r="O452" s="31"/>
      <c r="P452" s="31"/>
      <c r="Q452" s="31"/>
      <c r="R452" s="31">
        <f t="shared" si="1242"/>
        <v>3732</v>
      </c>
      <c r="S452" s="31">
        <f t="shared" si="1243"/>
        <v>0</v>
      </c>
      <c r="T452" s="31">
        <f t="shared" si="1244"/>
        <v>0</v>
      </c>
      <c r="U452" s="31"/>
      <c r="V452" s="31"/>
      <c r="W452" s="31"/>
      <c r="X452" s="31">
        <f t="shared" si="1245"/>
        <v>3732</v>
      </c>
      <c r="Y452" s="31">
        <f t="shared" si="1246"/>
        <v>0</v>
      </c>
      <c r="Z452" s="31">
        <f t="shared" si="1247"/>
        <v>0</v>
      </c>
      <c r="AA452" s="31"/>
      <c r="AB452" s="31"/>
      <c r="AC452" s="31"/>
      <c r="AD452" s="31">
        <f t="shared" si="1248"/>
        <v>3732</v>
      </c>
      <c r="AE452" s="31">
        <f t="shared" si="1249"/>
        <v>0</v>
      </c>
      <c r="AF452" s="31">
        <f t="shared" si="1250"/>
        <v>0</v>
      </c>
      <c r="AG452" s="31"/>
      <c r="AH452" s="31"/>
      <c r="AI452" s="31"/>
      <c r="AJ452" s="31">
        <f t="shared" si="1251"/>
        <v>3732</v>
      </c>
      <c r="AK452" s="31">
        <f t="shared" si="1252"/>
        <v>0</v>
      </c>
      <c r="AL452" s="31">
        <f t="shared" si="1253"/>
        <v>0</v>
      </c>
      <c r="AM452" s="31"/>
      <c r="AN452" s="31"/>
      <c r="AO452" s="31"/>
      <c r="AP452" s="31">
        <f t="shared" si="1254"/>
        <v>3732</v>
      </c>
      <c r="AQ452" s="31">
        <f t="shared" si="1255"/>
        <v>0</v>
      </c>
      <c r="AR452" s="31">
        <f t="shared" si="1256"/>
        <v>0</v>
      </c>
      <c r="AS452" s="31"/>
      <c r="AT452" s="31"/>
      <c r="AU452" s="31"/>
      <c r="AV452" s="31">
        <f t="shared" si="1257"/>
        <v>3732</v>
      </c>
      <c r="AW452" s="31">
        <f t="shared" si="1258"/>
        <v>0</v>
      </c>
      <c r="AX452" s="31">
        <f t="shared" si="1259"/>
        <v>0</v>
      </c>
      <c r="AY452" s="31"/>
      <c r="AZ452" s="31"/>
      <c r="BA452" s="31"/>
      <c r="BB452" s="31">
        <f t="shared" si="1260"/>
        <v>3732</v>
      </c>
      <c r="BC452" s="31">
        <f t="shared" si="1261"/>
        <v>0</v>
      </c>
      <c r="BD452" s="31">
        <f t="shared" si="1262"/>
        <v>0</v>
      </c>
      <c r="BE452" s="31"/>
      <c r="BF452" s="31"/>
      <c r="BG452" s="31"/>
      <c r="BH452" s="31">
        <f t="shared" si="1263"/>
        <v>3732</v>
      </c>
      <c r="BI452" s="31">
        <f t="shared" si="1264"/>
        <v>0</v>
      </c>
      <c r="BJ452" s="31">
        <f t="shared" si="1265"/>
        <v>0</v>
      </c>
      <c r="BK452" s="31"/>
      <c r="BL452" s="31"/>
      <c r="BM452" s="31"/>
      <c r="BN452" s="31">
        <f t="shared" si="1266"/>
        <v>3732</v>
      </c>
      <c r="BO452" s="31">
        <f t="shared" si="1267"/>
        <v>0</v>
      </c>
      <c r="BP452" s="31">
        <f t="shared" si="1268"/>
        <v>0</v>
      </c>
      <c r="BQ452" s="31"/>
      <c r="BR452" s="31"/>
      <c r="BS452" s="31">
        <f t="shared" si="1269"/>
        <v>3732</v>
      </c>
      <c r="BT452" s="31">
        <f t="shared" si="1270"/>
        <v>0</v>
      </c>
      <c r="BU452" s="31">
        <f t="shared" si="1271"/>
        <v>0</v>
      </c>
      <c r="BV452" s="31"/>
      <c r="BW452" s="31"/>
      <c r="BX452" s="31">
        <f t="shared" si="1272"/>
        <v>3732</v>
      </c>
      <c r="BY452" s="31">
        <f t="shared" si="1273"/>
        <v>0</v>
      </c>
      <c r="BZ452" s="31">
        <f t="shared" si="1274"/>
        <v>0</v>
      </c>
      <c r="CA452" s="31"/>
      <c r="CB452" s="31"/>
      <c r="CC452" s="31"/>
      <c r="CD452" s="31">
        <f t="shared" si="1333"/>
        <v>3732</v>
      </c>
      <c r="CE452" s="31">
        <f t="shared" si="1334"/>
        <v>0</v>
      </c>
      <c r="CF452" s="31">
        <f t="shared" si="1335"/>
        <v>0</v>
      </c>
      <c r="CG452" s="31"/>
      <c r="CH452" s="24"/>
      <c r="CI452" s="40">
        <v>142</v>
      </c>
    </row>
    <row r="453" ht="15">
      <c r="A453" s="41" t="s">
        <v>299</v>
      </c>
      <c r="B453" s="17">
        <v>620</v>
      </c>
      <c r="C453" s="16" t="s">
        <v>278</v>
      </c>
      <c r="D453" s="16" t="s">
        <v>67</v>
      </c>
      <c r="E453" s="39" t="s">
        <v>279</v>
      </c>
      <c r="F453" s="31"/>
      <c r="G453" s="31"/>
      <c r="H453" s="31"/>
      <c r="I453" s="31">
        <v>3732</v>
      </c>
      <c r="J453" s="31"/>
      <c r="K453" s="31"/>
      <c r="L453" s="31">
        <f t="shared" si="1239"/>
        <v>3732</v>
      </c>
      <c r="M453" s="31">
        <f t="shared" si="1240"/>
        <v>0</v>
      </c>
      <c r="N453" s="31">
        <f t="shared" si="1241"/>
        <v>0</v>
      </c>
      <c r="O453" s="31"/>
      <c r="P453" s="31"/>
      <c r="Q453" s="31"/>
      <c r="R453" s="31">
        <f t="shared" si="1242"/>
        <v>3732</v>
      </c>
      <c r="S453" s="31">
        <f t="shared" si="1243"/>
        <v>0</v>
      </c>
      <c r="T453" s="31">
        <f t="shared" si="1244"/>
        <v>0</v>
      </c>
      <c r="U453" s="31"/>
      <c r="V453" s="31"/>
      <c r="W453" s="31"/>
      <c r="X453" s="31">
        <f t="shared" si="1245"/>
        <v>3732</v>
      </c>
      <c r="Y453" s="31">
        <f t="shared" si="1246"/>
        <v>0</v>
      </c>
      <c r="Z453" s="31">
        <f t="shared" si="1247"/>
        <v>0</v>
      </c>
      <c r="AA453" s="31"/>
      <c r="AB453" s="31"/>
      <c r="AC453" s="31"/>
      <c r="AD453" s="31">
        <f t="shared" si="1248"/>
        <v>3732</v>
      </c>
      <c r="AE453" s="31">
        <f t="shared" si="1249"/>
        <v>0</v>
      </c>
      <c r="AF453" s="31">
        <f t="shared" si="1250"/>
        <v>0</v>
      </c>
      <c r="AG453" s="31"/>
      <c r="AH453" s="31"/>
      <c r="AI453" s="31"/>
      <c r="AJ453" s="31">
        <f t="shared" si="1251"/>
        <v>3732</v>
      </c>
      <c r="AK453" s="31">
        <f t="shared" si="1252"/>
        <v>0</v>
      </c>
      <c r="AL453" s="31">
        <f t="shared" si="1253"/>
        <v>0</v>
      </c>
      <c r="AM453" s="31"/>
      <c r="AN453" s="31"/>
      <c r="AO453" s="31"/>
      <c r="AP453" s="31">
        <f t="shared" si="1254"/>
        <v>3732</v>
      </c>
      <c r="AQ453" s="31">
        <f t="shared" si="1255"/>
        <v>0</v>
      </c>
      <c r="AR453" s="31">
        <f t="shared" si="1256"/>
        <v>0</v>
      </c>
      <c r="AS453" s="31"/>
      <c r="AT453" s="31"/>
      <c r="AU453" s="31"/>
      <c r="AV453" s="31">
        <f t="shared" si="1257"/>
        <v>3732</v>
      </c>
      <c r="AW453" s="31">
        <f t="shared" si="1258"/>
        <v>0</v>
      </c>
      <c r="AX453" s="31">
        <f t="shared" si="1259"/>
        <v>0</v>
      </c>
      <c r="AY453" s="31"/>
      <c r="AZ453" s="31"/>
      <c r="BA453" s="31"/>
      <c r="BB453" s="31">
        <f t="shared" si="1260"/>
        <v>3732</v>
      </c>
      <c r="BC453" s="31">
        <f t="shared" si="1261"/>
        <v>0</v>
      </c>
      <c r="BD453" s="31">
        <f t="shared" si="1262"/>
        <v>0</v>
      </c>
      <c r="BE453" s="31"/>
      <c r="BF453" s="31"/>
      <c r="BG453" s="31"/>
      <c r="BH453" s="31">
        <f t="shared" si="1263"/>
        <v>3732</v>
      </c>
      <c r="BI453" s="31">
        <f t="shared" si="1264"/>
        <v>0</v>
      </c>
      <c r="BJ453" s="31">
        <f t="shared" si="1265"/>
        <v>0</v>
      </c>
      <c r="BK453" s="31"/>
      <c r="BL453" s="31"/>
      <c r="BM453" s="31"/>
      <c r="BN453" s="31">
        <f t="shared" si="1266"/>
        <v>3732</v>
      </c>
      <c r="BO453" s="31">
        <f t="shared" si="1267"/>
        <v>0</v>
      </c>
      <c r="BP453" s="31">
        <f t="shared" si="1268"/>
        <v>0</v>
      </c>
      <c r="BQ453" s="31"/>
      <c r="BR453" s="31"/>
      <c r="BS453" s="31">
        <f t="shared" si="1269"/>
        <v>3732</v>
      </c>
      <c r="BT453" s="31">
        <f t="shared" si="1270"/>
        <v>0</v>
      </c>
      <c r="BU453" s="31">
        <f t="shared" si="1271"/>
        <v>0</v>
      </c>
      <c r="BV453" s="31"/>
      <c r="BW453" s="31"/>
      <c r="BX453" s="31">
        <f t="shared" si="1272"/>
        <v>3732</v>
      </c>
      <c r="BY453" s="31">
        <f t="shared" si="1273"/>
        <v>0</v>
      </c>
      <c r="BZ453" s="31">
        <f t="shared" si="1274"/>
        <v>0</v>
      </c>
      <c r="CA453" s="31"/>
      <c r="CB453" s="31"/>
      <c r="CC453" s="31"/>
      <c r="CD453" s="31">
        <f t="shared" si="1333"/>
        <v>3732</v>
      </c>
      <c r="CE453" s="31">
        <f t="shared" si="1334"/>
        <v>0</v>
      </c>
      <c r="CF453" s="31">
        <f t="shared" si="1335"/>
        <v>0</v>
      </c>
      <c r="CG453" s="31"/>
      <c r="CH453" s="24"/>
      <c r="CI453" s="40">
        <v>143</v>
      </c>
    </row>
    <row r="454" ht="29.850000000000001" hidden="1">
      <c r="A454" s="16" t="s">
        <v>301</v>
      </c>
      <c r="B454" s="17"/>
      <c r="C454" s="16"/>
      <c r="D454" s="16"/>
      <c r="E454" s="39" t="s">
        <v>302</v>
      </c>
      <c r="F454" s="31">
        <f>F455+F459</f>
        <v>0</v>
      </c>
      <c r="G454" s="31">
        <f>G455+G459</f>
        <v>0</v>
      </c>
      <c r="H454" s="31">
        <f>H455+H459</f>
        <v>0</v>
      </c>
      <c r="I454" s="31">
        <f>I455+I459</f>
        <v>0</v>
      </c>
      <c r="J454" s="31">
        <f>J455+J459</f>
        <v>0</v>
      </c>
      <c r="K454" s="31">
        <f>K455+K459</f>
        <v>0</v>
      </c>
      <c r="L454" s="31">
        <f t="shared" si="1239"/>
        <v>0</v>
      </c>
      <c r="M454" s="31">
        <f t="shared" si="1240"/>
        <v>0</v>
      </c>
      <c r="N454" s="31">
        <f t="shared" si="1241"/>
        <v>0</v>
      </c>
      <c r="O454" s="31">
        <f>O455+O459</f>
        <v>0</v>
      </c>
      <c r="P454" s="31">
        <f>P455+P459</f>
        <v>0</v>
      </c>
      <c r="Q454" s="31">
        <f>Q455+Q459</f>
        <v>0</v>
      </c>
      <c r="R454" s="31">
        <f t="shared" si="1242"/>
        <v>0</v>
      </c>
      <c r="S454" s="31">
        <f t="shared" si="1243"/>
        <v>0</v>
      </c>
      <c r="T454" s="31">
        <f t="shared" si="1244"/>
        <v>0</v>
      </c>
      <c r="U454" s="31">
        <f>U455+U459</f>
        <v>0</v>
      </c>
      <c r="V454" s="31">
        <f>V455+V459</f>
        <v>0</v>
      </c>
      <c r="W454" s="31">
        <f>W455+W459</f>
        <v>0</v>
      </c>
      <c r="X454" s="31">
        <f t="shared" si="1245"/>
        <v>0</v>
      </c>
      <c r="Y454" s="31">
        <f t="shared" si="1246"/>
        <v>0</v>
      </c>
      <c r="Z454" s="31">
        <f t="shared" si="1247"/>
        <v>0</v>
      </c>
      <c r="AA454" s="31">
        <f>AA455+AA459</f>
        <v>0</v>
      </c>
      <c r="AB454" s="31">
        <f>AB455+AB459</f>
        <v>0</v>
      </c>
      <c r="AC454" s="31">
        <f>AC455+AC459</f>
        <v>0</v>
      </c>
      <c r="AD454" s="31">
        <f t="shared" si="1248"/>
        <v>0</v>
      </c>
      <c r="AE454" s="31">
        <f t="shared" si="1249"/>
        <v>0</v>
      </c>
      <c r="AF454" s="31">
        <f t="shared" si="1250"/>
        <v>0</v>
      </c>
      <c r="AG454" s="31">
        <f>AG455+AG459</f>
        <v>0</v>
      </c>
      <c r="AH454" s="31">
        <f>AH455+AH459</f>
        <v>0</v>
      </c>
      <c r="AI454" s="31">
        <f>AI455+AI459</f>
        <v>0</v>
      </c>
      <c r="AJ454" s="31">
        <f t="shared" si="1251"/>
        <v>0</v>
      </c>
      <c r="AK454" s="31">
        <f t="shared" si="1252"/>
        <v>0</v>
      </c>
      <c r="AL454" s="31">
        <f t="shared" si="1253"/>
        <v>0</v>
      </c>
      <c r="AM454" s="31">
        <f>AM455+AM459</f>
        <v>0</v>
      </c>
      <c r="AN454" s="31">
        <f>AN455+AN459</f>
        <v>0</v>
      </c>
      <c r="AO454" s="31">
        <f>AO455+AO459</f>
        <v>0</v>
      </c>
      <c r="AP454" s="31">
        <f t="shared" si="1254"/>
        <v>0</v>
      </c>
      <c r="AQ454" s="31">
        <f t="shared" si="1255"/>
        <v>0</v>
      </c>
      <c r="AR454" s="31">
        <f t="shared" si="1256"/>
        <v>0</v>
      </c>
      <c r="AS454" s="31">
        <f>AS455+AS459</f>
        <v>0</v>
      </c>
      <c r="AT454" s="31">
        <f>AT455+AT459</f>
        <v>0</v>
      </c>
      <c r="AU454" s="31">
        <f>AU455+AU459</f>
        <v>0</v>
      </c>
      <c r="AV454" s="31">
        <f t="shared" si="1257"/>
        <v>0</v>
      </c>
      <c r="AW454" s="31">
        <f t="shared" si="1258"/>
        <v>0</v>
      </c>
      <c r="AX454" s="31">
        <f t="shared" si="1259"/>
        <v>0</v>
      </c>
      <c r="AY454" s="31">
        <f>AY455+AY459</f>
        <v>0</v>
      </c>
      <c r="AZ454" s="31">
        <f>AZ455+AZ459</f>
        <v>0</v>
      </c>
      <c r="BA454" s="31">
        <f>BA455+BA459</f>
        <v>0</v>
      </c>
      <c r="BB454" s="31">
        <f t="shared" si="1260"/>
        <v>0</v>
      </c>
      <c r="BC454" s="31">
        <f t="shared" si="1261"/>
        <v>0</v>
      </c>
      <c r="BD454" s="31">
        <f t="shared" si="1262"/>
        <v>0</v>
      </c>
      <c r="BE454" s="31">
        <f>BE455+BE459</f>
        <v>0</v>
      </c>
      <c r="BF454" s="31">
        <f>BF455+BF459</f>
        <v>0</v>
      </c>
      <c r="BG454" s="31">
        <f>BG455+BG459</f>
        <v>0</v>
      </c>
      <c r="BH454" s="31">
        <f t="shared" si="1263"/>
        <v>0</v>
      </c>
      <c r="BI454" s="31">
        <f t="shared" si="1264"/>
        <v>0</v>
      </c>
      <c r="BJ454" s="31">
        <f t="shared" si="1265"/>
        <v>0</v>
      </c>
      <c r="BK454" s="31">
        <f>BK455+BK459</f>
        <v>0</v>
      </c>
      <c r="BL454" s="31">
        <f>BL455+BL459</f>
        <v>0</v>
      </c>
      <c r="BM454" s="31">
        <f>BM455+BM459</f>
        <v>0</v>
      </c>
      <c r="BN454" s="31">
        <f t="shared" si="1266"/>
        <v>0</v>
      </c>
      <c r="BO454" s="31">
        <f t="shared" si="1267"/>
        <v>0</v>
      </c>
      <c r="BP454" s="31">
        <f t="shared" si="1268"/>
        <v>0</v>
      </c>
      <c r="BQ454" s="31">
        <f>BQ455+BQ459</f>
        <v>0</v>
      </c>
      <c r="BR454" s="31">
        <f>BR455+BR459</f>
        <v>0</v>
      </c>
      <c r="BS454" s="31">
        <f t="shared" si="1269"/>
        <v>0</v>
      </c>
      <c r="BT454" s="31">
        <f t="shared" si="1270"/>
        <v>0</v>
      </c>
      <c r="BU454" s="31">
        <f t="shared" si="1271"/>
        <v>0</v>
      </c>
      <c r="BV454" s="31">
        <f>BV455+BV459</f>
        <v>0</v>
      </c>
      <c r="BW454" s="31">
        <f>BW455+BW459</f>
        <v>0</v>
      </c>
      <c r="BX454" s="31">
        <f t="shared" si="1272"/>
        <v>0</v>
      </c>
      <c r="BY454" s="31">
        <f t="shared" si="1273"/>
        <v>0</v>
      </c>
      <c r="BZ454" s="31">
        <f t="shared" si="1274"/>
        <v>0</v>
      </c>
      <c r="CA454" s="31">
        <f>CA455+CA459</f>
        <v>0</v>
      </c>
      <c r="CB454" s="31">
        <f>CB455+CB459</f>
        <v>0</v>
      </c>
      <c r="CC454" s="31">
        <f>CC455+CC459</f>
        <v>0</v>
      </c>
      <c r="CD454" s="31">
        <f t="shared" si="1333"/>
        <v>0</v>
      </c>
      <c r="CE454" s="31">
        <f t="shared" si="1334"/>
        <v>0</v>
      </c>
      <c r="CF454" s="31">
        <f t="shared" si="1335"/>
        <v>0</v>
      </c>
      <c r="CG454" s="31">
        <f>CG455+CG459</f>
        <v>0</v>
      </c>
      <c r="CH454" s="24">
        <v>0</v>
      </c>
      <c r="CI454" s="40"/>
      <c r="CL454" s="1" t="s">
        <v>28</v>
      </c>
    </row>
    <row r="455" ht="29.850000000000001" hidden="1">
      <c r="A455" s="16" t="s">
        <v>303</v>
      </c>
      <c r="B455" s="17"/>
      <c r="C455" s="16"/>
      <c r="D455" s="16"/>
      <c r="E455" s="39" t="s">
        <v>304</v>
      </c>
      <c r="F455" s="31">
        <f t="shared" ref="F455:F461" si="1385">F456</f>
        <v>0</v>
      </c>
      <c r="G455" s="31">
        <f t="shared" ref="G455:G461" si="1386">G456</f>
        <v>0</v>
      </c>
      <c r="H455" s="31">
        <f t="shared" ref="H455:H461" si="1387">H456</f>
        <v>0</v>
      </c>
      <c r="I455" s="31">
        <f t="shared" ref="I455:I461" si="1388">I456</f>
        <v>0</v>
      </c>
      <c r="J455" s="31">
        <f t="shared" ref="J455:J461" si="1389">J456</f>
        <v>0</v>
      </c>
      <c r="K455" s="31">
        <f t="shared" ref="K455:K461" si="1390">K456</f>
        <v>0</v>
      </c>
      <c r="L455" s="31">
        <f t="shared" si="1239"/>
        <v>0</v>
      </c>
      <c r="M455" s="31">
        <f t="shared" si="1240"/>
        <v>0</v>
      </c>
      <c r="N455" s="31">
        <f t="shared" si="1241"/>
        <v>0</v>
      </c>
      <c r="O455" s="31">
        <f t="shared" ref="O455:O461" si="1391">O456</f>
        <v>0</v>
      </c>
      <c r="P455" s="31">
        <f t="shared" ref="P455:P461" si="1392">P456</f>
        <v>0</v>
      </c>
      <c r="Q455" s="31">
        <f t="shared" ref="Q455:Q461" si="1393">Q456</f>
        <v>0</v>
      </c>
      <c r="R455" s="31">
        <f t="shared" si="1242"/>
        <v>0</v>
      </c>
      <c r="S455" s="31">
        <f t="shared" si="1243"/>
        <v>0</v>
      </c>
      <c r="T455" s="31">
        <f t="shared" si="1244"/>
        <v>0</v>
      </c>
      <c r="U455" s="31">
        <f t="shared" ref="U455:U461" si="1394">U456</f>
        <v>0</v>
      </c>
      <c r="V455" s="31">
        <f t="shared" ref="V455:V461" si="1395">V456</f>
        <v>0</v>
      </c>
      <c r="W455" s="31">
        <f t="shared" ref="W455:W461" si="1396">W456</f>
        <v>0</v>
      </c>
      <c r="X455" s="31">
        <f t="shared" si="1245"/>
        <v>0</v>
      </c>
      <c r="Y455" s="31">
        <f t="shared" si="1246"/>
        <v>0</v>
      </c>
      <c r="Z455" s="31">
        <f t="shared" si="1247"/>
        <v>0</v>
      </c>
      <c r="AA455" s="31">
        <f t="shared" ref="AA455:AA461" si="1397">AA456</f>
        <v>0</v>
      </c>
      <c r="AB455" s="31">
        <f t="shared" ref="AB455:AB461" si="1398">AB456</f>
        <v>0</v>
      </c>
      <c r="AC455" s="31">
        <f t="shared" ref="AC455:AC461" si="1399">AC456</f>
        <v>0</v>
      </c>
      <c r="AD455" s="31">
        <f t="shared" si="1248"/>
        <v>0</v>
      </c>
      <c r="AE455" s="31">
        <f t="shared" si="1249"/>
        <v>0</v>
      </c>
      <c r="AF455" s="31">
        <f t="shared" si="1250"/>
        <v>0</v>
      </c>
      <c r="AG455" s="31">
        <f t="shared" ref="AG455:AG461" si="1400">AG456</f>
        <v>0</v>
      </c>
      <c r="AH455" s="31">
        <f t="shared" ref="AH455:AH461" si="1401">AH456</f>
        <v>0</v>
      </c>
      <c r="AI455" s="31">
        <f t="shared" ref="AI455:AI461" si="1402">AI456</f>
        <v>0</v>
      </c>
      <c r="AJ455" s="31">
        <f t="shared" si="1251"/>
        <v>0</v>
      </c>
      <c r="AK455" s="31">
        <f t="shared" si="1252"/>
        <v>0</v>
      </c>
      <c r="AL455" s="31">
        <f t="shared" si="1253"/>
        <v>0</v>
      </c>
      <c r="AM455" s="31">
        <f t="shared" ref="AM455:AM461" si="1403">AM456</f>
        <v>0</v>
      </c>
      <c r="AN455" s="31">
        <f t="shared" ref="AN455:AN461" si="1404">AN456</f>
        <v>0</v>
      </c>
      <c r="AO455" s="31">
        <f t="shared" ref="AO455:AO461" si="1405">AO456</f>
        <v>0</v>
      </c>
      <c r="AP455" s="31">
        <f t="shared" si="1254"/>
        <v>0</v>
      </c>
      <c r="AQ455" s="31">
        <f t="shared" si="1255"/>
        <v>0</v>
      </c>
      <c r="AR455" s="31">
        <f t="shared" si="1256"/>
        <v>0</v>
      </c>
      <c r="AS455" s="31">
        <f t="shared" ref="AS455:AS461" si="1406">AS456</f>
        <v>0</v>
      </c>
      <c r="AT455" s="31">
        <f t="shared" ref="AT455:AT461" si="1407">AT456</f>
        <v>0</v>
      </c>
      <c r="AU455" s="31">
        <f t="shared" ref="AU455:AU461" si="1408">AU456</f>
        <v>0</v>
      </c>
      <c r="AV455" s="31">
        <f t="shared" si="1257"/>
        <v>0</v>
      </c>
      <c r="AW455" s="31">
        <f t="shared" si="1258"/>
        <v>0</v>
      </c>
      <c r="AX455" s="31">
        <f t="shared" si="1259"/>
        <v>0</v>
      </c>
      <c r="AY455" s="31">
        <f t="shared" ref="AY455:AY461" si="1409">AY456</f>
        <v>0</v>
      </c>
      <c r="AZ455" s="31">
        <f t="shared" ref="AZ455:AZ461" si="1410">AZ456</f>
        <v>0</v>
      </c>
      <c r="BA455" s="31">
        <f t="shared" ref="BA455:BA461" si="1411">BA456</f>
        <v>0</v>
      </c>
      <c r="BB455" s="31">
        <f t="shared" si="1260"/>
        <v>0</v>
      </c>
      <c r="BC455" s="31">
        <f t="shared" si="1261"/>
        <v>0</v>
      </c>
      <c r="BD455" s="31">
        <f t="shared" si="1262"/>
        <v>0</v>
      </c>
      <c r="BE455" s="31">
        <f t="shared" ref="BE455:BE461" si="1412">BE456</f>
        <v>0</v>
      </c>
      <c r="BF455" s="31">
        <f t="shared" ref="BF455:BF461" si="1413">BF456</f>
        <v>0</v>
      </c>
      <c r="BG455" s="31">
        <f t="shared" ref="BG455:BG461" si="1414">BG456</f>
        <v>0</v>
      </c>
      <c r="BH455" s="31">
        <f t="shared" si="1263"/>
        <v>0</v>
      </c>
      <c r="BI455" s="31">
        <f t="shared" si="1264"/>
        <v>0</v>
      </c>
      <c r="BJ455" s="31">
        <f t="shared" si="1265"/>
        <v>0</v>
      </c>
      <c r="BK455" s="31">
        <f t="shared" ref="BK455:BK461" si="1415">BK456</f>
        <v>0</v>
      </c>
      <c r="BL455" s="31">
        <f t="shared" ref="BL455:BL461" si="1416">BL456</f>
        <v>0</v>
      </c>
      <c r="BM455" s="31">
        <f t="shared" ref="BM455:BM461" si="1417">BM456</f>
        <v>0</v>
      </c>
      <c r="BN455" s="31">
        <f t="shared" si="1266"/>
        <v>0</v>
      </c>
      <c r="BO455" s="31">
        <f t="shared" si="1267"/>
        <v>0</v>
      </c>
      <c r="BP455" s="31">
        <f t="shared" si="1268"/>
        <v>0</v>
      </c>
      <c r="BQ455" s="31">
        <f t="shared" ref="BQ455:BQ461" si="1418">BQ456</f>
        <v>0</v>
      </c>
      <c r="BR455" s="31">
        <f t="shared" ref="BR455:BR461" si="1419">BR456</f>
        <v>0</v>
      </c>
      <c r="BS455" s="31">
        <f t="shared" si="1269"/>
        <v>0</v>
      </c>
      <c r="BT455" s="31">
        <f t="shared" si="1270"/>
        <v>0</v>
      </c>
      <c r="BU455" s="31">
        <f t="shared" si="1271"/>
        <v>0</v>
      </c>
      <c r="BV455" s="31">
        <f t="shared" ref="BV455:BV461" si="1420">BV456</f>
        <v>0</v>
      </c>
      <c r="BW455" s="31">
        <f t="shared" ref="BW455:BW461" si="1421">BW456</f>
        <v>0</v>
      </c>
      <c r="BX455" s="31">
        <f t="shared" si="1272"/>
        <v>0</v>
      </c>
      <c r="BY455" s="31">
        <f t="shared" si="1273"/>
        <v>0</v>
      </c>
      <c r="BZ455" s="31">
        <f t="shared" si="1274"/>
        <v>0</v>
      </c>
      <c r="CA455" s="31">
        <f t="shared" ref="CA455:CA461" si="1422">CA456</f>
        <v>0</v>
      </c>
      <c r="CB455" s="31">
        <f t="shared" ref="CB455:CB461" si="1423">CB456</f>
        <v>0</v>
      </c>
      <c r="CC455" s="31">
        <f t="shared" ref="CC455:CC461" si="1424">CC456</f>
        <v>0</v>
      </c>
      <c r="CD455" s="31">
        <f t="shared" si="1333"/>
        <v>0</v>
      </c>
      <c r="CE455" s="31">
        <f t="shared" si="1334"/>
        <v>0</v>
      </c>
      <c r="CF455" s="31">
        <f t="shared" si="1335"/>
        <v>0</v>
      </c>
      <c r="CG455" s="31">
        <f t="shared" ref="CG455:CG461" si="1425">CG456</f>
        <v>0</v>
      </c>
      <c r="CH455" s="24">
        <v>0</v>
      </c>
      <c r="CI455" s="40"/>
      <c r="CO455" s="1" t="s">
        <v>31</v>
      </c>
    </row>
    <row r="456" ht="43.75" hidden="1">
      <c r="A456" s="16" t="s">
        <v>303</v>
      </c>
      <c r="B456" s="17">
        <v>600</v>
      </c>
      <c r="C456" s="16"/>
      <c r="D456" s="16"/>
      <c r="E456" s="39" t="s">
        <v>45</v>
      </c>
      <c r="F456" s="31">
        <f t="shared" si="1385"/>
        <v>0</v>
      </c>
      <c r="G456" s="31">
        <f t="shared" si="1386"/>
        <v>0</v>
      </c>
      <c r="H456" s="31">
        <f t="shared" si="1387"/>
        <v>0</v>
      </c>
      <c r="I456" s="31">
        <f t="shared" si="1388"/>
        <v>0</v>
      </c>
      <c r="J456" s="31">
        <f t="shared" si="1389"/>
        <v>0</v>
      </c>
      <c r="K456" s="31">
        <f t="shared" si="1390"/>
        <v>0</v>
      </c>
      <c r="L456" s="31">
        <f t="shared" si="1239"/>
        <v>0</v>
      </c>
      <c r="M456" s="31">
        <f t="shared" si="1240"/>
        <v>0</v>
      </c>
      <c r="N456" s="31">
        <f t="shared" si="1241"/>
        <v>0</v>
      </c>
      <c r="O456" s="31">
        <f t="shared" si="1391"/>
        <v>0</v>
      </c>
      <c r="P456" s="31">
        <f t="shared" si="1392"/>
        <v>0</v>
      </c>
      <c r="Q456" s="31">
        <f t="shared" si="1393"/>
        <v>0</v>
      </c>
      <c r="R456" s="31">
        <f t="shared" si="1242"/>
        <v>0</v>
      </c>
      <c r="S456" s="31">
        <f t="shared" si="1243"/>
        <v>0</v>
      </c>
      <c r="T456" s="31">
        <f t="shared" si="1244"/>
        <v>0</v>
      </c>
      <c r="U456" s="31">
        <f t="shared" si="1394"/>
        <v>0</v>
      </c>
      <c r="V456" s="31">
        <f t="shared" si="1395"/>
        <v>0</v>
      </c>
      <c r="W456" s="31">
        <f t="shared" si="1396"/>
        <v>0</v>
      </c>
      <c r="X456" s="31">
        <f t="shared" si="1245"/>
        <v>0</v>
      </c>
      <c r="Y456" s="31">
        <f t="shared" si="1246"/>
        <v>0</v>
      </c>
      <c r="Z456" s="31">
        <f t="shared" si="1247"/>
        <v>0</v>
      </c>
      <c r="AA456" s="31">
        <f t="shared" si="1397"/>
        <v>0</v>
      </c>
      <c r="AB456" s="31">
        <f t="shared" si="1398"/>
        <v>0</v>
      </c>
      <c r="AC456" s="31">
        <f t="shared" si="1399"/>
        <v>0</v>
      </c>
      <c r="AD456" s="31">
        <f t="shared" si="1248"/>
        <v>0</v>
      </c>
      <c r="AE456" s="31">
        <f t="shared" si="1249"/>
        <v>0</v>
      </c>
      <c r="AF456" s="31">
        <f t="shared" si="1250"/>
        <v>0</v>
      </c>
      <c r="AG456" s="31">
        <f t="shared" si="1400"/>
        <v>0</v>
      </c>
      <c r="AH456" s="31">
        <f t="shared" si="1401"/>
        <v>0</v>
      </c>
      <c r="AI456" s="31">
        <f t="shared" si="1402"/>
        <v>0</v>
      </c>
      <c r="AJ456" s="31">
        <f t="shared" si="1251"/>
        <v>0</v>
      </c>
      <c r="AK456" s="31">
        <f t="shared" si="1252"/>
        <v>0</v>
      </c>
      <c r="AL456" s="31">
        <f t="shared" si="1253"/>
        <v>0</v>
      </c>
      <c r="AM456" s="31">
        <f t="shared" si="1403"/>
        <v>0</v>
      </c>
      <c r="AN456" s="31">
        <f t="shared" si="1404"/>
        <v>0</v>
      </c>
      <c r="AO456" s="31">
        <f t="shared" si="1405"/>
        <v>0</v>
      </c>
      <c r="AP456" s="31">
        <f t="shared" si="1254"/>
        <v>0</v>
      </c>
      <c r="AQ456" s="31">
        <f t="shared" si="1255"/>
        <v>0</v>
      </c>
      <c r="AR456" s="31">
        <f t="shared" si="1256"/>
        <v>0</v>
      </c>
      <c r="AS456" s="31">
        <f t="shared" si="1406"/>
        <v>0</v>
      </c>
      <c r="AT456" s="31">
        <f t="shared" si="1407"/>
        <v>0</v>
      </c>
      <c r="AU456" s="31">
        <f t="shared" si="1408"/>
        <v>0</v>
      </c>
      <c r="AV456" s="31">
        <f t="shared" si="1257"/>
        <v>0</v>
      </c>
      <c r="AW456" s="31">
        <f t="shared" si="1258"/>
        <v>0</v>
      </c>
      <c r="AX456" s="31">
        <f t="shared" si="1259"/>
        <v>0</v>
      </c>
      <c r="AY456" s="31">
        <f t="shared" si="1409"/>
        <v>0</v>
      </c>
      <c r="AZ456" s="31">
        <f t="shared" si="1410"/>
        <v>0</v>
      </c>
      <c r="BA456" s="31">
        <f t="shared" si="1411"/>
        <v>0</v>
      </c>
      <c r="BB456" s="31">
        <f t="shared" si="1260"/>
        <v>0</v>
      </c>
      <c r="BC456" s="31">
        <f t="shared" si="1261"/>
        <v>0</v>
      </c>
      <c r="BD456" s="31">
        <f t="shared" si="1262"/>
        <v>0</v>
      </c>
      <c r="BE456" s="31">
        <f t="shared" si="1412"/>
        <v>0</v>
      </c>
      <c r="BF456" s="31">
        <f t="shared" si="1413"/>
        <v>0</v>
      </c>
      <c r="BG456" s="31">
        <f t="shared" si="1414"/>
        <v>0</v>
      </c>
      <c r="BH456" s="31">
        <f t="shared" si="1263"/>
        <v>0</v>
      </c>
      <c r="BI456" s="31">
        <f t="shared" si="1264"/>
        <v>0</v>
      </c>
      <c r="BJ456" s="31">
        <f t="shared" si="1265"/>
        <v>0</v>
      </c>
      <c r="BK456" s="31">
        <f t="shared" si="1415"/>
        <v>0</v>
      </c>
      <c r="BL456" s="31">
        <f t="shared" si="1416"/>
        <v>0</v>
      </c>
      <c r="BM456" s="31">
        <f t="shared" si="1417"/>
        <v>0</v>
      </c>
      <c r="BN456" s="31">
        <f t="shared" si="1266"/>
        <v>0</v>
      </c>
      <c r="BO456" s="31">
        <f t="shared" si="1267"/>
        <v>0</v>
      </c>
      <c r="BP456" s="31">
        <f t="shared" si="1268"/>
        <v>0</v>
      </c>
      <c r="BQ456" s="31">
        <f t="shared" si="1418"/>
        <v>0</v>
      </c>
      <c r="BR456" s="31">
        <f t="shared" si="1419"/>
        <v>0</v>
      </c>
      <c r="BS456" s="31">
        <f t="shared" si="1269"/>
        <v>0</v>
      </c>
      <c r="BT456" s="31">
        <f t="shared" si="1270"/>
        <v>0</v>
      </c>
      <c r="BU456" s="31">
        <f t="shared" si="1271"/>
        <v>0</v>
      </c>
      <c r="BV456" s="31">
        <f t="shared" si="1420"/>
        <v>0</v>
      </c>
      <c r="BW456" s="31">
        <f t="shared" si="1421"/>
        <v>0</v>
      </c>
      <c r="BX456" s="31">
        <f t="shared" si="1272"/>
        <v>0</v>
      </c>
      <c r="BY456" s="31">
        <f t="shared" si="1273"/>
        <v>0</v>
      </c>
      <c r="BZ456" s="31">
        <f t="shared" si="1274"/>
        <v>0</v>
      </c>
      <c r="CA456" s="31">
        <f t="shared" si="1422"/>
        <v>0</v>
      </c>
      <c r="CB456" s="31">
        <f t="shared" si="1423"/>
        <v>0</v>
      </c>
      <c r="CC456" s="31">
        <f t="shared" si="1424"/>
        <v>0</v>
      </c>
      <c r="CD456" s="31">
        <f t="shared" si="1333"/>
        <v>0</v>
      </c>
      <c r="CE456" s="31">
        <f t="shared" si="1334"/>
        <v>0</v>
      </c>
      <c r="CF456" s="31">
        <f t="shared" si="1335"/>
        <v>0</v>
      </c>
      <c r="CG456" s="31">
        <f t="shared" si="1425"/>
        <v>0</v>
      </c>
      <c r="CH456" s="24">
        <v>0</v>
      </c>
      <c r="CI456" s="40"/>
      <c r="CM456" s="1" t="s">
        <v>29</v>
      </c>
    </row>
    <row r="457" ht="15" hidden="1">
      <c r="A457" s="16" t="s">
        <v>303</v>
      </c>
      <c r="B457" s="17">
        <v>620</v>
      </c>
      <c r="C457" s="16"/>
      <c r="D457" s="16"/>
      <c r="E457" s="39" t="s">
        <v>46</v>
      </c>
      <c r="F457" s="31">
        <f t="shared" si="1385"/>
        <v>0</v>
      </c>
      <c r="G457" s="31">
        <f t="shared" si="1386"/>
        <v>0</v>
      </c>
      <c r="H457" s="31">
        <f t="shared" si="1387"/>
        <v>0</v>
      </c>
      <c r="I457" s="31">
        <f t="shared" si="1388"/>
        <v>0</v>
      </c>
      <c r="J457" s="31">
        <f t="shared" si="1389"/>
        <v>0</v>
      </c>
      <c r="K457" s="31">
        <f t="shared" si="1390"/>
        <v>0</v>
      </c>
      <c r="L457" s="31">
        <f t="shared" si="1239"/>
        <v>0</v>
      </c>
      <c r="M457" s="31">
        <f t="shared" si="1240"/>
        <v>0</v>
      </c>
      <c r="N457" s="31">
        <f t="shared" si="1241"/>
        <v>0</v>
      </c>
      <c r="O457" s="31">
        <f t="shared" si="1391"/>
        <v>0</v>
      </c>
      <c r="P457" s="31">
        <f t="shared" si="1392"/>
        <v>0</v>
      </c>
      <c r="Q457" s="31">
        <f t="shared" si="1393"/>
        <v>0</v>
      </c>
      <c r="R457" s="31">
        <f t="shared" si="1242"/>
        <v>0</v>
      </c>
      <c r="S457" s="31">
        <f t="shared" si="1243"/>
        <v>0</v>
      </c>
      <c r="T457" s="31">
        <f t="shared" si="1244"/>
        <v>0</v>
      </c>
      <c r="U457" s="31">
        <f t="shared" si="1394"/>
        <v>0</v>
      </c>
      <c r="V457" s="31">
        <f t="shared" si="1395"/>
        <v>0</v>
      </c>
      <c r="W457" s="31">
        <f t="shared" si="1396"/>
        <v>0</v>
      </c>
      <c r="X457" s="31">
        <f t="shared" si="1245"/>
        <v>0</v>
      </c>
      <c r="Y457" s="31">
        <f t="shared" si="1246"/>
        <v>0</v>
      </c>
      <c r="Z457" s="31">
        <f t="shared" si="1247"/>
        <v>0</v>
      </c>
      <c r="AA457" s="31">
        <f t="shared" si="1397"/>
        <v>0</v>
      </c>
      <c r="AB457" s="31">
        <f t="shared" si="1398"/>
        <v>0</v>
      </c>
      <c r="AC457" s="31">
        <f t="shared" si="1399"/>
        <v>0</v>
      </c>
      <c r="AD457" s="31">
        <f t="shared" si="1248"/>
        <v>0</v>
      </c>
      <c r="AE457" s="31">
        <f t="shared" si="1249"/>
        <v>0</v>
      </c>
      <c r="AF457" s="31">
        <f t="shared" si="1250"/>
        <v>0</v>
      </c>
      <c r="AG457" s="31">
        <f t="shared" si="1400"/>
        <v>0</v>
      </c>
      <c r="AH457" s="31">
        <f t="shared" si="1401"/>
        <v>0</v>
      </c>
      <c r="AI457" s="31">
        <f t="shared" si="1402"/>
        <v>0</v>
      </c>
      <c r="AJ457" s="31">
        <f t="shared" si="1251"/>
        <v>0</v>
      </c>
      <c r="AK457" s="31">
        <f t="shared" si="1252"/>
        <v>0</v>
      </c>
      <c r="AL457" s="31">
        <f t="shared" si="1253"/>
        <v>0</v>
      </c>
      <c r="AM457" s="31">
        <f t="shared" si="1403"/>
        <v>0</v>
      </c>
      <c r="AN457" s="31">
        <f t="shared" si="1404"/>
        <v>0</v>
      </c>
      <c r="AO457" s="31">
        <f t="shared" si="1405"/>
        <v>0</v>
      </c>
      <c r="AP457" s="31">
        <f t="shared" si="1254"/>
        <v>0</v>
      </c>
      <c r="AQ457" s="31">
        <f t="shared" si="1255"/>
        <v>0</v>
      </c>
      <c r="AR457" s="31">
        <f t="shared" si="1256"/>
        <v>0</v>
      </c>
      <c r="AS457" s="31">
        <f t="shared" si="1406"/>
        <v>0</v>
      </c>
      <c r="AT457" s="31">
        <f t="shared" si="1407"/>
        <v>0</v>
      </c>
      <c r="AU457" s="31">
        <f t="shared" si="1408"/>
        <v>0</v>
      </c>
      <c r="AV457" s="31">
        <f t="shared" si="1257"/>
        <v>0</v>
      </c>
      <c r="AW457" s="31">
        <f t="shared" si="1258"/>
        <v>0</v>
      </c>
      <c r="AX457" s="31">
        <f t="shared" si="1259"/>
        <v>0</v>
      </c>
      <c r="AY457" s="31">
        <f t="shared" si="1409"/>
        <v>0</v>
      </c>
      <c r="AZ457" s="31">
        <f t="shared" si="1410"/>
        <v>0</v>
      </c>
      <c r="BA457" s="31">
        <f t="shared" si="1411"/>
        <v>0</v>
      </c>
      <c r="BB457" s="31">
        <f t="shared" si="1260"/>
        <v>0</v>
      </c>
      <c r="BC457" s="31">
        <f t="shared" si="1261"/>
        <v>0</v>
      </c>
      <c r="BD457" s="31">
        <f t="shared" si="1262"/>
        <v>0</v>
      </c>
      <c r="BE457" s="31">
        <f t="shared" si="1412"/>
        <v>0</v>
      </c>
      <c r="BF457" s="31">
        <f t="shared" si="1413"/>
        <v>0</v>
      </c>
      <c r="BG457" s="31">
        <f t="shared" si="1414"/>
        <v>0</v>
      </c>
      <c r="BH457" s="31">
        <f t="shared" si="1263"/>
        <v>0</v>
      </c>
      <c r="BI457" s="31">
        <f t="shared" si="1264"/>
        <v>0</v>
      </c>
      <c r="BJ457" s="31">
        <f t="shared" si="1265"/>
        <v>0</v>
      </c>
      <c r="BK457" s="31">
        <f t="shared" si="1415"/>
        <v>0</v>
      </c>
      <c r="BL457" s="31">
        <f t="shared" si="1416"/>
        <v>0</v>
      </c>
      <c r="BM457" s="31">
        <f t="shared" si="1417"/>
        <v>0</v>
      </c>
      <c r="BN457" s="31">
        <f t="shared" si="1266"/>
        <v>0</v>
      </c>
      <c r="BO457" s="31">
        <f t="shared" si="1267"/>
        <v>0</v>
      </c>
      <c r="BP457" s="31">
        <f t="shared" si="1268"/>
        <v>0</v>
      </c>
      <c r="BQ457" s="31">
        <f t="shared" si="1418"/>
        <v>0</v>
      </c>
      <c r="BR457" s="31">
        <f t="shared" si="1419"/>
        <v>0</v>
      </c>
      <c r="BS457" s="31">
        <f t="shared" si="1269"/>
        <v>0</v>
      </c>
      <c r="BT457" s="31">
        <f t="shared" si="1270"/>
        <v>0</v>
      </c>
      <c r="BU457" s="31">
        <f t="shared" si="1271"/>
        <v>0</v>
      </c>
      <c r="BV457" s="31">
        <f t="shared" si="1420"/>
        <v>0</v>
      </c>
      <c r="BW457" s="31">
        <f t="shared" si="1421"/>
        <v>0</v>
      </c>
      <c r="BX457" s="31">
        <f t="shared" si="1272"/>
        <v>0</v>
      </c>
      <c r="BY457" s="31">
        <f t="shared" si="1273"/>
        <v>0</v>
      </c>
      <c r="BZ457" s="31">
        <f t="shared" si="1274"/>
        <v>0</v>
      </c>
      <c r="CA457" s="31">
        <f t="shared" si="1422"/>
        <v>0</v>
      </c>
      <c r="CB457" s="31">
        <f t="shared" si="1423"/>
        <v>0</v>
      </c>
      <c r="CC457" s="31">
        <f t="shared" si="1424"/>
        <v>0</v>
      </c>
      <c r="CD457" s="31">
        <f t="shared" si="1333"/>
        <v>0</v>
      </c>
      <c r="CE457" s="31">
        <f t="shared" si="1334"/>
        <v>0</v>
      </c>
      <c r="CF457" s="31">
        <f t="shared" si="1335"/>
        <v>0</v>
      </c>
      <c r="CG457" s="31">
        <f t="shared" si="1425"/>
        <v>0</v>
      </c>
      <c r="CH457" s="24">
        <v>0</v>
      </c>
      <c r="CI457" s="40"/>
      <c r="CN457" s="1" t="s">
        <v>30</v>
      </c>
    </row>
    <row r="458" ht="15" hidden="1">
      <c r="A458" s="16" t="s">
        <v>303</v>
      </c>
      <c r="B458" s="17">
        <v>620</v>
      </c>
      <c r="C458" s="16" t="s">
        <v>278</v>
      </c>
      <c r="D458" s="16" t="s">
        <v>67</v>
      </c>
      <c r="E458" s="39" t="s">
        <v>279</v>
      </c>
      <c r="F458" s="31"/>
      <c r="G458" s="31"/>
      <c r="H458" s="31"/>
      <c r="I458" s="31"/>
      <c r="J458" s="31"/>
      <c r="K458" s="31"/>
      <c r="L458" s="31">
        <f t="shared" si="1239"/>
        <v>0</v>
      </c>
      <c r="M458" s="31">
        <f t="shared" si="1240"/>
        <v>0</v>
      </c>
      <c r="N458" s="31">
        <f t="shared" si="1241"/>
        <v>0</v>
      </c>
      <c r="O458" s="31"/>
      <c r="P458" s="31"/>
      <c r="Q458" s="31"/>
      <c r="R458" s="31">
        <f t="shared" si="1242"/>
        <v>0</v>
      </c>
      <c r="S458" s="31">
        <f t="shared" si="1243"/>
        <v>0</v>
      </c>
      <c r="T458" s="31">
        <f t="shared" si="1244"/>
        <v>0</v>
      </c>
      <c r="U458" s="31"/>
      <c r="V458" s="31"/>
      <c r="W458" s="31"/>
      <c r="X458" s="31">
        <f t="shared" si="1245"/>
        <v>0</v>
      </c>
      <c r="Y458" s="31">
        <f t="shared" si="1246"/>
        <v>0</v>
      </c>
      <c r="Z458" s="31">
        <f t="shared" si="1247"/>
        <v>0</v>
      </c>
      <c r="AA458" s="31"/>
      <c r="AB458" s="31"/>
      <c r="AC458" s="31"/>
      <c r="AD458" s="31">
        <f t="shared" si="1248"/>
        <v>0</v>
      </c>
      <c r="AE458" s="31">
        <f t="shared" si="1249"/>
        <v>0</v>
      </c>
      <c r="AF458" s="31">
        <f t="shared" si="1250"/>
        <v>0</v>
      </c>
      <c r="AG458" s="31"/>
      <c r="AH458" s="31"/>
      <c r="AI458" s="31"/>
      <c r="AJ458" s="31">
        <f t="shared" si="1251"/>
        <v>0</v>
      </c>
      <c r="AK458" s="31">
        <f t="shared" si="1252"/>
        <v>0</v>
      </c>
      <c r="AL458" s="31">
        <f t="shared" si="1253"/>
        <v>0</v>
      </c>
      <c r="AM458" s="31"/>
      <c r="AN458" s="31"/>
      <c r="AO458" s="31"/>
      <c r="AP458" s="31">
        <f t="shared" si="1254"/>
        <v>0</v>
      </c>
      <c r="AQ458" s="31">
        <f t="shared" si="1255"/>
        <v>0</v>
      </c>
      <c r="AR458" s="31">
        <f t="shared" si="1256"/>
        <v>0</v>
      </c>
      <c r="AS458" s="31"/>
      <c r="AT458" s="31"/>
      <c r="AU458" s="31"/>
      <c r="AV458" s="31">
        <f t="shared" si="1257"/>
        <v>0</v>
      </c>
      <c r="AW458" s="31">
        <f t="shared" si="1258"/>
        <v>0</v>
      </c>
      <c r="AX458" s="31">
        <f t="shared" si="1259"/>
        <v>0</v>
      </c>
      <c r="AY458" s="31"/>
      <c r="AZ458" s="31"/>
      <c r="BA458" s="31"/>
      <c r="BB458" s="31">
        <f t="shared" si="1260"/>
        <v>0</v>
      </c>
      <c r="BC458" s="31">
        <f t="shared" si="1261"/>
        <v>0</v>
      </c>
      <c r="BD458" s="31">
        <f t="shared" si="1262"/>
        <v>0</v>
      </c>
      <c r="BE458" s="31"/>
      <c r="BF458" s="31"/>
      <c r="BG458" s="31"/>
      <c r="BH458" s="31">
        <f t="shared" si="1263"/>
        <v>0</v>
      </c>
      <c r="BI458" s="31">
        <f t="shared" si="1264"/>
        <v>0</v>
      </c>
      <c r="BJ458" s="31">
        <f t="shared" si="1265"/>
        <v>0</v>
      </c>
      <c r="BK458" s="31"/>
      <c r="BL458" s="31"/>
      <c r="BM458" s="31"/>
      <c r="BN458" s="31">
        <f t="shared" si="1266"/>
        <v>0</v>
      </c>
      <c r="BO458" s="31">
        <f t="shared" si="1267"/>
        <v>0</v>
      </c>
      <c r="BP458" s="31">
        <f t="shared" si="1268"/>
        <v>0</v>
      </c>
      <c r="BQ458" s="31"/>
      <c r="BR458" s="31"/>
      <c r="BS458" s="31">
        <f t="shared" si="1269"/>
        <v>0</v>
      </c>
      <c r="BT458" s="31">
        <f t="shared" si="1270"/>
        <v>0</v>
      </c>
      <c r="BU458" s="31">
        <f t="shared" si="1271"/>
        <v>0</v>
      </c>
      <c r="BV458" s="31"/>
      <c r="BW458" s="31"/>
      <c r="BX458" s="31">
        <f t="shared" si="1272"/>
        <v>0</v>
      </c>
      <c r="BY458" s="31">
        <f t="shared" si="1273"/>
        <v>0</v>
      </c>
      <c r="BZ458" s="31">
        <f t="shared" si="1274"/>
        <v>0</v>
      </c>
      <c r="CA458" s="31"/>
      <c r="CB458" s="31"/>
      <c r="CC458" s="31"/>
      <c r="CD458" s="31">
        <f t="shared" si="1333"/>
        <v>0</v>
      </c>
      <c r="CE458" s="31">
        <f t="shared" si="1334"/>
        <v>0</v>
      </c>
      <c r="CF458" s="31">
        <f t="shared" si="1335"/>
        <v>0</v>
      </c>
      <c r="CG458" s="31"/>
      <c r="CH458" s="24">
        <v>0</v>
      </c>
      <c r="CI458" s="40"/>
    </row>
    <row r="459" ht="113.40000000000001" hidden="1">
      <c r="A459" s="41" t="s">
        <v>305</v>
      </c>
      <c r="B459" s="17"/>
      <c r="C459" s="16"/>
      <c r="D459" s="16"/>
      <c r="E459" s="39" t="s">
        <v>306</v>
      </c>
      <c r="F459" s="31">
        <f t="shared" si="1385"/>
        <v>0</v>
      </c>
      <c r="G459" s="31">
        <f t="shared" si="1386"/>
        <v>0</v>
      </c>
      <c r="H459" s="31">
        <f t="shared" si="1387"/>
        <v>0</v>
      </c>
      <c r="I459" s="31">
        <f t="shared" si="1388"/>
        <v>0</v>
      </c>
      <c r="J459" s="31">
        <f t="shared" si="1389"/>
        <v>0</v>
      </c>
      <c r="K459" s="31">
        <f t="shared" si="1390"/>
        <v>0</v>
      </c>
      <c r="L459" s="31">
        <f t="shared" si="1239"/>
        <v>0</v>
      </c>
      <c r="M459" s="31">
        <f t="shared" si="1240"/>
        <v>0</v>
      </c>
      <c r="N459" s="31">
        <f t="shared" si="1241"/>
        <v>0</v>
      </c>
      <c r="O459" s="31">
        <f t="shared" si="1391"/>
        <v>0</v>
      </c>
      <c r="P459" s="31">
        <f t="shared" si="1392"/>
        <v>0</v>
      </c>
      <c r="Q459" s="31">
        <f t="shared" si="1393"/>
        <v>0</v>
      </c>
      <c r="R459" s="31">
        <f t="shared" si="1242"/>
        <v>0</v>
      </c>
      <c r="S459" s="31">
        <f t="shared" si="1243"/>
        <v>0</v>
      </c>
      <c r="T459" s="31">
        <f t="shared" si="1244"/>
        <v>0</v>
      </c>
      <c r="U459" s="31">
        <f t="shared" si="1394"/>
        <v>0</v>
      </c>
      <c r="V459" s="31">
        <f t="shared" si="1395"/>
        <v>0</v>
      </c>
      <c r="W459" s="31">
        <f t="shared" si="1396"/>
        <v>0</v>
      </c>
      <c r="X459" s="31">
        <f t="shared" si="1245"/>
        <v>0</v>
      </c>
      <c r="Y459" s="31">
        <f t="shared" si="1246"/>
        <v>0</v>
      </c>
      <c r="Z459" s="31">
        <f t="shared" si="1247"/>
        <v>0</v>
      </c>
      <c r="AA459" s="31">
        <f t="shared" si="1397"/>
        <v>0</v>
      </c>
      <c r="AB459" s="31">
        <f t="shared" si="1398"/>
        <v>0</v>
      </c>
      <c r="AC459" s="31">
        <f t="shared" si="1399"/>
        <v>0</v>
      </c>
      <c r="AD459" s="31">
        <f t="shared" si="1248"/>
        <v>0</v>
      </c>
      <c r="AE459" s="31">
        <f t="shared" si="1249"/>
        <v>0</v>
      </c>
      <c r="AF459" s="31">
        <f t="shared" si="1250"/>
        <v>0</v>
      </c>
      <c r="AG459" s="31">
        <f t="shared" si="1400"/>
        <v>0</v>
      </c>
      <c r="AH459" s="31">
        <f t="shared" si="1401"/>
        <v>0</v>
      </c>
      <c r="AI459" s="31">
        <f t="shared" si="1402"/>
        <v>0</v>
      </c>
      <c r="AJ459" s="31">
        <f t="shared" si="1251"/>
        <v>0</v>
      </c>
      <c r="AK459" s="31">
        <f t="shared" si="1252"/>
        <v>0</v>
      </c>
      <c r="AL459" s="31">
        <f t="shared" si="1253"/>
        <v>0</v>
      </c>
      <c r="AM459" s="31">
        <f t="shared" si="1403"/>
        <v>0</v>
      </c>
      <c r="AN459" s="31">
        <f t="shared" si="1404"/>
        <v>0</v>
      </c>
      <c r="AO459" s="31">
        <f t="shared" si="1405"/>
        <v>0</v>
      </c>
      <c r="AP459" s="31">
        <f t="shared" si="1254"/>
        <v>0</v>
      </c>
      <c r="AQ459" s="31">
        <f t="shared" si="1255"/>
        <v>0</v>
      </c>
      <c r="AR459" s="31">
        <f t="shared" si="1256"/>
        <v>0</v>
      </c>
      <c r="AS459" s="31">
        <f t="shared" si="1406"/>
        <v>0</v>
      </c>
      <c r="AT459" s="31">
        <f t="shared" si="1407"/>
        <v>0</v>
      </c>
      <c r="AU459" s="31">
        <f t="shared" si="1408"/>
        <v>0</v>
      </c>
      <c r="AV459" s="31">
        <f t="shared" si="1257"/>
        <v>0</v>
      </c>
      <c r="AW459" s="31">
        <f t="shared" si="1258"/>
        <v>0</v>
      </c>
      <c r="AX459" s="31">
        <f t="shared" si="1259"/>
        <v>0</v>
      </c>
      <c r="AY459" s="31">
        <f t="shared" si="1409"/>
        <v>0</v>
      </c>
      <c r="AZ459" s="31">
        <f t="shared" si="1410"/>
        <v>0</v>
      </c>
      <c r="BA459" s="31">
        <f t="shared" si="1411"/>
        <v>0</v>
      </c>
      <c r="BB459" s="31">
        <f t="shared" si="1260"/>
        <v>0</v>
      </c>
      <c r="BC459" s="31">
        <f t="shared" si="1261"/>
        <v>0</v>
      </c>
      <c r="BD459" s="31">
        <f t="shared" si="1262"/>
        <v>0</v>
      </c>
      <c r="BE459" s="31">
        <f t="shared" si="1412"/>
        <v>0</v>
      </c>
      <c r="BF459" s="31">
        <f t="shared" si="1413"/>
        <v>0</v>
      </c>
      <c r="BG459" s="31">
        <f t="shared" si="1414"/>
        <v>0</v>
      </c>
      <c r="BH459" s="31">
        <f t="shared" si="1263"/>
        <v>0</v>
      </c>
      <c r="BI459" s="31">
        <f t="shared" si="1264"/>
        <v>0</v>
      </c>
      <c r="BJ459" s="31">
        <f t="shared" si="1265"/>
        <v>0</v>
      </c>
      <c r="BK459" s="31">
        <f t="shared" si="1415"/>
        <v>0</v>
      </c>
      <c r="BL459" s="31">
        <f t="shared" si="1416"/>
        <v>0</v>
      </c>
      <c r="BM459" s="31">
        <f t="shared" si="1417"/>
        <v>0</v>
      </c>
      <c r="BN459" s="31">
        <f t="shared" si="1266"/>
        <v>0</v>
      </c>
      <c r="BO459" s="31">
        <f t="shared" si="1267"/>
        <v>0</v>
      </c>
      <c r="BP459" s="31">
        <f t="shared" si="1268"/>
        <v>0</v>
      </c>
      <c r="BQ459" s="31">
        <f t="shared" si="1418"/>
        <v>0</v>
      </c>
      <c r="BR459" s="31">
        <f t="shared" si="1419"/>
        <v>0</v>
      </c>
      <c r="BS459" s="31">
        <f t="shared" si="1269"/>
        <v>0</v>
      </c>
      <c r="BT459" s="31">
        <f t="shared" si="1270"/>
        <v>0</v>
      </c>
      <c r="BU459" s="31">
        <f t="shared" si="1271"/>
        <v>0</v>
      </c>
      <c r="BV459" s="31">
        <f t="shared" si="1420"/>
        <v>0</v>
      </c>
      <c r="BW459" s="31">
        <f t="shared" si="1421"/>
        <v>0</v>
      </c>
      <c r="BX459" s="31">
        <f t="shared" si="1272"/>
        <v>0</v>
      </c>
      <c r="BY459" s="31">
        <f t="shared" si="1273"/>
        <v>0</v>
      </c>
      <c r="BZ459" s="31">
        <f t="shared" si="1274"/>
        <v>0</v>
      </c>
      <c r="CA459" s="31">
        <f t="shared" si="1422"/>
        <v>0</v>
      </c>
      <c r="CB459" s="31">
        <f t="shared" si="1423"/>
        <v>0</v>
      </c>
      <c r="CC459" s="31">
        <f t="shared" si="1424"/>
        <v>0</v>
      </c>
      <c r="CD459" s="31">
        <f t="shared" si="1333"/>
        <v>0</v>
      </c>
      <c r="CE459" s="31">
        <f t="shared" si="1334"/>
        <v>0</v>
      </c>
      <c r="CF459" s="31">
        <f t="shared" si="1335"/>
        <v>0</v>
      </c>
      <c r="CG459" s="31">
        <f t="shared" si="1425"/>
        <v>0</v>
      </c>
      <c r="CH459" s="24">
        <v>0</v>
      </c>
      <c r="CI459" s="40"/>
      <c r="CO459" s="1" t="s">
        <v>31</v>
      </c>
    </row>
    <row r="460" ht="43.75" hidden="1">
      <c r="A460" s="41" t="s">
        <v>305</v>
      </c>
      <c r="B460" s="17">
        <v>600</v>
      </c>
      <c r="C460" s="16"/>
      <c r="D460" s="16"/>
      <c r="E460" s="39" t="s">
        <v>45</v>
      </c>
      <c r="F460" s="31">
        <f t="shared" si="1385"/>
        <v>0</v>
      </c>
      <c r="G460" s="31">
        <f t="shared" si="1386"/>
        <v>0</v>
      </c>
      <c r="H460" s="31">
        <f t="shared" si="1387"/>
        <v>0</v>
      </c>
      <c r="I460" s="31">
        <f t="shared" si="1388"/>
        <v>0</v>
      </c>
      <c r="J460" s="31">
        <f t="shared" si="1389"/>
        <v>0</v>
      </c>
      <c r="K460" s="31">
        <f t="shared" si="1390"/>
        <v>0</v>
      </c>
      <c r="L460" s="31">
        <f t="shared" si="1239"/>
        <v>0</v>
      </c>
      <c r="M460" s="31">
        <f t="shared" si="1240"/>
        <v>0</v>
      </c>
      <c r="N460" s="31">
        <f t="shared" si="1241"/>
        <v>0</v>
      </c>
      <c r="O460" s="31">
        <f t="shared" si="1391"/>
        <v>0</v>
      </c>
      <c r="P460" s="31">
        <f t="shared" si="1392"/>
        <v>0</v>
      </c>
      <c r="Q460" s="31">
        <f t="shared" si="1393"/>
        <v>0</v>
      </c>
      <c r="R460" s="31">
        <f t="shared" si="1242"/>
        <v>0</v>
      </c>
      <c r="S460" s="31">
        <f t="shared" si="1243"/>
        <v>0</v>
      </c>
      <c r="T460" s="31">
        <f t="shared" si="1244"/>
        <v>0</v>
      </c>
      <c r="U460" s="31">
        <f t="shared" si="1394"/>
        <v>0</v>
      </c>
      <c r="V460" s="31">
        <f t="shared" si="1395"/>
        <v>0</v>
      </c>
      <c r="W460" s="31">
        <f t="shared" si="1396"/>
        <v>0</v>
      </c>
      <c r="X460" s="31">
        <f t="shared" si="1245"/>
        <v>0</v>
      </c>
      <c r="Y460" s="31">
        <f t="shared" si="1246"/>
        <v>0</v>
      </c>
      <c r="Z460" s="31">
        <f t="shared" si="1247"/>
        <v>0</v>
      </c>
      <c r="AA460" s="31">
        <f t="shared" si="1397"/>
        <v>0</v>
      </c>
      <c r="AB460" s="31">
        <f t="shared" si="1398"/>
        <v>0</v>
      </c>
      <c r="AC460" s="31">
        <f t="shared" si="1399"/>
        <v>0</v>
      </c>
      <c r="AD460" s="31">
        <f t="shared" si="1248"/>
        <v>0</v>
      </c>
      <c r="AE460" s="31">
        <f t="shared" si="1249"/>
        <v>0</v>
      </c>
      <c r="AF460" s="31">
        <f t="shared" si="1250"/>
        <v>0</v>
      </c>
      <c r="AG460" s="31">
        <f t="shared" si="1400"/>
        <v>0</v>
      </c>
      <c r="AH460" s="31">
        <f t="shared" si="1401"/>
        <v>0</v>
      </c>
      <c r="AI460" s="31">
        <f t="shared" si="1402"/>
        <v>0</v>
      </c>
      <c r="AJ460" s="31">
        <f t="shared" si="1251"/>
        <v>0</v>
      </c>
      <c r="AK460" s="31">
        <f t="shared" si="1252"/>
        <v>0</v>
      </c>
      <c r="AL460" s="31">
        <f t="shared" si="1253"/>
        <v>0</v>
      </c>
      <c r="AM460" s="31">
        <f t="shared" si="1403"/>
        <v>0</v>
      </c>
      <c r="AN460" s="31">
        <f t="shared" si="1404"/>
        <v>0</v>
      </c>
      <c r="AO460" s="31">
        <f t="shared" si="1405"/>
        <v>0</v>
      </c>
      <c r="AP460" s="31">
        <f t="shared" si="1254"/>
        <v>0</v>
      </c>
      <c r="AQ460" s="31">
        <f t="shared" si="1255"/>
        <v>0</v>
      </c>
      <c r="AR460" s="31">
        <f t="shared" si="1256"/>
        <v>0</v>
      </c>
      <c r="AS460" s="31">
        <f t="shared" si="1406"/>
        <v>0</v>
      </c>
      <c r="AT460" s="31">
        <f t="shared" si="1407"/>
        <v>0</v>
      </c>
      <c r="AU460" s="31">
        <f t="shared" si="1408"/>
        <v>0</v>
      </c>
      <c r="AV460" s="31">
        <f t="shared" si="1257"/>
        <v>0</v>
      </c>
      <c r="AW460" s="31">
        <f t="shared" si="1258"/>
        <v>0</v>
      </c>
      <c r="AX460" s="31">
        <f t="shared" si="1259"/>
        <v>0</v>
      </c>
      <c r="AY460" s="31">
        <f t="shared" si="1409"/>
        <v>0</v>
      </c>
      <c r="AZ460" s="31">
        <f t="shared" si="1410"/>
        <v>0</v>
      </c>
      <c r="BA460" s="31">
        <f t="shared" si="1411"/>
        <v>0</v>
      </c>
      <c r="BB460" s="31">
        <f t="shared" si="1260"/>
        <v>0</v>
      </c>
      <c r="BC460" s="31">
        <f t="shared" si="1261"/>
        <v>0</v>
      </c>
      <c r="BD460" s="31">
        <f t="shared" si="1262"/>
        <v>0</v>
      </c>
      <c r="BE460" s="31">
        <f t="shared" si="1412"/>
        <v>0</v>
      </c>
      <c r="BF460" s="31">
        <f t="shared" si="1413"/>
        <v>0</v>
      </c>
      <c r="BG460" s="31">
        <f t="shared" si="1414"/>
        <v>0</v>
      </c>
      <c r="BH460" s="31">
        <f t="shared" si="1263"/>
        <v>0</v>
      </c>
      <c r="BI460" s="31">
        <f t="shared" si="1264"/>
        <v>0</v>
      </c>
      <c r="BJ460" s="31">
        <f t="shared" si="1265"/>
        <v>0</v>
      </c>
      <c r="BK460" s="31">
        <f t="shared" si="1415"/>
        <v>0</v>
      </c>
      <c r="BL460" s="31">
        <f t="shared" si="1416"/>
        <v>0</v>
      </c>
      <c r="BM460" s="31">
        <f t="shared" si="1417"/>
        <v>0</v>
      </c>
      <c r="BN460" s="31">
        <f t="shared" si="1266"/>
        <v>0</v>
      </c>
      <c r="BO460" s="31">
        <f t="shared" si="1267"/>
        <v>0</v>
      </c>
      <c r="BP460" s="31">
        <f t="shared" si="1268"/>
        <v>0</v>
      </c>
      <c r="BQ460" s="31">
        <f t="shared" si="1418"/>
        <v>0</v>
      </c>
      <c r="BR460" s="31">
        <f t="shared" si="1419"/>
        <v>0</v>
      </c>
      <c r="BS460" s="31">
        <f t="shared" si="1269"/>
        <v>0</v>
      </c>
      <c r="BT460" s="31">
        <f t="shared" si="1270"/>
        <v>0</v>
      </c>
      <c r="BU460" s="31">
        <f t="shared" si="1271"/>
        <v>0</v>
      </c>
      <c r="BV460" s="31">
        <f t="shared" si="1420"/>
        <v>0</v>
      </c>
      <c r="BW460" s="31">
        <f t="shared" si="1421"/>
        <v>0</v>
      </c>
      <c r="BX460" s="31">
        <f t="shared" si="1272"/>
        <v>0</v>
      </c>
      <c r="BY460" s="31">
        <f t="shared" si="1273"/>
        <v>0</v>
      </c>
      <c r="BZ460" s="31">
        <f t="shared" si="1274"/>
        <v>0</v>
      </c>
      <c r="CA460" s="31">
        <f t="shared" si="1422"/>
        <v>0</v>
      </c>
      <c r="CB460" s="31">
        <f t="shared" si="1423"/>
        <v>0</v>
      </c>
      <c r="CC460" s="31">
        <f t="shared" si="1424"/>
        <v>0</v>
      </c>
      <c r="CD460" s="31">
        <f t="shared" si="1333"/>
        <v>0</v>
      </c>
      <c r="CE460" s="31">
        <f t="shared" si="1334"/>
        <v>0</v>
      </c>
      <c r="CF460" s="31">
        <f t="shared" si="1335"/>
        <v>0</v>
      </c>
      <c r="CG460" s="31">
        <f t="shared" si="1425"/>
        <v>0</v>
      </c>
      <c r="CH460" s="24">
        <v>0</v>
      </c>
      <c r="CI460" s="40"/>
      <c r="CM460" s="1" t="s">
        <v>29</v>
      </c>
    </row>
    <row r="461" ht="15" hidden="1">
      <c r="A461" s="41" t="s">
        <v>305</v>
      </c>
      <c r="B461" s="17">
        <v>620</v>
      </c>
      <c r="C461" s="16"/>
      <c r="D461" s="16"/>
      <c r="E461" s="39" t="s">
        <v>46</v>
      </c>
      <c r="F461" s="31">
        <f t="shared" si="1385"/>
        <v>0</v>
      </c>
      <c r="G461" s="31">
        <f t="shared" si="1386"/>
        <v>0</v>
      </c>
      <c r="H461" s="31">
        <f t="shared" si="1387"/>
        <v>0</v>
      </c>
      <c r="I461" s="31">
        <f t="shared" si="1388"/>
        <v>0</v>
      </c>
      <c r="J461" s="31">
        <f t="shared" si="1389"/>
        <v>0</v>
      </c>
      <c r="K461" s="31">
        <f t="shared" si="1390"/>
        <v>0</v>
      </c>
      <c r="L461" s="31">
        <f t="shared" ref="L461:L524" si="1426">F461+I461</f>
        <v>0</v>
      </c>
      <c r="M461" s="31">
        <f t="shared" ref="M461:M524" si="1427">G461+J461</f>
        <v>0</v>
      </c>
      <c r="N461" s="31">
        <f t="shared" ref="N461:N524" si="1428">H461+K461</f>
        <v>0</v>
      </c>
      <c r="O461" s="31">
        <f t="shared" si="1391"/>
        <v>0</v>
      </c>
      <c r="P461" s="31">
        <f t="shared" si="1392"/>
        <v>0</v>
      </c>
      <c r="Q461" s="31">
        <f t="shared" si="1393"/>
        <v>0</v>
      </c>
      <c r="R461" s="31">
        <f t="shared" ref="R461:R524" si="1429">L461+O461</f>
        <v>0</v>
      </c>
      <c r="S461" s="31">
        <f t="shared" ref="S461:S524" si="1430">M461+P461</f>
        <v>0</v>
      </c>
      <c r="T461" s="31">
        <f t="shared" ref="T461:T524" si="1431">N461+Q461</f>
        <v>0</v>
      </c>
      <c r="U461" s="31">
        <f t="shared" si="1394"/>
        <v>0</v>
      </c>
      <c r="V461" s="31">
        <f t="shared" si="1395"/>
        <v>0</v>
      </c>
      <c r="W461" s="31">
        <f t="shared" si="1396"/>
        <v>0</v>
      </c>
      <c r="X461" s="31">
        <f t="shared" ref="X461:X524" si="1432">R461+U461</f>
        <v>0</v>
      </c>
      <c r="Y461" s="31">
        <f t="shared" ref="Y461:Y524" si="1433">S461+V461</f>
        <v>0</v>
      </c>
      <c r="Z461" s="31">
        <f t="shared" ref="Z461:Z524" si="1434">T461+W461</f>
        <v>0</v>
      </c>
      <c r="AA461" s="31">
        <f t="shared" si="1397"/>
        <v>0</v>
      </c>
      <c r="AB461" s="31">
        <f t="shared" si="1398"/>
        <v>0</v>
      </c>
      <c r="AC461" s="31">
        <f t="shared" si="1399"/>
        <v>0</v>
      </c>
      <c r="AD461" s="31">
        <f t="shared" ref="AD461:AD524" si="1435">X461+AA461</f>
        <v>0</v>
      </c>
      <c r="AE461" s="31">
        <f t="shared" ref="AE461:AE524" si="1436">Y461+AB461</f>
        <v>0</v>
      </c>
      <c r="AF461" s="31">
        <f t="shared" ref="AF461:AF524" si="1437">Z461+AC461</f>
        <v>0</v>
      </c>
      <c r="AG461" s="31">
        <f t="shared" si="1400"/>
        <v>0</v>
      </c>
      <c r="AH461" s="31">
        <f t="shared" si="1401"/>
        <v>0</v>
      </c>
      <c r="AI461" s="31">
        <f t="shared" si="1402"/>
        <v>0</v>
      </c>
      <c r="AJ461" s="31">
        <f t="shared" ref="AJ461:AJ524" si="1438">AD461+AG461</f>
        <v>0</v>
      </c>
      <c r="AK461" s="31">
        <f t="shared" ref="AK461:AK524" si="1439">AE461+AH461</f>
        <v>0</v>
      </c>
      <c r="AL461" s="31">
        <f t="shared" ref="AL461:AL524" si="1440">AF461+AI461</f>
        <v>0</v>
      </c>
      <c r="AM461" s="31">
        <f t="shared" si="1403"/>
        <v>0</v>
      </c>
      <c r="AN461" s="31">
        <f t="shared" si="1404"/>
        <v>0</v>
      </c>
      <c r="AO461" s="31">
        <f t="shared" si="1405"/>
        <v>0</v>
      </c>
      <c r="AP461" s="31">
        <f t="shared" ref="AP461:AP524" si="1441">AJ461+AM461</f>
        <v>0</v>
      </c>
      <c r="AQ461" s="31">
        <f t="shared" ref="AQ461:AQ524" si="1442">AK461+AN461</f>
        <v>0</v>
      </c>
      <c r="AR461" s="31">
        <f t="shared" ref="AR461:AR524" si="1443">AL461+AO461</f>
        <v>0</v>
      </c>
      <c r="AS461" s="31">
        <f t="shared" si="1406"/>
        <v>0</v>
      </c>
      <c r="AT461" s="31">
        <f t="shared" si="1407"/>
        <v>0</v>
      </c>
      <c r="AU461" s="31">
        <f t="shared" si="1408"/>
        <v>0</v>
      </c>
      <c r="AV461" s="31">
        <f t="shared" ref="AV461:AV524" si="1444">AP461+AS461</f>
        <v>0</v>
      </c>
      <c r="AW461" s="31">
        <f t="shared" ref="AW461:AW524" si="1445">AQ461+AT461</f>
        <v>0</v>
      </c>
      <c r="AX461" s="31">
        <f t="shared" ref="AX461:AX524" si="1446">AR461+AU461</f>
        <v>0</v>
      </c>
      <c r="AY461" s="31">
        <f t="shared" si="1409"/>
        <v>0</v>
      </c>
      <c r="AZ461" s="31">
        <f t="shared" si="1410"/>
        <v>0</v>
      </c>
      <c r="BA461" s="31">
        <f t="shared" si="1411"/>
        <v>0</v>
      </c>
      <c r="BB461" s="31">
        <f t="shared" ref="BB461:BB524" si="1447">AV461+AY461</f>
        <v>0</v>
      </c>
      <c r="BC461" s="31">
        <f t="shared" ref="BC461:BC524" si="1448">AW461+AZ461</f>
        <v>0</v>
      </c>
      <c r="BD461" s="31">
        <f t="shared" ref="BD461:BD524" si="1449">AX461+BA461</f>
        <v>0</v>
      </c>
      <c r="BE461" s="31">
        <f t="shared" si="1412"/>
        <v>0</v>
      </c>
      <c r="BF461" s="31">
        <f t="shared" si="1413"/>
        <v>0</v>
      </c>
      <c r="BG461" s="31">
        <f t="shared" si="1414"/>
        <v>0</v>
      </c>
      <c r="BH461" s="31">
        <f t="shared" ref="BH461:BH524" si="1450">BB461+BE461</f>
        <v>0</v>
      </c>
      <c r="BI461" s="31">
        <f t="shared" ref="BI461:BI524" si="1451">BC461+BF461</f>
        <v>0</v>
      </c>
      <c r="BJ461" s="31">
        <f t="shared" ref="BJ461:BJ524" si="1452">BD461+BG461</f>
        <v>0</v>
      </c>
      <c r="BK461" s="31">
        <f t="shared" si="1415"/>
        <v>0</v>
      </c>
      <c r="BL461" s="31">
        <f t="shared" si="1416"/>
        <v>0</v>
      </c>
      <c r="BM461" s="31">
        <f t="shared" si="1417"/>
        <v>0</v>
      </c>
      <c r="BN461" s="31">
        <f t="shared" ref="BN461:BN524" si="1453">BH461+BK461</f>
        <v>0</v>
      </c>
      <c r="BO461" s="31">
        <f t="shared" ref="BO461:BO524" si="1454">BI461+BL461</f>
        <v>0</v>
      </c>
      <c r="BP461" s="31">
        <f t="shared" ref="BP461:BP524" si="1455">BJ461+BM461</f>
        <v>0</v>
      </c>
      <c r="BQ461" s="31">
        <f t="shared" si="1418"/>
        <v>0</v>
      </c>
      <c r="BR461" s="31">
        <f t="shared" si="1419"/>
        <v>0</v>
      </c>
      <c r="BS461" s="31">
        <f t="shared" ref="BS461:BS524" si="1456">BQ461+BN461</f>
        <v>0</v>
      </c>
      <c r="BT461" s="31">
        <f t="shared" ref="BT461:BT524" si="1457">BR461+BO461</f>
        <v>0</v>
      </c>
      <c r="BU461" s="31">
        <f t="shared" ref="BU461:BU524" si="1458">BP461</f>
        <v>0</v>
      </c>
      <c r="BV461" s="31">
        <f t="shared" si="1420"/>
        <v>0</v>
      </c>
      <c r="BW461" s="31">
        <f t="shared" si="1421"/>
        <v>0</v>
      </c>
      <c r="BX461" s="31">
        <f t="shared" ref="BX461:BX524" si="1459">BS461</f>
        <v>0</v>
      </c>
      <c r="BY461" s="31">
        <f t="shared" ref="BY461:BY524" si="1460">BT461+BV461</f>
        <v>0</v>
      </c>
      <c r="BZ461" s="31">
        <f t="shared" ref="BZ461:BZ524" si="1461">BU461+BW461</f>
        <v>0</v>
      </c>
      <c r="CA461" s="31">
        <f t="shared" si="1422"/>
        <v>0</v>
      </c>
      <c r="CB461" s="31">
        <f t="shared" si="1423"/>
        <v>0</v>
      </c>
      <c r="CC461" s="31">
        <f t="shared" si="1424"/>
        <v>0</v>
      </c>
      <c r="CD461" s="31">
        <f t="shared" si="1333"/>
        <v>0</v>
      </c>
      <c r="CE461" s="31">
        <f t="shared" si="1334"/>
        <v>0</v>
      </c>
      <c r="CF461" s="31">
        <f t="shared" si="1335"/>
        <v>0</v>
      </c>
      <c r="CG461" s="31">
        <f t="shared" si="1425"/>
        <v>0</v>
      </c>
      <c r="CH461" s="24">
        <v>0</v>
      </c>
      <c r="CI461" s="40"/>
      <c r="CN461" s="1" t="s">
        <v>30</v>
      </c>
    </row>
    <row r="462" ht="15" hidden="1">
      <c r="A462" s="41" t="s">
        <v>305</v>
      </c>
      <c r="B462" s="17">
        <v>620</v>
      </c>
      <c r="C462" s="16" t="s">
        <v>278</v>
      </c>
      <c r="D462" s="16" t="s">
        <v>67</v>
      </c>
      <c r="E462" s="39" t="s">
        <v>279</v>
      </c>
      <c r="F462" s="31"/>
      <c r="G462" s="31"/>
      <c r="H462" s="31"/>
      <c r="I462" s="31"/>
      <c r="J462" s="31"/>
      <c r="K462" s="31"/>
      <c r="L462" s="31">
        <f t="shared" si="1426"/>
        <v>0</v>
      </c>
      <c r="M462" s="31">
        <f t="shared" si="1427"/>
        <v>0</v>
      </c>
      <c r="N462" s="31">
        <f t="shared" si="1428"/>
        <v>0</v>
      </c>
      <c r="O462" s="31"/>
      <c r="P462" s="31"/>
      <c r="Q462" s="31"/>
      <c r="R462" s="31">
        <f t="shared" si="1429"/>
        <v>0</v>
      </c>
      <c r="S462" s="31">
        <f t="shared" si="1430"/>
        <v>0</v>
      </c>
      <c r="T462" s="31">
        <f t="shared" si="1431"/>
        <v>0</v>
      </c>
      <c r="U462" s="31"/>
      <c r="V462" s="31"/>
      <c r="W462" s="31"/>
      <c r="X462" s="31">
        <f t="shared" si="1432"/>
        <v>0</v>
      </c>
      <c r="Y462" s="31">
        <f t="shared" si="1433"/>
        <v>0</v>
      </c>
      <c r="Z462" s="31">
        <f t="shared" si="1434"/>
        <v>0</v>
      </c>
      <c r="AA462" s="31"/>
      <c r="AB462" s="31"/>
      <c r="AC462" s="31"/>
      <c r="AD462" s="31">
        <f t="shared" si="1435"/>
        <v>0</v>
      </c>
      <c r="AE462" s="31">
        <f t="shared" si="1436"/>
        <v>0</v>
      </c>
      <c r="AF462" s="31">
        <f t="shared" si="1437"/>
        <v>0</v>
      </c>
      <c r="AG462" s="31"/>
      <c r="AH462" s="31"/>
      <c r="AI462" s="31"/>
      <c r="AJ462" s="31">
        <f t="shared" si="1438"/>
        <v>0</v>
      </c>
      <c r="AK462" s="31">
        <f t="shared" si="1439"/>
        <v>0</v>
      </c>
      <c r="AL462" s="31">
        <f t="shared" si="1440"/>
        <v>0</v>
      </c>
      <c r="AM462" s="31"/>
      <c r="AN462" s="31"/>
      <c r="AO462" s="31"/>
      <c r="AP462" s="31">
        <f t="shared" si="1441"/>
        <v>0</v>
      </c>
      <c r="AQ462" s="31">
        <f t="shared" si="1442"/>
        <v>0</v>
      </c>
      <c r="AR462" s="31">
        <f t="shared" si="1443"/>
        <v>0</v>
      </c>
      <c r="AS462" s="31"/>
      <c r="AT462" s="31"/>
      <c r="AU462" s="31"/>
      <c r="AV462" s="31">
        <f t="shared" si="1444"/>
        <v>0</v>
      </c>
      <c r="AW462" s="31">
        <f t="shared" si="1445"/>
        <v>0</v>
      </c>
      <c r="AX462" s="31">
        <f t="shared" si="1446"/>
        <v>0</v>
      </c>
      <c r="AY462" s="31"/>
      <c r="AZ462" s="31"/>
      <c r="BA462" s="31"/>
      <c r="BB462" s="31">
        <f t="shared" si="1447"/>
        <v>0</v>
      </c>
      <c r="BC462" s="31">
        <f t="shared" si="1448"/>
        <v>0</v>
      </c>
      <c r="BD462" s="31">
        <f t="shared" si="1449"/>
        <v>0</v>
      </c>
      <c r="BE462" s="31"/>
      <c r="BF462" s="31"/>
      <c r="BG462" s="31"/>
      <c r="BH462" s="31">
        <f t="shared" si="1450"/>
        <v>0</v>
      </c>
      <c r="BI462" s="31">
        <f t="shared" si="1451"/>
        <v>0</v>
      </c>
      <c r="BJ462" s="31">
        <f t="shared" si="1452"/>
        <v>0</v>
      </c>
      <c r="BK462" s="31"/>
      <c r="BL462" s="31"/>
      <c r="BM462" s="31"/>
      <c r="BN462" s="31">
        <f t="shared" si="1453"/>
        <v>0</v>
      </c>
      <c r="BO462" s="31">
        <f t="shared" si="1454"/>
        <v>0</v>
      </c>
      <c r="BP462" s="31">
        <f t="shared" si="1455"/>
        <v>0</v>
      </c>
      <c r="BQ462" s="31"/>
      <c r="BR462" s="31"/>
      <c r="BS462" s="31">
        <f t="shared" si="1456"/>
        <v>0</v>
      </c>
      <c r="BT462" s="31">
        <f t="shared" si="1457"/>
        <v>0</v>
      </c>
      <c r="BU462" s="31">
        <f t="shared" si="1458"/>
        <v>0</v>
      </c>
      <c r="BV462" s="31"/>
      <c r="BW462" s="31"/>
      <c r="BX462" s="31">
        <f t="shared" si="1459"/>
        <v>0</v>
      </c>
      <c r="BY462" s="31">
        <f t="shared" si="1460"/>
        <v>0</v>
      </c>
      <c r="BZ462" s="31">
        <f t="shared" si="1461"/>
        <v>0</v>
      </c>
      <c r="CA462" s="31"/>
      <c r="CB462" s="31"/>
      <c r="CC462" s="31"/>
      <c r="CD462" s="31">
        <f t="shared" si="1333"/>
        <v>0</v>
      </c>
      <c r="CE462" s="31">
        <f t="shared" si="1334"/>
        <v>0</v>
      </c>
      <c r="CF462" s="31">
        <f t="shared" si="1335"/>
        <v>0</v>
      </c>
      <c r="CG462" s="31"/>
      <c r="CH462" s="24">
        <v>0</v>
      </c>
      <c r="CI462" s="40"/>
    </row>
    <row r="463" s="33" customFormat="1" ht="29.850000000000001">
      <c r="A463" s="34" t="s">
        <v>307</v>
      </c>
      <c r="B463" s="35"/>
      <c r="C463" s="34"/>
      <c r="D463" s="34"/>
      <c r="E463" s="36" t="s">
        <v>308</v>
      </c>
      <c r="F463" s="37">
        <f>F479+F492+F505+F518+F464</f>
        <v>1030899.5</v>
      </c>
      <c r="G463" s="37">
        <f>G479+G492+G505+G518+G464</f>
        <v>1038027.3</v>
      </c>
      <c r="H463" s="37">
        <f>H479+H492+H505+H518+H464</f>
        <v>1038027.3</v>
      </c>
      <c r="I463" s="37">
        <f>I479+I492+I505+I518+I464</f>
        <v>-596.99999999999989</v>
      </c>
      <c r="J463" s="37">
        <f>J479+J492+J505+J518+J464</f>
        <v>-596.99999999999989</v>
      </c>
      <c r="K463" s="37">
        <f>K479+K492+K505+K518+K464</f>
        <v>-596.99999999999989</v>
      </c>
      <c r="L463" s="37">
        <f t="shared" si="1426"/>
        <v>1030302.5</v>
      </c>
      <c r="M463" s="37">
        <f t="shared" si="1427"/>
        <v>1037430.3</v>
      </c>
      <c r="N463" s="37">
        <f t="shared" si="1428"/>
        <v>1037430.3</v>
      </c>
      <c r="O463" s="37">
        <f>O479+O492+O505+O518+O464</f>
        <v>0</v>
      </c>
      <c r="P463" s="37">
        <f>P479+P492+P505+P518+P464</f>
        <v>0</v>
      </c>
      <c r="Q463" s="37">
        <f>Q479+Q492+Q505+Q518+Q464</f>
        <v>0</v>
      </c>
      <c r="R463" s="37">
        <f t="shared" si="1429"/>
        <v>1030302.5</v>
      </c>
      <c r="S463" s="37">
        <f t="shared" si="1430"/>
        <v>1037430.3</v>
      </c>
      <c r="T463" s="37">
        <f t="shared" si="1431"/>
        <v>1037430.3</v>
      </c>
      <c r="U463" s="37">
        <f>U479+U492+U505+U518+U464</f>
        <v>0</v>
      </c>
      <c r="V463" s="37">
        <f>V479+V492+V505+V518+V464</f>
        <v>0</v>
      </c>
      <c r="W463" s="37">
        <f>W479+W492+W505+W518+W464</f>
        <v>0</v>
      </c>
      <c r="X463" s="37">
        <f t="shared" si="1432"/>
        <v>1030302.5</v>
      </c>
      <c r="Y463" s="37">
        <f t="shared" si="1433"/>
        <v>1037430.3</v>
      </c>
      <c r="Z463" s="37">
        <f t="shared" si="1434"/>
        <v>1037430.3</v>
      </c>
      <c r="AA463" s="37">
        <f>AA479+AA492+AA505+AA518+AA464</f>
        <v>0</v>
      </c>
      <c r="AB463" s="37">
        <f>AB479+AB492+AB505+AB518+AB464</f>
        <v>0</v>
      </c>
      <c r="AC463" s="37">
        <f>AC479+AC492+AC505+AC518+AC464</f>
        <v>0</v>
      </c>
      <c r="AD463" s="37">
        <f t="shared" si="1435"/>
        <v>1030302.5</v>
      </c>
      <c r="AE463" s="37">
        <f t="shared" si="1436"/>
        <v>1037430.3</v>
      </c>
      <c r="AF463" s="37">
        <f t="shared" si="1437"/>
        <v>1037430.3</v>
      </c>
      <c r="AG463" s="37">
        <f>AG479+AG492+AG505+AG518+AG464</f>
        <v>0</v>
      </c>
      <c r="AH463" s="37">
        <f>AH479+AH492+AH505+AH518+AH464</f>
        <v>0</v>
      </c>
      <c r="AI463" s="37">
        <f>AI479+AI492+AI505+AI518+AI464</f>
        <v>0</v>
      </c>
      <c r="AJ463" s="37">
        <f t="shared" si="1438"/>
        <v>1030302.5</v>
      </c>
      <c r="AK463" s="37">
        <f t="shared" si="1439"/>
        <v>1037430.3</v>
      </c>
      <c r="AL463" s="37">
        <f t="shared" si="1440"/>
        <v>1037430.3</v>
      </c>
      <c r="AM463" s="37">
        <f>AM479+AM492+AM505+AM518+AM464</f>
        <v>345.553</v>
      </c>
      <c r="AN463" s="37">
        <f>AN479+AN492+AN505+AN518+AN464</f>
        <v>0</v>
      </c>
      <c r="AO463" s="37">
        <f>AO479+AO492+AO505+AO518+AO464</f>
        <v>0</v>
      </c>
      <c r="AP463" s="37">
        <f t="shared" si="1441"/>
        <v>1030648.053</v>
      </c>
      <c r="AQ463" s="37">
        <f t="shared" si="1442"/>
        <v>1037430.3</v>
      </c>
      <c r="AR463" s="37">
        <f t="shared" si="1443"/>
        <v>1037430.3</v>
      </c>
      <c r="AS463" s="37">
        <f>AS479+AS492+AS505+AS518+AS464</f>
        <v>0</v>
      </c>
      <c r="AT463" s="37">
        <f>AT479+AT492+AT505+AT518+AT464</f>
        <v>0</v>
      </c>
      <c r="AU463" s="37">
        <f>AU479+AU492+AU505+AU518+AU464</f>
        <v>0</v>
      </c>
      <c r="AV463" s="37">
        <f t="shared" si="1444"/>
        <v>1030648.053</v>
      </c>
      <c r="AW463" s="37">
        <f t="shared" si="1445"/>
        <v>1037430.3</v>
      </c>
      <c r="AX463" s="37">
        <f t="shared" si="1446"/>
        <v>1037430.3</v>
      </c>
      <c r="AY463" s="37">
        <f>AY479+AY492+AY505+AY518+AY464</f>
        <v>10729.388999999999</v>
      </c>
      <c r="AZ463" s="37">
        <f>AZ479+AZ492+AZ505+AZ518+AZ464</f>
        <v>25889.006999999998</v>
      </c>
      <c r="BA463" s="37">
        <f>BA479+BA492+BA505+BA518+BA464</f>
        <v>42117.649000000005</v>
      </c>
      <c r="BB463" s="37">
        <f t="shared" si="1447"/>
        <v>1041377.4419999999</v>
      </c>
      <c r="BC463" s="37">
        <f t="shared" si="1448"/>
        <v>1063319.307</v>
      </c>
      <c r="BD463" s="37">
        <f t="shared" si="1449"/>
        <v>1079547.949</v>
      </c>
      <c r="BE463" s="37">
        <f>BE479+BE492+BE505+BE518+BE464</f>
        <v>-384</v>
      </c>
      <c r="BF463" s="37">
        <f>BF479+BF492+BF505+BF518+BF464</f>
        <v>0</v>
      </c>
      <c r="BG463" s="37">
        <f>BG479+BG492+BG505+BG518+BG464</f>
        <v>0</v>
      </c>
      <c r="BH463" s="37">
        <f t="shared" si="1450"/>
        <v>1040993.4419999999</v>
      </c>
      <c r="BI463" s="37">
        <f t="shared" si="1451"/>
        <v>1063319.307</v>
      </c>
      <c r="BJ463" s="37">
        <f t="shared" si="1452"/>
        <v>1079547.949</v>
      </c>
      <c r="BK463" s="37">
        <f>BK479+BK492+BK505+BK518+BK464</f>
        <v>52433.349999999999</v>
      </c>
      <c r="BL463" s="37">
        <f>BL479+BL492+BL505+BL518+BL464</f>
        <v>0</v>
      </c>
      <c r="BM463" s="37">
        <f>BM479+BM492+BM505+BM518+BM464</f>
        <v>0</v>
      </c>
      <c r="BN463" s="37">
        <f t="shared" si="1453"/>
        <v>1093426.7919999999</v>
      </c>
      <c r="BO463" s="37">
        <f t="shared" si="1454"/>
        <v>1063319.307</v>
      </c>
      <c r="BP463" s="37">
        <f t="shared" si="1455"/>
        <v>1079547.949</v>
      </c>
      <c r="BQ463" s="37">
        <f>BQ479+BQ492+BQ505+BQ518+BQ464</f>
        <v>0</v>
      </c>
      <c r="BR463" s="37">
        <f>BR479+BR492+BR505+BR518+BR464</f>
        <v>0</v>
      </c>
      <c r="BS463" s="31">
        <f t="shared" si="1456"/>
        <v>1093426.7919999999</v>
      </c>
      <c r="BT463" s="31">
        <f t="shared" si="1457"/>
        <v>1063319.307</v>
      </c>
      <c r="BU463" s="31">
        <f t="shared" si="1458"/>
        <v>1079547.949</v>
      </c>
      <c r="BV463" s="37">
        <f>BV479+BV492+BV505+BV518+BV464</f>
        <v>0</v>
      </c>
      <c r="BW463" s="37">
        <f>BW479+BW492+BW505+BW518+BW464</f>
        <v>0</v>
      </c>
      <c r="BX463" s="37">
        <f t="shared" si="1459"/>
        <v>1093426.7919999999</v>
      </c>
      <c r="BY463" s="37">
        <f t="shared" si="1460"/>
        <v>1063319.307</v>
      </c>
      <c r="BZ463" s="37">
        <f t="shared" si="1461"/>
        <v>1079547.949</v>
      </c>
      <c r="CA463" s="37">
        <f>CA479+CA492+CA505+CA518+CA464</f>
        <v>12725.730000000001</v>
      </c>
      <c r="CB463" s="37">
        <f>CB479+CB492+CB505+CB518+CB464</f>
        <v>0</v>
      </c>
      <c r="CC463" s="37">
        <f>CC479+CC492+CC505+CC518+CC464</f>
        <v>0</v>
      </c>
      <c r="CD463" s="37">
        <f t="shared" si="1333"/>
        <v>1106152.5219999999</v>
      </c>
      <c r="CE463" s="37">
        <f t="shared" si="1334"/>
        <v>1063319.307</v>
      </c>
      <c r="CF463" s="37">
        <f t="shared" si="1335"/>
        <v>1079547.949</v>
      </c>
      <c r="CG463" s="37">
        <f>CG479+CG492+CG505+CG518+CG464</f>
        <v>0</v>
      </c>
      <c r="CH463" s="24"/>
      <c r="CI463" s="38"/>
      <c r="CK463" s="33" t="s">
        <v>27</v>
      </c>
    </row>
    <row r="464" ht="78.599999999999994">
      <c r="A464" s="16" t="s">
        <v>309</v>
      </c>
      <c r="B464" s="17"/>
      <c r="C464" s="16"/>
      <c r="D464" s="16"/>
      <c r="E464" s="39" t="s">
        <v>310</v>
      </c>
      <c r="F464" s="31">
        <f>F465+F469</f>
        <v>31794.799999999999</v>
      </c>
      <c r="G464" s="31">
        <f>G465+G469</f>
        <v>31794.799999999999</v>
      </c>
      <c r="H464" s="31">
        <f>H465+H469</f>
        <v>31794.799999999999</v>
      </c>
      <c r="I464" s="31">
        <f>I465+I469</f>
        <v>-596.99999999999989</v>
      </c>
      <c r="J464" s="31">
        <f>J465+J469</f>
        <v>-596.99999999999989</v>
      </c>
      <c r="K464" s="31">
        <f>K465+K469</f>
        <v>-596.99999999999989</v>
      </c>
      <c r="L464" s="31">
        <f t="shared" si="1426"/>
        <v>31197.799999999999</v>
      </c>
      <c r="M464" s="31">
        <f t="shared" si="1427"/>
        <v>31197.799999999999</v>
      </c>
      <c r="N464" s="31">
        <f t="shared" si="1428"/>
        <v>31197.799999999999</v>
      </c>
      <c r="O464" s="31">
        <f>O465+O469</f>
        <v>0</v>
      </c>
      <c r="P464" s="31">
        <f>P465+P469</f>
        <v>0</v>
      </c>
      <c r="Q464" s="31">
        <f>Q465+Q469</f>
        <v>0</v>
      </c>
      <c r="R464" s="31">
        <f t="shared" si="1429"/>
        <v>31197.799999999999</v>
      </c>
      <c r="S464" s="31">
        <f t="shared" si="1430"/>
        <v>31197.799999999999</v>
      </c>
      <c r="T464" s="31">
        <f t="shared" si="1431"/>
        <v>31197.799999999999</v>
      </c>
      <c r="U464" s="31">
        <f>U465+U469</f>
        <v>0</v>
      </c>
      <c r="V464" s="31">
        <f>V465+V469</f>
        <v>0</v>
      </c>
      <c r="W464" s="31">
        <f>W465+W469</f>
        <v>0</v>
      </c>
      <c r="X464" s="31">
        <f t="shared" si="1432"/>
        <v>31197.799999999999</v>
      </c>
      <c r="Y464" s="31">
        <f t="shared" si="1433"/>
        <v>31197.799999999999</v>
      </c>
      <c r="Z464" s="31">
        <f t="shared" si="1434"/>
        <v>31197.799999999999</v>
      </c>
      <c r="AA464" s="31">
        <f>AA465+AA469</f>
        <v>0</v>
      </c>
      <c r="AB464" s="31">
        <f>AB465+AB469</f>
        <v>0</v>
      </c>
      <c r="AC464" s="31">
        <f>AC465+AC469</f>
        <v>0</v>
      </c>
      <c r="AD464" s="31">
        <f t="shared" si="1435"/>
        <v>31197.799999999999</v>
      </c>
      <c r="AE464" s="31">
        <f t="shared" si="1436"/>
        <v>31197.799999999999</v>
      </c>
      <c r="AF464" s="31">
        <f t="shared" si="1437"/>
        <v>31197.799999999999</v>
      </c>
      <c r="AG464" s="31">
        <f>AG465+AG469</f>
        <v>0</v>
      </c>
      <c r="AH464" s="31">
        <f>AH465+AH469</f>
        <v>0</v>
      </c>
      <c r="AI464" s="31">
        <f>AI465+AI469</f>
        <v>0</v>
      </c>
      <c r="AJ464" s="31">
        <f t="shared" si="1438"/>
        <v>31197.799999999999</v>
      </c>
      <c r="AK464" s="31">
        <f t="shared" si="1439"/>
        <v>31197.799999999999</v>
      </c>
      <c r="AL464" s="31">
        <f t="shared" si="1440"/>
        <v>31197.799999999999</v>
      </c>
      <c r="AM464" s="31">
        <f>AM465+AM469</f>
        <v>-26.446999999999999</v>
      </c>
      <c r="AN464" s="31">
        <f>AN465+AN469</f>
        <v>0</v>
      </c>
      <c r="AO464" s="31">
        <f>AO465+AO469</f>
        <v>0</v>
      </c>
      <c r="AP464" s="31">
        <f t="shared" si="1441"/>
        <v>31171.352999999999</v>
      </c>
      <c r="AQ464" s="31">
        <f t="shared" si="1442"/>
        <v>31197.799999999999</v>
      </c>
      <c r="AR464" s="31">
        <f t="shared" si="1443"/>
        <v>31197.799999999999</v>
      </c>
      <c r="AS464" s="31">
        <f>AS465+AS469</f>
        <v>0</v>
      </c>
      <c r="AT464" s="31">
        <f>AT465+AT469</f>
        <v>0</v>
      </c>
      <c r="AU464" s="31">
        <f>AU465+AU469</f>
        <v>0</v>
      </c>
      <c r="AV464" s="31">
        <f t="shared" si="1444"/>
        <v>31171.352999999999</v>
      </c>
      <c r="AW464" s="31">
        <f t="shared" si="1445"/>
        <v>31197.799999999999</v>
      </c>
      <c r="AX464" s="31">
        <f t="shared" si="1446"/>
        <v>31197.799999999999</v>
      </c>
      <c r="AY464" s="31">
        <f>AY465+AY469</f>
        <v>270</v>
      </c>
      <c r="AZ464" s="31">
        <f>AZ465+AZ469</f>
        <v>0</v>
      </c>
      <c r="BA464" s="31">
        <f>BA465+BA469</f>
        <v>0</v>
      </c>
      <c r="BB464" s="31">
        <f t="shared" si="1447"/>
        <v>31441.352999999999</v>
      </c>
      <c r="BC464" s="31">
        <f t="shared" si="1448"/>
        <v>31197.799999999999</v>
      </c>
      <c r="BD464" s="31">
        <f t="shared" si="1449"/>
        <v>31197.799999999999</v>
      </c>
      <c r="BE464" s="31">
        <f>BE465+BE469</f>
        <v>0</v>
      </c>
      <c r="BF464" s="31">
        <f>BF465+BF469</f>
        <v>0</v>
      </c>
      <c r="BG464" s="31">
        <f>BG465+BG469</f>
        <v>0</v>
      </c>
      <c r="BH464" s="31">
        <f t="shared" si="1450"/>
        <v>31441.352999999999</v>
      </c>
      <c r="BI464" s="31">
        <f t="shared" si="1451"/>
        <v>31197.799999999999</v>
      </c>
      <c r="BJ464" s="31">
        <f t="shared" si="1452"/>
        <v>31197.799999999999</v>
      </c>
      <c r="BK464" s="31">
        <f>BK465+BK469</f>
        <v>0</v>
      </c>
      <c r="BL464" s="31">
        <f>BL465+BL469</f>
        <v>0</v>
      </c>
      <c r="BM464" s="31">
        <f>BM465+BM469</f>
        <v>0</v>
      </c>
      <c r="BN464" s="31">
        <f t="shared" si="1453"/>
        <v>31441.352999999999</v>
      </c>
      <c r="BO464" s="31">
        <f t="shared" si="1454"/>
        <v>31197.799999999999</v>
      </c>
      <c r="BP464" s="31">
        <f t="shared" si="1455"/>
        <v>31197.799999999999</v>
      </c>
      <c r="BQ464" s="31">
        <f>BQ465+BQ469</f>
        <v>0</v>
      </c>
      <c r="BR464" s="31">
        <f>BR465+BR469</f>
        <v>0</v>
      </c>
      <c r="BS464" s="31">
        <f t="shared" si="1456"/>
        <v>31441.352999999999</v>
      </c>
      <c r="BT464" s="31">
        <f t="shared" si="1457"/>
        <v>31197.799999999999</v>
      </c>
      <c r="BU464" s="31">
        <f t="shared" si="1458"/>
        <v>31197.799999999999</v>
      </c>
      <c r="BV464" s="31">
        <f>BV465+BV469</f>
        <v>0</v>
      </c>
      <c r="BW464" s="31">
        <f>BW465+BW469</f>
        <v>0</v>
      </c>
      <c r="BX464" s="31">
        <f t="shared" si="1459"/>
        <v>31441.352999999999</v>
      </c>
      <c r="BY464" s="31">
        <f t="shared" si="1460"/>
        <v>31197.799999999999</v>
      </c>
      <c r="BZ464" s="31">
        <f t="shared" si="1461"/>
        <v>31197.799999999999</v>
      </c>
      <c r="CA464" s="31">
        <f>CA465+CA469</f>
        <v>0</v>
      </c>
      <c r="CB464" s="31">
        <f>CB465+CB469</f>
        <v>0</v>
      </c>
      <c r="CC464" s="31">
        <f>CC465+CC469</f>
        <v>0</v>
      </c>
      <c r="CD464" s="31">
        <f t="shared" si="1333"/>
        <v>31441.352999999999</v>
      </c>
      <c r="CE464" s="31">
        <f t="shared" si="1334"/>
        <v>31197.799999999999</v>
      </c>
      <c r="CF464" s="31">
        <f t="shared" si="1335"/>
        <v>31197.799999999999</v>
      </c>
      <c r="CG464" s="31">
        <f>CG465+CG469</f>
        <v>0</v>
      </c>
      <c r="CH464" s="24"/>
      <c r="CI464" s="40"/>
      <c r="CL464" s="1" t="s">
        <v>28</v>
      </c>
    </row>
    <row r="465" ht="85.549999999999997">
      <c r="A465" s="16" t="s">
        <v>311</v>
      </c>
      <c r="B465" s="17"/>
      <c r="C465" s="16"/>
      <c r="D465" s="16"/>
      <c r="E465" s="39" t="s">
        <v>312</v>
      </c>
      <c r="F465" s="31">
        <f t="shared" ref="F465:F467" si="1462">F466</f>
        <v>31.899999999999999</v>
      </c>
      <c r="G465" s="31">
        <f t="shared" ref="G465:G467" si="1463">G466</f>
        <v>31.899999999999999</v>
      </c>
      <c r="H465" s="31">
        <f t="shared" ref="H465:H467" si="1464">H466</f>
        <v>31.899999999999999</v>
      </c>
      <c r="I465" s="31">
        <f t="shared" ref="I465:I467" si="1465">I466</f>
        <v>0</v>
      </c>
      <c r="J465" s="31">
        <f t="shared" ref="J465:J467" si="1466">J466</f>
        <v>0</v>
      </c>
      <c r="K465" s="31">
        <f t="shared" ref="K465:K467" si="1467">K466</f>
        <v>0</v>
      </c>
      <c r="L465" s="31">
        <f t="shared" si="1426"/>
        <v>31.899999999999999</v>
      </c>
      <c r="M465" s="31">
        <f t="shared" si="1427"/>
        <v>31.899999999999999</v>
      </c>
      <c r="N465" s="31">
        <f t="shared" si="1428"/>
        <v>31.899999999999999</v>
      </c>
      <c r="O465" s="31">
        <f t="shared" ref="O465:O467" si="1468">O466</f>
        <v>0</v>
      </c>
      <c r="P465" s="31">
        <f t="shared" ref="P465:P467" si="1469">P466</f>
        <v>0</v>
      </c>
      <c r="Q465" s="31">
        <f t="shared" ref="Q465:Q467" si="1470">Q466</f>
        <v>0</v>
      </c>
      <c r="R465" s="31">
        <f t="shared" si="1429"/>
        <v>31.899999999999999</v>
      </c>
      <c r="S465" s="31">
        <f t="shared" si="1430"/>
        <v>31.899999999999999</v>
      </c>
      <c r="T465" s="31">
        <f t="shared" si="1431"/>
        <v>31.899999999999999</v>
      </c>
      <c r="U465" s="31">
        <f t="shared" ref="U465:U467" si="1471">U466</f>
        <v>0</v>
      </c>
      <c r="V465" s="31">
        <f t="shared" ref="V465:V467" si="1472">V466</f>
        <v>0</v>
      </c>
      <c r="W465" s="31">
        <f t="shared" ref="W465:W467" si="1473">W466</f>
        <v>0</v>
      </c>
      <c r="X465" s="31">
        <f t="shared" si="1432"/>
        <v>31.899999999999999</v>
      </c>
      <c r="Y465" s="31">
        <f t="shared" si="1433"/>
        <v>31.899999999999999</v>
      </c>
      <c r="Z465" s="31">
        <f t="shared" si="1434"/>
        <v>31.899999999999999</v>
      </c>
      <c r="AA465" s="31">
        <f t="shared" ref="AA465:AA467" si="1474">AA466</f>
        <v>0</v>
      </c>
      <c r="AB465" s="31">
        <f t="shared" ref="AB465:AB467" si="1475">AB466</f>
        <v>0</v>
      </c>
      <c r="AC465" s="31">
        <f t="shared" ref="AC465:AC467" si="1476">AC466</f>
        <v>0</v>
      </c>
      <c r="AD465" s="31">
        <f t="shared" si="1435"/>
        <v>31.899999999999999</v>
      </c>
      <c r="AE465" s="31">
        <f t="shared" si="1436"/>
        <v>31.899999999999999</v>
      </c>
      <c r="AF465" s="31">
        <f t="shared" si="1437"/>
        <v>31.899999999999999</v>
      </c>
      <c r="AG465" s="31">
        <f t="shared" ref="AG465:AG467" si="1477">AG466</f>
        <v>0</v>
      </c>
      <c r="AH465" s="31">
        <f t="shared" ref="AH465:AH467" si="1478">AH466</f>
        <v>0</v>
      </c>
      <c r="AI465" s="31">
        <f t="shared" ref="AI465:AI467" si="1479">AI466</f>
        <v>0</v>
      </c>
      <c r="AJ465" s="31">
        <f t="shared" si="1438"/>
        <v>31.899999999999999</v>
      </c>
      <c r="AK465" s="31">
        <f t="shared" si="1439"/>
        <v>31.899999999999999</v>
      </c>
      <c r="AL465" s="31">
        <f t="shared" si="1440"/>
        <v>31.899999999999999</v>
      </c>
      <c r="AM465" s="31">
        <f t="shared" ref="AM465:AM467" si="1480">AM466</f>
        <v>0</v>
      </c>
      <c r="AN465" s="31">
        <f t="shared" ref="AN465:AN467" si="1481">AN466</f>
        <v>0</v>
      </c>
      <c r="AO465" s="31">
        <f t="shared" ref="AO465:AO467" si="1482">AO466</f>
        <v>0</v>
      </c>
      <c r="AP465" s="31">
        <f t="shared" si="1441"/>
        <v>31.899999999999999</v>
      </c>
      <c r="AQ465" s="31">
        <f t="shared" si="1442"/>
        <v>31.899999999999999</v>
      </c>
      <c r="AR465" s="31">
        <f t="shared" si="1443"/>
        <v>31.899999999999999</v>
      </c>
      <c r="AS465" s="31">
        <f t="shared" ref="AS465:AS467" si="1483">AS466</f>
        <v>0</v>
      </c>
      <c r="AT465" s="31">
        <f t="shared" ref="AT465:AT467" si="1484">AT466</f>
        <v>0</v>
      </c>
      <c r="AU465" s="31">
        <f t="shared" ref="AU465:AU467" si="1485">AU466</f>
        <v>0</v>
      </c>
      <c r="AV465" s="31">
        <f t="shared" si="1444"/>
        <v>31.899999999999999</v>
      </c>
      <c r="AW465" s="31">
        <f t="shared" si="1445"/>
        <v>31.899999999999999</v>
      </c>
      <c r="AX465" s="31">
        <f t="shared" si="1446"/>
        <v>31.899999999999999</v>
      </c>
      <c r="AY465" s="31">
        <f t="shared" ref="AY465:AY467" si="1486">AY466</f>
        <v>0</v>
      </c>
      <c r="AZ465" s="31">
        <f t="shared" ref="AZ465:AZ467" si="1487">AZ466</f>
        <v>0</v>
      </c>
      <c r="BA465" s="31">
        <f t="shared" ref="BA465:BA467" si="1488">BA466</f>
        <v>0</v>
      </c>
      <c r="BB465" s="31">
        <f t="shared" si="1447"/>
        <v>31.899999999999999</v>
      </c>
      <c r="BC465" s="31">
        <f t="shared" si="1448"/>
        <v>31.899999999999999</v>
      </c>
      <c r="BD465" s="31">
        <f t="shared" si="1449"/>
        <v>31.899999999999999</v>
      </c>
      <c r="BE465" s="31">
        <f t="shared" ref="BE465:BE467" si="1489">BE466</f>
        <v>0</v>
      </c>
      <c r="BF465" s="31">
        <f t="shared" ref="BF465:BF467" si="1490">BF466</f>
        <v>0</v>
      </c>
      <c r="BG465" s="31">
        <f t="shared" ref="BG465:BG467" si="1491">BG466</f>
        <v>0</v>
      </c>
      <c r="BH465" s="31">
        <f t="shared" si="1450"/>
        <v>31.899999999999999</v>
      </c>
      <c r="BI465" s="31">
        <f t="shared" si="1451"/>
        <v>31.899999999999999</v>
      </c>
      <c r="BJ465" s="31">
        <f t="shared" si="1452"/>
        <v>31.899999999999999</v>
      </c>
      <c r="BK465" s="31">
        <f t="shared" ref="BK465:BK467" si="1492">BK466</f>
        <v>0</v>
      </c>
      <c r="BL465" s="31">
        <f t="shared" ref="BL465:BL467" si="1493">BL466</f>
        <v>0</v>
      </c>
      <c r="BM465" s="31">
        <f t="shared" ref="BM465:BM467" si="1494">BM466</f>
        <v>0</v>
      </c>
      <c r="BN465" s="31">
        <f t="shared" si="1453"/>
        <v>31.899999999999999</v>
      </c>
      <c r="BO465" s="31">
        <f t="shared" si="1454"/>
        <v>31.899999999999999</v>
      </c>
      <c r="BP465" s="31">
        <f t="shared" si="1455"/>
        <v>31.899999999999999</v>
      </c>
      <c r="BQ465" s="31">
        <f t="shared" ref="BQ465:BQ467" si="1495">BQ466</f>
        <v>0</v>
      </c>
      <c r="BR465" s="31">
        <f t="shared" ref="BR465:BR467" si="1496">BR466</f>
        <v>0</v>
      </c>
      <c r="BS465" s="31">
        <f t="shared" si="1456"/>
        <v>31.899999999999999</v>
      </c>
      <c r="BT465" s="31">
        <f t="shared" si="1457"/>
        <v>31.899999999999999</v>
      </c>
      <c r="BU465" s="31">
        <f t="shared" si="1458"/>
        <v>31.899999999999999</v>
      </c>
      <c r="BV465" s="31">
        <f t="shared" ref="BV465:BV467" si="1497">BV466</f>
        <v>0</v>
      </c>
      <c r="BW465" s="31">
        <f t="shared" ref="BW465:BW467" si="1498">BW466</f>
        <v>0</v>
      </c>
      <c r="BX465" s="31">
        <f t="shared" si="1459"/>
        <v>31.899999999999999</v>
      </c>
      <c r="BY465" s="31">
        <f t="shared" si="1460"/>
        <v>31.899999999999999</v>
      </c>
      <c r="BZ465" s="31">
        <f t="shared" si="1461"/>
        <v>31.899999999999999</v>
      </c>
      <c r="CA465" s="31">
        <f t="shared" ref="CA465:CA467" si="1499">CA466</f>
        <v>0</v>
      </c>
      <c r="CB465" s="31">
        <f t="shared" ref="CB465:CB467" si="1500">CB466</f>
        <v>0</v>
      </c>
      <c r="CC465" s="31">
        <f t="shared" ref="CC465:CC467" si="1501">CC466</f>
        <v>0</v>
      </c>
      <c r="CD465" s="31">
        <f t="shared" si="1333"/>
        <v>31.899999999999999</v>
      </c>
      <c r="CE465" s="31">
        <f t="shared" si="1334"/>
        <v>31.899999999999999</v>
      </c>
      <c r="CF465" s="31">
        <f t="shared" si="1335"/>
        <v>31.899999999999999</v>
      </c>
      <c r="CG465" s="31">
        <f t="shared" ref="CG465:CG467" si="1502">CG466</f>
        <v>0</v>
      </c>
      <c r="CH465" s="24"/>
      <c r="CI465" s="40"/>
      <c r="CO465" s="1" t="s">
        <v>31</v>
      </c>
    </row>
    <row r="466" ht="29.850000000000001">
      <c r="A466" s="16" t="s">
        <v>311</v>
      </c>
      <c r="B466" s="17">
        <v>200</v>
      </c>
      <c r="C466" s="16"/>
      <c r="D466" s="16"/>
      <c r="E466" s="39" t="s">
        <v>40</v>
      </c>
      <c r="F466" s="31">
        <f t="shared" si="1462"/>
        <v>31.899999999999999</v>
      </c>
      <c r="G466" s="31">
        <f t="shared" si="1463"/>
        <v>31.899999999999999</v>
      </c>
      <c r="H466" s="31">
        <f t="shared" si="1464"/>
        <v>31.899999999999999</v>
      </c>
      <c r="I466" s="31">
        <f t="shared" si="1465"/>
        <v>0</v>
      </c>
      <c r="J466" s="31">
        <f t="shared" si="1466"/>
        <v>0</v>
      </c>
      <c r="K466" s="31">
        <f t="shared" si="1467"/>
        <v>0</v>
      </c>
      <c r="L466" s="31">
        <f t="shared" si="1426"/>
        <v>31.899999999999999</v>
      </c>
      <c r="M466" s="31">
        <f t="shared" si="1427"/>
        <v>31.899999999999999</v>
      </c>
      <c r="N466" s="31">
        <f t="shared" si="1428"/>
        <v>31.899999999999999</v>
      </c>
      <c r="O466" s="31">
        <f t="shared" si="1468"/>
        <v>0</v>
      </c>
      <c r="P466" s="31">
        <f t="shared" si="1469"/>
        <v>0</v>
      </c>
      <c r="Q466" s="31">
        <f t="shared" si="1470"/>
        <v>0</v>
      </c>
      <c r="R466" s="31">
        <f t="shared" si="1429"/>
        <v>31.899999999999999</v>
      </c>
      <c r="S466" s="31">
        <f t="shared" si="1430"/>
        <v>31.899999999999999</v>
      </c>
      <c r="T466" s="31">
        <f t="shared" si="1431"/>
        <v>31.899999999999999</v>
      </c>
      <c r="U466" s="31">
        <f t="shared" si="1471"/>
        <v>0</v>
      </c>
      <c r="V466" s="31">
        <f t="shared" si="1472"/>
        <v>0</v>
      </c>
      <c r="W466" s="31">
        <f t="shared" si="1473"/>
        <v>0</v>
      </c>
      <c r="X466" s="31">
        <f t="shared" si="1432"/>
        <v>31.899999999999999</v>
      </c>
      <c r="Y466" s="31">
        <f t="shared" si="1433"/>
        <v>31.899999999999999</v>
      </c>
      <c r="Z466" s="31">
        <f t="shared" si="1434"/>
        <v>31.899999999999999</v>
      </c>
      <c r="AA466" s="31">
        <f t="shared" si="1474"/>
        <v>0</v>
      </c>
      <c r="AB466" s="31">
        <f t="shared" si="1475"/>
        <v>0</v>
      </c>
      <c r="AC466" s="31">
        <f t="shared" si="1476"/>
        <v>0</v>
      </c>
      <c r="AD466" s="31">
        <f t="shared" si="1435"/>
        <v>31.899999999999999</v>
      </c>
      <c r="AE466" s="31">
        <f t="shared" si="1436"/>
        <v>31.899999999999999</v>
      </c>
      <c r="AF466" s="31">
        <f t="shared" si="1437"/>
        <v>31.899999999999999</v>
      </c>
      <c r="AG466" s="31">
        <f t="shared" si="1477"/>
        <v>0</v>
      </c>
      <c r="AH466" s="31">
        <f t="shared" si="1478"/>
        <v>0</v>
      </c>
      <c r="AI466" s="31">
        <f t="shared" si="1479"/>
        <v>0</v>
      </c>
      <c r="AJ466" s="31">
        <f t="shared" si="1438"/>
        <v>31.899999999999999</v>
      </c>
      <c r="AK466" s="31">
        <f t="shared" si="1439"/>
        <v>31.899999999999999</v>
      </c>
      <c r="AL466" s="31">
        <f t="shared" si="1440"/>
        <v>31.899999999999999</v>
      </c>
      <c r="AM466" s="31">
        <f t="shared" si="1480"/>
        <v>0</v>
      </c>
      <c r="AN466" s="31">
        <f t="shared" si="1481"/>
        <v>0</v>
      </c>
      <c r="AO466" s="31">
        <f t="shared" si="1482"/>
        <v>0</v>
      </c>
      <c r="AP466" s="31">
        <f t="shared" si="1441"/>
        <v>31.899999999999999</v>
      </c>
      <c r="AQ466" s="31">
        <f t="shared" si="1442"/>
        <v>31.899999999999999</v>
      </c>
      <c r="AR466" s="31">
        <f t="shared" si="1443"/>
        <v>31.899999999999999</v>
      </c>
      <c r="AS466" s="31">
        <f t="shared" si="1483"/>
        <v>0</v>
      </c>
      <c r="AT466" s="31">
        <f t="shared" si="1484"/>
        <v>0</v>
      </c>
      <c r="AU466" s="31">
        <f t="shared" si="1485"/>
        <v>0</v>
      </c>
      <c r="AV466" s="31">
        <f t="shared" si="1444"/>
        <v>31.899999999999999</v>
      </c>
      <c r="AW466" s="31">
        <f t="shared" si="1445"/>
        <v>31.899999999999999</v>
      </c>
      <c r="AX466" s="31">
        <f t="shared" si="1446"/>
        <v>31.899999999999999</v>
      </c>
      <c r="AY466" s="31">
        <f t="shared" si="1486"/>
        <v>0</v>
      </c>
      <c r="AZ466" s="31">
        <f t="shared" si="1487"/>
        <v>0</v>
      </c>
      <c r="BA466" s="31">
        <f t="shared" si="1488"/>
        <v>0</v>
      </c>
      <c r="BB466" s="31">
        <f t="shared" si="1447"/>
        <v>31.899999999999999</v>
      </c>
      <c r="BC466" s="31">
        <f t="shared" si="1448"/>
        <v>31.899999999999999</v>
      </c>
      <c r="BD466" s="31">
        <f t="shared" si="1449"/>
        <v>31.899999999999999</v>
      </c>
      <c r="BE466" s="31">
        <f t="shared" si="1489"/>
        <v>0</v>
      </c>
      <c r="BF466" s="31">
        <f t="shared" si="1490"/>
        <v>0</v>
      </c>
      <c r="BG466" s="31">
        <f t="shared" si="1491"/>
        <v>0</v>
      </c>
      <c r="BH466" s="31">
        <f t="shared" si="1450"/>
        <v>31.899999999999999</v>
      </c>
      <c r="BI466" s="31">
        <f t="shared" si="1451"/>
        <v>31.899999999999999</v>
      </c>
      <c r="BJ466" s="31">
        <f t="shared" si="1452"/>
        <v>31.899999999999999</v>
      </c>
      <c r="BK466" s="31">
        <f t="shared" si="1492"/>
        <v>0</v>
      </c>
      <c r="BL466" s="31">
        <f t="shared" si="1493"/>
        <v>0</v>
      </c>
      <c r="BM466" s="31">
        <f t="shared" si="1494"/>
        <v>0</v>
      </c>
      <c r="BN466" s="31">
        <f t="shared" si="1453"/>
        <v>31.899999999999999</v>
      </c>
      <c r="BO466" s="31">
        <f t="shared" si="1454"/>
        <v>31.899999999999999</v>
      </c>
      <c r="BP466" s="31">
        <f t="shared" si="1455"/>
        <v>31.899999999999999</v>
      </c>
      <c r="BQ466" s="31">
        <f t="shared" si="1495"/>
        <v>0</v>
      </c>
      <c r="BR466" s="31">
        <f t="shared" si="1496"/>
        <v>0</v>
      </c>
      <c r="BS466" s="31">
        <f t="shared" si="1456"/>
        <v>31.899999999999999</v>
      </c>
      <c r="BT466" s="31">
        <f t="shared" si="1457"/>
        <v>31.899999999999999</v>
      </c>
      <c r="BU466" s="31">
        <f t="shared" si="1458"/>
        <v>31.899999999999999</v>
      </c>
      <c r="BV466" s="31">
        <f t="shared" si="1497"/>
        <v>0</v>
      </c>
      <c r="BW466" s="31">
        <f t="shared" si="1498"/>
        <v>0</v>
      </c>
      <c r="BX466" s="31">
        <f t="shared" si="1459"/>
        <v>31.899999999999999</v>
      </c>
      <c r="BY466" s="31">
        <f t="shared" si="1460"/>
        <v>31.899999999999999</v>
      </c>
      <c r="BZ466" s="31">
        <f t="shared" si="1461"/>
        <v>31.899999999999999</v>
      </c>
      <c r="CA466" s="31">
        <f t="shared" si="1499"/>
        <v>0</v>
      </c>
      <c r="CB466" s="31">
        <f t="shared" si="1500"/>
        <v>0</v>
      </c>
      <c r="CC466" s="31">
        <f t="shared" si="1501"/>
        <v>0</v>
      </c>
      <c r="CD466" s="31">
        <f t="shared" si="1333"/>
        <v>31.899999999999999</v>
      </c>
      <c r="CE466" s="31">
        <f t="shared" si="1334"/>
        <v>31.899999999999999</v>
      </c>
      <c r="CF466" s="31">
        <f t="shared" si="1335"/>
        <v>31.899999999999999</v>
      </c>
      <c r="CG466" s="31">
        <f t="shared" si="1502"/>
        <v>0</v>
      </c>
      <c r="CH466" s="24"/>
      <c r="CI466" s="40"/>
      <c r="CM466" s="1" t="s">
        <v>29</v>
      </c>
    </row>
    <row r="467" ht="43.75">
      <c r="A467" s="16" t="s">
        <v>311</v>
      </c>
      <c r="B467" s="17">
        <v>240</v>
      </c>
      <c r="C467" s="16"/>
      <c r="D467" s="16"/>
      <c r="E467" s="39" t="s">
        <v>41</v>
      </c>
      <c r="F467" s="31">
        <f t="shared" si="1462"/>
        <v>31.899999999999999</v>
      </c>
      <c r="G467" s="31">
        <f t="shared" si="1463"/>
        <v>31.899999999999999</v>
      </c>
      <c r="H467" s="31">
        <f t="shared" si="1464"/>
        <v>31.899999999999999</v>
      </c>
      <c r="I467" s="31">
        <f t="shared" si="1465"/>
        <v>0</v>
      </c>
      <c r="J467" s="31">
        <f t="shared" si="1466"/>
        <v>0</v>
      </c>
      <c r="K467" s="31">
        <f t="shared" si="1467"/>
        <v>0</v>
      </c>
      <c r="L467" s="31">
        <f t="shared" si="1426"/>
        <v>31.899999999999999</v>
      </c>
      <c r="M467" s="31">
        <f t="shared" si="1427"/>
        <v>31.899999999999999</v>
      </c>
      <c r="N467" s="31">
        <f t="shared" si="1428"/>
        <v>31.899999999999999</v>
      </c>
      <c r="O467" s="31">
        <f t="shared" si="1468"/>
        <v>0</v>
      </c>
      <c r="P467" s="31">
        <f t="shared" si="1469"/>
        <v>0</v>
      </c>
      <c r="Q467" s="31">
        <f t="shared" si="1470"/>
        <v>0</v>
      </c>
      <c r="R467" s="31">
        <f t="shared" si="1429"/>
        <v>31.899999999999999</v>
      </c>
      <c r="S467" s="31">
        <f t="shared" si="1430"/>
        <v>31.899999999999999</v>
      </c>
      <c r="T467" s="31">
        <f t="shared" si="1431"/>
        <v>31.899999999999999</v>
      </c>
      <c r="U467" s="31">
        <f t="shared" si="1471"/>
        <v>0</v>
      </c>
      <c r="V467" s="31">
        <f t="shared" si="1472"/>
        <v>0</v>
      </c>
      <c r="W467" s="31">
        <f t="shared" si="1473"/>
        <v>0</v>
      </c>
      <c r="X467" s="31">
        <f t="shared" si="1432"/>
        <v>31.899999999999999</v>
      </c>
      <c r="Y467" s="31">
        <f t="shared" si="1433"/>
        <v>31.899999999999999</v>
      </c>
      <c r="Z467" s="31">
        <f t="shared" si="1434"/>
        <v>31.899999999999999</v>
      </c>
      <c r="AA467" s="31">
        <f t="shared" si="1474"/>
        <v>0</v>
      </c>
      <c r="AB467" s="31">
        <f t="shared" si="1475"/>
        <v>0</v>
      </c>
      <c r="AC467" s="31">
        <f t="shared" si="1476"/>
        <v>0</v>
      </c>
      <c r="AD467" s="31">
        <f t="shared" si="1435"/>
        <v>31.899999999999999</v>
      </c>
      <c r="AE467" s="31">
        <f t="shared" si="1436"/>
        <v>31.899999999999999</v>
      </c>
      <c r="AF467" s="31">
        <f t="shared" si="1437"/>
        <v>31.899999999999999</v>
      </c>
      <c r="AG467" s="31">
        <f t="shared" si="1477"/>
        <v>0</v>
      </c>
      <c r="AH467" s="31">
        <f t="shared" si="1478"/>
        <v>0</v>
      </c>
      <c r="AI467" s="31">
        <f t="shared" si="1479"/>
        <v>0</v>
      </c>
      <c r="AJ467" s="31">
        <f t="shared" si="1438"/>
        <v>31.899999999999999</v>
      </c>
      <c r="AK467" s="31">
        <f t="shared" si="1439"/>
        <v>31.899999999999999</v>
      </c>
      <c r="AL467" s="31">
        <f t="shared" si="1440"/>
        <v>31.899999999999999</v>
      </c>
      <c r="AM467" s="31">
        <f t="shared" si="1480"/>
        <v>0</v>
      </c>
      <c r="AN467" s="31">
        <f t="shared" si="1481"/>
        <v>0</v>
      </c>
      <c r="AO467" s="31">
        <f t="shared" si="1482"/>
        <v>0</v>
      </c>
      <c r="AP467" s="31">
        <f t="shared" si="1441"/>
        <v>31.899999999999999</v>
      </c>
      <c r="AQ467" s="31">
        <f t="shared" si="1442"/>
        <v>31.899999999999999</v>
      </c>
      <c r="AR467" s="31">
        <f t="shared" si="1443"/>
        <v>31.899999999999999</v>
      </c>
      <c r="AS467" s="31">
        <f t="shared" si="1483"/>
        <v>0</v>
      </c>
      <c r="AT467" s="31">
        <f t="shared" si="1484"/>
        <v>0</v>
      </c>
      <c r="AU467" s="31">
        <f t="shared" si="1485"/>
        <v>0</v>
      </c>
      <c r="AV467" s="31">
        <f t="shared" si="1444"/>
        <v>31.899999999999999</v>
      </c>
      <c r="AW467" s="31">
        <f t="shared" si="1445"/>
        <v>31.899999999999999</v>
      </c>
      <c r="AX467" s="31">
        <f t="shared" si="1446"/>
        <v>31.899999999999999</v>
      </c>
      <c r="AY467" s="31">
        <f t="shared" si="1486"/>
        <v>0</v>
      </c>
      <c r="AZ467" s="31">
        <f t="shared" si="1487"/>
        <v>0</v>
      </c>
      <c r="BA467" s="31">
        <f t="shared" si="1488"/>
        <v>0</v>
      </c>
      <c r="BB467" s="31">
        <f t="shared" si="1447"/>
        <v>31.899999999999999</v>
      </c>
      <c r="BC467" s="31">
        <f t="shared" si="1448"/>
        <v>31.899999999999999</v>
      </c>
      <c r="BD467" s="31">
        <f t="shared" si="1449"/>
        <v>31.899999999999999</v>
      </c>
      <c r="BE467" s="31">
        <f t="shared" si="1489"/>
        <v>0</v>
      </c>
      <c r="BF467" s="31">
        <f t="shared" si="1490"/>
        <v>0</v>
      </c>
      <c r="BG467" s="31">
        <f t="shared" si="1491"/>
        <v>0</v>
      </c>
      <c r="BH467" s="31">
        <f t="shared" si="1450"/>
        <v>31.899999999999999</v>
      </c>
      <c r="BI467" s="31">
        <f t="shared" si="1451"/>
        <v>31.899999999999999</v>
      </c>
      <c r="BJ467" s="31">
        <f t="shared" si="1452"/>
        <v>31.899999999999999</v>
      </c>
      <c r="BK467" s="31">
        <f t="shared" si="1492"/>
        <v>0</v>
      </c>
      <c r="BL467" s="31">
        <f t="shared" si="1493"/>
        <v>0</v>
      </c>
      <c r="BM467" s="31">
        <f t="shared" si="1494"/>
        <v>0</v>
      </c>
      <c r="BN467" s="31">
        <f t="shared" si="1453"/>
        <v>31.899999999999999</v>
      </c>
      <c r="BO467" s="31">
        <f t="shared" si="1454"/>
        <v>31.899999999999999</v>
      </c>
      <c r="BP467" s="31">
        <f t="shared" si="1455"/>
        <v>31.899999999999999</v>
      </c>
      <c r="BQ467" s="31">
        <f t="shared" si="1495"/>
        <v>0</v>
      </c>
      <c r="BR467" s="31">
        <f t="shared" si="1496"/>
        <v>0</v>
      </c>
      <c r="BS467" s="31">
        <f t="shared" si="1456"/>
        <v>31.899999999999999</v>
      </c>
      <c r="BT467" s="31">
        <f t="shared" si="1457"/>
        <v>31.899999999999999</v>
      </c>
      <c r="BU467" s="31">
        <f t="shared" si="1458"/>
        <v>31.899999999999999</v>
      </c>
      <c r="BV467" s="31">
        <f t="shared" si="1497"/>
        <v>0</v>
      </c>
      <c r="BW467" s="31">
        <f t="shared" si="1498"/>
        <v>0</v>
      </c>
      <c r="BX467" s="31">
        <f t="shared" si="1459"/>
        <v>31.899999999999999</v>
      </c>
      <c r="BY467" s="31">
        <f t="shared" si="1460"/>
        <v>31.899999999999999</v>
      </c>
      <c r="BZ467" s="31">
        <f t="shared" si="1461"/>
        <v>31.899999999999999</v>
      </c>
      <c r="CA467" s="31">
        <f t="shared" si="1499"/>
        <v>0</v>
      </c>
      <c r="CB467" s="31">
        <f t="shared" si="1500"/>
        <v>0</v>
      </c>
      <c r="CC467" s="31">
        <f t="shared" si="1501"/>
        <v>0</v>
      </c>
      <c r="CD467" s="31">
        <f t="shared" si="1333"/>
        <v>31.899999999999999</v>
      </c>
      <c r="CE467" s="31">
        <f t="shared" si="1334"/>
        <v>31.899999999999999</v>
      </c>
      <c r="CF467" s="31">
        <f t="shared" si="1335"/>
        <v>31.899999999999999</v>
      </c>
      <c r="CG467" s="31">
        <f t="shared" si="1502"/>
        <v>0</v>
      </c>
      <c r="CH467" s="24"/>
      <c r="CI467" s="40"/>
      <c r="CN467" s="1" t="s">
        <v>30</v>
      </c>
    </row>
    <row r="468" ht="15">
      <c r="A468" s="16" t="s">
        <v>311</v>
      </c>
      <c r="B468" s="17">
        <v>240</v>
      </c>
      <c r="C468" s="16" t="s">
        <v>278</v>
      </c>
      <c r="D468" s="16" t="s">
        <v>313</v>
      </c>
      <c r="E468" s="39" t="s">
        <v>314</v>
      </c>
      <c r="F468" s="31">
        <v>31.899999999999999</v>
      </c>
      <c r="G468" s="31">
        <v>31.899999999999999</v>
      </c>
      <c r="H468" s="31">
        <v>31.899999999999999</v>
      </c>
      <c r="I468" s="31"/>
      <c r="J468" s="31"/>
      <c r="K468" s="31"/>
      <c r="L468" s="31">
        <f t="shared" si="1426"/>
        <v>31.899999999999999</v>
      </c>
      <c r="M468" s="31">
        <f t="shared" si="1427"/>
        <v>31.899999999999999</v>
      </c>
      <c r="N468" s="31">
        <f t="shared" si="1428"/>
        <v>31.899999999999999</v>
      </c>
      <c r="O468" s="31"/>
      <c r="P468" s="31"/>
      <c r="Q468" s="31"/>
      <c r="R468" s="31">
        <f t="shared" si="1429"/>
        <v>31.899999999999999</v>
      </c>
      <c r="S468" s="31">
        <f t="shared" si="1430"/>
        <v>31.899999999999999</v>
      </c>
      <c r="T468" s="31">
        <f t="shared" si="1431"/>
        <v>31.899999999999999</v>
      </c>
      <c r="U468" s="31"/>
      <c r="V468" s="31"/>
      <c r="W468" s="31"/>
      <c r="X468" s="31">
        <f t="shared" si="1432"/>
        <v>31.899999999999999</v>
      </c>
      <c r="Y468" s="31">
        <f t="shared" si="1433"/>
        <v>31.899999999999999</v>
      </c>
      <c r="Z468" s="31">
        <f t="shared" si="1434"/>
        <v>31.899999999999999</v>
      </c>
      <c r="AA468" s="31"/>
      <c r="AB468" s="31"/>
      <c r="AC468" s="31"/>
      <c r="AD468" s="31">
        <f t="shared" si="1435"/>
        <v>31.899999999999999</v>
      </c>
      <c r="AE468" s="31">
        <f t="shared" si="1436"/>
        <v>31.899999999999999</v>
      </c>
      <c r="AF468" s="31">
        <f t="shared" si="1437"/>
        <v>31.899999999999999</v>
      </c>
      <c r="AG468" s="31"/>
      <c r="AH468" s="31"/>
      <c r="AI468" s="31"/>
      <c r="AJ468" s="31">
        <f t="shared" si="1438"/>
        <v>31.899999999999999</v>
      </c>
      <c r="AK468" s="31">
        <f t="shared" si="1439"/>
        <v>31.899999999999999</v>
      </c>
      <c r="AL468" s="31">
        <f t="shared" si="1440"/>
        <v>31.899999999999999</v>
      </c>
      <c r="AM468" s="31"/>
      <c r="AN468" s="31"/>
      <c r="AO468" s="31"/>
      <c r="AP468" s="31">
        <f t="shared" si="1441"/>
        <v>31.899999999999999</v>
      </c>
      <c r="AQ468" s="31">
        <f t="shared" si="1442"/>
        <v>31.899999999999999</v>
      </c>
      <c r="AR468" s="31">
        <f t="shared" si="1443"/>
        <v>31.899999999999999</v>
      </c>
      <c r="AS468" s="31"/>
      <c r="AT468" s="31"/>
      <c r="AU468" s="31"/>
      <c r="AV468" s="31">
        <f t="shared" si="1444"/>
        <v>31.899999999999999</v>
      </c>
      <c r="AW468" s="31">
        <f t="shared" si="1445"/>
        <v>31.899999999999999</v>
      </c>
      <c r="AX468" s="31">
        <f t="shared" si="1446"/>
        <v>31.899999999999999</v>
      </c>
      <c r="AY468" s="31"/>
      <c r="AZ468" s="31"/>
      <c r="BA468" s="31"/>
      <c r="BB468" s="31">
        <f t="shared" si="1447"/>
        <v>31.899999999999999</v>
      </c>
      <c r="BC468" s="31">
        <f t="shared" si="1448"/>
        <v>31.899999999999999</v>
      </c>
      <c r="BD468" s="31">
        <f t="shared" si="1449"/>
        <v>31.899999999999999</v>
      </c>
      <c r="BE468" s="31"/>
      <c r="BF468" s="31"/>
      <c r="BG468" s="31"/>
      <c r="BH468" s="31">
        <f t="shared" si="1450"/>
        <v>31.899999999999999</v>
      </c>
      <c r="BI468" s="31">
        <f t="shared" si="1451"/>
        <v>31.899999999999999</v>
      </c>
      <c r="BJ468" s="31">
        <f t="shared" si="1452"/>
        <v>31.899999999999999</v>
      </c>
      <c r="BK468" s="31"/>
      <c r="BL468" s="31"/>
      <c r="BM468" s="31"/>
      <c r="BN468" s="31">
        <f t="shared" si="1453"/>
        <v>31.899999999999999</v>
      </c>
      <c r="BO468" s="31">
        <f t="shared" si="1454"/>
        <v>31.899999999999999</v>
      </c>
      <c r="BP468" s="31">
        <f t="shared" si="1455"/>
        <v>31.899999999999999</v>
      </c>
      <c r="BQ468" s="31"/>
      <c r="BR468" s="31"/>
      <c r="BS468" s="31">
        <f t="shared" si="1456"/>
        <v>31.899999999999999</v>
      </c>
      <c r="BT468" s="31">
        <f t="shared" si="1457"/>
        <v>31.899999999999999</v>
      </c>
      <c r="BU468" s="31">
        <f t="shared" si="1458"/>
        <v>31.899999999999999</v>
      </c>
      <c r="BV468" s="31"/>
      <c r="BW468" s="31"/>
      <c r="BX468" s="31">
        <f t="shared" si="1459"/>
        <v>31.899999999999999</v>
      </c>
      <c r="BY468" s="31">
        <f t="shared" si="1460"/>
        <v>31.899999999999999</v>
      </c>
      <c r="BZ468" s="31">
        <f t="shared" si="1461"/>
        <v>31.899999999999999</v>
      </c>
      <c r="CA468" s="31"/>
      <c r="CB468" s="31"/>
      <c r="CC468" s="31"/>
      <c r="CD468" s="31">
        <f t="shared" si="1333"/>
        <v>31.899999999999999</v>
      </c>
      <c r="CE468" s="31">
        <f t="shared" si="1334"/>
        <v>31.899999999999999</v>
      </c>
      <c r="CF468" s="31">
        <f t="shared" si="1335"/>
        <v>31.899999999999999</v>
      </c>
      <c r="CG468" s="31"/>
      <c r="CH468" s="24"/>
      <c r="CI468" s="40"/>
    </row>
    <row r="469" ht="29.850000000000001">
      <c r="A469" s="16" t="s">
        <v>315</v>
      </c>
      <c r="B469" s="17"/>
      <c r="C469" s="16"/>
      <c r="D469" s="16"/>
      <c r="E469" s="39" t="s">
        <v>316</v>
      </c>
      <c r="F469" s="31">
        <f>F470+F474</f>
        <v>31762.899999999998</v>
      </c>
      <c r="G469" s="31">
        <f>G470+G474</f>
        <v>31762.899999999998</v>
      </c>
      <c r="H469" s="31">
        <f>H470+H474</f>
        <v>31762.899999999998</v>
      </c>
      <c r="I469" s="31">
        <f>I470+I474</f>
        <v>-596.99999999999989</v>
      </c>
      <c r="J469" s="31">
        <f>J470+J474</f>
        <v>-596.99999999999989</v>
      </c>
      <c r="K469" s="31">
        <f>K470+K474</f>
        <v>-596.99999999999989</v>
      </c>
      <c r="L469" s="31">
        <f t="shared" si="1426"/>
        <v>31165.899999999998</v>
      </c>
      <c r="M469" s="31">
        <f t="shared" si="1427"/>
        <v>31165.899999999998</v>
      </c>
      <c r="N469" s="31">
        <f t="shared" si="1428"/>
        <v>31165.899999999998</v>
      </c>
      <c r="O469" s="31">
        <f>O470+O474</f>
        <v>0</v>
      </c>
      <c r="P469" s="31">
        <f>P470+P474</f>
        <v>0</v>
      </c>
      <c r="Q469" s="31">
        <f>Q470+Q474</f>
        <v>0</v>
      </c>
      <c r="R469" s="31">
        <f t="shared" si="1429"/>
        <v>31165.899999999998</v>
      </c>
      <c r="S469" s="31">
        <f t="shared" si="1430"/>
        <v>31165.899999999998</v>
      </c>
      <c r="T469" s="31">
        <f t="shared" si="1431"/>
        <v>31165.899999999998</v>
      </c>
      <c r="U469" s="31">
        <f>U470+U474</f>
        <v>0</v>
      </c>
      <c r="V469" s="31">
        <f>V470+V474</f>
        <v>0</v>
      </c>
      <c r="W469" s="31">
        <f>W470+W474</f>
        <v>0</v>
      </c>
      <c r="X469" s="31">
        <f t="shared" si="1432"/>
        <v>31165.899999999998</v>
      </c>
      <c r="Y469" s="31">
        <f t="shared" si="1433"/>
        <v>31165.899999999998</v>
      </c>
      <c r="Z469" s="31">
        <f t="shared" si="1434"/>
        <v>31165.899999999998</v>
      </c>
      <c r="AA469" s="31">
        <f>AA470+AA474</f>
        <v>0</v>
      </c>
      <c r="AB469" s="31">
        <f>AB470+AB474</f>
        <v>0</v>
      </c>
      <c r="AC469" s="31">
        <f>AC470+AC474</f>
        <v>0</v>
      </c>
      <c r="AD469" s="31">
        <f t="shared" si="1435"/>
        <v>31165.899999999998</v>
      </c>
      <c r="AE469" s="31">
        <f t="shared" si="1436"/>
        <v>31165.899999999998</v>
      </c>
      <c r="AF469" s="31">
        <f t="shared" si="1437"/>
        <v>31165.899999999998</v>
      </c>
      <c r="AG469" s="31">
        <f>AG470+AG474</f>
        <v>0</v>
      </c>
      <c r="AH469" s="31">
        <f>AH470+AH474</f>
        <v>0</v>
      </c>
      <c r="AI469" s="31">
        <f>AI470+AI474</f>
        <v>0</v>
      </c>
      <c r="AJ469" s="31">
        <f t="shared" si="1438"/>
        <v>31165.899999999998</v>
      </c>
      <c r="AK469" s="31">
        <f t="shared" si="1439"/>
        <v>31165.899999999998</v>
      </c>
      <c r="AL469" s="31">
        <f t="shared" si="1440"/>
        <v>31165.899999999998</v>
      </c>
      <c r="AM469" s="31">
        <f>AM470+AM474</f>
        <v>-26.446999999999999</v>
      </c>
      <c r="AN469" s="31">
        <f>AN470+AN474</f>
        <v>0</v>
      </c>
      <c r="AO469" s="31">
        <f>AO470+AO474</f>
        <v>0</v>
      </c>
      <c r="AP469" s="31">
        <f t="shared" si="1441"/>
        <v>31139.452999999998</v>
      </c>
      <c r="AQ469" s="31">
        <f t="shared" si="1442"/>
        <v>31165.899999999998</v>
      </c>
      <c r="AR469" s="31">
        <f t="shared" si="1443"/>
        <v>31165.899999999998</v>
      </c>
      <c r="AS469" s="31">
        <f>AS470+AS474</f>
        <v>0</v>
      </c>
      <c r="AT469" s="31">
        <f>AT470+AT474</f>
        <v>0</v>
      </c>
      <c r="AU469" s="31">
        <f>AU470+AU474</f>
        <v>0</v>
      </c>
      <c r="AV469" s="31">
        <f t="shared" si="1444"/>
        <v>31139.452999999998</v>
      </c>
      <c r="AW469" s="31">
        <f t="shared" si="1445"/>
        <v>31165.899999999998</v>
      </c>
      <c r="AX469" s="31">
        <f t="shared" si="1446"/>
        <v>31165.899999999998</v>
      </c>
      <c r="AY469" s="31">
        <f>AY470+AY474</f>
        <v>270</v>
      </c>
      <c r="AZ469" s="31">
        <f>AZ470+AZ474</f>
        <v>0</v>
      </c>
      <c r="BA469" s="31">
        <f>BA470+BA474</f>
        <v>0</v>
      </c>
      <c r="BB469" s="31">
        <f t="shared" si="1447"/>
        <v>31409.452999999998</v>
      </c>
      <c r="BC469" s="31">
        <f t="shared" si="1448"/>
        <v>31165.899999999998</v>
      </c>
      <c r="BD469" s="31">
        <f t="shared" si="1449"/>
        <v>31165.899999999998</v>
      </c>
      <c r="BE469" s="31">
        <f>BE470+BE474</f>
        <v>0</v>
      </c>
      <c r="BF469" s="31">
        <f>BF470+BF474</f>
        <v>0</v>
      </c>
      <c r="BG469" s="31">
        <f>BG470+BG474</f>
        <v>0</v>
      </c>
      <c r="BH469" s="31">
        <f t="shared" si="1450"/>
        <v>31409.452999999998</v>
      </c>
      <c r="BI469" s="31">
        <f t="shared" si="1451"/>
        <v>31165.899999999998</v>
      </c>
      <c r="BJ469" s="31">
        <f t="shared" si="1452"/>
        <v>31165.899999999998</v>
      </c>
      <c r="BK469" s="31">
        <f>BK470+BK474</f>
        <v>0</v>
      </c>
      <c r="BL469" s="31">
        <f>BL470+BL474</f>
        <v>0</v>
      </c>
      <c r="BM469" s="31">
        <f>BM470+BM474</f>
        <v>0</v>
      </c>
      <c r="BN469" s="31">
        <f t="shared" si="1453"/>
        <v>31409.452999999998</v>
      </c>
      <c r="BO469" s="31">
        <f t="shared" si="1454"/>
        <v>31165.899999999998</v>
      </c>
      <c r="BP469" s="31">
        <f t="shared" si="1455"/>
        <v>31165.899999999998</v>
      </c>
      <c r="BQ469" s="31">
        <f>BQ470+BQ474</f>
        <v>0</v>
      </c>
      <c r="BR469" s="31">
        <f>BR470+BR474</f>
        <v>0</v>
      </c>
      <c r="BS469" s="31">
        <f t="shared" si="1456"/>
        <v>31409.452999999998</v>
      </c>
      <c r="BT469" s="31">
        <f t="shared" si="1457"/>
        <v>31165.899999999998</v>
      </c>
      <c r="BU469" s="31">
        <f t="shared" si="1458"/>
        <v>31165.899999999998</v>
      </c>
      <c r="BV469" s="31">
        <f>BV470+BV474</f>
        <v>0</v>
      </c>
      <c r="BW469" s="31">
        <f>BW470+BW474</f>
        <v>0</v>
      </c>
      <c r="BX469" s="31">
        <f t="shared" si="1459"/>
        <v>31409.452999999998</v>
      </c>
      <c r="BY469" s="31">
        <f t="shared" si="1460"/>
        <v>31165.899999999998</v>
      </c>
      <c r="BZ469" s="31">
        <f t="shared" si="1461"/>
        <v>31165.899999999998</v>
      </c>
      <c r="CA469" s="31">
        <f>CA470+CA474</f>
        <v>0</v>
      </c>
      <c r="CB469" s="31">
        <f>CB470+CB474</f>
        <v>0</v>
      </c>
      <c r="CC469" s="31">
        <f>CC470+CC474</f>
        <v>0</v>
      </c>
      <c r="CD469" s="31">
        <f t="shared" si="1333"/>
        <v>31409.452999999998</v>
      </c>
      <c r="CE469" s="31">
        <f t="shared" si="1334"/>
        <v>31165.899999999998</v>
      </c>
      <c r="CF469" s="31">
        <f t="shared" si="1335"/>
        <v>31165.899999999998</v>
      </c>
      <c r="CG469" s="31">
        <f>CG470+CG474</f>
        <v>0</v>
      </c>
      <c r="CH469" s="24"/>
      <c r="CI469" s="40"/>
      <c r="CO469" s="1" t="s">
        <v>31</v>
      </c>
    </row>
    <row r="470" ht="29.850000000000001">
      <c r="A470" s="16" t="s">
        <v>315</v>
      </c>
      <c r="B470" s="17">
        <v>200</v>
      </c>
      <c r="C470" s="16"/>
      <c r="D470" s="16"/>
      <c r="E470" s="39" t="s">
        <v>40</v>
      </c>
      <c r="F470" s="31">
        <f>F471</f>
        <v>10042.700000000001</v>
      </c>
      <c r="G470" s="31">
        <f>G471</f>
        <v>10042.700000000001</v>
      </c>
      <c r="H470" s="31">
        <f>H471</f>
        <v>10042.700000000001</v>
      </c>
      <c r="I470" s="31">
        <f>I471</f>
        <v>-596.99999999999989</v>
      </c>
      <c r="J470" s="31">
        <f>J471</f>
        <v>-596.99999999999989</v>
      </c>
      <c r="K470" s="31">
        <f>K471</f>
        <v>-596.99999999999989</v>
      </c>
      <c r="L470" s="31">
        <f t="shared" si="1426"/>
        <v>9445.7000000000007</v>
      </c>
      <c r="M470" s="31">
        <f t="shared" si="1427"/>
        <v>9445.7000000000007</v>
      </c>
      <c r="N470" s="31">
        <f t="shared" si="1428"/>
        <v>9445.7000000000007</v>
      </c>
      <c r="O470" s="31">
        <f>O471</f>
        <v>0</v>
      </c>
      <c r="P470" s="31">
        <f>P471</f>
        <v>0</v>
      </c>
      <c r="Q470" s="31">
        <f>Q471</f>
        <v>0</v>
      </c>
      <c r="R470" s="31">
        <f t="shared" si="1429"/>
        <v>9445.7000000000007</v>
      </c>
      <c r="S470" s="31">
        <f t="shared" si="1430"/>
        <v>9445.7000000000007</v>
      </c>
      <c r="T470" s="31">
        <f t="shared" si="1431"/>
        <v>9445.7000000000007</v>
      </c>
      <c r="U470" s="31">
        <f>U471</f>
        <v>0</v>
      </c>
      <c r="V470" s="31">
        <f>V471</f>
        <v>0</v>
      </c>
      <c r="W470" s="31">
        <f>W471</f>
        <v>0</v>
      </c>
      <c r="X470" s="31">
        <f t="shared" si="1432"/>
        <v>9445.7000000000007</v>
      </c>
      <c r="Y470" s="31">
        <f t="shared" si="1433"/>
        <v>9445.7000000000007</v>
      </c>
      <c r="Z470" s="31">
        <f t="shared" si="1434"/>
        <v>9445.7000000000007</v>
      </c>
      <c r="AA470" s="31">
        <f>AA471</f>
        <v>0</v>
      </c>
      <c r="AB470" s="31">
        <f>AB471</f>
        <v>0</v>
      </c>
      <c r="AC470" s="31">
        <f>AC471</f>
        <v>0</v>
      </c>
      <c r="AD470" s="31">
        <f t="shared" si="1435"/>
        <v>9445.7000000000007</v>
      </c>
      <c r="AE470" s="31">
        <f t="shared" si="1436"/>
        <v>9445.7000000000007</v>
      </c>
      <c r="AF470" s="31">
        <f t="shared" si="1437"/>
        <v>9445.7000000000007</v>
      </c>
      <c r="AG470" s="31">
        <f>AG471</f>
        <v>0</v>
      </c>
      <c r="AH470" s="31">
        <f>AH471</f>
        <v>0</v>
      </c>
      <c r="AI470" s="31">
        <f>AI471</f>
        <v>0</v>
      </c>
      <c r="AJ470" s="31">
        <f t="shared" si="1438"/>
        <v>9445.7000000000007</v>
      </c>
      <c r="AK470" s="31">
        <f t="shared" si="1439"/>
        <v>9445.7000000000007</v>
      </c>
      <c r="AL470" s="31">
        <f t="shared" si="1440"/>
        <v>9445.7000000000007</v>
      </c>
      <c r="AM470" s="31">
        <f>AM471</f>
        <v>-26.446999999999999</v>
      </c>
      <c r="AN470" s="31">
        <f>AN471</f>
        <v>0</v>
      </c>
      <c r="AO470" s="31">
        <f>AO471</f>
        <v>0</v>
      </c>
      <c r="AP470" s="31">
        <f t="shared" si="1441"/>
        <v>9419.2530000000006</v>
      </c>
      <c r="AQ470" s="31">
        <f t="shared" si="1442"/>
        <v>9445.7000000000007</v>
      </c>
      <c r="AR470" s="31">
        <f t="shared" si="1443"/>
        <v>9445.7000000000007</v>
      </c>
      <c r="AS470" s="31">
        <f>AS471</f>
        <v>0</v>
      </c>
      <c r="AT470" s="31">
        <f>AT471</f>
        <v>0</v>
      </c>
      <c r="AU470" s="31">
        <f>AU471</f>
        <v>0</v>
      </c>
      <c r="AV470" s="31">
        <f t="shared" si="1444"/>
        <v>9419.2530000000006</v>
      </c>
      <c r="AW470" s="31">
        <f t="shared" si="1445"/>
        <v>9445.7000000000007</v>
      </c>
      <c r="AX470" s="31">
        <f t="shared" si="1446"/>
        <v>9445.7000000000007</v>
      </c>
      <c r="AY470" s="31">
        <f>AY471</f>
        <v>0</v>
      </c>
      <c r="AZ470" s="31">
        <f>AZ471</f>
        <v>0</v>
      </c>
      <c r="BA470" s="31">
        <f>BA471</f>
        <v>0</v>
      </c>
      <c r="BB470" s="31">
        <f t="shared" si="1447"/>
        <v>9419.2530000000006</v>
      </c>
      <c r="BC470" s="31">
        <f t="shared" si="1448"/>
        <v>9445.7000000000007</v>
      </c>
      <c r="BD470" s="31">
        <f t="shared" si="1449"/>
        <v>9445.7000000000007</v>
      </c>
      <c r="BE470" s="31">
        <f>BE471</f>
        <v>0</v>
      </c>
      <c r="BF470" s="31">
        <f>BF471</f>
        <v>0</v>
      </c>
      <c r="BG470" s="31">
        <f>BG471</f>
        <v>0</v>
      </c>
      <c r="BH470" s="31">
        <f t="shared" si="1450"/>
        <v>9419.2530000000006</v>
      </c>
      <c r="BI470" s="31">
        <f t="shared" si="1451"/>
        <v>9445.7000000000007</v>
      </c>
      <c r="BJ470" s="31">
        <f t="shared" si="1452"/>
        <v>9445.7000000000007</v>
      </c>
      <c r="BK470" s="31">
        <f>BK471</f>
        <v>0</v>
      </c>
      <c r="BL470" s="31">
        <f>BL471</f>
        <v>0</v>
      </c>
      <c r="BM470" s="31">
        <f>BM471</f>
        <v>0</v>
      </c>
      <c r="BN470" s="31">
        <f t="shared" si="1453"/>
        <v>9419.2530000000006</v>
      </c>
      <c r="BO470" s="31">
        <f t="shared" si="1454"/>
        <v>9445.7000000000007</v>
      </c>
      <c r="BP470" s="31">
        <f t="shared" si="1455"/>
        <v>9445.7000000000007</v>
      </c>
      <c r="BQ470" s="31">
        <f>BQ471</f>
        <v>0</v>
      </c>
      <c r="BR470" s="31">
        <f>BR471</f>
        <v>0</v>
      </c>
      <c r="BS470" s="31">
        <f t="shared" si="1456"/>
        <v>9419.2530000000006</v>
      </c>
      <c r="BT470" s="31">
        <f t="shared" si="1457"/>
        <v>9445.7000000000007</v>
      </c>
      <c r="BU470" s="31">
        <f t="shared" si="1458"/>
        <v>9445.7000000000007</v>
      </c>
      <c r="BV470" s="31">
        <f>BV471</f>
        <v>0</v>
      </c>
      <c r="BW470" s="31">
        <f>BW471</f>
        <v>0</v>
      </c>
      <c r="BX470" s="31">
        <f t="shared" si="1459"/>
        <v>9419.2530000000006</v>
      </c>
      <c r="BY470" s="31">
        <f t="shared" si="1460"/>
        <v>9445.7000000000007</v>
      </c>
      <c r="BZ470" s="31">
        <f t="shared" si="1461"/>
        <v>9445.7000000000007</v>
      </c>
      <c r="CA470" s="31">
        <f>CA471</f>
        <v>0</v>
      </c>
      <c r="CB470" s="31">
        <f>CB471</f>
        <v>0</v>
      </c>
      <c r="CC470" s="31">
        <f>CC471</f>
        <v>0</v>
      </c>
      <c r="CD470" s="31">
        <f t="shared" si="1333"/>
        <v>9419.2530000000006</v>
      </c>
      <c r="CE470" s="31">
        <f t="shared" si="1334"/>
        <v>9445.7000000000007</v>
      </c>
      <c r="CF470" s="31">
        <f t="shared" si="1335"/>
        <v>9445.7000000000007</v>
      </c>
      <c r="CG470" s="31">
        <f>CG471</f>
        <v>0</v>
      </c>
      <c r="CH470" s="24"/>
      <c r="CI470" s="40"/>
      <c r="CM470" s="1" t="s">
        <v>29</v>
      </c>
    </row>
    <row r="471" ht="43.75">
      <c r="A471" s="16" t="s">
        <v>315</v>
      </c>
      <c r="B471" s="17">
        <v>240</v>
      </c>
      <c r="C471" s="16"/>
      <c r="D471" s="16"/>
      <c r="E471" s="39" t="s">
        <v>41</v>
      </c>
      <c r="F471" s="31">
        <f>F472+F473</f>
        <v>10042.700000000001</v>
      </c>
      <c r="G471" s="31">
        <f>G472+G473</f>
        <v>10042.700000000001</v>
      </c>
      <c r="H471" s="31">
        <f>H472+H473</f>
        <v>10042.700000000001</v>
      </c>
      <c r="I471" s="31">
        <f>I472+I473</f>
        <v>-596.99999999999989</v>
      </c>
      <c r="J471" s="31">
        <f>J472+J473</f>
        <v>-596.99999999999989</v>
      </c>
      <c r="K471" s="31">
        <f>K472+K473</f>
        <v>-596.99999999999989</v>
      </c>
      <c r="L471" s="31">
        <f t="shared" si="1426"/>
        <v>9445.7000000000007</v>
      </c>
      <c r="M471" s="31">
        <f t="shared" si="1427"/>
        <v>9445.7000000000007</v>
      </c>
      <c r="N471" s="31">
        <f t="shared" si="1428"/>
        <v>9445.7000000000007</v>
      </c>
      <c r="O471" s="31">
        <f>O472+O473</f>
        <v>0</v>
      </c>
      <c r="P471" s="31">
        <f>P472+P473</f>
        <v>0</v>
      </c>
      <c r="Q471" s="31">
        <f>Q472+Q473</f>
        <v>0</v>
      </c>
      <c r="R471" s="31">
        <f t="shared" si="1429"/>
        <v>9445.7000000000007</v>
      </c>
      <c r="S471" s="31">
        <f t="shared" si="1430"/>
        <v>9445.7000000000007</v>
      </c>
      <c r="T471" s="31">
        <f t="shared" si="1431"/>
        <v>9445.7000000000007</v>
      </c>
      <c r="U471" s="31">
        <f>U472+U473</f>
        <v>0</v>
      </c>
      <c r="V471" s="31">
        <f>V472+V473</f>
        <v>0</v>
      </c>
      <c r="W471" s="31">
        <f>W472+W473</f>
        <v>0</v>
      </c>
      <c r="X471" s="31">
        <f t="shared" si="1432"/>
        <v>9445.7000000000007</v>
      </c>
      <c r="Y471" s="31">
        <f t="shared" si="1433"/>
        <v>9445.7000000000007</v>
      </c>
      <c r="Z471" s="31">
        <f t="shared" si="1434"/>
        <v>9445.7000000000007</v>
      </c>
      <c r="AA471" s="31">
        <f>AA472+AA473</f>
        <v>0</v>
      </c>
      <c r="AB471" s="31">
        <f>AB472+AB473</f>
        <v>0</v>
      </c>
      <c r="AC471" s="31">
        <f>AC472+AC473</f>
        <v>0</v>
      </c>
      <c r="AD471" s="31">
        <f t="shared" si="1435"/>
        <v>9445.7000000000007</v>
      </c>
      <c r="AE471" s="31">
        <f t="shared" si="1436"/>
        <v>9445.7000000000007</v>
      </c>
      <c r="AF471" s="31">
        <f t="shared" si="1437"/>
        <v>9445.7000000000007</v>
      </c>
      <c r="AG471" s="31">
        <f>AG472+AG473</f>
        <v>0</v>
      </c>
      <c r="AH471" s="31">
        <f>AH472+AH473</f>
        <v>0</v>
      </c>
      <c r="AI471" s="31">
        <f>AI472+AI473</f>
        <v>0</v>
      </c>
      <c r="AJ471" s="31">
        <f t="shared" si="1438"/>
        <v>9445.7000000000007</v>
      </c>
      <c r="AK471" s="31">
        <f t="shared" si="1439"/>
        <v>9445.7000000000007</v>
      </c>
      <c r="AL471" s="31">
        <f t="shared" si="1440"/>
        <v>9445.7000000000007</v>
      </c>
      <c r="AM471" s="31">
        <f>AM472+AM473</f>
        <v>-26.446999999999999</v>
      </c>
      <c r="AN471" s="31">
        <f>AN472+AN473</f>
        <v>0</v>
      </c>
      <c r="AO471" s="31">
        <f>AO472+AO473</f>
        <v>0</v>
      </c>
      <c r="AP471" s="31">
        <f t="shared" si="1441"/>
        <v>9419.2530000000006</v>
      </c>
      <c r="AQ471" s="31">
        <f t="shared" si="1442"/>
        <v>9445.7000000000007</v>
      </c>
      <c r="AR471" s="31">
        <f t="shared" si="1443"/>
        <v>9445.7000000000007</v>
      </c>
      <c r="AS471" s="31">
        <f>AS472+AS473</f>
        <v>0</v>
      </c>
      <c r="AT471" s="31">
        <f>AT472+AT473</f>
        <v>0</v>
      </c>
      <c r="AU471" s="31">
        <f>AU472+AU473</f>
        <v>0</v>
      </c>
      <c r="AV471" s="31">
        <f t="shared" si="1444"/>
        <v>9419.2530000000006</v>
      </c>
      <c r="AW471" s="31">
        <f t="shared" si="1445"/>
        <v>9445.7000000000007</v>
      </c>
      <c r="AX471" s="31">
        <f t="shared" si="1446"/>
        <v>9445.7000000000007</v>
      </c>
      <c r="AY471" s="31">
        <f>AY472+AY473</f>
        <v>0</v>
      </c>
      <c r="AZ471" s="31">
        <f>AZ472+AZ473</f>
        <v>0</v>
      </c>
      <c r="BA471" s="31">
        <f>BA472+BA473</f>
        <v>0</v>
      </c>
      <c r="BB471" s="31">
        <f t="shared" si="1447"/>
        <v>9419.2530000000006</v>
      </c>
      <c r="BC471" s="31">
        <f t="shared" si="1448"/>
        <v>9445.7000000000007</v>
      </c>
      <c r="BD471" s="31">
        <f t="shared" si="1449"/>
        <v>9445.7000000000007</v>
      </c>
      <c r="BE471" s="31">
        <f>BE472+BE473</f>
        <v>0</v>
      </c>
      <c r="BF471" s="31">
        <f>BF472+BF473</f>
        <v>0</v>
      </c>
      <c r="BG471" s="31">
        <f>BG472+BG473</f>
        <v>0</v>
      </c>
      <c r="BH471" s="31">
        <f t="shared" si="1450"/>
        <v>9419.2530000000006</v>
      </c>
      <c r="BI471" s="31">
        <f t="shared" si="1451"/>
        <v>9445.7000000000007</v>
      </c>
      <c r="BJ471" s="31">
        <f t="shared" si="1452"/>
        <v>9445.7000000000007</v>
      </c>
      <c r="BK471" s="31">
        <f>BK472+BK473</f>
        <v>0</v>
      </c>
      <c r="BL471" s="31">
        <f>BL472+BL473</f>
        <v>0</v>
      </c>
      <c r="BM471" s="31">
        <f>BM472+BM473</f>
        <v>0</v>
      </c>
      <c r="BN471" s="31">
        <f t="shared" si="1453"/>
        <v>9419.2530000000006</v>
      </c>
      <c r="BO471" s="31">
        <f t="shared" si="1454"/>
        <v>9445.7000000000007</v>
      </c>
      <c r="BP471" s="31">
        <f t="shared" si="1455"/>
        <v>9445.7000000000007</v>
      </c>
      <c r="BQ471" s="31">
        <f>BQ472+BQ473</f>
        <v>0</v>
      </c>
      <c r="BR471" s="31">
        <f>BR472+BR473</f>
        <v>0</v>
      </c>
      <c r="BS471" s="31">
        <f t="shared" si="1456"/>
        <v>9419.2530000000006</v>
      </c>
      <c r="BT471" s="31">
        <f t="shared" si="1457"/>
        <v>9445.7000000000007</v>
      </c>
      <c r="BU471" s="31">
        <f t="shared" si="1458"/>
        <v>9445.7000000000007</v>
      </c>
      <c r="BV471" s="31">
        <f>BV472+BV473</f>
        <v>0</v>
      </c>
      <c r="BW471" s="31">
        <f>BW472+BW473</f>
        <v>0</v>
      </c>
      <c r="BX471" s="31">
        <f t="shared" si="1459"/>
        <v>9419.2530000000006</v>
      </c>
      <c r="BY471" s="31">
        <f t="shared" si="1460"/>
        <v>9445.7000000000007</v>
      </c>
      <c r="BZ471" s="31">
        <f t="shared" si="1461"/>
        <v>9445.7000000000007</v>
      </c>
      <c r="CA471" s="31">
        <f>CA472+CA473</f>
        <v>0</v>
      </c>
      <c r="CB471" s="31">
        <f>CB472+CB473</f>
        <v>0</v>
      </c>
      <c r="CC471" s="31">
        <f>CC472+CC473</f>
        <v>0</v>
      </c>
      <c r="CD471" s="31">
        <f t="shared" si="1333"/>
        <v>9419.2530000000006</v>
      </c>
      <c r="CE471" s="31">
        <f t="shared" si="1334"/>
        <v>9445.7000000000007</v>
      </c>
      <c r="CF471" s="31">
        <f t="shared" si="1335"/>
        <v>9445.7000000000007</v>
      </c>
      <c r="CG471" s="31">
        <f>CG472+CG473</f>
        <v>0</v>
      </c>
      <c r="CH471" s="24"/>
      <c r="CI471" s="40"/>
      <c r="CN471" s="1" t="s">
        <v>30</v>
      </c>
    </row>
    <row r="472" ht="15">
      <c r="A472" s="16" t="s">
        <v>315</v>
      </c>
      <c r="B472" s="17">
        <v>240</v>
      </c>
      <c r="C472" s="16" t="s">
        <v>278</v>
      </c>
      <c r="D472" s="16" t="s">
        <v>42</v>
      </c>
      <c r="E472" s="39" t="s">
        <v>291</v>
      </c>
      <c r="F472" s="31">
        <v>9450.7000000000007</v>
      </c>
      <c r="G472" s="31">
        <v>9450.7000000000007</v>
      </c>
      <c r="H472" s="31">
        <v>9450.7000000000007</v>
      </c>
      <c r="I472" s="31">
        <f>-13.6-123-110-105.3-98.2-73.6-67.4-5.9</f>
        <v>-596.99999999999989</v>
      </c>
      <c r="J472" s="31">
        <f>-13.6-123-110-105.3-98.2-73.6-67.4-5.9</f>
        <v>-596.99999999999989</v>
      </c>
      <c r="K472" s="31">
        <f>-13.6-123-110-105.3-98.2-73.6-67.4-5.9</f>
        <v>-596.99999999999989</v>
      </c>
      <c r="L472" s="31">
        <f t="shared" si="1426"/>
        <v>8853.7000000000007</v>
      </c>
      <c r="M472" s="31">
        <f t="shared" si="1427"/>
        <v>8853.7000000000007</v>
      </c>
      <c r="N472" s="31">
        <f t="shared" si="1428"/>
        <v>8853.7000000000007</v>
      </c>
      <c r="O472" s="31"/>
      <c r="P472" s="31"/>
      <c r="Q472" s="31"/>
      <c r="R472" s="31">
        <f t="shared" si="1429"/>
        <v>8853.7000000000007</v>
      </c>
      <c r="S472" s="31">
        <f t="shared" si="1430"/>
        <v>8853.7000000000007</v>
      </c>
      <c r="T472" s="31">
        <f t="shared" si="1431"/>
        <v>8853.7000000000007</v>
      </c>
      <c r="U472" s="31"/>
      <c r="V472" s="31"/>
      <c r="W472" s="31"/>
      <c r="X472" s="31">
        <f t="shared" si="1432"/>
        <v>8853.7000000000007</v>
      </c>
      <c r="Y472" s="31">
        <f t="shared" si="1433"/>
        <v>8853.7000000000007</v>
      </c>
      <c r="Z472" s="31">
        <f t="shared" si="1434"/>
        <v>8853.7000000000007</v>
      </c>
      <c r="AA472" s="31"/>
      <c r="AB472" s="31"/>
      <c r="AC472" s="31"/>
      <c r="AD472" s="31">
        <f t="shared" si="1435"/>
        <v>8853.7000000000007</v>
      </c>
      <c r="AE472" s="31">
        <f t="shared" si="1436"/>
        <v>8853.7000000000007</v>
      </c>
      <c r="AF472" s="31">
        <f t="shared" si="1437"/>
        <v>8853.7000000000007</v>
      </c>
      <c r="AG472" s="31"/>
      <c r="AH472" s="31"/>
      <c r="AI472" s="31"/>
      <c r="AJ472" s="31">
        <f t="shared" si="1438"/>
        <v>8853.7000000000007</v>
      </c>
      <c r="AK472" s="31">
        <f t="shared" si="1439"/>
        <v>8853.7000000000007</v>
      </c>
      <c r="AL472" s="31">
        <f t="shared" si="1440"/>
        <v>8853.7000000000007</v>
      </c>
      <c r="AM472" s="31">
        <v>-26.446999999999999</v>
      </c>
      <c r="AN472" s="31"/>
      <c r="AO472" s="31"/>
      <c r="AP472" s="31">
        <f t="shared" si="1441"/>
        <v>8827.2530000000006</v>
      </c>
      <c r="AQ472" s="31">
        <f t="shared" si="1442"/>
        <v>8853.7000000000007</v>
      </c>
      <c r="AR472" s="31">
        <f t="shared" si="1443"/>
        <v>8853.7000000000007</v>
      </c>
      <c r="AS472" s="31"/>
      <c r="AT472" s="31"/>
      <c r="AU472" s="31"/>
      <c r="AV472" s="31">
        <f t="shared" si="1444"/>
        <v>8827.2530000000006</v>
      </c>
      <c r="AW472" s="31">
        <f t="shared" si="1445"/>
        <v>8853.7000000000007</v>
      </c>
      <c r="AX472" s="31">
        <f t="shared" si="1446"/>
        <v>8853.7000000000007</v>
      </c>
      <c r="AY472" s="31"/>
      <c r="AZ472" s="31"/>
      <c r="BA472" s="31"/>
      <c r="BB472" s="31">
        <f t="shared" si="1447"/>
        <v>8827.2530000000006</v>
      </c>
      <c r="BC472" s="31">
        <f t="shared" si="1448"/>
        <v>8853.7000000000007</v>
      </c>
      <c r="BD472" s="31">
        <f t="shared" si="1449"/>
        <v>8853.7000000000007</v>
      </c>
      <c r="BE472" s="31"/>
      <c r="BF472" s="31"/>
      <c r="BG472" s="31"/>
      <c r="BH472" s="31">
        <f t="shared" si="1450"/>
        <v>8827.2530000000006</v>
      </c>
      <c r="BI472" s="31">
        <f t="shared" si="1451"/>
        <v>8853.7000000000007</v>
      </c>
      <c r="BJ472" s="31">
        <f t="shared" si="1452"/>
        <v>8853.7000000000007</v>
      </c>
      <c r="BK472" s="31"/>
      <c r="BL472" s="31"/>
      <c r="BM472" s="31"/>
      <c r="BN472" s="31">
        <f t="shared" si="1453"/>
        <v>8827.2530000000006</v>
      </c>
      <c r="BO472" s="31">
        <f t="shared" si="1454"/>
        <v>8853.7000000000007</v>
      </c>
      <c r="BP472" s="31">
        <f t="shared" si="1455"/>
        <v>8853.7000000000007</v>
      </c>
      <c r="BQ472" s="31"/>
      <c r="BR472" s="31"/>
      <c r="BS472" s="31">
        <f t="shared" si="1456"/>
        <v>8827.2530000000006</v>
      </c>
      <c r="BT472" s="31">
        <f t="shared" si="1457"/>
        <v>8853.7000000000007</v>
      </c>
      <c r="BU472" s="31">
        <f t="shared" si="1458"/>
        <v>8853.7000000000007</v>
      </c>
      <c r="BV472" s="31"/>
      <c r="BW472" s="31"/>
      <c r="BX472" s="31">
        <f t="shared" si="1459"/>
        <v>8827.2530000000006</v>
      </c>
      <c r="BY472" s="31">
        <f t="shared" si="1460"/>
        <v>8853.7000000000007</v>
      </c>
      <c r="BZ472" s="31">
        <f t="shared" si="1461"/>
        <v>8853.7000000000007</v>
      </c>
      <c r="CA472" s="31"/>
      <c r="CB472" s="31"/>
      <c r="CC472" s="31"/>
      <c r="CD472" s="31">
        <f t="shared" si="1333"/>
        <v>8827.2530000000006</v>
      </c>
      <c r="CE472" s="31">
        <f t="shared" si="1334"/>
        <v>8853.7000000000007</v>
      </c>
      <c r="CF472" s="31">
        <f t="shared" si="1335"/>
        <v>8853.7000000000007</v>
      </c>
      <c r="CG472" s="31"/>
      <c r="CH472" s="24"/>
      <c r="CI472" s="40" t="s">
        <v>317</v>
      </c>
    </row>
    <row r="473" ht="15">
      <c r="A473" s="16" t="s">
        <v>315</v>
      </c>
      <c r="B473" s="17">
        <v>240</v>
      </c>
      <c r="C473" s="16" t="s">
        <v>278</v>
      </c>
      <c r="D473" s="16" t="s">
        <v>313</v>
      </c>
      <c r="E473" s="39" t="s">
        <v>314</v>
      </c>
      <c r="F473" s="31">
        <v>592</v>
      </c>
      <c r="G473" s="31">
        <v>592</v>
      </c>
      <c r="H473" s="31">
        <v>592</v>
      </c>
      <c r="I473" s="31"/>
      <c r="J473" s="31"/>
      <c r="K473" s="31"/>
      <c r="L473" s="31">
        <f t="shared" si="1426"/>
        <v>592</v>
      </c>
      <c r="M473" s="31">
        <f t="shared" si="1427"/>
        <v>592</v>
      </c>
      <c r="N473" s="31">
        <f t="shared" si="1428"/>
        <v>592</v>
      </c>
      <c r="O473" s="31"/>
      <c r="P473" s="31"/>
      <c r="Q473" s="31"/>
      <c r="R473" s="31">
        <f t="shared" si="1429"/>
        <v>592</v>
      </c>
      <c r="S473" s="31">
        <f t="shared" si="1430"/>
        <v>592</v>
      </c>
      <c r="T473" s="31">
        <f t="shared" si="1431"/>
        <v>592</v>
      </c>
      <c r="U473" s="31"/>
      <c r="V473" s="31"/>
      <c r="W473" s="31"/>
      <c r="X473" s="31">
        <f t="shared" si="1432"/>
        <v>592</v>
      </c>
      <c r="Y473" s="31">
        <f t="shared" si="1433"/>
        <v>592</v>
      </c>
      <c r="Z473" s="31">
        <f t="shared" si="1434"/>
        <v>592</v>
      </c>
      <c r="AA473" s="31"/>
      <c r="AB473" s="31"/>
      <c r="AC473" s="31"/>
      <c r="AD473" s="31">
        <f t="shared" si="1435"/>
        <v>592</v>
      </c>
      <c r="AE473" s="31">
        <f t="shared" si="1436"/>
        <v>592</v>
      </c>
      <c r="AF473" s="31">
        <f t="shared" si="1437"/>
        <v>592</v>
      </c>
      <c r="AG473" s="31"/>
      <c r="AH473" s="31"/>
      <c r="AI473" s="31"/>
      <c r="AJ473" s="31">
        <f t="shared" si="1438"/>
        <v>592</v>
      </c>
      <c r="AK473" s="31">
        <f t="shared" si="1439"/>
        <v>592</v>
      </c>
      <c r="AL473" s="31">
        <f t="shared" si="1440"/>
        <v>592</v>
      </c>
      <c r="AM473" s="31"/>
      <c r="AN473" s="31"/>
      <c r="AO473" s="31"/>
      <c r="AP473" s="31">
        <f t="shared" si="1441"/>
        <v>592</v>
      </c>
      <c r="AQ473" s="31">
        <f t="shared" si="1442"/>
        <v>592</v>
      </c>
      <c r="AR473" s="31">
        <f t="shared" si="1443"/>
        <v>592</v>
      </c>
      <c r="AS473" s="31"/>
      <c r="AT473" s="31"/>
      <c r="AU473" s="31"/>
      <c r="AV473" s="31">
        <f t="shared" si="1444"/>
        <v>592</v>
      </c>
      <c r="AW473" s="31">
        <f t="shared" si="1445"/>
        <v>592</v>
      </c>
      <c r="AX473" s="31">
        <f t="shared" si="1446"/>
        <v>592</v>
      </c>
      <c r="AY473" s="31"/>
      <c r="AZ473" s="31"/>
      <c r="BA473" s="31"/>
      <c r="BB473" s="31">
        <f t="shared" si="1447"/>
        <v>592</v>
      </c>
      <c r="BC473" s="31">
        <f t="shared" si="1448"/>
        <v>592</v>
      </c>
      <c r="BD473" s="31">
        <f t="shared" si="1449"/>
        <v>592</v>
      </c>
      <c r="BE473" s="31"/>
      <c r="BF473" s="31"/>
      <c r="BG473" s="31"/>
      <c r="BH473" s="31">
        <f t="shared" si="1450"/>
        <v>592</v>
      </c>
      <c r="BI473" s="31">
        <f t="shared" si="1451"/>
        <v>592</v>
      </c>
      <c r="BJ473" s="31">
        <f t="shared" si="1452"/>
        <v>592</v>
      </c>
      <c r="BK473" s="31"/>
      <c r="BL473" s="31"/>
      <c r="BM473" s="31"/>
      <c r="BN473" s="31">
        <f t="shared" si="1453"/>
        <v>592</v>
      </c>
      <c r="BO473" s="31">
        <f t="shared" si="1454"/>
        <v>592</v>
      </c>
      <c r="BP473" s="31">
        <f t="shared" si="1455"/>
        <v>592</v>
      </c>
      <c r="BQ473" s="31"/>
      <c r="BR473" s="31"/>
      <c r="BS473" s="31">
        <f t="shared" si="1456"/>
        <v>592</v>
      </c>
      <c r="BT473" s="31">
        <f t="shared" si="1457"/>
        <v>592</v>
      </c>
      <c r="BU473" s="31">
        <f t="shared" si="1458"/>
        <v>592</v>
      </c>
      <c r="BV473" s="31"/>
      <c r="BW473" s="31"/>
      <c r="BX473" s="31">
        <f t="shared" si="1459"/>
        <v>592</v>
      </c>
      <c r="BY473" s="31">
        <f t="shared" si="1460"/>
        <v>592</v>
      </c>
      <c r="BZ473" s="31">
        <f t="shared" si="1461"/>
        <v>592</v>
      </c>
      <c r="CA473" s="31"/>
      <c r="CB473" s="31"/>
      <c r="CC473" s="31"/>
      <c r="CD473" s="31">
        <f t="shared" si="1333"/>
        <v>592</v>
      </c>
      <c r="CE473" s="31">
        <f t="shared" si="1334"/>
        <v>592</v>
      </c>
      <c r="CF473" s="31">
        <f t="shared" si="1335"/>
        <v>592</v>
      </c>
      <c r="CG473" s="31"/>
      <c r="CH473" s="24"/>
      <c r="CI473" s="40"/>
    </row>
    <row r="474" ht="43.75">
      <c r="A474" s="16" t="s">
        <v>315</v>
      </c>
      <c r="B474" s="17">
        <v>600</v>
      </c>
      <c r="C474" s="16"/>
      <c r="D474" s="16"/>
      <c r="E474" s="39" t="s">
        <v>45</v>
      </c>
      <c r="F474" s="31">
        <f>F475+F477</f>
        <v>21720.199999999997</v>
      </c>
      <c r="G474" s="31">
        <f>G475+G477</f>
        <v>21720.199999999997</v>
      </c>
      <c r="H474" s="31">
        <f>H475+H477</f>
        <v>21720.199999999997</v>
      </c>
      <c r="I474" s="31">
        <f>I475+I477</f>
        <v>0</v>
      </c>
      <c r="J474" s="31">
        <f>J475+J477</f>
        <v>0</v>
      </c>
      <c r="K474" s="31">
        <f>K475+K477</f>
        <v>0</v>
      </c>
      <c r="L474" s="31">
        <f t="shared" si="1426"/>
        <v>21720.199999999997</v>
      </c>
      <c r="M474" s="31">
        <f t="shared" si="1427"/>
        <v>21720.199999999997</v>
      </c>
      <c r="N474" s="31">
        <f t="shared" si="1428"/>
        <v>21720.199999999997</v>
      </c>
      <c r="O474" s="31">
        <f>O475+O477</f>
        <v>0</v>
      </c>
      <c r="P474" s="31">
        <f>P475+P477</f>
        <v>0</v>
      </c>
      <c r="Q474" s="31">
        <f>Q475+Q477</f>
        <v>0</v>
      </c>
      <c r="R474" s="31">
        <f t="shared" si="1429"/>
        <v>21720.199999999997</v>
      </c>
      <c r="S474" s="31">
        <f t="shared" si="1430"/>
        <v>21720.199999999997</v>
      </c>
      <c r="T474" s="31">
        <f t="shared" si="1431"/>
        <v>21720.199999999997</v>
      </c>
      <c r="U474" s="31">
        <f>U475+U477</f>
        <v>0</v>
      </c>
      <c r="V474" s="31">
        <f>V475+V477</f>
        <v>0</v>
      </c>
      <c r="W474" s="31">
        <f>W475+W477</f>
        <v>0</v>
      </c>
      <c r="X474" s="31">
        <f t="shared" si="1432"/>
        <v>21720.199999999997</v>
      </c>
      <c r="Y474" s="31">
        <f t="shared" si="1433"/>
        <v>21720.199999999997</v>
      </c>
      <c r="Z474" s="31">
        <f t="shared" si="1434"/>
        <v>21720.199999999997</v>
      </c>
      <c r="AA474" s="31">
        <f>AA475+AA477</f>
        <v>0</v>
      </c>
      <c r="AB474" s="31">
        <f>AB475+AB477</f>
        <v>0</v>
      </c>
      <c r="AC474" s="31">
        <f>AC475+AC477</f>
        <v>0</v>
      </c>
      <c r="AD474" s="31">
        <f t="shared" si="1435"/>
        <v>21720.199999999997</v>
      </c>
      <c r="AE474" s="31">
        <f t="shared" si="1436"/>
        <v>21720.199999999997</v>
      </c>
      <c r="AF474" s="31">
        <f t="shared" si="1437"/>
        <v>21720.199999999997</v>
      </c>
      <c r="AG474" s="31">
        <f>AG475+AG477</f>
        <v>0</v>
      </c>
      <c r="AH474" s="31">
        <f>AH475+AH477</f>
        <v>0</v>
      </c>
      <c r="AI474" s="31">
        <f>AI475+AI477</f>
        <v>0</v>
      </c>
      <c r="AJ474" s="31">
        <f t="shared" si="1438"/>
        <v>21720.199999999997</v>
      </c>
      <c r="AK474" s="31">
        <f t="shared" si="1439"/>
        <v>21720.199999999997</v>
      </c>
      <c r="AL474" s="31">
        <f t="shared" si="1440"/>
        <v>21720.199999999997</v>
      </c>
      <c r="AM474" s="31">
        <f>AM475+AM477</f>
        <v>0</v>
      </c>
      <c r="AN474" s="31">
        <f>AN475+AN477</f>
        <v>0</v>
      </c>
      <c r="AO474" s="31">
        <f>AO475+AO477</f>
        <v>0</v>
      </c>
      <c r="AP474" s="31">
        <f t="shared" si="1441"/>
        <v>21720.199999999997</v>
      </c>
      <c r="AQ474" s="31">
        <f t="shared" si="1442"/>
        <v>21720.199999999997</v>
      </c>
      <c r="AR474" s="31">
        <f t="shared" si="1443"/>
        <v>21720.199999999997</v>
      </c>
      <c r="AS474" s="31">
        <f>AS475+AS477</f>
        <v>0</v>
      </c>
      <c r="AT474" s="31">
        <f>AT475+AT477</f>
        <v>0</v>
      </c>
      <c r="AU474" s="31">
        <f>AU475+AU477</f>
        <v>0</v>
      </c>
      <c r="AV474" s="31">
        <f t="shared" si="1444"/>
        <v>21720.199999999997</v>
      </c>
      <c r="AW474" s="31">
        <f t="shared" si="1445"/>
        <v>21720.199999999997</v>
      </c>
      <c r="AX474" s="31">
        <f t="shared" si="1446"/>
        <v>21720.199999999997</v>
      </c>
      <c r="AY474" s="31">
        <f>AY475+AY477</f>
        <v>270</v>
      </c>
      <c r="AZ474" s="31">
        <f>AZ475+AZ477</f>
        <v>0</v>
      </c>
      <c r="BA474" s="31">
        <f>BA475+BA477</f>
        <v>0</v>
      </c>
      <c r="BB474" s="31">
        <f t="shared" si="1447"/>
        <v>21990.199999999997</v>
      </c>
      <c r="BC474" s="31">
        <f t="shared" si="1448"/>
        <v>21720.199999999997</v>
      </c>
      <c r="BD474" s="31">
        <f t="shared" si="1449"/>
        <v>21720.199999999997</v>
      </c>
      <c r="BE474" s="31">
        <f>BE475+BE477</f>
        <v>0</v>
      </c>
      <c r="BF474" s="31">
        <f>BF475+BF477</f>
        <v>0</v>
      </c>
      <c r="BG474" s="31">
        <f>BG475+BG477</f>
        <v>0</v>
      </c>
      <c r="BH474" s="31">
        <f t="shared" si="1450"/>
        <v>21990.199999999997</v>
      </c>
      <c r="BI474" s="31">
        <f t="shared" si="1451"/>
        <v>21720.199999999997</v>
      </c>
      <c r="BJ474" s="31">
        <f t="shared" si="1452"/>
        <v>21720.199999999997</v>
      </c>
      <c r="BK474" s="31">
        <f>BK475+BK477</f>
        <v>0</v>
      </c>
      <c r="BL474" s="31">
        <f>BL475+BL477</f>
        <v>0</v>
      </c>
      <c r="BM474" s="31">
        <f>BM475+BM477</f>
        <v>0</v>
      </c>
      <c r="BN474" s="31">
        <f t="shared" si="1453"/>
        <v>21990.199999999997</v>
      </c>
      <c r="BO474" s="31">
        <f t="shared" si="1454"/>
        <v>21720.199999999997</v>
      </c>
      <c r="BP474" s="31">
        <f t="shared" si="1455"/>
        <v>21720.199999999997</v>
      </c>
      <c r="BQ474" s="31">
        <f>BQ475+BQ477</f>
        <v>0</v>
      </c>
      <c r="BR474" s="31">
        <f>BR475+BR477</f>
        <v>0</v>
      </c>
      <c r="BS474" s="31">
        <f t="shared" si="1456"/>
        <v>21990.199999999997</v>
      </c>
      <c r="BT474" s="31">
        <f t="shared" si="1457"/>
        <v>21720.199999999997</v>
      </c>
      <c r="BU474" s="31">
        <f t="shared" si="1458"/>
        <v>21720.199999999997</v>
      </c>
      <c r="BV474" s="31">
        <f>BV475+BV477</f>
        <v>0</v>
      </c>
      <c r="BW474" s="31">
        <f>BW475+BW477</f>
        <v>0</v>
      </c>
      <c r="BX474" s="31">
        <f t="shared" si="1459"/>
        <v>21990.199999999997</v>
      </c>
      <c r="BY474" s="31">
        <f t="shared" si="1460"/>
        <v>21720.199999999997</v>
      </c>
      <c r="BZ474" s="31">
        <f t="shared" si="1461"/>
        <v>21720.199999999997</v>
      </c>
      <c r="CA474" s="31">
        <f>CA475+CA477</f>
        <v>0</v>
      </c>
      <c r="CB474" s="31">
        <f>CB475+CB477</f>
        <v>0</v>
      </c>
      <c r="CC474" s="31">
        <f>CC475+CC477</f>
        <v>0</v>
      </c>
      <c r="CD474" s="31">
        <f t="shared" si="1333"/>
        <v>21990.199999999997</v>
      </c>
      <c r="CE474" s="31">
        <f t="shared" si="1334"/>
        <v>21720.199999999997</v>
      </c>
      <c r="CF474" s="31">
        <f t="shared" si="1335"/>
        <v>21720.199999999997</v>
      </c>
      <c r="CG474" s="31">
        <f>CG475+CG477</f>
        <v>0</v>
      </c>
      <c r="CH474" s="24"/>
      <c r="CI474" s="40"/>
      <c r="CM474" s="1" t="s">
        <v>29</v>
      </c>
    </row>
    <row r="475" ht="15">
      <c r="A475" s="16" t="s">
        <v>315</v>
      </c>
      <c r="B475" s="17">
        <v>610</v>
      </c>
      <c r="C475" s="16"/>
      <c r="D475" s="16"/>
      <c r="E475" s="39" t="s">
        <v>104</v>
      </c>
      <c r="F475" s="31">
        <f>F476</f>
        <v>2313.5999999999999</v>
      </c>
      <c r="G475" s="31">
        <f>G476</f>
        <v>2313.5999999999999</v>
      </c>
      <c r="H475" s="31">
        <f>H476</f>
        <v>2313.5999999999999</v>
      </c>
      <c r="I475" s="31">
        <f>I476</f>
        <v>0</v>
      </c>
      <c r="J475" s="31">
        <f>J476</f>
        <v>0</v>
      </c>
      <c r="K475" s="31">
        <f>K476</f>
        <v>0</v>
      </c>
      <c r="L475" s="31">
        <f t="shared" si="1426"/>
        <v>2313.5999999999999</v>
      </c>
      <c r="M475" s="31">
        <f t="shared" si="1427"/>
        <v>2313.5999999999999</v>
      </c>
      <c r="N475" s="31">
        <f t="shared" si="1428"/>
        <v>2313.5999999999999</v>
      </c>
      <c r="O475" s="31">
        <f>O476</f>
        <v>0</v>
      </c>
      <c r="P475" s="31">
        <f>P476</f>
        <v>0</v>
      </c>
      <c r="Q475" s="31">
        <f>Q476</f>
        <v>0</v>
      </c>
      <c r="R475" s="31">
        <f t="shared" si="1429"/>
        <v>2313.5999999999999</v>
      </c>
      <c r="S475" s="31">
        <f t="shared" si="1430"/>
        <v>2313.5999999999999</v>
      </c>
      <c r="T475" s="31">
        <f t="shared" si="1431"/>
        <v>2313.5999999999999</v>
      </c>
      <c r="U475" s="31">
        <f>U476</f>
        <v>0</v>
      </c>
      <c r="V475" s="31">
        <f>V476</f>
        <v>0</v>
      </c>
      <c r="W475" s="31">
        <f>W476</f>
        <v>0</v>
      </c>
      <c r="X475" s="31">
        <f t="shared" si="1432"/>
        <v>2313.5999999999999</v>
      </c>
      <c r="Y475" s="31">
        <f t="shared" si="1433"/>
        <v>2313.5999999999999</v>
      </c>
      <c r="Z475" s="31">
        <f t="shared" si="1434"/>
        <v>2313.5999999999999</v>
      </c>
      <c r="AA475" s="31">
        <f>AA476</f>
        <v>0</v>
      </c>
      <c r="AB475" s="31">
        <f>AB476</f>
        <v>0</v>
      </c>
      <c r="AC475" s="31">
        <f>AC476</f>
        <v>0</v>
      </c>
      <c r="AD475" s="31">
        <f t="shared" si="1435"/>
        <v>2313.5999999999999</v>
      </c>
      <c r="AE475" s="31">
        <f t="shared" si="1436"/>
        <v>2313.5999999999999</v>
      </c>
      <c r="AF475" s="31">
        <f t="shared" si="1437"/>
        <v>2313.5999999999999</v>
      </c>
      <c r="AG475" s="31">
        <f>AG476</f>
        <v>0</v>
      </c>
      <c r="AH475" s="31">
        <f>AH476</f>
        <v>0</v>
      </c>
      <c r="AI475" s="31">
        <f>AI476</f>
        <v>0</v>
      </c>
      <c r="AJ475" s="31">
        <f t="shared" si="1438"/>
        <v>2313.5999999999999</v>
      </c>
      <c r="AK475" s="31">
        <f t="shared" si="1439"/>
        <v>2313.5999999999999</v>
      </c>
      <c r="AL475" s="31">
        <f t="shared" si="1440"/>
        <v>2313.5999999999999</v>
      </c>
      <c r="AM475" s="31">
        <f>AM476</f>
        <v>0</v>
      </c>
      <c r="AN475" s="31">
        <f>AN476</f>
        <v>0</v>
      </c>
      <c r="AO475" s="31">
        <f>AO476</f>
        <v>0</v>
      </c>
      <c r="AP475" s="31">
        <f t="shared" si="1441"/>
        <v>2313.5999999999999</v>
      </c>
      <c r="AQ475" s="31">
        <f t="shared" si="1442"/>
        <v>2313.5999999999999</v>
      </c>
      <c r="AR475" s="31">
        <f t="shared" si="1443"/>
        <v>2313.5999999999999</v>
      </c>
      <c r="AS475" s="31">
        <f>AS476</f>
        <v>0</v>
      </c>
      <c r="AT475" s="31">
        <f>AT476</f>
        <v>0</v>
      </c>
      <c r="AU475" s="31">
        <f>AU476</f>
        <v>0</v>
      </c>
      <c r="AV475" s="31">
        <f t="shared" si="1444"/>
        <v>2313.5999999999999</v>
      </c>
      <c r="AW475" s="31">
        <f t="shared" si="1445"/>
        <v>2313.5999999999999</v>
      </c>
      <c r="AX475" s="31">
        <f t="shared" si="1446"/>
        <v>2313.5999999999999</v>
      </c>
      <c r="AY475" s="31">
        <f>AY476</f>
        <v>0</v>
      </c>
      <c r="AZ475" s="31">
        <f>AZ476</f>
        <v>0</v>
      </c>
      <c r="BA475" s="31">
        <f>BA476</f>
        <v>0</v>
      </c>
      <c r="BB475" s="31">
        <f t="shared" si="1447"/>
        <v>2313.5999999999999</v>
      </c>
      <c r="BC475" s="31">
        <f t="shared" si="1448"/>
        <v>2313.5999999999999</v>
      </c>
      <c r="BD475" s="31">
        <f t="shared" si="1449"/>
        <v>2313.5999999999999</v>
      </c>
      <c r="BE475" s="31">
        <f>BE476</f>
        <v>0</v>
      </c>
      <c r="BF475" s="31">
        <f>BF476</f>
        <v>0</v>
      </c>
      <c r="BG475" s="31">
        <f>BG476</f>
        <v>0</v>
      </c>
      <c r="BH475" s="31">
        <f t="shared" si="1450"/>
        <v>2313.5999999999999</v>
      </c>
      <c r="BI475" s="31">
        <f t="shared" si="1451"/>
        <v>2313.5999999999999</v>
      </c>
      <c r="BJ475" s="31">
        <f t="shared" si="1452"/>
        <v>2313.5999999999999</v>
      </c>
      <c r="BK475" s="31">
        <f>BK476</f>
        <v>0</v>
      </c>
      <c r="BL475" s="31">
        <f>BL476</f>
        <v>0</v>
      </c>
      <c r="BM475" s="31">
        <f>BM476</f>
        <v>0</v>
      </c>
      <c r="BN475" s="31">
        <f t="shared" si="1453"/>
        <v>2313.5999999999999</v>
      </c>
      <c r="BO475" s="31">
        <f t="shared" si="1454"/>
        <v>2313.5999999999999</v>
      </c>
      <c r="BP475" s="31">
        <f t="shared" si="1455"/>
        <v>2313.5999999999999</v>
      </c>
      <c r="BQ475" s="31">
        <f>BQ476</f>
        <v>0</v>
      </c>
      <c r="BR475" s="31">
        <f>BR476</f>
        <v>0</v>
      </c>
      <c r="BS475" s="31">
        <f t="shared" si="1456"/>
        <v>2313.5999999999999</v>
      </c>
      <c r="BT475" s="31">
        <f t="shared" si="1457"/>
        <v>2313.5999999999999</v>
      </c>
      <c r="BU475" s="31">
        <f t="shared" si="1458"/>
        <v>2313.5999999999999</v>
      </c>
      <c r="BV475" s="31">
        <f>BV476</f>
        <v>0</v>
      </c>
      <c r="BW475" s="31">
        <f>BW476</f>
        <v>0</v>
      </c>
      <c r="BX475" s="31">
        <f t="shared" si="1459"/>
        <v>2313.5999999999999</v>
      </c>
      <c r="BY475" s="31">
        <f t="shared" si="1460"/>
        <v>2313.5999999999999</v>
      </c>
      <c r="BZ475" s="31">
        <f t="shared" si="1461"/>
        <v>2313.5999999999999</v>
      </c>
      <c r="CA475" s="31">
        <f>CA476</f>
        <v>0</v>
      </c>
      <c r="CB475" s="31">
        <f>CB476</f>
        <v>0</v>
      </c>
      <c r="CC475" s="31">
        <f>CC476</f>
        <v>0</v>
      </c>
      <c r="CD475" s="31">
        <f t="shared" si="1333"/>
        <v>2313.5999999999999</v>
      </c>
      <c r="CE475" s="31">
        <f t="shared" si="1334"/>
        <v>2313.5999999999999</v>
      </c>
      <c r="CF475" s="31">
        <f t="shared" si="1335"/>
        <v>2313.5999999999999</v>
      </c>
      <c r="CG475" s="31">
        <f>CG476</f>
        <v>0</v>
      </c>
      <c r="CH475" s="24"/>
      <c r="CI475" s="40"/>
      <c r="CN475" s="1" t="s">
        <v>30</v>
      </c>
    </row>
    <row r="476" ht="15">
      <c r="A476" s="16" t="s">
        <v>315</v>
      </c>
      <c r="B476" s="17">
        <v>610</v>
      </c>
      <c r="C476" s="16" t="s">
        <v>278</v>
      </c>
      <c r="D476" s="16" t="s">
        <v>313</v>
      </c>
      <c r="E476" s="39" t="s">
        <v>314</v>
      </c>
      <c r="F476" s="31">
        <v>2313.5999999999999</v>
      </c>
      <c r="G476" s="31">
        <v>2313.5999999999999</v>
      </c>
      <c r="H476" s="31">
        <v>2313.5999999999999</v>
      </c>
      <c r="I476" s="31"/>
      <c r="J476" s="31"/>
      <c r="K476" s="31"/>
      <c r="L476" s="31">
        <f t="shared" si="1426"/>
        <v>2313.5999999999999</v>
      </c>
      <c r="M476" s="31">
        <f t="shared" si="1427"/>
        <v>2313.5999999999999</v>
      </c>
      <c r="N476" s="31">
        <f t="shared" si="1428"/>
        <v>2313.5999999999999</v>
      </c>
      <c r="O476" s="31"/>
      <c r="P476" s="31"/>
      <c r="Q476" s="31"/>
      <c r="R476" s="31">
        <f t="shared" si="1429"/>
        <v>2313.5999999999999</v>
      </c>
      <c r="S476" s="31">
        <f t="shared" si="1430"/>
        <v>2313.5999999999999</v>
      </c>
      <c r="T476" s="31">
        <f t="shared" si="1431"/>
        <v>2313.5999999999999</v>
      </c>
      <c r="U476" s="31"/>
      <c r="V476" s="31"/>
      <c r="W476" s="31"/>
      <c r="X476" s="31">
        <f t="shared" si="1432"/>
        <v>2313.5999999999999</v>
      </c>
      <c r="Y476" s="31">
        <f t="shared" si="1433"/>
        <v>2313.5999999999999</v>
      </c>
      <c r="Z476" s="31">
        <f t="shared" si="1434"/>
        <v>2313.5999999999999</v>
      </c>
      <c r="AA476" s="31"/>
      <c r="AB476" s="31"/>
      <c r="AC476" s="31"/>
      <c r="AD476" s="31">
        <f t="shared" si="1435"/>
        <v>2313.5999999999999</v>
      </c>
      <c r="AE476" s="31">
        <f t="shared" si="1436"/>
        <v>2313.5999999999999</v>
      </c>
      <c r="AF476" s="31">
        <f t="shared" si="1437"/>
        <v>2313.5999999999999</v>
      </c>
      <c r="AG476" s="31"/>
      <c r="AH476" s="31"/>
      <c r="AI476" s="31"/>
      <c r="AJ476" s="31">
        <f t="shared" si="1438"/>
        <v>2313.5999999999999</v>
      </c>
      <c r="AK476" s="31">
        <f t="shared" si="1439"/>
        <v>2313.5999999999999</v>
      </c>
      <c r="AL476" s="31">
        <f t="shared" si="1440"/>
        <v>2313.5999999999999</v>
      </c>
      <c r="AM476" s="31"/>
      <c r="AN476" s="31"/>
      <c r="AO476" s="31"/>
      <c r="AP476" s="31">
        <f t="shared" si="1441"/>
        <v>2313.5999999999999</v>
      </c>
      <c r="AQ476" s="31">
        <f t="shared" si="1442"/>
        <v>2313.5999999999999</v>
      </c>
      <c r="AR476" s="31">
        <f t="shared" si="1443"/>
        <v>2313.5999999999999</v>
      </c>
      <c r="AS476" s="31"/>
      <c r="AT476" s="31"/>
      <c r="AU476" s="31"/>
      <c r="AV476" s="31">
        <f t="shared" si="1444"/>
        <v>2313.5999999999999</v>
      </c>
      <c r="AW476" s="31">
        <f t="shared" si="1445"/>
        <v>2313.5999999999999</v>
      </c>
      <c r="AX476" s="31">
        <f t="shared" si="1446"/>
        <v>2313.5999999999999</v>
      </c>
      <c r="AY476" s="31"/>
      <c r="AZ476" s="31"/>
      <c r="BA476" s="31"/>
      <c r="BB476" s="31">
        <f t="shared" si="1447"/>
        <v>2313.5999999999999</v>
      </c>
      <c r="BC476" s="31">
        <f t="shared" si="1448"/>
        <v>2313.5999999999999</v>
      </c>
      <c r="BD476" s="31">
        <f t="shared" si="1449"/>
        <v>2313.5999999999999</v>
      </c>
      <c r="BE476" s="31"/>
      <c r="BF476" s="31"/>
      <c r="BG476" s="31"/>
      <c r="BH476" s="31">
        <f t="shared" si="1450"/>
        <v>2313.5999999999999</v>
      </c>
      <c r="BI476" s="31">
        <f t="shared" si="1451"/>
        <v>2313.5999999999999</v>
      </c>
      <c r="BJ476" s="31">
        <f t="shared" si="1452"/>
        <v>2313.5999999999999</v>
      </c>
      <c r="BK476" s="31"/>
      <c r="BL476" s="31"/>
      <c r="BM476" s="31"/>
      <c r="BN476" s="31">
        <f t="shared" si="1453"/>
        <v>2313.5999999999999</v>
      </c>
      <c r="BO476" s="31">
        <f t="shared" si="1454"/>
        <v>2313.5999999999999</v>
      </c>
      <c r="BP476" s="31">
        <f t="shared" si="1455"/>
        <v>2313.5999999999999</v>
      </c>
      <c r="BQ476" s="31"/>
      <c r="BR476" s="31"/>
      <c r="BS476" s="31">
        <f t="shared" si="1456"/>
        <v>2313.5999999999999</v>
      </c>
      <c r="BT476" s="31">
        <f t="shared" si="1457"/>
        <v>2313.5999999999999</v>
      </c>
      <c r="BU476" s="31">
        <f t="shared" si="1458"/>
        <v>2313.5999999999999</v>
      </c>
      <c r="BV476" s="31"/>
      <c r="BW476" s="31"/>
      <c r="BX476" s="31">
        <f t="shared" si="1459"/>
        <v>2313.5999999999999</v>
      </c>
      <c r="BY476" s="31">
        <f t="shared" si="1460"/>
        <v>2313.5999999999999</v>
      </c>
      <c r="BZ476" s="31">
        <f t="shared" si="1461"/>
        <v>2313.5999999999999</v>
      </c>
      <c r="CA476" s="31"/>
      <c r="CB476" s="31"/>
      <c r="CC476" s="31"/>
      <c r="CD476" s="31">
        <f t="shared" si="1333"/>
        <v>2313.5999999999999</v>
      </c>
      <c r="CE476" s="31">
        <f t="shared" si="1334"/>
        <v>2313.5999999999999</v>
      </c>
      <c r="CF476" s="31">
        <f t="shared" si="1335"/>
        <v>2313.5999999999999</v>
      </c>
      <c r="CG476" s="31"/>
      <c r="CH476" s="24"/>
      <c r="CI476" s="40"/>
    </row>
    <row r="477" ht="15">
      <c r="A477" s="16" t="s">
        <v>315</v>
      </c>
      <c r="B477" s="17">
        <v>620</v>
      </c>
      <c r="C477" s="16"/>
      <c r="D477" s="16"/>
      <c r="E477" s="39" t="s">
        <v>46</v>
      </c>
      <c r="F477" s="31">
        <f>F478</f>
        <v>19406.599999999999</v>
      </c>
      <c r="G477" s="31">
        <f>G478</f>
        <v>19406.599999999999</v>
      </c>
      <c r="H477" s="31">
        <f>H478</f>
        <v>19406.599999999999</v>
      </c>
      <c r="I477" s="31">
        <f>I478</f>
        <v>0</v>
      </c>
      <c r="J477" s="31">
        <f>J478</f>
        <v>0</v>
      </c>
      <c r="K477" s="31">
        <f>K478</f>
        <v>0</v>
      </c>
      <c r="L477" s="31">
        <f t="shared" si="1426"/>
        <v>19406.599999999999</v>
      </c>
      <c r="M477" s="31">
        <f t="shared" si="1427"/>
        <v>19406.599999999999</v>
      </c>
      <c r="N477" s="31">
        <f t="shared" si="1428"/>
        <v>19406.599999999999</v>
      </c>
      <c r="O477" s="31">
        <f>O478</f>
        <v>0</v>
      </c>
      <c r="P477" s="31">
        <f>P478</f>
        <v>0</v>
      </c>
      <c r="Q477" s="31">
        <f>Q478</f>
        <v>0</v>
      </c>
      <c r="R477" s="31">
        <f t="shared" si="1429"/>
        <v>19406.599999999999</v>
      </c>
      <c r="S477" s="31">
        <f t="shared" si="1430"/>
        <v>19406.599999999999</v>
      </c>
      <c r="T477" s="31">
        <f t="shared" si="1431"/>
        <v>19406.599999999999</v>
      </c>
      <c r="U477" s="31">
        <f>U478</f>
        <v>0</v>
      </c>
      <c r="V477" s="31">
        <f>V478</f>
        <v>0</v>
      </c>
      <c r="W477" s="31">
        <f>W478</f>
        <v>0</v>
      </c>
      <c r="X477" s="31">
        <f t="shared" si="1432"/>
        <v>19406.599999999999</v>
      </c>
      <c r="Y477" s="31">
        <f t="shared" si="1433"/>
        <v>19406.599999999999</v>
      </c>
      <c r="Z477" s="31">
        <f t="shared" si="1434"/>
        <v>19406.599999999999</v>
      </c>
      <c r="AA477" s="31">
        <f>AA478</f>
        <v>0</v>
      </c>
      <c r="AB477" s="31">
        <f>AB478</f>
        <v>0</v>
      </c>
      <c r="AC477" s="31">
        <f>AC478</f>
        <v>0</v>
      </c>
      <c r="AD477" s="31">
        <f t="shared" si="1435"/>
        <v>19406.599999999999</v>
      </c>
      <c r="AE477" s="31">
        <f t="shared" si="1436"/>
        <v>19406.599999999999</v>
      </c>
      <c r="AF477" s="31">
        <f t="shared" si="1437"/>
        <v>19406.599999999999</v>
      </c>
      <c r="AG477" s="31">
        <f>AG478</f>
        <v>0</v>
      </c>
      <c r="AH477" s="31">
        <f>AH478</f>
        <v>0</v>
      </c>
      <c r="AI477" s="31">
        <f>AI478</f>
        <v>0</v>
      </c>
      <c r="AJ477" s="31">
        <f t="shared" si="1438"/>
        <v>19406.599999999999</v>
      </c>
      <c r="AK477" s="31">
        <f t="shared" si="1439"/>
        <v>19406.599999999999</v>
      </c>
      <c r="AL477" s="31">
        <f t="shared" si="1440"/>
        <v>19406.599999999999</v>
      </c>
      <c r="AM477" s="31">
        <f>AM478</f>
        <v>0</v>
      </c>
      <c r="AN477" s="31">
        <f>AN478</f>
        <v>0</v>
      </c>
      <c r="AO477" s="31">
        <f>AO478</f>
        <v>0</v>
      </c>
      <c r="AP477" s="31">
        <f t="shared" si="1441"/>
        <v>19406.599999999999</v>
      </c>
      <c r="AQ477" s="31">
        <f t="shared" si="1442"/>
        <v>19406.599999999999</v>
      </c>
      <c r="AR477" s="31">
        <f t="shared" si="1443"/>
        <v>19406.599999999999</v>
      </c>
      <c r="AS477" s="31">
        <f>AS478</f>
        <v>0</v>
      </c>
      <c r="AT477" s="31">
        <f>AT478</f>
        <v>0</v>
      </c>
      <c r="AU477" s="31">
        <f>AU478</f>
        <v>0</v>
      </c>
      <c r="AV477" s="31">
        <f t="shared" si="1444"/>
        <v>19406.599999999999</v>
      </c>
      <c r="AW477" s="31">
        <f t="shared" si="1445"/>
        <v>19406.599999999999</v>
      </c>
      <c r="AX477" s="31">
        <f t="shared" si="1446"/>
        <v>19406.599999999999</v>
      </c>
      <c r="AY477" s="31">
        <f>AY478</f>
        <v>270</v>
      </c>
      <c r="AZ477" s="31">
        <f>AZ478</f>
        <v>0</v>
      </c>
      <c r="BA477" s="31">
        <f>BA478</f>
        <v>0</v>
      </c>
      <c r="BB477" s="31">
        <f t="shared" si="1447"/>
        <v>19676.599999999999</v>
      </c>
      <c r="BC477" s="31">
        <f t="shared" si="1448"/>
        <v>19406.599999999999</v>
      </c>
      <c r="BD477" s="31">
        <f t="shared" si="1449"/>
        <v>19406.599999999999</v>
      </c>
      <c r="BE477" s="31">
        <f>BE478</f>
        <v>0</v>
      </c>
      <c r="BF477" s="31">
        <f>BF478</f>
        <v>0</v>
      </c>
      <c r="BG477" s="31">
        <f>BG478</f>
        <v>0</v>
      </c>
      <c r="BH477" s="31">
        <f t="shared" si="1450"/>
        <v>19676.599999999999</v>
      </c>
      <c r="BI477" s="31">
        <f t="shared" si="1451"/>
        <v>19406.599999999999</v>
      </c>
      <c r="BJ477" s="31">
        <f t="shared" si="1452"/>
        <v>19406.599999999999</v>
      </c>
      <c r="BK477" s="31">
        <f>BK478</f>
        <v>0</v>
      </c>
      <c r="BL477" s="31">
        <f>BL478</f>
        <v>0</v>
      </c>
      <c r="BM477" s="31">
        <f>BM478</f>
        <v>0</v>
      </c>
      <c r="BN477" s="31">
        <f t="shared" si="1453"/>
        <v>19676.599999999999</v>
      </c>
      <c r="BO477" s="31">
        <f t="shared" si="1454"/>
        <v>19406.599999999999</v>
      </c>
      <c r="BP477" s="31">
        <f t="shared" si="1455"/>
        <v>19406.599999999999</v>
      </c>
      <c r="BQ477" s="31">
        <f>BQ478</f>
        <v>0</v>
      </c>
      <c r="BR477" s="31">
        <f>BR478</f>
        <v>0</v>
      </c>
      <c r="BS477" s="31">
        <f t="shared" si="1456"/>
        <v>19676.599999999999</v>
      </c>
      <c r="BT477" s="31">
        <f t="shared" si="1457"/>
        <v>19406.599999999999</v>
      </c>
      <c r="BU477" s="31">
        <f t="shared" si="1458"/>
        <v>19406.599999999999</v>
      </c>
      <c r="BV477" s="31">
        <f>BV478</f>
        <v>0</v>
      </c>
      <c r="BW477" s="31">
        <f>BW478</f>
        <v>0</v>
      </c>
      <c r="BX477" s="31">
        <f t="shared" si="1459"/>
        <v>19676.599999999999</v>
      </c>
      <c r="BY477" s="31">
        <f t="shared" si="1460"/>
        <v>19406.599999999999</v>
      </c>
      <c r="BZ477" s="31">
        <f t="shared" si="1461"/>
        <v>19406.599999999999</v>
      </c>
      <c r="CA477" s="31">
        <f>CA478</f>
        <v>0</v>
      </c>
      <c r="CB477" s="31">
        <f>CB478</f>
        <v>0</v>
      </c>
      <c r="CC477" s="31">
        <f>CC478</f>
        <v>0</v>
      </c>
      <c r="CD477" s="31">
        <f t="shared" si="1333"/>
        <v>19676.599999999999</v>
      </c>
      <c r="CE477" s="31">
        <f t="shared" si="1334"/>
        <v>19406.599999999999</v>
      </c>
      <c r="CF477" s="31">
        <f t="shared" si="1335"/>
        <v>19406.599999999999</v>
      </c>
      <c r="CG477" s="31">
        <f>CG478</f>
        <v>0</v>
      </c>
      <c r="CH477" s="24"/>
      <c r="CI477" s="40"/>
      <c r="CN477" s="1" t="s">
        <v>30</v>
      </c>
    </row>
    <row r="478" ht="15">
      <c r="A478" s="16" t="s">
        <v>315</v>
      </c>
      <c r="B478" s="17">
        <v>620</v>
      </c>
      <c r="C478" s="16" t="s">
        <v>278</v>
      </c>
      <c r="D478" s="16" t="s">
        <v>313</v>
      </c>
      <c r="E478" s="39" t="s">
        <v>314</v>
      </c>
      <c r="F478" s="31">
        <v>19406.599999999999</v>
      </c>
      <c r="G478" s="31">
        <v>19406.599999999999</v>
      </c>
      <c r="H478" s="31">
        <v>19406.599999999999</v>
      </c>
      <c r="I478" s="31"/>
      <c r="J478" s="31"/>
      <c r="K478" s="31"/>
      <c r="L478" s="31">
        <f t="shared" si="1426"/>
        <v>19406.599999999999</v>
      </c>
      <c r="M478" s="31">
        <f t="shared" si="1427"/>
        <v>19406.599999999999</v>
      </c>
      <c r="N478" s="31">
        <f t="shared" si="1428"/>
        <v>19406.599999999999</v>
      </c>
      <c r="O478" s="31"/>
      <c r="P478" s="31"/>
      <c r="Q478" s="31"/>
      <c r="R478" s="31">
        <f t="shared" si="1429"/>
        <v>19406.599999999999</v>
      </c>
      <c r="S478" s="31">
        <f t="shared" si="1430"/>
        <v>19406.599999999999</v>
      </c>
      <c r="T478" s="31">
        <f t="shared" si="1431"/>
        <v>19406.599999999999</v>
      </c>
      <c r="U478" s="31"/>
      <c r="V478" s="31"/>
      <c r="W478" s="31"/>
      <c r="X478" s="31">
        <f t="shared" si="1432"/>
        <v>19406.599999999999</v>
      </c>
      <c r="Y478" s="31">
        <f t="shared" si="1433"/>
        <v>19406.599999999999</v>
      </c>
      <c r="Z478" s="31">
        <f t="shared" si="1434"/>
        <v>19406.599999999999</v>
      </c>
      <c r="AA478" s="31"/>
      <c r="AB478" s="31"/>
      <c r="AC478" s="31"/>
      <c r="AD478" s="31">
        <f t="shared" si="1435"/>
        <v>19406.599999999999</v>
      </c>
      <c r="AE478" s="31">
        <f t="shared" si="1436"/>
        <v>19406.599999999999</v>
      </c>
      <c r="AF478" s="31">
        <f t="shared" si="1437"/>
        <v>19406.599999999999</v>
      </c>
      <c r="AG478" s="31"/>
      <c r="AH478" s="31"/>
      <c r="AI478" s="31"/>
      <c r="AJ478" s="31">
        <f t="shared" si="1438"/>
        <v>19406.599999999999</v>
      </c>
      <c r="AK478" s="31">
        <f t="shared" si="1439"/>
        <v>19406.599999999999</v>
      </c>
      <c r="AL478" s="31">
        <f t="shared" si="1440"/>
        <v>19406.599999999999</v>
      </c>
      <c r="AM478" s="31"/>
      <c r="AN478" s="31"/>
      <c r="AO478" s="31"/>
      <c r="AP478" s="31">
        <f t="shared" si="1441"/>
        <v>19406.599999999999</v>
      </c>
      <c r="AQ478" s="31">
        <f t="shared" si="1442"/>
        <v>19406.599999999999</v>
      </c>
      <c r="AR478" s="31">
        <f t="shared" si="1443"/>
        <v>19406.599999999999</v>
      </c>
      <c r="AS478" s="31"/>
      <c r="AT478" s="31"/>
      <c r="AU478" s="31"/>
      <c r="AV478" s="31">
        <f t="shared" si="1444"/>
        <v>19406.599999999999</v>
      </c>
      <c r="AW478" s="31">
        <f t="shared" si="1445"/>
        <v>19406.599999999999</v>
      </c>
      <c r="AX478" s="31">
        <f t="shared" si="1446"/>
        <v>19406.599999999999</v>
      </c>
      <c r="AY478" s="31">
        <v>270</v>
      </c>
      <c r="AZ478" s="31"/>
      <c r="BA478" s="31"/>
      <c r="BB478" s="31">
        <f t="shared" si="1447"/>
        <v>19676.599999999999</v>
      </c>
      <c r="BC478" s="31">
        <f t="shared" si="1448"/>
        <v>19406.599999999999</v>
      </c>
      <c r="BD478" s="31">
        <f t="shared" si="1449"/>
        <v>19406.599999999999</v>
      </c>
      <c r="BE478" s="31"/>
      <c r="BF478" s="31"/>
      <c r="BG478" s="31"/>
      <c r="BH478" s="31">
        <f t="shared" si="1450"/>
        <v>19676.599999999999</v>
      </c>
      <c r="BI478" s="31">
        <f t="shared" si="1451"/>
        <v>19406.599999999999</v>
      </c>
      <c r="BJ478" s="31">
        <f t="shared" si="1452"/>
        <v>19406.599999999999</v>
      </c>
      <c r="BK478" s="31"/>
      <c r="BL478" s="31"/>
      <c r="BM478" s="31"/>
      <c r="BN478" s="31">
        <f t="shared" si="1453"/>
        <v>19676.599999999999</v>
      </c>
      <c r="BO478" s="31">
        <f t="shared" si="1454"/>
        <v>19406.599999999999</v>
      </c>
      <c r="BP478" s="31">
        <f t="shared" si="1455"/>
        <v>19406.599999999999</v>
      </c>
      <c r="BQ478" s="31"/>
      <c r="BR478" s="31"/>
      <c r="BS478" s="31">
        <f t="shared" si="1456"/>
        <v>19676.599999999999</v>
      </c>
      <c r="BT478" s="31">
        <f t="shared" si="1457"/>
        <v>19406.599999999999</v>
      </c>
      <c r="BU478" s="31">
        <f t="shared" si="1458"/>
        <v>19406.599999999999</v>
      </c>
      <c r="BV478" s="31"/>
      <c r="BW478" s="31"/>
      <c r="BX478" s="31">
        <f t="shared" si="1459"/>
        <v>19676.599999999999</v>
      </c>
      <c r="BY478" s="31">
        <f t="shared" si="1460"/>
        <v>19406.599999999999</v>
      </c>
      <c r="BZ478" s="31">
        <f t="shared" si="1461"/>
        <v>19406.599999999999</v>
      </c>
      <c r="CA478" s="31"/>
      <c r="CB478" s="31"/>
      <c r="CC478" s="31"/>
      <c r="CD478" s="31">
        <f t="shared" si="1333"/>
        <v>19676.599999999999</v>
      </c>
      <c r="CE478" s="31">
        <f t="shared" si="1334"/>
        <v>19406.599999999999</v>
      </c>
      <c r="CF478" s="31">
        <f t="shared" si="1335"/>
        <v>19406.599999999999</v>
      </c>
      <c r="CG478" s="31"/>
      <c r="CH478" s="24"/>
      <c r="CI478" s="40"/>
    </row>
    <row r="479" ht="43.75">
      <c r="A479" s="16" t="s">
        <v>318</v>
      </c>
      <c r="B479" s="17"/>
      <c r="C479" s="16"/>
      <c r="D479" s="16"/>
      <c r="E479" s="36" t="s">
        <v>319</v>
      </c>
      <c r="F479" s="31">
        <f>F480+F486</f>
        <v>36229.799999999996</v>
      </c>
      <c r="G479" s="31">
        <f>G480+G486</f>
        <v>37218.699999999997</v>
      </c>
      <c r="H479" s="31">
        <f>H480+H486</f>
        <v>37218.699999999997</v>
      </c>
      <c r="I479" s="31">
        <f>I480+I486</f>
        <v>0</v>
      </c>
      <c r="J479" s="31">
        <f>J480+J486</f>
        <v>0</v>
      </c>
      <c r="K479" s="31">
        <f>K480+K486</f>
        <v>0</v>
      </c>
      <c r="L479" s="31">
        <f t="shared" si="1426"/>
        <v>36229.799999999996</v>
      </c>
      <c r="M479" s="31">
        <f t="shared" si="1427"/>
        <v>37218.699999999997</v>
      </c>
      <c r="N479" s="31">
        <f t="shared" si="1428"/>
        <v>37218.699999999997</v>
      </c>
      <c r="O479" s="31">
        <f>O480+O486</f>
        <v>0</v>
      </c>
      <c r="P479" s="31">
        <f>P480+P486</f>
        <v>0</v>
      </c>
      <c r="Q479" s="31">
        <f>Q480+Q486</f>
        <v>0</v>
      </c>
      <c r="R479" s="31">
        <f t="shared" si="1429"/>
        <v>36229.799999999996</v>
      </c>
      <c r="S479" s="31">
        <f t="shared" si="1430"/>
        <v>37218.699999999997</v>
      </c>
      <c r="T479" s="31">
        <f t="shared" si="1431"/>
        <v>37218.699999999997</v>
      </c>
      <c r="U479" s="31">
        <f>U480+U486</f>
        <v>0</v>
      </c>
      <c r="V479" s="31">
        <f>V480+V486</f>
        <v>0</v>
      </c>
      <c r="W479" s="31">
        <f>W480+W486</f>
        <v>0</v>
      </c>
      <c r="X479" s="31">
        <f t="shared" si="1432"/>
        <v>36229.799999999996</v>
      </c>
      <c r="Y479" s="31">
        <f t="shared" si="1433"/>
        <v>37218.699999999997</v>
      </c>
      <c r="Z479" s="31">
        <f t="shared" si="1434"/>
        <v>37218.699999999997</v>
      </c>
      <c r="AA479" s="31">
        <f>AA480+AA486</f>
        <v>0</v>
      </c>
      <c r="AB479" s="31">
        <f>AB480+AB486</f>
        <v>0</v>
      </c>
      <c r="AC479" s="31">
        <f>AC480+AC486</f>
        <v>0</v>
      </c>
      <c r="AD479" s="31">
        <f t="shared" si="1435"/>
        <v>36229.799999999996</v>
      </c>
      <c r="AE479" s="31">
        <f t="shared" si="1436"/>
        <v>37218.699999999997</v>
      </c>
      <c r="AF479" s="31">
        <f t="shared" si="1437"/>
        <v>37218.699999999997</v>
      </c>
      <c r="AG479" s="31">
        <f>AG480+AG486</f>
        <v>0</v>
      </c>
      <c r="AH479" s="31">
        <f>AH480+AH486</f>
        <v>0</v>
      </c>
      <c r="AI479" s="31">
        <f>AI480+AI486</f>
        <v>0</v>
      </c>
      <c r="AJ479" s="31">
        <f t="shared" si="1438"/>
        <v>36229.799999999996</v>
      </c>
      <c r="AK479" s="31">
        <f t="shared" si="1439"/>
        <v>37218.699999999997</v>
      </c>
      <c r="AL479" s="31">
        <f t="shared" si="1440"/>
        <v>37218.699999999997</v>
      </c>
      <c r="AM479" s="31">
        <f>AM480+AM486</f>
        <v>0</v>
      </c>
      <c r="AN479" s="31">
        <f>AN480+AN486</f>
        <v>0</v>
      </c>
      <c r="AO479" s="31">
        <f>AO480+AO486</f>
        <v>0</v>
      </c>
      <c r="AP479" s="31">
        <f t="shared" si="1441"/>
        <v>36229.799999999996</v>
      </c>
      <c r="AQ479" s="31">
        <f t="shared" si="1442"/>
        <v>37218.699999999997</v>
      </c>
      <c r="AR479" s="31">
        <f t="shared" si="1443"/>
        <v>37218.699999999997</v>
      </c>
      <c r="AS479" s="31">
        <f>AS480+AS486</f>
        <v>0</v>
      </c>
      <c r="AT479" s="31">
        <f>AT480+AT486</f>
        <v>0</v>
      </c>
      <c r="AU479" s="31">
        <f>AU480+AU486</f>
        <v>0</v>
      </c>
      <c r="AV479" s="31">
        <f t="shared" si="1444"/>
        <v>36229.799999999996</v>
      </c>
      <c r="AW479" s="31">
        <f t="shared" si="1445"/>
        <v>37218.699999999997</v>
      </c>
      <c r="AX479" s="31">
        <f t="shared" si="1446"/>
        <v>37218.699999999997</v>
      </c>
      <c r="AY479" s="31">
        <f>AY480+AY486</f>
        <v>0</v>
      </c>
      <c r="AZ479" s="31">
        <f>AZ480+AZ486</f>
        <v>0</v>
      </c>
      <c r="BA479" s="31">
        <f>BA480+BA486</f>
        <v>0</v>
      </c>
      <c r="BB479" s="31">
        <f t="shared" si="1447"/>
        <v>36229.799999999996</v>
      </c>
      <c r="BC479" s="31">
        <f t="shared" si="1448"/>
        <v>37218.699999999997</v>
      </c>
      <c r="BD479" s="31">
        <f t="shared" si="1449"/>
        <v>37218.699999999997</v>
      </c>
      <c r="BE479" s="31">
        <f>BE480+BE486</f>
        <v>0</v>
      </c>
      <c r="BF479" s="31">
        <f>BF480+BF486</f>
        <v>0</v>
      </c>
      <c r="BG479" s="31">
        <f>BG480+BG486</f>
        <v>0</v>
      </c>
      <c r="BH479" s="31">
        <f t="shared" si="1450"/>
        <v>36229.799999999996</v>
      </c>
      <c r="BI479" s="31">
        <f t="shared" si="1451"/>
        <v>37218.699999999997</v>
      </c>
      <c r="BJ479" s="31">
        <f t="shared" si="1452"/>
        <v>37218.699999999997</v>
      </c>
      <c r="BK479" s="31">
        <f>BK480+BK486</f>
        <v>0</v>
      </c>
      <c r="BL479" s="31">
        <f>BL480+BL486</f>
        <v>0</v>
      </c>
      <c r="BM479" s="31">
        <f>BM480+BM486</f>
        <v>0</v>
      </c>
      <c r="BN479" s="31">
        <f t="shared" si="1453"/>
        <v>36229.799999999996</v>
      </c>
      <c r="BO479" s="31">
        <f t="shared" si="1454"/>
        <v>37218.699999999997</v>
      </c>
      <c r="BP479" s="31">
        <f t="shared" si="1455"/>
        <v>37218.699999999997</v>
      </c>
      <c r="BQ479" s="31">
        <f>BQ480+BQ486</f>
        <v>0</v>
      </c>
      <c r="BR479" s="31">
        <f>BR480+BR486</f>
        <v>0</v>
      </c>
      <c r="BS479" s="31">
        <f t="shared" si="1456"/>
        <v>36229.799999999996</v>
      </c>
      <c r="BT479" s="31">
        <f t="shared" si="1457"/>
        <v>37218.699999999997</v>
      </c>
      <c r="BU479" s="31">
        <f t="shared" si="1458"/>
        <v>37218.699999999997</v>
      </c>
      <c r="BV479" s="31">
        <f>BV480+BV486</f>
        <v>0</v>
      </c>
      <c r="BW479" s="31">
        <f>BW480+BW486</f>
        <v>0</v>
      </c>
      <c r="BX479" s="31">
        <f t="shared" si="1459"/>
        <v>36229.799999999996</v>
      </c>
      <c r="BY479" s="31">
        <f t="shared" si="1460"/>
        <v>37218.699999999997</v>
      </c>
      <c r="BZ479" s="31">
        <f t="shared" si="1461"/>
        <v>37218.699999999997</v>
      </c>
      <c r="CA479" s="31">
        <f>CA480+CA486</f>
        <v>920.19099999999992</v>
      </c>
      <c r="CB479" s="31">
        <f>CB480+CB486</f>
        <v>0</v>
      </c>
      <c r="CC479" s="31">
        <f>CC480+CC486</f>
        <v>0</v>
      </c>
      <c r="CD479" s="31">
        <f t="shared" si="1333"/>
        <v>37149.990999999995</v>
      </c>
      <c r="CE479" s="31">
        <f t="shared" si="1334"/>
        <v>37218.699999999997</v>
      </c>
      <c r="CF479" s="31">
        <f t="shared" si="1335"/>
        <v>37218.699999999997</v>
      </c>
      <c r="CG479" s="31">
        <f>CG480+CG486</f>
        <v>0</v>
      </c>
      <c r="CH479" s="24"/>
      <c r="CI479" s="40"/>
      <c r="CL479" s="1" t="s">
        <v>28</v>
      </c>
    </row>
    <row r="480" ht="43.75">
      <c r="A480" s="16" t="s">
        <v>320</v>
      </c>
      <c r="B480" s="17"/>
      <c r="C480" s="16"/>
      <c r="D480" s="16"/>
      <c r="E480" s="39" t="s">
        <v>130</v>
      </c>
      <c r="F480" s="31">
        <f>F481</f>
        <v>35900.199999999997</v>
      </c>
      <c r="G480" s="31">
        <f>G481</f>
        <v>37218.699999999997</v>
      </c>
      <c r="H480" s="31">
        <f>H481</f>
        <v>37218.699999999997</v>
      </c>
      <c r="I480" s="31">
        <f>I481</f>
        <v>0</v>
      </c>
      <c r="J480" s="31">
        <f>J481</f>
        <v>0</v>
      </c>
      <c r="K480" s="31">
        <f>K481</f>
        <v>0</v>
      </c>
      <c r="L480" s="31">
        <f t="shared" si="1426"/>
        <v>35900.199999999997</v>
      </c>
      <c r="M480" s="31">
        <f t="shared" si="1427"/>
        <v>37218.699999999997</v>
      </c>
      <c r="N480" s="31">
        <f t="shared" si="1428"/>
        <v>37218.699999999997</v>
      </c>
      <c r="O480" s="31">
        <f>O481</f>
        <v>0</v>
      </c>
      <c r="P480" s="31">
        <f>P481</f>
        <v>0</v>
      </c>
      <c r="Q480" s="31">
        <f>Q481</f>
        <v>0</v>
      </c>
      <c r="R480" s="31">
        <f t="shared" si="1429"/>
        <v>35900.199999999997</v>
      </c>
      <c r="S480" s="31">
        <f t="shared" si="1430"/>
        <v>37218.699999999997</v>
      </c>
      <c r="T480" s="31">
        <f t="shared" si="1431"/>
        <v>37218.699999999997</v>
      </c>
      <c r="U480" s="31">
        <f>U481</f>
        <v>0</v>
      </c>
      <c r="V480" s="31">
        <f>V481</f>
        <v>0</v>
      </c>
      <c r="W480" s="31">
        <f>W481</f>
        <v>0</v>
      </c>
      <c r="X480" s="31">
        <f t="shared" si="1432"/>
        <v>35900.199999999997</v>
      </c>
      <c r="Y480" s="31">
        <f t="shared" si="1433"/>
        <v>37218.699999999997</v>
      </c>
      <c r="Z480" s="31">
        <f t="shared" si="1434"/>
        <v>37218.699999999997</v>
      </c>
      <c r="AA480" s="31">
        <f>AA481</f>
        <v>0</v>
      </c>
      <c r="AB480" s="31">
        <f>AB481</f>
        <v>0</v>
      </c>
      <c r="AC480" s="31">
        <f>AC481</f>
        <v>0</v>
      </c>
      <c r="AD480" s="31">
        <f t="shared" si="1435"/>
        <v>35900.199999999997</v>
      </c>
      <c r="AE480" s="31">
        <f t="shared" si="1436"/>
        <v>37218.699999999997</v>
      </c>
      <c r="AF480" s="31">
        <f t="shared" si="1437"/>
        <v>37218.699999999997</v>
      </c>
      <c r="AG480" s="31">
        <f>AG481</f>
        <v>0</v>
      </c>
      <c r="AH480" s="31">
        <f>AH481</f>
        <v>0</v>
      </c>
      <c r="AI480" s="31">
        <f>AI481</f>
        <v>0</v>
      </c>
      <c r="AJ480" s="31">
        <f t="shared" si="1438"/>
        <v>35900.199999999997</v>
      </c>
      <c r="AK480" s="31">
        <f t="shared" si="1439"/>
        <v>37218.699999999997</v>
      </c>
      <c r="AL480" s="31">
        <f t="shared" si="1440"/>
        <v>37218.699999999997</v>
      </c>
      <c r="AM480" s="31">
        <f>AM481</f>
        <v>0</v>
      </c>
      <c r="AN480" s="31">
        <f>AN481</f>
        <v>0</v>
      </c>
      <c r="AO480" s="31">
        <f>AO481</f>
        <v>0</v>
      </c>
      <c r="AP480" s="31">
        <f t="shared" si="1441"/>
        <v>35900.199999999997</v>
      </c>
      <c r="AQ480" s="31">
        <f t="shared" si="1442"/>
        <v>37218.699999999997</v>
      </c>
      <c r="AR480" s="31">
        <f t="shared" si="1443"/>
        <v>37218.699999999997</v>
      </c>
      <c r="AS480" s="31">
        <f>AS481</f>
        <v>0</v>
      </c>
      <c r="AT480" s="31">
        <f>AT481</f>
        <v>0</v>
      </c>
      <c r="AU480" s="31">
        <f>AU481</f>
        <v>0</v>
      </c>
      <c r="AV480" s="31">
        <f t="shared" si="1444"/>
        <v>35900.199999999997</v>
      </c>
      <c r="AW480" s="31">
        <f t="shared" si="1445"/>
        <v>37218.699999999997</v>
      </c>
      <c r="AX480" s="31">
        <f t="shared" si="1446"/>
        <v>37218.699999999997</v>
      </c>
      <c r="AY480" s="31">
        <f>AY481</f>
        <v>0</v>
      </c>
      <c r="AZ480" s="31">
        <f>AZ481</f>
        <v>0</v>
      </c>
      <c r="BA480" s="31">
        <f>BA481</f>
        <v>0</v>
      </c>
      <c r="BB480" s="31">
        <f t="shared" si="1447"/>
        <v>35900.199999999997</v>
      </c>
      <c r="BC480" s="31">
        <f t="shared" si="1448"/>
        <v>37218.699999999997</v>
      </c>
      <c r="BD480" s="31">
        <f t="shared" si="1449"/>
        <v>37218.699999999997</v>
      </c>
      <c r="BE480" s="31">
        <f>BE481</f>
        <v>0</v>
      </c>
      <c r="BF480" s="31">
        <f>BF481</f>
        <v>0</v>
      </c>
      <c r="BG480" s="31">
        <f>BG481</f>
        <v>0</v>
      </c>
      <c r="BH480" s="31">
        <f t="shared" si="1450"/>
        <v>35900.199999999997</v>
      </c>
      <c r="BI480" s="31">
        <f t="shared" si="1451"/>
        <v>37218.699999999997</v>
      </c>
      <c r="BJ480" s="31">
        <f t="shared" si="1452"/>
        <v>37218.699999999997</v>
      </c>
      <c r="BK480" s="31">
        <f>BK481</f>
        <v>0</v>
      </c>
      <c r="BL480" s="31">
        <f>BL481</f>
        <v>0</v>
      </c>
      <c r="BM480" s="31">
        <f>BM481</f>
        <v>0</v>
      </c>
      <c r="BN480" s="31">
        <f t="shared" si="1453"/>
        <v>35900.199999999997</v>
      </c>
      <c r="BO480" s="31">
        <f t="shared" si="1454"/>
        <v>37218.699999999997</v>
      </c>
      <c r="BP480" s="31">
        <f t="shared" si="1455"/>
        <v>37218.699999999997</v>
      </c>
      <c r="BQ480" s="31">
        <f>BQ481</f>
        <v>0</v>
      </c>
      <c r="BR480" s="31">
        <f>BR481</f>
        <v>0</v>
      </c>
      <c r="BS480" s="31">
        <f t="shared" si="1456"/>
        <v>35900.199999999997</v>
      </c>
      <c r="BT480" s="31">
        <f t="shared" si="1457"/>
        <v>37218.699999999997</v>
      </c>
      <c r="BU480" s="31">
        <f t="shared" si="1458"/>
        <v>37218.699999999997</v>
      </c>
      <c r="BV480" s="31">
        <f>BV481</f>
        <v>0</v>
      </c>
      <c r="BW480" s="31">
        <f>BW481</f>
        <v>0</v>
      </c>
      <c r="BX480" s="31">
        <f t="shared" si="1459"/>
        <v>35900.199999999997</v>
      </c>
      <c r="BY480" s="31">
        <f t="shared" si="1460"/>
        <v>37218.699999999997</v>
      </c>
      <c r="BZ480" s="31">
        <f t="shared" si="1461"/>
        <v>37218.699999999997</v>
      </c>
      <c r="CA480" s="31">
        <f>CA481</f>
        <v>885.72299999999996</v>
      </c>
      <c r="CB480" s="31">
        <f>CB481</f>
        <v>0</v>
      </c>
      <c r="CC480" s="31">
        <f>CC481</f>
        <v>0</v>
      </c>
      <c r="CD480" s="31">
        <f t="shared" si="1333"/>
        <v>36785.922999999995</v>
      </c>
      <c r="CE480" s="31">
        <f t="shared" si="1334"/>
        <v>37218.699999999997</v>
      </c>
      <c r="CF480" s="31">
        <f t="shared" si="1335"/>
        <v>37218.699999999997</v>
      </c>
      <c r="CG480" s="31">
        <f>CG481</f>
        <v>0</v>
      </c>
      <c r="CH480" s="24"/>
      <c r="CI480" s="40"/>
      <c r="CO480" s="1" t="s">
        <v>31</v>
      </c>
    </row>
    <row r="481" ht="43.75">
      <c r="A481" s="16" t="s">
        <v>320</v>
      </c>
      <c r="B481" s="17">
        <v>600</v>
      </c>
      <c r="C481" s="16"/>
      <c r="D481" s="16"/>
      <c r="E481" s="39" t="s">
        <v>45</v>
      </c>
      <c r="F481" s="31">
        <f>F482+F484</f>
        <v>35900.199999999997</v>
      </c>
      <c r="G481" s="31">
        <f>G482+G484</f>
        <v>37218.699999999997</v>
      </c>
      <c r="H481" s="31">
        <f>H482+H484</f>
        <v>37218.699999999997</v>
      </c>
      <c r="I481" s="31">
        <f>I482+I484</f>
        <v>0</v>
      </c>
      <c r="J481" s="31">
        <f>J482+J484</f>
        <v>0</v>
      </c>
      <c r="K481" s="31">
        <f>K482+K484</f>
        <v>0</v>
      </c>
      <c r="L481" s="31">
        <f t="shared" si="1426"/>
        <v>35900.199999999997</v>
      </c>
      <c r="M481" s="31">
        <f t="shared" si="1427"/>
        <v>37218.699999999997</v>
      </c>
      <c r="N481" s="31">
        <f t="shared" si="1428"/>
        <v>37218.699999999997</v>
      </c>
      <c r="O481" s="31">
        <f>O482+O484</f>
        <v>0</v>
      </c>
      <c r="P481" s="31">
        <f>P482+P484</f>
        <v>0</v>
      </c>
      <c r="Q481" s="31">
        <f>Q482+Q484</f>
        <v>0</v>
      </c>
      <c r="R481" s="31">
        <f t="shared" si="1429"/>
        <v>35900.199999999997</v>
      </c>
      <c r="S481" s="31">
        <f t="shared" si="1430"/>
        <v>37218.699999999997</v>
      </c>
      <c r="T481" s="31">
        <f t="shared" si="1431"/>
        <v>37218.699999999997</v>
      </c>
      <c r="U481" s="31">
        <f>U482+U484</f>
        <v>0</v>
      </c>
      <c r="V481" s="31">
        <f>V482+V484</f>
        <v>0</v>
      </c>
      <c r="W481" s="31">
        <f>W482+W484</f>
        <v>0</v>
      </c>
      <c r="X481" s="31">
        <f t="shared" si="1432"/>
        <v>35900.199999999997</v>
      </c>
      <c r="Y481" s="31">
        <f t="shared" si="1433"/>
        <v>37218.699999999997</v>
      </c>
      <c r="Z481" s="31">
        <f t="shared" si="1434"/>
        <v>37218.699999999997</v>
      </c>
      <c r="AA481" s="31">
        <f>AA482+AA484</f>
        <v>0</v>
      </c>
      <c r="AB481" s="31">
        <f>AB482+AB484</f>
        <v>0</v>
      </c>
      <c r="AC481" s="31">
        <f>AC482+AC484</f>
        <v>0</v>
      </c>
      <c r="AD481" s="31">
        <f t="shared" si="1435"/>
        <v>35900.199999999997</v>
      </c>
      <c r="AE481" s="31">
        <f t="shared" si="1436"/>
        <v>37218.699999999997</v>
      </c>
      <c r="AF481" s="31">
        <f t="shared" si="1437"/>
        <v>37218.699999999997</v>
      </c>
      <c r="AG481" s="31">
        <f>AG482+AG484</f>
        <v>0</v>
      </c>
      <c r="AH481" s="31">
        <f>AH482+AH484</f>
        <v>0</v>
      </c>
      <c r="AI481" s="31">
        <f>AI482+AI484</f>
        <v>0</v>
      </c>
      <c r="AJ481" s="31">
        <f t="shared" si="1438"/>
        <v>35900.199999999997</v>
      </c>
      <c r="AK481" s="31">
        <f t="shared" si="1439"/>
        <v>37218.699999999997</v>
      </c>
      <c r="AL481" s="31">
        <f t="shared" si="1440"/>
        <v>37218.699999999997</v>
      </c>
      <c r="AM481" s="31">
        <f>AM482+AM484</f>
        <v>0</v>
      </c>
      <c r="AN481" s="31">
        <f>AN482+AN484</f>
        <v>0</v>
      </c>
      <c r="AO481" s="31">
        <f>AO482+AO484</f>
        <v>0</v>
      </c>
      <c r="AP481" s="31">
        <f t="shared" si="1441"/>
        <v>35900.199999999997</v>
      </c>
      <c r="AQ481" s="31">
        <f t="shared" si="1442"/>
        <v>37218.699999999997</v>
      </c>
      <c r="AR481" s="31">
        <f t="shared" si="1443"/>
        <v>37218.699999999997</v>
      </c>
      <c r="AS481" s="31">
        <f>AS482+AS484</f>
        <v>0</v>
      </c>
      <c r="AT481" s="31">
        <f>AT482+AT484</f>
        <v>0</v>
      </c>
      <c r="AU481" s="31">
        <f>AU482+AU484</f>
        <v>0</v>
      </c>
      <c r="AV481" s="31">
        <f t="shared" si="1444"/>
        <v>35900.199999999997</v>
      </c>
      <c r="AW481" s="31">
        <f t="shared" si="1445"/>
        <v>37218.699999999997</v>
      </c>
      <c r="AX481" s="31">
        <f t="shared" si="1446"/>
        <v>37218.699999999997</v>
      </c>
      <c r="AY481" s="31">
        <f>AY482+AY484</f>
        <v>0</v>
      </c>
      <c r="AZ481" s="31">
        <f>AZ482+AZ484</f>
        <v>0</v>
      </c>
      <c r="BA481" s="31">
        <f>BA482+BA484</f>
        <v>0</v>
      </c>
      <c r="BB481" s="31">
        <f t="shared" si="1447"/>
        <v>35900.199999999997</v>
      </c>
      <c r="BC481" s="31">
        <f t="shared" si="1448"/>
        <v>37218.699999999997</v>
      </c>
      <c r="BD481" s="31">
        <f t="shared" si="1449"/>
        <v>37218.699999999997</v>
      </c>
      <c r="BE481" s="31">
        <f>BE482+BE484</f>
        <v>0</v>
      </c>
      <c r="BF481" s="31">
        <f>BF482+BF484</f>
        <v>0</v>
      </c>
      <c r="BG481" s="31">
        <f>BG482+BG484</f>
        <v>0</v>
      </c>
      <c r="BH481" s="31">
        <f t="shared" si="1450"/>
        <v>35900.199999999997</v>
      </c>
      <c r="BI481" s="31">
        <f t="shared" si="1451"/>
        <v>37218.699999999997</v>
      </c>
      <c r="BJ481" s="31">
        <f t="shared" si="1452"/>
        <v>37218.699999999997</v>
      </c>
      <c r="BK481" s="31">
        <f>BK482+BK484</f>
        <v>0</v>
      </c>
      <c r="BL481" s="31">
        <f>BL482+BL484</f>
        <v>0</v>
      </c>
      <c r="BM481" s="31">
        <f>BM482+BM484</f>
        <v>0</v>
      </c>
      <c r="BN481" s="31">
        <f t="shared" si="1453"/>
        <v>35900.199999999997</v>
      </c>
      <c r="BO481" s="31">
        <f t="shared" si="1454"/>
        <v>37218.699999999997</v>
      </c>
      <c r="BP481" s="31">
        <f t="shared" si="1455"/>
        <v>37218.699999999997</v>
      </c>
      <c r="BQ481" s="31">
        <f>BQ482+BQ484</f>
        <v>0</v>
      </c>
      <c r="BR481" s="31">
        <f>BR482+BR484</f>
        <v>0</v>
      </c>
      <c r="BS481" s="31">
        <f t="shared" si="1456"/>
        <v>35900.199999999997</v>
      </c>
      <c r="BT481" s="31">
        <f t="shared" si="1457"/>
        <v>37218.699999999997</v>
      </c>
      <c r="BU481" s="31">
        <f t="shared" si="1458"/>
        <v>37218.699999999997</v>
      </c>
      <c r="BV481" s="31">
        <f>BV482+BV484</f>
        <v>0</v>
      </c>
      <c r="BW481" s="31">
        <f>BW482+BW484</f>
        <v>0</v>
      </c>
      <c r="BX481" s="31">
        <f t="shared" si="1459"/>
        <v>35900.199999999997</v>
      </c>
      <c r="BY481" s="31">
        <f t="shared" si="1460"/>
        <v>37218.699999999997</v>
      </c>
      <c r="BZ481" s="31">
        <f t="shared" si="1461"/>
        <v>37218.699999999997</v>
      </c>
      <c r="CA481" s="31">
        <f>CA482+CA484</f>
        <v>885.72299999999996</v>
      </c>
      <c r="CB481" s="31">
        <f>CB482+CB484</f>
        <v>0</v>
      </c>
      <c r="CC481" s="31">
        <f>CC482+CC484</f>
        <v>0</v>
      </c>
      <c r="CD481" s="31">
        <f t="shared" si="1333"/>
        <v>36785.922999999995</v>
      </c>
      <c r="CE481" s="31">
        <f t="shared" si="1334"/>
        <v>37218.699999999997</v>
      </c>
      <c r="CF481" s="31">
        <f t="shared" si="1335"/>
        <v>37218.699999999997</v>
      </c>
      <c r="CG481" s="31">
        <f>CG482+CG484</f>
        <v>0</v>
      </c>
      <c r="CH481" s="24"/>
      <c r="CI481" s="40"/>
      <c r="CM481" s="1" t="s">
        <v>29</v>
      </c>
    </row>
    <row r="482" ht="15">
      <c r="A482" s="16" t="s">
        <v>320</v>
      </c>
      <c r="B482" s="17">
        <v>610</v>
      </c>
      <c r="C482" s="16"/>
      <c r="D482" s="16"/>
      <c r="E482" s="39" t="s">
        <v>104</v>
      </c>
      <c r="F482" s="31">
        <f>F483</f>
        <v>4956.6000000000004</v>
      </c>
      <c r="G482" s="31">
        <f>G483</f>
        <v>5127.8999999999996</v>
      </c>
      <c r="H482" s="31">
        <f>H483</f>
        <v>5127.8999999999996</v>
      </c>
      <c r="I482" s="31">
        <f>I483</f>
        <v>0</v>
      </c>
      <c r="J482" s="31">
        <f>J483</f>
        <v>0</v>
      </c>
      <c r="K482" s="31">
        <f>K483</f>
        <v>0</v>
      </c>
      <c r="L482" s="31">
        <f t="shared" si="1426"/>
        <v>4956.6000000000004</v>
      </c>
      <c r="M482" s="31">
        <f t="shared" si="1427"/>
        <v>5127.8999999999996</v>
      </c>
      <c r="N482" s="31">
        <f t="shared" si="1428"/>
        <v>5127.8999999999996</v>
      </c>
      <c r="O482" s="31">
        <f>O483</f>
        <v>0</v>
      </c>
      <c r="P482" s="31">
        <f>P483</f>
        <v>0</v>
      </c>
      <c r="Q482" s="31">
        <f>Q483</f>
        <v>0</v>
      </c>
      <c r="R482" s="31">
        <f t="shared" si="1429"/>
        <v>4956.6000000000004</v>
      </c>
      <c r="S482" s="31">
        <f t="shared" si="1430"/>
        <v>5127.8999999999996</v>
      </c>
      <c r="T482" s="31">
        <f t="shared" si="1431"/>
        <v>5127.8999999999996</v>
      </c>
      <c r="U482" s="31">
        <f>U483</f>
        <v>0</v>
      </c>
      <c r="V482" s="31">
        <f>V483</f>
        <v>0</v>
      </c>
      <c r="W482" s="31">
        <f>W483</f>
        <v>0</v>
      </c>
      <c r="X482" s="31">
        <f t="shared" si="1432"/>
        <v>4956.6000000000004</v>
      </c>
      <c r="Y482" s="31">
        <f t="shared" si="1433"/>
        <v>5127.8999999999996</v>
      </c>
      <c r="Z482" s="31">
        <f t="shared" si="1434"/>
        <v>5127.8999999999996</v>
      </c>
      <c r="AA482" s="31">
        <f>AA483</f>
        <v>0</v>
      </c>
      <c r="AB482" s="31">
        <f>AB483</f>
        <v>0</v>
      </c>
      <c r="AC482" s="31">
        <f>AC483</f>
        <v>0</v>
      </c>
      <c r="AD482" s="31">
        <f t="shared" si="1435"/>
        <v>4956.6000000000004</v>
      </c>
      <c r="AE482" s="31">
        <f t="shared" si="1436"/>
        <v>5127.8999999999996</v>
      </c>
      <c r="AF482" s="31">
        <f t="shared" si="1437"/>
        <v>5127.8999999999996</v>
      </c>
      <c r="AG482" s="31">
        <f>AG483</f>
        <v>0</v>
      </c>
      <c r="AH482" s="31">
        <f>AH483</f>
        <v>0</v>
      </c>
      <c r="AI482" s="31">
        <f>AI483</f>
        <v>0</v>
      </c>
      <c r="AJ482" s="31">
        <f t="shared" si="1438"/>
        <v>4956.6000000000004</v>
      </c>
      <c r="AK482" s="31">
        <f t="shared" si="1439"/>
        <v>5127.8999999999996</v>
      </c>
      <c r="AL482" s="31">
        <f t="shared" si="1440"/>
        <v>5127.8999999999996</v>
      </c>
      <c r="AM482" s="31">
        <f>AM483</f>
        <v>0</v>
      </c>
      <c r="AN482" s="31">
        <f>AN483</f>
        <v>0</v>
      </c>
      <c r="AO482" s="31">
        <f>AO483</f>
        <v>0</v>
      </c>
      <c r="AP482" s="31">
        <f t="shared" si="1441"/>
        <v>4956.6000000000004</v>
      </c>
      <c r="AQ482" s="31">
        <f t="shared" si="1442"/>
        <v>5127.8999999999996</v>
      </c>
      <c r="AR482" s="31">
        <f t="shared" si="1443"/>
        <v>5127.8999999999996</v>
      </c>
      <c r="AS482" s="31">
        <f>AS483</f>
        <v>0</v>
      </c>
      <c r="AT482" s="31">
        <f>AT483</f>
        <v>0</v>
      </c>
      <c r="AU482" s="31">
        <f>AU483</f>
        <v>0</v>
      </c>
      <c r="AV482" s="31">
        <f t="shared" si="1444"/>
        <v>4956.6000000000004</v>
      </c>
      <c r="AW482" s="31">
        <f t="shared" si="1445"/>
        <v>5127.8999999999996</v>
      </c>
      <c r="AX482" s="31">
        <f t="shared" si="1446"/>
        <v>5127.8999999999996</v>
      </c>
      <c r="AY482" s="31">
        <f>AY483</f>
        <v>0</v>
      </c>
      <c r="AZ482" s="31">
        <f>AZ483</f>
        <v>0</v>
      </c>
      <c r="BA482" s="31">
        <f>BA483</f>
        <v>0</v>
      </c>
      <c r="BB482" s="31">
        <f t="shared" si="1447"/>
        <v>4956.6000000000004</v>
      </c>
      <c r="BC482" s="31">
        <f t="shared" si="1448"/>
        <v>5127.8999999999996</v>
      </c>
      <c r="BD482" s="31">
        <f t="shared" si="1449"/>
        <v>5127.8999999999996</v>
      </c>
      <c r="BE482" s="31">
        <f>BE483</f>
        <v>0</v>
      </c>
      <c r="BF482" s="31">
        <f>BF483</f>
        <v>0</v>
      </c>
      <c r="BG482" s="31">
        <f>BG483</f>
        <v>0</v>
      </c>
      <c r="BH482" s="31">
        <f t="shared" si="1450"/>
        <v>4956.6000000000004</v>
      </c>
      <c r="BI482" s="31">
        <f t="shared" si="1451"/>
        <v>5127.8999999999996</v>
      </c>
      <c r="BJ482" s="31">
        <f t="shared" si="1452"/>
        <v>5127.8999999999996</v>
      </c>
      <c r="BK482" s="31">
        <f>BK483</f>
        <v>0</v>
      </c>
      <c r="BL482" s="31">
        <f>BL483</f>
        <v>0</v>
      </c>
      <c r="BM482" s="31">
        <f>BM483</f>
        <v>0</v>
      </c>
      <c r="BN482" s="31">
        <f t="shared" si="1453"/>
        <v>4956.6000000000004</v>
      </c>
      <c r="BO482" s="31">
        <f t="shared" si="1454"/>
        <v>5127.8999999999996</v>
      </c>
      <c r="BP482" s="31">
        <f t="shared" si="1455"/>
        <v>5127.8999999999996</v>
      </c>
      <c r="BQ482" s="31">
        <f>BQ483</f>
        <v>0</v>
      </c>
      <c r="BR482" s="31">
        <f>BR483</f>
        <v>0</v>
      </c>
      <c r="BS482" s="31">
        <f t="shared" si="1456"/>
        <v>4956.6000000000004</v>
      </c>
      <c r="BT482" s="31">
        <f t="shared" si="1457"/>
        <v>5127.8999999999996</v>
      </c>
      <c r="BU482" s="31">
        <f t="shared" si="1458"/>
        <v>5127.8999999999996</v>
      </c>
      <c r="BV482" s="31">
        <f>BV483</f>
        <v>0</v>
      </c>
      <c r="BW482" s="31">
        <f>BW483</f>
        <v>0</v>
      </c>
      <c r="BX482" s="31">
        <f t="shared" si="1459"/>
        <v>4956.6000000000004</v>
      </c>
      <c r="BY482" s="31">
        <f t="shared" si="1460"/>
        <v>5127.8999999999996</v>
      </c>
      <c r="BZ482" s="31">
        <f t="shared" si="1461"/>
        <v>5127.8999999999996</v>
      </c>
      <c r="CA482" s="31">
        <f>CA483</f>
        <v>0</v>
      </c>
      <c r="CB482" s="31">
        <f>CB483</f>
        <v>0</v>
      </c>
      <c r="CC482" s="31">
        <f>CC483</f>
        <v>0</v>
      </c>
      <c r="CD482" s="31">
        <f t="shared" si="1333"/>
        <v>4956.6000000000004</v>
      </c>
      <c r="CE482" s="31">
        <f t="shared" si="1334"/>
        <v>5127.8999999999996</v>
      </c>
      <c r="CF482" s="31">
        <f t="shared" si="1335"/>
        <v>5127.8999999999996</v>
      </c>
      <c r="CG482" s="31">
        <f>CG483</f>
        <v>0</v>
      </c>
      <c r="CH482" s="24"/>
      <c r="CI482" s="40"/>
      <c r="CN482" s="1" t="s">
        <v>30</v>
      </c>
    </row>
    <row r="483" ht="15">
      <c r="A483" s="16" t="s">
        <v>320</v>
      </c>
      <c r="B483" s="17">
        <v>610</v>
      </c>
      <c r="C483" s="16" t="s">
        <v>278</v>
      </c>
      <c r="D483" s="16" t="s">
        <v>42</v>
      </c>
      <c r="E483" s="39" t="s">
        <v>291</v>
      </c>
      <c r="F483" s="31">
        <v>4956.6000000000004</v>
      </c>
      <c r="G483" s="31">
        <v>5127.8999999999996</v>
      </c>
      <c r="H483" s="31">
        <v>5127.8999999999996</v>
      </c>
      <c r="I483" s="31"/>
      <c r="J483" s="31"/>
      <c r="K483" s="31"/>
      <c r="L483" s="31">
        <f t="shared" si="1426"/>
        <v>4956.6000000000004</v>
      </c>
      <c r="M483" s="31">
        <f t="shared" si="1427"/>
        <v>5127.8999999999996</v>
      </c>
      <c r="N483" s="31">
        <f t="shared" si="1428"/>
        <v>5127.8999999999996</v>
      </c>
      <c r="O483" s="31"/>
      <c r="P483" s="31"/>
      <c r="Q483" s="31"/>
      <c r="R483" s="31">
        <f t="shared" si="1429"/>
        <v>4956.6000000000004</v>
      </c>
      <c r="S483" s="31">
        <f t="shared" si="1430"/>
        <v>5127.8999999999996</v>
      </c>
      <c r="T483" s="31">
        <f t="shared" si="1431"/>
        <v>5127.8999999999996</v>
      </c>
      <c r="U483" s="31"/>
      <c r="V483" s="31"/>
      <c r="W483" s="31"/>
      <c r="X483" s="31">
        <f t="shared" si="1432"/>
        <v>4956.6000000000004</v>
      </c>
      <c r="Y483" s="31">
        <f t="shared" si="1433"/>
        <v>5127.8999999999996</v>
      </c>
      <c r="Z483" s="31">
        <f t="shared" si="1434"/>
        <v>5127.8999999999996</v>
      </c>
      <c r="AA483" s="31"/>
      <c r="AB483" s="31"/>
      <c r="AC483" s="31"/>
      <c r="AD483" s="31">
        <f t="shared" si="1435"/>
        <v>4956.6000000000004</v>
      </c>
      <c r="AE483" s="31">
        <f t="shared" si="1436"/>
        <v>5127.8999999999996</v>
      </c>
      <c r="AF483" s="31">
        <f t="shared" si="1437"/>
        <v>5127.8999999999996</v>
      </c>
      <c r="AG483" s="31"/>
      <c r="AH483" s="31"/>
      <c r="AI483" s="31"/>
      <c r="AJ483" s="31">
        <f t="shared" si="1438"/>
        <v>4956.6000000000004</v>
      </c>
      <c r="AK483" s="31">
        <f t="shared" si="1439"/>
        <v>5127.8999999999996</v>
      </c>
      <c r="AL483" s="31">
        <f t="shared" si="1440"/>
        <v>5127.8999999999996</v>
      </c>
      <c r="AM483" s="31"/>
      <c r="AN483" s="31"/>
      <c r="AO483" s="31"/>
      <c r="AP483" s="31">
        <f t="shared" si="1441"/>
        <v>4956.6000000000004</v>
      </c>
      <c r="AQ483" s="31">
        <f t="shared" si="1442"/>
        <v>5127.8999999999996</v>
      </c>
      <c r="AR483" s="31">
        <f t="shared" si="1443"/>
        <v>5127.8999999999996</v>
      </c>
      <c r="AS483" s="31"/>
      <c r="AT483" s="31"/>
      <c r="AU483" s="31"/>
      <c r="AV483" s="31">
        <f t="shared" si="1444"/>
        <v>4956.6000000000004</v>
      </c>
      <c r="AW483" s="31">
        <f t="shared" si="1445"/>
        <v>5127.8999999999996</v>
      </c>
      <c r="AX483" s="31">
        <f t="shared" si="1446"/>
        <v>5127.8999999999996</v>
      </c>
      <c r="AY483" s="31"/>
      <c r="AZ483" s="31"/>
      <c r="BA483" s="31"/>
      <c r="BB483" s="31">
        <f t="shared" si="1447"/>
        <v>4956.6000000000004</v>
      </c>
      <c r="BC483" s="31">
        <f t="shared" si="1448"/>
        <v>5127.8999999999996</v>
      </c>
      <c r="BD483" s="31">
        <f t="shared" si="1449"/>
        <v>5127.8999999999996</v>
      </c>
      <c r="BE483" s="31"/>
      <c r="BF483" s="31"/>
      <c r="BG483" s="31"/>
      <c r="BH483" s="31">
        <f t="shared" si="1450"/>
        <v>4956.6000000000004</v>
      </c>
      <c r="BI483" s="31">
        <f t="shared" si="1451"/>
        <v>5127.8999999999996</v>
      </c>
      <c r="BJ483" s="31">
        <f t="shared" si="1452"/>
        <v>5127.8999999999996</v>
      </c>
      <c r="BK483" s="31"/>
      <c r="BL483" s="31"/>
      <c r="BM483" s="31"/>
      <c r="BN483" s="31">
        <f t="shared" si="1453"/>
        <v>4956.6000000000004</v>
      </c>
      <c r="BO483" s="31">
        <f t="shared" si="1454"/>
        <v>5127.8999999999996</v>
      </c>
      <c r="BP483" s="31">
        <f t="shared" si="1455"/>
        <v>5127.8999999999996</v>
      </c>
      <c r="BQ483" s="31"/>
      <c r="BR483" s="31"/>
      <c r="BS483" s="31">
        <f t="shared" si="1456"/>
        <v>4956.6000000000004</v>
      </c>
      <c r="BT483" s="31">
        <f t="shared" si="1457"/>
        <v>5127.8999999999996</v>
      </c>
      <c r="BU483" s="31">
        <f t="shared" si="1458"/>
        <v>5127.8999999999996</v>
      </c>
      <c r="BV483" s="31"/>
      <c r="BW483" s="31"/>
      <c r="BX483" s="31">
        <f t="shared" si="1459"/>
        <v>4956.6000000000004</v>
      </c>
      <c r="BY483" s="31">
        <f t="shared" si="1460"/>
        <v>5127.8999999999996</v>
      </c>
      <c r="BZ483" s="31">
        <f t="shared" si="1461"/>
        <v>5127.8999999999996</v>
      </c>
      <c r="CA483" s="31"/>
      <c r="CB483" s="31"/>
      <c r="CC483" s="31"/>
      <c r="CD483" s="31">
        <f t="shared" si="1333"/>
        <v>4956.6000000000004</v>
      </c>
      <c r="CE483" s="31">
        <f t="shared" si="1334"/>
        <v>5127.8999999999996</v>
      </c>
      <c r="CF483" s="31">
        <f t="shared" si="1335"/>
        <v>5127.8999999999996</v>
      </c>
      <c r="CG483" s="31"/>
      <c r="CH483" s="24"/>
      <c r="CI483" s="40"/>
    </row>
    <row r="484" ht="15">
      <c r="A484" s="16" t="s">
        <v>320</v>
      </c>
      <c r="B484" s="17">
        <v>620</v>
      </c>
      <c r="C484" s="16"/>
      <c r="D484" s="16"/>
      <c r="E484" s="39" t="s">
        <v>46</v>
      </c>
      <c r="F484" s="31">
        <f>F485</f>
        <v>30943.599999999999</v>
      </c>
      <c r="G484" s="31">
        <f>G485</f>
        <v>32090.799999999999</v>
      </c>
      <c r="H484" s="31">
        <f>H485</f>
        <v>32090.799999999999</v>
      </c>
      <c r="I484" s="31">
        <f>I485</f>
        <v>0</v>
      </c>
      <c r="J484" s="31">
        <f>J485</f>
        <v>0</v>
      </c>
      <c r="K484" s="31">
        <f>K485</f>
        <v>0</v>
      </c>
      <c r="L484" s="31">
        <f t="shared" si="1426"/>
        <v>30943.599999999999</v>
      </c>
      <c r="M484" s="31">
        <f t="shared" si="1427"/>
        <v>32090.799999999999</v>
      </c>
      <c r="N484" s="31">
        <f t="shared" si="1428"/>
        <v>32090.799999999999</v>
      </c>
      <c r="O484" s="31">
        <f>O485</f>
        <v>0</v>
      </c>
      <c r="P484" s="31">
        <f>P485</f>
        <v>0</v>
      </c>
      <c r="Q484" s="31">
        <f>Q485</f>
        <v>0</v>
      </c>
      <c r="R484" s="31">
        <f t="shared" si="1429"/>
        <v>30943.599999999999</v>
      </c>
      <c r="S484" s="31">
        <f t="shared" si="1430"/>
        <v>32090.799999999999</v>
      </c>
      <c r="T484" s="31">
        <f t="shared" si="1431"/>
        <v>32090.799999999999</v>
      </c>
      <c r="U484" s="31">
        <f>U485</f>
        <v>0</v>
      </c>
      <c r="V484" s="31">
        <f>V485</f>
        <v>0</v>
      </c>
      <c r="W484" s="31">
        <f>W485</f>
        <v>0</v>
      </c>
      <c r="X484" s="31">
        <f t="shared" si="1432"/>
        <v>30943.599999999999</v>
      </c>
      <c r="Y484" s="31">
        <f t="shared" si="1433"/>
        <v>32090.799999999999</v>
      </c>
      <c r="Z484" s="31">
        <f t="shared" si="1434"/>
        <v>32090.799999999999</v>
      </c>
      <c r="AA484" s="31">
        <f>AA485</f>
        <v>0</v>
      </c>
      <c r="AB484" s="31">
        <f>AB485</f>
        <v>0</v>
      </c>
      <c r="AC484" s="31">
        <f>AC485</f>
        <v>0</v>
      </c>
      <c r="AD484" s="31">
        <f t="shared" si="1435"/>
        <v>30943.599999999999</v>
      </c>
      <c r="AE484" s="31">
        <f t="shared" si="1436"/>
        <v>32090.799999999999</v>
      </c>
      <c r="AF484" s="31">
        <f t="shared" si="1437"/>
        <v>32090.799999999999</v>
      </c>
      <c r="AG484" s="31">
        <f>AG485</f>
        <v>0</v>
      </c>
      <c r="AH484" s="31">
        <f>AH485</f>
        <v>0</v>
      </c>
      <c r="AI484" s="31">
        <f>AI485</f>
        <v>0</v>
      </c>
      <c r="AJ484" s="31">
        <f t="shared" si="1438"/>
        <v>30943.599999999999</v>
      </c>
      <c r="AK484" s="31">
        <f t="shared" si="1439"/>
        <v>32090.799999999999</v>
      </c>
      <c r="AL484" s="31">
        <f t="shared" si="1440"/>
        <v>32090.799999999999</v>
      </c>
      <c r="AM484" s="31">
        <f>AM485</f>
        <v>0</v>
      </c>
      <c r="AN484" s="31">
        <f>AN485</f>
        <v>0</v>
      </c>
      <c r="AO484" s="31">
        <f>AO485</f>
        <v>0</v>
      </c>
      <c r="AP484" s="31">
        <f t="shared" si="1441"/>
        <v>30943.599999999999</v>
      </c>
      <c r="AQ484" s="31">
        <f t="shared" si="1442"/>
        <v>32090.799999999999</v>
      </c>
      <c r="AR484" s="31">
        <f t="shared" si="1443"/>
        <v>32090.799999999999</v>
      </c>
      <c r="AS484" s="31">
        <f>AS485</f>
        <v>0</v>
      </c>
      <c r="AT484" s="31">
        <f>AT485</f>
        <v>0</v>
      </c>
      <c r="AU484" s="31">
        <f>AU485</f>
        <v>0</v>
      </c>
      <c r="AV484" s="31">
        <f t="shared" si="1444"/>
        <v>30943.599999999999</v>
      </c>
      <c r="AW484" s="31">
        <f t="shared" si="1445"/>
        <v>32090.799999999999</v>
      </c>
      <c r="AX484" s="31">
        <f t="shared" si="1446"/>
        <v>32090.799999999999</v>
      </c>
      <c r="AY484" s="31">
        <f>AY485</f>
        <v>0</v>
      </c>
      <c r="AZ484" s="31">
        <f>AZ485</f>
        <v>0</v>
      </c>
      <c r="BA484" s="31">
        <f>BA485</f>
        <v>0</v>
      </c>
      <c r="BB484" s="31">
        <f t="shared" si="1447"/>
        <v>30943.599999999999</v>
      </c>
      <c r="BC484" s="31">
        <f t="shared" si="1448"/>
        <v>32090.799999999999</v>
      </c>
      <c r="BD484" s="31">
        <f t="shared" si="1449"/>
        <v>32090.799999999999</v>
      </c>
      <c r="BE484" s="31">
        <f>BE485</f>
        <v>0</v>
      </c>
      <c r="BF484" s="31">
        <f>BF485</f>
        <v>0</v>
      </c>
      <c r="BG484" s="31">
        <f>BG485</f>
        <v>0</v>
      </c>
      <c r="BH484" s="31">
        <f t="shared" si="1450"/>
        <v>30943.599999999999</v>
      </c>
      <c r="BI484" s="31">
        <f t="shared" si="1451"/>
        <v>32090.799999999999</v>
      </c>
      <c r="BJ484" s="31">
        <f t="shared" si="1452"/>
        <v>32090.799999999999</v>
      </c>
      <c r="BK484" s="31">
        <f>BK485</f>
        <v>0</v>
      </c>
      <c r="BL484" s="31">
        <f>BL485</f>
        <v>0</v>
      </c>
      <c r="BM484" s="31">
        <f>BM485</f>
        <v>0</v>
      </c>
      <c r="BN484" s="31">
        <f t="shared" si="1453"/>
        <v>30943.599999999999</v>
      </c>
      <c r="BO484" s="31">
        <f t="shared" si="1454"/>
        <v>32090.799999999999</v>
      </c>
      <c r="BP484" s="31">
        <f t="shared" si="1455"/>
        <v>32090.799999999999</v>
      </c>
      <c r="BQ484" s="31">
        <f>BQ485</f>
        <v>0</v>
      </c>
      <c r="BR484" s="31">
        <f>BR485</f>
        <v>0</v>
      </c>
      <c r="BS484" s="31">
        <f t="shared" si="1456"/>
        <v>30943.599999999999</v>
      </c>
      <c r="BT484" s="31">
        <f t="shared" si="1457"/>
        <v>32090.799999999999</v>
      </c>
      <c r="BU484" s="31">
        <f t="shared" si="1458"/>
        <v>32090.799999999999</v>
      </c>
      <c r="BV484" s="31">
        <f>BV485</f>
        <v>0</v>
      </c>
      <c r="BW484" s="31">
        <f>BW485</f>
        <v>0</v>
      </c>
      <c r="BX484" s="31">
        <f t="shared" si="1459"/>
        <v>30943.599999999999</v>
      </c>
      <c r="BY484" s="31">
        <f t="shared" si="1460"/>
        <v>32090.799999999999</v>
      </c>
      <c r="BZ484" s="31">
        <f t="shared" si="1461"/>
        <v>32090.799999999999</v>
      </c>
      <c r="CA484" s="31">
        <f>CA485</f>
        <v>885.72299999999996</v>
      </c>
      <c r="CB484" s="31">
        <f>CB485</f>
        <v>0</v>
      </c>
      <c r="CC484" s="31">
        <f>CC485</f>
        <v>0</v>
      </c>
      <c r="CD484" s="31">
        <f t="shared" si="1333"/>
        <v>31829.322999999997</v>
      </c>
      <c r="CE484" s="31">
        <f t="shared" si="1334"/>
        <v>32090.799999999999</v>
      </c>
      <c r="CF484" s="31">
        <f t="shared" si="1335"/>
        <v>32090.799999999999</v>
      </c>
      <c r="CG484" s="31">
        <f>CG485</f>
        <v>0</v>
      </c>
      <c r="CH484" s="24"/>
      <c r="CI484" s="40"/>
      <c r="CN484" s="1" t="s">
        <v>30</v>
      </c>
    </row>
    <row r="485" ht="15">
      <c r="A485" s="16" t="s">
        <v>320</v>
      </c>
      <c r="B485" s="17">
        <v>620</v>
      </c>
      <c r="C485" s="16" t="s">
        <v>278</v>
      </c>
      <c r="D485" s="16" t="s">
        <v>42</v>
      </c>
      <c r="E485" s="39" t="s">
        <v>291</v>
      </c>
      <c r="F485" s="31">
        <v>30943.599999999999</v>
      </c>
      <c r="G485" s="31">
        <v>32090.799999999999</v>
      </c>
      <c r="H485" s="31">
        <v>32090.799999999999</v>
      </c>
      <c r="I485" s="31"/>
      <c r="J485" s="31"/>
      <c r="K485" s="31"/>
      <c r="L485" s="31">
        <f t="shared" si="1426"/>
        <v>30943.599999999999</v>
      </c>
      <c r="M485" s="31">
        <f t="shared" si="1427"/>
        <v>32090.799999999999</v>
      </c>
      <c r="N485" s="31">
        <f t="shared" si="1428"/>
        <v>32090.799999999999</v>
      </c>
      <c r="O485" s="31"/>
      <c r="P485" s="31"/>
      <c r="Q485" s="31"/>
      <c r="R485" s="31">
        <f t="shared" si="1429"/>
        <v>30943.599999999999</v>
      </c>
      <c r="S485" s="31">
        <f t="shared" si="1430"/>
        <v>32090.799999999999</v>
      </c>
      <c r="T485" s="31">
        <f t="shared" si="1431"/>
        <v>32090.799999999999</v>
      </c>
      <c r="U485" s="31"/>
      <c r="V485" s="31"/>
      <c r="W485" s="31"/>
      <c r="X485" s="31">
        <f t="shared" si="1432"/>
        <v>30943.599999999999</v>
      </c>
      <c r="Y485" s="31">
        <f t="shared" si="1433"/>
        <v>32090.799999999999</v>
      </c>
      <c r="Z485" s="31">
        <f t="shared" si="1434"/>
        <v>32090.799999999999</v>
      </c>
      <c r="AA485" s="31"/>
      <c r="AB485" s="31"/>
      <c r="AC485" s="31"/>
      <c r="AD485" s="31">
        <f t="shared" si="1435"/>
        <v>30943.599999999999</v>
      </c>
      <c r="AE485" s="31">
        <f t="shared" si="1436"/>
        <v>32090.799999999999</v>
      </c>
      <c r="AF485" s="31">
        <f t="shared" si="1437"/>
        <v>32090.799999999999</v>
      </c>
      <c r="AG485" s="31"/>
      <c r="AH485" s="31"/>
      <c r="AI485" s="31"/>
      <c r="AJ485" s="31">
        <f t="shared" si="1438"/>
        <v>30943.599999999999</v>
      </c>
      <c r="AK485" s="31">
        <f t="shared" si="1439"/>
        <v>32090.799999999999</v>
      </c>
      <c r="AL485" s="31">
        <f t="shared" si="1440"/>
        <v>32090.799999999999</v>
      </c>
      <c r="AM485" s="31"/>
      <c r="AN485" s="31"/>
      <c r="AO485" s="31"/>
      <c r="AP485" s="31">
        <f t="shared" si="1441"/>
        <v>30943.599999999999</v>
      </c>
      <c r="AQ485" s="31">
        <f t="shared" si="1442"/>
        <v>32090.799999999999</v>
      </c>
      <c r="AR485" s="31">
        <f t="shared" si="1443"/>
        <v>32090.799999999999</v>
      </c>
      <c r="AS485" s="31"/>
      <c r="AT485" s="31"/>
      <c r="AU485" s="31"/>
      <c r="AV485" s="31">
        <f t="shared" si="1444"/>
        <v>30943.599999999999</v>
      </c>
      <c r="AW485" s="31">
        <f t="shared" si="1445"/>
        <v>32090.799999999999</v>
      </c>
      <c r="AX485" s="31">
        <f t="shared" si="1446"/>
        <v>32090.799999999999</v>
      </c>
      <c r="AY485" s="31"/>
      <c r="AZ485" s="31"/>
      <c r="BA485" s="31"/>
      <c r="BB485" s="31">
        <f t="shared" si="1447"/>
        <v>30943.599999999999</v>
      </c>
      <c r="BC485" s="31">
        <f t="shared" si="1448"/>
        <v>32090.799999999999</v>
      </c>
      <c r="BD485" s="31">
        <f t="shared" si="1449"/>
        <v>32090.799999999999</v>
      </c>
      <c r="BE485" s="31"/>
      <c r="BF485" s="31"/>
      <c r="BG485" s="31"/>
      <c r="BH485" s="31">
        <f t="shared" si="1450"/>
        <v>30943.599999999999</v>
      </c>
      <c r="BI485" s="31">
        <f t="shared" si="1451"/>
        <v>32090.799999999999</v>
      </c>
      <c r="BJ485" s="31">
        <f t="shared" si="1452"/>
        <v>32090.799999999999</v>
      </c>
      <c r="BK485" s="31"/>
      <c r="BL485" s="31"/>
      <c r="BM485" s="31"/>
      <c r="BN485" s="31">
        <f t="shared" si="1453"/>
        <v>30943.599999999999</v>
      </c>
      <c r="BO485" s="31">
        <f t="shared" si="1454"/>
        <v>32090.799999999999</v>
      </c>
      <c r="BP485" s="31">
        <f t="shared" si="1455"/>
        <v>32090.799999999999</v>
      </c>
      <c r="BQ485" s="31"/>
      <c r="BR485" s="31"/>
      <c r="BS485" s="31">
        <f t="shared" si="1456"/>
        <v>30943.599999999999</v>
      </c>
      <c r="BT485" s="31">
        <f t="shared" si="1457"/>
        <v>32090.799999999999</v>
      </c>
      <c r="BU485" s="31">
        <f t="shared" si="1458"/>
        <v>32090.799999999999</v>
      </c>
      <c r="BV485" s="31"/>
      <c r="BW485" s="31"/>
      <c r="BX485" s="31">
        <f t="shared" si="1459"/>
        <v>30943.599999999999</v>
      </c>
      <c r="BY485" s="31">
        <f t="shared" si="1460"/>
        <v>32090.799999999999</v>
      </c>
      <c r="BZ485" s="31">
        <f t="shared" si="1461"/>
        <v>32090.799999999999</v>
      </c>
      <c r="CA485" s="31">
        <v>885.72299999999996</v>
      </c>
      <c r="CB485" s="31"/>
      <c r="CC485" s="31"/>
      <c r="CD485" s="31">
        <f t="shared" si="1333"/>
        <v>31829.322999999997</v>
      </c>
      <c r="CE485" s="31">
        <f t="shared" si="1334"/>
        <v>32090.799999999999</v>
      </c>
      <c r="CF485" s="31">
        <f t="shared" si="1335"/>
        <v>32090.799999999999</v>
      </c>
      <c r="CG485" s="31"/>
      <c r="CH485" s="24"/>
      <c r="CI485" s="40"/>
    </row>
    <row r="486" ht="29.850000000000001">
      <c r="A486" s="41" t="s">
        <v>321</v>
      </c>
      <c r="B486" s="17"/>
      <c r="C486" s="16"/>
      <c r="D486" s="16"/>
      <c r="E486" s="39" t="s">
        <v>206</v>
      </c>
      <c r="F486" s="31">
        <f>F487</f>
        <v>329.60000000000002</v>
      </c>
      <c r="G486" s="31">
        <f>G487</f>
        <v>0</v>
      </c>
      <c r="H486" s="31">
        <f>H487</f>
        <v>0</v>
      </c>
      <c r="I486" s="31">
        <f>I487</f>
        <v>0</v>
      </c>
      <c r="J486" s="31">
        <f>J487</f>
        <v>0</v>
      </c>
      <c r="K486" s="31">
        <f>K487</f>
        <v>0</v>
      </c>
      <c r="L486" s="31">
        <f t="shared" si="1426"/>
        <v>329.60000000000002</v>
      </c>
      <c r="M486" s="31">
        <f t="shared" si="1427"/>
        <v>0</v>
      </c>
      <c r="N486" s="31">
        <f t="shared" si="1428"/>
        <v>0</v>
      </c>
      <c r="O486" s="31">
        <f>O487</f>
        <v>0</v>
      </c>
      <c r="P486" s="31">
        <f>P487</f>
        <v>0</v>
      </c>
      <c r="Q486" s="31">
        <f>Q487</f>
        <v>0</v>
      </c>
      <c r="R486" s="31">
        <f t="shared" si="1429"/>
        <v>329.60000000000002</v>
      </c>
      <c r="S486" s="31">
        <f t="shared" si="1430"/>
        <v>0</v>
      </c>
      <c r="T486" s="31">
        <f t="shared" si="1431"/>
        <v>0</v>
      </c>
      <c r="U486" s="31">
        <f>U487</f>
        <v>0</v>
      </c>
      <c r="V486" s="31">
        <f>V487</f>
        <v>0</v>
      </c>
      <c r="W486" s="31">
        <f>W487</f>
        <v>0</v>
      </c>
      <c r="X486" s="31">
        <f t="shared" si="1432"/>
        <v>329.60000000000002</v>
      </c>
      <c r="Y486" s="31">
        <f t="shared" si="1433"/>
        <v>0</v>
      </c>
      <c r="Z486" s="31">
        <f t="shared" si="1434"/>
        <v>0</v>
      </c>
      <c r="AA486" s="31">
        <f>AA487</f>
        <v>0</v>
      </c>
      <c r="AB486" s="31">
        <f>AB487</f>
        <v>0</v>
      </c>
      <c r="AC486" s="31">
        <f>AC487</f>
        <v>0</v>
      </c>
      <c r="AD486" s="31">
        <f t="shared" si="1435"/>
        <v>329.60000000000002</v>
      </c>
      <c r="AE486" s="31">
        <f t="shared" si="1436"/>
        <v>0</v>
      </c>
      <c r="AF486" s="31">
        <f t="shared" si="1437"/>
        <v>0</v>
      </c>
      <c r="AG486" s="31">
        <f>AG487</f>
        <v>0</v>
      </c>
      <c r="AH486" s="31">
        <f>AH487</f>
        <v>0</v>
      </c>
      <c r="AI486" s="31">
        <f>AI487</f>
        <v>0</v>
      </c>
      <c r="AJ486" s="31">
        <f t="shared" si="1438"/>
        <v>329.60000000000002</v>
      </c>
      <c r="AK486" s="31">
        <f t="shared" si="1439"/>
        <v>0</v>
      </c>
      <c r="AL486" s="31">
        <f t="shared" si="1440"/>
        <v>0</v>
      </c>
      <c r="AM486" s="31">
        <f>AM487</f>
        <v>0</v>
      </c>
      <c r="AN486" s="31">
        <f>AN487</f>
        <v>0</v>
      </c>
      <c r="AO486" s="31">
        <f>AO487</f>
        <v>0</v>
      </c>
      <c r="AP486" s="31">
        <f t="shared" si="1441"/>
        <v>329.60000000000002</v>
      </c>
      <c r="AQ486" s="31">
        <f t="shared" si="1442"/>
        <v>0</v>
      </c>
      <c r="AR486" s="31">
        <f t="shared" si="1443"/>
        <v>0</v>
      </c>
      <c r="AS486" s="31">
        <f>AS487</f>
        <v>0</v>
      </c>
      <c r="AT486" s="31">
        <f>AT487</f>
        <v>0</v>
      </c>
      <c r="AU486" s="31">
        <f>AU487</f>
        <v>0</v>
      </c>
      <c r="AV486" s="31">
        <f t="shared" si="1444"/>
        <v>329.60000000000002</v>
      </c>
      <c r="AW486" s="31">
        <f t="shared" si="1445"/>
        <v>0</v>
      </c>
      <c r="AX486" s="31">
        <f t="shared" si="1446"/>
        <v>0</v>
      </c>
      <c r="AY486" s="31">
        <f>AY487</f>
        <v>0</v>
      </c>
      <c r="AZ486" s="31">
        <f>AZ487</f>
        <v>0</v>
      </c>
      <c r="BA486" s="31">
        <f>BA487</f>
        <v>0</v>
      </c>
      <c r="BB486" s="31">
        <f t="shared" si="1447"/>
        <v>329.60000000000002</v>
      </c>
      <c r="BC486" s="31">
        <f t="shared" si="1448"/>
        <v>0</v>
      </c>
      <c r="BD486" s="31">
        <f t="shared" si="1449"/>
        <v>0</v>
      </c>
      <c r="BE486" s="31">
        <f>BE487</f>
        <v>0</v>
      </c>
      <c r="BF486" s="31">
        <f>BF487</f>
        <v>0</v>
      </c>
      <c r="BG486" s="31">
        <f>BG487</f>
        <v>0</v>
      </c>
      <c r="BH486" s="31">
        <f t="shared" si="1450"/>
        <v>329.60000000000002</v>
      </c>
      <c r="BI486" s="31">
        <f t="shared" si="1451"/>
        <v>0</v>
      </c>
      <c r="BJ486" s="31">
        <f t="shared" si="1452"/>
        <v>0</v>
      </c>
      <c r="BK486" s="31">
        <f>BK487</f>
        <v>0</v>
      </c>
      <c r="BL486" s="31">
        <f>BL487</f>
        <v>0</v>
      </c>
      <c r="BM486" s="31">
        <f>BM487</f>
        <v>0</v>
      </c>
      <c r="BN486" s="31">
        <f t="shared" si="1453"/>
        <v>329.60000000000002</v>
      </c>
      <c r="BO486" s="31">
        <f t="shared" si="1454"/>
        <v>0</v>
      </c>
      <c r="BP486" s="31">
        <f t="shared" si="1455"/>
        <v>0</v>
      </c>
      <c r="BQ486" s="31">
        <f>BQ487</f>
        <v>0</v>
      </c>
      <c r="BR486" s="31">
        <f>BR487</f>
        <v>0</v>
      </c>
      <c r="BS486" s="31">
        <f t="shared" si="1456"/>
        <v>329.60000000000002</v>
      </c>
      <c r="BT486" s="31">
        <f t="shared" si="1457"/>
        <v>0</v>
      </c>
      <c r="BU486" s="31">
        <f t="shared" si="1458"/>
        <v>0</v>
      </c>
      <c r="BV486" s="31">
        <f>BV487</f>
        <v>0</v>
      </c>
      <c r="BW486" s="31">
        <f>BW487</f>
        <v>0</v>
      </c>
      <c r="BX486" s="31">
        <f t="shared" si="1459"/>
        <v>329.60000000000002</v>
      </c>
      <c r="BY486" s="31">
        <f t="shared" si="1460"/>
        <v>0</v>
      </c>
      <c r="BZ486" s="31">
        <f t="shared" si="1461"/>
        <v>0</v>
      </c>
      <c r="CA486" s="31">
        <f>CA487</f>
        <v>34.468000000000004</v>
      </c>
      <c r="CB486" s="31">
        <f>CB487</f>
        <v>0</v>
      </c>
      <c r="CC486" s="31">
        <f>CC487</f>
        <v>0</v>
      </c>
      <c r="CD486" s="31">
        <f t="shared" si="1333"/>
        <v>364.06800000000004</v>
      </c>
      <c r="CE486" s="31">
        <f t="shared" si="1334"/>
        <v>0</v>
      </c>
      <c r="CF486" s="31">
        <f t="shared" si="1335"/>
        <v>0</v>
      </c>
      <c r="CG486" s="31">
        <f>CG487</f>
        <v>0</v>
      </c>
      <c r="CH486" s="24"/>
      <c r="CI486" s="40"/>
      <c r="CO486" s="1" t="s">
        <v>31</v>
      </c>
    </row>
    <row r="487" ht="43.75">
      <c r="A487" s="41" t="s">
        <v>321</v>
      </c>
      <c r="B487" s="17">
        <v>600</v>
      </c>
      <c r="C487" s="16"/>
      <c r="D487" s="16"/>
      <c r="E487" s="39" t="s">
        <v>45</v>
      </c>
      <c r="F487" s="31">
        <f>F488+F490</f>
        <v>329.60000000000002</v>
      </c>
      <c r="G487" s="31">
        <f>G488+G490</f>
        <v>0</v>
      </c>
      <c r="H487" s="31">
        <f>H488+H490</f>
        <v>0</v>
      </c>
      <c r="I487" s="31">
        <f>I488+I490</f>
        <v>0</v>
      </c>
      <c r="J487" s="31">
        <f>J488+J490</f>
        <v>0</v>
      </c>
      <c r="K487" s="31">
        <f>K488+K490</f>
        <v>0</v>
      </c>
      <c r="L487" s="31">
        <f t="shared" si="1426"/>
        <v>329.60000000000002</v>
      </c>
      <c r="M487" s="31">
        <f t="shared" si="1427"/>
        <v>0</v>
      </c>
      <c r="N487" s="31">
        <f t="shared" si="1428"/>
        <v>0</v>
      </c>
      <c r="O487" s="31">
        <f>O488+O490</f>
        <v>0</v>
      </c>
      <c r="P487" s="31">
        <f>P488+P490</f>
        <v>0</v>
      </c>
      <c r="Q487" s="31">
        <f>Q488+Q490</f>
        <v>0</v>
      </c>
      <c r="R487" s="31">
        <f t="shared" si="1429"/>
        <v>329.60000000000002</v>
      </c>
      <c r="S487" s="31">
        <f t="shared" si="1430"/>
        <v>0</v>
      </c>
      <c r="T487" s="31">
        <f t="shared" si="1431"/>
        <v>0</v>
      </c>
      <c r="U487" s="31">
        <f>U488+U490</f>
        <v>0</v>
      </c>
      <c r="V487" s="31">
        <f>V488+V490</f>
        <v>0</v>
      </c>
      <c r="W487" s="31">
        <f>W488+W490</f>
        <v>0</v>
      </c>
      <c r="X487" s="31">
        <f t="shared" si="1432"/>
        <v>329.60000000000002</v>
      </c>
      <c r="Y487" s="31">
        <f t="shared" si="1433"/>
        <v>0</v>
      </c>
      <c r="Z487" s="31">
        <f t="shared" si="1434"/>
        <v>0</v>
      </c>
      <c r="AA487" s="31">
        <f>AA488+AA490</f>
        <v>0</v>
      </c>
      <c r="AB487" s="31">
        <f>AB488+AB490</f>
        <v>0</v>
      </c>
      <c r="AC487" s="31">
        <f>AC488+AC490</f>
        <v>0</v>
      </c>
      <c r="AD487" s="31">
        <f t="shared" si="1435"/>
        <v>329.60000000000002</v>
      </c>
      <c r="AE487" s="31">
        <f t="shared" si="1436"/>
        <v>0</v>
      </c>
      <c r="AF487" s="31">
        <f t="shared" si="1437"/>
        <v>0</v>
      </c>
      <c r="AG487" s="31">
        <f>AG488+AG490</f>
        <v>0</v>
      </c>
      <c r="AH487" s="31">
        <f>AH488+AH490</f>
        <v>0</v>
      </c>
      <c r="AI487" s="31">
        <f>AI488+AI490</f>
        <v>0</v>
      </c>
      <c r="AJ487" s="31">
        <f t="shared" si="1438"/>
        <v>329.60000000000002</v>
      </c>
      <c r="AK487" s="31">
        <f t="shared" si="1439"/>
        <v>0</v>
      </c>
      <c r="AL487" s="31">
        <f t="shared" si="1440"/>
        <v>0</v>
      </c>
      <c r="AM487" s="31">
        <f>AM488+AM490</f>
        <v>0</v>
      </c>
      <c r="AN487" s="31">
        <f>AN488+AN490</f>
        <v>0</v>
      </c>
      <c r="AO487" s="31">
        <f>AO488+AO490</f>
        <v>0</v>
      </c>
      <c r="AP487" s="31">
        <f t="shared" si="1441"/>
        <v>329.60000000000002</v>
      </c>
      <c r="AQ487" s="31">
        <f t="shared" si="1442"/>
        <v>0</v>
      </c>
      <c r="AR487" s="31">
        <f t="shared" si="1443"/>
        <v>0</v>
      </c>
      <c r="AS487" s="31">
        <f>AS488+AS490</f>
        <v>0</v>
      </c>
      <c r="AT487" s="31">
        <f>AT488+AT490</f>
        <v>0</v>
      </c>
      <c r="AU487" s="31">
        <f>AU488+AU490</f>
        <v>0</v>
      </c>
      <c r="AV487" s="31">
        <f t="shared" si="1444"/>
        <v>329.60000000000002</v>
      </c>
      <c r="AW487" s="31">
        <f t="shared" si="1445"/>
        <v>0</v>
      </c>
      <c r="AX487" s="31">
        <f t="shared" si="1446"/>
        <v>0</v>
      </c>
      <c r="AY487" s="31">
        <f>AY488+AY490</f>
        <v>0</v>
      </c>
      <c r="AZ487" s="31">
        <f>AZ488+AZ490</f>
        <v>0</v>
      </c>
      <c r="BA487" s="31">
        <f>BA488+BA490</f>
        <v>0</v>
      </c>
      <c r="BB487" s="31">
        <f t="shared" si="1447"/>
        <v>329.60000000000002</v>
      </c>
      <c r="BC487" s="31">
        <f t="shared" si="1448"/>
        <v>0</v>
      </c>
      <c r="BD487" s="31">
        <f t="shared" si="1449"/>
        <v>0</v>
      </c>
      <c r="BE487" s="31">
        <f>BE488+BE490</f>
        <v>0</v>
      </c>
      <c r="BF487" s="31">
        <f>BF488+BF490</f>
        <v>0</v>
      </c>
      <c r="BG487" s="31">
        <f>BG488+BG490</f>
        <v>0</v>
      </c>
      <c r="BH487" s="31">
        <f t="shared" si="1450"/>
        <v>329.60000000000002</v>
      </c>
      <c r="BI487" s="31">
        <f t="shared" si="1451"/>
        <v>0</v>
      </c>
      <c r="BJ487" s="31">
        <f t="shared" si="1452"/>
        <v>0</v>
      </c>
      <c r="BK487" s="31">
        <f>BK488+BK490</f>
        <v>0</v>
      </c>
      <c r="BL487" s="31">
        <f>BL488+BL490</f>
        <v>0</v>
      </c>
      <c r="BM487" s="31">
        <f>BM488+BM490</f>
        <v>0</v>
      </c>
      <c r="BN487" s="31">
        <f t="shared" si="1453"/>
        <v>329.60000000000002</v>
      </c>
      <c r="BO487" s="31">
        <f t="shared" si="1454"/>
        <v>0</v>
      </c>
      <c r="BP487" s="31">
        <f t="shared" si="1455"/>
        <v>0</v>
      </c>
      <c r="BQ487" s="31">
        <f>BQ488+BQ490</f>
        <v>0</v>
      </c>
      <c r="BR487" s="31">
        <f>BR488+BR490</f>
        <v>0</v>
      </c>
      <c r="BS487" s="31">
        <f t="shared" si="1456"/>
        <v>329.60000000000002</v>
      </c>
      <c r="BT487" s="31">
        <f t="shared" si="1457"/>
        <v>0</v>
      </c>
      <c r="BU487" s="31">
        <f t="shared" si="1458"/>
        <v>0</v>
      </c>
      <c r="BV487" s="31">
        <f>BV488+BV490</f>
        <v>0</v>
      </c>
      <c r="BW487" s="31">
        <f>BW488+BW490</f>
        <v>0</v>
      </c>
      <c r="BX487" s="31">
        <f t="shared" si="1459"/>
        <v>329.60000000000002</v>
      </c>
      <c r="BY487" s="31">
        <f t="shared" si="1460"/>
        <v>0</v>
      </c>
      <c r="BZ487" s="31">
        <f t="shared" si="1461"/>
        <v>0</v>
      </c>
      <c r="CA487" s="31">
        <f>CA488+CA490</f>
        <v>34.468000000000004</v>
      </c>
      <c r="CB487" s="31">
        <f>CB488+CB490</f>
        <v>0</v>
      </c>
      <c r="CC487" s="31">
        <f>CC488+CC490</f>
        <v>0</v>
      </c>
      <c r="CD487" s="31">
        <f t="shared" si="1333"/>
        <v>364.06800000000004</v>
      </c>
      <c r="CE487" s="31">
        <f t="shared" si="1334"/>
        <v>0</v>
      </c>
      <c r="CF487" s="31">
        <f t="shared" si="1335"/>
        <v>0</v>
      </c>
      <c r="CG487" s="31">
        <f>CG488+CG490</f>
        <v>0</v>
      </c>
      <c r="CH487" s="24"/>
      <c r="CI487" s="40"/>
      <c r="CM487" s="1" t="s">
        <v>29</v>
      </c>
    </row>
    <row r="488" ht="15">
      <c r="A488" s="41" t="s">
        <v>321</v>
      </c>
      <c r="B488" s="17">
        <v>610</v>
      </c>
      <c r="C488" s="16"/>
      <c r="D488" s="16"/>
      <c r="E488" s="39" t="s">
        <v>104</v>
      </c>
      <c r="F488" s="31">
        <f>F489</f>
        <v>42.799999999999997</v>
      </c>
      <c r="G488" s="31">
        <f>G489</f>
        <v>0</v>
      </c>
      <c r="H488" s="31">
        <f>H489</f>
        <v>0</v>
      </c>
      <c r="I488" s="31">
        <f>I489</f>
        <v>0</v>
      </c>
      <c r="J488" s="31">
        <f>J489</f>
        <v>0</v>
      </c>
      <c r="K488" s="31">
        <f>K489</f>
        <v>0</v>
      </c>
      <c r="L488" s="31">
        <f t="shared" si="1426"/>
        <v>42.799999999999997</v>
      </c>
      <c r="M488" s="31">
        <f t="shared" si="1427"/>
        <v>0</v>
      </c>
      <c r="N488" s="31">
        <f t="shared" si="1428"/>
        <v>0</v>
      </c>
      <c r="O488" s="31">
        <f>O489</f>
        <v>0</v>
      </c>
      <c r="P488" s="31">
        <f>P489</f>
        <v>0</v>
      </c>
      <c r="Q488" s="31">
        <f>Q489</f>
        <v>0</v>
      </c>
      <c r="R488" s="31">
        <f t="shared" si="1429"/>
        <v>42.799999999999997</v>
      </c>
      <c r="S488" s="31">
        <f t="shared" si="1430"/>
        <v>0</v>
      </c>
      <c r="T488" s="31">
        <f t="shared" si="1431"/>
        <v>0</v>
      </c>
      <c r="U488" s="31">
        <f>U489</f>
        <v>0</v>
      </c>
      <c r="V488" s="31">
        <f>V489</f>
        <v>0</v>
      </c>
      <c r="W488" s="31">
        <f>W489</f>
        <v>0</v>
      </c>
      <c r="X488" s="31">
        <f t="shared" si="1432"/>
        <v>42.799999999999997</v>
      </c>
      <c r="Y488" s="31">
        <f t="shared" si="1433"/>
        <v>0</v>
      </c>
      <c r="Z488" s="31">
        <f t="shared" si="1434"/>
        <v>0</v>
      </c>
      <c r="AA488" s="31">
        <f>AA489</f>
        <v>0</v>
      </c>
      <c r="AB488" s="31">
        <f>AB489</f>
        <v>0</v>
      </c>
      <c r="AC488" s="31">
        <f>AC489</f>
        <v>0</v>
      </c>
      <c r="AD488" s="31">
        <f t="shared" si="1435"/>
        <v>42.799999999999997</v>
      </c>
      <c r="AE488" s="31">
        <f t="shared" si="1436"/>
        <v>0</v>
      </c>
      <c r="AF488" s="31">
        <f t="shared" si="1437"/>
        <v>0</v>
      </c>
      <c r="AG488" s="31">
        <f>AG489</f>
        <v>0</v>
      </c>
      <c r="AH488" s="31">
        <f>AH489</f>
        <v>0</v>
      </c>
      <c r="AI488" s="31">
        <f>AI489</f>
        <v>0</v>
      </c>
      <c r="AJ488" s="31">
        <f t="shared" si="1438"/>
        <v>42.799999999999997</v>
      </c>
      <c r="AK488" s="31">
        <f t="shared" si="1439"/>
        <v>0</v>
      </c>
      <c r="AL488" s="31">
        <f t="shared" si="1440"/>
        <v>0</v>
      </c>
      <c r="AM488" s="31">
        <f>AM489</f>
        <v>0</v>
      </c>
      <c r="AN488" s="31">
        <f>AN489</f>
        <v>0</v>
      </c>
      <c r="AO488" s="31">
        <f>AO489</f>
        <v>0</v>
      </c>
      <c r="AP488" s="31">
        <f t="shared" si="1441"/>
        <v>42.799999999999997</v>
      </c>
      <c r="AQ488" s="31">
        <f t="shared" si="1442"/>
        <v>0</v>
      </c>
      <c r="AR488" s="31">
        <f t="shared" si="1443"/>
        <v>0</v>
      </c>
      <c r="AS488" s="31">
        <f>AS489</f>
        <v>0</v>
      </c>
      <c r="AT488" s="31">
        <f>AT489</f>
        <v>0</v>
      </c>
      <c r="AU488" s="31">
        <f>AU489</f>
        <v>0</v>
      </c>
      <c r="AV488" s="31">
        <f t="shared" si="1444"/>
        <v>42.799999999999997</v>
      </c>
      <c r="AW488" s="31">
        <f t="shared" si="1445"/>
        <v>0</v>
      </c>
      <c r="AX488" s="31">
        <f t="shared" si="1446"/>
        <v>0</v>
      </c>
      <c r="AY488" s="31">
        <f>AY489</f>
        <v>0</v>
      </c>
      <c r="AZ488" s="31">
        <f>AZ489</f>
        <v>0</v>
      </c>
      <c r="BA488" s="31">
        <f>BA489</f>
        <v>0</v>
      </c>
      <c r="BB488" s="31">
        <f t="shared" si="1447"/>
        <v>42.799999999999997</v>
      </c>
      <c r="BC488" s="31">
        <f t="shared" si="1448"/>
        <v>0</v>
      </c>
      <c r="BD488" s="31">
        <f t="shared" si="1449"/>
        <v>0</v>
      </c>
      <c r="BE488" s="31">
        <f>BE489</f>
        <v>0</v>
      </c>
      <c r="BF488" s="31">
        <f>BF489</f>
        <v>0</v>
      </c>
      <c r="BG488" s="31">
        <f>BG489</f>
        <v>0</v>
      </c>
      <c r="BH488" s="31">
        <f t="shared" si="1450"/>
        <v>42.799999999999997</v>
      </c>
      <c r="BI488" s="31">
        <f t="shared" si="1451"/>
        <v>0</v>
      </c>
      <c r="BJ488" s="31">
        <f t="shared" si="1452"/>
        <v>0</v>
      </c>
      <c r="BK488" s="31">
        <f>BK489</f>
        <v>0</v>
      </c>
      <c r="BL488" s="31">
        <f>BL489</f>
        <v>0</v>
      </c>
      <c r="BM488" s="31">
        <f>BM489</f>
        <v>0</v>
      </c>
      <c r="BN488" s="31">
        <f t="shared" si="1453"/>
        <v>42.799999999999997</v>
      </c>
      <c r="BO488" s="31">
        <f t="shared" si="1454"/>
        <v>0</v>
      </c>
      <c r="BP488" s="31">
        <f t="shared" si="1455"/>
        <v>0</v>
      </c>
      <c r="BQ488" s="31">
        <f>BQ489</f>
        <v>0</v>
      </c>
      <c r="BR488" s="31">
        <f>BR489</f>
        <v>0</v>
      </c>
      <c r="BS488" s="31">
        <f t="shared" si="1456"/>
        <v>42.799999999999997</v>
      </c>
      <c r="BT488" s="31">
        <f t="shared" si="1457"/>
        <v>0</v>
      </c>
      <c r="BU488" s="31">
        <f t="shared" si="1458"/>
        <v>0</v>
      </c>
      <c r="BV488" s="31">
        <f>BV489</f>
        <v>0</v>
      </c>
      <c r="BW488" s="31">
        <f>BW489</f>
        <v>0</v>
      </c>
      <c r="BX488" s="31">
        <f t="shared" si="1459"/>
        <v>42.799999999999997</v>
      </c>
      <c r="BY488" s="31">
        <f t="shared" si="1460"/>
        <v>0</v>
      </c>
      <c r="BZ488" s="31">
        <f t="shared" si="1461"/>
        <v>0</v>
      </c>
      <c r="CA488" s="31">
        <f>CA489</f>
        <v>0</v>
      </c>
      <c r="CB488" s="31">
        <f>CB489</f>
        <v>0</v>
      </c>
      <c r="CC488" s="31">
        <f>CC489</f>
        <v>0</v>
      </c>
      <c r="CD488" s="31">
        <f t="shared" si="1333"/>
        <v>42.799999999999997</v>
      </c>
      <c r="CE488" s="31">
        <f t="shared" si="1334"/>
        <v>0</v>
      </c>
      <c r="CF488" s="31">
        <f t="shared" si="1335"/>
        <v>0</v>
      </c>
      <c r="CG488" s="31">
        <f>CG489</f>
        <v>0</v>
      </c>
      <c r="CH488" s="24"/>
      <c r="CI488" s="40"/>
      <c r="CN488" s="1" t="s">
        <v>30</v>
      </c>
    </row>
    <row r="489" ht="15">
      <c r="A489" s="41" t="s">
        <v>321</v>
      </c>
      <c r="B489" s="17">
        <v>610</v>
      </c>
      <c r="C489" s="16" t="s">
        <v>278</v>
      </c>
      <c r="D489" s="16" t="s">
        <v>42</v>
      </c>
      <c r="E489" s="39" t="s">
        <v>291</v>
      </c>
      <c r="F489" s="31">
        <v>42.799999999999997</v>
      </c>
      <c r="G489" s="31"/>
      <c r="H489" s="31"/>
      <c r="I489" s="31"/>
      <c r="J489" s="31"/>
      <c r="K489" s="31"/>
      <c r="L489" s="31">
        <f t="shared" si="1426"/>
        <v>42.799999999999997</v>
      </c>
      <c r="M489" s="31">
        <f t="shared" si="1427"/>
        <v>0</v>
      </c>
      <c r="N489" s="31">
        <f t="shared" si="1428"/>
        <v>0</v>
      </c>
      <c r="O489" s="31"/>
      <c r="P489" s="31"/>
      <c r="Q489" s="31"/>
      <c r="R489" s="31">
        <f t="shared" si="1429"/>
        <v>42.799999999999997</v>
      </c>
      <c r="S489" s="31">
        <f t="shared" si="1430"/>
        <v>0</v>
      </c>
      <c r="T489" s="31">
        <f t="shared" si="1431"/>
        <v>0</v>
      </c>
      <c r="U489" s="31"/>
      <c r="V489" s="31"/>
      <c r="W489" s="31"/>
      <c r="X489" s="31">
        <f t="shared" si="1432"/>
        <v>42.799999999999997</v>
      </c>
      <c r="Y489" s="31">
        <f t="shared" si="1433"/>
        <v>0</v>
      </c>
      <c r="Z489" s="31">
        <f t="shared" si="1434"/>
        <v>0</v>
      </c>
      <c r="AA489" s="31"/>
      <c r="AB489" s="31"/>
      <c r="AC489" s="31"/>
      <c r="AD489" s="31">
        <f t="shared" si="1435"/>
        <v>42.799999999999997</v>
      </c>
      <c r="AE489" s="31">
        <f t="shared" si="1436"/>
        <v>0</v>
      </c>
      <c r="AF489" s="31">
        <f t="shared" si="1437"/>
        <v>0</v>
      </c>
      <c r="AG489" s="31"/>
      <c r="AH489" s="31"/>
      <c r="AI489" s="31"/>
      <c r="AJ489" s="31">
        <f t="shared" si="1438"/>
        <v>42.799999999999997</v>
      </c>
      <c r="AK489" s="31">
        <f t="shared" si="1439"/>
        <v>0</v>
      </c>
      <c r="AL489" s="31">
        <f t="shared" si="1440"/>
        <v>0</v>
      </c>
      <c r="AM489" s="31"/>
      <c r="AN489" s="31"/>
      <c r="AO489" s="31"/>
      <c r="AP489" s="31">
        <f t="shared" si="1441"/>
        <v>42.799999999999997</v>
      </c>
      <c r="AQ489" s="31">
        <f t="shared" si="1442"/>
        <v>0</v>
      </c>
      <c r="AR489" s="31">
        <f t="shared" si="1443"/>
        <v>0</v>
      </c>
      <c r="AS489" s="31"/>
      <c r="AT489" s="31"/>
      <c r="AU489" s="31"/>
      <c r="AV489" s="31">
        <f t="shared" si="1444"/>
        <v>42.799999999999997</v>
      </c>
      <c r="AW489" s="31">
        <f t="shared" si="1445"/>
        <v>0</v>
      </c>
      <c r="AX489" s="31">
        <f t="shared" si="1446"/>
        <v>0</v>
      </c>
      <c r="AY489" s="31"/>
      <c r="AZ489" s="31"/>
      <c r="BA489" s="31"/>
      <c r="BB489" s="31">
        <f t="shared" si="1447"/>
        <v>42.799999999999997</v>
      </c>
      <c r="BC489" s="31">
        <f t="shared" si="1448"/>
        <v>0</v>
      </c>
      <c r="BD489" s="31">
        <f t="shared" si="1449"/>
        <v>0</v>
      </c>
      <c r="BE489" s="31"/>
      <c r="BF489" s="31"/>
      <c r="BG489" s="31"/>
      <c r="BH489" s="31">
        <f t="shared" si="1450"/>
        <v>42.799999999999997</v>
      </c>
      <c r="BI489" s="31">
        <f t="shared" si="1451"/>
        <v>0</v>
      </c>
      <c r="BJ489" s="31">
        <f t="shared" si="1452"/>
        <v>0</v>
      </c>
      <c r="BK489" s="31"/>
      <c r="BL489" s="31"/>
      <c r="BM489" s="31"/>
      <c r="BN489" s="31">
        <f t="shared" si="1453"/>
        <v>42.799999999999997</v>
      </c>
      <c r="BO489" s="31">
        <f t="shared" si="1454"/>
        <v>0</v>
      </c>
      <c r="BP489" s="31">
        <f t="shared" si="1455"/>
        <v>0</v>
      </c>
      <c r="BQ489" s="31"/>
      <c r="BR489" s="31"/>
      <c r="BS489" s="31">
        <f t="shared" si="1456"/>
        <v>42.799999999999997</v>
      </c>
      <c r="BT489" s="31">
        <f t="shared" si="1457"/>
        <v>0</v>
      </c>
      <c r="BU489" s="31">
        <f t="shared" si="1458"/>
        <v>0</v>
      </c>
      <c r="BV489" s="31"/>
      <c r="BW489" s="31"/>
      <c r="BX489" s="31">
        <f t="shared" si="1459"/>
        <v>42.799999999999997</v>
      </c>
      <c r="BY489" s="31">
        <f t="shared" si="1460"/>
        <v>0</v>
      </c>
      <c r="BZ489" s="31">
        <f t="shared" si="1461"/>
        <v>0</v>
      </c>
      <c r="CA489" s="31"/>
      <c r="CB489" s="31"/>
      <c r="CC489" s="31"/>
      <c r="CD489" s="31">
        <f t="shared" si="1333"/>
        <v>42.799999999999997</v>
      </c>
      <c r="CE489" s="31">
        <f t="shared" si="1334"/>
        <v>0</v>
      </c>
      <c r="CF489" s="31">
        <f t="shared" si="1335"/>
        <v>0</v>
      </c>
      <c r="CG489" s="31"/>
      <c r="CH489" s="24"/>
      <c r="CI489" s="40"/>
    </row>
    <row r="490" ht="15">
      <c r="A490" s="41" t="s">
        <v>321</v>
      </c>
      <c r="B490" s="17">
        <v>620</v>
      </c>
      <c r="C490" s="16"/>
      <c r="D490" s="16"/>
      <c r="E490" s="39" t="s">
        <v>46</v>
      </c>
      <c r="F490" s="31">
        <f>F491</f>
        <v>286.80000000000001</v>
      </c>
      <c r="G490" s="31">
        <f>G491</f>
        <v>0</v>
      </c>
      <c r="H490" s="31">
        <f>H491</f>
        <v>0</v>
      </c>
      <c r="I490" s="31">
        <f>I491</f>
        <v>0</v>
      </c>
      <c r="J490" s="31">
        <f>J491</f>
        <v>0</v>
      </c>
      <c r="K490" s="31">
        <f>K491</f>
        <v>0</v>
      </c>
      <c r="L490" s="31">
        <f t="shared" si="1426"/>
        <v>286.80000000000001</v>
      </c>
      <c r="M490" s="31">
        <f t="shared" si="1427"/>
        <v>0</v>
      </c>
      <c r="N490" s="31">
        <f t="shared" si="1428"/>
        <v>0</v>
      </c>
      <c r="O490" s="31">
        <f>O491</f>
        <v>0</v>
      </c>
      <c r="P490" s="31">
        <f>P491</f>
        <v>0</v>
      </c>
      <c r="Q490" s="31">
        <f>Q491</f>
        <v>0</v>
      </c>
      <c r="R490" s="31">
        <f t="shared" si="1429"/>
        <v>286.80000000000001</v>
      </c>
      <c r="S490" s="31">
        <f t="shared" si="1430"/>
        <v>0</v>
      </c>
      <c r="T490" s="31">
        <f t="shared" si="1431"/>
        <v>0</v>
      </c>
      <c r="U490" s="31">
        <f>U491</f>
        <v>0</v>
      </c>
      <c r="V490" s="31">
        <f>V491</f>
        <v>0</v>
      </c>
      <c r="W490" s="31">
        <f>W491</f>
        <v>0</v>
      </c>
      <c r="X490" s="31">
        <f t="shared" si="1432"/>
        <v>286.80000000000001</v>
      </c>
      <c r="Y490" s="31">
        <f t="shared" si="1433"/>
        <v>0</v>
      </c>
      <c r="Z490" s="31">
        <f t="shared" si="1434"/>
        <v>0</v>
      </c>
      <c r="AA490" s="31">
        <f>AA491</f>
        <v>0</v>
      </c>
      <c r="AB490" s="31">
        <f>AB491</f>
        <v>0</v>
      </c>
      <c r="AC490" s="31">
        <f>AC491</f>
        <v>0</v>
      </c>
      <c r="AD490" s="31">
        <f t="shared" si="1435"/>
        <v>286.80000000000001</v>
      </c>
      <c r="AE490" s="31">
        <f t="shared" si="1436"/>
        <v>0</v>
      </c>
      <c r="AF490" s="31">
        <f t="shared" si="1437"/>
        <v>0</v>
      </c>
      <c r="AG490" s="31">
        <f>AG491</f>
        <v>0</v>
      </c>
      <c r="AH490" s="31">
        <f>AH491</f>
        <v>0</v>
      </c>
      <c r="AI490" s="31">
        <f>AI491</f>
        <v>0</v>
      </c>
      <c r="AJ490" s="31">
        <f t="shared" si="1438"/>
        <v>286.80000000000001</v>
      </c>
      <c r="AK490" s="31">
        <f t="shared" si="1439"/>
        <v>0</v>
      </c>
      <c r="AL490" s="31">
        <f t="shared" si="1440"/>
        <v>0</v>
      </c>
      <c r="AM490" s="31">
        <f>AM491</f>
        <v>0</v>
      </c>
      <c r="AN490" s="31">
        <f>AN491</f>
        <v>0</v>
      </c>
      <c r="AO490" s="31">
        <f>AO491</f>
        <v>0</v>
      </c>
      <c r="AP490" s="31">
        <f t="shared" si="1441"/>
        <v>286.80000000000001</v>
      </c>
      <c r="AQ490" s="31">
        <f t="shared" si="1442"/>
        <v>0</v>
      </c>
      <c r="AR490" s="31">
        <f t="shared" si="1443"/>
        <v>0</v>
      </c>
      <c r="AS490" s="31">
        <f>AS491</f>
        <v>0</v>
      </c>
      <c r="AT490" s="31">
        <f>AT491</f>
        <v>0</v>
      </c>
      <c r="AU490" s="31">
        <f>AU491</f>
        <v>0</v>
      </c>
      <c r="AV490" s="31">
        <f t="shared" si="1444"/>
        <v>286.80000000000001</v>
      </c>
      <c r="AW490" s="31">
        <f t="shared" si="1445"/>
        <v>0</v>
      </c>
      <c r="AX490" s="31">
        <f t="shared" si="1446"/>
        <v>0</v>
      </c>
      <c r="AY490" s="31">
        <f>AY491</f>
        <v>0</v>
      </c>
      <c r="AZ490" s="31">
        <f>AZ491</f>
        <v>0</v>
      </c>
      <c r="BA490" s="31">
        <f>BA491</f>
        <v>0</v>
      </c>
      <c r="BB490" s="31">
        <f t="shared" si="1447"/>
        <v>286.80000000000001</v>
      </c>
      <c r="BC490" s="31">
        <f t="shared" si="1448"/>
        <v>0</v>
      </c>
      <c r="BD490" s="31">
        <f t="shared" si="1449"/>
        <v>0</v>
      </c>
      <c r="BE490" s="31">
        <f>BE491</f>
        <v>0</v>
      </c>
      <c r="BF490" s="31">
        <f>BF491</f>
        <v>0</v>
      </c>
      <c r="BG490" s="31">
        <f>BG491</f>
        <v>0</v>
      </c>
      <c r="BH490" s="31">
        <f t="shared" si="1450"/>
        <v>286.80000000000001</v>
      </c>
      <c r="BI490" s="31">
        <f t="shared" si="1451"/>
        <v>0</v>
      </c>
      <c r="BJ490" s="31">
        <f t="shared" si="1452"/>
        <v>0</v>
      </c>
      <c r="BK490" s="31">
        <f>BK491</f>
        <v>0</v>
      </c>
      <c r="BL490" s="31">
        <f>BL491</f>
        <v>0</v>
      </c>
      <c r="BM490" s="31">
        <f>BM491</f>
        <v>0</v>
      </c>
      <c r="BN490" s="31">
        <f t="shared" si="1453"/>
        <v>286.80000000000001</v>
      </c>
      <c r="BO490" s="31">
        <f t="shared" si="1454"/>
        <v>0</v>
      </c>
      <c r="BP490" s="31">
        <f t="shared" si="1455"/>
        <v>0</v>
      </c>
      <c r="BQ490" s="31">
        <f>BQ491</f>
        <v>0</v>
      </c>
      <c r="BR490" s="31">
        <f>BR491</f>
        <v>0</v>
      </c>
      <c r="BS490" s="31">
        <f t="shared" si="1456"/>
        <v>286.80000000000001</v>
      </c>
      <c r="BT490" s="31">
        <f t="shared" si="1457"/>
        <v>0</v>
      </c>
      <c r="BU490" s="31">
        <f t="shared" si="1458"/>
        <v>0</v>
      </c>
      <c r="BV490" s="31">
        <f>BV491</f>
        <v>0</v>
      </c>
      <c r="BW490" s="31">
        <f>BW491</f>
        <v>0</v>
      </c>
      <c r="BX490" s="31">
        <f t="shared" si="1459"/>
        <v>286.80000000000001</v>
      </c>
      <c r="BY490" s="31">
        <f t="shared" si="1460"/>
        <v>0</v>
      </c>
      <c r="BZ490" s="31">
        <f t="shared" si="1461"/>
        <v>0</v>
      </c>
      <c r="CA490" s="31">
        <f>CA491</f>
        <v>34.468000000000004</v>
      </c>
      <c r="CB490" s="31">
        <f>CB491</f>
        <v>0</v>
      </c>
      <c r="CC490" s="31">
        <f>CC491</f>
        <v>0</v>
      </c>
      <c r="CD490" s="31">
        <f t="shared" ref="CD490:CD553" si="1503">BX490+CA490</f>
        <v>321.26800000000003</v>
      </c>
      <c r="CE490" s="31">
        <f t="shared" ref="CE490:CE553" si="1504">BY490+CB490</f>
        <v>0</v>
      </c>
      <c r="CF490" s="31">
        <f t="shared" ref="CF490:CF553" si="1505">BZ490+CC490</f>
        <v>0</v>
      </c>
      <c r="CG490" s="31">
        <f>CG491</f>
        <v>0</v>
      </c>
      <c r="CH490" s="24"/>
      <c r="CI490" s="40"/>
      <c r="CN490" s="1" t="s">
        <v>30</v>
      </c>
    </row>
    <row r="491" ht="15">
      <c r="A491" s="41" t="s">
        <v>321</v>
      </c>
      <c r="B491" s="17">
        <v>620</v>
      </c>
      <c r="C491" s="16" t="s">
        <v>278</v>
      </c>
      <c r="D491" s="16" t="s">
        <v>42</v>
      </c>
      <c r="E491" s="39" t="s">
        <v>291</v>
      </c>
      <c r="F491" s="31">
        <v>286.80000000000001</v>
      </c>
      <c r="G491" s="31"/>
      <c r="H491" s="31"/>
      <c r="I491" s="31"/>
      <c r="J491" s="31"/>
      <c r="K491" s="31"/>
      <c r="L491" s="31">
        <f t="shared" si="1426"/>
        <v>286.80000000000001</v>
      </c>
      <c r="M491" s="31">
        <f t="shared" si="1427"/>
        <v>0</v>
      </c>
      <c r="N491" s="31">
        <f t="shared" si="1428"/>
        <v>0</v>
      </c>
      <c r="O491" s="31"/>
      <c r="P491" s="31"/>
      <c r="Q491" s="31"/>
      <c r="R491" s="31">
        <f t="shared" si="1429"/>
        <v>286.80000000000001</v>
      </c>
      <c r="S491" s="31">
        <f t="shared" si="1430"/>
        <v>0</v>
      </c>
      <c r="T491" s="31">
        <f t="shared" si="1431"/>
        <v>0</v>
      </c>
      <c r="U491" s="31"/>
      <c r="V491" s="31"/>
      <c r="W491" s="31"/>
      <c r="X491" s="31">
        <f t="shared" si="1432"/>
        <v>286.80000000000001</v>
      </c>
      <c r="Y491" s="31">
        <f t="shared" si="1433"/>
        <v>0</v>
      </c>
      <c r="Z491" s="31">
        <f t="shared" si="1434"/>
        <v>0</v>
      </c>
      <c r="AA491" s="31"/>
      <c r="AB491" s="31"/>
      <c r="AC491" s="31"/>
      <c r="AD491" s="31">
        <f t="shared" si="1435"/>
        <v>286.80000000000001</v>
      </c>
      <c r="AE491" s="31">
        <f t="shared" si="1436"/>
        <v>0</v>
      </c>
      <c r="AF491" s="31">
        <f t="shared" si="1437"/>
        <v>0</v>
      </c>
      <c r="AG491" s="31"/>
      <c r="AH491" s="31"/>
      <c r="AI491" s="31"/>
      <c r="AJ491" s="31">
        <f t="shared" si="1438"/>
        <v>286.80000000000001</v>
      </c>
      <c r="AK491" s="31">
        <f t="shared" si="1439"/>
        <v>0</v>
      </c>
      <c r="AL491" s="31">
        <f t="shared" si="1440"/>
        <v>0</v>
      </c>
      <c r="AM491" s="31"/>
      <c r="AN491" s="31"/>
      <c r="AO491" s="31"/>
      <c r="AP491" s="31">
        <f t="shared" si="1441"/>
        <v>286.80000000000001</v>
      </c>
      <c r="AQ491" s="31">
        <f t="shared" si="1442"/>
        <v>0</v>
      </c>
      <c r="AR491" s="31">
        <f t="shared" si="1443"/>
        <v>0</v>
      </c>
      <c r="AS491" s="31"/>
      <c r="AT491" s="31"/>
      <c r="AU491" s="31"/>
      <c r="AV491" s="31">
        <f t="shared" si="1444"/>
        <v>286.80000000000001</v>
      </c>
      <c r="AW491" s="31">
        <f t="shared" si="1445"/>
        <v>0</v>
      </c>
      <c r="AX491" s="31">
        <f t="shared" si="1446"/>
        <v>0</v>
      </c>
      <c r="AY491" s="31"/>
      <c r="AZ491" s="31"/>
      <c r="BA491" s="31"/>
      <c r="BB491" s="31">
        <f t="shared" si="1447"/>
        <v>286.80000000000001</v>
      </c>
      <c r="BC491" s="31">
        <f t="shared" si="1448"/>
        <v>0</v>
      </c>
      <c r="BD491" s="31">
        <f t="shared" si="1449"/>
        <v>0</v>
      </c>
      <c r="BE491" s="31"/>
      <c r="BF491" s="31"/>
      <c r="BG491" s="31"/>
      <c r="BH491" s="31">
        <f t="shared" si="1450"/>
        <v>286.80000000000001</v>
      </c>
      <c r="BI491" s="31">
        <f t="shared" si="1451"/>
        <v>0</v>
      </c>
      <c r="BJ491" s="31">
        <f t="shared" si="1452"/>
        <v>0</v>
      </c>
      <c r="BK491" s="31"/>
      <c r="BL491" s="31"/>
      <c r="BM491" s="31"/>
      <c r="BN491" s="31">
        <f t="shared" si="1453"/>
        <v>286.80000000000001</v>
      </c>
      <c r="BO491" s="31">
        <f t="shared" si="1454"/>
        <v>0</v>
      </c>
      <c r="BP491" s="31">
        <f t="shared" si="1455"/>
        <v>0</v>
      </c>
      <c r="BQ491" s="31"/>
      <c r="BR491" s="31"/>
      <c r="BS491" s="31">
        <f t="shared" si="1456"/>
        <v>286.80000000000001</v>
      </c>
      <c r="BT491" s="31">
        <f t="shared" si="1457"/>
        <v>0</v>
      </c>
      <c r="BU491" s="31">
        <f t="shared" si="1458"/>
        <v>0</v>
      </c>
      <c r="BV491" s="31"/>
      <c r="BW491" s="31"/>
      <c r="BX491" s="31">
        <f t="shared" si="1459"/>
        <v>286.80000000000001</v>
      </c>
      <c r="BY491" s="31">
        <f t="shared" si="1460"/>
        <v>0</v>
      </c>
      <c r="BZ491" s="31">
        <f t="shared" si="1461"/>
        <v>0</v>
      </c>
      <c r="CA491" s="31">
        <v>34.468000000000004</v>
      </c>
      <c r="CB491" s="31"/>
      <c r="CC491" s="31"/>
      <c r="CD491" s="31">
        <f t="shared" si="1503"/>
        <v>321.26800000000003</v>
      </c>
      <c r="CE491" s="31">
        <f t="shared" si="1504"/>
        <v>0</v>
      </c>
      <c r="CF491" s="31">
        <f t="shared" si="1505"/>
        <v>0</v>
      </c>
      <c r="CG491" s="31"/>
      <c r="CH491" s="24"/>
      <c r="CI491" s="40"/>
    </row>
    <row r="492" ht="57.700000000000003">
      <c r="A492" s="16" t="s">
        <v>322</v>
      </c>
      <c r="B492" s="17"/>
      <c r="C492" s="16"/>
      <c r="D492" s="16"/>
      <c r="E492" s="39" t="s">
        <v>323</v>
      </c>
      <c r="F492" s="31">
        <f>F493+F499</f>
        <v>96585.399999999994</v>
      </c>
      <c r="G492" s="31">
        <f>G493+G499</f>
        <v>98316.600000000006</v>
      </c>
      <c r="H492" s="31">
        <f>H493+H499</f>
        <v>98316.600000000006</v>
      </c>
      <c r="I492" s="31">
        <f>I493+I499</f>
        <v>0</v>
      </c>
      <c r="J492" s="31">
        <f>J493+J499</f>
        <v>0</v>
      </c>
      <c r="K492" s="31">
        <f>K493+K499</f>
        <v>0</v>
      </c>
      <c r="L492" s="31">
        <f t="shared" si="1426"/>
        <v>96585.399999999994</v>
      </c>
      <c r="M492" s="31">
        <f t="shared" si="1427"/>
        <v>98316.600000000006</v>
      </c>
      <c r="N492" s="31">
        <f t="shared" si="1428"/>
        <v>98316.600000000006</v>
      </c>
      <c r="O492" s="31">
        <f>O493+O499</f>
        <v>0</v>
      </c>
      <c r="P492" s="31">
        <f>P493+P499</f>
        <v>0</v>
      </c>
      <c r="Q492" s="31">
        <f>Q493+Q499</f>
        <v>0</v>
      </c>
      <c r="R492" s="31">
        <f t="shared" si="1429"/>
        <v>96585.399999999994</v>
      </c>
      <c r="S492" s="31">
        <f t="shared" si="1430"/>
        <v>98316.600000000006</v>
      </c>
      <c r="T492" s="31">
        <f t="shared" si="1431"/>
        <v>98316.600000000006</v>
      </c>
      <c r="U492" s="31">
        <f>U493+U499</f>
        <v>0</v>
      </c>
      <c r="V492" s="31">
        <f>V493+V499</f>
        <v>0</v>
      </c>
      <c r="W492" s="31">
        <f>W493+W499</f>
        <v>0</v>
      </c>
      <c r="X492" s="31">
        <f t="shared" si="1432"/>
        <v>96585.399999999994</v>
      </c>
      <c r="Y492" s="31">
        <f t="shared" si="1433"/>
        <v>98316.600000000006</v>
      </c>
      <c r="Z492" s="31">
        <f t="shared" si="1434"/>
        <v>98316.600000000006</v>
      </c>
      <c r="AA492" s="31">
        <f>AA493+AA499</f>
        <v>0</v>
      </c>
      <c r="AB492" s="31">
        <f>AB493+AB499</f>
        <v>0</v>
      </c>
      <c r="AC492" s="31">
        <f>AC493+AC499</f>
        <v>0</v>
      </c>
      <c r="AD492" s="31">
        <f t="shared" si="1435"/>
        <v>96585.399999999994</v>
      </c>
      <c r="AE492" s="31">
        <f t="shared" si="1436"/>
        <v>98316.600000000006</v>
      </c>
      <c r="AF492" s="31">
        <f t="shared" si="1437"/>
        <v>98316.600000000006</v>
      </c>
      <c r="AG492" s="31">
        <f>AG493+AG499</f>
        <v>0</v>
      </c>
      <c r="AH492" s="31">
        <f>AH493+AH499</f>
        <v>0</v>
      </c>
      <c r="AI492" s="31">
        <f>AI493+AI499</f>
        <v>0</v>
      </c>
      <c r="AJ492" s="31">
        <f t="shared" si="1438"/>
        <v>96585.399999999994</v>
      </c>
      <c r="AK492" s="31">
        <f t="shared" si="1439"/>
        <v>98316.600000000006</v>
      </c>
      <c r="AL492" s="31">
        <f t="shared" si="1440"/>
        <v>98316.600000000006</v>
      </c>
      <c r="AM492" s="31">
        <f>AM493+AM499</f>
        <v>0</v>
      </c>
      <c r="AN492" s="31">
        <f>AN493+AN499</f>
        <v>0</v>
      </c>
      <c r="AO492" s="31">
        <f>AO493+AO499</f>
        <v>0</v>
      </c>
      <c r="AP492" s="31">
        <f t="shared" si="1441"/>
        <v>96585.399999999994</v>
      </c>
      <c r="AQ492" s="31">
        <f t="shared" si="1442"/>
        <v>98316.600000000006</v>
      </c>
      <c r="AR492" s="31">
        <f t="shared" si="1443"/>
        <v>98316.600000000006</v>
      </c>
      <c r="AS492" s="31">
        <f>AS493+AS499</f>
        <v>0</v>
      </c>
      <c r="AT492" s="31">
        <f>AT493+AT499</f>
        <v>0</v>
      </c>
      <c r="AU492" s="31">
        <f>AU493+AU499</f>
        <v>0</v>
      </c>
      <c r="AV492" s="31">
        <f t="shared" si="1444"/>
        <v>96585.399999999994</v>
      </c>
      <c r="AW492" s="31">
        <f t="shared" si="1445"/>
        <v>98316.600000000006</v>
      </c>
      <c r="AX492" s="31">
        <f t="shared" si="1446"/>
        <v>98316.600000000006</v>
      </c>
      <c r="AY492" s="31">
        <f>AY493+AY499</f>
        <v>0</v>
      </c>
      <c r="AZ492" s="31">
        <f>AZ493+AZ499</f>
        <v>0</v>
      </c>
      <c r="BA492" s="31">
        <f>BA493+BA499</f>
        <v>0</v>
      </c>
      <c r="BB492" s="31">
        <f t="shared" si="1447"/>
        <v>96585.399999999994</v>
      </c>
      <c r="BC492" s="31">
        <f t="shared" si="1448"/>
        <v>98316.600000000006</v>
      </c>
      <c r="BD492" s="31">
        <f t="shared" si="1449"/>
        <v>98316.600000000006</v>
      </c>
      <c r="BE492" s="31">
        <f>BE493+BE499</f>
        <v>0</v>
      </c>
      <c r="BF492" s="31">
        <f>BF493+BF499</f>
        <v>0</v>
      </c>
      <c r="BG492" s="31">
        <f>BG493+BG499</f>
        <v>0</v>
      </c>
      <c r="BH492" s="31">
        <f t="shared" si="1450"/>
        <v>96585.399999999994</v>
      </c>
      <c r="BI492" s="31">
        <f t="shared" si="1451"/>
        <v>98316.600000000006</v>
      </c>
      <c r="BJ492" s="31">
        <f t="shared" si="1452"/>
        <v>98316.600000000006</v>
      </c>
      <c r="BK492" s="31">
        <f>BK493+BK499</f>
        <v>0</v>
      </c>
      <c r="BL492" s="31">
        <f>BL493+BL499</f>
        <v>0</v>
      </c>
      <c r="BM492" s="31">
        <f>BM493+BM499</f>
        <v>0</v>
      </c>
      <c r="BN492" s="31">
        <f t="shared" si="1453"/>
        <v>96585.399999999994</v>
      </c>
      <c r="BO492" s="31">
        <f t="shared" si="1454"/>
        <v>98316.600000000006</v>
      </c>
      <c r="BP492" s="31">
        <f t="shared" si="1455"/>
        <v>98316.600000000006</v>
      </c>
      <c r="BQ492" s="31">
        <f>BQ493+BQ499</f>
        <v>0</v>
      </c>
      <c r="BR492" s="31">
        <f>BR493+BR499</f>
        <v>0</v>
      </c>
      <c r="BS492" s="31">
        <f t="shared" si="1456"/>
        <v>96585.399999999994</v>
      </c>
      <c r="BT492" s="31">
        <f t="shared" si="1457"/>
        <v>98316.600000000006</v>
      </c>
      <c r="BU492" s="31">
        <f t="shared" si="1458"/>
        <v>98316.600000000006</v>
      </c>
      <c r="BV492" s="31">
        <f>BV493+BV499</f>
        <v>0</v>
      </c>
      <c r="BW492" s="31">
        <f>BW493+BW499</f>
        <v>0</v>
      </c>
      <c r="BX492" s="31">
        <f t="shared" si="1459"/>
        <v>96585.399999999994</v>
      </c>
      <c r="BY492" s="31">
        <f t="shared" si="1460"/>
        <v>98316.600000000006</v>
      </c>
      <c r="BZ492" s="31">
        <f t="shared" si="1461"/>
        <v>98316.600000000006</v>
      </c>
      <c r="CA492" s="31">
        <f>CA493+CA499</f>
        <v>0</v>
      </c>
      <c r="CB492" s="31">
        <f>CB493+CB499</f>
        <v>0</v>
      </c>
      <c r="CC492" s="31">
        <f>CC493+CC499</f>
        <v>0</v>
      </c>
      <c r="CD492" s="31">
        <f t="shared" si="1503"/>
        <v>96585.399999999994</v>
      </c>
      <c r="CE492" s="31">
        <f t="shared" si="1504"/>
        <v>98316.600000000006</v>
      </c>
      <c r="CF492" s="31">
        <f t="shared" si="1505"/>
        <v>98316.600000000006</v>
      </c>
      <c r="CG492" s="31">
        <f>CG493+CG499</f>
        <v>0</v>
      </c>
      <c r="CH492" s="24"/>
      <c r="CI492" s="40"/>
      <c r="CL492" s="1" t="s">
        <v>28</v>
      </c>
    </row>
    <row r="493" ht="43.75">
      <c r="A493" s="41" t="s">
        <v>324</v>
      </c>
      <c r="B493" s="17"/>
      <c r="C493" s="16"/>
      <c r="D493" s="16"/>
      <c r="E493" s="39" t="s">
        <v>130</v>
      </c>
      <c r="F493" s="31">
        <f>F494</f>
        <v>96008.399999999994</v>
      </c>
      <c r="G493" s="31">
        <f>G494</f>
        <v>98316.600000000006</v>
      </c>
      <c r="H493" s="31">
        <f>H494</f>
        <v>98316.600000000006</v>
      </c>
      <c r="I493" s="31">
        <f>I494</f>
        <v>0</v>
      </c>
      <c r="J493" s="31">
        <f>J494</f>
        <v>0</v>
      </c>
      <c r="K493" s="31">
        <f>K494</f>
        <v>0</v>
      </c>
      <c r="L493" s="31">
        <f t="shared" si="1426"/>
        <v>96008.399999999994</v>
      </c>
      <c r="M493" s="31">
        <f t="shared" si="1427"/>
        <v>98316.600000000006</v>
      </c>
      <c r="N493" s="31">
        <f t="shared" si="1428"/>
        <v>98316.600000000006</v>
      </c>
      <c r="O493" s="31">
        <f>O494</f>
        <v>0</v>
      </c>
      <c r="P493" s="31">
        <f>P494</f>
        <v>0</v>
      </c>
      <c r="Q493" s="31">
        <f>Q494</f>
        <v>0</v>
      </c>
      <c r="R493" s="31">
        <f t="shared" si="1429"/>
        <v>96008.399999999994</v>
      </c>
      <c r="S493" s="31">
        <f t="shared" si="1430"/>
        <v>98316.600000000006</v>
      </c>
      <c r="T493" s="31">
        <f t="shared" si="1431"/>
        <v>98316.600000000006</v>
      </c>
      <c r="U493" s="31">
        <f>U494</f>
        <v>0</v>
      </c>
      <c r="V493" s="31">
        <f>V494</f>
        <v>0</v>
      </c>
      <c r="W493" s="31">
        <f>W494</f>
        <v>0</v>
      </c>
      <c r="X493" s="31">
        <f t="shared" si="1432"/>
        <v>96008.399999999994</v>
      </c>
      <c r="Y493" s="31">
        <f t="shared" si="1433"/>
        <v>98316.600000000006</v>
      </c>
      <c r="Z493" s="31">
        <f t="shared" si="1434"/>
        <v>98316.600000000006</v>
      </c>
      <c r="AA493" s="31">
        <f>AA494</f>
        <v>0</v>
      </c>
      <c r="AB493" s="31">
        <f>AB494</f>
        <v>0</v>
      </c>
      <c r="AC493" s="31">
        <f>AC494</f>
        <v>0</v>
      </c>
      <c r="AD493" s="31">
        <f t="shared" si="1435"/>
        <v>96008.399999999994</v>
      </c>
      <c r="AE493" s="31">
        <f t="shared" si="1436"/>
        <v>98316.600000000006</v>
      </c>
      <c r="AF493" s="31">
        <f t="shared" si="1437"/>
        <v>98316.600000000006</v>
      </c>
      <c r="AG493" s="31">
        <f>AG494</f>
        <v>0</v>
      </c>
      <c r="AH493" s="31">
        <f>AH494</f>
        <v>0</v>
      </c>
      <c r="AI493" s="31">
        <f>AI494</f>
        <v>0</v>
      </c>
      <c r="AJ493" s="31">
        <f t="shared" si="1438"/>
        <v>96008.399999999994</v>
      </c>
      <c r="AK493" s="31">
        <f t="shared" si="1439"/>
        <v>98316.600000000006</v>
      </c>
      <c r="AL493" s="31">
        <f t="shared" si="1440"/>
        <v>98316.600000000006</v>
      </c>
      <c r="AM493" s="31">
        <f>AM494</f>
        <v>0</v>
      </c>
      <c r="AN493" s="31">
        <f>AN494</f>
        <v>0</v>
      </c>
      <c r="AO493" s="31">
        <f>AO494</f>
        <v>0</v>
      </c>
      <c r="AP493" s="31">
        <f t="shared" si="1441"/>
        <v>96008.399999999994</v>
      </c>
      <c r="AQ493" s="31">
        <f t="shared" si="1442"/>
        <v>98316.600000000006</v>
      </c>
      <c r="AR493" s="31">
        <f t="shared" si="1443"/>
        <v>98316.600000000006</v>
      </c>
      <c r="AS493" s="31">
        <f>AS494</f>
        <v>0</v>
      </c>
      <c r="AT493" s="31">
        <f>AT494</f>
        <v>0</v>
      </c>
      <c r="AU493" s="31">
        <f>AU494</f>
        <v>0</v>
      </c>
      <c r="AV493" s="31">
        <f t="shared" si="1444"/>
        <v>96008.399999999994</v>
      </c>
      <c r="AW493" s="31">
        <f t="shared" si="1445"/>
        <v>98316.600000000006</v>
      </c>
      <c r="AX493" s="31">
        <f t="shared" si="1446"/>
        <v>98316.600000000006</v>
      </c>
      <c r="AY493" s="31">
        <f>AY494</f>
        <v>0</v>
      </c>
      <c r="AZ493" s="31">
        <f>AZ494</f>
        <v>0</v>
      </c>
      <c r="BA493" s="31">
        <f>BA494</f>
        <v>0</v>
      </c>
      <c r="BB493" s="31">
        <f t="shared" si="1447"/>
        <v>96008.399999999994</v>
      </c>
      <c r="BC493" s="31">
        <f t="shared" si="1448"/>
        <v>98316.600000000006</v>
      </c>
      <c r="BD493" s="31">
        <f t="shared" si="1449"/>
        <v>98316.600000000006</v>
      </c>
      <c r="BE493" s="31">
        <f>BE494</f>
        <v>0</v>
      </c>
      <c r="BF493" s="31">
        <f>BF494</f>
        <v>0</v>
      </c>
      <c r="BG493" s="31">
        <f>BG494</f>
        <v>0</v>
      </c>
      <c r="BH493" s="31">
        <f t="shared" si="1450"/>
        <v>96008.399999999994</v>
      </c>
      <c r="BI493" s="31">
        <f t="shared" si="1451"/>
        <v>98316.600000000006</v>
      </c>
      <c r="BJ493" s="31">
        <f t="shared" si="1452"/>
        <v>98316.600000000006</v>
      </c>
      <c r="BK493" s="31">
        <f>BK494</f>
        <v>0</v>
      </c>
      <c r="BL493" s="31">
        <f>BL494</f>
        <v>0</v>
      </c>
      <c r="BM493" s="31">
        <f>BM494</f>
        <v>0</v>
      </c>
      <c r="BN493" s="31">
        <f t="shared" si="1453"/>
        <v>96008.399999999994</v>
      </c>
      <c r="BO493" s="31">
        <f t="shared" si="1454"/>
        <v>98316.600000000006</v>
      </c>
      <c r="BP493" s="31">
        <f t="shared" si="1455"/>
        <v>98316.600000000006</v>
      </c>
      <c r="BQ493" s="31">
        <f>BQ494</f>
        <v>0</v>
      </c>
      <c r="BR493" s="31">
        <f>BR494</f>
        <v>0</v>
      </c>
      <c r="BS493" s="31">
        <f t="shared" si="1456"/>
        <v>96008.399999999994</v>
      </c>
      <c r="BT493" s="31">
        <f t="shared" si="1457"/>
        <v>98316.600000000006</v>
      </c>
      <c r="BU493" s="31">
        <f t="shared" si="1458"/>
        <v>98316.600000000006</v>
      </c>
      <c r="BV493" s="31">
        <f>BV494</f>
        <v>0</v>
      </c>
      <c r="BW493" s="31">
        <f>BW494</f>
        <v>0</v>
      </c>
      <c r="BX493" s="31">
        <f t="shared" si="1459"/>
        <v>96008.399999999994</v>
      </c>
      <c r="BY493" s="31">
        <f t="shared" si="1460"/>
        <v>98316.600000000006</v>
      </c>
      <c r="BZ493" s="31">
        <f t="shared" si="1461"/>
        <v>98316.600000000006</v>
      </c>
      <c r="CA493" s="31">
        <f>CA494</f>
        <v>0</v>
      </c>
      <c r="CB493" s="31">
        <f>CB494</f>
        <v>0</v>
      </c>
      <c r="CC493" s="31">
        <f>CC494</f>
        <v>0</v>
      </c>
      <c r="CD493" s="31">
        <f t="shared" si="1503"/>
        <v>96008.399999999994</v>
      </c>
      <c r="CE493" s="31">
        <f t="shared" si="1504"/>
        <v>98316.600000000006</v>
      </c>
      <c r="CF493" s="31">
        <f t="shared" si="1505"/>
        <v>98316.600000000006</v>
      </c>
      <c r="CG493" s="31">
        <f>CG494</f>
        <v>0</v>
      </c>
      <c r="CH493" s="24"/>
      <c r="CI493" s="40"/>
      <c r="CO493" s="1" t="s">
        <v>31</v>
      </c>
    </row>
    <row r="494" ht="43.75">
      <c r="A494" s="41" t="s">
        <v>324</v>
      </c>
      <c r="B494" s="17">
        <v>600</v>
      </c>
      <c r="C494" s="16"/>
      <c r="D494" s="16"/>
      <c r="E494" s="39" t="s">
        <v>45</v>
      </c>
      <c r="F494" s="31">
        <f>F495+F497</f>
        <v>96008.399999999994</v>
      </c>
      <c r="G494" s="31">
        <f>G495+G497</f>
        <v>98316.600000000006</v>
      </c>
      <c r="H494" s="31">
        <f>H495+H497</f>
        <v>98316.600000000006</v>
      </c>
      <c r="I494" s="31">
        <f>I495+I497</f>
        <v>0</v>
      </c>
      <c r="J494" s="31">
        <f>J495+J497</f>
        <v>0</v>
      </c>
      <c r="K494" s="31">
        <f>K495+K497</f>
        <v>0</v>
      </c>
      <c r="L494" s="31">
        <f t="shared" si="1426"/>
        <v>96008.399999999994</v>
      </c>
      <c r="M494" s="31">
        <f t="shared" si="1427"/>
        <v>98316.600000000006</v>
      </c>
      <c r="N494" s="31">
        <f t="shared" si="1428"/>
        <v>98316.600000000006</v>
      </c>
      <c r="O494" s="31">
        <f>O495+O497</f>
        <v>0</v>
      </c>
      <c r="P494" s="31">
        <f>P495+P497</f>
        <v>0</v>
      </c>
      <c r="Q494" s="31">
        <f>Q495+Q497</f>
        <v>0</v>
      </c>
      <c r="R494" s="31">
        <f t="shared" si="1429"/>
        <v>96008.399999999994</v>
      </c>
      <c r="S494" s="31">
        <f t="shared" si="1430"/>
        <v>98316.600000000006</v>
      </c>
      <c r="T494" s="31">
        <f t="shared" si="1431"/>
        <v>98316.600000000006</v>
      </c>
      <c r="U494" s="31">
        <f>U495+U497</f>
        <v>0</v>
      </c>
      <c r="V494" s="31">
        <f>V495+V497</f>
        <v>0</v>
      </c>
      <c r="W494" s="31">
        <f>W495+W497</f>
        <v>0</v>
      </c>
      <c r="X494" s="31">
        <f t="shared" si="1432"/>
        <v>96008.399999999994</v>
      </c>
      <c r="Y494" s="31">
        <f t="shared" si="1433"/>
        <v>98316.600000000006</v>
      </c>
      <c r="Z494" s="31">
        <f t="shared" si="1434"/>
        <v>98316.600000000006</v>
      </c>
      <c r="AA494" s="31">
        <f>AA495+AA497</f>
        <v>0</v>
      </c>
      <c r="AB494" s="31">
        <f>AB495+AB497</f>
        <v>0</v>
      </c>
      <c r="AC494" s="31">
        <f>AC495+AC497</f>
        <v>0</v>
      </c>
      <c r="AD494" s="31">
        <f t="shared" si="1435"/>
        <v>96008.399999999994</v>
      </c>
      <c r="AE494" s="31">
        <f t="shared" si="1436"/>
        <v>98316.600000000006</v>
      </c>
      <c r="AF494" s="31">
        <f t="shared" si="1437"/>
        <v>98316.600000000006</v>
      </c>
      <c r="AG494" s="31">
        <f>AG495+AG497</f>
        <v>0</v>
      </c>
      <c r="AH494" s="31">
        <f>AH495+AH497</f>
        <v>0</v>
      </c>
      <c r="AI494" s="31">
        <f>AI495+AI497</f>
        <v>0</v>
      </c>
      <c r="AJ494" s="31">
        <f t="shared" si="1438"/>
        <v>96008.399999999994</v>
      </c>
      <c r="AK494" s="31">
        <f t="shared" si="1439"/>
        <v>98316.600000000006</v>
      </c>
      <c r="AL494" s="31">
        <f t="shared" si="1440"/>
        <v>98316.600000000006</v>
      </c>
      <c r="AM494" s="31">
        <f>AM495+AM497</f>
        <v>0</v>
      </c>
      <c r="AN494" s="31">
        <f>AN495+AN497</f>
        <v>0</v>
      </c>
      <c r="AO494" s="31">
        <f>AO495+AO497</f>
        <v>0</v>
      </c>
      <c r="AP494" s="31">
        <f t="shared" si="1441"/>
        <v>96008.399999999994</v>
      </c>
      <c r="AQ494" s="31">
        <f t="shared" si="1442"/>
        <v>98316.600000000006</v>
      </c>
      <c r="AR494" s="31">
        <f t="shared" si="1443"/>
        <v>98316.600000000006</v>
      </c>
      <c r="AS494" s="31">
        <f>AS495+AS497</f>
        <v>0</v>
      </c>
      <c r="AT494" s="31">
        <f>AT495+AT497</f>
        <v>0</v>
      </c>
      <c r="AU494" s="31">
        <f>AU495+AU497</f>
        <v>0</v>
      </c>
      <c r="AV494" s="31">
        <f t="shared" si="1444"/>
        <v>96008.399999999994</v>
      </c>
      <c r="AW494" s="31">
        <f t="shared" si="1445"/>
        <v>98316.600000000006</v>
      </c>
      <c r="AX494" s="31">
        <f t="shared" si="1446"/>
        <v>98316.600000000006</v>
      </c>
      <c r="AY494" s="31">
        <f>AY495+AY497</f>
        <v>0</v>
      </c>
      <c r="AZ494" s="31">
        <f>AZ495+AZ497</f>
        <v>0</v>
      </c>
      <c r="BA494" s="31">
        <f>BA495+BA497</f>
        <v>0</v>
      </c>
      <c r="BB494" s="31">
        <f t="shared" si="1447"/>
        <v>96008.399999999994</v>
      </c>
      <c r="BC494" s="31">
        <f t="shared" si="1448"/>
        <v>98316.600000000006</v>
      </c>
      <c r="BD494" s="31">
        <f t="shared" si="1449"/>
        <v>98316.600000000006</v>
      </c>
      <c r="BE494" s="31">
        <f>BE495+BE497</f>
        <v>0</v>
      </c>
      <c r="BF494" s="31">
        <f>BF495+BF497</f>
        <v>0</v>
      </c>
      <c r="BG494" s="31">
        <f>BG495+BG497</f>
        <v>0</v>
      </c>
      <c r="BH494" s="31">
        <f t="shared" si="1450"/>
        <v>96008.399999999994</v>
      </c>
      <c r="BI494" s="31">
        <f t="shared" si="1451"/>
        <v>98316.600000000006</v>
      </c>
      <c r="BJ494" s="31">
        <f t="shared" si="1452"/>
        <v>98316.600000000006</v>
      </c>
      <c r="BK494" s="31">
        <f>BK495+BK497</f>
        <v>0</v>
      </c>
      <c r="BL494" s="31">
        <f>BL495+BL497</f>
        <v>0</v>
      </c>
      <c r="BM494" s="31">
        <f>BM495+BM497</f>
        <v>0</v>
      </c>
      <c r="BN494" s="31">
        <f t="shared" si="1453"/>
        <v>96008.399999999994</v>
      </c>
      <c r="BO494" s="31">
        <f t="shared" si="1454"/>
        <v>98316.600000000006</v>
      </c>
      <c r="BP494" s="31">
        <f t="shared" si="1455"/>
        <v>98316.600000000006</v>
      </c>
      <c r="BQ494" s="31">
        <f>BQ495+BQ497</f>
        <v>0</v>
      </c>
      <c r="BR494" s="31">
        <f>BR495+BR497</f>
        <v>0</v>
      </c>
      <c r="BS494" s="31">
        <f t="shared" si="1456"/>
        <v>96008.399999999994</v>
      </c>
      <c r="BT494" s="31">
        <f t="shared" si="1457"/>
        <v>98316.600000000006</v>
      </c>
      <c r="BU494" s="31">
        <f t="shared" si="1458"/>
        <v>98316.600000000006</v>
      </c>
      <c r="BV494" s="31">
        <f>BV495+BV497</f>
        <v>0</v>
      </c>
      <c r="BW494" s="31">
        <f>BW495+BW497</f>
        <v>0</v>
      </c>
      <c r="BX494" s="31">
        <f t="shared" si="1459"/>
        <v>96008.399999999994</v>
      </c>
      <c r="BY494" s="31">
        <f t="shared" si="1460"/>
        <v>98316.600000000006</v>
      </c>
      <c r="BZ494" s="31">
        <f t="shared" si="1461"/>
        <v>98316.600000000006</v>
      </c>
      <c r="CA494" s="31">
        <f>CA495+CA497</f>
        <v>0</v>
      </c>
      <c r="CB494" s="31">
        <f>CB495+CB497</f>
        <v>0</v>
      </c>
      <c r="CC494" s="31">
        <f>CC495+CC497</f>
        <v>0</v>
      </c>
      <c r="CD494" s="31">
        <f t="shared" si="1503"/>
        <v>96008.399999999994</v>
      </c>
      <c r="CE494" s="31">
        <f t="shared" si="1504"/>
        <v>98316.600000000006</v>
      </c>
      <c r="CF494" s="31">
        <f t="shared" si="1505"/>
        <v>98316.600000000006</v>
      </c>
      <c r="CG494" s="31">
        <f>CG495+CG497</f>
        <v>0</v>
      </c>
      <c r="CH494" s="24"/>
      <c r="CI494" s="40"/>
      <c r="CM494" s="1" t="s">
        <v>29</v>
      </c>
    </row>
    <row r="495" ht="15" hidden="1">
      <c r="A495" s="41" t="s">
        <v>324</v>
      </c>
      <c r="B495" s="17">
        <v>610</v>
      </c>
      <c r="C495" s="16"/>
      <c r="D495" s="16"/>
      <c r="E495" s="39" t="s">
        <v>104</v>
      </c>
      <c r="F495" s="31">
        <f>F496</f>
        <v>0</v>
      </c>
      <c r="G495" s="31">
        <f>G496</f>
        <v>0</v>
      </c>
      <c r="H495" s="31">
        <f>H496</f>
        <v>0</v>
      </c>
      <c r="I495" s="31">
        <f>I496</f>
        <v>0</v>
      </c>
      <c r="J495" s="31">
        <f>J496</f>
        <v>0</v>
      </c>
      <c r="K495" s="31">
        <f>K496</f>
        <v>0</v>
      </c>
      <c r="L495" s="31">
        <f t="shared" si="1426"/>
        <v>0</v>
      </c>
      <c r="M495" s="31">
        <f t="shared" si="1427"/>
        <v>0</v>
      </c>
      <c r="N495" s="31">
        <f t="shared" si="1428"/>
        <v>0</v>
      </c>
      <c r="O495" s="31">
        <f>O496</f>
        <v>0</v>
      </c>
      <c r="P495" s="31">
        <f>P496</f>
        <v>0</v>
      </c>
      <c r="Q495" s="31">
        <f>Q496</f>
        <v>0</v>
      </c>
      <c r="R495" s="31">
        <f t="shared" si="1429"/>
        <v>0</v>
      </c>
      <c r="S495" s="31">
        <f t="shared" si="1430"/>
        <v>0</v>
      </c>
      <c r="T495" s="31">
        <f t="shared" si="1431"/>
        <v>0</v>
      </c>
      <c r="U495" s="31">
        <f>U496</f>
        <v>0</v>
      </c>
      <c r="V495" s="31">
        <f>V496</f>
        <v>0</v>
      </c>
      <c r="W495" s="31">
        <f>W496</f>
        <v>0</v>
      </c>
      <c r="X495" s="31">
        <f t="shared" si="1432"/>
        <v>0</v>
      </c>
      <c r="Y495" s="31">
        <f t="shared" si="1433"/>
        <v>0</v>
      </c>
      <c r="Z495" s="31">
        <f t="shared" si="1434"/>
        <v>0</v>
      </c>
      <c r="AA495" s="31">
        <f>AA496</f>
        <v>0</v>
      </c>
      <c r="AB495" s="31">
        <f>AB496</f>
        <v>0</v>
      </c>
      <c r="AC495" s="31">
        <f>AC496</f>
        <v>0</v>
      </c>
      <c r="AD495" s="31">
        <f t="shared" si="1435"/>
        <v>0</v>
      </c>
      <c r="AE495" s="31">
        <f t="shared" si="1436"/>
        <v>0</v>
      </c>
      <c r="AF495" s="31">
        <f t="shared" si="1437"/>
        <v>0</v>
      </c>
      <c r="AG495" s="31">
        <f>AG496</f>
        <v>0</v>
      </c>
      <c r="AH495" s="31">
        <f>AH496</f>
        <v>0</v>
      </c>
      <c r="AI495" s="31">
        <f>AI496</f>
        <v>0</v>
      </c>
      <c r="AJ495" s="31">
        <f t="shared" si="1438"/>
        <v>0</v>
      </c>
      <c r="AK495" s="31">
        <f t="shared" si="1439"/>
        <v>0</v>
      </c>
      <c r="AL495" s="31">
        <f t="shared" si="1440"/>
        <v>0</v>
      </c>
      <c r="AM495" s="31">
        <f>AM496</f>
        <v>0</v>
      </c>
      <c r="AN495" s="31">
        <f>AN496</f>
        <v>0</v>
      </c>
      <c r="AO495" s="31">
        <f>AO496</f>
        <v>0</v>
      </c>
      <c r="AP495" s="31">
        <f t="shared" si="1441"/>
        <v>0</v>
      </c>
      <c r="AQ495" s="31">
        <f t="shared" si="1442"/>
        <v>0</v>
      </c>
      <c r="AR495" s="31">
        <f t="shared" si="1443"/>
        <v>0</v>
      </c>
      <c r="AS495" s="31">
        <f>AS496</f>
        <v>0</v>
      </c>
      <c r="AT495" s="31">
        <f>AT496</f>
        <v>0</v>
      </c>
      <c r="AU495" s="31">
        <f>AU496</f>
        <v>0</v>
      </c>
      <c r="AV495" s="31">
        <f t="shared" si="1444"/>
        <v>0</v>
      </c>
      <c r="AW495" s="31">
        <f t="shared" si="1445"/>
        <v>0</v>
      </c>
      <c r="AX495" s="31">
        <f t="shared" si="1446"/>
        <v>0</v>
      </c>
      <c r="AY495" s="31">
        <f>AY496</f>
        <v>0</v>
      </c>
      <c r="AZ495" s="31">
        <f>AZ496</f>
        <v>0</v>
      </c>
      <c r="BA495" s="31">
        <f>BA496</f>
        <v>0</v>
      </c>
      <c r="BB495" s="31">
        <f t="shared" si="1447"/>
        <v>0</v>
      </c>
      <c r="BC495" s="31">
        <f t="shared" si="1448"/>
        <v>0</v>
      </c>
      <c r="BD495" s="31">
        <f t="shared" si="1449"/>
        <v>0</v>
      </c>
      <c r="BE495" s="31">
        <f>BE496</f>
        <v>0</v>
      </c>
      <c r="BF495" s="31">
        <f>BF496</f>
        <v>0</v>
      </c>
      <c r="BG495" s="31">
        <f>BG496</f>
        <v>0</v>
      </c>
      <c r="BH495" s="31">
        <f t="shared" si="1450"/>
        <v>0</v>
      </c>
      <c r="BI495" s="31">
        <f t="shared" si="1451"/>
        <v>0</v>
      </c>
      <c r="BJ495" s="31">
        <f t="shared" si="1452"/>
        <v>0</v>
      </c>
      <c r="BK495" s="31">
        <f>BK496</f>
        <v>0</v>
      </c>
      <c r="BL495" s="31">
        <f>BL496</f>
        <v>0</v>
      </c>
      <c r="BM495" s="31">
        <f>BM496</f>
        <v>0</v>
      </c>
      <c r="BN495" s="31">
        <f t="shared" si="1453"/>
        <v>0</v>
      </c>
      <c r="BO495" s="31">
        <f t="shared" si="1454"/>
        <v>0</v>
      </c>
      <c r="BP495" s="31">
        <f t="shared" si="1455"/>
        <v>0</v>
      </c>
      <c r="BQ495" s="31">
        <f>BQ496</f>
        <v>0</v>
      </c>
      <c r="BR495" s="31">
        <f>BR496</f>
        <v>0</v>
      </c>
      <c r="BS495" s="31">
        <f t="shared" si="1456"/>
        <v>0</v>
      </c>
      <c r="BT495" s="31">
        <f t="shared" si="1457"/>
        <v>0</v>
      </c>
      <c r="BU495" s="31">
        <f t="shared" si="1458"/>
        <v>0</v>
      </c>
      <c r="BV495" s="31">
        <f>BV496</f>
        <v>0</v>
      </c>
      <c r="BW495" s="31">
        <f>BW496</f>
        <v>0</v>
      </c>
      <c r="BX495" s="31">
        <f t="shared" si="1459"/>
        <v>0</v>
      </c>
      <c r="BY495" s="31">
        <f t="shared" si="1460"/>
        <v>0</v>
      </c>
      <c r="BZ495" s="31">
        <f t="shared" si="1461"/>
        <v>0</v>
      </c>
      <c r="CA495" s="31">
        <f>CA496</f>
        <v>0</v>
      </c>
      <c r="CB495" s="31">
        <f>CB496</f>
        <v>0</v>
      </c>
      <c r="CC495" s="31">
        <f>CC496</f>
        <v>0</v>
      </c>
      <c r="CD495" s="31">
        <f t="shared" si="1503"/>
        <v>0</v>
      </c>
      <c r="CE495" s="31">
        <f t="shared" si="1504"/>
        <v>0</v>
      </c>
      <c r="CF495" s="31">
        <f t="shared" si="1505"/>
        <v>0</v>
      </c>
      <c r="CG495" s="31">
        <f>CG496</f>
        <v>0</v>
      </c>
      <c r="CH495" s="24">
        <v>0</v>
      </c>
      <c r="CI495" s="40"/>
      <c r="CN495" s="1" t="s">
        <v>30</v>
      </c>
    </row>
    <row r="496" ht="15" hidden="1">
      <c r="A496" s="41" t="s">
        <v>324</v>
      </c>
      <c r="B496" s="17">
        <v>610</v>
      </c>
      <c r="C496" s="16" t="s">
        <v>278</v>
      </c>
      <c r="D496" s="16" t="s">
        <v>42</v>
      </c>
      <c r="E496" s="39" t="s">
        <v>291</v>
      </c>
      <c r="F496" s="31"/>
      <c r="G496" s="31"/>
      <c r="H496" s="31"/>
      <c r="I496" s="31"/>
      <c r="J496" s="31"/>
      <c r="K496" s="31"/>
      <c r="L496" s="31">
        <f t="shared" si="1426"/>
        <v>0</v>
      </c>
      <c r="M496" s="31">
        <f t="shared" si="1427"/>
        <v>0</v>
      </c>
      <c r="N496" s="31">
        <f t="shared" si="1428"/>
        <v>0</v>
      </c>
      <c r="O496" s="31"/>
      <c r="P496" s="31"/>
      <c r="Q496" s="31"/>
      <c r="R496" s="31">
        <f t="shared" si="1429"/>
        <v>0</v>
      </c>
      <c r="S496" s="31">
        <f t="shared" si="1430"/>
        <v>0</v>
      </c>
      <c r="T496" s="31">
        <f t="shared" si="1431"/>
        <v>0</v>
      </c>
      <c r="U496" s="31"/>
      <c r="V496" s="31"/>
      <c r="W496" s="31"/>
      <c r="X496" s="31">
        <f t="shared" si="1432"/>
        <v>0</v>
      </c>
      <c r="Y496" s="31">
        <f t="shared" si="1433"/>
        <v>0</v>
      </c>
      <c r="Z496" s="31">
        <f t="shared" si="1434"/>
        <v>0</v>
      </c>
      <c r="AA496" s="31"/>
      <c r="AB496" s="31"/>
      <c r="AC496" s="31"/>
      <c r="AD496" s="31">
        <f t="shared" si="1435"/>
        <v>0</v>
      </c>
      <c r="AE496" s="31">
        <f t="shared" si="1436"/>
        <v>0</v>
      </c>
      <c r="AF496" s="31">
        <f t="shared" si="1437"/>
        <v>0</v>
      </c>
      <c r="AG496" s="31"/>
      <c r="AH496" s="31"/>
      <c r="AI496" s="31"/>
      <c r="AJ496" s="31">
        <f t="shared" si="1438"/>
        <v>0</v>
      </c>
      <c r="AK496" s="31">
        <f t="shared" si="1439"/>
        <v>0</v>
      </c>
      <c r="AL496" s="31">
        <f t="shared" si="1440"/>
        <v>0</v>
      </c>
      <c r="AM496" s="31"/>
      <c r="AN496" s="31"/>
      <c r="AO496" s="31"/>
      <c r="AP496" s="31">
        <f t="shared" si="1441"/>
        <v>0</v>
      </c>
      <c r="AQ496" s="31">
        <f t="shared" si="1442"/>
        <v>0</v>
      </c>
      <c r="AR496" s="31">
        <f t="shared" si="1443"/>
        <v>0</v>
      </c>
      <c r="AS496" s="31"/>
      <c r="AT496" s="31"/>
      <c r="AU496" s="31"/>
      <c r="AV496" s="31">
        <f t="shared" si="1444"/>
        <v>0</v>
      </c>
      <c r="AW496" s="31">
        <f t="shared" si="1445"/>
        <v>0</v>
      </c>
      <c r="AX496" s="31">
        <f t="shared" si="1446"/>
        <v>0</v>
      </c>
      <c r="AY496" s="31"/>
      <c r="AZ496" s="31"/>
      <c r="BA496" s="31"/>
      <c r="BB496" s="31">
        <f t="shared" si="1447"/>
        <v>0</v>
      </c>
      <c r="BC496" s="31">
        <f t="shared" si="1448"/>
        <v>0</v>
      </c>
      <c r="BD496" s="31">
        <f t="shared" si="1449"/>
        <v>0</v>
      </c>
      <c r="BE496" s="31"/>
      <c r="BF496" s="31"/>
      <c r="BG496" s="31"/>
      <c r="BH496" s="31">
        <f t="shared" si="1450"/>
        <v>0</v>
      </c>
      <c r="BI496" s="31">
        <f t="shared" si="1451"/>
        <v>0</v>
      </c>
      <c r="BJ496" s="31">
        <f t="shared" si="1452"/>
        <v>0</v>
      </c>
      <c r="BK496" s="31"/>
      <c r="BL496" s="31"/>
      <c r="BM496" s="31"/>
      <c r="BN496" s="31">
        <f t="shared" si="1453"/>
        <v>0</v>
      </c>
      <c r="BO496" s="31">
        <f t="shared" si="1454"/>
        <v>0</v>
      </c>
      <c r="BP496" s="31">
        <f t="shared" si="1455"/>
        <v>0</v>
      </c>
      <c r="BQ496" s="31"/>
      <c r="BR496" s="31"/>
      <c r="BS496" s="31">
        <f t="shared" si="1456"/>
        <v>0</v>
      </c>
      <c r="BT496" s="31">
        <f t="shared" si="1457"/>
        <v>0</v>
      </c>
      <c r="BU496" s="31">
        <f t="shared" si="1458"/>
        <v>0</v>
      </c>
      <c r="BV496" s="31"/>
      <c r="BW496" s="31"/>
      <c r="BX496" s="31">
        <f t="shared" si="1459"/>
        <v>0</v>
      </c>
      <c r="BY496" s="31">
        <f t="shared" si="1460"/>
        <v>0</v>
      </c>
      <c r="BZ496" s="31">
        <f t="shared" si="1461"/>
        <v>0</v>
      </c>
      <c r="CA496" s="31"/>
      <c r="CB496" s="31"/>
      <c r="CC496" s="31"/>
      <c r="CD496" s="31">
        <f t="shared" si="1503"/>
        <v>0</v>
      </c>
      <c r="CE496" s="31">
        <f t="shared" si="1504"/>
        <v>0</v>
      </c>
      <c r="CF496" s="31">
        <f t="shared" si="1505"/>
        <v>0</v>
      </c>
      <c r="CG496" s="31"/>
      <c r="CH496" s="24">
        <v>0</v>
      </c>
      <c r="CI496" s="40"/>
    </row>
    <row r="497" ht="15">
      <c r="A497" s="41" t="s">
        <v>324</v>
      </c>
      <c r="B497" s="17">
        <v>620</v>
      </c>
      <c r="C497" s="16"/>
      <c r="D497" s="16"/>
      <c r="E497" s="39" t="s">
        <v>46</v>
      </c>
      <c r="F497" s="31">
        <f>F498</f>
        <v>96008.399999999994</v>
      </c>
      <c r="G497" s="31">
        <f>G498</f>
        <v>98316.600000000006</v>
      </c>
      <c r="H497" s="31">
        <f>H498</f>
        <v>98316.600000000006</v>
      </c>
      <c r="I497" s="31">
        <f>I498</f>
        <v>0</v>
      </c>
      <c r="J497" s="31">
        <f>J498</f>
        <v>0</v>
      </c>
      <c r="K497" s="31">
        <f>K498</f>
        <v>0</v>
      </c>
      <c r="L497" s="31">
        <f t="shared" si="1426"/>
        <v>96008.399999999994</v>
      </c>
      <c r="M497" s="31">
        <f t="shared" si="1427"/>
        <v>98316.600000000006</v>
      </c>
      <c r="N497" s="31">
        <f t="shared" si="1428"/>
        <v>98316.600000000006</v>
      </c>
      <c r="O497" s="31">
        <f>O498</f>
        <v>0</v>
      </c>
      <c r="P497" s="31">
        <f>P498</f>
        <v>0</v>
      </c>
      <c r="Q497" s="31">
        <f>Q498</f>
        <v>0</v>
      </c>
      <c r="R497" s="31">
        <f t="shared" si="1429"/>
        <v>96008.399999999994</v>
      </c>
      <c r="S497" s="31">
        <f t="shared" si="1430"/>
        <v>98316.600000000006</v>
      </c>
      <c r="T497" s="31">
        <f t="shared" si="1431"/>
        <v>98316.600000000006</v>
      </c>
      <c r="U497" s="31">
        <f>U498</f>
        <v>0</v>
      </c>
      <c r="V497" s="31">
        <f>V498</f>
        <v>0</v>
      </c>
      <c r="W497" s="31">
        <f>W498</f>
        <v>0</v>
      </c>
      <c r="X497" s="31">
        <f t="shared" si="1432"/>
        <v>96008.399999999994</v>
      </c>
      <c r="Y497" s="31">
        <f t="shared" si="1433"/>
        <v>98316.600000000006</v>
      </c>
      <c r="Z497" s="31">
        <f t="shared" si="1434"/>
        <v>98316.600000000006</v>
      </c>
      <c r="AA497" s="31">
        <f>AA498</f>
        <v>0</v>
      </c>
      <c r="AB497" s="31">
        <f>AB498</f>
        <v>0</v>
      </c>
      <c r="AC497" s="31">
        <f>AC498</f>
        <v>0</v>
      </c>
      <c r="AD497" s="31">
        <f t="shared" si="1435"/>
        <v>96008.399999999994</v>
      </c>
      <c r="AE497" s="31">
        <f t="shared" si="1436"/>
        <v>98316.600000000006</v>
      </c>
      <c r="AF497" s="31">
        <f t="shared" si="1437"/>
        <v>98316.600000000006</v>
      </c>
      <c r="AG497" s="31">
        <f>AG498</f>
        <v>0</v>
      </c>
      <c r="AH497" s="31">
        <f>AH498</f>
        <v>0</v>
      </c>
      <c r="AI497" s="31">
        <f>AI498</f>
        <v>0</v>
      </c>
      <c r="AJ497" s="31">
        <f t="shared" si="1438"/>
        <v>96008.399999999994</v>
      </c>
      <c r="AK497" s="31">
        <f t="shared" si="1439"/>
        <v>98316.600000000006</v>
      </c>
      <c r="AL497" s="31">
        <f t="shared" si="1440"/>
        <v>98316.600000000006</v>
      </c>
      <c r="AM497" s="31">
        <f>AM498</f>
        <v>0</v>
      </c>
      <c r="AN497" s="31">
        <f>AN498</f>
        <v>0</v>
      </c>
      <c r="AO497" s="31">
        <f>AO498</f>
        <v>0</v>
      </c>
      <c r="AP497" s="31">
        <f t="shared" si="1441"/>
        <v>96008.399999999994</v>
      </c>
      <c r="AQ497" s="31">
        <f t="shared" si="1442"/>
        <v>98316.600000000006</v>
      </c>
      <c r="AR497" s="31">
        <f t="shared" si="1443"/>
        <v>98316.600000000006</v>
      </c>
      <c r="AS497" s="31">
        <f>AS498</f>
        <v>0</v>
      </c>
      <c r="AT497" s="31">
        <f>AT498</f>
        <v>0</v>
      </c>
      <c r="AU497" s="31">
        <f>AU498</f>
        <v>0</v>
      </c>
      <c r="AV497" s="31">
        <f t="shared" si="1444"/>
        <v>96008.399999999994</v>
      </c>
      <c r="AW497" s="31">
        <f t="shared" si="1445"/>
        <v>98316.600000000006</v>
      </c>
      <c r="AX497" s="31">
        <f t="shared" si="1446"/>
        <v>98316.600000000006</v>
      </c>
      <c r="AY497" s="31">
        <f>AY498</f>
        <v>0</v>
      </c>
      <c r="AZ497" s="31">
        <f>AZ498</f>
        <v>0</v>
      </c>
      <c r="BA497" s="31">
        <f>BA498</f>
        <v>0</v>
      </c>
      <c r="BB497" s="31">
        <f t="shared" si="1447"/>
        <v>96008.399999999994</v>
      </c>
      <c r="BC497" s="31">
        <f t="shared" si="1448"/>
        <v>98316.600000000006</v>
      </c>
      <c r="BD497" s="31">
        <f t="shared" si="1449"/>
        <v>98316.600000000006</v>
      </c>
      <c r="BE497" s="31">
        <f>BE498</f>
        <v>0</v>
      </c>
      <c r="BF497" s="31">
        <f>BF498</f>
        <v>0</v>
      </c>
      <c r="BG497" s="31">
        <f>BG498</f>
        <v>0</v>
      </c>
      <c r="BH497" s="31">
        <f t="shared" si="1450"/>
        <v>96008.399999999994</v>
      </c>
      <c r="BI497" s="31">
        <f t="shared" si="1451"/>
        <v>98316.600000000006</v>
      </c>
      <c r="BJ497" s="31">
        <f t="shared" si="1452"/>
        <v>98316.600000000006</v>
      </c>
      <c r="BK497" s="31">
        <f>BK498</f>
        <v>0</v>
      </c>
      <c r="BL497" s="31">
        <f>BL498</f>
        <v>0</v>
      </c>
      <c r="BM497" s="31">
        <f>BM498</f>
        <v>0</v>
      </c>
      <c r="BN497" s="31">
        <f t="shared" si="1453"/>
        <v>96008.399999999994</v>
      </c>
      <c r="BO497" s="31">
        <f t="shared" si="1454"/>
        <v>98316.600000000006</v>
      </c>
      <c r="BP497" s="31">
        <f t="shared" si="1455"/>
        <v>98316.600000000006</v>
      </c>
      <c r="BQ497" s="31">
        <f>BQ498</f>
        <v>0</v>
      </c>
      <c r="BR497" s="31">
        <f>BR498</f>
        <v>0</v>
      </c>
      <c r="BS497" s="31">
        <f t="shared" si="1456"/>
        <v>96008.399999999994</v>
      </c>
      <c r="BT497" s="31">
        <f t="shared" si="1457"/>
        <v>98316.600000000006</v>
      </c>
      <c r="BU497" s="31">
        <f t="shared" si="1458"/>
        <v>98316.600000000006</v>
      </c>
      <c r="BV497" s="31">
        <f>BV498</f>
        <v>0</v>
      </c>
      <c r="BW497" s="31">
        <f>BW498</f>
        <v>0</v>
      </c>
      <c r="BX497" s="31">
        <f t="shared" si="1459"/>
        <v>96008.399999999994</v>
      </c>
      <c r="BY497" s="31">
        <f t="shared" si="1460"/>
        <v>98316.600000000006</v>
      </c>
      <c r="BZ497" s="31">
        <f t="shared" si="1461"/>
        <v>98316.600000000006</v>
      </c>
      <c r="CA497" s="31">
        <f>CA498</f>
        <v>0</v>
      </c>
      <c r="CB497" s="31">
        <f>CB498</f>
        <v>0</v>
      </c>
      <c r="CC497" s="31">
        <f>CC498</f>
        <v>0</v>
      </c>
      <c r="CD497" s="31">
        <f t="shared" si="1503"/>
        <v>96008.399999999994</v>
      </c>
      <c r="CE497" s="31">
        <f t="shared" si="1504"/>
        <v>98316.600000000006</v>
      </c>
      <c r="CF497" s="31">
        <f t="shared" si="1505"/>
        <v>98316.600000000006</v>
      </c>
      <c r="CG497" s="31">
        <f>CG498</f>
        <v>0</v>
      </c>
      <c r="CH497" s="24"/>
      <c r="CI497" s="40"/>
      <c r="CN497" s="1" t="s">
        <v>30</v>
      </c>
    </row>
    <row r="498" ht="15">
      <c r="A498" s="41" t="s">
        <v>324</v>
      </c>
      <c r="B498" s="17">
        <v>620</v>
      </c>
      <c r="C498" s="16" t="s">
        <v>278</v>
      </c>
      <c r="D498" s="16" t="s">
        <v>42</v>
      </c>
      <c r="E498" s="39" t="s">
        <v>291</v>
      </c>
      <c r="F498" s="31">
        <v>96008.399999999994</v>
      </c>
      <c r="G498" s="31">
        <v>98316.600000000006</v>
      </c>
      <c r="H498" s="31">
        <v>98316.600000000006</v>
      </c>
      <c r="I498" s="31"/>
      <c r="J498" s="31"/>
      <c r="K498" s="31"/>
      <c r="L498" s="31">
        <f t="shared" si="1426"/>
        <v>96008.399999999994</v>
      </c>
      <c r="M498" s="31">
        <f t="shared" si="1427"/>
        <v>98316.600000000006</v>
      </c>
      <c r="N498" s="31">
        <f t="shared" si="1428"/>
        <v>98316.600000000006</v>
      </c>
      <c r="O498" s="31"/>
      <c r="P498" s="31"/>
      <c r="Q498" s="31"/>
      <c r="R498" s="31">
        <f t="shared" si="1429"/>
        <v>96008.399999999994</v>
      </c>
      <c r="S498" s="31">
        <f t="shared" si="1430"/>
        <v>98316.600000000006</v>
      </c>
      <c r="T498" s="31">
        <f t="shared" si="1431"/>
        <v>98316.600000000006</v>
      </c>
      <c r="U498" s="31"/>
      <c r="V498" s="31"/>
      <c r="W498" s="31"/>
      <c r="X498" s="31">
        <f t="shared" si="1432"/>
        <v>96008.399999999994</v>
      </c>
      <c r="Y498" s="31">
        <f t="shared" si="1433"/>
        <v>98316.600000000006</v>
      </c>
      <c r="Z498" s="31">
        <f t="shared" si="1434"/>
        <v>98316.600000000006</v>
      </c>
      <c r="AA498" s="31"/>
      <c r="AB498" s="31"/>
      <c r="AC498" s="31"/>
      <c r="AD498" s="31">
        <f t="shared" si="1435"/>
        <v>96008.399999999994</v>
      </c>
      <c r="AE498" s="31">
        <f t="shared" si="1436"/>
        <v>98316.600000000006</v>
      </c>
      <c r="AF498" s="31">
        <f t="shared" si="1437"/>
        <v>98316.600000000006</v>
      </c>
      <c r="AG498" s="31"/>
      <c r="AH498" s="31"/>
      <c r="AI498" s="31"/>
      <c r="AJ498" s="31">
        <f t="shared" si="1438"/>
        <v>96008.399999999994</v>
      </c>
      <c r="AK498" s="31">
        <f t="shared" si="1439"/>
        <v>98316.600000000006</v>
      </c>
      <c r="AL498" s="31">
        <f t="shared" si="1440"/>
        <v>98316.600000000006</v>
      </c>
      <c r="AM498" s="31"/>
      <c r="AN498" s="31"/>
      <c r="AO498" s="31"/>
      <c r="AP498" s="31">
        <f t="shared" si="1441"/>
        <v>96008.399999999994</v>
      </c>
      <c r="AQ498" s="31">
        <f t="shared" si="1442"/>
        <v>98316.600000000006</v>
      </c>
      <c r="AR498" s="31">
        <f t="shared" si="1443"/>
        <v>98316.600000000006</v>
      </c>
      <c r="AS498" s="31"/>
      <c r="AT498" s="31"/>
      <c r="AU498" s="31"/>
      <c r="AV498" s="31">
        <f t="shared" si="1444"/>
        <v>96008.399999999994</v>
      </c>
      <c r="AW498" s="31">
        <f t="shared" si="1445"/>
        <v>98316.600000000006</v>
      </c>
      <c r="AX498" s="31">
        <f t="shared" si="1446"/>
        <v>98316.600000000006</v>
      </c>
      <c r="AY498" s="31"/>
      <c r="AZ498" s="31"/>
      <c r="BA498" s="31"/>
      <c r="BB498" s="31">
        <f t="shared" si="1447"/>
        <v>96008.399999999994</v>
      </c>
      <c r="BC498" s="31">
        <f t="shared" si="1448"/>
        <v>98316.600000000006</v>
      </c>
      <c r="BD498" s="31">
        <f t="shared" si="1449"/>
        <v>98316.600000000006</v>
      </c>
      <c r="BE498" s="31"/>
      <c r="BF498" s="31"/>
      <c r="BG498" s="31"/>
      <c r="BH498" s="31">
        <f t="shared" si="1450"/>
        <v>96008.399999999994</v>
      </c>
      <c r="BI498" s="31">
        <f t="shared" si="1451"/>
        <v>98316.600000000006</v>
      </c>
      <c r="BJ498" s="31">
        <f t="shared" si="1452"/>
        <v>98316.600000000006</v>
      </c>
      <c r="BK498" s="31"/>
      <c r="BL498" s="31"/>
      <c r="BM498" s="31"/>
      <c r="BN498" s="31">
        <f t="shared" si="1453"/>
        <v>96008.399999999994</v>
      </c>
      <c r="BO498" s="31">
        <f t="shared" si="1454"/>
        <v>98316.600000000006</v>
      </c>
      <c r="BP498" s="31">
        <f t="shared" si="1455"/>
        <v>98316.600000000006</v>
      </c>
      <c r="BQ498" s="31"/>
      <c r="BR498" s="31"/>
      <c r="BS498" s="31">
        <f t="shared" si="1456"/>
        <v>96008.399999999994</v>
      </c>
      <c r="BT498" s="31">
        <f t="shared" si="1457"/>
        <v>98316.600000000006</v>
      </c>
      <c r="BU498" s="31">
        <f t="shared" si="1458"/>
        <v>98316.600000000006</v>
      </c>
      <c r="BV498" s="31"/>
      <c r="BW498" s="31"/>
      <c r="BX498" s="31">
        <f t="shared" si="1459"/>
        <v>96008.399999999994</v>
      </c>
      <c r="BY498" s="31">
        <f t="shared" si="1460"/>
        <v>98316.600000000006</v>
      </c>
      <c r="BZ498" s="31">
        <f t="shared" si="1461"/>
        <v>98316.600000000006</v>
      </c>
      <c r="CA498" s="31"/>
      <c r="CB498" s="31"/>
      <c r="CC498" s="31"/>
      <c r="CD498" s="31">
        <f t="shared" si="1503"/>
        <v>96008.399999999994</v>
      </c>
      <c r="CE498" s="31">
        <f t="shared" si="1504"/>
        <v>98316.600000000006</v>
      </c>
      <c r="CF498" s="31">
        <f t="shared" si="1505"/>
        <v>98316.600000000006</v>
      </c>
      <c r="CG498" s="31"/>
      <c r="CH498" s="24"/>
      <c r="CI498" s="40"/>
    </row>
    <row r="499" ht="29.850000000000001">
      <c r="A499" s="16" t="s">
        <v>325</v>
      </c>
      <c r="B499" s="17"/>
      <c r="C499" s="16"/>
      <c r="D499" s="16"/>
      <c r="E499" s="39" t="s">
        <v>206</v>
      </c>
      <c r="F499" s="31">
        <f>F500</f>
        <v>577</v>
      </c>
      <c r="G499" s="31">
        <f>G500</f>
        <v>0</v>
      </c>
      <c r="H499" s="31">
        <f>H500</f>
        <v>0</v>
      </c>
      <c r="I499" s="31">
        <f>I500</f>
        <v>0</v>
      </c>
      <c r="J499" s="31">
        <f>J500</f>
        <v>0</v>
      </c>
      <c r="K499" s="31">
        <f>K500</f>
        <v>0</v>
      </c>
      <c r="L499" s="31">
        <f t="shared" si="1426"/>
        <v>577</v>
      </c>
      <c r="M499" s="31">
        <f t="shared" si="1427"/>
        <v>0</v>
      </c>
      <c r="N499" s="31">
        <f t="shared" si="1428"/>
        <v>0</v>
      </c>
      <c r="O499" s="31">
        <f>O500</f>
        <v>0</v>
      </c>
      <c r="P499" s="31">
        <f>P500</f>
        <v>0</v>
      </c>
      <c r="Q499" s="31">
        <f>Q500</f>
        <v>0</v>
      </c>
      <c r="R499" s="31">
        <f t="shared" si="1429"/>
        <v>577</v>
      </c>
      <c r="S499" s="31">
        <f t="shared" si="1430"/>
        <v>0</v>
      </c>
      <c r="T499" s="31">
        <f t="shared" si="1431"/>
        <v>0</v>
      </c>
      <c r="U499" s="31">
        <f>U500</f>
        <v>0</v>
      </c>
      <c r="V499" s="31">
        <f>V500</f>
        <v>0</v>
      </c>
      <c r="W499" s="31">
        <f>W500</f>
        <v>0</v>
      </c>
      <c r="X499" s="31">
        <f t="shared" si="1432"/>
        <v>577</v>
      </c>
      <c r="Y499" s="31">
        <f t="shared" si="1433"/>
        <v>0</v>
      </c>
      <c r="Z499" s="31">
        <f t="shared" si="1434"/>
        <v>0</v>
      </c>
      <c r="AA499" s="31">
        <f>AA500</f>
        <v>0</v>
      </c>
      <c r="AB499" s="31">
        <f>AB500</f>
        <v>0</v>
      </c>
      <c r="AC499" s="31">
        <f>AC500</f>
        <v>0</v>
      </c>
      <c r="AD499" s="31">
        <f t="shared" si="1435"/>
        <v>577</v>
      </c>
      <c r="AE499" s="31">
        <f t="shared" si="1436"/>
        <v>0</v>
      </c>
      <c r="AF499" s="31">
        <f t="shared" si="1437"/>
        <v>0</v>
      </c>
      <c r="AG499" s="31">
        <f>AG500</f>
        <v>0</v>
      </c>
      <c r="AH499" s="31">
        <f>AH500</f>
        <v>0</v>
      </c>
      <c r="AI499" s="31">
        <f>AI500</f>
        <v>0</v>
      </c>
      <c r="AJ499" s="31">
        <f t="shared" si="1438"/>
        <v>577</v>
      </c>
      <c r="AK499" s="31">
        <f t="shared" si="1439"/>
        <v>0</v>
      </c>
      <c r="AL499" s="31">
        <f t="shared" si="1440"/>
        <v>0</v>
      </c>
      <c r="AM499" s="31">
        <f>AM500</f>
        <v>0</v>
      </c>
      <c r="AN499" s="31">
        <f>AN500</f>
        <v>0</v>
      </c>
      <c r="AO499" s="31">
        <f>AO500</f>
        <v>0</v>
      </c>
      <c r="AP499" s="31">
        <f t="shared" si="1441"/>
        <v>577</v>
      </c>
      <c r="AQ499" s="31">
        <f t="shared" si="1442"/>
        <v>0</v>
      </c>
      <c r="AR499" s="31">
        <f t="shared" si="1443"/>
        <v>0</v>
      </c>
      <c r="AS499" s="31">
        <f>AS500</f>
        <v>0</v>
      </c>
      <c r="AT499" s="31">
        <f>AT500</f>
        <v>0</v>
      </c>
      <c r="AU499" s="31">
        <f>AU500</f>
        <v>0</v>
      </c>
      <c r="AV499" s="31">
        <f t="shared" si="1444"/>
        <v>577</v>
      </c>
      <c r="AW499" s="31">
        <f t="shared" si="1445"/>
        <v>0</v>
      </c>
      <c r="AX499" s="31">
        <f t="shared" si="1446"/>
        <v>0</v>
      </c>
      <c r="AY499" s="31">
        <f>AY500</f>
        <v>0</v>
      </c>
      <c r="AZ499" s="31">
        <f>AZ500</f>
        <v>0</v>
      </c>
      <c r="BA499" s="31">
        <f>BA500</f>
        <v>0</v>
      </c>
      <c r="BB499" s="31">
        <f t="shared" si="1447"/>
        <v>577</v>
      </c>
      <c r="BC499" s="31">
        <f t="shared" si="1448"/>
        <v>0</v>
      </c>
      <c r="BD499" s="31">
        <f t="shared" si="1449"/>
        <v>0</v>
      </c>
      <c r="BE499" s="31">
        <f>BE500</f>
        <v>0</v>
      </c>
      <c r="BF499" s="31">
        <f>BF500</f>
        <v>0</v>
      </c>
      <c r="BG499" s="31">
        <f>BG500</f>
        <v>0</v>
      </c>
      <c r="BH499" s="31">
        <f t="shared" si="1450"/>
        <v>577</v>
      </c>
      <c r="BI499" s="31">
        <f t="shared" si="1451"/>
        <v>0</v>
      </c>
      <c r="BJ499" s="31">
        <f t="shared" si="1452"/>
        <v>0</v>
      </c>
      <c r="BK499" s="31">
        <f>BK500</f>
        <v>0</v>
      </c>
      <c r="BL499" s="31">
        <f>BL500</f>
        <v>0</v>
      </c>
      <c r="BM499" s="31">
        <f>BM500</f>
        <v>0</v>
      </c>
      <c r="BN499" s="31">
        <f t="shared" si="1453"/>
        <v>577</v>
      </c>
      <c r="BO499" s="31">
        <f t="shared" si="1454"/>
        <v>0</v>
      </c>
      <c r="BP499" s="31">
        <f t="shared" si="1455"/>
        <v>0</v>
      </c>
      <c r="BQ499" s="31">
        <f>BQ500</f>
        <v>0</v>
      </c>
      <c r="BR499" s="31">
        <f>BR500</f>
        <v>0</v>
      </c>
      <c r="BS499" s="31">
        <f t="shared" si="1456"/>
        <v>577</v>
      </c>
      <c r="BT499" s="31">
        <f t="shared" si="1457"/>
        <v>0</v>
      </c>
      <c r="BU499" s="31">
        <f t="shared" si="1458"/>
        <v>0</v>
      </c>
      <c r="BV499" s="31">
        <f>BV500</f>
        <v>0</v>
      </c>
      <c r="BW499" s="31">
        <f>BW500</f>
        <v>0</v>
      </c>
      <c r="BX499" s="31">
        <f t="shared" si="1459"/>
        <v>577</v>
      </c>
      <c r="BY499" s="31">
        <f t="shared" si="1460"/>
        <v>0</v>
      </c>
      <c r="BZ499" s="31">
        <f t="shared" si="1461"/>
        <v>0</v>
      </c>
      <c r="CA499" s="31">
        <f>CA500</f>
        <v>0</v>
      </c>
      <c r="CB499" s="31">
        <f>CB500</f>
        <v>0</v>
      </c>
      <c r="CC499" s="31">
        <f>CC500</f>
        <v>0</v>
      </c>
      <c r="CD499" s="31">
        <f t="shared" si="1503"/>
        <v>577</v>
      </c>
      <c r="CE499" s="31">
        <f t="shared" si="1504"/>
        <v>0</v>
      </c>
      <c r="CF499" s="31">
        <f t="shared" si="1505"/>
        <v>0</v>
      </c>
      <c r="CG499" s="31">
        <f>CG500</f>
        <v>0</v>
      </c>
      <c r="CH499" s="24"/>
      <c r="CI499" s="40"/>
      <c r="CO499" s="1" t="s">
        <v>31</v>
      </c>
    </row>
    <row r="500" ht="43.75">
      <c r="A500" s="16" t="s">
        <v>325</v>
      </c>
      <c r="B500" s="17">
        <v>600</v>
      </c>
      <c r="C500" s="16"/>
      <c r="D500" s="16"/>
      <c r="E500" s="39" t="s">
        <v>45</v>
      </c>
      <c r="F500" s="31">
        <f>F501+F503</f>
        <v>577</v>
      </c>
      <c r="G500" s="31">
        <f>G501+G503</f>
        <v>0</v>
      </c>
      <c r="H500" s="31">
        <f>H501+H503</f>
        <v>0</v>
      </c>
      <c r="I500" s="31">
        <f>I501+I503</f>
        <v>0</v>
      </c>
      <c r="J500" s="31">
        <f>J501+J503</f>
        <v>0</v>
      </c>
      <c r="K500" s="31">
        <f>K501+K503</f>
        <v>0</v>
      </c>
      <c r="L500" s="31">
        <f t="shared" si="1426"/>
        <v>577</v>
      </c>
      <c r="M500" s="31">
        <f t="shared" si="1427"/>
        <v>0</v>
      </c>
      <c r="N500" s="31">
        <f t="shared" si="1428"/>
        <v>0</v>
      </c>
      <c r="O500" s="31">
        <f>O501+O503</f>
        <v>0</v>
      </c>
      <c r="P500" s="31">
        <f>P501+P503</f>
        <v>0</v>
      </c>
      <c r="Q500" s="31">
        <f>Q501+Q503</f>
        <v>0</v>
      </c>
      <c r="R500" s="31">
        <f t="shared" si="1429"/>
        <v>577</v>
      </c>
      <c r="S500" s="31">
        <f t="shared" si="1430"/>
        <v>0</v>
      </c>
      <c r="T500" s="31">
        <f t="shared" si="1431"/>
        <v>0</v>
      </c>
      <c r="U500" s="31">
        <f>U501+U503</f>
        <v>0</v>
      </c>
      <c r="V500" s="31">
        <f>V501+V503</f>
        <v>0</v>
      </c>
      <c r="W500" s="31">
        <f>W501+W503</f>
        <v>0</v>
      </c>
      <c r="X500" s="31">
        <f t="shared" si="1432"/>
        <v>577</v>
      </c>
      <c r="Y500" s="31">
        <f t="shared" si="1433"/>
        <v>0</v>
      </c>
      <c r="Z500" s="31">
        <f t="shared" si="1434"/>
        <v>0</v>
      </c>
      <c r="AA500" s="31">
        <f>AA501+AA503</f>
        <v>0</v>
      </c>
      <c r="AB500" s="31">
        <f>AB501+AB503</f>
        <v>0</v>
      </c>
      <c r="AC500" s="31">
        <f>AC501+AC503</f>
        <v>0</v>
      </c>
      <c r="AD500" s="31">
        <f t="shared" si="1435"/>
        <v>577</v>
      </c>
      <c r="AE500" s="31">
        <f t="shared" si="1436"/>
        <v>0</v>
      </c>
      <c r="AF500" s="31">
        <f t="shared" si="1437"/>
        <v>0</v>
      </c>
      <c r="AG500" s="31">
        <f>AG501+AG503</f>
        <v>0</v>
      </c>
      <c r="AH500" s="31">
        <f>AH501+AH503</f>
        <v>0</v>
      </c>
      <c r="AI500" s="31">
        <f>AI501+AI503</f>
        <v>0</v>
      </c>
      <c r="AJ500" s="31">
        <f t="shared" si="1438"/>
        <v>577</v>
      </c>
      <c r="AK500" s="31">
        <f t="shared" si="1439"/>
        <v>0</v>
      </c>
      <c r="AL500" s="31">
        <f t="shared" si="1440"/>
        <v>0</v>
      </c>
      <c r="AM500" s="31">
        <f>AM501+AM503</f>
        <v>0</v>
      </c>
      <c r="AN500" s="31">
        <f>AN501+AN503</f>
        <v>0</v>
      </c>
      <c r="AO500" s="31">
        <f>AO501+AO503</f>
        <v>0</v>
      </c>
      <c r="AP500" s="31">
        <f t="shared" si="1441"/>
        <v>577</v>
      </c>
      <c r="AQ500" s="31">
        <f t="shared" si="1442"/>
        <v>0</v>
      </c>
      <c r="AR500" s="31">
        <f t="shared" si="1443"/>
        <v>0</v>
      </c>
      <c r="AS500" s="31">
        <f>AS501+AS503</f>
        <v>0</v>
      </c>
      <c r="AT500" s="31">
        <f>AT501+AT503</f>
        <v>0</v>
      </c>
      <c r="AU500" s="31">
        <f>AU501+AU503</f>
        <v>0</v>
      </c>
      <c r="AV500" s="31">
        <f t="shared" si="1444"/>
        <v>577</v>
      </c>
      <c r="AW500" s="31">
        <f t="shared" si="1445"/>
        <v>0</v>
      </c>
      <c r="AX500" s="31">
        <f t="shared" si="1446"/>
        <v>0</v>
      </c>
      <c r="AY500" s="31">
        <f>AY501+AY503</f>
        <v>0</v>
      </c>
      <c r="AZ500" s="31">
        <f>AZ501+AZ503</f>
        <v>0</v>
      </c>
      <c r="BA500" s="31">
        <f>BA501+BA503</f>
        <v>0</v>
      </c>
      <c r="BB500" s="31">
        <f t="shared" si="1447"/>
        <v>577</v>
      </c>
      <c r="BC500" s="31">
        <f t="shared" si="1448"/>
        <v>0</v>
      </c>
      <c r="BD500" s="31">
        <f t="shared" si="1449"/>
        <v>0</v>
      </c>
      <c r="BE500" s="31">
        <f>BE501+BE503</f>
        <v>0</v>
      </c>
      <c r="BF500" s="31">
        <f>BF501+BF503</f>
        <v>0</v>
      </c>
      <c r="BG500" s="31">
        <f>BG501+BG503</f>
        <v>0</v>
      </c>
      <c r="BH500" s="31">
        <f t="shared" si="1450"/>
        <v>577</v>
      </c>
      <c r="BI500" s="31">
        <f t="shared" si="1451"/>
        <v>0</v>
      </c>
      <c r="BJ500" s="31">
        <f t="shared" si="1452"/>
        <v>0</v>
      </c>
      <c r="BK500" s="31">
        <f>BK501+BK503</f>
        <v>0</v>
      </c>
      <c r="BL500" s="31">
        <f>BL501+BL503</f>
        <v>0</v>
      </c>
      <c r="BM500" s="31">
        <f>BM501+BM503</f>
        <v>0</v>
      </c>
      <c r="BN500" s="31">
        <f t="shared" si="1453"/>
        <v>577</v>
      </c>
      <c r="BO500" s="31">
        <f t="shared" si="1454"/>
        <v>0</v>
      </c>
      <c r="BP500" s="31">
        <f t="shared" si="1455"/>
        <v>0</v>
      </c>
      <c r="BQ500" s="31">
        <f>BQ501+BQ503</f>
        <v>0</v>
      </c>
      <c r="BR500" s="31">
        <f>BR501+BR503</f>
        <v>0</v>
      </c>
      <c r="BS500" s="31">
        <f t="shared" si="1456"/>
        <v>577</v>
      </c>
      <c r="BT500" s="31">
        <f t="shared" si="1457"/>
        <v>0</v>
      </c>
      <c r="BU500" s="31">
        <f t="shared" si="1458"/>
        <v>0</v>
      </c>
      <c r="BV500" s="31">
        <f>BV501+BV503</f>
        <v>0</v>
      </c>
      <c r="BW500" s="31">
        <f>BW501+BW503</f>
        <v>0</v>
      </c>
      <c r="BX500" s="31">
        <f t="shared" si="1459"/>
        <v>577</v>
      </c>
      <c r="BY500" s="31">
        <f t="shared" si="1460"/>
        <v>0</v>
      </c>
      <c r="BZ500" s="31">
        <f t="shared" si="1461"/>
        <v>0</v>
      </c>
      <c r="CA500" s="31">
        <f>CA501+CA503</f>
        <v>0</v>
      </c>
      <c r="CB500" s="31">
        <f>CB501+CB503</f>
        <v>0</v>
      </c>
      <c r="CC500" s="31">
        <f>CC501+CC503</f>
        <v>0</v>
      </c>
      <c r="CD500" s="31">
        <f t="shared" si="1503"/>
        <v>577</v>
      </c>
      <c r="CE500" s="31">
        <f t="shared" si="1504"/>
        <v>0</v>
      </c>
      <c r="CF500" s="31">
        <f t="shared" si="1505"/>
        <v>0</v>
      </c>
      <c r="CG500" s="31">
        <f>CG501+CG503</f>
        <v>0</v>
      </c>
      <c r="CH500" s="24"/>
      <c r="CI500" s="40"/>
      <c r="CM500" s="1" t="s">
        <v>29</v>
      </c>
    </row>
    <row r="501" ht="15" hidden="1">
      <c r="A501" s="16" t="s">
        <v>325</v>
      </c>
      <c r="B501" s="17">
        <v>610</v>
      </c>
      <c r="C501" s="16"/>
      <c r="D501" s="16"/>
      <c r="E501" s="39" t="s">
        <v>104</v>
      </c>
      <c r="F501" s="31">
        <f>F502</f>
        <v>0</v>
      </c>
      <c r="G501" s="31">
        <f>G502</f>
        <v>0</v>
      </c>
      <c r="H501" s="31">
        <f>H502</f>
        <v>0</v>
      </c>
      <c r="I501" s="31">
        <f>I502</f>
        <v>0</v>
      </c>
      <c r="J501" s="31">
        <f>J502</f>
        <v>0</v>
      </c>
      <c r="K501" s="31">
        <f>K502</f>
        <v>0</v>
      </c>
      <c r="L501" s="31">
        <f t="shared" si="1426"/>
        <v>0</v>
      </c>
      <c r="M501" s="31">
        <f t="shared" si="1427"/>
        <v>0</v>
      </c>
      <c r="N501" s="31">
        <f t="shared" si="1428"/>
        <v>0</v>
      </c>
      <c r="O501" s="31">
        <f>O502</f>
        <v>0</v>
      </c>
      <c r="P501" s="31">
        <f>P502</f>
        <v>0</v>
      </c>
      <c r="Q501" s="31">
        <f>Q502</f>
        <v>0</v>
      </c>
      <c r="R501" s="31">
        <f t="shared" si="1429"/>
        <v>0</v>
      </c>
      <c r="S501" s="31">
        <f t="shared" si="1430"/>
        <v>0</v>
      </c>
      <c r="T501" s="31">
        <f t="shared" si="1431"/>
        <v>0</v>
      </c>
      <c r="U501" s="31">
        <f>U502</f>
        <v>0</v>
      </c>
      <c r="V501" s="31">
        <f>V502</f>
        <v>0</v>
      </c>
      <c r="W501" s="31">
        <f>W502</f>
        <v>0</v>
      </c>
      <c r="X501" s="31">
        <f t="shared" si="1432"/>
        <v>0</v>
      </c>
      <c r="Y501" s="31">
        <f t="shared" si="1433"/>
        <v>0</v>
      </c>
      <c r="Z501" s="31">
        <f t="shared" si="1434"/>
        <v>0</v>
      </c>
      <c r="AA501" s="31">
        <f>AA502</f>
        <v>0</v>
      </c>
      <c r="AB501" s="31">
        <f>AB502</f>
        <v>0</v>
      </c>
      <c r="AC501" s="31">
        <f>AC502</f>
        <v>0</v>
      </c>
      <c r="AD501" s="31">
        <f t="shared" si="1435"/>
        <v>0</v>
      </c>
      <c r="AE501" s="31">
        <f t="shared" si="1436"/>
        <v>0</v>
      </c>
      <c r="AF501" s="31">
        <f t="shared" si="1437"/>
        <v>0</v>
      </c>
      <c r="AG501" s="31">
        <f>AG502</f>
        <v>0</v>
      </c>
      <c r="AH501" s="31">
        <f>AH502</f>
        <v>0</v>
      </c>
      <c r="AI501" s="31">
        <f>AI502</f>
        <v>0</v>
      </c>
      <c r="AJ501" s="31">
        <f t="shared" si="1438"/>
        <v>0</v>
      </c>
      <c r="AK501" s="31">
        <f t="shared" si="1439"/>
        <v>0</v>
      </c>
      <c r="AL501" s="31">
        <f t="shared" si="1440"/>
        <v>0</v>
      </c>
      <c r="AM501" s="31">
        <f>AM502</f>
        <v>0</v>
      </c>
      <c r="AN501" s="31">
        <f>AN502</f>
        <v>0</v>
      </c>
      <c r="AO501" s="31">
        <f>AO502</f>
        <v>0</v>
      </c>
      <c r="AP501" s="31">
        <f t="shared" si="1441"/>
        <v>0</v>
      </c>
      <c r="AQ501" s="31">
        <f t="shared" si="1442"/>
        <v>0</v>
      </c>
      <c r="AR501" s="31">
        <f t="shared" si="1443"/>
        <v>0</v>
      </c>
      <c r="AS501" s="31">
        <f>AS502</f>
        <v>0</v>
      </c>
      <c r="AT501" s="31">
        <f>AT502</f>
        <v>0</v>
      </c>
      <c r="AU501" s="31">
        <f>AU502</f>
        <v>0</v>
      </c>
      <c r="AV501" s="31">
        <f t="shared" si="1444"/>
        <v>0</v>
      </c>
      <c r="AW501" s="31">
        <f t="shared" si="1445"/>
        <v>0</v>
      </c>
      <c r="AX501" s="31">
        <f t="shared" si="1446"/>
        <v>0</v>
      </c>
      <c r="AY501" s="31">
        <f>AY502</f>
        <v>0</v>
      </c>
      <c r="AZ501" s="31">
        <f>AZ502</f>
        <v>0</v>
      </c>
      <c r="BA501" s="31">
        <f>BA502</f>
        <v>0</v>
      </c>
      <c r="BB501" s="31">
        <f t="shared" si="1447"/>
        <v>0</v>
      </c>
      <c r="BC501" s="31">
        <f t="shared" si="1448"/>
        <v>0</v>
      </c>
      <c r="BD501" s="31">
        <f t="shared" si="1449"/>
        <v>0</v>
      </c>
      <c r="BE501" s="31">
        <f>BE502</f>
        <v>0</v>
      </c>
      <c r="BF501" s="31">
        <f>BF502</f>
        <v>0</v>
      </c>
      <c r="BG501" s="31">
        <f>BG502</f>
        <v>0</v>
      </c>
      <c r="BH501" s="31">
        <f t="shared" si="1450"/>
        <v>0</v>
      </c>
      <c r="BI501" s="31">
        <f t="shared" si="1451"/>
        <v>0</v>
      </c>
      <c r="BJ501" s="31">
        <f t="shared" si="1452"/>
        <v>0</v>
      </c>
      <c r="BK501" s="31">
        <f>BK502</f>
        <v>0</v>
      </c>
      <c r="BL501" s="31">
        <f>BL502</f>
        <v>0</v>
      </c>
      <c r="BM501" s="31">
        <f>BM502</f>
        <v>0</v>
      </c>
      <c r="BN501" s="31">
        <f t="shared" si="1453"/>
        <v>0</v>
      </c>
      <c r="BO501" s="31">
        <f t="shared" si="1454"/>
        <v>0</v>
      </c>
      <c r="BP501" s="31">
        <f t="shared" si="1455"/>
        <v>0</v>
      </c>
      <c r="BQ501" s="31">
        <f>BQ502</f>
        <v>0</v>
      </c>
      <c r="BR501" s="31">
        <f>BR502</f>
        <v>0</v>
      </c>
      <c r="BS501" s="31">
        <f t="shared" si="1456"/>
        <v>0</v>
      </c>
      <c r="BT501" s="31">
        <f t="shared" si="1457"/>
        <v>0</v>
      </c>
      <c r="BU501" s="31">
        <f t="shared" si="1458"/>
        <v>0</v>
      </c>
      <c r="BV501" s="31">
        <f>BV502</f>
        <v>0</v>
      </c>
      <c r="BW501" s="31">
        <f>BW502</f>
        <v>0</v>
      </c>
      <c r="BX501" s="31">
        <f t="shared" si="1459"/>
        <v>0</v>
      </c>
      <c r="BY501" s="31">
        <f t="shared" si="1460"/>
        <v>0</v>
      </c>
      <c r="BZ501" s="31">
        <f t="shared" si="1461"/>
        <v>0</v>
      </c>
      <c r="CA501" s="31">
        <f>CA502</f>
        <v>0</v>
      </c>
      <c r="CB501" s="31">
        <f>CB502</f>
        <v>0</v>
      </c>
      <c r="CC501" s="31">
        <f>CC502</f>
        <v>0</v>
      </c>
      <c r="CD501" s="31">
        <f t="shared" si="1503"/>
        <v>0</v>
      </c>
      <c r="CE501" s="31">
        <f t="shared" si="1504"/>
        <v>0</v>
      </c>
      <c r="CF501" s="31">
        <f t="shared" si="1505"/>
        <v>0</v>
      </c>
      <c r="CG501" s="31">
        <f>CG502</f>
        <v>0</v>
      </c>
      <c r="CH501" s="24">
        <v>0</v>
      </c>
      <c r="CI501" s="40"/>
      <c r="CN501" s="1" t="s">
        <v>30</v>
      </c>
    </row>
    <row r="502" ht="15" hidden="1">
      <c r="A502" s="16" t="s">
        <v>325</v>
      </c>
      <c r="B502" s="17">
        <v>610</v>
      </c>
      <c r="C502" s="16" t="s">
        <v>278</v>
      </c>
      <c r="D502" s="16" t="s">
        <v>42</v>
      </c>
      <c r="E502" s="39" t="s">
        <v>291</v>
      </c>
      <c r="F502" s="31"/>
      <c r="G502" s="31"/>
      <c r="H502" s="31"/>
      <c r="I502" s="31"/>
      <c r="J502" s="31"/>
      <c r="K502" s="31"/>
      <c r="L502" s="31">
        <f t="shared" si="1426"/>
        <v>0</v>
      </c>
      <c r="M502" s="31">
        <f t="shared" si="1427"/>
        <v>0</v>
      </c>
      <c r="N502" s="31">
        <f t="shared" si="1428"/>
        <v>0</v>
      </c>
      <c r="O502" s="31"/>
      <c r="P502" s="31"/>
      <c r="Q502" s="31"/>
      <c r="R502" s="31">
        <f t="shared" si="1429"/>
        <v>0</v>
      </c>
      <c r="S502" s="31">
        <f t="shared" si="1430"/>
        <v>0</v>
      </c>
      <c r="T502" s="31">
        <f t="shared" si="1431"/>
        <v>0</v>
      </c>
      <c r="U502" s="31"/>
      <c r="V502" s="31"/>
      <c r="W502" s="31"/>
      <c r="X502" s="31">
        <f t="shared" si="1432"/>
        <v>0</v>
      </c>
      <c r="Y502" s="31">
        <f t="shared" si="1433"/>
        <v>0</v>
      </c>
      <c r="Z502" s="31">
        <f t="shared" si="1434"/>
        <v>0</v>
      </c>
      <c r="AA502" s="31"/>
      <c r="AB502" s="31"/>
      <c r="AC502" s="31"/>
      <c r="AD502" s="31">
        <f t="shared" si="1435"/>
        <v>0</v>
      </c>
      <c r="AE502" s="31">
        <f t="shared" si="1436"/>
        <v>0</v>
      </c>
      <c r="AF502" s="31">
        <f t="shared" si="1437"/>
        <v>0</v>
      </c>
      <c r="AG502" s="31"/>
      <c r="AH502" s="31"/>
      <c r="AI502" s="31"/>
      <c r="AJ502" s="31">
        <f t="shared" si="1438"/>
        <v>0</v>
      </c>
      <c r="AK502" s="31">
        <f t="shared" si="1439"/>
        <v>0</v>
      </c>
      <c r="AL502" s="31">
        <f t="shared" si="1440"/>
        <v>0</v>
      </c>
      <c r="AM502" s="31"/>
      <c r="AN502" s="31"/>
      <c r="AO502" s="31"/>
      <c r="AP502" s="31">
        <f t="shared" si="1441"/>
        <v>0</v>
      </c>
      <c r="AQ502" s="31">
        <f t="shared" si="1442"/>
        <v>0</v>
      </c>
      <c r="AR502" s="31">
        <f t="shared" si="1443"/>
        <v>0</v>
      </c>
      <c r="AS502" s="31"/>
      <c r="AT502" s="31"/>
      <c r="AU502" s="31"/>
      <c r="AV502" s="31">
        <f t="shared" si="1444"/>
        <v>0</v>
      </c>
      <c r="AW502" s="31">
        <f t="shared" si="1445"/>
        <v>0</v>
      </c>
      <c r="AX502" s="31">
        <f t="shared" si="1446"/>
        <v>0</v>
      </c>
      <c r="AY502" s="31"/>
      <c r="AZ502" s="31"/>
      <c r="BA502" s="31"/>
      <c r="BB502" s="31">
        <f t="shared" si="1447"/>
        <v>0</v>
      </c>
      <c r="BC502" s="31">
        <f t="shared" si="1448"/>
        <v>0</v>
      </c>
      <c r="BD502" s="31">
        <f t="shared" si="1449"/>
        <v>0</v>
      </c>
      <c r="BE502" s="31"/>
      <c r="BF502" s="31"/>
      <c r="BG502" s="31"/>
      <c r="BH502" s="31">
        <f t="shared" si="1450"/>
        <v>0</v>
      </c>
      <c r="BI502" s="31">
        <f t="shared" si="1451"/>
        <v>0</v>
      </c>
      <c r="BJ502" s="31">
        <f t="shared" si="1452"/>
        <v>0</v>
      </c>
      <c r="BK502" s="31"/>
      <c r="BL502" s="31"/>
      <c r="BM502" s="31"/>
      <c r="BN502" s="31">
        <f t="shared" si="1453"/>
        <v>0</v>
      </c>
      <c r="BO502" s="31">
        <f t="shared" si="1454"/>
        <v>0</v>
      </c>
      <c r="BP502" s="31">
        <f t="shared" si="1455"/>
        <v>0</v>
      </c>
      <c r="BQ502" s="31"/>
      <c r="BR502" s="31"/>
      <c r="BS502" s="31">
        <f t="shared" si="1456"/>
        <v>0</v>
      </c>
      <c r="BT502" s="31">
        <f t="shared" si="1457"/>
        <v>0</v>
      </c>
      <c r="BU502" s="31">
        <f t="shared" si="1458"/>
        <v>0</v>
      </c>
      <c r="BV502" s="31"/>
      <c r="BW502" s="31"/>
      <c r="BX502" s="31">
        <f t="shared" si="1459"/>
        <v>0</v>
      </c>
      <c r="BY502" s="31">
        <f t="shared" si="1460"/>
        <v>0</v>
      </c>
      <c r="BZ502" s="31">
        <f t="shared" si="1461"/>
        <v>0</v>
      </c>
      <c r="CA502" s="31"/>
      <c r="CB502" s="31"/>
      <c r="CC502" s="31"/>
      <c r="CD502" s="31">
        <f t="shared" si="1503"/>
        <v>0</v>
      </c>
      <c r="CE502" s="31">
        <f t="shared" si="1504"/>
        <v>0</v>
      </c>
      <c r="CF502" s="31">
        <f t="shared" si="1505"/>
        <v>0</v>
      </c>
      <c r="CG502" s="31"/>
      <c r="CH502" s="24">
        <v>0</v>
      </c>
      <c r="CI502" s="40"/>
    </row>
    <row r="503" ht="15">
      <c r="A503" s="16" t="s">
        <v>325</v>
      </c>
      <c r="B503" s="17">
        <v>620</v>
      </c>
      <c r="C503" s="16"/>
      <c r="D503" s="16"/>
      <c r="E503" s="39" t="s">
        <v>46</v>
      </c>
      <c r="F503" s="31">
        <f>F504</f>
        <v>577</v>
      </c>
      <c r="G503" s="31">
        <f>G504</f>
        <v>0</v>
      </c>
      <c r="H503" s="31">
        <f>H504</f>
        <v>0</v>
      </c>
      <c r="I503" s="31">
        <f>I504</f>
        <v>0</v>
      </c>
      <c r="J503" s="31">
        <f>J504</f>
        <v>0</v>
      </c>
      <c r="K503" s="31">
        <f>K504</f>
        <v>0</v>
      </c>
      <c r="L503" s="31">
        <f t="shared" si="1426"/>
        <v>577</v>
      </c>
      <c r="M503" s="31">
        <f t="shared" si="1427"/>
        <v>0</v>
      </c>
      <c r="N503" s="31">
        <f t="shared" si="1428"/>
        <v>0</v>
      </c>
      <c r="O503" s="31">
        <f>O504</f>
        <v>0</v>
      </c>
      <c r="P503" s="31">
        <f>P504</f>
        <v>0</v>
      </c>
      <c r="Q503" s="31">
        <f>Q504</f>
        <v>0</v>
      </c>
      <c r="R503" s="31">
        <f t="shared" si="1429"/>
        <v>577</v>
      </c>
      <c r="S503" s="31">
        <f t="shared" si="1430"/>
        <v>0</v>
      </c>
      <c r="T503" s="31">
        <f t="shared" si="1431"/>
        <v>0</v>
      </c>
      <c r="U503" s="31">
        <f>U504</f>
        <v>0</v>
      </c>
      <c r="V503" s="31">
        <f>V504</f>
        <v>0</v>
      </c>
      <c r="W503" s="31">
        <f>W504</f>
        <v>0</v>
      </c>
      <c r="X503" s="31">
        <f t="shared" si="1432"/>
        <v>577</v>
      </c>
      <c r="Y503" s="31">
        <f t="shared" si="1433"/>
        <v>0</v>
      </c>
      <c r="Z503" s="31">
        <f t="shared" si="1434"/>
        <v>0</v>
      </c>
      <c r="AA503" s="31">
        <f>AA504</f>
        <v>0</v>
      </c>
      <c r="AB503" s="31">
        <f>AB504</f>
        <v>0</v>
      </c>
      <c r="AC503" s="31">
        <f>AC504</f>
        <v>0</v>
      </c>
      <c r="AD503" s="31">
        <f t="shared" si="1435"/>
        <v>577</v>
      </c>
      <c r="AE503" s="31">
        <f t="shared" si="1436"/>
        <v>0</v>
      </c>
      <c r="AF503" s="31">
        <f t="shared" si="1437"/>
        <v>0</v>
      </c>
      <c r="AG503" s="31">
        <f>AG504</f>
        <v>0</v>
      </c>
      <c r="AH503" s="31">
        <f>AH504</f>
        <v>0</v>
      </c>
      <c r="AI503" s="31">
        <f>AI504</f>
        <v>0</v>
      </c>
      <c r="AJ503" s="31">
        <f t="shared" si="1438"/>
        <v>577</v>
      </c>
      <c r="AK503" s="31">
        <f t="shared" si="1439"/>
        <v>0</v>
      </c>
      <c r="AL503" s="31">
        <f t="shared" si="1440"/>
        <v>0</v>
      </c>
      <c r="AM503" s="31">
        <f>AM504</f>
        <v>0</v>
      </c>
      <c r="AN503" s="31">
        <f>AN504</f>
        <v>0</v>
      </c>
      <c r="AO503" s="31">
        <f>AO504</f>
        <v>0</v>
      </c>
      <c r="AP503" s="31">
        <f t="shared" si="1441"/>
        <v>577</v>
      </c>
      <c r="AQ503" s="31">
        <f t="shared" si="1442"/>
        <v>0</v>
      </c>
      <c r="AR503" s="31">
        <f t="shared" si="1443"/>
        <v>0</v>
      </c>
      <c r="AS503" s="31">
        <f>AS504</f>
        <v>0</v>
      </c>
      <c r="AT503" s="31">
        <f>AT504</f>
        <v>0</v>
      </c>
      <c r="AU503" s="31">
        <f>AU504</f>
        <v>0</v>
      </c>
      <c r="AV503" s="31">
        <f t="shared" si="1444"/>
        <v>577</v>
      </c>
      <c r="AW503" s="31">
        <f t="shared" si="1445"/>
        <v>0</v>
      </c>
      <c r="AX503" s="31">
        <f t="shared" si="1446"/>
        <v>0</v>
      </c>
      <c r="AY503" s="31">
        <f>AY504</f>
        <v>0</v>
      </c>
      <c r="AZ503" s="31">
        <f>AZ504</f>
        <v>0</v>
      </c>
      <c r="BA503" s="31">
        <f>BA504</f>
        <v>0</v>
      </c>
      <c r="BB503" s="31">
        <f t="shared" si="1447"/>
        <v>577</v>
      </c>
      <c r="BC503" s="31">
        <f t="shared" si="1448"/>
        <v>0</v>
      </c>
      <c r="BD503" s="31">
        <f t="shared" si="1449"/>
        <v>0</v>
      </c>
      <c r="BE503" s="31">
        <f>BE504</f>
        <v>0</v>
      </c>
      <c r="BF503" s="31">
        <f>BF504</f>
        <v>0</v>
      </c>
      <c r="BG503" s="31">
        <f>BG504</f>
        <v>0</v>
      </c>
      <c r="BH503" s="31">
        <f t="shared" si="1450"/>
        <v>577</v>
      </c>
      <c r="BI503" s="31">
        <f t="shared" si="1451"/>
        <v>0</v>
      </c>
      <c r="BJ503" s="31">
        <f t="shared" si="1452"/>
        <v>0</v>
      </c>
      <c r="BK503" s="31">
        <f>BK504</f>
        <v>0</v>
      </c>
      <c r="BL503" s="31">
        <f>BL504</f>
        <v>0</v>
      </c>
      <c r="BM503" s="31">
        <f>BM504</f>
        <v>0</v>
      </c>
      <c r="BN503" s="31">
        <f t="shared" si="1453"/>
        <v>577</v>
      </c>
      <c r="BO503" s="31">
        <f t="shared" si="1454"/>
        <v>0</v>
      </c>
      <c r="BP503" s="31">
        <f t="shared" si="1455"/>
        <v>0</v>
      </c>
      <c r="BQ503" s="31">
        <f>BQ504</f>
        <v>0</v>
      </c>
      <c r="BR503" s="31">
        <f>BR504</f>
        <v>0</v>
      </c>
      <c r="BS503" s="31">
        <f t="shared" si="1456"/>
        <v>577</v>
      </c>
      <c r="BT503" s="31">
        <f t="shared" si="1457"/>
        <v>0</v>
      </c>
      <c r="BU503" s="31">
        <f t="shared" si="1458"/>
        <v>0</v>
      </c>
      <c r="BV503" s="31">
        <f>BV504</f>
        <v>0</v>
      </c>
      <c r="BW503" s="31">
        <f>BW504</f>
        <v>0</v>
      </c>
      <c r="BX503" s="31">
        <f t="shared" si="1459"/>
        <v>577</v>
      </c>
      <c r="BY503" s="31">
        <f t="shared" si="1460"/>
        <v>0</v>
      </c>
      <c r="BZ503" s="31">
        <f t="shared" si="1461"/>
        <v>0</v>
      </c>
      <c r="CA503" s="31">
        <f>CA504</f>
        <v>0</v>
      </c>
      <c r="CB503" s="31">
        <f>CB504</f>
        <v>0</v>
      </c>
      <c r="CC503" s="31">
        <f>CC504</f>
        <v>0</v>
      </c>
      <c r="CD503" s="31">
        <f t="shared" si="1503"/>
        <v>577</v>
      </c>
      <c r="CE503" s="31">
        <f t="shared" si="1504"/>
        <v>0</v>
      </c>
      <c r="CF503" s="31">
        <f t="shared" si="1505"/>
        <v>0</v>
      </c>
      <c r="CG503" s="31">
        <f>CG504</f>
        <v>0</v>
      </c>
      <c r="CH503" s="24"/>
      <c r="CI503" s="40"/>
      <c r="CN503" s="1" t="s">
        <v>30</v>
      </c>
    </row>
    <row r="504" ht="15">
      <c r="A504" s="16" t="s">
        <v>325</v>
      </c>
      <c r="B504" s="17">
        <v>620</v>
      </c>
      <c r="C504" s="16" t="s">
        <v>278</v>
      </c>
      <c r="D504" s="16" t="s">
        <v>42</v>
      </c>
      <c r="E504" s="39" t="s">
        <v>291</v>
      </c>
      <c r="F504" s="31">
        <v>577</v>
      </c>
      <c r="G504" s="31"/>
      <c r="H504" s="31"/>
      <c r="I504" s="31"/>
      <c r="J504" s="31"/>
      <c r="K504" s="31"/>
      <c r="L504" s="31">
        <f t="shared" si="1426"/>
        <v>577</v>
      </c>
      <c r="M504" s="31">
        <f t="shared" si="1427"/>
        <v>0</v>
      </c>
      <c r="N504" s="31">
        <f t="shared" si="1428"/>
        <v>0</v>
      </c>
      <c r="O504" s="31"/>
      <c r="P504" s="31"/>
      <c r="Q504" s="31"/>
      <c r="R504" s="31">
        <f t="shared" si="1429"/>
        <v>577</v>
      </c>
      <c r="S504" s="31">
        <f t="shared" si="1430"/>
        <v>0</v>
      </c>
      <c r="T504" s="31">
        <f t="shared" si="1431"/>
        <v>0</v>
      </c>
      <c r="U504" s="31"/>
      <c r="V504" s="31"/>
      <c r="W504" s="31"/>
      <c r="X504" s="31">
        <f t="shared" si="1432"/>
        <v>577</v>
      </c>
      <c r="Y504" s="31">
        <f t="shared" si="1433"/>
        <v>0</v>
      </c>
      <c r="Z504" s="31">
        <f t="shared" si="1434"/>
        <v>0</v>
      </c>
      <c r="AA504" s="31"/>
      <c r="AB504" s="31"/>
      <c r="AC504" s="31"/>
      <c r="AD504" s="31">
        <f t="shared" si="1435"/>
        <v>577</v>
      </c>
      <c r="AE504" s="31">
        <f t="shared" si="1436"/>
        <v>0</v>
      </c>
      <c r="AF504" s="31">
        <f t="shared" si="1437"/>
        <v>0</v>
      </c>
      <c r="AG504" s="31"/>
      <c r="AH504" s="31"/>
      <c r="AI504" s="31"/>
      <c r="AJ504" s="31">
        <f t="shared" si="1438"/>
        <v>577</v>
      </c>
      <c r="AK504" s="31">
        <f t="shared" si="1439"/>
        <v>0</v>
      </c>
      <c r="AL504" s="31">
        <f t="shared" si="1440"/>
        <v>0</v>
      </c>
      <c r="AM504" s="31"/>
      <c r="AN504" s="31"/>
      <c r="AO504" s="31"/>
      <c r="AP504" s="31">
        <f t="shared" si="1441"/>
        <v>577</v>
      </c>
      <c r="AQ504" s="31">
        <f t="shared" si="1442"/>
        <v>0</v>
      </c>
      <c r="AR504" s="31">
        <f t="shared" si="1443"/>
        <v>0</v>
      </c>
      <c r="AS504" s="31"/>
      <c r="AT504" s="31"/>
      <c r="AU504" s="31"/>
      <c r="AV504" s="31">
        <f t="shared" si="1444"/>
        <v>577</v>
      </c>
      <c r="AW504" s="31">
        <f t="shared" si="1445"/>
        <v>0</v>
      </c>
      <c r="AX504" s="31">
        <f t="shared" si="1446"/>
        <v>0</v>
      </c>
      <c r="AY504" s="31"/>
      <c r="AZ504" s="31"/>
      <c r="BA504" s="31"/>
      <c r="BB504" s="31">
        <f t="shared" si="1447"/>
        <v>577</v>
      </c>
      <c r="BC504" s="31">
        <f t="shared" si="1448"/>
        <v>0</v>
      </c>
      <c r="BD504" s="31">
        <f t="shared" si="1449"/>
        <v>0</v>
      </c>
      <c r="BE504" s="31"/>
      <c r="BF504" s="31"/>
      <c r="BG504" s="31"/>
      <c r="BH504" s="31">
        <f t="shared" si="1450"/>
        <v>577</v>
      </c>
      <c r="BI504" s="31">
        <f t="shared" si="1451"/>
        <v>0</v>
      </c>
      <c r="BJ504" s="31">
        <f t="shared" si="1452"/>
        <v>0</v>
      </c>
      <c r="BK504" s="31"/>
      <c r="BL504" s="31"/>
      <c r="BM504" s="31"/>
      <c r="BN504" s="31">
        <f t="shared" si="1453"/>
        <v>577</v>
      </c>
      <c r="BO504" s="31">
        <f t="shared" si="1454"/>
        <v>0</v>
      </c>
      <c r="BP504" s="31">
        <f t="shared" si="1455"/>
        <v>0</v>
      </c>
      <c r="BQ504" s="31"/>
      <c r="BR504" s="31"/>
      <c r="BS504" s="31">
        <f t="shared" si="1456"/>
        <v>577</v>
      </c>
      <c r="BT504" s="31">
        <f t="shared" si="1457"/>
        <v>0</v>
      </c>
      <c r="BU504" s="31">
        <f t="shared" si="1458"/>
        <v>0</v>
      </c>
      <c r="BV504" s="31"/>
      <c r="BW504" s="31"/>
      <c r="BX504" s="31">
        <f t="shared" si="1459"/>
        <v>577</v>
      </c>
      <c r="BY504" s="31">
        <f t="shared" si="1460"/>
        <v>0</v>
      </c>
      <c r="BZ504" s="31">
        <f t="shared" si="1461"/>
        <v>0</v>
      </c>
      <c r="CA504" s="31"/>
      <c r="CB504" s="31"/>
      <c r="CC504" s="31"/>
      <c r="CD504" s="31">
        <f t="shared" si="1503"/>
        <v>577</v>
      </c>
      <c r="CE504" s="31">
        <f t="shared" si="1504"/>
        <v>0</v>
      </c>
      <c r="CF504" s="31">
        <f t="shared" si="1505"/>
        <v>0</v>
      </c>
      <c r="CG504" s="31"/>
      <c r="CH504" s="24"/>
      <c r="CI504" s="40"/>
    </row>
    <row r="505" ht="29.850000000000001">
      <c r="A505" s="16" t="s">
        <v>326</v>
      </c>
      <c r="B505" s="17"/>
      <c r="C505" s="16"/>
      <c r="D505" s="16"/>
      <c r="E505" s="39" t="s">
        <v>327</v>
      </c>
      <c r="F505" s="31">
        <f>F506+F510+F514</f>
        <v>83206.600000000006</v>
      </c>
      <c r="G505" s="31">
        <f>G506+G510+G514</f>
        <v>83206.600000000006</v>
      </c>
      <c r="H505" s="31">
        <f>H506+H510+H514</f>
        <v>83206.600000000006</v>
      </c>
      <c r="I505" s="31">
        <f>I506+I510+I514</f>
        <v>0</v>
      </c>
      <c r="J505" s="31">
        <f>J506+J510+J514</f>
        <v>0</v>
      </c>
      <c r="K505" s="31">
        <f>K506+K510+K514</f>
        <v>0</v>
      </c>
      <c r="L505" s="31">
        <f t="shared" si="1426"/>
        <v>83206.600000000006</v>
      </c>
      <c r="M505" s="31">
        <f t="shared" si="1427"/>
        <v>83206.600000000006</v>
      </c>
      <c r="N505" s="31">
        <f t="shared" si="1428"/>
        <v>83206.600000000006</v>
      </c>
      <c r="O505" s="31">
        <f>O506+O510+O514</f>
        <v>0</v>
      </c>
      <c r="P505" s="31">
        <f>P506+P510+P514</f>
        <v>0</v>
      </c>
      <c r="Q505" s="31">
        <f>Q506+Q510+Q514</f>
        <v>0</v>
      </c>
      <c r="R505" s="31">
        <f t="shared" si="1429"/>
        <v>83206.600000000006</v>
      </c>
      <c r="S505" s="31">
        <f t="shared" si="1430"/>
        <v>83206.600000000006</v>
      </c>
      <c r="T505" s="31">
        <f t="shared" si="1431"/>
        <v>83206.600000000006</v>
      </c>
      <c r="U505" s="31">
        <f>U506+U510+U514</f>
        <v>0</v>
      </c>
      <c r="V505" s="31">
        <f>V506+V510+V514</f>
        <v>0</v>
      </c>
      <c r="W505" s="31">
        <f>W506+W510+W514</f>
        <v>0</v>
      </c>
      <c r="X505" s="31">
        <f t="shared" si="1432"/>
        <v>83206.600000000006</v>
      </c>
      <c r="Y505" s="31">
        <f t="shared" si="1433"/>
        <v>83206.600000000006</v>
      </c>
      <c r="Z505" s="31">
        <f t="shared" si="1434"/>
        <v>83206.600000000006</v>
      </c>
      <c r="AA505" s="31">
        <f>AA506+AA510+AA514</f>
        <v>0</v>
      </c>
      <c r="AB505" s="31">
        <f>AB506+AB510+AB514</f>
        <v>0</v>
      </c>
      <c r="AC505" s="31">
        <f>AC506+AC510+AC514</f>
        <v>0</v>
      </c>
      <c r="AD505" s="31">
        <f t="shared" si="1435"/>
        <v>83206.600000000006</v>
      </c>
      <c r="AE505" s="31">
        <f t="shared" si="1436"/>
        <v>83206.600000000006</v>
      </c>
      <c r="AF505" s="31">
        <f t="shared" si="1437"/>
        <v>83206.600000000006</v>
      </c>
      <c r="AG505" s="31">
        <f>AG506+AG510+AG514</f>
        <v>0</v>
      </c>
      <c r="AH505" s="31">
        <f>AH506+AH510+AH514</f>
        <v>0</v>
      </c>
      <c r="AI505" s="31">
        <f>AI506+AI510+AI514</f>
        <v>0</v>
      </c>
      <c r="AJ505" s="31">
        <f t="shared" si="1438"/>
        <v>83206.600000000006</v>
      </c>
      <c r="AK505" s="31">
        <f t="shared" si="1439"/>
        <v>83206.600000000006</v>
      </c>
      <c r="AL505" s="31">
        <f t="shared" si="1440"/>
        <v>83206.600000000006</v>
      </c>
      <c r="AM505" s="31">
        <f>AM506+AM510+AM514</f>
        <v>0</v>
      </c>
      <c r="AN505" s="31">
        <f>AN506+AN510+AN514</f>
        <v>0</v>
      </c>
      <c r="AO505" s="31">
        <f>AO506+AO510+AO514</f>
        <v>0</v>
      </c>
      <c r="AP505" s="31">
        <f t="shared" si="1441"/>
        <v>83206.600000000006</v>
      </c>
      <c r="AQ505" s="31">
        <f t="shared" si="1442"/>
        <v>83206.600000000006</v>
      </c>
      <c r="AR505" s="31">
        <f t="shared" si="1443"/>
        <v>83206.600000000006</v>
      </c>
      <c r="AS505" s="31">
        <f>AS506+AS510+AS514</f>
        <v>0</v>
      </c>
      <c r="AT505" s="31">
        <f>AT506+AT510+AT514</f>
        <v>0</v>
      </c>
      <c r="AU505" s="31">
        <f>AU506+AU510+AU514</f>
        <v>0</v>
      </c>
      <c r="AV505" s="31">
        <f t="shared" si="1444"/>
        <v>83206.600000000006</v>
      </c>
      <c r="AW505" s="31">
        <f t="shared" si="1445"/>
        <v>83206.600000000006</v>
      </c>
      <c r="AX505" s="31">
        <f t="shared" si="1446"/>
        <v>83206.600000000006</v>
      </c>
      <c r="AY505" s="31">
        <f>AY506+AY510+AY514</f>
        <v>0</v>
      </c>
      <c r="AZ505" s="31">
        <f>AZ506+AZ510+AZ514</f>
        <v>0</v>
      </c>
      <c r="BA505" s="31">
        <f>BA506+BA510+BA514</f>
        <v>0</v>
      </c>
      <c r="BB505" s="31">
        <f t="shared" si="1447"/>
        <v>83206.600000000006</v>
      </c>
      <c r="BC505" s="31">
        <f t="shared" si="1448"/>
        <v>83206.600000000006</v>
      </c>
      <c r="BD505" s="31">
        <f t="shared" si="1449"/>
        <v>83206.600000000006</v>
      </c>
      <c r="BE505" s="31">
        <f>BE506+BE510+BE514</f>
        <v>0</v>
      </c>
      <c r="BF505" s="31">
        <f>BF506+BF510+BF514</f>
        <v>0</v>
      </c>
      <c r="BG505" s="31">
        <f>BG506+BG510+BG514</f>
        <v>0</v>
      </c>
      <c r="BH505" s="31">
        <f t="shared" si="1450"/>
        <v>83206.600000000006</v>
      </c>
      <c r="BI505" s="31">
        <f t="shared" si="1451"/>
        <v>83206.600000000006</v>
      </c>
      <c r="BJ505" s="31">
        <f t="shared" si="1452"/>
        <v>83206.600000000006</v>
      </c>
      <c r="BK505" s="31">
        <f>BK506+BK510+BK514</f>
        <v>0</v>
      </c>
      <c r="BL505" s="31">
        <f>BL506+BL510+BL514</f>
        <v>0</v>
      </c>
      <c r="BM505" s="31">
        <f>BM506+BM510+BM514</f>
        <v>0</v>
      </c>
      <c r="BN505" s="31">
        <f t="shared" si="1453"/>
        <v>83206.600000000006</v>
      </c>
      <c r="BO505" s="31">
        <f t="shared" si="1454"/>
        <v>83206.600000000006</v>
      </c>
      <c r="BP505" s="31">
        <f t="shared" si="1455"/>
        <v>83206.600000000006</v>
      </c>
      <c r="BQ505" s="31">
        <f>BQ506+BQ510+BQ514</f>
        <v>0</v>
      </c>
      <c r="BR505" s="31">
        <f>BR506+BR510+BR514</f>
        <v>0</v>
      </c>
      <c r="BS505" s="31">
        <f t="shared" si="1456"/>
        <v>83206.600000000006</v>
      </c>
      <c r="BT505" s="31">
        <f t="shared" si="1457"/>
        <v>83206.600000000006</v>
      </c>
      <c r="BU505" s="31">
        <f t="shared" si="1458"/>
        <v>83206.600000000006</v>
      </c>
      <c r="BV505" s="31">
        <f>BV506+BV510+BV514</f>
        <v>0</v>
      </c>
      <c r="BW505" s="31">
        <f>BW506+BW510+BW514</f>
        <v>0</v>
      </c>
      <c r="BX505" s="31">
        <f t="shared" si="1459"/>
        <v>83206.600000000006</v>
      </c>
      <c r="BY505" s="31">
        <f t="shared" si="1460"/>
        <v>83206.600000000006</v>
      </c>
      <c r="BZ505" s="31">
        <f t="shared" si="1461"/>
        <v>83206.600000000006</v>
      </c>
      <c r="CA505" s="31">
        <f>CA506+CA510+CA514</f>
        <v>0</v>
      </c>
      <c r="CB505" s="31">
        <f>CB506+CB510+CB514</f>
        <v>0</v>
      </c>
      <c r="CC505" s="31">
        <f>CC506+CC510+CC514</f>
        <v>0</v>
      </c>
      <c r="CD505" s="31">
        <f t="shared" si="1503"/>
        <v>83206.600000000006</v>
      </c>
      <c r="CE505" s="31">
        <f t="shared" si="1504"/>
        <v>83206.600000000006</v>
      </c>
      <c r="CF505" s="31">
        <f t="shared" si="1505"/>
        <v>83206.600000000006</v>
      </c>
      <c r="CG505" s="31">
        <f>CG506+CG510+CG514</f>
        <v>0</v>
      </c>
      <c r="CH505" s="24"/>
      <c r="CI505" s="40"/>
      <c r="CL505" s="1" t="s">
        <v>28</v>
      </c>
    </row>
    <row r="506" ht="99.5">
      <c r="A506" s="16" t="s">
        <v>328</v>
      </c>
      <c r="B506" s="17"/>
      <c r="C506" s="16"/>
      <c r="D506" s="16"/>
      <c r="E506" s="39" t="s">
        <v>329</v>
      </c>
      <c r="F506" s="31">
        <f t="shared" ref="F506:F516" si="1506">F507</f>
        <v>806.60000000000002</v>
      </c>
      <c r="G506" s="31">
        <f t="shared" ref="G506:G516" si="1507">G507</f>
        <v>806.60000000000002</v>
      </c>
      <c r="H506" s="31">
        <f t="shared" ref="H506:H516" si="1508">H507</f>
        <v>806.60000000000002</v>
      </c>
      <c r="I506" s="31">
        <f t="shared" ref="I506:I516" si="1509">I507</f>
        <v>0</v>
      </c>
      <c r="J506" s="31">
        <f t="shared" ref="J506:J516" si="1510">J507</f>
        <v>0</v>
      </c>
      <c r="K506" s="31">
        <f t="shared" ref="K506:K516" si="1511">K507</f>
        <v>0</v>
      </c>
      <c r="L506" s="31">
        <f t="shared" si="1426"/>
        <v>806.60000000000002</v>
      </c>
      <c r="M506" s="31">
        <f t="shared" si="1427"/>
        <v>806.60000000000002</v>
      </c>
      <c r="N506" s="31">
        <f t="shared" si="1428"/>
        <v>806.60000000000002</v>
      </c>
      <c r="O506" s="31">
        <f t="shared" ref="O506:O516" si="1512">O507</f>
        <v>0</v>
      </c>
      <c r="P506" s="31">
        <f t="shared" ref="P506:P516" si="1513">P507</f>
        <v>0</v>
      </c>
      <c r="Q506" s="31">
        <f t="shared" ref="Q506:Q516" si="1514">Q507</f>
        <v>0</v>
      </c>
      <c r="R506" s="31">
        <f t="shared" si="1429"/>
        <v>806.60000000000002</v>
      </c>
      <c r="S506" s="31">
        <f t="shared" si="1430"/>
        <v>806.60000000000002</v>
      </c>
      <c r="T506" s="31">
        <f t="shared" si="1431"/>
        <v>806.60000000000002</v>
      </c>
      <c r="U506" s="31">
        <f t="shared" ref="U506:U516" si="1515">U507</f>
        <v>0</v>
      </c>
      <c r="V506" s="31">
        <f t="shared" ref="V506:V516" si="1516">V507</f>
        <v>0</v>
      </c>
      <c r="W506" s="31">
        <f t="shared" ref="W506:W516" si="1517">W507</f>
        <v>0</v>
      </c>
      <c r="X506" s="31">
        <f t="shared" si="1432"/>
        <v>806.60000000000002</v>
      </c>
      <c r="Y506" s="31">
        <f t="shared" si="1433"/>
        <v>806.60000000000002</v>
      </c>
      <c r="Z506" s="31">
        <f t="shared" si="1434"/>
        <v>806.60000000000002</v>
      </c>
      <c r="AA506" s="31">
        <f t="shared" ref="AA506:AA516" si="1518">AA507</f>
        <v>0</v>
      </c>
      <c r="AB506" s="31">
        <f t="shared" ref="AB506:AB516" si="1519">AB507</f>
        <v>0</v>
      </c>
      <c r="AC506" s="31">
        <f t="shared" ref="AC506:AC516" si="1520">AC507</f>
        <v>0</v>
      </c>
      <c r="AD506" s="31">
        <f t="shared" si="1435"/>
        <v>806.60000000000002</v>
      </c>
      <c r="AE506" s="31">
        <f t="shared" si="1436"/>
        <v>806.60000000000002</v>
      </c>
      <c r="AF506" s="31">
        <f t="shared" si="1437"/>
        <v>806.60000000000002</v>
      </c>
      <c r="AG506" s="31">
        <f t="shared" ref="AG506:AG516" si="1521">AG507</f>
        <v>0</v>
      </c>
      <c r="AH506" s="31">
        <f t="shared" ref="AH506:AH516" si="1522">AH507</f>
        <v>0</v>
      </c>
      <c r="AI506" s="31">
        <f t="shared" ref="AI506:AI516" si="1523">AI507</f>
        <v>0</v>
      </c>
      <c r="AJ506" s="31">
        <f t="shared" si="1438"/>
        <v>806.60000000000002</v>
      </c>
      <c r="AK506" s="31">
        <f t="shared" si="1439"/>
        <v>806.60000000000002</v>
      </c>
      <c r="AL506" s="31">
        <f t="shared" si="1440"/>
        <v>806.60000000000002</v>
      </c>
      <c r="AM506" s="31">
        <f t="shared" ref="AM506:AM516" si="1524">AM507</f>
        <v>0</v>
      </c>
      <c r="AN506" s="31">
        <f t="shared" ref="AN506:AN516" si="1525">AN507</f>
        <v>0</v>
      </c>
      <c r="AO506" s="31">
        <f t="shared" ref="AO506:AO516" si="1526">AO507</f>
        <v>0</v>
      </c>
      <c r="AP506" s="31">
        <f t="shared" si="1441"/>
        <v>806.60000000000002</v>
      </c>
      <c r="AQ506" s="31">
        <f t="shared" si="1442"/>
        <v>806.60000000000002</v>
      </c>
      <c r="AR506" s="31">
        <f t="shared" si="1443"/>
        <v>806.60000000000002</v>
      </c>
      <c r="AS506" s="31">
        <f t="shared" ref="AS506:AS516" si="1527">AS507</f>
        <v>0</v>
      </c>
      <c r="AT506" s="31">
        <f t="shared" ref="AT506:AT516" si="1528">AT507</f>
        <v>0</v>
      </c>
      <c r="AU506" s="31">
        <f t="shared" ref="AU506:AU516" si="1529">AU507</f>
        <v>0</v>
      </c>
      <c r="AV506" s="31">
        <f t="shared" si="1444"/>
        <v>806.60000000000002</v>
      </c>
      <c r="AW506" s="31">
        <f t="shared" si="1445"/>
        <v>806.60000000000002</v>
      </c>
      <c r="AX506" s="31">
        <f t="shared" si="1446"/>
        <v>806.60000000000002</v>
      </c>
      <c r="AY506" s="31">
        <f t="shared" ref="AY506:AY516" si="1530">AY507</f>
        <v>0</v>
      </c>
      <c r="AZ506" s="31">
        <f t="shared" ref="AZ506:AZ516" si="1531">AZ507</f>
        <v>0</v>
      </c>
      <c r="BA506" s="31">
        <f t="shared" ref="BA506:BA516" si="1532">BA507</f>
        <v>0</v>
      </c>
      <c r="BB506" s="31">
        <f t="shared" si="1447"/>
        <v>806.60000000000002</v>
      </c>
      <c r="BC506" s="31">
        <f t="shared" si="1448"/>
        <v>806.60000000000002</v>
      </c>
      <c r="BD506" s="31">
        <f t="shared" si="1449"/>
        <v>806.60000000000002</v>
      </c>
      <c r="BE506" s="31">
        <f t="shared" ref="BE506:BE516" si="1533">BE507</f>
        <v>0</v>
      </c>
      <c r="BF506" s="31">
        <f t="shared" ref="BF506:BF516" si="1534">BF507</f>
        <v>0</v>
      </c>
      <c r="BG506" s="31">
        <f t="shared" ref="BG506:BG516" si="1535">BG507</f>
        <v>0</v>
      </c>
      <c r="BH506" s="31">
        <f t="shared" si="1450"/>
        <v>806.60000000000002</v>
      </c>
      <c r="BI506" s="31">
        <f t="shared" si="1451"/>
        <v>806.60000000000002</v>
      </c>
      <c r="BJ506" s="31">
        <f t="shared" si="1452"/>
        <v>806.60000000000002</v>
      </c>
      <c r="BK506" s="31">
        <f t="shared" ref="BK506:BK516" si="1536">BK507</f>
        <v>0</v>
      </c>
      <c r="BL506" s="31">
        <f t="shared" ref="BL506:BL516" si="1537">BL507</f>
        <v>0</v>
      </c>
      <c r="BM506" s="31">
        <f t="shared" ref="BM506:BM516" si="1538">BM507</f>
        <v>0</v>
      </c>
      <c r="BN506" s="31">
        <f t="shared" si="1453"/>
        <v>806.60000000000002</v>
      </c>
      <c r="BO506" s="31">
        <f t="shared" si="1454"/>
        <v>806.60000000000002</v>
      </c>
      <c r="BP506" s="31">
        <f t="shared" si="1455"/>
        <v>806.60000000000002</v>
      </c>
      <c r="BQ506" s="31">
        <f t="shared" ref="BQ506:BQ516" si="1539">BQ507</f>
        <v>0</v>
      </c>
      <c r="BR506" s="31">
        <f t="shared" ref="BR506:BR516" si="1540">BR507</f>
        <v>0</v>
      </c>
      <c r="BS506" s="31">
        <f t="shared" si="1456"/>
        <v>806.60000000000002</v>
      </c>
      <c r="BT506" s="31">
        <f t="shared" si="1457"/>
        <v>806.60000000000002</v>
      </c>
      <c r="BU506" s="31">
        <f t="shared" si="1458"/>
        <v>806.60000000000002</v>
      </c>
      <c r="BV506" s="31">
        <f t="shared" ref="BV506:BV516" si="1541">BV507</f>
        <v>0</v>
      </c>
      <c r="BW506" s="31">
        <f t="shared" ref="BW506:BW516" si="1542">BW507</f>
        <v>0</v>
      </c>
      <c r="BX506" s="31">
        <f t="shared" si="1459"/>
        <v>806.60000000000002</v>
      </c>
      <c r="BY506" s="31">
        <f t="shared" si="1460"/>
        <v>806.60000000000002</v>
      </c>
      <c r="BZ506" s="31">
        <f t="shared" si="1461"/>
        <v>806.60000000000002</v>
      </c>
      <c r="CA506" s="31">
        <f t="shared" ref="CA506:CA516" si="1543">CA507</f>
        <v>0</v>
      </c>
      <c r="CB506" s="31">
        <f t="shared" ref="CB506:CB516" si="1544">CB507</f>
        <v>0</v>
      </c>
      <c r="CC506" s="31">
        <f t="shared" ref="CC506:CC516" si="1545">CC507</f>
        <v>0</v>
      </c>
      <c r="CD506" s="31">
        <f t="shared" si="1503"/>
        <v>806.60000000000002</v>
      </c>
      <c r="CE506" s="31">
        <f t="shared" si="1504"/>
        <v>806.60000000000002</v>
      </c>
      <c r="CF506" s="31">
        <f t="shared" si="1505"/>
        <v>806.60000000000002</v>
      </c>
      <c r="CG506" s="31">
        <f t="shared" ref="CG506:CG516" si="1546">CG507</f>
        <v>0</v>
      </c>
      <c r="CH506" s="24"/>
      <c r="CI506" s="40"/>
      <c r="CO506" s="1" t="s">
        <v>31</v>
      </c>
    </row>
    <row r="507" ht="43.75">
      <c r="A507" s="16" t="s">
        <v>328</v>
      </c>
      <c r="B507" s="17">
        <v>600</v>
      </c>
      <c r="C507" s="16"/>
      <c r="D507" s="16"/>
      <c r="E507" s="39" t="s">
        <v>45</v>
      </c>
      <c r="F507" s="31">
        <f t="shared" si="1506"/>
        <v>806.60000000000002</v>
      </c>
      <c r="G507" s="31">
        <f t="shared" si="1507"/>
        <v>806.60000000000002</v>
      </c>
      <c r="H507" s="31">
        <f t="shared" si="1508"/>
        <v>806.60000000000002</v>
      </c>
      <c r="I507" s="31">
        <f t="shared" si="1509"/>
        <v>0</v>
      </c>
      <c r="J507" s="31">
        <f t="shared" si="1510"/>
        <v>0</v>
      </c>
      <c r="K507" s="31">
        <f t="shared" si="1511"/>
        <v>0</v>
      </c>
      <c r="L507" s="31">
        <f t="shared" si="1426"/>
        <v>806.60000000000002</v>
      </c>
      <c r="M507" s="31">
        <f t="shared" si="1427"/>
        <v>806.60000000000002</v>
      </c>
      <c r="N507" s="31">
        <f t="shared" si="1428"/>
        <v>806.60000000000002</v>
      </c>
      <c r="O507" s="31">
        <f t="shared" si="1512"/>
        <v>0</v>
      </c>
      <c r="P507" s="31">
        <f t="shared" si="1513"/>
        <v>0</v>
      </c>
      <c r="Q507" s="31">
        <f t="shared" si="1514"/>
        <v>0</v>
      </c>
      <c r="R507" s="31">
        <f t="shared" si="1429"/>
        <v>806.60000000000002</v>
      </c>
      <c r="S507" s="31">
        <f t="shared" si="1430"/>
        <v>806.60000000000002</v>
      </c>
      <c r="T507" s="31">
        <f t="shared" si="1431"/>
        <v>806.60000000000002</v>
      </c>
      <c r="U507" s="31">
        <f t="shared" si="1515"/>
        <v>0</v>
      </c>
      <c r="V507" s="31">
        <f t="shared" si="1516"/>
        <v>0</v>
      </c>
      <c r="W507" s="31">
        <f t="shared" si="1517"/>
        <v>0</v>
      </c>
      <c r="X507" s="31">
        <f t="shared" si="1432"/>
        <v>806.60000000000002</v>
      </c>
      <c r="Y507" s="31">
        <f t="shared" si="1433"/>
        <v>806.60000000000002</v>
      </c>
      <c r="Z507" s="31">
        <f t="shared" si="1434"/>
        <v>806.60000000000002</v>
      </c>
      <c r="AA507" s="31">
        <f t="shared" si="1518"/>
        <v>0</v>
      </c>
      <c r="AB507" s="31">
        <f t="shared" si="1519"/>
        <v>0</v>
      </c>
      <c r="AC507" s="31">
        <f t="shared" si="1520"/>
        <v>0</v>
      </c>
      <c r="AD507" s="31">
        <f t="shared" si="1435"/>
        <v>806.60000000000002</v>
      </c>
      <c r="AE507" s="31">
        <f t="shared" si="1436"/>
        <v>806.60000000000002</v>
      </c>
      <c r="AF507" s="31">
        <f t="shared" si="1437"/>
        <v>806.60000000000002</v>
      </c>
      <c r="AG507" s="31">
        <f t="shared" si="1521"/>
        <v>0</v>
      </c>
      <c r="AH507" s="31">
        <f t="shared" si="1522"/>
        <v>0</v>
      </c>
      <c r="AI507" s="31">
        <f t="shared" si="1523"/>
        <v>0</v>
      </c>
      <c r="AJ507" s="31">
        <f t="shared" si="1438"/>
        <v>806.60000000000002</v>
      </c>
      <c r="AK507" s="31">
        <f t="shared" si="1439"/>
        <v>806.60000000000002</v>
      </c>
      <c r="AL507" s="31">
        <f t="shared" si="1440"/>
        <v>806.60000000000002</v>
      </c>
      <c r="AM507" s="31">
        <f t="shared" si="1524"/>
        <v>0</v>
      </c>
      <c r="AN507" s="31">
        <f t="shared" si="1525"/>
        <v>0</v>
      </c>
      <c r="AO507" s="31">
        <f t="shared" si="1526"/>
        <v>0</v>
      </c>
      <c r="AP507" s="31">
        <f t="shared" si="1441"/>
        <v>806.60000000000002</v>
      </c>
      <c r="AQ507" s="31">
        <f t="shared" si="1442"/>
        <v>806.60000000000002</v>
      </c>
      <c r="AR507" s="31">
        <f t="shared" si="1443"/>
        <v>806.60000000000002</v>
      </c>
      <c r="AS507" s="31">
        <f t="shared" si="1527"/>
        <v>0</v>
      </c>
      <c r="AT507" s="31">
        <f t="shared" si="1528"/>
        <v>0</v>
      </c>
      <c r="AU507" s="31">
        <f t="shared" si="1529"/>
        <v>0</v>
      </c>
      <c r="AV507" s="31">
        <f t="shared" si="1444"/>
        <v>806.60000000000002</v>
      </c>
      <c r="AW507" s="31">
        <f t="shared" si="1445"/>
        <v>806.60000000000002</v>
      </c>
      <c r="AX507" s="31">
        <f t="shared" si="1446"/>
        <v>806.60000000000002</v>
      </c>
      <c r="AY507" s="31">
        <f t="shared" si="1530"/>
        <v>0</v>
      </c>
      <c r="AZ507" s="31">
        <f t="shared" si="1531"/>
        <v>0</v>
      </c>
      <c r="BA507" s="31">
        <f t="shared" si="1532"/>
        <v>0</v>
      </c>
      <c r="BB507" s="31">
        <f t="shared" si="1447"/>
        <v>806.60000000000002</v>
      </c>
      <c r="BC507" s="31">
        <f t="shared" si="1448"/>
        <v>806.60000000000002</v>
      </c>
      <c r="BD507" s="31">
        <f t="shared" si="1449"/>
        <v>806.60000000000002</v>
      </c>
      <c r="BE507" s="31">
        <f t="shared" si="1533"/>
        <v>0</v>
      </c>
      <c r="BF507" s="31">
        <f t="shared" si="1534"/>
        <v>0</v>
      </c>
      <c r="BG507" s="31">
        <f t="shared" si="1535"/>
        <v>0</v>
      </c>
      <c r="BH507" s="31">
        <f t="shared" si="1450"/>
        <v>806.60000000000002</v>
      </c>
      <c r="BI507" s="31">
        <f t="shared" si="1451"/>
        <v>806.60000000000002</v>
      </c>
      <c r="BJ507" s="31">
        <f t="shared" si="1452"/>
        <v>806.60000000000002</v>
      </c>
      <c r="BK507" s="31">
        <f t="shared" si="1536"/>
        <v>0</v>
      </c>
      <c r="BL507" s="31">
        <f t="shared" si="1537"/>
        <v>0</v>
      </c>
      <c r="BM507" s="31">
        <f t="shared" si="1538"/>
        <v>0</v>
      </c>
      <c r="BN507" s="31">
        <f t="shared" si="1453"/>
        <v>806.60000000000002</v>
      </c>
      <c r="BO507" s="31">
        <f t="shared" si="1454"/>
        <v>806.60000000000002</v>
      </c>
      <c r="BP507" s="31">
        <f t="shared" si="1455"/>
        <v>806.60000000000002</v>
      </c>
      <c r="BQ507" s="31">
        <f t="shared" si="1539"/>
        <v>0</v>
      </c>
      <c r="BR507" s="31">
        <f t="shared" si="1540"/>
        <v>0</v>
      </c>
      <c r="BS507" s="31">
        <f t="shared" si="1456"/>
        <v>806.60000000000002</v>
      </c>
      <c r="BT507" s="31">
        <f t="shared" si="1457"/>
        <v>806.60000000000002</v>
      </c>
      <c r="BU507" s="31">
        <f t="shared" si="1458"/>
        <v>806.60000000000002</v>
      </c>
      <c r="BV507" s="31">
        <f t="shared" si="1541"/>
        <v>0</v>
      </c>
      <c r="BW507" s="31">
        <f t="shared" si="1542"/>
        <v>0</v>
      </c>
      <c r="BX507" s="31">
        <f t="shared" si="1459"/>
        <v>806.60000000000002</v>
      </c>
      <c r="BY507" s="31">
        <f t="shared" si="1460"/>
        <v>806.60000000000002</v>
      </c>
      <c r="BZ507" s="31">
        <f t="shared" si="1461"/>
        <v>806.60000000000002</v>
      </c>
      <c r="CA507" s="31">
        <f t="shared" si="1543"/>
        <v>0</v>
      </c>
      <c r="CB507" s="31">
        <f t="shared" si="1544"/>
        <v>0</v>
      </c>
      <c r="CC507" s="31">
        <f t="shared" si="1545"/>
        <v>0</v>
      </c>
      <c r="CD507" s="31">
        <f t="shared" si="1503"/>
        <v>806.60000000000002</v>
      </c>
      <c r="CE507" s="31">
        <f t="shared" si="1504"/>
        <v>806.60000000000002</v>
      </c>
      <c r="CF507" s="31">
        <f t="shared" si="1505"/>
        <v>806.60000000000002</v>
      </c>
      <c r="CG507" s="31">
        <f t="shared" si="1546"/>
        <v>0</v>
      </c>
      <c r="CH507" s="24"/>
      <c r="CI507" s="40"/>
      <c r="CM507" s="1" t="s">
        <v>29</v>
      </c>
    </row>
    <row r="508" ht="65.650000000000006">
      <c r="A508" s="16" t="s">
        <v>328</v>
      </c>
      <c r="B508" s="17">
        <v>630</v>
      </c>
      <c r="C508" s="16"/>
      <c r="D508" s="16"/>
      <c r="E508" s="39" t="s">
        <v>51</v>
      </c>
      <c r="F508" s="31">
        <f t="shared" si="1506"/>
        <v>806.60000000000002</v>
      </c>
      <c r="G508" s="31">
        <f t="shared" si="1507"/>
        <v>806.60000000000002</v>
      </c>
      <c r="H508" s="31">
        <f t="shared" si="1508"/>
        <v>806.60000000000002</v>
      </c>
      <c r="I508" s="31">
        <f t="shared" si="1509"/>
        <v>0</v>
      </c>
      <c r="J508" s="31">
        <f t="shared" si="1510"/>
        <v>0</v>
      </c>
      <c r="K508" s="31">
        <f t="shared" si="1511"/>
        <v>0</v>
      </c>
      <c r="L508" s="31">
        <f t="shared" si="1426"/>
        <v>806.60000000000002</v>
      </c>
      <c r="M508" s="31">
        <f t="shared" si="1427"/>
        <v>806.60000000000002</v>
      </c>
      <c r="N508" s="31">
        <f t="shared" si="1428"/>
        <v>806.60000000000002</v>
      </c>
      <c r="O508" s="31">
        <f t="shared" si="1512"/>
        <v>0</v>
      </c>
      <c r="P508" s="31">
        <f t="shared" si="1513"/>
        <v>0</v>
      </c>
      <c r="Q508" s="31">
        <f t="shared" si="1514"/>
        <v>0</v>
      </c>
      <c r="R508" s="31">
        <f t="shared" si="1429"/>
        <v>806.60000000000002</v>
      </c>
      <c r="S508" s="31">
        <f t="shared" si="1430"/>
        <v>806.60000000000002</v>
      </c>
      <c r="T508" s="31">
        <f t="shared" si="1431"/>
        <v>806.60000000000002</v>
      </c>
      <c r="U508" s="31">
        <f t="shared" si="1515"/>
        <v>0</v>
      </c>
      <c r="V508" s="31">
        <f t="shared" si="1516"/>
        <v>0</v>
      </c>
      <c r="W508" s="31">
        <f t="shared" si="1517"/>
        <v>0</v>
      </c>
      <c r="X508" s="31">
        <f t="shared" si="1432"/>
        <v>806.60000000000002</v>
      </c>
      <c r="Y508" s="31">
        <f t="shared" si="1433"/>
        <v>806.60000000000002</v>
      </c>
      <c r="Z508" s="31">
        <f t="shared" si="1434"/>
        <v>806.60000000000002</v>
      </c>
      <c r="AA508" s="31">
        <f t="shared" si="1518"/>
        <v>0</v>
      </c>
      <c r="AB508" s="31">
        <f t="shared" si="1519"/>
        <v>0</v>
      </c>
      <c r="AC508" s="31">
        <f t="shared" si="1520"/>
        <v>0</v>
      </c>
      <c r="AD508" s="31">
        <f t="shared" si="1435"/>
        <v>806.60000000000002</v>
      </c>
      <c r="AE508" s="31">
        <f t="shared" si="1436"/>
        <v>806.60000000000002</v>
      </c>
      <c r="AF508" s="31">
        <f t="shared" si="1437"/>
        <v>806.60000000000002</v>
      </c>
      <c r="AG508" s="31">
        <f t="shared" si="1521"/>
        <v>0</v>
      </c>
      <c r="AH508" s="31">
        <f t="shared" si="1522"/>
        <v>0</v>
      </c>
      <c r="AI508" s="31">
        <f t="shared" si="1523"/>
        <v>0</v>
      </c>
      <c r="AJ508" s="31">
        <f t="shared" si="1438"/>
        <v>806.60000000000002</v>
      </c>
      <c r="AK508" s="31">
        <f t="shared" si="1439"/>
        <v>806.60000000000002</v>
      </c>
      <c r="AL508" s="31">
        <f t="shared" si="1440"/>
        <v>806.60000000000002</v>
      </c>
      <c r="AM508" s="31">
        <f t="shared" si="1524"/>
        <v>0</v>
      </c>
      <c r="AN508" s="31">
        <f t="shared" si="1525"/>
        <v>0</v>
      </c>
      <c r="AO508" s="31">
        <f t="shared" si="1526"/>
        <v>0</v>
      </c>
      <c r="AP508" s="31">
        <f t="shared" si="1441"/>
        <v>806.60000000000002</v>
      </c>
      <c r="AQ508" s="31">
        <f t="shared" si="1442"/>
        <v>806.60000000000002</v>
      </c>
      <c r="AR508" s="31">
        <f t="shared" si="1443"/>
        <v>806.60000000000002</v>
      </c>
      <c r="AS508" s="31">
        <f t="shared" si="1527"/>
        <v>0</v>
      </c>
      <c r="AT508" s="31">
        <f t="shared" si="1528"/>
        <v>0</v>
      </c>
      <c r="AU508" s="31">
        <f t="shared" si="1529"/>
        <v>0</v>
      </c>
      <c r="AV508" s="31">
        <f t="shared" si="1444"/>
        <v>806.60000000000002</v>
      </c>
      <c r="AW508" s="31">
        <f t="shared" si="1445"/>
        <v>806.60000000000002</v>
      </c>
      <c r="AX508" s="31">
        <f t="shared" si="1446"/>
        <v>806.60000000000002</v>
      </c>
      <c r="AY508" s="31">
        <f t="shared" si="1530"/>
        <v>0</v>
      </c>
      <c r="AZ508" s="31">
        <f t="shared" si="1531"/>
        <v>0</v>
      </c>
      <c r="BA508" s="31">
        <f t="shared" si="1532"/>
        <v>0</v>
      </c>
      <c r="BB508" s="31">
        <f t="shared" si="1447"/>
        <v>806.60000000000002</v>
      </c>
      <c r="BC508" s="31">
        <f t="shared" si="1448"/>
        <v>806.60000000000002</v>
      </c>
      <c r="BD508" s="31">
        <f t="shared" si="1449"/>
        <v>806.60000000000002</v>
      </c>
      <c r="BE508" s="31">
        <f t="shared" si="1533"/>
        <v>0</v>
      </c>
      <c r="BF508" s="31">
        <f t="shared" si="1534"/>
        <v>0</v>
      </c>
      <c r="BG508" s="31">
        <f t="shared" si="1535"/>
        <v>0</v>
      </c>
      <c r="BH508" s="31">
        <f t="shared" si="1450"/>
        <v>806.60000000000002</v>
      </c>
      <c r="BI508" s="31">
        <f t="shared" si="1451"/>
        <v>806.60000000000002</v>
      </c>
      <c r="BJ508" s="31">
        <f t="shared" si="1452"/>
        <v>806.60000000000002</v>
      </c>
      <c r="BK508" s="31">
        <f t="shared" si="1536"/>
        <v>0</v>
      </c>
      <c r="BL508" s="31">
        <f t="shared" si="1537"/>
        <v>0</v>
      </c>
      <c r="BM508" s="31">
        <f t="shared" si="1538"/>
        <v>0</v>
      </c>
      <c r="BN508" s="31">
        <f t="shared" si="1453"/>
        <v>806.60000000000002</v>
      </c>
      <c r="BO508" s="31">
        <f t="shared" si="1454"/>
        <v>806.60000000000002</v>
      </c>
      <c r="BP508" s="31">
        <f t="shared" si="1455"/>
        <v>806.60000000000002</v>
      </c>
      <c r="BQ508" s="31">
        <f t="shared" si="1539"/>
        <v>0</v>
      </c>
      <c r="BR508" s="31">
        <f t="shared" si="1540"/>
        <v>0</v>
      </c>
      <c r="BS508" s="31">
        <f t="shared" si="1456"/>
        <v>806.60000000000002</v>
      </c>
      <c r="BT508" s="31">
        <f t="shared" si="1457"/>
        <v>806.60000000000002</v>
      </c>
      <c r="BU508" s="31">
        <f t="shared" si="1458"/>
        <v>806.60000000000002</v>
      </c>
      <c r="BV508" s="31">
        <f t="shared" si="1541"/>
        <v>0</v>
      </c>
      <c r="BW508" s="31">
        <f t="shared" si="1542"/>
        <v>0</v>
      </c>
      <c r="BX508" s="31">
        <f t="shared" si="1459"/>
        <v>806.60000000000002</v>
      </c>
      <c r="BY508" s="31">
        <f t="shared" si="1460"/>
        <v>806.60000000000002</v>
      </c>
      <c r="BZ508" s="31">
        <f t="shared" si="1461"/>
        <v>806.60000000000002</v>
      </c>
      <c r="CA508" s="31">
        <f t="shared" si="1543"/>
        <v>0</v>
      </c>
      <c r="CB508" s="31">
        <f t="shared" si="1544"/>
        <v>0</v>
      </c>
      <c r="CC508" s="31">
        <f t="shared" si="1545"/>
        <v>0</v>
      </c>
      <c r="CD508" s="31">
        <f t="shared" si="1503"/>
        <v>806.60000000000002</v>
      </c>
      <c r="CE508" s="31">
        <f t="shared" si="1504"/>
        <v>806.60000000000002</v>
      </c>
      <c r="CF508" s="31">
        <f t="shared" si="1505"/>
        <v>806.60000000000002</v>
      </c>
      <c r="CG508" s="31">
        <f t="shared" si="1546"/>
        <v>0</v>
      </c>
      <c r="CH508" s="24"/>
      <c r="CI508" s="40"/>
      <c r="CN508" s="1" t="s">
        <v>30</v>
      </c>
    </row>
    <row r="509" ht="15">
      <c r="A509" s="16" t="s">
        <v>328</v>
      </c>
      <c r="B509" s="17">
        <v>630</v>
      </c>
      <c r="C509" s="16" t="s">
        <v>278</v>
      </c>
      <c r="D509" s="16" t="s">
        <v>42</v>
      </c>
      <c r="E509" s="39" t="s">
        <v>291</v>
      </c>
      <c r="F509" s="31">
        <v>806.60000000000002</v>
      </c>
      <c r="G509" s="31">
        <v>806.60000000000002</v>
      </c>
      <c r="H509" s="31">
        <v>806.60000000000002</v>
      </c>
      <c r="I509" s="31"/>
      <c r="J509" s="31"/>
      <c r="K509" s="31"/>
      <c r="L509" s="31">
        <f t="shared" si="1426"/>
        <v>806.60000000000002</v>
      </c>
      <c r="M509" s="31">
        <f t="shared" si="1427"/>
        <v>806.60000000000002</v>
      </c>
      <c r="N509" s="31">
        <f t="shared" si="1428"/>
        <v>806.60000000000002</v>
      </c>
      <c r="O509" s="31"/>
      <c r="P509" s="31"/>
      <c r="Q509" s="31"/>
      <c r="R509" s="31">
        <f t="shared" si="1429"/>
        <v>806.60000000000002</v>
      </c>
      <c r="S509" s="31">
        <f t="shared" si="1430"/>
        <v>806.60000000000002</v>
      </c>
      <c r="T509" s="31">
        <f t="shared" si="1431"/>
        <v>806.60000000000002</v>
      </c>
      <c r="U509" s="31"/>
      <c r="V509" s="31"/>
      <c r="W509" s="31"/>
      <c r="X509" s="31">
        <f t="shared" si="1432"/>
        <v>806.60000000000002</v>
      </c>
      <c r="Y509" s="31">
        <f t="shared" si="1433"/>
        <v>806.60000000000002</v>
      </c>
      <c r="Z509" s="31">
        <f t="shared" si="1434"/>
        <v>806.60000000000002</v>
      </c>
      <c r="AA509" s="31"/>
      <c r="AB509" s="31"/>
      <c r="AC509" s="31"/>
      <c r="AD509" s="31">
        <f t="shared" si="1435"/>
        <v>806.60000000000002</v>
      </c>
      <c r="AE509" s="31">
        <f t="shared" si="1436"/>
        <v>806.60000000000002</v>
      </c>
      <c r="AF509" s="31">
        <f t="shared" si="1437"/>
        <v>806.60000000000002</v>
      </c>
      <c r="AG509" s="31"/>
      <c r="AH509" s="31"/>
      <c r="AI509" s="31"/>
      <c r="AJ509" s="31">
        <f t="shared" si="1438"/>
        <v>806.60000000000002</v>
      </c>
      <c r="AK509" s="31">
        <f t="shared" si="1439"/>
        <v>806.60000000000002</v>
      </c>
      <c r="AL509" s="31">
        <f t="shared" si="1440"/>
        <v>806.60000000000002</v>
      </c>
      <c r="AM509" s="31"/>
      <c r="AN509" s="31"/>
      <c r="AO509" s="31"/>
      <c r="AP509" s="31">
        <f t="shared" si="1441"/>
        <v>806.60000000000002</v>
      </c>
      <c r="AQ509" s="31">
        <f t="shared" si="1442"/>
        <v>806.60000000000002</v>
      </c>
      <c r="AR509" s="31">
        <f t="shared" si="1443"/>
        <v>806.60000000000002</v>
      </c>
      <c r="AS509" s="31"/>
      <c r="AT509" s="31"/>
      <c r="AU509" s="31"/>
      <c r="AV509" s="31">
        <f t="shared" si="1444"/>
        <v>806.60000000000002</v>
      </c>
      <c r="AW509" s="31">
        <f t="shared" si="1445"/>
        <v>806.60000000000002</v>
      </c>
      <c r="AX509" s="31">
        <f t="shared" si="1446"/>
        <v>806.60000000000002</v>
      </c>
      <c r="AY509" s="31"/>
      <c r="AZ509" s="31"/>
      <c r="BA509" s="31"/>
      <c r="BB509" s="31">
        <f t="shared" si="1447"/>
        <v>806.60000000000002</v>
      </c>
      <c r="BC509" s="31">
        <f t="shared" si="1448"/>
        <v>806.60000000000002</v>
      </c>
      <c r="BD509" s="31">
        <f t="shared" si="1449"/>
        <v>806.60000000000002</v>
      </c>
      <c r="BE509" s="31"/>
      <c r="BF509" s="31"/>
      <c r="BG509" s="31"/>
      <c r="BH509" s="31">
        <f t="shared" si="1450"/>
        <v>806.60000000000002</v>
      </c>
      <c r="BI509" s="31">
        <f t="shared" si="1451"/>
        <v>806.60000000000002</v>
      </c>
      <c r="BJ509" s="31">
        <f t="shared" si="1452"/>
        <v>806.60000000000002</v>
      </c>
      <c r="BK509" s="31"/>
      <c r="BL509" s="31"/>
      <c r="BM509" s="31"/>
      <c r="BN509" s="31">
        <f t="shared" si="1453"/>
        <v>806.60000000000002</v>
      </c>
      <c r="BO509" s="31">
        <f t="shared" si="1454"/>
        <v>806.60000000000002</v>
      </c>
      <c r="BP509" s="31">
        <f t="shared" si="1455"/>
        <v>806.60000000000002</v>
      </c>
      <c r="BQ509" s="31"/>
      <c r="BR509" s="31"/>
      <c r="BS509" s="31">
        <f t="shared" si="1456"/>
        <v>806.60000000000002</v>
      </c>
      <c r="BT509" s="31">
        <f t="shared" si="1457"/>
        <v>806.60000000000002</v>
      </c>
      <c r="BU509" s="31">
        <f t="shared" si="1458"/>
        <v>806.60000000000002</v>
      </c>
      <c r="BV509" s="31"/>
      <c r="BW509" s="31"/>
      <c r="BX509" s="31">
        <f t="shared" si="1459"/>
        <v>806.60000000000002</v>
      </c>
      <c r="BY509" s="31">
        <f t="shared" si="1460"/>
        <v>806.60000000000002</v>
      </c>
      <c r="BZ509" s="31">
        <f t="shared" si="1461"/>
        <v>806.60000000000002</v>
      </c>
      <c r="CA509" s="31"/>
      <c r="CB509" s="31"/>
      <c r="CC509" s="31"/>
      <c r="CD509" s="31">
        <f t="shared" si="1503"/>
        <v>806.60000000000002</v>
      </c>
      <c r="CE509" s="31">
        <f t="shared" si="1504"/>
        <v>806.60000000000002</v>
      </c>
      <c r="CF509" s="31">
        <f t="shared" si="1505"/>
        <v>806.60000000000002</v>
      </c>
      <c r="CG509" s="31"/>
      <c r="CH509" s="24"/>
      <c r="CI509" s="40"/>
    </row>
    <row r="510" ht="71.599999999999994">
      <c r="A510" s="16" t="s">
        <v>330</v>
      </c>
      <c r="B510" s="17"/>
      <c r="C510" s="16"/>
      <c r="D510" s="16"/>
      <c r="E510" s="39" t="s">
        <v>331</v>
      </c>
      <c r="F510" s="31">
        <f t="shared" si="1506"/>
        <v>2400</v>
      </c>
      <c r="G510" s="31">
        <f t="shared" si="1507"/>
        <v>2400</v>
      </c>
      <c r="H510" s="31">
        <f t="shared" si="1508"/>
        <v>2400</v>
      </c>
      <c r="I510" s="31">
        <f t="shared" si="1509"/>
        <v>0</v>
      </c>
      <c r="J510" s="31">
        <f t="shared" si="1510"/>
        <v>0</v>
      </c>
      <c r="K510" s="31">
        <f t="shared" si="1511"/>
        <v>0</v>
      </c>
      <c r="L510" s="31">
        <f t="shared" si="1426"/>
        <v>2400</v>
      </c>
      <c r="M510" s="31">
        <f t="shared" si="1427"/>
        <v>2400</v>
      </c>
      <c r="N510" s="31">
        <f t="shared" si="1428"/>
        <v>2400</v>
      </c>
      <c r="O510" s="31">
        <f t="shared" si="1512"/>
        <v>0</v>
      </c>
      <c r="P510" s="31">
        <f t="shared" si="1513"/>
        <v>0</v>
      </c>
      <c r="Q510" s="31">
        <f t="shared" si="1514"/>
        <v>0</v>
      </c>
      <c r="R510" s="31">
        <f t="shared" si="1429"/>
        <v>2400</v>
      </c>
      <c r="S510" s="31">
        <f t="shared" si="1430"/>
        <v>2400</v>
      </c>
      <c r="T510" s="31">
        <f t="shared" si="1431"/>
        <v>2400</v>
      </c>
      <c r="U510" s="31">
        <f t="shared" si="1515"/>
        <v>0</v>
      </c>
      <c r="V510" s="31">
        <f t="shared" si="1516"/>
        <v>0</v>
      </c>
      <c r="W510" s="31">
        <f t="shared" si="1517"/>
        <v>0</v>
      </c>
      <c r="X510" s="31">
        <f t="shared" si="1432"/>
        <v>2400</v>
      </c>
      <c r="Y510" s="31">
        <f t="shared" si="1433"/>
        <v>2400</v>
      </c>
      <c r="Z510" s="31">
        <f t="shared" si="1434"/>
        <v>2400</v>
      </c>
      <c r="AA510" s="31">
        <f t="shared" si="1518"/>
        <v>0</v>
      </c>
      <c r="AB510" s="31">
        <f t="shared" si="1519"/>
        <v>0</v>
      </c>
      <c r="AC510" s="31">
        <f t="shared" si="1520"/>
        <v>0</v>
      </c>
      <c r="AD510" s="31">
        <f t="shared" si="1435"/>
        <v>2400</v>
      </c>
      <c r="AE510" s="31">
        <f t="shared" si="1436"/>
        <v>2400</v>
      </c>
      <c r="AF510" s="31">
        <f t="shared" si="1437"/>
        <v>2400</v>
      </c>
      <c r="AG510" s="31">
        <f t="shared" si="1521"/>
        <v>0</v>
      </c>
      <c r="AH510" s="31">
        <f t="shared" si="1522"/>
        <v>0</v>
      </c>
      <c r="AI510" s="31">
        <f t="shared" si="1523"/>
        <v>0</v>
      </c>
      <c r="AJ510" s="31">
        <f t="shared" si="1438"/>
        <v>2400</v>
      </c>
      <c r="AK510" s="31">
        <f t="shared" si="1439"/>
        <v>2400</v>
      </c>
      <c r="AL510" s="31">
        <f t="shared" si="1440"/>
        <v>2400</v>
      </c>
      <c r="AM510" s="31">
        <f t="shared" si="1524"/>
        <v>0</v>
      </c>
      <c r="AN510" s="31">
        <f t="shared" si="1525"/>
        <v>0</v>
      </c>
      <c r="AO510" s="31">
        <f t="shared" si="1526"/>
        <v>0</v>
      </c>
      <c r="AP510" s="31">
        <f t="shared" si="1441"/>
        <v>2400</v>
      </c>
      <c r="AQ510" s="31">
        <f t="shared" si="1442"/>
        <v>2400</v>
      </c>
      <c r="AR510" s="31">
        <f t="shared" si="1443"/>
        <v>2400</v>
      </c>
      <c r="AS510" s="31">
        <f t="shared" si="1527"/>
        <v>0</v>
      </c>
      <c r="AT510" s="31">
        <f t="shared" si="1528"/>
        <v>0</v>
      </c>
      <c r="AU510" s="31">
        <f t="shared" si="1529"/>
        <v>0</v>
      </c>
      <c r="AV510" s="31">
        <f t="shared" si="1444"/>
        <v>2400</v>
      </c>
      <c r="AW510" s="31">
        <f t="shared" si="1445"/>
        <v>2400</v>
      </c>
      <c r="AX510" s="31">
        <f t="shared" si="1446"/>
        <v>2400</v>
      </c>
      <c r="AY510" s="31">
        <f t="shared" si="1530"/>
        <v>0</v>
      </c>
      <c r="AZ510" s="31">
        <f t="shared" si="1531"/>
        <v>0</v>
      </c>
      <c r="BA510" s="31">
        <f t="shared" si="1532"/>
        <v>0</v>
      </c>
      <c r="BB510" s="31">
        <f t="shared" si="1447"/>
        <v>2400</v>
      </c>
      <c r="BC510" s="31">
        <f t="shared" si="1448"/>
        <v>2400</v>
      </c>
      <c r="BD510" s="31">
        <f t="shared" si="1449"/>
        <v>2400</v>
      </c>
      <c r="BE510" s="31">
        <f t="shared" si="1533"/>
        <v>0</v>
      </c>
      <c r="BF510" s="31">
        <f t="shared" si="1534"/>
        <v>0</v>
      </c>
      <c r="BG510" s="31">
        <f t="shared" si="1535"/>
        <v>0</v>
      </c>
      <c r="BH510" s="31">
        <f t="shared" si="1450"/>
        <v>2400</v>
      </c>
      <c r="BI510" s="31">
        <f t="shared" si="1451"/>
        <v>2400</v>
      </c>
      <c r="BJ510" s="31">
        <f t="shared" si="1452"/>
        <v>2400</v>
      </c>
      <c r="BK510" s="31">
        <f t="shared" si="1536"/>
        <v>0</v>
      </c>
      <c r="BL510" s="31">
        <f t="shared" si="1537"/>
        <v>0</v>
      </c>
      <c r="BM510" s="31">
        <f t="shared" si="1538"/>
        <v>0</v>
      </c>
      <c r="BN510" s="31">
        <f t="shared" si="1453"/>
        <v>2400</v>
      </c>
      <c r="BO510" s="31">
        <f t="shared" si="1454"/>
        <v>2400</v>
      </c>
      <c r="BP510" s="31">
        <f t="shared" si="1455"/>
        <v>2400</v>
      </c>
      <c r="BQ510" s="31">
        <f t="shared" si="1539"/>
        <v>0</v>
      </c>
      <c r="BR510" s="31">
        <f t="shared" si="1540"/>
        <v>0</v>
      </c>
      <c r="BS510" s="31">
        <f t="shared" si="1456"/>
        <v>2400</v>
      </c>
      <c r="BT510" s="31">
        <f t="shared" si="1457"/>
        <v>2400</v>
      </c>
      <c r="BU510" s="31">
        <f t="shared" si="1458"/>
        <v>2400</v>
      </c>
      <c r="BV510" s="31">
        <f t="shared" si="1541"/>
        <v>0</v>
      </c>
      <c r="BW510" s="31">
        <f t="shared" si="1542"/>
        <v>0</v>
      </c>
      <c r="BX510" s="31">
        <f t="shared" si="1459"/>
        <v>2400</v>
      </c>
      <c r="BY510" s="31">
        <f t="shared" si="1460"/>
        <v>2400</v>
      </c>
      <c r="BZ510" s="31">
        <f t="shared" si="1461"/>
        <v>2400</v>
      </c>
      <c r="CA510" s="31">
        <f t="shared" si="1543"/>
        <v>0</v>
      </c>
      <c r="CB510" s="31">
        <f t="shared" si="1544"/>
        <v>0</v>
      </c>
      <c r="CC510" s="31">
        <f t="shared" si="1545"/>
        <v>0</v>
      </c>
      <c r="CD510" s="31">
        <f t="shared" si="1503"/>
        <v>2400</v>
      </c>
      <c r="CE510" s="31">
        <f t="shared" si="1504"/>
        <v>2400</v>
      </c>
      <c r="CF510" s="31">
        <f t="shared" si="1505"/>
        <v>2400</v>
      </c>
      <c r="CG510" s="31">
        <f t="shared" si="1546"/>
        <v>0</v>
      </c>
      <c r="CH510" s="24"/>
      <c r="CI510" s="40"/>
      <c r="CO510" s="1" t="s">
        <v>31</v>
      </c>
    </row>
    <row r="511" ht="43.75">
      <c r="A511" s="16" t="s">
        <v>330</v>
      </c>
      <c r="B511" s="17">
        <v>600</v>
      </c>
      <c r="C511" s="16"/>
      <c r="D511" s="16"/>
      <c r="E511" s="39" t="s">
        <v>45</v>
      </c>
      <c r="F511" s="31">
        <f t="shared" si="1506"/>
        <v>2400</v>
      </c>
      <c r="G511" s="31">
        <f t="shared" si="1507"/>
        <v>2400</v>
      </c>
      <c r="H511" s="31">
        <f t="shared" si="1508"/>
        <v>2400</v>
      </c>
      <c r="I511" s="31">
        <f t="shared" si="1509"/>
        <v>0</v>
      </c>
      <c r="J511" s="31">
        <f t="shared" si="1510"/>
        <v>0</v>
      </c>
      <c r="K511" s="31">
        <f t="shared" si="1511"/>
        <v>0</v>
      </c>
      <c r="L511" s="31">
        <f t="shared" si="1426"/>
        <v>2400</v>
      </c>
      <c r="M511" s="31">
        <f t="shared" si="1427"/>
        <v>2400</v>
      </c>
      <c r="N511" s="31">
        <f t="shared" si="1428"/>
        <v>2400</v>
      </c>
      <c r="O511" s="31">
        <f t="shared" si="1512"/>
        <v>0</v>
      </c>
      <c r="P511" s="31">
        <f t="shared" si="1513"/>
        <v>0</v>
      </c>
      <c r="Q511" s="31">
        <f t="shared" si="1514"/>
        <v>0</v>
      </c>
      <c r="R511" s="31">
        <f t="shared" si="1429"/>
        <v>2400</v>
      </c>
      <c r="S511" s="31">
        <f t="shared" si="1430"/>
        <v>2400</v>
      </c>
      <c r="T511" s="31">
        <f t="shared" si="1431"/>
        <v>2400</v>
      </c>
      <c r="U511" s="31">
        <f t="shared" si="1515"/>
        <v>0</v>
      </c>
      <c r="V511" s="31">
        <f t="shared" si="1516"/>
        <v>0</v>
      </c>
      <c r="W511" s="31">
        <f t="shared" si="1517"/>
        <v>0</v>
      </c>
      <c r="X511" s="31">
        <f t="shared" si="1432"/>
        <v>2400</v>
      </c>
      <c r="Y511" s="31">
        <f t="shared" si="1433"/>
        <v>2400</v>
      </c>
      <c r="Z511" s="31">
        <f t="shared" si="1434"/>
        <v>2400</v>
      </c>
      <c r="AA511" s="31">
        <f t="shared" si="1518"/>
        <v>0</v>
      </c>
      <c r="AB511" s="31">
        <f t="shared" si="1519"/>
        <v>0</v>
      </c>
      <c r="AC511" s="31">
        <f t="shared" si="1520"/>
        <v>0</v>
      </c>
      <c r="AD511" s="31">
        <f t="shared" si="1435"/>
        <v>2400</v>
      </c>
      <c r="AE511" s="31">
        <f t="shared" si="1436"/>
        <v>2400</v>
      </c>
      <c r="AF511" s="31">
        <f t="shared" si="1437"/>
        <v>2400</v>
      </c>
      <c r="AG511" s="31">
        <f t="shared" si="1521"/>
        <v>0</v>
      </c>
      <c r="AH511" s="31">
        <f t="shared" si="1522"/>
        <v>0</v>
      </c>
      <c r="AI511" s="31">
        <f t="shared" si="1523"/>
        <v>0</v>
      </c>
      <c r="AJ511" s="31">
        <f t="shared" si="1438"/>
        <v>2400</v>
      </c>
      <c r="AK511" s="31">
        <f t="shared" si="1439"/>
        <v>2400</v>
      </c>
      <c r="AL511" s="31">
        <f t="shared" si="1440"/>
        <v>2400</v>
      </c>
      <c r="AM511" s="31">
        <f t="shared" si="1524"/>
        <v>0</v>
      </c>
      <c r="AN511" s="31">
        <f t="shared" si="1525"/>
        <v>0</v>
      </c>
      <c r="AO511" s="31">
        <f t="shared" si="1526"/>
        <v>0</v>
      </c>
      <c r="AP511" s="31">
        <f t="shared" si="1441"/>
        <v>2400</v>
      </c>
      <c r="AQ511" s="31">
        <f t="shared" si="1442"/>
        <v>2400</v>
      </c>
      <c r="AR511" s="31">
        <f t="shared" si="1443"/>
        <v>2400</v>
      </c>
      <c r="AS511" s="31">
        <f t="shared" si="1527"/>
        <v>0</v>
      </c>
      <c r="AT511" s="31">
        <f t="shared" si="1528"/>
        <v>0</v>
      </c>
      <c r="AU511" s="31">
        <f t="shared" si="1529"/>
        <v>0</v>
      </c>
      <c r="AV511" s="31">
        <f t="shared" si="1444"/>
        <v>2400</v>
      </c>
      <c r="AW511" s="31">
        <f t="shared" si="1445"/>
        <v>2400</v>
      </c>
      <c r="AX511" s="31">
        <f t="shared" si="1446"/>
        <v>2400</v>
      </c>
      <c r="AY511" s="31">
        <f t="shared" si="1530"/>
        <v>0</v>
      </c>
      <c r="AZ511" s="31">
        <f t="shared" si="1531"/>
        <v>0</v>
      </c>
      <c r="BA511" s="31">
        <f t="shared" si="1532"/>
        <v>0</v>
      </c>
      <c r="BB511" s="31">
        <f t="shared" si="1447"/>
        <v>2400</v>
      </c>
      <c r="BC511" s="31">
        <f t="shared" si="1448"/>
        <v>2400</v>
      </c>
      <c r="BD511" s="31">
        <f t="shared" si="1449"/>
        <v>2400</v>
      </c>
      <c r="BE511" s="31">
        <f t="shared" si="1533"/>
        <v>0</v>
      </c>
      <c r="BF511" s="31">
        <f t="shared" si="1534"/>
        <v>0</v>
      </c>
      <c r="BG511" s="31">
        <f t="shared" si="1535"/>
        <v>0</v>
      </c>
      <c r="BH511" s="31">
        <f t="shared" si="1450"/>
        <v>2400</v>
      </c>
      <c r="BI511" s="31">
        <f t="shared" si="1451"/>
        <v>2400</v>
      </c>
      <c r="BJ511" s="31">
        <f t="shared" si="1452"/>
        <v>2400</v>
      </c>
      <c r="BK511" s="31">
        <f t="shared" si="1536"/>
        <v>0</v>
      </c>
      <c r="BL511" s="31">
        <f t="shared" si="1537"/>
        <v>0</v>
      </c>
      <c r="BM511" s="31">
        <f t="shared" si="1538"/>
        <v>0</v>
      </c>
      <c r="BN511" s="31">
        <f t="shared" si="1453"/>
        <v>2400</v>
      </c>
      <c r="BO511" s="31">
        <f t="shared" si="1454"/>
        <v>2400</v>
      </c>
      <c r="BP511" s="31">
        <f t="shared" si="1455"/>
        <v>2400</v>
      </c>
      <c r="BQ511" s="31">
        <f t="shared" si="1539"/>
        <v>0</v>
      </c>
      <c r="BR511" s="31">
        <f t="shared" si="1540"/>
        <v>0</v>
      </c>
      <c r="BS511" s="31">
        <f t="shared" si="1456"/>
        <v>2400</v>
      </c>
      <c r="BT511" s="31">
        <f t="shared" si="1457"/>
        <v>2400</v>
      </c>
      <c r="BU511" s="31">
        <f t="shared" si="1458"/>
        <v>2400</v>
      </c>
      <c r="BV511" s="31">
        <f t="shared" si="1541"/>
        <v>0</v>
      </c>
      <c r="BW511" s="31">
        <f t="shared" si="1542"/>
        <v>0</v>
      </c>
      <c r="BX511" s="31">
        <f t="shared" si="1459"/>
        <v>2400</v>
      </c>
      <c r="BY511" s="31">
        <f t="shared" si="1460"/>
        <v>2400</v>
      </c>
      <c r="BZ511" s="31">
        <f t="shared" si="1461"/>
        <v>2400</v>
      </c>
      <c r="CA511" s="31">
        <f t="shared" si="1543"/>
        <v>0</v>
      </c>
      <c r="CB511" s="31">
        <f t="shared" si="1544"/>
        <v>0</v>
      </c>
      <c r="CC511" s="31">
        <f t="shared" si="1545"/>
        <v>0</v>
      </c>
      <c r="CD511" s="31">
        <f t="shared" si="1503"/>
        <v>2400</v>
      </c>
      <c r="CE511" s="31">
        <f t="shared" si="1504"/>
        <v>2400</v>
      </c>
      <c r="CF511" s="31">
        <f t="shared" si="1505"/>
        <v>2400</v>
      </c>
      <c r="CG511" s="31">
        <f t="shared" si="1546"/>
        <v>0</v>
      </c>
      <c r="CH511" s="24"/>
      <c r="CI511" s="40"/>
      <c r="CM511" s="1" t="s">
        <v>29</v>
      </c>
    </row>
    <row r="512" ht="65.650000000000006">
      <c r="A512" s="16" t="s">
        <v>330</v>
      </c>
      <c r="B512" s="17">
        <v>630</v>
      </c>
      <c r="C512" s="16"/>
      <c r="D512" s="16"/>
      <c r="E512" s="39" t="s">
        <v>51</v>
      </c>
      <c r="F512" s="31">
        <f t="shared" si="1506"/>
        <v>2400</v>
      </c>
      <c r="G512" s="31">
        <f t="shared" si="1507"/>
        <v>2400</v>
      </c>
      <c r="H512" s="31">
        <f t="shared" si="1508"/>
        <v>2400</v>
      </c>
      <c r="I512" s="31">
        <f t="shared" si="1509"/>
        <v>0</v>
      </c>
      <c r="J512" s="31">
        <f t="shared" si="1510"/>
        <v>0</v>
      </c>
      <c r="K512" s="31">
        <f t="shared" si="1511"/>
        <v>0</v>
      </c>
      <c r="L512" s="31">
        <f t="shared" si="1426"/>
        <v>2400</v>
      </c>
      <c r="M512" s="31">
        <f t="shared" si="1427"/>
        <v>2400</v>
      </c>
      <c r="N512" s="31">
        <f t="shared" si="1428"/>
        <v>2400</v>
      </c>
      <c r="O512" s="31">
        <f t="shared" si="1512"/>
        <v>0</v>
      </c>
      <c r="P512" s="31">
        <f t="shared" si="1513"/>
        <v>0</v>
      </c>
      <c r="Q512" s="31">
        <f t="shared" si="1514"/>
        <v>0</v>
      </c>
      <c r="R512" s="31">
        <f t="shared" si="1429"/>
        <v>2400</v>
      </c>
      <c r="S512" s="31">
        <f t="shared" si="1430"/>
        <v>2400</v>
      </c>
      <c r="T512" s="31">
        <f t="shared" si="1431"/>
        <v>2400</v>
      </c>
      <c r="U512" s="31">
        <f t="shared" si="1515"/>
        <v>0</v>
      </c>
      <c r="V512" s="31">
        <f t="shared" si="1516"/>
        <v>0</v>
      </c>
      <c r="W512" s="31">
        <f t="shared" si="1517"/>
        <v>0</v>
      </c>
      <c r="X512" s="31">
        <f t="shared" si="1432"/>
        <v>2400</v>
      </c>
      <c r="Y512" s="31">
        <f t="shared" si="1433"/>
        <v>2400</v>
      </c>
      <c r="Z512" s="31">
        <f t="shared" si="1434"/>
        <v>2400</v>
      </c>
      <c r="AA512" s="31">
        <f t="shared" si="1518"/>
        <v>0</v>
      </c>
      <c r="AB512" s="31">
        <f t="shared" si="1519"/>
        <v>0</v>
      </c>
      <c r="AC512" s="31">
        <f t="shared" si="1520"/>
        <v>0</v>
      </c>
      <c r="AD512" s="31">
        <f t="shared" si="1435"/>
        <v>2400</v>
      </c>
      <c r="AE512" s="31">
        <f t="shared" si="1436"/>
        <v>2400</v>
      </c>
      <c r="AF512" s="31">
        <f t="shared" si="1437"/>
        <v>2400</v>
      </c>
      <c r="AG512" s="31">
        <f t="shared" si="1521"/>
        <v>0</v>
      </c>
      <c r="AH512" s="31">
        <f t="shared" si="1522"/>
        <v>0</v>
      </c>
      <c r="AI512" s="31">
        <f t="shared" si="1523"/>
        <v>0</v>
      </c>
      <c r="AJ512" s="31">
        <f t="shared" si="1438"/>
        <v>2400</v>
      </c>
      <c r="AK512" s="31">
        <f t="shared" si="1439"/>
        <v>2400</v>
      </c>
      <c r="AL512" s="31">
        <f t="shared" si="1440"/>
        <v>2400</v>
      </c>
      <c r="AM512" s="31">
        <f t="shared" si="1524"/>
        <v>0</v>
      </c>
      <c r="AN512" s="31">
        <f t="shared" si="1525"/>
        <v>0</v>
      </c>
      <c r="AO512" s="31">
        <f t="shared" si="1526"/>
        <v>0</v>
      </c>
      <c r="AP512" s="31">
        <f t="shared" si="1441"/>
        <v>2400</v>
      </c>
      <c r="AQ512" s="31">
        <f t="shared" si="1442"/>
        <v>2400</v>
      </c>
      <c r="AR512" s="31">
        <f t="shared" si="1443"/>
        <v>2400</v>
      </c>
      <c r="AS512" s="31">
        <f t="shared" si="1527"/>
        <v>0</v>
      </c>
      <c r="AT512" s="31">
        <f t="shared" si="1528"/>
        <v>0</v>
      </c>
      <c r="AU512" s="31">
        <f t="shared" si="1529"/>
        <v>0</v>
      </c>
      <c r="AV512" s="31">
        <f t="shared" si="1444"/>
        <v>2400</v>
      </c>
      <c r="AW512" s="31">
        <f t="shared" si="1445"/>
        <v>2400</v>
      </c>
      <c r="AX512" s="31">
        <f t="shared" si="1446"/>
        <v>2400</v>
      </c>
      <c r="AY512" s="31">
        <f t="shared" si="1530"/>
        <v>0</v>
      </c>
      <c r="AZ512" s="31">
        <f t="shared" si="1531"/>
        <v>0</v>
      </c>
      <c r="BA512" s="31">
        <f t="shared" si="1532"/>
        <v>0</v>
      </c>
      <c r="BB512" s="31">
        <f t="shared" si="1447"/>
        <v>2400</v>
      </c>
      <c r="BC512" s="31">
        <f t="shared" si="1448"/>
        <v>2400</v>
      </c>
      <c r="BD512" s="31">
        <f t="shared" si="1449"/>
        <v>2400</v>
      </c>
      <c r="BE512" s="31">
        <f t="shared" si="1533"/>
        <v>0</v>
      </c>
      <c r="BF512" s="31">
        <f t="shared" si="1534"/>
        <v>0</v>
      </c>
      <c r="BG512" s="31">
        <f t="shared" si="1535"/>
        <v>0</v>
      </c>
      <c r="BH512" s="31">
        <f t="shared" si="1450"/>
        <v>2400</v>
      </c>
      <c r="BI512" s="31">
        <f t="shared" si="1451"/>
        <v>2400</v>
      </c>
      <c r="BJ512" s="31">
        <f t="shared" si="1452"/>
        <v>2400</v>
      </c>
      <c r="BK512" s="31">
        <f t="shared" si="1536"/>
        <v>0</v>
      </c>
      <c r="BL512" s="31">
        <f t="shared" si="1537"/>
        <v>0</v>
      </c>
      <c r="BM512" s="31">
        <f t="shared" si="1538"/>
        <v>0</v>
      </c>
      <c r="BN512" s="31">
        <f t="shared" si="1453"/>
        <v>2400</v>
      </c>
      <c r="BO512" s="31">
        <f t="shared" si="1454"/>
        <v>2400</v>
      </c>
      <c r="BP512" s="31">
        <f t="shared" si="1455"/>
        <v>2400</v>
      </c>
      <c r="BQ512" s="31">
        <f t="shared" si="1539"/>
        <v>0</v>
      </c>
      <c r="BR512" s="31">
        <f t="shared" si="1540"/>
        <v>0</v>
      </c>
      <c r="BS512" s="31">
        <f t="shared" si="1456"/>
        <v>2400</v>
      </c>
      <c r="BT512" s="31">
        <f t="shared" si="1457"/>
        <v>2400</v>
      </c>
      <c r="BU512" s="31">
        <f t="shared" si="1458"/>
        <v>2400</v>
      </c>
      <c r="BV512" s="31">
        <f t="shared" si="1541"/>
        <v>0</v>
      </c>
      <c r="BW512" s="31">
        <f t="shared" si="1542"/>
        <v>0</v>
      </c>
      <c r="BX512" s="31">
        <f t="shared" si="1459"/>
        <v>2400</v>
      </c>
      <c r="BY512" s="31">
        <f t="shared" si="1460"/>
        <v>2400</v>
      </c>
      <c r="BZ512" s="31">
        <f t="shared" si="1461"/>
        <v>2400</v>
      </c>
      <c r="CA512" s="31">
        <f t="shared" si="1543"/>
        <v>0</v>
      </c>
      <c r="CB512" s="31">
        <f t="shared" si="1544"/>
        <v>0</v>
      </c>
      <c r="CC512" s="31">
        <f t="shared" si="1545"/>
        <v>0</v>
      </c>
      <c r="CD512" s="31">
        <f t="shared" si="1503"/>
        <v>2400</v>
      </c>
      <c r="CE512" s="31">
        <f t="shared" si="1504"/>
        <v>2400</v>
      </c>
      <c r="CF512" s="31">
        <f t="shared" si="1505"/>
        <v>2400</v>
      </c>
      <c r="CG512" s="31">
        <f t="shared" si="1546"/>
        <v>0</v>
      </c>
      <c r="CH512" s="24"/>
      <c r="CI512" s="40"/>
      <c r="CN512" s="1" t="s">
        <v>30</v>
      </c>
    </row>
    <row r="513" ht="15">
      <c r="A513" s="16" t="s">
        <v>330</v>
      </c>
      <c r="B513" s="17">
        <v>630</v>
      </c>
      <c r="C513" s="16" t="s">
        <v>278</v>
      </c>
      <c r="D513" s="16" t="s">
        <v>42</v>
      </c>
      <c r="E513" s="39" t="s">
        <v>291</v>
      </c>
      <c r="F513" s="31">
        <v>2400</v>
      </c>
      <c r="G513" s="31">
        <v>2400</v>
      </c>
      <c r="H513" s="31">
        <v>2400</v>
      </c>
      <c r="I513" s="31"/>
      <c r="J513" s="31"/>
      <c r="K513" s="31"/>
      <c r="L513" s="31">
        <f t="shared" si="1426"/>
        <v>2400</v>
      </c>
      <c r="M513" s="31">
        <f t="shared" si="1427"/>
        <v>2400</v>
      </c>
      <c r="N513" s="31">
        <f t="shared" si="1428"/>
        <v>2400</v>
      </c>
      <c r="O513" s="31"/>
      <c r="P513" s="31"/>
      <c r="Q513" s="31"/>
      <c r="R513" s="31">
        <f t="shared" si="1429"/>
        <v>2400</v>
      </c>
      <c r="S513" s="31">
        <f t="shared" si="1430"/>
        <v>2400</v>
      </c>
      <c r="T513" s="31">
        <f t="shared" si="1431"/>
        <v>2400</v>
      </c>
      <c r="U513" s="31"/>
      <c r="V513" s="31"/>
      <c r="W513" s="31"/>
      <c r="X513" s="31">
        <f t="shared" si="1432"/>
        <v>2400</v>
      </c>
      <c r="Y513" s="31">
        <f t="shared" si="1433"/>
        <v>2400</v>
      </c>
      <c r="Z513" s="31">
        <f t="shared" si="1434"/>
        <v>2400</v>
      </c>
      <c r="AA513" s="31"/>
      <c r="AB513" s="31"/>
      <c r="AC513" s="31"/>
      <c r="AD513" s="31">
        <f t="shared" si="1435"/>
        <v>2400</v>
      </c>
      <c r="AE513" s="31">
        <f t="shared" si="1436"/>
        <v>2400</v>
      </c>
      <c r="AF513" s="31">
        <f t="shared" si="1437"/>
        <v>2400</v>
      </c>
      <c r="AG513" s="31"/>
      <c r="AH513" s="31"/>
      <c r="AI513" s="31"/>
      <c r="AJ513" s="31">
        <f t="shared" si="1438"/>
        <v>2400</v>
      </c>
      <c r="AK513" s="31">
        <f t="shared" si="1439"/>
        <v>2400</v>
      </c>
      <c r="AL513" s="31">
        <f t="shared" si="1440"/>
        <v>2400</v>
      </c>
      <c r="AM513" s="31"/>
      <c r="AN513" s="31"/>
      <c r="AO513" s="31"/>
      <c r="AP513" s="31">
        <f t="shared" si="1441"/>
        <v>2400</v>
      </c>
      <c r="AQ513" s="31">
        <f t="shared" si="1442"/>
        <v>2400</v>
      </c>
      <c r="AR513" s="31">
        <f t="shared" si="1443"/>
        <v>2400</v>
      </c>
      <c r="AS513" s="31"/>
      <c r="AT513" s="31"/>
      <c r="AU513" s="31"/>
      <c r="AV513" s="31">
        <f t="shared" si="1444"/>
        <v>2400</v>
      </c>
      <c r="AW513" s="31">
        <f t="shared" si="1445"/>
        <v>2400</v>
      </c>
      <c r="AX513" s="31">
        <f t="shared" si="1446"/>
        <v>2400</v>
      </c>
      <c r="AY513" s="31"/>
      <c r="AZ513" s="31"/>
      <c r="BA513" s="31"/>
      <c r="BB513" s="31">
        <f t="shared" si="1447"/>
        <v>2400</v>
      </c>
      <c r="BC513" s="31">
        <f t="shared" si="1448"/>
        <v>2400</v>
      </c>
      <c r="BD513" s="31">
        <f t="shared" si="1449"/>
        <v>2400</v>
      </c>
      <c r="BE513" s="31"/>
      <c r="BF513" s="31"/>
      <c r="BG513" s="31"/>
      <c r="BH513" s="31">
        <f t="shared" si="1450"/>
        <v>2400</v>
      </c>
      <c r="BI513" s="31">
        <f t="shared" si="1451"/>
        <v>2400</v>
      </c>
      <c r="BJ513" s="31">
        <f t="shared" si="1452"/>
        <v>2400</v>
      </c>
      <c r="BK513" s="31"/>
      <c r="BL513" s="31"/>
      <c r="BM513" s="31"/>
      <c r="BN513" s="31">
        <f t="shared" si="1453"/>
        <v>2400</v>
      </c>
      <c r="BO513" s="31">
        <f t="shared" si="1454"/>
        <v>2400</v>
      </c>
      <c r="BP513" s="31">
        <f t="shared" si="1455"/>
        <v>2400</v>
      </c>
      <c r="BQ513" s="31"/>
      <c r="BR513" s="31"/>
      <c r="BS513" s="31">
        <f t="shared" si="1456"/>
        <v>2400</v>
      </c>
      <c r="BT513" s="31">
        <f t="shared" si="1457"/>
        <v>2400</v>
      </c>
      <c r="BU513" s="31">
        <f t="shared" si="1458"/>
        <v>2400</v>
      </c>
      <c r="BV513" s="31"/>
      <c r="BW513" s="31"/>
      <c r="BX513" s="31">
        <f t="shared" si="1459"/>
        <v>2400</v>
      </c>
      <c r="BY513" s="31">
        <f t="shared" si="1460"/>
        <v>2400</v>
      </c>
      <c r="BZ513" s="31">
        <f t="shared" si="1461"/>
        <v>2400</v>
      </c>
      <c r="CA513" s="31"/>
      <c r="CB513" s="31"/>
      <c r="CC513" s="31"/>
      <c r="CD513" s="31">
        <f t="shared" si="1503"/>
        <v>2400</v>
      </c>
      <c r="CE513" s="31">
        <f t="shared" si="1504"/>
        <v>2400</v>
      </c>
      <c r="CF513" s="31">
        <f t="shared" si="1505"/>
        <v>2400</v>
      </c>
      <c r="CG513" s="31"/>
      <c r="CH513" s="24"/>
      <c r="CI513" s="40"/>
    </row>
    <row r="514" ht="85.549999999999997">
      <c r="A514" s="16" t="s">
        <v>332</v>
      </c>
      <c r="B514" s="17"/>
      <c r="C514" s="16"/>
      <c r="D514" s="16"/>
      <c r="E514" s="39" t="s">
        <v>333</v>
      </c>
      <c r="F514" s="31">
        <f t="shared" si="1506"/>
        <v>80000</v>
      </c>
      <c r="G514" s="31">
        <f t="shared" si="1507"/>
        <v>80000</v>
      </c>
      <c r="H514" s="31">
        <f t="shared" si="1508"/>
        <v>80000</v>
      </c>
      <c r="I514" s="31">
        <f t="shared" si="1509"/>
        <v>0</v>
      </c>
      <c r="J514" s="31">
        <f t="shared" si="1510"/>
        <v>0</v>
      </c>
      <c r="K514" s="31">
        <f t="shared" si="1511"/>
        <v>0</v>
      </c>
      <c r="L514" s="31">
        <f t="shared" si="1426"/>
        <v>80000</v>
      </c>
      <c r="M514" s="31">
        <f t="shared" si="1427"/>
        <v>80000</v>
      </c>
      <c r="N514" s="31">
        <f t="shared" si="1428"/>
        <v>80000</v>
      </c>
      <c r="O514" s="31">
        <f t="shared" si="1512"/>
        <v>0</v>
      </c>
      <c r="P514" s="31">
        <f t="shared" si="1513"/>
        <v>0</v>
      </c>
      <c r="Q514" s="31">
        <f t="shared" si="1514"/>
        <v>0</v>
      </c>
      <c r="R514" s="31">
        <f t="shared" si="1429"/>
        <v>80000</v>
      </c>
      <c r="S514" s="31">
        <f t="shared" si="1430"/>
        <v>80000</v>
      </c>
      <c r="T514" s="31">
        <f t="shared" si="1431"/>
        <v>80000</v>
      </c>
      <c r="U514" s="31">
        <f t="shared" si="1515"/>
        <v>0</v>
      </c>
      <c r="V514" s="31">
        <f t="shared" si="1516"/>
        <v>0</v>
      </c>
      <c r="W514" s="31">
        <f t="shared" si="1517"/>
        <v>0</v>
      </c>
      <c r="X514" s="31">
        <f t="shared" si="1432"/>
        <v>80000</v>
      </c>
      <c r="Y514" s="31">
        <f t="shared" si="1433"/>
        <v>80000</v>
      </c>
      <c r="Z514" s="31">
        <f t="shared" si="1434"/>
        <v>80000</v>
      </c>
      <c r="AA514" s="31">
        <f t="shared" si="1518"/>
        <v>0</v>
      </c>
      <c r="AB514" s="31">
        <f t="shared" si="1519"/>
        <v>0</v>
      </c>
      <c r="AC514" s="31">
        <f t="shared" si="1520"/>
        <v>0</v>
      </c>
      <c r="AD514" s="31">
        <f t="shared" si="1435"/>
        <v>80000</v>
      </c>
      <c r="AE514" s="31">
        <f t="shared" si="1436"/>
        <v>80000</v>
      </c>
      <c r="AF514" s="31">
        <f t="shared" si="1437"/>
        <v>80000</v>
      </c>
      <c r="AG514" s="31">
        <f t="shared" si="1521"/>
        <v>0</v>
      </c>
      <c r="AH514" s="31">
        <f t="shared" si="1522"/>
        <v>0</v>
      </c>
      <c r="AI514" s="31">
        <f t="shared" si="1523"/>
        <v>0</v>
      </c>
      <c r="AJ514" s="31">
        <f t="shared" si="1438"/>
        <v>80000</v>
      </c>
      <c r="AK514" s="31">
        <f t="shared" si="1439"/>
        <v>80000</v>
      </c>
      <c r="AL514" s="31">
        <f t="shared" si="1440"/>
        <v>80000</v>
      </c>
      <c r="AM514" s="31">
        <f t="shared" si="1524"/>
        <v>0</v>
      </c>
      <c r="AN514" s="31">
        <f t="shared" si="1525"/>
        <v>0</v>
      </c>
      <c r="AO514" s="31">
        <f t="shared" si="1526"/>
        <v>0</v>
      </c>
      <c r="AP514" s="31">
        <f t="shared" si="1441"/>
        <v>80000</v>
      </c>
      <c r="AQ514" s="31">
        <f t="shared" si="1442"/>
        <v>80000</v>
      </c>
      <c r="AR514" s="31">
        <f t="shared" si="1443"/>
        <v>80000</v>
      </c>
      <c r="AS514" s="31">
        <f t="shared" si="1527"/>
        <v>0</v>
      </c>
      <c r="AT514" s="31">
        <f t="shared" si="1528"/>
        <v>0</v>
      </c>
      <c r="AU514" s="31">
        <f t="shared" si="1529"/>
        <v>0</v>
      </c>
      <c r="AV514" s="31">
        <f t="shared" si="1444"/>
        <v>80000</v>
      </c>
      <c r="AW514" s="31">
        <f t="shared" si="1445"/>
        <v>80000</v>
      </c>
      <c r="AX514" s="31">
        <f t="shared" si="1446"/>
        <v>80000</v>
      </c>
      <c r="AY514" s="31">
        <f t="shared" si="1530"/>
        <v>0</v>
      </c>
      <c r="AZ514" s="31">
        <f t="shared" si="1531"/>
        <v>0</v>
      </c>
      <c r="BA514" s="31">
        <f t="shared" si="1532"/>
        <v>0</v>
      </c>
      <c r="BB514" s="31">
        <f t="shared" si="1447"/>
        <v>80000</v>
      </c>
      <c r="BC514" s="31">
        <f t="shared" si="1448"/>
        <v>80000</v>
      </c>
      <c r="BD514" s="31">
        <f t="shared" si="1449"/>
        <v>80000</v>
      </c>
      <c r="BE514" s="31">
        <f t="shared" si="1533"/>
        <v>0</v>
      </c>
      <c r="BF514" s="31">
        <f t="shared" si="1534"/>
        <v>0</v>
      </c>
      <c r="BG514" s="31">
        <f t="shared" si="1535"/>
        <v>0</v>
      </c>
      <c r="BH514" s="31">
        <f t="shared" si="1450"/>
        <v>80000</v>
      </c>
      <c r="BI514" s="31">
        <f t="shared" si="1451"/>
        <v>80000</v>
      </c>
      <c r="BJ514" s="31">
        <f t="shared" si="1452"/>
        <v>80000</v>
      </c>
      <c r="BK514" s="31">
        <f t="shared" si="1536"/>
        <v>0</v>
      </c>
      <c r="BL514" s="31">
        <f t="shared" si="1537"/>
        <v>0</v>
      </c>
      <c r="BM514" s="31">
        <f t="shared" si="1538"/>
        <v>0</v>
      </c>
      <c r="BN514" s="31">
        <f t="shared" si="1453"/>
        <v>80000</v>
      </c>
      <c r="BO514" s="31">
        <f t="shared" si="1454"/>
        <v>80000</v>
      </c>
      <c r="BP514" s="31">
        <f t="shared" si="1455"/>
        <v>80000</v>
      </c>
      <c r="BQ514" s="31">
        <f t="shared" si="1539"/>
        <v>0</v>
      </c>
      <c r="BR514" s="31">
        <f t="shared" si="1540"/>
        <v>0</v>
      </c>
      <c r="BS514" s="31">
        <f t="shared" si="1456"/>
        <v>80000</v>
      </c>
      <c r="BT514" s="31">
        <f t="shared" si="1457"/>
        <v>80000</v>
      </c>
      <c r="BU514" s="31">
        <f t="shared" si="1458"/>
        <v>80000</v>
      </c>
      <c r="BV514" s="31">
        <f t="shared" si="1541"/>
        <v>0</v>
      </c>
      <c r="BW514" s="31">
        <f t="shared" si="1542"/>
        <v>0</v>
      </c>
      <c r="BX514" s="31">
        <f t="shared" si="1459"/>
        <v>80000</v>
      </c>
      <c r="BY514" s="31">
        <f t="shared" si="1460"/>
        <v>80000</v>
      </c>
      <c r="BZ514" s="31">
        <f t="shared" si="1461"/>
        <v>80000</v>
      </c>
      <c r="CA514" s="31">
        <f t="shared" si="1543"/>
        <v>0</v>
      </c>
      <c r="CB514" s="31">
        <f t="shared" si="1544"/>
        <v>0</v>
      </c>
      <c r="CC514" s="31">
        <f t="shared" si="1545"/>
        <v>0</v>
      </c>
      <c r="CD514" s="31">
        <f t="shared" si="1503"/>
        <v>80000</v>
      </c>
      <c r="CE514" s="31">
        <f t="shared" si="1504"/>
        <v>80000</v>
      </c>
      <c r="CF514" s="31">
        <f t="shared" si="1505"/>
        <v>80000</v>
      </c>
      <c r="CG514" s="31">
        <f t="shared" si="1546"/>
        <v>0</v>
      </c>
      <c r="CH514" s="24"/>
      <c r="CI514" s="40"/>
      <c r="CO514" s="1" t="s">
        <v>31</v>
      </c>
    </row>
    <row r="515" ht="43.75">
      <c r="A515" s="16" t="s">
        <v>332</v>
      </c>
      <c r="B515" s="17">
        <v>600</v>
      </c>
      <c r="C515" s="16"/>
      <c r="D515" s="16"/>
      <c r="E515" s="39" t="s">
        <v>45</v>
      </c>
      <c r="F515" s="31">
        <f t="shared" si="1506"/>
        <v>80000</v>
      </c>
      <c r="G515" s="31">
        <f t="shared" si="1507"/>
        <v>80000</v>
      </c>
      <c r="H515" s="31">
        <f t="shared" si="1508"/>
        <v>80000</v>
      </c>
      <c r="I515" s="31">
        <f t="shared" si="1509"/>
        <v>0</v>
      </c>
      <c r="J515" s="31">
        <f t="shared" si="1510"/>
        <v>0</v>
      </c>
      <c r="K515" s="31">
        <f t="shared" si="1511"/>
        <v>0</v>
      </c>
      <c r="L515" s="31">
        <f t="shared" si="1426"/>
        <v>80000</v>
      </c>
      <c r="M515" s="31">
        <f t="shared" si="1427"/>
        <v>80000</v>
      </c>
      <c r="N515" s="31">
        <f t="shared" si="1428"/>
        <v>80000</v>
      </c>
      <c r="O515" s="31">
        <f t="shared" si="1512"/>
        <v>0</v>
      </c>
      <c r="P515" s="31">
        <f t="shared" si="1513"/>
        <v>0</v>
      </c>
      <c r="Q515" s="31">
        <f t="shared" si="1514"/>
        <v>0</v>
      </c>
      <c r="R515" s="31">
        <f t="shared" si="1429"/>
        <v>80000</v>
      </c>
      <c r="S515" s="31">
        <f t="shared" si="1430"/>
        <v>80000</v>
      </c>
      <c r="T515" s="31">
        <f t="shared" si="1431"/>
        <v>80000</v>
      </c>
      <c r="U515" s="31">
        <f t="shared" si="1515"/>
        <v>0</v>
      </c>
      <c r="V515" s="31">
        <f t="shared" si="1516"/>
        <v>0</v>
      </c>
      <c r="W515" s="31">
        <f t="shared" si="1517"/>
        <v>0</v>
      </c>
      <c r="X515" s="31">
        <f t="shared" si="1432"/>
        <v>80000</v>
      </c>
      <c r="Y515" s="31">
        <f t="shared" si="1433"/>
        <v>80000</v>
      </c>
      <c r="Z515" s="31">
        <f t="shared" si="1434"/>
        <v>80000</v>
      </c>
      <c r="AA515" s="31">
        <f t="shared" si="1518"/>
        <v>0</v>
      </c>
      <c r="AB515" s="31">
        <f t="shared" si="1519"/>
        <v>0</v>
      </c>
      <c r="AC515" s="31">
        <f t="shared" si="1520"/>
        <v>0</v>
      </c>
      <c r="AD515" s="31">
        <f t="shared" si="1435"/>
        <v>80000</v>
      </c>
      <c r="AE515" s="31">
        <f t="shared" si="1436"/>
        <v>80000</v>
      </c>
      <c r="AF515" s="31">
        <f t="shared" si="1437"/>
        <v>80000</v>
      </c>
      <c r="AG515" s="31">
        <f t="shared" si="1521"/>
        <v>0</v>
      </c>
      <c r="AH515" s="31">
        <f t="shared" si="1522"/>
        <v>0</v>
      </c>
      <c r="AI515" s="31">
        <f t="shared" si="1523"/>
        <v>0</v>
      </c>
      <c r="AJ515" s="31">
        <f t="shared" si="1438"/>
        <v>80000</v>
      </c>
      <c r="AK515" s="31">
        <f t="shared" si="1439"/>
        <v>80000</v>
      </c>
      <c r="AL515" s="31">
        <f t="shared" si="1440"/>
        <v>80000</v>
      </c>
      <c r="AM515" s="31">
        <f t="shared" si="1524"/>
        <v>0</v>
      </c>
      <c r="AN515" s="31">
        <f t="shared" si="1525"/>
        <v>0</v>
      </c>
      <c r="AO515" s="31">
        <f t="shared" si="1526"/>
        <v>0</v>
      </c>
      <c r="AP515" s="31">
        <f t="shared" si="1441"/>
        <v>80000</v>
      </c>
      <c r="AQ515" s="31">
        <f t="shared" si="1442"/>
        <v>80000</v>
      </c>
      <c r="AR515" s="31">
        <f t="shared" si="1443"/>
        <v>80000</v>
      </c>
      <c r="AS515" s="31">
        <f t="shared" si="1527"/>
        <v>0</v>
      </c>
      <c r="AT515" s="31">
        <f t="shared" si="1528"/>
        <v>0</v>
      </c>
      <c r="AU515" s="31">
        <f t="shared" si="1529"/>
        <v>0</v>
      </c>
      <c r="AV515" s="31">
        <f t="shared" si="1444"/>
        <v>80000</v>
      </c>
      <c r="AW515" s="31">
        <f t="shared" si="1445"/>
        <v>80000</v>
      </c>
      <c r="AX515" s="31">
        <f t="shared" si="1446"/>
        <v>80000</v>
      </c>
      <c r="AY515" s="31">
        <f t="shared" si="1530"/>
        <v>0</v>
      </c>
      <c r="AZ515" s="31">
        <f t="shared" si="1531"/>
        <v>0</v>
      </c>
      <c r="BA515" s="31">
        <f t="shared" si="1532"/>
        <v>0</v>
      </c>
      <c r="BB515" s="31">
        <f t="shared" si="1447"/>
        <v>80000</v>
      </c>
      <c r="BC515" s="31">
        <f t="shared" si="1448"/>
        <v>80000</v>
      </c>
      <c r="BD515" s="31">
        <f t="shared" si="1449"/>
        <v>80000</v>
      </c>
      <c r="BE515" s="31">
        <f t="shared" si="1533"/>
        <v>0</v>
      </c>
      <c r="BF515" s="31">
        <f t="shared" si="1534"/>
        <v>0</v>
      </c>
      <c r="BG515" s="31">
        <f t="shared" si="1535"/>
        <v>0</v>
      </c>
      <c r="BH515" s="31">
        <f t="shared" si="1450"/>
        <v>80000</v>
      </c>
      <c r="BI515" s="31">
        <f t="shared" si="1451"/>
        <v>80000</v>
      </c>
      <c r="BJ515" s="31">
        <f t="shared" si="1452"/>
        <v>80000</v>
      </c>
      <c r="BK515" s="31">
        <f t="shared" si="1536"/>
        <v>0</v>
      </c>
      <c r="BL515" s="31">
        <f t="shared" si="1537"/>
        <v>0</v>
      </c>
      <c r="BM515" s="31">
        <f t="shared" si="1538"/>
        <v>0</v>
      </c>
      <c r="BN515" s="31">
        <f t="shared" si="1453"/>
        <v>80000</v>
      </c>
      <c r="BO515" s="31">
        <f t="shared" si="1454"/>
        <v>80000</v>
      </c>
      <c r="BP515" s="31">
        <f t="shared" si="1455"/>
        <v>80000</v>
      </c>
      <c r="BQ515" s="31">
        <f t="shared" si="1539"/>
        <v>0</v>
      </c>
      <c r="BR515" s="31">
        <f t="shared" si="1540"/>
        <v>0</v>
      </c>
      <c r="BS515" s="31">
        <f t="shared" si="1456"/>
        <v>80000</v>
      </c>
      <c r="BT515" s="31">
        <f t="shared" si="1457"/>
        <v>80000</v>
      </c>
      <c r="BU515" s="31">
        <f t="shared" si="1458"/>
        <v>80000</v>
      </c>
      <c r="BV515" s="31">
        <f t="shared" si="1541"/>
        <v>0</v>
      </c>
      <c r="BW515" s="31">
        <f t="shared" si="1542"/>
        <v>0</v>
      </c>
      <c r="BX515" s="31">
        <f t="shared" si="1459"/>
        <v>80000</v>
      </c>
      <c r="BY515" s="31">
        <f t="shared" si="1460"/>
        <v>80000</v>
      </c>
      <c r="BZ515" s="31">
        <f t="shared" si="1461"/>
        <v>80000</v>
      </c>
      <c r="CA515" s="31">
        <f t="shared" si="1543"/>
        <v>0</v>
      </c>
      <c r="CB515" s="31">
        <f t="shared" si="1544"/>
        <v>0</v>
      </c>
      <c r="CC515" s="31">
        <f t="shared" si="1545"/>
        <v>0</v>
      </c>
      <c r="CD515" s="31">
        <f t="shared" si="1503"/>
        <v>80000</v>
      </c>
      <c r="CE515" s="31">
        <f t="shared" si="1504"/>
        <v>80000</v>
      </c>
      <c r="CF515" s="31">
        <f t="shared" si="1505"/>
        <v>80000</v>
      </c>
      <c r="CG515" s="31">
        <f t="shared" si="1546"/>
        <v>0</v>
      </c>
      <c r="CH515" s="24"/>
      <c r="CI515" s="40"/>
      <c r="CM515" s="1" t="s">
        <v>29</v>
      </c>
    </row>
    <row r="516" ht="65.650000000000006">
      <c r="A516" s="16" t="s">
        <v>332</v>
      </c>
      <c r="B516" s="17">
        <v>630</v>
      </c>
      <c r="C516" s="16"/>
      <c r="D516" s="16"/>
      <c r="E516" s="39" t="s">
        <v>51</v>
      </c>
      <c r="F516" s="31">
        <f t="shared" si="1506"/>
        <v>80000</v>
      </c>
      <c r="G516" s="31">
        <f t="shared" si="1507"/>
        <v>80000</v>
      </c>
      <c r="H516" s="31">
        <f t="shared" si="1508"/>
        <v>80000</v>
      </c>
      <c r="I516" s="31">
        <f t="shared" si="1509"/>
        <v>0</v>
      </c>
      <c r="J516" s="31">
        <f t="shared" si="1510"/>
        <v>0</v>
      </c>
      <c r="K516" s="31">
        <f t="shared" si="1511"/>
        <v>0</v>
      </c>
      <c r="L516" s="31">
        <f t="shared" si="1426"/>
        <v>80000</v>
      </c>
      <c r="M516" s="31">
        <f t="shared" si="1427"/>
        <v>80000</v>
      </c>
      <c r="N516" s="31">
        <f t="shared" si="1428"/>
        <v>80000</v>
      </c>
      <c r="O516" s="31">
        <f t="shared" si="1512"/>
        <v>0</v>
      </c>
      <c r="P516" s="31">
        <f t="shared" si="1513"/>
        <v>0</v>
      </c>
      <c r="Q516" s="31">
        <f t="shared" si="1514"/>
        <v>0</v>
      </c>
      <c r="R516" s="31">
        <f t="shared" si="1429"/>
        <v>80000</v>
      </c>
      <c r="S516" s="31">
        <f t="shared" si="1430"/>
        <v>80000</v>
      </c>
      <c r="T516" s="31">
        <f t="shared" si="1431"/>
        <v>80000</v>
      </c>
      <c r="U516" s="31">
        <f t="shared" si="1515"/>
        <v>0</v>
      </c>
      <c r="V516" s="31">
        <f t="shared" si="1516"/>
        <v>0</v>
      </c>
      <c r="W516" s="31">
        <f t="shared" si="1517"/>
        <v>0</v>
      </c>
      <c r="X516" s="31">
        <f t="shared" si="1432"/>
        <v>80000</v>
      </c>
      <c r="Y516" s="31">
        <f t="shared" si="1433"/>
        <v>80000</v>
      </c>
      <c r="Z516" s="31">
        <f t="shared" si="1434"/>
        <v>80000</v>
      </c>
      <c r="AA516" s="31">
        <f t="shared" si="1518"/>
        <v>0</v>
      </c>
      <c r="AB516" s="31">
        <f t="shared" si="1519"/>
        <v>0</v>
      </c>
      <c r="AC516" s="31">
        <f t="shared" si="1520"/>
        <v>0</v>
      </c>
      <c r="AD516" s="31">
        <f t="shared" si="1435"/>
        <v>80000</v>
      </c>
      <c r="AE516" s="31">
        <f t="shared" si="1436"/>
        <v>80000</v>
      </c>
      <c r="AF516" s="31">
        <f t="shared" si="1437"/>
        <v>80000</v>
      </c>
      <c r="AG516" s="31">
        <f t="shared" si="1521"/>
        <v>0</v>
      </c>
      <c r="AH516" s="31">
        <f t="shared" si="1522"/>
        <v>0</v>
      </c>
      <c r="AI516" s="31">
        <f t="shared" si="1523"/>
        <v>0</v>
      </c>
      <c r="AJ516" s="31">
        <f t="shared" si="1438"/>
        <v>80000</v>
      </c>
      <c r="AK516" s="31">
        <f t="shared" si="1439"/>
        <v>80000</v>
      </c>
      <c r="AL516" s="31">
        <f t="shared" si="1440"/>
        <v>80000</v>
      </c>
      <c r="AM516" s="31">
        <f t="shared" si="1524"/>
        <v>0</v>
      </c>
      <c r="AN516" s="31">
        <f t="shared" si="1525"/>
        <v>0</v>
      </c>
      <c r="AO516" s="31">
        <f t="shared" si="1526"/>
        <v>0</v>
      </c>
      <c r="AP516" s="31">
        <f t="shared" si="1441"/>
        <v>80000</v>
      </c>
      <c r="AQ516" s="31">
        <f t="shared" si="1442"/>
        <v>80000</v>
      </c>
      <c r="AR516" s="31">
        <f t="shared" si="1443"/>
        <v>80000</v>
      </c>
      <c r="AS516" s="31">
        <f t="shared" si="1527"/>
        <v>0</v>
      </c>
      <c r="AT516" s="31">
        <f t="shared" si="1528"/>
        <v>0</v>
      </c>
      <c r="AU516" s="31">
        <f t="shared" si="1529"/>
        <v>0</v>
      </c>
      <c r="AV516" s="31">
        <f t="shared" si="1444"/>
        <v>80000</v>
      </c>
      <c r="AW516" s="31">
        <f t="shared" si="1445"/>
        <v>80000</v>
      </c>
      <c r="AX516" s="31">
        <f t="shared" si="1446"/>
        <v>80000</v>
      </c>
      <c r="AY516" s="31">
        <f t="shared" si="1530"/>
        <v>0</v>
      </c>
      <c r="AZ516" s="31">
        <f t="shared" si="1531"/>
        <v>0</v>
      </c>
      <c r="BA516" s="31">
        <f t="shared" si="1532"/>
        <v>0</v>
      </c>
      <c r="BB516" s="31">
        <f t="shared" si="1447"/>
        <v>80000</v>
      </c>
      <c r="BC516" s="31">
        <f t="shared" si="1448"/>
        <v>80000</v>
      </c>
      <c r="BD516" s="31">
        <f t="shared" si="1449"/>
        <v>80000</v>
      </c>
      <c r="BE516" s="31">
        <f t="shared" si="1533"/>
        <v>0</v>
      </c>
      <c r="BF516" s="31">
        <f t="shared" si="1534"/>
        <v>0</v>
      </c>
      <c r="BG516" s="31">
        <f t="shared" si="1535"/>
        <v>0</v>
      </c>
      <c r="BH516" s="31">
        <f t="shared" si="1450"/>
        <v>80000</v>
      </c>
      <c r="BI516" s="31">
        <f t="shared" si="1451"/>
        <v>80000</v>
      </c>
      <c r="BJ516" s="31">
        <f t="shared" si="1452"/>
        <v>80000</v>
      </c>
      <c r="BK516" s="31">
        <f t="shared" si="1536"/>
        <v>0</v>
      </c>
      <c r="BL516" s="31">
        <f t="shared" si="1537"/>
        <v>0</v>
      </c>
      <c r="BM516" s="31">
        <f t="shared" si="1538"/>
        <v>0</v>
      </c>
      <c r="BN516" s="31">
        <f t="shared" si="1453"/>
        <v>80000</v>
      </c>
      <c r="BO516" s="31">
        <f t="shared" si="1454"/>
        <v>80000</v>
      </c>
      <c r="BP516" s="31">
        <f t="shared" si="1455"/>
        <v>80000</v>
      </c>
      <c r="BQ516" s="31">
        <f t="shared" si="1539"/>
        <v>0</v>
      </c>
      <c r="BR516" s="31">
        <f t="shared" si="1540"/>
        <v>0</v>
      </c>
      <c r="BS516" s="31">
        <f t="shared" si="1456"/>
        <v>80000</v>
      </c>
      <c r="BT516" s="31">
        <f t="shared" si="1457"/>
        <v>80000</v>
      </c>
      <c r="BU516" s="31">
        <f t="shared" si="1458"/>
        <v>80000</v>
      </c>
      <c r="BV516" s="31">
        <f t="shared" si="1541"/>
        <v>0</v>
      </c>
      <c r="BW516" s="31">
        <f t="shared" si="1542"/>
        <v>0</v>
      </c>
      <c r="BX516" s="31">
        <f t="shared" si="1459"/>
        <v>80000</v>
      </c>
      <c r="BY516" s="31">
        <f t="shared" si="1460"/>
        <v>80000</v>
      </c>
      <c r="BZ516" s="31">
        <f t="shared" si="1461"/>
        <v>80000</v>
      </c>
      <c r="CA516" s="31">
        <f t="shared" si="1543"/>
        <v>0</v>
      </c>
      <c r="CB516" s="31">
        <f t="shared" si="1544"/>
        <v>0</v>
      </c>
      <c r="CC516" s="31">
        <f t="shared" si="1545"/>
        <v>0</v>
      </c>
      <c r="CD516" s="31">
        <f t="shared" si="1503"/>
        <v>80000</v>
      </c>
      <c r="CE516" s="31">
        <f t="shared" si="1504"/>
        <v>80000</v>
      </c>
      <c r="CF516" s="31">
        <f t="shared" si="1505"/>
        <v>80000</v>
      </c>
      <c r="CG516" s="31">
        <f t="shared" si="1546"/>
        <v>0</v>
      </c>
      <c r="CH516" s="24"/>
      <c r="CI516" s="40"/>
      <c r="CN516" s="1" t="s">
        <v>30</v>
      </c>
    </row>
    <row r="517" ht="15">
      <c r="A517" s="16" t="s">
        <v>332</v>
      </c>
      <c r="B517" s="17">
        <v>630</v>
      </c>
      <c r="C517" s="16" t="s">
        <v>278</v>
      </c>
      <c r="D517" s="16" t="s">
        <v>67</v>
      </c>
      <c r="E517" s="39" t="s">
        <v>279</v>
      </c>
      <c r="F517" s="31">
        <v>80000</v>
      </c>
      <c r="G517" s="31">
        <v>80000</v>
      </c>
      <c r="H517" s="31">
        <v>80000</v>
      </c>
      <c r="I517" s="31"/>
      <c r="J517" s="31"/>
      <c r="K517" s="31"/>
      <c r="L517" s="31">
        <f t="shared" si="1426"/>
        <v>80000</v>
      </c>
      <c r="M517" s="31">
        <f t="shared" si="1427"/>
        <v>80000</v>
      </c>
      <c r="N517" s="31">
        <f t="shared" si="1428"/>
        <v>80000</v>
      </c>
      <c r="O517" s="31"/>
      <c r="P517" s="31"/>
      <c r="Q517" s="31"/>
      <c r="R517" s="31">
        <f t="shared" si="1429"/>
        <v>80000</v>
      </c>
      <c r="S517" s="31">
        <f t="shared" si="1430"/>
        <v>80000</v>
      </c>
      <c r="T517" s="31">
        <f t="shared" si="1431"/>
        <v>80000</v>
      </c>
      <c r="U517" s="31"/>
      <c r="V517" s="31"/>
      <c r="W517" s="31"/>
      <c r="X517" s="31">
        <f t="shared" si="1432"/>
        <v>80000</v>
      </c>
      <c r="Y517" s="31">
        <f t="shared" si="1433"/>
        <v>80000</v>
      </c>
      <c r="Z517" s="31">
        <f t="shared" si="1434"/>
        <v>80000</v>
      </c>
      <c r="AA517" s="31"/>
      <c r="AB517" s="31"/>
      <c r="AC517" s="31"/>
      <c r="AD517" s="31">
        <f t="shared" si="1435"/>
        <v>80000</v>
      </c>
      <c r="AE517" s="31">
        <f t="shared" si="1436"/>
        <v>80000</v>
      </c>
      <c r="AF517" s="31">
        <f t="shared" si="1437"/>
        <v>80000</v>
      </c>
      <c r="AG517" s="31"/>
      <c r="AH517" s="31"/>
      <c r="AI517" s="31"/>
      <c r="AJ517" s="31">
        <f t="shared" si="1438"/>
        <v>80000</v>
      </c>
      <c r="AK517" s="31">
        <f t="shared" si="1439"/>
        <v>80000</v>
      </c>
      <c r="AL517" s="31">
        <f t="shared" si="1440"/>
        <v>80000</v>
      </c>
      <c r="AM517" s="31"/>
      <c r="AN517" s="31"/>
      <c r="AO517" s="31"/>
      <c r="AP517" s="31">
        <f t="shared" si="1441"/>
        <v>80000</v>
      </c>
      <c r="AQ517" s="31">
        <f t="shared" si="1442"/>
        <v>80000</v>
      </c>
      <c r="AR517" s="31">
        <f t="shared" si="1443"/>
        <v>80000</v>
      </c>
      <c r="AS517" s="31"/>
      <c r="AT517" s="31"/>
      <c r="AU517" s="31"/>
      <c r="AV517" s="31">
        <f t="shared" si="1444"/>
        <v>80000</v>
      </c>
      <c r="AW517" s="31">
        <f t="shared" si="1445"/>
        <v>80000</v>
      </c>
      <c r="AX517" s="31">
        <f t="shared" si="1446"/>
        <v>80000</v>
      </c>
      <c r="AY517" s="31"/>
      <c r="AZ517" s="31"/>
      <c r="BA517" s="31"/>
      <c r="BB517" s="31">
        <f t="shared" si="1447"/>
        <v>80000</v>
      </c>
      <c r="BC517" s="31">
        <f t="shared" si="1448"/>
        <v>80000</v>
      </c>
      <c r="BD517" s="31">
        <f t="shared" si="1449"/>
        <v>80000</v>
      </c>
      <c r="BE517" s="31"/>
      <c r="BF517" s="31"/>
      <c r="BG517" s="31"/>
      <c r="BH517" s="31">
        <f t="shared" si="1450"/>
        <v>80000</v>
      </c>
      <c r="BI517" s="31">
        <f t="shared" si="1451"/>
        <v>80000</v>
      </c>
      <c r="BJ517" s="31">
        <f t="shared" si="1452"/>
        <v>80000</v>
      </c>
      <c r="BK517" s="31"/>
      <c r="BL517" s="31"/>
      <c r="BM517" s="31"/>
      <c r="BN517" s="31">
        <f t="shared" si="1453"/>
        <v>80000</v>
      </c>
      <c r="BO517" s="31">
        <f t="shared" si="1454"/>
        <v>80000</v>
      </c>
      <c r="BP517" s="31">
        <f t="shared" si="1455"/>
        <v>80000</v>
      </c>
      <c r="BQ517" s="31"/>
      <c r="BR517" s="31"/>
      <c r="BS517" s="31">
        <f t="shared" si="1456"/>
        <v>80000</v>
      </c>
      <c r="BT517" s="31">
        <f t="shared" si="1457"/>
        <v>80000</v>
      </c>
      <c r="BU517" s="31">
        <f t="shared" si="1458"/>
        <v>80000</v>
      </c>
      <c r="BV517" s="31"/>
      <c r="BW517" s="31"/>
      <c r="BX517" s="31">
        <f t="shared" si="1459"/>
        <v>80000</v>
      </c>
      <c r="BY517" s="31">
        <f t="shared" si="1460"/>
        <v>80000</v>
      </c>
      <c r="BZ517" s="31">
        <f t="shared" si="1461"/>
        <v>80000</v>
      </c>
      <c r="CA517" s="31"/>
      <c r="CB517" s="31"/>
      <c r="CC517" s="31"/>
      <c r="CD517" s="31">
        <f t="shared" si="1503"/>
        <v>80000</v>
      </c>
      <c r="CE517" s="31">
        <f t="shared" si="1504"/>
        <v>80000</v>
      </c>
      <c r="CF517" s="31">
        <f t="shared" si="1505"/>
        <v>80000</v>
      </c>
      <c r="CG517" s="31"/>
      <c r="CH517" s="24"/>
      <c r="CI517" s="40"/>
    </row>
    <row r="518" ht="43.75">
      <c r="A518" s="16" t="s">
        <v>334</v>
      </c>
      <c r="B518" s="17"/>
      <c r="C518" s="16"/>
      <c r="D518" s="16"/>
      <c r="E518" s="39" t="s">
        <v>335</v>
      </c>
      <c r="F518" s="31">
        <f>F519+F526+F532+F538+F542</f>
        <v>783082.90000000002</v>
      </c>
      <c r="G518" s="31">
        <f>G519+G526+G532+G538+G542</f>
        <v>787490.59999999998</v>
      </c>
      <c r="H518" s="31">
        <f>H519+H526+H532+H538+H542</f>
        <v>787490.59999999998</v>
      </c>
      <c r="I518" s="31">
        <f>I519+I526+I532+I538+I542</f>
        <v>0</v>
      </c>
      <c r="J518" s="31">
        <f>J519+J526+J532+J538+J542</f>
        <v>0</v>
      </c>
      <c r="K518" s="31">
        <f>K519+K526+K532+K538+K542</f>
        <v>0</v>
      </c>
      <c r="L518" s="31">
        <f t="shared" si="1426"/>
        <v>783082.90000000002</v>
      </c>
      <c r="M518" s="31">
        <f t="shared" si="1427"/>
        <v>787490.59999999998</v>
      </c>
      <c r="N518" s="31">
        <f t="shared" si="1428"/>
        <v>787490.59999999998</v>
      </c>
      <c r="O518" s="31">
        <f>O519+O526+O532+O538+O542</f>
        <v>0</v>
      </c>
      <c r="P518" s="31">
        <f>P519+P526+P532+P538+P542</f>
        <v>0</v>
      </c>
      <c r="Q518" s="31">
        <f>Q519+Q526+Q532+Q538+Q542</f>
        <v>0</v>
      </c>
      <c r="R518" s="31">
        <f t="shared" si="1429"/>
        <v>783082.90000000002</v>
      </c>
      <c r="S518" s="31">
        <f t="shared" si="1430"/>
        <v>787490.59999999998</v>
      </c>
      <c r="T518" s="31">
        <f t="shared" si="1431"/>
        <v>787490.59999999998</v>
      </c>
      <c r="U518" s="31">
        <f>U519+U526+U532+U538+U542</f>
        <v>0</v>
      </c>
      <c r="V518" s="31">
        <f>V519+V526+V532+V538+V542</f>
        <v>0</v>
      </c>
      <c r="W518" s="31">
        <f>W519+W526+W532+W538+W542</f>
        <v>0</v>
      </c>
      <c r="X518" s="31">
        <f t="shared" si="1432"/>
        <v>783082.90000000002</v>
      </c>
      <c r="Y518" s="31">
        <f t="shared" si="1433"/>
        <v>787490.59999999998</v>
      </c>
      <c r="Z518" s="31">
        <f t="shared" si="1434"/>
        <v>787490.59999999998</v>
      </c>
      <c r="AA518" s="31">
        <f>AA519+AA526+AA532+AA538+AA542</f>
        <v>0</v>
      </c>
      <c r="AB518" s="31">
        <f>AB519+AB526+AB532+AB538+AB542</f>
        <v>0</v>
      </c>
      <c r="AC518" s="31">
        <f>AC519+AC526+AC532+AC538+AC542</f>
        <v>0</v>
      </c>
      <c r="AD518" s="31">
        <f t="shared" si="1435"/>
        <v>783082.90000000002</v>
      </c>
      <c r="AE518" s="31">
        <f t="shared" si="1436"/>
        <v>787490.59999999998</v>
      </c>
      <c r="AF518" s="31">
        <f t="shared" si="1437"/>
        <v>787490.59999999998</v>
      </c>
      <c r="AG518" s="31">
        <f>AG519+AG526+AG532+AG538+AG542</f>
        <v>0</v>
      </c>
      <c r="AH518" s="31">
        <f>AH519+AH526+AH532+AH538+AH542</f>
        <v>0</v>
      </c>
      <c r="AI518" s="31">
        <f>AI519+AI526+AI532+AI538+AI542</f>
        <v>0</v>
      </c>
      <c r="AJ518" s="31">
        <f t="shared" si="1438"/>
        <v>783082.90000000002</v>
      </c>
      <c r="AK518" s="31">
        <f t="shared" si="1439"/>
        <v>787490.59999999998</v>
      </c>
      <c r="AL518" s="31">
        <f t="shared" si="1440"/>
        <v>787490.59999999998</v>
      </c>
      <c r="AM518" s="31">
        <f>AM519+AM526+AM532+AM538+AM542</f>
        <v>372</v>
      </c>
      <c r="AN518" s="31">
        <f>AN519+AN526+AN532+AN538+AN542</f>
        <v>0</v>
      </c>
      <c r="AO518" s="31">
        <f>AO519+AO526+AO532+AO538+AO542</f>
        <v>0</v>
      </c>
      <c r="AP518" s="31">
        <f t="shared" si="1441"/>
        <v>783454.90000000002</v>
      </c>
      <c r="AQ518" s="31">
        <f t="shared" si="1442"/>
        <v>787490.59999999998</v>
      </c>
      <c r="AR518" s="31">
        <f t="shared" si="1443"/>
        <v>787490.59999999998</v>
      </c>
      <c r="AS518" s="31">
        <f>AS519+AS526+AS532+AS538+AS542</f>
        <v>0</v>
      </c>
      <c r="AT518" s="31">
        <f>AT519+AT526+AT532+AT538+AT542</f>
        <v>0</v>
      </c>
      <c r="AU518" s="31">
        <f>AU519+AU526+AU532+AU538+AU542</f>
        <v>0</v>
      </c>
      <c r="AV518" s="31">
        <f t="shared" si="1444"/>
        <v>783454.90000000002</v>
      </c>
      <c r="AW518" s="31">
        <f t="shared" si="1445"/>
        <v>787490.59999999998</v>
      </c>
      <c r="AX518" s="31">
        <f t="shared" si="1446"/>
        <v>787490.59999999998</v>
      </c>
      <c r="AY518" s="31">
        <f>AY519+AY526+AY532+AY538+AY542</f>
        <v>10459.388999999999</v>
      </c>
      <c r="AZ518" s="31">
        <f>AZ519+AZ526+AZ532+AZ538+AZ542</f>
        <v>25889.006999999998</v>
      </c>
      <c r="BA518" s="31">
        <f>BA519+BA526+BA532+BA538+BA542</f>
        <v>42117.649000000005</v>
      </c>
      <c r="BB518" s="31">
        <f t="shared" si="1447"/>
        <v>793914.28899999999</v>
      </c>
      <c r="BC518" s="31">
        <f t="shared" si="1448"/>
        <v>813379.60699999996</v>
      </c>
      <c r="BD518" s="31">
        <f t="shared" si="1449"/>
        <v>829608.24899999995</v>
      </c>
      <c r="BE518" s="31">
        <f>BE519+BE526+BE532+BE538+BE542</f>
        <v>-384</v>
      </c>
      <c r="BF518" s="31">
        <f>BF519+BF526+BF532+BF538+BF542</f>
        <v>0</v>
      </c>
      <c r="BG518" s="31">
        <f>BG519+BG526+BG532+BG538+BG542</f>
        <v>0</v>
      </c>
      <c r="BH518" s="31">
        <f t="shared" si="1450"/>
        <v>793530.28899999999</v>
      </c>
      <c r="BI518" s="31">
        <f t="shared" si="1451"/>
        <v>813379.60699999996</v>
      </c>
      <c r="BJ518" s="31">
        <f t="shared" si="1452"/>
        <v>829608.24899999995</v>
      </c>
      <c r="BK518" s="31">
        <f>BK519+BK526+BK532+BK538+BK542</f>
        <v>52433.349999999999</v>
      </c>
      <c r="BL518" s="31">
        <f>BL519+BL526+BL532+BL538+BL542</f>
        <v>0</v>
      </c>
      <c r="BM518" s="31">
        <f>BM519+BM526+BM532+BM538+BM542</f>
        <v>0</v>
      </c>
      <c r="BN518" s="31">
        <f t="shared" si="1453"/>
        <v>845963.63899999997</v>
      </c>
      <c r="BO518" s="31">
        <f t="shared" si="1454"/>
        <v>813379.60699999996</v>
      </c>
      <c r="BP518" s="31">
        <f t="shared" si="1455"/>
        <v>829608.24899999995</v>
      </c>
      <c r="BQ518" s="31">
        <f>BQ519+BQ526+BQ532+BQ538+BQ542</f>
        <v>0</v>
      </c>
      <c r="BR518" s="31">
        <f>BR519+BR526+BR532+BR538+BR542</f>
        <v>0</v>
      </c>
      <c r="BS518" s="31">
        <f t="shared" si="1456"/>
        <v>845963.63899999997</v>
      </c>
      <c r="BT518" s="31">
        <f t="shared" si="1457"/>
        <v>813379.60699999996</v>
      </c>
      <c r="BU518" s="31">
        <f t="shared" si="1458"/>
        <v>829608.24899999995</v>
      </c>
      <c r="BV518" s="31">
        <f>BV519+BV526+BV532+BV538+BV542</f>
        <v>0</v>
      </c>
      <c r="BW518" s="31">
        <f>BW519+BW526+BW532+BW538+BW542</f>
        <v>0</v>
      </c>
      <c r="BX518" s="31">
        <f t="shared" si="1459"/>
        <v>845963.63899999997</v>
      </c>
      <c r="BY518" s="31">
        <f t="shared" si="1460"/>
        <v>813379.60699999996</v>
      </c>
      <c r="BZ518" s="31">
        <f t="shared" si="1461"/>
        <v>829608.24899999995</v>
      </c>
      <c r="CA518" s="31">
        <f>CA519+CA526+CA532+CA538+CA542</f>
        <v>11805.539000000001</v>
      </c>
      <c r="CB518" s="31">
        <f>CB519+CB526+CB532+CB538+CB542</f>
        <v>0</v>
      </c>
      <c r="CC518" s="31">
        <f>CC519+CC526+CC532+CC538+CC542</f>
        <v>0</v>
      </c>
      <c r="CD518" s="31">
        <f t="shared" si="1503"/>
        <v>857769.17799999996</v>
      </c>
      <c r="CE518" s="31">
        <f t="shared" si="1504"/>
        <v>813379.60699999996</v>
      </c>
      <c r="CF518" s="31">
        <f t="shared" si="1505"/>
        <v>829608.24899999995</v>
      </c>
      <c r="CG518" s="31">
        <f>CG519+CG526+CG532+CG538+CG542</f>
        <v>0</v>
      </c>
      <c r="CH518" s="24"/>
      <c r="CI518" s="40"/>
      <c r="CL518" s="1" t="s">
        <v>28</v>
      </c>
    </row>
    <row r="519" ht="43.75">
      <c r="A519" s="16" t="s">
        <v>336</v>
      </c>
      <c r="B519" s="17"/>
      <c r="C519" s="16"/>
      <c r="D519" s="16"/>
      <c r="E519" s="39" t="s">
        <v>130</v>
      </c>
      <c r="F519" s="31">
        <f>F520</f>
        <v>755034.80000000005</v>
      </c>
      <c r="G519" s="31">
        <f>G520</f>
        <v>762845.59999999998</v>
      </c>
      <c r="H519" s="31">
        <f>H520</f>
        <v>762845.59999999998</v>
      </c>
      <c r="I519" s="31">
        <f>I520</f>
        <v>0</v>
      </c>
      <c r="J519" s="31">
        <f>J520</f>
        <v>0</v>
      </c>
      <c r="K519" s="31">
        <f>K520</f>
        <v>0</v>
      </c>
      <c r="L519" s="31">
        <f t="shared" si="1426"/>
        <v>755034.80000000005</v>
      </c>
      <c r="M519" s="31">
        <f t="shared" si="1427"/>
        <v>762845.59999999998</v>
      </c>
      <c r="N519" s="31">
        <f t="shared" si="1428"/>
        <v>762845.59999999998</v>
      </c>
      <c r="O519" s="31">
        <f>O520</f>
        <v>0</v>
      </c>
      <c r="P519" s="31">
        <f>P520</f>
        <v>0</v>
      </c>
      <c r="Q519" s="31">
        <f>Q520</f>
        <v>0</v>
      </c>
      <c r="R519" s="31">
        <f t="shared" si="1429"/>
        <v>755034.80000000005</v>
      </c>
      <c r="S519" s="31">
        <f t="shared" si="1430"/>
        <v>762845.59999999998</v>
      </c>
      <c r="T519" s="31">
        <f t="shared" si="1431"/>
        <v>762845.59999999998</v>
      </c>
      <c r="U519" s="31">
        <f>U520</f>
        <v>0</v>
      </c>
      <c r="V519" s="31">
        <f>V520</f>
        <v>0</v>
      </c>
      <c r="W519" s="31">
        <f>W520</f>
        <v>0</v>
      </c>
      <c r="X519" s="31">
        <f t="shared" si="1432"/>
        <v>755034.80000000005</v>
      </c>
      <c r="Y519" s="31">
        <f t="shared" si="1433"/>
        <v>762845.59999999998</v>
      </c>
      <c r="Z519" s="31">
        <f t="shared" si="1434"/>
        <v>762845.59999999998</v>
      </c>
      <c r="AA519" s="31">
        <f>AA520</f>
        <v>0</v>
      </c>
      <c r="AB519" s="31">
        <f>AB520</f>
        <v>0</v>
      </c>
      <c r="AC519" s="31">
        <f>AC520</f>
        <v>0</v>
      </c>
      <c r="AD519" s="31">
        <f t="shared" si="1435"/>
        <v>755034.80000000005</v>
      </c>
      <c r="AE519" s="31">
        <f t="shared" si="1436"/>
        <v>762845.59999999998</v>
      </c>
      <c r="AF519" s="31">
        <f t="shared" si="1437"/>
        <v>762845.59999999998</v>
      </c>
      <c r="AG519" s="31">
        <f>AG520</f>
        <v>0</v>
      </c>
      <c r="AH519" s="31">
        <f>AH520</f>
        <v>0</v>
      </c>
      <c r="AI519" s="31">
        <f>AI520</f>
        <v>0</v>
      </c>
      <c r="AJ519" s="31">
        <f t="shared" si="1438"/>
        <v>755034.80000000005</v>
      </c>
      <c r="AK519" s="31">
        <f t="shared" si="1439"/>
        <v>762845.59999999998</v>
      </c>
      <c r="AL519" s="31">
        <f t="shared" si="1440"/>
        <v>762845.59999999998</v>
      </c>
      <c r="AM519" s="31">
        <f>AM520</f>
        <v>0</v>
      </c>
      <c r="AN519" s="31">
        <f>AN520</f>
        <v>0</v>
      </c>
      <c r="AO519" s="31">
        <f>AO520</f>
        <v>0</v>
      </c>
      <c r="AP519" s="31">
        <f t="shared" si="1441"/>
        <v>755034.80000000005</v>
      </c>
      <c r="AQ519" s="31">
        <f t="shared" si="1442"/>
        <v>762845.59999999998</v>
      </c>
      <c r="AR519" s="31">
        <f t="shared" si="1443"/>
        <v>762845.59999999998</v>
      </c>
      <c r="AS519" s="31">
        <f>AS520</f>
        <v>0</v>
      </c>
      <c r="AT519" s="31">
        <f>AT520</f>
        <v>0</v>
      </c>
      <c r="AU519" s="31">
        <f>AU520</f>
        <v>0</v>
      </c>
      <c r="AV519" s="31">
        <f t="shared" si="1444"/>
        <v>755034.80000000005</v>
      </c>
      <c r="AW519" s="31">
        <f t="shared" si="1445"/>
        <v>762845.59999999998</v>
      </c>
      <c r="AX519" s="31">
        <f t="shared" si="1446"/>
        <v>762845.59999999998</v>
      </c>
      <c r="AY519" s="31">
        <f>AY520</f>
        <v>459.38900000000001</v>
      </c>
      <c r="AZ519" s="31">
        <f>AZ520</f>
        <v>15889.007</v>
      </c>
      <c r="BA519" s="31">
        <f>BA520</f>
        <v>32117.649000000001</v>
      </c>
      <c r="BB519" s="31">
        <f t="shared" si="1447"/>
        <v>755494.18900000001</v>
      </c>
      <c r="BC519" s="31">
        <f t="shared" si="1448"/>
        <v>778734.60699999996</v>
      </c>
      <c r="BD519" s="31">
        <f t="shared" si="1449"/>
        <v>794963.24899999995</v>
      </c>
      <c r="BE519" s="31">
        <f>BE520</f>
        <v>-384</v>
      </c>
      <c r="BF519" s="31">
        <f>BF520</f>
        <v>0</v>
      </c>
      <c r="BG519" s="31">
        <f>BG520</f>
        <v>0</v>
      </c>
      <c r="BH519" s="31">
        <f t="shared" si="1450"/>
        <v>755110.18900000001</v>
      </c>
      <c r="BI519" s="31">
        <f t="shared" si="1451"/>
        <v>778734.60699999996</v>
      </c>
      <c r="BJ519" s="31">
        <f t="shared" si="1452"/>
        <v>794963.24899999995</v>
      </c>
      <c r="BK519" s="31">
        <f>BK520</f>
        <v>17000</v>
      </c>
      <c r="BL519" s="31">
        <f>BL520</f>
        <v>0</v>
      </c>
      <c r="BM519" s="31">
        <f>BM520</f>
        <v>0</v>
      </c>
      <c r="BN519" s="31">
        <f t="shared" si="1453"/>
        <v>772110.18900000001</v>
      </c>
      <c r="BO519" s="31">
        <f t="shared" si="1454"/>
        <v>778734.60699999996</v>
      </c>
      <c r="BP519" s="31">
        <f t="shared" si="1455"/>
        <v>794963.24899999995</v>
      </c>
      <c r="BQ519" s="31">
        <f>BQ520</f>
        <v>0</v>
      </c>
      <c r="BR519" s="31">
        <f>BR520</f>
        <v>0</v>
      </c>
      <c r="BS519" s="31">
        <f t="shared" si="1456"/>
        <v>772110.18900000001</v>
      </c>
      <c r="BT519" s="31">
        <f t="shared" si="1457"/>
        <v>778734.60699999996</v>
      </c>
      <c r="BU519" s="31">
        <f t="shared" si="1458"/>
        <v>794963.24899999995</v>
      </c>
      <c r="BV519" s="31">
        <f>BV520</f>
        <v>0</v>
      </c>
      <c r="BW519" s="31">
        <f>BW520</f>
        <v>0</v>
      </c>
      <c r="BX519" s="31">
        <f t="shared" si="1459"/>
        <v>772110.18900000001</v>
      </c>
      <c r="BY519" s="31">
        <f t="shared" si="1460"/>
        <v>778734.60699999996</v>
      </c>
      <c r="BZ519" s="31">
        <f t="shared" si="1461"/>
        <v>794963.24899999995</v>
      </c>
      <c r="CA519" s="31">
        <f>CA520</f>
        <v>8805.5390000000007</v>
      </c>
      <c r="CB519" s="31">
        <f>CB520</f>
        <v>0</v>
      </c>
      <c r="CC519" s="31">
        <f>CC520</f>
        <v>0</v>
      </c>
      <c r="CD519" s="31">
        <f t="shared" si="1503"/>
        <v>780915.728</v>
      </c>
      <c r="CE519" s="31">
        <f t="shared" si="1504"/>
        <v>778734.60699999996</v>
      </c>
      <c r="CF519" s="31">
        <f t="shared" si="1505"/>
        <v>794963.24899999995</v>
      </c>
      <c r="CG519" s="31">
        <f>CG520</f>
        <v>0</v>
      </c>
      <c r="CH519" s="24"/>
      <c r="CI519" s="40"/>
      <c r="CO519" s="1" t="s">
        <v>31</v>
      </c>
    </row>
    <row r="520" ht="43.75">
      <c r="A520" s="16" t="s">
        <v>336</v>
      </c>
      <c r="B520" s="17">
        <v>600</v>
      </c>
      <c r="C520" s="16"/>
      <c r="D520" s="16"/>
      <c r="E520" s="39" t="s">
        <v>45</v>
      </c>
      <c r="F520" s="31">
        <f>F521+F523</f>
        <v>755034.80000000005</v>
      </c>
      <c r="G520" s="31">
        <f>G521+G523</f>
        <v>762845.59999999998</v>
      </c>
      <c r="H520" s="31">
        <f>H521+H523</f>
        <v>762845.59999999998</v>
      </c>
      <c r="I520" s="31">
        <f>I521+I523</f>
        <v>0</v>
      </c>
      <c r="J520" s="31">
        <f>J521+J523</f>
        <v>0</v>
      </c>
      <c r="K520" s="31">
        <f>K521+K523</f>
        <v>0</v>
      </c>
      <c r="L520" s="31">
        <f t="shared" si="1426"/>
        <v>755034.80000000005</v>
      </c>
      <c r="M520" s="31">
        <f t="shared" si="1427"/>
        <v>762845.59999999998</v>
      </c>
      <c r="N520" s="31">
        <f t="shared" si="1428"/>
        <v>762845.59999999998</v>
      </c>
      <c r="O520" s="31">
        <f>O521+O523</f>
        <v>0</v>
      </c>
      <c r="P520" s="31">
        <f>P521+P523</f>
        <v>0</v>
      </c>
      <c r="Q520" s="31">
        <f>Q521+Q523</f>
        <v>0</v>
      </c>
      <c r="R520" s="31">
        <f t="shared" si="1429"/>
        <v>755034.80000000005</v>
      </c>
      <c r="S520" s="31">
        <f t="shared" si="1430"/>
        <v>762845.59999999998</v>
      </c>
      <c r="T520" s="31">
        <f t="shared" si="1431"/>
        <v>762845.59999999998</v>
      </c>
      <c r="U520" s="31">
        <f>U521+U523</f>
        <v>0</v>
      </c>
      <c r="V520" s="31">
        <f>V521+V523</f>
        <v>0</v>
      </c>
      <c r="W520" s="31">
        <f>W521+W523</f>
        <v>0</v>
      </c>
      <c r="X520" s="31">
        <f t="shared" si="1432"/>
        <v>755034.80000000005</v>
      </c>
      <c r="Y520" s="31">
        <f t="shared" si="1433"/>
        <v>762845.59999999998</v>
      </c>
      <c r="Z520" s="31">
        <f t="shared" si="1434"/>
        <v>762845.59999999998</v>
      </c>
      <c r="AA520" s="31">
        <f>AA521+AA523</f>
        <v>0</v>
      </c>
      <c r="AB520" s="31">
        <f>AB521+AB523</f>
        <v>0</v>
      </c>
      <c r="AC520" s="31">
        <f>AC521+AC523</f>
        <v>0</v>
      </c>
      <c r="AD520" s="31">
        <f t="shared" si="1435"/>
        <v>755034.80000000005</v>
      </c>
      <c r="AE520" s="31">
        <f t="shared" si="1436"/>
        <v>762845.59999999998</v>
      </c>
      <c r="AF520" s="31">
        <f t="shared" si="1437"/>
        <v>762845.59999999998</v>
      </c>
      <c r="AG520" s="31">
        <f>AG521+AG523</f>
        <v>0</v>
      </c>
      <c r="AH520" s="31">
        <f>AH521+AH523</f>
        <v>0</v>
      </c>
      <c r="AI520" s="31">
        <f>AI521+AI523</f>
        <v>0</v>
      </c>
      <c r="AJ520" s="31">
        <f t="shared" si="1438"/>
        <v>755034.80000000005</v>
      </c>
      <c r="AK520" s="31">
        <f t="shared" si="1439"/>
        <v>762845.59999999998</v>
      </c>
      <c r="AL520" s="31">
        <f t="shared" si="1440"/>
        <v>762845.59999999998</v>
      </c>
      <c r="AM520" s="31">
        <f>AM521+AM523</f>
        <v>0</v>
      </c>
      <c r="AN520" s="31">
        <f>AN521+AN523</f>
        <v>0</v>
      </c>
      <c r="AO520" s="31">
        <f>AO521+AO523</f>
        <v>0</v>
      </c>
      <c r="AP520" s="31">
        <f t="shared" si="1441"/>
        <v>755034.80000000005</v>
      </c>
      <c r="AQ520" s="31">
        <f t="shared" si="1442"/>
        <v>762845.59999999998</v>
      </c>
      <c r="AR520" s="31">
        <f t="shared" si="1443"/>
        <v>762845.59999999998</v>
      </c>
      <c r="AS520" s="31">
        <f>AS521+AS523</f>
        <v>0</v>
      </c>
      <c r="AT520" s="31">
        <f>AT521+AT523</f>
        <v>0</v>
      </c>
      <c r="AU520" s="31">
        <f>AU521+AU523</f>
        <v>0</v>
      </c>
      <c r="AV520" s="31">
        <f t="shared" si="1444"/>
        <v>755034.80000000005</v>
      </c>
      <c r="AW520" s="31">
        <f t="shared" si="1445"/>
        <v>762845.59999999998</v>
      </c>
      <c r="AX520" s="31">
        <f t="shared" si="1446"/>
        <v>762845.59999999998</v>
      </c>
      <c r="AY520" s="31">
        <f>AY521+AY523</f>
        <v>459.38900000000001</v>
      </c>
      <c r="AZ520" s="31">
        <f>AZ521+AZ523</f>
        <v>15889.007</v>
      </c>
      <c r="BA520" s="31">
        <f>BA521+BA523</f>
        <v>32117.649000000001</v>
      </c>
      <c r="BB520" s="31">
        <f t="shared" si="1447"/>
        <v>755494.18900000001</v>
      </c>
      <c r="BC520" s="31">
        <f t="shared" si="1448"/>
        <v>778734.60699999996</v>
      </c>
      <c r="BD520" s="31">
        <f t="shared" si="1449"/>
        <v>794963.24899999995</v>
      </c>
      <c r="BE520" s="31">
        <f>BE521+BE523</f>
        <v>-384</v>
      </c>
      <c r="BF520" s="31">
        <f>BF521+BF523</f>
        <v>0</v>
      </c>
      <c r="BG520" s="31">
        <f>BG521+BG523</f>
        <v>0</v>
      </c>
      <c r="BH520" s="31">
        <f t="shared" si="1450"/>
        <v>755110.18900000001</v>
      </c>
      <c r="BI520" s="31">
        <f t="shared" si="1451"/>
        <v>778734.60699999996</v>
      </c>
      <c r="BJ520" s="31">
        <f t="shared" si="1452"/>
        <v>794963.24899999995</v>
      </c>
      <c r="BK520" s="31">
        <f>BK521+BK523</f>
        <v>17000</v>
      </c>
      <c r="BL520" s="31">
        <f>BL521+BL523</f>
        <v>0</v>
      </c>
      <c r="BM520" s="31">
        <f>BM521+BM523</f>
        <v>0</v>
      </c>
      <c r="BN520" s="31">
        <f t="shared" si="1453"/>
        <v>772110.18900000001</v>
      </c>
      <c r="BO520" s="31">
        <f t="shared" si="1454"/>
        <v>778734.60699999996</v>
      </c>
      <c r="BP520" s="31">
        <f t="shared" si="1455"/>
        <v>794963.24899999995</v>
      </c>
      <c r="BQ520" s="31">
        <f>BQ521+BQ523</f>
        <v>0</v>
      </c>
      <c r="BR520" s="31">
        <f>BR521+BR523</f>
        <v>0</v>
      </c>
      <c r="BS520" s="31">
        <f t="shared" si="1456"/>
        <v>772110.18900000001</v>
      </c>
      <c r="BT520" s="31">
        <f t="shared" si="1457"/>
        <v>778734.60699999996</v>
      </c>
      <c r="BU520" s="31">
        <f t="shared" si="1458"/>
        <v>794963.24899999995</v>
      </c>
      <c r="BV520" s="31">
        <f>BV521+BV523</f>
        <v>0</v>
      </c>
      <c r="BW520" s="31">
        <f>BW521+BW523</f>
        <v>0</v>
      </c>
      <c r="BX520" s="31">
        <f t="shared" si="1459"/>
        <v>772110.18900000001</v>
      </c>
      <c r="BY520" s="31">
        <f t="shared" si="1460"/>
        <v>778734.60699999996</v>
      </c>
      <c r="BZ520" s="31">
        <f t="shared" si="1461"/>
        <v>794963.24899999995</v>
      </c>
      <c r="CA520" s="31">
        <f>CA521+CA523</f>
        <v>8805.5390000000007</v>
      </c>
      <c r="CB520" s="31">
        <f>CB521+CB523</f>
        <v>0</v>
      </c>
      <c r="CC520" s="31">
        <f>CC521+CC523</f>
        <v>0</v>
      </c>
      <c r="CD520" s="31">
        <f t="shared" si="1503"/>
        <v>780915.728</v>
      </c>
      <c r="CE520" s="31">
        <f t="shared" si="1504"/>
        <v>778734.60699999996</v>
      </c>
      <c r="CF520" s="31">
        <f t="shared" si="1505"/>
        <v>794963.24899999995</v>
      </c>
      <c r="CG520" s="31">
        <f>CG521+CG523</f>
        <v>0</v>
      </c>
      <c r="CH520" s="24"/>
      <c r="CI520" s="40"/>
      <c r="CM520" s="1" t="s">
        <v>29</v>
      </c>
    </row>
    <row r="521" ht="15">
      <c r="A521" s="16" t="s">
        <v>336</v>
      </c>
      <c r="B521" s="17">
        <v>610</v>
      </c>
      <c r="C521" s="16"/>
      <c r="D521" s="16"/>
      <c r="E521" s="39" t="s">
        <v>104</v>
      </c>
      <c r="F521" s="31">
        <f>F522</f>
        <v>274611.40000000002</v>
      </c>
      <c r="G521" s="31">
        <f>G522</f>
        <v>277513.79999999999</v>
      </c>
      <c r="H521" s="31">
        <f>H522</f>
        <v>277513.79999999999</v>
      </c>
      <c r="I521" s="31">
        <f>I522</f>
        <v>0</v>
      </c>
      <c r="J521" s="31">
        <f>J522</f>
        <v>0</v>
      </c>
      <c r="K521" s="31">
        <f>K522</f>
        <v>0</v>
      </c>
      <c r="L521" s="31">
        <f t="shared" si="1426"/>
        <v>274611.40000000002</v>
      </c>
      <c r="M521" s="31">
        <f t="shared" si="1427"/>
        <v>277513.79999999999</v>
      </c>
      <c r="N521" s="31">
        <f t="shared" si="1428"/>
        <v>277513.79999999999</v>
      </c>
      <c r="O521" s="31">
        <f>O522</f>
        <v>0</v>
      </c>
      <c r="P521" s="31">
        <f>P522</f>
        <v>0</v>
      </c>
      <c r="Q521" s="31">
        <f>Q522</f>
        <v>0</v>
      </c>
      <c r="R521" s="31">
        <f t="shared" si="1429"/>
        <v>274611.40000000002</v>
      </c>
      <c r="S521" s="31">
        <f t="shared" si="1430"/>
        <v>277513.79999999999</v>
      </c>
      <c r="T521" s="31">
        <f t="shared" si="1431"/>
        <v>277513.79999999999</v>
      </c>
      <c r="U521" s="31">
        <f>U522</f>
        <v>0</v>
      </c>
      <c r="V521" s="31">
        <f>V522</f>
        <v>0</v>
      </c>
      <c r="W521" s="31">
        <f>W522</f>
        <v>0</v>
      </c>
      <c r="X521" s="31">
        <f t="shared" si="1432"/>
        <v>274611.40000000002</v>
      </c>
      <c r="Y521" s="31">
        <f t="shared" si="1433"/>
        <v>277513.79999999999</v>
      </c>
      <c r="Z521" s="31">
        <f t="shared" si="1434"/>
        <v>277513.79999999999</v>
      </c>
      <c r="AA521" s="31">
        <f>AA522</f>
        <v>0</v>
      </c>
      <c r="AB521" s="31">
        <f>AB522</f>
        <v>0</v>
      </c>
      <c r="AC521" s="31">
        <f>AC522</f>
        <v>0</v>
      </c>
      <c r="AD521" s="31">
        <f t="shared" si="1435"/>
        <v>274611.40000000002</v>
      </c>
      <c r="AE521" s="31">
        <f t="shared" si="1436"/>
        <v>277513.79999999999</v>
      </c>
      <c r="AF521" s="31">
        <f t="shared" si="1437"/>
        <v>277513.79999999999</v>
      </c>
      <c r="AG521" s="31">
        <f>AG522</f>
        <v>0</v>
      </c>
      <c r="AH521" s="31">
        <f>AH522</f>
        <v>0</v>
      </c>
      <c r="AI521" s="31">
        <f>AI522</f>
        <v>0</v>
      </c>
      <c r="AJ521" s="31">
        <f t="shared" si="1438"/>
        <v>274611.40000000002</v>
      </c>
      <c r="AK521" s="31">
        <f t="shared" si="1439"/>
        <v>277513.79999999999</v>
      </c>
      <c r="AL521" s="31">
        <f t="shared" si="1440"/>
        <v>277513.79999999999</v>
      </c>
      <c r="AM521" s="31">
        <f>AM522</f>
        <v>0</v>
      </c>
      <c r="AN521" s="31">
        <f>AN522</f>
        <v>0</v>
      </c>
      <c r="AO521" s="31">
        <f>AO522</f>
        <v>0</v>
      </c>
      <c r="AP521" s="31">
        <f t="shared" si="1441"/>
        <v>274611.40000000002</v>
      </c>
      <c r="AQ521" s="31">
        <f t="shared" si="1442"/>
        <v>277513.79999999999</v>
      </c>
      <c r="AR521" s="31">
        <f t="shared" si="1443"/>
        <v>277513.79999999999</v>
      </c>
      <c r="AS521" s="31">
        <f>AS522</f>
        <v>0</v>
      </c>
      <c r="AT521" s="31">
        <f>AT522</f>
        <v>0</v>
      </c>
      <c r="AU521" s="31">
        <f>AU522</f>
        <v>0</v>
      </c>
      <c r="AV521" s="31">
        <f t="shared" si="1444"/>
        <v>274611.40000000002</v>
      </c>
      <c r="AW521" s="31">
        <f t="shared" si="1445"/>
        <v>277513.79999999999</v>
      </c>
      <c r="AX521" s="31">
        <f t="shared" si="1446"/>
        <v>277513.79999999999</v>
      </c>
      <c r="AY521" s="31">
        <f>AY522</f>
        <v>0</v>
      </c>
      <c r="AZ521" s="31">
        <f>AZ522</f>
        <v>0</v>
      </c>
      <c r="BA521" s="31">
        <f>BA522</f>
        <v>0</v>
      </c>
      <c r="BB521" s="31">
        <f t="shared" si="1447"/>
        <v>274611.40000000002</v>
      </c>
      <c r="BC521" s="31">
        <f t="shared" si="1448"/>
        <v>277513.79999999999</v>
      </c>
      <c r="BD521" s="31">
        <f t="shared" si="1449"/>
        <v>277513.79999999999</v>
      </c>
      <c r="BE521" s="31">
        <f>BE522</f>
        <v>0</v>
      </c>
      <c r="BF521" s="31">
        <f>BF522</f>
        <v>0</v>
      </c>
      <c r="BG521" s="31">
        <f>BG522</f>
        <v>0</v>
      </c>
      <c r="BH521" s="31">
        <f t="shared" si="1450"/>
        <v>274611.40000000002</v>
      </c>
      <c r="BI521" s="31">
        <f t="shared" si="1451"/>
        <v>277513.79999999999</v>
      </c>
      <c r="BJ521" s="31">
        <f t="shared" si="1452"/>
        <v>277513.79999999999</v>
      </c>
      <c r="BK521" s="31">
        <f>BK522</f>
        <v>5500.518</v>
      </c>
      <c r="BL521" s="31">
        <f>BL522</f>
        <v>0</v>
      </c>
      <c r="BM521" s="31">
        <f>BM522</f>
        <v>0</v>
      </c>
      <c r="BN521" s="31">
        <f t="shared" si="1453"/>
        <v>280111.91800000001</v>
      </c>
      <c r="BO521" s="31">
        <f t="shared" si="1454"/>
        <v>277513.79999999999</v>
      </c>
      <c r="BP521" s="31">
        <f t="shared" si="1455"/>
        <v>277513.79999999999</v>
      </c>
      <c r="BQ521" s="31">
        <f>BQ522</f>
        <v>0</v>
      </c>
      <c r="BR521" s="31">
        <f>BR522</f>
        <v>0</v>
      </c>
      <c r="BS521" s="31">
        <f t="shared" si="1456"/>
        <v>280111.91800000001</v>
      </c>
      <c r="BT521" s="31">
        <f t="shared" si="1457"/>
        <v>277513.79999999999</v>
      </c>
      <c r="BU521" s="31">
        <f t="shared" si="1458"/>
        <v>277513.79999999999</v>
      </c>
      <c r="BV521" s="31">
        <f>BV522</f>
        <v>0</v>
      </c>
      <c r="BW521" s="31">
        <f>BW522</f>
        <v>0</v>
      </c>
      <c r="BX521" s="31">
        <f t="shared" si="1459"/>
        <v>280111.91800000001</v>
      </c>
      <c r="BY521" s="31">
        <f t="shared" si="1460"/>
        <v>277513.79999999999</v>
      </c>
      <c r="BZ521" s="31">
        <f t="shared" si="1461"/>
        <v>277513.79999999999</v>
      </c>
      <c r="CA521" s="31">
        <f>CA522</f>
        <v>2476.8110000000001</v>
      </c>
      <c r="CB521" s="31">
        <f>CB522</f>
        <v>0</v>
      </c>
      <c r="CC521" s="31">
        <f>CC522</f>
        <v>0</v>
      </c>
      <c r="CD521" s="31">
        <f t="shared" si="1503"/>
        <v>282588.72899999999</v>
      </c>
      <c r="CE521" s="31">
        <f t="shared" si="1504"/>
        <v>277513.79999999999</v>
      </c>
      <c r="CF521" s="31">
        <f t="shared" si="1505"/>
        <v>277513.79999999999</v>
      </c>
      <c r="CG521" s="31">
        <f>CG522</f>
        <v>0</v>
      </c>
      <c r="CH521" s="24"/>
      <c r="CI521" s="40"/>
      <c r="CN521" s="1" t="s">
        <v>30</v>
      </c>
    </row>
    <row r="522" ht="15">
      <c r="A522" s="16" t="s">
        <v>336</v>
      </c>
      <c r="B522" s="17">
        <v>610</v>
      </c>
      <c r="C522" s="16" t="s">
        <v>278</v>
      </c>
      <c r="D522" s="16" t="s">
        <v>67</v>
      </c>
      <c r="E522" s="39" t="s">
        <v>279</v>
      </c>
      <c r="F522" s="31">
        <v>274611.40000000002</v>
      </c>
      <c r="G522" s="31">
        <v>277513.79999999999</v>
      </c>
      <c r="H522" s="31">
        <v>277513.79999999999</v>
      </c>
      <c r="I522" s="31"/>
      <c r="J522" s="31"/>
      <c r="K522" s="31"/>
      <c r="L522" s="31">
        <f t="shared" si="1426"/>
        <v>274611.40000000002</v>
      </c>
      <c r="M522" s="31">
        <f t="shared" si="1427"/>
        <v>277513.79999999999</v>
      </c>
      <c r="N522" s="31">
        <f t="shared" si="1428"/>
        <v>277513.79999999999</v>
      </c>
      <c r="O522" s="31"/>
      <c r="P522" s="31"/>
      <c r="Q522" s="31"/>
      <c r="R522" s="31">
        <f t="shared" si="1429"/>
        <v>274611.40000000002</v>
      </c>
      <c r="S522" s="31">
        <f t="shared" si="1430"/>
        <v>277513.79999999999</v>
      </c>
      <c r="T522" s="31">
        <f t="shared" si="1431"/>
        <v>277513.79999999999</v>
      </c>
      <c r="U522" s="31"/>
      <c r="V522" s="31"/>
      <c r="W522" s="31"/>
      <c r="X522" s="31">
        <f t="shared" si="1432"/>
        <v>274611.40000000002</v>
      </c>
      <c r="Y522" s="31">
        <f t="shared" si="1433"/>
        <v>277513.79999999999</v>
      </c>
      <c r="Z522" s="31">
        <f t="shared" si="1434"/>
        <v>277513.79999999999</v>
      </c>
      <c r="AA522" s="31"/>
      <c r="AB522" s="31"/>
      <c r="AC522" s="31"/>
      <c r="AD522" s="31">
        <f t="shared" si="1435"/>
        <v>274611.40000000002</v>
      </c>
      <c r="AE522" s="31">
        <f t="shared" si="1436"/>
        <v>277513.79999999999</v>
      </c>
      <c r="AF522" s="31">
        <f t="shared" si="1437"/>
        <v>277513.79999999999</v>
      </c>
      <c r="AG522" s="31"/>
      <c r="AH522" s="31"/>
      <c r="AI522" s="31"/>
      <c r="AJ522" s="31">
        <f t="shared" si="1438"/>
        <v>274611.40000000002</v>
      </c>
      <c r="AK522" s="31">
        <f t="shared" si="1439"/>
        <v>277513.79999999999</v>
      </c>
      <c r="AL522" s="31">
        <f t="shared" si="1440"/>
        <v>277513.79999999999</v>
      </c>
      <c r="AM522" s="31"/>
      <c r="AN522" s="31"/>
      <c r="AO522" s="31"/>
      <c r="AP522" s="31">
        <f t="shared" si="1441"/>
        <v>274611.40000000002</v>
      </c>
      <c r="AQ522" s="31">
        <f t="shared" si="1442"/>
        <v>277513.79999999999</v>
      </c>
      <c r="AR522" s="31">
        <f t="shared" si="1443"/>
        <v>277513.79999999999</v>
      </c>
      <c r="AS522" s="31"/>
      <c r="AT522" s="31"/>
      <c r="AU522" s="31"/>
      <c r="AV522" s="31">
        <f t="shared" si="1444"/>
        <v>274611.40000000002</v>
      </c>
      <c r="AW522" s="31">
        <f t="shared" si="1445"/>
        <v>277513.79999999999</v>
      </c>
      <c r="AX522" s="31">
        <f t="shared" si="1446"/>
        <v>277513.79999999999</v>
      </c>
      <c r="AY522" s="31"/>
      <c r="AZ522" s="31"/>
      <c r="BA522" s="31"/>
      <c r="BB522" s="31">
        <f t="shared" si="1447"/>
        <v>274611.40000000002</v>
      </c>
      <c r="BC522" s="31">
        <f t="shared" si="1448"/>
        <v>277513.79999999999</v>
      </c>
      <c r="BD522" s="31">
        <f t="shared" si="1449"/>
        <v>277513.79999999999</v>
      </c>
      <c r="BE522" s="31"/>
      <c r="BF522" s="31"/>
      <c r="BG522" s="31"/>
      <c r="BH522" s="31">
        <f t="shared" si="1450"/>
        <v>274611.40000000002</v>
      </c>
      <c r="BI522" s="31">
        <f t="shared" si="1451"/>
        <v>277513.79999999999</v>
      </c>
      <c r="BJ522" s="31">
        <f t="shared" si="1452"/>
        <v>277513.79999999999</v>
      </c>
      <c r="BK522" s="31">
        <v>5500.518</v>
      </c>
      <c r="BL522" s="31"/>
      <c r="BM522" s="31"/>
      <c r="BN522" s="31">
        <f t="shared" si="1453"/>
        <v>280111.91800000001</v>
      </c>
      <c r="BO522" s="31">
        <f t="shared" si="1454"/>
        <v>277513.79999999999</v>
      </c>
      <c r="BP522" s="31">
        <f t="shared" si="1455"/>
        <v>277513.79999999999</v>
      </c>
      <c r="BQ522" s="31"/>
      <c r="BR522" s="31"/>
      <c r="BS522" s="31">
        <f t="shared" si="1456"/>
        <v>280111.91800000001</v>
      </c>
      <c r="BT522" s="31">
        <f t="shared" si="1457"/>
        <v>277513.79999999999</v>
      </c>
      <c r="BU522" s="31">
        <f t="shared" si="1458"/>
        <v>277513.79999999999</v>
      </c>
      <c r="BV522" s="31"/>
      <c r="BW522" s="31"/>
      <c r="BX522" s="31">
        <f t="shared" si="1459"/>
        <v>280111.91800000001</v>
      </c>
      <c r="BY522" s="31">
        <f t="shared" si="1460"/>
        <v>277513.79999999999</v>
      </c>
      <c r="BZ522" s="31">
        <f t="shared" si="1461"/>
        <v>277513.79999999999</v>
      </c>
      <c r="CA522" s="31">
        <v>2476.8110000000001</v>
      </c>
      <c r="CB522" s="31"/>
      <c r="CC522" s="31"/>
      <c r="CD522" s="31">
        <f t="shared" si="1503"/>
        <v>282588.72899999999</v>
      </c>
      <c r="CE522" s="31">
        <f t="shared" si="1504"/>
        <v>277513.79999999999</v>
      </c>
      <c r="CF522" s="31">
        <f t="shared" si="1505"/>
        <v>277513.79999999999</v>
      </c>
      <c r="CG522" s="31"/>
      <c r="CH522" s="24"/>
      <c r="CI522" s="40"/>
    </row>
    <row r="523" ht="15">
      <c r="A523" s="16" t="s">
        <v>336</v>
      </c>
      <c r="B523" s="17">
        <v>620</v>
      </c>
      <c r="C523" s="16"/>
      <c r="D523" s="16"/>
      <c r="E523" s="39" t="s">
        <v>46</v>
      </c>
      <c r="F523" s="31">
        <f>F525+F524</f>
        <v>480423.40000000002</v>
      </c>
      <c r="G523" s="31">
        <f>G525+G524</f>
        <v>485331.79999999999</v>
      </c>
      <c r="H523" s="31">
        <f>H525+H524</f>
        <v>485331.79999999999</v>
      </c>
      <c r="I523" s="31">
        <f>I525+I524</f>
        <v>0</v>
      </c>
      <c r="J523" s="31">
        <f>J525+J524</f>
        <v>0</v>
      </c>
      <c r="K523" s="31">
        <f>K525+K524</f>
        <v>0</v>
      </c>
      <c r="L523" s="31">
        <f t="shared" si="1426"/>
        <v>480423.40000000002</v>
      </c>
      <c r="M523" s="31">
        <f t="shared" si="1427"/>
        <v>485331.79999999999</v>
      </c>
      <c r="N523" s="31">
        <f t="shared" si="1428"/>
        <v>485331.79999999999</v>
      </c>
      <c r="O523" s="31">
        <f>O525+O524</f>
        <v>0</v>
      </c>
      <c r="P523" s="31">
        <f>P525+P524</f>
        <v>0</v>
      </c>
      <c r="Q523" s="31">
        <f>Q525+Q524</f>
        <v>0</v>
      </c>
      <c r="R523" s="31">
        <f t="shared" si="1429"/>
        <v>480423.40000000002</v>
      </c>
      <c r="S523" s="31">
        <f t="shared" si="1430"/>
        <v>485331.79999999999</v>
      </c>
      <c r="T523" s="31">
        <f t="shared" si="1431"/>
        <v>485331.79999999999</v>
      </c>
      <c r="U523" s="31">
        <f>U525+U524</f>
        <v>0</v>
      </c>
      <c r="V523" s="31">
        <f>V525+V524</f>
        <v>0</v>
      </c>
      <c r="W523" s="31">
        <f>W525+W524</f>
        <v>0</v>
      </c>
      <c r="X523" s="31">
        <f t="shared" si="1432"/>
        <v>480423.40000000002</v>
      </c>
      <c r="Y523" s="31">
        <f t="shared" si="1433"/>
        <v>485331.79999999999</v>
      </c>
      <c r="Z523" s="31">
        <f t="shared" si="1434"/>
        <v>485331.79999999999</v>
      </c>
      <c r="AA523" s="31">
        <f>AA525+AA524</f>
        <v>0</v>
      </c>
      <c r="AB523" s="31">
        <f>AB525+AB524</f>
        <v>0</v>
      </c>
      <c r="AC523" s="31">
        <f>AC525+AC524</f>
        <v>0</v>
      </c>
      <c r="AD523" s="31">
        <f t="shared" si="1435"/>
        <v>480423.40000000002</v>
      </c>
      <c r="AE523" s="31">
        <f t="shared" si="1436"/>
        <v>485331.79999999999</v>
      </c>
      <c r="AF523" s="31">
        <f t="shared" si="1437"/>
        <v>485331.79999999999</v>
      </c>
      <c r="AG523" s="31">
        <f>AG525+AG524</f>
        <v>0</v>
      </c>
      <c r="AH523" s="31">
        <f>AH525+AH524</f>
        <v>0</v>
      </c>
      <c r="AI523" s="31">
        <f>AI525+AI524</f>
        <v>0</v>
      </c>
      <c r="AJ523" s="31">
        <f t="shared" si="1438"/>
        <v>480423.40000000002</v>
      </c>
      <c r="AK523" s="31">
        <f t="shared" si="1439"/>
        <v>485331.79999999999</v>
      </c>
      <c r="AL523" s="31">
        <f t="shared" si="1440"/>
        <v>485331.79999999999</v>
      </c>
      <c r="AM523" s="31">
        <f>AM525+AM524</f>
        <v>0</v>
      </c>
      <c r="AN523" s="31">
        <f>AN525+AN524</f>
        <v>0</v>
      </c>
      <c r="AO523" s="31">
        <f>AO525+AO524</f>
        <v>0</v>
      </c>
      <c r="AP523" s="31">
        <f t="shared" si="1441"/>
        <v>480423.40000000002</v>
      </c>
      <c r="AQ523" s="31">
        <f t="shared" si="1442"/>
        <v>485331.79999999999</v>
      </c>
      <c r="AR523" s="31">
        <f t="shared" si="1443"/>
        <v>485331.79999999999</v>
      </c>
      <c r="AS523" s="31">
        <f>AS525+AS524</f>
        <v>0</v>
      </c>
      <c r="AT523" s="31">
        <f>AT525+AT524</f>
        <v>0</v>
      </c>
      <c r="AU523" s="31">
        <f>AU525+AU524</f>
        <v>0</v>
      </c>
      <c r="AV523" s="31">
        <f t="shared" si="1444"/>
        <v>480423.40000000002</v>
      </c>
      <c r="AW523" s="31">
        <f t="shared" si="1445"/>
        <v>485331.79999999999</v>
      </c>
      <c r="AX523" s="31">
        <f t="shared" si="1446"/>
        <v>485331.79999999999</v>
      </c>
      <c r="AY523" s="31">
        <f>AY525+AY524</f>
        <v>459.38900000000001</v>
      </c>
      <c r="AZ523" s="31">
        <f>AZ525+AZ524</f>
        <v>15889.007</v>
      </c>
      <c r="BA523" s="31">
        <f>BA525+BA524</f>
        <v>32117.649000000001</v>
      </c>
      <c r="BB523" s="31">
        <f t="shared" si="1447"/>
        <v>480882.78900000005</v>
      </c>
      <c r="BC523" s="31">
        <f t="shared" si="1448"/>
        <v>501220.80699999997</v>
      </c>
      <c r="BD523" s="31">
        <f t="shared" si="1449"/>
        <v>517449.44899999996</v>
      </c>
      <c r="BE523" s="31">
        <f>BE525+BE524</f>
        <v>-384</v>
      </c>
      <c r="BF523" s="31">
        <f>BF525+BF524</f>
        <v>0</v>
      </c>
      <c r="BG523" s="31">
        <f>BG525+BG524</f>
        <v>0</v>
      </c>
      <c r="BH523" s="31">
        <f t="shared" si="1450"/>
        <v>480498.78900000005</v>
      </c>
      <c r="BI523" s="31">
        <f t="shared" si="1451"/>
        <v>501220.80699999997</v>
      </c>
      <c r="BJ523" s="31">
        <f t="shared" si="1452"/>
        <v>517449.44899999996</v>
      </c>
      <c r="BK523" s="31">
        <f>BK525+BK524</f>
        <v>11499.482</v>
      </c>
      <c r="BL523" s="31">
        <f>BL525+BL524</f>
        <v>0</v>
      </c>
      <c r="BM523" s="31">
        <f>BM525+BM524</f>
        <v>0</v>
      </c>
      <c r="BN523" s="31">
        <f t="shared" si="1453"/>
        <v>491998.27100000007</v>
      </c>
      <c r="BO523" s="31">
        <f t="shared" si="1454"/>
        <v>501220.80699999997</v>
      </c>
      <c r="BP523" s="31">
        <f t="shared" si="1455"/>
        <v>517449.44899999996</v>
      </c>
      <c r="BQ523" s="31">
        <f>BQ525+BQ524</f>
        <v>0</v>
      </c>
      <c r="BR523" s="31">
        <f>BR525+BR524</f>
        <v>0</v>
      </c>
      <c r="BS523" s="31">
        <f t="shared" si="1456"/>
        <v>491998.27100000007</v>
      </c>
      <c r="BT523" s="31">
        <f t="shared" si="1457"/>
        <v>501220.80699999997</v>
      </c>
      <c r="BU523" s="31">
        <f t="shared" si="1458"/>
        <v>517449.44899999996</v>
      </c>
      <c r="BV523" s="31">
        <f>BV525+BV524</f>
        <v>0</v>
      </c>
      <c r="BW523" s="31">
        <f>BW525+BW524</f>
        <v>0</v>
      </c>
      <c r="BX523" s="31">
        <f t="shared" si="1459"/>
        <v>491998.27100000007</v>
      </c>
      <c r="BY523" s="31">
        <f t="shared" si="1460"/>
        <v>501220.80699999997</v>
      </c>
      <c r="BZ523" s="31">
        <f t="shared" si="1461"/>
        <v>517449.44899999996</v>
      </c>
      <c r="CA523" s="31">
        <f>CA525+CA524</f>
        <v>6328.7280000000001</v>
      </c>
      <c r="CB523" s="31">
        <f>CB525+CB524</f>
        <v>0</v>
      </c>
      <c r="CC523" s="31">
        <f>CC525+CC524</f>
        <v>0</v>
      </c>
      <c r="CD523" s="31">
        <f t="shared" si="1503"/>
        <v>498326.99900000007</v>
      </c>
      <c r="CE523" s="31">
        <f t="shared" si="1504"/>
        <v>501220.80699999997</v>
      </c>
      <c r="CF523" s="31">
        <f t="shared" si="1505"/>
        <v>517449.44899999996</v>
      </c>
      <c r="CG523" s="31">
        <f>CG525+CG524</f>
        <v>0</v>
      </c>
      <c r="CH523" s="24"/>
      <c r="CI523" s="40"/>
      <c r="CN523" s="1" t="s">
        <v>30</v>
      </c>
    </row>
    <row r="524" ht="15" hidden="1">
      <c r="A524" s="16" t="s">
        <v>336</v>
      </c>
      <c r="B524" s="17">
        <v>620</v>
      </c>
      <c r="C524" s="16" t="s">
        <v>278</v>
      </c>
      <c r="D524" s="16" t="s">
        <v>42</v>
      </c>
      <c r="E524" s="39" t="s">
        <v>291</v>
      </c>
      <c r="F524" s="31"/>
      <c r="G524" s="31"/>
      <c r="H524" s="31"/>
      <c r="I524" s="31"/>
      <c r="J524" s="31"/>
      <c r="K524" s="31"/>
      <c r="L524" s="31">
        <f t="shared" si="1426"/>
        <v>0</v>
      </c>
      <c r="M524" s="31">
        <f t="shared" si="1427"/>
        <v>0</v>
      </c>
      <c r="N524" s="31">
        <f t="shared" si="1428"/>
        <v>0</v>
      </c>
      <c r="O524" s="31"/>
      <c r="P524" s="31"/>
      <c r="Q524" s="31"/>
      <c r="R524" s="31">
        <f t="shared" si="1429"/>
        <v>0</v>
      </c>
      <c r="S524" s="31">
        <f t="shared" si="1430"/>
        <v>0</v>
      </c>
      <c r="T524" s="31">
        <f t="shared" si="1431"/>
        <v>0</v>
      </c>
      <c r="U524" s="31"/>
      <c r="V524" s="31"/>
      <c r="W524" s="31"/>
      <c r="X524" s="31">
        <f t="shared" si="1432"/>
        <v>0</v>
      </c>
      <c r="Y524" s="31">
        <f t="shared" si="1433"/>
        <v>0</v>
      </c>
      <c r="Z524" s="31">
        <f t="shared" si="1434"/>
        <v>0</v>
      </c>
      <c r="AA524" s="31"/>
      <c r="AB524" s="31"/>
      <c r="AC524" s="31"/>
      <c r="AD524" s="31">
        <f t="shared" si="1435"/>
        <v>0</v>
      </c>
      <c r="AE524" s="31">
        <f t="shared" si="1436"/>
        <v>0</v>
      </c>
      <c r="AF524" s="31">
        <f t="shared" si="1437"/>
        <v>0</v>
      </c>
      <c r="AG524" s="31"/>
      <c r="AH524" s="31"/>
      <c r="AI524" s="31"/>
      <c r="AJ524" s="31">
        <f t="shared" si="1438"/>
        <v>0</v>
      </c>
      <c r="AK524" s="31">
        <f t="shared" si="1439"/>
        <v>0</v>
      </c>
      <c r="AL524" s="31">
        <f t="shared" si="1440"/>
        <v>0</v>
      </c>
      <c r="AM524" s="31"/>
      <c r="AN524" s="31"/>
      <c r="AO524" s="31"/>
      <c r="AP524" s="31">
        <f t="shared" si="1441"/>
        <v>0</v>
      </c>
      <c r="AQ524" s="31">
        <f t="shared" si="1442"/>
        <v>0</v>
      </c>
      <c r="AR524" s="31">
        <f t="shared" si="1443"/>
        <v>0</v>
      </c>
      <c r="AS524" s="31"/>
      <c r="AT524" s="31"/>
      <c r="AU524" s="31"/>
      <c r="AV524" s="31">
        <f t="shared" si="1444"/>
        <v>0</v>
      </c>
      <c r="AW524" s="31">
        <f t="shared" si="1445"/>
        <v>0</v>
      </c>
      <c r="AX524" s="31">
        <f t="shared" si="1446"/>
        <v>0</v>
      </c>
      <c r="AY524" s="31"/>
      <c r="AZ524" s="31"/>
      <c r="BA524" s="31"/>
      <c r="BB524" s="31">
        <f t="shared" si="1447"/>
        <v>0</v>
      </c>
      <c r="BC524" s="31">
        <f t="shared" si="1448"/>
        <v>0</v>
      </c>
      <c r="BD524" s="31">
        <f t="shared" si="1449"/>
        <v>0</v>
      </c>
      <c r="BE524" s="31"/>
      <c r="BF524" s="31"/>
      <c r="BG524" s="31"/>
      <c r="BH524" s="31">
        <f t="shared" si="1450"/>
        <v>0</v>
      </c>
      <c r="BI524" s="31">
        <f t="shared" si="1451"/>
        <v>0</v>
      </c>
      <c r="BJ524" s="31">
        <f t="shared" si="1452"/>
        <v>0</v>
      </c>
      <c r="BK524" s="31"/>
      <c r="BL524" s="31"/>
      <c r="BM524" s="31"/>
      <c r="BN524" s="31">
        <f t="shared" si="1453"/>
        <v>0</v>
      </c>
      <c r="BO524" s="31">
        <f t="shared" si="1454"/>
        <v>0</v>
      </c>
      <c r="BP524" s="31">
        <f t="shared" si="1455"/>
        <v>0</v>
      </c>
      <c r="BQ524" s="31"/>
      <c r="BR524" s="31"/>
      <c r="BS524" s="31">
        <f t="shared" si="1456"/>
        <v>0</v>
      </c>
      <c r="BT524" s="31">
        <f t="shared" si="1457"/>
        <v>0</v>
      </c>
      <c r="BU524" s="31">
        <f t="shared" si="1458"/>
        <v>0</v>
      </c>
      <c r="BV524" s="31"/>
      <c r="BW524" s="31"/>
      <c r="BX524" s="31">
        <f t="shared" si="1459"/>
        <v>0</v>
      </c>
      <c r="BY524" s="31">
        <f t="shared" si="1460"/>
        <v>0</v>
      </c>
      <c r="BZ524" s="31">
        <f t="shared" si="1461"/>
        <v>0</v>
      </c>
      <c r="CA524" s="31"/>
      <c r="CB524" s="31"/>
      <c r="CC524" s="31"/>
      <c r="CD524" s="31">
        <f t="shared" si="1503"/>
        <v>0</v>
      </c>
      <c r="CE524" s="31">
        <f t="shared" si="1504"/>
        <v>0</v>
      </c>
      <c r="CF524" s="31">
        <f t="shared" si="1505"/>
        <v>0</v>
      </c>
      <c r="CG524" s="31"/>
      <c r="CH524" s="24">
        <v>0</v>
      </c>
      <c r="CI524" s="40"/>
    </row>
    <row r="525" ht="15">
      <c r="A525" s="16" t="s">
        <v>336</v>
      </c>
      <c r="B525" s="17">
        <v>620</v>
      </c>
      <c r="C525" s="16" t="s">
        <v>278</v>
      </c>
      <c r="D525" s="16" t="s">
        <v>67</v>
      </c>
      <c r="E525" s="39" t="s">
        <v>279</v>
      </c>
      <c r="F525" s="31">
        <v>480423.40000000002</v>
      </c>
      <c r="G525" s="31">
        <v>485331.79999999999</v>
      </c>
      <c r="H525" s="31">
        <v>485331.79999999999</v>
      </c>
      <c r="I525" s="31"/>
      <c r="J525" s="31"/>
      <c r="K525" s="31"/>
      <c r="L525" s="31">
        <f t="shared" ref="L525:L588" si="1547">F525+I525</f>
        <v>480423.40000000002</v>
      </c>
      <c r="M525" s="31">
        <f t="shared" ref="M525:M588" si="1548">G525+J525</f>
        <v>485331.79999999999</v>
      </c>
      <c r="N525" s="31">
        <f t="shared" ref="N525:N588" si="1549">H525+K525</f>
        <v>485331.79999999999</v>
      </c>
      <c r="O525" s="31"/>
      <c r="P525" s="31"/>
      <c r="Q525" s="31"/>
      <c r="R525" s="31">
        <f t="shared" ref="R525:R588" si="1550">L525+O525</f>
        <v>480423.40000000002</v>
      </c>
      <c r="S525" s="31">
        <f t="shared" ref="S525:S588" si="1551">M525+P525</f>
        <v>485331.79999999999</v>
      </c>
      <c r="T525" s="31">
        <f t="shared" ref="T525:T588" si="1552">N525+Q525</f>
        <v>485331.79999999999</v>
      </c>
      <c r="U525" s="31"/>
      <c r="V525" s="31"/>
      <c r="W525" s="31"/>
      <c r="X525" s="31">
        <f t="shared" ref="X525:X588" si="1553">R525+U525</f>
        <v>480423.40000000002</v>
      </c>
      <c r="Y525" s="31">
        <f t="shared" ref="Y525:Y588" si="1554">S525+V525</f>
        <v>485331.79999999999</v>
      </c>
      <c r="Z525" s="31">
        <f t="shared" ref="Z525:Z588" si="1555">T525+W525</f>
        <v>485331.79999999999</v>
      </c>
      <c r="AA525" s="31"/>
      <c r="AB525" s="31"/>
      <c r="AC525" s="31"/>
      <c r="AD525" s="31">
        <f t="shared" ref="AD525:AD588" si="1556">X525+AA525</f>
        <v>480423.40000000002</v>
      </c>
      <c r="AE525" s="31">
        <f t="shared" ref="AE525:AE588" si="1557">Y525+AB525</f>
        <v>485331.79999999999</v>
      </c>
      <c r="AF525" s="31">
        <f t="shared" ref="AF525:AF588" si="1558">Z525+AC525</f>
        <v>485331.79999999999</v>
      </c>
      <c r="AG525" s="31"/>
      <c r="AH525" s="31"/>
      <c r="AI525" s="31"/>
      <c r="AJ525" s="31">
        <f t="shared" ref="AJ525:AJ588" si="1559">AD525+AG525</f>
        <v>480423.40000000002</v>
      </c>
      <c r="AK525" s="31">
        <f t="shared" ref="AK525:AK588" si="1560">AE525+AH525</f>
        <v>485331.79999999999</v>
      </c>
      <c r="AL525" s="31">
        <f t="shared" ref="AL525:AL588" si="1561">AF525+AI525</f>
        <v>485331.79999999999</v>
      </c>
      <c r="AM525" s="31"/>
      <c r="AN525" s="31"/>
      <c r="AO525" s="31"/>
      <c r="AP525" s="31">
        <f t="shared" ref="AP525:AP588" si="1562">AJ525+AM525</f>
        <v>480423.40000000002</v>
      </c>
      <c r="AQ525" s="31">
        <f t="shared" ref="AQ525:AQ588" si="1563">AK525+AN525</f>
        <v>485331.79999999999</v>
      </c>
      <c r="AR525" s="31">
        <f t="shared" ref="AR525:AR588" si="1564">AL525+AO525</f>
        <v>485331.79999999999</v>
      </c>
      <c r="AS525" s="31"/>
      <c r="AT525" s="31"/>
      <c r="AU525" s="31"/>
      <c r="AV525" s="31">
        <f t="shared" ref="AV525:AV588" si="1565">AP525+AS525</f>
        <v>480423.40000000002</v>
      </c>
      <c r="AW525" s="31">
        <f t="shared" ref="AW525:AW588" si="1566">AQ525+AT525</f>
        <v>485331.79999999999</v>
      </c>
      <c r="AX525" s="31">
        <f t="shared" ref="AX525:AX588" si="1567">AR525+AU525</f>
        <v>485331.79999999999</v>
      </c>
      <c r="AY525" s="31">
        <f>-772.411+1231.8</f>
        <v>459.38900000000001</v>
      </c>
      <c r="AZ525" s="31">
        <v>15889.007</v>
      </c>
      <c r="BA525" s="31">
        <v>32117.649000000001</v>
      </c>
      <c r="BB525" s="31">
        <f t="shared" ref="BB525:BB588" si="1568">AV525+AY525</f>
        <v>480882.78900000005</v>
      </c>
      <c r="BC525" s="31">
        <f t="shared" ref="BC525:BC588" si="1569">AW525+AZ525</f>
        <v>501220.80699999997</v>
      </c>
      <c r="BD525" s="31">
        <f t="shared" ref="BD525:BD588" si="1570">AX525+BA525</f>
        <v>517449.44899999996</v>
      </c>
      <c r="BE525" s="31">
        <v>-384</v>
      </c>
      <c r="BF525" s="31"/>
      <c r="BG525" s="31"/>
      <c r="BH525" s="31">
        <f t="shared" ref="BH525:BH588" si="1571">BB525+BE525</f>
        <v>480498.78900000005</v>
      </c>
      <c r="BI525" s="31">
        <f t="shared" ref="BI525:BI588" si="1572">BC525+BF525</f>
        <v>501220.80699999997</v>
      </c>
      <c r="BJ525" s="31">
        <f t="shared" ref="BJ525:BJ588" si="1573">BD525+BG525</f>
        <v>517449.44899999996</v>
      </c>
      <c r="BK525" s="31">
        <v>11499.482</v>
      </c>
      <c r="BL525" s="31"/>
      <c r="BM525" s="31"/>
      <c r="BN525" s="31">
        <f t="shared" ref="BN525:BN588" si="1574">BH525+BK525</f>
        <v>491998.27100000007</v>
      </c>
      <c r="BO525" s="31">
        <f t="shared" ref="BO525:BO588" si="1575">BI525+BL525</f>
        <v>501220.80699999997</v>
      </c>
      <c r="BP525" s="31">
        <f t="shared" ref="BP525:BP588" si="1576">BJ525+BM525</f>
        <v>517449.44899999996</v>
      </c>
      <c r="BQ525" s="31"/>
      <c r="BR525" s="31"/>
      <c r="BS525" s="31">
        <f t="shared" ref="BS525:BS588" si="1577">BQ525+BN525</f>
        <v>491998.27100000007</v>
      </c>
      <c r="BT525" s="31">
        <f t="shared" ref="BT525:BT588" si="1578">BR525+BO525</f>
        <v>501220.80699999997</v>
      </c>
      <c r="BU525" s="31">
        <f t="shared" ref="BU525:BU588" si="1579">BP525</f>
        <v>517449.44899999996</v>
      </c>
      <c r="BV525" s="31"/>
      <c r="BW525" s="31"/>
      <c r="BX525" s="31">
        <f t="shared" ref="BX525:BX588" si="1580">BS525</f>
        <v>491998.27100000007</v>
      </c>
      <c r="BY525" s="31">
        <f t="shared" ref="BY525:BY588" si="1581">BT525+BV525</f>
        <v>501220.80699999997</v>
      </c>
      <c r="BZ525" s="31">
        <f t="shared" ref="BZ525:BZ588" si="1582">BU525+BW525</f>
        <v>517449.44899999996</v>
      </c>
      <c r="CA525" s="31">
        <v>6328.7280000000001</v>
      </c>
      <c r="CB525" s="31"/>
      <c r="CC525" s="31"/>
      <c r="CD525" s="31">
        <f t="shared" si="1503"/>
        <v>498326.99900000007</v>
      </c>
      <c r="CE525" s="31">
        <f t="shared" si="1504"/>
        <v>501220.80699999997</v>
      </c>
      <c r="CF525" s="31">
        <f t="shared" si="1505"/>
        <v>517449.44899999996</v>
      </c>
      <c r="CG525" s="31"/>
      <c r="CH525" s="24"/>
      <c r="CI525" s="40"/>
    </row>
    <row r="526" ht="71.599999999999994">
      <c r="A526" s="41" t="s">
        <v>337</v>
      </c>
      <c r="B526" s="41"/>
      <c r="C526" s="39"/>
      <c r="D526" s="16"/>
      <c r="E526" s="39" t="s">
        <v>338</v>
      </c>
      <c r="F526" s="31">
        <f>F527</f>
        <v>8366</v>
      </c>
      <c r="G526" s="31">
        <f>G527</f>
        <v>6915.6000000000004</v>
      </c>
      <c r="H526" s="31">
        <f>H527</f>
        <v>6915.6000000000004</v>
      </c>
      <c r="I526" s="31">
        <f>I527</f>
        <v>0</v>
      </c>
      <c r="J526" s="31">
        <f>J527</f>
        <v>0</v>
      </c>
      <c r="K526" s="31">
        <f>K527</f>
        <v>0</v>
      </c>
      <c r="L526" s="31">
        <f t="shared" si="1547"/>
        <v>8366</v>
      </c>
      <c r="M526" s="31">
        <f t="shared" si="1548"/>
        <v>6915.6000000000004</v>
      </c>
      <c r="N526" s="31">
        <f t="shared" si="1549"/>
        <v>6915.6000000000004</v>
      </c>
      <c r="O526" s="31">
        <f>O527</f>
        <v>0</v>
      </c>
      <c r="P526" s="31">
        <f>P527</f>
        <v>0</v>
      </c>
      <c r="Q526" s="31">
        <f>Q527</f>
        <v>0</v>
      </c>
      <c r="R526" s="31">
        <f t="shared" si="1550"/>
        <v>8366</v>
      </c>
      <c r="S526" s="31">
        <f t="shared" si="1551"/>
        <v>6915.6000000000004</v>
      </c>
      <c r="T526" s="31">
        <f t="shared" si="1552"/>
        <v>6915.6000000000004</v>
      </c>
      <c r="U526" s="31">
        <f>U527</f>
        <v>0</v>
      </c>
      <c r="V526" s="31">
        <f>V527</f>
        <v>0</v>
      </c>
      <c r="W526" s="31">
        <f>W527</f>
        <v>0</v>
      </c>
      <c r="X526" s="31">
        <f t="shared" si="1553"/>
        <v>8366</v>
      </c>
      <c r="Y526" s="31">
        <f t="shared" si="1554"/>
        <v>6915.6000000000004</v>
      </c>
      <c r="Z526" s="31">
        <f t="shared" si="1555"/>
        <v>6915.6000000000004</v>
      </c>
      <c r="AA526" s="31">
        <f>AA527</f>
        <v>0</v>
      </c>
      <c r="AB526" s="31">
        <f>AB527</f>
        <v>0</v>
      </c>
      <c r="AC526" s="31">
        <f>AC527</f>
        <v>0</v>
      </c>
      <c r="AD526" s="31">
        <f t="shared" si="1556"/>
        <v>8366</v>
      </c>
      <c r="AE526" s="31">
        <f t="shared" si="1557"/>
        <v>6915.6000000000004</v>
      </c>
      <c r="AF526" s="31">
        <f t="shared" si="1558"/>
        <v>6915.6000000000004</v>
      </c>
      <c r="AG526" s="31">
        <f>AG527</f>
        <v>0</v>
      </c>
      <c r="AH526" s="31">
        <f>AH527</f>
        <v>0</v>
      </c>
      <c r="AI526" s="31">
        <f>AI527</f>
        <v>0</v>
      </c>
      <c r="AJ526" s="31">
        <f t="shared" si="1559"/>
        <v>8366</v>
      </c>
      <c r="AK526" s="31">
        <f t="shared" si="1560"/>
        <v>6915.6000000000004</v>
      </c>
      <c r="AL526" s="31">
        <f t="shared" si="1561"/>
        <v>6915.6000000000004</v>
      </c>
      <c r="AM526" s="31">
        <f>AM527</f>
        <v>0</v>
      </c>
      <c r="AN526" s="31">
        <f>AN527</f>
        <v>0</v>
      </c>
      <c r="AO526" s="31">
        <f>AO527</f>
        <v>0</v>
      </c>
      <c r="AP526" s="31">
        <f t="shared" si="1562"/>
        <v>8366</v>
      </c>
      <c r="AQ526" s="31">
        <f t="shared" si="1563"/>
        <v>6915.6000000000004</v>
      </c>
      <c r="AR526" s="31">
        <f t="shared" si="1564"/>
        <v>6915.6000000000004</v>
      </c>
      <c r="AS526" s="31">
        <f>AS527</f>
        <v>0</v>
      </c>
      <c r="AT526" s="31">
        <f>AT527</f>
        <v>0</v>
      </c>
      <c r="AU526" s="31">
        <f>AU527</f>
        <v>0</v>
      </c>
      <c r="AV526" s="31">
        <f t="shared" si="1565"/>
        <v>8366</v>
      </c>
      <c r="AW526" s="31">
        <f t="shared" si="1566"/>
        <v>6915.6000000000004</v>
      </c>
      <c r="AX526" s="31">
        <f t="shared" si="1567"/>
        <v>6915.6000000000004</v>
      </c>
      <c r="AY526" s="31">
        <f>AY527</f>
        <v>10000</v>
      </c>
      <c r="AZ526" s="31">
        <f>AZ527</f>
        <v>10000</v>
      </c>
      <c r="BA526" s="31">
        <f>BA527</f>
        <v>10000</v>
      </c>
      <c r="BB526" s="31">
        <f t="shared" si="1568"/>
        <v>18366</v>
      </c>
      <c r="BC526" s="31">
        <f t="shared" si="1569"/>
        <v>16915.599999999999</v>
      </c>
      <c r="BD526" s="31">
        <f t="shared" si="1570"/>
        <v>16915.599999999999</v>
      </c>
      <c r="BE526" s="31">
        <f>BE527</f>
        <v>0</v>
      </c>
      <c r="BF526" s="31">
        <f>BF527</f>
        <v>0</v>
      </c>
      <c r="BG526" s="31">
        <f>BG527</f>
        <v>0</v>
      </c>
      <c r="BH526" s="31">
        <f t="shared" si="1571"/>
        <v>18366</v>
      </c>
      <c r="BI526" s="31">
        <f t="shared" si="1572"/>
        <v>16915.599999999999</v>
      </c>
      <c r="BJ526" s="31">
        <f t="shared" si="1573"/>
        <v>16915.599999999999</v>
      </c>
      <c r="BK526" s="31">
        <f>BK527</f>
        <v>0</v>
      </c>
      <c r="BL526" s="31">
        <f>BL527</f>
        <v>0</v>
      </c>
      <c r="BM526" s="31">
        <f>BM527</f>
        <v>0</v>
      </c>
      <c r="BN526" s="31">
        <f t="shared" si="1574"/>
        <v>18366</v>
      </c>
      <c r="BO526" s="31">
        <f t="shared" si="1575"/>
        <v>16915.599999999999</v>
      </c>
      <c r="BP526" s="31">
        <f t="shared" si="1576"/>
        <v>16915.599999999999</v>
      </c>
      <c r="BQ526" s="31">
        <f>BQ527</f>
        <v>0</v>
      </c>
      <c r="BR526" s="31">
        <f>BR527</f>
        <v>0</v>
      </c>
      <c r="BS526" s="31">
        <f t="shared" si="1577"/>
        <v>18366</v>
      </c>
      <c r="BT526" s="31">
        <f t="shared" si="1578"/>
        <v>16915.599999999999</v>
      </c>
      <c r="BU526" s="31">
        <f t="shared" si="1579"/>
        <v>16915.599999999999</v>
      </c>
      <c r="BV526" s="31">
        <f>BV527</f>
        <v>0</v>
      </c>
      <c r="BW526" s="31">
        <f>BW527</f>
        <v>0</v>
      </c>
      <c r="BX526" s="31">
        <f t="shared" si="1580"/>
        <v>18366</v>
      </c>
      <c r="BY526" s="31">
        <f t="shared" si="1581"/>
        <v>16915.599999999999</v>
      </c>
      <c r="BZ526" s="31">
        <f t="shared" si="1582"/>
        <v>16915.599999999999</v>
      </c>
      <c r="CA526" s="31">
        <f>CA527</f>
        <v>3000</v>
      </c>
      <c r="CB526" s="31">
        <f>CB527</f>
        <v>0</v>
      </c>
      <c r="CC526" s="31">
        <f>CC527</f>
        <v>0</v>
      </c>
      <c r="CD526" s="31">
        <f t="shared" si="1503"/>
        <v>21366</v>
      </c>
      <c r="CE526" s="31">
        <f t="shared" si="1504"/>
        <v>16915.599999999999</v>
      </c>
      <c r="CF526" s="31">
        <f t="shared" si="1505"/>
        <v>16915.599999999999</v>
      </c>
      <c r="CG526" s="31">
        <f>CG527</f>
        <v>0</v>
      </c>
      <c r="CH526" s="24"/>
      <c r="CI526" s="40"/>
      <c r="CO526" s="1" t="s">
        <v>31</v>
      </c>
    </row>
    <row r="527" ht="43.75">
      <c r="A527" s="41" t="s">
        <v>337</v>
      </c>
      <c r="B527" s="17">
        <v>600</v>
      </c>
      <c r="C527" s="16"/>
      <c r="D527" s="16"/>
      <c r="E527" s="39" t="s">
        <v>45</v>
      </c>
      <c r="F527" s="31">
        <f>F528+F530</f>
        <v>8366</v>
      </c>
      <c r="G527" s="31">
        <f>G528+G530</f>
        <v>6915.6000000000004</v>
      </c>
      <c r="H527" s="31">
        <f>H528+H530</f>
        <v>6915.6000000000004</v>
      </c>
      <c r="I527" s="31">
        <f>I528+I530</f>
        <v>0</v>
      </c>
      <c r="J527" s="31">
        <f>J528+J530</f>
        <v>0</v>
      </c>
      <c r="K527" s="31">
        <f>K528+K530</f>
        <v>0</v>
      </c>
      <c r="L527" s="31">
        <f t="shared" si="1547"/>
        <v>8366</v>
      </c>
      <c r="M527" s="31">
        <f t="shared" si="1548"/>
        <v>6915.6000000000004</v>
      </c>
      <c r="N527" s="31">
        <f t="shared" si="1549"/>
        <v>6915.6000000000004</v>
      </c>
      <c r="O527" s="31">
        <f>O528+O530</f>
        <v>0</v>
      </c>
      <c r="P527" s="31">
        <f>P528+P530</f>
        <v>0</v>
      </c>
      <c r="Q527" s="31">
        <f>Q528+Q530</f>
        <v>0</v>
      </c>
      <c r="R527" s="31">
        <f t="shared" si="1550"/>
        <v>8366</v>
      </c>
      <c r="S527" s="31">
        <f t="shared" si="1551"/>
        <v>6915.6000000000004</v>
      </c>
      <c r="T527" s="31">
        <f t="shared" si="1552"/>
        <v>6915.6000000000004</v>
      </c>
      <c r="U527" s="31">
        <f>U528+U530</f>
        <v>0</v>
      </c>
      <c r="V527" s="31">
        <f>V528+V530</f>
        <v>0</v>
      </c>
      <c r="W527" s="31">
        <f>W528+W530</f>
        <v>0</v>
      </c>
      <c r="X527" s="31">
        <f t="shared" si="1553"/>
        <v>8366</v>
      </c>
      <c r="Y527" s="31">
        <f t="shared" si="1554"/>
        <v>6915.6000000000004</v>
      </c>
      <c r="Z527" s="31">
        <f t="shared" si="1555"/>
        <v>6915.6000000000004</v>
      </c>
      <c r="AA527" s="31">
        <f>AA528+AA530</f>
        <v>0</v>
      </c>
      <c r="AB527" s="31">
        <f>AB528+AB530</f>
        <v>0</v>
      </c>
      <c r="AC527" s="31">
        <f>AC528+AC530</f>
        <v>0</v>
      </c>
      <c r="AD527" s="31">
        <f t="shared" si="1556"/>
        <v>8366</v>
      </c>
      <c r="AE527" s="31">
        <f t="shared" si="1557"/>
        <v>6915.6000000000004</v>
      </c>
      <c r="AF527" s="31">
        <f t="shared" si="1558"/>
        <v>6915.6000000000004</v>
      </c>
      <c r="AG527" s="31">
        <f>AG528+AG530</f>
        <v>0</v>
      </c>
      <c r="AH527" s="31">
        <f>AH528+AH530</f>
        <v>0</v>
      </c>
      <c r="AI527" s="31">
        <f>AI528+AI530</f>
        <v>0</v>
      </c>
      <c r="AJ527" s="31">
        <f t="shared" si="1559"/>
        <v>8366</v>
      </c>
      <c r="AK527" s="31">
        <f t="shared" si="1560"/>
        <v>6915.6000000000004</v>
      </c>
      <c r="AL527" s="31">
        <f t="shared" si="1561"/>
        <v>6915.6000000000004</v>
      </c>
      <c r="AM527" s="31">
        <f>AM528+AM530</f>
        <v>0</v>
      </c>
      <c r="AN527" s="31">
        <f>AN528+AN530</f>
        <v>0</v>
      </c>
      <c r="AO527" s="31">
        <f>AO528+AO530</f>
        <v>0</v>
      </c>
      <c r="AP527" s="31">
        <f t="shared" si="1562"/>
        <v>8366</v>
      </c>
      <c r="AQ527" s="31">
        <f t="shared" si="1563"/>
        <v>6915.6000000000004</v>
      </c>
      <c r="AR527" s="31">
        <f t="shared" si="1564"/>
        <v>6915.6000000000004</v>
      </c>
      <c r="AS527" s="31">
        <f>AS528+AS530</f>
        <v>0</v>
      </c>
      <c r="AT527" s="31">
        <f>AT528+AT530</f>
        <v>0</v>
      </c>
      <c r="AU527" s="31">
        <f>AU528+AU530</f>
        <v>0</v>
      </c>
      <c r="AV527" s="31">
        <f t="shared" si="1565"/>
        <v>8366</v>
      </c>
      <c r="AW527" s="31">
        <f t="shared" si="1566"/>
        <v>6915.6000000000004</v>
      </c>
      <c r="AX527" s="31">
        <f t="shared" si="1567"/>
        <v>6915.6000000000004</v>
      </c>
      <c r="AY527" s="31">
        <f>AY528+AY530</f>
        <v>10000</v>
      </c>
      <c r="AZ527" s="31">
        <f>AZ528+AZ530</f>
        <v>10000</v>
      </c>
      <c r="BA527" s="31">
        <f>BA528+BA530</f>
        <v>10000</v>
      </c>
      <c r="BB527" s="31">
        <f t="shared" si="1568"/>
        <v>18366</v>
      </c>
      <c r="BC527" s="31">
        <f t="shared" si="1569"/>
        <v>16915.599999999999</v>
      </c>
      <c r="BD527" s="31">
        <f t="shared" si="1570"/>
        <v>16915.599999999999</v>
      </c>
      <c r="BE527" s="31">
        <f>BE528+BE530</f>
        <v>0</v>
      </c>
      <c r="BF527" s="31">
        <f>BF528+BF530</f>
        <v>0</v>
      </c>
      <c r="BG527" s="31">
        <f>BG528+BG530</f>
        <v>0</v>
      </c>
      <c r="BH527" s="31">
        <f t="shared" si="1571"/>
        <v>18366</v>
      </c>
      <c r="BI527" s="31">
        <f t="shared" si="1572"/>
        <v>16915.599999999999</v>
      </c>
      <c r="BJ527" s="31">
        <f t="shared" si="1573"/>
        <v>16915.599999999999</v>
      </c>
      <c r="BK527" s="31">
        <f>BK528+BK530</f>
        <v>0</v>
      </c>
      <c r="BL527" s="31">
        <f>BL528+BL530</f>
        <v>0</v>
      </c>
      <c r="BM527" s="31">
        <f>BM528+BM530</f>
        <v>0</v>
      </c>
      <c r="BN527" s="31">
        <f t="shared" si="1574"/>
        <v>18366</v>
      </c>
      <c r="BO527" s="31">
        <f t="shared" si="1575"/>
        <v>16915.599999999999</v>
      </c>
      <c r="BP527" s="31">
        <f t="shared" si="1576"/>
        <v>16915.599999999999</v>
      </c>
      <c r="BQ527" s="31">
        <f>BQ528+BQ530</f>
        <v>0</v>
      </c>
      <c r="BR527" s="31">
        <f>BR528+BR530</f>
        <v>0</v>
      </c>
      <c r="BS527" s="31">
        <f t="shared" si="1577"/>
        <v>18366</v>
      </c>
      <c r="BT527" s="31">
        <f t="shared" si="1578"/>
        <v>16915.599999999999</v>
      </c>
      <c r="BU527" s="31">
        <f t="shared" si="1579"/>
        <v>16915.599999999999</v>
      </c>
      <c r="BV527" s="31">
        <f>BV528+BV530</f>
        <v>0</v>
      </c>
      <c r="BW527" s="31">
        <f>BW528+BW530</f>
        <v>0</v>
      </c>
      <c r="BX527" s="31">
        <f t="shared" si="1580"/>
        <v>18366</v>
      </c>
      <c r="BY527" s="31">
        <f t="shared" si="1581"/>
        <v>16915.599999999999</v>
      </c>
      <c r="BZ527" s="31">
        <f t="shared" si="1582"/>
        <v>16915.599999999999</v>
      </c>
      <c r="CA527" s="31">
        <f>CA528+CA530</f>
        <v>3000</v>
      </c>
      <c r="CB527" s="31">
        <f>CB528+CB530</f>
        <v>0</v>
      </c>
      <c r="CC527" s="31">
        <f>CC528+CC530</f>
        <v>0</v>
      </c>
      <c r="CD527" s="31">
        <f t="shared" si="1503"/>
        <v>21366</v>
      </c>
      <c r="CE527" s="31">
        <f t="shared" si="1504"/>
        <v>16915.599999999999</v>
      </c>
      <c r="CF527" s="31">
        <f t="shared" si="1505"/>
        <v>16915.599999999999</v>
      </c>
      <c r="CG527" s="31">
        <f>CG528+CG530</f>
        <v>0</v>
      </c>
      <c r="CH527" s="24"/>
      <c r="CI527" s="40"/>
      <c r="CM527" s="1" t="s">
        <v>29</v>
      </c>
    </row>
    <row r="528" ht="15">
      <c r="A528" s="41" t="s">
        <v>337</v>
      </c>
      <c r="B528" s="17">
        <v>610</v>
      </c>
      <c r="C528" s="16"/>
      <c r="D528" s="16"/>
      <c r="E528" s="39" t="s">
        <v>104</v>
      </c>
      <c r="F528" s="31">
        <f>F529</f>
        <v>2300</v>
      </c>
      <c r="G528" s="31">
        <f>G529</f>
        <v>2300</v>
      </c>
      <c r="H528" s="31">
        <f>H529</f>
        <v>2300</v>
      </c>
      <c r="I528" s="31">
        <f>I529</f>
        <v>0</v>
      </c>
      <c r="J528" s="31">
        <f>J529</f>
        <v>0</v>
      </c>
      <c r="K528" s="31">
        <f>K529</f>
        <v>0</v>
      </c>
      <c r="L528" s="31">
        <f t="shared" si="1547"/>
        <v>2300</v>
      </c>
      <c r="M528" s="31">
        <f t="shared" si="1548"/>
        <v>2300</v>
      </c>
      <c r="N528" s="31">
        <f t="shared" si="1549"/>
        <v>2300</v>
      </c>
      <c r="O528" s="31">
        <f>O529</f>
        <v>0</v>
      </c>
      <c r="P528" s="31">
        <f>P529</f>
        <v>0</v>
      </c>
      <c r="Q528" s="31">
        <f>Q529</f>
        <v>0</v>
      </c>
      <c r="R528" s="31">
        <f t="shared" si="1550"/>
        <v>2300</v>
      </c>
      <c r="S528" s="31">
        <f t="shared" si="1551"/>
        <v>2300</v>
      </c>
      <c r="T528" s="31">
        <f t="shared" si="1552"/>
        <v>2300</v>
      </c>
      <c r="U528" s="31">
        <f>U529</f>
        <v>0</v>
      </c>
      <c r="V528" s="31">
        <f>V529</f>
        <v>0</v>
      </c>
      <c r="W528" s="31">
        <f>W529</f>
        <v>0</v>
      </c>
      <c r="X528" s="31">
        <f t="shared" si="1553"/>
        <v>2300</v>
      </c>
      <c r="Y528" s="31">
        <f t="shared" si="1554"/>
        <v>2300</v>
      </c>
      <c r="Z528" s="31">
        <f t="shared" si="1555"/>
        <v>2300</v>
      </c>
      <c r="AA528" s="31">
        <f>AA529</f>
        <v>0</v>
      </c>
      <c r="AB528" s="31">
        <f>AB529</f>
        <v>0</v>
      </c>
      <c r="AC528" s="31">
        <f>AC529</f>
        <v>0</v>
      </c>
      <c r="AD528" s="31">
        <f t="shared" si="1556"/>
        <v>2300</v>
      </c>
      <c r="AE528" s="31">
        <f t="shared" si="1557"/>
        <v>2300</v>
      </c>
      <c r="AF528" s="31">
        <f t="shared" si="1558"/>
        <v>2300</v>
      </c>
      <c r="AG528" s="31">
        <f>AG529</f>
        <v>0</v>
      </c>
      <c r="AH528" s="31">
        <f>AH529</f>
        <v>0</v>
      </c>
      <c r="AI528" s="31">
        <f>AI529</f>
        <v>0</v>
      </c>
      <c r="AJ528" s="31">
        <f t="shared" si="1559"/>
        <v>2300</v>
      </c>
      <c r="AK528" s="31">
        <f t="shared" si="1560"/>
        <v>2300</v>
      </c>
      <c r="AL528" s="31">
        <f t="shared" si="1561"/>
        <v>2300</v>
      </c>
      <c r="AM528" s="31">
        <f>AM529</f>
        <v>0</v>
      </c>
      <c r="AN528" s="31">
        <f>AN529</f>
        <v>0</v>
      </c>
      <c r="AO528" s="31">
        <f>AO529</f>
        <v>0</v>
      </c>
      <c r="AP528" s="31">
        <f t="shared" si="1562"/>
        <v>2300</v>
      </c>
      <c r="AQ528" s="31">
        <f t="shared" si="1563"/>
        <v>2300</v>
      </c>
      <c r="AR528" s="31">
        <f t="shared" si="1564"/>
        <v>2300</v>
      </c>
      <c r="AS528" s="31">
        <f>AS529</f>
        <v>0</v>
      </c>
      <c r="AT528" s="31">
        <f>AT529</f>
        <v>0</v>
      </c>
      <c r="AU528" s="31">
        <f>AU529</f>
        <v>0</v>
      </c>
      <c r="AV528" s="31">
        <f t="shared" si="1565"/>
        <v>2300</v>
      </c>
      <c r="AW528" s="31">
        <f t="shared" si="1566"/>
        <v>2300</v>
      </c>
      <c r="AX528" s="31">
        <f t="shared" si="1567"/>
        <v>2300</v>
      </c>
      <c r="AY528" s="31">
        <f>AY529</f>
        <v>3000</v>
      </c>
      <c r="AZ528" s="31">
        <f>AZ529</f>
        <v>3000</v>
      </c>
      <c r="BA528" s="31">
        <f>BA529</f>
        <v>3000</v>
      </c>
      <c r="BB528" s="31">
        <f t="shared" si="1568"/>
        <v>5300</v>
      </c>
      <c r="BC528" s="31">
        <f t="shared" si="1569"/>
        <v>5300</v>
      </c>
      <c r="BD528" s="31">
        <f t="shared" si="1570"/>
        <v>5300</v>
      </c>
      <c r="BE528" s="31">
        <f>BE529</f>
        <v>0</v>
      </c>
      <c r="BF528" s="31">
        <f>BF529</f>
        <v>0</v>
      </c>
      <c r="BG528" s="31">
        <f>BG529</f>
        <v>0</v>
      </c>
      <c r="BH528" s="31">
        <f t="shared" si="1571"/>
        <v>5300</v>
      </c>
      <c r="BI528" s="31">
        <f t="shared" si="1572"/>
        <v>5300</v>
      </c>
      <c r="BJ528" s="31">
        <f t="shared" si="1573"/>
        <v>5300</v>
      </c>
      <c r="BK528" s="31">
        <f>BK529</f>
        <v>0</v>
      </c>
      <c r="BL528" s="31">
        <f>BL529</f>
        <v>0</v>
      </c>
      <c r="BM528" s="31">
        <f>BM529</f>
        <v>0</v>
      </c>
      <c r="BN528" s="31">
        <f t="shared" si="1574"/>
        <v>5300</v>
      </c>
      <c r="BO528" s="31">
        <f t="shared" si="1575"/>
        <v>5300</v>
      </c>
      <c r="BP528" s="31">
        <f t="shared" si="1576"/>
        <v>5300</v>
      </c>
      <c r="BQ528" s="31">
        <f>BQ529</f>
        <v>0</v>
      </c>
      <c r="BR528" s="31">
        <f>BR529</f>
        <v>0</v>
      </c>
      <c r="BS528" s="31">
        <f t="shared" si="1577"/>
        <v>5300</v>
      </c>
      <c r="BT528" s="31">
        <f t="shared" si="1578"/>
        <v>5300</v>
      </c>
      <c r="BU528" s="31">
        <f t="shared" si="1579"/>
        <v>5300</v>
      </c>
      <c r="BV528" s="31">
        <f>BV529</f>
        <v>0</v>
      </c>
      <c r="BW528" s="31">
        <f>BW529</f>
        <v>0</v>
      </c>
      <c r="BX528" s="31">
        <f t="shared" si="1580"/>
        <v>5300</v>
      </c>
      <c r="BY528" s="31">
        <f t="shared" si="1581"/>
        <v>5300</v>
      </c>
      <c r="BZ528" s="31">
        <f t="shared" si="1582"/>
        <v>5300</v>
      </c>
      <c r="CA528" s="31">
        <f>CA529</f>
        <v>0</v>
      </c>
      <c r="CB528" s="31">
        <f>CB529</f>
        <v>0</v>
      </c>
      <c r="CC528" s="31">
        <f>CC529</f>
        <v>0</v>
      </c>
      <c r="CD528" s="31">
        <f t="shared" si="1503"/>
        <v>5300</v>
      </c>
      <c r="CE528" s="31">
        <f t="shared" si="1504"/>
        <v>5300</v>
      </c>
      <c r="CF528" s="31">
        <f t="shared" si="1505"/>
        <v>5300</v>
      </c>
      <c r="CG528" s="31">
        <f>CG529</f>
        <v>0</v>
      </c>
      <c r="CH528" s="24"/>
      <c r="CI528" s="40"/>
      <c r="CN528" s="1" t="s">
        <v>30</v>
      </c>
    </row>
    <row r="529" ht="15">
      <c r="A529" s="41" t="s">
        <v>337</v>
      </c>
      <c r="B529" s="17">
        <v>610</v>
      </c>
      <c r="C529" s="16" t="s">
        <v>278</v>
      </c>
      <c r="D529" s="16" t="s">
        <v>67</v>
      </c>
      <c r="E529" s="39" t="s">
        <v>279</v>
      </c>
      <c r="F529" s="31">
        <v>2300</v>
      </c>
      <c r="G529" s="31">
        <v>2300</v>
      </c>
      <c r="H529" s="31">
        <v>2300</v>
      </c>
      <c r="I529" s="31"/>
      <c r="J529" s="31"/>
      <c r="K529" s="31"/>
      <c r="L529" s="31">
        <f t="shared" si="1547"/>
        <v>2300</v>
      </c>
      <c r="M529" s="31">
        <f t="shared" si="1548"/>
        <v>2300</v>
      </c>
      <c r="N529" s="31">
        <f t="shared" si="1549"/>
        <v>2300</v>
      </c>
      <c r="O529" s="31"/>
      <c r="P529" s="31"/>
      <c r="Q529" s="31"/>
      <c r="R529" s="31">
        <f t="shared" si="1550"/>
        <v>2300</v>
      </c>
      <c r="S529" s="31">
        <f t="shared" si="1551"/>
        <v>2300</v>
      </c>
      <c r="T529" s="31">
        <f t="shared" si="1552"/>
        <v>2300</v>
      </c>
      <c r="U529" s="31"/>
      <c r="V529" s="31"/>
      <c r="W529" s="31"/>
      <c r="X529" s="31">
        <f t="shared" si="1553"/>
        <v>2300</v>
      </c>
      <c r="Y529" s="31">
        <f t="shared" si="1554"/>
        <v>2300</v>
      </c>
      <c r="Z529" s="31">
        <f t="shared" si="1555"/>
        <v>2300</v>
      </c>
      <c r="AA529" s="31"/>
      <c r="AB529" s="31"/>
      <c r="AC529" s="31"/>
      <c r="AD529" s="31">
        <f t="shared" si="1556"/>
        <v>2300</v>
      </c>
      <c r="AE529" s="31">
        <f t="shared" si="1557"/>
        <v>2300</v>
      </c>
      <c r="AF529" s="31">
        <f t="shared" si="1558"/>
        <v>2300</v>
      </c>
      <c r="AG529" s="31"/>
      <c r="AH529" s="31"/>
      <c r="AI529" s="31"/>
      <c r="AJ529" s="31">
        <f t="shared" si="1559"/>
        <v>2300</v>
      </c>
      <c r="AK529" s="31">
        <f t="shared" si="1560"/>
        <v>2300</v>
      </c>
      <c r="AL529" s="31">
        <f t="shared" si="1561"/>
        <v>2300</v>
      </c>
      <c r="AM529" s="31"/>
      <c r="AN529" s="31"/>
      <c r="AO529" s="31"/>
      <c r="AP529" s="31">
        <f t="shared" si="1562"/>
        <v>2300</v>
      </c>
      <c r="AQ529" s="31">
        <f t="shared" si="1563"/>
        <v>2300</v>
      </c>
      <c r="AR529" s="31">
        <f t="shared" si="1564"/>
        <v>2300</v>
      </c>
      <c r="AS529" s="31"/>
      <c r="AT529" s="31"/>
      <c r="AU529" s="31"/>
      <c r="AV529" s="31">
        <f t="shared" si="1565"/>
        <v>2300</v>
      </c>
      <c r="AW529" s="31">
        <f t="shared" si="1566"/>
        <v>2300</v>
      </c>
      <c r="AX529" s="31">
        <f t="shared" si="1567"/>
        <v>2300</v>
      </c>
      <c r="AY529" s="31">
        <v>3000</v>
      </c>
      <c r="AZ529" s="31">
        <v>3000</v>
      </c>
      <c r="BA529" s="31">
        <v>3000</v>
      </c>
      <c r="BB529" s="31">
        <f t="shared" si="1568"/>
        <v>5300</v>
      </c>
      <c r="BC529" s="31">
        <f t="shared" si="1569"/>
        <v>5300</v>
      </c>
      <c r="BD529" s="31">
        <f t="shared" si="1570"/>
        <v>5300</v>
      </c>
      <c r="BE529" s="31"/>
      <c r="BF529" s="31"/>
      <c r="BG529" s="31"/>
      <c r="BH529" s="31">
        <f t="shared" si="1571"/>
        <v>5300</v>
      </c>
      <c r="BI529" s="31">
        <f t="shared" si="1572"/>
        <v>5300</v>
      </c>
      <c r="BJ529" s="31">
        <f t="shared" si="1573"/>
        <v>5300</v>
      </c>
      <c r="BK529" s="31"/>
      <c r="BL529" s="31"/>
      <c r="BM529" s="31"/>
      <c r="BN529" s="31">
        <f t="shared" si="1574"/>
        <v>5300</v>
      </c>
      <c r="BO529" s="31">
        <f t="shared" si="1575"/>
        <v>5300</v>
      </c>
      <c r="BP529" s="31">
        <f t="shared" si="1576"/>
        <v>5300</v>
      </c>
      <c r="BQ529" s="31"/>
      <c r="BR529" s="31"/>
      <c r="BS529" s="31">
        <f t="shared" si="1577"/>
        <v>5300</v>
      </c>
      <c r="BT529" s="31">
        <f t="shared" si="1578"/>
        <v>5300</v>
      </c>
      <c r="BU529" s="31">
        <f t="shared" si="1579"/>
        <v>5300</v>
      </c>
      <c r="BV529" s="31"/>
      <c r="BW529" s="31"/>
      <c r="BX529" s="31">
        <f t="shared" si="1580"/>
        <v>5300</v>
      </c>
      <c r="BY529" s="31">
        <f t="shared" si="1581"/>
        <v>5300</v>
      </c>
      <c r="BZ529" s="31">
        <f t="shared" si="1582"/>
        <v>5300</v>
      </c>
      <c r="CA529" s="31"/>
      <c r="CB529" s="31"/>
      <c r="CC529" s="31"/>
      <c r="CD529" s="31">
        <f t="shared" si="1503"/>
        <v>5300</v>
      </c>
      <c r="CE529" s="31">
        <f t="shared" si="1504"/>
        <v>5300</v>
      </c>
      <c r="CF529" s="31">
        <f t="shared" si="1505"/>
        <v>5300</v>
      </c>
      <c r="CG529" s="31"/>
      <c r="CH529" s="24"/>
      <c r="CI529" s="40"/>
    </row>
    <row r="530" ht="15">
      <c r="A530" s="41" t="s">
        <v>337</v>
      </c>
      <c r="B530" s="17">
        <v>620</v>
      </c>
      <c r="C530" s="16"/>
      <c r="D530" s="16"/>
      <c r="E530" s="39" t="s">
        <v>46</v>
      </c>
      <c r="F530" s="31">
        <f>F531</f>
        <v>6066</v>
      </c>
      <c r="G530" s="31">
        <f>G531</f>
        <v>4615.6000000000004</v>
      </c>
      <c r="H530" s="31">
        <f>H531</f>
        <v>4615.6000000000004</v>
      </c>
      <c r="I530" s="31">
        <f>I531</f>
        <v>0</v>
      </c>
      <c r="J530" s="31">
        <f>J531</f>
        <v>0</v>
      </c>
      <c r="K530" s="31">
        <f>K531</f>
        <v>0</v>
      </c>
      <c r="L530" s="31">
        <f t="shared" si="1547"/>
        <v>6066</v>
      </c>
      <c r="M530" s="31">
        <f t="shared" si="1548"/>
        <v>4615.6000000000004</v>
      </c>
      <c r="N530" s="31">
        <f t="shared" si="1549"/>
        <v>4615.6000000000004</v>
      </c>
      <c r="O530" s="31">
        <f>O531</f>
        <v>0</v>
      </c>
      <c r="P530" s="31">
        <f>P531</f>
        <v>0</v>
      </c>
      <c r="Q530" s="31">
        <f>Q531</f>
        <v>0</v>
      </c>
      <c r="R530" s="31">
        <f t="shared" si="1550"/>
        <v>6066</v>
      </c>
      <c r="S530" s="31">
        <f t="shared" si="1551"/>
        <v>4615.6000000000004</v>
      </c>
      <c r="T530" s="31">
        <f t="shared" si="1552"/>
        <v>4615.6000000000004</v>
      </c>
      <c r="U530" s="31">
        <f>U531</f>
        <v>0</v>
      </c>
      <c r="V530" s="31">
        <f>V531</f>
        <v>0</v>
      </c>
      <c r="W530" s="31">
        <f>W531</f>
        <v>0</v>
      </c>
      <c r="X530" s="31">
        <f t="shared" si="1553"/>
        <v>6066</v>
      </c>
      <c r="Y530" s="31">
        <f t="shared" si="1554"/>
        <v>4615.6000000000004</v>
      </c>
      <c r="Z530" s="31">
        <f t="shared" si="1555"/>
        <v>4615.6000000000004</v>
      </c>
      <c r="AA530" s="31">
        <f>AA531</f>
        <v>0</v>
      </c>
      <c r="AB530" s="31">
        <f>AB531</f>
        <v>0</v>
      </c>
      <c r="AC530" s="31">
        <f>AC531</f>
        <v>0</v>
      </c>
      <c r="AD530" s="31">
        <f t="shared" si="1556"/>
        <v>6066</v>
      </c>
      <c r="AE530" s="31">
        <f t="shared" si="1557"/>
        <v>4615.6000000000004</v>
      </c>
      <c r="AF530" s="31">
        <f t="shared" si="1558"/>
        <v>4615.6000000000004</v>
      </c>
      <c r="AG530" s="31">
        <f>AG531</f>
        <v>0</v>
      </c>
      <c r="AH530" s="31">
        <f>AH531</f>
        <v>0</v>
      </c>
      <c r="AI530" s="31">
        <f>AI531</f>
        <v>0</v>
      </c>
      <c r="AJ530" s="31">
        <f t="shared" si="1559"/>
        <v>6066</v>
      </c>
      <c r="AK530" s="31">
        <f t="shared" si="1560"/>
        <v>4615.6000000000004</v>
      </c>
      <c r="AL530" s="31">
        <f t="shared" si="1561"/>
        <v>4615.6000000000004</v>
      </c>
      <c r="AM530" s="31">
        <f>AM531</f>
        <v>0</v>
      </c>
      <c r="AN530" s="31">
        <f>AN531</f>
        <v>0</v>
      </c>
      <c r="AO530" s="31">
        <f>AO531</f>
        <v>0</v>
      </c>
      <c r="AP530" s="31">
        <f t="shared" si="1562"/>
        <v>6066</v>
      </c>
      <c r="AQ530" s="31">
        <f t="shared" si="1563"/>
        <v>4615.6000000000004</v>
      </c>
      <c r="AR530" s="31">
        <f t="shared" si="1564"/>
        <v>4615.6000000000004</v>
      </c>
      <c r="AS530" s="31">
        <f>AS531</f>
        <v>0</v>
      </c>
      <c r="AT530" s="31">
        <f>AT531</f>
        <v>0</v>
      </c>
      <c r="AU530" s="31">
        <f>AU531</f>
        <v>0</v>
      </c>
      <c r="AV530" s="31">
        <f t="shared" si="1565"/>
        <v>6066</v>
      </c>
      <c r="AW530" s="31">
        <f t="shared" si="1566"/>
        <v>4615.6000000000004</v>
      </c>
      <c r="AX530" s="31">
        <f t="shared" si="1567"/>
        <v>4615.6000000000004</v>
      </c>
      <c r="AY530" s="31">
        <f>AY531</f>
        <v>7000</v>
      </c>
      <c r="AZ530" s="31">
        <f>AZ531</f>
        <v>7000</v>
      </c>
      <c r="BA530" s="31">
        <f>BA531</f>
        <v>7000</v>
      </c>
      <c r="BB530" s="31">
        <f t="shared" si="1568"/>
        <v>13066</v>
      </c>
      <c r="BC530" s="31">
        <f t="shared" si="1569"/>
        <v>11615.6</v>
      </c>
      <c r="BD530" s="31">
        <f t="shared" si="1570"/>
        <v>11615.6</v>
      </c>
      <c r="BE530" s="31">
        <f>BE531</f>
        <v>0</v>
      </c>
      <c r="BF530" s="31">
        <f>BF531</f>
        <v>0</v>
      </c>
      <c r="BG530" s="31">
        <f>BG531</f>
        <v>0</v>
      </c>
      <c r="BH530" s="31">
        <f t="shared" si="1571"/>
        <v>13066</v>
      </c>
      <c r="BI530" s="31">
        <f t="shared" si="1572"/>
        <v>11615.6</v>
      </c>
      <c r="BJ530" s="31">
        <f t="shared" si="1573"/>
        <v>11615.6</v>
      </c>
      <c r="BK530" s="31">
        <f>BK531</f>
        <v>0</v>
      </c>
      <c r="BL530" s="31">
        <f>BL531</f>
        <v>0</v>
      </c>
      <c r="BM530" s="31">
        <f>BM531</f>
        <v>0</v>
      </c>
      <c r="BN530" s="31">
        <f t="shared" si="1574"/>
        <v>13066</v>
      </c>
      <c r="BO530" s="31">
        <f t="shared" si="1575"/>
        <v>11615.6</v>
      </c>
      <c r="BP530" s="31">
        <f t="shared" si="1576"/>
        <v>11615.6</v>
      </c>
      <c r="BQ530" s="31">
        <f>BQ531</f>
        <v>0</v>
      </c>
      <c r="BR530" s="31">
        <f>BR531</f>
        <v>0</v>
      </c>
      <c r="BS530" s="31">
        <f t="shared" si="1577"/>
        <v>13066</v>
      </c>
      <c r="BT530" s="31">
        <f t="shared" si="1578"/>
        <v>11615.6</v>
      </c>
      <c r="BU530" s="31">
        <f t="shared" si="1579"/>
        <v>11615.6</v>
      </c>
      <c r="BV530" s="31">
        <f>BV531</f>
        <v>0</v>
      </c>
      <c r="BW530" s="31">
        <f>BW531</f>
        <v>0</v>
      </c>
      <c r="BX530" s="31">
        <f t="shared" si="1580"/>
        <v>13066</v>
      </c>
      <c r="BY530" s="31">
        <f t="shared" si="1581"/>
        <v>11615.6</v>
      </c>
      <c r="BZ530" s="31">
        <f t="shared" si="1582"/>
        <v>11615.6</v>
      </c>
      <c r="CA530" s="31">
        <f>CA531</f>
        <v>3000</v>
      </c>
      <c r="CB530" s="31">
        <f>CB531</f>
        <v>0</v>
      </c>
      <c r="CC530" s="31">
        <f>CC531</f>
        <v>0</v>
      </c>
      <c r="CD530" s="31">
        <f t="shared" si="1503"/>
        <v>16066</v>
      </c>
      <c r="CE530" s="31">
        <f t="shared" si="1504"/>
        <v>11615.6</v>
      </c>
      <c r="CF530" s="31">
        <f t="shared" si="1505"/>
        <v>11615.6</v>
      </c>
      <c r="CG530" s="31">
        <f>CG531</f>
        <v>0</v>
      </c>
      <c r="CH530" s="24"/>
      <c r="CI530" s="40"/>
      <c r="CN530" s="1" t="s">
        <v>30</v>
      </c>
    </row>
    <row r="531" ht="15">
      <c r="A531" s="41" t="s">
        <v>337</v>
      </c>
      <c r="B531" s="17">
        <v>620</v>
      </c>
      <c r="C531" s="16" t="s">
        <v>278</v>
      </c>
      <c r="D531" s="16" t="s">
        <v>67</v>
      </c>
      <c r="E531" s="39" t="s">
        <v>279</v>
      </c>
      <c r="F531" s="31">
        <v>6066</v>
      </c>
      <c r="G531" s="31">
        <v>4615.6000000000004</v>
      </c>
      <c r="H531" s="31">
        <v>4615.6000000000004</v>
      </c>
      <c r="I531" s="31"/>
      <c r="J531" s="31"/>
      <c r="K531" s="31"/>
      <c r="L531" s="31">
        <f t="shared" si="1547"/>
        <v>6066</v>
      </c>
      <c r="M531" s="31">
        <f t="shared" si="1548"/>
        <v>4615.6000000000004</v>
      </c>
      <c r="N531" s="31">
        <f t="shared" si="1549"/>
        <v>4615.6000000000004</v>
      </c>
      <c r="O531" s="31"/>
      <c r="P531" s="31"/>
      <c r="Q531" s="31"/>
      <c r="R531" s="31">
        <f t="shared" si="1550"/>
        <v>6066</v>
      </c>
      <c r="S531" s="31">
        <f t="shared" si="1551"/>
        <v>4615.6000000000004</v>
      </c>
      <c r="T531" s="31">
        <f t="shared" si="1552"/>
        <v>4615.6000000000004</v>
      </c>
      <c r="U531" s="31"/>
      <c r="V531" s="31"/>
      <c r="W531" s="31"/>
      <c r="X531" s="31">
        <f t="shared" si="1553"/>
        <v>6066</v>
      </c>
      <c r="Y531" s="31">
        <f t="shared" si="1554"/>
        <v>4615.6000000000004</v>
      </c>
      <c r="Z531" s="31">
        <f t="shared" si="1555"/>
        <v>4615.6000000000004</v>
      </c>
      <c r="AA531" s="31"/>
      <c r="AB531" s="31"/>
      <c r="AC531" s="31"/>
      <c r="AD531" s="31">
        <f t="shared" si="1556"/>
        <v>6066</v>
      </c>
      <c r="AE531" s="31">
        <f t="shared" si="1557"/>
        <v>4615.6000000000004</v>
      </c>
      <c r="AF531" s="31">
        <f t="shared" si="1558"/>
        <v>4615.6000000000004</v>
      </c>
      <c r="AG531" s="31"/>
      <c r="AH531" s="31"/>
      <c r="AI531" s="31"/>
      <c r="AJ531" s="31">
        <f t="shared" si="1559"/>
        <v>6066</v>
      </c>
      <c r="AK531" s="31">
        <f t="shared" si="1560"/>
        <v>4615.6000000000004</v>
      </c>
      <c r="AL531" s="31">
        <f t="shared" si="1561"/>
        <v>4615.6000000000004</v>
      </c>
      <c r="AM531" s="31"/>
      <c r="AN531" s="31"/>
      <c r="AO531" s="31"/>
      <c r="AP531" s="31">
        <f t="shared" si="1562"/>
        <v>6066</v>
      </c>
      <c r="AQ531" s="31">
        <f t="shared" si="1563"/>
        <v>4615.6000000000004</v>
      </c>
      <c r="AR531" s="31">
        <f t="shared" si="1564"/>
        <v>4615.6000000000004</v>
      </c>
      <c r="AS531" s="31"/>
      <c r="AT531" s="31"/>
      <c r="AU531" s="31"/>
      <c r="AV531" s="31">
        <f t="shared" si="1565"/>
        <v>6066</v>
      </c>
      <c r="AW531" s="31">
        <f t="shared" si="1566"/>
        <v>4615.6000000000004</v>
      </c>
      <c r="AX531" s="31">
        <f t="shared" si="1567"/>
        <v>4615.6000000000004</v>
      </c>
      <c r="AY531" s="31">
        <v>7000</v>
      </c>
      <c r="AZ531" s="31">
        <v>7000</v>
      </c>
      <c r="BA531" s="31">
        <v>7000</v>
      </c>
      <c r="BB531" s="31">
        <f t="shared" si="1568"/>
        <v>13066</v>
      </c>
      <c r="BC531" s="31">
        <f t="shared" si="1569"/>
        <v>11615.6</v>
      </c>
      <c r="BD531" s="31">
        <f t="shared" si="1570"/>
        <v>11615.6</v>
      </c>
      <c r="BE531" s="31"/>
      <c r="BF531" s="31"/>
      <c r="BG531" s="31"/>
      <c r="BH531" s="31">
        <f t="shared" si="1571"/>
        <v>13066</v>
      </c>
      <c r="BI531" s="31">
        <f t="shared" si="1572"/>
        <v>11615.6</v>
      </c>
      <c r="BJ531" s="31">
        <f t="shared" si="1573"/>
        <v>11615.6</v>
      </c>
      <c r="BK531" s="31"/>
      <c r="BL531" s="31"/>
      <c r="BM531" s="31"/>
      <c r="BN531" s="31">
        <f t="shared" si="1574"/>
        <v>13066</v>
      </c>
      <c r="BO531" s="31">
        <f t="shared" si="1575"/>
        <v>11615.6</v>
      </c>
      <c r="BP531" s="31">
        <f t="shared" si="1576"/>
        <v>11615.6</v>
      </c>
      <c r="BQ531" s="31"/>
      <c r="BR531" s="31"/>
      <c r="BS531" s="31">
        <f t="shared" si="1577"/>
        <v>13066</v>
      </c>
      <c r="BT531" s="31">
        <f t="shared" si="1578"/>
        <v>11615.6</v>
      </c>
      <c r="BU531" s="31">
        <f t="shared" si="1579"/>
        <v>11615.6</v>
      </c>
      <c r="BV531" s="31"/>
      <c r="BW531" s="31"/>
      <c r="BX531" s="31">
        <f t="shared" si="1580"/>
        <v>13066</v>
      </c>
      <c r="BY531" s="31">
        <f t="shared" si="1581"/>
        <v>11615.6</v>
      </c>
      <c r="BZ531" s="31">
        <f t="shared" si="1582"/>
        <v>11615.6</v>
      </c>
      <c r="CA531" s="31">
        <v>3000</v>
      </c>
      <c r="CB531" s="31"/>
      <c r="CC531" s="31"/>
      <c r="CD531" s="31">
        <f t="shared" si="1503"/>
        <v>16066</v>
      </c>
      <c r="CE531" s="31">
        <f t="shared" si="1504"/>
        <v>11615.6</v>
      </c>
      <c r="CF531" s="31">
        <f t="shared" si="1505"/>
        <v>11615.6</v>
      </c>
      <c r="CG531" s="31"/>
      <c r="CH531" s="24"/>
      <c r="CI531" s="40"/>
    </row>
    <row r="532" ht="29.850000000000001">
      <c r="A532" s="41" t="s">
        <v>339</v>
      </c>
      <c r="B532" s="41"/>
      <c r="C532" s="39"/>
      <c r="D532" s="16"/>
      <c r="E532" s="39" t="s">
        <v>206</v>
      </c>
      <c r="F532" s="31">
        <f>F533</f>
        <v>1952.6999999999998</v>
      </c>
      <c r="G532" s="31">
        <f>G533</f>
        <v>0</v>
      </c>
      <c r="H532" s="31">
        <f>H533</f>
        <v>0</v>
      </c>
      <c r="I532" s="31">
        <f>I533</f>
        <v>0</v>
      </c>
      <c r="J532" s="31">
        <f>J533</f>
        <v>0</v>
      </c>
      <c r="K532" s="31">
        <f>K533</f>
        <v>0</v>
      </c>
      <c r="L532" s="31">
        <f t="shared" si="1547"/>
        <v>1952.6999999999998</v>
      </c>
      <c r="M532" s="31">
        <f t="shared" si="1548"/>
        <v>0</v>
      </c>
      <c r="N532" s="31">
        <f t="shared" si="1549"/>
        <v>0</v>
      </c>
      <c r="O532" s="31">
        <f>O533</f>
        <v>0</v>
      </c>
      <c r="P532" s="31">
        <f>P533</f>
        <v>0</v>
      </c>
      <c r="Q532" s="31">
        <f>Q533</f>
        <v>0</v>
      </c>
      <c r="R532" s="31">
        <f t="shared" si="1550"/>
        <v>1952.6999999999998</v>
      </c>
      <c r="S532" s="31">
        <f t="shared" si="1551"/>
        <v>0</v>
      </c>
      <c r="T532" s="31">
        <f t="shared" si="1552"/>
        <v>0</v>
      </c>
      <c r="U532" s="31">
        <f>U533</f>
        <v>0</v>
      </c>
      <c r="V532" s="31">
        <f>V533</f>
        <v>0</v>
      </c>
      <c r="W532" s="31">
        <f>W533</f>
        <v>0</v>
      </c>
      <c r="X532" s="31">
        <f t="shared" si="1553"/>
        <v>1952.6999999999998</v>
      </c>
      <c r="Y532" s="31">
        <f t="shared" si="1554"/>
        <v>0</v>
      </c>
      <c r="Z532" s="31">
        <f t="shared" si="1555"/>
        <v>0</v>
      </c>
      <c r="AA532" s="31">
        <f>AA533</f>
        <v>0</v>
      </c>
      <c r="AB532" s="31">
        <f>AB533</f>
        <v>0</v>
      </c>
      <c r="AC532" s="31">
        <f>AC533</f>
        <v>0</v>
      </c>
      <c r="AD532" s="31">
        <f t="shared" si="1556"/>
        <v>1952.6999999999998</v>
      </c>
      <c r="AE532" s="31">
        <f t="shared" si="1557"/>
        <v>0</v>
      </c>
      <c r="AF532" s="31">
        <f t="shared" si="1558"/>
        <v>0</v>
      </c>
      <c r="AG532" s="31">
        <f>AG533</f>
        <v>0</v>
      </c>
      <c r="AH532" s="31">
        <f>AH533</f>
        <v>0</v>
      </c>
      <c r="AI532" s="31">
        <f>AI533</f>
        <v>0</v>
      </c>
      <c r="AJ532" s="31">
        <f t="shared" si="1559"/>
        <v>1952.6999999999998</v>
      </c>
      <c r="AK532" s="31">
        <f t="shared" si="1560"/>
        <v>0</v>
      </c>
      <c r="AL532" s="31">
        <f t="shared" si="1561"/>
        <v>0</v>
      </c>
      <c r="AM532" s="31">
        <f>AM533</f>
        <v>0</v>
      </c>
      <c r="AN532" s="31">
        <f>AN533</f>
        <v>0</v>
      </c>
      <c r="AO532" s="31">
        <f>AO533</f>
        <v>0</v>
      </c>
      <c r="AP532" s="31">
        <f t="shared" si="1562"/>
        <v>1952.6999999999998</v>
      </c>
      <c r="AQ532" s="31">
        <f t="shared" si="1563"/>
        <v>0</v>
      </c>
      <c r="AR532" s="31">
        <f t="shared" si="1564"/>
        <v>0</v>
      </c>
      <c r="AS532" s="31">
        <f>AS533</f>
        <v>0</v>
      </c>
      <c r="AT532" s="31">
        <f>AT533</f>
        <v>0</v>
      </c>
      <c r="AU532" s="31">
        <f>AU533</f>
        <v>0</v>
      </c>
      <c r="AV532" s="31">
        <f t="shared" si="1565"/>
        <v>1952.6999999999998</v>
      </c>
      <c r="AW532" s="31">
        <f t="shared" si="1566"/>
        <v>0</v>
      </c>
      <c r="AX532" s="31">
        <f t="shared" si="1567"/>
        <v>0</v>
      </c>
      <c r="AY532" s="31">
        <f>AY533</f>
        <v>0</v>
      </c>
      <c r="AZ532" s="31">
        <f>AZ533</f>
        <v>0</v>
      </c>
      <c r="BA532" s="31">
        <f>BA533</f>
        <v>0</v>
      </c>
      <c r="BB532" s="31">
        <f t="shared" si="1568"/>
        <v>1952.6999999999998</v>
      </c>
      <c r="BC532" s="31">
        <f t="shared" si="1569"/>
        <v>0</v>
      </c>
      <c r="BD532" s="31">
        <f t="shared" si="1570"/>
        <v>0</v>
      </c>
      <c r="BE532" s="31">
        <f>BE533</f>
        <v>0</v>
      </c>
      <c r="BF532" s="31">
        <f>BF533</f>
        <v>0</v>
      </c>
      <c r="BG532" s="31">
        <f>BG533</f>
        <v>0</v>
      </c>
      <c r="BH532" s="31">
        <f t="shared" si="1571"/>
        <v>1952.6999999999998</v>
      </c>
      <c r="BI532" s="31">
        <f t="shared" si="1572"/>
        <v>0</v>
      </c>
      <c r="BJ532" s="31">
        <f t="shared" si="1573"/>
        <v>0</v>
      </c>
      <c r="BK532" s="31">
        <f>BK533</f>
        <v>35433.349999999999</v>
      </c>
      <c r="BL532" s="31">
        <f>BL533</f>
        <v>0</v>
      </c>
      <c r="BM532" s="31">
        <f>BM533</f>
        <v>0</v>
      </c>
      <c r="BN532" s="31">
        <f t="shared" si="1574"/>
        <v>37386.049999999996</v>
      </c>
      <c r="BO532" s="31">
        <f t="shared" si="1575"/>
        <v>0</v>
      </c>
      <c r="BP532" s="31">
        <f t="shared" si="1576"/>
        <v>0</v>
      </c>
      <c r="BQ532" s="31">
        <f>BQ533</f>
        <v>0</v>
      </c>
      <c r="BR532" s="31">
        <f>BR533</f>
        <v>0</v>
      </c>
      <c r="BS532" s="31">
        <f t="shared" si="1577"/>
        <v>37386.049999999996</v>
      </c>
      <c r="BT532" s="31">
        <f t="shared" si="1578"/>
        <v>0</v>
      </c>
      <c r="BU532" s="31">
        <f t="shared" si="1579"/>
        <v>0</v>
      </c>
      <c r="BV532" s="31">
        <f>BV533</f>
        <v>0</v>
      </c>
      <c r="BW532" s="31">
        <f>BW533</f>
        <v>0</v>
      </c>
      <c r="BX532" s="31">
        <f t="shared" si="1580"/>
        <v>37386.049999999996</v>
      </c>
      <c r="BY532" s="31">
        <f t="shared" si="1581"/>
        <v>0</v>
      </c>
      <c r="BZ532" s="31">
        <f t="shared" si="1582"/>
        <v>0</v>
      </c>
      <c r="CA532" s="31">
        <f>CA533</f>
        <v>0</v>
      </c>
      <c r="CB532" s="31">
        <f>CB533</f>
        <v>0</v>
      </c>
      <c r="CC532" s="31">
        <f>CC533</f>
        <v>0</v>
      </c>
      <c r="CD532" s="31">
        <f t="shared" si="1503"/>
        <v>37386.049999999996</v>
      </c>
      <c r="CE532" s="31">
        <f t="shared" si="1504"/>
        <v>0</v>
      </c>
      <c r="CF532" s="31">
        <f t="shared" si="1505"/>
        <v>0</v>
      </c>
      <c r="CG532" s="31">
        <f>CG533</f>
        <v>0</v>
      </c>
      <c r="CH532" s="24"/>
      <c r="CI532" s="40"/>
      <c r="CO532" s="1" t="s">
        <v>31</v>
      </c>
    </row>
    <row r="533" ht="43.75">
      <c r="A533" s="41" t="s">
        <v>339</v>
      </c>
      <c r="B533" s="17">
        <v>600</v>
      </c>
      <c r="C533" s="16"/>
      <c r="D533" s="16"/>
      <c r="E533" s="39" t="s">
        <v>45</v>
      </c>
      <c r="F533" s="31">
        <f>F534+F536</f>
        <v>1952.6999999999998</v>
      </c>
      <c r="G533" s="31">
        <f>G534+G536</f>
        <v>0</v>
      </c>
      <c r="H533" s="31">
        <f>H534+H536</f>
        <v>0</v>
      </c>
      <c r="I533" s="31">
        <f>I534+I536</f>
        <v>0</v>
      </c>
      <c r="J533" s="31">
        <f>J534+J536</f>
        <v>0</v>
      </c>
      <c r="K533" s="31">
        <f>K534+K536</f>
        <v>0</v>
      </c>
      <c r="L533" s="31">
        <f t="shared" si="1547"/>
        <v>1952.6999999999998</v>
      </c>
      <c r="M533" s="31">
        <f t="shared" si="1548"/>
        <v>0</v>
      </c>
      <c r="N533" s="31">
        <f t="shared" si="1549"/>
        <v>0</v>
      </c>
      <c r="O533" s="31">
        <f>O534+O536</f>
        <v>0</v>
      </c>
      <c r="P533" s="31">
        <f>P534+P536</f>
        <v>0</v>
      </c>
      <c r="Q533" s="31">
        <f>Q534+Q536</f>
        <v>0</v>
      </c>
      <c r="R533" s="31">
        <f t="shared" si="1550"/>
        <v>1952.6999999999998</v>
      </c>
      <c r="S533" s="31">
        <f t="shared" si="1551"/>
        <v>0</v>
      </c>
      <c r="T533" s="31">
        <f t="shared" si="1552"/>
        <v>0</v>
      </c>
      <c r="U533" s="31">
        <f>U534+U536</f>
        <v>0</v>
      </c>
      <c r="V533" s="31">
        <f>V534+V536</f>
        <v>0</v>
      </c>
      <c r="W533" s="31">
        <f>W534+W536</f>
        <v>0</v>
      </c>
      <c r="X533" s="31">
        <f t="shared" si="1553"/>
        <v>1952.6999999999998</v>
      </c>
      <c r="Y533" s="31">
        <f t="shared" si="1554"/>
        <v>0</v>
      </c>
      <c r="Z533" s="31">
        <f t="shared" si="1555"/>
        <v>0</v>
      </c>
      <c r="AA533" s="31">
        <f>AA534+AA536</f>
        <v>0</v>
      </c>
      <c r="AB533" s="31">
        <f>AB534+AB536</f>
        <v>0</v>
      </c>
      <c r="AC533" s="31">
        <f>AC534+AC536</f>
        <v>0</v>
      </c>
      <c r="AD533" s="31">
        <f t="shared" si="1556"/>
        <v>1952.6999999999998</v>
      </c>
      <c r="AE533" s="31">
        <f t="shared" si="1557"/>
        <v>0</v>
      </c>
      <c r="AF533" s="31">
        <f t="shared" si="1558"/>
        <v>0</v>
      </c>
      <c r="AG533" s="31">
        <f>AG534+AG536</f>
        <v>0</v>
      </c>
      <c r="AH533" s="31">
        <f>AH534+AH536</f>
        <v>0</v>
      </c>
      <c r="AI533" s="31">
        <f>AI534+AI536</f>
        <v>0</v>
      </c>
      <c r="AJ533" s="31">
        <f t="shared" si="1559"/>
        <v>1952.6999999999998</v>
      </c>
      <c r="AK533" s="31">
        <f t="shared" si="1560"/>
        <v>0</v>
      </c>
      <c r="AL533" s="31">
        <f t="shared" si="1561"/>
        <v>0</v>
      </c>
      <c r="AM533" s="31">
        <f>AM534+AM536</f>
        <v>0</v>
      </c>
      <c r="AN533" s="31">
        <f>AN534+AN536</f>
        <v>0</v>
      </c>
      <c r="AO533" s="31">
        <f>AO534+AO536</f>
        <v>0</v>
      </c>
      <c r="AP533" s="31">
        <f t="shared" si="1562"/>
        <v>1952.6999999999998</v>
      </c>
      <c r="AQ533" s="31">
        <f t="shared" si="1563"/>
        <v>0</v>
      </c>
      <c r="AR533" s="31">
        <f t="shared" si="1564"/>
        <v>0</v>
      </c>
      <c r="AS533" s="31">
        <f>AS534+AS536</f>
        <v>0</v>
      </c>
      <c r="AT533" s="31">
        <f>AT534+AT536</f>
        <v>0</v>
      </c>
      <c r="AU533" s="31">
        <f>AU534+AU536</f>
        <v>0</v>
      </c>
      <c r="AV533" s="31">
        <f t="shared" si="1565"/>
        <v>1952.6999999999998</v>
      </c>
      <c r="AW533" s="31">
        <f t="shared" si="1566"/>
        <v>0</v>
      </c>
      <c r="AX533" s="31">
        <f t="shared" si="1567"/>
        <v>0</v>
      </c>
      <c r="AY533" s="31">
        <f>AY534+AY536</f>
        <v>0</v>
      </c>
      <c r="AZ533" s="31">
        <f>AZ534+AZ536</f>
        <v>0</v>
      </c>
      <c r="BA533" s="31">
        <f>BA534+BA536</f>
        <v>0</v>
      </c>
      <c r="BB533" s="31">
        <f t="shared" si="1568"/>
        <v>1952.6999999999998</v>
      </c>
      <c r="BC533" s="31">
        <f t="shared" si="1569"/>
        <v>0</v>
      </c>
      <c r="BD533" s="31">
        <f t="shared" si="1570"/>
        <v>0</v>
      </c>
      <c r="BE533" s="31">
        <f>BE534+BE536</f>
        <v>0</v>
      </c>
      <c r="BF533" s="31">
        <f>BF534+BF536</f>
        <v>0</v>
      </c>
      <c r="BG533" s="31">
        <f>BG534+BG536</f>
        <v>0</v>
      </c>
      <c r="BH533" s="31">
        <f t="shared" si="1571"/>
        <v>1952.6999999999998</v>
      </c>
      <c r="BI533" s="31">
        <f t="shared" si="1572"/>
        <v>0</v>
      </c>
      <c r="BJ533" s="31">
        <f t="shared" si="1573"/>
        <v>0</v>
      </c>
      <c r="BK533" s="31">
        <f>BK534+BK536</f>
        <v>35433.349999999999</v>
      </c>
      <c r="BL533" s="31">
        <f>BL534+BL536</f>
        <v>0</v>
      </c>
      <c r="BM533" s="31">
        <f>BM534+BM536</f>
        <v>0</v>
      </c>
      <c r="BN533" s="31">
        <f t="shared" si="1574"/>
        <v>37386.049999999996</v>
      </c>
      <c r="BO533" s="31">
        <f t="shared" si="1575"/>
        <v>0</v>
      </c>
      <c r="BP533" s="31">
        <f t="shared" si="1576"/>
        <v>0</v>
      </c>
      <c r="BQ533" s="31">
        <f>BQ534+BQ536</f>
        <v>0</v>
      </c>
      <c r="BR533" s="31">
        <f>BR534+BR536</f>
        <v>0</v>
      </c>
      <c r="BS533" s="31">
        <f t="shared" si="1577"/>
        <v>37386.049999999996</v>
      </c>
      <c r="BT533" s="31">
        <f t="shared" si="1578"/>
        <v>0</v>
      </c>
      <c r="BU533" s="31">
        <f t="shared" si="1579"/>
        <v>0</v>
      </c>
      <c r="BV533" s="31">
        <f>BV534+BV536</f>
        <v>0</v>
      </c>
      <c r="BW533" s="31">
        <f>BW534+BW536</f>
        <v>0</v>
      </c>
      <c r="BX533" s="31">
        <f t="shared" si="1580"/>
        <v>37386.049999999996</v>
      </c>
      <c r="BY533" s="31">
        <f t="shared" si="1581"/>
        <v>0</v>
      </c>
      <c r="BZ533" s="31">
        <f t="shared" si="1582"/>
        <v>0</v>
      </c>
      <c r="CA533" s="31">
        <f>CA534+CA536</f>
        <v>0</v>
      </c>
      <c r="CB533" s="31">
        <f>CB534+CB536</f>
        <v>0</v>
      </c>
      <c r="CC533" s="31">
        <f>CC534+CC536</f>
        <v>0</v>
      </c>
      <c r="CD533" s="31">
        <f t="shared" si="1503"/>
        <v>37386.049999999996</v>
      </c>
      <c r="CE533" s="31">
        <f t="shared" si="1504"/>
        <v>0</v>
      </c>
      <c r="CF533" s="31">
        <f t="shared" si="1505"/>
        <v>0</v>
      </c>
      <c r="CG533" s="31">
        <f>CG534+CG536</f>
        <v>0</v>
      </c>
      <c r="CH533" s="24"/>
      <c r="CI533" s="40"/>
      <c r="CM533" s="1" t="s">
        <v>29</v>
      </c>
    </row>
    <row r="534" ht="15">
      <c r="A534" s="41" t="s">
        <v>339</v>
      </c>
      <c r="B534" s="17">
        <v>610</v>
      </c>
      <c r="C534" s="16"/>
      <c r="D534" s="16"/>
      <c r="E534" s="39" t="s">
        <v>104</v>
      </c>
      <c r="F534" s="31">
        <f>F535</f>
        <v>725.60000000000002</v>
      </c>
      <c r="G534" s="31">
        <f>G535</f>
        <v>0</v>
      </c>
      <c r="H534" s="31">
        <f>H535</f>
        <v>0</v>
      </c>
      <c r="I534" s="31">
        <f>I535</f>
        <v>0</v>
      </c>
      <c r="J534" s="31">
        <f>J535</f>
        <v>0</v>
      </c>
      <c r="K534" s="31">
        <f>K535</f>
        <v>0</v>
      </c>
      <c r="L534" s="31">
        <f t="shared" si="1547"/>
        <v>725.60000000000002</v>
      </c>
      <c r="M534" s="31">
        <f t="shared" si="1548"/>
        <v>0</v>
      </c>
      <c r="N534" s="31">
        <f t="shared" si="1549"/>
        <v>0</v>
      </c>
      <c r="O534" s="31">
        <f>O535</f>
        <v>0</v>
      </c>
      <c r="P534" s="31">
        <f>P535</f>
        <v>0</v>
      </c>
      <c r="Q534" s="31">
        <f>Q535</f>
        <v>0</v>
      </c>
      <c r="R534" s="31">
        <f t="shared" si="1550"/>
        <v>725.60000000000002</v>
      </c>
      <c r="S534" s="31">
        <f t="shared" si="1551"/>
        <v>0</v>
      </c>
      <c r="T534" s="31">
        <f t="shared" si="1552"/>
        <v>0</v>
      </c>
      <c r="U534" s="31">
        <f>U535</f>
        <v>0</v>
      </c>
      <c r="V534" s="31">
        <f>V535</f>
        <v>0</v>
      </c>
      <c r="W534" s="31">
        <f>W535</f>
        <v>0</v>
      </c>
      <c r="X534" s="31">
        <f t="shared" si="1553"/>
        <v>725.60000000000002</v>
      </c>
      <c r="Y534" s="31">
        <f t="shared" si="1554"/>
        <v>0</v>
      </c>
      <c r="Z534" s="31">
        <f t="shared" si="1555"/>
        <v>0</v>
      </c>
      <c r="AA534" s="31">
        <f>AA535</f>
        <v>0</v>
      </c>
      <c r="AB534" s="31">
        <f>AB535</f>
        <v>0</v>
      </c>
      <c r="AC534" s="31">
        <f>AC535</f>
        <v>0</v>
      </c>
      <c r="AD534" s="31">
        <f t="shared" si="1556"/>
        <v>725.60000000000002</v>
      </c>
      <c r="AE534" s="31">
        <f t="shared" si="1557"/>
        <v>0</v>
      </c>
      <c r="AF534" s="31">
        <f t="shared" si="1558"/>
        <v>0</v>
      </c>
      <c r="AG534" s="31">
        <f>AG535</f>
        <v>0</v>
      </c>
      <c r="AH534" s="31">
        <f>AH535</f>
        <v>0</v>
      </c>
      <c r="AI534" s="31">
        <f>AI535</f>
        <v>0</v>
      </c>
      <c r="AJ534" s="31">
        <f t="shared" si="1559"/>
        <v>725.60000000000002</v>
      </c>
      <c r="AK534" s="31">
        <f t="shared" si="1560"/>
        <v>0</v>
      </c>
      <c r="AL534" s="31">
        <f t="shared" si="1561"/>
        <v>0</v>
      </c>
      <c r="AM534" s="31">
        <f>AM535</f>
        <v>0</v>
      </c>
      <c r="AN534" s="31">
        <f>AN535</f>
        <v>0</v>
      </c>
      <c r="AO534" s="31">
        <f>AO535</f>
        <v>0</v>
      </c>
      <c r="AP534" s="31">
        <f t="shared" si="1562"/>
        <v>725.60000000000002</v>
      </c>
      <c r="AQ534" s="31">
        <f t="shared" si="1563"/>
        <v>0</v>
      </c>
      <c r="AR534" s="31">
        <f t="shared" si="1564"/>
        <v>0</v>
      </c>
      <c r="AS534" s="31">
        <f>AS535</f>
        <v>0</v>
      </c>
      <c r="AT534" s="31">
        <f>AT535</f>
        <v>0</v>
      </c>
      <c r="AU534" s="31">
        <f>AU535</f>
        <v>0</v>
      </c>
      <c r="AV534" s="31">
        <f t="shared" si="1565"/>
        <v>725.60000000000002</v>
      </c>
      <c r="AW534" s="31">
        <f t="shared" si="1566"/>
        <v>0</v>
      </c>
      <c r="AX534" s="31">
        <f t="shared" si="1567"/>
        <v>0</v>
      </c>
      <c r="AY534" s="31">
        <f>AY535</f>
        <v>0</v>
      </c>
      <c r="AZ534" s="31">
        <f>AZ535</f>
        <v>0</v>
      </c>
      <c r="BA534" s="31">
        <f>BA535</f>
        <v>0</v>
      </c>
      <c r="BB534" s="31">
        <f t="shared" si="1568"/>
        <v>725.60000000000002</v>
      </c>
      <c r="BC534" s="31">
        <f t="shared" si="1569"/>
        <v>0</v>
      </c>
      <c r="BD534" s="31">
        <f t="shared" si="1570"/>
        <v>0</v>
      </c>
      <c r="BE534" s="31">
        <f>BE535</f>
        <v>0</v>
      </c>
      <c r="BF534" s="31">
        <f>BF535</f>
        <v>0</v>
      </c>
      <c r="BG534" s="31">
        <f>BG535</f>
        <v>0</v>
      </c>
      <c r="BH534" s="31">
        <f t="shared" si="1571"/>
        <v>725.60000000000002</v>
      </c>
      <c r="BI534" s="31">
        <f t="shared" si="1572"/>
        <v>0</v>
      </c>
      <c r="BJ534" s="31">
        <f t="shared" si="1573"/>
        <v>0</v>
      </c>
      <c r="BK534" s="31">
        <f>BK535</f>
        <v>12576.014999999999</v>
      </c>
      <c r="BL534" s="31">
        <f>BL535</f>
        <v>0</v>
      </c>
      <c r="BM534" s="31">
        <f>BM535</f>
        <v>0</v>
      </c>
      <c r="BN534" s="31">
        <f t="shared" si="1574"/>
        <v>13301.615</v>
      </c>
      <c r="BO534" s="31">
        <f t="shared" si="1575"/>
        <v>0</v>
      </c>
      <c r="BP534" s="31">
        <f t="shared" si="1576"/>
        <v>0</v>
      </c>
      <c r="BQ534" s="31">
        <f>BQ535</f>
        <v>0</v>
      </c>
      <c r="BR534" s="31">
        <f>BR535</f>
        <v>0</v>
      </c>
      <c r="BS534" s="31">
        <f t="shared" si="1577"/>
        <v>13301.615</v>
      </c>
      <c r="BT534" s="31">
        <f t="shared" si="1578"/>
        <v>0</v>
      </c>
      <c r="BU534" s="31">
        <f t="shared" si="1579"/>
        <v>0</v>
      </c>
      <c r="BV534" s="31">
        <f>BV535</f>
        <v>0</v>
      </c>
      <c r="BW534" s="31">
        <f>BW535</f>
        <v>0</v>
      </c>
      <c r="BX534" s="31">
        <f t="shared" si="1580"/>
        <v>13301.615</v>
      </c>
      <c r="BY534" s="31">
        <f t="shared" si="1581"/>
        <v>0</v>
      </c>
      <c r="BZ534" s="31">
        <f t="shared" si="1582"/>
        <v>0</v>
      </c>
      <c r="CA534" s="31">
        <f>CA535</f>
        <v>0</v>
      </c>
      <c r="CB534" s="31">
        <f>CB535</f>
        <v>0</v>
      </c>
      <c r="CC534" s="31">
        <f>CC535</f>
        <v>0</v>
      </c>
      <c r="CD534" s="31">
        <f t="shared" si="1503"/>
        <v>13301.615</v>
      </c>
      <c r="CE534" s="31">
        <f t="shared" si="1504"/>
        <v>0</v>
      </c>
      <c r="CF534" s="31">
        <f t="shared" si="1505"/>
        <v>0</v>
      </c>
      <c r="CG534" s="31">
        <f>CG535</f>
        <v>0</v>
      </c>
      <c r="CH534" s="24"/>
      <c r="CI534" s="40"/>
      <c r="CN534" s="1" t="s">
        <v>30</v>
      </c>
    </row>
    <row r="535" ht="15">
      <c r="A535" s="41" t="s">
        <v>339</v>
      </c>
      <c r="B535" s="17">
        <v>610</v>
      </c>
      <c r="C535" s="16" t="s">
        <v>278</v>
      </c>
      <c r="D535" s="16" t="s">
        <v>67</v>
      </c>
      <c r="E535" s="39" t="s">
        <v>279</v>
      </c>
      <c r="F535" s="31">
        <v>725.60000000000002</v>
      </c>
      <c r="G535" s="31"/>
      <c r="H535" s="31"/>
      <c r="I535" s="31"/>
      <c r="J535" s="31"/>
      <c r="K535" s="31"/>
      <c r="L535" s="31">
        <f t="shared" si="1547"/>
        <v>725.60000000000002</v>
      </c>
      <c r="M535" s="31">
        <f t="shared" si="1548"/>
        <v>0</v>
      </c>
      <c r="N535" s="31">
        <f t="shared" si="1549"/>
        <v>0</v>
      </c>
      <c r="O535" s="31"/>
      <c r="P535" s="31"/>
      <c r="Q535" s="31"/>
      <c r="R535" s="31">
        <f t="shared" si="1550"/>
        <v>725.60000000000002</v>
      </c>
      <c r="S535" s="31">
        <f t="shared" si="1551"/>
        <v>0</v>
      </c>
      <c r="T535" s="31">
        <f t="shared" si="1552"/>
        <v>0</v>
      </c>
      <c r="U535" s="31"/>
      <c r="V535" s="31"/>
      <c r="W535" s="31"/>
      <c r="X535" s="31">
        <f t="shared" si="1553"/>
        <v>725.60000000000002</v>
      </c>
      <c r="Y535" s="31">
        <f t="shared" si="1554"/>
        <v>0</v>
      </c>
      <c r="Z535" s="31">
        <f t="shared" si="1555"/>
        <v>0</v>
      </c>
      <c r="AA535" s="31"/>
      <c r="AB535" s="31"/>
      <c r="AC535" s="31"/>
      <c r="AD535" s="31">
        <f t="shared" si="1556"/>
        <v>725.60000000000002</v>
      </c>
      <c r="AE535" s="31">
        <f t="shared" si="1557"/>
        <v>0</v>
      </c>
      <c r="AF535" s="31">
        <f t="shared" si="1558"/>
        <v>0</v>
      </c>
      <c r="AG535" s="31"/>
      <c r="AH535" s="31"/>
      <c r="AI535" s="31"/>
      <c r="AJ535" s="31">
        <f t="shared" si="1559"/>
        <v>725.60000000000002</v>
      </c>
      <c r="AK535" s="31">
        <f t="shared" si="1560"/>
        <v>0</v>
      </c>
      <c r="AL535" s="31">
        <f t="shared" si="1561"/>
        <v>0</v>
      </c>
      <c r="AM535" s="31"/>
      <c r="AN535" s="31"/>
      <c r="AO535" s="31"/>
      <c r="AP535" s="31">
        <f t="shared" si="1562"/>
        <v>725.60000000000002</v>
      </c>
      <c r="AQ535" s="31">
        <f t="shared" si="1563"/>
        <v>0</v>
      </c>
      <c r="AR535" s="31">
        <f t="shared" si="1564"/>
        <v>0</v>
      </c>
      <c r="AS535" s="31"/>
      <c r="AT535" s="31"/>
      <c r="AU535" s="31"/>
      <c r="AV535" s="31">
        <f t="shared" si="1565"/>
        <v>725.60000000000002</v>
      </c>
      <c r="AW535" s="31">
        <f t="shared" si="1566"/>
        <v>0</v>
      </c>
      <c r="AX535" s="31">
        <f t="shared" si="1567"/>
        <v>0</v>
      </c>
      <c r="AY535" s="31"/>
      <c r="AZ535" s="31"/>
      <c r="BA535" s="31"/>
      <c r="BB535" s="31">
        <f t="shared" si="1568"/>
        <v>725.60000000000002</v>
      </c>
      <c r="BC535" s="31">
        <f t="shared" si="1569"/>
        <v>0</v>
      </c>
      <c r="BD535" s="31">
        <f t="shared" si="1570"/>
        <v>0</v>
      </c>
      <c r="BE535" s="31"/>
      <c r="BF535" s="31"/>
      <c r="BG535" s="31"/>
      <c r="BH535" s="31">
        <f t="shared" si="1571"/>
        <v>725.60000000000002</v>
      </c>
      <c r="BI535" s="31">
        <f t="shared" si="1572"/>
        <v>0</v>
      </c>
      <c r="BJ535" s="31">
        <f t="shared" si="1573"/>
        <v>0</v>
      </c>
      <c r="BK535" s="31">
        <v>12576.014999999999</v>
      </c>
      <c r="BL535" s="31"/>
      <c r="BM535" s="31"/>
      <c r="BN535" s="31">
        <f t="shared" si="1574"/>
        <v>13301.615</v>
      </c>
      <c r="BO535" s="31">
        <f t="shared" si="1575"/>
        <v>0</v>
      </c>
      <c r="BP535" s="31">
        <f t="shared" si="1576"/>
        <v>0</v>
      </c>
      <c r="BQ535" s="31"/>
      <c r="BR535" s="31"/>
      <c r="BS535" s="31">
        <f t="shared" si="1577"/>
        <v>13301.615</v>
      </c>
      <c r="BT535" s="31">
        <f t="shared" si="1578"/>
        <v>0</v>
      </c>
      <c r="BU535" s="31">
        <f t="shared" si="1579"/>
        <v>0</v>
      </c>
      <c r="BV535" s="31"/>
      <c r="BW535" s="31"/>
      <c r="BX535" s="31">
        <f t="shared" si="1580"/>
        <v>13301.615</v>
      </c>
      <c r="BY535" s="31">
        <f t="shared" si="1581"/>
        <v>0</v>
      </c>
      <c r="BZ535" s="31">
        <f t="shared" si="1582"/>
        <v>0</v>
      </c>
      <c r="CA535" s="31"/>
      <c r="CB535" s="31"/>
      <c r="CC535" s="31"/>
      <c r="CD535" s="31">
        <f t="shared" si="1503"/>
        <v>13301.615</v>
      </c>
      <c r="CE535" s="31">
        <f t="shared" si="1504"/>
        <v>0</v>
      </c>
      <c r="CF535" s="31">
        <f t="shared" si="1505"/>
        <v>0</v>
      </c>
      <c r="CG535" s="31"/>
      <c r="CH535" s="24"/>
      <c r="CI535" s="40"/>
    </row>
    <row r="536" ht="15">
      <c r="A536" s="41" t="s">
        <v>339</v>
      </c>
      <c r="B536" s="17">
        <v>620</v>
      </c>
      <c r="C536" s="16"/>
      <c r="D536" s="16"/>
      <c r="E536" s="39" t="s">
        <v>46</v>
      </c>
      <c r="F536" s="31">
        <f>F537</f>
        <v>1227.0999999999999</v>
      </c>
      <c r="G536" s="31">
        <f>G537</f>
        <v>0</v>
      </c>
      <c r="H536" s="31">
        <f>H537</f>
        <v>0</v>
      </c>
      <c r="I536" s="31">
        <f>I537</f>
        <v>0</v>
      </c>
      <c r="J536" s="31">
        <f>J537</f>
        <v>0</v>
      </c>
      <c r="K536" s="31">
        <f>K537</f>
        <v>0</v>
      </c>
      <c r="L536" s="31">
        <f t="shared" si="1547"/>
        <v>1227.0999999999999</v>
      </c>
      <c r="M536" s="31">
        <f t="shared" si="1548"/>
        <v>0</v>
      </c>
      <c r="N536" s="31">
        <f t="shared" si="1549"/>
        <v>0</v>
      </c>
      <c r="O536" s="31">
        <f>O537</f>
        <v>0</v>
      </c>
      <c r="P536" s="31">
        <f>P537</f>
        <v>0</v>
      </c>
      <c r="Q536" s="31">
        <f>Q537</f>
        <v>0</v>
      </c>
      <c r="R536" s="31">
        <f t="shared" si="1550"/>
        <v>1227.0999999999999</v>
      </c>
      <c r="S536" s="31">
        <f t="shared" si="1551"/>
        <v>0</v>
      </c>
      <c r="T536" s="31">
        <f t="shared" si="1552"/>
        <v>0</v>
      </c>
      <c r="U536" s="31">
        <f>U537</f>
        <v>0</v>
      </c>
      <c r="V536" s="31">
        <f>V537</f>
        <v>0</v>
      </c>
      <c r="W536" s="31">
        <f>W537</f>
        <v>0</v>
      </c>
      <c r="X536" s="31">
        <f t="shared" si="1553"/>
        <v>1227.0999999999999</v>
      </c>
      <c r="Y536" s="31">
        <f t="shared" si="1554"/>
        <v>0</v>
      </c>
      <c r="Z536" s="31">
        <f t="shared" si="1555"/>
        <v>0</v>
      </c>
      <c r="AA536" s="31">
        <f>AA537</f>
        <v>0</v>
      </c>
      <c r="AB536" s="31">
        <f>AB537</f>
        <v>0</v>
      </c>
      <c r="AC536" s="31">
        <f>AC537</f>
        <v>0</v>
      </c>
      <c r="AD536" s="31">
        <f t="shared" si="1556"/>
        <v>1227.0999999999999</v>
      </c>
      <c r="AE536" s="31">
        <f t="shared" si="1557"/>
        <v>0</v>
      </c>
      <c r="AF536" s="31">
        <f t="shared" si="1558"/>
        <v>0</v>
      </c>
      <c r="AG536" s="31">
        <f>AG537</f>
        <v>0</v>
      </c>
      <c r="AH536" s="31">
        <f>AH537</f>
        <v>0</v>
      </c>
      <c r="AI536" s="31">
        <f>AI537</f>
        <v>0</v>
      </c>
      <c r="AJ536" s="31">
        <f t="shared" si="1559"/>
        <v>1227.0999999999999</v>
      </c>
      <c r="AK536" s="31">
        <f t="shared" si="1560"/>
        <v>0</v>
      </c>
      <c r="AL536" s="31">
        <f t="shared" si="1561"/>
        <v>0</v>
      </c>
      <c r="AM536" s="31">
        <f>AM537</f>
        <v>0</v>
      </c>
      <c r="AN536" s="31">
        <f>AN537</f>
        <v>0</v>
      </c>
      <c r="AO536" s="31">
        <f>AO537</f>
        <v>0</v>
      </c>
      <c r="AP536" s="31">
        <f t="shared" si="1562"/>
        <v>1227.0999999999999</v>
      </c>
      <c r="AQ536" s="31">
        <f t="shared" si="1563"/>
        <v>0</v>
      </c>
      <c r="AR536" s="31">
        <f t="shared" si="1564"/>
        <v>0</v>
      </c>
      <c r="AS536" s="31">
        <f>AS537</f>
        <v>0</v>
      </c>
      <c r="AT536" s="31">
        <f>AT537</f>
        <v>0</v>
      </c>
      <c r="AU536" s="31">
        <f>AU537</f>
        <v>0</v>
      </c>
      <c r="AV536" s="31">
        <f t="shared" si="1565"/>
        <v>1227.0999999999999</v>
      </c>
      <c r="AW536" s="31">
        <f t="shared" si="1566"/>
        <v>0</v>
      </c>
      <c r="AX536" s="31">
        <f t="shared" si="1567"/>
        <v>0</v>
      </c>
      <c r="AY536" s="31">
        <f>AY537</f>
        <v>0</v>
      </c>
      <c r="AZ536" s="31">
        <f>AZ537</f>
        <v>0</v>
      </c>
      <c r="BA536" s="31">
        <f>BA537</f>
        <v>0</v>
      </c>
      <c r="BB536" s="31">
        <f t="shared" si="1568"/>
        <v>1227.0999999999999</v>
      </c>
      <c r="BC536" s="31">
        <f t="shared" si="1569"/>
        <v>0</v>
      </c>
      <c r="BD536" s="31">
        <f t="shared" si="1570"/>
        <v>0</v>
      </c>
      <c r="BE536" s="31">
        <f>BE537</f>
        <v>0</v>
      </c>
      <c r="BF536" s="31">
        <f>BF537</f>
        <v>0</v>
      </c>
      <c r="BG536" s="31">
        <f>BG537</f>
        <v>0</v>
      </c>
      <c r="BH536" s="31">
        <f t="shared" si="1571"/>
        <v>1227.0999999999999</v>
      </c>
      <c r="BI536" s="31">
        <f t="shared" si="1572"/>
        <v>0</v>
      </c>
      <c r="BJ536" s="31">
        <f t="shared" si="1573"/>
        <v>0</v>
      </c>
      <c r="BK536" s="31">
        <f>BK537</f>
        <v>22857.334999999999</v>
      </c>
      <c r="BL536" s="31">
        <f>BL537</f>
        <v>0</v>
      </c>
      <c r="BM536" s="31">
        <f>BM537</f>
        <v>0</v>
      </c>
      <c r="BN536" s="31">
        <f t="shared" si="1574"/>
        <v>24084.434999999998</v>
      </c>
      <c r="BO536" s="31">
        <f t="shared" si="1575"/>
        <v>0</v>
      </c>
      <c r="BP536" s="31">
        <f t="shared" si="1576"/>
        <v>0</v>
      </c>
      <c r="BQ536" s="31">
        <f>BQ537</f>
        <v>0</v>
      </c>
      <c r="BR536" s="31">
        <f>BR537</f>
        <v>0</v>
      </c>
      <c r="BS536" s="31">
        <f t="shared" si="1577"/>
        <v>24084.434999999998</v>
      </c>
      <c r="BT536" s="31">
        <f t="shared" si="1578"/>
        <v>0</v>
      </c>
      <c r="BU536" s="31">
        <f t="shared" si="1579"/>
        <v>0</v>
      </c>
      <c r="BV536" s="31">
        <f>BV537</f>
        <v>0</v>
      </c>
      <c r="BW536" s="31">
        <f>BW537</f>
        <v>0</v>
      </c>
      <c r="BX536" s="31">
        <f t="shared" si="1580"/>
        <v>24084.434999999998</v>
      </c>
      <c r="BY536" s="31">
        <f t="shared" si="1581"/>
        <v>0</v>
      </c>
      <c r="BZ536" s="31">
        <f t="shared" si="1582"/>
        <v>0</v>
      </c>
      <c r="CA536" s="31">
        <f>CA537</f>
        <v>0</v>
      </c>
      <c r="CB536" s="31">
        <f>CB537</f>
        <v>0</v>
      </c>
      <c r="CC536" s="31">
        <f>CC537</f>
        <v>0</v>
      </c>
      <c r="CD536" s="31">
        <f t="shared" si="1503"/>
        <v>24084.434999999998</v>
      </c>
      <c r="CE536" s="31">
        <f t="shared" si="1504"/>
        <v>0</v>
      </c>
      <c r="CF536" s="31">
        <f t="shared" si="1505"/>
        <v>0</v>
      </c>
      <c r="CG536" s="31">
        <f>CG537</f>
        <v>0</v>
      </c>
      <c r="CH536" s="24"/>
      <c r="CI536" s="40"/>
      <c r="CN536" s="1" t="s">
        <v>30</v>
      </c>
    </row>
    <row r="537" ht="15">
      <c r="A537" s="41" t="s">
        <v>339</v>
      </c>
      <c r="B537" s="17">
        <v>620</v>
      </c>
      <c r="C537" s="16" t="s">
        <v>278</v>
      </c>
      <c r="D537" s="16" t="s">
        <v>67</v>
      </c>
      <c r="E537" s="39" t="s">
        <v>279</v>
      </c>
      <c r="F537" s="31">
        <v>1227.0999999999999</v>
      </c>
      <c r="G537" s="31"/>
      <c r="H537" s="31"/>
      <c r="I537" s="31"/>
      <c r="J537" s="31"/>
      <c r="K537" s="31"/>
      <c r="L537" s="31">
        <f t="shared" si="1547"/>
        <v>1227.0999999999999</v>
      </c>
      <c r="M537" s="31">
        <f t="shared" si="1548"/>
        <v>0</v>
      </c>
      <c r="N537" s="31">
        <f t="shared" si="1549"/>
        <v>0</v>
      </c>
      <c r="O537" s="31"/>
      <c r="P537" s="31"/>
      <c r="Q537" s="31"/>
      <c r="R537" s="31">
        <f t="shared" si="1550"/>
        <v>1227.0999999999999</v>
      </c>
      <c r="S537" s="31">
        <f t="shared" si="1551"/>
        <v>0</v>
      </c>
      <c r="T537" s="31">
        <f t="shared" si="1552"/>
        <v>0</v>
      </c>
      <c r="U537" s="31"/>
      <c r="V537" s="31"/>
      <c r="W537" s="31"/>
      <c r="X537" s="31">
        <f t="shared" si="1553"/>
        <v>1227.0999999999999</v>
      </c>
      <c r="Y537" s="31">
        <f t="shared" si="1554"/>
        <v>0</v>
      </c>
      <c r="Z537" s="31">
        <f t="shared" si="1555"/>
        <v>0</v>
      </c>
      <c r="AA537" s="31"/>
      <c r="AB537" s="31"/>
      <c r="AC537" s="31"/>
      <c r="AD537" s="31">
        <f t="shared" si="1556"/>
        <v>1227.0999999999999</v>
      </c>
      <c r="AE537" s="31">
        <f t="shared" si="1557"/>
        <v>0</v>
      </c>
      <c r="AF537" s="31">
        <f t="shared" si="1558"/>
        <v>0</v>
      </c>
      <c r="AG537" s="31"/>
      <c r="AH537" s="31"/>
      <c r="AI537" s="31"/>
      <c r="AJ537" s="31">
        <f t="shared" si="1559"/>
        <v>1227.0999999999999</v>
      </c>
      <c r="AK537" s="31">
        <f t="shared" si="1560"/>
        <v>0</v>
      </c>
      <c r="AL537" s="31">
        <f t="shared" si="1561"/>
        <v>0</v>
      </c>
      <c r="AM537" s="31"/>
      <c r="AN537" s="31"/>
      <c r="AO537" s="31"/>
      <c r="AP537" s="31">
        <f t="shared" si="1562"/>
        <v>1227.0999999999999</v>
      </c>
      <c r="AQ537" s="31">
        <f t="shared" si="1563"/>
        <v>0</v>
      </c>
      <c r="AR537" s="31">
        <f t="shared" si="1564"/>
        <v>0</v>
      </c>
      <c r="AS537" s="31"/>
      <c r="AT537" s="31"/>
      <c r="AU537" s="31"/>
      <c r="AV537" s="31">
        <f t="shared" si="1565"/>
        <v>1227.0999999999999</v>
      </c>
      <c r="AW537" s="31">
        <f t="shared" si="1566"/>
        <v>0</v>
      </c>
      <c r="AX537" s="31">
        <f t="shared" si="1567"/>
        <v>0</v>
      </c>
      <c r="AY537" s="31"/>
      <c r="AZ537" s="31"/>
      <c r="BA537" s="31"/>
      <c r="BB537" s="31">
        <f t="shared" si="1568"/>
        <v>1227.0999999999999</v>
      </c>
      <c r="BC537" s="31">
        <f t="shared" si="1569"/>
        <v>0</v>
      </c>
      <c r="BD537" s="31">
        <f t="shared" si="1570"/>
        <v>0</v>
      </c>
      <c r="BE537" s="31"/>
      <c r="BF537" s="31"/>
      <c r="BG537" s="31"/>
      <c r="BH537" s="31">
        <f t="shared" si="1571"/>
        <v>1227.0999999999999</v>
      </c>
      <c r="BI537" s="31">
        <f t="shared" si="1572"/>
        <v>0</v>
      </c>
      <c r="BJ537" s="31">
        <f t="shared" si="1573"/>
        <v>0</v>
      </c>
      <c r="BK537" s="31">
        <v>22857.334999999999</v>
      </c>
      <c r="BL537" s="31"/>
      <c r="BM537" s="31"/>
      <c r="BN537" s="31">
        <f t="shared" si="1574"/>
        <v>24084.434999999998</v>
      </c>
      <c r="BO537" s="31">
        <f t="shared" si="1575"/>
        <v>0</v>
      </c>
      <c r="BP537" s="31">
        <f t="shared" si="1576"/>
        <v>0</v>
      </c>
      <c r="BQ537" s="31"/>
      <c r="BR537" s="31"/>
      <c r="BS537" s="31">
        <f t="shared" si="1577"/>
        <v>24084.434999999998</v>
      </c>
      <c r="BT537" s="31">
        <f t="shared" si="1578"/>
        <v>0</v>
      </c>
      <c r="BU537" s="31">
        <f t="shared" si="1579"/>
        <v>0</v>
      </c>
      <c r="BV537" s="31"/>
      <c r="BW537" s="31"/>
      <c r="BX537" s="31">
        <f t="shared" si="1580"/>
        <v>24084.434999999998</v>
      </c>
      <c r="BY537" s="31">
        <f t="shared" si="1581"/>
        <v>0</v>
      </c>
      <c r="BZ537" s="31">
        <f t="shared" si="1582"/>
        <v>0</v>
      </c>
      <c r="CA537" s="31"/>
      <c r="CB537" s="31"/>
      <c r="CC537" s="31"/>
      <c r="CD537" s="31">
        <f t="shared" si="1503"/>
        <v>24084.434999999998</v>
      </c>
      <c r="CE537" s="31">
        <f t="shared" si="1504"/>
        <v>0</v>
      </c>
      <c r="CF537" s="31">
        <f t="shared" si="1505"/>
        <v>0</v>
      </c>
      <c r="CG537" s="31"/>
      <c r="CH537" s="24"/>
      <c r="CI537" s="40"/>
    </row>
    <row r="538" ht="43.75">
      <c r="A538" s="41" t="s">
        <v>340</v>
      </c>
      <c r="B538" s="17"/>
      <c r="C538" s="16"/>
      <c r="D538" s="16"/>
      <c r="E538" s="39" t="s">
        <v>341</v>
      </c>
      <c r="F538" s="31">
        <f t="shared" ref="F538:F542" si="1583">F539</f>
        <v>2478</v>
      </c>
      <c r="G538" s="31">
        <f t="shared" ref="G538:G542" si="1584">G539</f>
        <v>2478</v>
      </c>
      <c r="H538" s="31">
        <f t="shared" ref="H538:H542" si="1585">H539</f>
        <v>2478</v>
      </c>
      <c r="I538" s="31">
        <f t="shared" ref="I538:I542" si="1586">I539</f>
        <v>0</v>
      </c>
      <c r="J538" s="31">
        <f t="shared" ref="J538:J542" si="1587">J539</f>
        <v>0</v>
      </c>
      <c r="K538" s="31">
        <f t="shared" ref="K538:K542" si="1588">K539</f>
        <v>0</v>
      </c>
      <c r="L538" s="31">
        <f t="shared" si="1547"/>
        <v>2478</v>
      </c>
      <c r="M538" s="31">
        <f t="shared" si="1548"/>
        <v>2478</v>
      </c>
      <c r="N538" s="31">
        <f t="shared" si="1549"/>
        <v>2478</v>
      </c>
      <c r="O538" s="31">
        <f t="shared" ref="O538:O542" si="1589">O539</f>
        <v>0</v>
      </c>
      <c r="P538" s="31">
        <f t="shared" ref="P538:P542" si="1590">P539</f>
        <v>0</v>
      </c>
      <c r="Q538" s="31">
        <f t="shared" ref="Q538:Q542" si="1591">Q539</f>
        <v>0</v>
      </c>
      <c r="R538" s="31">
        <f t="shared" si="1550"/>
        <v>2478</v>
      </c>
      <c r="S538" s="31">
        <f t="shared" si="1551"/>
        <v>2478</v>
      </c>
      <c r="T538" s="31">
        <f t="shared" si="1552"/>
        <v>2478</v>
      </c>
      <c r="U538" s="31">
        <f t="shared" ref="U538:U542" si="1592">U539</f>
        <v>0</v>
      </c>
      <c r="V538" s="31">
        <f t="shared" ref="V538:V542" si="1593">V539</f>
        <v>0</v>
      </c>
      <c r="W538" s="31">
        <f t="shared" ref="W538:W542" si="1594">W539</f>
        <v>0</v>
      </c>
      <c r="X538" s="31">
        <f t="shared" si="1553"/>
        <v>2478</v>
      </c>
      <c r="Y538" s="31">
        <f t="shared" si="1554"/>
        <v>2478</v>
      </c>
      <c r="Z538" s="31">
        <f t="shared" si="1555"/>
        <v>2478</v>
      </c>
      <c r="AA538" s="31">
        <f t="shared" ref="AA538:AA542" si="1595">AA539</f>
        <v>0</v>
      </c>
      <c r="AB538" s="31">
        <f t="shared" ref="AB538:AB542" si="1596">AB539</f>
        <v>0</v>
      </c>
      <c r="AC538" s="31">
        <f t="shared" ref="AC538:AC542" si="1597">AC539</f>
        <v>0</v>
      </c>
      <c r="AD538" s="31">
        <f t="shared" si="1556"/>
        <v>2478</v>
      </c>
      <c r="AE538" s="31">
        <f t="shared" si="1557"/>
        <v>2478</v>
      </c>
      <c r="AF538" s="31">
        <f t="shared" si="1558"/>
        <v>2478</v>
      </c>
      <c r="AG538" s="31">
        <f t="shared" ref="AG538:AG542" si="1598">AG539</f>
        <v>0</v>
      </c>
      <c r="AH538" s="31">
        <f t="shared" ref="AH538:AH542" si="1599">AH539</f>
        <v>0</v>
      </c>
      <c r="AI538" s="31">
        <f t="shared" ref="AI538:AI542" si="1600">AI539</f>
        <v>0</v>
      </c>
      <c r="AJ538" s="31">
        <f t="shared" si="1559"/>
        <v>2478</v>
      </c>
      <c r="AK538" s="31">
        <f t="shared" si="1560"/>
        <v>2478</v>
      </c>
      <c r="AL538" s="31">
        <f t="shared" si="1561"/>
        <v>2478</v>
      </c>
      <c r="AM538" s="31">
        <f t="shared" ref="AM538:AM542" si="1601">AM539</f>
        <v>372</v>
      </c>
      <c r="AN538" s="31">
        <f t="shared" ref="AN538:AN542" si="1602">AN539</f>
        <v>0</v>
      </c>
      <c r="AO538" s="31">
        <f t="shared" ref="AO538:AO542" si="1603">AO539</f>
        <v>0</v>
      </c>
      <c r="AP538" s="31">
        <f t="shared" si="1562"/>
        <v>2850</v>
      </c>
      <c r="AQ538" s="31">
        <f t="shared" si="1563"/>
        <v>2478</v>
      </c>
      <c r="AR538" s="31">
        <f t="shared" si="1564"/>
        <v>2478</v>
      </c>
      <c r="AS538" s="31">
        <f t="shared" ref="AS538:AS542" si="1604">AS539</f>
        <v>0</v>
      </c>
      <c r="AT538" s="31">
        <f t="shared" ref="AT538:AT542" si="1605">AT539</f>
        <v>0</v>
      </c>
      <c r="AU538" s="31">
        <f t="shared" ref="AU538:AU542" si="1606">AU539</f>
        <v>0</v>
      </c>
      <c r="AV538" s="31">
        <f t="shared" si="1565"/>
        <v>2850</v>
      </c>
      <c r="AW538" s="31">
        <f t="shared" si="1566"/>
        <v>2478</v>
      </c>
      <c r="AX538" s="31">
        <f t="shared" si="1567"/>
        <v>2478</v>
      </c>
      <c r="AY538" s="31">
        <f t="shared" ref="AY538:AY542" si="1607">AY539</f>
        <v>0</v>
      </c>
      <c r="AZ538" s="31">
        <f t="shared" ref="AZ538:AZ542" si="1608">AZ539</f>
        <v>0</v>
      </c>
      <c r="BA538" s="31">
        <f t="shared" ref="BA538:BA542" si="1609">BA539</f>
        <v>0</v>
      </c>
      <c r="BB538" s="31">
        <f t="shared" si="1568"/>
        <v>2850</v>
      </c>
      <c r="BC538" s="31">
        <f t="shared" si="1569"/>
        <v>2478</v>
      </c>
      <c r="BD538" s="31">
        <f t="shared" si="1570"/>
        <v>2478</v>
      </c>
      <c r="BE538" s="31">
        <f t="shared" ref="BE538:BE542" si="1610">BE539</f>
        <v>0</v>
      </c>
      <c r="BF538" s="31">
        <f t="shared" ref="BF538:BF542" si="1611">BF539</f>
        <v>0</v>
      </c>
      <c r="BG538" s="31">
        <f t="shared" ref="BG538:BG542" si="1612">BG539</f>
        <v>0</v>
      </c>
      <c r="BH538" s="31">
        <f t="shared" si="1571"/>
        <v>2850</v>
      </c>
      <c r="BI538" s="31">
        <f t="shared" si="1572"/>
        <v>2478</v>
      </c>
      <c r="BJ538" s="31">
        <f t="shared" si="1573"/>
        <v>2478</v>
      </c>
      <c r="BK538" s="31">
        <f t="shared" ref="BK538:BK542" si="1613">BK539</f>
        <v>0</v>
      </c>
      <c r="BL538" s="31">
        <f t="shared" ref="BL538:BL542" si="1614">BL539</f>
        <v>0</v>
      </c>
      <c r="BM538" s="31">
        <f t="shared" ref="BM538:BM542" si="1615">BM539</f>
        <v>0</v>
      </c>
      <c r="BN538" s="31">
        <f t="shared" si="1574"/>
        <v>2850</v>
      </c>
      <c r="BO538" s="31">
        <f t="shared" si="1575"/>
        <v>2478</v>
      </c>
      <c r="BP538" s="31">
        <f t="shared" si="1576"/>
        <v>2478</v>
      </c>
      <c r="BQ538" s="31">
        <f t="shared" ref="BQ538:BQ542" si="1616">BQ539</f>
        <v>0</v>
      </c>
      <c r="BR538" s="31">
        <f t="shared" ref="BR538:BR542" si="1617">BR539</f>
        <v>0</v>
      </c>
      <c r="BS538" s="31">
        <f t="shared" si="1577"/>
        <v>2850</v>
      </c>
      <c r="BT538" s="31">
        <f t="shared" si="1578"/>
        <v>2478</v>
      </c>
      <c r="BU538" s="31">
        <f t="shared" si="1579"/>
        <v>2478</v>
      </c>
      <c r="BV538" s="31">
        <f t="shared" ref="BV538:BV542" si="1618">BV539</f>
        <v>0</v>
      </c>
      <c r="BW538" s="31">
        <f t="shared" ref="BW538:BW542" si="1619">BW539</f>
        <v>0</v>
      </c>
      <c r="BX538" s="31">
        <f t="shared" si="1580"/>
        <v>2850</v>
      </c>
      <c r="BY538" s="31">
        <f t="shared" si="1581"/>
        <v>2478</v>
      </c>
      <c r="BZ538" s="31">
        <f t="shared" si="1582"/>
        <v>2478</v>
      </c>
      <c r="CA538" s="31">
        <f t="shared" ref="CA538:CA542" si="1620">CA539</f>
        <v>0</v>
      </c>
      <c r="CB538" s="31">
        <f t="shared" ref="CB538:CB542" si="1621">CB539</f>
        <v>0</v>
      </c>
      <c r="CC538" s="31">
        <f t="shared" ref="CC538:CC542" si="1622">CC539</f>
        <v>0</v>
      </c>
      <c r="CD538" s="31">
        <f t="shared" si="1503"/>
        <v>2850</v>
      </c>
      <c r="CE538" s="31">
        <f t="shared" si="1504"/>
        <v>2478</v>
      </c>
      <c r="CF538" s="31">
        <f t="shared" si="1505"/>
        <v>2478</v>
      </c>
      <c r="CG538" s="31">
        <f t="shared" ref="CG538:CG542" si="1623">CG539</f>
        <v>0</v>
      </c>
      <c r="CH538" s="24"/>
      <c r="CI538" s="40"/>
      <c r="CO538" s="1" t="s">
        <v>31</v>
      </c>
    </row>
    <row r="539" ht="29.850000000000001">
      <c r="A539" s="41" t="s">
        <v>340</v>
      </c>
      <c r="B539" s="41" t="s">
        <v>342</v>
      </c>
      <c r="C539" s="16"/>
      <c r="D539" s="16"/>
      <c r="E539" s="39" t="s">
        <v>194</v>
      </c>
      <c r="F539" s="31">
        <f t="shared" si="1583"/>
        <v>2478</v>
      </c>
      <c r="G539" s="31">
        <f t="shared" si="1584"/>
        <v>2478</v>
      </c>
      <c r="H539" s="31">
        <f t="shared" si="1585"/>
        <v>2478</v>
      </c>
      <c r="I539" s="31">
        <f t="shared" si="1586"/>
        <v>0</v>
      </c>
      <c r="J539" s="31">
        <f t="shared" si="1587"/>
        <v>0</v>
      </c>
      <c r="K539" s="31">
        <f t="shared" si="1588"/>
        <v>0</v>
      </c>
      <c r="L539" s="31">
        <f t="shared" si="1547"/>
        <v>2478</v>
      </c>
      <c r="M539" s="31">
        <f t="shared" si="1548"/>
        <v>2478</v>
      </c>
      <c r="N539" s="31">
        <f t="shared" si="1549"/>
        <v>2478</v>
      </c>
      <c r="O539" s="31">
        <f t="shared" si="1589"/>
        <v>0</v>
      </c>
      <c r="P539" s="31">
        <f t="shared" si="1590"/>
        <v>0</v>
      </c>
      <c r="Q539" s="31">
        <f t="shared" si="1591"/>
        <v>0</v>
      </c>
      <c r="R539" s="31">
        <f t="shared" si="1550"/>
        <v>2478</v>
      </c>
      <c r="S539" s="31">
        <f t="shared" si="1551"/>
        <v>2478</v>
      </c>
      <c r="T539" s="31">
        <f t="shared" si="1552"/>
        <v>2478</v>
      </c>
      <c r="U539" s="31">
        <f t="shared" si="1592"/>
        <v>0</v>
      </c>
      <c r="V539" s="31">
        <f t="shared" si="1593"/>
        <v>0</v>
      </c>
      <c r="W539" s="31">
        <f t="shared" si="1594"/>
        <v>0</v>
      </c>
      <c r="X539" s="31">
        <f t="shared" si="1553"/>
        <v>2478</v>
      </c>
      <c r="Y539" s="31">
        <f t="shared" si="1554"/>
        <v>2478</v>
      </c>
      <c r="Z539" s="31">
        <f t="shared" si="1555"/>
        <v>2478</v>
      </c>
      <c r="AA539" s="31">
        <f t="shared" si="1595"/>
        <v>0</v>
      </c>
      <c r="AB539" s="31">
        <f t="shared" si="1596"/>
        <v>0</v>
      </c>
      <c r="AC539" s="31">
        <f t="shared" si="1597"/>
        <v>0</v>
      </c>
      <c r="AD539" s="31">
        <f t="shared" si="1556"/>
        <v>2478</v>
      </c>
      <c r="AE539" s="31">
        <f t="shared" si="1557"/>
        <v>2478</v>
      </c>
      <c r="AF539" s="31">
        <f t="shared" si="1558"/>
        <v>2478</v>
      </c>
      <c r="AG539" s="31">
        <f t="shared" si="1598"/>
        <v>0</v>
      </c>
      <c r="AH539" s="31">
        <f t="shared" si="1599"/>
        <v>0</v>
      </c>
      <c r="AI539" s="31">
        <f t="shared" si="1600"/>
        <v>0</v>
      </c>
      <c r="AJ539" s="31">
        <f t="shared" si="1559"/>
        <v>2478</v>
      </c>
      <c r="AK539" s="31">
        <f t="shared" si="1560"/>
        <v>2478</v>
      </c>
      <c r="AL539" s="31">
        <f t="shared" si="1561"/>
        <v>2478</v>
      </c>
      <c r="AM539" s="31">
        <f t="shared" si="1601"/>
        <v>372</v>
      </c>
      <c r="AN539" s="31">
        <f t="shared" si="1602"/>
        <v>0</v>
      </c>
      <c r="AO539" s="31">
        <f t="shared" si="1603"/>
        <v>0</v>
      </c>
      <c r="AP539" s="31">
        <f t="shared" si="1562"/>
        <v>2850</v>
      </c>
      <c r="AQ539" s="31">
        <f t="shared" si="1563"/>
        <v>2478</v>
      </c>
      <c r="AR539" s="31">
        <f t="shared" si="1564"/>
        <v>2478</v>
      </c>
      <c r="AS539" s="31">
        <f t="shared" si="1604"/>
        <v>0</v>
      </c>
      <c r="AT539" s="31">
        <f t="shared" si="1605"/>
        <v>0</v>
      </c>
      <c r="AU539" s="31">
        <f t="shared" si="1606"/>
        <v>0</v>
      </c>
      <c r="AV539" s="31">
        <f t="shared" si="1565"/>
        <v>2850</v>
      </c>
      <c r="AW539" s="31">
        <f t="shared" si="1566"/>
        <v>2478</v>
      </c>
      <c r="AX539" s="31">
        <f t="shared" si="1567"/>
        <v>2478</v>
      </c>
      <c r="AY539" s="31">
        <f t="shared" si="1607"/>
        <v>0</v>
      </c>
      <c r="AZ539" s="31">
        <f t="shared" si="1608"/>
        <v>0</v>
      </c>
      <c r="BA539" s="31">
        <f t="shared" si="1609"/>
        <v>0</v>
      </c>
      <c r="BB539" s="31">
        <f t="shared" si="1568"/>
        <v>2850</v>
      </c>
      <c r="BC539" s="31">
        <f t="shared" si="1569"/>
        <v>2478</v>
      </c>
      <c r="BD539" s="31">
        <f t="shared" si="1570"/>
        <v>2478</v>
      </c>
      <c r="BE539" s="31">
        <f t="shared" si="1610"/>
        <v>0</v>
      </c>
      <c r="BF539" s="31">
        <f t="shared" si="1611"/>
        <v>0</v>
      </c>
      <c r="BG539" s="31">
        <f t="shared" si="1612"/>
        <v>0</v>
      </c>
      <c r="BH539" s="31">
        <f t="shared" si="1571"/>
        <v>2850</v>
      </c>
      <c r="BI539" s="31">
        <f t="shared" si="1572"/>
        <v>2478</v>
      </c>
      <c r="BJ539" s="31">
        <f t="shared" si="1573"/>
        <v>2478</v>
      </c>
      <c r="BK539" s="31">
        <f t="shared" si="1613"/>
        <v>0</v>
      </c>
      <c r="BL539" s="31">
        <f t="shared" si="1614"/>
        <v>0</v>
      </c>
      <c r="BM539" s="31">
        <f t="shared" si="1615"/>
        <v>0</v>
      </c>
      <c r="BN539" s="31">
        <f t="shared" si="1574"/>
        <v>2850</v>
      </c>
      <c r="BO539" s="31">
        <f t="shared" si="1575"/>
        <v>2478</v>
      </c>
      <c r="BP539" s="31">
        <f t="shared" si="1576"/>
        <v>2478</v>
      </c>
      <c r="BQ539" s="31">
        <f t="shared" si="1616"/>
        <v>0</v>
      </c>
      <c r="BR539" s="31">
        <f t="shared" si="1617"/>
        <v>0</v>
      </c>
      <c r="BS539" s="31">
        <f t="shared" si="1577"/>
        <v>2850</v>
      </c>
      <c r="BT539" s="31">
        <f t="shared" si="1578"/>
        <v>2478</v>
      </c>
      <c r="BU539" s="31">
        <f t="shared" si="1579"/>
        <v>2478</v>
      </c>
      <c r="BV539" s="31">
        <f t="shared" si="1618"/>
        <v>0</v>
      </c>
      <c r="BW539" s="31">
        <f t="shared" si="1619"/>
        <v>0</v>
      </c>
      <c r="BX539" s="31">
        <f t="shared" si="1580"/>
        <v>2850</v>
      </c>
      <c r="BY539" s="31">
        <f t="shared" si="1581"/>
        <v>2478</v>
      </c>
      <c r="BZ539" s="31">
        <f t="shared" si="1582"/>
        <v>2478</v>
      </c>
      <c r="CA539" s="31">
        <f t="shared" si="1620"/>
        <v>0</v>
      </c>
      <c r="CB539" s="31">
        <f t="shared" si="1621"/>
        <v>0</v>
      </c>
      <c r="CC539" s="31">
        <f t="shared" si="1622"/>
        <v>0</v>
      </c>
      <c r="CD539" s="31">
        <f t="shared" si="1503"/>
        <v>2850</v>
      </c>
      <c r="CE539" s="31">
        <f t="shared" si="1504"/>
        <v>2478</v>
      </c>
      <c r="CF539" s="31">
        <f t="shared" si="1505"/>
        <v>2478</v>
      </c>
      <c r="CG539" s="31">
        <f t="shared" si="1623"/>
        <v>0</v>
      </c>
      <c r="CH539" s="24"/>
      <c r="CI539" s="40"/>
      <c r="CM539" s="1" t="s">
        <v>29</v>
      </c>
    </row>
    <row r="540" ht="29.850000000000001">
      <c r="A540" s="41" t="s">
        <v>340</v>
      </c>
      <c r="B540" s="41" t="s">
        <v>343</v>
      </c>
      <c r="C540" s="16"/>
      <c r="D540" s="16"/>
      <c r="E540" s="39" t="s">
        <v>344</v>
      </c>
      <c r="F540" s="31">
        <f t="shared" si="1583"/>
        <v>2478</v>
      </c>
      <c r="G540" s="31">
        <f t="shared" si="1584"/>
        <v>2478</v>
      </c>
      <c r="H540" s="31">
        <f t="shared" si="1585"/>
        <v>2478</v>
      </c>
      <c r="I540" s="31">
        <f t="shared" si="1586"/>
        <v>0</v>
      </c>
      <c r="J540" s="31">
        <f t="shared" si="1587"/>
        <v>0</v>
      </c>
      <c r="K540" s="31">
        <f t="shared" si="1588"/>
        <v>0</v>
      </c>
      <c r="L540" s="31">
        <f t="shared" si="1547"/>
        <v>2478</v>
      </c>
      <c r="M540" s="31">
        <f t="shared" si="1548"/>
        <v>2478</v>
      </c>
      <c r="N540" s="31">
        <f t="shared" si="1549"/>
        <v>2478</v>
      </c>
      <c r="O540" s="31">
        <f t="shared" si="1589"/>
        <v>0</v>
      </c>
      <c r="P540" s="31">
        <f t="shared" si="1590"/>
        <v>0</v>
      </c>
      <c r="Q540" s="31">
        <f t="shared" si="1591"/>
        <v>0</v>
      </c>
      <c r="R540" s="31">
        <f t="shared" si="1550"/>
        <v>2478</v>
      </c>
      <c r="S540" s="31">
        <f t="shared" si="1551"/>
        <v>2478</v>
      </c>
      <c r="T540" s="31">
        <f t="shared" si="1552"/>
        <v>2478</v>
      </c>
      <c r="U540" s="31">
        <f t="shared" si="1592"/>
        <v>0</v>
      </c>
      <c r="V540" s="31">
        <f t="shared" si="1593"/>
        <v>0</v>
      </c>
      <c r="W540" s="31">
        <f t="shared" si="1594"/>
        <v>0</v>
      </c>
      <c r="X540" s="31">
        <f t="shared" si="1553"/>
        <v>2478</v>
      </c>
      <c r="Y540" s="31">
        <f t="shared" si="1554"/>
        <v>2478</v>
      </c>
      <c r="Z540" s="31">
        <f t="shared" si="1555"/>
        <v>2478</v>
      </c>
      <c r="AA540" s="31">
        <f t="shared" si="1595"/>
        <v>0</v>
      </c>
      <c r="AB540" s="31">
        <f t="shared" si="1596"/>
        <v>0</v>
      </c>
      <c r="AC540" s="31">
        <f t="shared" si="1597"/>
        <v>0</v>
      </c>
      <c r="AD540" s="31">
        <f t="shared" si="1556"/>
        <v>2478</v>
      </c>
      <c r="AE540" s="31">
        <f t="shared" si="1557"/>
        <v>2478</v>
      </c>
      <c r="AF540" s="31">
        <f t="shared" si="1558"/>
        <v>2478</v>
      </c>
      <c r="AG540" s="31">
        <f t="shared" si="1598"/>
        <v>0</v>
      </c>
      <c r="AH540" s="31">
        <f t="shared" si="1599"/>
        <v>0</v>
      </c>
      <c r="AI540" s="31">
        <f t="shared" si="1600"/>
        <v>0</v>
      </c>
      <c r="AJ540" s="31">
        <f t="shared" si="1559"/>
        <v>2478</v>
      </c>
      <c r="AK540" s="31">
        <f t="shared" si="1560"/>
        <v>2478</v>
      </c>
      <c r="AL540" s="31">
        <f t="shared" si="1561"/>
        <v>2478</v>
      </c>
      <c r="AM540" s="31">
        <f t="shared" si="1601"/>
        <v>372</v>
      </c>
      <c r="AN540" s="31">
        <f t="shared" si="1602"/>
        <v>0</v>
      </c>
      <c r="AO540" s="31">
        <f t="shared" si="1603"/>
        <v>0</v>
      </c>
      <c r="AP540" s="31">
        <f t="shared" si="1562"/>
        <v>2850</v>
      </c>
      <c r="AQ540" s="31">
        <f t="shared" si="1563"/>
        <v>2478</v>
      </c>
      <c r="AR540" s="31">
        <f t="shared" si="1564"/>
        <v>2478</v>
      </c>
      <c r="AS540" s="31">
        <f t="shared" si="1604"/>
        <v>0</v>
      </c>
      <c r="AT540" s="31">
        <f t="shared" si="1605"/>
        <v>0</v>
      </c>
      <c r="AU540" s="31">
        <f t="shared" si="1606"/>
        <v>0</v>
      </c>
      <c r="AV540" s="31">
        <f t="shared" si="1565"/>
        <v>2850</v>
      </c>
      <c r="AW540" s="31">
        <f t="shared" si="1566"/>
        <v>2478</v>
      </c>
      <c r="AX540" s="31">
        <f t="shared" si="1567"/>
        <v>2478</v>
      </c>
      <c r="AY540" s="31">
        <f t="shared" si="1607"/>
        <v>0</v>
      </c>
      <c r="AZ540" s="31">
        <f t="shared" si="1608"/>
        <v>0</v>
      </c>
      <c r="BA540" s="31">
        <f t="shared" si="1609"/>
        <v>0</v>
      </c>
      <c r="BB540" s="31">
        <f t="shared" si="1568"/>
        <v>2850</v>
      </c>
      <c r="BC540" s="31">
        <f t="shared" si="1569"/>
        <v>2478</v>
      </c>
      <c r="BD540" s="31">
        <f t="shared" si="1570"/>
        <v>2478</v>
      </c>
      <c r="BE540" s="31">
        <f t="shared" si="1610"/>
        <v>0</v>
      </c>
      <c r="BF540" s="31">
        <f t="shared" si="1611"/>
        <v>0</v>
      </c>
      <c r="BG540" s="31">
        <f t="shared" si="1612"/>
        <v>0</v>
      </c>
      <c r="BH540" s="31">
        <f t="shared" si="1571"/>
        <v>2850</v>
      </c>
      <c r="BI540" s="31">
        <f t="shared" si="1572"/>
        <v>2478</v>
      </c>
      <c r="BJ540" s="31">
        <f t="shared" si="1573"/>
        <v>2478</v>
      </c>
      <c r="BK540" s="31">
        <f t="shared" si="1613"/>
        <v>0</v>
      </c>
      <c r="BL540" s="31">
        <f t="shared" si="1614"/>
        <v>0</v>
      </c>
      <c r="BM540" s="31">
        <f t="shared" si="1615"/>
        <v>0</v>
      </c>
      <c r="BN540" s="31">
        <f t="shared" si="1574"/>
        <v>2850</v>
      </c>
      <c r="BO540" s="31">
        <f t="shared" si="1575"/>
        <v>2478</v>
      </c>
      <c r="BP540" s="31">
        <f t="shared" si="1576"/>
        <v>2478</v>
      </c>
      <c r="BQ540" s="31">
        <f t="shared" si="1616"/>
        <v>0</v>
      </c>
      <c r="BR540" s="31">
        <f t="shared" si="1617"/>
        <v>0</v>
      </c>
      <c r="BS540" s="31">
        <f t="shared" si="1577"/>
        <v>2850</v>
      </c>
      <c r="BT540" s="31">
        <f t="shared" si="1578"/>
        <v>2478</v>
      </c>
      <c r="BU540" s="31">
        <f t="shared" si="1579"/>
        <v>2478</v>
      </c>
      <c r="BV540" s="31">
        <f t="shared" si="1618"/>
        <v>0</v>
      </c>
      <c r="BW540" s="31">
        <f t="shared" si="1619"/>
        <v>0</v>
      </c>
      <c r="BX540" s="31">
        <f t="shared" si="1580"/>
        <v>2850</v>
      </c>
      <c r="BY540" s="31">
        <f t="shared" si="1581"/>
        <v>2478</v>
      </c>
      <c r="BZ540" s="31">
        <f t="shared" si="1582"/>
        <v>2478</v>
      </c>
      <c r="CA540" s="31">
        <f t="shared" si="1620"/>
        <v>0</v>
      </c>
      <c r="CB540" s="31">
        <f t="shared" si="1621"/>
        <v>0</v>
      </c>
      <c r="CC540" s="31">
        <f t="shared" si="1622"/>
        <v>0</v>
      </c>
      <c r="CD540" s="31">
        <f t="shared" si="1503"/>
        <v>2850</v>
      </c>
      <c r="CE540" s="31">
        <f t="shared" si="1504"/>
        <v>2478</v>
      </c>
      <c r="CF540" s="31">
        <f t="shared" si="1505"/>
        <v>2478</v>
      </c>
      <c r="CG540" s="31">
        <f t="shared" si="1623"/>
        <v>0</v>
      </c>
      <c r="CH540" s="24"/>
      <c r="CI540" s="40"/>
      <c r="CN540" s="1" t="s">
        <v>30</v>
      </c>
    </row>
    <row r="541" ht="15">
      <c r="A541" s="41" t="s">
        <v>340</v>
      </c>
      <c r="B541" s="41" t="s">
        <v>343</v>
      </c>
      <c r="C541" s="16" t="s">
        <v>278</v>
      </c>
      <c r="D541" s="16" t="s">
        <v>67</v>
      </c>
      <c r="E541" s="39" t="s">
        <v>279</v>
      </c>
      <c r="F541" s="31">
        <v>2478</v>
      </c>
      <c r="G541" s="31">
        <v>2478</v>
      </c>
      <c r="H541" s="31">
        <v>2478</v>
      </c>
      <c r="I541" s="31"/>
      <c r="J541" s="31"/>
      <c r="K541" s="31"/>
      <c r="L541" s="31">
        <f t="shared" si="1547"/>
        <v>2478</v>
      </c>
      <c r="M541" s="31">
        <f t="shared" si="1548"/>
        <v>2478</v>
      </c>
      <c r="N541" s="31">
        <f t="shared" si="1549"/>
        <v>2478</v>
      </c>
      <c r="O541" s="31"/>
      <c r="P541" s="31"/>
      <c r="Q541" s="31"/>
      <c r="R541" s="31">
        <f t="shared" si="1550"/>
        <v>2478</v>
      </c>
      <c r="S541" s="31">
        <f t="shared" si="1551"/>
        <v>2478</v>
      </c>
      <c r="T541" s="31">
        <f t="shared" si="1552"/>
        <v>2478</v>
      </c>
      <c r="U541" s="31"/>
      <c r="V541" s="31"/>
      <c r="W541" s="31"/>
      <c r="X541" s="31">
        <f t="shared" si="1553"/>
        <v>2478</v>
      </c>
      <c r="Y541" s="31">
        <f t="shared" si="1554"/>
        <v>2478</v>
      </c>
      <c r="Z541" s="31">
        <f t="shared" si="1555"/>
        <v>2478</v>
      </c>
      <c r="AA541" s="31"/>
      <c r="AB541" s="31"/>
      <c r="AC541" s="31"/>
      <c r="AD541" s="31">
        <f t="shared" si="1556"/>
        <v>2478</v>
      </c>
      <c r="AE541" s="31">
        <f t="shared" si="1557"/>
        <v>2478</v>
      </c>
      <c r="AF541" s="31">
        <f t="shared" si="1558"/>
        <v>2478</v>
      </c>
      <c r="AG541" s="31"/>
      <c r="AH541" s="31"/>
      <c r="AI541" s="31"/>
      <c r="AJ541" s="31">
        <f t="shared" si="1559"/>
        <v>2478</v>
      </c>
      <c r="AK541" s="31">
        <f t="shared" si="1560"/>
        <v>2478</v>
      </c>
      <c r="AL541" s="31">
        <f t="shared" si="1561"/>
        <v>2478</v>
      </c>
      <c r="AM541" s="31">
        <v>372</v>
      </c>
      <c r="AN541" s="31"/>
      <c r="AO541" s="31"/>
      <c r="AP541" s="31">
        <f t="shared" si="1562"/>
        <v>2850</v>
      </c>
      <c r="AQ541" s="31">
        <f t="shared" si="1563"/>
        <v>2478</v>
      </c>
      <c r="AR541" s="31">
        <f t="shared" si="1564"/>
        <v>2478</v>
      </c>
      <c r="AS541" s="31"/>
      <c r="AT541" s="31"/>
      <c r="AU541" s="31"/>
      <c r="AV541" s="31">
        <f t="shared" si="1565"/>
        <v>2850</v>
      </c>
      <c r="AW541" s="31">
        <f t="shared" si="1566"/>
        <v>2478</v>
      </c>
      <c r="AX541" s="31">
        <f t="shared" si="1567"/>
        <v>2478</v>
      </c>
      <c r="AY541" s="31"/>
      <c r="AZ541" s="31"/>
      <c r="BA541" s="31"/>
      <c r="BB541" s="31">
        <f t="shared" si="1568"/>
        <v>2850</v>
      </c>
      <c r="BC541" s="31">
        <f t="shared" si="1569"/>
        <v>2478</v>
      </c>
      <c r="BD541" s="31">
        <f t="shared" si="1570"/>
        <v>2478</v>
      </c>
      <c r="BE541" s="31"/>
      <c r="BF541" s="31"/>
      <c r="BG541" s="31"/>
      <c r="BH541" s="31">
        <f t="shared" si="1571"/>
        <v>2850</v>
      </c>
      <c r="BI541" s="31">
        <f t="shared" si="1572"/>
        <v>2478</v>
      </c>
      <c r="BJ541" s="31">
        <f t="shared" si="1573"/>
        <v>2478</v>
      </c>
      <c r="BK541" s="31"/>
      <c r="BL541" s="31"/>
      <c r="BM541" s="31"/>
      <c r="BN541" s="31">
        <f t="shared" si="1574"/>
        <v>2850</v>
      </c>
      <c r="BO541" s="31">
        <f t="shared" si="1575"/>
        <v>2478</v>
      </c>
      <c r="BP541" s="31">
        <f t="shared" si="1576"/>
        <v>2478</v>
      </c>
      <c r="BQ541" s="31"/>
      <c r="BR541" s="31"/>
      <c r="BS541" s="31">
        <f t="shared" si="1577"/>
        <v>2850</v>
      </c>
      <c r="BT541" s="31">
        <f t="shared" si="1578"/>
        <v>2478</v>
      </c>
      <c r="BU541" s="31">
        <f t="shared" si="1579"/>
        <v>2478</v>
      </c>
      <c r="BV541" s="31"/>
      <c r="BW541" s="31"/>
      <c r="BX541" s="31">
        <f t="shared" si="1580"/>
        <v>2850</v>
      </c>
      <c r="BY541" s="31">
        <f t="shared" si="1581"/>
        <v>2478</v>
      </c>
      <c r="BZ541" s="31">
        <f t="shared" si="1582"/>
        <v>2478</v>
      </c>
      <c r="CA541" s="31"/>
      <c r="CB541" s="31"/>
      <c r="CC541" s="31"/>
      <c r="CD541" s="31">
        <f t="shared" si="1503"/>
        <v>2850</v>
      </c>
      <c r="CE541" s="31">
        <f t="shared" si="1504"/>
        <v>2478</v>
      </c>
      <c r="CF541" s="31">
        <f t="shared" si="1505"/>
        <v>2478</v>
      </c>
      <c r="CG541" s="31"/>
      <c r="CH541" s="24"/>
      <c r="CI541" s="40"/>
    </row>
    <row r="542" ht="43.75">
      <c r="A542" s="41" t="s">
        <v>345</v>
      </c>
      <c r="B542" s="41"/>
      <c r="C542" s="16"/>
      <c r="D542" s="16"/>
      <c r="E542" s="39" t="s">
        <v>235</v>
      </c>
      <c r="F542" s="31">
        <f t="shared" si="1583"/>
        <v>15251.4</v>
      </c>
      <c r="G542" s="31">
        <f t="shared" si="1584"/>
        <v>15251.4</v>
      </c>
      <c r="H542" s="31">
        <f t="shared" si="1585"/>
        <v>15251.4</v>
      </c>
      <c r="I542" s="31">
        <f t="shared" si="1586"/>
        <v>0</v>
      </c>
      <c r="J542" s="31">
        <f t="shared" si="1587"/>
        <v>0</v>
      </c>
      <c r="K542" s="31">
        <f t="shared" si="1588"/>
        <v>0</v>
      </c>
      <c r="L542" s="31">
        <f t="shared" si="1547"/>
        <v>15251.4</v>
      </c>
      <c r="M542" s="31">
        <f t="shared" si="1548"/>
        <v>15251.4</v>
      </c>
      <c r="N542" s="31">
        <f t="shared" si="1549"/>
        <v>15251.4</v>
      </c>
      <c r="O542" s="31">
        <f t="shared" si="1589"/>
        <v>0</v>
      </c>
      <c r="P542" s="31">
        <f t="shared" si="1590"/>
        <v>0</v>
      </c>
      <c r="Q542" s="31">
        <f t="shared" si="1591"/>
        <v>0</v>
      </c>
      <c r="R542" s="31">
        <f t="shared" si="1550"/>
        <v>15251.4</v>
      </c>
      <c r="S542" s="31">
        <f t="shared" si="1551"/>
        <v>15251.4</v>
      </c>
      <c r="T542" s="31">
        <f t="shared" si="1552"/>
        <v>15251.4</v>
      </c>
      <c r="U542" s="31">
        <f t="shared" si="1592"/>
        <v>0</v>
      </c>
      <c r="V542" s="31">
        <f t="shared" si="1593"/>
        <v>0</v>
      </c>
      <c r="W542" s="31">
        <f t="shared" si="1594"/>
        <v>0</v>
      </c>
      <c r="X542" s="31">
        <f t="shared" si="1553"/>
        <v>15251.4</v>
      </c>
      <c r="Y542" s="31">
        <f t="shared" si="1554"/>
        <v>15251.4</v>
      </c>
      <c r="Z542" s="31">
        <f t="shared" si="1555"/>
        <v>15251.4</v>
      </c>
      <c r="AA542" s="31">
        <f t="shared" si="1595"/>
        <v>0</v>
      </c>
      <c r="AB542" s="31">
        <f t="shared" si="1596"/>
        <v>0</v>
      </c>
      <c r="AC542" s="31">
        <f t="shared" si="1597"/>
        <v>0</v>
      </c>
      <c r="AD542" s="31">
        <f t="shared" si="1556"/>
        <v>15251.4</v>
      </c>
      <c r="AE542" s="31">
        <f t="shared" si="1557"/>
        <v>15251.4</v>
      </c>
      <c r="AF542" s="31">
        <f t="shared" si="1558"/>
        <v>15251.4</v>
      </c>
      <c r="AG542" s="31">
        <f t="shared" si="1598"/>
        <v>0</v>
      </c>
      <c r="AH542" s="31">
        <f t="shared" si="1599"/>
        <v>0</v>
      </c>
      <c r="AI542" s="31">
        <f t="shared" si="1600"/>
        <v>0</v>
      </c>
      <c r="AJ542" s="31">
        <f t="shared" si="1559"/>
        <v>15251.4</v>
      </c>
      <c r="AK542" s="31">
        <f t="shared" si="1560"/>
        <v>15251.4</v>
      </c>
      <c r="AL542" s="31">
        <f t="shared" si="1561"/>
        <v>15251.4</v>
      </c>
      <c r="AM542" s="31">
        <f t="shared" si="1601"/>
        <v>0</v>
      </c>
      <c r="AN542" s="31">
        <f t="shared" si="1602"/>
        <v>0</v>
      </c>
      <c r="AO542" s="31">
        <f t="shared" si="1603"/>
        <v>0</v>
      </c>
      <c r="AP542" s="31">
        <f t="shared" si="1562"/>
        <v>15251.4</v>
      </c>
      <c r="AQ542" s="31">
        <f t="shared" si="1563"/>
        <v>15251.4</v>
      </c>
      <c r="AR542" s="31">
        <f t="shared" si="1564"/>
        <v>15251.4</v>
      </c>
      <c r="AS542" s="31">
        <f t="shared" si="1604"/>
        <v>0</v>
      </c>
      <c r="AT542" s="31">
        <f t="shared" si="1605"/>
        <v>0</v>
      </c>
      <c r="AU542" s="31">
        <f t="shared" si="1606"/>
        <v>0</v>
      </c>
      <c r="AV542" s="31">
        <f t="shared" si="1565"/>
        <v>15251.4</v>
      </c>
      <c r="AW542" s="31">
        <f t="shared" si="1566"/>
        <v>15251.4</v>
      </c>
      <c r="AX542" s="31">
        <f t="shared" si="1567"/>
        <v>15251.4</v>
      </c>
      <c r="AY542" s="31">
        <f t="shared" si="1607"/>
        <v>0</v>
      </c>
      <c r="AZ542" s="31">
        <f t="shared" si="1608"/>
        <v>0</v>
      </c>
      <c r="BA542" s="31">
        <f t="shared" si="1609"/>
        <v>0</v>
      </c>
      <c r="BB542" s="31">
        <f t="shared" si="1568"/>
        <v>15251.4</v>
      </c>
      <c r="BC542" s="31">
        <f t="shared" si="1569"/>
        <v>15251.4</v>
      </c>
      <c r="BD542" s="31">
        <f t="shared" si="1570"/>
        <v>15251.4</v>
      </c>
      <c r="BE542" s="31">
        <f t="shared" si="1610"/>
        <v>0</v>
      </c>
      <c r="BF542" s="31">
        <f t="shared" si="1611"/>
        <v>0</v>
      </c>
      <c r="BG542" s="31">
        <f t="shared" si="1612"/>
        <v>0</v>
      </c>
      <c r="BH542" s="31">
        <f t="shared" si="1571"/>
        <v>15251.4</v>
      </c>
      <c r="BI542" s="31">
        <f t="shared" si="1572"/>
        <v>15251.4</v>
      </c>
      <c r="BJ542" s="31">
        <f t="shared" si="1573"/>
        <v>15251.4</v>
      </c>
      <c r="BK542" s="31">
        <f t="shared" si="1613"/>
        <v>0</v>
      </c>
      <c r="BL542" s="31">
        <f t="shared" si="1614"/>
        <v>0</v>
      </c>
      <c r="BM542" s="31">
        <f t="shared" si="1615"/>
        <v>0</v>
      </c>
      <c r="BN542" s="31">
        <f t="shared" si="1574"/>
        <v>15251.4</v>
      </c>
      <c r="BO542" s="31">
        <f t="shared" si="1575"/>
        <v>15251.4</v>
      </c>
      <c r="BP542" s="31">
        <f t="shared" si="1576"/>
        <v>15251.4</v>
      </c>
      <c r="BQ542" s="31">
        <f t="shared" si="1616"/>
        <v>0</v>
      </c>
      <c r="BR542" s="31">
        <f t="shared" si="1617"/>
        <v>0</v>
      </c>
      <c r="BS542" s="31">
        <f t="shared" si="1577"/>
        <v>15251.4</v>
      </c>
      <c r="BT542" s="31">
        <f t="shared" si="1578"/>
        <v>15251.4</v>
      </c>
      <c r="BU542" s="31">
        <f t="shared" si="1579"/>
        <v>15251.4</v>
      </c>
      <c r="BV542" s="31">
        <f t="shared" si="1618"/>
        <v>0</v>
      </c>
      <c r="BW542" s="31">
        <f t="shared" si="1619"/>
        <v>0</v>
      </c>
      <c r="BX542" s="31">
        <f t="shared" si="1580"/>
        <v>15251.4</v>
      </c>
      <c r="BY542" s="31">
        <f t="shared" si="1581"/>
        <v>15251.4</v>
      </c>
      <c r="BZ542" s="31">
        <f t="shared" si="1582"/>
        <v>15251.4</v>
      </c>
      <c r="CA542" s="31">
        <f t="shared" si="1620"/>
        <v>0</v>
      </c>
      <c r="CB542" s="31">
        <f t="shared" si="1621"/>
        <v>0</v>
      </c>
      <c r="CC542" s="31">
        <f t="shared" si="1622"/>
        <v>0</v>
      </c>
      <c r="CD542" s="31">
        <f t="shared" si="1503"/>
        <v>15251.4</v>
      </c>
      <c r="CE542" s="31">
        <f t="shared" si="1504"/>
        <v>15251.4</v>
      </c>
      <c r="CF542" s="31">
        <f t="shared" si="1505"/>
        <v>15251.4</v>
      </c>
      <c r="CG542" s="31">
        <f t="shared" si="1623"/>
        <v>0</v>
      </c>
      <c r="CH542" s="24"/>
      <c r="CI542" s="40"/>
      <c r="CO542" s="1" t="s">
        <v>31</v>
      </c>
    </row>
    <row r="543" ht="43.75">
      <c r="A543" s="41" t="s">
        <v>345</v>
      </c>
      <c r="B543" s="17">
        <v>600</v>
      </c>
      <c r="C543" s="16"/>
      <c r="D543" s="16"/>
      <c r="E543" s="39" t="s">
        <v>45</v>
      </c>
      <c r="F543" s="31">
        <f>F544+F546</f>
        <v>15251.4</v>
      </c>
      <c r="G543" s="31">
        <f>G544+G546</f>
        <v>15251.4</v>
      </c>
      <c r="H543" s="31">
        <f>H544+H546</f>
        <v>15251.4</v>
      </c>
      <c r="I543" s="31">
        <f>I544+I546</f>
        <v>0</v>
      </c>
      <c r="J543" s="31">
        <f>J544+J546</f>
        <v>0</v>
      </c>
      <c r="K543" s="31">
        <f>K544+K546</f>
        <v>0</v>
      </c>
      <c r="L543" s="31">
        <f t="shared" si="1547"/>
        <v>15251.4</v>
      </c>
      <c r="M543" s="31">
        <f t="shared" si="1548"/>
        <v>15251.4</v>
      </c>
      <c r="N543" s="31">
        <f t="shared" si="1549"/>
        <v>15251.4</v>
      </c>
      <c r="O543" s="31">
        <f>O544+O546</f>
        <v>0</v>
      </c>
      <c r="P543" s="31">
        <f>P544+P546</f>
        <v>0</v>
      </c>
      <c r="Q543" s="31">
        <f>Q544+Q546</f>
        <v>0</v>
      </c>
      <c r="R543" s="31">
        <f t="shared" si="1550"/>
        <v>15251.4</v>
      </c>
      <c r="S543" s="31">
        <f t="shared" si="1551"/>
        <v>15251.4</v>
      </c>
      <c r="T543" s="31">
        <f t="shared" si="1552"/>
        <v>15251.4</v>
      </c>
      <c r="U543" s="31">
        <f>U544+U546</f>
        <v>0</v>
      </c>
      <c r="V543" s="31">
        <f>V544+V546</f>
        <v>0</v>
      </c>
      <c r="W543" s="31">
        <f>W544+W546</f>
        <v>0</v>
      </c>
      <c r="X543" s="31">
        <f t="shared" si="1553"/>
        <v>15251.4</v>
      </c>
      <c r="Y543" s="31">
        <f t="shared" si="1554"/>
        <v>15251.4</v>
      </c>
      <c r="Z543" s="31">
        <f t="shared" si="1555"/>
        <v>15251.4</v>
      </c>
      <c r="AA543" s="31">
        <f>AA544+AA546</f>
        <v>0</v>
      </c>
      <c r="AB543" s="31">
        <f>AB544+AB546</f>
        <v>0</v>
      </c>
      <c r="AC543" s="31">
        <f>AC544+AC546</f>
        <v>0</v>
      </c>
      <c r="AD543" s="31">
        <f t="shared" si="1556"/>
        <v>15251.4</v>
      </c>
      <c r="AE543" s="31">
        <f t="shared" si="1557"/>
        <v>15251.4</v>
      </c>
      <c r="AF543" s="31">
        <f t="shared" si="1558"/>
        <v>15251.4</v>
      </c>
      <c r="AG543" s="31">
        <f>AG544+AG546</f>
        <v>0</v>
      </c>
      <c r="AH543" s="31">
        <f>AH544+AH546</f>
        <v>0</v>
      </c>
      <c r="AI543" s="31">
        <f>AI544+AI546</f>
        <v>0</v>
      </c>
      <c r="AJ543" s="31">
        <f t="shared" si="1559"/>
        <v>15251.4</v>
      </c>
      <c r="AK543" s="31">
        <f t="shared" si="1560"/>
        <v>15251.4</v>
      </c>
      <c r="AL543" s="31">
        <f t="shared" si="1561"/>
        <v>15251.4</v>
      </c>
      <c r="AM543" s="31">
        <f>AM544+AM546</f>
        <v>0</v>
      </c>
      <c r="AN543" s="31">
        <f>AN544+AN546</f>
        <v>0</v>
      </c>
      <c r="AO543" s="31">
        <f>AO544+AO546</f>
        <v>0</v>
      </c>
      <c r="AP543" s="31">
        <f t="shared" si="1562"/>
        <v>15251.4</v>
      </c>
      <c r="AQ543" s="31">
        <f t="shared" si="1563"/>
        <v>15251.4</v>
      </c>
      <c r="AR543" s="31">
        <f t="shared" si="1564"/>
        <v>15251.4</v>
      </c>
      <c r="AS543" s="31">
        <f>AS544+AS546</f>
        <v>0</v>
      </c>
      <c r="AT543" s="31">
        <f>AT544+AT546</f>
        <v>0</v>
      </c>
      <c r="AU543" s="31">
        <f>AU544+AU546</f>
        <v>0</v>
      </c>
      <c r="AV543" s="31">
        <f t="shared" si="1565"/>
        <v>15251.4</v>
      </c>
      <c r="AW543" s="31">
        <f t="shared" si="1566"/>
        <v>15251.4</v>
      </c>
      <c r="AX543" s="31">
        <f t="shared" si="1567"/>
        <v>15251.4</v>
      </c>
      <c r="AY543" s="31">
        <f>AY544+AY546</f>
        <v>0</v>
      </c>
      <c r="AZ543" s="31">
        <f>AZ544+AZ546</f>
        <v>0</v>
      </c>
      <c r="BA543" s="31">
        <f>BA544+BA546</f>
        <v>0</v>
      </c>
      <c r="BB543" s="31">
        <f t="shared" si="1568"/>
        <v>15251.4</v>
      </c>
      <c r="BC543" s="31">
        <f t="shared" si="1569"/>
        <v>15251.4</v>
      </c>
      <c r="BD543" s="31">
        <f t="shared" si="1570"/>
        <v>15251.4</v>
      </c>
      <c r="BE543" s="31">
        <f>BE544+BE546</f>
        <v>0</v>
      </c>
      <c r="BF543" s="31">
        <f>BF544+BF546</f>
        <v>0</v>
      </c>
      <c r="BG543" s="31">
        <f>BG544+BG546</f>
        <v>0</v>
      </c>
      <c r="BH543" s="31">
        <f t="shared" si="1571"/>
        <v>15251.4</v>
      </c>
      <c r="BI543" s="31">
        <f t="shared" si="1572"/>
        <v>15251.4</v>
      </c>
      <c r="BJ543" s="31">
        <f t="shared" si="1573"/>
        <v>15251.4</v>
      </c>
      <c r="BK543" s="31">
        <f>BK544+BK546</f>
        <v>0</v>
      </c>
      <c r="BL543" s="31">
        <f>BL544+BL546</f>
        <v>0</v>
      </c>
      <c r="BM543" s="31">
        <f>BM544+BM546</f>
        <v>0</v>
      </c>
      <c r="BN543" s="31">
        <f t="shared" si="1574"/>
        <v>15251.4</v>
      </c>
      <c r="BO543" s="31">
        <f t="shared" si="1575"/>
        <v>15251.4</v>
      </c>
      <c r="BP543" s="31">
        <f t="shared" si="1576"/>
        <v>15251.4</v>
      </c>
      <c r="BQ543" s="31">
        <f>BQ544+BQ546</f>
        <v>0</v>
      </c>
      <c r="BR543" s="31">
        <f>BR544+BR546</f>
        <v>0</v>
      </c>
      <c r="BS543" s="31">
        <f t="shared" si="1577"/>
        <v>15251.4</v>
      </c>
      <c r="BT543" s="31">
        <f t="shared" si="1578"/>
        <v>15251.4</v>
      </c>
      <c r="BU543" s="31">
        <f t="shared" si="1579"/>
        <v>15251.4</v>
      </c>
      <c r="BV543" s="31">
        <f>BV544+BV546</f>
        <v>0</v>
      </c>
      <c r="BW543" s="31">
        <f>BW544+BW546</f>
        <v>0</v>
      </c>
      <c r="BX543" s="31">
        <f t="shared" si="1580"/>
        <v>15251.4</v>
      </c>
      <c r="BY543" s="31">
        <f t="shared" si="1581"/>
        <v>15251.4</v>
      </c>
      <c r="BZ543" s="31">
        <f t="shared" si="1582"/>
        <v>15251.4</v>
      </c>
      <c r="CA543" s="31">
        <f>CA544+CA546</f>
        <v>0</v>
      </c>
      <c r="CB543" s="31">
        <f>CB544+CB546</f>
        <v>0</v>
      </c>
      <c r="CC543" s="31">
        <f>CC544+CC546</f>
        <v>0</v>
      </c>
      <c r="CD543" s="31">
        <f t="shared" si="1503"/>
        <v>15251.4</v>
      </c>
      <c r="CE543" s="31">
        <f t="shared" si="1504"/>
        <v>15251.4</v>
      </c>
      <c r="CF543" s="31">
        <f t="shared" si="1505"/>
        <v>15251.4</v>
      </c>
      <c r="CG543" s="31">
        <f>CG544+CG546</f>
        <v>0</v>
      </c>
      <c r="CH543" s="24"/>
      <c r="CI543" s="40"/>
      <c r="CM543" s="1" t="s">
        <v>29</v>
      </c>
    </row>
    <row r="544" ht="15">
      <c r="A544" s="41" t="s">
        <v>345</v>
      </c>
      <c r="B544" s="17">
        <v>610</v>
      </c>
      <c r="C544" s="16"/>
      <c r="D544" s="16"/>
      <c r="E544" s="39" t="s">
        <v>104</v>
      </c>
      <c r="F544" s="31">
        <f>F545</f>
        <v>5617</v>
      </c>
      <c r="G544" s="31">
        <f>G545</f>
        <v>5617</v>
      </c>
      <c r="H544" s="31">
        <f>H545</f>
        <v>5617</v>
      </c>
      <c r="I544" s="31">
        <f>I545</f>
        <v>0</v>
      </c>
      <c r="J544" s="31">
        <f>J545</f>
        <v>0</v>
      </c>
      <c r="K544" s="31">
        <f>K545</f>
        <v>0</v>
      </c>
      <c r="L544" s="31">
        <f t="shared" si="1547"/>
        <v>5617</v>
      </c>
      <c r="M544" s="31">
        <f t="shared" si="1548"/>
        <v>5617</v>
      </c>
      <c r="N544" s="31">
        <f t="shared" si="1549"/>
        <v>5617</v>
      </c>
      <c r="O544" s="31">
        <f>O545</f>
        <v>0</v>
      </c>
      <c r="P544" s="31">
        <f>P545</f>
        <v>0</v>
      </c>
      <c r="Q544" s="31">
        <f>Q545</f>
        <v>0</v>
      </c>
      <c r="R544" s="31">
        <f t="shared" si="1550"/>
        <v>5617</v>
      </c>
      <c r="S544" s="31">
        <f t="shared" si="1551"/>
        <v>5617</v>
      </c>
      <c r="T544" s="31">
        <f t="shared" si="1552"/>
        <v>5617</v>
      </c>
      <c r="U544" s="31">
        <f>U545</f>
        <v>0</v>
      </c>
      <c r="V544" s="31">
        <f>V545</f>
        <v>0</v>
      </c>
      <c r="W544" s="31">
        <f>W545</f>
        <v>0</v>
      </c>
      <c r="X544" s="31">
        <f t="shared" si="1553"/>
        <v>5617</v>
      </c>
      <c r="Y544" s="31">
        <f t="shared" si="1554"/>
        <v>5617</v>
      </c>
      <c r="Z544" s="31">
        <f t="shared" si="1555"/>
        <v>5617</v>
      </c>
      <c r="AA544" s="31">
        <f>AA545</f>
        <v>0</v>
      </c>
      <c r="AB544" s="31">
        <f>AB545</f>
        <v>0</v>
      </c>
      <c r="AC544" s="31">
        <f>AC545</f>
        <v>0</v>
      </c>
      <c r="AD544" s="31">
        <f t="shared" si="1556"/>
        <v>5617</v>
      </c>
      <c r="AE544" s="31">
        <f t="shared" si="1557"/>
        <v>5617</v>
      </c>
      <c r="AF544" s="31">
        <f t="shared" si="1558"/>
        <v>5617</v>
      </c>
      <c r="AG544" s="31">
        <f>AG545</f>
        <v>0</v>
      </c>
      <c r="AH544" s="31">
        <f>AH545</f>
        <v>0</v>
      </c>
      <c r="AI544" s="31">
        <f>AI545</f>
        <v>0</v>
      </c>
      <c r="AJ544" s="31">
        <f t="shared" si="1559"/>
        <v>5617</v>
      </c>
      <c r="AK544" s="31">
        <f t="shared" si="1560"/>
        <v>5617</v>
      </c>
      <c r="AL544" s="31">
        <f t="shared" si="1561"/>
        <v>5617</v>
      </c>
      <c r="AM544" s="31">
        <f>AM545</f>
        <v>0</v>
      </c>
      <c r="AN544" s="31">
        <f>AN545</f>
        <v>0</v>
      </c>
      <c r="AO544" s="31">
        <f>AO545</f>
        <v>0</v>
      </c>
      <c r="AP544" s="31">
        <f t="shared" si="1562"/>
        <v>5617</v>
      </c>
      <c r="AQ544" s="31">
        <f t="shared" si="1563"/>
        <v>5617</v>
      </c>
      <c r="AR544" s="31">
        <f t="shared" si="1564"/>
        <v>5617</v>
      </c>
      <c r="AS544" s="31">
        <f>AS545</f>
        <v>0</v>
      </c>
      <c r="AT544" s="31">
        <f>AT545</f>
        <v>0</v>
      </c>
      <c r="AU544" s="31">
        <f>AU545</f>
        <v>0</v>
      </c>
      <c r="AV544" s="31">
        <f t="shared" si="1565"/>
        <v>5617</v>
      </c>
      <c r="AW544" s="31">
        <f t="shared" si="1566"/>
        <v>5617</v>
      </c>
      <c r="AX544" s="31">
        <f t="shared" si="1567"/>
        <v>5617</v>
      </c>
      <c r="AY544" s="31">
        <f>AY545</f>
        <v>0</v>
      </c>
      <c r="AZ544" s="31">
        <f>AZ545</f>
        <v>0</v>
      </c>
      <c r="BA544" s="31">
        <f>BA545</f>
        <v>0</v>
      </c>
      <c r="BB544" s="31">
        <f t="shared" si="1568"/>
        <v>5617</v>
      </c>
      <c r="BC544" s="31">
        <f t="shared" si="1569"/>
        <v>5617</v>
      </c>
      <c r="BD544" s="31">
        <f t="shared" si="1570"/>
        <v>5617</v>
      </c>
      <c r="BE544" s="31">
        <f>BE545</f>
        <v>0</v>
      </c>
      <c r="BF544" s="31">
        <f>BF545</f>
        <v>0</v>
      </c>
      <c r="BG544" s="31">
        <f>BG545</f>
        <v>0</v>
      </c>
      <c r="BH544" s="31">
        <f t="shared" si="1571"/>
        <v>5617</v>
      </c>
      <c r="BI544" s="31">
        <f t="shared" si="1572"/>
        <v>5617</v>
      </c>
      <c r="BJ544" s="31">
        <f t="shared" si="1573"/>
        <v>5617</v>
      </c>
      <c r="BK544" s="31">
        <f>BK545</f>
        <v>0</v>
      </c>
      <c r="BL544" s="31">
        <f>BL545</f>
        <v>0</v>
      </c>
      <c r="BM544" s="31">
        <f>BM545</f>
        <v>0</v>
      </c>
      <c r="BN544" s="31">
        <f t="shared" si="1574"/>
        <v>5617</v>
      </c>
      <c r="BO544" s="31">
        <f t="shared" si="1575"/>
        <v>5617</v>
      </c>
      <c r="BP544" s="31">
        <f t="shared" si="1576"/>
        <v>5617</v>
      </c>
      <c r="BQ544" s="31">
        <f>BQ545</f>
        <v>0</v>
      </c>
      <c r="BR544" s="31">
        <f>BR545</f>
        <v>0</v>
      </c>
      <c r="BS544" s="31">
        <f t="shared" si="1577"/>
        <v>5617</v>
      </c>
      <c r="BT544" s="31">
        <f t="shared" si="1578"/>
        <v>5617</v>
      </c>
      <c r="BU544" s="31">
        <f t="shared" si="1579"/>
        <v>5617</v>
      </c>
      <c r="BV544" s="31">
        <f>BV545</f>
        <v>0</v>
      </c>
      <c r="BW544" s="31">
        <f>BW545</f>
        <v>0</v>
      </c>
      <c r="BX544" s="31">
        <f t="shared" si="1580"/>
        <v>5617</v>
      </c>
      <c r="BY544" s="31">
        <f t="shared" si="1581"/>
        <v>5617</v>
      </c>
      <c r="BZ544" s="31">
        <f t="shared" si="1582"/>
        <v>5617</v>
      </c>
      <c r="CA544" s="31">
        <f>CA545</f>
        <v>0</v>
      </c>
      <c r="CB544" s="31">
        <f>CB545</f>
        <v>0</v>
      </c>
      <c r="CC544" s="31">
        <f>CC545</f>
        <v>0</v>
      </c>
      <c r="CD544" s="31">
        <f t="shared" si="1503"/>
        <v>5617</v>
      </c>
      <c r="CE544" s="31">
        <f t="shared" si="1504"/>
        <v>5617</v>
      </c>
      <c r="CF544" s="31">
        <f t="shared" si="1505"/>
        <v>5617</v>
      </c>
      <c r="CG544" s="31">
        <f>CG545</f>
        <v>0</v>
      </c>
      <c r="CH544" s="24"/>
      <c r="CI544" s="40"/>
      <c r="CN544" s="1" t="s">
        <v>30</v>
      </c>
    </row>
    <row r="545" ht="15">
      <c r="A545" s="41" t="s">
        <v>345</v>
      </c>
      <c r="B545" s="17">
        <v>610</v>
      </c>
      <c r="C545" s="16" t="s">
        <v>278</v>
      </c>
      <c r="D545" s="16" t="s">
        <v>67</v>
      </c>
      <c r="E545" s="39" t="s">
        <v>279</v>
      </c>
      <c r="F545" s="31">
        <v>5617</v>
      </c>
      <c r="G545" s="31">
        <v>5617</v>
      </c>
      <c r="H545" s="31">
        <v>5617</v>
      </c>
      <c r="I545" s="31"/>
      <c r="J545" s="31"/>
      <c r="K545" s="31"/>
      <c r="L545" s="31">
        <f t="shared" si="1547"/>
        <v>5617</v>
      </c>
      <c r="M545" s="31">
        <f t="shared" si="1548"/>
        <v>5617</v>
      </c>
      <c r="N545" s="31">
        <f t="shared" si="1549"/>
        <v>5617</v>
      </c>
      <c r="O545" s="31"/>
      <c r="P545" s="31"/>
      <c r="Q545" s="31"/>
      <c r="R545" s="31">
        <f t="shared" si="1550"/>
        <v>5617</v>
      </c>
      <c r="S545" s="31">
        <f t="shared" si="1551"/>
        <v>5617</v>
      </c>
      <c r="T545" s="31">
        <f t="shared" si="1552"/>
        <v>5617</v>
      </c>
      <c r="U545" s="31"/>
      <c r="V545" s="31"/>
      <c r="W545" s="31"/>
      <c r="X545" s="31">
        <f t="shared" si="1553"/>
        <v>5617</v>
      </c>
      <c r="Y545" s="31">
        <f t="shared" si="1554"/>
        <v>5617</v>
      </c>
      <c r="Z545" s="31">
        <f t="shared" si="1555"/>
        <v>5617</v>
      </c>
      <c r="AA545" s="31"/>
      <c r="AB545" s="31"/>
      <c r="AC545" s="31"/>
      <c r="AD545" s="31">
        <f t="shared" si="1556"/>
        <v>5617</v>
      </c>
      <c r="AE545" s="31">
        <f t="shared" si="1557"/>
        <v>5617</v>
      </c>
      <c r="AF545" s="31">
        <f t="shared" si="1558"/>
        <v>5617</v>
      </c>
      <c r="AG545" s="31"/>
      <c r="AH545" s="31"/>
      <c r="AI545" s="31"/>
      <c r="AJ545" s="31">
        <f t="shared" si="1559"/>
        <v>5617</v>
      </c>
      <c r="AK545" s="31">
        <f t="shared" si="1560"/>
        <v>5617</v>
      </c>
      <c r="AL545" s="31">
        <f t="shared" si="1561"/>
        <v>5617</v>
      </c>
      <c r="AM545" s="31"/>
      <c r="AN545" s="31"/>
      <c r="AO545" s="31"/>
      <c r="AP545" s="31">
        <f t="shared" si="1562"/>
        <v>5617</v>
      </c>
      <c r="AQ545" s="31">
        <f t="shared" si="1563"/>
        <v>5617</v>
      </c>
      <c r="AR545" s="31">
        <f t="shared" si="1564"/>
        <v>5617</v>
      </c>
      <c r="AS545" s="31"/>
      <c r="AT545" s="31"/>
      <c r="AU545" s="31"/>
      <c r="AV545" s="31">
        <f t="shared" si="1565"/>
        <v>5617</v>
      </c>
      <c r="AW545" s="31">
        <f t="shared" si="1566"/>
        <v>5617</v>
      </c>
      <c r="AX545" s="31">
        <f t="shared" si="1567"/>
        <v>5617</v>
      </c>
      <c r="AY545" s="31"/>
      <c r="AZ545" s="31"/>
      <c r="BA545" s="31"/>
      <c r="BB545" s="31">
        <f t="shared" si="1568"/>
        <v>5617</v>
      </c>
      <c r="BC545" s="31">
        <f t="shared" si="1569"/>
        <v>5617</v>
      </c>
      <c r="BD545" s="31">
        <f t="shared" si="1570"/>
        <v>5617</v>
      </c>
      <c r="BE545" s="31"/>
      <c r="BF545" s="31"/>
      <c r="BG545" s="31"/>
      <c r="BH545" s="31">
        <f t="shared" si="1571"/>
        <v>5617</v>
      </c>
      <c r="BI545" s="31">
        <f t="shared" si="1572"/>
        <v>5617</v>
      </c>
      <c r="BJ545" s="31">
        <f t="shared" si="1573"/>
        <v>5617</v>
      </c>
      <c r="BK545" s="31"/>
      <c r="BL545" s="31"/>
      <c r="BM545" s="31"/>
      <c r="BN545" s="31">
        <f t="shared" si="1574"/>
        <v>5617</v>
      </c>
      <c r="BO545" s="31">
        <f t="shared" si="1575"/>
        <v>5617</v>
      </c>
      <c r="BP545" s="31">
        <f t="shared" si="1576"/>
        <v>5617</v>
      </c>
      <c r="BQ545" s="31"/>
      <c r="BR545" s="31"/>
      <c r="BS545" s="31">
        <f t="shared" si="1577"/>
        <v>5617</v>
      </c>
      <c r="BT545" s="31">
        <f t="shared" si="1578"/>
        <v>5617</v>
      </c>
      <c r="BU545" s="31">
        <f t="shared" si="1579"/>
        <v>5617</v>
      </c>
      <c r="BV545" s="31"/>
      <c r="BW545" s="31"/>
      <c r="BX545" s="31">
        <f t="shared" si="1580"/>
        <v>5617</v>
      </c>
      <c r="BY545" s="31">
        <f t="shared" si="1581"/>
        <v>5617</v>
      </c>
      <c r="BZ545" s="31">
        <f t="shared" si="1582"/>
        <v>5617</v>
      </c>
      <c r="CA545" s="31"/>
      <c r="CB545" s="31"/>
      <c r="CC545" s="31"/>
      <c r="CD545" s="31">
        <f t="shared" si="1503"/>
        <v>5617</v>
      </c>
      <c r="CE545" s="31">
        <f t="shared" si="1504"/>
        <v>5617</v>
      </c>
      <c r="CF545" s="31">
        <f t="shared" si="1505"/>
        <v>5617</v>
      </c>
      <c r="CG545" s="31"/>
      <c r="CH545" s="24"/>
      <c r="CI545" s="40"/>
    </row>
    <row r="546" ht="15">
      <c r="A546" s="41" t="s">
        <v>345</v>
      </c>
      <c r="B546" s="17">
        <v>620</v>
      </c>
      <c r="C546" s="16"/>
      <c r="D546" s="16"/>
      <c r="E546" s="39" t="s">
        <v>46</v>
      </c>
      <c r="F546" s="31">
        <f>F547</f>
        <v>9634.3999999999996</v>
      </c>
      <c r="G546" s="31">
        <f>G547</f>
        <v>9634.3999999999996</v>
      </c>
      <c r="H546" s="31">
        <f>H547</f>
        <v>9634.3999999999996</v>
      </c>
      <c r="I546" s="31">
        <f>I547</f>
        <v>0</v>
      </c>
      <c r="J546" s="31">
        <f>J547</f>
        <v>0</v>
      </c>
      <c r="K546" s="31">
        <f>K547</f>
        <v>0</v>
      </c>
      <c r="L546" s="31">
        <f t="shared" si="1547"/>
        <v>9634.3999999999996</v>
      </c>
      <c r="M546" s="31">
        <f t="shared" si="1548"/>
        <v>9634.3999999999996</v>
      </c>
      <c r="N546" s="31">
        <f t="shared" si="1549"/>
        <v>9634.3999999999996</v>
      </c>
      <c r="O546" s="31">
        <f>O547</f>
        <v>0</v>
      </c>
      <c r="P546" s="31">
        <f>P547</f>
        <v>0</v>
      </c>
      <c r="Q546" s="31">
        <f>Q547</f>
        <v>0</v>
      </c>
      <c r="R546" s="31">
        <f t="shared" si="1550"/>
        <v>9634.3999999999996</v>
      </c>
      <c r="S546" s="31">
        <f t="shared" si="1551"/>
        <v>9634.3999999999996</v>
      </c>
      <c r="T546" s="31">
        <f t="shared" si="1552"/>
        <v>9634.3999999999996</v>
      </c>
      <c r="U546" s="31">
        <f>U547</f>
        <v>0</v>
      </c>
      <c r="V546" s="31">
        <f>V547</f>
        <v>0</v>
      </c>
      <c r="W546" s="31">
        <f>W547</f>
        <v>0</v>
      </c>
      <c r="X546" s="31">
        <f t="shared" si="1553"/>
        <v>9634.3999999999996</v>
      </c>
      <c r="Y546" s="31">
        <f t="shared" si="1554"/>
        <v>9634.3999999999996</v>
      </c>
      <c r="Z546" s="31">
        <f t="shared" si="1555"/>
        <v>9634.3999999999996</v>
      </c>
      <c r="AA546" s="31">
        <f>AA547</f>
        <v>0</v>
      </c>
      <c r="AB546" s="31">
        <f>AB547</f>
        <v>0</v>
      </c>
      <c r="AC546" s="31">
        <f>AC547</f>
        <v>0</v>
      </c>
      <c r="AD546" s="31">
        <f t="shared" si="1556"/>
        <v>9634.3999999999996</v>
      </c>
      <c r="AE546" s="31">
        <f t="shared" si="1557"/>
        <v>9634.3999999999996</v>
      </c>
      <c r="AF546" s="31">
        <f t="shared" si="1558"/>
        <v>9634.3999999999996</v>
      </c>
      <c r="AG546" s="31">
        <f>AG547</f>
        <v>0</v>
      </c>
      <c r="AH546" s="31">
        <f>AH547</f>
        <v>0</v>
      </c>
      <c r="AI546" s="31">
        <f>AI547</f>
        <v>0</v>
      </c>
      <c r="AJ546" s="31">
        <f t="shared" si="1559"/>
        <v>9634.3999999999996</v>
      </c>
      <c r="AK546" s="31">
        <f t="shared" si="1560"/>
        <v>9634.3999999999996</v>
      </c>
      <c r="AL546" s="31">
        <f t="shared" si="1561"/>
        <v>9634.3999999999996</v>
      </c>
      <c r="AM546" s="31">
        <f>AM547</f>
        <v>0</v>
      </c>
      <c r="AN546" s="31">
        <f>AN547</f>
        <v>0</v>
      </c>
      <c r="AO546" s="31">
        <f>AO547</f>
        <v>0</v>
      </c>
      <c r="AP546" s="31">
        <f t="shared" si="1562"/>
        <v>9634.3999999999996</v>
      </c>
      <c r="AQ546" s="31">
        <f t="shared" si="1563"/>
        <v>9634.3999999999996</v>
      </c>
      <c r="AR546" s="31">
        <f t="shared" si="1564"/>
        <v>9634.3999999999996</v>
      </c>
      <c r="AS546" s="31">
        <f>AS547</f>
        <v>0</v>
      </c>
      <c r="AT546" s="31">
        <f>AT547</f>
        <v>0</v>
      </c>
      <c r="AU546" s="31">
        <f>AU547</f>
        <v>0</v>
      </c>
      <c r="AV546" s="31">
        <f t="shared" si="1565"/>
        <v>9634.3999999999996</v>
      </c>
      <c r="AW546" s="31">
        <f t="shared" si="1566"/>
        <v>9634.3999999999996</v>
      </c>
      <c r="AX546" s="31">
        <f t="shared" si="1567"/>
        <v>9634.3999999999996</v>
      </c>
      <c r="AY546" s="31">
        <f>AY547</f>
        <v>0</v>
      </c>
      <c r="AZ546" s="31">
        <f>AZ547</f>
        <v>0</v>
      </c>
      <c r="BA546" s="31">
        <f>BA547</f>
        <v>0</v>
      </c>
      <c r="BB546" s="31">
        <f t="shared" si="1568"/>
        <v>9634.3999999999996</v>
      </c>
      <c r="BC546" s="31">
        <f t="shared" si="1569"/>
        <v>9634.3999999999996</v>
      </c>
      <c r="BD546" s="31">
        <f t="shared" si="1570"/>
        <v>9634.3999999999996</v>
      </c>
      <c r="BE546" s="31">
        <f>BE547</f>
        <v>0</v>
      </c>
      <c r="BF546" s="31">
        <f>BF547</f>
        <v>0</v>
      </c>
      <c r="BG546" s="31">
        <f>BG547</f>
        <v>0</v>
      </c>
      <c r="BH546" s="31">
        <f t="shared" si="1571"/>
        <v>9634.3999999999996</v>
      </c>
      <c r="BI546" s="31">
        <f t="shared" si="1572"/>
        <v>9634.3999999999996</v>
      </c>
      <c r="BJ546" s="31">
        <f t="shared" si="1573"/>
        <v>9634.3999999999996</v>
      </c>
      <c r="BK546" s="31">
        <f>BK547</f>
        <v>0</v>
      </c>
      <c r="BL546" s="31">
        <f>BL547</f>
        <v>0</v>
      </c>
      <c r="BM546" s="31">
        <f>BM547</f>
        <v>0</v>
      </c>
      <c r="BN546" s="31">
        <f t="shared" si="1574"/>
        <v>9634.3999999999996</v>
      </c>
      <c r="BO546" s="31">
        <f t="shared" si="1575"/>
        <v>9634.3999999999996</v>
      </c>
      <c r="BP546" s="31">
        <f t="shared" si="1576"/>
        <v>9634.3999999999996</v>
      </c>
      <c r="BQ546" s="31">
        <f>BQ547</f>
        <v>0</v>
      </c>
      <c r="BR546" s="31">
        <f>BR547</f>
        <v>0</v>
      </c>
      <c r="BS546" s="31">
        <f t="shared" si="1577"/>
        <v>9634.3999999999996</v>
      </c>
      <c r="BT546" s="31">
        <f t="shared" si="1578"/>
        <v>9634.3999999999996</v>
      </c>
      <c r="BU546" s="31">
        <f t="shared" si="1579"/>
        <v>9634.3999999999996</v>
      </c>
      <c r="BV546" s="31">
        <f>BV547</f>
        <v>0</v>
      </c>
      <c r="BW546" s="31">
        <f>BW547</f>
        <v>0</v>
      </c>
      <c r="BX546" s="31">
        <f t="shared" si="1580"/>
        <v>9634.3999999999996</v>
      </c>
      <c r="BY546" s="31">
        <f t="shared" si="1581"/>
        <v>9634.3999999999996</v>
      </c>
      <c r="BZ546" s="31">
        <f t="shared" si="1582"/>
        <v>9634.3999999999996</v>
      </c>
      <c r="CA546" s="31">
        <f>CA547</f>
        <v>0</v>
      </c>
      <c r="CB546" s="31">
        <f>CB547</f>
        <v>0</v>
      </c>
      <c r="CC546" s="31">
        <f>CC547</f>
        <v>0</v>
      </c>
      <c r="CD546" s="31">
        <f t="shared" si="1503"/>
        <v>9634.3999999999996</v>
      </c>
      <c r="CE546" s="31">
        <f t="shared" si="1504"/>
        <v>9634.3999999999996</v>
      </c>
      <c r="CF546" s="31">
        <f t="shared" si="1505"/>
        <v>9634.3999999999996</v>
      </c>
      <c r="CG546" s="31">
        <f>CG547</f>
        <v>0</v>
      </c>
      <c r="CH546" s="24"/>
      <c r="CI546" s="40"/>
      <c r="CN546" s="1" t="s">
        <v>30</v>
      </c>
    </row>
    <row r="547" ht="15">
      <c r="A547" s="41" t="s">
        <v>345</v>
      </c>
      <c r="B547" s="17">
        <v>620</v>
      </c>
      <c r="C547" s="16" t="s">
        <v>278</v>
      </c>
      <c r="D547" s="16" t="s">
        <v>67</v>
      </c>
      <c r="E547" s="39" t="s">
        <v>279</v>
      </c>
      <c r="F547" s="31">
        <v>9634.3999999999996</v>
      </c>
      <c r="G547" s="31">
        <v>9634.3999999999996</v>
      </c>
      <c r="H547" s="31">
        <v>9634.3999999999996</v>
      </c>
      <c r="I547" s="31"/>
      <c r="J547" s="31"/>
      <c r="K547" s="31"/>
      <c r="L547" s="31">
        <f t="shared" si="1547"/>
        <v>9634.3999999999996</v>
      </c>
      <c r="M547" s="31">
        <f t="shared" si="1548"/>
        <v>9634.3999999999996</v>
      </c>
      <c r="N547" s="31">
        <f t="shared" si="1549"/>
        <v>9634.3999999999996</v>
      </c>
      <c r="O547" s="31"/>
      <c r="P547" s="31"/>
      <c r="Q547" s="31"/>
      <c r="R547" s="31">
        <f t="shared" si="1550"/>
        <v>9634.3999999999996</v>
      </c>
      <c r="S547" s="31">
        <f t="shared" si="1551"/>
        <v>9634.3999999999996</v>
      </c>
      <c r="T547" s="31">
        <f t="shared" si="1552"/>
        <v>9634.3999999999996</v>
      </c>
      <c r="U547" s="31"/>
      <c r="V547" s="31"/>
      <c r="W547" s="31"/>
      <c r="X547" s="31">
        <f t="shared" si="1553"/>
        <v>9634.3999999999996</v>
      </c>
      <c r="Y547" s="31">
        <f t="shared" si="1554"/>
        <v>9634.3999999999996</v>
      </c>
      <c r="Z547" s="31">
        <f t="shared" si="1555"/>
        <v>9634.3999999999996</v>
      </c>
      <c r="AA547" s="31"/>
      <c r="AB547" s="31"/>
      <c r="AC547" s="31"/>
      <c r="AD547" s="31">
        <f t="shared" si="1556"/>
        <v>9634.3999999999996</v>
      </c>
      <c r="AE547" s="31">
        <f t="shared" si="1557"/>
        <v>9634.3999999999996</v>
      </c>
      <c r="AF547" s="31">
        <f t="shared" si="1558"/>
        <v>9634.3999999999996</v>
      </c>
      <c r="AG547" s="31"/>
      <c r="AH547" s="31"/>
      <c r="AI547" s="31"/>
      <c r="AJ547" s="31">
        <f t="shared" si="1559"/>
        <v>9634.3999999999996</v>
      </c>
      <c r="AK547" s="31">
        <f t="shared" si="1560"/>
        <v>9634.3999999999996</v>
      </c>
      <c r="AL547" s="31">
        <f t="shared" si="1561"/>
        <v>9634.3999999999996</v>
      </c>
      <c r="AM547" s="31"/>
      <c r="AN547" s="31"/>
      <c r="AO547" s="31"/>
      <c r="AP547" s="31">
        <f t="shared" si="1562"/>
        <v>9634.3999999999996</v>
      </c>
      <c r="AQ547" s="31">
        <f t="shared" si="1563"/>
        <v>9634.3999999999996</v>
      </c>
      <c r="AR547" s="31">
        <f t="shared" si="1564"/>
        <v>9634.3999999999996</v>
      </c>
      <c r="AS547" s="31"/>
      <c r="AT547" s="31"/>
      <c r="AU547" s="31"/>
      <c r="AV547" s="31">
        <f t="shared" si="1565"/>
        <v>9634.3999999999996</v>
      </c>
      <c r="AW547" s="31">
        <f t="shared" si="1566"/>
        <v>9634.3999999999996</v>
      </c>
      <c r="AX547" s="31">
        <f t="shared" si="1567"/>
        <v>9634.3999999999996</v>
      </c>
      <c r="AY547" s="31"/>
      <c r="AZ547" s="31"/>
      <c r="BA547" s="31"/>
      <c r="BB547" s="31">
        <f t="shared" si="1568"/>
        <v>9634.3999999999996</v>
      </c>
      <c r="BC547" s="31">
        <f t="shared" si="1569"/>
        <v>9634.3999999999996</v>
      </c>
      <c r="BD547" s="31">
        <f t="shared" si="1570"/>
        <v>9634.3999999999996</v>
      </c>
      <c r="BE547" s="31"/>
      <c r="BF547" s="31"/>
      <c r="BG547" s="31"/>
      <c r="BH547" s="31">
        <f t="shared" si="1571"/>
        <v>9634.3999999999996</v>
      </c>
      <c r="BI547" s="31">
        <f t="shared" si="1572"/>
        <v>9634.3999999999996</v>
      </c>
      <c r="BJ547" s="31">
        <f t="shared" si="1573"/>
        <v>9634.3999999999996</v>
      </c>
      <c r="BK547" s="31"/>
      <c r="BL547" s="31"/>
      <c r="BM547" s="31"/>
      <c r="BN547" s="31">
        <f t="shared" si="1574"/>
        <v>9634.3999999999996</v>
      </c>
      <c r="BO547" s="31">
        <f t="shared" si="1575"/>
        <v>9634.3999999999996</v>
      </c>
      <c r="BP547" s="31">
        <f t="shared" si="1576"/>
        <v>9634.3999999999996</v>
      </c>
      <c r="BQ547" s="31"/>
      <c r="BR547" s="31"/>
      <c r="BS547" s="31">
        <f t="shared" si="1577"/>
        <v>9634.3999999999996</v>
      </c>
      <c r="BT547" s="31">
        <f t="shared" si="1578"/>
        <v>9634.3999999999996</v>
      </c>
      <c r="BU547" s="31">
        <f t="shared" si="1579"/>
        <v>9634.3999999999996</v>
      </c>
      <c r="BV547" s="31"/>
      <c r="BW547" s="31"/>
      <c r="BX547" s="31">
        <f t="shared" si="1580"/>
        <v>9634.3999999999996</v>
      </c>
      <c r="BY547" s="31">
        <f t="shared" si="1581"/>
        <v>9634.3999999999996</v>
      </c>
      <c r="BZ547" s="31">
        <f t="shared" si="1582"/>
        <v>9634.3999999999996</v>
      </c>
      <c r="CA547" s="31"/>
      <c r="CB547" s="31"/>
      <c r="CC547" s="31"/>
      <c r="CD547" s="31">
        <f t="shared" si="1503"/>
        <v>9634.3999999999996</v>
      </c>
      <c r="CE547" s="31">
        <f t="shared" si="1504"/>
        <v>9634.3999999999996</v>
      </c>
      <c r="CF547" s="31">
        <f t="shared" si="1505"/>
        <v>9634.3999999999996</v>
      </c>
      <c r="CG547" s="31"/>
      <c r="CH547" s="24"/>
      <c r="CI547" s="40"/>
    </row>
    <row r="548" s="26" customFormat="1" ht="43.75">
      <c r="A548" s="27" t="s">
        <v>346</v>
      </c>
      <c r="B548" s="28"/>
      <c r="C548" s="27"/>
      <c r="D548" s="27"/>
      <c r="E548" s="29" t="s">
        <v>347</v>
      </c>
      <c r="F548" s="30">
        <f>F549+F610+F624+F647</f>
        <v>533784.40000000002</v>
      </c>
      <c r="G548" s="30">
        <f>G549+G610+G624+G647</f>
        <v>639509.10000000009</v>
      </c>
      <c r="H548" s="30">
        <f>H549+H610+H624+H647</f>
        <v>603491.5</v>
      </c>
      <c r="I548" s="30">
        <f>I549+I610+I624+I647</f>
        <v>0</v>
      </c>
      <c r="J548" s="30">
        <f>J549+J610+J624+J647</f>
        <v>0</v>
      </c>
      <c r="K548" s="30">
        <f>K549+K610+K624+K647</f>
        <v>0</v>
      </c>
      <c r="L548" s="30">
        <f t="shared" si="1547"/>
        <v>533784.40000000002</v>
      </c>
      <c r="M548" s="30">
        <f t="shared" si="1548"/>
        <v>639509.10000000009</v>
      </c>
      <c r="N548" s="30">
        <f t="shared" si="1549"/>
        <v>603491.5</v>
      </c>
      <c r="O548" s="30">
        <f>O549+O610+O624+O647</f>
        <v>250</v>
      </c>
      <c r="P548" s="30">
        <f>P549+P610+P624+P647</f>
        <v>0</v>
      </c>
      <c r="Q548" s="30">
        <f>Q549+Q610+Q624+Q647</f>
        <v>0</v>
      </c>
      <c r="R548" s="30">
        <f t="shared" si="1550"/>
        <v>534034.40000000002</v>
      </c>
      <c r="S548" s="30">
        <f t="shared" si="1551"/>
        <v>639509.10000000009</v>
      </c>
      <c r="T548" s="30">
        <f t="shared" si="1552"/>
        <v>603491.5</v>
      </c>
      <c r="U548" s="30">
        <f>U549+U610+U624+U647</f>
        <v>0</v>
      </c>
      <c r="V548" s="30">
        <f>V549+V610+V624+V647</f>
        <v>0</v>
      </c>
      <c r="W548" s="30">
        <f>W549+W610+W624+W647</f>
        <v>0</v>
      </c>
      <c r="X548" s="30">
        <f t="shared" si="1553"/>
        <v>534034.40000000002</v>
      </c>
      <c r="Y548" s="30">
        <f t="shared" si="1554"/>
        <v>639509.10000000009</v>
      </c>
      <c r="Z548" s="30">
        <f t="shared" si="1555"/>
        <v>603491.5</v>
      </c>
      <c r="AA548" s="30">
        <f>AA549+AA610+AA624+AA647</f>
        <v>0</v>
      </c>
      <c r="AB548" s="30">
        <f>AB549+AB610+AB624+AB647</f>
        <v>0</v>
      </c>
      <c r="AC548" s="30">
        <f>AC549+AC610+AC624+AC647</f>
        <v>0</v>
      </c>
      <c r="AD548" s="30">
        <f t="shared" si="1556"/>
        <v>534034.40000000002</v>
      </c>
      <c r="AE548" s="30">
        <f t="shared" si="1557"/>
        <v>639509.10000000009</v>
      </c>
      <c r="AF548" s="30">
        <f t="shared" si="1558"/>
        <v>603491.5</v>
      </c>
      <c r="AG548" s="30">
        <f>AG549+AG610+AG624+AG647</f>
        <v>0</v>
      </c>
      <c r="AH548" s="30">
        <f>AH549+AH610+AH624+AH647</f>
        <v>0</v>
      </c>
      <c r="AI548" s="30">
        <f>AI549+AI610+AI624+AI647</f>
        <v>0</v>
      </c>
      <c r="AJ548" s="30">
        <f t="shared" si="1559"/>
        <v>534034.40000000002</v>
      </c>
      <c r="AK548" s="30">
        <f t="shared" si="1560"/>
        <v>639509.10000000009</v>
      </c>
      <c r="AL548" s="30">
        <f t="shared" si="1561"/>
        <v>603491.5</v>
      </c>
      <c r="AM548" s="30">
        <f>AM549+AM610+AM624+AM647</f>
        <v>2094.5360000000005</v>
      </c>
      <c r="AN548" s="30">
        <f>AN549+AN610+AN624+AN647</f>
        <v>0</v>
      </c>
      <c r="AO548" s="30">
        <f>AO549+AO610+AO624+AO647</f>
        <v>0</v>
      </c>
      <c r="AP548" s="30">
        <f t="shared" si="1562"/>
        <v>536128.93599999999</v>
      </c>
      <c r="AQ548" s="30">
        <f t="shared" si="1563"/>
        <v>639509.10000000009</v>
      </c>
      <c r="AR548" s="30">
        <f t="shared" si="1564"/>
        <v>603491.5</v>
      </c>
      <c r="AS548" s="30">
        <f>AS549+AS610+AS624+AS647</f>
        <v>0</v>
      </c>
      <c r="AT548" s="30">
        <f>AT549+AT610+AT624+AT647</f>
        <v>0</v>
      </c>
      <c r="AU548" s="30">
        <f>AU549+AU610+AU624+AU647</f>
        <v>0</v>
      </c>
      <c r="AV548" s="30">
        <f t="shared" si="1565"/>
        <v>536128.93599999999</v>
      </c>
      <c r="AW548" s="30">
        <f t="shared" si="1566"/>
        <v>639509.10000000009</v>
      </c>
      <c r="AX548" s="30">
        <f t="shared" si="1567"/>
        <v>603491.5</v>
      </c>
      <c r="AY548" s="30">
        <f>AY549+AY610+AY624+AY647</f>
        <v>4745.3999999999996</v>
      </c>
      <c r="AZ548" s="30">
        <f>AZ549+AZ610+AZ624+AZ647</f>
        <v>0</v>
      </c>
      <c r="BA548" s="30">
        <f>BA549+BA610+BA624+BA647</f>
        <v>0</v>
      </c>
      <c r="BB548" s="30">
        <f t="shared" si="1568"/>
        <v>540874.33600000001</v>
      </c>
      <c r="BC548" s="30">
        <f t="shared" si="1569"/>
        <v>639509.10000000009</v>
      </c>
      <c r="BD548" s="30">
        <f t="shared" si="1570"/>
        <v>603491.5</v>
      </c>
      <c r="BE548" s="30">
        <f>BE549+BE610+BE624+BE647</f>
        <v>-1593.6129999999998</v>
      </c>
      <c r="BF548" s="30">
        <f>BF549+BF610+BF624+BF647</f>
        <v>0</v>
      </c>
      <c r="BG548" s="30">
        <f>BG549+BG610+BG624+BG647</f>
        <v>0</v>
      </c>
      <c r="BH548" s="30">
        <f t="shared" si="1571"/>
        <v>539280.723</v>
      </c>
      <c r="BI548" s="30">
        <f t="shared" si="1572"/>
        <v>639509.10000000009</v>
      </c>
      <c r="BJ548" s="30">
        <f t="shared" si="1573"/>
        <v>603491.5</v>
      </c>
      <c r="BK548" s="30">
        <f>BK549+BK610+BK624+BK647</f>
        <v>0</v>
      </c>
      <c r="BL548" s="30">
        <f>BL549+BL610+BL624+BL647</f>
        <v>0</v>
      </c>
      <c r="BM548" s="30">
        <f>BM549+BM610+BM624+BM647</f>
        <v>0</v>
      </c>
      <c r="BN548" s="30">
        <f t="shared" si="1574"/>
        <v>539280.723</v>
      </c>
      <c r="BO548" s="30">
        <f t="shared" si="1575"/>
        <v>639509.10000000009</v>
      </c>
      <c r="BP548" s="30">
        <f t="shared" si="1576"/>
        <v>603491.5</v>
      </c>
      <c r="BQ548" s="30">
        <f>BQ549+BQ610+BQ624+BQ647</f>
        <v>0</v>
      </c>
      <c r="BR548" s="30">
        <f>BR549+BR610+BR624+BR647</f>
        <v>0</v>
      </c>
      <c r="BS548" s="31">
        <f t="shared" si="1577"/>
        <v>539280.723</v>
      </c>
      <c r="BT548" s="31">
        <f t="shared" si="1578"/>
        <v>639509.10000000009</v>
      </c>
      <c r="BU548" s="31">
        <f t="shared" si="1579"/>
        <v>603491.5</v>
      </c>
      <c r="BV548" s="30">
        <f>BV549+BV610+BV624+BV647</f>
        <v>0</v>
      </c>
      <c r="BW548" s="30">
        <f>BW549+BW610+BW624+BW647</f>
        <v>0</v>
      </c>
      <c r="BX548" s="30">
        <f t="shared" si="1580"/>
        <v>539280.723</v>
      </c>
      <c r="BY548" s="30">
        <f t="shared" si="1581"/>
        <v>639509.10000000009</v>
      </c>
      <c r="BZ548" s="30">
        <f t="shared" si="1582"/>
        <v>603491.5</v>
      </c>
      <c r="CA548" s="30">
        <f>CA549+CA610+CA624+CA647</f>
        <v>-3469.9429999999993</v>
      </c>
      <c r="CB548" s="30">
        <f>CB549+CB610+CB624+CB647</f>
        <v>0</v>
      </c>
      <c r="CC548" s="30">
        <f>CC549+CC610+CC624+CC647</f>
        <v>0</v>
      </c>
      <c r="CD548" s="30">
        <f t="shared" si="1503"/>
        <v>535810.78000000003</v>
      </c>
      <c r="CE548" s="30">
        <f t="shared" si="1504"/>
        <v>639509.10000000009</v>
      </c>
      <c r="CF548" s="30">
        <f t="shared" si="1505"/>
        <v>603491.5</v>
      </c>
      <c r="CG548" s="30">
        <f>CG549+CG610+CG624+CG647</f>
        <v>0</v>
      </c>
      <c r="CH548" s="24"/>
      <c r="CI548" s="40"/>
      <c r="CJ548" s="26" t="s">
        <v>26</v>
      </c>
    </row>
    <row r="549" s="33" customFormat="1" ht="57.700000000000003">
      <c r="A549" s="34" t="s">
        <v>348</v>
      </c>
      <c r="B549" s="35"/>
      <c r="C549" s="34"/>
      <c r="D549" s="34"/>
      <c r="E549" s="36" t="s">
        <v>349</v>
      </c>
      <c r="F549" s="37">
        <f>F550+F594</f>
        <v>133380.20000000001</v>
      </c>
      <c r="G549" s="37">
        <f>G550+G594</f>
        <v>219397.80000000002</v>
      </c>
      <c r="H549" s="37">
        <f>H550+H594</f>
        <v>183380.20000000001</v>
      </c>
      <c r="I549" s="37">
        <f>I550+I594</f>
        <v>0</v>
      </c>
      <c r="J549" s="37">
        <f>J550+J594</f>
        <v>0</v>
      </c>
      <c r="K549" s="37">
        <f>K550+K594</f>
        <v>0</v>
      </c>
      <c r="L549" s="37">
        <f t="shared" si="1547"/>
        <v>133380.20000000001</v>
      </c>
      <c r="M549" s="37">
        <f t="shared" si="1548"/>
        <v>219397.80000000002</v>
      </c>
      <c r="N549" s="37">
        <f t="shared" si="1549"/>
        <v>183380.20000000001</v>
      </c>
      <c r="O549" s="37">
        <f>O550+O594</f>
        <v>250</v>
      </c>
      <c r="P549" s="37">
        <f>P550+P594</f>
        <v>0</v>
      </c>
      <c r="Q549" s="37">
        <f>Q550+Q594</f>
        <v>0</v>
      </c>
      <c r="R549" s="37">
        <f t="shared" si="1550"/>
        <v>133630.20000000001</v>
      </c>
      <c r="S549" s="37">
        <f t="shared" si="1551"/>
        <v>219397.80000000002</v>
      </c>
      <c r="T549" s="37">
        <f t="shared" si="1552"/>
        <v>183380.20000000001</v>
      </c>
      <c r="U549" s="37">
        <f>U550+U594</f>
        <v>0</v>
      </c>
      <c r="V549" s="37">
        <f>V550+V594</f>
        <v>0</v>
      </c>
      <c r="W549" s="37">
        <f>W550+W594</f>
        <v>0</v>
      </c>
      <c r="X549" s="37">
        <f t="shared" si="1553"/>
        <v>133630.20000000001</v>
      </c>
      <c r="Y549" s="37">
        <f t="shared" si="1554"/>
        <v>219397.80000000002</v>
      </c>
      <c r="Z549" s="37">
        <f t="shared" si="1555"/>
        <v>183380.20000000001</v>
      </c>
      <c r="AA549" s="37">
        <f>AA550+AA594</f>
        <v>0</v>
      </c>
      <c r="AB549" s="37">
        <f>AB550+AB594</f>
        <v>0</v>
      </c>
      <c r="AC549" s="37">
        <f>AC550+AC594</f>
        <v>0</v>
      </c>
      <c r="AD549" s="37">
        <f t="shared" si="1556"/>
        <v>133630.20000000001</v>
      </c>
      <c r="AE549" s="37">
        <f t="shared" si="1557"/>
        <v>219397.80000000002</v>
      </c>
      <c r="AF549" s="37">
        <f t="shared" si="1558"/>
        <v>183380.20000000001</v>
      </c>
      <c r="AG549" s="37">
        <f>AG550+AG594</f>
        <v>0</v>
      </c>
      <c r="AH549" s="37">
        <f>AH550+AH594</f>
        <v>0</v>
      </c>
      <c r="AI549" s="37">
        <f>AI550+AI594</f>
        <v>0</v>
      </c>
      <c r="AJ549" s="37">
        <f t="shared" si="1559"/>
        <v>133630.20000000001</v>
      </c>
      <c r="AK549" s="37">
        <f t="shared" si="1560"/>
        <v>219397.80000000002</v>
      </c>
      <c r="AL549" s="37">
        <f t="shared" si="1561"/>
        <v>183380.20000000001</v>
      </c>
      <c r="AM549" s="37">
        <f>AM550+AM594</f>
        <v>2094.5360000000005</v>
      </c>
      <c r="AN549" s="37">
        <f>AN550+AN594</f>
        <v>0</v>
      </c>
      <c r="AO549" s="37">
        <f>AO550+AO594</f>
        <v>0</v>
      </c>
      <c r="AP549" s="37">
        <f t="shared" si="1562"/>
        <v>135724.736</v>
      </c>
      <c r="AQ549" s="37">
        <f t="shared" si="1563"/>
        <v>219397.80000000002</v>
      </c>
      <c r="AR549" s="37">
        <f t="shared" si="1564"/>
        <v>183380.20000000001</v>
      </c>
      <c r="AS549" s="37">
        <f>AS550+AS594</f>
        <v>0</v>
      </c>
      <c r="AT549" s="37">
        <f>AT550+AT594</f>
        <v>0</v>
      </c>
      <c r="AU549" s="37">
        <f>AU550+AU594</f>
        <v>0</v>
      </c>
      <c r="AV549" s="37">
        <f t="shared" si="1565"/>
        <v>135724.736</v>
      </c>
      <c r="AW549" s="37">
        <f t="shared" si="1566"/>
        <v>219397.80000000002</v>
      </c>
      <c r="AX549" s="37">
        <f t="shared" si="1567"/>
        <v>183380.20000000001</v>
      </c>
      <c r="AY549" s="37">
        <f>AY550+AY594</f>
        <v>3646.4149999999995</v>
      </c>
      <c r="AZ549" s="37">
        <f>AZ550+AZ594</f>
        <v>0</v>
      </c>
      <c r="BA549" s="37">
        <f>BA550+BA594</f>
        <v>0</v>
      </c>
      <c r="BB549" s="37">
        <f t="shared" si="1568"/>
        <v>139371.15100000001</v>
      </c>
      <c r="BC549" s="37">
        <f t="shared" si="1569"/>
        <v>219397.80000000002</v>
      </c>
      <c r="BD549" s="37">
        <f t="shared" si="1570"/>
        <v>183380.20000000001</v>
      </c>
      <c r="BE549" s="37">
        <f>BE550+BE594</f>
        <v>-1593.6129999999998</v>
      </c>
      <c r="BF549" s="37">
        <f>BF550+BF594</f>
        <v>0</v>
      </c>
      <c r="BG549" s="37">
        <f>BG550+BG594</f>
        <v>0</v>
      </c>
      <c r="BH549" s="37">
        <f t="shared" si="1571"/>
        <v>137777.538</v>
      </c>
      <c r="BI549" s="37">
        <f t="shared" si="1572"/>
        <v>219397.80000000002</v>
      </c>
      <c r="BJ549" s="37">
        <f t="shared" si="1573"/>
        <v>183380.20000000001</v>
      </c>
      <c r="BK549" s="37">
        <f>BK550+BK594</f>
        <v>0</v>
      </c>
      <c r="BL549" s="37">
        <f>BL550+BL594</f>
        <v>0</v>
      </c>
      <c r="BM549" s="37">
        <f>BM550+BM594</f>
        <v>0</v>
      </c>
      <c r="BN549" s="37">
        <f t="shared" si="1574"/>
        <v>137777.538</v>
      </c>
      <c r="BO549" s="37">
        <f t="shared" si="1575"/>
        <v>219397.80000000002</v>
      </c>
      <c r="BP549" s="37">
        <f t="shared" si="1576"/>
        <v>183380.20000000001</v>
      </c>
      <c r="BQ549" s="37">
        <f>BQ550+BQ594</f>
        <v>0</v>
      </c>
      <c r="BR549" s="37">
        <f>BR550+BR594</f>
        <v>0</v>
      </c>
      <c r="BS549" s="31">
        <f t="shared" si="1577"/>
        <v>137777.538</v>
      </c>
      <c r="BT549" s="31">
        <f t="shared" si="1578"/>
        <v>219397.80000000002</v>
      </c>
      <c r="BU549" s="31">
        <f t="shared" si="1579"/>
        <v>183380.20000000001</v>
      </c>
      <c r="BV549" s="37">
        <f>BV550+BV594</f>
        <v>0</v>
      </c>
      <c r="BW549" s="37">
        <f>BW550+BW594</f>
        <v>0</v>
      </c>
      <c r="BX549" s="37">
        <f t="shared" si="1580"/>
        <v>137777.538</v>
      </c>
      <c r="BY549" s="37">
        <f t="shared" si="1581"/>
        <v>219397.80000000002</v>
      </c>
      <c r="BZ549" s="37">
        <f t="shared" si="1582"/>
        <v>183380.20000000001</v>
      </c>
      <c r="CA549" s="37">
        <f>CA550+CA594</f>
        <v>-1575.3449999999998</v>
      </c>
      <c r="CB549" s="37">
        <f>CB550+CB594</f>
        <v>0</v>
      </c>
      <c r="CC549" s="37">
        <f>CC550+CC594</f>
        <v>0</v>
      </c>
      <c r="CD549" s="37">
        <f t="shared" si="1503"/>
        <v>136202.193</v>
      </c>
      <c r="CE549" s="37">
        <f t="shared" si="1504"/>
        <v>219397.80000000002</v>
      </c>
      <c r="CF549" s="37">
        <f t="shared" si="1505"/>
        <v>183380.20000000001</v>
      </c>
      <c r="CG549" s="37">
        <f>CG550+CG594</f>
        <v>0</v>
      </c>
      <c r="CH549" s="24"/>
      <c r="CI549" s="38"/>
      <c r="CK549" s="33" t="s">
        <v>27</v>
      </c>
    </row>
    <row r="550" ht="43.75">
      <c r="A550" s="16" t="s">
        <v>350</v>
      </c>
      <c r="B550" s="17"/>
      <c r="C550" s="16"/>
      <c r="D550" s="16"/>
      <c r="E550" s="39" t="s">
        <v>351</v>
      </c>
      <c r="F550" s="31">
        <f>F551+F559+F566+F573+F581+F585+F577</f>
        <v>129429.5</v>
      </c>
      <c r="G550" s="31">
        <f>G551+G559+G566+G573+G581+G585+G577</f>
        <v>215447.10000000001</v>
      </c>
      <c r="H550" s="31">
        <f>H551+H559+H566+H573+H581+H585+H577</f>
        <v>179429.5</v>
      </c>
      <c r="I550" s="31">
        <f>I551+I559+I566+I573+I581+I585+I577</f>
        <v>0</v>
      </c>
      <c r="J550" s="31">
        <f>J551+J559+J566+J573+J581+J585+J577</f>
        <v>0</v>
      </c>
      <c r="K550" s="31">
        <f>K551+K559+K566+K573+K581+K585+K577</f>
        <v>0</v>
      </c>
      <c r="L550" s="31">
        <f t="shared" si="1547"/>
        <v>129429.5</v>
      </c>
      <c r="M550" s="31">
        <f t="shared" si="1548"/>
        <v>215447.10000000001</v>
      </c>
      <c r="N550" s="31">
        <f t="shared" si="1549"/>
        <v>179429.5</v>
      </c>
      <c r="O550" s="31">
        <f>O551+O559+O566+O573+O581+O585+O577</f>
        <v>250</v>
      </c>
      <c r="P550" s="31">
        <f>P551+P559+P566+P573+P581+P585+P577</f>
        <v>0</v>
      </c>
      <c r="Q550" s="31">
        <f>Q551+Q559+Q566+Q573+Q581+Q585+Q577</f>
        <v>0</v>
      </c>
      <c r="R550" s="31">
        <f t="shared" si="1550"/>
        <v>129679.5</v>
      </c>
      <c r="S550" s="31">
        <f t="shared" si="1551"/>
        <v>215447.10000000001</v>
      </c>
      <c r="T550" s="31">
        <f t="shared" si="1552"/>
        <v>179429.5</v>
      </c>
      <c r="U550" s="31">
        <f>U551+U559+U566+U573+U581+U585+U577</f>
        <v>0</v>
      </c>
      <c r="V550" s="31">
        <f>V551+V559+V566+V573+V581+V585+V577</f>
        <v>0</v>
      </c>
      <c r="W550" s="31">
        <f>W551+W559+W566+W573+W581+W585+W577</f>
        <v>0</v>
      </c>
      <c r="X550" s="31">
        <f t="shared" si="1553"/>
        <v>129679.5</v>
      </c>
      <c r="Y550" s="31">
        <f t="shared" si="1554"/>
        <v>215447.10000000001</v>
      </c>
      <c r="Z550" s="31">
        <f t="shared" si="1555"/>
        <v>179429.5</v>
      </c>
      <c r="AA550" s="31">
        <f>AA551+AA559+AA566+AA573+AA581+AA585+AA577</f>
        <v>0</v>
      </c>
      <c r="AB550" s="31">
        <f>AB551+AB559+AB566+AB573+AB581+AB585+AB577</f>
        <v>0</v>
      </c>
      <c r="AC550" s="31">
        <f>AC551+AC559+AC566+AC573+AC581+AC585+AC577</f>
        <v>0</v>
      </c>
      <c r="AD550" s="31">
        <f t="shared" si="1556"/>
        <v>129679.5</v>
      </c>
      <c r="AE550" s="31">
        <f t="shared" si="1557"/>
        <v>215447.10000000001</v>
      </c>
      <c r="AF550" s="31">
        <f t="shared" si="1558"/>
        <v>179429.5</v>
      </c>
      <c r="AG550" s="31">
        <f>AG551+AG559+AG566+AG573+AG581+AG585+AG577</f>
        <v>0</v>
      </c>
      <c r="AH550" s="31">
        <f>AH551+AH559+AH566+AH573+AH581+AH585+AH577</f>
        <v>0</v>
      </c>
      <c r="AI550" s="31">
        <f>AI551+AI559+AI566+AI573+AI581+AI585+AI577</f>
        <v>0</v>
      </c>
      <c r="AJ550" s="31">
        <f t="shared" si="1559"/>
        <v>129679.5</v>
      </c>
      <c r="AK550" s="31">
        <f t="shared" si="1560"/>
        <v>215447.10000000001</v>
      </c>
      <c r="AL550" s="31">
        <f t="shared" si="1561"/>
        <v>179429.5</v>
      </c>
      <c r="AM550" s="31">
        <f>AM551+AM559+AM566+AM573+AM581+AM585+AM577</f>
        <v>2019.5360000000005</v>
      </c>
      <c r="AN550" s="31">
        <f>AN551+AN559+AN566+AN573+AN581+AN585+AN577</f>
        <v>0</v>
      </c>
      <c r="AO550" s="31">
        <f>AO551+AO559+AO566+AO573+AO581+AO585+AO577</f>
        <v>0</v>
      </c>
      <c r="AP550" s="31">
        <f t="shared" si="1562"/>
        <v>131699.03599999999</v>
      </c>
      <c r="AQ550" s="31">
        <f t="shared" si="1563"/>
        <v>215447.10000000001</v>
      </c>
      <c r="AR550" s="31">
        <f t="shared" si="1564"/>
        <v>179429.5</v>
      </c>
      <c r="AS550" s="31">
        <f>AS551+AS559+AS566+AS573+AS581+AS585+AS577</f>
        <v>0</v>
      </c>
      <c r="AT550" s="31">
        <f>AT551+AT559+AT566+AT573+AT581+AT585+AT577</f>
        <v>0</v>
      </c>
      <c r="AU550" s="31">
        <f>AU551+AU559+AU566+AU573+AU581+AU585+AU577</f>
        <v>0</v>
      </c>
      <c r="AV550" s="31">
        <f t="shared" si="1565"/>
        <v>131699.03599999999</v>
      </c>
      <c r="AW550" s="31">
        <f t="shared" si="1566"/>
        <v>215447.10000000001</v>
      </c>
      <c r="AX550" s="31">
        <f t="shared" si="1567"/>
        <v>179429.5</v>
      </c>
      <c r="AY550" s="31">
        <f>AY551+AY559+AY566+AY573+AY581+AY585+AY577</f>
        <v>-890.22499999999991</v>
      </c>
      <c r="AZ550" s="31">
        <f>AZ551+AZ559+AZ566+AZ573+AZ581+AZ585+AZ577</f>
        <v>0</v>
      </c>
      <c r="BA550" s="31">
        <f>BA551+BA559+BA566+BA573+BA581+BA585+BA577</f>
        <v>0</v>
      </c>
      <c r="BB550" s="31">
        <f t="shared" si="1568"/>
        <v>130808.81099999999</v>
      </c>
      <c r="BC550" s="31">
        <f t="shared" si="1569"/>
        <v>215447.10000000001</v>
      </c>
      <c r="BD550" s="31">
        <f t="shared" si="1570"/>
        <v>179429.5</v>
      </c>
      <c r="BE550" s="31">
        <f>BE551+BE559+BE566+BE573+BE581+BE585+BE577+BE555</f>
        <v>3151.7869999999998</v>
      </c>
      <c r="BF550" s="31">
        <f>BF551+BF559+BF566+BF573+BF581+BF585+BF577+BF555</f>
        <v>0</v>
      </c>
      <c r="BG550" s="31">
        <f>BG551+BG559+BG566+BG573+BG581+BG585+BG577+BG555</f>
        <v>0</v>
      </c>
      <c r="BH550" s="31">
        <f t="shared" si="1571"/>
        <v>133960.598</v>
      </c>
      <c r="BI550" s="31">
        <f t="shared" si="1572"/>
        <v>215447.10000000001</v>
      </c>
      <c r="BJ550" s="31">
        <f t="shared" si="1573"/>
        <v>179429.5</v>
      </c>
      <c r="BK550" s="31">
        <f>BK551+BK559+BK566+BK573+BK581+BK585+BK577+BK555</f>
        <v>-324.60000000000002</v>
      </c>
      <c r="BL550" s="31">
        <f>BL551+BL559+BL566+BL573+BL581+BL585+BL577+BL555</f>
        <v>0</v>
      </c>
      <c r="BM550" s="31">
        <f>BM551+BM559+BM566+BM573+BM581+BM585+BM577+BM555</f>
        <v>0</v>
      </c>
      <c r="BN550" s="31">
        <f t="shared" si="1574"/>
        <v>133635.99799999999</v>
      </c>
      <c r="BO550" s="31">
        <f t="shared" si="1575"/>
        <v>215447.10000000001</v>
      </c>
      <c r="BP550" s="31">
        <f t="shared" si="1576"/>
        <v>179429.5</v>
      </c>
      <c r="BQ550" s="31">
        <f>BQ551+BQ559+BQ566+BQ573+BQ581+BQ585+BQ577+BQ555</f>
        <v>0</v>
      </c>
      <c r="BR550" s="31">
        <f>BR551+BR559+BR566+BR573+BR581+BR585+BR577+BR555</f>
        <v>0</v>
      </c>
      <c r="BS550" s="31">
        <f t="shared" si="1577"/>
        <v>133635.99799999999</v>
      </c>
      <c r="BT550" s="31">
        <f t="shared" si="1578"/>
        <v>215447.10000000001</v>
      </c>
      <c r="BU550" s="31">
        <f t="shared" si="1579"/>
        <v>179429.5</v>
      </c>
      <c r="BV550" s="31">
        <f>BV551+BV559+BV566+BV573+BV581+BV585+BV577+BV555</f>
        <v>0</v>
      </c>
      <c r="BW550" s="31">
        <f>BW551+BW559+BW566+BW573+BW581+BW585+BW577+BW555</f>
        <v>0</v>
      </c>
      <c r="BX550" s="31">
        <f t="shared" si="1580"/>
        <v>133635.99799999999</v>
      </c>
      <c r="BY550" s="31">
        <f t="shared" si="1581"/>
        <v>215447.10000000001</v>
      </c>
      <c r="BZ550" s="31">
        <f t="shared" si="1582"/>
        <v>179429.5</v>
      </c>
      <c r="CA550" s="31">
        <f>CA551+CA559+CA566+CA573+CA581+CA585+CA577+CA555</f>
        <v>-1575.3449999999998</v>
      </c>
      <c r="CB550" s="31">
        <f>CB551+CB559+CB566+CB573+CB581+CB585+CB577+CB555</f>
        <v>0</v>
      </c>
      <c r="CC550" s="31">
        <f>CC551+CC559+CC566+CC573+CC581+CC585+CC577+CC555</f>
        <v>0</v>
      </c>
      <c r="CD550" s="31">
        <f t="shared" si="1503"/>
        <v>132060.65299999999</v>
      </c>
      <c r="CE550" s="31">
        <f t="shared" si="1504"/>
        <v>215447.10000000001</v>
      </c>
      <c r="CF550" s="31">
        <f t="shared" si="1505"/>
        <v>179429.5</v>
      </c>
      <c r="CG550" s="31">
        <f>CG551+CG559+CG566+CG573+CG581+CG585+CG577+CG555</f>
        <v>0</v>
      </c>
      <c r="CH550" s="24"/>
      <c r="CI550" s="40"/>
      <c r="CL550" s="1" t="s">
        <v>28</v>
      </c>
    </row>
    <row r="551" ht="43.75">
      <c r="A551" s="16" t="s">
        <v>352</v>
      </c>
      <c r="B551" s="17"/>
      <c r="C551" s="16"/>
      <c r="D551" s="16"/>
      <c r="E551" s="39" t="s">
        <v>353</v>
      </c>
      <c r="F551" s="31">
        <f t="shared" ref="F551:F553" si="1624">F552</f>
        <v>1297.2</v>
      </c>
      <c r="G551" s="31">
        <f t="shared" ref="G551:G553" si="1625">G552</f>
        <v>37314.800000000003</v>
      </c>
      <c r="H551" s="31">
        <f t="shared" ref="H551:H553" si="1626">H552</f>
        <v>1297.2</v>
      </c>
      <c r="I551" s="31">
        <f t="shared" ref="I551:I553" si="1627">I552</f>
        <v>0</v>
      </c>
      <c r="J551" s="31">
        <f t="shared" ref="J551:J553" si="1628">J552</f>
        <v>0</v>
      </c>
      <c r="K551" s="31">
        <f t="shared" ref="K551:K553" si="1629">K552</f>
        <v>0</v>
      </c>
      <c r="L551" s="31">
        <f t="shared" si="1547"/>
        <v>1297.2</v>
      </c>
      <c r="M551" s="31">
        <f t="shared" si="1548"/>
        <v>37314.800000000003</v>
      </c>
      <c r="N551" s="31">
        <f t="shared" si="1549"/>
        <v>1297.2</v>
      </c>
      <c r="O551" s="31">
        <f t="shared" ref="O551:O553" si="1630">O552</f>
        <v>0</v>
      </c>
      <c r="P551" s="31">
        <f t="shared" ref="P551:P553" si="1631">P552</f>
        <v>0</v>
      </c>
      <c r="Q551" s="31">
        <f t="shared" ref="Q551:Q553" si="1632">Q552</f>
        <v>0</v>
      </c>
      <c r="R551" s="31">
        <f t="shared" si="1550"/>
        <v>1297.2</v>
      </c>
      <c r="S551" s="31">
        <f t="shared" si="1551"/>
        <v>37314.800000000003</v>
      </c>
      <c r="T551" s="31">
        <f t="shared" si="1552"/>
        <v>1297.2</v>
      </c>
      <c r="U551" s="31">
        <f t="shared" ref="U551:U553" si="1633">U552</f>
        <v>0</v>
      </c>
      <c r="V551" s="31">
        <f t="shared" ref="V551:V553" si="1634">V552</f>
        <v>0</v>
      </c>
      <c r="W551" s="31">
        <f t="shared" ref="W551:W553" si="1635">W552</f>
        <v>0</v>
      </c>
      <c r="X551" s="31">
        <f t="shared" si="1553"/>
        <v>1297.2</v>
      </c>
      <c r="Y551" s="31">
        <f t="shared" si="1554"/>
        <v>37314.800000000003</v>
      </c>
      <c r="Z551" s="31">
        <f t="shared" si="1555"/>
        <v>1297.2</v>
      </c>
      <c r="AA551" s="31">
        <f t="shared" ref="AA551:AA553" si="1636">AA552</f>
        <v>0</v>
      </c>
      <c r="AB551" s="31">
        <f t="shared" ref="AB551:AB553" si="1637">AB552</f>
        <v>0</v>
      </c>
      <c r="AC551" s="31">
        <f t="shared" ref="AC551:AC553" si="1638">AC552</f>
        <v>0</v>
      </c>
      <c r="AD551" s="31">
        <f t="shared" si="1556"/>
        <v>1297.2</v>
      </c>
      <c r="AE551" s="31">
        <f t="shared" si="1557"/>
        <v>37314.800000000003</v>
      </c>
      <c r="AF551" s="31">
        <f t="shared" si="1558"/>
        <v>1297.2</v>
      </c>
      <c r="AG551" s="31">
        <f t="shared" ref="AG551:AG553" si="1639">AG552</f>
        <v>0</v>
      </c>
      <c r="AH551" s="31">
        <f t="shared" ref="AH551:AH553" si="1640">AH552</f>
        <v>0</v>
      </c>
      <c r="AI551" s="31">
        <f t="shared" ref="AI551:AI553" si="1641">AI552</f>
        <v>0</v>
      </c>
      <c r="AJ551" s="31">
        <f t="shared" si="1559"/>
        <v>1297.2</v>
      </c>
      <c r="AK551" s="31">
        <f t="shared" si="1560"/>
        <v>37314.800000000003</v>
      </c>
      <c r="AL551" s="31">
        <f t="shared" si="1561"/>
        <v>1297.2</v>
      </c>
      <c r="AM551" s="31">
        <f t="shared" ref="AM551:AM553" si="1642">AM552</f>
        <v>-19.824000000000002</v>
      </c>
      <c r="AN551" s="31">
        <f t="shared" ref="AN551:AN553" si="1643">AN552</f>
        <v>0</v>
      </c>
      <c r="AO551" s="31">
        <f t="shared" ref="AO551:AO553" si="1644">AO552</f>
        <v>0</v>
      </c>
      <c r="AP551" s="31">
        <f t="shared" si="1562"/>
        <v>1277.376</v>
      </c>
      <c r="AQ551" s="31">
        <f t="shared" si="1563"/>
        <v>37314.800000000003</v>
      </c>
      <c r="AR551" s="31">
        <f t="shared" si="1564"/>
        <v>1297.2</v>
      </c>
      <c r="AS551" s="31">
        <f t="shared" ref="AS551:AS553" si="1645">AS552</f>
        <v>0</v>
      </c>
      <c r="AT551" s="31">
        <f t="shared" ref="AT551:AT553" si="1646">AT552</f>
        <v>0</v>
      </c>
      <c r="AU551" s="31">
        <f t="shared" ref="AU551:AU553" si="1647">AU552</f>
        <v>0</v>
      </c>
      <c r="AV551" s="31">
        <f t="shared" si="1565"/>
        <v>1277.376</v>
      </c>
      <c r="AW551" s="31">
        <f t="shared" si="1566"/>
        <v>37314.800000000003</v>
      </c>
      <c r="AX551" s="31">
        <f t="shared" si="1567"/>
        <v>1297.2</v>
      </c>
      <c r="AY551" s="31">
        <f t="shared" ref="AY551:AY553" si="1648">AY552</f>
        <v>467</v>
      </c>
      <c r="AZ551" s="31">
        <f t="shared" ref="AZ551:AZ553" si="1649">AZ552</f>
        <v>0</v>
      </c>
      <c r="BA551" s="31">
        <f t="shared" ref="BA551:BA553" si="1650">BA552</f>
        <v>0</v>
      </c>
      <c r="BB551" s="31">
        <f t="shared" si="1568"/>
        <v>1744.376</v>
      </c>
      <c r="BC551" s="31">
        <f t="shared" si="1569"/>
        <v>37314.800000000003</v>
      </c>
      <c r="BD551" s="31">
        <f t="shared" si="1570"/>
        <v>1297.2</v>
      </c>
      <c r="BE551" s="31">
        <f t="shared" ref="BE551:BE557" si="1651">BE552</f>
        <v>0</v>
      </c>
      <c r="BF551" s="31">
        <f t="shared" ref="BF551:BF557" si="1652">BF552</f>
        <v>0</v>
      </c>
      <c r="BG551" s="31">
        <f t="shared" ref="BG551:BG557" si="1653">BG552</f>
        <v>0</v>
      </c>
      <c r="BH551" s="31">
        <f t="shared" si="1571"/>
        <v>1744.376</v>
      </c>
      <c r="BI551" s="31">
        <f t="shared" si="1572"/>
        <v>37314.800000000003</v>
      </c>
      <c r="BJ551" s="31">
        <f t="shared" si="1573"/>
        <v>1297.2</v>
      </c>
      <c r="BK551" s="31">
        <f t="shared" ref="BK551:BK557" si="1654">BK552</f>
        <v>0</v>
      </c>
      <c r="BL551" s="31">
        <f t="shared" ref="BL551:BL557" si="1655">BL552</f>
        <v>0</v>
      </c>
      <c r="BM551" s="31">
        <f t="shared" ref="BM551:BM557" si="1656">BM552</f>
        <v>0</v>
      </c>
      <c r="BN551" s="31">
        <f t="shared" si="1574"/>
        <v>1744.376</v>
      </c>
      <c r="BO551" s="31">
        <f t="shared" si="1575"/>
        <v>37314.800000000003</v>
      </c>
      <c r="BP551" s="31">
        <f t="shared" si="1576"/>
        <v>1297.2</v>
      </c>
      <c r="BQ551" s="31">
        <f t="shared" ref="BQ551:BQ557" si="1657">BQ552</f>
        <v>0</v>
      </c>
      <c r="BR551" s="31">
        <f t="shared" ref="BR551:BR557" si="1658">BR552</f>
        <v>0</v>
      </c>
      <c r="BS551" s="31">
        <f t="shared" si="1577"/>
        <v>1744.376</v>
      </c>
      <c r="BT551" s="31">
        <f t="shared" si="1578"/>
        <v>37314.800000000003</v>
      </c>
      <c r="BU551" s="31">
        <f t="shared" si="1579"/>
        <v>1297.2</v>
      </c>
      <c r="BV551" s="31">
        <f t="shared" ref="BV551:BV557" si="1659">BV552</f>
        <v>0</v>
      </c>
      <c r="BW551" s="31">
        <f t="shared" ref="BW551:BW557" si="1660">BW552</f>
        <v>0</v>
      </c>
      <c r="BX551" s="31">
        <f t="shared" si="1580"/>
        <v>1744.376</v>
      </c>
      <c r="BY551" s="31">
        <f t="shared" si="1581"/>
        <v>37314.800000000003</v>
      </c>
      <c r="BZ551" s="31">
        <f t="shared" si="1582"/>
        <v>1297.2</v>
      </c>
      <c r="CA551" s="31">
        <f t="shared" ref="CA551:CA557" si="1661">CA552</f>
        <v>723.505</v>
      </c>
      <c r="CB551" s="31">
        <f t="shared" ref="CB551:CB557" si="1662">CB552</f>
        <v>0</v>
      </c>
      <c r="CC551" s="31">
        <f t="shared" ref="CC551:CC557" si="1663">CC552</f>
        <v>0</v>
      </c>
      <c r="CD551" s="31">
        <f t="shared" si="1503"/>
        <v>2467.8809999999999</v>
      </c>
      <c r="CE551" s="31">
        <f t="shared" si="1504"/>
        <v>37314.800000000003</v>
      </c>
      <c r="CF551" s="31">
        <f t="shared" si="1505"/>
        <v>1297.2</v>
      </c>
      <c r="CG551" s="31">
        <f t="shared" ref="CG551:CG557" si="1664">CG552</f>
        <v>0</v>
      </c>
      <c r="CH551" s="24"/>
      <c r="CI551" s="40"/>
      <c r="CO551" s="1" t="s">
        <v>31</v>
      </c>
    </row>
    <row r="552" ht="29.850000000000001">
      <c r="A552" s="16" t="s">
        <v>352</v>
      </c>
      <c r="B552" s="17">
        <v>200</v>
      </c>
      <c r="C552" s="16"/>
      <c r="D552" s="16"/>
      <c r="E552" s="39" t="s">
        <v>40</v>
      </c>
      <c r="F552" s="31">
        <f t="shared" si="1624"/>
        <v>1297.2</v>
      </c>
      <c r="G552" s="31">
        <f t="shared" si="1625"/>
        <v>37314.800000000003</v>
      </c>
      <c r="H552" s="31">
        <f t="shared" si="1626"/>
        <v>1297.2</v>
      </c>
      <c r="I552" s="31">
        <f t="shared" si="1627"/>
        <v>0</v>
      </c>
      <c r="J552" s="31">
        <f t="shared" si="1628"/>
        <v>0</v>
      </c>
      <c r="K552" s="31">
        <f t="shared" si="1629"/>
        <v>0</v>
      </c>
      <c r="L552" s="31">
        <f t="shared" si="1547"/>
        <v>1297.2</v>
      </c>
      <c r="M552" s="31">
        <f t="shared" si="1548"/>
        <v>37314.800000000003</v>
      </c>
      <c r="N552" s="31">
        <f t="shared" si="1549"/>
        <v>1297.2</v>
      </c>
      <c r="O552" s="31">
        <f t="shared" si="1630"/>
        <v>0</v>
      </c>
      <c r="P552" s="31">
        <f t="shared" si="1631"/>
        <v>0</v>
      </c>
      <c r="Q552" s="31">
        <f t="shared" si="1632"/>
        <v>0</v>
      </c>
      <c r="R552" s="31">
        <f t="shared" si="1550"/>
        <v>1297.2</v>
      </c>
      <c r="S552" s="31">
        <f t="shared" si="1551"/>
        <v>37314.800000000003</v>
      </c>
      <c r="T552" s="31">
        <f t="shared" si="1552"/>
        <v>1297.2</v>
      </c>
      <c r="U552" s="31">
        <f t="shared" si="1633"/>
        <v>0</v>
      </c>
      <c r="V552" s="31">
        <f t="shared" si="1634"/>
        <v>0</v>
      </c>
      <c r="W552" s="31">
        <f t="shared" si="1635"/>
        <v>0</v>
      </c>
      <c r="X552" s="31">
        <f t="shared" si="1553"/>
        <v>1297.2</v>
      </c>
      <c r="Y552" s="31">
        <f t="shared" si="1554"/>
        <v>37314.800000000003</v>
      </c>
      <c r="Z552" s="31">
        <f t="shared" si="1555"/>
        <v>1297.2</v>
      </c>
      <c r="AA552" s="31">
        <f t="shared" si="1636"/>
        <v>0</v>
      </c>
      <c r="AB552" s="31">
        <f t="shared" si="1637"/>
        <v>0</v>
      </c>
      <c r="AC552" s="31">
        <f t="shared" si="1638"/>
        <v>0</v>
      </c>
      <c r="AD552" s="31">
        <f t="shared" si="1556"/>
        <v>1297.2</v>
      </c>
      <c r="AE552" s="31">
        <f t="shared" si="1557"/>
        <v>37314.800000000003</v>
      </c>
      <c r="AF552" s="31">
        <f t="shared" si="1558"/>
        <v>1297.2</v>
      </c>
      <c r="AG552" s="31">
        <f t="shared" si="1639"/>
        <v>0</v>
      </c>
      <c r="AH552" s="31">
        <f t="shared" si="1640"/>
        <v>0</v>
      </c>
      <c r="AI552" s="31">
        <f t="shared" si="1641"/>
        <v>0</v>
      </c>
      <c r="AJ552" s="31">
        <f t="shared" si="1559"/>
        <v>1297.2</v>
      </c>
      <c r="AK552" s="31">
        <f t="shared" si="1560"/>
        <v>37314.800000000003</v>
      </c>
      <c r="AL552" s="31">
        <f t="shared" si="1561"/>
        <v>1297.2</v>
      </c>
      <c r="AM552" s="31">
        <f t="shared" si="1642"/>
        <v>-19.824000000000002</v>
      </c>
      <c r="AN552" s="31">
        <f t="shared" si="1643"/>
        <v>0</v>
      </c>
      <c r="AO552" s="31">
        <f t="shared" si="1644"/>
        <v>0</v>
      </c>
      <c r="AP552" s="31">
        <f t="shared" si="1562"/>
        <v>1277.376</v>
      </c>
      <c r="AQ552" s="31">
        <f t="shared" si="1563"/>
        <v>37314.800000000003</v>
      </c>
      <c r="AR552" s="31">
        <f t="shared" si="1564"/>
        <v>1297.2</v>
      </c>
      <c r="AS552" s="31">
        <f t="shared" si="1645"/>
        <v>0</v>
      </c>
      <c r="AT552" s="31">
        <f t="shared" si="1646"/>
        <v>0</v>
      </c>
      <c r="AU552" s="31">
        <f t="shared" si="1647"/>
        <v>0</v>
      </c>
      <c r="AV552" s="31">
        <f t="shared" si="1565"/>
        <v>1277.376</v>
      </c>
      <c r="AW552" s="31">
        <f t="shared" si="1566"/>
        <v>37314.800000000003</v>
      </c>
      <c r="AX552" s="31">
        <f t="shared" si="1567"/>
        <v>1297.2</v>
      </c>
      <c r="AY552" s="31">
        <f t="shared" si="1648"/>
        <v>467</v>
      </c>
      <c r="AZ552" s="31">
        <f t="shared" si="1649"/>
        <v>0</v>
      </c>
      <c r="BA552" s="31">
        <f t="shared" si="1650"/>
        <v>0</v>
      </c>
      <c r="BB552" s="31">
        <f t="shared" si="1568"/>
        <v>1744.376</v>
      </c>
      <c r="BC552" s="31">
        <f t="shared" si="1569"/>
        <v>37314.800000000003</v>
      </c>
      <c r="BD552" s="31">
        <f t="shared" si="1570"/>
        <v>1297.2</v>
      </c>
      <c r="BE552" s="31">
        <f t="shared" si="1651"/>
        <v>0</v>
      </c>
      <c r="BF552" s="31">
        <f t="shared" si="1652"/>
        <v>0</v>
      </c>
      <c r="BG552" s="31">
        <f t="shared" si="1653"/>
        <v>0</v>
      </c>
      <c r="BH552" s="31">
        <f t="shared" si="1571"/>
        <v>1744.376</v>
      </c>
      <c r="BI552" s="31">
        <f t="shared" si="1572"/>
        <v>37314.800000000003</v>
      </c>
      <c r="BJ552" s="31">
        <f t="shared" si="1573"/>
        <v>1297.2</v>
      </c>
      <c r="BK552" s="31">
        <f t="shared" si="1654"/>
        <v>0</v>
      </c>
      <c r="BL552" s="31">
        <f t="shared" si="1655"/>
        <v>0</v>
      </c>
      <c r="BM552" s="31">
        <f t="shared" si="1656"/>
        <v>0</v>
      </c>
      <c r="BN552" s="31">
        <f t="shared" si="1574"/>
        <v>1744.376</v>
      </c>
      <c r="BO552" s="31">
        <f t="shared" si="1575"/>
        <v>37314.800000000003</v>
      </c>
      <c r="BP552" s="31">
        <f t="shared" si="1576"/>
        <v>1297.2</v>
      </c>
      <c r="BQ552" s="31">
        <f t="shared" si="1657"/>
        <v>0</v>
      </c>
      <c r="BR552" s="31">
        <f t="shared" si="1658"/>
        <v>0</v>
      </c>
      <c r="BS552" s="31">
        <f t="shared" si="1577"/>
        <v>1744.376</v>
      </c>
      <c r="BT552" s="31">
        <f t="shared" si="1578"/>
        <v>37314.800000000003</v>
      </c>
      <c r="BU552" s="31">
        <f t="shared" si="1579"/>
        <v>1297.2</v>
      </c>
      <c r="BV552" s="31">
        <f t="shared" si="1659"/>
        <v>0</v>
      </c>
      <c r="BW552" s="31">
        <f t="shared" si="1660"/>
        <v>0</v>
      </c>
      <c r="BX552" s="31">
        <f t="shared" si="1580"/>
        <v>1744.376</v>
      </c>
      <c r="BY552" s="31">
        <f t="shared" si="1581"/>
        <v>37314.800000000003</v>
      </c>
      <c r="BZ552" s="31">
        <f t="shared" si="1582"/>
        <v>1297.2</v>
      </c>
      <c r="CA552" s="31">
        <f t="shared" si="1661"/>
        <v>723.505</v>
      </c>
      <c r="CB552" s="31">
        <f t="shared" si="1662"/>
        <v>0</v>
      </c>
      <c r="CC552" s="31">
        <f t="shared" si="1663"/>
        <v>0</v>
      </c>
      <c r="CD552" s="31">
        <f t="shared" si="1503"/>
        <v>2467.8809999999999</v>
      </c>
      <c r="CE552" s="31">
        <f t="shared" si="1504"/>
        <v>37314.800000000003</v>
      </c>
      <c r="CF552" s="31">
        <f t="shared" si="1505"/>
        <v>1297.2</v>
      </c>
      <c r="CG552" s="31">
        <f t="shared" si="1664"/>
        <v>0</v>
      </c>
      <c r="CH552" s="24"/>
      <c r="CI552" s="40"/>
      <c r="CM552" s="1" t="s">
        <v>29</v>
      </c>
    </row>
    <row r="553" ht="43.75">
      <c r="A553" s="16" t="s">
        <v>352</v>
      </c>
      <c r="B553" s="17">
        <v>240</v>
      </c>
      <c r="C553" s="16"/>
      <c r="D553" s="16"/>
      <c r="E553" s="39" t="s">
        <v>41</v>
      </c>
      <c r="F553" s="31">
        <f t="shared" si="1624"/>
        <v>1297.2</v>
      </c>
      <c r="G553" s="31">
        <f t="shared" si="1625"/>
        <v>37314.800000000003</v>
      </c>
      <c r="H553" s="31">
        <f t="shared" si="1626"/>
        <v>1297.2</v>
      </c>
      <c r="I553" s="31">
        <f t="shared" si="1627"/>
        <v>0</v>
      </c>
      <c r="J553" s="31">
        <f t="shared" si="1628"/>
        <v>0</v>
      </c>
      <c r="K553" s="31">
        <f t="shared" si="1629"/>
        <v>0</v>
      </c>
      <c r="L553" s="31">
        <f t="shared" si="1547"/>
        <v>1297.2</v>
      </c>
      <c r="M553" s="31">
        <f t="shared" si="1548"/>
        <v>37314.800000000003</v>
      </c>
      <c r="N553" s="31">
        <f t="shared" si="1549"/>
        <v>1297.2</v>
      </c>
      <c r="O553" s="31">
        <f t="shared" si="1630"/>
        <v>0</v>
      </c>
      <c r="P553" s="31">
        <f t="shared" si="1631"/>
        <v>0</v>
      </c>
      <c r="Q553" s="31">
        <f t="shared" si="1632"/>
        <v>0</v>
      </c>
      <c r="R553" s="31">
        <f t="shared" si="1550"/>
        <v>1297.2</v>
      </c>
      <c r="S553" s="31">
        <f t="shared" si="1551"/>
        <v>37314.800000000003</v>
      </c>
      <c r="T553" s="31">
        <f t="shared" si="1552"/>
        <v>1297.2</v>
      </c>
      <c r="U553" s="31">
        <f t="shared" si="1633"/>
        <v>0</v>
      </c>
      <c r="V553" s="31">
        <f t="shared" si="1634"/>
        <v>0</v>
      </c>
      <c r="W553" s="31">
        <f t="shared" si="1635"/>
        <v>0</v>
      </c>
      <c r="X553" s="31">
        <f t="shared" si="1553"/>
        <v>1297.2</v>
      </c>
      <c r="Y553" s="31">
        <f t="shared" si="1554"/>
        <v>37314.800000000003</v>
      </c>
      <c r="Z553" s="31">
        <f t="shared" si="1555"/>
        <v>1297.2</v>
      </c>
      <c r="AA553" s="31">
        <f t="shared" si="1636"/>
        <v>0</v>
      </c>
      <c r="AB553" s="31">
        <f t="shared" si="1637"/>
        <v>0</v>
      </c>
      <c r="AC553" s="31">
        <f t="shared" si="1638"/>
        <v>0</v>
      </c>
      <c r="AD553" s="31">
        <f t="shared" si="1556"/>
        <v>1297.2</v>
      </c>
      <c r="AE553" s="31">
        <f t="shared" si="1557"/>
        <v>37314.800000000003</v>
      </c>
      <c r="AF553" s="31">
        <f t="shared" si="1558"/>
        <v>1297.2</v>
      </c>
      <c r="AG553" s="31">
        <f t="shared" si="1639"/>
        <v>0</v>
      </c>
      <c r="AH553" s="31">
        <f t="shared" si="1640"/>
        <v>0</v>
      </c>
      <c r="AI553" s="31">
        <f t="shared" si="1641"/>
        <v>0</v>
      </c>
      <c r="AJ553" s="31">
        <f t="shared" si="1559"/>
        <v>1297.2</v>
      </c>
      <c r="AK553" s="31">
        <f t="shared" si="1560"/>
        <v>37314.800000000003</v>
      </c>
      <c r="AL553" s="31">
        <f t="shared" si="1561"/>
        <v>1297.2</v>
      </c>
      <c r="AM553" s="31">
        <f t="shared" si="1642"/>
        <v>-19.824000000000002</v>
      </c>
      <c r="AN553" s="31">
        <f t="shared" si="1643"/>
        <v>0</v>
      </c>
      <c r="AO553" s="31">
        <f t="shared" si="1644"/>
        <v>0</v>
      </c>
      <c r="AP553" s="31">
        <f t="shared" si="1562"/>
        <v>1277.376</v>
      </c>
      <c r="AQ553" s="31">
        <f t="shared" si="1563"/>
        <v>37314.800000000003</v>
      </c>
      <c r="AR553" s="31">
        <f t="shared" si="1564"/>
        <v>1297.2</v>
      </c>
      <c r="AS553" s="31">
        <f t="shared" si="1645"/>
        <v>0</v>
      </c>
      <c r="AT553" s="31">
        <f t="shared" si="1646"/>
        <v>0</v>
      </c>
      <c r="AU553" s="31">
        <f t="shared" si="1647"/>
        <v>0</v>
      </c>
      <c r="AV553" s="31">
        <f t="shared" si="1565"/>
        <v>1277.376</v>
      </c>
      <c r="AW553" s="31">
        <f t="shared" si="1566"/>
        <v>37314.800000000003</v>
      </c>
      <c r="AX553" s="31">
        <f t="shared" si="1567"/>
        <v>1297.2</v>
      </c>
      <c r="AY553" s="31">
        <f t="shared" si="1648"/>
        <v>467</v>
      </c>
      <c r="AZ553" s="31">
        <f t="shared" si="1649"/>
        <v>0</v>
      </c>
      <c r="BA553" s="31">
        <f t="shared" si="1650"/>
        <v>0</v>
      </c>
      <c r="BB553" s="31">
        <f t="shared" si="1568"/>
        <v>1744.376</v>
      </c>
      <c r="BC553" s="31">
        <f t="shared" si="1569"/>
        <v>37314.800000000003</v>
      </c>
      <c r="BD553" s="31">
        <f t="shared" si="1570"/>
        <v>1297.2</v>
      </c>
      <c r="BE553" s="31">
        <f t="shared" si="1651"/>
        <v>0</v>
      </c>
      <c r="BF553" s="31">
        <f t="shared" si="1652"/>
        <v>0</v>
      </c>
      <c r="BG553" s="31">
        <f t="shared" si="1653"/>
        <v>0</v>
      </c>
      <c r="BH553" s="31">
        <f t="shared" si="1571"/>
        <v>1744.376</v>
      </c>
      <c r="BI553" s="31">
        <f t="shared" si="1572"/>
        <v>37314.800000000003</v>
      </c>
      <c r="BJ553" s="31">
        <f t="shared" si="1573"/>
        <v>1297.2</v>
      </c>
      <c r="BK553" s="31">
        <f t="shared" si="1654"/>
        <v>0</v>
      </c>
      <c r="BL553" s="31">
        <f t="shared" si="1655"/>
        <v>0</v>
      </c>
      <c r="BM553" s="31">
        <f t="shared" si="1656"/>
        <v>0</v>
      </c>
      <c r="BN553" s="31">
        <f t="shared" si="1574"/>
        <v>1744.376</v>
      </c>
      <c r="BO553" s="31">
        <f t="shared" si="1575"/>
        <v>37314.800000000003</v>
      </c>
      <c r="BP553" s="31">
        <f t="shared" si="1576"/>
        <v>1297.2</v>
      </c>
      <c r="BQ553" s="31">
        <f t="shared" si="1657"/>
        <v>0</v>
      </c>
      <c r="BR553" s="31">
        <f t="shared" si="1658"/>
        <v>0</v>
      </c>
      <c r="BS553" s="31">
        <f t="shared" si="1577"/>
        <v>1744.376</v>
      </c>
      <c r="BT553" s="31">
        <f t="shared" si="1578"/>
        <v>37314.800000000003</v>
      </c>
      <c r="BU553" s="31">
        <f t="shared" si="1579"/>
        <v>1297.2</v>
      </c>
      <c r="BV553" s="31">
        <f t="shared" si="1659"/>
        <v>0</v>
      </c>
      <c r="BW553" s="31">
        <f t="shared" si="1660"/>
        <v>0</v>
      </c>
      <c r="BX553" s="31">
        <f t="shared" si="1580"/>
        <v>1744.376</v>
      </c>
      <c r="BY553" s="31">
        <f t="shared" si="1581"/>
        <v>37314.800000000003</v>
      </c>
      <c r="BZ553" s="31">
        <f t="shared" si="1582"/>
        <v>1297.2</v>
      </c>
      <c r="CA553" s="31">
        <f t="shared" si="1661"/>
        <v>723.505</v>
      </c>
      <c r="CB553" s="31">
        <f t="shared" si="1662"/>
        <v>0</v>
      </c>
      <c r="CC553" s="31">
        <f t="shared" si="1663"/>
        <v>0</v>
      </c>
      <c r="CD553" s="31">
        <f t="shared" si="1503"/>
        <v>2467.8809999999999</v>
      </c>
      <c r="CE553" s="31">
        <f t="shared" si="1504"/>
        <v>37314.800000000003</v>
      </c>
      <c r="CF553" s="31">
        <f t="shared" si="1505"/>
        <v>1297.2</v>
      </c>
      <c r="CG553" s="31">
        <f t="shared" si="1664"/>
        <v>0</v>
      </c>
      <c r="CH553" s="24"/>
      <c r="CI553" s="40"/>
      <c r="CN553" s="1" t="s">
        <v>30</v>
      </c>
    </row>
    <row r="554" ht="15.9">
      <c r="A554" s="16" t="s">
        <v>352</v>
      </c>
      <c r="B554" s="17">
        <v>240</v>
      </c>
      <c r="C554" s="16" t="s">
        <v>134</v>
      </c>
      <c r="D554" s="16" t="s">
        <v>354</v>
      </c>
      <c r="E554" s="39" t="s">
        <v>355</v>
      </c>
      <c r="F554" s="31">
        <v>1297.2</v>
      </c>
      <c r="G554" s="31">
        <v>37314.800000000003</v>
      </c>
      <c r="H554" s="31">
        <v>1297.2</v>
      </c>
      <c r="I554" s="31"/>
      <c r="J554" s="31"/>
      <c r="K554" s="31"/>
      <c r="L554" s="31">
        <f t="shared" si="1547"/>
        <v>1297.2</v>
      </c>
      <c r="M554" s="31">
        <f t="shared" si="1548"/>
        <v>37314.800000000003</v>
      </c>
      <c r="N554" s="31">
        <f t="shared" si="1549"/>
        <v>1297.2</v>
      </c>
      <c r="O554" s="31"/>
      <c r="P554" s="31"/>
      <c r="Q554" s="31"/>
      <c r="R554" s="31">
        <f t="shared" si="1550"/>
        <v>1297.2</v>
      </c>
      <c r="S554" s="31">
        <f t="shared" si="1551"/>
        <v>37314.800000000003</v>
      </c>
      <c r="T554" s="31">
        <f t="shared" si="1552"/>
        <v>1297.2</v>
      </c>
      <c r="U554" s="31"/>
      <c r="V554" s="31"/>
      <c r="W554" s="31"/>
      <c r="X554" s="31">
        <f t="shared" si="1553"/>
        <v>1297.2</v>
      </c>
      <c r="Y554" s="31">
        <f t="shared" si="1554"/>
        <v>37314.800000000003</v>
      </c>
      <c r="Z554" s="31">
        <f t="shared" si="1555"/>
        <v>1297.2</v>
      </c>
      <c r="AA554" s="31"/>
      <c r="AB554" s="31"/>
      <c r="AC554" s="31"/>
      <c r="AD554" s="31">
        <f t="shared" si="1556"/>
        <v>1297.2</v>
      </c>
      <c r="AE554" s="31">
        <f t="shared" si="1557"/>
        <v>37314.800000000003</v>
      </c>
      <c r="AF554" s="31">
        <f t="shared" si="1558"/>
        <v>1297.2</v>
      </c>
      <c r="AG554" s="31"/>
      <c r="AH554" s="31"/>
      <c r="AI554" s="31"/>
      <c r="AJ554" s="31">
        <f t="shared" si="1559"/>
        <v>1297.2</v>
      </c>
      <c r="AK554" s="31">
        <f t="shared" si="1560"/>
        <v>37314.800000000003</v>
      </c>
      <c r="AL554" s="31">
        <f t="shared" si="1561"/>
        <v>1297.2</v>
      </c>
      <c r="AM554" s="31">
        <v>-19.824000000000002</v>
      </c>
      <c r="AN554" s="31"/>
      <c r="AO554" s="31"/>
      <c r="AP554" s="31">
        <f t="shared" si="1562"/>
        <v>1277.376</v>
      </c>
      <c r="AQ554" s="31">
        <f t="shared" si="1563"/>
        <v>37314.800000000003</v>
      </c>
      <c r="AR554" s="31">
        <f t="shared" si="1564"/>
        <v>1297.2</v>
      </c>
      <c r="AS554" s="31"/>
      <c r="AT554" s="31"/>
      <c r="AU554" s="31"/>
      <c r="AV554" s="31">
        <f t="shared" si="1565"/>
        <v>1277.376</v>
      </c>
      <c r="AW554" s="31">
        <f t="shared" si="1566"/>
        <v>37314.800000000003</v>
      </c>
      <c r="AX554" s="31">
        <f t="shared" si="1567"/>
        <v>1297.2</v>
      </c>
      <c r="AY554" s="31">
        <v>467</v>
      </c>
      <c r="AZ554" s="31"/>
      <c r="BA554" s="31"/>
      <c r="BB554" s="31">
        <f t="shared" si="1568"/>
        <v>1744.376</v>
      </c>
      <c r="BC554" s="31">
        <f t="shared" si="1569"/>
        <v>37314.800000000003</v>
      </c>
      <c r="BD554" s="31">
        <f t="shared" si="1570"/>
        <v>1297.2</v>
      </c>
      <c r="BE554" s="31"/>
      <c r="BF554" s="31"/>
      <c r="BG554" s="31"/>
      <c r="BH554" s="31">
        <f t="shared" si="1571"/>
        <v>1744.376</v>
      </c>
      <c r="BI554" s="31">
        <f t="shared" si="1572"/>
        <v>37314.800000000003</v>
      </c>
      <c r="BJ554" s="31">
        <f t="shared" si="1573"/>
        <v>1297.2</v>
      </c>
      <c r="BK554" s="31"/>
      <c r="BL554" s="31"/>
      <c r="BM554" s="31"/>
      <c r="BN554" s="31">
        <f t="shared" si="1574"/>
        <v>1744.376</v>
      </c>
      <c r="BO554" s="31">
        <f t="shared" si="1575"/>
        <v>37314.800000000003</v>
      </c>
      <c r="BP554" s="31">
        <f t="shared" si="1576"/>
        <v>1297.2</v>
      </c>
      <c r="BQ554" s="31"/>
      <c r="BR554" s="31"/>
      <c r="BS554" s="31">
        <f t="shared" si="1577"/>
        <v>1744.376</v>
      </c>
      <c r="BT554" s="31">
        <f t="shared" si="1578"/>
        <v>37314.800000000003</v>
      </c>
      <c r="BU554" s="31">
        <f t="shared" si="1579"/>
        <v>1297.2</v>
      </c>
      <c r="BV554" s="31"/>
      <c r="BW554" s="31"/>
      <c r="BX554" s="31">
        <f t="shared" si="1580"/>
        <v>1744.376</v>
      </c>
      <c r="BY554" s="31">
        <f t="shared" si="1581"/>
        <v>37314.800000000003</v>
      </c>
      <c r="BZ554" s="31">
        <f t="shared" si="1582"/>
        <v>1297.2</v>
      </c>
      <c r="CA554" s="31">
        <v>723.505</v>
      </c>
      <c r="CB554" s="31"/>
      <c r="CC554" s="31"/>
      <c r="CD554" s="31">
        <f t="shared" ref="CD554:CD617" si="1665">BX554+CA554</f>
        <v>2467.8809999999999</v>
      </c>
      <c r="CE554" s="31">
        <f t="shared" ref="CE554:CE617" si="1666">BY554+CB554</f>
        <v>37314.800000000003</v>
      </c>
      <c r="CF554" s="31">
        <f t="shared" ref="CF554:CF617" si="1667">BZ554+CC554</f>
        <v>1297.2</v>
      </c>
      <c r="CG554" s="31"/>
      <c r="CH554" s="24"/>
      <c r="CI554" s="40"/>
    </row>
    <row r="555" ht="43.75">
      <c r="A555" s="16" t="s">
        <v>356</v>
      </c>
      <c r="B555" s="17"/>
      <c r="C555" s="16"/>
      <c r="D555" s="16"/>
      <c r="E555" s="39" t="s">
        <v>357</v>
      </c>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f t="shared" si="1651"/>
        <v>3151.7869999999998</v>
      </c>
      <c r="BF555" s="31">
        <f t="shared" si="1652"/>
        <v>0</v>
      </c>
      <c r="BG555" s="31">
        <f t="shared" si="1653"/>
        <v>0</v>
      </c>
      <c r="BH555" s="31">
        <f t="shared" si="1571"/>
        <v>3151.7869999999998</v>
      </c>
      <c r="BI555" s="31">
        <f t="shared" si="1572"/>
        <v>0</v>
      </c>
      <c r="BJ555" s="31">
        <f t="shared" si="1573"/>
        <v>0</v>
      </c>
      <c r="BK555" s="31">
        <f t="shared" si="1654"/>
        <v>0</v>
      </c>
      <c r="BL555" s="31">
        <f t="shared" si="1655"/>
        <v>0</v>
      </c>
      <c r="BM555" s="31">
        <f t="shared" si="1656"/>
        <v>0</v>
      </c>
      <c r="BN555" s="31">
        <f t="shared" si="1574"/>
        <v>3151.7869999999998</v>
      </c>
      <c r="BO555" s="31">
        <f t="shared" si="1575"/>
        <v>0</v>
      </c>
      <c r="BP555" s="31">
        <f t="shared" si="1576"/>
        <v>0</v>
      </c>
      <c r="BQ555" s="31">
        <f t="shared" si="1657"/>
        <v>0</v>
      </c>
      <c r="BR555" s="31">
        <f t="shared" si="1658"/>
        <v>0</v>
      </c>
      <c r="BS555" s="31">
        <f t="shared" si="1577"/>
        <v>3151.7869999999998</v>
      </c>
      <c r="BT555" s="31">
        <f t="shared" si="1578"/>
        <v>0</v>
      </c>
      <c r="BU555" s="31">
        <f t="shared" si="1579"/>
        <v>0</v>
      </c>
      <c r="BV555" s="31">
        <f t="shared" si="1659"/>
        <v>0</v>
      </c>
      <c r="BW555" s="31">
        <f t="shared" si="1660"/>
        <v>0</v>
      </c>
      <c r="BX555" s="31">
        <f t="shared" si="1580"/>
        <v>3151.7869999999998</v>
      </c>
      <c r="BY555" s="31">
        <f t="shared" si="1581"/>
        <v>0</v>
      </c>
      <c r="BZ555" s="31">
        <f t="shared" si="1582"/>
        <v>0</v>
      </c>
      <c r="CA555" s="31">
        <f t="shared" si="1661"/>
        <v>0</v>
      </c>
      <c r="CB555" s="31">
        <f t="shared" si="1662"/>
        <v>0</v>
      </c>
      <c r="CC555" s="31">
        <f t="shared" si="1663"/>
        <v>0</v>
      </c>
      <c r="CD555" s="31">
        <f t="shared" si="1665"/>
        <v>3151.7869999999998</v>
      </c>
      <c r="CE555" s="31">
        <f t="shared" si="1666"/>
        <v>0</v>
      </c>
      <c r="CF555" s="31">
        <f t="shared" si="1667"/>
        <v>0</v>
      </c>
      <c r="CG555" s="31">
        <f t="shared" si="1664"/>
        <v>0</v>
      </c>
      <c r="CH555" s="24"/>
      <c r="CI555" s="40"/>
    </row>
    <row r="556" ht="29.850000000000001">
      <c r="A556" s="16" t="s">
        <v>356</v>
      </c>
      <c r="B556" s="17">
        <v>200</v>
      </c>
      <c r="C556" s="16"/>
      <c r="D556" s="16"/>
      <c r="E556" s="39" t="s">
        <v>40</v>
      </c>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f t="shared" si="1651"/>
        <v>3151.7869999999998</v>
      </c>
      <c r="BF556" s="31">
        <f t="shared" si="1652"/>
        <v>0</v>
      </c>
      <c r="BG556" s="31">
        <f t="shared" si="1653"/>
        <v>0</v>
      </c>
      <c r="BH556" s="31">
        <f t="shared" si="1571"/>
        <v>3151.7869999999998</v>
      </c>
      <c r="BI556" s="31">
        <f t="shared" si="1572"/>
        <v>0</v>
      </c>
      <c r="BJ556" s="31">
        <f t="shared" si="1573"/>
        <v>0</v>
      </c>
      <c r="BK556" s="31">
        <f t="shared" si="1654"/>
        <v>0</v>
      </c>
      <c r="BL556" s="31">
        <f t="shared" si="1655"/>
        <v>0</v>
      </c>
      <c r="BM556" s="31">
        <f t="shared" si="1656"/>
        <v>0</v>
      </c>
      <c r="BN556" s="31">
        <f t="shared" si="1574"/>
        <v>3151.7869999999998</v>
      </c>
      <c r="BO556" s="31">
        <f t="shared" si="1575"/>
        <v>0</v>
      </c>
      <c r="BP556" s="31">
        <f t="shared" si="1576"/>
        <v>0</v>
      </c>
      <c r="BQ556" s="31">
        <f t="shared" si="1657"/>
        <v>0</v>
      </c>
      <c r="BR556" s="31">
        <f t="shared" si="1658"/>
        <v>0</v>
      </c>
      <c r="BS556" s="31">
        <f t="shared" si="1577"/>
        <v>3151.7869999999998</v>
      </c>
      <c r="BT556" s="31">
        <f t="shared" si="1578"/>
        <v>0</v>
      </c>
      <c r="BU556" s="31">
        <f t="shared" si="1579"/>
        <v>0</v>
      </c>
      <c r="BV556" s="31">
        <f t="shared" si="1659"/>
        <v>0</v>
      </c>
      <c r="BW556" s="31">
        <f t="shared" si="1660"/>
        <v>0</v>
      </c>
      <c r="BX556" s="31">
        <f t="shared" si="1580"/>
        <v>3151.7869999999998</v>
      </c>
      <c r="BY556" s="31">
        <f t="shared" si="1581"/>
        <v>0</v>
      </c>
      <c r="BZ556" s="31">
        <f t="shared" si="1582"/>
        <v>0</v>
      </c>
      <c r="CA556" s="31">
        <f t="shared" si="1661"/>
        <v>0</v>
      </c>
      <c r="CB556" s="31">
        <f t="shared" si="1662"/>
        <v>0</v>
      </c>
      <c r="CC556" s="31">
        <f t="shared" si="1663"/>
        <v>0</v>
      </c>
      <c r="CD556" s="31">
        <f t="shared" si="1665"/>
        <v>3151.7869999999998</v>
      </c>
      <c r="CE556" s="31">
        <f t="shared" si="1666"/>
        <v>0</v>
      </c>
      <c r="CF556" s="31">
        <f t="shared" si="1667"/>
        <v>0</v>
      </c>
      <c r="CG556" s="31">
        <f t="shared" si="1664"/>
        <v>0</v>
      </c>
      <c r="CH556" s="24"/>
      <c r="CI556" s="40"/>
    </row>
    <row r="557" ht="43.75">
      <c r="A557" s="16" t="s">
        <v>356</v>
      </c>
      <c r="B557" s="17">
        <v>240</v>
      </c>
      <c r="C557" s="16"/>
      <c r="D557" s="16"/>
      <c r="E557" s="39" t="s">
        <v>41</v>
      </c>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f t="shared" si="1651"/>
        <v>3151.7869999999998</v>
      </c>
      <c r="BF557" s="31">
        <f t="shared" si="1652"/>
        <v>0</v>
      </c>
      <c r="BG557" s="31">
        <f t="shared" si="1653"/>
        <v>0</v>
      </c>
      <c r="BH557" s="31">
        <f t="shared" si="1571"/>
        <v>3151.7869999999998</v>
      </c>
      <c r="BI557" s="31">
        <f t="shared" si="1572"/>
        <v>0</v>
      </c>
      <c r="BJ557" s="31">
        <f t="shared" si="1573"/>
        <v>0</v>
      </c>
      <c r="BK557" s="31">
        <f t="shared" si="1654"/>
        <v>0</v>
      </c>
      <c r="BL557" s="31">
        <f t="shared" si="1655"/>
        <v>0</v>
      </c>
      <c r="BM557" s="31">
        <f t="shared" si="1656"/>
        <v>0</v>
      </c>
      <c r="BN557" s="31">
        <f t="shared" si="1574"/>
        <v>3151.7869999999998</v>
      </c>
      <c r="BO557" s="31">
        <f t="shared" si="1575"/>
        <v>0</v>
      </c>
      <c r="BP557" s="31">
        <f t="shared" si="1576"/>
        <v>0</v>
      </c>
      <c r="BQ557" s="31">
        <f t="shared" si="1657"/>
        <v>0</v>
      </c>
      <c r="BR557" s="31">
        <f t="shared" si="1658"/>
        <v>0</v>
      </c>
      <c r="BS557" s="31">
        <f t="shared" si="1577"/>
        <v>3151.7869999999998</v>
      </c>
      <c r="BT557" s="31">
        <f t="shared" si="1578"/>
        <v>0</v>
      </c>
      <c r="BU557" s="31">
        <f t="shared" si="1579"/>
        <v>0</v>
      </c>
      <c r="BV557" s="31">
        <f t="shared" si="1659"/>
        <v>0</v>
      </c>
      <c r="BW557" s="31">
        <f t="shared" si="1660"/>
        <v>0</v>
      </c>
      <c r="BX557" s="31">
        <f t="shared" si="1580"/>
        <v>3151.7869999999998</v>
      </c>
      <c r="BY557" s="31">
        <f t="shared" si="1581"/>
        <v>0</v>
      </c>
      <c r="BZ557" s="31">
        <f t="shared" si="1582"/>
        <v>0</v>
      </c>
      <c r="CA557" s="31">
        <f t="shared" si="1661"/>
        <v>0</v>
      </c>
      <c r="CB557" s="31">
        <f t="shared" si="1662"/>
        <v>0</v>
      </c>
      <c r="CC557" s="31">
        <f t="shared" si="1663"/>
        <v>0</v>
      </c>
      <c r="CD557" s="31">
        <f t="shared" si="1665"/>
        <v>3151.7869999999998</v>
      </c>
      <c r="CE557" s="31">
        <f t="shared" si="1666"/>
        <v>0</v>
      </c>
      <c r="CF557" s="31">
        <f t="shared" si="1667"/>
        <v>0</v>
      </c>
      <c r="CG557" s="31">
        <f t="shared" si="1664"/>
        <v>0</v>
      </c>
      <c r="CH557" s="24"/>
      <c r="CI557" s="40"/>
    </row>
    <row r="558" ht="15.9">
      <c r="A558" s="16" t="s">
        <v>356</v>
      </c>
      <c r="B558" s="17">
        <v>240</v>
      </c>
      <c r="C558" s="16" t="s">
        <v>134</v>
      </c>
      <c r="D558" s="16" t="s">
        <v>354</v>
      </c>
      <c r="E558" s="39" t="s">
        <v>355</v>
      </c>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v>3151.7869999999998</v>
      </c>
      <c r="BF558" s="31"/>
      <c r="BG558" s="31"/>
      <c r="BH558" s="31">
        <f t="shared" si="1571"/>
        <v>3151.7869999999998</v>
      </c>
      <c r="BI558" s="31">
        <f t="shared" si="1572"/>
        <v>0</v>
      </c>
      <c r="BJ558" s="31">
        <f t="shared" si="1573"/>
        <v>0</v>
      </c>
      <c r="BK558" s="31"/>
      <c r="BL558" s="31"/>
      <c r="BM558" s="31"/>
      <c r="BN558" s="31">
        <f t="shared" si="1574"/>
        <v>3151.7869999999998</v>
      </c>
      <c r="BO558" s="31">
        <f t="shared" si="1575"/>
        <v>0</v>
      </c>
      <c r="BP558" s="31">
        <f t="shared" si="1576"/>
        <v>0</v>
      </c>
      <c r="BQ558" s="31"/>
      <c r="BR558" s="31"/>
      <c r="BS558" s="31">
        <f t="shared" si="1577"/>
        <v>3151.7869999999998</v>
      </c>
      <c r="BT558" s="31">
        <f t="shared" si="1578"/>
        <v>0</v>
      </c>
      <c r="BU558" s="31">
        <f t="shared" si="1579"/>
        <v>0</v>
      </c>
      <c r="BV558" s="31"/>
      <c r="BW558" s="31"/>
      <c r="BX558" s="31">
        <f t="shared" si="1580"/>
        <v>3151.7869999999998</v>
      </c>
      <c r="BY558" s="31">
        <f t="shared" si="1581"/>
        <v>0</v>
      </c>
      <c r="BZ558" s="31">
        <f t="shared" si="1582"/>
        <v>0</v>
      </c>
      <c r="CA558" s="31"/>
      <c r="CB558" s="31"/>
      <c r="CC558" s="31"/>
      <c r="CD558" s="31">
        <f t="shared" si="1665"/>
        <v>3151.7869999999998</v>
      </c>
      <c r="CE558" s="31">
        <f t="shared" si="1666"/>
        <v>0</v>
      </c>
      <c r="CF558" s="31">
        <f t="shared" si="1667"/>
        <v>0</v>
      </c>
      <c r="CG558" s="31"/>
      <c r="CH558" s="24"/>
      <c r="CI558" s="40"/>
    </row>
    <row r="559" ht="90.5">
      <c r="A559" s="16" t="s">
        <v>358</v>
      </c>
      <c r="B559" s="17"/>
      <c r="C559" s="16"/>
      <c r="D559" s="16"/>
      <c r="E559" s="39" t="s">
        <v>359</v>
      </c>
      <c r="F559" s="31">
        <f>F560+F563</f>
        <v>11821.799999999999</v>
      </c>
      <c r="G559" s="31">
        <f>G560+G563</f>
        <v>11821.799999999999</v>
      </c>
      <c r="H559" s="31">
        <f>H560+H563</f>
        <v>11821.799999999999</v>
      </c>
      <c r="I559" s="31">
        <f>I560+I563</f>
        <v>0</v>
      </c>
      <c r="J559" s="31">
        <f>J560+J563</f>
        <v>0</v>
      </c>
      <c r="K559" s="31">
        <f>K560+K563</f>
        <v>0</v>
      </c>
      <c r="L559" s="31">
        <f t="shared" si="1547"/>
        <v>11821.799999999999</v>
      </c>
      <c r="M559" s="31">
        <f t="shared" si="1548"/>
        <v>11821.799999999999</v>
      </c>
      <c r="N559" s="31">
        <f t="shared" si="1549"/>
        <v>11821.799999999999</v>
      </c>
      <c r="O559" s="31">
        <f>O560+O563</f>
        <v>0</v>
      </c>
      <c r="P559" s="31">
        <f>P560+P563</f>
        <v>0</v>
      </c>
      <c r="Q559" s="31">
        <f>Q560+Q563</f>
        <v>0</v>
      </c>
      <c r="R559" s="31">
        <f t="shared" si="1550"/>
        <v>11821.799999999999</v>
      </c>
      <c r="S559" s="31">
        <f t="shared" si="1551"/>
        <v>11821.799999999999</v>
      </c>
      <c r="T559" s="31">
        <f t="shared" si="1552"/>
        <v>11821.799999999999</v>
      </c>
      <c r="U559" s="31">
        <f>U560+U563</f>
        <v>0</v>
      </c>
      <c r="V559" s="31">
        <f>V560+V563</f>
        <v>0</v>
      </c>
      <c r="W559" s="31">
        <f>W560+W563</f>
        <v>0</v>
      </c>
      <c r="X559" s="31">
        <f t="shared" si="1553"/>
        <v>11821.799999999999</v>
      </c>
      <c r="Y559" s="31">
        <f t="shared" si="1554"/>
        <v>11821.799999999999</v>
      </c>
      <c r="Z559" s="31">
        <f t="shared" si="1555"/>
        <v>11821.799999999999</v>
      </c>
      <c r="AA559" s="31">
        <f>AA560+AA563</f>
        <v>0</v>
      </c>
      <c r="AB559" s="31">
        <f>AB560+AB563</f>
        <v>0</v>
      </c>
      <c r="AC559" s="31">
        <f>AC560+AC563</f>
        <v>0</v>
      </c>
      <c r="AD559" s="31">
        <f t="shared" si="1556"/>
        <v>11821.799999999999</v>
      </c>
      <c r="AE559" s="31">
        <f t="shared" si="1557"/>
        <v>11821.799999999999</v>
      </c>
      <c r="AF559" s="31">
        <f t="shared" si="1558"/>
        <v>11821.799999999999</v>
      </c>
      <c r="AG559" s="31">
        <f>AG560+AG563</f>
        <v>0</v>
      </c>
      <c r="AH559" s="31">
        <f>AH560+AH563</f>
        <v>0</v>
      </c>
      <c r="AI559" s="31">
        <f>AI560+AI563</f>
        <v>0</v>
      </c>
      <c r="AJ559" s="31">
        <f t="shared" si="1559"/>
        <v>11821.799999999999</v>
      </c>
      <c r="AK559" s="31">
        <f t="shared" si="1560"/>
        <v>11821.799999999999</v>
      </c>
      <c r="AL559" s="31">
        <f t="shared" si="1561"/>
        <v>11821.799999999999</v>
      </c>
      <c r="AM559" s="31">
        <f>AM560+AM563</f>
        <v>0</v>
      </c>
      <c r="AN559" s="31">
        <f>AN560+AN563</f>
        <v>0</v>
      </c>
      <c r="AO559" s="31">
        <f>AO560+AO563</f>
        <v>0</v>
      </c>
      <c r="AP559" s="31">
        <f t="shared" si="1562"/>
        <v>11821.799999999999</v>
      </c>
      <c r="AQ559" s="31">
        <f t="shared" si="1563"/>
        <v>11821.799999999999</v>
      </c>
      <c r="AR559" s="31">
        <f t="shared" si="1564"/>
        <v>11821.799999999999</v>
      </c>
      <c r="AS559" s="31">
        <f>AS560+AS563</f>
        <v>0</v>
      </c>
      <c r="AT559" s="31">
        <f>AT560+AT563</f>
        <v>0</v>
      </c>
      <c r="AU559" s="31">
        <f>AU560+AU563</f>
        <v>0</v>
      </c>
      <c r="AV559" s="31">
        <f t="shared" si="1565"/>
        <v>11821.799999999999</v>
      </c>
      <c r="AW559" s="31">
        <f t="shared" si="1566"/>
        <v>11821.799999999999</v>
      </c>
      <c r="AX559" s="31">
        <f t="shared" si="1567"/>
        <v>11821.799999999999</v>
      </c>
      <c r="AY559" s="31">
        <f>AY560+AY563</f>
        <v>0</v>
      </c>
      <c r="AZ559" s="31">
        <f>AZ560+AZ563</f>
        <v>0</v>
      </c>
      <c r="BA559" s="31">
        <f>BA560+BA563</f>
        <v>0</v>
      </c>
      <c r="BB559" s="31">
        <f t="shared" si="1568"/>
        <v>11821.799999999999</v>
      </c>
      <c r="BC559" s="31">
        <f t="shared" si="1569"/>
        <v>11821.799999999999</v>
      </c>
      <c r="BD559" s="31">
        <f t="shared" si="1570"/>
        <v>11821.799999999999</v>
      </c>
      <c r="BE559" s="31">
        <f>BE560+BE563</f>
        <v>0</v>
      </c>
      <c r="BF559" s="31">
        <f>BF560+BF563</f>
        <v>0</v>
      </c>
      <c r="BG559" s="31">
        <f>BG560+BG563</f>
        <v>0</v>
      </c>
      <c r="BH559" s="31">
        <f t="shared" si="1571"/>
        <v>11821.799999999999</v>
      </c>
      <c r="BI559" s="31">
        <f t="shared" si="1572"/>
        <v>11821.799999999999</v>
      </c>
      <c r="BJ559" s="31">
        <f t="shared" si="1573"/>
        <v>11821.799999999999</v>
      </c>
      <c r="BK559" s="31">
        <f>BK560+BK563</f>
        <v>0</v>
      </c>
      <c r="BL559" s="31">
        <f>BL560+BL563</f>
        <v>0</v>
      </c>
      <c r="BM559" s="31">
        <f>BM560+BM563</f>
        <v>0</v>
      </c>
      <c r="BN559" s="31">
        <f t="shared" si="1574"/>
        <v>11821.799999999999</v>
      </c>
      <c r="BO559" s="31">
        <f t="shared" si="1575"/>
        <v>11821.799999999999</v>
      </c>
      <c r="BP559" s="31">
        <f t="shared" si="1576"/>
        <v>11821.799999999999</v>
      </c>
      <c r="BQ559" s="31">
        <f>BQ560+BQ563</f>
        <v>0</v>
      </c>
      <c r="BR559" s="31">
        <f>BR560+BR563</f>
        <v>0</v>
      </c>
      <c r="BS559" s="31">
        <f t="shared" si="1577"/>
        <v>11821.799999999999</v>
      </c>
      <c r="BT559" s="31">
        <f t="shared" si="1578"/>
        <v>11821.799999999999</v>
      </c>
      <c r="BU559" s="31">
        <f t="shared" si="1579"/>
        <v>11821.799999999999</v>
      </c>
      <c r="BV559" s="31">
        <f>BV560+BV563</f>
        <v>0</v>
      </c>
      <c r="BW559" s="31">
        <f>BW560+BW563</f>
        <v>0</v>
      </c>
      <c r="BX559" s="31">
        <f t="shared" si="1580"/>
        <v>11821.799999999999</v>
      </c>
      <c r="BY559" s="31">
        <f t="shared" si="1581"/>
        <v>11821.799999999999</v>
      </c>
      <c r="BZ559" s="31">
        <f t="shared" si="1582"/>
        <v>11821.799999999999</v>
      </c>
      <c r="CA559" s="31">
        <f>CA560+CA563</f>
        <v>0</v>
      </c>
      <c r="CB559" s="31">
        <f>CB560+CB563</f>
        <v>0</v>
      </c>
      <c r="CC559" s="31">
        <f>CC560+CC563</f>
        <v>0</v>
      </c>
      <c r="CD559" s="31">
        <f t="shared" si="1665"/>
        <v>11821.799999999999</v>
      </c>
      <c r="CE559" s="31">
        <f t="shared" si="1666"/>
        <v>11821.799999999999</v>
      </c>
      <c r="CF559" s="31">
        <f t="shared" si="1667"/>
        <v>11821.799999999999</v>
      </c>
      <c r="CG559" s="31">
        <f>CG560+CG563</f>
        <v>0</v>
      </c>
      <c r="CH559" s="24"/>
      <c r="CI559" s="40"/>
      <c r="CO559" s="1" t="s">
        <v>31</v>
      </c>
    </row>
    <row r="560" ht="29.850000000000001">
      <c r="A560" s="16" t="s">
        <v>358</v>
      </c>
      <c r="B560" s="17">
        <v>200</v>
      </c>
      <c r="C560" s="16"/>
      <c r="D560" s="16"/>
      <c r="E560" s="39" t="s">
        <v>40</v>
      </c>
      <c r="F560" s="31">
        <f t="shared" ref="F560:F564" si="1668">F561</f>
        <v>30.800000000000001</v>
      </c>
      <c r="G560" s="31">
        <f t="shared" ref="G560:G564" si="1669">G561</f>
        <v>30.800000000000001</v>
      </c>
      <c r="H560" s="31">
        <f t="shared" ref="H560:H564" si="1670">H561</f>
        <v>30.800000000000001</v>
      </c>
      <c r="I560" s="31">
        <f t="shared" ref="I560:I564" si="1671">I561</f>
        <v>0</v>
      </c>
      <c r="J560" s="31">
        <f t="shared" ref="J560:J564" si="1672">J561</f>
        <v>0</v>
      </c>
      <c r="K560" s="31">
        <f t="shared" ref="K560:K564" si="1673">K561</f>
        <v>0</v>
      </c>
      <c r="L560" s="31">
        <f t="shared" si="1547"/>
        <v>30.800000000000001</v>
      </c>
      <c r="M560" s="31">
        <f t="shared" si="1548"/>
        <v>30.800000000000001</v>
      </c>
      <c r="N560" s="31">
        <f t="shared" si="1549"/>
        <v>30.800000000000001</v>
      </c>
      <c r="O560" s="31">
        <f t="shared" ref="O560:O564" si="1674">O561</f>
        <v>0</v>
      </c>
      <c r="P560" s="31">
        <f t="shared" ref="P560:P564" si="1675">P561</f>
        <v>0</v>
      </c>
      <c r="Q560" s="31">
        <f t="shared" ref="Q560:Q564" si="1676">Q561</f>
        <v>0</v>
      </c>
      <c r="R560" s="31">
        <f t="shared" si="1550"/>
        <v>30.800000000000001</v>
      </c>
      <c r="S560" s="31">
        <f t="shared" si="1551"/>
        <v>30.800000000000001</v>
      </c>
      <c r="T560" s="31">
        <f t="shared" si="1552"/>
        <v>30.800000000000001</v>
      </c>
      <c r="U560" s="31">
        <f t="shared" ref="U560:U564" si="1677">U561</f>
        <v>0</v>
      </c>
      <c r="V560" s="31">
        <f t="shared" ref="V560:V564" si="1678">V561</f>
        <v>0</v>
      </c>
      <c r="W560" s="31">
        <f t="shared" ref="W560:W564" si="1679">W561</f>
        <v>0</v>
      </c>
      <c r="X560" s="31">
        <f t="shared" si="1553"/>
        <v>30.800000000000001</v>
      </c>
      <c r="Y560" s="31">
        <f t="shared" si="1554"/>
        <v>30.800000000000001</v>
      </c>
      <c r="Z560" s="31">
        <f t="shared" si="1555"/>
        <v>30.800000000000001</v>
      </c>
      <c r="AA560" s="31">
        <f t="shared" ref="AA560:AA564" si="1680">AA561</f>
        <v>0</v>
      </c>
      <c r="AB560" s="31">
        <f t="shared" ref="AB560:AB564" si="1681">AB561</f>
        <v>0</v>
      </c>
      <c r="AC560" s="31">
        <f t="shared" ref="AC560:AC564" si="1682">AC561</f>
        <v>0</v>
      </c>
      <c r="AD560" s="31">
        <f t="shared" si="1556"/>
        <v>30.800000000000001</v>
      </c>
      <c r="AE560" s="31">
        <f t="shared" si="1557"/>
        <v>30.800000000000001</v>
      </c>
      <c r="AF560" s="31">
        <f t="shared" si="1558"/>
        <v>30.800000000000001</v>
      </c>
      <c r="AG560" s="31">
        <f t="shared" ref="AG560:AG564" si="1683">AG561</f>
        <v>0</v>
      </c>
      <c r="AH560" s="31">
        <f t="shared" ref="AH560:AH564" si="1684">AH561</f>
        <v>0</v>
      </c>
      <c r="AI560" s="31">
        <f t="shared" ref="AI560:AI564" si="1685">AI561</f>
        <v>0</v>
      </c>
      <c r="AJ560" s="31">
        <f t="shared" si="1559"/>
        <v>30.800000000000001</v>
      </c>
      <c r="AK560" s="31">
        <f t="shared" si="1560"/>
        <v>30.800000000000001</v>
      </c>
      <c r="AL560" s="31">
        <f t="shared" si="1561"/>
        <v>30.800000000000001</v>
      </c>
      <c r="AM560" s="31">
        <f t="shared" ref="AM560:AM564" si="1686">AM561</f>
        <v>0</v>
      </c>
      <c r="AN560" s="31">
        <f t="shared" ref="AN560:AN564" si="1687">AN561</f>
        <v>0</v>
      </c>
      <c r="AO560" s="31">
        <f t="shared" ref="AO560:AO564" si="1688">AO561</f>
        <v>0</v>
      </c>
      <c r="AP560" s="31">
        <f t="shared" si="1562"/>
        <v>30.800000000000001</v>
      </c>
      <c r="AQ560" s="31">
        <f t="shared" si="1563"/>
        <v>30.800000000000001</v>
      </c>
      <c r="AR560" s="31">
        <f t="shared" si="1564"/>
        <v>30.800000000000001</v>
      </c>
      <c r="AS560" s="31">
        <f t="shared" ref="AS560:AS564" si="1689">AS561</f>
        <v>0</v>
      </c>
      <c r="AT560" s="31">
        <f t="shared" ref="AT560:AT564" si="1690">AT561</f>
        <v>0</v>
      </c>
      <c r="AU560" s="31">
        <f t="shared" ref="AU560:AU564" si="1691">AU561</f>
        <v>0</v>
      </c>
      <c r="AV560" s="31">
        <f t="shared" si="1565"/>
        <v>30.800000000000001</v>
      </c>
      <c r="AW560" s="31">
        <f t="shared" si="1566"/>
        <v>30.800000000000001</v>
      </c>
      <c r="AX560" s="31">
        <f t="shared" si="1567"/>
        <v>30.800000000000001</v>
      </c>
      <c r="AY560" s="31">
        <f t="shared" ref="AY560:AY564" si="1692">AY561</f>
        <v>0</v>
      </c>
      <c r="AZ560" s="31">
        <f t="shared" ref="AZ560:AZ564" si="1693">AZ561</f>
        <v>0</v>
      </c>
      <c r="BA560" s="31">
        <f t="shared" ref="BA560:BA564" si="1694">BA561</f>
        <v>0</v>
      </c>
      <c r="BB560" s="31">
        <f t="shared" si="1568"/>
        <v>30.800000000000001</v>
      </c>
      <c r="BC560" s="31">
        <f t="shared" si="1569"/>
        <v>30.800000000000001</v>
      </c>
      <c r="BD560" s="31">
        <f t="shared" si="1570"/>
        <v>30.800000000000001</v>
      </c>
      <c r="BE560" s="31">
        <f t="shared" ref="BE560:BE564" si="1695">BE561</f>
        <v>0</v>
      </c>
      <c r="BF560" s="31">
        <f t="shared" ref="BF560:BF564" si="1696">BF561</f>
        <v>0</v>
      </c>
      <c r="BG560" s="31">
        <f t="shared" ref="BG560:BG564" si="1697">BG561</f>
        <v>0</v>
      </c>
      <c r="BH560" s="31">
        <f t="shared" si="1571"/>
        <v>30.800000000000001</v>
      </c>
      <c r="BI560" s="31">
        <f t="shared" si="1572"/>
        <v>30.800000000000001</v>
      </c>
      <c r="BJ560" s="31">
        <f t="shared" si="1573"/>
        <v>30.800000000000001</v>
      </c>
      <c r="BK560" s="31">
        <f t="shared" ref="BK560:BK564" si="1698">BK561</f>
        <v>0</v>
      </c>
      <c r="BL560" s="31">
        <f t="shared" ref="BL560:BL564" si="1699">BL561</f>
        <v>0</v>
      </c>
      <c r="BM560" s="31">
        <f t="shared" ref="BM560:BM564" si="1700">BM561</f>
        <v>0</v>
      </c>
      <c r="BN560" s="31">
        <f t="shared" si="1574"/>
        <v>30.800000000000001</v>
      </c>
      <c r="BO560" s="31">
        <f t="shared" si="1575"/>
        <v>30.800000000000001</v>
      </c>
      <c r="BP560" s="31">
        <f t="shared" si="1576"/>
        <v>30.800000000000001</v>
      </c>
      <c r="BQ560" s="31">
        <f t="shared" ref="BQ560:BQ564" si="1701">BQ561</f>
        <v>0</v>
      </c>
      <c r="BR560" s="31">
        <f t="shared" ref="BR560:BR564" si="1702">BR561</f>
        <v>0</v>
      </c>
      <c r="BS560" s="31">
        <f t="shared" si="1577"/>
        <v>30.800000000000001</v>
      </c>
      <c r="BT560" s="31">
        <f t="shared" si="1578"/>
        <v>30.800000000000001</v>
      </c>
      <c r="BU560" s="31">
        <f t="shared" si="1579"/>
        <v>30.800000000000001</v>
      </c>
      <c r="BV560" s="31">
        <f t="shared" ref="BV560:BV564" si="1703">BV561</f>
        <v>0</v>
      </c>
      <c r="BW560" s="31">
        <f t="shared" ref="BW560:BW564" si="1704">BW561</f>
        <v>0</v>
      </c>
      <c r="BX560" s="31">
        <f t="shared" si="1580"/>
        <v>30.800000000000001</v>
      </c>
      <c r="BY560" s="31">
        <f t="shared" si="1581"/>
        <v>30.800000000000001</v>
      </c>
      <c r="BZ560" s="31">
        <f t="shared" si="1582"/>
        <v>30.800000000000001</v>
      </c>
      <c r="CA560" s="31">
        <f t="shared" ref="CA560:CA564" si="1705">CA561</f>
        <v>0</v>
      </c>
      <c r="CB560" s="31">
        <f t="shared" ref="CB560:CB564" si="1706">CB561</f>
        <v>0</v>
      </c>
      <c r="CC560" s="31">
        <f t="shared" ref="CC560:CC564" si="1707">CC561</f>
        <v>0</v>
      </c>
      <c r="CD560" s="31">
        <f t="shared" si="1665"/>
        <v>30.800000000000001</v>
      </c>
      <c r="CE560" s="31">
        <f t="shared" si="1666"/>
        <v>30.800000000000001</v>
      </c>
      <c r="CF560" s="31">
        <f t="shared" si="1667"/>
        <v>30.800000000000001</v>
      </c>
      <c r="CG560" s="31">
        <f t="shared" ref="CG560:CG564" si="1708">CG561</f>
        <v>0</v>
      </c>
      <c r="CH560" s="24"/>
      <c r="CI560" s="40"/>
      <c r="CM560" s="1" t="s">
        <v>29</v>
      </c>
    </row>
    <row r="561" ht="43.75">
      <c r="A561" s="16" t="s">
        <v>358</v>
      </c>
      <c r="B561" s="17">
        <v>240</v>
      </c>
      <c r="C561" s="16"/>
      <c r="D561" s="16"/>
      <c r="E561" s="39" t="s">
        <v>41</v>
      </c>
      <c r="F561" s="31">
        <f t="shared" si="1668"/>
        <v>30.800000000000001</v>
      </c>
      <c r="G561" s="31">
        <f t="shared" si="1669"/>
        <v>30.800000000000001</v>
      </c>
      <c r="H561" s="31">
        <f t="shared" si="1670"/>
        <v>30.800000000000001</v>
      </c>
      <c r="I561" s="31">
        <f t="shared" si="1671"/>
        <v>0</v>
      </c>
      <c r="J561" s="31">
        <f t="shared" si="1672"/>
        <v>0</v>
      </c>
      <c r="K561" s="31">
        <f t="shared" si="1673"/>
        <v>0</v>
      </c>
      <c r="L561" s="31">
        <f t="shared" si="1547"/>
        <v>30.800000000000001</v>
      </c>
      <c r="M561" s="31">
        <f t="shared" si="1548"/>
        <v>30.800000000000001</v>
      </c>
      <c r="N561" s="31">
        <f t="shared" si="1549"/>
        <v>30.800000000000001</v>
      </c>
      <c r="O561" s="31">
        <f t="shared" si="1674"/>
        <v>0</v>
      </c>
      <c r="P561" s="31">
        <f t="shared" si="1675"/>
        <v>0</v>
      </c>
      <c r="Q561" s="31">
        <f t="shared" si="1676"/>
        <v>0</v>
      </c>
      <c r="R561" s="31">
        <f t="shared" si="1550"/>
        <v>30.800000000000001</v>
      </c>
      <c r="S561" s="31">
        <f t="shared" si="1551"/>
        <v>30.800000000000001</v>
      </c>
      <c r="T561" s="31">
        <f t="shared" si="1552"/>
        <v>30.800000000000001</v>
      </c>
      <c r="U561" s="31">
        <f t="shared" si="1677"/>
        <v>0</v>
      </c>
      <c r="V561" s="31">
        <f t="shared" si="1678"/>
        <v>0</v>
      </c>
      <c r="W561" s="31">
        <f t="shared" si="1679"/>
        <v>0</v>
      </c>
      <c r="X561" s="31">
        <f t="shared" si="1553"/>
        <v>30.800000000000001</v>
      </c>
      <c r="Y561" s="31">
        <f t="shared" si="1554"/>
        <v>30.800000000000001</v>
      </c>
      <c r="Z561" s="31">
        <f t="shared" si="1555"/>
        <v>30.800000000000001</v>
      </c>
      <c r="AA561" s="31">
        <f t="shared" si="1680"/>
        <v>0</v>
      </c>
      <c r="AB561" s="31">
        <f t="shared" si="1681"/>
        <v>0</v>
      </c>
      <c r="AC561" s="31">
        <f t="shared" si="1682"/>
        <v>0</v>
      </c>
      <c r="AD561" s="31">
        <f t="shared" si="1556"/>
        <v>30.800000000000001</v>
      </c>
      <c r="AE561" s="31">
        <f t="shared" si="1557"/>
        <v>30.800000000000001</v>
      </c>
      <c r="AF561" s="31">
        <f t="shared" si="1558"/>
        <v>30.800000000000001</v>
      </c>
      <c r="AG561" s="31">
        <f t="shared" si="1683"/>
        <v>0</v>
      </c>
      <c r="AH561" s="31">
        <f t="shared" si="1684"/>
        <v>0</v>
      </c>
      <c r="AI561" s="31">
        <f t="shared" si="1685"/>
        <v>0</v>
      </c>
      <c r="AJ561" s="31">
        <f t="shared" si="1559"/>
        <v>30.800000000000001</v>
      </c>
      <c r="AK561" s="31">
        <f t="shared" si="1560"/>
        <v>30.800000000000001</v>
      </c>
      <c r="AL561" s="31">
        <f t="shared" si="1561"/>
        <v>30.800000000000001</v>
      </c>
      <c r="AM561" s="31">
        <f t="shared" si="1686"/>
        <v>0</v>
      </c>
      <c r="AN561" s="31">
        <f t="shared" si="1687"/>
        <v>0</v>
      </c>
      <c r="AO561" s="31">
        <f t="shared" si="1688"/>
        <v>0</v>
      </c>
      <c r="AP561" s="31">
        <f t="shared" si="1562"/>
        <v>30.800000000000001</v>
      </c>
      <c r="AQ561" s="31">
        <f t="shared" si="1563"/>
        <v>30.800000000000001</v>
      </c>
      <c r="AR561" s="31">
        <f t="shared" si="1564"/>
        <v>30.800000000000001</v>
      </c>
      <c r="AS561" s="31">
        <f t="shared" si="1689"/>
        <v>0</v>
      </c>
      <c r="AT561" s="31">
        <f t="shared" si="1690"/>
        <v>0</v>
      </c>
      <c r="AU561" s="31">
        <f t="shared" si="1691"/>
        <v>0</v>
      </c>
      <c r="AV561" s="31">
        <f t="shared" si="1565"/>
        <v>30.800000000000001</v>
      </c>
      <c r="AW561" s="31">
        <f t="shared" si="1566"/>
        <v>30.800000000000001</v>
      </c>
      <c r="AX561" s="31">
        <f t="shared" si="1567"/>
        <v>30.800000000000001</v>
      </c>
      <c r="AY561" s="31">
        <f t="shared" si="1692"/>
        <v>0</v>
      </c>
      <c r="AZ561" s="31">
        <f t="shared" si="1693"/>
        <v>0</v>
      </c>
      <c r="BA561" s="31">
        <f t="shared" si="1694"/>
        <v>0</v>
      </c>
      <c r="BB561" s="31">
        <f t="shared" si="1568"/>
        <v>30.800000000000001</v>
      </c>
      <c r="BC561" s="31">
        <f t="shared" si="1569"/>
        <v>30.800000000000001</v>
      </c>
      <c r="BD561" s="31">
        <f t="shared" si="1570"/>
        <v>30.800000000000001</v>
      </c>
      <c r="BE561" s="31">
        <f t="shared" si="1695"/>
        <v>0</v>
      </c>
      <c r="BF561" s="31">
        <f t="shared" si="1696"/>
        <v>0</v>
      </c>
      <c r="BG561" s="31">
        <f t="shared" si="1697"/>
        <v>0</v>
      </c>
      <c r="BH561" s="31">
        <f t="shared" si="1571"/>
        <v>30.800000000000001</v>
      </c>
      <c r="BI561" s="31">
        <f t="shared" si="1572"/>
        <v>30.800000000000001</v>
      </c>
      <c r="BJ561" s="31">
        <f t="shared" si="1573"/>
        <v>30.800000000000001</v>
      </c>
      <c r="BK561" s="31">
        <f t="shared" si="1698"/>
        <v>0</v>
      </c>
      <c r="BL561" s="31">
        <f t="shared" si="1699"/>
        <v>0</v>
      </c>
      <c r="BM561" s="31">
        <f t="shared" si="1700"/>
        <v>0</v>
      </c>
      <c r="BN561" s="31">
        <f t="shared" si="1574"/>
        <v>30.800000000000001</v>
      </c>
      <c r="BO561" s="31">
        <f t="shared" si="1575"/>
        <v>30.800000000000001</v>
      </c>
      <c r="BP561" s="31">
        <f t="shared" si="1576"/>
        <v>30.800000000000001</v>
      </c>
      <c r="BQ561" s="31">
        <f t="shared" si="1701"/>
        <v>0</v>
      </c>
      <c r="BR561" s="31">
        <f t="shared" si="1702"/>
        <v>0</v>
      </c>
      <c r="BS561" s="31">
        <f t="shared" si="1577"/>
        <v>30.800000000000001</v>
      </c>
      <c r="BT561" s="31">
        <f t="shared" si="1578"/>
        <v>30.800000000000001</v>
      </c>
      <c r="BU561" s="31">
        <f t="shared" si="1579"/>
        <v>30.800000000000001</v>
      </c>
      <c r="BV561" s="31">
        <f t="shared" si="1703"/>
        <v>0</v>
      </c>
      <c r="BW561" s="31">
        <f t="shared" si="1704"/>
        <v>0</v>
      </c>
      <c r="BX561" s="31">
        <f t="shared" si="1580"/>
        <v>30.800000000000001</v>
      </c>
      <c r="BY561" s="31">
        <f t="shared" si="1581"/>
        <v>30.800000000000001</v>
      </c>
      <c r="BZ561" s="31">
        <f t="shared" si="1582"/>
        <v>30.800000000000001</v>
      </c>
      <c r="CA561" s="31">
        <f t="shared" si="1705"/>
        <v>0</v>
      </c>
      <c r="CB561" s="31">
        <f t="shared" si="1706"/>
        <v>0</v>
      </c>
      <c r="CC561" s="31">
        <f t="shared" si="1707"/>
        <v>0</v>
      </c>
      <c r="CD561" s="31">
        <f t="shared" si="1665"/>
        <v>30.800000000000001</v>
      </c>
      <c r="CE561" s="31">
        <f t="shared" si="1666"/>
        <v>30.800000000000001</v>
      </c>
      <c r="CF561" s="31">
        <f t="shared" si="1667"/>
        <v>30.800000000000001</v>
      </c>
      <c r="CG561" s="31">
        <f t="shared" si="1708"/>
        <v>0</v>
      </c>
      <c r="CH561" s="24"/>
      <c r="CI561" s="40"/>
      <c r="CN561" s="1" t="s">
        <v>30</v>
      </c>
    </row>
    <row r="562" ht="15.9">
      <c r="A562" s="16" t="s">
        <v>358</v>
      </c>
      <c r="B562" s="17">
        <v>240</v>
      </c>
      <c r="C562" s="16" t="s">
        <v>134</v>
      </c>
      <c r="D562" s="16" t="s">
        <v>354</v>
      </c>
      <c r="E562" s="39" t="s">
        <v>355</v>
      </c>
      <c r="F562" s="31">
        <v>30.800000000000001</v>
      </c>
      <c r="G562" s="31">
        <v>30.800000000000001</v>
      </c>
      <c r="H562" s="31">
        <v>30.800000000000001</v>
      </c>
      <c r="I562" s="31"/>
      <c r="J562" s="31"/>
      <c r="K562" s="31"/>
      <c r="L562" s="31">
        <f t="shared" si="1547"/>
        <v>30.800000000000001</v>
      </c>
      <c r="M562" s="31">
        <f t="shared" si="1548"/>
        <v>30.800000000000001</v>
      </c>
      <c r="N562" s="31">
        <f t="shared" si="1549"/>
        <v>30.800000000000001</v>
      </c>
      <c r="O562" s="31"/>
      <c r="P562" s="31"/>
      <c r="Q562" s="31"/>
      <c r="R562" s="31">
        <f t="shared" si="1550"/>
        <v>30.800000000000001</v>
      </c>
      <c r="S562" s="31">
        <f t="shared" si="1551"/>
        <v>30.800000000000001</v>
      </c>
      <c r="T562" s="31">
        <f t="shared" si="1552"/>
        <v>30.800000000000001</v>
      </c>
      <c r="U562" s="31"/>
      <c r="V562" s="31"/>
      <c r="W562" s="31"/>
      <c r="X562" s="31">
        <f t="shared" si="1553"/>
        <v>30.800000000000001</v>
      </c>
      <c r="Y562" s="31">
        <f t="shared" si="1554"/>
        <v>30.800000000000001</v>
      </c>
      <c r="Z562" s="31">
        <f t="shared" si="1555"/>
        <v>30.800000000000001</v>
      </c>
      <c r="AA562" s="31"/>
      <c r="AB562" s="31"/>
      <c r="AC562" s="31"/>
      <c r="AD562" s="31">
        <f t="shared" si="1556"/>
        <v>30.800000000000001</v>
      </c>
      <c r="AE562" s="31">
        <f t="shared" si="1557"/>
        <v>30.800000000000001</v>
      </c>
      <c r="AF562" s="31">
        <f t="shared" si="1558"/>
        <v>30.800000000000001</v>
      </c>
      <c r="AG562" s="31"/>
      <c r="AH562" s="31"/>
      <c r="AI562" s="31"/>
      <c r="AJ562" s="31">
        <f t="shared" si="1559"/>
        <v>30.800000000000001</v>
      </c>
      <c r="AK562" s="31">
        <f t="shared" si="1560"/>
        <v>30.800000000000001</v>
      </c>
      <c r="AL562" s="31">
        <f t="shared" si="1561"/>
        <v>30.800000000000001</v>
      </c>
      <c r="AM562" s="31"/>
      <c r="AN562" s="31"/>
      <c r="AO562" s="31"/>
      <c r="AP562" s="31">
        <f t="shared" si="1562"/>
        <v>30.800000000000001</v>
      </c>
      <c r="AQ562" s="31">
        <f t="shared" si="1563"/>
        <v>30.800000000000001</v>
      </c>
      <c r="AR562" s="31">
        <f t="shared" si="1564"/>
        <v>30.800000000000001</v>
      </c>
      <c r="AS562" s="31"/>
      <c r="AT562" s="31"/>
      <c r="AU562" s="31"/>
      <c r="AV562" s="31">
        <f t="shared" si="1565"/>
        <v>30.800000000000001</v>
      </c>
      <c r="AW562" s="31">
        <f t="shared" si="1566"/>
        <v>30.800000000000001</v>
      </c>
      <c r="AX562" s="31">
        <f t="shared" si="1567"/>
        <v>30.800000000000001</v>
      </c>
      <c r="AY562" s="31"/>
      <c r="AZ562" s="31"/>
      <c r="BA562" s="31"/>
      <c r="BB562" s="31">
        <f t="shared" si="1568"/>
        <v>30.800000000000001</v>
      </c>
      <c r="BC562" s="31">
        <f t="shared" si="1569"/>
        <v>30.800000000000001</v>
      </c>
      <c r="BD562" s="31">
        <f t="shared" si="1570"/>
        <v>30.800000000000001</v>
      </c>
      <c r="BE562" s="31"/>
      <c r="BF562" s="31"/>
      <c r="BG562" s="31"/>
      <c r="BH562" s="31">
        <f t="shared" si="1571"/>
        <v>30.800000000000001</v>
      </c>
      <c r="BI562" s="31">
        <f t="shared" si="1572"/>
        <v>30.800000000000001</v>
      </c>
      <c r="BJ562" s="31">
        <f t="shared" si="1573"/>
        <v>30.800000000000001</v>
      </c>
      <c r="BK562" s="31"/>
      <c r="BL562" s="31"/>
      <c r="BM562" s="31"/>
      <c r="BN562" s="31">
        <f t="shared" si="1574"/>
        <v>30.800000000000001</v>
      </c>
      <c r="BO562" s="31">
        <f t="shared" si="1575"/>
        <v>30.800000000000001</v>
      </c>
      <c r="BP562" s="31">
        <f t="shared" si="1576"/>
        <v>30.800000000000001</v>
      </c>
      <c r="BQ562" s="31"/>
      <c r="BR562" s="31"/>
      <c r="BS562" s="31">
        <f t="shared" si="1577"/>
        <v>30.800000000000001</v>
      </c>
      <c r="BT562" s="31">
        <f t="shared" si="1578"/>
        <v>30.800000000000001</v>
      </c>
      <c r="BU562" s="31">
        <f t="shared" si="1579"/>
        <v>30.800000000000001</v>
      </c>
      <c r="BV562" s="31"/>
      <c r="BW562" s="31"/>
      <c r="BX562" s="31">
        <f t="shared" si="1580"/>
        <v>30.800000000000001</v>
      </c>
      <c r="BY562" s="31">
        <f t="shared" si="1581"/>
        <v>30.800000000000001</v>
      </c>
      <c r="BZ562" s="31">
        <f t="shared" si="1582"/>
        <v>30.800000000000001</v>
      </c>
      <c r="CA562" s="31"/>
      <c r="CB562" s="31"/>
      <c r="CC562" s="31"/>
      <c r="CD562" s="31">
        <f t="shared" si="1665"/>
        <v>30.800000000000001</v>
      </c>
      <c r="CE562" s="31">
        <f t="shared" si="1666"/>
        <v>30.800000000000001</v>
      </c>
      <c r="CF562" s="31">
        <f t="shared" si="1667"/>
        <v>30.800000000000001</v>
      </c>
      <c r="CG562" s="31"/>
      <c r="CH562" s="24"/>
      <c r="CI562" s="40"/>
    </row>
    <row r="563" ht="29.850000000000001">
      <c r="A563" s="16" t="s">
        <v>358</v>
      </c>
      <c r="B563" s="17">
        <v>300</v>
      </c>
      <c r="C563" s="16"/>
      <c r="D563" s="16"/>
      <c r="E563" s="39" t="s">
        <v>194</v>
      </c>
      <c r="F563" s="31">
        <f t="shared" si="1668"/>
        <v>11791</v>
      </c>
      <c r="G563" s="31">
        <f t="shared" si="1669"/>
        <v>11791</v>
      </c>
      <c r="H563" s="31">
        <f t="shared" si="1670"/>
        <v>11791</v>
      </c>
      <c r="I563" s="31">
        <f t="shared" si="1671"/>
        <v>0</v>
      </c>
      <c r="J563" s="31">
        <f t="shared" si="1672"/>
        <v>0</v>
      </c>
      <c r="K563" s="31">
        <f t="shared" si="1673"/>
        <v>0</v>
      </c>
      <c r="L563" s="31">
        <f t="shared" si="1547"/>
        <v>11791</v>
      </c>
      <c r="M563" s="31">
        <f t="shared" si="1548"/>
        <v>11791</v>
      </c>
      <c r="N563" s="31">
        <f t="shared" si="1549"/>
        <v>11791</v>
      </c>
      <c r="O563" s="31">
        <f t="shared" si="1674"/>
        <v>0</v>
      </c>
      <c r="P563" s="31">
        <f t="shared" si="1675"/>
        <v>0</v>
      </c>
      <c r="Q563" s="31">
        <f t="shared" si="1676"/>
        <v>0</v>
      </c>
      <c r="R563" s="31">
        <f t="shared" si="1550"/>
        <v>11791</v>
      </c>
      <c r="S563" s="31">
        <f t="shared" si="1551"/>
        <v>11791</v>
      </c>
      <c r="T563" s="31">
        <f t="shared" si="1552"/>
        <v>11791</v>
      </c>
      <c r="U563" s="31">
        <f t="shared" si="1677"/>
        <v>0</v>
      </c>
      <c r="V563" s="31">
        <f t="shared" si="1678"/>
        <v>0</v>
      </c>
      <c r="W563" s="31">
        <f t="shared" si="1679"/>
        <v>0</v>
      </c>
      <c r="X563" s="31">
        <f t="shared" si="1553"/>
        <v>11791</v>
      </c>
      <c r="Y563" s="31">
        <f t="shared" si="1554"/>
        <v>11791</v>
      </c>
      <c r="Z563" s="31">
        <f t="shared" si="1555"/>
        <v>11791</v>
      </c>
      <c r="AA563" s="31">
        <f t="shared" si="1680"/>
        <v>0</v>
      </c>
      <c r="AB563" s="31">
        <f t="shared" si="1681"/>
        <v>0</v>
      </c>
      <c r="AC563" s="31">
        <f t="shared" si="1682"/>
        <v>0</v>
      </c>
      <c r="AD563" s="31">
        <f t="shared" si="1556"/>
        <v>11791</v>
      </c>
      <c r="AE563" s="31">
        <f t="shared" si="1557"/>
        <v>11791</v>
      </c>
      <c r="AF563" s="31">
        <f t="shared" si="1558"/>
        <v>11791</v>
      </c>
      <c r="AG563" s="31">
        <f t="shared" si="1683"/>
        <v>0</v>
      </c>
      <c r="AH563" s="31">
        <f t="shared" si="1684"/>
        <v>0</v>
      </c>
      <c r="AI563" s="31">
        <f t="shared" si="1685"/>
        <v>0</v>
      </c>
      <c r="AJ563" s="31">
        <f t="shared" si="1559"/>
        <v>11791</v>
      </c>
      <c r="AK563" s="31">
        <f t="shared" si="1560"/>
        <v>11791</v>
      </c>
      <c r="AL563" s="31">
        <f t="shared" si="1561"/>
        <v>11791</v>
      </c>
      <c r="AM563" s="31">
        <f t="shared" si="1686"/>
        <v>0</v>
      </c>
      <c r="AN563" s="31">
        <f t="shared" si="1687"/>
        <v>0</v>
      </c>
      <c r="AO563" s="31">
        <f t="shared" si="1688"/>
        <v>0</v>
      </c>
      <c r="AP563" s="31">
        <f t="shared" si="1562"/>
        <v>11791</v>
      </c>
      <c r="AQ563" s="31">
        <f t="shared" si="1563"/>
        <v>11791</v>
      </c>
      <c r="AR563" s="31">
        <f t="shared" si="1564"/>
        <v>11791</v>
      </c>
      <c r="AS563" s="31">
        <f t="shared" si="1689"/>
        <v>0</v>
      </c>
      <c r="AT563" s="31">
        <f t="shared" si="1690"/>
        <v>0</v>
      </c>
      <c r="AU563" s="31">
        <f t="shared" si="1691"/>
        <v>0</v>
      </c>
      <c r="AV563" s="31">
        <f t="shared" si="1565"/>
        <v>11791</v>
      </c>
      <c r="AW563" s="31">
        <f t="shared" si="1566"/>
        <v>11791</v>
      </c>
      <c r="AX563" s="31">
        <f t="shared" si="1567"/>
        <v>11791</v>
      </c>
      <c r="AY563" s="31">
        <f t="shared" si="1692"/>
        <v>0</v>
      </c>
      <c r="AZ563" s="31">
        <f t="shared" si="1693"/>
        <v>0</v>
      </c>
      <c r="BA563" s="31">
        <f t="shared" si="1694"/>
        <v>0</v>
      </c>
      <c r="BB563" s="31">
        <f t="shared" si="1568"/>
        <v>11791</v>
      </c>
      <c r="BC563" s="31">
        <f t="shared" si="1569"/>
        <v>11791</v>
      </c>
      <c r="BD563" s="31">
        <f t="shared" si="1570"/>
        <v>11791</v>
      </c>
      <c r="BE563" s="31">
        <f t="shared" si="1695"/>
        <v>0</v>
      </c>
      <c r="BF563" s="31">
        <f t="shared" si="1696"/>
        <v>0</v>
      </c>
      <c r="BG563" s="31">
        <f t="shared" si="1697"/>
        <v>0</v>
      </c>
      <c r="BH563" s="31">
        <f t="shared" si="1571"/>
        <v>11791</v>
      </c>
      <c r="BI563" s="31">
        <f t="shared" si="1572"/>
        <v>11791</v>
      </c>
      <c r="BJ563" s="31">
        <f t="shared" si="1573"/>
        <v>11791</v>
      </c>
      <c r="BK563" s="31">
        <f t="shared" si="1698"/>
        <v>0</v>
      </c>
      <c r="BL563" s="31">
        <f t="shared" si="1699"/>
        <v>0</v>
      </c>
      <c r="BM563" s="31">
        <f t="shared" si="1700"/>
        <v>0</v>
      </c>
      <c r="BN563" s="31">
        <f t="shared" si="1574"/>
        <v>11791</v>
      </c>
      <c r="BO563" s="31">
        <f t="shared" si="1575"/>
        <v>11791</v>
      </c>
      <c r="BP563" s="31">
        <f t="shared" si="1576"/>
        <v>11791</v>
      </c>
      <c r="BQ563" s="31">
        <f t="shared" si="1701"/>
        <v>0</v>
      </c>
      <c r="BR563" s="31">
        <f t="shared" si="1702"/>
        <v>0</v>
      </c>
      <c r="BS563" s="31">
        <f t="shared" si="1577"/>
        <v>11791</v>
      </c>
      <c r="BT563" s="31">
        <f t="shared" si="1578"/>
        <v>11791</v>
      </c>
      <c r="BU563" s="31">
        <f t="shared" si="1579"/>
        <v>11791</v>
      </c>
      <c r="BV563" s="31">
        <f t="shared" si="1703"/>
        <v>0</v>
      </c>
      <c r="BW563" s="31">
        <f t="shared" si="1704"/>
        <v>0</v>
      </c>
      <c r="BX563" s="31">
        <f t="shared" si="1580"/>
        <v>11791</v>
      </c>
      <c r="BY563" s="31">
        <f t="shared" si="1581"/>
        <v>11791</v>
      </c>
      <c r="BZ563" s="31">
        <f t="shared" si="1582"/>
        <v>11791</v>
      </c>
      <c r="CA563" s="31">
        <f t="shared" si="1705"/>
        <v>0</v>
      </c>
      <c r="CB563" s="31">
        <f t="shared" si="1706"/>
        <v>0</v>
      </c>
      <c r="CC563" s="31">
        <f t="shared" si="1707"/>
        <v>0</v>
      </c>
      <c r="CD563" s="31">
        <f t="shared" si="1665"/>
        <v>11791</v>
      </c>
      <c r="CE563" s="31">
        <f t="shared" si="1666"/>
        <v>11791</v>
      </c>
      <c r="CF563" s="31">
        <f t="shared" si="1667"/>
        <v>11791</v>
      </c>
      <c r="CG563" s="31">
        <f t="shared" si="1708"/>
        <v>0</v>
      </c>
      <c r="CH563" s="24"/>
      <c r="CI563" s="40"/>
      <c r="CM563" s="1" t="s">
        <v>29</v>
      </c>
    </row>
    <row r="564" ht="29.850000000000001">
      <c r="A564" s="16" t="s">
        <v>358</v>
      </c>
      <c r="B564" s="17">
        <v>310</v>
      </c>
      <c r="C564" s="16"/>
      <c r="D564" s="16"/>
      <c r="E564" s="39" t="s">
        <v>360</v>
      </c>
      <c r="F564" s="31">
        <f t="shared" si="1668"/>
        <v>11791</v>
      </c>
      <c r="G564" s="31">
        <f t="shared" si="1669"/>
        <v>11791</v>
      </c>
      <c r="H564" s="31">
        <f t="shared" si="1670"/>
        <v>11791</v>
      </c>
      <c r="I564" s="31">
        <f t="shared" si="1671"/>
        <v>0</v>
      </c>
      <c r="J564" s="31">
        <f t="shared" si="1672"/>
        <v>0</v>
      </c>
      <c r="K564" s="31">
        <f t="shared" si="1673"/>
        <v>0</v>
      </c>
      <c r="L564" s="31">
        <f t="shared" si="1547"/>
        <v>11791</v>
      </c>
      <c r="M564" s="31">
        <f t="shared" si="1548"/>
        <v>11791</v>
      </c>
      <c r="N564" s="31">
        <f t="shared" si="1549"/>
        <v>11791</v>
      </c>
      <c r="O564" s="31">
        <f t="shared" si="1674"/>
        <v>0</v>
      </c>
      <c r="P564" s="31">
        <f t="shared" si="1675"/>
        <v>0</v>
      </c>
      <c r="Q564" s="31">
        <f t="shared" si="1676"/>
        <v>0</v>
      </c>
      <c r="R564" s="31">
        <f t="shared" si="1550"/>
        <v>11791</v>
      </c>
      <c r="S564" s="31">
        <f t="shared" si="1551"/>
        <v>11791</v>
      </c>
      <c r="T564" s="31">
        <f t="shared" si="1552"/>
        <v>11791</v>
      </c>
      <c r="U564" s="31">
        <f t="shared" si="1677"/>
        <v>0</v>
      </c>
      <c r="V564" s="31">
        <f t="shared" si="1678"/>
        <v>0</v>
      </c>
      <c r="W564" s="31">
        <f t="shared" si="1679"/>
        <v>0</v>
      </c>
      <c r="X564" s="31">
        <f t="shared" si="1553"/>
        <v>11791</v>
      </c>
      <c r="Y564" s="31">
        <f t="shared" si="1554"/>
        <v>11791</v>
      </c>
      <c r="Z564" s="31">
        <f t="shared" si="1555"/>
        <v>11791</v>
      </c>
      <c r="AA564" s="31">
        <f t="shared" si="1680"/>
        <v>0</v>
      </c>
      <c r="AB564" s="31">
        <f t="shared" si="1681"/>
        <v>0</v>
      </c>
      <c r="AC564" s="31">
        <f t="shared" si="1682"/>
        <v>0</v>
      </c>
      <c r="AD564" s="31">
        <f t="shared" si="1556"/>
        <v>11791</v>
      </c>
      <c r="AE564" s="31">
        <f t="shared" si="1557"/>
        <v>11791</v>
      </c>
      <c r="AF564" s="31">
        <f t="shared" si="1558"/>
        <v>11791</v>
      </c>
      <c r="AG564" s="31">
        <f t="shared" si="1683"/>
        <v>0</v>
      </c>
      <c r="AH564" s="31">
        <f t="shared" si="1684"/>
        <v>0</v>
      </c>
      <c r="AI564" s="31">
        <f t="shared" si="1685"/>
        <v>0</v>
      </c>
      <c r="AJ564" s="31">
        <f t="shared" si="1559"/>
        <v>11791</v>
      </c>
      <c r="AK564" s="31">
        <f t="shared" si="1560"/>
        <v>11791</v>
      </c>
      <c r="AL564" s="31">
        <f t="shared" si="1561"/>
        <v>11791</v>
      </c>
      <c r="AM564" s="31">
        <f t="shared" si="1686"/>
        <v>0</v>
      </c>
      <c r="AN564" s="31">
        <f t="shared" si="1687"/>
        <v>0</v>
      </c>
      <c r="AO564" s="31">
        <f t="shared" si="1688"/>
        <v>0</v>
      </c>
      <c r="AP564" s="31">
        <f t="shared" si="1562"/>
        <v>11791</v>
      </c>
      <c r="AQ564" s="31">
        <f t="shared" si="1563"/>
        <v>11791</v>
      </c>
      <c r="AR564" s="31">
        <f t="shared" si="1564"/>
        <v>11791</v>
      </c>
      <c r="AS564" s="31">
        <f t="shared" si="1689"/>
        <v>0</v>
      </c>
      <c r="AT564" s="31">
        <f t="shared" si="1690"/>
        <v>0</v>
      </c>
      <c r="AU564" s="31">
        <f t="shared" si="1691"/>
        <v>0</v>
      </c>
      <c r="AV564" s="31">
        <f t="shared" si="1565"/>
        <v>11791</v>
      </c>
      <c r="AW564" s="31">
        <f t="shared" si="1566"/>
        <v>11791</v>
      </c>
      <c r="AX564" s="31">
        <f t="shared" si="1567"/>
        <v>11791</v>
      </c>
      <c r="AY564" s="31">
        <f t="shared" si="1692"/>
        <v>0</v>
      </c>
      <c r="AZ564" s="31">
        <f t="shared" si="1693"/>
        <v>0</v>
      </c>
      <c r="BA564" s="31">
        <f t="shared" si="1694"/>
        <v>0</v>
      </c>
      <c r="BB564" s="31">
        <f t="shared" si="1568"/>
        <v>11791</v>
      </c>
      <c r="BC564" s="31">
        <f t="shared" si="1569"/>
        <v>11791</v>
      </c>
      <c r="BD564" s="31">
        <f t="shared" si="1570"/>
        <v>11791</v>
      </c>
      <c r="BE564" s="31">
        <f t="shared" si="1695"/>
        <v>0</v>
      </c>
      <c r="BF564" s="31">
        <f t="shared" si="1696"/>
        <v>0</v>
      </c>
      <c r="BG564" s="31">
        <f t="shared" si="1697"/>
        <v>0</v>
      </c>
      <c r="BH564" s="31">
        <f t="shared" si="1571"/>
        <v>11791</v>
      </c>
      <c r="BI564" s="31">
        <f t="shared" si="1572"/>
        <v>11791</v>
      </c>
      <c r="BJ564" s="31">
        <f t="shared" si="1573"/>
        <v>11791</v>
      </c>
      <c r="BK564" s="31">
        <f t="shared" si="1698"/>
        <v>0</v>
      </c>
      <c r="BL564" s="31">
        <f t="shared" si="1699"/>
        <v>0</v>
      </c>
      <c r="BM564" s="31">
        <f t="shared" si="1700"/>
        <v>0</v>
      </c>
      <c r="BN564" s="31">
        <f t="shared" si="1574"/>
        <v>11791</v>
      </c>
      <c r="BO564" s="31">
        <f t="shared" si="1575"/>
        <v>11791</v>
      </c>
      <c r="BP564" s="31">
        <f t="shared" si="1576"/>
        <v>11791</v>
      </c>
      <c r="BQ564" s="31">
        <f t="shared" si="1701"/>
        <v>0</v>
      </c>
      <c r="BR564" s="31">
        <f t="shared" si="1702"/>
        <v>0</v>
      </c>
      <c r="BS564" s="31">
        <f t="shared" si="1577"/>
        <v>11791</v>
      </c>
      <c r="BT564" s="31">
        <f t="shared" si="1578"/>
        <v>11791</v>
      </c>
      <c r="BU564" s="31">
        <f t="shared" si="1579"/>
        <v>11791</v>
      </c>
      <c r="BV564" s="31">
        <f t="shared" si="1703"/>
        <v>0</v>
      </c>
      <c r="BW564" s="31">
        <f t="shared" si="1704"/>
        <v>0</v>
      </c>
      <c r="BX564" s="31">
        <f t="shared" si="1580"/>
        <v>11791</v>
      </c>
      <c r="BY564" s="31">
        <f t="shared" si="1581"/>
        <v>11791</v>
      </c>
      <c r="BZ564" s="31">
        <f t="shared" si="1582"/>
        <v>11791</v>
      </c>
      <c r="CA564" s="31">
        <f t="shared" si="1705"/>
        <v>0</v>
      </c>
      <c r="CB564" s="31">
        <f t="shared" si="1706"/>
        <v>0</v>
      </c>
      <c r="CC564" s="31">
        <f t="shared" si="1707"/>
        <v>0</v>
      </c>
      <c r="CD564" s="31">
        <f t="shared" si="1665"/>
        <v>11791</v>
      </c>
      <c r="CE564" s="31">
        <f t="shared" si="1666"/>
        <v>11791</v>
      </c>
      <c r="CF564" s="31">
        <f t="shared" si="1667"/>
        <v>11791</v>
      </c>
      <c r="CG564" s="31">
        <f t="shared" si="1708"/>
        <v>0</v>
      </c>
      <c r="CH564" s="24"/>
      <c r="CI564" s="40"/>
      <c r="CN564" s="1" t="s">
        <v>30</v>
      </c>
    </row>
    <row r="565" ht="15">
      <c r="A565" s="16" t="s">
        <v>358</v>
      </c>
      <c r="B565" s="17">
        <v>310</v>
      </c>
      <c r="C565" s="16" t="s">
        <v>134</v>
      </c>
      <c r="D565" s="16" t="s">
        <v>67</v>
      </c>
      <c r="E565" s="39" t="s">
        <v>236</v>
      </c>
      <c r="F565" s="31">
        <v>11791</v>
      </c>
      <c r="G565" s="31">
        <v>11791</v>
      </c>
      <c r="H565" s="31">
        <v>11791</v>
      </c>
      <c r="I565" s="31"/>
      <c r="J565" s="31"/>
      <c r="K565" s="31"/>
      <c r="L565" s="31">
        <f t="shared" si="1547"/>
        <v>11791</v>
      </c>
      <c r="M565" s="31">
        <f t="shared" si="1548"/>
        <v>11791</v>
      </c>
      <c r="N565" s="31">
        <f t="shared" si="1549"/>
        <v>11791</v>
      </c>
      <c r="O565" s="31"/>
      <c r="P565" s="31"/>
      <c r="Q565" s="31"/>
      <c r="R565" s="31">
        <f t="shared" si="1550"/>
        <v>11791</v>
      </c>
      <c r="S565" s="31">
        <f t="shared" si="1551"/>
        <v>11791</v>
      </c>
      <c r="T565" s="31">
        <f t="shared" si="1552"/>
        <v>11791</v>
      </c>
      <c r="U565" s="31"/>
      <c r="V565" s="31"/>
      <c r="W565" s="31"/>
      <c r="X565" s="31">
        <f t="shared" si="1553"/>
        <v>11791</v>
      </c>
      <c r="Y565" s="31">
        <f t="shared" si="1554"/>
        <v>11791</v>
      </c>
      <c r="Z565" s="31">
        <f t="shared" si="1555"/>
        <v>11791</v>
      </c>
      <c r="AA565" s="31"/>
      <c r="AB565" s="31"/>
      <c r="AC565" s="31"/>
      <c r="AD565" s="31">
        <f t="shared" si="1556"/>
        <v>11791</v>
      </c>
      <c r="AE565" s="31">
        <f t="shared" si="1557"/>
        <v>11791</v>
      </c>
      <c r="AF565" s="31">
        <f t="shared" si="1558"/>
        <v>11791</v>
      </c>
      <c r="AG565" s="31"/>
      <c r="AH565" s="31"/>
      <c r="AI565" s="31"/>
      <c r="AJ565" s="31">
        <f t="shared" si="1559"/>
        <v>11791</v>
      </c>
      <c r="AK565" s="31">
        <f t="shared" si="1560"/>
        <v>11791</v>
      </c>
      <c r="AL565" s="31">
        <f t="shared" si="1561"/>
        <v>11791</v>
      </c>
      <c r="AM565" s="31"/>
      <c r="AN565" s="31"/>
      <c r="AO565" s="31"/>
      <c r="AP565" s="31">
        <f t="shared" si="1562"/>
        <v>11791</v>
      </c>
      <c r="AQ565" s="31">
        <f t="shared" si="1563"/>
        <v>11791</v>
      </c>
      <c r="AR565" s="31">
        <f t="shared" si="1564"/>
        <v>11791</v>
      </c>
      <c r="AS565" s="31"/>
      <c r="AT565" s="31"/>
      <c r="AU565" s="31"/>
      <c r="AV565" s="31">
        <f t="shared" si="1565"/>
        <v>11791</v>
      </c>
      <c r="AW565" s="31">
        <f t="shared" si="1566"/>
        <v>11791</v>
      </c>
      <c r="AX565" s="31">
        <f t="shared" si="1567"/>
        <v>11791</v>
      </c>
      <c r="AY565" s="31"/>
      <c r="AZ565" s="31"/>
      <c r="BA565" s="31"/>
      <c r="BB565" s="31">
        <f t="shared" si="1568"/>
        <v>11791</v>
      </c>
      <c r="BC565" s="31">
        <f t="shared" si="1569"/>
        <v>11791</v>
      </c>
      <c r="BD565" s="31">
        <f t="shared" si="1570"/>
        <v>11791</v>
      </c>
      <c r="BE565" s="31"/>
      <c r="BF565" s="31"/>
      <c r="BG565" s="31"/>
      <c r="BH565" s="31">
        <f t="shared" si="1571"/>
        <v>11791</v>
      </c>
      <c r="BI565" s="31">
        <f t="shared" si="1572"/>
        <v>11791</v>
      </c>
      <c r="BJ565" s="31">
        <f t="shared" si="1573"/>
        <v>11791</v>
      </c>
      <c r="BK565" s="31"/>
      <c r="BL565" s="31"/>
      <c r="BM565" s="31"/>
      <c r="BN565" s="31">
        <f t="shared" si="1574"/>
        <v>11791</v>
      </c>
      <c r="BO565" s="31">
        <f t="shared" si="1575"/>
        <v>11791</v>
      </c>
      <c r="BP565" s="31">
        <f t="shared" si="1576"/>
        <v>11791</v>
      </c>
      <c r="BQ565" s="31"/>
      <c r="BR565" s="31"/>
      <c r="BS565" s="31">
        <f t="shared" si="1577"/>
        <v>11791</v>
      </c>
      <c r="BT565" s="31">
        <f t="shared" si="1578"/>
        <v>11791</v>
      </c>
      <c r="BU565" s="31">
        <f t="shared" si="1579"/>
        <v>11791</v>
      </c>
      <c r="BV565" s="31"/>
      <c r="BW565" s="31"/>
      <c r="BX565" s="31">
        <f t="shared" si="1580"/>
        <v>11791</v>
      </c>
      <c r="BY565" s="31">
        <f t="shared" si="1581"/>
        <v>11791</v>
      </c>
      <c r="BZ565" s="31">
        <f t="shared" si="1582"/>
        <v>11791</v>
      </c>
      <c r="CA565" s="31"/>
      <c r="CB565" s="31"/>
      <c r="CC565" s="31"/>
      <c r="CD565" s="31">
        <f t="shared" si="1665"/>
        <v>11791</v>
      </c>
      <c r="CE565" s="31">
        <f t="shared" si="1666"/>
        <v>11791</v>
      </c>
      <c r="CF565" s="31">
        <f t="shared" si="1667"/>
        <v>11791</v>
      </c>
      <c r="CG565" s="31"/>
      <c r="CH565" s="24"/>
      <c r="CI565" s="40"/>
    </row>
    <row r="566" ht="57.700000000000003">
      <c r="A566" s="16" t="s">
        <v>361</v>
      </c>
      <c r="B566" s="17"/>
      <c r="C566" s="16"/>
      <c r="D566" s="16"/>
      <c r="E566" s="39" t="s">
        <v>362</v>
      </c>
      <c r="F566" s="31">
        <f>F567+F570</f>
        <v>2352.0999999999999</v>
      </c>
      <c r="G566" s="31">
        <f>G567+G570</f>
        <v>2352.0999999999999</v>
      </c>
      <c r="H566" s="31">
        <f>H567+H570</f>
        <v>2352.0999999999999</v>
      </c>
      <c r="I566" s="31">
        <f>I567+I570</f>
        <v>0</v>
      </c>
      <c r="J566" s="31">
        <f>J567+J570</f>
        <v>0</v>
      </c>
      <c r="K566" s="31">
        <f>K567+K570</f>
        <v>0</v>
      </c>
      <c r="L566" s="31">
        <f t="shared" si="1547"/>
        <v>2352.0999999999999</v>
      </c>
      <c r="M566" s="31">
        <f t="shared" si="1548"/>
        <v>2352.0999999999999</v>
      </c>
      <c r="N566" s="31">
        <f t="shared" si="1549"/>
        <v>2352.0999999999999</v>
      </c>
      <c r="O566" s="31">
        <f>O567+O570</f>
        <v>0</v>
      </c>
      <c r="P566" s="31">
        <f>P567+P570</f>
        <v>0</v>
      </c>
      <c r="Q566" s="31">
        <f>Q567+Q570</f>
        <v>0</v>
      </c>
      <c r="R566" s="31">
        <f t="shared" si="1550"/>
        <v>2352.0999999999999</v>
      </c>
      <c r="S566" s="31">
        <f t="shared" si="1551"/>
        <v>2352.0999999999999</v>
      </c>
      <c r="T566" s="31">
        <f t="shared" si="1552"/>
        <v>2352.0999999999999</v>
      </c>
      <c r="U566" s="31">
        <f>U567+U570</f>
        <v>0</v>
      </c>
      <c r="V566" s="31">
        <f>V567+V570</f>
        <v>0</v>
      </c>
      <c r="W566" s="31">
        <f>W567+W570</f>
        <v>0</v>
      </c>
      <c r="X566" s="31">
        <f t="shared" si="1553"/>
        <v>2352.0999999999999</v>
      </c>
      <c r="Y566" s="31">
        <f t="shared" si="1554"/>
        <v>2352.0999999999999</v>
      </c>
      <c r="Z566" s="31">
        <f t="shared" si="1555"/>
        <v>2352.0999999999999</v>
      </c>
      <c r="AA566" s="31">
        <f>AA567+AA570</f>
        <v>0</v>
      </c>
      <c r="AB566" s="31">
        <f>AB567+AB570</f>
        <v>0</v>
      </c>
      <c r="AC566" s="31">
        <f>AC567+AC570</f>
        <v>0</v>
      </c>
      <c r="AD566" s="31">
        <f t="shared" si="1556"/>
        <v>2352.0999999999999</v>
      </c>
      <c r="AE566" s="31">
        <f t="shared" si="1557"/>
        <v>2352.0999999999999</v>
      </c>
      <c r="AF566" s="31">
        <f t="shared" si="1558"/>
        <v>2352.0999999999999</v>
      </c>
      <c r="AG566" s="31">
        <f>AG567+AG570</f>
        <v>0</v>
      </c>
      <c r="AH566" s="31">
        <f>AH567+AH570</f>
        <v>0</v>
      </c>
      <c r="AI566" s="31">
        <f>AI567+AI570</f>
        <v>0</v>
      </c>
      <c r="AJ566" s="31">
        <f t="shared" si="1559"/>
        <v>2352.0999999999999</v>
      </c>
      <c r="AK566" s="31">
        <f t="shared" si="1560"/>
        <v>2352.0999999999999</v>
      </c>
      <c r="AL566" s="31">
        <f t="shared" si="1561"/>
        <v>2352.0999999999999</v>
      </c>
      <c r="AM566" s="31">
        <f>AM567+AM570</f>
        <v>0</v>
      </c>
      <c r="AN566" s="31">
        <f>AN567+AN570</f>
        <v>0</v>
      </c>
      <c r="AO566" s="31">
        <f>AO567+AO570</f>
        <v>0</v>
      </c>
      <c r="AP566" s="31">
        <f t="shared" si="1562"/>
        <v>2352.0999999999999</v>
      </c>
      <c r="AQ566" s="31">
        <f t="shared" si="1563"/>
        <v>2352.0999999999999</v>
      </c>
      <c r="AR566" s="31">
        <f t="shared" si="1564"/>
        <v>2352.0999999999999</v>
      </c>
      <c r="AS566" s="31">
        <f>AS567+AS570</f>
        <v>0</v>
      </c>
      <c r="AT566" s="31">
        <f>AT567+AT570</f>
        <v>0</v>
      </c>
      <c r="AU566" s="31">
        <f>AU567+AU570</f>
        <v>0</v>
      </c>
      <c r="AV566" s="31">
        <f t="shared" si="1565"/>
        <v>2352.0999999999999</v>
      </c>
      <c r="AW566" s="31">
        <f t="shared" si="1566"/>
        <v>2352.0999999999999</v>
      </c>
      <c r="AX566" s="31">
        <f t="shared" si="1567"/>
        <v>2352.0999999999999</v>
      </c>
      <c r="AY566" s="31">
        <f>AY567+AY570</f>
        <v>0</v>
      </c>
      <c r="AZ566" s="31">
        <f>AZ567+AZ570</f>
        <v>0</v>
      </c>
      <c r="BA566" s="31">
        <f>BA567+BA570</f>
        <v>0</v>
      </c>
      <c r="BB566" s="31">
        <f t="shared" si="1568"/>
        <v>2352.0999999999999</v>
      </c>
      <c r="BC566" s="31">
        <f t="shared" si="1569"/>
        <v>2352.0999999999999</v>
      </c>
      <c r="BD566" s="31">
        <f t="shared" si="1570"/>
        <v>2352.0999999999999</v>
      </c>
      <c r="BE566" s="31">
        <f>BE567+BE570</f>
        <v>0</v>
      </c>
      <c r="BF566" s="31">
        <f>BF567+BF570</f>
        <v>0</v>
      </c>
      <c r="BG566" s="31">
        <f>BG567+BG570</f>
        <v>0</v>
      </c>
      <c r="BH566" s="31">
        <f t="shared" si="1571"/>
        <v>2352.0999999999999</v>
      </c>
      <c r="BI566" s="31">
        <f t="shared" si="1572"/>
        <v>2352.0999999999999</v>
      </c>
      <c r="BJ566" s="31">
        <f t="shared" si="1573"/>
        <v>2352.0999999999999</v>
      </c>
      <c r="BK566" s="31">
        <f>BK567+BK570</f>
        <v>665.24000000000001</v>
      </c>
      <c r="BL566" s="31">
        <f>BL567+BL570</f>
        <v>0</v>
      </c>
      <c r="BM566" s="31">
        <f>BM567+BM570</f>
        <v>0</v>
      </c>
      <c r="BN566" s="31">
        <f t="shared" si="1574"/>
        <v>3017.3400000000001</v>
      </c>
      <c r="BO566" s="31">
        <f t="shared" si="1575"/>
        <v>2352.0999999999999</v>
      </c>
      <c r="BP566" s="31">
        <f t="shared" si="1576"/>
        <v>2352.0999999999999</v>
      </c>
      <c r="BQ566" s="31">
        <f>BQ567+BQ570</f>
        <v>0</v>
      </c>
      <c r="BR566" s="31">
        <f>BR567+BR570</f>
        <v>0</v>
      </c>
      <c r="BS566" s="31">
        <f t="shared" si="1577"/>
        <v>3017.3400000000001</v>
      </c>
      <c r="BT566" s="31">
        <f t="shared" si="1578"/>
        <v>2352.0999999999999</v>
      </c>
      <c r="BU566" s="31">
        <f t="shared" si="1579"/>
        <v>2352.0999999999999</v>
      </c>
      <c r="BV566" s="31">
        <f>BV567+BV570</f>
        <v>0</v>
      </c>
      <c r="BW566" s="31">
        <f>BW567+BW570</f>
        <v>0</v>
      </c>
      <c r="BX566" s="31">
        <f t="shared" si="1580"/>
        <v>3017.3400000000001</v>
      </c>
      <c r="BY566" s="31">
        <f t="shared" si="1581"/>
        <v>2352.0999999999999</v>
      </c>
      <c r="BZ566" s="31">
        <f t="shared" si="1582"/>
        <v>2352.0999999999999</v>
      </c>
      <c r="CA566" s="31">
        <f>CA567+CA570</f>
        <v>0</v>
      </c>
      <c r="CB566" s="31">
        <f>CB567+CB570</f>
        <v>0</v>
      </c>
      <c r="CC566" s="31">
        <f>CC567+CC570</f>
        <v>0</v>
      </c>
      <c r="CD566" s="31">
        <f t="shared" si="1665"/>
        <v>3017.3400000000001</v>
      </c>
      <c r="CE566" s="31">
        <f t="shared" si="1666"/>
        <v>2352.0999999999999</v>
      </c>
      <c r="CF566" s="31">
        <f t="shared" si="1667"/>
        <v>2352.0999999999999</v>
      </c>
      <c r="CG566" s="31">
        <f>CG567+CG570</f>
        <v>0</v>
      </c>
      <c r="CH566" s="24"/>
      <c r="CI566" s="40"/>
      <c r="CO566" s="1" t="s">
        <v>31</v>
      </c>
    </row>
    <row r="567" ht="29.850000000000001">
      <c r="A567" s="16" t="s">
        <v>361</v>
      </c>
      <c r="B567" s="17">
        <v>200</v>
      </c>
      <c r="C567" s="16"/>
      <c r="D567" s="16"/>
      <c r="E567" s="39" t="s">
        <v>40</v>
      </c>
      <c r="F567" s="31">
        <f t="shared" ref="F567:F583" si="1709">F568</f>
        <v>6.0999999999999996</v>
      </c>
      <c r="G567" s="31">
        <f t="shared" ref="G567:G583" si="1710">G568</f>
        <v>6.0999999999999996</v>
      </c>
      <c r="H567" s="31">
        <f t="shared" ref="H567:H583" si="1711">H568</f>
        <v>6.0999999999999996</v>
      </c>
      <c r="I567" s="31">
        <f t="shared" ref="I567:I583" si="1712">I568</f>
        <v>0</v>
      </c>
      <c r="J567" s="31">
        <f t="shared" ref="J567:J583" si="1713">J568</f>
        <v>0</v>
      </c>
      <c r="K567" s="31">
        <f t="shared" ref="K567:K583" si="1714">K568</f>
        <v>0</v>
      </c>
      <c r="L567" s="31">
        <f t="shared" si="1547"/>
        <v>6.0999999999999996</v>
      </c>
      <c r="M567" s="31">
        <f t="shared" si="1548"/>
        <v>6.0999999999999996</v>
      </c>
      <c r="N567" s="31">
        <f t="shared" si="1549"/>
        <v>6.0999999999999996</v>
      </c>
      <c r="O567" s="31">
        <f t="shared" ref="O567:O583" si="1715">O568</f>
        <v>0</v>
      </c>
      <c r="P567" s="31">
        <f t="shared" ref="P567:P583" si="1716">P568</f>
        <v>0</v>
      </c>
      <c r="Q567" s="31">
        <f t="shared" ref="Q567:Q583" si="1717">Q568</f>
        <v>0</v>
      </c>
      <c r="R567" s="31">
        <f t="shared" si="1550"/>
        <v>6.0999999999999996</v>
      </c>
      <c r="S567" s="31">
        <f t="shared" si="1551"/>
        <v>6.0999999999999996</v>
      </c>
      <c r="T567" s="31">
        <f t="shared" si="1552"/>
        <v>6.0999999999999996</v>
      </c>
      <c r="U567" s="31">
        <f t="shared" ref="U567:U583" si="1718">U568</f>
        <v>0</v>
      </c>
      <c r="V567" s="31">
        <f t="shared" ref="V567:V583" si="1719">V568</f>
        <v>0</v>
      </c>
      <c r="W567" s="31">
        <f t="shared" ref="W567:W583" si="1720">W568</f>
        <v>0</v>
      </c>
      <c r="X567" s="31">
        <f t="shared" si="1553"/>
        <v>6.0999999999999996</v>
      </c>
      <c r="Y567" s="31">
        <f t="shared" si="1554"/>
        <v>6.0999999999999996</v>
      </c>
      <c r="Z567" s="31">
        <f t="shared" si="1555"/>
        <v>6.0999999999999996</v>
      </c>
      <c r="AA567" s="31">
        <f t="shared" ref="AA567:AA583" si="1721">AA568</f>
        <v>0</v>
      </c>
      <c r="AB567" s="31">
        <f t="shared" ref="AB567:AB583" si="1722">AB568</f>
        <v>0</v>
      </c>
      <c r="AC567" s="31">
        <f t="shared" ref="AC567:AC583" si="1723">AC568</f>
        <v>0</v>
      </c>
      <c r="AD567" s="31">
        <f t="shared" si="1556"/>
        <v>6.0999999999999996</v>
      </c>
      <c r="AE567" s="31">
        <f t="shared" si="1557"/>
        <v>6.0999999999999996</v>
      </c>
      <c r="AF567" s="31">
        <f t="shared" si="1558"/>
        <v>6.0999999999999996</v>
      </c>
      <c r="AG567" s="31">
        <f t="shared" ref="AG567:AG583" si="1724">AG568</f>
        <v>0</v>
      </c>
      <c r="AH567" s="31">
        <f t="shared" ref="AH567:AH583" si="1725">AH568</f>
        <v>0</v>
      </c>
      <c r="AI567" s="31">
        <f t="shared" ref="AI567:AI583" si="1726">AI568</f>
        <v>0</v>
      </c>
      <c r="AJ567" s="31">
        <f t="shared" si="1559"/>
        <v>6.0999999999999996</v>
      </c>
      <c r="AK567" s="31">
        <f t="shared" si="1560"/>
        <v>6.0999999999999996</v>
      </c>
      <c r="AL567" s="31">
        <f t="shared" si="1561"/>
        <v>6.0999999999999996</v>
      </c>
      <c r="AM567" s="31">
        <f t="shared" ref="AM567:AM575" si="1727">AM568</f>
        <v>0</v>
      </c>
      <c r="AN567" s="31">
        <f t="shared" ref="AN567:AN583" si="1728">AN568</f>
        <v>0</v>
      </c>
      <c r="AO567" s="31">
        <f t="shared" ref="AO567:AO583" si="1729">AO568</f>
        <v>0</v>
      </c>
      <c r="AP567" s="31">
        <f t="shared" si="1562"/>
        <v>6.0999999999999996</v>
      </c>
      <c r="AQ567" s="31">
        <f t="shared" si="1563"/>
        <v>6.0999999999999996</v>
      </c>
      <c r="AR567" s="31">
        <f t="shared" si="1564"/>
        <v>6.0999999999999996</v>
      </c>
      <c r="AS567" s="31">
        <f t="shared" ref="AS567:AS583" si="1730">AS568</f>
        <v>0</v>
      </c>
      <c r="AT567" s="31">
        <f t="shared" ref="AT567:AT583" si="1731">AT568</f>
        <v>0</v>
      </c>
      <c r="AU567" s="31">
        <f t="shared" ref="AU567:AU583" si="1732">AU568</f>
        <v>0</v>
      </c>
      <c r="AV567" s="31">
        <f t="shared" si="1565"/>
        <v>6.0999999999999996</v>
      </c>
      <c r="AW567" s="31">
        <f t="shared" si="1566"/>
        <v>6.0999999999999996</v>
      </c>
      <c r="AX567" s="31">
        <f t="shared" si="1567"/>
        <v>6.0999999999999996</v>
      </c>
      <c r="AY567" s="31">
        <f t="shared" ref="AY567:AY579" si="1733">AY568</f>
        <v>0</v>
      </c>
      <c r="AZ567" s="31">
        <f t="shared" ref="AZ567:AZ583" si="1734">AZ568</f>
        <v>0</v>
      </c>
      <c r="BA567" s="31">
        <f t="shared" ref="BA567:BA583" si="1735">BA568</f>
        <v>0</v>
      </c>
      <c r="BB567" s="31">
        <f t="shared" si="1568"/>
        <v>6.0999999999999996</v>
      </c>
      <c r="BC567" s="31">
        <f t="shared" si="1569"/>
        <v>6.0999999999999996</v>
      </c>
      <c r="BD567" s="31">
        <f t="shared" si="1570"/>
        <v>6.0999999999999996</v>
      </c>
      <c r="BE567" s="31">
        <f t="shared" ref="BE567:BE583" si="1736">BE568</f>
        <v>0</v>
      </c>
      <c r="BF567" s="31">
        <f t="shared" ref="BF567:BF583" si="1737">BF568</f>
        <v>0</v>
      </c>
      <c r="BG567" s="31">
        <f t="shared" ref="BG567:BG583" si="1738">BG568</f>
        <v>0</v>
      </c>
      <c r="BH567" s="31">
        <f t="shared" si="1571"/>
        <v>6.0999999999999996</v>
      </c>
      <c r="BI567" s="31">
        <f t="shared" si="1572"/>
        <v>6.0999999999999996</v>
      </c>
      <c r="BJ567" s="31">
        <f t="shared" si="1573"/>
        <v>6.0999999999999996</v>
      </c>
      <c r="BK567" s="31">
        <f t="shared" ref="BK567:BK575" si="1739">BK568</f>
        <v>0</v>
      </c>
      <c r="BL567" s="31">
        <f t="shared" ref="BL567:BL583" si="1740">BL568</f>
        <v>0</v>
      </c>
      <c r="BM567" s="31">
        <f t="shared" ref="BM567:BM583" si="1741">BM568</f>
        <v>0</v>
      </c>
      <c r="BN567" s="31">
        <f t="shared" si="1574"/>
        <v>6.0999999999999996</v>
      </c>
      <c r="BO567" s="31">
        <f t="shared" si="1575"/>
        <v>6.0999999999999996</v>
      </c>
      <c r="BP567" s="31">
        <f t="shared" si="1576"/>
        <v>6.0999999999999996</v>
      </c>
      <c r="BQ567" s="31">
        <f t="shared" ref="BQ567:BQ583" si="1742">BQ568</f>
        <v>0</v>
      </c>
      <c r="BR567" s="31">
        <f t="shared" ref="BR567:BR583" si="1743">BR568</f>
        <v>0</v>
      </c>
      <c r="BS567" s="31">
        <f t="shared" si="1577"/>
        <v>6.0999999999999996</v>
      </c>
      <c r="BT567" s="31">
        <f t="shared" si="1578"/>
        <v>6.0999999999999996</v>
      </c>
      <c r="BU567" s="31">
        <f t="shared" si="1579"/>
        <v>6.0999999999999996</v>
      </c>
      <c r="BV567" s="31">
        <f t="shared" ref="BV567:BV583" si="1744">BV568</f>
        <v>0</v>
      </c>
      <c r="BW567" s="31">
        <f t="shared" ref="BW567:BW583" si="1745">BW568</f>
        <v>0</v>
      </c>
      <c r="BX567" s="31">
        <f t="shared" si="1580"/>
        <v>6.0999999999999996</v>
      </c>
      <c r="BY567" s="31">
        <f t="shared" si="1581"/>
        <v>6.0999999999999996</v>
      </c>
      <c r="BZ567" s="31">
        <f t="shared" si="1582"/>
        <v>6.0999999999999996</v>
      </c>
      <c r="CA567" s="31">
        <f t="shared" ref="CA567:CA583" si="1746">CA568</f>
        <v>0</v>
      </c>
      <c r="CB567" s="31">
        <f t="shared" ref="CB567:CB583" si="1747">CB568</f>
        <v>0</v>
      </c>
      <c r="CC567" s="31">
        <f t="shared" ref="CC567:CC583" si="1748">CC568</f>
        <v>0</v>
      </c>
      <c r="CD567" s="31">
        <f t="shared" si="1665"/>
        <v>6.0999999999999996</v>
      </c>
      <c r="CE567" s="31">
        <f t="shared" si="1666"/>
        <v>6.0999999999999996</v>
      </c>
      <c r="CF567" s="31">
        <f t="shared" si="1667"/>
        <v>6.0999999999999996</v>
      </c>
      <c r="CG567" s="31">
        <f t="shared" ref="CG567:CG583" si="1749">CG568</f>
        <v>0</v>
      </c>
      <c r="CH567" s="24"/>
      <c r="CI567" s="40"/>
      <c r="CM567" s="1" t="s">
        <v>29</v>
      </c>
    </row>
    <row r="568" ht="43.75">
      <c r="A568" s="16" t="s">
        <v>361</v>
      </c>
      <c r="B568" s="17">
        <v>240</v>
      </c>
      <c r="C568" s="16"/>
      <c r="D568" s="16"/>
      <c r="E568" s="39" t="s">
        <v>41</v>
      </c>
      <c r="F568" s="31">
        <f t="shared" si="1709"/>
        <v>6.0999999999999996</v>
      </c>
      <c r="G568" s="31">
        <f t="shared" si="1710"/>
        <v>6.0999999999999996</v>
      </c>
      <c r="H568" s="31">
        <f t="shared" si="1711"/>
        <v>6.0999999999999996</v>
      </c>
      <c r="I568" s="31">
        <f t="shared" si="1712"/>
        <v>0</v>
      </c>
      <c r="J568" s="31">
        <f t="shared" si="1713"/>
        <v>0</v>
      </c>
      <c r="K568" s="31">
        <f t="shared" si="1714"/>
        <v>0</v>
      </c>
      <c r="L568" s="31">
        <f t="shared" si="1547"/>
        <v>6.0999999999999996</v>
      </c>
      <c r="M568" s="31">
        <f t="shared" si="1548"/>
        <v>6.0999999999999996</v>
      </c>
      <c r="N568" s="31">
        <f t="shared" si="1549"/>
        <v>6.0999999999999996</v>
      </c>
      <c r="O568" s="31">
        <f t="shared" si="1715"/>
        <v>0</v>
      </c>
      <c r="P568" s="31">
        <f t="shared" si="1716"/>
        <v>0</v>
      </c>
      <c r="Q568" s="31">
        <f t="shared" si="1717"/>
        <v>0</v>
      </c>
      <c r="R568" s="31">
        <f t="shared" si="1550"/>
        <v>6.0999999999999996</v>
      </c>
      <c r="S568" s="31">
        <f t="shared" si="1551"/>
        <v>6.0999999999999996</v>
      </c>
      <c r="T568" s="31">
        <f t="shared" si="1552"/>
        <v>6.0999999999999996</v>
      </c>
      <c r="U568" s="31">
        <f t="shared" si="1718"/>
        <v>0</v>
      </c>
      <c r="V568" s="31">
        <f t="shared" si="1719"/>
        <v>0</v>
      </c>
      <c r="W568" s="31">
        <f t="shared" si="1720"/>
        <v>0</v>
      </c>
      <c r="X568" s="31">
        <f t="shared" si="1553"/>
        <v>6.0999999999999996</v>
      </c>
      <c r="Y568" s="31">
        <f t="shared" si="1554"/>
        <v>6.0999999999999996</v>
      </c>
      <c r="Z568" s="31">
        <f t="shared" si="1555"/>
        <v>6.0999999999999996</v>
      </c>
      <c r="AA568" s="31">
        <f t="shared" si="1721"/>
        <v>0</v>
      </c>
      <c r="AB568" s="31">
        <f t="shared" si="1722"/>
        <v>0</v>
      </c>
      <c r="AC568" s="31">
        <f t="shared" si="1723"/>
        <v>0</v>
      </c>
      <c r="AD568" s="31">
        <f t="shared" si="1556"/>
        <v>6.0999999999999996</v>
      </c>
      <c r="AE568" s="31">
        <f t="shared" si="1557"/>
        <v>6.0999999999999996</v>
      </c>
      <c r="AF568" s="31">
        <f t="shared" si="1558"/>
        <v>6.0999999999999996</v>
      </c>
      <c r="AG568" s="31">
        <f t="shared" si="1724"/>
        <v>0</v>
      </c>
      <c r="AH568" s="31">
        <f t="shared" si="1725"/>
        <v>0</v>
      </c>
      <c r="AI568" s="31">
        <f t="shared" si="1726"/>
        <v>0</v>
      </c>
      <c r="AJ568" s="31">
        <f t="shared" si="1559"/>
        <v>6.0999999999999996</v>
      </c>
      <c r="AK568" s="31">
        <f t="shared" si="1560"/>
        <v>6.0999999999999996</v>
      </c>
      <c r="AL568" s="31">
        <f t="shared" si="1561"/>
        <v>6.0999999999999996</v>
      </c>
      <c r="AM568" s="31">
        <f t="shared" si="1727"/>
        <v>0</v>
      </c>
      <c r="AN568" s="31">
        <f t="shared" si="1728"/>
        <v>0</v>
      </c>
      <c r="AO568" s="31">
        <f t="shared" si="1729"/>
        <v>0</v>
      </c>
      <c r="AP568" s="31">
        <f t="shared" si="1562"/>
        <v>6.0999999999999996</v>
      </c>
      <c r="AQ568" s="31">
        <f t="shared" si="1563"/>
        <v>6.0999999999999996</v>
      </c>
      <c r="AR568" s="31">
        <f t="shared" si="1564"/>
        <v>6.0999999999999996</v>
      </c>
      <c r="AS568" s="31">
        <f t="shared" si="1730"/>
        <v>0</v>
      </c>
      <c r="AT568" s="31">
        <f t="shared" si="1731"/>
        <v>0</v>
      </c>
      <c r="AU568" s="31">
        <f t="shared" si="1732"/>
        <v>0</v>
      </c>
      <c r="AV568" s="31">
        <f t="shared" si="1565"/>
        <v>6.0999999999999996</v>
      </c>
      <c r="AW568" s="31">
        <f t="shared" si="1566"/>
        <v>6.0999999999999996</v>
      </c>
      <c r="AX568" s="31">
        <f t="shared" si="1567"/>
        <v>6.0999999999999996</v>
      </c>
      <c r="AY568" s="31">
        <f t="shared" si="1733"/>
        <v>0</v>
      </c>
      <c r="AZ568" s="31">
        <f t="shared" si="1734"/>
        <v>0</v>
      </c>
      <c r="BA568" s="31">
        <f t="shared" si="1735"/>
        <v>0</v>
      </c>
      <c r="BB568" s="31">
        <f t="shared" si="1568"/>
        <v>6.0999999999999996</v>
      </c>
      <c r="BC568" s="31">
        <f t="shared" si="1569"/>
        <v>6.0999999999999996</v>
      </c>
      <c r="BD568" s="31">
        <f t="shared" si="1570"/>
        <v>6.0999999999999996</v>
      </c>
      <c r="BE568" s="31">
        <f t="shared" si="1736"/>
        <v>0</v>
      </c>
      <c r="BF568" s="31">
        <f t="shared" si="1737"/>
        <v>0</v>
      </c>
      <c r="BG568" s="31">
        <f t="shared" si="1738"/>
        <v>0</v>
      </c>
      <c r="BH568" s="31">
        <f t="shared" si="1571"/>
        <v>6.0999999999999996</v>
      </c>
      <c r="BI568" s="31">
        <f t="shared" si="1572"/>
        <v>6.0999999999999996</v>
      </c>
      <c r="BJ568" s="31">
        <f t="shared" si="1573"/>
        <v>6.0999999999999996</v>
      </c>
      <c r="BK568" s="31">
        <f t="shared" si="1739"/>
        <v>0</v>
      </c>
      <c r="BL568" s="31">
        <f t="shared" si="1740"/>
        <v>0</v>
      </c>
      <c r="BM568" s="31">
        <f t="shared" si="1741"/>
        <v>0</v>
      </c>
      <c r="BN568" s="31">
        <f t="shared" si="1574"/>
        <v>6.0999999999999996</v>
      </c>
      <c r="BO568" s="31">
        <f t="shared" si="1575"/>
        <v>6.0999999999999996</v>
      </c>
      <c r="BP568" s="31">
        <f t="shared" si="1576"/>
        <v>6.0999999999999996</v>
      </c>
      <c r="BQ568" s="31">
        <f t="shared" si="1742"/>
        <v>0</v>
      </c>
      <c r="BR568" s="31">
        <f t="shared" si="1743"/>
        <v>0</v>
      </c>
      <c r="BS568" s="31">
        <f t="shared" si="1577"/>
        <v>6.0999999999999996</v>
      </c>
      <c r="BT568" s="31">
        <f t="shared" si="1578"/>
        <v>6.0999999999999996</v>
      </c>
      <c r="BU568" s="31">
        <f t="shared" si="1579"/>
        <v>6.0999999999999996</v>
      </c>
      <c r="BV568" s="31">
        <f t="shared" si="1744"/>
        <v>0</v>
      </c>
      <c r="BW568" s="31">
        <f t="shared" si="1745"/>
        <v>0</v>
      </c>
      <c r="BX568" s="31">
        <f t="shared" si="1580"/>
        <v>6.0999999999999996</v>
      </c>
      <c r="BY568" s="31">
        <f t="shared" si="1581"/>
        <v>6.0999999999999996</v>
      </c>
      <c r="BZ568" s="31">
        <f t="shared" si="1582"/>
        <v>6.0999999999999996</v>
      </c>
      <c r="CA568" s="31">
        <f t="shared" si="1746"/>
        <v>0</v>
      </c>
      <c r="CB568" s="31">
        <f t="shared" si="1747"/>
        <v>0</v>
      </c>
      <c r="CC568" s="31">
        <f t="shared" si="1748"/>
        <v>0</v>
      </c>
      <c r="CD568" s="31">
        <f t="shared" si="1665"/>
        <v>6.0999999999999996</v>
      </c>
      <c r="CE568" s="31">
        <f t="shared" si="1666"/>
        <v>6.0999999999999996</v>
      </c>
      <c r="CF568" s="31">
        <f t="shared" si="1667"/>
        <v>6.0999999999999996</v>
      </c>
      <c r="CG568" s="31">
        <f t="shared" si="1749"/>
        <v>0</v>
      </c>
      <c r="CH568" s="24"/>
      <c r="CI568" s="40"/>
      <c r="CN568" s="1" t="s">
        <v>30</v>
      </c>
    </row>
    <row r="569" ht="15.9">
      <c r="A569" s="16" t="s">
        <v>361</v>
      </c>
      <c r="B569" s="17">
        <v>240</v>
      </c>
      <c r="C569" s="16" t="s">
        <v>134</v>
      </c>
      <c r="D569" s="16" t="s">
        <v>354</v>
      </c>
      <c r="E569" s="39" t="s">
        <v>355</v>
      </c>
      <c r="F569" s="31">
        <v>6.0999999999999996</v>
      </c>
      <c r="G569" s="31">
        <v>6.0999999999999996</v>
      </c>
      <c r="H569" s="31">
        <v>6.0999999999999996</v>
      </c>
      <c r="I569" s="31"/>
      <c r="J569" s="31"/>
      <c r="K569" s="31"/>
      <c r="L569" s="31">
        <f t="shared" si="1547"/>
        <v>6.0999999999999996</v>
      </c>
      <c r="M569" s="31">
        <f t="shared" si="1548"/>
        <v>6.0999999999999996</v>
      </c>
      <c r="N569" s="31">
        <f t="shared" si="1549"/>
        <v>6.0999999999999996</v>
      </c>
      <c r="O569" s="31"/>
      <c r="P569" s="31"/>
      <c r="Q569" s="31"/>
      <c r="R569" s="31">
        <f t="shared" si="1550"/>
        <v>6.0999999999999996</v>
      </c>
      <c r="S569" s="31">
        <f t="shared" si="1551"/>
        <v>6.0999999999999996</v>
      </c>
      <c r="T569" s="31">
        <f t="shared" si="1552"/>
        <v>6.0999999999999996</v>
      </c>
      <c r="U569" s="31"/>
      <c r="V569" s="31"/>
      <c r="W569" s="31"/>
      <c r="X569" s="31">
        <f t="shared" si="1553"/>
        <v>6.0999999999999996</v>
      </c>
      <c r="Y569" s="31">
        <f t="shared" si="1554"/>
        <v>6.0999999999999996</v>
      </c>
      <c r="Z569" s="31">
        <f t="shared" si="1555"/>
        <v>6.0999999999999996</v>
      </c>
      <c r="AA569" s="31"/>
      <c r="AB569" s="31"/>
      <c r="AC569" s="31"/>
      <c r="AD569" s="31">
        <f t="shared" si="1556"/>
        <v>6.0999999999999996</v>
      </c>
      <c r="AE569" s="31">
        <f t="shared" si="1557"/>
        <v>6.0999999999999996</v>
      </c>
      <c r="AF569" s="31">
        <f t="shared" si="1558"/>
        <v>6.0999999999999996</v>
      </c>
      <c r="AG569" s="31"/>
      <c r="AH569" s="31"/>
      <c r="AI569" s="31"/>
      <c r="AJ569" s="31">
        <f t="shared" si="1559"/>
        <v>6.0999999999999996</v>
      </c>
      <c r="AK569" s="31">
        <f t="shared" si="1560"/>
        <v>6.0999999999999996</v>
      </c>
      <c r="AL569" s="31">
        <f t="shared" si="1561"/>
        <v>6.0999999999999996</v>
      </c>
      <c r="AM569" s="31"/>
      <c r="AN569" s="31"/>
      <c r="AO569" s="31"/>
      <c r="AP569" s="31">
        <f t="shared" si="1562"/>
        <v>6.0999999999999996</v>
      </c>
      <c r="AQ569" s="31">
        <f t="shared" si="1563"/>
        <v>6.0999999999999996</v>
      </c>
      <c r="AR569" s="31">
        <f t="shared" si="1564"/>
        <v>6.0999999999999996</v>
      </c>
      <c r="AS569" s="31"/>
      <c r="AT569" s="31"/>
      <c r="AU569" s="31"/>
      <c r="AV569" s="31">
        <f t="shared" si="1565"/>
        <v>6.0999999999999996</v>
      </c>
      <c r="AW569" s="31">
        <f t="shared" si="1566"/>
        <v>6.0999999999999996</v>
      </c>
      <c r="AX569" s="31">
        <f t="shared" si="1567"/>
        <v>6.0999999999999996</v>
      </c>
      <c r="AY569" s="31"/>
      <c r="AZ569" s="31"/>
      <c r="BA569" s="31"/>
      <c r="BB569" s="31">
        <f t="shared" si="1568"/>
        <v>6.0999999999999996</v>
      </c>
      <c r="BC569" s="31">
        <f t="shared" si="1569"/>
        <v>6.0999999999999996</v>
      </c>
      <c r="BD569" s="31">
        <f t="shared" si="1570"/>
        <v>6.0999999999999996</v>
      </c>
      <c r="BE569" s="31"/>
      <c r="BF569" s="31"/>
      <c r="BG569" s="31"/>
      <c r="BH569" s="31">
        <f t="shared" si="1571"/>
        <v>6.0999999999999996</v>
      </c>
      <c r="BI569" s="31">
        <f t="shared" si="1572"/>
        <v>6.0999999999999996</v>
      </c>
      <c r="BJ569" s="31">
        <f t="shared" si="1573"/>
        <v>6.0999999999999996</v>
      </c>
      <c r="BK569" s="31"/>
      <c r="BL569" s="31"/>
      <c r="BM569" s="31"/>
      <c r="BN569" s="31">
        <f t="shared" si="1574"/>
        <v>6.0999999999999996</v>
      </c>
      <c r="BO569" s="31">
        <f t="shared" si="1575"/>
        <v>6.0999999999999996</v>
      </c>
      <c r="BP569" s="31">
        <f t="shared" si="1576"/>
        <v>6.0999999999999996</v>
      </c>
      <c r="BQ569" s="31"/>
      <c r="BR569" s="31"/>
      <c r="BS569" s="31">
        <f t="shared" si="1577"/>
        <v>6.0999999999999996</v>
      </c>
      <c r="BT569" s="31">
        <f t="shared" si="1578"/>
        <v>6.0999999999999996</v>
      </c>
      <c r="BU569" s="31">
        <f t="shared" si="1579"/>
        <v>6.0999999999999996</v>
      </c>
      <c r="BV569" s="31"/>
      <c r="BW569" s="31"/>
      <c r="BX569" s="31">
        <f t="shared" si="1580"/>
        <v>6.0999999999999996</v>
      </c>
      <c r="BY569" s="31">
        <f t="shared" si="1581"/>
        <v>6.0999999999999996</v>
      </c>
      <c r="BZ569" s="31">
        <f t="shared" si="1582"/>
        <v>6.0999999999999996</v>
      </c>
      <c r="CA569" s="31"/>
      <c r="CB569" s="31"/>
      <c r="CC569" s="31"/>
      <c r="CD569" s="31">
        <f t="shared" si="1665"/>
        <v>6.0999999999999996</v>
      </c>
      <c r="CE569" s="31">
        <f t="shared" si="1666"/>
        <v>6.0999999999999996</v>
      </c>
      <c r="CF569" s="31">
        <f t="shared" si="1667"/>
        <v>6.0999999999999996</v>
      </c>
      <c r="CG569" s="31"/>
      <c r="CH569" s="24"/>
      <c r="CI569" s="40"/>
    </row>
    <row r="570" ht="29.850000000000001">
      <c r="A570" s="16" t="s">
        <v>361</v>
      </c>
      <c r="B570" s="17">
        <v>300</v>
      </c>
      <c r="C570" s="16"/>
      <c r="D570" s="16"/>
      <c r="E570" s="39" t="s">
        <v>194</v>
      </c>
      <c r="F570" s="31">
        <f t="shared" si="1709"/>
        <v>2346</v>
      </c>
      <c r="G570" s="31">
        <f t="shared" si="1710"/>
        <v>2346</v>
      </c>
      <c r="H570" s="31">
        <f t="shared" si="1711"/>
        <v>2346</v>
      </c>
      <c r="I570" s="31">
        <f t="shared" si="1712"/>
        <v>0</v>
      </c>
      <c r="J570" s="31">
        <f t="shared" si="1713"/>
        <v>0</v>
      </c>
      <c r="K570" s="31">
        <f t="shared" si="1714"/>
        <v>0</v>
      </c>
      <c r="L570" s="31">
        <f t="shared" si="1547"/>
        <v>2346</v>
      </c>
      <c r="M570" s="31">
        <f t="shared" si="1548"/>
        <v>2346</v>
      </c>
      <c r="N570" s="31">
        <f t="shared" si="1549"/>
        <v>2346</v>
      </c>
      <c r="O570" s="31">
        <f t="shared" si="1715"/>
        <v>0</v>
      </c>
      <c r="P570" s="31">
        <f t="shared" si="1716"/>
        <v>0</v>
      </c>
      <c r="Q570" s="31">
        <f t="shared" si="1717"/>
        <v>0</v>
      </c>
      <c r="R570" s="31">
        <f t="shared" si="1550"/>
        <v>2346</v>
      </c>
      <c r="S570" s="31">
        <f t="shared" si="1551"/>
        <v>2346</v>
      </c>
      <c r="T570" s="31">
        <f t="shared" si="1552"/>
        <v>2346</v>
      </c>
      <c r="U570" s="31">
        <f t="shared" si="1718"/>
        <v>0</v>
      </c>
      <c r="V570" s="31">
        <f t="shared" si="1719"/>
        <v>0</v>
      </c>
      <c r="W570" s="31">
        <f t="shared" si="1720"/>
        <v>0</v>
      </c>
      <c r="X570" s="31">
        <f t="shared" si="1553"/>
        <v>2346</v>
      </c>
      <c r="Y570" s="31">
        <f t="shared" si="1554"/>
        <v>2346</v>
      </c>
      <c r="Z570" s="31">
        <f t="shared" si="1555"/>
        <v>2346</v>
      </c>
      <c r="AA570" s="31">
        <f t="shared" si="1721"/>
        <v>0</v>
      </c>
      <c r="AB570" s="31">
        <f t="shared" si="1722"/>
        <v>0</v>
      </c>
      <c r="AC570" s="31">
        <f t="shared" si="1723"/>
        <v>0</v>
      </c>
      <c r="AD570" s="31">
        <f t="shared" si="1556"/>
        <v>2346</v>
      </c>
      <c r="AE570" s="31">
        <f t="shared" si="1557"/>
        <v>2346</v>
      </c>
      <c r="AF570" s="31">
        <f t="shared" si="1558"/>
        <v>2346</v>
      </c>
      <c r="AG570" s="31">
        <f t="shared" si="1724"/>
        <v>0</v>
      </c>
      <c r="AH570" s="31">
        <f t="shared" si="1725"/>
        <v>0</v>
      </c>
      <c r="AI570" s="31">
        <f t="shared" si="1726"/>
        <v>0</v>
      </c>
      <c r="AJ570" s="31">
        <f t="shared" si="1559"/>
        <v>2346</v>
      </c>
      <c r="AK570" s="31">
        <f t="shared" si="1560"/>
        <v>2346</v>
      </c>
      <c r="AL570" s="31">
        <f t="shared" si="1561"/>
        <v>2346</v>
      </c>
      <c r="AM570" s="31">
        <f t="shared" si="1727"/>
        <v>0</v>
      </c>
      <c r="AN570" s="31">
        <f t="shared" si="1728"/>
        <v>0</v>
      </c>
      <c r="AO570" s="31">
        <f t="shared" si="1729"/>
        <v>0</v>
      </c>
      <c r="AP570" s="31">
        <f t="shared" si="1562"/>
        <v>2346</v>
      </c>
      <c r="AQ570" s="31">
        <f t="shared" si="1563"/>
        <v>2346</v>
      </c>
      <c r="AR570" s="31">
        <f t="shared" si="1564"/>
        <v>2346</v>
      </c>
      <c r="AS570" s="31">
        <f t="shared" si="1730"/>
        <v>0</v>
      </c>
      <c r="AT570" s="31">
        <f t="shared" si="1731"/>
        <v>0</v>
      </c>
      <c r="AU570" s="31">
        <f t="shared" si="1732"/>
        <v>0</v>
      </c>
      <c r="AV570" s="31">
        <f t="shared" si="1565"/>
        <v>2346</v>
      </c>
      <c r="AW570" s="31">
        <f t="shared" si="1566"/>
        <v>2346</v>
      </c>
      <c r="AX570" s="31">
        <f t="shared" si="1567"/>
        <v>2346</v>
      </c>
      <c r="AY570" s="31">
        <f t="shared" si="1733"/>
        <v>0</v>
      </c>
      <c r="AZ570" s="31">
        <f t="shared" si="1734"/>
        <v>0</v>
      </c>
      <c r="BA570" s="31">
        <f t="shared" si="1735"/>
        <v>0</v>
      </c>
      <c r="BB570" s="31">
        <f t="shared" si="1568"/>
        <v>2346</v>
      </c>
      <c r="BC570" s="31">
        <f t="shared" si="1569"/>
        <v>2346</v>
      </c>
      <c r="BD570" s="31">
        <f t="shared" si="1570"/>
        <v>2346</v>
      </c>
      <c r="BE570" s="31">
        <f t="shared" si="1736"/>
        <v>0</v>
      </c>
      <c r="BF570" s="31">
        <f t="shared" si="1737"/>
        <v>0</v>
      </c>
      <c r="BG570" s="31">
        <f t="shared" si="1738"/>
        <v>0</v>
      </c>
      <c r="BH570" s="31">
        <f t="shared" si="1571"/>
        <v>2346</v>
      </c>
      <c r="BI570" s="31">
        <f t="shared" si="1572"/>
        <v>2346</v>
      </c>
      <c r="BJ570" s="31">
        <f t="shared" si="1573"/>
        <v>2346</v>
      </c>
      <c r="BK570" s="31">
        <f t="shared" si="1739"/>
        <v>665.24000000000001</v>
      </c>
      <c r="BL570" s="31">
        <f t="shared" si="1740"/>
        <v>0</v>
      </c>
      <c r="BM570" s="31">
        <f t="shared" si="1741"/>
        <v>0</v>
      </c>
      <c r="BN570" s="31">
        <f t="shared" si="1574"/>
        <v>3011.2399999999998</v>
      </c>
      <c r="BO570" s="31">
        <f t="shared" si="1575"/>
        <v>2346</v>
      </c>
      <c r="BP570" s="31">
        <f t="shared" si="1576"/>
        <v>2346</v>
      </c>
      <c r="BQ570" s="31">
        <f t="shared" si="1742"/>
        <v>0</v>
      </c>
      <c r="BR570" s="31">
        <f t="shared" si="1743"/>
        <v>0</v>
      </c>
      <c r="BS570" s="31">
        <f t="shared" si="1577"/>
        <v>3011.2399999999998</v>
      </c>
      <c r="BT570" s="31">
        <f t="shared" si="1578"/>
        <v>2346</v>
      </c>
      <c r="BU570" s="31">
        <f t="shared" si="1579"/>
        <v>2346</v>
      </c>
      <c r="BV570" s="31">
        <f t="shared" si="1744"/>
        <v>0</v>
      </c>
      <c r="BW570" s="31">
        <f t="shared" si="1745"/>
        <v>0</v>
      </c>
      <c r="BX570" s="31">
        <f t="shared" si="1580"/>
        <v>3011.2399999999998</v>
      </c>
      <c r="BY570" s="31">
        <f t="shared" si="1581"/>
        <v>2346</v>
      </c>
      <c r="BZ570" s="31">
        <f t="shared" si="1582"/>
        <v>2346</v>
      </c>
      <c r="CA570" s="31">
        <f t="shared" si="1746"/>
        <v>0</v>
      </c>
      <c r="CB570" s="31">
        <f t="shared" si="1747"/>
        <v>0</v>
      </c>
      <c r="CC570" s="31">
        <f t="shared" si="1748"/>
        <v>0</v>
      </c>
      <c r="CD570" s="31">
        <f t="shared" si="1665"/>
        <v>3011.2399999999998</v>
      </c>
      <c r="CE570" s="31">
        <f t="shared" si="1666"/>
        <v>2346</v>
      </c>
      <c r="CF570" s="31">
        <f t="shared" si="1667"/>
        <v>2346</v>
      </c>
      <c r="CG570" s="31">
        <f t="shared" si="1749"/>
        <v>0</v>
      </c>
      <c r="CH570" s="24"/>
      <c r="CI570" s="40"/>
      <c r="CM570" s="1" t="s">
        <v>29</v>
      </c>
    </row>
    <row r="571" ht="29.850000000000001">
      <c r="A571" s="16" t="s">
        <v>361</v>
      </c>
      <c r="B571" s="17">
        <v>310</v>
      </c>
      <c r="C571" s="16"/>
      <c r="D571" s="16"/>
      <c r="E571" s="39" t="s">
        <v>360</v>
      </c>
      <c r="F571" s="31">
        <f t="shared" si="1709"/>
        <v>2346</v>
      </c>
      <c r="G571" s="31">
        <f t="shared" si="1710"/>
        <v>2346</v>
      </c>
      <c r="H571" s="31">
        <f t="shared" si="1711"/>
        <v>2346</v>
      </c>
      <c r="I571" s="31">
        <f t="shared" si="1712"/>
        <v>0</v>
      </c>
      <c r="J571" s="31">
        <f t="shared" si="1713"/>
        <v>0</v>
      </c>
      <c r="K571" s="31">
        <f t="shared" si="1714"/>
        <v>0</v>
      </c>
      <c r="L571" s="31">
        <f t="shared" si="1547"/>
        <v>2346</v>
      </c>
      <c r="M571" s="31">
        <f t="shared" si="1548"/>
        <v>2346</v>
      </c>
      <c r="N571" s="31">
        <f t="shared" si="1549"/>
        <v>2346</v>
      </c>
      <c r="O571" s="31">
        <f t="shared" si="1715"/>
        <v>0</v>
      </c>
      <c r="P571" s="31">
        <f t="shared" si="1716"/>
        <v>0</v>
      </c>
      <c r="Q571" s="31">
        <f t="shared" si="1717"/>
        <v>0</v>
      </c>
      <c r="R571" s="31">
        <f t="shared" si="1550"/>
        <v>2346</v>
      </c>
      <c r="S571" s="31">
        <f t="shared" si="1551"/>
        <v>2346</v>
      </c>
      <c r="T571" s="31">
        <f t="shared" si="1552"/>
        <v>2346</v>
      </c>
      <c r="U571" s="31">
        <f t="shared" si="1718"/>
        <v>0</v>
      </c>
      <c r="V571" s="31">
        <f t="shared" si="1719"/>
        <v>0</v>
      </c>
      <c r="W571" s="31">
        <f t="shared" si="1720"/>
        <v>0</v>
      </c>
      <c r="X571" s="31">
        <f t="shared" si="1553"/>
        <v>2346</v>
      </c>
      <c r="Y571" s="31">
        <f t="shared" si="1554"/>
        <v>2346</v>
      </c>
      <c r="Z571" s="31">
        <f t="shared" si="1555"/>
        <v>2346</v>
      </c>
      <c r="AA571" s="31">
        <f t="shared" si="1721"/>
        <v>0</v>
      </c>
      <c r="AB571" s="31">
        <f t="shared" si="1722"/>
        <v>0</v>
      </c>
      <c r="AC571" s="31">
        <f t="shared" si="1723"/>
        <v>0</v>
      </c>
      <c r="AD571" s="31">
        <f t="shared" si="1556"/>
        <v>2346</v>
      </c>
      <c r="AE571" s="31">
        <f t="shared" si="1557"/>
        <v>2346</v>
      </c>
      <c r="AF571" s="31">
        <f t="shared" si="1558"/>
        <v>2346</v>
      </c>
      <c r="AG571" s="31">
        <f t="shared" si="1724"/>
        <v>0</v>
      </c>
      <c r="AH571" s="31">
        <f t="shared" si="1725"/>
        <v>0</v>
      </c>
      <c r="AI571" s="31">
        <f t="shared" si="1726"/>
        <v>0</v>
      </c>
      <c r="AJ571" s="31">
        <f t="shared" si="1559"/>
        <v>2346</v>
      </c>
      <c r="AK571" s="31">
        <f t="shared" si="1560"/>
        <v>2346</v>
      </c>
      <c r="AL571" s="31">
        <f t="shared" si="1561"/>
        <v>2346</v>
      </c>
      <c r="AM571" s="31">
        <f t="shared" si="1727"/>
        <v>0</v>
      </c>
      <c r="AN571" s="31">
        <f t="shared" si="1728"/>
        <v>0</v>
      </c>
      <c r="AO571" s="31">
        <f t="shared" si="1729"/>
        <v>0</v>
      </c>
      <c r="AP571" s="31">
        <f t="shared" si="1562"/>
        <v>2346</v>
      </c>
      <c r="AQ571" s="31">
        <f t="shared" si="1563"/>
        <v>2346</v>
      </c>
      <c r="AR571" s="31">
        <f t="shared" si="1564"/>
        <v>2346</v>
      </c>
      <c r="AS571" s="31">
        <f t="shared" si="1730"/>
        <v>0</v>
      </c>
      <c r="AT571" s="31">
        <f t="shared" si="1731"/>
        <v>0</v>
      </c>
      <c r="AU571" s="31">
        <f t="shared" si="1732"/>
        <v>0</v>
      </c>
      <c r="AV571" s="31">
        <f t="shared" si="1565"/>
        <v>2346</v>
      </c>
      <c r="AW571" s="31">
        <f t="shared" si="1566"/>
        <v>2346</v>
      </c>
      <c r="AX571" s="31">
        <f t="shared" si="1567"/>
        <v>2346</v>
      </c>
      <c r="AY571" s="31">
        <f t="shared" si="1733"/>
        <v>0</v>
      </c>
      <c r="AZ571" s="31">
        <f t="shared" si="1734"/>
        <v>0</v>
      </c>
      <c r="BA571" s="31">
        <f t="shared" si="1735"/>
        <v>0</v>
      </c>
      <c r="BB571" s="31">
        <f t="shared" si="1568"/>
        <v>2346</v>
      </c>
      <c r="BC571" s="31">
        <f t="shared" si="1569"/>
        <v>2346</v>
      </c>
      <c r="BD571" s="31">
        <f t="shared" si="1570"/>
        <v>2346</v>
      </c>
      <c r="BE571" s="31">
        <f t="shared" si="1736"/>
        <v>0</v>
      </c>
      <c r="BF571" s="31">
        <f t="shared" si="1737"/>
        <v>0</v>
      </c>
      <c r="BG571" s="31">
        <f t="shared" si="1738"/>
        <v>0</v>
      </c>
      <c r="BH571" s="31">
        <f t="shared" si="1571"/>
        <v>2346</v>
      </c>
      <c r="BI571" s="31">
        <f t="shared" si="1572"/>
        <v>2346</v>
      </c>
      <c r="BJ571" s="31">
        <f t="shared" si="1573"/>
        <v>2346</v>
      </c>
      <c r="BK571" s="31">
        <f t="shared" si="1739"/>
        <v>665.24000000000001</v>
      </c>
      <c r="BL571" s="31">
        <f t="shared" si="1740"/>
        <v>0</v>
      </c>
      <c r="BM571" s="31">
        <f t="shared" si="1741"/>
        <v>0</v>
      </c>
      <c r="BN571" s="31">
        <f t="shared" si="1574"/>
        <v>3011.2399999999998</v>
      </c>
      <c r="BO571" s="31">
        <f t="shared" si="1575"/>
        <v>2346</v>
      </c>
      <c r="BP571" s="31">
        <f t="shared" si="1576"/>
        <v>2346</v>
      </c>
      <c r="BQ571" s="31">
        <f t="shared" si="1742"/>
        <v>0</v>
      </c>
      <c r="BR571" s="31">
        <f t="shared" si="1743"/>
        <v>0</v>
      </c>
      <c r="BS571" s="31">
        <f t="shared" si="1577"/>
        <v>3011.2399999999998</v>
      </c>
      <c r="BT571" s="31">
        <f t="shared" si="1578"/>
        <v>2346</v>
      </c>
      <c r="BU571" s="31">
        <f t="shared" si="1579"/>
        <v>2346</v>
      </c>
      <c r="BV571" s="31">
        <f t="shared" si="1744"/>
        <v>0</v>
      </c>
      <c r="BW571" s="31">
        <f t="shared" si="1745"/>
        <v>0</v>
      </c>
      <c r="BX571" s="31">
        <f t="shared" si="1580"/>
        <v>3011.2399999999998</v>
      </c>
      <c r="BY571" s="31">
        <f t="shared" si="1581"/>
        <v>2346</v>
      </c>
      <c r="BZ571" s="31">
        <f t="shared" si="1582"/>
        <v>2346</v>
      </c>
      <c r="CA571" s="31">
        <f t="shared" si="1746"/>
        <v>0</v>
      </c>
      <c r="CB571" s="31">
        <f t="shared" si="1747"/>
        <v>0</v>
      </c>
      <c r="CC571" s="31">
        <f t="shared" si="1748"/>
        <v>0</v>
      </c>
      <c r="CD571" s="31">
        <f t="shared" si="1665"/>
        <v>3011.2399999999998</v>
      </c>
      <c r="CE571" s="31">
        <f t="shared" si="1666"/>
        <v>2346</v>
      </c>
      <c r="CF571" s="31">
        <f t="shared" si="1667"/>
        <v>2346</v>
      </c>
      <c r="CG571" s="31">
        <f t="shared" si="1749"/>
        <v>0</v>
      </c>
      <c r="CH571" s="24"/>
      <c r="CI571" s="40"/>
      <c r="CN571" s="1" t="s">
        <v>30</v>
      </c>
    </row>
    <row r="572" ht="15">
      <c r="A572" s="16" t="s">
        <v>361</v>
      </c>
      <c r="B572" s="17">
        <v>310</v>
      </c>
      <c r="C572" s="16" t="s">
        <v>134</v>
      </c>
      <c r="D572" s="16" t="s">
        <v>67</v>
      </c>
      <c r="E572" s="39" t="s">
        <v>236</v>
      </c>
      <c r="F572" s="31">
        <v>2346</v>
      </c>
      <c r="G572" s="31">
        <v>2346</v>
      </c>
      <c r="H572" s="31">
        <v>2346</v>
      </c>
      <c r="I572" s="31"/>
      <c r="J572" s="31"/>
      <c r="K572" s="31"/>
      <c r="L572" s="31">
        <f t="shared" si="1547"/>
        <v>2346</v>
      </c>
      <c r="M572" s="31">
        <f t="shared" si="1548"/>
        <v>2346</v>
      </c>
      <c r="N572" s="31">
        <f t="shared" si="1549"/>
        <v>2346</v>
      </c>
      <c r="O572" s="31"/>
      <c r="P572" s="31"/>
      <c r="Q572" s="31"/>
      <c r="R572" s="31">
        <f t="shared" si="1550"/>
        <v>2346</v>
      </c>
      <c r="S572" s="31">
        <f t="shared" si="1551"/>
        <v>2346</v>
      </c>
      <c r="T572" s="31">
        <f t="shared" si="1552"/>
        <v>2346</v>
      </c>
      <c r="U572" s="31"/>
      <c r="V572" s="31"/>
      <c r="W572" s="31"/>
      <c r="X572" s="31">
        <f t="shared" si="1553"/>
        <v>2346</v>
      </c>
      <c r="Y572" s="31">
        <f t="shared" si="1554"/>
        <v>2346</v>
      </c>
      <c r="Z572" s="31">
        <f t="shared" si="1555"/>
        <v>2346</v>
      </c>
      <c r="AA572" s="31"/>
      <c r="AB572" s="31"/>
      <c r="AC572" s="31"/>
      <c r="AD572" s="31">
        <f t="shared" si="1556"/>
        <v>2346</v>
      </c>
      <c r="AE572" s="31">
        <f t="shared" si="1557"/>
        <v>2346</v>
      </c>
      <c r="AF572" s="31">
        <f t="shared" si="1558"/>
        <v>2346</v>
      </c>
      <c r="AG572" s="31"/>
      <c r="AH572" s="31"/>
      <c r="AI572" s="31"/>
      <c r="AJ572" s="31">
        <f t="shared" si="1559"/>
        <v>2346</v>
      </c>
      <c r="AK572" s="31">
        <f t="shared" si="1560"/>
        <v>2346</v>
      </c>
      <c r="AL572" s="31">
        <f t="shared" si="1561"/>
        <v>2346</v>
      </c>
      <c r="AM572" s="31"/>
      <c r="AN572" s="31"/>
      <c r="AO572" s="31"/>
      <c r="AP572" s="31">
        <f t="shared" si="1562"/>
        <v>2346</v>
      </c>
      <c r="AQ572" s="31">
        <f t="shared" si="1563"/>
        <v>2346</v>
      </c>
      <c r="AR572" s="31">
        <f t="shared" si="1564"/>
        <v>2346</v>
      </c>
      <c r="AS572" s="31"/>
      <c r="AT572" s="31"/>
      <c r="AU572" s="31"/>
      <c r="AV572" s="31">
        <f t="shared" si="1565"/>
        <v>2346</v>
      </c>
      <c r="AW572" s="31">
        <f t="shared" si="1566"/>
        <v>2346</v>
      </c>
      <c r="AX572" s="31">
        <f t="shared" si="1567"/>
        <v>2346</v>
      </c>
      <c r="AY572" s="31"/>
      <c r="AZ572" s="31"/>
      <c r="BA572" s="31"/>
      <c r="BB572" s="31">
        <f t="shared" si="1568"/>
        <v>2346</v>
      </c>
      <c r="BC572" s="31">
        <f t="shared" si="1569"/>
        <v>2346</v>
      </c>
      <c r="BD572" s="31">
        <f t="shared" si="1570"/>
        <v>2346</v>
      </c>
      <c r="BE572" s="31"/>
      <c r="BF572" s="31"/>
      <c r="BG572" s="31"/>
      <c r="BH572" s="31">
        <f t="shared" si="1571"/>
        <v>2346</v>
      </c>
      <c r="BI572" s="31">
        <f t="shared" si="1572"/>
        <v>2346</v>
      </c>
      <c r="BJ572" s="31">
        <f t="shared" si="1573"/>
        <v>2346</v>
      </c>
      <c r="BK572" s="31">
        <v>665.24000000000001</v>
      </c>
      <c r="BL572" s="31"/>
      <c r="BM572" s="31"/>
      <c r="BN572" s="31">
        <f t="shared" si="1574"/>
        <v>3011.2399999999998</v>
      </c>
      <c r="BO572" s="31">
        <f t="shared" si="1575"/>
        <v>2346</v>
      </c>
      <c r="BP572" s="31">
        <f t="shared" si="1576"/>
        <v>2346</v>
      </c>
      <c r="BQ572" s="31"/>
      <c r="BR572" s="31"/>
      <c r="BS572" s="31">
        <f t="shared" si="1577"/>
        <v>3011.2399999999998</v>
      </c>
      <c r="BT572" s="31">
        <f t="shared" si="1578"/>
        <v>2346</v>
      </c>
      <c r="BU572" s="31">
        <f t="shared" si="1579"/>
        <v>2346</v>
      </c>
      <c r="BV572" s="31"/>
      <c r="BW572" s="31"/>
      <c r="BX572" s="31">
        <f t="shared" si="1580"/>
        <v>3011.2399999999998</v>
      </c>
      <c r="BY572" s="31">
        <f t="shared" si="1581"/>
        <v>2346</v>
      </c>
      <c r="BZ572" s="31">
        <f t="shared" si="1582"/>
        <v>2346</v>
      </c>
      <c r="CA572" s="31"/>
      <c r="CB572" s="31"/>
      <c r="CC572" s="31"/>
      <c r="CD572" s="31">
        <f t="shared" si="1665"/>
        <v>3011.2399999999998</v>
      </c>
      <c r="CE572" s="31">
        <f t="shared" si="1666"/>
        <v>2346</v>
      </c>
      <c r="CF572" s="31">
        <f t="shared" si="1667"/>
        <v>2346</v>
      </c>
      <c r="CG572" s="31"/>
      <c r="CH572" s="24"/>
      <c r="CI572" s="40"/>
    </row>
    <row r="573" ht="15">
      <c r="A573" s="16" t="s">
        <v>363</v>
      </c>
      <c r="B573" s="17"/>
      <c r="C573" s="16"/>
      <c r="D573" s="16"/>
      <c r="E573" s="39" t="s">
        <v>364</v>
      </c>
      <c r="F573" s="31">
        <f t="shared" si="1709"/>
        <v>9360.7000000000007</v>
      </c>
      <c r="G573" s="31">
        <f t="shared" si="1710"/>
        <v>9360.7000000000007</v>
      </c>
      <c r="H573" s="31">
        <f t="shared" si="1711"/>
        <v>9360.7000000000007</v>
      </c>
      <c r="I573" s="31">
        <f t="shared" si="1712"/>
        <v>0</v>
      </c>
      <c r="J573" s="31">
        <f t="shared" si="1713"/>
        <v>0</v>
      </c>
      <c r="K573" s="31">
        <f t="shared" si="1714"/>
        <v>0</v>
      </c>
      <c r="L573" s="31">
        <f t="shared" si="1547"/>
        <v>9360.7000000000007</v>
      </c>
      <c r="M573" s="31">
        <f t="shared" si="1548"/>
        <v>9360.7000000000007</v>
      </c>
      <c r="N573" s="31">
        <f t="shared" si="1549"/>
        <v>9360.7000000000007</v>
      </c>
      <c r="O573" s="31">
        <f t="shared" si="1715"/>
        <v>0</v>
      </c>
      <c r="P573" s="31">
        <f t="shared" si="1716"/>
        <v>0</v>
      </c>
      <c r="Q573" s="31">
        <f t="shared" si="1717"/>
        <v>0</v>
      </c>
      <c r="R573" s="31">
        <f t="shared" si="1550"/>
        <v>9360.7000000000007</v>
      </c>
      <c r="S573" s="31">
        <f t="shared" si="1551"/>
        <v>9360.7000000000007</v>
      </c>
      <c r="T573" s="31">
        <f t="shared" si="1552"/>
        <v>9360.7000000000007</v>
      </c>
      <c r="U573" s="31">
        <f t="shared" si="1718"/>
        <v>0</v>
      </c>
      <c r="V573" s="31">
        <f t="shared" si="1719"/>
        <v>0</v>
      </c>
      <c r="W573" s="31">
        <f t="shared" si="1720"/>
        <v>0</v>
      </c>
      <c r="X573" s="31">
        <f t="shared" si="1553"/>
        <v>9360.7000000000007</v>
      </c>
      <c r="Y573" s="31">
        <f t="shared" si="1554"/>
        <v>9360.7000000000007</v>
      </c>
      <c r="Z573" s="31">
        <f t="shared" si="1555"/>
        <v>9360.7000000000007</v>
      </c>
      <c r="AA573" s="31">
        <f t="shared" si="1721"/>
        <v>0</v>
      </c>
      <c r="AB573" s="31">
        <f t="shared" si="1722"/>
        <v>0</v>
      </c>
      <c r="AC573" s="31">
        <f t="shared" si="1723"/>
        <v>0</v>
      </c>
      <c r="AD573" s="31">
        <f t="shared" si="1556"/>
        <v>9360.7000000000007</v>
      </c>
      <c r="AE573" s="31">
        <f t="shared" si="1557"/>
        <v>9360.7000000000007</v>
      </c>
      <c r="AF573" s="31">
        <f t="shared" si="1558"/>
        <v>9360.7000000000007</v>
      </c>
      <c r="AG573" s="31">
        <f t="shared" si="1724"/>
        <v>0</v>
      </c>
      <c r="AH573" s="31">
        <f t="shared" si="1725"/>
        <v>0</v>
      </c>
      <c r="AI573" s="31">
        <f t="shared" si="1726"/>
        <v>0</v>
      </c>
      <c r="AJ573" s="31">
        <f t="shared" si="1559"/>
        <v>9360.7000000000007</v>
      </c>
      <c r="AK573" s="31">
        <f t="shared" si="1560"/>
        <v>9360.7000000000007</v>
      </c>
      <c r="AL573" s="31">
        <f t="shared" si="1561"/>
        <v>9360.7000000000007</v>
      </c>
      <c r="AM573" s="31">
        <f t="shared" si="1727"/>
        <v>-627.24000000000001</v>
      </c>
      <c r="AN573" s="31">
        <f t="shared" si="1728"/>
        <v>0</v>
      </c>
      <c r="AO573" s="31">
        <f t="shared" si="1729"/>
        <v>0</v>
      </c>
      <c r="AP573" s="31">
        <f t="shared" si="1562"/>
        <v>8733.4600000000009</v>
      </c>
      <c r="AQ573" s="31">
        <f t="shared" si="1563"/>
        <v>9360.7000000000007</v>
      </c>
      <c r="AR573" s="31">
        <f t="shared" si="1564"/>
        <v>9360.7000000000007</v>
      </c>
      <c r="AS573" s="31">
        <f t="shared" si="1730"/>
        <v>0</v>
      </c>
      <c r="AT573" s="31">
        <f t="shared" si="1731"/>
        <v>0</v>
      </c>
      <c r="AU573" s="31">
        <f t="shared" si="1732"/>
        <v>0</v>
      </c>
      <c r="AV573" s="31">
        <f t="shared" si="1565"/>
        <v>8733.4600000000009</v>
      </c>
      <c r="AW573" s="31">
        <f t="shared" si="1566"/>
        <v>9360.7000000000007</v>
      </c>
      <c r="AX573" s="31">
        <f t="shared" si="1567"/>
        <v>9360.7000000000007</v>
      </c>
      <c r="AY573" s="31">
        <f t="shared" si="1733"/>
        <v>-197.80000000000001</v>
      </c>
      <c r="AZ573" s="31">
        <f t="shared" si="1734"/>
        <v>0</v>
      </c>
      <c r="BA573" s="31">
        <f t="shared" si="1735"/>
        <v>0</v>
      </c>
      <c r="BB573" s="31">
        <f t="shared" si="1568"/>
        <v>8535.6600000000017</v>
      </c>
      <c r="BC573" s="31">
        <f t="shared" si="1569"/>
        <v>9360.7000000000007</v>
      </c>
      <c r="BD573" s="31">
        <f t="shared" si="1570"/>
        <v>9360.7000000000007</v>
      </c>
      <c r="BE573" s="31">
        <f t="shared" si="1736"/>
        <v>0</v>
      </c>
      <c r="BF573" s="31">
        <f t="shared" si="1737"/>
        <v>0</v>
      </c>
      <c r="BG573" s="31">
        <f t="shared" si="1738"/>
        <v>0</v>
      </c>
      <c r="BH573" s="31">
        <f t="shared" si="1571"/>
        <v>8535.6600000000017</v>
      </c>
      <c r="BI573" s="31">
        <f t="shared" si="1572"/>
        <v>9360.7000000000007</v>
      </c>
      <c r="BJ573" s="31">
        <f t="shared" si="1573"/>
        <v>9360.7000000000007</v>
      </c>
      <c r="BK573" s="31">
        <f t="shared" si="1739"/>
        <v>-587</v>
      </c>
      <c r="BL573" s="31">
        <f t="shared" si="1740"/>
        <v>0</v>
      </c>
      <c r="BM573" s="31">
        <f t="shared" si="1741"/>
        <v>0</v>
      </c>
      <c r="BN573" s="31">
        <f t="shared" si="1574"/>
        <v>7948.6600000000017</v>
      </c>
      <c r="BO573" s="31">
        <f t="shared" si="1575"/>
        <v>9360.7000000000007</v>
      </c>
      <c r="BP573" s="31">
        <f t="shared" si="1576"/>
        <v>9360.7000000000007</v>
      </c>
      <c r="BQ573" s="31">
        <f t="shared" si="1742"/>
        <v>0</v>
      </c>
      <c r="BR573" s="31">
        <f t="shared" si="1743"/>
        <v>0</v>
      </c>
      <c r="BS573" s="31">
        <f t="shared" si="1577"/>
        <v>7948.6600000000017</v>
      </c>
      <c r="BT573" s="31">
        <f t="shared" si="1578"/>
        <v>9360.7000000000007</v>
      </c>
      <c r="BU573" s="31">
        <f t="shared" si="1579"/>
        <v>9360.7000000000007</v>
      </c>
      <c r="BV573" s="31">
        <f t="shared" si="1744"/>
        <v>0</v>
      </c>
      <c r="BW573" s="31">
        <f t="shared" si="1745"/>
        <v>0</v>
      </c>
      <c r="BX573" s="31">
        <f t="shared" si="1580"/>
        <v>7948.6600000000017</v>
      </c>
      <c r="BY573" s="31">
        <f t="shared" si="1581"/>
        <v>9360.7000000000007</v>
      </c>
      <c r="BZ573" s="31">
        <f t="shared" si="1582"/>
        <v>9360.7000000000007</v>
      </c>
      <c r="CA573" s="31">
        <f t="shared" si="1746"/>
        <v>0</v>
      </c>
      <c r="CB573" s="31">
        <f t="shared" si="1747"/>
        <v>0</v>
      </c>
      <c r="CC573" s="31">
        <f t="shared" si="1748"/>
        <v>0</v>
      </c>
      <c r="CD573" s="31">
        <f t="shared" si="1665"/>
        <v>7948.6600000000017</v>
      </c>
      <c r="CE573" s="31">
        <f t="shared" si="1666"/>
        <v>9360.7000000000007</v>
      </c>
      <c r="CF573" s="31">
        <f t="shared" si="1667"/>
        <v>9360.7000000000007</v>
      </c>
      <c r="CG573" s="31">
        <f t="shared" si="1749"/>
        <v>0</v>
      </c>
      <c r="CH573" s="24"/>
      <c r="CI573" s="40"/>
      <c r="CO573" s="1" t="s">
        <v>31</v>
      </c>
    </row>
    <row r="574" ht="29.850000000000001">
      <c r="A574" s="16" t="s">
        <v>363</v>
      </c>
      <c r="B574" s="17">
        <v>300</v>
      </c>
      <c r="C574" s="16"/>
      <c r="D574" s="16"/>
      <c r="E574" s="39" t="s">
        <v>194</v>
      </c>
      <c r="F574" s="31">
        <f t="shared" si="1709"/>
        <v>9360.7000000000007</v>
      </c>
      <c r="G574" s="31">
        <f t="shared" si="1710"/>
        <v>9360.7000000000007</v>
      </c>
      <c r="H574" s="31">
        <f t="shared" si="1711"/>
        <v>9360.7000000000007</v>
      </c>
      <c r="I574" s="31">
        <f t="shared" si="1712"/>
        <v>0</v>
      </c>
      <c r="J574" s="31">
        <f t="shared" si="1713"/>
        <v>0</v>
      </c>
      <c r="K574" s="31">
        <f t="shared" si="1714"/>
        <v>0</v>
      </c>
      <c r="L574" s="31">
        <f t="shared" si="1547"/>
        <v>9360.7000000000007</v>
      </c>
      <c r="M574" s="31">
        <f t="shared" si="1548"/>
        <v>9360.7000000000007</v>
      </c>
      <c r="N574" s="31">
        <f t="shared" si="1549"/>
        <v>9360.7000000000007</v>
      </c>
      <c r="O574" s="31">
        <f t="shared" si="1715"/>
        <v>0</v>
      </c>
      <c r="P574" s="31">
        <f t="shared" si="1716"/>
        <v>0</v>
      </c>
      <c r="Q574" s="31">
        <f t="shared" si="1717"/>
        <v>0</v>
      </c>
      <c r="R574" s="31">
        <f t="shared" si="1550"/>
        <v>9360.7000000000007</v>
      </c>
      <c r="S574" s="31">
        <f t="shared" si="1551"/>
        <v>9360.7000000000007</v>
      </c>
      <c r="T574" s="31">
        <f t="shared" si="1552"/>
        <v>9360.7000000000007</v>
      </c>
      <c r="U574" s="31">
        <f t="shared" si="1718"/>
        <v>0</v>
      </c>
      <c r="V574" s="31">
        <f t="shared" si="1719"/>
        <v>0</v>
      </c>
      <c r="W574" s="31">
        <f t="shared" si="1720"/>
        <v>0</v>
      </c>
      <c r="X574" s="31">
        <f t="shared" si="1553"/>
        <v>9360.7000000000007</v>
      </c>
      <c r="Y574" s="31">
        <f t="shared" si="1554"/>
        <v>9360.7000000000007</v>
      </c>
      <c r="Z574" s="31">
        <f t="shared" si="1555"/>
        <v>9360.7000000000007</v>
      </c>
      <c r="AA574" s="31">
        <f t="shared" si="1721"/>
        <v>0</v>
      </c>
      <c r="AB574" s="31">
        <f t="shared" si="1722"/>
        <v>0</v>
      </c>
      <c r="AC574" s="31">
        <f t="shared" si="1723"/>
        <v>0</v>
      </c>
      <c r="AD574" s="31">
        <f t="shared" si="1556"/>
        <v>9360.7000000000007</v>
      </c>
      <c r="AE574" s="31">
        <f t="shared" si="1557"/>
        <v>9360.7000000000007</v>
      </c>
      <c r="AF574" s="31">
        <f t="shared" si="1558"/>
        <v>9360.7000000000007</v>
      </c>
      <c r="AG574" s="31">
        <f t="shared" si="1724"/>
        <v>0</v>
      </c>
      <c r="AH574" s="31">
        <f t="shared" si="1725"/>
        <v>0</v>
      </c>
      <c r="AI574" s="31">
        <f t="shared" si="1726"/>
        <v>0</v>
      </c>
      <c r="AJ574" s="31">
        <f t="shared" si="1559"/>
        <v>9360.7000000000007</v>
      </c>
      <c r="AK574" s="31">
        <f t="shared" si="1560"/>
        <v>9360.7000000000007</v>
      </c>
      <c r="AL574" s="31">
        <f t="shared" si="1561"/>
        <v>9360.7000000000007</v>
      </c>
      <c r="AM574" s="31">
        <f t="shared" si="1727"/>
        <v>-627.24000000000001</v>
      </c>
      <c r="AN574" s="31">
        <f t="shared" si="1728"/>
        <v>0</v>
      </c>
      <c r="AO574" s="31">
        <f t="shared" si="1729"/>
        <v>0</v>
      </c>
      <c r="AP574" s="31">
        <f t="shared" si="1562"/>
        <v>8733.4600000000009</v>
      </c>
      <c r="AQ574" s="31">
        <f t="shared" si="1563"/>
        <v>9360.7000000000007</v>
      </c>
      <c r="AR574" s="31">
        <f t="shared" si="1564"/>
        <v>9360.7000000000007</v>
      </c>
      <c r="AS574" s="31">
        <f t="shared" si="1730"/>
        <v>0</v>
      </c>
      <c r="AT574" s="31">
        <f t="shared" si="1731"/>
        <v>0</v>
      </c>
      <c r="AU574" s="31">
        <f t="shared" si="1732"/>
        <v>0</v>
      </c>
      <c r="AV574" s="31">
        <f t="shared" si="1565"/>
        <v>8733.4600000000009</v>
      </c>
      <c r="AW574" s="31">
        <f t="shared" si="1566"/>
        <v>9360.7000000000007</v>
      </c>
      <c r="AX574" s="31">
        <f t="shared" si="1567"/>
        <v>9360.7000000000007</v>
      </c>
      <c r="AY574" s="31">
        <f t="shared" si="1733"/>
        <v>-197.80000000000001</v>
      </c>
      <c r="AZ574" s="31">
        <f t="shared" si="1734"/>
        <v>0</v>
      </c>
      <c r="BA574" s="31">
        <f t="shared" si="1735"/>
        <v>0</v>
      </c>
      <c r="BB574" s="31">
        <f t="shared" si="1568"/>
        <v>8535.6600000000017</v>
      </c>
      <c r="BC574" s="31">
        <f t="shared" si="1569"/>
        <v>9360.7000000000007</v>
      </c>
      <c r="BD574" s="31">
        <f t="shared" si="1570"/>
        <v>9360.7000000000007</v>
      </c>
      <c r="BE574" s="31">
        <f t="shared" si="1736"/>
        <v>0</v>
      </c>
      <c r="BF574" s="31">
        <f t="shared" si="1737"/>
        <v>0</v>
      </c>
      <c r="BG574" s="31">
        <f t="shared" si="1738"/>
        <v>0</v>
      </c>
      <c r="BH574" s="31">
        <f t="shared" si="1571"/>
        <v>8535.6600000000017</v>
      </c>
      <c r="BI574" s="31">
        <f t="shared" si="1572"/>
        <v>9360.7000000000007</v>
      </c>
      <c r="BJ574" s="31">
        <f t="shared" si="1573"/>
        <v>9360.7000000000007</v>
      </c>
      <c r="BK574" s="31">
        <f t="shared" si="1739"/>
        <v>-587</v>
      </c>
      <c r="BL574" s="31">
        <f t="shared" si="1740"/>
        <v>0</v>
      </c>
      <c r="BM574" s="31">
        <f t="shared" si="1741"/>
        <v>0</v>
      </c>
      <c r="BN574" s="31">
        <f t="shared" si="1574"/>
        <v>7948.6600000000017</v>
      </c>
      <c r="BO574" s="31">
        <f t="shared" si="1575"/>
        <v>9360.7000000000007</v>
      </c>
      <c r="BP574" s="31">
        <f t="shared" si="1576"/>
        <v>9360.7000000000007</v>
      </c>
      <c r="BQ574" s="31">
        <f t="shared" si="1742"/>
        <v>0</v>
      </c>
      <c r="BR574" s="31">
        <f t="shared" si="1743"/>
        <v>0</v>
      </c>
      <c r="BS574" s="31">
        <f t="shared" si="1577"/>
        <v>7948.6600000000017</v>
      </c>
      <c r="BT574" s="31">
        <f t="shared" si="1578"/>
        <v>9360.7000000000007</v>
      </c>
      <c r="BU574" s="31">
        <f t="shared" si="1579"/>
        <v>9360.7000000000007</v>
      </c>
      <c r="BV574" s="31">
        <f t="shared" si="1744"/>
        <v>0</v>
      </c>
      <c r="BW574" s="31">
        <f t="shared" si="1745"/>
        <v>0</v>
      </c>
      <c r="BX574" s="31">
        <f t="shared" si="1580"/>
        <v>7948.6600000000017</v>
      </c>
      <c r="BY574" s="31">
        <f t="shared" si="1581"/>
        <v>9360.7000000000007</v>
      </c>
      <c r="BZ574" s="31">
        <f t="shared" si="1582"/>
        <v>9360.7000000000007</v>
      </c>
      <c r="CA574" s="31">
        <f t="shared" si="1746"/>
        <v>0</v>
      </c>
      <c r="CB574" s="31">
        <f t="shared" si="1747"/>
        <v>0</v>
      </c>
      <c r="CC574" s="31">
        <f t="shared" si="1748"/>
        <v>0</v>
      </c>
      <c r="CD574" s="31">
        <f t="shared" si="1665"/>
        <v>7948.6600000000017</v>
      </c>
      <c r="CE574" s="31">
        <f t="shared" si="1666"/>
        <v>9360.7000000000007</v>
      </c>
      <c r="CF574" s="31">
        <f t="shared" si="1667"/>
        <v>9360.7000000000007</v>
      </c>
      <c r="CG574" s="31">
        <f t="shared" si="1749"/>
        <v>0</v>
      </c>
      <c r="CH574" s="24"/>
      <c r="CI574" s="40"/>
      <c r="CM574" s="1" t="s">
        <v>29</v>
      </c>
    </row>
    <row r="575" ht="29.850000000000001">
      <c r="A575" s="16" t="s">
        <v>363</v>
      </c>
      <c r="B575" s="17">
        <v>320</v>
      </c>
      <c r="C575" s="16"/>
      <c r="D575" s="16"/>
      <c r="E575" s="39" t="s">
        <v>365</v>
      </c>
      <c r="F575" s="31">
        <f t="shared" si="1709"/>
        <v>9360.7000000000007</v>
      </c>
      <c r="G575" s="31">
        <f t="shared" si="1710"/>
        <v>9360.7000000000007</v>
      </c>
      <c r="H575" s="31">
        <f t="shared" si="1711"/>
        <v>9360.7000000000007</v>
      </c>
      <c r="I575" s="31">
        <f t="shared" si="1712"/>
        <v>0</v>
      </c>
      <c r="J575" s="31">
        <f t="shared" si="1713"/>
        <v>0</v>
      </c>
      <c r="K575" s="31">
        <f t="shared" si="1714"/>
        <v>0</v>
      </c>
      <c r="L575" s="31">
        <f t="shared" si="1547"/>
        <v>9360.7000000000007</v>
      </c>
      <c r="M575" s="31">
        <f t="shared" si="1548"/>
        <v>9360.7000000000007</v>
      </c>
      <c r="N575" s="31">
        <f t="shared" si="1549"/>
        <v>9360.7000000000007</v>
      </c>
      <c r="O575" s="31">
        <f t="shared" si="1715"/>
        <v>0</v>
      </c>
      <c r="P575" s="31">
        <f t="shared" si="1716"/>
        <v>0</v>
      </c>
      <c r="Q575" s="31">
        <f t="shared" si="1717"/>
        <v>0</v>
      </c>
      <c r="R575" s="31">
        <f t="shared" si="1550"/>
        <v>9360.7000000000007</v>
      </c>
      <c r="S575" s="31">
        <f t="shared" si="1551"/>
        <v>9360.7000000000007</v>
      </c>
      <c r="T575" s="31">
        <f t="shared" si="1552"/>
        <v>9360.7000000000007</v>
      </c>
      <c r="U575" s="31">
        <f t="shared" si="1718"/>
        <v>0</v>
      </c>
      <c r="V575" s="31">
        <f t="shared" si="1719"/>
        <v>0</v>
      </c>
      <c r="W575" s="31">
        <f t="shared" si="1720"/>
        <v>0</v>
      </c>
      <c r="X575" s="31">
        <f t="shared" si="1553"/>
        <v>9360.7000000000007</v>
      </c>
      <c r="Y575" s="31">
        <f t="shared" si="1554"/>
        <v>9360.7000000000007</v>
      </c>
      <c r="Z575" s="31">
        <f t="shared" si="1555"/>
        <v>9360.7000000000007</v>
      </c>
      <c r="AA575" s="31">
        <f t="shared" si="1721"/>
        <v>0</v>
      </c>
      <c r="AB575" s="31">
        <f t="shared" si="1722"/>
        <v>0</v>
      </c>
      <c r="AC575" s="31">
        <f t="shared" si="1723"/>
        <v>0</v>
      </c>
      <c r="AD575" s="31">
        <f t="shared" si="1556"/>
        <v>9360.7000000000007</v>
      </c>
      <c r="AE575" s="31">
        <f t="shared" si="1557"/>
        <v>9360.7000000000007</v>
      </c>
      <c r="AF575" s="31">
        <f t="shared" si="1558"/>
        <v>9360.7000000000007</v>
      </c>
      <c r="AG575" s="31">
        <f t="shared" si="1724"/>
        <v>0</v>
      </c>
      <c r="AH575" s="31">
        <f t="shared" si="1725"/>
        <v>0</v>
      </c>
      <c r="AI575" s="31">
        <f t="shared" si="1726"/>
        <v>0</v>
      </c>
      <c r="AJ575" s="31">
        <f t="shared" si="1559"/>
        <v>9360.7000000000007</v>
      </c>
      <c r="AK575" s="31">
        <f t="shared" si="1560"/>
        <v>9360.7000000000007</v>
      </c>
      <c r="AL575" s="31">
        <f t="shared" si="1561"/>
        <v>9360.7000000000007</v>
      </c>
      <c r="AM575" s="31">
        <f t="shared" si="1727"/>
        <v>-627.24000000000001</v>
      </c>
      <c r="AN575" s="31">
        <f t="shared" si="1728"/>
        <v>0</v>
      </c>
      <c r="AO575" s="31">
        <f t="shared" si="1729"/>
        <v>0</v>
      </c>
      <c r="AP575" s="31">
        <f t="shared" si="1562"/>
        <v>8733.4600000000009</v>
      </c>
      <c r="AQ575" s="31">
        <f t="shared" si="1563"/>
        <v>9360.7000000000007</v>
      </c>
      <c r="AR575" s="31">
        <f t="shared" si="1564"/>
        <v>9360.7000000000007</v>
      </c>
      <c r="AS575" s="31">
        <f t="shared" si="1730"/>
        <v>0</v>
      </c>
      <c r="AT575" s="31">
        <f t="shared" si="1731"/>
        <v>0</v>
      </c>
      <c r="AU575" s="31">
        <f t="shared" si="1732"/>
        <v>0</v>
      </c>
      <c r="AV575" s="31">
        <f t="shared" si="1565"/>
        <v>8733.4600000000009</v>
      </c>
      <c r="AW575" s="31">
        <f t="shared" si="1566"/>
        <v>9360.7000000000007</v>
      </c>
      <c r="AX575" s="31">
        <f t="shared" si="1567"/>
        <v>9360.7000000000007</v>
      </c>
      <c r="AY575" s="31">
        <f t="shared" si="1733"/>
        <v>-197.80000000000001</v>
      </c>
      <c r="AZ575" s="31">
        <f t="shared" si="1734"/>
        <v>0</v>
      </c>
      <c r="BA575" s="31">
        <f t="shared" si="1735"/>
        <v>0</v>
      </c>
      <c r="BB575" s="31">
        <f t="shared" si="1568"/>
        <v>8535.6600000000017</v>
      </c>
      <c r="BC575" s="31">
        <f t="shared" si="1569"/>
        <v>9360.7000000000007</v>
      </c>
      <c r="BD575" s="31">
        <f t="shared" si="1570"/>
        <v>9360.7000000000007</v>
      </c>
      <c r="BE575" s="31">
        <f t="shared" si="1736"/>
        <v>0</v>
      </c>
      <c r="BF575" s="31">
        <f t="shared" si="1737"/>
        <v>0</v>
      </c>
      <c r="BG575" s="31">
        <f t="shared" si="1738"/>
        <v>0</v>
      </c>
      <c r="BH575" s="31">
        <f t="shared" si="1571"/>
        <v>8535.6600000000017</v>
      </c>
      <c r="BI575" s="31">
        <f t="shared" si="1572"/>
        <v>9360.7000000000007</v>
      </c>
      <c r="BJ575" s="31">
        <f t="shared" si="1573"/>
        <v>9360.7000000000007</v>
      </c>
      <c r="BK575" s="31">
        <f t="shared" si="1739"/>
        <v>-587</v>
      </c>
      <c r="BL575" s="31">
        <f t="shared" si="1740"/>
        <v>0</v>
      </c>
      <c r="BM575" s="31">
        <f t="shared" si="1741"/>
        <v>0</v>
      </c>
      <c r="BN575" s="31">
        <f t="shared" si="1574"/>
        <v>7948.6600000000017</v>
      </c>
      <c r="BO575" s="31">
        <f t="shared" si="1575"/>
        <v>9360.7000000000007</v>
      </c>
      <c r="BP575" s="31">
        <f t="shared" si="1576"/>
        <v>9360.7000000000007</v>
      </c>
      <c r="BQ575" s="31">
        <f t="shared" si="1742"/>
        <v>0</v>
      </c>
      <c r="BR575" s="31">
        <f t="shared" si="1743"/>
        <v>0</v>
      </c>
      <c r="BS575" s="31">
        <f t="shared" si="1577"/>
        <v>7948.6600000000017</v>
      </c>
      <c r="BT575" s="31">
        <f t="shared" si="1578"/>
        <v>9360.7000000000007</v>
      </c>
      <c r="BU575" s="31">
        <f t="shared" si="1579"/>
        <v>9360.7000000000007</v>
      </c>
      <c r="BV575" s="31">
        <f t="shared" si="1744"/>
        <v>0</v>
      </c>
      <c r="BW575" s="31">
        <f t="shared" si="1745"/>
        <v>0</v>
      </c>
      <c r="BX575" s="31">
        <f t="shared" si="1580"/>
        <v>7948.6600000000017</v>
      </c>
      <c r="BY575" s="31">
        <f t="shared" si="1581"/>
        <v>9360.7000000000007</v>
      </c>
      <c r="BZ575" s="31">
        <f t="shared" si="1582"/>
        <v>9360.7000000000007</v>
      </c>
      <c r="CA575" s="31">
        <f t="shared" si="1746"/>
        <v>0</v>
      </c>
      <c r="CB575" s="31">
        <f t="shared" si="1747"/>
        <v>0</v>
      </c>
      <c r="CC575" s="31">
        <f t="shared" si="1748"/>
        <v>0</v>
      </c>
      <c r="CD575" s="31">
        <f t="shared" si="1665"/>
        <v>7948.6600000000017</v>
      </c>
      <c r="CE575" s="31">
        <f t="shared" si="1666"/>
        <v>9360.7000000000007</v>
      </c>
      <c r="CF575" s="31">
        <f t="shared" si="1667"/>
        <v>9360.7000000000007</v>
      </c>
      <c r="CG575" s="31">
        <f t="shared" si="1749"/>
        <v>0</v>
      </c>
      <c r="CH575" s="24"/>
      <c r="CI575" s="40"/>
      <c r="CN575" s="1" t="s">
        <v>30</v>
      </c>
    </row>
    <row r="576" ht="15.9">
      <c r="A576" s="16" t="s">
        <v>363</v>
      </c>
      <c r="B576" s="17">
        <v>320</v>
      </c>
      <c r="C576" s="16" t="s">
        <v>134</v>
      </c>
      <c r="D576" s="16" t="s">
        <v>354</v>
      </c>
      <c r="E576" s="39" t="s">
        <v>355</v>
      </c>
      <c r="F576" s="31">
        <v>9360.7000000000007</v>
      </c>
      <c r="G576" s="31">
        <v>9360.7000000000007</v>
      </c>
      <c r="H576" s="31">
        <v>9360.7000000000007</v>
      </c>
      <c r="I576" s="31"/>
      <c r="J576" s="31"/>
      <c r="K576" s="31"/>
      <c r="L576" s="31">
        <f t="shared" si="1547"/>
        <v>9360.7000000000007</v>
      </c>
      <c r="M576" s="31">
        <f t="shared" si="1548"/>
        <v>9360.7000000000007</v>
      </c>
      <c r="N576" s="31">
        <f t="shared" si="1549"/>
        <v>9360.7000000000007</v>
      </c>
      <c r="O576" s="31"/>
      <c r="P576" s="31"/>
      <c r="Q576" s="31"/>
      <c r="R576" s="31">
        <f t="shared" si="1550"/>
        <v>9360.7000000000007</v>
      </c>
      <c r="S576" s="31">
        <f t="shared" si="1551"/>
        <v>9360.7000000000007</v>
      </c>
      <c r="T576" s="31">
        <f t="shared" si="1552"/>
        <v>9360.7000000000007</v>
      </c>
      <c r="U576" s="31"/>
      <c r="V576" s="31"/>
      <c r="W576" s="31"/>
      <c r="X576" s="31">
        <f t="shared" si="1553"/>
        <v>9360.7000000000007</v>
      </c>
      <c r="Y576" s="31">
        <f t="shared" si="1554"/>
        <v>9360.7000000000007</v>
      </c>
      <c r="Z576" s="31">
        <f t="shared" si="1555"/>
        <v>9360.7000000000007</v>
      </c>
      <c r="AA576" s="31"/>
      <c r="AB576" s="31"/>
      <c r="AC576" s="31"/>
      <c r="AD576" s="31">
        <f t="shared" si="1556"/>
        <v>9360.7000000000007</v>
      </c>
      <c r="AE576" s="31">
        <f t="shared" si="1557"/>
        <v>9360.7000000000007</v>
      </c>
      <c r="AF576" s="31">
        <f t="shared" si="1558"/>
        <v>9360.7000000000007</v>
      </c>
      <c r="AG576" s="31"/>
      <c r="AH576" s="31"/>
      <c r="AI576" s="31"/>
      <c r="AJ576" s="31">
        <f t="shared" si="1559"/>
        <v>9360.7000000000007</v>
      </c>
      <c r="AK576" s="31">
        <f t="shared" si="1560"/>
        <v>9360.7000000000007</v>
      </c>
      <c r="AL576" s="31">
        <f t="shared" si="1561"/>
        <v>9360.7000000000007</v>
      </c>
      <c r="AM576" s="31">
        <f>-75-552.24</f>
        <v>-627.24000000000001</v>
      </c>
      <c r="AN576" s="31"/>
      <c r="AO576" s="31"/>
      <c r="AP576" s="31">
        <f t="shared" si="1562"/>
        <v>8733.4600000000009</v>
      </c>
      <c r="AQ576" s="31">
        <f t="shared" si="1563"/>
        <v>9360.7000000000007</v>
      </c>
      <c r="AR576" s="31">
        <f t="shared" si="1564"/>
        <v>9360.7000000000007</v>
      </c>
      <c r="AS576" s="31"/>
      <c r="AT576" s="31"/>
      <c r="AU576" s="31"/>
      <c r="AV576" s="31">
        <f t="shared" si="1565"/>
        <v>8733.4600000000009</v>
      </c>
      <c r="AW576" s="31">
        <f t="shared" si="1566"/>
        <v>9360.7000000000007</v>
      </c>
      <c r="AX576" s="31">
        <f t="shared" si="1567"/>
        <v>9360.7000000000007</v>
      </c>
      <c r="AY576" s="31">
        <v>-197.80000000000001</v>
      </c>
      <c r="AZ576" s="31"/>
      <c r="BA576" s="31"/>
      <c r="BB576" s="31">
        <f t="shared" si="1568"/>
        <v>8535.6600000000017</v>
      </c>
      <c r="BC576" s="31">
        <f t="shared" si="1569"/>
        <v>9360.7000000000007</v>
      </c>
      <c r="BD576" s="31">
        <f t="shared" si="1570"/>
        <v>9360.7000000000007</v>
      </c>
      <c r="BE576" s="31"/>
      <c r="BF576" s="31"/>
      <c r="BG576" s="31"/>
      <c r="BH576" s="31">
        <f t="shared" si="1571"/>
        <v>8535.6600000000017</v>
      </c>
      <c r="BI576" s="31">
        <f t="shared" si="1572"/>
        <v>9360.7000000000007</v>
      </c>
      <c r="BJ576" s="31">
        <f t="shared" si="1573"/>
        <v>9360.7000000000007</v>
      </c>
      <c r="BK576" s="31">
        <f>-262.4-324.6</f>
        <v>-587</v>
      </c>
      <c r="BL576" s="31"/>
      <c r="BM576" s="31"/>
      <c r="BN576" s="31">
        <f t="shared" si="1574"/>
        <v>7948.6600000000017</v>
      </c>
      <c r="BO576" s="31">
        <f t="shared" si="1575"/>
        <v>9360.7000000000007</v>
      </c>
      <c r="BP576" s="31">
        <f t="shared" si="1576"/>
        <v>9360.7000000000007</v>
      </c>
      <c r="BQ576" s="31"/>
      <c r="BR576" s="31"/>
      <c r="BS576" s="31">
        <f t="shared" si="1577"/>
        <v>7948.6600000000017</v>
      </c>
      <c r="BT576" s="31">
        <f t="shared" si="1578"/>
        <v>9360.7000000000007</v>
      </c>
      <c r="BU576" s="31">
        <f t="shared" si="1579"/>
        <v>9360.7000000000007</v>
      </c>
      <c r="BV576" s="31"/>
      <c r="BW576" s="31"/>
      <c r="BX576" s="31">
        <f t="shared" si="1580"/>
        <v>7948.6600000000017</v>
      </c>
      <c r="BY576" s="31">
        <f t="shared" si="1581"/>
        <v>9360.7000000000007</v>
      </c>
      <c r="BZ576" s="31">
        <f t="shared" si="1582"/>
        <v>9360.7000000000007</v>
      </c>
      <c r="CA576" s="31"/>
      <c r="CB576" s="31"/>
      <c r="CC576" s="31"/>
      <c r="CD576" s="31">
        <f t="shared" si="1665"/>
        <v>7948.6600000000017</v>
      </c>
      <c r="CE576" s="31">
        <f t="shared" si="1666"/>
        <v>9360.7000000000007</v>
      </c>
      <c r="CF576" s="31">
        <f t="shared" si="1667"/>
        <v>9360.7000000000007</v>
      </c>
      <c r="CG576" s="31"/>
      <c r="CH576" s="24"/>
      <c r="CI576" s="40"/>
    </row>
    <row r="577" ht="57.700000000000003">
      <c r="A577" s="16" t="s">
        <v>366</v>
      </c>
      <c r="B577" s="17"/>
      <c r="C577" s="16"/>
      <c r="D577" s="16"/>
      <c r="E577" s="39" t="s">
        <v>367</v>
      </c>
      <c r="F577" s="31">
        <f t="shared" si="1709"/>
        <v>100000</v>
      </c>
      <c r="G577" s="31">
        <f t="shared" si="1710"/>
        <v>150000</v>
      </c>
      <c r="H577" s="31">
        <f t="shared" si="1711"/>
        <v>150000</v>
      </c>
      <c r="I577" s="31">
        <f t="shared" si="1712"/>
        <v>0</v>
      </c>
      <c r="J577" s="31">
        <f t="shared" si="1713"/>
        <v>0</v>
      </c>
      <c r="K577" s="31">
        <f t="shared" si="1714"/>
        <v>0</v>
      </c>
      <c r="L577" s="31">
        <f t="shared" si="1547"/>
        <v>100000</v>
      </c>
      <c r="M577" s="31">
        <f t="shared" si="1548"/>
        <v>150000</v>
      </c>
      <c r="N577" s="31">
        <f t="shared" si="1549"/>
        <v>150000</v>
      </c>
      <c r="O577" s="31">
        <f t="shared" si="1715"/>
        <v>250</v>
      </c>
      <c r="P577" s="31">
        <f t="shared" si="1716"/>
        <v>0</v>
      </c>
      <c r="Q577" s="31">
        <f t="shared" si="1717"/>
        <v>0</v>
      </c>
      <c r="R577" s="31">
        <f t="shared" si="1550"/>
        <v>100250</v>
      </c>
      <c r="S577" s="31">
        <f t="shared" si="1551"/>
        <v>150000</v>
      </c>
      <c r="T577" s="31">
        <f t="shared" si="1552"/>
        <v>150000</v>
      </c>
      <c r="U577" s="31">
        <f t="shared" si="1718"/>
        <v>0</v>
      </c>
      <c r="V577" s="31">
        <f t="shared" si="1719"/>
        <v>0</v>
      </c>
      <c r="W577" s="31">
        <f t="shared" si="1720"/>
        <v>0</v>
      </c>
      <c r="X577" s="31">
        <f t="shared" si="1553"/>
        <v>100250</v>
      </c>
      <c r="Y577" s="31">
        <f t="shared" si="1554"/>
        <v>150000</v>
      </c>
      <c r="Z577" s="31">
        <f t="shared" si="1555"/>
        <v>150000</v>
      </c>
      <c r="AA577" s="31">
        <f t="shared" si="1721"/>
        <v>0</v>
      </c>
      <c r="AB577" s="31">
        <f t="shared" si="1722"/>
        <v>0</v>
      </c>
      <c r="AC577" s="31">
        <f t="shared" si="1723"/>
        <v>0</v>
      </c>
      <c r="AD577" s="31">
        <f t="shared" si="1556"/>
        <v>100250</v>
      </c>
      <c r="AE577" s="31">
        <f t="shared" si="1557"/>
        <v>150000</v>
      </c>
      <c r="AF577" s="31">
        <f t="shared" si="1558"/>
        <v>150000</v>
      </c>
      <c r="AG577" s="31">
        <f t="shared" si="1724"/>
        <v>0</v>
      </c>
      <c r="AH577" s="31">
        <f t="shared" si="1725"/>
        <v>0</v>
      </c>
      <c r="AI577" s="31">
        <f t="shared" si="1726"/>
        <v>0</v>
      </c>
      <c r="AJ577" s="31">
        <f t="shared" si="1559"/>
        <v>100250</v>
      </c>
      <c r="AK577" s="31">
        <f t="shared" si="1560"/>
        <v>150000</v>
      </c>
      <c r="AL577" s="31">
        <f t="shared" si="1561"/>
        <v>150000</v>
      </c>
      <c r="AM577" s="31">
        <f t="shared" ref="AM577:AM583" si="1750">AM578</f>
        <v>0</v>
      </c>
      <c r="AN577" s="31">
        <f t="shared" si="1728"/>
        <v>0</v>
      </c>
      <c r="AO577" s="31">
        <f t="shared" si="1729"/>
        <v>0</v>
      </c>
      <c r="AP577" s="31">
        <f t="shared" si="1562"/>
        <v>100250</v>
      </c>
      <c r="AQ577" s="31">
        <f t="shared" si="1563"/>
        <v>150000</v>
      </c>
      <c r="AR577" s="31">
        <f t="shared" si="1564"/>
        <v>150000</v>
      </c>
      <c r="AS577" s="31">
        <f t="shared" si="1730"/>
        <v>0</v>
      </c>
      <c r="AT577" s="31">
        <f t="shared" si="1731"/>
        <v>0</v>
      </c>
      <c r="AU577" s="31">
        <f t="shared" si="1732"/>
        <v>0</v>
      </c>
      <c r="AV577" s="31">
        <f t="shared" si="1565"/>
        <v>100250</v>
      </c>
      <c r="AW577" s="31">
        <f t="shared" si="1566"/>
        <v>150000</v>
      </c>
      <c r="AX577" s="31">
        <f t="shared" si="1567"/>
        <v>150000</v>
      </c>
      <c r="AY577" s="31">
        <f t="shared" si="1733"/>
        <v>-10</v>
      </c>
      <c r="AZ577" s="31">
        <f t="shared" si="1734"/>
        <v>0</v>
      </c>
      <c r="BA577" s="31">
        <f t="shared" si="1735"/>
        <v>0</v>
      </c>
      <c r="BB577" s="31">
        <f t="shared" si="1568"/>
        <v>100240</v>
      </c>
      <c r="BC577" s="31">
        <f t="shared" si="1569"/>
        <v>150000</v>
      </c>
      <c r="BD577" s="31">
        <f t="shared" si="1570"/>
        <v>150000</v>
      </c>
      <c r="BE577" s="31">
        <f t="shared" si="1736"/>
        <v>0</v>
      </c>
      <c r="BF577" s="31">
        <f t="shared" si="1737"/>
        <v>0</v>
      </c>
      <c r="BG577" s="31">
        <f t="shared" si="1738"/>
        <v>0</v>
      </c>
      <c r="BH577" s="31">
        <f t="shared" si="1571"/>
        <v>100240</v>
      </c>
      <c r="BI577" s="31">
        <f t="shared" si="1572"/>
        <v>150000</v>
      </c>
      <c r="BJ577" s="31">
        <f t="shared" si="1573"/>
        <v>150000</v>
      </c>
      <c r="BK577" s="31">
        <f t="shared" ref="BK577:BK583" si="1751">BK578</f>
        <v>0</v>
      </c>
      <c r="BL577" s="31">
        <f t="shared" si="1740"/>
        <v>0</v>
      </c>
      <c r="BM577" s="31">
        <f t="shared" si="1741"/>
        <v>0</v>
      </c>
      <c r="BN577" s="31">
        <f t="shared" si="1574"/>
        <v>100240</v>
      </c>
      <c r="BO577" s="31">
        <f t="shared" si="1575"/>
        <v>150000</v>
      </c>
      <c r="BP577" s="31">
        <f t="shared" si="1576"/>
        <v>150000</v>
      </c>
      <c r="BQ577" s="31">
        <f t="shared" si="1742"/>
        <v>0</v>
      </c>
      <c r="BR577" s="31">
        <f t="shared" si="1743"/>
        <v>0</v>
      </c>
      <c r="BS577" s="31">
        <f t="shared" si="1577"/>
        <v>100240</v>
      </c>
      <c r="BT577" s="31">
        <f t="shared" si="1578"/>
        <v>150000</v>
      </c>
      <c r="BU577" s="31">
        <f t="shared" si="1579"/>
        <v>150000</v>
      </c>
      <c r="BV577" s="31">
        <f t="shared" si="1744"/>
        <v>0</v>
      </c>
      <c r="BW577" s="31">
        <f t="shared" si="1745"/>
        <v>0</v>
      </c>
      <c r="BX577" s="31">
        <f t="shared" si="1580"/>
        <v>100240</v>
      </c>
      <c r="BY577" s="31">
        <f t="shared" si="1581"/>
        <v>150000</v>
      </c>
      <c r="BZ577" s="31">
        <f t="shared" si="1582"/>
        <v>150000</v>
      </c>
      <c r="CA577" s="31">
        <f t="shared" si="1746"/>
        <v>0</v>
      </c>
      <c r="CB577" s="31">
        <f t="shared" si="1747"/>
        <v>0</v>
      </c>
      <c r="CC577" s="31">
        <f t="shared" si="1748"/>
        <v>0</v>
      </c>
      <c r="CD577" s="31">
        <f t="shared" si="1665"/>
        <v>100240</v>
      </c>
      <c r="CE577" s="31">
        <f t="shared" si="1666"/>
        <v>150000</v>
      </c>
      <c r="CF577" s="31">
        <f t="shared" si="1667"/>
        <v>150000</v>
      </c>
      <c r="CG577" s="31">
        <f t="shared" si="1749"/>
        <v>0</v>
      </c>
      <c r="CH577" s="24"/>
      <c r="CI577" s="40"/>
      <c r="CO577" s="1" t="s">
        <v>31</v>
      </c>
    </row>
    <row r="578" ht="29.850000000000001">
      <c r="A578" s="16" t="s">
        <v>366</v>
      </c>
      <c r="B578" s="17">
        <v>300</v>
      </c>
      <c r="C578" s="16"/>
      <c r="D578" s="16"/>
      <c r="E578" s="39" t="s">
        <v>194</v>
      </c>
      <c r="F578" s="31">
        <f t="shared" si="1709"/>
        <v>100000</v>
      </c>
      <c r="G578" s="31">
        <f t="shared" si="1710"/>
        <v>150000</v>
      </c>
      <c r="H578" s="31">
        <f t="shared" si="1711"/>
        <v>150000</v>
      </c>
      <c r="I578" s="31">
        <f t="shared" si="1712"/>
        <v>0</v>
      </c>
      <c r="J578" s="31">
        <f t="shared" si="1713"/>
        <v>0</v>
      </c>
      <c r="K578" s="31">
        <f t="shared" si="1714"/>
        <v>0</v>
      </c>
      <c r="L578" s="31">
        <f t="shared" si="1547"/>
        <v>100000</v>
      </c>
      <c r="M578" s="31">
        <f t="shared" si="1548"/>
        <v>150000</v>
      </c>
      <c r="N578" s="31">
        <f t="shared" si="1549"/>
        <v>150000</v>
      </c>
      <c r="O578" s="31">
        <f t="shared" si="1715"/>
        <v>250</v>
      </c>
      <c r="P578" s="31">
        <f t="shared" si="1716"/>
        <v>0</v>
      </c>
      <c r="Q578" s="31">
        <f t="shared" si="1717"/>
        <v>0</v>
      </c>
      <c r="R578" s="31">
        <f t="shared" si="1550"/>
        <v>100250</v>
      </c>
      <c r="S578" s="31">
        <f t="shared" si="1551"/>
        <v>150000</v>
      </c>
      <c r="T578" s="31">
        <f t="shared" si="1552"/>
        <v>150000</v>
      </c>
      <c r="U578" s="31">
        <f t="shared" si="1718"/>
        <v>0</v>
      </c>
      <c r="V578" s="31">
        <f t="shared" si="1719"/>
        <v>0</v>
      </c>
      <c r="W578" s="31">
        <f t="shared" si="1720"/>
        <v>0</v>
      </c>
      <c r="X578" s="31">
        <f t="shared" si="1553"/>
        <v>100250</v>
      </c>
      <c r="Y578" s="31">
        <f t="shared" si="1554"/>
        <v>150000</v>
      </c>
      <c r="Z578" s="31">
        <f t="shared" si="1555"/>
        <v>150000</v>
      </c>
      <c r="AA578" s="31">
        <f t="shared" si="1721"/>
        <v>0</v>
      </c>
      <c r="AB578" s="31">
        <f t="shared" si="1722"/>
        <v>0</v>
      </c>
      <c r="AC578" s="31">
        <f t="shared" si="1723"/>
        <v>0</v>
      </c>
      <c r="AD578" s="31">
        <f t="shared" si="1556"/>
        <v>100250</v>
      </c>
      <c r="AE578" s="31">
        <f t="shared" si="1557"/>
        <v>150000</v>
      </c>
      <c r="AF578" s="31">
        <f t="shared" si="1558"/>
        <v>150000</v>
      </c>
      <c r="AG578" s="31">
        <f t="shared" si="1724"/>
        <v>0</v>
      </c>
      <c r="AH578" s="31">
        <f t="shared" si="1725"/>
        <v>0</v>
      </c>
      <c r="AI578" s="31">
        <f t="shared" si="1726"/>
        <v>0</v>
      </c>
      <c r="AJ578" s="31">
        <f t="shared" si="1559"/>
        <v>100250</v>
      </c>
      <c r="AK578" s="31">
        <f t="shared" si="1560"/>
        <v>150000</v>
      </c>
      <c r="AL578" s="31">
        <f t="shared" si="1561"/>
        <v>150000</v>
      </c>
      <c r="AM578" s="31">
        <f t="shared" si="1750"/>
        <v>0</v>
      </c>
      <c r="AN578" s="31">
        <f t="shared" si="1728"/>
        <v>0</v>
      </c>
      <c r="AO578" s="31">
        <f t="shared" si="1729"/>
        <v>0</v>
      </c>
      <c r="AP578" s="31">
        <f t="shared" si="1562"/>
        <v>100250</v>
      </c>
      <c r="AQ578" s="31">
        <f t="shared" si="1563"/>
        <v>150000</v>
      </c>
      <c r="AR578" s="31">
        <f t="shared" si="1564"/>
        <v>150000</v>
      </c>
      <c r="AS578" s="31">
        <f t="shared" si="1730"/>
        <v>0</v>
      </c>
      <c r="AT578" s="31">
        <f t="shared" si="1731"/>
        <v>0</v>
      </c>
      <c r="AU578" s="31">
        <f t="shared" si="1732"/>
        <v>0</v>
      </c>
      <c r="AV578" s="31">
        <f t="shared" si="1565"/>
        <v>100250</v>
      </c>
      <c r="AW578" s="31">
        <f t="shared" si="1566"/>
        <v>150000</v>
      </c>
      <c r="AX578" s="31">
        <f t="shared" si="1567"/>
        <v>150000</v>
      </c>
      <c r="AY578" s="31">
        <f t="shared" si="1733"/>
        <v>-10</v>
      </c>
      <c r="AZ578" s="31">
        <f t="shared" si="1734"/>
        <v>0</v>
      </c>
      <c r="BA578" s="31">
        <f t="shared" si="1735"/>
        <v>0</v>
      </c>
      <c r="BB578" s="31">
        <f t="shared" si="1568"/>
        <v>100240</v>
      </c>
      <c r="BC578" s="31">
        <f t="shared" si="1569"/>
        <v>150000</v>
      </c>
      <c r="BD578" s="31">
        <f t="shared" si="1570"/>
        <v>150000</v>
      </c>
      <c r="BE578" s="31">
        <f t="shared" si="1736"/>
        <v>0</v>
      </c>
      <c r="BF578" s="31">
        <f t="shared" si="1737"/>
        <v>0</v>
      </c>
      <c r="BG578" s="31">
        <f t="shared" si="1738"/>
        <v>0</v>
      </c>
      <c r="BH578" s="31">
        <f t="shared" si="1571"/>
        <v>100240</v>
      </c>
      <c r="BI578" s="31">
        <f t="shared" si="1572"/>
        <v>150000</v>
      </c>
      <c r="BJ578" s="31">
        <f t="shared" si="1573"/>
        <v>150000</v>
      </c>
      <c r="BK578" s="31">
        <f t="shared" si="1751"/>
        <v>0</v>
      </c>
      <c r="BL578" s="31">
        <f t="shared" si="1740"/>
        <v>0</v>
      </c>
      <c r="BM578" s="31">
        <f t="shared" si="1741"/>
        <v>0</v>
      </c>
      <c r="BN578" s="31">
        <f t="shared" si="1574"/>
        <v>100240</v>
      </c>
      <c r="BO578" s="31">
        <f t="shared" si="1575"/>
        <v>150000</v>
      </c>
      <c r="BP578" s="31">
        <f t="shared" si="1576"/>
        <v>150000</v>
      </c>
      <c r="BQ578" s="31">
        <f t="shared" si="1742"/>
        <v>0</v>
      </c>
      <c r="BR578" s="31">
        <f t="shared" si="1743"/>
        <v>0</v>
      </c>
      <c r="BS578" s="31">
        <f t="shared" si="1577"/>
        <v>100240</v>
      </c>
      <c r="BT578" s="31">
        <f t="shared" si="1578"/>
        <v>150000</v>
      </c>
      <c r="BU578" s="31">
        <f t="shared" si="1579"/>
        <v>150000</v>
      </c>
      <c r="BV578" s="31">
        <f t="shared" si="1744"/>
        <v>0</v>
      </c>
      <c r="BW578" s="31">
        <f t="shared" si="1745"/>
        <v>0</v>
      </c>
      <c r="BX578" s="31">
        <f t="shared" si="1580"/>
        <v>100240</v>
      </c>
      <c r="BY578" s="31">
        <f t="shared" si="1581"/>
        <v>150000</v>
      </c>
      <c r="BZ578" s="31">
        <f t="shared" si="1582"/>
        <v>150000</v>
      </c>
      <c r="CA578" s="31">
        <f t="shared" si="1746"/>
        <v>0</v>
      </c>
      <c r="CB578" s="31">
        <f t="shared" si="1747"/>
        <v>0</v>
      </c>
      <c r="CC578" s="31">
        <f t="shared" si="1748"/>
        <v>0</v>
      </c>
      <c r="CD578" s="31">
        <f t="shared" si="1665"/>
        <v>100240</v>
      </c>
      <c r="CE578" s="31">
        <f t="shared" si="1666"/>
        <v>150000</v>
      </c>
      <c r="CF578" s="31">
        <f t="shared" si="1667"/>
        <v>150000</v>
      </c>
      <c r="CG578" s="31">
        <f t="shared" si="1749"/>
        <v>0</v>
      </c>
      <c r="CH578" s="24"/>
      <c r="CI578" s="40"/>
      <c r="CM578" s="1" t="s">
        <v>29</v>
      </c>
    </row>
    <row r="579" ht="15">
      <c r="A579" s="16" t="s">
        <v>366</v>
      </c>
      <c r="B579" s="17">
        <v>360</v>
      </c>
      <c r="C579" s="16"/>
      <c r="D579" s="16"/>
      <c r="E579" s="39" t="s">
        <v>368</v>
      </c>
      <c r="F579" s="31">
        <f t="shared" si="1709"/>
        <v>100000</v>
      </c>
      <c r="G579" s="31">
        <f t="shared" si="1710"/>
        <v>150000</v>
      </c>
      <c r="H579" s="31">
        <f t="shared" si="1711"/>
        <v>150000</v>
      </c>
      <c r="I579" s="31">
        <f t="shared" si="1712"/>
        <v>0</v>
      </c>
      <c r="J579" s="31">
        <f t="shared" si="1713"/>
        <v>0</v>
      </c>
      <c r="K579" s="31">
        <f t="shared" si="1714"/>
        <v>0</v>
      </c>
      <c r="L579" s="31">
        <f t="shared" si="1547"/>
        <v>100000</v>
      </c>
      <c r="M579" s="31">
        <f t="shared" si="1548"/>
        <v>150000</v>
      </c>
      <c r="N579" s="31">
        <f t="shared" si="1549"/>
        <v>150000</v>
      </c>
      <c r="O579" s="31">
        <f t="shared" si="1715"/>
        <v>250</v>
      </c>
      <c r="P579" s="31">
        <f t="shared" si="1716"/>
        <v>0</v>
      </c>
      <c r="Q579" s="31">
        <f t="shared" si="1717"/>
        <v>0</v>
      </c>
      <c r="R579" s="31">
        <f t="shared" si="1550"/>
        <v>100250</v>
      </c>
      <c r="S579" s="31">
        <f t="shared" si="1551"/>
        <v>150000</v>
      </c>
      <c r="T579" s="31">
        <f t="shared" si="1552"/>
        <v>150000</v>
      </c>
      <c r="U579" s="31">
        <f t="shared" si="1718"/>
        <v>0</v>
      </c>
      <c r="V579" s="31">
        <f t="shared" si="1719"/>
        <v>0</v>
      </c>
      <c r="W579" s="31">
        <f t="shared" si="1720"/>
        <v>0</v>
      </c>
      <c r="X579" s="31">
        <f t="shared" si="1553"/>
        <v>100250</v>
      </c>
      <c r="Y579" s="31">
        <f t="shared" si="1554"/>
        <v>150000</v>
      </c>
      <c r="Z579" s="31">
        <f t="shared" si="1555"/>
        <v>150000</v>
      </c>
      <c r="AA579" s="31">
        <f t="shared" si="1721"/>
        <v>0</v>
      </c>
      <c r="AB579" s="31">
        <f t="shared" si="1722"/>
        <v>0</v>
      </c>
      <c r="AC579" s="31">
        <f t="shared" si="1723"/>
        <v>0</v>
      </c>
      <c r="AD579" s="31">
        <f t="shared" si="1556"/>
        <v>100250</v>
      </c>
      <c r="AE579" s="31">
        <f t="shared" si="1557"/>
        <v>150000</v>
      </c>
      <c r="AF579" s="31">
        <f t="shared" si="1558"/>
        <v>150000</v>
      </c>
      <c r="AG579" s="31">
        <f t="shared" si="1724"/>
        <v>0</v>
      </c>
      <c r="AH579" s="31">
        <f t="shared" si="1725"/>
        <v>0</v>
      </c>
      <c r="AI579" s="31">
        <f t="shared" si="1726"/>
        <v>0</v>
      </c>
      <c r="AJ579" s="31">
        <f t="shared" si="1559"/>
        <v>100250</v>
      </c>
      <c r="AK579" s="31">
        <f t="shared" si="1560"/>
        <v>150000</v>
      </c>
      <c r="AL579" s="31">
        <f t="shared" si="1561"/>
        <v>150000</v>
      </c>
      <c r="AM579" s="31">
        <f t="shared" si="1750"/>
        <v>0</v>
      </c>
      <c r="AN579" s="31">
        <f t="shared" si="1728"/>
        <v>0</v>
      </c>
      <c r="AO579" s="31">
        <f t="shared" si="1729"/>
        <v>0</v>
      </c>
      <c r="AP579" s="31">
        <f t="shared" si="1562"/>
        <v>100250</v>
      </c>
      <c r="AQ579" s="31">
        <f t="shared" si="1563"/>
        <v>150000</v>
      </c>
      <c r="AR579" s="31">
        <f t="shared" si="1564"/>
        <v>150000</v>
      </c>
      <c r="AS579" s="31">
        <f t="shared" si="1730"/>
        <v>0</v>
      </c>
      <c r="AT579" s="31">
        <f t="shared" si="1731"/>
        <v>0</v>
      </c>
      <c r="AU579" s="31">
        <f t="shared" si="1732"/>
        <v>0</v>
      </c>
      <c r="AV579" s="31">
        <f t="shared" si="1565"/>
        <v>100250</v>
      </c>
      <c r="AW579" s="31">
        <f t="shared" si="1566"/>
        <v>150000</v>
      </c>
      <c r="AX579" s="31">
        <f t="shared" si="1567"/>
        <v>150000</v>
      </c>
      <c r="AY579" s="31">
        <f t="shared" si="1733"/>
        <v>-10</v>
      </c>
      <c r="AZ579" s="31">
        <f t="shared" si="1734"/>
        <v>0</v>
      </c>
      <c r="BA579" s="31">
        <f t="shared" si="1735"/>
        <v>0</v>
      </c>
      <c r="BB579" s="31">
        <f t="shared" si="1568"/>
        <v>100240</v>
      </c>
      <c r="BC579" s="31">
        <f t="shared" si="1569"/>
        <v>150000</v>
      </c>
      <c r="BD579" s="31">
        <f t="shared" si="1570"/>
        <v>150000</v>
      </c>
      <c r="BE579" s="31">
        <f t="shared" si="1736"/>
        <v>0</v>
      </c>
      <c r="BF579" s="31">
        <f t="shared" si="1737"/>
        <v>0</v>
      </c>
      <c r="BG579" s="31">
        <f t="shared" si="1738"/>
        <v>0</v>
      </c>
      <c r="BH579" s="31">
        <f t="shared" si="1571"/>
        <v>100240</v>
      </c>
      <c r="BI579" s="31">
        <f t="shared" si="1572"/>
        <v>150000</v>
      </c>
      <c r="BJ579" s="31">
        <f t="shared" si="1573"/>
        <v>150000</v>
      </c>
      <c r="BK579" s="31">
        <f t="shared" si="1751"/>
        <v>0</v>
      </c>
      <c r="BL579" s="31">
        <f t="shared" si="1740"/>
        <v>0</v>
      </c>
      <c r="BM579" s="31">
        <f t="shared" si="1741"/>
        <v>0</v>
      </c>
      <c r="BN579" s="31">
        <f t="shared" si="1574"/>
        <v>100240</v>
      </c>
      <c r="BO579" s="31">
        <f t="shared" si="1575"/>
        <v>150000</v>
      </c>
      <c r="BP579" s="31">
        <f t="shared" si="1576"/>
        <v>150000</v>
      </c>
      <c r="BQ579" s="31">
        <f t="shared" si="1742"/>
        <v>0</v>
      </c>
      <c r="BR579" s="31">
        <f t="shared" si="1743"/>
        <v>0</v>
      </c>
      <c r="BS579" s="31">
        <f t="shared" si="1577"/>
        <v>100240</v>
      </c>
      <c r="BT579" s="31">
        <f t="shared" si="1578"/>
        <v>150000</v>
      </c>
      <c r="BU579" s="31">
        <f t="shared" si="1579"/>
        <v>150000</v>
      </c>
      <c r="BV579" s="31">
        <f t="shared" si="1744"/>
        <v>0</v>
      </c>
      <c r="BW579" s="31">
        <f t="shared" si="1745"/>
        <v>0</v>
      </c>
      <c r="BX579" s="31">
        <f t="shared" si="1580"/>
        <v>100240</v>
      </c>
      <c r="BY579" s="31">
        <f t="shared" si="1581"/>
        <v>150000</v>
      </c>
      <c r="BZ579" s="31">
        <f t="shared" si="1582"/>
        <v>150000</v>
      </c>
      <c r="CA579" s="31">
        <f t="shared" si="1746"/>
        <v>0</v>
      </c>
      <c r="CB579" s="31">
        <f t="shared" si="1747"/>
        <v>0</v>
      </c>
      <c r="CC579" s="31">
        <f t="shared" si="1748"/>
        <v>0</v>
      </c>
      <c r="CD579" s="31">
        <f t="shared" si="1665"/>
        <v>100240</v>
      </c>
      <c r="CE579" s="31">
        <f t="shared" si="1666"/>
        <v>150000</v>
      </c>
      <c r="CF579" s="31">
        <f t="shared" si="1667"/>
        <v>150000</v>
      </c>
      <c r="CG579" s="31">
        <f t="shared" si="1749"/>
        <v>0</v>
      </c>
      <c r="CH579" s="24"/>
      <c r="CI579" s="40"/>
      <c r="CN579" s="1" t="s">
        <v>30</v>
      </c>
    </row>
    <row r="580" ht="15">
      <c r="A580" s="16" t="s">
        <v>366</v>
      </c>
      <c r="B580" s="17">
        <v>360</v>
      </c>
      <c r="C580" s="16" t="s">
        <v>134</v>
      </c>
      <c r="D580" s="16" t="s">
        <v>67</v>
      </c>
      <c r="E580" s="39" t="s">
        <v>236</v>
      </c>
      <c r="F580" s="31">
        <v>100000</v>
      </c>
      <c r="G580" s="31">
        <v>150000</v>
      </c>
      <c r="H580" s="31">
        <v>150000</v>
      </c>
      <c r="I580" s="31"/>
      <c r="J580" s="31"/>
      <c r="K580" s="31"/>
      <c r="L580" s="31">
        <f t="shared" si="1547"/>
        <v>100000</v>
      </c>
      <c r="M580" s="31">
        <f t="shared" si="1548"/>
        <v>150000</v>
      </c>
      <c r="N580" s="31">
        <f t="shared" si="1549"/>
        <v>150000</v>
      </c>
      <c r="O580" s="31">
        <v>250</v>
      </c>
      <c r="P580" s="31"/>
      <c r="Q580" s="31"/>
      <c r="R580" s="31">
        <f t="shared" si="1550"/>
        <v>100250</v>
      </c>
      <c r="S580" s="31">
        <f t="shared" si="1551"/>
        <v>150000</v>
      </c>
      <c r="T580" s="31">
        <f t="shared" si="1552"/>
        <v>150000</v>
      </c>
      <c r="U580" s="31"/>
      <c r="V580" s="31"/>
      <c r="W580" s="31"/>
      <c r="X580" s="31">
        <f t="shared" si="1553"/>
        <v>100250</v>
      </c>
      <c r="Y580" s="31">
        <f t="shared" si="1554"/>
        <v>150000</v>
      </c>
      <c r="Z580" s="31">
        <f t="shared" si="1555"/>
        <v>150000</v>
      </c>
      <c r="AA580" s="31"/>
      <c r="AB580" s="31"/>
      <c r="AC580" s="31"/>
      <c r="AD580" s="31">
        <f t="shared" si="1556"/>
        <v>100250</v>
      </c>
      <c r="AE580" s="31">
        <f t="shared" si="1557"/>
        <v>150000</v>
      </c>
      <c r="AF580" s="31">
        <f t="shared" si="1558"/>
        <v>150000</v>
      </c>
      <c r="AG580" s="31"/>
      <c r="AH580" s="31"/>
      <c r="AI580" s="31"/>
      <c r="AJ580" s="31">
        <f t="shared" si="1559"/>
        <v>100250</v>
      </c>
      <c r="AK580" s="31">
        <f t="shared" si="1560"/>
        <v>150000</v>
      </c>
      <c r="AL580" s="31">
        <f t="shared" si="1561"/>
        <v>150000</v>
      </c>
      <c r="AM580" s="31"/>
      <c r="AN580" s="31"/>
      <c r="AO580" s="31"/>
      <c r="AP580" s="31">
        <f t="shared" si="1562"/>
        <v>100250</v>
      </c>
      <c r="AQ580" s="31">
        <f t="shared" si="1563"/>
        <v>150000</v>
      </c>
      <c r="AR580" s="31">
        <f t="shared" si="1564"/>
        <v>150000</v>
      </c>
      <c r="AS580" s="31"/>
      <c r="AT580" s="31"/>
      <c r="AU580" s="31"/>
      <c r="AV580" s="31">
        <f t="shared" si="1565"/>
        <v>100250</v>
      </c>
      <c r="AW580" s="31">
        <f t="shared" si="1566"/>
        <v>150000</v>
      </c>
      <c r="AX580" s="31">
        <f t="shared" si="1567"/>
        <v>150000</v>
      </c>
      <c r="AY580" s="31">
        <f>-10</f>
        <v>-10</v>
      </c>
      <c r="AZ580" s="31"/>
      <c r="BA580" s="31"/>
      <c r="BB580" s="31">
        <f t="shared" si="1568"/>
        <v>100240</v>
      </c>
      <c r="BC580" s="31">
        <f t="shared" si="1569"/>
        <v>150000</v>
      </c>
      <c r="BD580" s="31">
        <f t="shared" si="1570"/>
        <v>150000</v>
      </c>
      <c r="BE580" s="31"/>
      <c r="BF580" s="31"/>
      <c r="BG580" s="31"/>
      <c r="BH580" s="31">
        <f t="shared" si="1571"/>
        <v>100240</v>
      </c>
      <c r="BI580" s="31">
        <f t="shared" si="1572"/>
        <v>150000</v>
      </c>
      <c r="BJ580" s="31">
        <f t="shared" si="1573"/>
        <v>150000</v>
      </c>
      <c r="BK580" s="31"/>
      <c r="BL580" s="31"/>
      <c r="BM580" s="31"/>
      <c r="BN580" s="31">
        <f t="shared" si="1574"/>
        <v>100240</v>
      </c>
      <c r="BO580" s="31">
        <f t="shared" si="1575"/>
        <v>150000</v>
      </c>
      <c r="BP580" s="31">
        <f t="shared" si="1576"/>
        <v>150000</v>
      </c>
      <c r="BQ580" s="31"/>
      <c r="BR580" s="31"/>
      <c r="BS580" s="31">
        <f t="shared" si="1577"/>
        <v>100240</v>
      </c>
      <c r="BT580" s="31">
        <f t="shared" si="1578"/>
        <v>150000</v>
      </c>
      <c r="BU580" s="31">
        <f t="shared" si="1579"/>
        <v>150000</v>
      </c>
      <c r="BV580" s="31"/>
      <c r="BW580" s="31"/>
      <c r="BX580" s="31">
        <f t="shared" si="1580"/>
        <v>100240</v>
      </c>
      <c r="BY580" s="31">
        <f t="shared" si="1581"/>
        <v>150000</v>
      </c>
      <c r="BZ580" s="31">
        <f t="shared" si="1582"/>
        <v>150000</v>
      </c>
      <c r="CA580" s="31"/>
      <c r="CB580" s="31"/>
      <c r="CC580" s="31"/>
      <c r="CD580" s="31">
        <f t="shared" si="1665"/>
        <v>100240</v>
      </c>
      <c r="CE580" s="31">
        <f t="shared" si="1666"/>
        <v>150000</v>
      </c>
      <c r="CF580" s="31">
        <f t="shared" si="1667"/>
        <v>150000</v>
      </c>
      <c r="CG580" s="31"/>
      <c r="CH580" s="24"/>
      <c r="CI580" s="40"/>
    </row>
    <row r="581" ht="43.75">
      <c r="A581" s="16" t="s">
        <v>369</v>
      </c>
      <c r="B581" s="17"/>
      <c r="C581" s="16"/>
      <c r="D581" s="16"/>
      <c r="E581" s="39" t="s">
        <v>370</v>
      </c>
      <c r="F581" s="31">
        <f t="shared" si="1709"/>
        <v>4597.6999999999998</v>
      </c>
      <c r="G581" s="31">
        <f t="shared" si="1710"/>
        <v>4597.6999999999998</v>
      </c>
      <c r="H581" s="31">
        <f t="shared" si="1711"/>
        <v>4597.6999999999998</v>
      </c>
      <c r="I581" s="31">
        <f t="shared" si="1712"/>
        <v>0</v>
      </c>
      <c r="J581" s="31">
        <f t="shared" si="1713"/>
        <v>0</v>
      </c>
      <c r="K581" s="31">
        <f t="shared" si="1714"/>
        <v>0</v>
      </c>
      <c r="L581" s="31">
        <f t="shared" si="1547"/>
        <v>4597.6999999999998</v>
      </c>
      <c r="M581" s="31">
        <f t="shared" si="1548"/>
        <v>4597.6999999999998</v>
      </c>
      <c r="N581" s="31">
        <f t="shared" si="1549"/>
        <v>4597.6999999999998</v>
      </c>
      <c r="O581" s="31">
        <f t="shared" si="1715"/>
        <v>0</v>
      </c>
      <c r="P581" s="31">
        <f t="shared" si="1716"/>
        <v>0</v>
      </c>
      <c r="Q581" s="31">
        <f t="shared" si="1717"/>
        <v>0</v>
      </c>
      <c r="R581" s="31">
        <f t="shared" si="1550"/>
        <v>4597.6999999999998</v>
      </c>
      <c r="S581" s="31">
        <f t="shared" si="1551"/>
        <v>4597.6999999999998</v>
      </c>
      <c r="T581" s="31">
        <f t="shared" si="1552"/>
        <v>4597.6999999999998</v>
      </c>
      <c r="U581" s="31">
        <f t="shared" si="1718"/>
        <v>0</v>
      </c>
      <c r="V581" s="31">
        <f t="shared" si="1719"/>
        <v>0</v>
      </c>
      <c r="W581" s="31">
        <f t="shared" si="1720"/>
        <v>0</v>
      </c>
      <c r="X581" s="31">
        <f t="shared" si="1553"/>
        <v>4597.6999999999998</v>
      </c>
      <c r="Y581" s="31">
        <f t="shared" si="1554"/>
        <v>4597.6999999999998</v>
      </c>
      <c r="Z581" s="31">
        <f t="shared" si="1555"/>
        <v>4597.6999999999998</v>
      </c>
      <c r="AA581" s="31">
        <f t="shared" si="1721"/>
        <v>0</v>
      </c>
      <c r="AB581" s="31">
        <f t="shared" si="1722"/>
        <v>0</v>
      </c>
      <c r="AC581" s="31">
        <f t="shared" si="1723"/>
        <v>0</v>
      </c>
      <c r="AD581" s="31">
        <f t="shared" si="1556"/>
        <v>4597.6999999999998</v>
      </c>
      <c r="AE581" s="31">
        <f t="shared" si="1557"/>
        <v>4597.6999999999998</v>
      </c>
      <c r="AF581" s="31">
        <f t="shared" si="1558"/>
        <v>4597.6999999999998</v>
      </c>
      <c r="AG581" s="31">
        <f t="shared" si="1724"/>
        <v>0</v>
      </c>
      <c r="AH581" s="31">
        <f t="shared" si="1725"/>
        <v>0</v>
      </c>
      <c r="AI581" s="31">
        <f t="shared" si="1726"/>
        <v>0</v>
      </c>
      <c r="AJ581" s="31">
        <f t="shared" si="1559"/>
        <v>4597.6999999999998</v>
      </c>
      <c r="AK581" s="31">
        <f t="shared" si="1560"/>
        <v>4597.6999999999998</v>
      </c>
      <c r="AL581" s="31">
        <f t="shared" si="1561"/>
        <v>4597.6999999999998</v>
      </c>
      <c r="AM581" s="31">
        <f t="shared" si="1750"/>
        <v>0</v>
      </c>
      <c r="AN581" s="31">
        <f t="shared" si="1728"/>
        <v>0</v>
      </c>
      <c r="AO581" s="31">
        <f t="shared" si="1729"/>
        <v>0</v>
      </c>
      <c r="AP581" s="31">
        <f t="shared" si="1562"/>
        <v>4597.6999999999998</v>
      </c>
      <c r="AQ581" s="31">
        <f t="shared" si="1563"/>
        <v>4597.6999999999998</v>
      </c>
      <c r="AR581" s="31">
        <f t="shared" si="1564"/>
        <v>4597.6999999999998</v>
      </c>
      <c r="AS581" s="31">
        <f t="shared" si="1730"/>
        <v>0</v>
      </c>
      <c r="AT581" s="31">
        <f t="shared" si="1731"/>
        <v>0</v>
      </c>
      <c r="AU581" s="31">
        <f t="shared" si="1732"/>
        <v>0</v>
      </c>
      <c r="AV581" s="31">
        <f t="shared" si="1565"/>
        <v>4597.6999999999998</v>
      </c>
      <c r="AW581" s="31">
        <f t="shared" si="1566"/>
        <v>4597.6999999999998</v>
      </c>
      <c r="AX581" s="31">
        <f t="shared" si="1567"/>
        <v>4597.6999999999998</v>
      </c>
      <c r="AY581" s="31">
        <f t="shared" ref="AY581:AY583" si="1752">AY582</f>
        <v>-1149.425</v>
      </c>
      <c r="AZ581" s="31">
        <f t="shared" si="1734"/>
        <v>0</v>
      </c>
      <c r="BA581" s="31">
        <f t="shared" si="1735"/>
        <v>0</v>
      </c>
      <c r="BB581" s="31">
        <f t="shared" si="1568"/>
        <v>3448.2749999999996</v>
      </c>
      <c r="BC581" s="31">
        <f t="shared" si="1569"/>
        <v>4597.6999999999998</v>
      </c>
      <c r="BD581" s="31">
        <f t="shared" si="1570"/>
        <v>4597.6999999999998</v>
      </c>
      <c r="BE581" s="31">
        <f t="shared" si="1736"/>
        <v>0</v>
      </c>
      <c r="BF581" s="31">
        <f t="shared" si="1737"/>
        <v>0</v>
      </c>
      <c r="BG581" s="31">
        <f t="shared" si="1738"/>
        <v>0</v>
      </c>
      <c r="BH581" s="31">
        <f t="shared" si="1571"/>
        <v>3448.2749999999996</v>
      </c>
      <c r="BI581" s="31">
        <f t="shared" si="1572"/>
        <v>4597.6999999999998</v>
      </c>
      <c r="BJ581" s="31">
        <f t="shared" si="1573"/>
        <v>4597.6999999999998</v>
      </c>
      <c r="BK581" s="31">
        <f t="shared" si="1751"/>
        <v>0</v>
      </c>
      <c r="BL581" s="31">
        <f t="shared" si="1740"/>
        <v>0</v>
      </c>
      <c r="BM581" s="31">
        <f t="shared" si="1741"/>
        <v>0</v>
      </c>
      <c r="BN581" s="31">
        <f t="shared" si="1574"/>
        <v>3448.2749999999996</v>
      </c>
      <c r="BO581" s="31">
        <f t="shared" si="1575"/>
        <v>4597.6999999999998</v>
      </c>
      <c r="BP581" s="31">
        <f t="shared" si="1576"/>
        <v>4597.6999999999998</v>
      </c>
      <c r="BQ581" s="31">
        <f t="shared" si="1742"/>
        <v>0</v>
      </c>
      <c r="BR581" s="31">
        <f t="shared" si="1743"/>
        <v>0</v>
      </c>
      <c r="BS581" s="31">
        <f t="shared" si="1577"/>
        <v>3448.2749999999996</v>
      </c>
      <c r="BT581" s="31">
        <f t="shared" si="1578"/>
        <v>4597.6999999999998</v>
      </c>
      <c r="BU581" s="31">
        <f t="shared" si="1579"/>
        <v>4597.6999999999998</v>
      </c>
      <c r="BV581" s="31">
        <f t="shared" si="1744"/>
        <v>0</v>
      </c>
      <c r="BW581" s="31">
        <f t="shared" si="1745"/>
        <v>0</v>
      </c>
      <c r="BX581" s="31">
        <f t="shared" si="1580"/>
        <v>3448.2749999999996</v>
      </c>
      <c r="BY581" s="31">
        <f t="shared" si="1581"/>
        <v>4597.6999999999998</v>
      </c>
      <c r="BZ581" s="31">
        <f t="shared" si="1582"/>
        <v>4597.6999999999998</v>
      </c>
      <c r="CA581" s="31">
        <f t="shared" si="1746"/>
        <v>-2298.8499999999999</v>
      </c>
      <c r="CB581" s="31">
        <f t="shared" si="1747"/>
        <v>0</v>
      </c>
      <c r="CC581" s="31">
        <f t="shared" si="1748"/>
        <v>0</v>
      </c>
      <c r="CD581" s="31">
        <f t="shared" si="1665"/>
        <v>1149.4249999999997</v>
      </c>
      <c r="CE581" s="31">
        <f t="shared" si="1666"/>
        <v>4597.6999999999998</v>
      </c>
      <c r="CF581" s="31">
        <f t="shared" si="1667"/>
        <v>4597.6999999999998</v>
      </c>
      <c r="CG581" s="31">
        <f t="shared" si="1749"/>
        <v>0</v>
      </c>
      <c r="CH581" s="24"/>
      <c r="CI581" s="40"/>
      <c r="CO581" s="1" t="s">
        <v>31</v>
      </c>
    </row>
    <row r="582" ht="29.850000000000001">
      <c r="A582" s="16" t="s">
        <v>369</v>
      </c>
      <c r="B582" s="17">
        <v>300</v>
      </c>
      <c r="C582" s="16"/>
      <c r="D582" s="16"/>
      <c r="E582" s="39" t="s">
        <v>194</v>
      </c>
      <c r="F582" s="31">
        <f t="shared" si="1709"/>
        <v>4597.6999999999998</v>
      </c>
      <c r="G582" s="31">
        <f t="shared" si="1710"/>
        <v>4597.6999999999998</v>
      </c>
      <c r="H582" s="31">
        <f t="shared" si="1711"/>
        <v>4597.6999999999998</v>
      </c>
      <c r="I582" s="31">
        <f t="shared" si="1712"/>
        <v>0</v>
      </c>
      <c r="J582" s="31">
        <f t="shared" si="1713"/>
        <v>0</v>
      </c>
      <c r="K582" s="31">
        <f t="shared" si="1714"/>
        <v>0</v>
      </c>
      <c r="L582" s="31">
        <f t="shared" si="1547"/>
        <v>4597.6999999999998</v>
      </c>
      <c r="M582" s="31">
        <f t="shared" si="1548"/>
        <v>4597.6999999999998</v>
      </c>
      <c r="N582" s="31">
        <f t="shared" si="1549"/>
        <v>4597.6999999999998</v>
      </c>
      <c r="O582" s="31">
        <f t="shared" si="1715"/>
        <v>0</v>
      </c>
      <c r="P582" s="31">
        <f t="shared" si="1716"/>
        <v>0</v>
      </c>
      <c r="Q582" s="31">
        <f t="shared" si="1717"/>
        <v>0</v>
      </c>
      <c r="R582" s="31">
        <f t="shared" si="1550"/>
        <v>4597.6999999999998</v>
      </c>
      <c r="S582" s="31">
        <f t="shared" si="1551"/>
        <v>4597.6999999999998</v>
      </c>
      <c r="T582" s="31">
        <f t="shared" si="1552"/>
        <v>4597.6999999999998</v>
      </c>
      <c r="U582" s="31">
        <f t="shared" si="1718"/>
        <v>0</v>
      </c>
      <c r="V582" s="31">
        <f t="shared" si="1719"/>
        <v>0</v>
      </c>
      <c r="W582" s="31">
        <f t="shared" si="1720"/>
        <v>0</v>
      </c>
      <c r="X582" s="31">
        <f t="shared" si="1553"/>
        <v>4597.6999999999998</v>
      </c>
      <c r="Y582" s="31">
        <f t="shared" si="1554"/>
        <v>4597.6999999999998</v>
      </c>
      <c r="Z582" s="31">
        <f t="shared" si="1555"/>
        <v>4597.6999999999998</v>
      </c>
      <c r="AA582" s="31">
        <f t="shared" si="1721"/>
        <v>0</v>
      </c>
      <c r="AB582" s="31">
        <f t="shared" si="1722"/>
        <v>0</v>
      </c>
      <c r="AC582" s="31">
        <f t="shared" si="1723"/>
        <v>0</v>
      </c>
      <c r="AD582" s="31">
        <f t="shared" si="1556"/>
        <v>4597.6999999999998</v>
      </c>
      <c r="AE582" s="31">
        <f t="shared" si="1557"/>
        <v>4597.6999999999998</v>
      </c>
      <c r="AF582" s="31">
        <f t="shared" si="1558"/>
        <v>4597.6999999999998</v>
      </c>
      <c r="AG582" s="31">
        <f t="shared" si="1724"/>
        <v>0</v>
      </c>
      <c r="AH582" s="31">
        <f t="shared" si="1725"/>
        <v>0</v>
      </c>
      <c r="AI582" s="31">
        <f t="shared" si="1726"/>
        <v>0</v>
      </c>
      <c r="AJ582" s="31">
        <f t="shared" si="1559"/>
        <v>4597.6999999999998</v>
      </c>
      <c r="AK582" s="31">
        <f t="shared" si="1560"/>
        <v>4597.6999999999998</v>
      </c>
      <c r="AL582" s="31">
        <f t="shared" si="1561"/>
        <v>4597.6999999999998</v>
      </c>
      <c r="AM582" s="31">
        <f t="shared" si="1750"/>
        <v>0</v>
      </c>
      <c r="AN582" s="31">
        <f t="shared" si="1728"/>
        <v>0</v>
      </c>
      <c r="AO582" s="31">
        <f t="shared" si="1729"/>
        <v>0</v>
      </c>
      <c r="AP582" s="31">
        <f t="shared" si="1562"/>
        <v>4597.6999999999998</v>
      </c>
      <c r="AQ582" s="31">
        <f t="shared" si="1563"/>
        <v>4597.6999999999998</v>
      </c>
      <c r="AR582" s="31">
        <f t="shared" si="1564"/>
        <v>4597.6999999999998</v>
      </c>
      <c r="AS582" s="31">
        <f t="shared" si="1730"/>
        <v>0</v>
      </c>
      <c r="AT582" s="31">
        <f t="shared" si="1731"/>
        <v>0</v>
      </c>
      <c r="AU582" s="31">
        <f t="shared" si="1732"/>
        <v>0</v>
      </c>
      <c r="AV582" s="31">
        <f t="shared" si="1565"/>
        <v>4597.6999999999998</v>
      </c>
      <c r="AW582" s="31">
        <f t="shared" si="1566"/>
        <v>4597.6999999999998</v>
      </c>
      <c r="AX582" s="31">
        <f t="shared" si="1567"/>
        <v>4597.6999999999998</v>
      </c>
      <c r="AY582" s="31">
        <f t="shared" si="1752"/>
        <v>-1149.425</v>
      </c>
      <c r="AZ582" s="31">
        <f t="shared" si="1734"/>
        <v>0</v>
      </c>
      <c r="BA582" s="31">
        <f t="shared" si="1735"/>
        <v>0</v>
      </c>
      <c r="BB582" s="31">
        <f t="shared" si="1568"/>
        <v>3448.2749999999996</v>
      </c>
      <c r="BC582" s="31">
        <f t="shared" si="1569"/>
        <v>4597.6999999999998</v>
      </c>
      <c r="BD582" s="31">
        <f t="shared" si="1570"/>
        <v>4597.6999999999998</v>
      </c>
      <c r="BE582" s="31">
        <f t="shared" si="1736"/>
        <v>0</v>
      </c>
      <c r="BF582" s="31">
        <f t="shared" si="1737"/>
        <v>0</v>
      </c>
      <c r="BG582" s="31">
        <f t="shared" si="1738"/>
        <v>0</v>
      </c>
      <c r="BH582" s="31">
        <f t="shared" si="1571"/>
        <v>3448.2749999999996</v>
      </c>
      <c r="BI582" s="31">
        <f t="shared" si="1572"/>
        <v>4597.6999999999998</v>
      </c>
      <c r="BJ582" s="31">
        <f t="shared" si="1573"/>
        <v>4597.6999999999998</v>
      </c>
      <c r="BK582" s="31">
        <f t="shared" si="1751"/>
        <v>0</v>
      </c>
      <c r="BL582" s="31">
        <f t="shared" si="1740"/>
        <v>0</v>
      </c>
      <c r="BM582" s="31">
        <f t="shared" si="1741"/>
        <v>0</v>
      </c>
      <c r="BN582" s="31">
        <f t="shared" si="1574"/>
        <v>3448.2749999999996</v>
      </c>
      <c r="BO582" s="31">
        <f t="shared" si="1575"/>
        <v>4597.6999999999998</v>
      </c>
      <c r="BP582" s="31">
        <f t="shared" si="1576"/>
        <v>4597.6999999999998</v>
      </c>
      <c r="BQ582" s="31">
        <f t="shared" si="1742"/>
        <v>0</v>
      </c>
      <c r="BR582" s="31">
        <f t="shared" si="1743"/>
        <v>0</v>
      </c>
      <c r="BS582" s="31">
        <f t="shared" si="1577"/>
        <v>3448.2749999999996</v>
      </c>
      <c r="BT582" s="31">
        <f t="shared" si="1578"/>
        <v>4597.6999999999998</v>
      </c>
      <c r="BU582" s="31">
        <f t="shared" si="1579"/>
        <v>4597.6999999999998</v>
      </c>
      <c r="BV582" s="31">
        <f t="shared" si="1744"/>
        <v>0</v>
      </c>
      <c r="BW582" s="31">
        <f t="shared" si="1745"/>
        <v>0</v>
      </c>
      <c r="BX582" s="31">
        <f t="shared" si="1580"/>
        <v>3448.2749999999996</v>
      </c>
      <c r="BY582" s="31">
        <f t="shared" si="1581"/>
        <v>4597.6999999999998</v>
      </c>
      <c r="BZ582" s="31">
        <f t="shared" si="1582"/>
        <v>4597.6999999999998</v>
      </c>
      <c r="CA582" s="31">
        <f t="shared" si="1746"/>
        <v>-2298.8499999999999</v>
      </c>
      <c r="CB582" s="31">
        <f t="shared" si="1747"/>
        <v>0</v>
      </c>
      <c r="CC582" s="31">
        <f t="shared" si="1748"/>
        <v>0</v>
      </c>
      <c r="CD582" s="31">
        <f t="shared" si="1665"/>
        <v>1149.4249999999997</v>
      </c>
      <c r="CE582" s="31">
        <f t="shared" si="1666"/>
        <v>4597.6999999999998</v>
      </c>
      <c r="CF582" s="31">
        <f t="shared" si="1667"/>
        <v>4597.6999999999998</v>
      </c>
      <c r="CG582" s="31">
        <f t="shared" si="1749"/>
        <v>0</v>
      </c>
      <c r="CH582" s="24"/>
      <c r="CI582" s="40"/>
      <c r="CM582" s="1" t="s">
        <v>29</v>
      </c>
    </row>
    <row r="583" ht="29.850000000000001">
      <c r="A583" s="16" t="s">
        <v>369</v>
      </c>
      <c r="B583" s="17">
        <v>310</v>
      </c>
      <c r="C583" s="16"/>
      <c r="D583" s="16"/>
      <c r="E583" s="39" t="s">
        <v>360</v>
      </c>
      <c r="F583" s="31">
        <f t="shared" si="1709"/>
        <v>4597.6999999999998</v>
      </c>
      <c r="G583" s="31">
        <f t="shared" si="1710"/>
        <v>4597.6999999999998</v>
      </c>
      <c r="H583" s="31">
        <f t="shared" si="1711"/>
        <v>4597.6999999999998</v>
      </c>
      <c r="I583" s="31">
        <f t="shared" si="1712"/>
        <v>0</v>
      </c>
      <c r="J583" s="31">
        <f t="shared" si="1713"/>
        <v>0</v>
      </c>
      <c r="K583" s="31">
        <f t="shared" si="1714"/>
        <v>0</v>
      </c>
      <c r="L583" s="31">
        <f t="shared" si="1547"/>
        <v>4597.6999999999998</v>
      </c>
      <c r="M583" s="31">
        <f t="shared" si="1548"/>
        <v>4597.6999999999998</v>
      </c>
      <c r="N583" s="31">
        <f t="shared" si="1549"/>
        <v>4597.6999999999998</v>
      </c>
      <c r="O583" s="31">
        <f t="shared" si="1715"/>
        <v>0</v>
      </c>
      <c r="P583" s="31">
        <f t="shared" si="1716"/>
        <v>0</v>
      </c>
      <c r="Q583" s="31">
        <f t="shared" si="1717"/>
        <v>0</v>
      </c>
      <c r="R583" s="31">
        <f t="shared" si="1550"/>
        <v>4597.6999999999998</v>
      </c>
      <c r="S583" s="31">
        <f t="shared" si="1551"/>
        <v>4597.6999999999998</v>
      </c>
      <c r="T583" s="31">
        <f t="shared" si="1552"/>
        <v>4597.6999999999998</v>
      </c>
      <c r="U583" s="31">
        <f t="shared" si="1718"/>
        <v>0</v>
      </c>
      <c r="V583" s="31">
        <f t="shared" si="1719"/>
        <v>0</v>
      </c>
      <c r="W583" s="31">
        <f t="shared" si="1720"/>
        <v>0</v>
      </c>
      <c r="X583" s="31">
        <f t="shared" si="1553"/>
        <v>4597.6999999999998</v>
      </c>
      <c r="Y583" s="31">
        <f t="shared" si="1554"/>
        <v>4597.6999999999998</v>
      </c>
      <c r="Z583" s="31">
        <f t="shared" si="1555"/>
        <v>4597.6999999999998</v>
      </c>
      <c r="AA583" s="31">
        <f t="shared" si="1721"/>
        <v>0</v>
      </c>
      <c r="AB583" s="31">
        <f t="shared" si="1722"/>
        <v>0</v>
      </c>
      <c r="AC583" s="31">
        <f t="shared" si="1723"/>
        <v>0</v>
      </c>
      <c r="AD583" s="31">
        <f t="shared" si="1556"/>
        <v>4597.6999999999998</v>
      </c>
      <c r="AE583" s="31">
        <f t="shared" si="1557"/>
        <v>4597.6999999999998</v>
      </c>
      <c r="AF583" s="31">
        <f t="shared" si="1558"/>
        <v>4597.6999999999998</v>
      </c>
      <c r="AG583" s="31">
        <f t="shared" si="1724"/>
        <v>0</v>
      </c>
      <c r="AH583" s="31">
        <f t="shared" si="1725"/>
        <v>0</v>
      </c>
      <c r="AI583" s="31">
        <f t="shared" si="1726"/>
        <v>0</v>
      </c>
      <c r="AJ583" s="31">
        <f t="shared" si="1559"/>
        <v>4597.6999999999998</v>
      </c>
      <c r="AK583" s="31">
        <f t="shared" si="1560"/>
        <v>4597.6999999999998</v>
      </c>
      <c r="AL583" s="31">
        <f t="shared" si="1561"/>
        <v>4597.6999999999998</v>
      </c>
      <c r="AM583" s="31">
        <f t="shared" si="1750"/>
        <v>0</v>
      </c>
      <c r="AN583" s="31">
        <f t="shared" si="1728"/>
        <v>0</v>
      </c>
      <c r="AO583" s="31">
        <f t="shared" si="1729"/>
        <v>0</v>
      </c>
      <c r="AP583" s="31">
        <f t="shared" si="1562"/>
        <v>4597.6999999999998</v>
      </c>
      <c r="AQ583" s="31">
        <f t="shared" si="1563"/>
        <v>4597.6999999999998</v>
      </c>
      <c r="AR583" s="31">
        <f t="shared" si="1564"/>
        <v>4597.6999999999998</v>
      </c>
      <c r="AS583" s="31">
        <f t="shared" si="1730"/>
        <v>0</v>
      </c>
      <c r="AT583" s="31">
        <f t="shared" si="1731"/>
        <v>0</v>
      </c>
      <c r="AU583" s="31">
        <f t="shared" si="1732"/>
        <v>0</v>
      </c>
      <c r="AV583" s="31">
        <f t="shared" si="1565"/>
        <v>4597.6999999999998</v>
      </c>
      <c r="AW583" s="31">
        <f t="shared" si="1566"/>
        <v>4597.6999999999998</v>
      </c>
      <c r="AX583" s="31">
        <f t="shared" si="1567"/>
        <v>4597.6999999999998</v>
      </c>
      <c r="AY583" s="31">
        <f t="shared" si="1752"/>
        <v>-1149.425</v>
      </c>
      <c r="AZ583" s="31">
        <f t="shared" si="1734"/>
        <v>0</v>
      </c>
      <c r="BA583" s="31">
        <f t="shared" si="1735"/>
        <v>0</v>
      </c>
      <c r="BB583" s="31">
        <f t="shared" si="1568"/>
        <v>3448.2749999999996</v>
      </c>
      <c r="BC583" s="31">
        <f t="shared" si="1569"/>
        <v>4597.6999999999998</v>
      </c>
      <c r="BD583" s="31">
        <f t="shared" si="1570"/>
        <v>4597.6999999999998</v>
      </c>
      <c r="BE583" s="31">
        <f t="shared" si="1736"/>
        <v>0</v>
      </c>
      <c r="BF583" s="31">
        <f t="shared" si="1737"/>
        <v>0</v>
      </c>
      <c r="BG583" s="31">
        <f t="shared" si="1738"/>
        <v>0</v>
      </c>
      <c r="BH583" s="31">
        <f t="shared" si="1571"/>
        <v>3448.2749999999996</v>
      </c>
      <c r="BI583" s="31">
        <f t="shared" si="1572"/>
        <v>4597.6999999999998</v>
      </c>
      <c r="BJ583" s="31">
        <f t="shared" si="1573"/>
        <v>4597.6999999999998</v>
      </c>
      <c r="BK583" s="31">
        <f t="shared" si="1751"/>
        <v>0</v>
      </c>
      <c r="BL583" s="31">
        <f t="shared" si="1740"/>
        <v>0</v>
      </c>
      <c r="BM583" s="31">
        <f t="shared" si="1741"/>
        <v>0</v>
      </c>
      <c r="BN583" s="31">
        <f t="shared" si="1574"/>
        <v>3448.2749999999996</v>
      </c>
      <c r="BO583" s="31">
        <f t="shared" si="1575"/>
        <v>4597.6999999999998</v>
      </c>
      <c r="BP583" s="31">
        <f t="shared" si="1576"/>
        <v>4597.6999999999998</v>
      </c>
      <c r="BQ583" s="31">
        <f t="shared" si="1742"/>
        <v>0</v>
      </c>
      <c r="BR583" s="31">
        <f t="shared" si="1743"/>
        <v>0</v>
      </c>
      <c r="BS583" s="31">
        <f t="shared" si="1577"/>
        <v>3448.2749999999996</v>
      </c>
      <c r="BT583" s="31">
        <f t="shared" si="1578"/>
        <v>4597.6999999999998</v>
      </c>
      <c r="BU583" s="31">
        <f t="shared" si="1579"/>
        <v>4597.6999999999998</v>
      </c>
      <c r="BV583" s="31">
        <f t="shared" si="1744"/>
        <v>0</v>
      </c>
      <c r="BW583" s="31">
        <f t="shared" si="1745"/>
        <v>0</v>
      </c>
      <c r="BX583" s="31">
        <f t="shared" si="1580"/>
        <v>3448.2749999999996</v>
      </c>
      <c r="BY583" s="31">
        <f t="shared" si="1581"/>
        <v>4597.6999999999998</v>
      </c>
      <c r="BZ583" s="31">
        <f t="shared" si="1582"/>
        <v>4597.6999999999998</v>
      </c>
      <c r="CA583" s="31">
        <f t="shared" si="1746"/>
        <v>-2298.8499999999999</v>
      </c>
      <c r="CB583" s="31">
        <f t="shared" si="1747"/>
        <v>0</v>
      </c>
      <c r="CC583" s="31">
        <f t="shared" si="1748"/>
        <v>0</v>
      </c>
      <c r="CD583" s="31">
        <f t="shared" si="1665"/>
        <v>1149.4249999999997</v>
      </c>
      <c r="CE583" s="31">
        <f t="shared" si="1666"/>
        <v>4597.6999999999998</v>
      </c>
      <c r="CF583" s="31">
        <f t="shared" si="1667"/>
        <v>4597.6999999999998</v>
      </c>
      <c r="CG583" s="31">
        <f t="shared" si="1749"/>
        <v>0</v>
      </c>
      <c r="CH583" s="24"/>
      <c r="CI583" s="40"/>
      <c r="CN583" s="1" t="s">
        <v>30</v>
      </c>
    </row>
    <row r="584" ht="15">
      <c r="A584" s="16" t="s">
        <v>369</v>
      </c>
      <c r="B584" s="17">
        <v>310</v>
      </c>
      <c r="C584" s="16" t="s">
        <v>134</v>
      </c>
      <c r="D584" s="16" t="s">
        <v>67</v>
      </c>
      <c r="E584" s="39" t="s">
        <v>236</v>
      </c>
      <c r="F584" s="31">
        <v>4597.6999999999998</v>
      </c>
      <c r="G584" s="31">
        <v>4597.6999999999998</v>
      </c>
      <c r="H584" s="31">
        <v>4597.6999999999998</v>
      </c>
      <c r="I584" s="31"/>
      <c r="J584" s="31"/>
      <c r="K584" s="31"/>
      <c r="L584" s="31">
        <f t="shared" si="1547"/>
        <v>4597.6999999999998</v>
      </c>
      <c r="M584" s="31">
        <f t="shared" si="1548"/>
        <v>4597.6999999999998</v>
      </c>
      <c r="N584" s="31">
        <f t="shared" si="1549"/>
        <v>4597.6999999999998</v>
      </c>
      <c r="O584" s="31"/>
      <c r="P584" s="31"/>
      <c r="Q584" s="31"/>
      <c r="R584" s="31">
        <f t="shared" si="1550"/>
        <v>4597.6999999999998</v>
      </c>
      <c r="S584" s="31">
        <f t="shared" si="1551"/>
        <v>4597.6999999999998</v>
      </c>
      <c r="T584" s="31">
        <f t="shared" si="1552"/>
        <v>4597.6999999999998</v>
      </c>
      <c r="U584" s="31"/>
      <c r="V584" s="31"/>
      <c r="W584" s="31"/>
      <c r="X584" s="31">
        <f t="shared" si="1553"/>
        <v>4597.6999999999998</v>
      </c>
      <c r="Y584" s="31">
        <f t="shared" si="1554"/>
        <v>4597.6999999999998</v>
      </c>
      <c r="Z584" s="31">
        <f t="shared" si="1555"/>
        <v>4597.6999999999998</v>
      </c>
      <c r="AA584" s="31"/>
      <c r="AB584" s="31"/>
      <c r="AC584" s="31"/>
      <c r="AD584" s="31">
        <f t="shared" si="1556"/>
        <v>4597.6999999999998</v>
      </c>
      <c r="AE584" s="31">
        <f t="shared" si="1557"/>
        <v>4597.6999999999998</v>
      </c>
      <c r="AF584" s="31">
        <f t="shared" si="1558"/>
        <v>4597.6999999999998</v>
      </c>
      <c r="AG584" s="31"/>
      <c r="AH584" s="31"/>
      <c r="AI584" s="31"/>
      <c r="AJ584" s="31">
        <f t="shared" si="1559"/>
        <v>4597.6999999999998</v>
      </c>
      <c r="AK584" s="31">
        <f t="shared" si="1560"/>
        <v>4597.6999999999998</v>
      </c>
      <c r="AL584" s="31">
        <f t="shared" si="1561"/>
        <v>4597.6999999999998</v>
      </c>
      <c r="AM584" s="31"/>
      <c r="AN584" s="31"/>
      <c r="AO584" s="31"/>
      <c r="AP584" s="31">
        <f t="shared" si="1562"/>
        <v>4597.6999999999998</v>
      </c>
      <c r="AQ584" s="31">
        <f t="shared" si="1563"/>
        <v>4597.6999999999998</v>
      </c>
      <c r="AR584" s="31">
        <f t="shared" si="1564"/>
        <v>4597.6999999999998</v>
      </c>
      <c r="AS584" s="31"/>
      <c r="AT584" s="31"/>
      <c r="AU584" s="31"/>
      <c r="AV584" s="31">
        <f t="shared" si="1565"/>
        <v>4597.6999999999998</v>
      </c>
      <c r="AW584" s="31">
        <f t="shared" si="1566"/>
        <v>4597.6999999999998</v>
      </c>
      <c r="AX584" s="31">
        <f t="shared" si="1567"/>
        <v>4597.6999999999998</v>
      </c>
      <c r="AY584" s="31">
        <v>-1149.425</v>
      </c>
      <c r="AZ584" s="31"/>
      <c r="BA584" s="31"/>
      <c r="BB584" s="31">
        <f t="shared" si="1568"/>
        <v>3448.2749999999996</v>
      </c>
      <c r="BC584" s="31">
        <f t="shared" si="1569"/>
        <v>4597.6999999999998</v>
      </c>
      <c r="BD584" s="31">
        <f t="shared" si="1570"/>
        <v>4597.6999999999998</v>
      </c>
      <c r="BE584" s="31"/>
      <c r="BF584" s="31"/>
      <c r="BG584" s="31"/>
      <c r="BH584" s="31">
        <f t="shared" si="1571"/>
        <v>3448.2749999999996</v>
      </c>
      <c r="BI584" s="31">
        <f t="shared" si="1572"/>
        <v>4597.6999999999998</v>
      </c>
      <c r="BJ584" s="31">
        <f t="shared" si="1573"/>
        <v>4597.6999999999998</v>
      </c>
      <c r="BK584" s="31"/>
      <c r="BL584" s="31"/>
      <c r="BM584" s="31"/>
      <c r="BN584" s="31">
        <f t="shared" si="1574"/>
        <v>3448.2749999999996</v>
      </c>
      <c r="BO584" s="31">
        <f t="shared" si="1575"/>
        <v>4597.6999999999998</v>
      </c>
      <c r="BP584" s="31">
        <f t="shared" si="1576"/>
        <v>4597.6999999999998</v>
      </c>
      <c r="BQ584" s="31"/>
      <c r="BR584" s="31"/>
      <c r="BS584" s="31">
        <f t="shared" si="1577"/>
        <v>3448.2749999999996</v>
      </c>
      <c r="BT584" s="31">
        <f t="shared" si="1578"/>
        <v>4597.6999999999998</v>
      </c>
      <c r="BU584" s="31">
        <f t="shared" si="1579"/>
        <v>4597.6999999999998</v>
      </c>
      <c r="BV584" s="31"/>
      <c r="BW584" s="31"/>
      <c r="BX584" s="31">
        <f t="shared" si="1580"/>
        <v>3448.2749999999996</v>
      </c>
      <c r="BY584" s="31">
        <f t="shared" si="1581"/>
        <v>4597.6999999999998</v>
      </c>
      <c r="BZ584" s="31">
        <f t="shared" si="1582"/>
        <v>4597.6999999999998</v>
      </c>
      <c r="CA584" s="31">
        <v>-2298.8499999999999</v>
      </c>
      <c r="CB584" s="31"/>
      <c r="CC584" s="31"/>
      <c r="CD584" s="31">
        <f t="shared" si="1665"/>
        <v>1149.4249999999997</v>
      </c>
      <c r="CE584" s="31">
        <f t="shared" si="1666"/>
        <v>4597.6999999999998</v>
      </c>
      <c r="CF584" s="31">
        <f t="shared" si="1667"/>
        <v>4597.6999999999998</v>
      </c>
      <c r="CG584" s="31"/>
      <c r="CH584" s="24"/>
      <c r="CI584" s="40"/>
    </row>
    <row r="585" ht="43.75">
      <c r="A585" s="16" t="s">
        <v>371</v>
      </c>
      <c r="B585" s="17"/>
      <c r="C585" s="16"/>
      <c r="D585" s="16"/>
      <c r="E585" s="39" t="s">
        <v>372</v>
      </c>
      <c r="F585" s="31">
        <f>F589+F586</f>
        <v>0</v>
      </c>
      <c r="G585" s="31">
        <f>G589+G586</f>
        <v>0</v>
      </c>
      <c r="H585" s="31">
        <f>H589+H586</f>
        <v>0</v>
      </c>
      <c r="I585" s="31">
        <f>I589+I586</f>
        <v>0</v>
      </c>
      <c r="J585" s="31">
        <f>J589+J586</f>
        <v>0</v>
      </c>
      <c r="K585" s="31">
        <f>K589+K586</f>
        <v>0</v>
      </c>
      <c r="L585" s="31">
        <f t="shared" si="1547"/>
        <v>0</v>
      </c>
      <c r="M585" s="31">
        <f t="shared" si="1548"/>
        <v>0</v>
      </c>
      <c r="N585" s="31">
        <f t="shared" si="1549"/>
        <v>0</v>
      </c>
      <c r="O585" s="31">
        <f>O589+O586</f>
        <v>0</v>
      </c>
      <c r="P585" s="31">
        <f>P589+P586</f>
        <v>0</v>
      </c>
      <c r="Q585" s="31">
        <f>Q589+Q586</f>
        <v>0</v>
      </c>
      <c r="R585" s="31">
        <f t="shared" si="1550"/>
        <v>0</v>
      </c>
      <c r="S585" s="31">
        <f t="shared" si="1551"/>
        <v>0</v>
      </c>
      <c r="T585" s="31">
        <f t="shared" si="1552"/>
        <v>0</v>
      </c>
      <c r="U585" s="31">
        <f>U589+U586</f>
        <v>0</v>
      </c>
      <c r="V585" s="31">
        <f>V589+V586</f>
        <v>0</v>
      </c>
      <c r="W585" s="31">
        <f>W589+W586</f>
        <v>0</v>
      </c>
      <c r="X585" s="31">
        <f t="shared" si="1553"/>
        <v>0</v>
      </c>
      <c r="Y585" s="31">
        <f t="shared" si="1554"/>
        <v>0</v>
      </c>
      <c r="Z585" s="31">
        <f t="shared" si="1555"/>
        <v>0</v>
      </c>
      <c r="AA585" s="31">
        <f>AA589+AA586</f>
        <v>0</v>
      </c>
      <c r="AB585" s="31">
        <f>AB589+AB586</f>
        <v>0</v>
      </c>
      <c r="AC585" s="31">
        <f>AC589+AC586</f>
        <v>0</v>
      </c>
      <c r="AD585" s="31">
        <f t="shared" si="1556"/>
        <v>0</v>
      </c>
      <c r="AE585" s="31">
        <f t="shared" si="1557"/>
        <v>0</v>
      </c>
      <c r="AF585" s="31">
        <f t="shared" si="1558"/>
        <v>0</v>
      </c>
      <c r="AG585" s="31">
        <f>AG589+AG586</f>
        <v>0</v>
      </c>
      <c r="AH585" s="31">
        <f>AH589+AH586</f>
        <v>0</v>
      </c>
      <c r="AI585" s="31">
        <f>AI589+AI586</f>
        <v>0</v>
      </c>
      <c r="AJ585" s="31">
        <f t="shared" si="1559"/>
        <v>0</v>
      </c>
      <c r="AK585" s="31">
        <f t="shared" si="1560"/>
        <v>0</v>
      </c>
      <c r="AL585" s="31">
        <f t="shared" si="1561"/>
        <v>0</v>
      </c>
      <c r="AM585" s="31">
        <f>AM589+AM586</f>
        <v>2666.6000000000004</v>
      </c>
      <c r="AN585" s="31">
        <f>AN589+AN586</f>
        <v>0</v>
      </c>
      <c r="AO585" s="31">
        <f>AO589+AO586</f>
        <v>0</v>
      </c>
      <c r="AP585" s="31">
        <f t="shared" si="1562"/>
        <v>2666.6000000000004</v>
      </c>
      <c r="AQ585" s="31">
        <f t="shared" si="1563"/>
        <v>0</v>
      </c>
      <c r="AR585" s="31">
        <f t="shared" si="1564"/>
        <v>0</v>
      </c>
      <c r="AS585" s="31">
        <f>AS589+AS586</f>
        <v>0</v>
      </c>
      <c r="AT585" s="31">
        <f>AT589+AT586</f>
        <v>0</v>
      </c>
      <c r="AU585" s="31">
        <f>AU589+AU586</f>
        <v>0</v>
      </c>
      <c r="AV585" s="31">
        <f t="shared" si="1565"/>
        <v>2666.6000000000004</v>
      </c>
      <c r="AW585" s="31">
        <f t="shared" si="1566"/>
        <v>0</v>
      </c>
      <c r="AX585" s="31">
        <f t="shared" si="1567"/>
        <v>0</v>
      </c>
      <c r="AY585" s="31">
        <f>AY589+AY586</f>
        <v>0</v>
      </c>
      <c r="AZ585" s="31">
        <f>AZ589+AZ586</f>
        <v>0</v>
      </c>
      <c r="BA585" s="31">
        <f>BA589+BA586</f>
        <v>0</v>
      </c>
      <c r="BB585" s="31">
        <f t="shared" si="1568"/>
        <v>2666.6000000000004</v>
      </c>
      <c r="BC585" s="31">
        <f t="shared" si="1569"/>
        <v>0</v>
      </c>
      <c r="BD585" s="31">
        <f t="shared" si="1570"/>
        <v>0</v>
      </c>
      <c r="BE585" s="31">
        <f>BE589+BE586</f>
        <v>0</v>
      </c>
      <c r="BF585" s="31">
        <f>BF589+BF586</f>
        <v>0</v>
      </c>
      <c r="BG585" s="31">
        <f>BG589+BG586</f>
        <v>0</v>
      </c>
      <c r="BH585" s="31">
        <f t="shared" si="1571"/>
        <v>2666.6000000000004</v>
      </c>
      <c r="BI585" s="31">
        <f t="shared" si="1572"/>
        <v>0</v>
      </c>
      <c r="BJ585" s="31">
        <f t="shared" si="1573"/>
        <v>0</v>
      </c>
      <c r="BK585" s="31">
        <f>BK589+BK586</f>
        <v>-402.84000000000003</v>
      </c>
      <c r="BL585" s="31">
        <f>BL589+BL586</f>
        <v>0</v>
      </c>
      <c r="BM585" s="31">
        <f>BM589+BM586</f>
        <v>0</v>
      </c>
      <c r="BN585" s="31">
        <f t="shared" si="1574"/>
        <v>2263.7600000000002</v>
      </c>
      <c r="BO585" s="31">
        <f t="shared" si="1575"/>
        <v>0</v>
      </c>
      <c r="BP585" s="31">
        <f t="shared" si="1576"/>
        <v>0</v>
      </c>
      <c r="BQ585" s="31">
        <f>BQ589+BQ586</f>
        <v>0</v>
      </c>
      <c r="BR585" s="31">
        <f>BR589+BR586</f>
        <v>0</v>
      </c>
      <c r="BS585" s="31">
        <f t="shared" si="1577"/>
        <v>2263.7600000000002</v>
      </c>
      <c r="BT585" s="31">
        <f t="shared" si="1578"/>
        <v>0</v>
      </c>
      <c r="BU585" s="31">
        <f t="shared" si="1579"/>
        <v>0</v>
      </c>
      <c r="BV585" s="31">
        <f>BV589+BV586</f>
        <v>0</v>
      </c>
      <c r="BW585" s="31">
        <f>BW589+BW586</f>
        <v>0</v>
      </c>
      <c r="BX585" s="31">
        <f t="shared" si="1580"/>
        <v>2263.7600000000002</v>
      </c>
      <c r="BY585" s="31">
        <f t="shared" si="1581"/>
        <v>0</v>
      </c>
      <c r="BZ585" s="31">
        <f t="shared" si="1582"/>
        <v>0</v>
      </c>
      <c r="CA585" s="31">
        <f>CA589+CA586</f>
        <v>0</v>
      </c>
      <c r="CB585" s="31">
        <f>CB589+CB586</f>
        <v>0</v>
      </c>
      <c r="CC585" s="31">
        <f>CC589+CC586</f>
        <v>0</v>
      </c>
      <c r="CD585" s="31">
        <f t="shared" si="1665"/>
        <v>2263.7600000000002</v>
      </c>
      <c r="CE585" s="31">
        <f t="shared" si="1666"/>
        <v>0</v>
      </c>
      <c r="CF585" s="31">
        <f t="shared" si="1667"/>
        <v>0</v>
      </c>
      <c r="CG585" s="31">
        <f>CG589+CG586</f>
        <v>0</v>
      </c>
      <c r="CH585" s="24"/>
      <c r="CI585" s="40"/>
      <c r="CO585" s="1" t="s">
        <v>31</v>
      </c>
    </row>
    <row r="586" ht="29.850000000000001" hidden="1">
      <c r="A586" s="16" t="s">
        <v>371</v>
      </c>
      <c r="B586" s="17">
        <v>200</v>
      </c>
      <c r="C586" s="16"/>
      <c r="D586" s="16"/>
      <c r="E586" s="39" t="s">
        <v>40</v>
      </c>
      <c r="F586" s="31">
        <f t="shared" ref="F586:F587" si="1753">F587</f>
        <v>0</v>
      </c>
      <c r="G586" s="31">
        <f t="shared" ref="G586:G587" si="1754">G587</f>
        <v>0</v>
      </c>
      <c r="H586" s="31">
        <f t="shared" ref="H586:H587" si="1755">H587</f>
        <v>0</v>
      </c>
      <c r="I586" s="31">
        <f t="shared" ref="I586:I587" si="1756">I587</f>
        <v>0</v>
      </c>
      <c r="J586" s="31">
        <f t="shared" ref="J586:J587" si="1757">J587</f>
        <v>0</v>
      </c>
      <c r="K586" s="31">
        <f t="shared" ref="K586:K587" si="1758">K587</f>
        <v>0</v>
      </c>
      <c r="L586" s="31">
        <f t="shared" si="1547"/>
        <v>0</v>
      </c>
      <c r="M586" s="31">
        <f t="shared" si="1548"/>
        <v>0</v>
      </c>
      <c r="N586" s="31">
        <f t="shared" si="1549"/>
        <v>0</v>
      </c>
      <c r="O586" s="31">
        <f t="shared" ref="O586:O587" si="1759">O587</f>
        <v>0</v>
      </c>
      <c r="P586" s="31">
        <f t="shared" ref="P586:P587" si="1760">P587</f>
        <v>0</v>
      </c>
      <c r="Q586" s="31">
        <f t="shared" ref="Q586:Q587" si="1761">Q587</f>
        <v>0</v>
      </c>
      <c r="R586" s="31">
        <f t="shared" si="1550"/>
        <v>0</v>
      </c>
      <c r="S586" s="31">
        <f t="shared" si="1551"/>
        <v>0</v>
      </c>
      <c r="T586" s="31">
        <f t="shared" si="1552"/>
        <v>0</v>
      </c>
      <c r="U586" s="31">
        <f t="shared" ref="U586:U587" si="1762">U587</f>
        <v>0</v>
      </c>
      <c r="V586" s="31">
        <f t="shared" ref="V586:V587" si="1763">V587</f>
        <v>0</v>
      </c>
      <c r="W586" s="31">
        <f t="shared" ref="W586:W587" si="1764">W587</f>
        <v>0</v>
      </c>
      <c r="X586" s="31">
        <f t="shared" si="1553"/>
        <v>0</v>
      </c>
      <c r="Y586" s="31">
        <f t="shared" si="1554"/>
        <v>0</v>
      </c>
      <c r="Z586" s="31">
        <f t="shared" si="1555"/>
        <v>0</v>
      </c>
      <c r="AA586" s="31">
        <f t="shared" ref="AA586:AA587" si="1765">AA587</f>
        <v>0</v>
      </c>
      <c r="AB586" s="31">
        <f t="shared" ref="AB586:AB587" si="1766">AB587</f>
        <v>0</v>
      </c>
      <c r="AC586" s="31">
        <f t="shared" ref="AC586:AC587" si="1767">AC587</f>
        <v>0</v>
      </c>
      <c r="AD586" s="31">
        <f t="shared" si="1556"/>
        <v>0</v>
      </c>
      <c r="AE586" s="31">
        <f t="shared" si="1557"/>
        <v>0</v>
      </c>
      <c r="AF586" s="31">
        <f t="shared" si="1558"/>
        <v>0</v>
      </c>
      <c r="AG586" s="31">
        <f t="shared" ref="AG586:AG587" si="1768">AG587</f>
        <v>0</v>
      </c>
      <c r="AH586" s="31">
        <f t="shared" ref="AH586:AH587" si="1769">AH587</f>
        <v>0</v>
      </c>
      <c r="AI586" s="31">
        <f t="shared" ref="AI586:AI587" si="1770">AI587</f>
        <v>0</v>
      </c>
      <c r="AJ586" s="31">
        <f t="shared" si="1559"/>
        <v>0</v>
      </c>
      <c r="AK586" s="31">
        <f t="shared" si="1560"/>
        <v>0</v>
      </c>
      <c r="AL586" s="31">
        <f t="shared" si="1561"/>
        <v>0</v>
      </c>
      <c r="AM586" s="31">
        <f t="shared" ref="AM586:AM587" si="1771">AM587</f>
        <v>28.800000000000001</v>
      </c>
      <c r="AN586" s="31">
        <f t="shared" ref="AN586:AN587" si="1772">AN587</f>
        <v>0</v>
      </c>
      <c r="AO586" s="31">
        <f t="shared" ref="AO586:AO587" si="1773">AO587</f>
        <v>0</v>
      </c>
      <c r="AP586" s="31">
        <f t="shared" si="1562"/>
        <v>28.800000000000001</v>
      </c>
      <c r="AQ586" s="31">
        <f t="shared" si="1563"/>
        <v>0</v>
      </c>
      <c r="AR586" s="31">
        <f t="shared" si="1564"/>
        <v>0</v>
      </c>
      <c r="AS586" s="31">
        <f t="shared" ref="AS586:AS587" si="1774">AS587</f>
        <v>0</v>
      </c>
      <c r="AT586" s="31">
        <f t="shared" ref="AT586:AT587" si="1775">AT587</f>
        <v>0</v>
      </c>
      <c r="AU586" s="31">
        <f t="shared" ref="AU586:AU587" si="1776">AU587</f>
        <v>0</v>
      </c>
      <c r="AV586" s="31">
        <f t="shared" si="1565"/>
        <v>28.800000000000001</v>
      </c>
      <c r="AW586" s="31">
        <f t="shared" si="1566"/>
        <v>0</v>
      </c>
      <c r="AX586" s="31">
        <f t="shared" si="1567"/>
        <v>0</v>
      </c>
      <c r="AY586" s="31">
        <f t="shared" ref="AY586:AY587" si="1777">AY587</f>
        <v>0</v>
      </c>
      <c r="AZ586" s="31">
        <f t="shared" ref="AZ586:AZ587" si="1778">AZ587</f>
        <v>0</v>
      </c>
      <c r="BA586" s="31">
        <f t="shared" ref="BA586:BA587" si="1779">BA587</f>
        <v>0</v>
      </c>
      <c r="BB586" s="31">
        <f t="shared" si="1568"/>
        <v>28.800000000000001</v>
      </c>
      <c r="BC586" s="31">
        <f t="shared" si="1569"/>
        <v>0</v>
      </c>
      <c r="BD586" s="31">
        <f t="shared" si="1570"/>
        <v>0</v>
      </c>
      <c r="BE586" s="31">
        <f t="shared" ref="BE586:BE587" si="1780">BE587</f>
        <v>0</v>
      </c>
      <c r="BF586" s="31">
        <f t="shared" ref="BF586:BF587" si="1781">BF587</f>
        <v>0</v>
      </c>
      <c r="BG586" s="31">
        <f t="shared" ref="BG586:BG587" si="1782">BG587</f>
        <v>0</v>
      </c>
      <c r="BH586" s="31">
        <f t="shared" si="1571"/>
        <v>28.800000000000001</v>
      </c>
      <c r="BI586" s="31">
        <f t="shared" si="1572"/>
        <v>0</v>
      </c>
      <c r="BJ586" s="31">
        <f t="shared" si="1573"/>
        <v>0</v>
      </c>
      <c r="BK586" s="31">
        <f t="shared" ref="BK586:BK587" si="1783">BK587</f>
        <v>-28.800000000000001</v>
      </c>
      <c r="BL586" s="31">
        <f t="shared" ref="BL586:BL587" si="1784">BL587</f>
        <v>0</v>
      </c>
      <c r="BM586" s="31">
        <f t="shared" ref="BM586:BM587" si="1785">BM587</f>
        <v>0</v>
      </c>
      <c r="BN586" s="31">
        <f t="shared" si="1574"/>
        <v>0</v>
      </c>
      <c r="BO586" s="31">
        <f t="shared" si="1575"/>
        <v>0</v>
      </c>
      <c r="BP586" s="31">
        <f t="shared" si="1576"/>
        <v>0</v>
      </c>
      <c r="BQ586" s="31">
        <f t="shared" ref="BQ586:BQ587" si="1786">BQ587</f>
        <v>0</v>
      </c>
      <c r="BR586" s="31">
        <f t="shared" ref="BR586:BR587" si="1787">BR587</f>
        <v>0</v>
      </c>
      <c r="BS586" s="31">
        <f t="shared" si="1577"/>
        <v>0</v>
      </c>
      <c r="BT586" s="31">
        <f t="shared" si="1578"/>
        <v>0</v>
      </c>
      <c r="BU586" s="31">
        <f t="shared" si="1579"/>
        <v>0</v>
      </c>
      <c r="BV586" s="31">
        <f t="shared" ref="BV586:BV587" si="1788">BV587</f>
        <v>0</v>
      </c>
      <c r="BW586" s="31">
        <f t="shared" ref="BW586:BW587" si="1789">BW587</f>
        <v>0</v>
      </c>
      <c r="BX586" s="31">
        <f t="shared" si="1580"/>
        <v>0</v>
      </c>
      <c r="BY586" s="31">
        <f t="shared" si="1581"/>
        <v>0</v>
      </c>
      <c r="BZ586" s="31">
        <f t="shared" si="1582"/>
        <v>0</v>
      </c>
      <c r="CA586" s="31">
        <f t="shared" ref="CA586:CA587" si="1790">CA587</f>
        <v>0</v>
      </c>
      <c r="CB586" s="31">
        <f t="shared" ref="CB586:CB587" si="1791">CB587</f>
        <v>0</v>
      </c>
      <c r="CC586" s="31">
        <f t="shared" ref="CC586:CC587" si="1792">CC587</f>
        <v>0</v>
      </c>
      <c r="CD586" s="31">
        <f t="shared" si="1665"/>
        <v>0</v>
      </c>
      <c r="CE586" s="31">
        <f t="shared" si="1666"/>
        <v>0</v>
      </c>
      <c r="CF586" s="31">
        <f t="shared" si="1667"/>
        <v>0</v>
      </c>
      <c r="CG586" s="31">
        <f t="shared" ref="CG586:CG587" si="1793">CG587</f>
        <v>0</v>
      </c>
      <c r="CH586" s="24">
        <v>0</v>
      </c>
      <c r="CI586" s="40"/>
      <c r="CM586" s="1" t="s">
        <v>29</v>
      </c>
    </row>
    <row r="587" ht="43.75" hidden="1">
      <c r="A587" s="16" t="s">
        <v>371</v>
      </c>
      <c r="B587" s="17">
        <v>240</v>
      </c>
      <c r="C587" s="16"/>
      <c r="D587" s="16"/>
      <c r="E587" s="39" t="s">
        <v>41</v>
      </c>
      <c r="F587" s="31">
        <f t="shared" si="1753"/>
        <v>0</v>
      </c>
      <c r="G587" s="31">
        <f t="shared" si="1754"/>
        <v>0</v>
      </c>
      <c r="H587" s="31">
        <f t="shared" si="1755"/>
        <v>0</v>
      </c>
      <c r="I587" s="31">
        <f t="shared" si="1756"/>
        <v>0</v>
      </c>
      <c r="J587" s="31">
        <f t="shared" si="1757"/>
        <v>0</v>
      </c>
      <c r="K587" s="31">
        <f t="shared" si="1758"/>
        <v>0</v>
      </c>
      <c r="L587" s="31">
        <f t="shared" si="1547"/>
        <v>0</v>
      </c>
      <c r="M587" s="31">
        <f t="shared" si="1548"/>
        <v>0</v>
      </c>
      <c r="N587" s="31">
        <f t="shared" si="1549"/>
        <v>0</v>
      </c>
      <c r="O587" s="31">
        <f t="shared" si="1759"/>
        <v>0</v>
      </c>
      <c r="P587" s="31">
        <f t="shared" si="1760"/>
        <v>0</v>
      </c>
      <c r="Q587" s="31">
        <f t="shared" si="1761"/>
        <v>0</v>
      </c>
      <c r="R587" s="31">
        <f t="shared" si="1550"/>
        <v>0</v>
      </c>
      <c r="S587" s="31">
        <f t="shared" si="1551"/>
        <v>0</v>
      </c>
      <c r="T587" s="31">
        <f t="shared" si="1552"/>
        <v>0</v>
      </c>
      <c r="U587" s="31">
        <f t="shared" si="1762"/>
        <v>0</v>
      </c>
      <c r="V587" s="31">
        <f t="shared" si="1763"/>
        <v>0</v>
      </c>
      <c r="W587" s="31">
        <f t="shared" si="1764"/>
        <v>0</v>
      </c>
      <c r="X587" s="31">
        <f t="shared" si="1553"/>
        <v>0</v>
      </c>
      <c r="Y587" s="31">
        <f t="shared" si="1554"/>
        <v>0</v>
      </c>
      <c r="Z587" s="31">
        <f t="shared" si="1555"/>
        <v>0</v>
      </c>
      <c r="AA587" s="31">
        <f t="shared" si="1765"/>
        <v>0</v>
      </c>
      <c r="AB587" s="31">
        <f t="shared" si="1766"/>
        <v>0</v>
      </c>
      <c r="AC587" s="31">
        <f t="shared" si="1767"/>
        <v>0</v>
      </c>
      <c r="AD587" s="31">
        <f t="shared" si="1556"/>
        <v>0</v>
      </c>
      <c r="AE587" s="31">
        <f t="shared" si="1557"/>
        <v>0</v>
      </c>
      <c r="AF587" s="31">
        <f t="shared" si="1558"/>
        <v>0</v>
      </c>
      <c r="AG587" s="31">
        <f t="shared" si="1768"/>
        <v>0</v>
      </c>
      <c r="AH587" s="31">
        <f t="shared" si="1769"/>
        <v>0</v>
      </c>
      <c r="AI587" s="31">
        <f t="shared" si="1770"/>
        <v>0</v>
      </c>
      <c r="AJ587" s="31">
        <f t="shared" si="1559"/>
        <v>0</v>
      </c>
      <c r="AK587" s="31">
        <f t="shared" si="1560"/>
        <v>0</v>
      </c>
      <c r="AL587" s="31">
        <f t="shared" si="1561"/>
        <v>0</v>
      </c>
      <c r="AM587" s="31">
        <f t="shared" si="1771"/>
        <v>28.800000000000001</v>
      </c>
      <c r="AN587" s="31">
        <f t="shared" si="1772"/>
        <v>0</v>
      </c>
      <c r="AO587" s="31">
        <f t="shared" si="1773"/>
        <v>0</v>
      </c>
      <c r="AP587" s="31">
        <f t="shared" si="1562"/>
        <v>28.800000000000001</v>
      </c>
      <c r="AQ587" s="31">
        <f t="shared" si="1563"/>
        <v>0</v>
      </c>
      <c r="AR587" s="31">
        <f t="shared" si="1564"/>
        <v>0</v>
      </c>
      <c r="AS587" s="31">
        <f t="shared" si="1774"/>
        <v>0</v>
      </c>
      <c r="AT587" s="31">
        <f t="shared" si="1775"/>
        <v>0</v>
      </c>
      <c r="AU587" s="31">
        <f t="shared" si="1776"/>
        <v>0</v>
      </c>
      <c r="AV587" s="31">
        <f t="shared" si="1565"/>
        <v>28.800000000000001</v>
      </c>
      <c r="AW587" s="31">
        <f t="shared" si="1566"/>
        <v>0</v>
      </c>
      <c r="AX587" s="31">
        <f t="shared" si="1567"/>
        <v>0</v>
      </c>
      <c r="AY587" s="31">
        <f t="shared" si="1777"/>
        <v>0</v>
      </c>
      <c r="AZ587" s="31">
        <f t="shared" si="1778"/>
        <v>0</v>
      </c>
      <c r="BA587" s="31">
        <f t="shared" si="1779"/>
        <v>0</v>
      </c>
      <c r="BB587" s="31">
        <f t="shared" si="1568"/>
        <v>28.800000000000001</v>
      </c>
      <c r="BC587" s="31">
        <f t="shared" si="1569"/>
        <v>0</v>
      </c>
      <c r="BD587" s="31">
        <f t="shared" si="1570"/>
        <v>0</v>
      </c>
      <c r="BE587" s="31">
        <f t="shared" si="1780"/>
        <v>0</v>
      </c>
      <c r="BF587" s="31">
        <f t="shared" si="1781"/>
        <v>0</v>
      </c>
      <c r="BG587" s="31">
        <f t="shared" si="1782"/>
        <v>0</v>
      </c>
      <c r="BH587" s="31">
        <f t="shared" si="1571"/>
        <v>28.800000000000001</v>
      </c>
      <c r="BI587" s="31">
        <f t="shared" si="1572"/>
        <v>0</v>
      </c>
      <c r="BJ587" s="31">
        <f t="shared" si="1573"/>
        <v>0</v>
      </c>
      <c r="BK587" s="31">
        <f t="shared" si="1783"/>
        <v>-28.800000000000001</v>
      </c>
      <c r="BL587" s="31">
        <f t="shared" si="1784"/>
        <v>0</v>
      </c>
      <c r="BM587" s="31">
        <f t="shared" si="1785"/>
        <v>0</v>
      </c>
      <c r="BN587" s="31">
        <f t="shared" si="1574"/>
        <v>0</v>
      </c>
      <c r="BO587" s="31">
        <f t="shared" si="1575"/>
        <v>0</v>
      </c>
      <c r="BP587" s="31">
        <f t="shared" si="1576"/>
        <v>0</v>
      </c>
      <c r="BQ587" s="31">
        <f t="shared" si="1786"/>
        <v>0</v>
      </c>
      <c r="BR587" s="31">
        <f t="shared" si="1787"/>
        <v>0</v>
      </c>
      <c r="BS587" s="31">
        <f t="shared" si="1577"/>
        <v>0</v>
      </c>
      <c r="BT587" s="31">
        <f t="shared" si="1578"/>
        <v>0</v>
      </c>
      <c r="BU587" s="31">
        <f t="shared" si="1579"/>
        <v>0</v>
      </c>
      <c r="BV587" s="31">
        <f t="shared" si="1788"/>
        <v>0</v>
      </c>
      <c r="BW587" s="31">
        <f t="shared" si="1789"/>
        <v>0</v>
      </c>
      <c r="BX587" s="31">
        <f t="shared" si="1580"/>
        <v>0</v>
      </c>
      <c r="BY587" s="31">
        <f t="shared" si="1581"/>
        <v>0</v>
      </c>
      <c r="BZ587" s="31">
        <f t="shared" si="1582"/>
        <v>0</v>
      </c>
      <c r="CA587" s="31">
        <f t="shared" si="1790"/>
        <v>0</v>
      </c>
      <c r="CB587" s="31">
        <f t="shared" si="1791"/>
        <v>0</v>
      </c>
      <c r="CC587" s="31">
        <f t="shared" si="1792"/>
        <v>0</v>
      </c>
      <c r="CD587" s="31">
        <f t="shared" si="1665"/>
        <v>0</v>
      </c>
      <c r="CE587" s="31">
        <f t="shared" si="1666"/>
        <v>0</v>
      </c>
      <c r="CF587" s="31">
        <f t="shared" si="1667"/>
        <v>0</v>
      </c>
      <c r="CG587" s="31">
        <f t="shared" si="1793"/>
        <v>0</v>
      </c>
      <c r="CH587" s="24">
        <v>0</v>
      </c>
      <c r="CI587" s="40"/>
      <c r="CN587" s="1" t="s">
        <v>30</v>
      </c>
    </row>
    <row r="588" ht="15" hidden="1">
      <c r="A588" s="16" t="s">
        <v>371</v>
      </c>
      <c r="B588" s="17">
        <v>240</v>
      </c>
      <c r="C588" s="16" t="s">
        <v>134</v>
      </c>
      <c r="D588" s="16" t="s">
        <v>67</v>
      </c>
      <c r="E588" s="39" t="s">
        <v>236</v>
      </c>
      <c r="F588" s="31"/>
      <c r="G588" s="31"/>
      <c r="H588" s="31"/>
      <c r="I588" s="31"/>
      <c r="J588" s="31"/>
      <c r="K588" s="31"/>
      <c r="L588" s="31">
        <f t="shared" si="1547"/>
        <v>0</v>
      </c>
      <c r="M588" s="31">
        <f t="shared" si="1548"/>
        <v>0</v>
      </c>
      <c r="N588" s="31">
        <f t="shared" si="1549"/>
        <v>0</v>
      </c>
      <c r="O588" s="31"/>
      <c r="P588" s="31"/>
      <c r="Q588" s="31"/>
      <c r="R588" s="31">
        <f t="shared" si="1550"/>
        <v>0</v>
      </c>
      <c r="S588" s="31">
        <f t="shared" si="1551"/>
        <v>0</v>
      </c>
      <c r="T588" s="31">
        <f t="shared" si="1552"/>
        <v>0</v>
      </c>
      <c r="U588" s="31"/>
      <c r="V588" s="31"/>
      <c r="W588" s="31"/>
      <c r="X588" s="31">
        <f t="shared" si="1553"/>
        <v>0</v>
      </c>
      <c r="Y588" s="31">
        <f t="shared" si="1554"/>
        <v>0</v>
      </c>
      <c r="Z588" s="31">
        <f t="shared" si="1555"/>
        <v>0</v>
      </c>
      <c r="AA588" s="31"/>
      <c r="AB588" s="31"/>
      <c r="AC588" s="31"/>
      <c r="AD588" s="31">
        <f t="shared" si="1556"/>
        <v>0</v>
      </c>
      <c r="AE588" s="31">
        <f t="shared" si="1557"/>
        <v>0</v>
      </c>
      <c r="AF588" s="31">
        <f t="shared" si="1558"/>
        <v>0</v>
      </c>
      <c r="AG588" s="31"/>
      <c r="AH588" s="31"/>
      <c r="AI588" s="31"/>
      <c r="AJ588" s="31">
        <f t="shared" si="1559"/>
        <v>0</v>
      </c>
      <c r="AK588" s="31">
        <f t="shared" si="1560"/>
        <v>0</v>
      </c>
      <c r="AL588" s="31">
        <f t="shared" si="1561"/>
        <v>0</v>
      </c>
      <c r="AM588" s="31">
        <v>28.800000000000001</v>
      </c>
      <c r="AN588" s="31"/>
      <c r="AO588" s="31"/>
      <c r="AP588" s="31">
        <f t="shared" si="1562"/>
        <v>28.800000000000001</v>
      </c>
      <c r="AQ588" s="31">
        <f t="shared" si="1563"/>
        <v>0</v>
      </c>
      <c r="AR588" s="31">
        <f t="shared" si="1564"/>
        <v>0</v>
      </c>
      <c r="AS588" s="31"/>
      <c r="AT588" s="31"/>
      <c r="AU588" s="31"/>
      <c r="AV588" s="31">
        <f t="shared" si="1565"/>
        <v>28.800000000000001</v>
      </c>
      <c r="AW588" s="31">
        <f t="shared" si="1566"/>
        <v>0</v>
      </c>
      <c r="AX588" s="31">
        <f t="shared" si="1567"/>
        <v>0</v>
      </c>
      <c r="AY588" s="31"/>
      <c r="AZ588" s="31"/>
      <c r="BA588" s="31"/>
      <c r="BB588" s="31">
        <f t="shared" si="1568"/>
        <v>28.800000000000001</v>
      </c>
      <c r="BC588" s="31">
        <f t="shared" si="1569"/>
        <v>0</v>
      </c>
      <c r="BD588" s="31">
        <f t="shared" si="1570"/>
        <v>0</v>
      </c>
      <c r="BE588" s="31"/>
      <c r="BF588" s="31"/>
      <c r="BG588" s="31"/>
      <c r="BH588" s="31">
        <f t="shared" si="1571"/>
        <v>28.800000000000001</v>
      </c>
      <c r="BI588" s="31">
        <f t="shared" si="1572"/>
        <v>0</v>
      </c>
      <c r="BJ588" s="31">
        <f t="shared" si="1573"/>
        <v>0</v>
      </c>
      <c r="BK588" s="31">
        <v>-28.800000000000001</v>
      </c>
      <c r="BL588" s="31"/>
      <c r="BM588" s="31"/>
      <c r="BN588" s="31">
        <f t="shared" si="1574"/>
        <v>0</v>
      </c>
      <c r="BO588" s="31">
        <f t="shared" si="1575"/>
        <v>0</v>
      </c>
      <c r="BP588" s="31">
        <f t="shared" si="1576"/>
        <v>0</v>
      </c>
      <c r="BQ588" s="31"/>
      <c r="BR588" s="31"/>
      <c r="BS588" s="31">
        <f t="shared" si="1577"/>
        <v>0</v>
      </c>
      <c r="BT588" s="31">
        <f t="shared" si="1578"/>
        <v>0</v>
      </c>
      <c r="BU588" s="31">
        <f t="shared" si="1579"/>
        <v>0</v>
      </c>
      <c r="BV588" s="31"/>
      <c r="BW588" s="31"/>
      <c r="BX588" s="31">
        <f t="shared" si="1580"/>
        <v>0</v>
      </c>
      <c r="BY588" s="31">
        <f t="shared" si="1581"/>
        <v>0</v>
      </c>
      <c r="BZ588" s="31">
        <f t="shared" si="1582"/>
        <v>0</v>
      </c>
      <c r="CA588" s="31"/>
      <c r="CB588" s="31"/>
      <c r="CC588" s="31"/>
      <c r="CD588" s="31">
        <f t="shared" si="1665"/>
        <v>0</v>
      </c>
      <c r="CE588" s="31">
        <f t="shared" si="1666"/>
        <v>0</v>
      </c>
      <c r="CF588" s="31">
        <f t="shared" si="1667"/>
        <v>0</v>
      </c>
      <c r="CG588" s="31"/>
      <c r="CH588" s="24">
        <v>0</v>
      </c>
      <c r="CI588" s="40"/>
    </row>
    <row r="589" ht="43.75">
      <c r="A589" s="16" t="s">
        <v>371</v>
      </c>
      <c r="B589" s="17">
        <v>600</v>
      </c>
      <c r="C589" s="16"/>
      <c r="D589" s="16"/>
      <c r="E589" s="39" t="s">
        <v>45</v>
      </c>
      <c r="F589" s="31">
        <f>F590+F592</f>
        <v>0</v>
      </c>
      <c r="G589" s="31">
        <f>G590+G592</f>
        <v>0</v>
      </c>
      <c r="H589" s="31">
        <f>H590+H592</f>
        <v>0</v>
      </c>
      <c r="I589" s="31">
        <f>I590+I592</f>
        <v>0</v>
      </c>
      <c r="J589" s="31">
        <f>J590+J592</f>
        <v>0</v>
      </c>
      <c r="K589" s="31">
        <f>K590+K592</f>
        <v>0</v>
      </c>
      <c r="L589" s="31">
        <f t="shared" ref="L589:L652" si="1794">F589+I589</f>
        <v>0</v>
      </c>
      <c r="M589" s="31">
        <f t="shared" ref="M589:M652" si="1795">G589+J589</f>
        <v>0</v>
      </c>
      <c r="N589" s="31">
        <f t="shared" ref="N589:N652" si="1796">H589+K589</f>
        <v>0</v>
      </c>
      <c r="O589" s="31">
        <f>O590+O592</f>
        <v>0</v>
      </c>
      <c r="P589" s="31">
        <f>P590+P592</f>
        <v>0</v>
      </c>
      <c r="Q589" s="31">
        <f>Q590+Q592</f>
        <v>0</v>
      </c>
      <c r="R589" s="31">
        <f t="shared" ref="R589:R652" si="1797">L589+O589</f>
        <v>0</v>
      </c>
      <c r="S589" s="31">
        <f t="shared" ref="S589:S652" si="1798">M589+P589</f>
        <v>0</v>
      </c>
      <c r="T589" s="31">
        <f t="shared" ref="T589:T652" si="1799">N589+Q589</f>
        <v>0</v>
      </c>
      <c r="U589" s="31">
        <f>U590+U592</f>
        <v>0</v>
      </c>
      <c r="V589" s="31">
        <f>V590+V592</f>
        <v>0</v>
      </c>
      <c r="W589" s="31">
        <f>W590+W592</f>
        <v>0</v>
      </c>
      <c r="X589" s="31">
        <f t="shared" ref="X589:X652" si="1800">R589+U589</f>
        <v>0</v>
      </c>
      <c r="Y589" s="31">
        <f t="shared" ref="Y589:Y652" si="1801">S589+V589</f>
        <v>0</v>
      </c>
      <c r="Z589" s="31">
        <f t="shared" ref="Z589:Z652" si="1802">T589+W589</f>
        <v>0</v>
      </c>
      <c r="AA589" s="31">
        <f>AA590+AA592</f>
        <v>0</v>
      </c>
      <c r="AB589" s="31">
        <f>AB590+AB592</f>
        <v>0</v>
      </c>
      <c r="AC589" s="31">
        <f>AC590+AC592</f>
        <v>0</v>
      </c>
      <c r="AD589" s="31">
        <f t="shared" ref="AD589:AD652" si="1803">X589+AA589</f>
        <v>0</v>
      </c>
      <c r="AE589" s="31">
        <f t="shared" ref="AE589:AE652" si="1804">Y589+AB589</f>
        <v>0</v>
      </c>
      <c r="AF589" s="31">
        <f t="shared" ref="AF589:AF652" si="1805">Z589+AC589</f>
        <v>0</v>
      </c>
      <c r="AG589" s="31">
        <f>AG590+AG592</f>
        <v>0</v>
      </c>
      <c r="AH589" s="31">
        <f>AH590+AH592</f>
        <v>0</v>
      </c>
      <c r="AI589" s="31">
        <f>AI590+AI592</f>
        <v>0</v>
      </c>
      <c r="AJ589" s="31">
        <f t="shared" ref="AJ589:AJ652" si="1806">AD589+AG589</f>
        <v>0</v>
      </c>
      <c r="AK589" s="31">
        <f t="shared" ref="AK589:AK652" si="1807">AE589+AH589</f>
        <v>0</v>
      </c>
      <c r="AL589" s="31">
        <f t="shared" ref="AL589:AL652" si="1808">AF589+AI589</f>
        <v>0</v>
      </c>
      <c r="AM589" s="31">
        <f>AM590+AM592</f>
        <v>2637.8000000000002</v>
      </c>
      <c r="AN589" s="31">
        <f>AN590+AN592</f>
        <v>0</v>
      </c>
      <c r="AO589" s="31">
        <f>AO590+AO592</f>
        <v>0</v>
      </c>
      <c r="AP589" s="31">
        <f t="shared" ref="AP589:AP652" si="1809">AJ589+AM589</f>
        <v>2637.8000000000002</v>
      </c>
      <c r="AQ589" s="31">
        <f t="shared" ref="AQ589:AQ652" si="1810">AK589+AN589</f>
        <v>0</v>
      </c>
      <c r="AR589" s="31">
        <f t="shared" ref="AR589:AR652" si="1811">AL589+AO589</f>
        <v>0</v>
      </c>
      <c r="AS589" s="31">
        <f>AS590+AS592</f>
        <v>0</v>
      </c>
      <c r="AT589" s="31">
        <f>AT590+AT592</f>
        <v>0</v>
      </c>
      <c r="AU589" s="31">
        <f>AU590+AU592</f>
        <v>0</v>
      </c>
      <c r="AV589" s="31">
        <f t="shared" ref="AV589:AV652" si="1812">AP589+AS589</f>
        <v>2637.8000000000002</v>
      </c>
      <c r="AW589" s="31">
        <f t="shared" ref="AW589:AW652" si="1813">AQ589+AT589</f>
        <v>0</v>
      </c>
      <c r="AX589" s="31">
        <f t="shared" ref="AX589:AX652" si="1814">AR589+AU589</f>
        <v>0</v>
      </c>
      <c r="AY589" s="31">
        <f>AY590+AY592</f>
        <v>0</v>
      </c>
      <c r="AZ589" s="31">
        <f>AZ590+AZ592</f>
        <v>0</v>
      </c>
      <c r="BA589" s="31">
        <f>BA590+BA592</f>
        <v>0</v>
      </c>
      <c r="BB589" s="31">
        <f t="shared" ref="BB589:BB652" si="1815">AV589+AY589</f>
        <v>2637.8000000000002</v>
      </c>
      <c r="BC589" s="31">
        <f t="shared" ref="BC589:BC652" si="1816">AW589+AZ589</f>
        <v>0</v>
      </c>
      <c r="BD589" s="31">
        <f t="shared" ref="BD589:BD652" si="1817">AX589+BA589</f>
        <v>0</v>
      </c>
      <c r="BE589" s="31">
        <f>BE590+BE592</f>
        <v>0</v>
      </c>
      <c r="BF589" s="31">
        <f>BF590+BF592</f>
        <v>0</v>
      </c>
      <c r="BG589" s="31">
        <f>BG590+BG592</f>
        <v>0</v>
      </c>
      <c r="BH589" s="31">
        <f t="shared" ref="BH589:BH652" si="1818">BB589+BE589</f>
        <v>2637.8000000000002</v>
      </c>
      <c r="BI589" s="31">
        <f t="shared" ref="BI589:BI652" si="1819">BC589+BF589</f>
        <v>0</v>
      </c>
      <c r="BJ589" s="31">
        <f t="shared" ref="BJ589:BJ652" si="1820">BD589+BG589</f>
        <v>0</v>
      </c>
      <c r="BK589" s="31">
        <f>BK590+BK592</f>
        <v>-374.04000000000002</v>
      </c>
      <c r="BL589" s="31">
        <f>BL590+BL592</f>
        <v>0</v>
      </c>
      <c r="BM589" s="31">
        <f>BM590+BM592</f>
        <v>0</v>
      </c>
      <c r="BN589" s="31">
        <f t="shared" ref="BN589:BN652" si="1821">BH589+BK589</f>
        <v>2263.7600000000002</v>
      </c>
      <c r="BO589" s="31">
        <f t="shared" ref="BO589:BO652" si="1822">BI589+BL589</f>
        <v>0</v>
      </c>
      <c r="BP589" s="31">
        <f t="shared" ref="BP589:BP652" si="1823">BJ589+BM589</f>
        <v>0</v>
      </c>
      <c r="BQ589" s="31">
        <f>BQ590+BQ592</f>
        <v>0</v>
      </c>
      <c r="BR589" s="31">
        <f>BR590+BR592</f>
        <v>0</v>
      </c>
      <c r="BS589" s="31">
        <f t="shared" ref="BS589:BS652" si="1824">BQ589+BN589</f>
        <v>2263.7600000000002</v>
      </c>
      <c r="BT589" s="31">
        <f t="shared" ref="BT589:BT652" si="1825">BR589+BO589</f>
        <v>0</v>
      </c>
      <c r="BU589" s="31">
        <f t="shared" ref="BU589:BU652" si="1826">BP589</f>
        <v>0</v>
      </c>
      <c r="BV589" s="31">
        <f>BV590+BV592</f>
        <v>0</v>
      </c>
      <c r="BW589" s="31">
        <f>BW590+BW592</f>
        <v>0</v>
      </c>
      <c r="BX589" s="31">
        <f t="shared" ref="BX589:BX652" si="1827">BS589</f>
        <v>2263.7600000000002</v>
      </c>
      <c r="BY589" s="31">
        <f t="shared" ref="BY589:BY652" si="1828">BT589+BV589</f>
        <v>0</v>
      </c>
      <c r="BZ589" s="31">
        <f t="shared" ref="BZ589:BZ652" si="1829">BU589+BW589</f>
        <v>0</v>
      </c>
      <c r="CA589" s="31">
        <f>CA590+CA592</f>
        <v>0</v>
      </c>
      <c r="CB589" s="31">
        <f>CB590+CB592</f>
        <v>0</v>
      </c>
      <c r="CC589" s="31">
        <f>CC590+CC592</f>
        <v>0</v>
      </c>
      <c r="CD589" s="31">
        <f t="shared" si="1665"/>
        <v>2263.7600000000002</v>
      </c>
      <c r="CE589" s="31">
        <f t="shared" si="1666"/>
        <v>0</v>
      </c>
      <c r="CF589" s="31">
        <f t="shared" si="1667"/>
        <v>0</v>
      </c>
      <c r="CG589" s="31">
        <f>CG590+CG592</f>
        <v>0</v>
      </c>
      <c r="CH589" s="24"/>
      <c r="CI589" s="40"/>
      <c r="CM589" s="1" t="s">
        <v>29</v>
      </c>
    </row>
    <row r="590" ht="15">
      <c r="A590" s="16" t="s">
        <v>371</v>
      </c>
      <c r="B590" s="17">
        <v>610</v>
      </c>
      <c r="C590" s="16"/>
      <c r="D590" s="16"/>
      <c r="E590" s="39" t="s">
        <v>104</v>
      </c>
      <c r="F590" s="31">
        <f>F591</f>
        <v>0</v>
      </c>
      <c r="G590" s="31">
        <f>G591</f>
        <v>0</v>
      </c>
      <c r="H590" s="31">
        <f>H591</f>
        <v>0</v>
      </c>
      <c r="I590" s="31">
        <f>I591</f>
        <v>0</v>
      </c>
      <c r="J590" s="31">
        <f>J591</f>
        <v>0</v>
      </c>
      <c r="K590" s="31">
        <f>K591</f>
        <v>0</v>
      </c>
      <c r="L590" s="31">
        <f t="shared" si="1794"/>
        <v>0</v>
      </c>
      <c r="M590" s="31">
        <f t="shared" si="1795"/>
        <v>0</v>
      </c>
      <c r="N590" s="31">
        <f t="shared" si="1796"/>
        <v>0</v>
      </c>
      <c r="O590" s="31">
        <f>O591</f>
        <v>0</v>
      </c>
      <c r="P590" s="31">
        <f>P591</f>
        <v>0</v>
      </c>
      <c r="Q590" s="31">
        <f>Q591</f>
        <v>0</v>
      </c>
      <c r="R590" s="31">
        <f t="shared" si="1797"/>
        <v>0</v>
      </c>
      <c r="S590" s="31">
        <f t="shared" si="1798"/>
        <v>0</v>
      </c>
      <c r="T590" s="31">
        <f t="shared" si="1799"/>
        <v>0</v>
      </c>
      <c r="U590" s="31">
        <f>U591</f>
        <v>0</v>
      </c>
      <c r="V590" s="31">
        <f>V591</f>
        <v>0</v>
      </c>
      <c r="W590" s="31">
        <f>W591</f>
        <v>0</v>
      </c>
      <c r="X590" s="31">
        <f t="shared" si="1800"/>
        <v>0</v>
      </c>
      <c r="Y590" s="31">
        <f t="shared" si="1801"/>
        <v>0</v>
      </c>
      <c r="Z590" s="31">
        <f t="shared" si="1802"/>
        <v>0</v>
      </c>
      <c r="AA590" s="31">
        <f>AA591</f>
        <v>0</v>
      </c>
      <c r="AB590" s="31">
        <f>AB591</f>
        <v>0</v>
      </c>
      <c r="AC590" s="31">
        <f>AC591</f>
        <v>0</v>
      </c>
      <c r="AD590" s="31">
        <f t="shared" si="1803"/>
        <v>0</v>
      </c>
      <c r="AE590" s="31">
        <f t="shared" si="1804"/>
        <v>0</v>
      </c>
      <c r="AF590" s="31">
        <f t="shared" si="1805"/>
        <v>0</v>
      </c>
      <c r="AG590" s="31">
        <f>AG591</f>
        <v>0</v>
      </c>
      <c r="AH590" s="31">
        <f>AH591</f>
        <v>0</v>
      </c>
      <c r="AI590" s="31">
        <f>AI591</f>
        <v>0</v>
      </c>
      <c r="AJ590" s="31">
        <f t="shared" si="1806"/>
        <v>0</v>
      </c>
      <c r="AK590" s="31">
        <f t="shared" si="1807"/>
        <v>0</v>
      </c>
      <c r="AL590" s="31">
        <f t="shared" si="1808"/>
        <v>0</v>
      </c>
      <c r="AM590" s="31">
        <f>AM591</f>
        <v>124.80000000000001</v>
      </c>
      <c r="AN590" s="31">
        <f>AN591</f>
        <v>0</v>
      </c>
      <c r="AO590" s="31">
        <f>AO591</f>
        <v>0</v>
      </c>
      <c r="AP590" s="31">
        <f t="shared" si="1809"/>
        <v>124.80000000000001</v>
      </c>
      <c r="AQ590" s="31">
        <f t="shared" si="1810"/>
        <v>0</v>
      </c>
      <c r="AR590" s="31">
        <f t="shared" si="1811"/>
        <v>0</v>
      </c>
      <c r="AS590" s="31">
        <f>AS591</f>
        <v>0</v>
      </c>
      <c r="AT590" s="31">
        <f>AT591</f>
        <v>0</v>
      </c>
      <c r="AU590" s="31">
        <f>AU591</f>
        <v>0</v>
      </c>
      <c r="AV590" s="31">
        <f t="shared" si="1812"/>
        <v>124.80000000000001</v>
      </c>
      <c r="AW590" s="31">
        <f t="shared" si="1813"/>
        <v>0</v>
      </c>
      <c r="AX590" s="31">
        <f t="shared" si="1814"/>
        <v>0</v>
      </c>
      <c r="AY590" s="31">
        <f>AY591</f>
        <v>0</v>
      </c>
      <c r="AZ590" s="31">
        <f>AZ591</f>
        <v>0</v>
      </c>
      <c r="BA590" s="31">
        <f>BA591</f>
        <v>0</v>
      </c>
      <c r="BB590" s="31">
        <f t="shared" si="1815"/>
        <v>124.80000000000001</v>
      </c>
      <c r="BC590" s="31">
        <f t="shared" si="1816"/>
        <v>0</v>
      </c>
      <c r="BD590" s="31">
        <f t="shared" si="1817"/>
        <v>0</v>
      </c>
      <c r="BE590" s="31">
        <f>BE591</f>
        <v>0</v>
      </c>
      <c r="BF590" s="31">
        <f>BF591</f>
        <v>0</v>
      </c>
      <c r="BG590" s="31">
        <f>BG591</f>
        <v>0</v>
      </c>
      <c r="BH590" s="31">
        <f t="shared" si="1818"/>
        <v>124.80000000000001</v>
      </c>
      <c r="BI590" s="31">
        <f t="shared" si="1819"/>
        <v>0</v>
      </c>
      <c r="BJ590" s="31">
        <f t="shared" si="1820"/>
        <v>0</v>
      </c>
      <c r="BK590" s="31">
        <f>BK591</f>
        <v>-19.199999999999999</v>
      </c>
      <c r="BL590" s="31">
        <f>BL591</f>
        <v>0</v>
      </c>
      <c r="BM590" s="31">
        <f>BM591</f>
        <v>0</v>
      </c>
      <c r="BN590" s="31">
        <f t="shared" si="1821"/>
        <v>105.60000000000001</v>
      </c>
      <c r="BO590" s="31">
        <f t="shared" si="1822"/>
        <v>0</v>
      </c>
      <c r="BP590" s="31">
        <f t="shared" si="1823"/>
        <v>0</v>
      </c>
      <c r="BQ590" s="31">
        <f>BQ591</f>
        <v>0</v>
      </c>
      <c r="BR590" s="31">
        <f>BR591</f>
        <v>0</v>
      </c>
      <c r="BS590" s="31">
        <f t="shared" si="1824"/>
        <v>105.60000000000001</v>
      </c>
      <c r="BT590" s="31">
        <f t="shared" si="1825"/>
        <v>0</v>
      </c>
      <c r="BU590" s="31">
        <f t="shared" si="1826"/>
        <v>0</v>
      </c>
      <c r="BV590" s="31">
        <f>BV591</f>
        <v>0</v>
      </c>
      <c r="BW590" s="31">
        <f>BW591</f>
        <v>0</v>
      </c>
      <c r="BX590" s="31">
        <f t="shared" si="1827"/>
        <v>105.60000000000001</v>
      </c>
      <c r="BY590" s="31">
        <f t="shared" si="1828"/>
        <v>0</v>
      </c>
      <c r="BZ590" s="31">
        <f t="shared" si="1829"/>
        <v>0</v>
      </c>
      <c r="CA590" s="31">
        <f>CA591</f>
        <v>0</v>
      </c>
      <c r="CB590" s="31">
        <f>CB591</f>
        <v>0</v>
      </c>
      <c r="CC590" s="31">
        <f>CC591</f>
        <v>0</v>
      </c>
      <c r="CD590" s="31">
        <f t="shared" si="1665"/>
        <v>105.60000000000001</v>
      </c>
      <c r="CE590" s="31">
        <f t="shared" si="1666"/>
        <v>0</v>
      </c>
      <c r="CF590" s="31">
        <f t="shared" si="1667"/>
        <v>0</v>
      </c>
      <c r="CG590" s="31">
        <f>CG591</f>
        <v>0</v>
      </c>
      <c r="CH590" s="24"/>
      <c r="CI590" s="40"/>
      <c r="CN590" s="1" t="s">
        <v>30</v>
      </c>
    </row>
    <row r="591" ht="15">
      <c r="A591" s="16" t="s">
        <v>371</v>
      </c>
      <c r="B591" s="17">
        <v>610</v>
      </c>
      <c r="C591" s="16" t="s">
        <v>134</v>
      </c>
      <c r="D591" s="16" t="s">
        <v>67</v>
      </c>
      <c r="E591" s="39" t="s">
        <v>236</v>
      </c>
      <c r="F591" s="31"/>
      <c r="G591" s="31"/>
      <c r="H591" s="31"/>
      <c r="I591" s="31"/>
      <c r="J591" s="31"/>
      <c r="K591" s="31"/>
      <c r="L591" s="31">
        <f t="shared" si="1794"/>
        <v>0</v>
      </c>
      <c r="M591" s="31">
        <f t="shared" si="1795"/>
        <v>0</v>
      </c>
      <c r="N591" s="31">
        <f t="shared" si="1796"/>
        <v>0</v>
      </c>
      <c r="O591" s="31"/>
      <c r="P591" s="31"/>
      <c r="Q591" s="31"/>
      <c r="R591" s="31">
        <f t="shared" si="1797"/>
        <v>0</v>
      </c>
      <c r="S591" s="31">
        <f t="shared" si="1798"/>
        <v>0</v>
      </c>
      <c r="T591" s="31">
        <f t="shared" si="1799"/>
        <v>0</v>
      </c>
      <c r="U591" s="31"/>
      <c r="V591" s="31"/>
      <c r="W591" s="31"/>
      <c r="X591" s="31">
        <f t="shared" si="1800"/>
        <v>0</v>
      </c>
      <c r="Y591" s="31">
        <f t="shared" si="1801"/>
        <v>0</v>
      </c>
      <c r="Z591" s="31">
        <f t="shared" si="1802"/>
        <v>0</v>
      </c>
      <c r="AA591" s="31"/>
      <c r="AB591" s="31"/>
      <c r="AC591" s="31"/>
      <c r="AD591" s="31">
        <f t="shared" si="1803"/>
        <v>0</v>
      </c>
      <c r="AE591" s="31">
        <f t="shared" si="1804"/>
        <v>0</v>
      </c>
      <c r="AF591" s="31">
        <f t="shared" si="1805"/>
        <v>0</v>
      </c>
      <c r="AG591" s="31"/>
      <c r="AH591" s="31"/>
      <c r="AI591" s="31"/>
      <c r="AJ591" s="31">
        <f t="shared" si="1806"/>
        <v>0</v>
      </c>
      <c r="AK591" s="31">
        <f t="shared" si="1807"/>
        <v>0</v>
      </c>
      <c r="AL591" s="31">
        <f t="shared" si="1808"/>
        <v>0</v>
      </c>
      <c r="AM591" s="31">
        <f>19.2+67.2+38.4</f>
        <v>124.80000000000001</v>
      </c>
      <c r="AN591" s="31"/>
      <c r="AO591" s="31"/>
      <c r="AP591" s="31">
        <f t="shared" si="1809"/>
        <v>124.80000000000001</v>
      </c>
      <c r="AQ591" s="31">
        <f t="shared" si="1810"/>
        <v>0</v>
      </c>
      <c r="AR591" s="31">
        <f t="shared" si="1811"/>
        <v>0</v>
      </c>
      <c r="AS591" s="31"/>
      <c r="AT591" s="31"/>
      <c r="AU591" s="31"/>
      <c r="AV591" s="31">
        <f t="shared" si="1812"/>
        <v>124.80000000000001</v>
      </c>
      <c r="AW591" s="31">
        <f t="shared" si="1813"/>
        <v>0</v>
      </c>
      <c r="AX591" s="31">
        <f t="shared" si="1814"/>
        <v>0</v>
      </c>
      <c r="AY591" s="31"/>
      <c r="AZ591" s="31"/>
      <c r="BA591" s="31"/>
      <c r="BB591" s="31">
        <f t="shared" si="1815"/>
        <v>124.80000000000001</v>
      </c>
      <c r="BC591" s="31">
        <f t="shared" si="1816"/>
        <v>0</v>
      </c>
      <c r="BD591" s="31">
        <f t="shared" si="1817"/>
        <v>0</v>
      </c>
      <c r="BE591" s="31"/>
      <c r="BF591" s="31"/>
      <c r="BG591" s="31"/>
      <c r="BH591" s="31">
        <f t="shared" si="1818"/>
        <v>124.80000000000001</v>
      </c>
      <c r="BI591" s="31">
        <f t="shared" si="1819"/>
        <v>0</v>
      </c>
      <c r="BJ591" s="31">
        <f t="shared" si="1820"/>
        <v>0</v>
      </c>
      <c r="BK591" s="31">
        <f>-19.2</f>
        <v>-19.199999999999999</v>
      </c>
      <c r="BL591" s="31"/>
      <c r="BM591" s="31"/>
      <c r="BN591" s="31">
        <f t="shared" si="1821"/>
        <v>105.60000000000001</v>
      </c>
      <c r="BO591" s="31">
        <f t="shared" si="1822"/>
        <v>0</v>
      </c>
      <c r="BP591" s="31">
        <f t="shared" si="1823"/>
        <v>0</v>
      </c>
      <c r="BQ591" s="31"/>
      <c r="BR591" s="31"/>
      <c r="BS591" s="31">
        <f t="shared" si="1824"/>
        <v>105.60000000000001</v>
      </c>
      <c r="BT591" s="31">
        <f t="shared" si="1825"/>
        <v>0</v>
      </c>
      <c r="BU591" s="31">
        <f t="shared" si="1826"/>
        <v>0</v>
      </c>
      <c r="BV591" s="31"/>
      <c r="BW591" s="31"/>
      <c r="BX591" s="31">
        <f t="shared" si="1827"/>
        <v>105.60000000000001</v>
      </c>
      <c r="BY591" s="31">
        <f t="shared" si="1828"/>
        <v>0</v>
      </c>
      <c r="BZ591" s="31">
        <f t="shared" si="1829"/>
        <v>0</v>
      </c>
      <c r="CA591" s="31"/>
      <c r="CB591" s="31"/>
      <c r="CC591" s="31"/>
      <c r="CD591" s="31">
        <f t="shared" si="1665"/>
        <v>105.60000000000001</v>
      </c>
      <c r="CE591" s="31">
        <f t="shared" si="1666"/>
        <v>0</v>
      </c>
      <c r="CF591" s="31">
        <f t="shared" si="1667"/>
        <v>0</v>
      </c>
      <c r="CG591" s="31"/>
      <c r="CH591" s="24"/>
      <c r="CI591" s="40"/>
    </row>
    <row r="592" ht="15">
      <c r="A592" s="16" t="s">
        <v>371</v>
      </c>
      <c r="B592" s="17">
        <v>620</v>
      </c>
      <c r="C592" s="16"/>
      <c r="D592" s="16"/>
      <c r="E592" s="39" t="s">
        <v>46</v>
      </c>
      <c r="F592" s="31">
        <f>F593</f>
        <v>0</v>
      </c>
      <c r="G592" s="31">
        <f>G593</f>
        <v>0</v>
      </c>
      <c r="H592" s="31">
        <f>H593</f>
        <v>0</v>
      </c>
      <c r="I592" s="31">
        <f>I593</f>
        <v>0</v>
      </c>
      <c r="J592" s="31">
        <f>J593</f>
        <v>0</v>
      </c>
      <c r="K592" s="31">
        <f>K593</f>
        <v>0</v>
      </c>
      <c r="L592" s="31">
        <f t="shared" si="1794"/>
        <v>0</v>
      </c>
      <c r="M592" s="31">
        <f t="shared" si="1795"/>
        <v>0</v>
      </c>
      <c r="N592" s="31">
        <f t="shared" si="1796"/>
        <v>0</v>
      </c>
      <c r="O592" s="31">
        <f>O593</f>
        <v>0</v>
      </c>
      <c r="P592" s="31">
        <f>P593</f>
        <v>0</v>
      </c>
      <c r="Q592" s="31">
        <f>Q593</f>
        <v>0</v>
      </c>
      <c r="R592" s="31">
        <f t="shared" si="1797"/>
        <v>0</v>
      </c>
      <c r="S592" s="31">
        <f t="shared" si="1798"/>
        <v>0</v>
      </c>
      <c r="T592" s="31">
        <f t="shared" si="1799"/>
        <v>0</v>
      </c>
      <c r="U592" s="31">
        <f>U593</f>
        <v>0</v>
      </c>
      <c r="V592" s="31">
        <f>V593</f>
        <v>0</v>
      </c>
      <c r="W592" s="31">
        <f>W593</f>
        <v>0</v>
      </c>
      <c r="X592" s="31">
        <f t="shared" si="1800"/>
        <v>0</v>
      </c>
      <c r="Y592" s="31">
        <f t="shared" si="1801"/>
        <v>0</v>
      </c>
      <c r="Z592" s="31">
        <f t="shared" si="1802"/>
        <v>0</v>
      </c>
      <c r="AA592" s="31">
        <f>AA593</f>
        <v>0</v>
      </c>
      <c r="AB592" s="31">
        <f>AB593</f>
        <v>0</v>
      </c>
      <c r="AC592" s="31">
        <f>AC593</f>
        <v>0</v>
      </c>
      <c r="AD592" s="31">
        <f t="shared" si="1803"/>
        <v>0</v>
      </c>
      <c r="AE592" s="31">
        <f t="shared" si="1804"/>
        <v>0</v>
      </c>
      <c r="AF592" s="31">
        <f t="shared" si="1805"/>
        <v>0</v>
      </c>
      <c r="AG592" s="31">
        <f>AG593</f>
        <v>0</v>
      </c>
      <c r="AH592" s="31">
        <f>AH593</f>
        <v>0</v>
      </c>
      <c r="AI592" s="31">
        <f>AI593</f>
        <v>0</v>
      </c>
      <c r="AJ592" s="31">
        <f t="shared" si="1806"/>
        <v>0</v>
      </c>
      <c r="AK592" s="31">
        <f t="shared" si="1807"/>
        <v>0</v>
      </c>
      <c r="AL592" s="31">
        <f t="shared" si="1808"/>
        <v>0</v>
      </c>
      <c r="AM592" s="31">
        <f>AM593</f>
        <v>2513</v>
      </c>
      <c r="AN592" s="31">
        <f>AN593</f>
        <v>0</v>
      </c>
      <c r="AO592" s="31">
        <f>AO593</f>
        <v>0</v>
      </c>
      <c r="AP592" s="31">
        <f t="shared" si="1809"/>
        <v>2513</v>
      </c>
      <c r="AQ592" s="31">
        <f t="shared" si="1810"/>
        <v>0</v>
      </c>
      <c r="AR592" s="31">
        <f t="shared" si="1811"/>
        <v>0</v>
      </c>
      <c r="AS592" s="31">
        <f>AS593</f>
        <v>0</v>
      </c>
      <c r="AT592" s="31">
        <f>AT593</f>
        <v>0</v>
      </c>
      <c r="AU592" s="31">
        <f>AU593</f>
        <v>0</v>
      </c>
      <c r="AV592" s="31">
        <f t="shared" si="1812"/>
        <v>2513</v>
      </c>
      <c r="AW592" s="31">
        <f t="shared" si="1813"/>
        <v>0</v>
      </c>
      <c r="AX592" s="31">
        <f t="shared" si="1814"/>
        <v>0</v>
      </c>
      <c r="AY592" s="31">
        <f>AY593</f>
        <v>0</v>
      </c>
      <c r="AZ592" s="31">
        <f>AZ593</f>
        <v>0</v>
      </c>
      <c r="BA592" s="31">
        <f>BA593</f>
        <v>0</v>
      </c>
      <c r="BB592" s="31">
        <f t="shared" si="1815"/>
        <v>2513</v>
      </c>
      <c r="BC592" s="31">
        <f t="shared" si="1816"/>
        <v>0</v>
      </c>
      <c r="BD592" s="31">
        <f t="shared" si="1817"/>
        <v>0</v>
      </c>
      <c r="BE592" s="31">
        <f>BE593</f>
        <v>0</v>
      </c>
      <c r="BF592" s="31">
        <f>BF593</f>
        <v>0</v>
      </c>
      <c r="BG592" s="31">
        <f>BG593</f>
        <v>0</v>
      </c>
      <c r="BH592" s="31">
        <f t="shared" si="1818"/>
        <v>2513</v>
      </c>
      <c r="BI592" s="31">
        <f t="shared" si="1819"/>
        <v>0</v>
      </c>
      <c r="BJ592" s="31">
        <f t="shared" si="1820"/>
        <v>0</v>
      </c>
      <c r="BK592" s="31">
        <f>BK593</f>
        <v>-354.84000000000003</v>
      </c>
      <c r="BL592" s="31">
        <f>BL593</f>
        <v>0</v>
      </c>
      <c r="BM592" s="31">
        <f>BM593</f>
        <v>0</v>
      </c>
      <c r="BN592" s="31">
        <f t="shared" si="1821"/>
        <v>2158.1599999999999</v>
      </c>
      <c r="BO592" s="31">
        <f t="shared" si="1822"/>
        <v>0</v>
      </c>
      <c r="BP592" s="31">
        <f t="shared" si="1823"/>
        <v>0</v>
      </c>
      <c r="BQ592" s="31">
        <f>BQ593</f>
        <v>0</v>
      </c>
      <c r="BR592" s="31">
        <f>BR593</f>
        <v>0</v>
      </c>
      <c r="BS592" s="31">
        <f t="shared" si="1824"/>
        <v>2158.1599999999999</v>
      </c>
      <c r="BT592" s="31">
        <f t="shared" si="1825"/>
        <v>0</v>
      </c>
      <c r="BU592" s="31">
        <f t="shared" si="1826"/>
        <v>0</v>
      </c>
      <c r="BV592" s="31">
        <f>BV593</f>
        <v>0</v>
      </c>
      <c r="BW592" s="31">
        <f>BW593</f>
        <v>0</v>
      </c>
      <c r="BX592" s="31">
        <f t="shared" si="1827"/>
        <v>2158.1599999999999</v>
      </c>
      <c r="BY592" s="31">
        <f t="shared" si="1828"/>
        <v>0</v>
      </c>
      <c r="BZ592" s="31">
        <f t="shared" si="1829"/>
        <v>0</v>
      </c>
      <c r="CA592" s="31">
        <f>CA593</f>
        <v>0</v>
      </c>
      <c r="CB592" s="31">
        <f>CB593</f>
        <v>0</v>
      </c>
      <c r="CC592" s="31">
        <f>CC593</f>
        <v>0</v>
      </c>
      <c r="CD592" s="31">
        <f t="shared" si="1665"/>
        <v>2158.1599999999999</v>
      </c>
      <c r="CE592" s="31">
        <f t="shared" si="1666"/>
        <v>0</v>
      </c>
      <c r="CF592" s="31">
        <f t="shared" si="1667"/>
        <v>0</v>
      </c>
      <c r="CG592" s="31">
        <f>CG593</f>
        <v>0</v>
      </c>
      <c r="CH592" s="24"/>
      <c r="CI592" s="40"/>
      <c r="CN592" s="1" t="s">
        <v>30</v>
      </c>
    </row>
    <row r="593" ht="15">
      <c r="A593" s="16" t="s">
        <v>371</v>
      </c>
      <c r="B593" s="17">
        <v>620</v>
      </c>
      <c r="C593" s="16" t="s">
        <v>134</v>
      </c>
      <c r="D593" s="16" t="s">
        <v>67</v>
      </c>
      <c r="E593" s="39" t="s">
        <v>236</v>
      </c>
      <c r="F593" s="31"/>
      <c r="G593" s="31"/>
      <c r="H593" s="31"/>
      <c r="I593" s="31"/>
      <c r="J593" s="31"/>
      <c r="K593" s="31"/>
      <c r="L593" s="31">
        <f t="shared" si="1794"/>
        <v>0</v>
      </c>
      <c r="M593" s="31">
        <f t="shared" si="1795"/>
        <v>0</v>
      </c>
      <c r="N593" s="31">
        <f t="shared" si="1796"/>
        <v>0</v>
      </c>
      <c r="O593" s="31"/>
      <c r="P593" s="31"/>
      <c r="Q593" s="31"/>
      <c r="R593" s="31">
        <f t="shared" si="1797"/>
        <v>0</v>
      </c>
      <c r="S593" s="31">
        <f t="shared" si="1798"/>
        <v>0</v>
      </c>
      <c r="T593" s="31">
        <f t="shared" si="1799"/>
        <v>0</v>
      </c>
      <c r="U593" s="31"/>
      <c r="V593" s="31"/>
      <c r="W593" s="31"/>
      <c r="X593" s="31">
        <f t="shared" si="1800"/>
        <v>0</v>
      </c>
      <c r="Y593" s="31">
        <f t="shared" si="1801"/>
        <v>0</v>
      </c>
      <c r="Z593" s="31">
        <f t="shared" si="1802"/>
        <v>0</v>
      </c>
      <c r="AA593" s="31"/>
      <c r="AB593" s="31"/>
      <c r="AC593" s="31"/>
      <c r="AD593" s="31">
        <f t="shared" si="1803"/>
        <v>0</v>
      </c>
      <c r="AE593" s="31">
        <f t="shared" si="1804"/>
        <v>0</v>
      </c>
      <c r="AF593" s="31">
        <f t="shared" si="1805"/>
        <v>0</v>
      </c>
      <c r="AG593" s="31"/>
      <c r="AH593" s="31"/>
      <c r="AI593" s="31"/>
      <c r="AJ593" s="31">
        <f t="shared" si="1806"/>
        <v>0</v>
      </c>
      <c r="AK593" s="31">
        <f t="shared" si="1807"/>
        <v>0</v>
      </c>
      <c r="AL593" s="31">
        <f t="shared" si="1808"/>
        <v>0</v>
      </c>
      <c r="AM593" s="31">
        <f>259+2167.6+86.4</f>
        <v>2513</v>
      </c>
      <c r="AN593" s="31"/>
      <c r="AO593" s="31"/>
      <c r="AP593" s="31">
        <f t="shared" si="1809"/>
        <v>2513</v>
      </c>
      <c r="AQ593" s="31">
        <f t="shared" si="1810"/>
        <v>0</v>
      </c>
      <c r="AR593" s="31">
        <f t="shared" si="1811"/>
        <v>0</v>
      </c>
      <c r="AS593" s="31"/>
      <c r="AT593" s="31"/>
      <c r="AU593" s="31"/>
      <c r="AV593" s="31">
        <f t="shared" si="1812"/>
        <v>2513</v>
      </c>
      <c r="AW593" s="31">
        <f t="shared" si="1813"/>
        <v>0</v>
      </c>
      <c r="AX593" s="31">
        <f t="shared" si="1814"/>
        <v>0</v>
      </c>
      <c r="AY593" s="31"/>
      <c r="AZ593" s="31"/>
      <c r="BA593" s="31"/>
      <c r="BB593" s="31">
        <f t="shared" si="1815"/>
        <v>2513</v>
      </c>
      <c r="BC593" s="31">
        <f t="shared" si="1816"/>
        <v>0</v>
      </c>
      <c r="BD593" s="31">
        <f t="shared" si="1817"/>
        <v>0</v>
      </c>
      <c r="BE593" s="31"/>
      <c r="BF593" s="31"/>
      <c r="BG593" s="31"/>
      <c r="BH593" s="31">
        <f t="shared" si="1818"/>
        <v>2513</v>
      </c>
      <c r="BI593" s="31">
        <f t="shared" si="1819"/>
        <v>0</v>
      </c>
      <c r="BJ593" s="31">
        <f t="shared" si="1820"/>
        <v>0</v>
      </c>
      <c r="BK593" s="31">
        <f>-168.45-172.27-14.12</f>
        <v>-354.84000000000003</v>
      </c>
      <c r="BL593" s="31"/>
      <c r="BM593" s="31"/>
      <c r="BN593" s="31">
        <f t="shared" si="1821"/>
        <v>2158.1599999999999</v>
      </c>
      <c r="BO593" s="31">
        <f t="shared" si="1822"/>
        <v>0</v>
      </c>
      <c r="BP593" s="31">
        <f t="shared" si="1823"/>
        <v>0</v>
      </c>
      <c r="BQ593" s="31"/>
      <c r="BR593" s="31"/>
      <c r="BS593" s="31">
        <f t="shared" si="1824"/>
        <v>2158.1599999999999</v>
      </c>
      <c r="BT593" s="31">
        <f t="shared" si="1825"/>
        <v>0</v>
      </c>
      <c r="BU593" s="31">
        <f t="shared" si="1826"/>
        <v>0</v>
      </c>
      <c r="BV593" s="31"/>
      <c r="BW593" s="31"/>
      <c r="BX593" s="31">
        <f t="shared" si="1827"/>
        <v>2158.1599999999999</v>
      </c>
      <c r="BY593" s="31">
        <f t="shared" si="1828"/>
        <v>0</v>
      </c>
      <c r="BZ593" s="31">
        <f t="shared" si="1829"/>
        <v>0</v>
      </c>
      <c r="CA593" s="31"/>
      <c r="CB593" s="31"/>
      <c r="CC593" s="31"/>
      <c r="CD593" s="31">
        <f t="shared" si="1665"/>
        <v>2158.1599999999999</v>
      </c>
      <c r="CE593" s="31">
        <f t="shared" si="1666"/>
        <v>0</v>
      </c>
      <c r="CF593" s="31">
        <f t="shared" si="1667"/>
        <v>0</v>
      </c>
      <c r="CG593" s="31"/>
      <c r="CH593" s="24"/>
      <c r="CI593" s="40"/>
    </row>
    <row r="594" ht="57.700000000000003">
      <c r="A594" s="16" t="s">
        <v>373</v>
      </c>
      <c r="B594" s="17"/>
      <c r="C594" s="16"/>
      <c r="D594" s="16"/>
      <c r="E594" s="39" t="s">
        <v>374</v>
      </c>
      <c r="F594" s="31">
        <f>F595+F602+F606</f>
        <v>3950.7000000000003</v>
      </c>
      <c r="G594" s="31">
        <f>G595+G602+G606</f>
        <v>3950.7000000000003</v>
      </c>
      <c r="H594" s="31">
        <f>H595+H602+H606</f>
        <v>3950.7000000000003</v>
      </c>
      <c r="I594" s="31">
        <f>I595+I602+I606</f>
        <v>0</v>
      </c>
      <c r="J594" s="31">
        <f>J595+J602+J606</f>
        <v>0</v>
      </c>
      <c r="K594" s="31">
        <f>K595+K602+K606</f>
        <v>0</v>
      </c>
      <c r="L594" s="31">
        <f t="shared" si="1794"/>
        <v>3950.7000000000003</v>
      </c>
      <c r="M594" s="31">
        <f t="shared" si="1795"/>
        <v>3950.7000000000003</v>
      </c>
      <c r="N594" s="31">
        <f t="shared" si="1796"/>
        <v>3950.7000000000003</v>
      </c>
      <c r="O594" s="31">
        <f>O595+O602+O606</f>
        <v>0</v>
      </c>
      <c r="P594" s="31">
        <f>P595+P602+P606</f>
        <v>0</v>
      </c>
      <c r="Q594" s="31">
        <f>Q595+Q602+Q606</f>
        <v>0</v>
      </c>
      <c r="R594" s="31">
        <f t="shared" si="1797"/>
        <v>3950.7000000000003</v>
      </c>
      <c r="S594" s="31">
        <f t="shared" si="1798"/>
        <v>3950.7000000000003</v>
      </c>
      <c r="T594" s="31">
        <f t="shared" si="1799"/>
        <v>3950.7000000000003</v>
      </c>
      <c r="U594" s="31">
        <f>U595+U602+U606</f>
        <v>0</v>
      </c>
      <c r="V594" s="31">
        <f>V595+V602+V606</f>
        <v>0</v>
      </c>
      <c r="W594" s="31">
        <f>W595+W602+W606</f>
        <v>0</v>
      </c>
      <c r="X594" s="31">
        <f t="shared" si="1800"/>
        <v>3950.7000000000003</v>
      </c>
      <c r="Y594" s="31">
        <f t="shared" si="1801"/>
        <v>3950.7000000000003</v>
      </c>
      <c r="Z594" s="31">
        <f t="shared" si="1802"/>
        <v>3950.7000000000003</v>
      </c>
      <c r="AA594" s="31">
        <f>AA595+AA602+AA606</f>
        <v>0</v>
      </c>
      <c r="AB594" s="31">
        <f>AB595+AB602+AB606</f>
        <v>0</v>
      </c>
      <c r="AC594" s="31">
        <f>AC595+AC602+AC606</f>
        <v>0</v>
      </c>
      <c r="AD594" s="31">
        <f t="shared" si="1803"/>
        <v>3950.7000000000003</v>
      </c>
      <c r="AE594" s="31">
        <f t="shared" si="1804"/>
        <v>3950.7000000000003</v>
      </c>
      <c r="AF594" s="31">
        <f t="shared" si="1805"/>
        <v>3950.7000000000003</v>
      </c>
      <c r="AG594" s="31">
        <f>AG595+AG602+AG606</f>
        <v>0</v>
      </c>
      <c r="AH594" s="31">
        <f>AH595+AH602+AH606</f>
        <v>0</v>
      </c>
      <c r="AI594" s="31">
        <f>AI595+AI602+AI606</f>
        <v>0</v>
      </c>
      <c r="AJ594" s="31">
        <f t="shared" si="1806"/>
        <v>3950.7000000000003</v>
      </c>
      <c r="AK594" s="31">
        <f t="shared" si="1807"/>
        <v>3950.7000000000003</v>
      </c>
      <c r="AL594" s="31">
        <f t="shared" si="1808"/>
        <v>3950.7000000000003</v>
      </c>
      <c r="AM594" s="31">
        <f>AM595+AM602+AM606</f>
        <v>75</v>
      </c>
      <c r="AN594" s="31">
        <f>AN595+AN602+AN606</f>
        <v>0</v>
      </c>
      <c r="AO594" s="31">
        <f>AO595+AO602+AO606</f>
        <v>0</v>
      </c>
      <c r="AP594" s="31">
        <f t="shared" si="1809"/>
        <v>4025.7000000000003</v>
      </c>
      <c r="AQ594" s="31">
        <f t="shared" si="1810"/>
        <v>3950.7000000000003</v>
      </c>
      <c r="AR594" s="31">
        <f t="shared" si="1811"/>
        <v>3950.7000000000003</v>
      </c>
      <c r="AS594" s="31">
        <f>AS595+AS602+AS606</f>
        <v>0</v>
      </c>
      <c r="AT594" s="31">
        <f>AT595+AT602+AT606</f>
        <v>0</v>
      </c>
      <c r="AU594" s="31">
        <f>AU595+AU602+AU606</f>
        <v>0</v>
      </c>
      <c r="AV594" s="31">
        <f t="shared" si="1812"/>
        <v>4025.7000000000003</v>
      </c>
      <c r="AW594" s="31">
        <f t="shared" si="1813"/>
        <v>3950.7000000000003</v>
      </c>
      <c r="AX594" s="31">
        <f t="shared" si="1814"/>
        <v>3950.7000000000003</v>
      </c>
      <c r="AY594" s="31">
        <f>AY595+AY602+AY606</f>
        <v>4536.6399999999994</v>
      </c>
      <c r="AZ594" s="31">
        <f>AZ595+AZ602+AZ606</f>
        <v>0</v>
      </c>
      <c r="BA594" s="31">
        <f>BA595+BA602+BA606</f>
        <v>0</v>
      </c>
      <c r="BB594" s="31">
        <f t="shared" si="1815"/>
        <v>8562.3400000000001</v>
      </c>
      <c r="BC594" s="31">
        <f t="shared" si="1816"/>
        <v>3950.7000000000003</v>
      </c>
      <c r="BD594" s="31">
        <f t="shared" si="1817"/>
        <v>3950.7000000000003</v>
      </c>
      <c r="BE594" s="31">
        <f>BE595+BE602+BE606</f>
        <v>-4745.3999999999996</v>
      </c>
      <c r="BF594" s="31">
        <f>BF595+BF602+BF606</f>
        <v>0</v>
      </c>
      <c r="BG594" s="31">
        <f>BG595+BG602+BG606</f>
        <v>0</v>
      </c>
      <c r="BH594" s="31">
        <f t="shared" si="1818"/>
        <v>3816.9400000000005</v>
      </c>
      <c r="BI594" s="31">
        <f t="shared" si="1819"/>
        <v>3950.7000000000003</v>
      </c>
      <c r="BJ594" s="31">
        <f t="shared" si="1820"/>
        <v>3950.7000000000003</v>
      </c>
      <c r="BK594" s="31">
        <f>BK595+BK602+BK606</f>
        <v>324.60000000000002</v>
      </c>
      <c r="BL594" s="31">
        <f>BL595+BL602+BL606</f>
        <v>0</v>
      </c>
      <c r="BM594" s="31">
        <f>BM595+BM602+BM606</f>
        <v>0</v>
      </c>
      <c r="BN594" s="31">
        <f t="shared" si="1821"/>
        <v>4141.5400000000009</v>
      </c>
      <c r="BO594" s="31">
        <f t="shared" si="1822"/>
        <v>3950.7000000000003</v>
      </c>
      <c r="BP594" s="31">
        <f t="shared" si="1823"/>
        <v>3950.7000000000003</v>
      </c>
      <c r="BQ594" s="31">
        <f>BQ595+BQ602+BQ606</f>
        <v>0</v>
      </c>
      <c r="BR594" s="31">
        <f>BR595+BR602+BR606</f>
        <v>0</v>
      </c>
      <c r="BS594" s="31">
        <f t="shared" si="1824"/>
        <v>4141.5400000000009</v>
      </c>
      <c r="BT594" s="31">
        <f t="shared" si="1825"/>
        <v>3950.7000000000003</v>
      </c>
      <c r="BU594" s="31">
        <f t="shared" si="1826"/>
        <v>3950.7000000000003</v>
      </c>
      <c r="BV594" s="31">
        <f>BV595+BV602+BV606</f>
        <v>0</v>
      </c>
      <c r="BW594" s="31">
        <f>BW595+BW602+BW606</f>
        <v>0</v>
      </c>
      <c r="BX594" s="31">
        <f t="shared" si="1827"/>
        <v>4141.5400000000009</v>
      </c>
      <c r="BY594" s="31">
        <f t="shared" si="1828"/>
        <v>3950.7000000000003</v>
      </c>
      <c r="BZ594" s="31">
        <f t="shared" si="1829"/>
        <v>3950.7000000000003</v>
      </c>
      <c r="CA594" s="31">
        <f>CA595+CA602+CA606</f>
        <v>0</v>
      </c>
      <c r="CB594" s="31">
        <f>CB595+CB602+CB606</f>
        <v>0</v>
      </c>
      <c r="CC594" s="31">
        <f>CC595+CC602+CC606</f>
        <v>0</v>
      </c>
      <c r="CD594" s="31">
        <f t="shared" si="1665"/>
        <v>4141.5400000000009</v>
      </c>
      <c r="CE594" s="31">
        <f t="shared" si="1666"/>
        <v>3950.7000000000003</v>
      </c>
      <c r="CF594" s="31">
        <f t="shared" si="1667"/>
        <v>3950.7000000000003</v>
      </c>
      <c r="CG594" s="31">
        <f>CG595+CG602+CG606</f>
        <v>0</v>
      </c>
      <c r="CH594" s="24"/>
      <c r="CI594" s="40"/>
      <c r="CL594" s="1" t="s">
        <v>28</v>
      </c>
    </row>
    <row r="595" ht="29.850000000000001">
      <c r="A595" s="16" t="s">
        <v>375</v>
      </c>
      <c r="B595" s="17"/>
      <c r="C595" s="16"/>
      <c r="D595" s="16"/>
      <c r="E595" s="39" t="s">
        <v>376</v>
      </c>
      <c r="F595" s="31">
        <f>F596+F599</f>
        <v>3443.8000000000002</v>
      </c>
      <c r="G595" s="31">
        <f>G596+G599</f>
        <v>3443.8000000000002</v>
      </c>
      <c r="H595" s="31">
        <f>H596+H599</f>
        <v>3443.8000000000002</v>
      </c>
      <c r="I595" s="31">
        <f>I596+I599</f>
        <v>0</v>
      </c>
      <c r="J595" s="31">
        <f>J596+J599</f>
        <v>0</v>
      </c>
      <c r="K595" s="31">
        <f>K596+K599</f>
        <v>0</v>
      </c>
      <c r="L595" s="31">
        <f t="shared" si="1794"/>
        <v>3443.8000000000002</v>
      </c>
      <c r="M595" s="31">
        <f t="shared" si="1795"/>
        <v>3443.8000000000002</v>
      </c>
      <c r="N595" s="31">
        <f t="shared" si="1796"/>
        <v>3443.8000000000002</v>
      </c>
      <c r="O595" s="31">
        <f>O596+O599</f>
        <v>0</v>
      </c>
      <c r="P595" s="31">
        <f>P596+P599</f>
        <v>0</v>
      </c>
      <c r="Q595" s="31">
        <f>Q596+Q599</f>
        <v>0</v>
      </c>
      <c r="R595" s="31">
        <f t="shared" si="1797"/>
        <v>3443.8000000000002</v>
      </c>
      <c r="S595" s="31">
        <f t="shared" si="1798"/>
        <v>3443.8000000000002</v>
      </c>
      <c r="T595" s="31">
        <f t="shared" si="1799"/>
        <v>3443.8000000000002</v>
      </c>
      <c r="U595" s="31">
        <f>U596+U599</f>
        <v>0</v>
      </c>
      <c r="V595" s="31">
        <f>V596+V599</f>
        <v>0</v>
      </c>
      <c r="W595" s="31">
        <f>W596+W599</f>
        <v>0</v>
      </c>
      <c r="X595" s="31">
        <f t="shared" si="1800"/>
        <v>3443.8000000000002</v>
      </c>
      <c r="Y595" s="31">
        <f t="shared" si="1801"/>
        <v>3443.8000000000002</v>
      </c>
      <c r="Z595" s="31">
        <f t="shared" si="1802"/>
        <v>3443.8000000000002</v>
      </c>
      <c r="AA595" s="31">
        <f>AA596+AA599</f>
        <v>0</v>
      </c>
      <c r="AB595" s="31">
        <f>AB596+AB599</f>
        <v>0</v>
      </c>
      <c r="AC595" s="31">
        <f>AC596+AC599</f>
        <v>0</v>
      </c>
      <c r="AD595" s="31">
        <f t="shared" si="1803"/>
        <v>3443.8000000000002</v>
      </c>
      <c r="AE595" s="31">
        <f t="shared" si="1804"/>
        <v>3443.8000000000002</v>
      </c>
      <c r="AF595" s="31">
        <f t="shared" si="1805"/>
        <v>3443.8000000000002</v>
      </c>
      <c r="AG595" s="31">
        <f>AG596+AG599</f>
        <v>0</v>
      </c>
      <c r="AH595" s="31">
        <f>AH596+AH599</f>
        <v>0</v>
      </c>
      <c r="AI595" s="31">
        <f>AI596+AI599</f>
        <v>0</v>
      </c>
      <c r="AJ595" s="31">
        <f t="shared" si="1806"/>
        <v>3443.8000000000002</v>
      </c>
      <c r="AK595" s="31">
        <f t="shared" si="1807"/>
        <v>3443.8000000000002</v>
      </c>
      <c r="AL595" s="31">
        <f t="shared" si="1808"/>
        <v>3443.8000000000002</v>
      </c>
      <c r="AM595" s="31">
        <f>AM596+AM599</f>
        <v>75</v>
      </c>
      <c r="AN595" s="31">
        <f>AN596+AN599</f>
        <v>0</v>
      </c>
      <c r="AO595" s="31">
        <f>AO596+AO599</f>
        <v>0</v>
      </c>
      <c r="AP595" s="31">
        <f t="shared" si="1809"/>
        <v>3518.8000000000002</v>
      </c>
      <c r="AQ595" s="31">
        <f t="shared" si="1810"/>
        <v>3443.8000000000002</v>
      </c>
      <c r="AR595" s="31">
        <f t="shared" si="1811"/>
        <v>3443.8000000000002</v>
      </c>
      <c r="AS595" s="31">
        <f>AS596+AS599</f>
        <v>0</v>
      </c>
      <c r="AT595" s="31">
        <f>AT596+AT599</f>
        <v>0</v>
      </c>
      <c r="AU595" s="31">
        <f>AU596+AU599</f>
        <v>0</v>
      </c>
      <c r="AV595" s="31">
        <f t="shared" si="1812"/>
        <v>3518.8000000000002</v>
      </c>
      <c r="AW595" s="31">
        <f t="shared" si="1813"/>
        <v>3443.8000000000002</v>
      </c>
      <c r="AX595" s="31">
        <f t="shared" si="1814"/>
        <v>3443.8000000000002</v>
      </c>
      <c r="AY595" s="31">
        <f>AY596+AY599</f>
        <v>4536.6399999999994</v>
      </c>
      <c r="AZ595" s="31">
        <f>AZ596+AZ599</f>
        <v>0</v>
      </c>
      <c r="BA595" s="31">
        <f>BA596+BA599</f>
        <v>0</v>
      </c>
      <c r="BB595" s="31">
        <f t="shared" si="1815"/>
        <v>8055.4399999999996</v>
      </c>
      <c r="BC595" s="31">
        <f t="shared" si="1816"/>
        <v>3443.8000000000002</v>
      </c>
      <c r="BD595" s="31">
        <f t="shared" si="1817"/>
        <v>3443.8000000000002</v>
      </c>
      <c r="BE595" s="31">
        <f>BE596+BE599</f>
        <v>-4745.3999999999996</v>
      </c>
      <c r="BF595" s="31">
        <f>BF596+BF599</f>
        <v>0</v>
      </c>
      <c r="BG595" s="31">
        <f>BG596+BG599</f>
        <v>0</v>
      </c>
      <c r="BH595" s="31">
        <f t="shared" si="1818"/>
        <v>3310.04</v>
      </c>
      <c r="BI595" s="31">
        <f t="shared" si="1819"/>
        <v>3443.8000000000002</v>
      </c>
      <c r="BJ595" s="31">
        <f t="shared" si="1820"/>
        <v>3443.8000000000002</v>
      </c>
      <c r="BK595" s="31">
        <f>BK596+BK599</f>
        <v>324.60000000000002</v>
      </c>
      <c r="BL595" s="31">
        <f>BL596+BL599</f>
        <v>0</v>
      </c>
      <c r="BM595" s="31">
        <f>BM596+BM599</f>
        <v>0</v>
      </c>
      <c r="BN595" s="31">
        <f t="shared" si="1821"/>
        <v>3634.6399999999999</v>
      </c>
      <c r="BO595" s="31">
        <f t="shared" si="1822"/>
        <v>3443.8000000000002</v>
      </c>
      <c r="BP595" s="31">
        <f t="shared" si="1823"/>
        <v>3443.8000000000002</v>
      </c>
      <c r="BQ595" s="31">
        <f>BQ596+BQ599</f>
        <v>0</v>
      </c>
      <c r="BR595" s="31">
        <f>BR596+BR599</f>
        <v>0</v>
      </c>
      <c r="BS595" s="31">
        <f t="shared" si="1824"/>
        <v>3634.6399999999999</v>
      </c>
      <c r="BT595" s="31">
        <f t="shared" si="1825"/>
        <v>3443.8000000000002</v>
      </c>
      <c r="BU595" s="31">
        <f t="shared" si="1826"/>
        <v>3443.8000000000002</v>
      </c>
      <c r="BV595" s="31">
        <f>BV596+BV599</f>
        <v>0</v>
      </c>
      <c r="BW595" s="31">
        <f>BW596+BW599</f>
        <v>0</v>
      </c>
      <c r="BX595" s="31">
        <f t="shared" si="1827"/>
        <v>3634.6399999999999</v>
      </c>
      <c r="BY595" s="31">
        <f t="shared" si="1828"/>
        <v>3443.8000000000002</v>
      </c>
      <c r="BZ595" s="31">
        <f t="shared" si="1829"/>
        <v>3443.8000000000002</v>
      </c>
      <c r="CA595" s="31">
        <f>CA596+CA599</f>
        <v>0</v>
      </c>
      <c r="CB595" s="31">
        <f>CB596+CB599</f>
        <v>0</v>
      </c>
      <c r="CC595" s="31">
        <f>CC596+CC599</f>
        <v>0</v>
      </c>
      <c r="CD595" s="31">
        <f t="shared" si="1665"/>
        <v>3634.6399999999999</v>
      </c>
      <c r="CE595" s="31">
        <f t="shared" si="1666"/>
        <v>3443.8000000000002</v>
      </c>
      <c r="CF595" s="31">
        <f t="shared" si="1667"/>
        <v>3443.8000000000002</v>
      </c>
      <c r="CG595" s="31">
        <f>CG596+CG599</f>
        <v>0</v>
      </c>
      <c r="CH595" s="24"/>
      <c r="CI595" s="40"/>
      <c r="CO595" s="1" t="s">
        <v>31</v>
      </c>
    </row>
    <row r="596" ht="29.850000000000001">
      <c r="A596" s="16" t="s">
        <v>375</v>
      </c>
      <c r="B596" s="17">
        <v>200</v>
      </c>
      <c r="C596" s="16"/>
      <c r="D596" s="16"/>
      <c r="E596" s="39" t="s">
        <v>40</v>
      </c>
      <c r="F596" s="31">
        <f t="shared" ref="F596:F611" si="1830">F597</f>
        <v>2196.5999999999999</v>
      </c>
      <c r="G596" s="31">
        <f t="shared" ref="G596:G611" si="1831">G597</f>
        <v>2196.5999999999999</v>
      </c>
      <c r="H596" s="31">
        <f t="shared" ref="H596:H611" si="1832">H597</f>
        <v>2196.5999999999999</v>
      </c>
      <c r="I596" s="31">
        <f t="shared" ref="I596:I611" si="1833">I597</f>
        <v>0</v>
      </c>
      <c r="J596" s="31">
        <f t="shared" ref="J596:J611" si="1834">J597</f>
        <v>0</v>
      </c>
      <c r="K596" s="31">
        <f t="shared" ref="K596:K611" si="1835">K597</f>
        <v>0</v>
      </c>
      <c r="L596" s="31">
        <f t="shared" si="1794"/>
        <v>2196.5999999999999</v>
      </c>
      <c r="M596" s="31">
        <f t="shared" si="1795"/>
        <v>2196.5999999999999</v>
      </c>
      <c r="N596" s="31">
        <f t="shared" si="1796"/>
        <v>2196.5999999999999</v>
      </c>
      <c r="O596" s="31">
        <f t="shared" ref="O596:O611" si="1836">O597</f>
        <v>0</v>
      </c>
      <c r="P596" s="31">
        <f t="shared" ref="P596:P611" si="1837">P597</f>
        <v>0</v>
      </c>
      <c r="Q596" s="31">
        <f t="shared" ref="Q596:Q611" si="1838">Q597</f>
        <v>0</v>
      </c>
      <c r="R596" s="31">
        <f t="shared" si="1797"/>
        <v>2196.5999999999999</v>
      </c>
      <c r="S596" s="31">
        <f t="shared" si="1798"/>
        <v>2196.5999999999999</v>
      </c>
      <c r="T596" s="31">
        <f t="shared" si="1799"/>
        <v>2196.5999999999999</v>
      </c>
      <c r="U596" s="31">
        <f t="shared" ref="U596:U611" si="1839">U597</f>
        <v>0</v>
      </c>
      <c r="V596" s="31">
        <f t="shared" ref="V596:V611" si="1840">V597</f>
        <v>0</v>
      </c>
      <c r="W596" s="31">
        <f t="shared" ref="W596:W611" si="1841">W597</f>
        <v>0</v>
      </c>
      <c r="X596" s="31">
        <f t="shared" si="1800"/>
        <v>2196.5999999999999</v>
      </c>
      <c r="Y596" s="31">
        <f t="shared" si="1801"/>
        <v>2196.5999999999999</v>
      </c>
      <c r="Z596" s="31">
        <f t="shared" si="1802"/>
        <v>2196.5999999999999</v>
      </c>
      <c r="AA596" s="31">
        <f t="shared" ref="AA596:AA611" si="1842">AA597</f>
        <v>0</v>
      </c>
      <c r="AB596" s="31">
        <f t="shared" ref="AB596:AB611" si="1843">AB597</f>
        <v>0</v>
      </c>
      <c r="AC596" s="31">
        <f t="shared" ref="AC596:AC611" si="1844">AC597</f>
        <v>0</v>
      </c>
      <c r="AD596" s="31">
        <f t="shared" si="1803"/>
        <v>2196.5999999999999</v>
      </c>
      <c r="AE596" s="31">
        <f t="shared" si="1804"/>
        <v>2196.5999999999999</v>
      </c>
      <c r="AF596" s="31">
        <f t="shared" si="1805"/>
        <v>2196.5999999999999</v>
      </c>
      <c r="AG596" s="31">
        <f t="shared" ref="AG596:AG611" si="1845">AG597</f>
        <v>0</v>
      </c>
      <c r="AH596" s="31">
        <f t="shared" ref="AH596:AH611" si="1846">AH597</f>
        <v>0</v>
      </c>
      <c r="AI596" s="31">
        <f t="shared" ref="AI596:AI611" si="1847">AI597</f>
        <v>0</v>
      </c>
      <c r="AJ596" s="31">
        <f t="shared" si="1806"/>
        <v>2196.5999999999999</v>
      </c>
      <c r="AK596" s="31">
        <f t="shared" si="1807"/>
        <v>2196.5999999999999</v>
      </c>
      <c r="AL596" s="31">
        <f t="shared" si="1808"/>
        <v>2196.5999999999999</v>
      </c>
      <c r="AM596" s="31">
        <f t="shared" ref="AM596:AM611" si="1848">AM597</f>
        <v>75</v>
      </c>
      <c r="AN596" s="31">
        <f t="shared" ref="AN596:AN611" si="1849">AN597</f>
        <v>0</v>
      </c>
      <c r="AO596" s="31">
        <f t="shared" ref="AO596:AO611" si="1850">AO597</f>
        <v>0</v>
      </c>
      <c r="AP596" s="31">
        <f t="shared" si="1809"/>
        <v>2271.5999999999999</v>
      </c>
      <c r="AQ596" s="31">
        <f t="shared" si="1810"/>
        <v>2196.5999999999999</v>
      </c>
      <c r="AR596" s="31">
        <f t="shared" si="1811"/>
        <v>2196.5999999999999</v>
      </c>
      <c r="AS596" s="31">
        <f t="shared" ref="AS596:AS611" si="1851">AS597</f>
        <v>0</v>
      </c>
      <c r="AT596" s="31">
        <f t="shared" ref="AT596:AT611" si="1852">AT597</f>
        <v>0</v>
      </c>
      <c r="AU596" s="31">
        <f t="shared" ref="AU596:AU611" si="1853">AU597</f>
        <v>0</v>
      </c>
      <c r="AV596" s="31">
        <f t="shared" si="1812"/>
        <v>2271.5999999999999</v>
      </c>
      <c r="AW596" s="31">
        <f t="shared" si="1813"/>
        <v>2196.5999999999999</v>
      </c>
      <c r="AX596" s="31">
        <f t="shared" si="1814"/>
        <v>2196.5999999999999</v>
      </c>
      <c r="AY596" s="31">
        <f t="shared" ref="AY596:AY597" si="1854">AY597</f>
        <v>4536.6399999999994</v>
      </c>
      <c r="AZ596" s="31">
        <f t="shared" ref="AZ596:AZ611" si="1855">AZ597</f>
        <v>0</v>
      </c>
      <c r="BA596" s="31">
        <f t="shared" ref="BA596:BA611" si="1856">BA597</f>
        <v>0</v>
      </c>
      <c r="BB596" s="31">
        <f t="shared" si="1815"/>
        <v>6808.2399999999998</v>
      </c>
      <c r="BC596" s="31">
        <f t="shared" si="1816"/>
        <v>2196.5999999999999</v>
      </c>
      <c r="BD596" s="31">
        <f t="shared" si="1817"/>
        <v>2196.5999999999999</v>
      </c>
      <c r="BE596" s="31">
        <f t="shared" ref="BE596:BE611" si="1857">BE597</f>
        <v>-4745.3999999999996</v>
      </c>
      <c r="BF596" s="31">
        <f t="shared" ref="BF596:BF611" si="1858">BF597</f>
        <v>0</v>
      </c>
      <c r="BG596" s="31">
        <f t="shared" ref="BG596:BG611" si="1859">BG597</f>
        <v>0</v>
      </c>
      <c r="BH596" s="31">
        <f t="shared" si="1818"/>
        <v>2062.8400000000001</v>
      </c>
      <c r="BI596" s="31">
        <f t="shared" si="1819"/>
        <v>2196.5999999999999</v>
      </c>
      <c r="BJ596" s="31">
        <f t="shared" si="1820"/>
        <v>2196.5999999999999</v>
      </c>
      <c r="BK596" s="31">
        <f t="shared" ref="BK596:BK611" si="1860">BK597</f>
        <v>324.60000000000002</v>
      </c>
      <c r="BL596" s="31">
        <f t="shared" ref="BL596:BL611" si="1861">BL597</f>
        <v>0</v>
      </c>
      <c r="BM596" s="31">
        <f t="shared" ref="BM596:BM611" si="1862">BM597</f>
        <v>0</v>
      </c>
      <c r="BN596" s="31">
        <f t="shared" si="1821"/>
        <v>2387.4400000000001</v>
      </c>
      <c r="BO596" s="31">
        <f t="shared" si="1822"/>
        <v>2196.5999999999999</v>
      </c>
      <c r="BP596" s="31">
        <f t="shared" si="1823"/>
        <v>2196.5999999999999</v>
      </c>
      <c r="BQ596" s="31">
        <f t="shared" ref="BQ596:BQ611" si="1863">BQ597</f>
        <v>0</v>
      </c>
      <c r="BR596" s="31">
        <f t="shared" ref="BR596:BR611" si="1864">BR597</f>
        <v>0</v>
      </c>
      <c r="BS596" s="31">
        <f t="shared" si="1824"/>
        <v>2387.4400000000001</v>
      </c>
      <c r="BT596" s="31">
        <f t="shared" si="1825"/>
        <v>2196.5999999999999</v>
      </c>
      <c r="BU596" s="31">
        <f t="shared" si="1826"/>
        <v>2196.5999999999999</v>
      </c>
      <c r="BV596" s="31">
        <f t="shared" ref="BV596:BV611" si="1865">BV597</f>
        <v>0</v>
      </c>
      <c r="BW596" s="31">
        <f t="shared" ref="BW596:BW611" si="1866">BW597</f>
        <v>0</v>
      </c>
      <c r="BX596" s="31">
        <f t="shared" si="1827"/>
        <v>2387.4400000000001</v>
      </c>
      <c r="BY596" s="31">
        <f t="shared" si="1828"/>
        <v>2196.5999999999999</v>
      </c>
      <c r="BZ596" s="31">
        <f t="shared" si="1829"/>
        <v>2196.5999999999999</v>
      </c>
      <c r="CA596" s="31">
        <f t="shared" ref="CA596:CA611" si="1867">CA597</f>
        <v>0</v>
      </c>
      <c r="CB596" s="31">
        <f t="shared" ref="CB596:CB611" si="1868">CB597</f>
        <v>0</v>
      </c>
      <c r="CC596" s="31">
        <f t="shared" ref="CC596:CC611" si="1869">CC597</f>
        <v>0</v>
      </c>
      <c r="CD596" s="31">
        <f t="shared" si="1665"/>
        <v>2387.4400000000001</v>
      </c>
      <c r="CE596" s="31">
        <f t="shared" si="1666"/>
        <v>2196.5999999999999</v>
      </c>
      <c r="CF596" s="31">
        <f t="shared" si="1667"/>
        <v>2196.5999999999999</v>
      </c>
      <c r="CG596" s="31">
        <f t="shared" ref="CG596:CG611" si="1870">CG597</f>
        <v>0</v>
      </c>
      <c r="CH596" s="24"/>
      <c r="CI596" s="40"/>
      <c r="CM596" s="1" t="s">
        <v>29</v>
      </c>
    </row>
    <row r="597" ht="43.75">
      <c r="A597" s="16" t="s">
        <v>375</v>
      </c>
      <c r="B597" s="17">
        <v>240</v>
      </c>
      <c r="C597" s="16"/>
      <c r="D597" s="16"/>
      <c r="E597" s="39" t="s">
        <v>41</v>
      </c>
      <c r="F597" s="31">
        <f t="shared" si="1830"/>
        <v>2196.5999999999999</v>
      </c>
      <c r="G597" s="31">
        <f t="shared" si="1831"/>
        <v>2196.5999999999999</v>
      </c>
      <c r="H597" s="31">
        <f t="shared" si="1832"/>
        <v>2196.5999999999999</v>
      </c>
      <c r="I597" s="31">
        <f t="shared" si="1833"/>
        <v>0</v>
      </c>
      <c r="J597" s="31">
        <f t="shared" si="1834"/>
        <v>0</v>
      </c>
      <c r="K597" s="31">
        <f t="shared" si="1835"/>
        <v>0</v>
      </c>
      <c r="L597" s="31">
        <f t="shared" si="1794"/>
        <v>2196.5999999999999</v>
      </c>
      <c r="M597" s="31">
        <f t="shared" si="1795"/>
        <v>2196.5999999999999</v>
      </c>
      <c r="N597" s="31">
        <f t="shared" si="1796"/>
        <v>2196.5999999999999</v>
      </c>
      <c r="O597" s="31">
        <f t="shared" si="1836"/>
        <v>0</v>
      </c>
      <c r="P597" s="31">
        <f t="shared" si="1837"/>
        <v>0</v>
      </c>
      <c r="Q597" s="31">
        <f t="shared" si="1838"/>
        <v>0</v>
      </c>
      <c r="R597" s="31">
        <f t="shared" si="1797"/>
        <v>2196.5999999999999</v>
      </c>
      <c r="S597" s="31">
        <f t="shared" si="1798"/>
        <v>2196.5999999999999</v>
      </c>
      <c r="T597" s="31">
        <f t="shared" si="1799"/>
        <v>2196.5999999999999</v>
      </c>
      <c r="U597" s="31">
        <f t="shared" si="1839"/>
        <v>0</v>
      </c>
      <c r="V597" s="31">
        <f t="shared" si="1840"/>
        <v>0</v>
      </c>
      <c r="W597" s="31">
        <f t="shared" si="1841"/>
        <v>0</v>
      </c>
      <c r="X597" s="31">
        <f t="shared" si="1800"/>
        <v>2196.5999999999999</v>
      </c>
      <c r="Y597" s="31">
        <f t="shared" si="1801"/>
        <v>2196.5999999999999</v>
      </c>
      <c r="Z597" s="31">
        <f t="shared" si="1802"/>
        <v>2196.5999999999999</v>
      </c>
      <c r="AA597" s="31">
        <f t="shared" si="1842"/>
        <v>0</v>
      </c>
      <c r="AB597" s="31">
        <f t="shared" si="1843"/>
        <v>0</v>
      </c>
      <c r="AC597" s="31">
        <f t="shared" si="1844"/>
        <v>0</v>
      </c>
      <c r="AD597" s="31">
        <f t="shared" si="1803"/>
        <v>2196.5999999999999</v>
      </c>
      <c r="AE597" s="31">
        <f t="shared" si="1804"/>
        <v>2196.5999999999999</v>
      </c>
      <c r="AF597" s="31">
        <f t="shared" si="1805"/>
        <v>2196.5999999999999</v>
      </c>
      <c r="AG597" s="31">
        <f t="shared" si="1845"/>
        <v>0</v>
      </c>
      <c r="AH597" s="31">
        <f t="shared" si="1846"/>
        <v>0</v>
      </c>
      <c r="AI597" s="31">
        <f t="shared" si="1847"/>
        <v>0</v>
      </c>
      <c r="AJ597" s="31">
        <f t="shared" si="1806"/>
        <v>2196.5999999999999</v>
      </c>
      <c r="AK597" s="31">
        <f t="shared" si="1807"/>
        <v>2196.5999999999999</v>
      </c>
      <c r="AL597" s="31">
        <f t="shared" si="1808"/>
        <v>2196.5999999999999</v>
      </c>
      <c r="AM597" s="31">
        <f t="shared" si="1848"/>
        <v>75</v>
      </c>
      <c r="AN597" s="31">
        <f t="shared" si="1849"/>
        <v>0</v>
      </c>
      <c r="AO597" s="31">
        <f t="shared" si="1850"/>
        <v>0</v>
      </c>
      <c r="AP597" s="31">
        <f t="shared" si="1809"/>
        <v>2271.5999999999999</v>
      </c>
      <c r="AQ597" s="31">
        <f t="shared" si="1810"/>
        <v>2196.5999999999999</v>
      </c>
      <c r="AR597" s="31">
        <f t="shared" si="1811"/>
        <v>2196.5999999999999</v>
      </c>
      <c r="AS597" s="31">
        <f t="shared" si="1851"/>
        <v>0</v>
      </c>
      <c r="AT597" s="31">
        <f t="shared" si="1852"/>
        <v>0</v>
      </c>
      <c r="AU597" s="31">
        <f t="shared" si="1853"/>
        <v>0</v>
      </c>
      <c r="AV597" s="31">
        <f t="shared" si="1812"/>
        <v>2271.5999999999999</v>
      </c>
      <c r="AW597" s="31">
        <f t="shared" si="1813"/>
        <v>2196.5999999999999</v>
      </c>
      <c r="AX597" s="31">
        <f t="shared" si="1814"/>
        <v>2196.5999999999999</v>
      </c>
      <c r="AY597" s="31">
        <f t="shared" si="1854"/>
        <v>4536.6399999999994</v>
      </c>
      <c r="AZ597" s="31">
        <f t="shared" si="1855"/>
        <v>0</v>
      </c>
      <c r="BA597" s="31">
        <f t="shared" si="1856"/>
        <v>0</v>
      </c>
      <c r="BB597" s="31">
        <f t="shared" si="1815"/>
        <v>6808.2399999999998</v>
      </c>
      <c r="BC597" s="31">
        <f t="shared" si="1816"/>
        <v>2196.5999999999999</v>
      </c>
      <c r="BD597" s="31">
        <f t="shared" si="1817"/>
        <v>2196.5999999999999</v>
      </c>
      <c r="BE597" s="31">
        <f t="shared" si="1857"/>
        <v>-4745.3999999999996</v>
      </c>
      <c r="BF597" s="31">
        <f t="shared" si="1858"/>
        <v>0</v>
      </c>
      <c r="BG597" s="31">
        <f t="shared" si="1859"/>
        <v>0</v>
      </c>
      <c r="BH597" s="31">
        <f t="shared" si="1818"/>
        <v>2062.8400000000001</v>
      </c>
      <c r="BI597" s="31">
        <f t="shared" si="1819"/>
        <v>2196.5999999999999</v>
      </c>
      <c r="BJ597" s="31">
        <f t="shared" si="1820"/>
        <v>2196.5999999999999</v>
      </c>
      <c r="BK597" s="31">
        <f t="shared" si="1860"/>
        <v>324.60000000000002</v>
      </c>
      <c r="BL597" s="31">
        <f t="shared" si="1861"/>
        <v>0</v>
      </c>
      <c r="BM597" s="31">
        <f t="shared" si="1862"/>
        <v>0</v>
      </c>
      <c r="BN597" s="31">
        <f t="shared" si="1821"/>
        <v>2387.4400000000001</v>
      </c>
      <c r="BO597" s="31">
        <f t="shared" si="1822"/>
        <v>2196.5999999999999</v>
      </c>
      <c r="BP597" s="31">
        <f t="shared" si="1823"/>
        <v>2196.5999999999999</v>
      </c>
      <c r="BQ597" s="31">
        <f t="shared" si="1863"/>
        <v>0</v>
      </c>
      <c r="BR597" s="31">
        <f t="shared" si="1864"/>
        <v>0</v>
      </c>
      <c r="BS597" s="31">
        <f t="shared" si="1824"/>
        <v>2387.4400000000001</v>
      </c>
      <c r="BT597" s="31">
        <f t="shared" si="1825"/>
        <v>2196.5999999999999</v>
      </c>
      <c r="BU597" s="31">
        <f t="shared" si="1826"/>
        <v>2196.5999999999999</v>
      </c>
      <c r="BV597" s="31">
        <f t="shared" si="1865"/>
        <v>0</v>
      </c>
      <c r="BW597" s="31">
        <f t="shared" si="1866"/>
        <v>0</v>
      </c>
      <c r="BX597" s="31">
        <f t="shared" si="1827"/>
        <v>2387.4400000000001</v>
      </c>
      <c r="BY597" s="31">
        <f t="shared" si="1828"/>
        <v>2196.5999999999999</v>
      </c>
      <c r="BZ597" s="31">
        <f t="shared" si="1829"/>
        <v>2196.5999999999999</v>
      </c>
      <c r="CA597" s="31">
        <f t="shared" si="1867"/>
        <v>0</v>
      </c>
      <c r="CB597" s="31">
        <f t="shared" si="1868"/>
        <v>0</v>
      </c>
      <c r="CC597" s="31">
        <f t="shared" si="1869"/>
        <v>0</v>
      </c>
      <c r="CD597" s="31">
        <f t="shared" si="1665"/>
        <v>2387.4400000000001</v>
      </c>
      <c r="CE597" s="31">
        <f t="shared" si="1666"/>
        <v>2196.5999999999999</v>
      </c>
      <c r="CF597" s="31">
        <f t="shared" si="1667"/>
        <v>2196.5999999999999</v>
      </c>
      <c r="CG597" s="31">
        <f t="shared" si="1870"/>
        <v>0</v>
      </c>
      <c r="CH597" s="24"/>
      <c r="CI597" s="40"/>
      <c r="CN597" s="1" t="s">
        <v>30</v>
      </c>
    </row>
    <row r="598" ht="15.9">
      <c r="A598" s="16" t="s">
        <v>375</v>
      </c>
      <c r="B598" s="17">
        <v>240</v>
      </c>
      <c r="C598" s="16" t="s">
        <v>134</v>
      </c>
      <c r="D598" s="16" t="s">
        <v>354</v>
      </c>
      <c r="E598" s="39" t="s">
        <v>355</v>
      </c>
      <c r="F598" s="31">
        <v>2196.5999999999999</v>
      </c>
      <c r="G598" s="31">
        <v>2196.5999999999999</v>
      </c>
      <c r="H598" s="31">
        <v>2196.5999999999999</v>
      </c>
      <c r="I598" s="31"/>
      <c r="J598" s="31"/>
      <c r="K598" s="31"/>
      <c r="L598" s="31">
        <f t="shared" si="1794"/>
        <v>2196.5999999999999</v>
      </c>
      <c r="M598" s="31">
        <f t="shared" si="1795"/>
        <v>2196.5999999999999</v>
      </c>
      <c r="N598" s="31">
        <f t="shared" si="1796"/>
        <v>2196.5999999999999</v>
      </c>
      <c r="O598" s="31"/>
      <c r="P598" s="31"/>
      <c r="Q598" s="31"/>
      <c r="R598" s="31">
        <f t="shared" si="1797"/>
        <v>2196.5999999999999</v>
      </c>
      <c r="S598" s="31">
        <f t="shared" si="1798"/>
        <v>2196.5999999999999</v>
      </c>
      <c r="T598" s="31">
        <f t="shared" si="1799"/>
        <v>2196.5999999999999</v>
      </c>
      <c r="U598" s="31"/>
      <c r="V598" s="31"/>
      <c r="W598" s="31"/>
      <c r="X598" s="31">
        <f t="shared" si="1800"/>
        <v>2196.5999999999999</v>
      </c>
      <c r="Y598" s="31">
        <f t="shared" si="1801"/>
        <v>2196.5999999999999</v>
      </c>
      <c r="Z598" s="31">
        <f t="shared" si="1802"/>
        <v>2196.5999999999999</v>
      </c>
      <c r="AA598" s="31"/>
      <c r="AB598" s="31"/>
      <c r="AC598" s="31"/>
      <c r="AD598" s="31">
        <f t="shared" si="1803"/>
        <v>2196.5999999999999</v>
      </c>
      <c r="AE598" s="31">
        <f t="shared" si="1804"/>
        <v>2196.5999999999999</v>
      </c>
      <c r="AF598" s="31">
        <f t="shared" si="1805"/>
        <v>2196.5999999999999</v>
      </c>
      <c r="AG598" s="31"/>
      <c r="AH598" s="31"/>
      <c r="AI598" s="31"/>
      <c r="AJ598" s="31">
        <f t="shared" si="1806"/>
        <v>2196.5999999999999</v>
      </c>
      <c r="AK598" s="31">
        <f t="shared" si="1807"/>
        <v>2196.5999999999999</v>
      </c>
      <c r="AL598" s="31">
        <f t="shared" si="1808"/>
        <v>2196.5999999999999</v>
      </c>
      <c r="AM598" s="31">
        <v>75</v>
      </c>
      <c r="AN598" s="31"/>
      <c r="AO598" s="31"/>
      <c r="AP598" s="31">
        <f t="shared" si="1809"/>
        <v>2271.5999999999999</v>
      </c>
      <c r="AQ598" s="31">
        <f t="shared" si="1810"/>
        <v>2196.5999999999999</v>
      </c>
      <c r="AR598" s="31">
        <f t="shared" si="1811"/>
        <v>2196.5999999999999</v>
      </c>
      <c r="AS598" s="31"/>
      <c r="AT598" s="31"/>
      <c r="AU598" s="31"/>
      <c r="AV598" s="31">
        <f t="shared" si="1812"/>
        <v>2271.5999999999999</v>
      </c>
      <c r="AW598" s="31">
        <f t="shared" si="1813"/>
        <v>2196.5999999999999</v>
      </c>
      <c r="AX598" s="31">
        <f t="shared" si="1814"/>
        <v>2196.5999999999999</v>
      </c>
      <c r="AY598" s="31">
        <f>-208.76+4745.4</f>
        <v>4536.6399999999994</v>
      </c>
      <c r="AZ598" s="31"/>
      <c r="BA598" s="31"/>
      <c r="BB598" s="31">
        <f t="shared" si="1815"/>
        <v>6808.2399999999998</v>
      </c>
      <c r="BC598" s="31">
        <f t="shared" si="1816"/>
        <v>2196.5999999999999</v>
      </c>
      <c r="BD598" s="31">
        <f t="shared" si="1817"/>
        <v>2196.5999999999999</v>
      </c>
      <c r="BE598" s="31">
        <v>-4745.3999999999996</v>
      </c>
      <c r="BF598" s="31"/>
      <c r="BG598" s="31"/>
      <c r="BH598" s="31">
        <f t="shared" si="1818"/>
        <v>2062.8400000000001</v>
      </c>
      <c r="BI598" s="31">
        <f t="shared" si="1819"/>
        <v>2196.5999999999999</v>
      </c>
      <c r="BJ598" s="31">
        <f t="shared" si="1820"/>
        <v>2196.5999999999999</v>
      </c>
      <c r="BK598" s="31">
        <v>324.60000000000002</v>
      </c>
      <c r="BL598" s="31"/>
      <c r="BM598" s="31"/>
      <c r="BN598" s="31">
        <f t="shared" si="1821"/>
        <v>2387.4400000000001</v>
      </c>
      <c r="BO598" s="31">
        <f t="shared" si="1822"/>
        <v>2196.5999999999999</v>
      </c>
      <c r="BP598" s="31">
        <f t="shared" si="1823"/>
        <v>2196.5999999999999</v>
      </c>
      <c r="BQ598" s="31"/>
      <c r="BR598" s="31"/>
      <c r="BS598" s="31">
        <f t="shared" si="1824"/>
        <v>2387.4400000000001</v>
      </c>
      <c r="BT598" s="31">
        <f t="shared" si="1825"/>
        <v>2196.5999999999999</v>
      </c>
      <c r="BU598" s="31">
        <f t="shared" si="1826"/>
        <v>2196.5999999999999</v>
      </c>
      <c r="BV598" s="31"/>
      <c r="BW598" s="31"/>
      <c r="BX598" s="31">
        <f t="shared" si="1827"/>
        <v>2387.4400000000001</v>
      </c>
      <c r="BY598" s="31">
        <f t="shared" si="1828"/>
        <v>2196.5999999999999</v>
      </c>
      <c r="BZ598" s="31">
        <f t="shared" si="1829"/>
        <v>2196.5999999999999</v>
      </c>
      <c r="CA598" s="31"/>
      <c r="CB598" s="31"/>
      <c r="CC598" s="31"/>
      <c r="CD598" s="31">
        <f t="shared" si="1665"/>
        <v>2387.4400000000001</v>
      </c>
      <c r="CE598" s="31">
        <f t="shared" si="1666"/>
        <v>2196.5999999999999</v>
      </c>
      <c r="CF598" s="31">
        <f t="shared" si="1667"/>
        <v>2196.5999999999999</v>
      </c>
      <c r="CG598" s="31"/>
      <c r="CH598" s="24"/>
      <c r="CI598" s="40"/>
    </row>
    <row r="599" ht="43.75">
      <c r="A599" s="16" t="s">
        <v>375</v>
      </c>
      <c r="B599" s="17">
        <v>600</v>
      </c>
      <c r="C599" s="16"/>
      <c r="D599" s="16"/>
      <c r="E599" s="39" t="s">
        <v>45</v>
      </c>
      <c r="F599" s="31">
        <f t="shared" si="1830"/>
        <v>1247.2</v>
      </c>
      <c r="G599" s="31">
        <f t="shared" si="1831"/>
        <v>1247.2</v>
      </c>
      <c r="H599" s="31">
        <f t="shared" si="1832"/>
        <v>1247.2</v>
      </c>
      <c r="I599" s="31">
        <f t="shared" si="1833"/>
        <v>0</v>
      </c>
      <c r="J599" s="31">
        <f t="shared" si="1834"/>
        <v>0</v>
      </c>
      <c r="K599" s="31">
        <f t="shared" si="1835"/>
        <v>0</v>
      </c>
      <c r="L599" s="31">
        <f t="shared" si="1794"/>
        <v>1247.2</v>
      </c>
      <c r="M599" s="31">
        <f t="shared" si="1795"/>
        <v>1247.2</v>
      </c>
      <c r="N599" s="31">
        <f t="shared" si="1796"/>
        <v>1247.2</v>
      </c>
      <c r="O599" s="31">
        <f t="shared" si="1836"/>
        <v>0</v>
      </c>
      <c r="P599" s="31">
        <f t="shared" si="1837"/>
        <v>0</v>
      </c>
      <c r="Q599" s="31">
        <f t="shared" si="1838"/>
        <v>0</v>
      </c>
      <c r="R599" s="31">
        <f t="shared" si="1797"/>
        <v>1247.2</v>
      </c>
      <c r="S599" s="31">
        <f t="shared" si="1798"/>
        <v>1247.2</v>
      </c>
      <c r="T599" s="31">
        <f t="shared" si="1799"/>
        <v>1247.2</v>
      </c>
      <c r="U599" s="31">
        <f t="shared" si="1839"/>
        <v>0</v>
      </c>
      <c r="V599" s="31">
        <f t="shared" si="1840"/>
        <v>0</v>
      </c>
      <c r="W599" s="31">
        <f t="shared" si="1841"/>
        <v>0</v>
      </c>
      <c r="X599" s="31">
        <f t="shared" si="1800"/>
        <v>1247.2</v>
      </c>
      <c r="Y599" s="31">
        <f t="shared" si="1801"/>
        <v>1247.2</v>
      </c>
      <c r="Z599" s="31">
        <f t="shared" si="1802"/>
        <v>1247.2</v>
      </c>
      <c r="AA599" s="31">
        <f t="shared" si="1842"/>
        <v>0</v>
      </c>
      <c r="AB599" s="31">
        <f t="shared" si="1843"/>
        <v>0</v>
      </c>
      <c r="AC599" s="31">
        <f t="shared" si="1844"/>
        <v>0</v>
      </c>
      <c r="AD599" s="31">
        <f t="shared" si="1803"/>
        <v>1247.2</v>
      </c>
      <c r="AE599" s="31">
        <f t="shared" si="1804"/>
        <v>1247.2</v>
      </c>
      <c r="AF599" s="31">
        <f t="shared" si="1805"/>
        <v>1247.2</v>
      </c>
      <c r="AG599" s="31">
        <f t="shared" si="1845"/>
        <v>0</v>
      </c>
      <c r="AH599" s="31">
        <f t="shared" si="1846"/>
        <v>0</v>
      </c>
      <c r="AI599" s="31">
        <f t="shared" si="1847"/>
        <v>0</v>
      </c>
      <c r="AJ599" s="31">
        <f t="shared" si="1806"/>
        <v>1247.2</v>
      </c>
      <c r="AK599" s="31">
        <f t="shared" si="1807"/>
        <v>1247.2</v>
      </c>
      <c r="AL599" s="31">
        <f t="shared" si="1808"/>
        <v>1247.2</v>
      </c>
      <c r="AM599" s="31">
        <f t="shared" si="1848"/>
        <v>0</v>
      </c>
      <c r="AN599" s="31">
        <f t="shared" si="1849"/>
        <v>0</v>
      </c>
      <c r="AO599" s="31">
        <f t="shared" si="1850"/>
        <v>0</v>
      </c>
      <c r="AP599" s="31">
        <f t="shared" si="1809"/>
        <v>1247.2</v>
      </c>
      <c r="AQ599" s="31">
        <f t="shared" si="1810"/>
        <v>1247.2</v>
      </c>
      <c r="AR599" s="31">
        <f t="shared" si="1811"/>
        <v>1247.2</v>
      </c>
      <c r="AS599" s="31">
        <f t="shared" si="1851"/>
        <v>0</v>
      </c>
      <c r="AT599" s="31">
        <f t="shared" si="1852"/>
        <v>0</v>
      </c>
      <c r="AU599" s="31">
        <f t="shared" si="1853"/>
        <v>0</v>
      </c>
      <c r="AV599" s="31">
        <f t="shared" si="1812"/>
        <v>1247.2</v>
      </c>
      <c r="AW599" s="31">
        <f t="shared" si="1813"/>
        <v>1247.2</v>
      </c>
      <c r="AX599" s="31">
        <f t="shared" si="1814"/>
        <v>1247.2</v>
      </c>
      <c r="AY599" s="31">
        <f t="shared" ref="AY599:AY611" si="1871">AY600</f>
        <v>0</v>
      </c>
      <c r="AZ599" s="31">
        <f t="shared" si="1855"/>
        <v>0</v>
      </c>
      <c r="BA599" s="31">
        <f t="shared" si="1856"/>
        <v>0</v>
      </c>
      <c r="BB599" s="31">
        <f t="shared" si="1815"/>
        <v>1247.2</v>
      </c>
      <c r="BC599" s="31">
        <f t="shared" si="1816"/>
        <v>1247.2</v>
      </c>
      <c r="BD599" s="31">
        <f t="shared" si="1817"/>
        <v>1247.2</v>
      </c>
      <c r="BE599" s="31">
        <f t="shared" si="1857"/>
        <v>0</v>
      </c>
      <c r="BF599" s="31">
        <f t="shared" si="1858"/>
        <v>0</v>
      </c>
      <c r="BG599" s="31">
        <f t="shared" si="1859"/>
        <v>0</v>
      </c>
      <c r="BH599" s="31">
        <f t="shared" si="1818"/>
        <v>1247.2</v>
      </c>
      <c r="BI599" s="31">
        <f t="shared" si="1819"/>
        <v>1247.2</v>
      </c>
      <c r="BJ599" s="31">
        <f t="shared" si="1820"/>
        <v>1247.2</v>
      </c>
      <c r="BK599" s="31">
        <f t="shared" si="1860"/>
        <v>0</v>
      </c>
      <c r="BL599" s="31">
        <f t="shared" si="1861"/>
        <v>0</v>
      </c>
      <c r="BM599" s="31">
        <f t="shared" si="1862"/>
        <v>0</v>
      </c>
      <c r="BN599" s="31">
        <f t="shared" si="1821"/>
        <v>1247.2</v>
      </c>
      <c r="BO599" s="31">
        <f t="shared" si="1822"/>
        <v>1247.2</v>
      </c>
      <c r="BP599" s="31">
        <f t="shared" si="1823"/>
        <v>1247.2</v>
      </c>
      <c r="BQ599" s="31">
        <f t="shared" si="1863"/>
        <v>0</v>
      </c>
      <c r="BR599" s="31">
        <f t="shared" si="1864"/>
        <v>0</v>
      </c>
      <c r="BS599" s="31">
        <f t="shared" si="1824"/>
        <v>1247.2</v>
      </c>
      <c r="BT599" s="31">
        <f t="shared" si="1825"/>
        <v>1247.2</v>
      </c>
      <c r="BU599" s="31">
        <f t="shared" si="1826"/>
        <v>1247.2</v>
      </c>
      <c r="BV599" s="31">
        <f t="shared" si="1865"/>
        <v>0</v>
      </c>
      <c r="BW599" s="31">
        <f t="shared" si="1866"/>
        <v>0</v>
      </c>
      <c r="BX599" s="31">
        <f t="shared" si="1827"/>
        <v>1247.2</v>
      </c>
      <c r="BY599" s="31">
        <f t="shared" si="1828"/>
        <v>1247.2</v>
      </c>
      <c r="BZ599" s="31">
        <f t="shared" si="1829"/>
        <v>1247.2</v>
      </c>
      <c r="CA599" s="31">
        <f t="shared" si="1867"/>
        <v>0</v>
      </c>
      <c r="CB599" s="31">
        <f t="shared" si="1868"/>
        <v>0</v>
      </c>
      <c r="CC599" s="31">
        <f t="shared" si="1869"/>
        <v>0</v>
      </c>
      <c r="CD599" s="31">
        <f t="shared" si="1665"/>
        <v>1247.2</v>
      </c>
      <c r="CE599" s="31">
        <f t="shared" si="1666"/>
        <v>1247.2</v>
      </c>
      <c r="CF599" s="31">
        <f t="shared" si="1667"/>
        <v>1247.2</v>
      </c>
      <c r="CG599" s="31">
        <f t="shared" si="1870"/>
        <v>0</v>
      </c>
      <c r="CH599" s="24"/>
      <c r="CI599" s="40"/>
      <c r="CM599" s="1" t="s">
        <v>29</v>
      </c>
    </row>
    <row r="600" ht="15">
      <c r="A600" s="16" t="s">
        <v>375</v>
      </c>
      <c r="B600" s="17">
        <v>610</v>
      </c>
      <c r="C600" s="16"/>
      <c r="D600" s="16"/>
      <c r="E600" s="39" t="s">
        <v>104</v>
      </c>
      <c r="F600" s="31">
        <f t="shared" si="1830"/>
        <v>1247.2</v>
      </c>
      <c r="G600" s="31">
        <f t="shared" si="1831"/>
        <v>1247.2</v>
      </c>
      <c r="H600" s="31">
        <f t="shared" si="1832"/>
        <v>1247.2</v>
      </c>
      <c r="I600" s="31">
        <f t="shared" si="1833"/>
        <v>0</v>
      </c>
      <c r="J600" s="31">
        <f t="shared" si="1834"/>
        <v>0</v>
      </c>
      <c r="K600" s="31">
        <f t="shared" si="1835"/>
        <v>0</v>
      </c>
      <c r="L600" s="31">
        <f t="shared" si="1794"/>
        <v>1247.2</v>
      </c>
      <c r="M600" s="31">
        <f t="shared" si="1795"/>
        <v>1247.2</v>
      </c>
      <c r="N600" s="31">
        <f t="shared" si="1796"/>
        <v>1247.2</v>
      </c>
      <c r="O600" s="31">
        <f t="shared" si="1836"/>
        <v>0</v>
      </c>
      <c r="P600" s="31">
        <f t="shared" si="1837"/>
        <v>0</v>
      </c>
      <c r="Q600" s="31">
        <f t="shared" si="1838"/>
        <v>0</v>
      </c>
      <c r="R600" s="31">
        <f t="shared" si="1797"/>
        <v>1247.2</v>
      </c>
      <c r="S600" s="31">
        <f t="shared" si="1798"/>
        <v>1247.2</v>
      </c>
      <c r="T600" s="31">
        <f t="shared" si="1799"/>
        <v>1247.2</v>
      </c>
      <c r="U600" s="31">
        <f t="shared" si="1839"/>
        <v>0</v>
      </c>
      <c r="V600" s="31">
        <f t="shared" si="1840"/>
        <v>0</v>
      </c>
      <c r="W600" s="31">
        <f t="shared" si="1841"/>
        <v>0</v>
      </c>
      <c r="X600" s="31">
        <f t="shared" si="1800"/>
        <v>1247.2</v>
      </c>
      <c r="Y600" s="31">
        <f t="shared" si="1801"/>
        <v>1247.2</v>
      </c>
      <c r="Z600" s="31">
        <f t="shared" si="1802"/>
        <v>1247.2</v>
      </c>
      <c r="AA600" s="31">
        <f t="shared" si="1842"/>
        <v>0</v>
      </c>
      <c r="AB600" s="31">
        <f t="shared" si="1843"/>
        <v>0</v>
      </c>
      <c r="AC600" s="31">
        <f t="shared" si="1844"/>
        <v>0</v>
      </c>
      <c r="AD600" s="31">
        <f t="shared" si="1803"/>
        <v>1247.2</v>
      </c>
      <c r="AE600" s="31">
        <f t="shared" si="1804"/>
        <v>1247.2</v>
      </c>
      <c r="AF600" s="31">
        <f t="shared" si="1805"/>
        <v>1247.2</v>
      </c>
      <c r="AG600" s="31">
        <f t="shared" si="1845"/>
        <v>0</v>
      </c>
      <c r="AH600" s="31">
        <f t="shared" si="1846"/>
        <v>0</v>
      </c>
      <c r="AI600" s="31">
        <f t="shared" si="1847"/>
        <v>0</v>
      </c>
      <c r="AJ600" s="31">
        <f t="shared" si="1806"/>
        <v>1247.2</v>
      </c>
      <c r="AK600" s="31">
        <f t="shared" si="1807"/>
        <v>1247.2</v>
      </c>
      <c r="AL600" s="31">
        <f t="shared" si="1808"/>
        <v>1247.2</v>
      </c>
      <c r="AM600" s="31">
        <f t="shared" si="1848"/>
        <v>0</v>
      </c>
      <c r="AN600" s="31">
        <f t="shared" si="1849"/>
        <v>0</v>
      </c>
      <c r="AO600" s="31">
        <f t="shared" si="1850"/>
        <v>0</v>
      </c>
      <c r="AP600" s="31">
        <f t="shared" si="1809"/>
        <v>1247.2</v>
      </c>
      <c r="AQ600" s="31">
        <f t="shared" si="1810"/>
        <v>1247.2</v>
      </c>
      <c r="AR600" s="31">
        <f t="shared" si="1811"/>
        <v>1247.2</v>
      </c>
      <c r="AS600" s="31">
        <f t="shared" si="1851"/>
        <v>0</v>
      </c>
      <c r="AT600" s="31">
        <f t="shared" si="1852"/>
        <v>0</v>
      </c>
      <c r="AU600" s="31">
        <f t="shared" si="1853"/>
        <v>0</v>
      </c>
      <c r="AV600" s="31">
        <f t="shared" si="1812"/>
        <v>1247.2</v>
      </c>
      <c r="AW600" s="31">
        <f t="shared" si="1813"/>
        <v>1247.2</v>
      </c>
      <c r="AX600" s="31">
        <f t="shared" si="1814"/>
        <v>1247.2</v>
      </c>
      <c r="AY600" s="31">
        <f t="shared" si="1871"/>
        <v>0</v>
      </c>
      <c r="AZ600" s="31">
        <f t="shared" si="1855"/>
        <v>0</v>
      </c>
      <c r="BA600" s="31">
        <f t="shared" si="1856"/>
        <v>0</v>
      </c>
      <c r="BB600" s="31">
        <f t="shared" si="1815"/>
        <v>1247.2</v>
      </c>
      <c r="BC600" s="31">
        <f t="shared" si="1816"/>
        <v>1247.2</v>
      </c>
      <c r="BD600" s="31">
        <f t="shared" si="1817"/>
        <v>1247.2</v>
      </c>
      <c r="BE600" s="31">
        <f t="shared" si="1857"/>
        <v>0</v>
      </c>
      <c r="BF600" s="31">
        <f t="shared" si="1858"/>
        <v>0</v>
      </c>
      <c r="BG600" s="31">
        <f t="shared" si="1859"/>
        <v>0</v>
      </c>
      <c r="BH600" s="31">
        <f t="shared" si="1818"/>
        <v>1247.2</v>
      </c>
      <c r="BI600" s="31">
        <f t="shared" si="1819"/>
        <v>1247.2</v>
      </c>
      <c r="BJ600" s="31">
        <f t="shared" si="1820"/>
        <v>1247.2</v>
      </c>
      <c r="BK600" s="31">
        <f t="shared" si="1860"/>
        <v>0</v>
      </c>
      <c r="BL600" s="31">
        <f t="shared" si="1861"/>
        <v>0</v>
      </c>
      <c r="BM600" s="31">
        <f t="shared" si="1862"/>
        <v>0</v>
      </c>
      <c r="BN600" s="31">
        <f t="shared" si="1821"/>
        <v>1247.2</v>
      </c>
      <c r="BO600" s="31">
        <f t="shared" si="1822"/>
        <v>1247.2</v>
      </c>
      <c r="BP600" s="31">
        <f t="shared" si="1823"/>
        <v>1247.2</v>
      </c>
      <c r="BQ600" s="31">
        <f t="shared" si="1863"/>
        <v>0</v>
      </c>
      <c r="BR600" s="31">
        <f t="shared" si="1864"/>
        <v>0</v>
      </c>
      <c r="BS600" s="31">
        <f t="shared" si="1824"/>
        <v>1247.2</v>
      </c>
      <c r="BT600" s="31">
        <f t="shared" si="1825"/>
        <v>1247.2</v>
      </c>
      <c r="BU600" s="31">
        <f t="shared" si="1826"/>
        <v>1247.2</v>
      </c>
      <c r="BV600" s="31">
        <f t="shared" si="1865"/>
        <v>0</v>
      </c>
      <c r="BW600" s="31">
        <f t="shared" si="1866"/>
        <v>0</v>
      </c>
      <c r="BX600" s="31">
        <f t="shared" si="1827"/>
        <v>1247.2</v>
      </c>
      <c r="BY600" s="31">
        <f t="shared" si="1828"/>
        <v>1247.2</v>
      </c>
      <c r="BZ600" s="31">
        <f t="shared" si="1829"/>
        <v>1247.2</v>
      </c>
      <c r="CA600" s="31">
        <f t="shared" si="1867"/>
        <v>0</v>
      </c>
      <c r="CB600" s="31">
        <f t="shared" si="1868"/>
        <v>0</v>
      </c>
      <c r="CC600" s="31">
        <f t="shared" si="1869"/>
        <v>0</v>
      </c>
      <c r="CD600" s="31">
        <f t="shared" si="1665"/>
        <v>1247.2</v>
      </c>
      <c r="CE600" s="31">
        <f t="shared" si="1666"/>
        <v>1247.2</v>
      </c>
      <c r="CF600" s="31">
        <f t="shared" si="1667"/>
        <v>1247.2</v>
      </c>
      <c r="CG600" s="31">
        <f t="shared" si="1870"/>
        <v>0</v>
      </c>
      <c r="CH600" s="24"/>
      <c r="CI600" s="40"/>
      <c r="CN600" s="1" t="s">
        <v>30</v>
      </c>
    </row>
    <row r="601" ht="15">
      <c r="A601" s="16" t="s">
        <v>375</v>
      </c>
      <c r="B601" s="17">
        <v>610</v>
      </c>
      <c r="C601" s="16" t="s">
        <v>49</v>
      </c>
      <c r="D601" s="16" t="s">
        <v>42</v>
      </c>
      <c r="E601" s="39" t="s">
        <v>50</v>
      </c>
      <c r="F601" s="31">
        <v>1247.2</v>
      </c>
      <c r="G601" s="31">
        <v>1247.2</v>
      </c>
      <c r="H601" s="31">
        <v>1247.2</v>
      </c>
      <c r="I601" s="31"/>
      <c r="J601" s="31"/>
      <c r="K601" s="31"/>
      <c r="L601" s="31">
        <f t="shared" si="1794"/>
        <v>1247.2</v>
      </c>
      <c r="M601" s="31">
        <f t="shared" si="1795"/>
        <v>1247.2</v>
      </c>
      <c r="N601" s="31">
        <f t="shared" si="1796"/>
        <v>1247.2</v>
      </c>
      <c r="O601" s="31"/>
      <c r="P601" s="31"/>
      <c r="Q601" s="31"/>
      <c r="R601" s="31">
        <f t="shared" si="1797"/>
        <v>1247.2</v>
      </c>
      <c r="S601" s="31">
        <f t="shared" si="1798"/>
        <v>1247.2</v>
      </c>
      <c r="T601" s="31">
        <f t="shared" si="1799"/>
        <v>1247.2</v>
      </c>
      <c r="U601" s="31"/>
      <c r="V601" s="31"/>
      <c r="W601" s="31"/>
      <c r="X601" s="31">
        <f t="shared" si="1800"/>
        <v>1247.2</v>
      </c>
      <c r="Y601" s="31">
        <f t="shared" si="1801"/>
        <v>1247.2</v>
      </c>
      <c r="Z601" s="31">
        <f t="shared" si="1802"/>
        <v>1247.2</v>
      </c>
      <c r="AA601" s="31"/>
      <c r="AB601" s="31"/>
      <c r="AC601" s="31"/>
      <c r="AD601" s="31">
        <f t="shared" si="1803"/>
        <v>1247.2</v>
      </c>
      <c r="AE601" s="31">
        <f t="shared" si="1804"/>
        <v>1247.2</v>
      </c>
      <c r="AF601" s="31">
        <f t="shared" si="1805"/>
        <v>1247.2</v>
      </c>
      <c r="AG601" s="31"/>
      <c r="AH601" s="31"/>
      <c r="AI601" s="31"/>
      <c r="AJ601" s="31">
        <f t="shared" si="1806"/>
        <v>1247.2</v>
      </c>
      <c r="AK601" s="31">
        <f t="shared" si="1807"/>
        <v>1247.2</v>
      </c>
      <c r="AL601" s="31">
        <f t="shared" si="1808"/>
        <v>1247.2</v>
      </c>
      <c r="AM601" s="31"/>
      <c r="AN601" s="31"/>
      <c r="AO601" s="31"/>
      <c r="AP601" s="31">
        <f t="shared" si="1809"/>
        <v>1247.2</v>
      </c>
      <c r="AQ601" s="31">
        <f t="shared" si="1810"/>
        <v>1247.2</v>
      </c>
      <c r="AR601" s="31">
        <f t="shared" si="1811"/>
        <v>1247.2</v>
      </c>
      <c r="AS601" s="31"/>
      <c r="AT601" s="31"/>
      <c r="AU601" s="31"/>
      <c r="AV601" s="31">
        <f t="shared" si="1812"/>
        <v>1247.2</v>
      </c>
      <c r="AW601" s="31">
        <f t="shared" si="1813"/>
        <v>1247.2</v>
      </c>
      <c r="AX601" s="31">
        <f t="shared" si="1814"/>
        <v>1247.2</v>
      </c>
      <c r="AY601" s="31"/>
      <c r="AZ601" s="31"/>
      <c r="BA601" s="31"/>
      <c r="BB601" s="31">
        <f t="shared" si="1815"/>
        <v>1247.2</v>
      </c>
      <c r="BC601" s="31">
        <f t="shared" si="1816"/>
        <v>1247.2</v>
      </c>
      <c r="BD601" s="31">
        <f t="shared" si="1817"/>
        <v>1247.2</v>
      </c>
      <c r="BE601" s="31"/>
      <c r="BF601" s="31"/>
      <c r="BG601" s="31"/>
      <c r="BH601" s="31">
        <f t="shared" si="1818"/>
        <v>1247.2</v>
      </c>
      <c r="BI601" s="31">
        <f t="shared" si="1819"/>
        <v>1247.2</v>
      </c>
      <c r="BJ601" s="31">
        <f t="shared" si="1820"/>
        <v>1247.2</v>
      </c>
      <c r="BK601" s="31"/>
      <c r="BL601" s="31"/>
      <c r="BM601" s="31"/>
      <c r="BN601" s="31">
        <f t="shared" si="1821"/>
        <v>1247.2</v>
      </c>
      <c r="BO601" s="31">
        <f t="shared" si="1822"/>
        <v>1247.2</v>
      </c>
      <c r="BP601" s="31">
        <f t="shared" si="1823"/>
        <v>1247.2</v>
      </c>
      <c r="BQ601" s="31"/>
      <c r="BR601" s="31"/>
      <c r="BS601" s="31">
        <f t="shared" si="1824"/>
        <v>1247.2</v>
      </c>
      <c r="BT601" s="31">
        <f t="shared" si="1825"/>
        <v>1247.2</v>
      </c>
      <c r="BU601" s="31">
        <f t="shared" si="1826"/>
        <v>1247.2</v>
      </c>
      <c r="BV601" s="31"/>
      <c r="BW601" s="31"/>
      <c r="BX601" s="31">
        <f t="shared" si="1827"/>
        <v>1247.2</v>
      </c>
      <c r="BY601" s="31">
        <f t="shared" si="1828"/>
        <v>1247.2</v>
      </c>
      <c r="BZ601" s="31">
        <f t="shared" si="1829"/>
        <v>1247.2</v>
      </c>
      <c r="CA601" s="31"/>
      <c r="CB601" s="31"/>
      <c r="CC601" s="31"/>
      <c r="CD601" s="31">
        <f t="shared" si="1665"/>
        <v>1247.2</v>
      </c>
      <c r="CE601" s="31">
        <f t="shared" si="1666"/>
        <v>1247.2</v>
      </c>
      <c r="CF601" s="31">
        <f t="shared" si="1667"/>
        <v>1247.2</v>
      </c>
      <c r="CG601" s="31"/>
      <c r="CH601" s="24"/>
      <c r="CI601" s="40"/>
    </row>
    <row r="602" ht="57.700000000000003">
      <c r="A602" s="16" t="s">
        <v>377</v>
      </c>
      <c r="B602" s="17"/>
      <c r="C602" s="16"/>
      <c r="D602" s="16"/>
      <c r="E602" s="39" t="s">
        <v>378</v>
      </c>
      <c r="F602" s="31">
        <f t="shared" si="1830"/>
        <v>162</v>
      </c>
      <c r="G602" s="31">
        <f t="shared" si="1831"/>
        <v>162</v>
      </c>
      <c r="H602" s="31">
        <f t="shared" si="1832"/>
        <v>162</v>
      </c>
      <c r="I602" s="31">
        <f t="shared" si="1833"/>
        <v>0</v>
      </c>
      <c r="J602" s="31">
        <f t="shared" si="1834"/>
        <v>0</v>
      </c>
      <c r="K602" s="31">
        <f t="shared" si="1835"/>
        <v>0</v>
      </c>
      <c r="L602" s="31">
        <f t="shared" si="1794"/>
        <v>162</v>
      </c>
      <c r="M602" s="31">
        <f t="shared" si="1795"/>
        <v>162</v>
      </c>
      <c r="N602" s="31">
        <f t="shared" si="1796"/>
        <v>162</v>
      </c>
      <c r="O602" s="31">
        <f t="shared" si="1836"/>
        <v>0</v>
      </c>
      <c r="P602" s="31">
        <f t="shared" si="1837"/>
        <v>0</v>
      </c>
      <c r="Q602" s="31">
        <f t="shared" si="1838"/>
        <v>0</v>
      </c>
      <c r="R602" s="31">
        <f t="shared" si="1797"/>
        <v>162</v>
      </c>
      <c r="S602" s="31">
        <f t="shared" si="1798"/>
        <v>162</v>
      </c>
      <c r="T602" s="31">
        <f t="shared" si="1799"/>
        <v>162</v>
      </c>
      <c r="U602" s="31">
        <f t="shared" si="1839"/>
        <v>0</v>
      </c>
      <c r="V602" s="31">
        <f t="shared" si="1840"/>
        <v>0</v>
      </c>
      <c r="W602" s="31">
        <f t="shared" si="1841"/>
        <v>0</v>
      </c>
      <c r="X602" s="31">
        <f t="shared" si="1800"/>
        <v>162</v>
      </c>
      <c r="Y602" s="31">
        <f t="shared" si="1801"/>
        <v>162</v>
      </c>
      <c r="Z602" s="31">
        <f t="shared" si="1802"/>
        <v>162</v>
      </c>
      <c r="AA602" s="31">
        <f t="shared" si="1842"/>
        <v>0</v>
      </c>
      <c r="AB602" s="31">
        <f t="shared" si="1843"/>
        <v>0</v>
      </c>
      <c r="AC602" s="31">
        <f t="shared" si="1844"/>
        <v>0</v>
      </c>
      <c r="AD602" s="31">
        <f t="shared" si="1803"/>
        <v>162</v>
      </c>
      <c r="AE602" s="31">
        <f t="shared" si="1804"/>
        <v>162</v>
      </c>
      <c r="AF602" s="31">
        <f t="shared" si="1805"/>
        <v>162</v>
      </c>
      <c r="AG602" s="31">
        <f t="shared" si="1845"/>
        <v>0</v>
      </c>
      <c r="AH602" s="31">
        <f t="shared" si="1846"/>
        <v>0</v>
      </c>
      <c r="AI602" s="31">
        <f t="shared" si="1847"/>
        <v>0</v>
      </c>
      <c r="AJ602" s="31">
        <f t="shared" si="1806"/>
        <v>162</v>
      </c>
      <c r="AK602" s="31">
        <f t="shared" si="1807"/>
        <v>162</v>
      </c>
      <c r="AL602" s="31">
        <f t="shared" si="1808"/>
        <v>162</v>
      </c>
      <c r="AM602" s="31">
        <f t="shared" si="1848"/>
        <v>0</v>
      </c>
      <c r="AN602" s="31">
        <f t="shared" si="1849"/>
        <v>0</v>
      </c>
      <c r="AO602" s="31">
        <f t="shared" si="1850"/>
        <v>0</v>
      </c>
      <c r="AP602" s="31">
        <f t="shared" si="1809"/>
        <v>162</v>
      </c>
      <c r="AQ602" s="31">
        <f t="shared" si="1810"/>
        <v>162</v>
      </c>
      <c r="AR602" s="31">
        <f t="shared" si="1811"/>
        <v>162</v>
      </c>
      <c r="AS602" s="31">
        <f t="shared" si="1851"/>
        <v>0</v>
      </c>
      <c r="AT602" s="31">
        <f t="shared" si="1852"/>
        <v>0</v>
      </c>
      <c r="AU602" s="31">
        <f t="shared" si="1853"/>
        <v>0</v>
      </c>
      <c r="AV602" s="31">
        <f t="shared" si="1812"/>
        <v>162</v>
      </c>
      <c r="AW602" s="31">
        <f t="shared" si="1813"/>
        <v>162</v>
      </c>
      <c r="AX602" s="31">
        <f t="shared" si="1814"/>
        <v>162</v>
      </c>
      <c r="AY602" s="31">
        <f t="shared" si="1871"/>
        <v>0</v>
      </c>
      <c r="AZ602" s="31">
        <f t="shared" si="1855"/>
        <v>0</v>
      </c>
      <c r="BA602" s="31">
        <f t="shared" si="1856"/>
        <v>0</v>
      </c>
      <c r="BB602" s="31">
        <f t="shared" si="1815"/>
        <v>162</v>
      </c>
      <c r="BC602" s="31">
        <f t="shared" si="1816"/>
        <v>162</v>
      </c>
      <c r="BD602" s="31">
        <f t="shared" si="1817"/>
        <v>162</v>
      </c>
      <c r="BE602" s="31">
        <f t="shared" si="1857"/>
        <v>0</v>
      </c>
      <c r="BF602" s="31">
        <f t="shared" si="1858"/>
        <v>0</v>
      </c>
      <c r="BG602" s="31">
        <f t="shared" si="1859"/>
        <v>0</v>
      </c>
      <c r="BH602" s="31">
        <f t="shared" si="1818"/>
        <v>162</v>
      </c>
      <c r="BI602" s="31">
        <f t="shared" si="1819"/>
        <v>162</v>
      </c>
      <c r="BJ602" s="31">
        <f t="shared" si="1820"/>
        <v>162</v>
      </c>
      <c r="BK602" s="31">
        <f t="shared" si="1860"/>
        <v>0</v>
      </c>
      <c r="BL602" s="31">
        <f t="shared" si="1861"/>
        <v>0</v>
      </c>
      <c r="BM602" s="31">
        <f t="shared" si="1862"/>
        <v>0</v>
      </c>
      <c r="BN602" s="31">
        <f t="shared" si="1821"/>
        <v>162</v>
      </c>
      <c r="BO602" s="31">
        <f t="shared" si="1822"/>
        <v>162</v>
      </c>
      <c r="BP602" s="31">
        <f t="shared" si="1823"/>
        <v>162</v>
      </c>
      <c r="BQ602" s="31">
        <f t="shared" si="1863"/>
        <v>0</v>
      </c>
      <c r="BR602" s="31">
        <f t="shared" si="1864"/>
        <v>0</v>
      </c>
      <c r="BS602" s="31">
        <f t="shared" si="1824"/>
        <v>162</v>
      </c>
      <c r="BT602" s="31">
        <f t="shared" si="1825"/>
        <v>162</v>
      </c>
      <c r="BU602" s="31">
        <f t="shared" si="1826"/>
        <v>162</v>
      </c>
      <c r="BV602" s="31">
        <f t="shared" si="1865"/>
        <v>0</v>
      </c>
      <c r="BW602" s="31">
        <f t="shared" si="1866"/>
        <v>0</v>
      </c>
      <c r="BX602" s="31">
        <f t="shared" si="1827"/>
        <v>162</v>
      </c>
      <c r="BY602" s="31">
        <f t="shared" si="1828"/>
        <v>162</v>
      </c>
      <c r="BZ602" s="31">
        <f t="shared" si="1829"/>
        <v>162</v>
      </c>
      <c r="CA602" s="31">
        <f t="shared" si="1867"/>
        <v>0</v>
      </c>
      <c r="CB602" s="31">
        <f t="shared" si="1868"/>
        <v>0</v>
      </c>
      <c r="CC602" s="31">
        <f t="shared" si="1869"/>
        <v>0</v>
      </c>
      <c r="CD602" s="31">
        <f t="shared" si="1665"/>
        <v>162</v>
      </c>
      <c r="CE602" s="31">
        <f t="shared" si="1666"/>
        <v>162</v>
      </c>
      <c r="CF602" s="31">
        <f t="shared" si="1667"/>
        <v>162</v>
      </c>
      <c r="CG602" s="31">
        <f t="shared" si="1870"/>
        <v>0</v>
      </c>
      <c r="CH602" s="24"/>
      <c r="CI602" s="40"/>
      <c r="CO602" s="1" t="s">
        <v>31</v>
      </c>
    </row>
    <row r="603" ht="43.75">
      <c r="A603" s="16" t="s">
        <v>377</v>
      </c>
      <c r="B603" s="17">
        <v>600</v>
      </c>
      <c r="C603" s="16"/>
      <c r="D603" s="16"/>
      <c r="E603" s="39" t="s">
        <v>45</v>
      </c>
      <c r="F603" s="31">
        <f t="shared" si="1830"/>
        <v>162</v>
      </c>
      <c r="G603" s="31">
        <f t="shared" si="1831"/>
        <v>162</v>
      </c>
      <c r="H603" s="31">
        <f t="shared" si="1832"/>
        <v>162</v>
      </c>
      <c r="I603" s="31">
        <f t="shared" si="1833"/>
        <v>0</v>
      </c>
      <c r="J603" s="31">
        <f t="shared" si="1834"/>
        <v>0</v>
      </c>
      <c r="K603" s="31">
        <f t="shared" si="1835"/>
        <v>0</v>
      </c>
      <c r="L603" s="31">
        <f t="shared" si="1794"/>
        <v>162</v>
      </c>
      <c r="M603" s="31">
        <f t="shared" si="1795"/>
        <v>162</v>
      </c>
      <c r="N603" s="31">
        <f t="shared" si="1796"/>
        <v>162</v>
      </c>
      <c r="O603" s="31">
        <f t="shared" si="1836"/>
        <v>0</v>
      </c>
      <c r="P603" s="31">
        <f t="shared" si="1837"/>
        <v>0</v>
      </c>
      <c r="Q603" s="31">
        <f t="shared" si="1838"/>
        <v>0</v>
      </c>
      <c r="R603" s="31">
        <f t="shared" si="1797"/>
        <v>162</v>
      </c>
      <c r="S603" s="31">
        <f t="shared" si="1798"/>
        <v>162</v>
      </c>
      <c r="T603" s="31">
        <f t="shared" si="1799"/>
        <v>162</v>
      </c>
      <c r="U603" s="31">
        <f t="shared" si="1839"/>
        <v>0</v>
      </c>
      <c r="V603" s="31">
        <f t="shared" si="1840"/>
        <v>0</v>
      </c>
      <c r="W603" s="31">
        <f t="shared" si="1841"/>
        <v>0</v>
      </c>
      <c r="X603" s="31">
        <f t="shared" si="1800"/>
        <v>162</v>
      </c>
      <c r="Y603" s="31">
        <f t="shared" si="1801"/>
        <v>162</v>
      </c>
      <c r="Z603" s="31">
        <f t="shared" si="1802"/>
        <v>162</v>
      </c>
      <c r="AA603" s="31">
        <f t="shared" si="1842"/>
        <v>0</v>
      </c>
      <c r="AB603" s="31">
        <f t="shared" si="1843"/>
        <v>0</v>
      </c>
      <c r="AC603" s="31">
        <f t="shared" si="1844"/>
        <v>0</v>
      </c>
      <c r="AD603" s="31">
        <f t="shared" si="1803"/>
        <v>162</v>
      </c>
      <c r="AE603" s="31">
        <f t="shared" si="1804"/>
        <v>162</v>
      </c>
      <c r="AF603" s="31">
        <f t="shared" si="1805"/>
        <v>162</v>
      </c>
      <c r="AG603" s="31">
        <f t="shared" si="1845"/>
        <v>0</v>
      </c>
      <c r="AH603" s="31">
        <f t="shared" si="1846"/>
        <v>0</v>
      </c>
      <c r="AI603" s="31">
        <f t="shared" si="1847"/>
        <v>0</v>
      </c>
      <c r="AJ603" s="31">
        <f t="shared" si="1806"/>
        <v>162</v>
      </c>
      <c r="AK603" s="31">
        <f t="shared" si="1807"/>
        <v>162</v>
      </c>
      <c r="AL603" s="31">
        <f t="shared" si="1808"/>
        <v>162</v>
      </c>
      <c r="AM603" s="31">
        <f t="shared" si="1848"/>
        <v>0</v>
      </c>
      <c r="AN603" s="31">
        <f t="shared" si="1849"/>
        <v>0</v>
      </c>
      <c r="AO603" s="31">
        <f t="shared" si="1850"/>
        <v>0</v>
      </c>
      <c r="AP603" s="31">
        <f t="shared" si="1809"/>
        <v>162</v>
      </c>
      <c r="AQ603" s="31">
        <f t="shared" si="1810"/>
        <v>162</v>
      </c>
      <c r="AR603" s="31">
        <f t="shared" si="1811"/>
        <v>162</v>
      </c>
      <c r="AS603" s="31">
        <f t="shared" si="1851"/>
        <v>0</v>
      </c>
      <c r="AT603" s="31">
        <f t="shared" si="1852"/>
        <v>0</v>
      </c>
      <c r="AU603" s="31">
        <f t="shared" si="1853"/>
        <v>0</v>
      </c>
      <c r="AV603" s="31">
        <f t="shared" si="1812"/>
        <v>162</v>
      </c>
      <c r="AW603" s="31">
        <f t="shared" si="1813"/>
        <v>162</v>
      </c>
      <c r="AX603" s="31">
        <f t="shared" si="1814"/>
        <v>162</v>
      </c>
      <c r="AY603" s="31">
        <f t="shared" si="1871"/>
        <v>0</v>
      </c>
      <c r="AZ603" s="31">
        <f t="shared" si="1855"/>
        <v>0</v>
      </c>
      <c r="BA603" s="31">
        <f t="shared" si="1856"/>
        <v>0</v>
      </c>
      <c r="BB603" s="31">
        <f t="shared" si="1815"/>
        <v>162</v>
      </c>
      <c r="BC603" s="31">
        <f t="shared" si="1816"/>
        <v>162</v>
      </c>
      <c r="BD603" s="31">
        <f t="shared" si="1817"/>
        <v>162</v>
      </c>
      <c r="BE603" s="31">
        <f t="shared" si="1857"/>
        <v>0</v>
      </c>
      <c r="BF603" s="31">
        <f t="shared" si="1858"/>
        <v>0</v>
      </c>
      <c r="BG603" s="31">
        <f t="shared" si="1859"/>
        <v>0</v>
      </c>
      <c r="BH603" s="31">
        <f t="shared" si="1818"/>
        <v>162</v>
      </c>
      <c r="BI603" s="31">
        <f t="shared" si="1819"/>
        <v>162</v>
      </c>
      <c r="BJ603" s="31">
        <f t="shared" si="1820"/>
        <v>162</v>
      </c>
      <c r="BK603" s="31">
        <f t="shared" si="1860"/>
        <v>0</v>
      </c>
      <c r="BL603" s="31">
        <f t="shared" si="1861"/>
        <v>0</v>
      </c>
      <c r="BM603" s="31">
        <f t="shared" si="1862"/>
        <v>0</v>
      </c>
      <c r="BN603" s="31">
        <f t="shared" si="1821"/>
        <v>162</v>
      </c>
      <c r="BO603" s="31">
        <f t="shared" si="1822"/>
        <v>162</v>
      </c>
      <c r="BP603" s="31">
        <f t="shared" si="1823"/>
        <v>162</v>
      </c>
      <c r="BQ603" s="31">
        <f t="shared" si="1863"/>
        <v>0</v>
      </c>
      <c r="BR603" s="31">
        <f t="shared" si="1864"/>
        <v>0</v>
      </c>
      <c r="BS603" s="31">
        <f t="shared" si="1824"/>
        <v>162</v>
      </c>
      <c r="BT603" s="31">
        <f t="shared" si="1825"/>
        <v>162</v>
      </c>
      <c r="BU603" s="31">
        <f t="shared" si="1826"/>
        <v>162</v>
      </c>
      <c r="BV603" s="31">
        <f t="shared" si="1865"/>
        <v>0</v>
      </c>
      <c r="BW603" s="31">
        <f t="shared" si="1866"/>
        <v>0</v>
      </c>
      <c r="BX603" s="31">
        <f t="shared" si="1827"/>
        <v>162</v>
      </c>
      <c r="BY603" s="31">
        <f t="shared" si="1828"/>
        <v>162</v>
      </c>
      <c r="BZ603" s="31">
        <f t="shared" si="1829"/>
        <v>162</v>
      </c>
      <c r="CA603" s="31">
        <f t="shared" si="1867"/>
        <v>0</v>
      </c>
      <c r="CB603" s="31">
        <f t="shared" si="1868"/>
        <v>0</v>
      </c>
      <c r="CC603" s="31">
        <f t="shared" si="1869"/>
        <v>0</v>
      </c>
      <c r="CD603" s="31">
        <f t="shared" si="1665"/>
        <v>162</v>
      </c>
      <c r="CE603" s="31">
        <f t="shared" si="1666"/>
        <v>162</v>
      </c>
      <c r="CF603" s="31">
        <f t="shared" si="1667"/>
        <v>162</v>
      </c>
      <c r="CG603" s="31">
        <f t="shared" si="1870"/>
        <v>0</v>
      </c>
      <c r="CH603" s="24"/>
      <c r="CI603" s="40"/>
      <c r="CM603" s="1" t="s">
        <v>29</v>
      </c>
    </row>
    <row r="604" ht="65.650000000000006">
      <c r="A604" s="16" t="s">
        <v>377</v>
      </c>
      <c r="B604" s="17">
        <v>630</v>
      </c>
      <c r="C604" s="16"/>
      <c r="D604" s="16"/>
      <c r="E604" s="39" t="s">
        <v>51</v>
      </c>
      <c r="F604" s="31">
        <f t="shared" si="1830"/>
        <v>162</v>
      </c>
      <c r="G604" s="31">
        <f t="shared" si="1831"/>
        <v>162</v>
      </c>
      <c r="H604" s="31">
        <f t="shared" si="1832"/>
        <v>162</v>
      </c>
      <c r="I604" s="31">
        <f t="shared" si="1833"/>
        <v>0</v>
      </c>
      <c r="J604" s="31">
        <f t="shared" si="1834"/>
        <v>0</v>
      </c>
      <c r="K604" s="31">
        <f t="shared" si="1835"/>
        <v>0</v>
      </c>
      <c r="L604" s="31">
        <f t="shared" si="1794"/>
        <v>162</v>
      </c>
      <c r="M604" s="31">
        <f t="shared" si="1795"/>
        <v>162</v>
      </c>
      <c r="N604" s="31">
        <f t="shared" si="1796"/>
        <v>162</v>
      </c>
      <c r="O604" s="31">
        <f t="shared" si="1836"/>
        <v>0</v>
      </c>
      <c r="P604" s="31">
        <f t="shared" si="1837"/>
        <v>0</v>
      </c>
      <c r="Q604" s="31">
        <f t="shared" si="1838"/>
        <v>0</v>
      </c>
      <c r="R604" s="31">
        <f t="shared" si="1797"/>
        <v>162</v>
      </c>
      <c r="S604" s="31">
        <f t="shared" si="1798"/>
        <v>162</v>
      </c>
      <c r="T604" s="31">
        <f t="shared" si="1799"/>
        <v>162</v>
      </c>
      <c r="U604" s="31">
        <f t="shared" si="1839"/>
        <v>0</v>
      </c>
      <c r="V604" s="31">
        <f t="shared" si="1840"/>
        <v>0</v>
      </c>
      <c r="W604" s="31">
        <f t="shared" si="1841"/>
        <v>0</v>
      </c>
      <c r="X604" s="31">
        <f t="shared" si="1800"/>
        <v>162</v>
      </c>
      <c r="Y604" s="31">
        <f t="shared" si="1801"/>
        <v>162</v>
      </c>
      <c r="Z604" s="31">
        <f t="shared" si="1802"/>
        <v>162</v>
      </c>
      <c r="AA604" s="31">
        <f t="shared" si="1842"/>
        <v>0</v>
      </c>
      <c r="AB604" s="31">
        <f t="shared" si="1843"/>
        <v>0</v>
      </c>
      <c r="AC604" s="31">
        <f t="shared" si="1844"/>
        <v>0</v>
      </c>
      <c r="AD604" s="31">
        <f t="shared" si="1803"/>
        <v>162</v>
      </c>
      <c r="AE604" s="31">
        <f t="shared" si="1804"/>
        <v>162</v>
      </c>
      <c r="AF604" s="31">
        <f t="shared" si="1805"/>
        <v>162</v>
      </c>
      <c r="AG604" s="31">
        <f t="shared" si="1845"/>
        <v>0</v>
      </c>
      <c r="AH604" s="31">
        <f t="shared" si="1846"/>
        <v>0</v>
      </c>
      <c r="AI604" s="31">
        <f t="shared" si="1847"/>
        <v>0</v>
      </c>
      <c r="AJ604" s="31">
        <f t="shared" si="1806"/>
        <v>162</v>
      </c>
      <c r="AK604" s="31">
        <f t="shared" si="1807"/>
        <v>162</v>
      </c>
      <c r="AL604" s="31">
        <f t="shared" si="1808"/>
        <v>162</v>
      </c>
      <c r="AM604" s="31">
        <f t="shared" si="1848"/>
        <v>0</v>
      </c>
      <c r="AN604" s="31">
        <f t="shared" si="1849"/>
        <v>0</v>
      </c>
      <c r="AO604" s="31">
        <f t="shared" si="1850"/>
        <v>0</v>
      </c>
      <c r="AP604" s="31">
        <f t="shared" si="1809"/>
        <v>162</v>
      </c>
      <c r="AQ604" s="31">
        <f t="shared" si="1810"/>
        <v>162</v>
      </c>
      <c r="AR604" s="31">
        <f t="shared" si="1811"/>
        <v>162</v>
      </c>
      <c r="AS604" s="31">
        <f t="shared" si="1851"/>
        <v>0</v>
      </c>
      <c r="AT604" s="31">
        <f t="shared" si="1852"/>
        <v>0</v>
      </c>
      <c r="AU604" s="31">
        <f t="shared" si="1853"/>
        <v>0</v>
      </c>
      <c r="AV604" s="31">
        <f t="shared" si="1812"/>
        <v>162</v>
      </c>
      <c r="AW604" s="31">
        <f t="shared" si="1813"/>
        <v>162</v>
      </c>
      <c r="AX604" s="31">
        <f t="shared" si="1814"/>
        <v>162</v>
      </c>
      <c r="AY604" s="31">
        <f t="shared" si="1871"/>
        <v>0</v>
      </c>
      <c r="AZ604" s="31">
        <f t="shared" si="1855"/>
        <v>0</v>
      </c>
      <c r="BA604" s="31">
        <f t="shared" si="1856"/>
        <v>0</v>
      </c>
      <c r="BB604" s="31">
        <f t="shared" si="1815"/>
        <v>162</v>
      </c>
      <c r="BC604" s="31">
        <f t="shared" si="1816"/>
        <v>162</v>
      </c>
      <c r="BD604" s="31">
        <f t="shared" si="1817"/>
        <v>162</v>
      </c>
      <c r="BE604" s="31">
        <f t="shared" si="1857"/>
        <v>0</v>
      </c>
      <c r="BF604" s="31">
        <f t="shared" si="1858"/>
        <v>0</v>
      </c>
      <c r="BG604" s="31">
        <f t="shared" si="1859"/>
        <v>0</v>
      </c>
      <c r="BH604" s="31">
        <f t="shared" si="1818"/>
        <v>162</v>
      </c>
      <c r="BI604" s="31">
        <f t="shared" si="1819"/>
        <v>162</v>
      </c>
      <c r="BJ604" s="31">
        <f t="shared" si="1820"/>
        <v>162</v>
      </c>
      <c r="BK604" s="31">
        <f t="shared" si="1860"/>
        <v>0</v>
      </c>
      <c r="BL604" s="31">
        <f t="shared" si="1861"/>
        <v>0</v>
      </c>
      <c r="BM604" s="31">
        <f t="shared" si="1862"/>
        <v>0</v>
      </c>
      <c r="BN604" s="31">
        <f t="shared" si="1821"/>
        <v>162</v>
      </c>
      <c r="BO604" s="31">
        <f t="shared" si="1822"/>
        <v>162</v>
      </c>
      <c r="BP604" s="31">
        <f t="shared" si="1823"/>
        <v>162</v>
      </c>
      <c r="BQ604" s="31">
        <f t="shared" si="1863"/>
        <v>0</v>
      </c>
      <c r="BR604" s="31">
        <f t="shared" si="1864"/>
        <v>0</v>
      </c>
      <c r="BS604" s="31">
        <f t="shared" si="1824"/>
        <v>162</v>
      </c>
      <c r="BT604" s="31">
        <f t="shared" si="1825"/>
        <v>162</v>
      </c>
      <c r="BU604" s="31">
        <f t="shared" si="1826"/>
        <v>162</v>
      </c>
      <c r="BV604" s="31">
        <f t="shared" si="1865"/>
        <v>0</v>
      </c>
      <c r="BW604" s="31">
        <f t="shared" si="1866"/>
        <v>0</v>
      </c>
      <c r="BX604" s="31">
        <f t="shared" si="1827"/>
        <v>162</v>
      </c>
      <c r="BY604" s="31">
        <f t="shared" si="1828"/>
        <v>162</v>
      </c>
      <c r="BZ604" s="31">
        <f t="shared" si="1829"/>
        <v>162</v>
      </c>
      <c r="CA604" s="31">
        <f t="shared" si="1867"/>
        <v>0</v>
      </c>
      <c r="CB604" s="31">
        <f t="shared" si="1868"/>
        <v>0</v>
      </c>
      <c r="CC604" s="31">
        <f t="shared" si="1869"/>
        <v>0</v>
      </c>
      <c r="CD604" s="31">
        <f t="shared" si="1665"/>
        <v>162</v>
      </c>
      <c r="CE604" s="31">
        <f t="shared" si="1666"/>
        <v>162</v>
      </c>
      <c r="CF604" s="31">
        <f t="shared" si="1667"/>
        <v>162</v>
      </c>
      <c r="CG604" s="31">
        <f t="shared" si="1870"/>
        <v>0</v>
      </c>
      <c r="CH604" s="24"/>
      <c r="CI604" s="40"/>
      <c r="CN604" s="1" t="s">
        <v>30</v>
      </c>
    </row>
    <row r="605" ht="15">
      <c r="A605" s="16" t="s">
        <v>377</v>
      </c>
      <c r="B605" s="17">
        <v>630</v>
      </c>
      <c r="C605" s="16" t="s">
        <v>134</v>
      </c>
      <c r="D605" s="16" t="s">
        <v>354</v>
      </c>
      <c r="E605" s="39" t="s">
        <v>355</v>
      </c>
      <c r="F605" s="31">
        <v>162</v>
      </c>
      <c r="G605" s="31">
        <v>162</v>
      </c>
      <c r="H605" s="31">
        <v>162</v>
      </c>
      <c r="I605" s="31"/>
      <c r="J605" s="31"/>
      <c r="K605" s="31"/>
      <c r="L605" s="31">
        <f t="shared" si="1794"/>
        <v>162</v>
      </c>
      <c r="M605" s="31">
        <f t="shared" si="1795"/>
        <v>162</v>
      </c>
      <c r="N605" s="31">
        <f t="shared" si="1796"/>
        <v>162</v>
      </c>
      <c r="O605" s="31"/>
      <c r="P605" s="31"/>
      <c r="Q605" s="31"/>
      <c r="R605" s="31">
        <f t="shared" si="1797"/>
        <v>162</v>
      </c>
      <c r="S605" s="31">
        <f t="shared" si="1798"/>
        <v>162</v>
      </c>
      <c r="T605" s="31">
        <f t="shared" si="1799"/>
        <v>162</v>
      </c>
      <c r="U605" s="31"/>
      <c r="V605" s="31"/>
      <c r="W605" s="31"/>
      <c r="X605" s="31">
        <f t="shared" si="1800"/>
        <v>162</v>
      </c>
      <c r="Y605" s="31">
        <f t="shared" si="1801"/>
        <v>162</v>
      </c>
      <c r="Z605" s="31">
        <f t="shared" si="1802"/>
        <v>162</v>
      </c>
      <c r="AA605" s="31"/>
      <c r="AB605" s="31"/>
      <c r="AC605" s="31"/>
      <c r="AD605" s="31">
        <f t="shared" si="1803"/>
        <v>162</v>
      </c>
      <c r="AE605" s="31">
        <f t="shared" si="1804"/>
        <v>162</v>
      </c>
      <c r="AF605" s="31">
        <f t="shared" si="1805"/>
        <v>162</v>
      </c>
      <c r="AG605" s="31"/>
      <c r="AH605" s="31"/>
      <c r="AI605" s="31"/>
      <c r="AJ605" s="31">
        <f t="shared" si="1806"/>
        <v>162</v>
      </c>
      <c r="AK605" s="31">
        <f t="shared" si="1807"/>
        <v>162</v>
      </c>
      <c r="AL605" s="31">
        <f t="shared" si="1808"/>
        <v>162</v>
      </c>
      <c r="AM605" s="31"/>
      <c r="AN605" s="31"/>
      <c r="AO605" s="31"/>
      <c r="AP605" s="31">
        <f t="shared" si="1809"/>
        <v>162</v>
      </c>
      <c r="AQ605" s="31">
        <f t="shared" si="1810"/>
        <v>162</v>
      </c>
      <c r="AR605" s="31">
        <f t="shared" si="1811"/>
        <v>162</v>
      </c>
      <c r="AS605" s="31"/>
      <c r="AT605" s="31"/>
      <c r="AU605" s="31"/>
      <c r="AV605" s="31">
        <f t="shared" si="1812"/>
        <v>162</v>
      </c>
      <c r="AW605" s="31">
        <f t="shared" si="1813"/>
        <v>162</v>
      </c>
      <c r="AX605" s="31">
        <f t="shared" si="1814"/>
        <v>162</v>
      </c>
      <c r="AY605" s="31"/>
      <c r="AZ605" s="31"/>
      <c r="BA605" s="31"/>
      <c r="BB605" s="31">
        <f t="shared" si="1815"/>
        <v>162</v>
      </c>
      <c r="BC605" s="31">
        <f t="shared" si="1816"/>
        <v>162</v>
      </c>
      <c r="BD605" s="31">
        <f t="shared" si="1817"/>
        <v>162</v>
      </c>
      <c r="BE605" s="31"/>
      <c r="BF605" s="31"/>
      <c r="BG605" s="31"/>
      <c r="BH605" s="31">
        <f t="shared" si="1818"/>
        <v>162</v>
      </c>
      <c r="BI605" s="31">
        <f t="shared" si="1819"/>
        <v>162</v>
      </c>
      <c r="BJ605" s="31">
        <f t="shared" si="1820"/>
        <v>162</v>
      </c>
      <c r="BK605" s="31"/>
      <c r="BL605" s="31"/>
      <c r="BM605" s="31"/>
      <c r="BN605" s="31">
        <f t="shared" si="1821"/>
        <v>162</v>
      </c>
      <c r="BO605" s="31">
        <f t="shared" si="1822"/>
        <v>162</v>
      </c>
      <c r="BP605" s="31">
        <f t="shared" si="1823"/>
        <v>162</v>
      </c>
      <c r="BQ605" s="31"/>
      <c r="BR605" s="31"/>
      <c r="BS605" s="31">
        <f t="shared" si="1824"/>
        <v>162</v>
      </c>
      <c r="BT605" s="31">
        <f t="shared" si="1825"/>
        <v>162</v>
      </c>
      <c r="BU605" s="31">
        <f t="shared" si="1826"/>
        <v>162</v>
      </c>
      <c r="BV605" s="31"/>
      <c r="BW605" s="31"/>
      <c r="BX605" s="31">
        <f t="shared" si="1827"/>
        <v>162</v>
      </c>
      <c r="BY605" s="31">
        <f t="shared" si="1828"/>
        <v>162</v>
      </c>
      <c r="BZ605" s="31">
        <f t="shared" si="1829"/>
        <v>162</v>
      </c>
      <c r="CA605" s="31"/>
      <c r="CB605" s="31"/>
      <c r="CC605" s="31"/>
      <c r="CD605" s="31">
        <f t="shared" si="1665"/>
        <v>162</v>
      </c>
      <c r="CE605" s="31">
        <f t="shared" si="1666"/>
        <v>162</v>
      </c>
      <c r="CF605" s="31">
        <f t="shared" si="1667"/>
        <v>162</v>
      </c>
      <c r="CG605" s="31"/>
      <c r="CH605" s="24"/>
      <c r="CI605" s="40"/>
    </row>
    <row r="606" ht="15">
      <c r="A606" s="16" t="s">
        <v>379</v>
      </c>
      <c r="B606" s="17"/>
      <c r="C606" s="16"/>
      <c r="D606" s="16"/>
      <c r="E606" s="39" t="s">
        <v>380</v>
      </c>
      <c r="F606" s="31">
        <f t="shared" si="1830"/>
        <v>344.89999999999998</v>
      </c>
      <c r="G606" s="31">
        <f t="shared" si="1831"/>
        <v>344.89999999999998</v>
      </c>
      <c r="H606" s="31">
        <f t="shared" si="1832"/>
        <v>344.89999999999998</v>
      </c>
      <c r="I606" s="31">
        <f t="shared" si="1833"/>
        <v>0</v>
      </c>
      <c r="J606" s="31">
        <f t="shared" si="1834"/>
        <v>0</v>
      </c>
      <c r="K606" s="31">
        <f t="shared" si="1835"/>
        <v>0</v>
      </c>
      <c r="L606" s="31">
        <f t="shared" si="1794"/>
        <v>344.89999999999998</v>
      </c>
      <c r="M606" s="31">
        <f t="shared" si="1795"/>
        <v>344.89999999999998</v>
      </c>
      <c r="N606" s="31">
        <f t="shared" si="1796"/>
        <v>344.89999999999998</v>
      </c>
      <c r="O606" s="31">
        <f t="shared" si="1836"/>
        <v>0</v>
      </c>
      <c r="P606" s="31">
        <f t="shared" si="1837"/>
        <v>0</v>
      </c>
      <c r="Q606" s="31">
        <f t="shared" si="1838"/>
        <v>0</v>
      </c>
      <c r="R606" s="31">
        <f t="shared" si="1797"/>
        <v>344.89999999999998</v>
      </c>
      <c r="S606" s="31">
        <f t="shared" si="1798"/>
        <v>344.89999999999998</v>
      </c>
      <c r="T606" s="31">
        <f t="shared" si="1799"/>
        <v>344.89999999999998</v>
      </c>
      <c r="U606" s="31">
        <f t="shared" si="1839"/>
        <v>0</v>
      </c>
      <c r="V606" s="31">
        <f t="shared" si="1840"/>
        <v>0</v>
      </c>
      <c r="W606" s="31">
        <f t="shared" si="1841"/>
        <v>0</v>
      </c>
      <c r="X606" s="31">
        <f t="shared" si="1800"/>
        <v>344.89999999999998</v>
      </c>
      <c r="Y606" s="31">
        <f t="shared" si="1801"/>
        <v>344.89999999999998</v>
      </c>
      <c r="Z606" s="31">
        <f t="shared" si="1802"/>
        <v>344.89999999999998</v>
      </c>
      <c r="AA606" s="31">
        <f t="shared" si="1842"/>
        <v>0</v>
      </c>
      <c r="AB606" s="31">
        <f t="shared" si="1843"/>
        <v>0</v>
      </c>
      <c r="AC606" s="31">
        <f t="shared" si="1844"/>
        <v>0</v>
      </c>
      <c r="AD606" s="31">
        <f t="shared" si="1803"/>
        <v>344.89999999999998</v>
      </c>
      <c r="AE606" s="31">
        <f t="shared" si="1804"/>
        <v>344.89999999999998</v>
      </c>
      <c r="AF606" s="31">
        <f t="shared" si="1805"/>
        <v>344.89999999999998</v>
      </c>
      <c r="AG606" s="31">
        <f t="shared" si="1845"/>
        <v>0</v>
      </c>
      <c r="AH606" s="31">
        <f t="shared" si="1846"/>
        <v>0</v>
      </c>
      <c r="AI606" s="31">
        <f t="shared" si="1847"/>
        <v>0</v>
      </c>
      <c r="AJ606" s="31">
        <f t="shared" si="1806"/>
        <v>344.89999999999998</v>
      </c>
      <c r="AK606" s="31">
        <f t="shared" si="1807"/>
        <v>344.89999999999998</v>
      </c>
      <c r="AL606" s="31">
        <f t="shared" si="1808"/>
        <v>344.89999999999998</v>
      </c>
      <c r="AM606" s="31">
        <f t="shared" si="1848"/>
        <v>0</v>
      </c>
      <c r="AN606" s="31">
        <f t="shared" si="1849"/>
        <v>0</v>
      </c>
      <c r="AO606" s="31">
        <f t="shared" si="1850"/>
        <v>0</v>
      </c>
      <c r="AP606" s="31">
        <f t="shared" si="1809"/>
        <v>344.89999999999998</v>
      </c>
      <c r="AQ606" s="31">
        <f t="shared" si="1810"/>
        <v>344.89999999999998</v>
      </c>
      <c r="AR606" s="31">
        <f t="shared" si="1811"/>
        <v>344.89999999999998</v>
      </c>
      <c r="AS606" s="31">
        <f t="shared" si="1851"/>
        <v>0</v>
      </c>
      <c r="AT606" s="31">
        <f t="shared" si="1852"/>
        <v>0</v>
      </c>
      <c r="AU606" s="31">
        <f t="shared" si="1853"/>
        <v>0</v>
      </c>
      <c r="AV606" s="31">
        <f t="shared" si="1812"/>
        <v>344.89999999999998</v>
      </c>
      <c r="AW606" s="31">
        <f t="shared" si="1813"/>
        <v>344.89999999999998</v>
      </c>
      <c r="AX606" s="31">
        <f t="shared" si="1814"/>
        <v>344.89999999999998</v>
      </c>
      <c r="AY606" s="31">
        <f t="shared" si="1871"/>
        <v>0</v>
      </c>
      <c r="AZ606" s="31">
        <f t="shared" si="1855"/>
        <v>0</v>
      </c>
      <c r="BA606" s="31">
        <f t="shared" si="1856"/>
        <v>0</v>
      </c>
      <c r="BB606" s="31">
        <f t="shared" si="1815"/>
        <v>344.89999999999998</v>
      </c>
      <c r="BC606" s="31">
        <f t="shared" si="1816"/>
        <v>344.89999999999998</v>
      </c>
      <c r="BD606" s="31">
        <f t="shared" si="1817"/>
        <v>344.89999999999998</v>
      </c>
      <c r="BE606" s="31">
        <f t="shared" si="1857"/>
        <v>0</v>
      </c>
      <c r="BF606" s="31">
        <f t="shared" si="1858"/>
        <v>0</v>
      </c>
      <c r="BG606" s="31">
        <f t="shared" si="1859"/>
        <v>0</v>
      </c>
      <c r="BH606" s="31">
        <f t="shared" si="1818"/>
        <v>344.89999999999998</v>
      </c>
      <c r="BI606" s="31">
        <f t="shared" si="1819"/>
        <v>344.89999999999998</v>
      </c>
      <c r="BJ606" s="31">
        <f t="shared" si="1820"/>
        <v>344.89999999999998</v>
      </c>
      <c r="BK606" s="31">
        <f t="shared" si="1860"/>
        <v>0</v>
      </c>
      <c r="BL606" s="31">
        <f t="shared" si="1861"/>
        <v>0</v>
      </c>
      <c r="BM606" s="31">
        <f t="shared" si="1862"/>
        <v>0</v>
      </c>
      <c r="BN606" s="31">
        <f t="shared" si="1821"/>
        <v>344.89999999999998</v>
      </c>
      <c r="BO606" s="31">
        <f t="shared" si="1822"/>
        <v>344.89999999999998</v>
      </c>
      <c r="BP606" s="31">
        <f t="shared" si="1823"/>
        <v>344.89999999999998</v>
      </c>
      <c r="BQ606" s="31">
        <f t="shared" si="1863"/>
        <v>0</v>
      </c>
      <c r="BR606" s="31">
        <f t="shared" si="1864"/>
        <v>0</v>
      </c>
      <c r="BS606" s="31">
        <f t="shared" si="1824"/>
        <v>344.89999999999998</v>
      </c>
      <c r="BT606" s="31">
        <f t="shared" si="1825"/>
        <v>344.89999999999998</v>
      </c>
      <c r="BU606" s="31">
        <f t="shared" si="1826"/>
        <v>344.89999999999998</v>
      </c>
      <c r="BV606" s="31">
        <f t="shared" si="1865"/>
        <v>0</v>
      </c>
      <c r="BW606" s="31">
        <f t="shared" si="1866"/>
        <v>0</v>
      </c>
      <c r="BX606" s="31">
        <f t="shared" si="1827"/>
        <v>344.89999999999998</v>
      </c>
      <c r="BY606" s="31">
        <f t="shared" si="1828"/>
        <v>344.89999999999998</v>
      </c>
      <c r="BZ606" s="31">
        <f t="shared" si="1829"/>
        <v>344.89999999999998</v>
      </c>
      <c r="CA606" s="31">
        <f t="shared" si="1867"/>
        <v>0</v>
      </c>
      <c r="CB606" s="31">
        <f t="shared" si="1868"/>
        <v>0</v>
      </c>
      <c r="CC606" s="31">
        <f t="shared" si="1869"/>
        <v>0</v>
      </c>
      <c r="CD606" s="31">
        <f t="shared" si="1665"/>
        <v>344.89999999999998</v>
      </c>
      <c r="CE606" s="31">
        <f t="shared" si="1666"/>
        <v>344.89999999999998</v>
      </c>
      <c r="CF606" s="31">
        <f t="shared" si="1667"/>
        <v>344.89999999999998</v>
      </c>
      <c r="CG606" s="31">
        <f t="shared" si="1870"/>
        <v>0</v>
      </c>
      <c r="CH606" s="24"/>
      <c r="CI606" s="40"/>
      <c r="CO606" s="1" t="s">
        <v>31</v>
      </c>
    </row>
    <row r="607" ht="29.850000000000001">
      <c r="A607" s="16" t="s">
        <v>379</v>
      </c>
      <c r="B607" s="17">
        <v>300</v>
      </c>
      <c r="C607" s="16"/>
      <c r="D607" s="16"/>
      <c r="E607" s="39" t="s">
        <v>194</v>
      </c>
      <c r="F607" s="31">
        <f t="shared" si="1830"/>
        <v>344.89999999999998</v>
      </c>
      <c r="G607" s="31">
        <f t="shared" si="1831"/>
        <v>344.89999999999998</v>
      </c>
      <c r="H607" s="31">
        <f t="shared" si="1832"/>
        <v>344.89999999999998</v>
      </c>
      <c r="I607" s="31">
        <f t="shared" si="1833"/>
        <v>0</v>
      </c>
      <c r="J607" s="31">
        <f t="shared" si="1834"/>
        <v>0</v>
      </c>
      <c r="K607" s="31">
        <f t="shared" si="1835"/>
        <v>0</v>
      </c>
      <c r="L607" s="31">
        <f t="shared" si="1794"/>
        <v>344.89999999999998</v>
      </c>
      <c r="M607" s="31">
        <f t="shared" si="1795"/>
        <v>344.89999999999998</v>
      </c>
      <c r="N607" s="31">
        <f t="shared" si="1796"/>
        <v>344.89999999999998</v>
      </c>
      <c r="O607" s="31">
        <f t="shared" si="1836"/>
        <v>0</v>
      </c>
      <c r="P607" s="31">
        <f t="shared" si="1837"/>
        <v>0</v>
      </c>
      <c r="Q607" s="31">
        <f t="shared" si="1838"/>
        <v>0</v>
      </c>
      <c r="R607" s="31">
        <f t="shared" si="1797"/>
        <v>344.89999999999998</v>
      </c>
      <c r="S607" s="31">
        <f t="shared" si="1798"/>
        <v>344.89999999999998</v>
      </c>
      <c r="T607" s="31">
        <f t="shared" si="1799"/>
        <v>344.89999999999998</v>
      </c>
      <c r="U607" s="31">
        <f t="shared" si="1839"/>
        <v>0</v>
      </c>
      <c r="V607" s="31">
        <f t="shared" si="1840"/>
        <v>0</v>
      </c>
      <c r="W607" s="31">
        <f t="shared" si="1841"/>
        <v>0</v>
      </c>
      <c r="X607" s="31">
        <f t="shared" si="1800"/>
        <v>344.89999999999998</v>
      </c>
      <c r="Y607" s="31">
        <f t="shared" si="1801"/>
        <v>344.89999999999998</v>
      </c>
      <c r="Z607" s="31">
        <f t="shared" si="1802"/>
        <v>344.89999999999998</v>
      </c>
      <c r="AA607" s="31">
        <f t="shared" si="1842"/>
        <v>0</v>
      </c>
      <c r="AB607" s="31">
        <f t="shared" si="1843"/>
        <v>0</v>
      </c>
      <c r="AC607" s="31">
        <f t="shared" si="1844"/>
        <v>0</v>
      </c>
      <c r="AD607" s="31">
        <f t="shared" si="1803"/>
        <v>344.89999999999998</v>
      </c>
      <c r="AE607" s="31">
        <f t="shared" si="1804"/>
        <v>344.89999999999998</v>
      </c>
      <c r="AF607" s="31">
        <f t="shared" si="1805"/>
        <v>344.89999999999998</v>
      </c>
      <c r="AG607" s="31">
        <f t="shared" si="1845"/>
        <v>0</v>
      </c>
      <c r="AH607" s="31">
        <f t="shared" si="1846"/>
        <v>0</v>
      </c>
      <c r="AI607" s="31">
        <f t="shared" si="1847"/>
        <v>0</v>
      </c>
      <c r="AJ607" s="31">
        <f t="shared" si="1806"/>
        <v>344.89999999999998</v>
      </c>
      <c r="AK607" s="31">
        <f t="shared" si="1807"/>
        <v>344.89999999999998</v>
      </c>
      <c r="AL607" s="31">
        <f t="shared" si="1808"/>
        <v>344.89999999999998</v>
      </c>
      <c r="AM607" s="31">
        <f t="shared" si="1848"/>
        <v>0</v>
      </c>
      <c r="AN607" s="31">
        <f t="shared" si="1849"/>
        <v>0</v>
      </c>
      <c r="AO607" s="31">
        <f t="shared" si="1850"/>
        <v>0</v>
      </c>
      <c r="AP607" s="31">
        <f t="shared" si="1809"/>
        <v>344.89999999999998</v>
      </c>
      <c r="AQ607" s="31">
        <f t="shared" si="1810"/>
        <v>344.89999999999998</v>
      </c>
      <c r="AR607" s="31">
        <f t="shared" si="1811"/>
        <v>344.89999999999998</v>
      </c>
      <c r="AS607" s="31">
        <f t="shared" si="1851"/>
        <v>0</v>
      </c>
      <c r="AT607" s="31">
        <f t="shared" si="1852"/>
        <v>0</v>
      </c>
      <c r="AU607" s="31">
        <f t="shared" si="1853"/>
        <v>0</v>
      </c>
      <c r="AV607" s="31">
        <f t="shared" si="1812"/>
        <v>344.89999999999998</v>
      </c>
      <c r="AW607" s="31">
        <f t="shared" si="1813"/>
        <v>344.89999999999998</v>
      </c>
      <c r="AX607" s="31">
        <f t="shared" si="1814"/>
        <v>344.89999999999998</v>
      </c>
      <c r="AY607" s="31">
        <f t="shared" si="1871"/>
        <v>0</v>
      </c>
      <c r="AZ607" s="31">
        <f t="shared" si="1855"/>
        <v>0</v>
      </c>
      <c r="BA607" s="31">
        <f t="shared" si="1856"/>
        <v>0</v>
      </c>
      <c r="BB607" s="31">
        <f t="shared" si="1815"/>
        <v>344.89999999999998</v>
      </c>
      <c r="BC607" s="31">
        <f t="shared" si="1816"/>
        <v>344.89999999999998</v>
      </c>
      <c r="BD607" s="31">
        <f t="shared" si="1817"/>
        <v>344.89999999999998</v>
      </c>
      <c r="BE607" s="31">
        <f t="shared" si="1857"/>
        <v>0</v>
      </c>
      <c r="BF607" s="31">
        <f t="shared" si="1858"/>
        <v>0</v>
      </c>
      <c r="BG607" s="31">
        <f t="shared" si="1859"/>
        <v>0</v>
      </c>
      <c r="BH607" s="31">
        <f t="shared" si="1818"/>
        <v>344.89999999999998</v>
      </c>
      <c r="BI607" s="31">
        <f t="shared" si="1819"/>
        <v>344.89999999999998</v>
      </c>
      <c r="BJ607" s="31">
        <f t="shared" si="1820"/>
        <v>344.89999999999998</v>
      </c>
      <c r="BK607" s="31">
        <f t="shared" si="1860"/>
        <v>0</v>
      </c>
      <c r="BL607" s="31">
        <f t="shared" si="1861"/>
        <v>0</v>
      </c>
      <c r="BM607" s="31">
        <f t="shared" si="1862"/>
        <v>0</v>
      </c>
      <c r="BN607" s="31">
        <f t="shared" si="1821"/>
        <v>344.89999999999998</v>
      </c>
      <c r="BO607" s="31">
        <f t="shared" si="1822"/>
        <v>344.89999999999998</v>
      </c>
      <c r="BP607" s="31">
        <f t="shared" si="1823"/>
        <v>344.89999999999998</v>
      </c>
      <c r="BQ607" s="31">
        <f t="shared" si="1863"/>
        <v>0</v>
      </c>
      <c r="BR607" s="31">
        <f t="shared" si="1864"/>
        <v>0</v>
      </c>
      <c r="BS607" s="31">
        <f t="shared" si="1824"/>
        <v>344.89999999999998</v>
      </c>
      <c r="BT607" s="31">
        <f t="shared" si="1825"/>
        <v>344.89999999999998</v>
      </c>
      <c r="BU607" s="31">
        <f t="shared" si="1826"/>
        <v>344.89999999999998</v>
      </c>
      <c r="BV607" s="31">
        <f t="shared" si="1865"/>
        <v>0</v>
      </c>
      <c r="BW607" s="31">
        <f t="shared" si="1866"/>
        <v>0</v>
      </c>
      <c r="BX607" s="31">
        <f t="shared" si="1827"/>
        <v>344.89999999999998</v>
      </c>
      <c r="BY607" s="31">
        <f t="shared" si="1828"/>
        <v>344.89999999999998</v>
      </c>
      <c r="BZ607" s="31">
        <f t="shared" si="1829"/>
        <v>344.89999999999998</v>
      </c>
      <c r="CA607" s="31">
        <f t="shared" si="1867"/>
        <v>0</v>
      </c>
      <c r="CB607" s="31">
        <f t="shared" si="1868"/>
        <v>0</v>
      </c>
      <c r="CC607" s="31">
        <f t="shared" si="1869"/>
        <v>0</v>
      </c>
      <c r="CD607" s="31">
        <f t="shared" si="1665"/>
        <v>344.89999999999998</v>
      </c>
      <c r="CE607" s="31">
        <f t="shared" si="1666"/>
        <v>344.89999999999998</v>
      </c>
      <c r="CF607" s="31">
        <f t="shared" si="1667"/>
        <v>344.89999999999998</v>
      </c>
      <c r="CG607" s="31">
        <f t="shared" si="1870"/>
        <v>0</v>
      </c>
      <c r="CH607" s="24"/>
      <c r="CI607" s="40"/>
      <c r="CM607" s="1" t="s">
        <v>29</v>
      </c>
    </row>
    <row r="608" ht="15">
      <c r="A608" s="16" t="s">
        <v>379</v>
      </c>
      <c r="B608" s="17">
        <v>350</v>
      </c>
      <c r="C608" s="16"/>
      <c r="D608" s="16"/>
      <c r="E608" s="39" t="s">
        <v>195</v>
      </c>
      <c r="F608" s="31">
        <f t="shared" si="1830"/>
        <v>344.89999999999998</v>
      </c>
      <c r="G608" s="31">
        <f t="shared" si="1831"/>
        <v>344.89999999999998</v>
      </c>
      <c r="H608" s="31">
        <f t="shared" si="1832"/>
        <v>344.89999999999998</v>
      </c>
      <c r="I608" s="31">
        <f t="shared" si="1833"/>
        <v>0</v>
      </c>
      <c r="J608" s="31">
        <f t="shared" si="1834"/>
        <v>0</v>
      </c>
      <c r="K608" s="31">
        <f t="shared" si="1835"/>
        <v>0</v>
      </c>
      <c r="L608" s="31">
        <f t="shared" si="1794"/>
        <v>344.89999999999998</v>
      </c>
      <c r="M608" s="31">
        <f t="shared" si="1795"/>
        <v>344.89999999999998</v>
      </c>
      <c r="N608" s="31">
        <f t="shared" si="1796"/>
        <v>344.89999999999998</v>
      </c>
      <c r="O608" s="31">
        <f t="shared" si="1836"/>
        <v>0</v>
      </c>
      <c r="P608" s="31">
        <f t="shared" si="1837"/>
        <v>0</v>
      </c>
      <c r="Q608" s="31">
        <f t="shared" si="1838"/>
        <v>0</v>
      </c>
      <c r="R608" s="31">
        <f t="shared" si="1797"/>
        <v>344.89999999999998</v>
      </c>
      <c r="S608" s="31">
        <f t="shared" si="1798"/>
        <v>344.89999999999998</v>
      </c>
      <c r="T608" s="31">
        <f t="shared" si="1799"/>
        <v>344.89999999999998</v>
      </c>
      <c r="U608" s="31">
        <f t="shared" si="1839"/>
        <v>0</v>
      </c>
      <c r="V608" s="31">
        <f t="shared" si="1840"/>
        <v>0</v>
      </c>
      <c r="W608" s="31">
        <f t="shared" si="1841"/>
        <v>0</v>
      </c>
      <c r="X608" s="31">
        <f t="shared" si="1800"/>
        <v>344.89999999999998</v>
      </c>
      <c r="Y608" s="31">
        <f t="shared" si="1801"/>
        <v>344.89999999999998</v>
      </c>
      <c r="Z608" s="31">
        <f t="shared" si="1802"/>
        <v>344.89999999999998</v>
      </c>
      <c r="AA608" s="31">
        <f t="shared" si="1842"/>
        <v>0</v>
      </c>
      <c r="AB608" s="31">
        <f t="shared" si="1843"/>
        <v>0</v>
      </c>
      <c r="AC608" s="31">
        <f t="shared" si="1844"/>
        <v>0</v>
      </c>
      <c r="AD608" s="31">
        <f t="shared" si="1803"/>
        <v>344.89999999999998</v>
      </c>
      <c r="AE608" s="31">
        <f t="shared" si="1804"/>
        <v>344.89999999999998</v>
      </c>
      <c r="AF608" s="31">
        <f t="shared" si="1805"/>
        <v>344.89999999999998</v>
      </c>
      <c r="AG608" s="31">
        <f t="shared" si="1845"/>
        <v>0</v>
      </c>
      <c r="AH608" s="31">
        <f t="shared" si="1846"/>
        <v>0</v>
      </c>
      <c r="AI608" s="31">
        <f t="shared" si="1847"/>
        <v>0</v>
      </c>
      <c r="AJ608" s="31">
        <f t="shared" si="1806"/>
        <v>344.89999999999998</v>
      </c>
      <c r="AK608" s="31">
        <f t="shared" si="1807"/>
        <v>344.89999999999998</v>
      </c>
      <c r="AL608" s="31">
        <f t="shared" si="1808"/>
        <v>344.89999999999998</v>
      </c>
      <c r="AM608" s="31">
        <f t="shared" si="1848"/>
        <v>0</v>
      </c>
      <c r="AN608" s="31">
        <f t="shared" si="1849"/>
        <v>0</v>
      </c>
      <c r="AO608" s="31">
        <f t="shared" si="1850"/>
        <v>0</v>
      </c>
      <c r="AP608" s="31">
        <f t="shared" si="1809"/>
        <v>344.89999999999998</v>
      </c>
      <c r="AQ608" s="31">
        <f t="shared" si="1810"/>
        <v>344.89999999999998</v>
      </c>
      <c r="AR608" s="31">
        <f t="shared" si="1811"/>
        <v>344.89999999999998</v>
      </c>
      <c r="AS608" s="31">
        <f t="shared" si="1851"/>
        <v>0</v>
      </c>
      <c r="AT608" s="31">
        <f t="shared" si="1852"/>
        <v>0</v>
      </c>
      <c r="AU608" s="31">
        <f t="shared" si="1853"/>
        <v>0</v>
      </c>
      <c r="AV608" s="31">
        <f t="shared" si="1812"/>
        <v>344.89999999999998</v>
      </c>
      <c r="AW608" s="31">
        <f t="shared" si="1813"/>
        <v>344.89999999999998</v>
      </c>
      <c r="AX608" s="31">
        <f t="shared" si="1814"/>
        <v>344.89999999999998</v>
      </c>
      <c r="AY608" s="31">
        <f t="shared" si="1871"/>
        <v>0</v>
      </c>
      <c r="AZ608" s="31">
        <f t="shared" si="1855"/>
        <v>0</v>
      </c>
      <c r="BA608" s="31">
        <f t="shared" si="1856"/>
        <v>0</v>
      </c>
      <c r="BB608" s="31">
        <f t="shared" si="1815"/>
        <v>344.89999999999998</v>
      </c>
      <c r="BC608" s="31">
        <f t="shared" si="1816"/>
        <v>344.89999999999998</v>
      </c>
      <c r="BD608" s="31">
        <f t="shared" si="1817"/>
        <v>344.89999999999998</v>
      </c>
      <c r="BE608" s="31">
        <f t="shared" si="1857"/>
        <v>0</v>
      </c>
      <c r="BF608" s="31">
        <f t="shared" si="1858"/>
        <v>0</v>
      </c>
      <c r="BG608" s="31">
        <f t="shared" si="1859"/>
        <v>0</v>
      </c>
      <c r="BH608" s="31">
        <f t="shared" si="1818"/>
        <v>344.89999999999998</v>
      </c>
      <c r="BI608" s="31">
        <f t="shared" si="1819"/>
        <v>344.89999999999998</v>
      </c>
      <c r="BJ608" s="31">
        <f t="shared" si="1820"/>
        <v>344.89999999999998</v>
      </c>
      <c r="BK608" s="31">
        <f t="shared" si="1860"/>
        <v>0</v>
      </c>
      <c r="BL608" s="31">
        <f t="shared" si="1861"/>
        <v>0</v>
      </c>
      <c r="BM608" s="31">
        <f t="shared" si="1862"/>
        <v>0</v>
      </c>
      <c r="BN608" s="31">
        <f t="shared" si="1821"/>
        <v>344.89999999999998</v>
      </c>
      <c r="BO608" s="31">
        <f t="shared" si="1822"/>
        <v>344.89999999999998</v>
      </c>
      <c r="BP608" s="31">
        <f t="shared" si="1823"/>
        <v>344.89999999999998</v>
      </c>
      <c r="BQ608" s="31">
        <f t="shared" si="1863"/>
        <v>0</v>
      </c>
      <c r="BR608" s="31">
        <f t="shared" si="1864"/>
        <v>0</v>
      </c>
      <c r="BS608" s="31">
        <f t="shared" si="1824"/>
        <v>344.89999999999998</v>
      </c>
      <c r="BT608" s="31">
        <f t="shared" si="1825"/>
        <v>344.89999999999998</v>
      </c>
      <c r="BU608" s="31">
        <f t="shared" si="1826"/>
        <v>344.89999999999998</v>
      </c>
      <c r="BV608" s="31">
        <f t="shared" si="1865"/>
        <v>0</v>
      </c>
      <c r="BW608" s="31">
        <f t="shared" si="1866"/>
        <v>0</v>
      </c>
      <c r="BX608" s="31">
        <f t="shared" si="1827"/>
        <v>344.89999999999998</v>
      </c>
      <c r="BY608" s="31">
        <f t="shared" si="1828"/>
        <v>344.89999999999998</v>
      </c>
      <c r="BZ608" s="31">
        <f t="shared" si="1829"/>
        <v>344.89999999999998</v>
      </c>
      <c r="CA608" s="31">
        <f t="shared" si="1867"/>
        <v>0</v>
      </c>
      <c r="CB608" s="31">
        <f t="shared" si="1868"/>
        <v>0</v>
      </c>
      <c r="CC608" s="31">
        <f t="shared" si="1869"/>
        <v>0</v>
      </c>
      <c r="CD608" s="31">
        <f t="shared" si="1665"/>
        <v>344.89999999999998</v>
      </c>
      <c r="CE608" s="31">
        <f t="shared" si="1666"/>
        <v>344.89999999999998</v>
      </c>
      <c r="CF608" s="31">
        <f t="shared" si="1667"/>
        <v>344.89999999999998</v>
      </c>
      <c r="CG608" s="31">
        <f t="shared" si="1870"/>
        <v>0</v>
      </c>
      <c r="CH608" s="24"/>
      <c r="CI608" s="40"/>
      <c r="CN608" s="1" t="s">
        <v>30</v>
      </c>
    </row>
    <row r="609" ht="15">
      <c r="A609" s="16" t="s">
        <v>379</v>
      </c>
      <c r="B609" s="17">
        <v>350</v>
      </c>
      <c r="C609" s="16" t="s">
        <v>134</v>
      </c>
      <c r="D609" s="16" t="s">
        <v>67</v>
      </c>
      <c r="E609" s="39" t="s">
        <v>236</v>
      </c>
      <c r="F609" s="31">
        <v>344.89999999999998</v>
      </c>
      <c r="G609" s="31">
        <v>344.89999999999998</v>
      </c>
      <c r="H609" s="31">
        <v>344.89999999999998</v>
      </c>
      <c r="I609" s="31"/>
      <c r="J609" s="31"/>
      <c r="K609" s="31"/>
      <c r="L609" s="31">
        <f t="shared" si="1794"/>
        <v>344.89999999999998</v>
      </c>
      <c r="M609" s="31">
        <f t="shared" si="1795"/>
        <v>344.89999999999998</v>
      </c>
      <c r="N609" s="31">
        <f t="shared" si="1796"/>
        <v>344.89999999999998</v>
      </c>
      <c r="O609" s="31"/>
      <c r="P609" s="31"/>
      <c r="Q609" s="31"/>
      <c r="R609" s="31">
        <f t="shared" si="1797"/>
        <v>344.89999999999998</v>
      </c>
      <c r="S609" s="31">
        <f t="shared" si="1798"/>
        <v>344.89999999999998</v>
      </c>
      <c r="T609" s="31">
        <f t="shared" si="1799"/>
        <v>344.89999999999998</v>
      </c>
      <c r="U609" s="31"/>
      <c r="V609" s="31"/>
      <c r="W609" s="31"/>
      <c r="X609" s="31">
        <f t="shared" si="1800"/>
        <v>344.89999999999998</v>
      </c>
      <c r="Y609" s="31">
        <f t="shared" si="1801"/>
        <v>344.89999999999998</v>
      </c>
      <c r="Z609" s="31">
        <f t="shared" si="1802"/>
        <v>344.89999999999998</v>
      </c>
      <c r="AA609" s="31"/>
      <c r="AB609" s="31"/>
      <c r="AC609" s="31"/>
      <c r="AD609" s="31">
        <f t="shared" si="1803"/>
        <v>344.89999999999998</v>
      </c>
      <c r="AE609" s="31">
        <f t="shared" si="1804"/>
        <v>344.89999999999998</v>
      </c>
      <c r="AF609" s="31">
        <f t="shared" si="1805"/>
        <v>344.89999999999998</v>
      </c>
      <c r="AG609" s="31"/>
      <c r="AH609" s="31"/>
      <c r="AI609" s="31"/>
      <c r="AJ609" s="31">
        <f t="shared" si="1806"/>
        <v>344.89999999999998</v>
      </c>
      <c r="AK609" s="31">
        <f t="shared" si="1807"/>
        <v>344.89999999999998</v>
      </c>
      <c r="AL609" s="31">
        <f t="shared" si="1808"/>
        <v>344.89999999999998</v>
      </c>
      <c r="AM609" s="31"/>
      <c r="AN609" s="31"/>
      <c r="AO609" s="31"/>
      <c r="AP609" s="31">
        <f t="shared" si="1809"/>
        <v>344.89999999999998</v>
      </c>
      <c r="AQ609" s="31">
        <f t="shared" si="1810"/>
        <v>344.89999999999998</v>
      </c>
      <c r="AR609" s="31">
        <f t="shared" si="1811"/>
        <v>344.89999999999998</v>
      </c>
      <c r="AS609" s="31"/>
      <c r="AT609" s="31"/>
      <c r="AU609" s="31"/>
      <c r="AV609" s="31">
        <f t="shared" si="1812"/>
        <v>344.89999999999998</v>
      </c>
      <c r="AW609" s="31">
        <f t="shared" si="1813"/>
        <v>344.89999999999998</v>
      </c>
      <c r="AX609" s="31">
        <f t="shared" si="1814"/>
        <v>344.89999999999998</v>
      </c>
      <c r="AY609" s="31"/>
      <c r="AZ609" s="31"/>
      <c r="BA609" s="31"/>
      <c r="BB609" s="31">
        <f t="shared" si="1815"/>
        <v>344.89999999999998</v>
      </c>
      <c r="BC609" s="31">
        <f t="shared" si="1816"/>
        <v>344.89999999999998</v>
      </c>
      <c r="BD609" s="31">
        <f t="shared" si="1817"/>
        <v>344.89999999999998</v>
      </c>
      <c r="BE609" s="31"/>
      <c r="BF609" s="31"/>
      <c r="BG609" s="31"/>
      <c r="BH609" s="31">
        <f t="shared" si="1818"/>
        <v>344.89999999999998</v>
      </c>
      <c r="BI609" s="31">
        <f t="shared" si="1819"/>
        <v>344.89999999999998</v>
      </c>
      <c r="BJ609" s="31">
        <f t="shared" si="1820"/>
        <v>344.89999999999998</v>
      </c>
      <c r="BK609" s="31"/>
      <c r="BL609" s="31"/>
      <c r="BM609" s="31"/>
      <c r="BN609" s="31">
        <f t="shared" si="1821"/>
        <v>344.89999999999998</v>
      </c>
      <c r="BO609" s="31">
        <f t="shared" si="1822"/>
        <v>344.89999999999998</v>
      </c>
      <c r="BP609" s="31">
        <f t="shared" si="1823"/>
        <v>344.89999999999998</v>
      </c>
      <c r="BQ609" s="31"/>
      <c r="BR609" s="31"/>
      <c r="BS609" s="31">
        <f t="shared" si="1824"/>
        <v>344.89999999999998</v>
      </c>
      <c r="BT609" s="31">
        <f t="shared" si="1825"/>
        <v>344.89999999999998</v>
      </c>
      <c r="BU609" s="31">
        <f t="shared" si="1826"/>
        <v>344.89999999999998</v>
      </c>
      <c r="BV609" s="31"/>
      <c r="BW609" s="31"/>
      <c r="BX609" s="31">
        <f t="shared" si="1827"/>
        <v>344.89999999999998</v>
      </c>
      <c r="BY609" s="31">
        <f t="shared" si="1828"/>
        <v>344.89999999999998</v>
      </c>
      <c r="BZ609" s="31">
        <f t="shared" si="1829"/>
        <v>344.89999999999998</v>
      </c>
      <c r="CA609" s="31"/>
      <c r="CB609" s="31"/>
      <c r="CC609" s="31"/>
      <c r="CD609" s="31">
        <f t="shared" si="1665"/>
        <v>344.89999999999998</v>
      </c>
      <c r="CE609" s="31">
        <f t="shared" si="1666"/>
        <v>344.89999999999998</v>
      </c>
      <c r="CF609" s="31">
        <f t="shared" si="1667"/>
        <v>344.89999999999998</v>
      </c>
      <c r="CG609" s="31"/>
      <c r="CH609" s="24"/>
      <c r="CI609" s="40"/>
    </row>
    <row r="610" s="33" customFormat="1" ht="29.850000000000001">
      <c r="A610" s="34" t="s">
        <v>381</v>
      </c>
      <c r="B610" s="35"/>
      <c r="C610" s="34"/>
      <c r="D610" s="34"/>
      <c r="E610" s="36" t="s">
        <v>382</v>
      </c>
      <c r="F610" s="37">
        <f t="shared" si="1830"/>
        <v>24165.200000000001</v>
      </c>
      <c r="G610" s="37">
        <f t="shared" si="1831"/>
        <v>21498.5</v>
      </c>
      <c r="H610" s="37">
        <f t="shared" si="1832"/>
        <v>21498.5</v>
      </c>
      <c r="I610" s="37">
        <f t="shared" si="1833"/>
        <v>0</v>
      </c>
      <c r="J610" s="37">
        <f t="shared" si="1834"/>
        <v>0</v>
      </c>
      <c r="K610" s="37">
        <f t="shared" si="1835"/>
        <v>0</v>
      </c>
      <c r="L610" s="37">
        <f t="shared" si="1794"/>
        <v>24165.200000000001</v>
      </c>
      <c r="M610" s="37">
        <f t="shared" si="1795"/>
        <v>21498.5</v>
      </c>
      <c r="N610" s="37">
        <f t="shared" si="1796"/>
        <v>21498.5</v>
      </c>
      <c r="O610" s="37">
        <f t="shared" si="1836"/>
        <v>0</v>
      </c>
      <c r="P610" s="37">
        <f t="shared" si="1837"/>
        <v>0</v>
      </c>
      <c r="Q610" s="37">
        <f t="shared" si="1838"/>
        <v>0</v>
      </c>
      <c r="R610" s="37">
        <f t="shared" si="1797"/>
        <v>24165.200000000001</v>
      </c>
      <c r="S610" s="37">
        <f t="shared" si="1798"/>
        <v>21498.5</v>
      </c>
      <c r="T610" s="37">
        <f t="shared" si="1799"/>
        <v>21498.5</v>
      </c>
      <c r="U610" s="37">
        <f t="shared" si="1839"/>
        <v>0</v>
      </c>
      <c r="V610" s="37">
        <f t="shared" si="1840"/>
        <v>0</v>
      </c>
      <c r="W610" s="37">
        <f t="shared" si="1841"/>
        <v>0</v>
      </c>
      <c r="X610" s="37">
        <f t="shared" si="1800"/>
        <v>24165.200000000001</v>
      </c>
      <c r="Y610" s="37">
        <f t="shared" si="1801"/>
        <v>21498.5</v>
      </c>
      <c r="Z610" s="37">
        <f t="shared" si="1802"/>
        <v>21498.5</v>
      </c>
      <c r="AA610" s="37">
        <f t="shared" si="1842"/>
        <v>0</v>
      </c>
      <c r="AB610" s="37">
        <f t="shared" si="1843"/>
        <v>0</v>
      </c>
      <c r="AC610" s="37">
        <f t="shared" si="1844"/>
        <v>0</v>
      </c>
      <c r="AD610" s="37">
        <f t="shared" si="1803"/>
        <v>24165.200000000001</v>
      </c>
      <c r="AE610" s="37">
        <f t="shared" si="1804"/>
        <v>21498.5</v>
      </c>
      <c r="AF610" s="37">
        <f t="shared" si="1805"/>
        <v>21498.5</v>
      </c>
      <c r="AG610" s="37">
        <f t="shared" si="1845"/>
        <v>0</v>
      </c>
      <c r="AH610" s="37">
        <f t="shared" si="1846"/>
        <v>0</v>
      </c>
      <c r="AI610" s="37">
        <f t="shared" si="1847"/>
        <v>0</v>
      </c>
      <c r="AJ610" s="37">
        <f t="shared" si="1806"/>
        <v>24165.200000000001</v>
      </c>
      <c r="AK610" s="37">
        <f t="shared" si="1807"/>
        <v>21498.5</v>
      </c>
      <c r="AL610" s="37">
        <f t="shared" si="1808"/>
        <v>21498.5</v>
      </c>
      <c r="AM610" s="37">
        <f t="shared" si="1848"/>
        <v>0</v>
      </c>
      <c r="AN610" s="37">
        <f t="shared" si="1849"/>
        <v>0</v>
      </c>
      <c r="AO610" s="37">
        <f t="shared" si="1850"/>
        <v>0</v>
      </c>
      <c r="AP610" s="37">
        <f t="shared" si="1809"/>
        <v>24165.200000000001</v>
      </c>
      <c r="AQ610" s="37">
        <f t="shared" si="1810"/>
        <v>21498.5</v>
      </c>
      <c r="AR610" s="37">
        <f t="shared" si="1811"/>
        <v>21498.5</v>
      </c>
      <c r="AS610" s="37">
        <f t="shared" si="1851"/>
        <v>0</v>
      </c>
      <c r="AT610" s="37">
        <f t="shared" si="1852"/>
        <v>0</v>
      </c>
      <c r="AU610" s="37">
        <f t="shared" si="1853"/>
        <v>0</v>
      </c>
      <c r="AV610" s="37">
        <f t="shared" si="1812"/>
        <v>24165.200000000001</v>
      </c>
      <c r="AW610" s="37">
        <f t="shared" si="1813"/>
        <v>21498.5</v>
      </c>
      <c r="AX610" s="37">
        <f t="shared" si="1814"/>
        <v>21498.5</v>
      </c>
      <c r="AY610" s="37">
        <f t="shared" si="1871"/>
        <v>0</v>
      </c>
      <c r="AZ610" s="37">
        <f t="shared" si="1855"/>
        <v>0</v>
      </c>
      <c r="BA610" s="37">
        <f t="shared" si="1856"/>
        <v>0</v>
      </c>
      <c r="BB610" s="37">
        <f t="shared" si="1815"/>
        <v>24165.200000000001</v>
      </c>
      <c r="BC610" s="37">
        <f t="shared" si="1816"/>
        <v>21498.5</v>
      </c>
      <c r="BD610" s="37">
        <f t="shared" si="1817"/>
        <v>21498.5</v>
      </c>
      <c r="BE610" s="37">
        <f t="shared" si="1857"/>
        <v>0</v>
      </c>
      <c r="BF610" s="37">
        <f t="shared" si="1858"/>
        <v>0</v>
      </c>
      <c r="BG610" s="37">
        <f t="shared" si="1859"/>
        <v>0</v>
      </c>
      <c r="BH610" s="37">
        <f t="shared" si="1818"/>
        <v>24165.200000000001</v>
      </c>
      <c r="BI610" s="37">
        <f t="shared" si="1819"/>
        <v>21498.5</v>
      </c>
      <c r="BJ610" s="37">
        <f t="shared" si="1820"/>
        <v>21498.5</v>
      </c>
      <c r="BK610" s="37">
        <f t="shared" si="1860"/>
        <v>0</v>
      </c>
      <c r="BL610" s="37">
        <f t="shared" si="1861"/>
        <v>0</v>
      </c>
      <c r="BM610" s="37">
        <f t="shared" si="1862"/>
        <v>0</v>
      </c>
      <c r="BN610" s="37">
        <f t="shared" si="1821"/>
        <v>24165.200000000001</v>
      </c>
      <c r="BO610" s="37">
        <f t="shared" si="1822"/>
        <v>21498.5</v>
      </c>
      <c r="BP610" s="37">
        <f t="shared" si="1823"/>
        <v>21498.5</v>
      </c>
      <c r="BQ610" s="37">
        <f t="shared" si="1863"/>
        <v>0</v>
      </c>
      <c r="BR610" s="37">
        <f t="shared" si="1864"/>
        <v>0</v>
      </c>
      <c r="BS610" s="31">
        <f t="shared" si="1824"/>
        <v>24165.200000000001</v>
      </c>
      <c r="BT610" s="31">
        <f t="shared" si="1825"/>
        <v>21498.5</v>
      </c>
      <c r="BU610" s="31">
        <f t="shared" si="1826"/>
        <v>21498.5</v>
      </c>
      <c r="BV610" s="37">
        <f t="shared" si="1865"/>
        <v>0</v>
      </c>
      <c r="BW610" s="37">
        <f t="shared" si="1866"/>
        <v>0</v>
      </c>
      <c r="BX610" s="37">
        <f t="shared" si="1827"/>
        <v>24165.200000000001</v>
      </c>
      <c r="BY610" s="37">
        <f t="shared" si="1828"/>
        <v>21498.5</v>
      </c>
      <c r="BZ610" s="37">
        <f t="shared" si="1829"/>
        <v>21498.5</v>
      </c>
      <c r="CA610" s="37">
        <f t="shared" si="1867"/>
        <v>1665.329</v>
      </c>
      <c r="CB610" s="37">
        <f t="shared" si="1868"/>
        <v>0</v>
      </c>
      <c r="CC610" s="37">
        <f t="shared" si="1869"/>
        <v>0</v>
      </c>
      <c r="CD610" s="37">
        <f t="shared" si="1665"/>
        <v>25830.529000000002</v>
      </c>
      <c r="CE610" s="37">
        <f t="shared" si="1666"/>
        <v>21498.5</v>
      </c>
      <c r="CF610" s="37">
        <f t="shared" si="1667"/>
        <v>21498.5</v>
      </c>
      <c r="CG610" s="37">
        <f t="shared" si="1870"/>
        <v>0</v>
      </c>
      <c r="CH610" s="24"/>
      <c r="CI610" s="38"/>
      <c r="CK610" s="33" t="s">
        <v>27</v>
      </c>
    </row>
    <row r="611" ht="71.599999999999994">
      <c r="A611" s="16" t="s">
        <v>383</v>
      </c>
      <c r="B611" s="17"/>
      <c r="C611" s="16"/>
      <c r="D611" s="16"/>
      <c r="E611" s="39" t="s">
        <v>384</v>
      </c>
      <c r="F611" s="31">
        <f t="shared" si="1830"/>
        <v>24165.200000000001</v>
      </c>
      <c r="G611" s="31">
        <f t="shared" si="1831"/>
        <v>21498.5</v>
      </c>
      <c r="H611" s="31">
        <f t="shared" si="1832"/>
        <v>21498.5</v>
      </c>
      <c r="I611" s="31">
        <f t="shared" si="1833"/>
        <v>0</v>
      </c>
      <c r="J611" s="31">
        <f t="shared" si="1834"/>
        <v>0</v>
      </c>
      <c r="K611" s="31">
        <f t="shared" si="1835"/>
        <v>0</v>
      </c>
      <c r="L611" s="31">
        <f t="shared" si="1794"/>
        <v>24165.200000000001</v>
      </c>
      <c r="M611" s="31">
        <f t="shared" si="1795"/>
        <v>21498.5</v>
      </c>
      <c r="N611" s="31">
        <f t="shared" si="1796"/>
        <v>21498.5</v>
      </c>
      <c r="O611" s="31">
        <f t="shared" si="1836"/>
        <v>0</v>
      </c>
      <c r="P611" s="31">
        <f t="shared" si="1837"/>
        <v>0</v>
      </c>
      <c r="Q611" s="31">
        <f t="shared" si="1838"/>
        <v>0</v>
      </c>
      <c r="R611" s="31">
        <f t="shared" si="1797"/>
        <v>24165.200000000001</v>
      </c>
      <c r="S611" s="31">
        <f t="shared" si="1798"/>
        <v>21498.5</v>
      </c>
      <c r="T611" s="31">
        <f t="shared" si="1799"/>
        <v>21498.5</v>
      </c>
      <c r="U611" s="31">
        <f t="shared" si="1839"/>
        <v>0</v>
      </c>
      <c r="V611" s="31">
        <f t="shared" si="1840"/>
        <v>0</v>
      </c>
      <c r="W611" s="31">
        <f t="shared" si="1841"/>
        <v>0</v>
      </c>
      <c r="X611" s="31">
        <f t="shared" si="1800"/>
        <v>24165.200000000001</v>
      </c>
      <c r="Y611" s="31">
        <f t="shared" si="1801"/>
        <v>21498.5</v>
      </c>
      <c r="Z611" s="31">
        <f t="shared" si="1802"/>
        <v>21498.5</v>
      </c>
      <c r="AA611" s="31">
        <f t="shared" si="1842"/>
        <v>0</v>
      </c>
      <c r="AB611" s="31">
        <f t="shared" si="1843"/>
        <v>0</v>
      </c>
      <c r="AC611" s="31">
        <f t="shared" si="1844"/>
        <v>0</v>
      </c>
      <c r="AD611" s="31">
        <f t="shared" si="1803"/>
        <v>24165.200000000001</v>
      </c>
      <c r="AE611" s="31">
        <f t="shared" si="1804"/>
        <v>21498.5</v>
      </c>
      <c r="AF611" s="31">
        <f t="shared" si="1805"/>
        <v>21498.5</v>
      </c>
      <c r="AG611" s="31">
        <f t="shared" si="1845"/>
        <v>0</v>
      </c>
      <c r="AH611" s="31">
        <f t="shared" si="1846"/>
        <v>0</v>
      </c>
      <c r="AI611" s="31">
        <f t="shared" si="1847"/>
        <v>0</v>
      </c>
      <c r="AJ611" s="31">
        <f t="shared" si="1806"/>
        <v>24165.200000000001</v>
      </c>
      <c r="AK611" s="31">
        <f t="shared" si="1807"/>
        <v>21498.5</v>
      </c>
      <c r="AL611" s="31">
        <f t="shared" si="1808"/>
        <v>21498.5</v>
      </c>
      <c r="AM611" s="31">
        <f t="shared" si="1848"/>
        <v>0</v>
      </c>
      <c r="AN611" s="31">
        <f t="shared" si="1849"/>
        <v>0</v>
      </c>
      <c r="AO611" s="31">
        <f t="shared" si="1850"/>
        <v>0</v>
      </c>
      <c r="AP611" s="31">
        <f t="shared" si="1809"/>
        <v>24165.200000000001</v>
      </c>
      <c r="AQ611" s="31">
        <f t="shared" si="1810"/>
        <v>21498.5</v>
      </c>
      <c r="AR611" s="31">
        <f t="shared" si="1811"/>
        <v>21498.5</v>
      </c>
      <c r="AS611" s="31">
        <f t="shared" si="1851"/>
        <v>0</v>
      </c>
      <c r="AT611" s="31">
        <f t="shared" si="1852"/>
        <v>0</v>
      </c>
      <c r="AU611" s="31">
        <f t="shared" si="1853"/>
        <v>0</v>
      </c>
      <c r="AV611" s="31">
        <f t="shared" si="1812"/>
        <v>24165.200000000001</v>
      </c>
      <c r="AW611" s="31">
        <f t="shared" si="1813"/>
        <v>21498.5</v>
      </c>
      <c r="AX611" s="31">
        <f t="shared" si="1814"/>
        <v>21498.5</v>
      </c>
      <c r="AY611" s="31">
        <f t="shared" si="1871"/>
        <v>0</v>
      </c>
      <c r="AZ611" s="31">
        <f t="shared" si="1855"/>
        <v>0</v>
      </c>
      <c r="BA611" s="31">
        <f t="shared" si="1856"/>
        <v>0</v>
      </c>
      <c r="BB611" s="31">
        <f t="shared" si="1815"/>
        <v>24165.200000000001</v>
      </c>
      <c r="BC611" s="31">
        <f t="shared" si="1816"/>
        <v>21498.5</v>
      </c>
      <c r="BD611" s="31">
        <f t="shared" si="1817"/>
        <v>21498.5</v>
      </c>
      <c r="BE611" s="31">
        <f t="shared" si="1857"/>
        <v>0</v>
      </c>
      <c r="BF611" s="31">
        <f t="shared" si="1858"/>
        <v>0</v>
      </c>
      <c r="BG611" s="31">
        <f t="shared" si="1859"/>
        <v>0</v>
      </c>
      <c r="BH611" s="31">
        <f t="shared" si="1818"/>
        <v>24165.200000000001</v>
      </c>
      <c r="BI611" s="31">
        <f t="shared" si="1819"/>
        <v>21498.5</v>
      </c>
      <c r="BJ611" s="31">
        <f t="shared" si="1820"/>
        <v>21498.5</v>
      </c>
      <c r="BK611" s="31">
        <f t="shared" si="1860"/>
        <v>0</v>
      </c>
      <c r="BL611" s="31">
        <f t="shared" si="1861"/>
        <v>0</v>
      </c>
      <c r="BM611" s="31">
        <f t="shared" si="1862"/>
        <v>0</v>
      </c>
      <c r="BN611" s="31">
        <f t="shared" si="1821"/>
        <v>24165.200000000001</v>
      </c>
      <c r="BO611" s="31">
        <f t="shared" si="1822"/>
        <v>21498.5</v>
      </c>
      <c r="BP611" s="31">
        <f t="shared" si="1823"/>
        <v>21498.5</v>
      </c>
      <c r="BQ611" s="31">
        <f t="shared" si="1863"/>
        <v>0</v>
      </c>
      <c r="BR611" s="31">
        <f t="shared" si="1864"/>
        <v>0</v>
      </c>
      <c r="BS611" s="31">
        <f t="shared" si="1824"/>
        <v>24165.200000000001</v>
      </c>
      <c r="BT611" s="31">
        <f t="shared" si="1825"/>
        <v>21498.5</v>
      </c>
      <c r="BU611" s="31">
        <f t="shared" si="1826"/>
        <v>21498.5</v>
      </c>
      <c r="BV611" s="31">
        <f t="shared" si="1865"/>
        <v>0</v>
      </c>
      <c r="BW611" s="31">
        <f t="shared" si="1866"/>
        <v>0</v>
      </c>
      <c r="BX611" s="31">
        <f t="shared" si="1827"/>
        <v>24165.200000000001</v>
      </c>
      <c r="BY611" s="31">
        <f t="shared" si="1828"/>
        <v>21498.5</v>
      </c>
      <c r="BZ611" s="31">
        <f t="shared" si="1829"/>
        <v>21498.5</v>
      </c>
      <c r="CA611" s="31">
        <f t="shared" si="1867"/>
        <v>1665.329</v>
      </c>
      <c r="CB611" s="31">
        <f t="shared" si="1868"/>
        <v>0</v>
      </c>
      <c r="CC611" s="31">
        <f t="shared" si="1869"/>
        <v>0</v>
      </c>
      <c r="CD611" s="31">
        <f t="shared" si="1665"/>
        <v>25830.529000000002</v>
      </c>
      <c r="CE611" s="31">
        <f t="shared" si="1666"/>
        <v>21498.5</v>
      </c>
      <c r="CF611" s="31">
        <f t="shared" si="1667"/>
        <v>21498.5</v>
      </c>
      <c r="CG611" s="31">
        <f t="shared" si="1870"/>
        <v>0</v>
      </c>
      <c r="CH611" s="24"/>
      <c r="CI611" s="40"/>
      <c r="CL611" s="1" t="s">
        <v>28</v>
      </c>
    </row>
    <row r="612" ht="57.700000000000003">
      <c r="A612" s="16" t="s">
        <v>385</v>
      </c>
      <c r="B612" s="17"/>
      <c r="C612" s="16"/>
      <c r="D612" s="16"/>
      <c r="E612" s="39" t="s">
        <v>386</v>
      </c>
      <c r="F612" s="31">
        <f>F616+F613</f>
        <v>24165.200000000001</v>
      </c>
      <c r="G612" s="31">
        <f>G616+G613</f>
        <v>21498.5</v>
      </c>
      <c r="H612" s="31">
        <f>H616+H613</f>
        <v>21498.5</v>
      </c>
      <c r="I612" s="31">
        <f>I616+I613</f>
        <v>0</v>
      </c>
      <c r="J612" s="31">
        <f>J616+J613</f>
        <v>0</v>
      </c>
      <c r="K612" s="31">
        <f>K616+K613</f>
        <v>0</v>
      </c>
      <c r="L612" s="31">
        <f t="shared" si="1794"/>
        <v>24165.200000000001</v>
      </c>
      <c r="M612" s="31">
        <f t="shared" si="1795"/>
        <v>21498.5</v>
      </c>
      <c r="N612" s="31">
        <f t="shared" si="1796"/>
        <v>21498.5</v>
      </c>
      <c r="O612" s="31">
        <f>O616+O613</f>
        <v>0</v>
      </c>
      <c r="P612" s="31">
        <f>P616+P613</f>
        <v>0</v>
      </c>
      <c r="Q612" s="31">
        <f>Q616+Q613</f>
        <v>0</v>
      </c>
      <c r="R612" s="31">
        <f t="shared" si="1797"/>
        <v>24165.200000000001</v>
      </c>
      <c r="S612" s="31">
        <f t="shared" si="1798"/>
        <v>21498.5</v>
      </c>
      <c r="T612" s="31">
        <f t="shared" si="1799"/>
        <v>21498.5</v>
      </c>
      <c r="U612" s="31">
        <f>U616+U613</f>
        <v>0</v>
      </c>
      <c r="V612" s="31">
        <f>V616+V613</f>
        <v>0</v>
      </c>
      <c r="W612" s="31">
        <f>W616+W613</f>
        <v>0</v>
      </c>
      <c r="X612" s="31">
        <f t="shared" si="1800"/>
        <v>24165.200000000001</v>
      </c>
      <c r="Y612" s="31">
        <f t="shared" si="1801"/>
        <v>21498.5</v>
      </c>
      <c r="Z612" s="31">
        <f t="shared" si="1802"/>
        <v>21498.5</v>
      </c>
      <c r="AA612" s="31">
        <f>AA616+AA613</f>
        <v>0</v>
      </c>
      <c r="AB612" s="31">
        <f>AB616+AB613</f>
        <v>0</v>
      </c>
      <c r="AC612" s="31">
        <f>AC616+AC613</f>
        <v>0</v>
      </c>
      <c r="AD612" s="31">
        <f t="shared" si="1803"/>
        <v>24165.200000000001</v>
      </c>
      <c r="AE612" s="31">
        <f t="shared" si="1804"/>
        <v>21498.5</v>
      </c>
      <c r="AF612" s="31">
        <f t="shared" si="1805"/>
        <v>21498.5</v>
      </c>
      <c r="AG612" s="31">
        <f>AG616+AG613</f>
        <v>0</v>
      </c>
      <c r="AH612" s="31">
        <f>AH616+AH613</f>
        <v>0</v>
      </c>
      <c r="AI612" s="31">
        <f>AI616+AI613</f>
        <v>0</v>
      </c>
      <c r="AJ612" s="31">
        <f t="shared" si="1806"/>
        <v>24165.200000000001</v>
      </c>
      <c r="AK612" s="31">
        <f t="shared" si="1807"/>
        <v>21498.5</v>
      </c>
      <c r="AL612" s="31">
        <f t="shared" si="1808"/>
        <v>21498.5</v>
      </c>
      <c r="AM612" s="31">
        <f>AM616+AM613</f>
        <v>0</v>
      </c>
      <c r="AN612" s="31">
        <f>AN616+AN613</f>
        <v>0</v>
      </c>
      <c r="AO612" s="31">
        <f>AO616+AO613</f>
        <v>0</v>
      </c>
      <c r="AP612" s="31">
        <f t="shared" si="1809"/>
        <v>24165.200000000001</v>
      </c>
      <c r="AQ612" s="31">
        <f t="shared" si="1810"/>
        <v>21498.5</v>
      </c>
      <c r="AR612" s="31">
        <f t="shared" si="1811"/>
        <v>21498.5</v>
      </c>
      <c r="AS612" s="31">
        <f>AS616+AS613</f>
        <v>0</v>
      </c>
      <c r="AT612" s="31">
        <f>AT616+AT613</f>
        <v>0</v>
      </c>
      <c r="AU612" s="31">
        <f>AU616+AU613</f>
        <v>0</v>
      </c>
      <c r="AV612" s="31">
        <f t="shared" si="1812"/>
        <v>24165.200000000001</v>
      </c>
      <c r="AW612" s="31">
        <f t="shared" si="1813"/>
        <v>21498.5</v>
      </c>
      <c r="AX612" s="31">
        <f t="shared" si="1814"/>
        <v>21498.5</v>
      </c>
      <c r="AY612" s="31">
        <f>AY616+AY613</f>
        <v>0</v>
      </c>
      <c r="AZ612" s="31">
        <f>AZ616+AZ613</f>
        <v>0</v>
      </c>
      <c r="BA612" s="31">
        <f>BA616+BA613</f>
        <v>0</v>
      </c>
      <c r="BB612" s="31">
        <f t="shared" si="1815"/>
        <v>24165.200000000001</v>
      </c>
      <c r="BC612" s="31">
        <f t="shared" si="1816"/>
        <v>21498.5</v>
      </c>
      <c r="BD612" s="31">
        <f t="shared" si="1817"/>
        <v>21498.5</v>
      </c>
      <c r="BE612" s="31">
        <f>BE616+BE613</f>
        <v>0</v>
      </c>
      <c r="BF612" s="31">
        <f>BF616+BF613</f>
        <v>0</v>
      </c>
      <c r="BG612" s="31">
        <f>BG616+BG613</f>
        <v>0</v>
      </c>
      <c r="BH612" s="31">
        <f t="shared" si="1818"/>
        <v>24165.200000000001</v>
      </c>
      <c r="BI612" s="31">
        <f t="shared" si="1819"/>
        <v>21498.5</v>
      </c>
      <c r="BJ612" s="31">
        <f t="shared" si="1820"/>
        <v>21498.5</v>
      </c>
      <c r="BK612" s="31">
        <f>BK616+BK613</f>
        <v>0</v>
      </c>
      <c r="BL612" s="31">
        <f>BL616+BL613</f>
        <v>0</v>
      </c>
      <c r="BM612" s="31">
        <f>BM616+BM613</f>
        <v>0</v>
      </c>
      <c r="BN612" s="31">
        <f t="shared" si="1821"/>
        <v>24165.200000000001</v>
      </c>
      <c r="BO612" s="31">
        <f t="shared" si="1822"/>
        <v>21498.5</v>
      </c>
      <c r="BP612" s="31">
        <f t="shared" si="1823"/>
        <v>21498.5</v>
      </c>
      <c r="BQ612" s="31">
        <f>BQ616+BQ613</f>
        <v>0</v>
      </c>
      <c r="BR612" s="31">
        <f>BR616+BR613</f>
        <v>0</v>
      </c>
      <c r="BS612" s="31">
        <f t="shared" si="1824"/>
        <v>24165.200000000001</v>
      </c>
      <c r="BT612" s="31">
        <f t="shared" si="1825"/>
        <v>21498.5</v>
      </c>
      <c r="BU612" s="31">
        <f t="shared" si="1826"/>
        <v>21498.5</v>
      </c>
      <c r="BV612" s="31">
        <f>BV616+BV613</f>
        <v>0</v>
      </c>
      <c r="BW612" s="31">
        <f>BW616+BW613</f>
        <v>0</v>
      </c>
      <c r="BX612" s="31">
        <f t="shared" si="1827"/>
        <v>24165.200000000001</v>
      </c>
      <c r="BY612" s="31">
        <f t="shared" si="1828"/>
        <v>21498.5</v>
      </c>
      <c r="BZ612" s="31">
        <f t="shared" si="1829"/>
        <v>21498.5</v>
      </c>
      <c r="CA612" s="31">
        <f>CA616+CA613</f>
        <v>1665.329</v>
      </c>
      <c r="CB612" s="31">
        <f>CB616+CB613</f>
        <v>0</v>
      </c>
      <c r="CC612" s="31">
        <f>CC616+CC613</f>
        <v>0</v>
      </c>
      <c r="CD612" s="31">
        <f t="shared" si="1665"/>
        <v>25830.529000000002</v>
      </c>
      <c r="CE612" s="31">
        <f t="shared" si="1666"/>
        <v>21498.5</v>
      </c>
      <c r="CF612" s="31">
        <f t="shared" si="1667"/>
        <v>21498.5</v>
      </c>
      <c r="CG612" s="31">
        <f>CG616+CG613</f>
        <v>0</v>
      </c>
      <c r="CH612" s="24"/>
      <c r="CI612" s="40"/>
      <c r="CO612" s="1" t="s">
        <v>31</v>
      </c>
    </row>
    <row r="613" ht="29.850000000000001">
      <c r="A613" s="16" t="s">
        <v>385</v>
      </c>
      <c r="B613" s="17">
        <v>200</v>
      </c>
      <c r="C613" s="16"/>
      <c r="D613" s="16"/>
      <c r="E613" s="39" t="s">
        <v>40</v>
      </c>
      <c r="F613" s="31">
        <f t="shared" ref="F613:F614" si="1872">F614</f>
        <v>395.80000000000001</v>
      </c>
      <c r="G613" s="31">
        <f t="shared" ref="G613:G614" si="1873">G614</f>
        <v>395.80000000000001</v>
      </c>
      <c r="H613" s="31">
        <f t="shared" ref="H613:H614" si="1874">H614</f>
        <v>395.80000000000001</v>
      </c>
      <c r="I613" s="31">
        <f t="shared" ref="I613:I614" si="1875">I614</f>
        <v>0</v>
      </c>
      <c r="J613" s="31">
        <f t="shared" ref="J613:J614" si="1876">J614</f>
        <v>0</v>
      </c>
      <c r="K613" s="31">
        <f t="shared" ref="K613:K614" si="1877">K614</f>
        <v>0</v>
      </c>
      <c r="L613" s="31">
        <f t="shared" si="1794"/>
        <v>395.80000000000001</v>
      </c>
      <c r="M613" s="31">
        <f t="shared" si="1795"/>
        <v>395.80000000000001</v>
      </c>
      <c r="N613" s="31">
        <f t="shared" si="1796"/>
        <v>395.80000000000001</v>
      </c>
      <c r="O613" s="31">
        <f t="shared" ref="O613:O614" si="1878">O614</f>
        <v>0</v>
      </c>
      <c r="P613" s="31">
        <f t="shared" ref="P613:P614" si="1879">P614</f>
        <v>0</v>
      </c>
      <c r="Q613" s="31">
        <f t="shared" ref="Q613:Q614" si="1880">Q614</f>
        <v>0</v>
      </c>
      <c r="R613" s="31">
        <f t="shared" si="1797"/>
        <v>395.80000000000001</v>
      </c>
      <c r="S613" s="31">
        <f t="shared" si="1798"/>
        <v>395.80000000000001</v>
      </c>
      <c r="T613" s="31">
        <f t="shared" si="1799"/>
        <v>395.80000000000001</v>
      </c>
      <c r="U613" s="31">
        <f t="shared" ref="U613:U614" si="1881">U614</f>
        <v>0</v>
      </c>
      <c r="V613" s="31">
        <f t="shared" ref="V613:V614" si="1882">V614</f>
        <v>0</v>
      </c>
      <c r="W613" s="31">
        <f t="shared" ref="W613:W614" si="1883">W614</f>
        <v>0</v>
      </c>
      <c r="X613" s="31">
        <f t="shared" si="1800"/>
        <v>395.80000000000001</v>
      </c>
      <c r="Y613" s="31">
        <f t="shared" si="1801"/>
        <v>395.80000000000001</v>
      </c>
      <c r="Z613" s="31">
        <f t="shared" si="1802"/>
        <v>395.80000000000001</v>
      </c>
      <c r="AA613" s="31">
        <f t="shared" ref="AA613:AA614" si="1884">AA614</f>
        <v>0</v>
      </c>
      <c r="AB613" s="31">
        <f t="shared" ref="AB613:AB614" si="1885">AB614</f>
        <v>0</v>
      </c>
      <c r="AC613" s="31">
        <f t="shared" ref="AC613:AC614" si="1886">AC614</f>
        <v>0</v>
      </c>
      <c r="AD613" s="31">
        <f t="shared" si="1803"/>
        <v>395.80000000000001</v>
      </c>
      <c r="AE613" s="31">
        <f t="shared" si="1804"/>
        <v>395.80000000000001</v>
      </c>
      <c r="AF613" s="31">
        <f t="shared" si="1805"/>
        <v>395.80000000000001</v>
      </c>
      <c r="AG613" s="31">
        <f t="shared" ref="AG613:AG614" si="1887">AG614</f>
        <v>0</v>
      </c>
      <c r="AH613" s="31">
        <f t="shared" ref="AH613:AH614" si="1888">AH614</f>
        <v>0</v>
      </c>
      <c r="AI613" s="31">
        <f t="shared" ref="AI613:AI614" si="1889">AI614</f>
        <v>0</v>
      </c>
      <c r="AJ613" s="31">
        <f t="shared" si="1806"/>
        <v>395.80000000000001</v>
      </c>
      <c r="AK613" s="31">
        <f t="shared" si="1807"/>
        <v>395.80000000000001</v>
      </c>
      <c r="AL613" s="31">
        <f t="shared" si="1808"/>
        <v>395.80000000000001</v>
      </c>
      <c r="AM613" s="31">
        <f t="shared" ref="AM613:AM614" si="1890">AM614</f>
        <v>0</v>
      </c>
      <c r="AN613" s="31">
        <f t="shared" ref="AN613:AN614" si="1891">AN614</f>
        <v>0</v>
      </c>
      <c r="AO613" s="31">
        <f t="shared" ref="AO613:AO614" si="1892">AO614</f>
        <v>0</v>
      </c>
      <c r="AP613" s="31">
        <f t="shared" si="1809"/>
        <v>395.80000000000001</v>
      </c>
      <c r="AQ613" s="31">
        <f t="shared" si="1810"/>
        <v>395.80000000000001</v>
      </c>
      <c r="AR613" s="31">
        <f t="shared" si="1811"/>
        <v>395.80000000000001</v>
      </c>
      <c r="AS613" s="31">
        <f t="shared" ref="AS613:AS614" si="1893">AS614</f>
        <v>0</v>
      </c>
      <c r="AT613" s="31">
        <f t="shared" ref="AT613:AT614" si="1894">AT614</f>
        <v>0</v>
      </c>
      <c r="AU613" s="31">
        <f t="shared" ref="AU613:AU614" si="1895">AU614</f>
        <v>0</v>
      </c>
      <c r="AV613" s="31">
        <f t="shared" si="1812"/>
        <v>395.80000000000001</v>
      </c>
      <c r="AW613" s="31">
        <f t="shared" si="1813"/>
        <v>395.80000000000001</v>
      </c>
      <c r="AX613" s="31">
        <f t="shared" si="1814"/>
        <v>395.80000000000001</v>
      </c>
      <c r="AY613" s="31">
        <f t="shared" ref="AY613:AY614" si="1896">AY614</f>
        <v>0</v>
      </c>
      <c r="AZ613" s="31">
        <f t="shared" ref="AZ613:AZ614" si="1897">AZ614</f>
        <v>0</v>
      </c>
      <c r="BA613" s="31">
        <f t="shared" ref="BA613:BA614" si="1898">BA614</f>
        <v>0</v>
      </c>
      <c r="BB613" s="31">
        <f t="shared" si="1815"/>
        <v>395.80000000000001</v>
      </c>
      <c r="BC613" s="31">
        <f t="shared" si="1816"/>
        <v>395.80000000000001</v>
      </c>
      <c r="BD613" s="31">
        <f t="shared" si="1817"/>
        <v>395.80000000000001</v>
      </c>
      <c r="BE613" s="31">
        <f t="shared" ref="BE613:BE614" si="1899">BE614</f>
        <v>0</v>
      </c>
      <c r="BF613" s="31">
        <f t="shared" ref="BF613:BF614" si="1900">BF614</f>
        <v>0</v>
      </c>
      <c r="BG613" s="31">
        <f t="shared" ref="BG613:BG614" si="1901">BG614</f>
        <v>0</v>
      </c>
      <c r="BH613" s="31">
        <f t="shared" si="1818"/>
        <v>395.80000000000001</v>
      </c>
      <c r="BI613" s="31">
        <f t="shared" si="1819"/>
        <v>395.80000000000001</v>
      </c>
      <c r="BJ613" s="31">
        <f t="shared" si="1820"/>
        <v>395.80000000000001</v>
      </c>
      <c r="BK613" s="31">
        <f t="shared" ref="BK613:BK614" si="1902">BK614</f>
        <v>0</v>
      </c>
      <c r="BL613" s="31">
        <f t="shared" ref="BL613:BL614" si="1903">BL614</f>
        <v>0</v>
      </c>
      <c r="BM613" s="31">
        <f t="shared" ref="BM613:BM614" si="1904">BM614</f>
        <v>0</v>
      </c>
      <c r="BN613" s="31">
        <f t="shared" si="1821"/>
        <v>395.80000000000001</v>
      </c>
      <c r="BO613" s="31">
        <f t="shared" si="1822"/>
        <v>395.80000000000001</v>
      </c>
      <c r="BP613" s="31">
        <f t="shared" si="1823"/>
        <v>395.80000000000001</v>
      </c>
      <c r="BQ613" s="31">
        <f t="shared" ref="BQ613:BQ614" si="1905">BQ614</f>
        <v>0</v>
      </c>
      <c r="BR613" s="31">
        <f t="shared" ref="BR613:BR614" si="1906">BR614</f>
        <v>0</v>
      </c>
      <c r="BS613" s="31">
        <f t="shared" si="1824"/>
        <v>395.80000000000001</v>
      </c>
      <c r="BT613" s="31">
        <f t="shared" si="1825"/>
        <v>395.80000000000001</v>
      </c>
      <c r="BU613" s="31">
        <f t="shared" si="1826"/>
        <v>395.80000000000001</v>
      </c>
      <c r="BV613" s="31">
        <f t="shared" ref="BV613:BV614" si="1907">BV614</f>
        <v>0</v>
      </c>
      <c r="BW613" s="31">
        <f t="shared" ref="BW613:BW614" si="1908">BW614</f>
        <v>0</v>
      </c>
      <c r="BX613" s="31">
        <f t="shared" si="1827"/>
        <v>395.80000000000001</v>
      </c>
      <c r="BY613" s="31">
        <f t="shared" si="1828"/>
        <v>395.80000000000001</v>
      </c>
      <c r="BZ613" s="31">
        <f t="shared" si="1829"/>
        <v>395.80000000000001</v>
      </c>
      <c r="CA613" s="31">
        <f t="shared" ref="CA613:CA614" si="1909">CA614</f>
        <v>0</v>
      </c>
      <c r="CB613" s="31">
        <f t="shared" ref="CB613:CB614" si="1910">CB614</f>
        <v>0</v>
      </c>
      <c r="CC613" s="31">
        <f t="shared" ref="CC613:CC614" si="1911">CC614</f>
        <v>0</v>
      </c>
      <c r="CD613" s="31">
        <f t="shared" si="1665"/>
        <v>395.80000000000001</v>
      </c>
      <c r="CE613" s="31">
        <f t="shared" si="1666"/>
        <v>395.80000000000001</v>
      </c>
      <c r="CF613" s="31">
        <f t="shared" si="1667"/>
        <v>395.80000000000001</v>
      </c>
      <c r="CG613" s="31">
        <f t="shared" ref="CG613:CG614" si="1912">CG614</f>
        <v>0</v>
      </c>
      <c r="CH613" s="24"/>
      <c r="CI613" s="40"/>
      <c r="CM613" s="1" t="s">
        <v>29</v>
      </c>
    </row>
    <row r="614" ht="43.75">
      <c r="A614" s="16" t="s">
        <v>385</v>
      </c>
      <c r="B614" s="17">
        <v>240</v>
      </c>
      <c r="C614" s="16"/>
      <c r="D614" s="16"/>
      <c r="E614" s="39" t="s">
        <v>41</v>
      </c>
      <c r="F614" s="31">
        <f t="shared" si="1872"/>
        <v>395.80000000000001</v>
      </c>
      <c r="G614" s="31">
        <f t="shared" si="1873"/>
        <v>395.80000000000001</v>
      </c>
      <c r="H614" s="31">
        <f t="shared" si="1874"/>
        <v>395.80000000000001</v>
      </c>
      <c r="I614" s="31">
        <f t="shared" si="1875"/>
        <v>0</v>
      </c>
      <c r="J614" s="31">
        <f t="shared" si="1876"/>
        <v>0</v>
      </c>
      <c r="K614" s="31">
        <f t="shared" si="1877"/>
        <v>0</v>
      </c>
      <c r="L614" s="31">
        <f t="shared" si="1794"/>
        <v>395.80000000000001</v>
      </c>
      <c r="M614" s="31">
        <f t="shared" si="1795"/>
        <v>395.80000000000001</v>
      </c>
      <c r="N614" s="31">
        <f t="shared" si="1796"/>
        <v>395.80000000000001</v>
      </c>
      <c r="O614" s="31">
        <f t="shared" si="1878"/>
        <v>0</v>
      </c>
      <c r="P614" s="31">
        <f t="shared" si="1879"/>
        <v>0</v>
      </c>
      <c r="Q614" s="31">
        <f t="shared" si="1880"/>
        <v>0</v>
      </c>
      <c r="R614" s="31">
        <f t="shared" si="1797"/>
        <v>395.80000000000001</v>
      </c>
      <c r="S614" s="31">
        <f t="shared" si="1798"/>
        <v>395.80000000000001</v>
      </c>
      <c r="T614" s="31">
        <f t="shared" si="1799"/>
        <v>395.80000000000001</v>
      </c>
      <c r="U614" s="31">
        <f t="shared" si="1881"/>
        <v>0</v>
      </c>
      <c r="V614" s="31">
        <f t="shared" si="1882"/>
        <v>0</v>
      </c>
      <c r="W614" s="31">
        <f t="shared" si="1883"/>
        <v>0</v>
      </c>
      <c r="X614" s="31">
        <f t="shared" si="1800"/>
        <v>395.80000000000001</v>
      </c>
      <c r="Y614" s="31">
        <f t="shared" si="1801"/>
        <v>395.80000000000001</v>
      </c>
      <c r="Z614" s="31">
        <f t="shared" si="1802"/>
        <v>395.80000000000001</v>
      </c>
      <c r="AA614" s="31">
        <f t="shared" si="1884"/>
        <v>0</v>
      </c>
      <c r="AB614" s="31">
        <f t="shared" si="1885"/>
        <v>0</v>
      </c>
      <c r="AC614" s="31">
        <f t="shared" si="1886"/>
        <v>0</v>
      </c>
      <c r="AD614" s="31">
        <f t="shared" si="1803"/>
        <v>395.80000000000001</v>
      </c>
      <c r="AE614" s="31">
        <f t="shared" si="1804"/>
        <v>395.80000000000001</v>
      </c>
      <c r="AF614" s="31">
        <f t="shared" si="1805"/>
        <v>395.80000000000001</v>
      </c>
      <c r="AG614" s="31">
        <f t="shared" si="1887"/>
        <v>0</v>
      </c>
      <c r="AH614" s="31">
        <f t="shared" si="1888"/>
        <v>0</v>
      </c>
      <c r="AI614" s="31">
        <f t="shared" si="1889"/>
        <v>0</v>
      </c>
      <c r="AJ614" s="31">
        <f t="shared" si="1806"/>
        <v>395.80000000000001</v>
      </c>
      <c r="AK614" s="31">
        <f t="shared" si="1807"/>
        <v>395.80000000000001</v>
      </c>
      <c r="AL614" s="31">
        <f t="shared" si="1808"/>
        <v>395.80000000000001</v>
      </c>
      <c r="AM614" s="31">
        <f t="shared" si="1890"/>
        <v>0</v>
      </c>
      <c r="AN614" s="31">
        <f t="shared" si="1891"/>
        <v>0</v>
      </c>
      <c r="AO614" s="31">
        <f t="shared" si="1892"/>
        <v>0</v>
      </c>
      <c r="AP614" s="31">
        <f t="shared" si="1809"/>
        <v>395.80000000000001</v>
      </c>
      <c r="AQ614" s="31">
        <f t="shared" si="1810"/>
        <v>395.80000000000001</v>
      </c>
      <c r="AR614" s="31">
        <f t="shared" si="1811"/>
        <v>395.80000000000001</v>
      </c>
      <c r="AS614" s="31">
        <f t="shared" si="1893"/>
        <v>0</v>
      </c>
      <c r="AT614" s="31">
        <f t="shared" si="1894"/>
        <v>0</v>
      </c>
      <c r="AU614" s="31">
        <f t="shared" si="1895"/>
        <v>0</v>
      </c>
      <c r="AV614" s="31">
        <f t="shared" si="1812"/>
        <v>395.80000000000001</v>
      </c>
      <c r="AW614" s="31">
        <f t="shared" si="1813"/>
        <v>395.80000000000001</v>
      </c>
      <c r="AX614" s="31">
        <f t="shared" si="1814"/>
        <v>395.80000000000001</v>
      </c>
      <c r="AY614" s="31">
        <f t="shared" si="1896"/>
        <v>0</v>
      </c>
      <c r="AZ614" s="31">
        <f t="shared" si="1897"/>
        <v>0</v>
      </c>
      <c r="BA614" s="31">
        <f t="shared" si="1898"/>
        <v>0</v>
      </c>
      <c r="BB614" s="31">
        <f t="shared" si="1815"/>
        <v>395.80000000000001</v>
      </c>
      <c r="BC614" s="31">
        <f t="shared" si="1816"/>
        <v>395.80000000000001</v>
      </c>
      <c r="BD614" s="31">
        <f t="shared" si="1817"/>
        <v>395.80000000000001</v>
      </c>
      <c r="BE614" s="31">
        <f t="shared" si="1899"/>
        <v>0</v>
      </c>
      <c r="BF614" s="31">
        <f t="shared" si="1900"/>
        <v>0</v>
      </c>
      <c r="BG614" s="31">
        <f t="shared" si="1901"/>
        <v>0</v>
      </c>
      <c r="BH614" s="31">
        <f t="shared" si="1818"/>
        <v>395.80000000000001</v>
      </c>
      <c r="BI614" s="31">
        <f t="shared" si="1819"/>
        <v>395.80000000000001</v>
      </c>
      <c r="BJ614" s="31">
        <f t="shared" si="1820"/>
        <v>395.80000000000001</v>
      </c>
      <c r="BK614" s="31">
        <f t="shared" si="1902"/>
        <v>0</v>
      </c>
      <c r="BL614" s="31">
        <f t="shared" si="1903"/>
        <v>0</v>
      </c>
      <c r="BM614" s="31">
        <f t="shared" si="1904"/>
        <v>0</v>
      </c>
      <c r="BN614" s="31">
        <f t="shared" si="1821"/>
        <v>395.80000000000001</v>
      </c>
      <c r="BO614" s="31">
        <f t="shared" si="1822"/>
        <v>395.80000000000001</v>
      </c>
      <c r="BP614" s="31">
        <f t="shared" si="1823"/>
        <v>395.80000000000001</v>
      </c>
      <c r="BQ614" s="31">
        <f t="shared" si="1905"/>
        <v>0</v>
      </c>
      <c r="BR614" s="31">
        <f t="shared" si="1906"/>
        <v>0</v>
      </c>
      <c r="BS614" s="31">
        <f t="shared" si="1824"/>
        <v>395.80000000000001</v>
      </c>
      <c r="BT614" s="31">
        <f t="shared" si="1825"/>
        <v>395.80000000000001</v>
      </c>
      <c r="BU614" s="31">
        <f t="shared" si="1826"/>
        <v>395.80000000000001</v>
      </c>
      <c r="BV614" s="31">
        <f t="shared" si="1907"/>
        <v>0</v>
      </c>
      <c r="BW614" s="31">
        <f t="shared" si="1908"/>
        <v>0</v>
      </c>
      <c r="BX614" s="31">
        <f t="shared" si="1827"/>
        <v>395.80000000000001</v>
      </c>
      <c r="BY614" s="31">
        <f t="shared" si="1828"/>
        <v>395.80000000000001</v>
      </c>
      <c r="BZ614" s="31">
        <f t="shared" si="1829"/>
        <v>395.80000000000001</v>
      </c>
      <c r="CA614" s="31">
        <f t="shared" si="1909"/>
        <v>0</v>
      </c>
      <c r="CB614" s="31">
        <f t="shared" si="1910"/>
        <v>0</v>
      </c>
      <c r="CC614" s="31">
        <f t="shared" si="1911"/>
        <v>0</v>
      </c>
      <c r="CD614" s="31">
        <f t="shared" si="1665"/>
        <v>395.80000000000001</v>
      </c>
      <c r="CE614" s="31">
        <f t="shared" si="1666"/>
        <v>395.80000000000001</v>
      </c>
      <c r="CF614" s="31">
        <f t="shared" si="1667"/>
        <v>395.80000000000001</v>
      </c>
      <c r="CG614" s="31">
        <f t="shared" si="1912"/>
        <v>0</v>
      </c>
      <c r="CH614" s="24"/>
      <c r="CI614" s="40"/>
      <c r="CN614" s="1" t="s">
        <v>30</v>
      </c>
    </row>
    <row r="615" ht="15.9">
      <c r="A615" s="16" t="s">
        <v>385</v>
      </c>
      <c r="B615" s="17">
        <v>240</v>
      </c>
      <c r="C615" s="16" t="s">
        <v>134</v>
      </c>
      <c r="D615" s="16" t="s">
        <v>354</v>
      </c>
      <c r="E615" s="39" t="s">
        <v>355</v>
      </c>
      <c r="F615" s="31">
        <v>395.80000000000001</v>
      </c>
      <c r="G615" s="31">
        <v>395.80000000000001</v>
      </c>
      <c r="H615" s="31">
        <v>395.80000000000001</v>
      </c>
      <c r="I615" s="31"/>
      <c r="J615" s="31"/>
      <c r="K615" s="31"/>
      <c r="L615" s="31">
        <f t="shared" si="1794"/>
        <v>395.80000000000001</v>
      </c>
      <c r="M615" s="31">
        <f t="shared" si="1795"/>
        <v>395.80000000000001</v>
      </c>
      <c r="N615" s="31">
        <f t="shared" si="1796"/>
        <v>395.80000000000001</v>
      </c>
      <c r="O615" s="31"/>
      <c r="P615" s="31"/>
      <c r="Q615" s="31"/>
      <c r="R615" s="31">
        <f t="shared" si="1797"/>
        <v>395.80000000000001</v>
      </c>
      <c r="S615" s="31">
        <f t="shared" si="1798"/>
        <v>395.80000000000001</v>
      </c>
      <c r="T615" s="31">
        <f t="shared" si="1799"/>
        <v>395.80000000000001</v>
      </c>
      <c r="U615" s="31"/>
      <c r="V615" s="31"/>
      <c r="W615" s="31"/>
      <c r="X615" s="31">
        <f t="shared" si="1800"/>
        <v>395.80000000000001</v>
      </c>
      <c r="Y615" s="31">
        <f t="shared" si="1801"/>
        <v>395.80000000000001</v>
      </c>
      <c r="Z615" s="31">
        <f t="shared" si="1802"/>
        <v>395.80000000000001</v>
      </c>
      <c r="AA615" s="31"/>
      <c r="AB615" s="31"/>
      <c r="AC615" s="31"/>
      <c r="AD615" s="31">
        <f t="shared" si="1803"/>
        <v>395.80000000000001</v>
      </c>
      <c r="AE615" s="31">
        <f t="shared" si="1804"/>
        <v>395.80000000000001</v>
      </c>
      <c r="AF615" s="31">
        <f t="shared" si="1805"/>
        <v>395.80000000000001</v>
      </c>
      <c r="AG615" s="31"/>
      <c r="AH615" s="31"/>
      <c r="AI615" s="31"/>
      <c r="AJ615" s="31">
        <f t="shared" si="1806"/>
        <v>395.80000000000001</v>
      </c>
      <c r="AK615" s="31">
        <f t="shared" si="1807"/>
        <v>395.80000000000001</v>
      </c>
      <c r="AL615" s="31">
        <f t="shared" si="1808"/>
        <v>395.80000000000001</v>
      </c>
      <c r="AM615" s="31"/>
      <c r="AN615" s="31"/>
      <c r="AO615" s="31"/>
      <c r="AP615" s="31">
        <f t="shared" si="1809"/>
        <v>395.80000000000001</v>
      </c>
      <c r="AQ615" s="31">
        <f t="shared" si="1810"/>
        <v>395.80000000000001</v>
      </c>
      <c r="AR615" s="31">
        <f t="shared" si="1811"/>
        <v>395.80000000000001</v>
      </c>
      <c r="AS615" s="31"/>
      <c r="AT615" s="31"/>
      <c r="AU615" s="31"/>
      <c r="AV615" s="31">
        <f t="shared" si="1812"/>
        <v>395.80000000000001</v>
      </c>
      <c r="AW615" s="31">
        <f t="shared" si="1813"/>
        <v>395.80000000000001</v>
      </c>
      <c r="AX615" s="31">
        <f t="shared" si="1814"/>
        <v>395.80000000000001</v>
      </c>
      <c r="AY615" s="31"/>
      <c r="AZ615" s="31"/>
      <c r="BA615" s="31"/>
      <c r="BB615" s="31">
        <f t="shared" si="1815"/>
        <v>395.80000000000001</v>
      </c>
      <c r="BC615" s="31">
        <f t="shared" si="1816"/>
        <v>395.80000000000001</v>
      </c>
      <c r="BD615" s="31">
        <f t="shared" si="1817"/>
        <v>395.80000000000001</v>
      </c>
      <c r="BE615" s="31"/>
      <c r="BF615" s="31"/>
      <c r="BG615" s="31"/>
      <c r="BH615" s="31">
        <f t="shared" si="1818"/>
        <v>395.80000000000001</v>
      </c>
      <c r="BI615" s="31">
        <f t="shared" si="1819"/>
        <v>395.80000000000001</v>
      </c>
      <c r="BJ615" s="31">
        <f t="shared" si="1820"/>
        <v>395.80000000000001</v>
      </c>
      <c r="BK615" s="31"/>
      <c r="BL615" s="31"/>
      <c r="BM615" s="31"/>
      <c r="BN615" s="31">
        <f t="shared" si="1821"/>
        <v>395.80000000000001</v>
      </c>
      <c r="BO615" s="31">
        <f t="shared" si="1822"/>
        <v>395.80000000000001</v>
      </c>
      <c r="BP615" s="31">
        <f t="shared" si="1823"/>
        <v>395.80000000000001</v>
      </c>
      <c r="BQ615" s="31"/>
      <c r="BR615" s="31"/>
      <c r="BS615" s="31">
        <f t="shared" si="1824"/>
        <v>395.80000000000001</v>
      </c>
      <c r="BT615" s="31">
        <f t="shared" si="1825"/>
        <v>395.80000000000001</v>
      </c>
      <c r="BU615" s="31">
        <f t="shared" si="1826"/>
        <v>395.80000000000001</v>
      </c>
      <c r="BV615" s="31"/>
      <c r="BW615" s="31"/>
      <c r="BX615" s="31">
        <f t="shared" si="1827"/>
        <v>395.80000000000001</v>
      </c>
      <c r="BY615" s="31">
        <f t="shared" si="1828"/>
        <v>395.80000000000001</v>
      </c>
      <c r="BZ615" s="31">
        <f t="shared" si="1829"/>
        <v>395.80000000000001</v>
      </c>
      <c r="CA615" s="31"/>
      <c r="CB615" s="31"/>
      <c r="CC615" s="31"/>
      <c r="CD615" s="31">
        <f t="shared" si="1665"/>
        <v>395.80000000000001</v>
      </c>
      <c r="CE615" s="31">
        <f t="shared" si="1666"/>
        <v>395.80000000000001</v>
      </c>
      <c r="CF615" s="31">
        <f t="shared" si="1667"/>
        <v>395.80000000000001</v>
      </c>
      <c r="CG615" s="31"/>
      <c r="CH615" s="24"/>
      <c r="CI615" s="40"/>
    </row>
    <row r="616" ht="43.75">
      <c r="A616" s="16" t="s">
        <v>385</v>
      </c>
      <c r="B616" s="17">
        <v>600</v>
      </c>
      <c r="C616" s="16"/>
      <c r="D616" s="16"/>
      <c r="E616" s="39" t="s">
        <v>45</v>
      </c>
      <c r="F616" s="31">
        <f>F617+F620</f>
        <v>23769.400000000001</v>
      </c>
      <c r="G616" s="31">
        <f>G617+G620</f>
        <v>21102.700000000001</v>
      </c>
      <c r="H616" s="31">
        <f>H617+H620</f>
        <v>21102.700000000001</v>
      </c>
      <c r="I616" s="31">
        <f>I617+I620</f>
        <v>0</v>
      </c>
      <c r="J616" s="31">
        <f>J617+J620</f>
        <v>0</v>
      </c>
      <c r="K616" s="31">
        <f>K617+K620</f>
        <v>0</v>
      </c>
      <c r="L616" s="31">
        <f t="shared" si="1794"/>
        <v>23769.400000000001</v>
      </c>
      <c r="M616" s="31">
        <f t="shared" si="1795"/>
        <v>21102.700000000001</v>
      </c>
      <c r="N616" s="31">
        <f t="shared" si="1796"/>
        <v>21102.700000000001</v>
      </c>
      <c r="O616" s="31">
        <f>O617+O620</f>
        <v>0</v>
      </c>
      <c r="P616" s="31">
        <f>P617+P620</f>
        <v>0</v>
      </c>
      <c r="Q616" s="31">
        <f>Q617+Q620</f>
        <v>0</v>
      </c>
      <c r="R616" s="31">
        <f t="shared" si="1797"/>
        <v>23769.400000000001</v>
      </c>
      <c r="S616" s="31">
        <f t="shared" si="1798"/>
        <v>21102.700000000001</v>
      </c>
      <c r="T616" s="31">
        <f t="shared" si="1799"/>
        <v>21102.700000000001</v>
      </c>
      <c r="U616" s="31">
        <f>U617+U620</f>
        <v>0</v>
      </c>
      <c r="V616" s="31">
        <f>V617+V620</f>
        <v>0</v>
      </c>
      <c r="W616" s="31">
        <f>W617+W620</f>
        <v>0</v>
      </c>
      <c r="X616" s="31">
        <f t="shared" si="1800"/>
        <v>23769.400000000001</v>
      </c>
      <c r="Y616" s="31">
        <f t="shared" si="1801"/>
        <v>21102.700000000001</v>
      </c>
      <c r="Z616" s="31">
        <f t="shared" si="1802"/>
        <v>21102.700000000001</v>
      </c>
      <c r="AA616" s="31">
        <f>AA617+AA620</f>
        <v>0</v>
      </c>
      <c r="AB616" s="31">
        <f>AB617+AB620</f>
        <v>0</v>
      </c>
      <c r="AC616" s="31">
        <f>AC617+AC620</f>
        <v>0</v>
      </c>
      <c r="AD616" s="31">
        <f t="shared" si="1803"/>
        <v>23769.400000000001</v>
      </c>
      <c r="AE616" s="31">
        <f t="shared" si="1804"/>
        <v>21102.700000000001</v>
      </c>
      <c r="AF616" s="31">
        <f t="shared" si="1805"/>
        <v>21102.700000000001</v>
      </c>
      <c r="AG616" s="31">
        <f>AG617+AG620</f>
        <v>0</v>
      </c>
      <c r="AH616" s="31">
        <f>AH617+AH620</f>
        <v>0</v>
      </c>
      <c r="AI616" s="31">
        <f>AI617+AI620</f>
        <v>0</v>
      </c>
      <c r="AJ616" s="31">
        <f t="shared" si="1806"/>
        <v>23769.400000000001</v>
      </c>
      <c r="AK616" s="31">
        <f t="shared" si="1807"/>
        <v>21102.700000000001</v>
      </c>
      <c r="AL616" s="31">
        <f t="shared" si="1808"/>
        <v>21102.700000000001</v>
      </c>
      <c r="AM616" s="31">
        <f>AM617+AM620</f>
        <v>0</v>
      </c>
      <c r="AN616" s="31">
        <f>AN617+AN620</f>
        <v>0</v>
      </c>
      <c r="AO616" s="31">
        <f>AO617+AO620</f>
        <v>0</v>
      </c>
      <c r="AP616" s="31">
        <f t="shared" si="1809"/>
        <v>23769.400000000001</v>
      </c>
      <c r="AQ616" s="31">
        <f t="shared" si="1810"/>
        <v>21102.700000000001</v>
      </c>
      <c r="AR616" s="31">
        <f t="shared" si="1811"/>
        <v>21102.700000000001</v>
      </c>
      <c r="AS616" s="31">
        <f>AS617+AS620</f>
        <v>0</v>
      </c>
      <c r="AT616" s="31">
        <f>AT617+AT620</f>
        <v>0</v>
      </c>
      <c r="AU616" s="31">
        <f>AU617+AU620</f>
        <v>0</v>
      </c>
      <c r="AV616" s="31">
        <f t="shared" si="1812"/>
        <v>23769.400000000001</v>
      </c>
      <c r="AW616" s="31">
        <f t="shared" si="1813"/>
        <v>21102.700000000001</v>
      </c>
      <c r="AX616" s="31">
        <f t="shared" si="1814"/>
        <v>21102.700000000001</v>
      </c>
      <c r="AY616" s="31">
        <f>AY617+AY620</f>
        <v>0</v>
      </c>
      <c r="AZ616" s="31">
        <f>AZ617+AZ620</f>
        <v>0</v>
      </c>
      <c r="BA616" s="31">
        <f>BA617+BA620</f>
        <v>0</v>
      </c>
      <c r="BB616" s="31">
        <f t="shared" si="1815"/>
        <v>23769.400000000001</v>
      </c>
      <c r="BC616" s="31">
        <f t="shared" si="1816"/>
        <v>21102.700000000001</v>
      </c>
      <c r="BD616" s="31">
        <f t="shared" si="1817"/>
        <v>21102.700000000001</v>
      </c>
      <c r="BE616" s="31">
        <f>BE617+BE620</f>
        <v>0</v>
      </c>
      <c r="BF616" s="31">
        <f>BF617+BF620</f>
        <v>0</v>
      </c>
      <c r="BG616" s="31">
        <f>BG617+BG620</f>
        <v>0</v>
      </c>
      <c r="BH616" s="31">
        <f t="shared" si="1818"/>
        <v>23769.400000000001</v>
      </c>
      <c r="BI616" s="31">
        <f t="shared" si="1819"/>
        <v>21102.700000000001</v>
      </c>
      <c r="BJ616" s="31">
        <f t="shared" si="1820"/>
        <v>21102.700000000001</v>
      </c>
      <c r="BK616" s="31">
        <f>BK617+BK620</f>
        <v>0</v>
      </c>
      <c r="BL616" s="31">
        <f>BL617+BL620</f>
        <v>0</v>
      </c>
      <c r="BM616" s="31">
        <f>BM617+BM620</f>
        <v>0</v>
      </c>
      <c r="BN616" s="31">
        <f t="shared" si="1821"/>
        <v>23769.400000000001</v>
      </c>
      <c r="BO616" s="31">
        <f t="shared" si="1822"/>
        <v>21102.700000000001</v>
      </c>
      <c r="BP616" s="31">
        <f t="shared" si="1823"/>
        <v>21102.700000000001</v>
      </c>
      <c r="BQ616" s="31">
        <f>BQ617+BQ620</f>
        <v>0</v>
      </c>
      <c r="BR616" s="31">
        <f>BR617+BR620</f>
        <v>0</v>
      </c>
      <c r="BS616" s="31">
        <f t="shared" si="1824"/>
        <v>23769.400000000001</v>
      </c>
      <c r="BT616" s="31">
        <f t="shared" si="1825"/>
        <v>21102.700000000001</v>
      </c>
      <c r="BU616" s="31">
        <f t="shared" si="1826"/>
        <v>21102.700000000001</v>
      </c>
      <c r="BV616" s="31">
        <f>BV617+BV620</f>
        <v>0</v>
      </c>
      <c r="BW616" s="31">
        <f>BW617+BW620</f>
        <v>0</v>
      </c>
      <c r="BX616" s="31">
        <f t="shared" si="1827"/>
        <v>23769.400000000001</v>
      </c>
      <c r="BY616" s="31">
        <f t="shared" si="1828"/>
        <v>21102.700000000001</v>
      </c>
      <c r="BZ616" s="31">
        <f t="shared" si="1829"/>
        <v>21102.700000000001</v>
      </c>
      <c r="CA616" s="31">
        <f>CA617+CA620</f>
        <v>1665.329</v>
      </c>
      <c r="CB616" s="31">
        <f>CB617+CB620</f>
        <v>0</v>
      </c>
      <c r="CC616" s="31">
        <f>CC617+CC620</f>
        <v>0</v>
      </c>
      <c r="CD616" s="31">
        <f t="shared" si="1665"/>
        <v>25434.729000000003</v>
      </c>
      <c r="CE616" s="31">
        <f t="shared" si="1666"/>
        <v>21102.700000000001</v>
      </c>
      <c r="CF616" s="31">
        <f t="shared" si="1667"/>
        <v>21102.700000000001</v>
      </c>
      <c r="CG616" s="31">
        <f>CG617+CG620</f>
        <v>0</v>
      </c>
      <c r="CH616" s="24"/>
      <c r="CI616" s="40"/>
      <c r="CM616" s="1" t="s">
        <v>29</v>
      </c>
    </row>
    <row r="617" ht="15">
      <c r="A617" s="16" t="s">
        <v>385</v>
      </c>
      <c r="B617" s="17">
        <v>610</v>
      </c>
      <c r="C617" s="16"/>
      <c r="D617" s="16"/>
      <c r="E617" s="39" t="s">
        <v>104</v>
      </c>
      <c r="F617" s="31">
        <f>F619</f>
        <v>2215</v>
      </c>
      <c r="G617" s="31">
        <f>G619</f>
        <v>0</v>
      </c>
      <c r="H617" s="31">
        <f>H619</f>
        <v>0</v>
      </c>
      <c r="I617" s="31">
        <f>I619</f>
        <v>0</v>
      </c>
      <c r="J617" s="31">
        <f>J619</f>
        <v>0</v>
      </c>
      <c r="K617" s="31">
        <f>K619</f>
        <v>0</v>
      </c>
      <c r="L617" s="31">
        <f t="shared" si="1794"/>
        <v>2215</v>
      </c>
      <c r="M617" s="31">
        <f t="shared" si="1795"/>
        <v>0</v>
      </c>
      <c r="N617" s="31">
        <f t="shared" si="1796"/>
        <v>0</v>
      </c>
      <c r="O617" s="31">
        <f>O619</f>
        <v>0</v>
      </c>
      <c r="P617" s="31">
        <f>P619</f>
        <v>0</v>
      </c>
      <c r="Q617" s="31">
        <f>Q619</f>
        <v>0</v>
      </c>
      <c r="R617" s="31">
        <f t="shared" si="1797"/>
        <v>2215</v>
      </c>
      <c r="S617" s="31">
        <f t="shared" si="1798"/>
        <v>0</v>
      </c>
      <c r="T617" s="31">
        <f t="shared" si="1799"/>
        <v>0</v>
      </c>
      <c r="U617" s="31">
        <f>U619</f>
        <v>0</v>
      </c>
      <c r="V617" s="31">
        <f>V619</f>
        <v>0</v>
      </c>
      <c r="W617" s="31">
        <f>W619</f>
        <v>0</v>
      </c>
      <c r="X617" s="31">
        <f t="shared" si="1800"/>
        <v>2215</v>
      </c>
      <c r="Y617" s="31">
        <f t="shared" si="1801"/>
        <v>0</v>
      </c>
      <c r="Z617" s="31">
        <f t="shared" si="1802"/>
        <v>0</v>
      </c>
      <c r="AA617" s="31">
        <f>AA619</f>
        <v>0</v>
      </c>
      <c r="AB617" s="31">
        <f>AB619</f>
        <v>0</v>
      </c>
      <c r="AC617" s="31">
        <f>AC619</f>
        <v>0</v>
      </c>
      <c r="AD617" s="31">
        <f t="shared" si="1803"/>
        <v>2215</v>
      </c>
      <c r="AE617" s="31">
        <f t="shared" si="1804"/>
        <v>0</v>
      </c>
      <c r="AF617" s="31">
        <f t="shared" si="1805"/>
        <v>0</v>
      </c>
      <c r="AG617" s="31">
        <f>AG619</f>
        <v>0</v>
      </c>
      <c r="AH617" s="31">
        <f>AH619</f>
        <v>0</v>
      </c>
      <c r="AI617" s="31">
        <f>AI619</f>
        <v>0</v>
      </c>
      <c r="AJ617" s="31">
        <f t="shared" si="1806"/>
        <v>2215</v>
      </c>
      <c r="AK617" s="31">
        <f t="shared" si="1807"/>
        <v>0</v>
      </c>
      <c r="AL617" s="31">
        <f t="shared" si="1808"/>
        <v>0</v>
      </c>
      <c r="AM617" s="31">
        <f>AM619</f>
        <v>0</v>
      </c>
      <c r="AN617" s="31">
        <f>AN619</f>
        <v>0</v>
      </c>
      <c r="AO617" s="31">
        <f>AO619</f>
        <v>0</v>
      </c>
      <c r="AP617" s="31">
        <f t="shared" si="1809"/>
        <v>2215</v>
      </c>
      <c r="AQ617" s="31">
        <f t="shared" si="1810"/>
        <v>0</v>
      </c>
      <c r="AR617" s="31">
        <f t="shared" si="1811"/>
        <v>0</v>
      </c>
      <c r="AS617" s="31">
        <f>AS619</f>
        <v>0</v>
      </c>
      <c r="AT617" s="31">
        <f>AT619</f>
        <v>0</v>
      </c>
      <c r="AU617" s="31">
        <f>AU619</f>
        <v>0</v>
      </c>
      <c r="AV617" s="31">
        <f t="shared" si="1812"/>
        <v>2215</v>
      </c>
      <c r="AW617" s="31">
        <f t="shared" si="1813"/>
        <v>0</v>
      </c>
      <c r="AX617" s="31">
        <f t="shared" si="1814"/>
        <v>0</v>
      </c>
      <c r="AY617" s="31">
        <f>AY619</f>
        <v>0</v>
      </c>
      <c r="AZ617" s="31">
        <f>AZ619</f>
        <v>0</v>
      </c>
      <c r="BA617" s="31">
        <f>BA619</f>
        <v>0</v>
      </c>
      <c r="BB617" s="31">
        <f t="shared" si="1815"/>
        <v>2215</v>
      </c>
      <c r="BC617" s="31">
        <f t="shared" si="1816"/>
        <v>0</v>
      </c>
      <c r="BD617" s="31">
        <f t="shared" si="1817"/>
        <v>0</v>
      </c>
      <c r="BE617" s="31">
        <f>BE619</f>
        <v>0</v>
      </c>
      <c r="BF617" s="31">
        <f>BF619</f>
        <v>0</v>
      </c>
      <c r="BG617" s="31">
        <f>BG619</f>
        <v>0</v>
      </c>
      <c r="BH617" s="31">
        <f t="shared" si="1818"/>
        <v>2215</v>
      </c>
      <c r="BI617" s="31">
        <f t="shared" si="1819"/>
        <v>0</v>
      </c>
      <c r="BJ617" s="31">
        <f t="shared" si="1820"/>
        <v>0</v>
      </c>
      <c r="BK617" s="31">
        <f>BK619</f>
        <v>0</v>
      </c>
      <c r="BL617" s="31">
        <f>BL619</f>
        <v>0</v>
      </c>
      <c r="BM617" s="31">
        <f>BM619</f>
        <v>0</v>
      </c>
      <c r="BN617" s="31">
        <f t="shared" si="1821"/>
        <v>2215</v>
      </c>
      <c r="BO617" s="31">
        <f t="shared" si="1822"/>
        <v>0</v>
      </c>
      <c r="BP617" s="31">
        <f t="shared" si="1823"/>
        <v>0</v>
      </c>
      <c r="BQ617" s="31">
        <f>BQ619</f>
        <v>0</v>
      </c>
      <c r="BR617" s="31">
        <f>BR619</f>
        <v>0</v>
      </c>
      <c r="BS617" s="31">
        <f t="shared" si="1824"/>
        <v>2215</v>
      </c>
      <c r="BT617" s="31">
        <f t="shared" si="1825"/>
        <v>0</v>
      </c>
      <c r="BU617" s="31">
        <f t="shared" si="1826"/>
        <v>0</v>
      </c>
      <c r="BV617" s="31">
        <f>BV619</f>
        <v>0</v>
      </c>
      <c r="BW617" s="31">
        <f>BW619</f>
        <v>0</v>
      </c>
      <c r="BX617" s="31">
        <f t="shared" si="1827"/>
        <v>2215</v>
      </c>
      <c r="BY617" s="31">
        <f t="shared" si="1828"/>
        <v>0</v>
      </c>
      <c r="BZ617" s="31">
        <f t="shared" si="1829"/>
        <v>0</v>
      </c>
      <c r="CA617" s="31">
        <f>CA619+CA618</f>
        <v>995.32899999999995</v>
      </c>
      <c r="CB617" s="31">
        <f>CB619+CB618</f>
        <v>0</v>
      </c>
      <c r="CC617" s="31">
        <f>CC619+CC618</f>
        <v>0</v>
      </c>
      <c r="CD617" s="31">
        <f t="shared" si="1665"/>
        <v>3210.3289999999997</v>
      </c>
      <c r="CE617" s="31">
        <f t="shared" si="1666"/>
        <v>0</v>
      </c>
      <c r="CF617" s="31">
        <f t="shared" si="1667"/>
        <v>0</v>
      </c>
      <c r="CG617" s="31">
        <f>CG619+CG618</f>
        <v>0</v>
      </c>
      <c r="CH617" s="24"/>
      <c r="CI617" s="40"/>
      <c r="CN617" s="1" t="s">
        <v>30</v>
      </c>
    </row>
    <row r="618" ht="15">
      <c r="A618" s="16" t="s">
        <v>385</v>
      </c>
      <c r="B618" s="17">
        <v>610</v>
      </c>
      <c r="C618" s="16" t="s">
        <v>47</v>
      </c>
      <c r="D618" s="16" t="s">
        <v>313</v>
      </c>
      <c r="E618" s="39" t="s">
        <v>387</v>
      </c>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c r="BX618" s="31"/>
      <c r="BY618" s="31"/>
      <c r="BZ618" s="31"/>
      <c r="CA618" s="31">
        <v>995.32899999999995</v>
      </c>
      <c r="CB618" s="31"/>
      <c r="CC618" s="31"/>
      <c r="CD618" s="31">
        <f t="shared" ref="CD618:CD681" si="1913">BX618+CA618</f>
        <v>995.32899999999995</v>
      </c>
      <c r="CE618" s="31">
        <f t="shared" ref="CE618:CE681" si="1914">BY618+CB618</f>
        <v>0</v>
      </c>
      <c r="CF618" s="31">
        <f t="shared" ref="CF618:CF681" si="1915">BZ618+CC618</f>
        <v>0</v>
      </c>
      <c r="CG618" s="31"/>
      <c r="CH618" s="24"/>
      <c r="CI618" s="40"/>
      <c r="CN618" s="1"/>
    </row>
    <row r="619" ht="15">
      <c r="A619" s="16" t="s">
        <v>385</v>
      </c>
      <c r="B619" s="17">
        <v>610</v>
      </c>
      <c r="C619" s="16" t="s">
        <v>49</v>
      </c>
      <c r="D619" s="16" t="s">
        <v>42</v>
      </c>
      <c r="E619" s="39" t="s">
        <v>50</v>
      </c>
      <c r="F619" s="31">
        <v>2215</v>
      </c>
      <c r="G619" s="31"/>
      <c r="H619" s="31"/>
      <c r="I619" s="31"/>
      <c r="J619" s="31"/>
      <c r="K619" s="31"/>
      <c r="L619" s="31">
        <f t="shared" si="1794"/>
        <v>2215</v>
      </c>
      <c r="M619" s="31">
        <f t="shared" si="1795"/>
        <v>0</v>
      </c>
      <c r="N619" s="31">
        <f t="shared" si="1796"/>
        <v>0</v>
      </c>
      <c r="O619" s="31"/>
      <c r="P619" s="31"/>
      <c r="Q619" s="31"/>
      <c r="R619" s="31">
        <f t="shared" si="1797"/>
        <v>2215</v>
      </c>
      <c r="S619" s="31">
        <f t="shared" si="1798"/>
        <v>0</v>
      </c>
      <c r="T619" s="31">
        <f t="shared" si="1799"/>
        <v>0</v>
      </c>
      <c r="U619" s="31"/>
      <c r="V619" s="31"/>
      <c r="W619" s="31"/>
      <c r="X619" s="31">
        <f t="shared" si="1800"/>
        <v>2215</v>
      </c>
      <c r="Y619" s="31">
        <f t="shared" si="1801"/>
        <v>0</v>
      </c>
      <c r="Z619" s="31">
        <f t="shared" si="1802"/>
        <v>0</v>
      </c>
      <c r="AA619" s="31"/>
      <c r="AB619" s="31"/>
      <c r="AC619" s="31"/>
      <c r="AD619" s="31">
        <f t="shared" si="1803"/>
        <v>2215</v>
      </c>
      <c r="AE619" s="31">
        <f t="shared" si="1804"/>
        <v>0</v>
      </c>
      <c r="AF619" s="31">
        <f t="shared" si="1805"/>
        <v>0</v>
      </c>
      <c r="AG619" s="31"/>
      <c r="AH619" s="31"/>
      <c r="AI619" s="31"/>
      <c r="AJ619" s="31">
        <f t="shared" si="1806"/>
        <v>2215</v>
      </c>
      <c r="AK619" s="31">
        <f t="shared" si="1807"/>
        <v>0</v>
      </c>
      <c r="AL619" s="31">
        <f t="shared" si="1808"/>
        <v>0</v>
      </c>
      <c r="AM619" s="31"/>
      <c r="AN619" s="31"/>
      <c r="AO619" s="31"/>
      <c r="AP619" s="31">
        <f t="shared" si="1809"/>
        <v>2215</v>
      </c>
      <c r="AQ619" s="31">
        <f t="shared" si="1810"/>
        <v>0</v>
      </c>
      <c r="AR619" s="31">
        <f t="shared" si="1811"/>
        <v>0</v>
      </c>
      <c r="AS619" s="31"/>
      <c r="AT619" s="31"/>
      <c r="AU619" s="31"/>
      <c r="AV619" s="31">
        <f t="shared" si="1812"/>
        <v>2215</v>
      </c>
      <c r="AW619" s="31">
        <f t="shared" si="1813"/>
        <v>0</v>
      </c>
      <c r="AX619" s="31">
        <f t="shared" si="1814"/>
        <v>0</v>
      </c>
      <c r="AY619" s="31"/>
      <c r="AZ619" s="31"/>
      <c r="BA619" s="31"/>
      <c r="BB619" s="31">
        <f t="shared" si="1815"/>
        <v>2215</v>
      </c>
      <c r="BC619" s="31">
        <f t="shared" si="1816"/>
        <v>0</v>
      </c>
      <c r="BD619" s="31">
        <f t="shared" si="1817"/>
        <v>0</v>
      </c>
      <c r="BE619" s="31"/>
      <c r="BF619" s="31"/>
      <c r="BG619" s="31"/>
      <c r="BH619" s="31">
        <f t="shared" si="1818"/>
        <v>2215</v>
      </c>
      <c r="BI619" s="31">
        <f t="shared" si="1819"/>
        <v>0</v>
      </c>
      <c r="BJ619" s="31">
        <f t="shared" si="1820"/>
        <v>0</v>
      </c>
      <c r="BK619" s="31"/>
      <c r="BL619" s="31"/>
      <c r="BM619" s="31"/>
      <c r="BN619" s="31">
        <f t="shared" si="1821"/>
        <v>2215</v>
      </c>
      <c r="BO619" s="31">
        <f t="shared" si="1822"/>
        <v>0</v>
      </c>
      <c r="BP619" s="31">
        <f t="shared" si="1823"/>
        <v>0</v>
      </c>
      <c r="BQ619" s="31"/>
      <c r="BR619" s="31"/>
      <c r="BS619" s="31">
        <f t="shared" si="1824"/>
        <v>2215</v>
      </c>
      <c r="BT619" s="31">
        <f t="shared" si="1825"/>
        <v>0</v>
      </c>
      <c r="BU619" s="31">
        <f t="shared" si="1826"/>
        <v>0</v>
      </c>
      <c r="BV619" s="31"/>
      <c r="BW619" s="31"/>
      <c r="BX619" s="31">
        <f t="shared" si="1827"/>
        <v>2215</v>
      </c>
      <c r="BY619" s="31">
        <f t="shared" si="1828"/>
        <v>0</v>
      </c>
      <c r="BZ619" s="31">
        <f t="shared" si="1829"/>
        <v>0</v>
      </c>
      <c r="CA619" s="31"/>
      <c r="CB619" s="31"/>
      <c r="CC619" s="31"/>
      <c r="CD619" s="31">
        <f t="shared" si="1913"/>
        <v>2215</v>
      </c>
      <c r="CE619" s="31">
        <f t="shared" si="1914"/>
        <v>0</v>
      </c>
      <c r="CF619" s="31">
        <f t="shared" si="1915"/>
        <v>0</v>
      </c>
      <c r="CG619" s="31"/>
      <c r="CH619" s="24"/>
      <c r="CI619" s="40"/>
    </row>
    <row r="620" ht="15">
      <c r="A620" s="16" t="s">
        <v>385</v>
      </c>
      <c r="B620" s="17">
        <v>620</v>
      </c>
      <c r="C620" s="16"/>
      <c r="D620" s="16"/>
      <c r="E620" s="39" t="s">
        <v>46</v>
      </c>
      <c r="F620" s="31">
        <f>F621+F622+F623</f>
        <v>21554.400000000001</v>
      </c>
      <c r="G620" s="31">
        <f>G621+G622+G623</f>
        <v>21102.700000000001</v>
      </c>
      <c r="H620" s="31">
        <f>H621+H622+H623</f>
        <v>21102.700000000001</v>
      </c>
      <c r="I620" s="31">
        <f>I621+I622+I623</f>
        <v>0</v>
      </c>
      <c r="J620" s="31">
        <f>J621+J622+J623</f>
        <v>0</v>
      </c>
      <c r="K620" s="31">
        <f>K621+K622+K623</f>
        <v>0</v>
      </c>
      <c r="L620" s="31">
        <f t="shared" si="1794"/>
        <v>21554.400000000001</v>
      </c>
      <c r="M620" s="31">
        <f t="shared" si="1795"/>
        <v>21102.700000000001</v>
      </c>
      <c r="N620" s="31">
        <f t="shared" si="1796"/>
        <v>21102.700000000001</v>
      </c>
      <c r="O620" s="31">
        <f>O621+O622+O623</f>
        <v>0</v>
      </c>
      <c r="P620" s="31">
        <f>P621+P622+P623</f>
        <v>0</v>
      </c>
      <c r="Q620" s="31">
        <f>Q621+Q622+Q623</f>
        <v>0</v>
      </c>
      <c r="R620" s="31">
        <f t="shared" si="1797"/>
        <v>21554.400000000001</v>
      </c>
      <c r="S620" s="31">
        <f t="shared" si="1798"/>
        <v>21102.700000000001</v>
      </c>
      <c r="T620" s="31">
        <f t="shared" si="1799"/>
        <v>21102.700000000001</v>
      </c>
      <c r="U620" s="31">
        <f>U621+U622+U623</f>
        <v>0</v>
      </c>
      <c r="V620" s="31">
        <f>V621+V622+V623</f>
        <v>0</v>
      </c>
      <c r="W620" s="31">
        <f>W621+W622+W623</f>
        <v>0</v>
      </c>
      <c r="X620" s="31">
        <f t="shared" si="1800"/>
        <v>21554.400000000001</v>
      </c>
      <c r="Y620" s="31">
        <f t="shared" si="1801"/>
        <v>21102.700000000001</v>
      </c>
      <c r="Z620" s="31">
        <f t="shared" si="1802"/>
        <v>21102.700000000001</v>
      </c>
      <c r="AA620" s="31">
        <f>AA621+AA622+AA623</f>
        <v>0</v>
      </c>
      <c r="AB620" s="31">
        <f>AB621+AB622+AB623</f>
        <v>0</v>
      </c>
      <c r="AC620" s="31">
        <f>AC621+AC622+AC623</f>
        <v>0</v>
      </c>
      <c r="AD620" s="31">
        <f t="shared" si="1803"/>
        <v>21554.400000000001</v>
      </c>
      <c r="AE620" s="31">
        <f t="shared" si="1804"/>
        <v>21102.700000000001</v>
      </c>
      <c r="AF620" s="31">
        <f t="shared" si="1805"/>
        <v>21102.700000000001</v>
      </c>
      <c r="AG620" s="31">
        <f>AG621+AG622+AG623</f>
        <v>0</v>
      </c>
      <c r="AH620" s="31">
        <f>AH621+AH622+AH623</f>
        <v>0</v>
      </c>
      <c r="AI620" s="31">
        <f>AI621+AI622+AI623</f>
        <v>0</v>
      </c>
      <c r="AJ620" s="31">
        <f t="shared" si="1806"/>
        <v>21554.400000000001</v>
      </c>
      <c r="AK620" s="31">
        <f t="shared" si="1807"/>
        <v>21102.700000000001</v>
      </c>
      <c r="AL620" s="31">
        <f t="shared" si="1808"/>
        <v>21102.700000000001</v>
      </c>
      <c r="AM620" s="31">
        <f>AM621+AM622+AM623</f>
        <v>0</v>
      </c>
      <c r="AN620" s="31">
        <f>AN621+AN622+AN623</f>
        <v>0</v>
      </c>
      <c r="AO620" s="31">
        <f>AO621+AO622+AO623</f>
        <v>0</v>
      </c>
      <c r="AP620" s="31">
        <f t="shared" si="1809"/>
        <v>21554.400000000001</v>
      </c>
      <c r="AQ620" s="31">
        <f t="shared" si="1810"/>
        <v>21102.700000000001</v>
      </c>
      <c r="AR620" s="31">
        <f t="shared" si="1811"/>
        <v>21102.700000000001</v>
      </c>
      <c r="AS620" s="31">
        <f>AS621+AS622+AS623</f>
        <v>0</v>
      </c>
      <c r="AT620" s="31">
        <f>AT621+AT622+AT623</f>
        <v>0</v>
      </c>
      <c r="AU620" s="31">
        <f>AU621+AU622+AU623</f>
        <v>0</v>
      </c>
      <c r="AV620" s="31">
        <f t="shared" si="1812"/>
        <v>21554.400000000001</v>
      </c>
      <c r="AW620" s="31">
        <f t="shared" si="1813"/>
        <v>21102.700000000001</v>
      </c>
      <c r="AX620" s="31">
        <f t="shared" si="1814"/>
        <v>21102.700000000001</v>
      </c>
      <c r="AY620" s="31">
        <f>AY621+AY622+AY623</f>
        <v>0</v>
      </c>
      <c r="AZ620" s="31">
        <f>AZ621+AZ622+AZ623</f>
        <v>0</v>
      </c>
      <c r="BA620" s="31">
        <f>BA621+BA622+BA623</f>
        <v>0</v>
      </c>
      <c r="BB620" s="31">
        <f t="shared" si="1815"/>
        <v>21554.400000000001</v>
      </c>
      <c r="BC620" s="31">
        <f t="shared" si="1816"/>
        <v>21102.700000000001</v>
      </c>
      <c r="BD620" s="31">
        <f t="shared" si="1817"/>
        <v>21102.700000000001</v>
      </c>
      <c r="BE620" s="31">
        <f>BE621+BE622+BE623</f>
        <v>0</v>
      </c>
      <c r="BF620" s="31">
        <f>BF621+BF622+BF623</f>
        <v>0</v>
      </c>
      <c r="BG620" s="31">
        <f>BG621+BG622+BG623</f>
        <v>0</v>
      </c>
      <c r="BH620" s="31">
        <f t="shared" si="1818"/>
        <v>21554.400000000001</v>
      </c>
      <c r="BI620" s="31">
        <f t="shared" si="1819"/>
        <v>21102.700000000001</v>
      </c>
      <c r="BJ620" s="31">
        <f t="shared" si="1820"/>
        <v>21102.700000000001</v>
      </c>
      <c r="BK620" s="31">
        <f>BK621+BK622+BK623</f>
        <v>0</v>
      </c>
      <c r="BL620" s="31">
        <f>BL621+BL622+BL623</f>
        <v>0</v>
      </c>
      <c r="BM620" s="31">
        <f>BM621+BM622+BM623</f>
        <v>0</v>
      </c>
      <c r="BN620" s="31">
        <f t="shared" si="1821"/>
        <v>21554.400000000001</v>
      </c>
      <c r="BO620" s="31">
        <f t="shared" si="1822"/>
        <v>21102.700000000001</v>
      </c>
      <c r="BP620" s="31">
        <f t="shared" si="1823"/>
        <v>21102.700000000001</v>
      </c>
      <c r="BQ620" s="31">
        <f>BQ621+BQ622+BQ623</f>
        <v>0</v>
      </c>
      <c r="BR620" s="31">
        <f>BR621+BR622+BR623</f>
        <v>0</v>
      </c>
      <c r="BS620" s="31">
        <f t="shared" si="1824"/>
        <v>21554.400000000001</v>
      </c>
      <c r="BT620" s="31">
        <f t="shared" si="1825"/>
        <v>21102.700000000001</v>
      </c>
      <c r="BU620" s="31">
        <f t="shared" si="1826"/>
        <v>21102.700000000001</v>
      </c>
      <c r="BV620" s="31">
        <f>BV621+BV622+BV623</f>
        <v>0</v>
      </c>
      <c r="BW620" s="31">
        <f>BW621+BW622+BW623</f>
        <v>0</v>
      </c>
      <c r="BX620" s="31">
        <f t="shared" si="1827"/>
        <v>21554.400000000001</v>
      </c>
      <c r="BY620" s="31">
        <f t="shared" si="1828"/>
        <v>21102.700000000001</v>
      </c>
      <c r="BZ620" s="31">
        <f t="shared" si="1829"/>
        <v>21102.700000000001</v>
      </c>
      <c r="CA620" s="31">
        <f>CA621+CA622+CA623</f>
        <v>670</v>
      </c>
      <c r="CB620" s="31">
        <f>CB621+CB622+CB623</f>
        <v>0</v>
      </c>
      <c r="CC620" s="31">
        <f>CC621+CC622+CC623</f>
        <v>0</v>
      </c>
      <c r="CD620" s="31">
        <f t="shared" si="1913"/>
        <v>22224.400000000001</v>
      </c>
      <c r="CE620" s="31">
        <f t="shared" si="1914"/>
        <v>21102.700000000001</v>
      </c>
      <c r="CF620" s="31">
        <f t="shared" si="1915"/>
        <v>21102.700000000001</v>
      </c>
      <c r="CG620" s="31">
        <f>CG621+CG622+CG623</f>
        <v>0</v>
      </c>
      <c r="CH620" s="24"/>
      <c r="CI620" s="40"/>
      <c r="CN620" s="1" t="s">
        <v>30</v>
      </c>
    </row>
    <row r="621" ht="15">
      <c r="A621" s="16" t="s">
        <v>385</v>
      </c>
      <c r="B621" s="17">
        <v>620</v>
      </c>
      <c r="C621" s="16" t="s">
        <v>47</v>
      </c>
      <c r="D621" s="16" t="s">
        <v>313</v>
      </c>
      <c r="E621" s="39" t="s">
        <v>387</v>
      </c>
      <c r="F621" s="31">
        <v>13150</v>
      </c>
      <c r="G621" s="31">
        <v>19554.5</v>
      </c>
      <c r="H621" s="31">
        <v>21102.700000000001</v>
      </c>
      <c r="I621" s="31"/>
      <c r="J621" s="31"/>
      <c r="K621" s="31"/>
      <c r="L621" s="31">
        <f t="shared" si="1794"/>
        <v>13150</v>
      </c>
      <c r="M621" s="31">
        <f t="shared" si="1795"/>
        <v>19554.5</v>
      </c>
      <c r="N621" s="31">
        <f t="shared" si="1796"/>
        <v>21102.700000000001</v>
      </c>
      <c r="O621" s="31"/>
      <c r="P621" s="31"/>
      <c r="Q621" s="31"/>
      <c r="R621" s="31">
        <f t="shared" si="1797"/>
        <v>13150</v>
      </c>
      <c r="S621" s="31">
        <f t="shared" si="1798"/>
        <v>19554.5</v>
      </c>
      <c r="T621" s="31">
        <f t="shared" si="1799"/>
        <v>21102.700000000001</v>
      </c>
      <c r="U621" s="31"/>
      <c r="V621" s="31"/>
      <c r="W621" s="31"/>
      <c r="X621" s="31">
        <f t="shared" si="1800"/>
        <v>13150</v>
      </c>
      <c r="Y621" s="31">
        <f t="shared" si="1801"/>
        <v>19554.5</v>
      </c>
      <c r="Z621" s="31">
        <f t="shared" si="1802"/>
        <v>21102.700000000001</v>
      </c>
      <c r="AA621" s="31"/>
      <c r="AB621" s="31"/>
      <c r="AC621" s="31"/>
      <c r="AD621" s="31">
        <f t="shared" si="1803"/>
        <v>13150</v>
      </c>
      <c r="AE621" s="31">
        <f t="shared" si="1804"/>
        <v>19554.5</v>
      </c>
      <c r="AF621" s="31">
        <f t="shared" si="1805"/>
        <v>21102.700000000001</v>
      </c>
      <c r="AG621" s="31"/>
      <c r="AH621" s="31"/>
      <c r="AI621" s="31"/>
      <c r="AJ621" s="31">
        <f t="shared" si="1806"/>
        <v>13150</v>
      </c>
      <c r="AK621" s="31">
        <f t="shared" si="1807"/>
        <v>19554.5</v>
      </c>
      <c r="AL621" s="31">
        <f t="shared" si="1808"/>
        <v>21102.700000000001</v>
      </c>
      <c r="AM621" s="31"/>
      <c r="AN621" s="31"/>
      <c r="AO621" s="31"/>
      <c r="AP621" s="31">
        <f t="shared" si="1809"/>
        <v>13150</v>
      </c>
      <c r="AQ621" s="31">
        <f t="shared" si="1810"/>
        <v>19554.5</v>
      </c>
      <c r="AR621" s="31">
        <f t="shared" si="1811"/>
        <v>21102.700000000001</v>
      </c>
      <c r="AS621" s="31"/>
      <c r="AT621" s="31"/>
      <c r="AU621" s="31"/>
      <c r="AV621" s="31">
        <f t="shared" si="1812"/>
        <v>13150</v>
      </c>
      <c r="AW621" s="31">
        <f t="shared" si="1813"/>
        <v>19554.5</v>
      </c>
      <c r="AX621" s="31">
        <f t="shared" si="1814"/>
        <v>21102.700000000001</v>
      </c>
      <c r="AY621" s="31"/>
      <c r="AZ621" s="31"/>
      <c r="BA621" s="31"/>
      <c r="BB621" s="31">
        <f t="shared" si="1815"/>
        <v>13150</v>
      </c>
      <c r="BC621" s="31">
        <f t="shared" si="1816"/>
        <v>19554.5</v>
      </c>
      <c r="BD621" s="31">
        <f t="shared" si="1817"/>
        <v>21102.700000000001</v>
      </c>
      <c r="BE621" s="31"/>
      <c r="BF621" s="31"/>
      <c r="BG621" s="31"/>
      <c r="BH621" s="31">
        <f t="shared" si="1818"/>
        <v>13150</v>
      </c>
      <c r="BI621" s="31">
        <f t="shared" si="1819"/>
        <v>19554.5</v>
      </c>
      <c r="BJ621" s="31">
        <f t="shared" si="1820"/>
        <v>21102.700000000001</v>
      </c>
      <c r="BK621" s="31"/>
      <c r="BL621" s="31"/>
      <c r="BM621" s="31"/>
      <c r="BN621" s="31">
        <f t="shared" si="1821"/>
        <v>13150</v>
      </c>
      <c r="BO621" s="31">
        <f t="shared" si="1822"/>
        <v>19554.5</v>
      </c>
      <c r="BP621" s="31">
        <f t="shared" si="1823"/>
        <v>21102.700000000001</v>
      </c>
      <c r="BQ621" s="31"/>
      <c r="BR621" s="31"/>
      <c r="BS621" s="31">
        <f t="shared" si="1824"/>
        <v>13150</v>
      </c>
      <c r="BT621" s="31">
        <f t="shared" si="1825"/>
        <v>19554.5</v>
      </c>
      <c r="BU621" s="31">
        <f t="shared" si="1826"/>
        <v>21102.700000000001</v>
      </c>
      <c r="BV621" s="31"/>
      <c r="BW621" s="31"/>
      <c r="BX621" s="31">
        <f t="shared" si="1827"/>
        <v>13150</v>
      </c>
      <c r="BY621" s="31">
        <f t="shared" si="1828"/>
        <v>19554.5</v>
      </c>
      <c r="BZ621" s="31">
        <f t="shared" si="1829"/>
        <v>21102.700000000001</v>
      </c>
      <c r="CA621" s="31">
        <v>670</v>
      </c>
      <c r="CB621" s="31"/>
      <c r="CC621" s="31"/>
      <c r="CD621" s="31">
        <f t="shared" si="1913"/>
        <v>13820</v>
      </c>
      <c r="CE621" s="31">
        <f t="shared" si="1914"/>
        <v>19554.5</v>
      </c>
      <c r="CF621" s="31">
        <f t="shared" si="1915"/>
        <v>21102.700000000001</v>
      </c>
      <c r="CG621" s="31"/>
      <c r="CH621" s="24"/>
      <c r="CI621" s="40"/>
    </row>
    <row r="622" ht="15">
      <c r="A622" s="16" t="s">
        <v>385</v>
      </c>
      <c r="B622" s="17">
        <v>620</v>
      </c>
      <c r="C622" s="16" t="s">
        <v>47</v>
      </c>
      <c r="D622" s="16" t="s">
        <v>67</v>
      </c>
      <c r="E622" s="39" t="s">
        <v>217</v>
      </c>
      <c r="F622" s="31">
        <v>8404.3999999999996</v>
      </c>
      <c r="G622" s="31"/>
      <c r="H622" s="31"/>
      <c r="I622" s="31"/>
      <c r="J622" s="31"/>
      <c r="K622" s="31"/>
      <c r="L622" s="31">
        <f t="shared" si="1794"/>
        <v>8404.3999999999996</v>
      </c>
      <c r="M622" s="31">
        <f t="shared" si="1795"/>
        <v>0</v>
      </c>
      <c r="N622" s="31">
        <f t="shared" si="1796"/>
        <v>0</v>
      </c>
      <c r="O622" s="31"/>
      <c r="P622" s="31"/>
      <c r="Q622" s="31"/>
      <c r="R622" s="31">
        <f t="shared" si="1797"/>
        <v>8404.3999999999996</v>
      </c>
      <c r="S622" s="31">
        <f t="shared" si="1798"/>
        <v>0</v>
      </c>
      <c r="T622" s="31">
        <f t="shared" si="1799"/>
        <v>0</v>
      </c>
      <c r="U622" s="31"/>
      <c r="V622" s="31"/>
      <c r="W622" s="31"/>
      <c r="X622" s="31">
        <f t="shared" si="1800"/>
        <v>8404.3999999999996</v>
      </c>
      <c r="Y622" s="31">
        <f t="shared" si="1801"/>
        <v>0</v>
      </c>
      <c r="Z622" s="31">
        <f t="shared" si="1802"/>
        <v>0</v>
      </c>
      <c r="AA622" s="31"/>
      <c r="AB622" s="31"/>
      <c r="AC622" s="31"/>
      <c r="AD622" s="31">
        <f t="shared" si="1803"/>
        <v>8404.3999999999996</v>
      </c>
      <c r="AE622" s="31">
        <f t="shared" si="1804"/>
        <v>0</v>
      </c>
      <c r="AF622" s="31">
        <f t="shared" si="1805"/>
        <v>0</v>
      </c>
      <c r="AG622" s="31"/>
      <c r="AH622" s="31"/>
      <c r="AI622" s="31"/>
      <c r="AJ622" s="31">
        <f t="shared" si="1806"/>
        <v>8404.3999999999996</v>
      </c>
      <c r="AK622" s="31">
        <f t="shared" si="1807"/>
        <v>0</v>
      </c>
      <c r="AL622" s="31">
        <f t="shared" si="1808"/>
        <v>0</v>
      </c>
      <c r="AM622" s="31"/>
      <c r="AN622" s="31"/>
      <c r="AO622" s="31"/>
      <c r="AP622" s="31">
        <f t="shared" si="1809"/>
        <v>8404.3999999999996</v>
      </c>
      <c r="AQ622" s="31">
        <f t="shared" si="1810"/>
        <v>0</v>
      </c>
      <c r="AR622" s="31">
        <f t="shared" si="1811"/>
        <v>0</v>
      </c>
      <c r="AS622" s="31"/>
      <c r="AT622" s="31"/>
      <c r="AU622" s="31"/>
      <c r="AV622" s="31">
        <f t="shared" si="1812"/>
        <v>8404.3999999999996</v>
      </c>
      <c r="AW622" s="31">
        <f t="shared" si="1813"/>
        <v>0</v>
      </c>
      <c r="AX622" s="31">
        <f t="shared" si="1814"/>
        <v>0</v>
      </c>
      <c r="AY622" s="31"/>
      <c r="AZ622" s="31"/>
      <c r="BA622" s="31"/>
      <c r="BB622" s="31">
        <f t="shared" si="1815"/>
        <v>8404.3999999999996</v>
      </c>
      <c r="BC622" s="31">
        <f t="shared" si="1816"/>
        <v>0</v>
      </c>
      <c r="BD622" s="31">
        <f t="shared" si="1817"/>
        <v>0</v>
      </c>
      <c r="BE622" s="31"/>
      <c r="BF622" s="31"/>
      <c r="BG622" s="31"/>
      <c r="BH622" s="31">
        <f t="shared" si="1818"/>
        <v>8404.3999999999996</v>
      </c>
      <c r="BI622" s="31">
        <f t="shared" si="1819"/>
        <v>0</v>
      </c>
      <c r="BJ622" s="31">
        <f t="shared" si="1820"/>
        <v>0</v>
      </c>
      <c r="BK622" s="31"/>
      <c r="BL622" s="31"/>
      <c r="BM622" s="31"/>
      <c r="BN622" s="31">
        <f t="shared" si="1821"/>
        <v>8404.3999999999996</v>
      </c>
      <c r="BO622" s="31">
        <f t="shared" si="1822"/>
        <v>0</v>
      </c>
      <c r="BP622" s="31">
        <f t="shared" si="1823"/>
        <v>0</v>
      </c>
      <c r="BQ622" s="31"/>
      <c r="BR622" s="31"/>
      <c r="BS622" s="31">
        <f t="shared" si="1824"/>
        <v>8404.3999999999996</v>
      </c>
      <c r="BT622" s="31">
        <f t="shared" si="1825"/>
        <v>0</v>
      </c>
      <c r="BU622" s="31">
        <f t="shared" si="1826"/>
        <v>0</v>
      </c>
      <c r="BV622" s="31"/>
      <c r="BW622" s="31"/>
      <c r="BX622" s="31">
        <f t="shared" si="1827"/>
        <v>8404.3999999999996</v>
      </c>
      <c r="BY622" s="31">
        <f t="shared" si="1828"/>
        <v>0</v>
      </c>
      <c r="BZ622" s="31">
        <f t="shared" si="1829"/>
        <v>0</v>
      </c>
      <c r="CA622" s="31"/>
      <c r="CB622" s="31"/>
      <c r="CC622" s="31"/>
      <c r="CD622" s="31">
        <f t="shared" si="1913"/>
        <v>8404.3999999999996</v>
      </c>
      <c r="CE622" s="31">
        <f t="shared" si="1914"/>
        <v>0</v>
      </c>
      <c r="CF622" s="31">
        <f t="shared" si="1915"/>
        <v>0</v>
      </c>
      <c r="CG622" s="31"/>
      <c r="CH622" s="24"/>
      <c r="CI622" s="40"/>
    </row>
    <row r="623" ht="15">
      <c r="A623" s="16" t="s">
        <v>385</v>
      </c>
      <c r="B623" s="17">
        <v>620</v>
      </c>
      <c r="C623" s="16" t="s">
        <v>49</v>
      </c>
      <c r="D623" s="16" t="s">
        <v>42</v>
      </c>
      <c r="E623" s="39" t="s">
        <v>50</v>
      </c>
      <c r="F623" s="31"/>
      <c r="G623" s="31">
        <v>1548.2</v>
      </c>
      <c r="H623" s="31"/>
      <c r="I623" s="31"/>
      <c r="J623" s="31"/>
      <c r="K623" s="31"/>
      <c r="L623" s="31">
        <f t="shared" si="1794"/>
        <v>0</v>
      </c>
      <c r="M623" s="31">
        <f t="shared" si="1795"/>
        <v>1548.2</v>
      </c>
      <c r="N623" s="31">
        <f t="shared" si="1796"/>
        <v>0</v>
      </c>
      <c r="O623" s="31"/>
      <c r="P623" s="31"/>
      <c r="Q623" s="31"/>
      <c r="R623" s="31">
        <f t="shared" si="1797"/>
        <v>0</v>
      </c>
      <c r="S623" s="31">
        <f t="shared" si="1798"/>
        <v>1548.2</v>
      </c>
      <c r="T623" s="31">
        <f t="shared" si="1799"/>
        <v>0</v>
      </c>
      <c r="U623" s="31"/>
      <c r="V623" s="31"/>
      <c r="W623" s="31"/>
      <c r="X623" s="31">
        <f t="shared" si="1800"/>
        <v>0</v>
      </c>
      <c r="Y623" s="31">
        <f t="shared" si="1801"/>
        <v>1548.2</v>
      </c>
      <c r="Z623" s="31">
        <f t="shared" si="1802"/>
        <v>0</v>
      </c>
      <c r="AA623" s="31"/>
      <c r="AB623" s="31"/>
      <c r="AC623" s="31"/>
      <c r="AD623" s="31">
        <f t="shared" si="1803"/>
        <v>0</v>
      </c>
      <c r="AE623" s="31">
        <f t="shared" si="1804"/>
        <v>1548.2</v>
      </c>
      <c r="AF623" s="31">
        <f t="shared" si="1805"/>
        <v>0</v>
      </c>
      <c r="AG623" s="31"/>
      <c r="AH623" s="31"/>
      <c r="AI623" s="31"/>
      <c r="AJ623" s="31">
        <f t="shared" si="1806"/>
        <v>0</v>
      </c>
      <c r="AK623" s="31">
        <f t="shared" si="1807"/>
        <v>1548.2</v>
      </c>
      <c r="AL623" s="31">
        <f t="shared" si="1808"/>
        <v>0</v>
      </c>
      <c r="AM623" s="31"/>
      <c r="AN623" s="31"/>
      <c r="AO623" s="31"/>
      <c r="AP623" s="31">
        <f t="shared" si="1809"/>
        <v>0</v>
      </c>
      <c r="AQ623" s="31">
        <f t="shared" si="1810"/>
        <v>1548.2</v>
      </c>
      <c r="AR623" s="31">
        <f t="shared" si="1811"/>
        <v>0</v>
      </c>
      <c r="AS623" s="31"/>
      <c r="AT623" s="31"/>
      <c r="AU623" s="31"/>
      <c r="AV623" s="31">
        <f t="shared" si="1812"/>
        <v>0</v>
      </c>
      <c r="AW623" s="31">
        <f t="shared" si="1813"/>
        <v>1548.2</v>
      </c>
      <c r="AX623" s="31">
        <f t="shared" si="1814"/>
        <v>0</v>
      </c>
      <c r="AY623" s="31"/>
      <c r="AZ623" s="31"/>
      <c r="BA623" s="31"/>
      <c r="BB623" s="31">
        <f t="shared" si="1815"/>
        <v>0</v>
      </c>
      <c r="BC623" s="31">
        <f t="shared" si="1816"/>
        <v>1548.2</v>
      </c>
      <c r="BD623" s="31">
        <f t="shared" si="1817"/>
        <v>0</v>
      </c>
      <c r="BE623" s="31"/>
      <c r="BF623" s="31"/>
      <c r="BG623" s="31"/>
      <c r="BH623" s="31">
        <f t="shared" si="1818"/>
        <v>0</v>
      </c>
      <c r="BI623" s="31">
        <f t="shared" si="1819"/>
        <v>1548.2</v>
      </c>
      <c r="BJ623" s="31">
        <f t="shared" si="1820"/>
        <v>0</v>
      </c>
      <c r="BK623" s="31"/>
      <c r="BL623" s="31"/>
      <c r="BM623" s="31"/>
      <c r="BN623" s="31">
        <f t="shared" si="1821"/>
        <v>0</v>
      </c>
      <c r="BO623" s="31">
        <f t="shared" si="1822"/>
        <v>1548.2</v>
      </c>
      <c r="BP623" s="31">
        <f t="shared" si="1823"/>
        <v>0</v>
      </c>
      <c r="BQ623" s="31"/>
      <c r="BR623" s="31"/>
      <c r="BS623" s="31">
        <f t="shared" si="1824"/>
        <v>0</v>
      </c>
      <c r="BT623" s="31">
        <f t="shared" si="1825"/>
        <v>1548.2</v>
      </c>
      <c r="BU623" s="31">
        <f t="shared" si="1826"/>
        <v>0</v>
      </c>
      <c r="BV623" s="31"/>
      <c r="BW623" s="31"/>
      <c r="BX623" s="31">
        <f t="shared" si="1827"/>
        <v>0</v>
      </c>
      <c r="BY623" s="31">
        <f t="shared" si="1828"/>
        <v>1548.2</v>
      </c>
      <c r="BZ623" s="31">
        <f t="shared" si="1829"/>
        <v>0</v>
      </c>
      <c r="CA623" s="31"/>
      <c r="CB623" s="31"/>
      <c r="CC623" s="31"/>
      <c r="CD623" s="31">
        <f t="shared" si="1913"/>
        <v>0</v>
      </c>
      <c r="CE623" s="31">
        <f t="shared" si="1914"/>
        <v>1548.2</v>
      </c>
      <c r="CF623" s="31">
        <f t="shared" si="1915"/>
        <v>0</v>
      </c>
      <c r="CG623" s="31"/>
      <c r="CH623" s="24"/>
      <c r="CI623" s="40"/>
    </row>
    <row r="624" s="33" customFormat="1" ht="29.850000000000001">
      <c r="A624" s="34" t="s">
        <v>388</v>
      </c>
      <c r="B624" s="35"/>
      <c r="C624" s="34"/>
      <c r="D624" s="34"/>
      <c r="E624" s="36" t="s">
        <v>389</v>
      </c>
      <c r="F624" s="37">
        <f>F625+F633+F642</f>
        <v>52129.400000000001</v>
      </c>
      <c r="G624" s="37">
        <f>G625+G633+G642</f>
        <v>53889</v>
      </c>
      <c r="H624" s="37">
        <f>H625+H633+H642</f>
        <v>53889</v>
      </c>
      <c r="I624" s="37">
        <f>I625+I633+I642</f>
        <v>0</v>
      </c>
      <c r="J624" s="37">
        <f>J625+J633+J642</f>
        <v>0</v>
      </c>
      <c r="K624" s="37">
        <f>K625+K633+K642</f>
        <v>0</v>
      </c>
      <c r="L624" s="37">
        <f t="shared" si="1794"/>
        <v>52129.400000000001</v>
      </c>
      <c r="M624" s="37">
        <f t="shared" si="1795"/>
        <v>53889</v>
      </c>
      <c r="N624" s="37">
        <f t="shared" si="1796"/>
        <v>53889</v>
      </c>
      <c r="O624" s="37">
        <f>O625+O633+O642</f>
        <v>0</v>
      </c>
      <c r="P624" s="37">
        <f>P625+P633+P642</f>
        <v>0</v>
      </c>
      <c r="Q624" s="37">
        <f>Q625+Q633+Q642</f>
        <v>0</v>
      </c>
      <c r="R624" s="37">
        <f t="shared" si="1797"/>
        <v>52129.400000000001</v>
      </c>
      <c r="S624" s="37">
        <f t="shared" si="1798"/>
        <v>53889</v>
      </c>
      <c r="T624" s="37">
        <f t="shared" si="1799"/>
        <v>53889</v>
      </c>
      <c r="U624" s="37">
        <f>U625+U633+U642</f>
        <v>0</v>
      </c>
      <c r="V624" s="37">
        <f>V625+V633+V642</f>
        <v>0</v>
      </c>
      <c r="W624" s="37">
        <f>W625+W633+W642</f>
        <v>0</v>
      </c>
      <c r="X624" s="37">
        <f t="shared" si="1800"/>
        <v>52129.400000000001</v>
      </c>
      <c r="Y624" s="37">
        <f t="shared" si="1801"/>
        <v>53889</v>
      </c>
      <c r="Z624" s="37">
        <f t="shared" si="1802"/>
        <v>53889</v>
      </c>
      <c r="AA624" s="37">
        <f>AA625+AA633+AA642</f>
        <v>0</v>
      </c>
      <c r="AB624" s="37">
        <f>AB625+AB633+AB642</f>
        <v>0</v>
      </c>
      <c r="AC624" s="37">
        <f>AC625+AC633+AC642</f>
        <v>0</v>
      </c>
      <c r="AD624" s="37">
        <f t="shared" si="1803"/>
        <v>52129.400000000001</v>
      </c>
      <c r="AE624" s="37">
        <f t="shared" si="1804"/>
        <v>53889</v>
      </c>
      <c r="AF624" s="37">
        <f t="shared" si="1805"/>
        <v>53889</v>
      </c>
      <c r="AG624" s="37">
        <f>AG625+AG633+AG642</f>
        <v>0</v>
      </c>
      <c r="AH624" s="37">
        <f>AH625+AH633+AH642</f>
        <v>0</v>
      </c>
      <c r="AI624" s="37">
        <f>AI625+AI633+AI642</f>
        <v>0</v>
      </c>
      <c r="AJ624" s="37">
        <f t="shared" si="1806"/>
        <v>52129.400000000001</v>
      </c>
      <c r="AK624" s="37">
        <f t="shared" si="1807"/>
        <v>53889</v>
      </c>
      <c r="AL624" s="37">
        <f t="shared" si="1808"/>
        <v>53889</v>
      </c>
      <c r="AM624" s="37">
        <f>AM625+AM633+AM642</f>
        <v>0</v>
      </c>
      <c r="AN624" s="37">
        <f>AN625+AN633+AN642</f>
        <v>0</v>
      </c>
      <c r="AO624" s="37">
        <f>AO625+AO633+AO642</f>
        <v>0</v>
      </c>
      <c r="AP624" s="37">
        <f t="shared" si="1809"/>
        <v>52129.400000000001</v>
      </c>
      <c r="AQ624" s="37">
        <f t="shared" si="1810"/>
        <v>53889</v>
      </c>
      <c r="AR624" s="37">
        <f t="shared" si="1811"/>
        <v>53889</v>
      </c>
      <c r="AS624" s="37">
        <f>AS625+AS633+AS642</f>
        <v>0</v>
      </c>
      <c r="AT624" s="37">
        <f>AT625+AT633+AT642</f>
        <v>0</v>
      </c>
      <c r="AU624" s="37">
        <f>AU625+AU633+AU642</f>
        <v>0</v>
      </c>
      <c r="AV624" s="37">
        <f t="shared" si="1812"/>
        <v>52129.400000000001</v>
      </c>
      <c r="AW624" s="37">
        <f t="shared" si="1813"/>
        <v>53889</v>
      </c>
      <c r="AX624" s="37">
        <f t="shared" si="1814"/>
        <v>53889</v>
      </c>
      <c r="AY624" s="37">
        <f>AY625+AY633+AY642</f>
        <v>-45.600000000000001</v>
      </c>
      <c r="AZ624" s="37">
        <f>AZ625+AZ633+AZ642</f>
        <v>0</v>
      </c>
      <c r="BA624" s="37">
        <f>BA625+BA633+BA642</f>
        <v>0</v>
      </c>
      <c r="BB624" s="37">
        <f t="shared" si="1815"/>
        <v>52083.800000000003</v>
      </c>
      <c r="BC624" s="37">
        <f t="shared" si="1816"/>
        <v>53889</v>
      </c>
      <c r="BD624" s="37">
        <f t="shared" si="1817"/>
        <v>53889</v>
      </c>
      <c r="BE624" s="37">
        <f>BE625+BE633+BE642</f>
        <v>0</v>
      </c>
      <c r="BF624" s="37">
        <f>BF625+BF633+BF642</f>
        <v>0</v>
      </c>
      <c r="BG624" s="37">
        <f>BG625+BG633+BG642</f>
        <v>0</v>
      </c>
      <c r="BH624" s="37">
        <f t="shared" si="1818"/>
        <v>52083.800000000003</v>
      </c>
      <c r="BI624" s="37">
        <f t="shared" si="1819"/>
        <v>53889</v>
      </c>
      <c r="BJ624" s="37">
        <f t="shared" si="1820"/>
        <v>53889</v>
      </c>
      <c r="BK624" s="37">
        <f>BK625+BK633+BK642</f>
        <v>0</v>
      </c>
      <c r="BL624" s="37">
        <f>BL625+BL633+BL642</f>
        <v>0</v>
      </c>
      <c r="BM624" s="37">
        <f>BM625+BM633+BM642</f>
        <v>0</v>
      </c>
      <c r="BN624" s="37">
        <f t="shared" si="1821"/>
        <v>52083.800000000003</v>
      </c>
      <c r="BO624" s="37">
        <f t="shared" si="1822"/>
        <v>53889</v>
      </c>
      <c r="BP624" s="37">
        <f t="shared" si="1823"/>
        <v>53889</v>
      </c>
      <c r="BQ624" s="37">
        <f>BQ625+BQ633+BQ642</f>
        <v>0</v>
      </c>
      <c r="BR624" s="37">
        <f>BR625+BR633+BR642</f>
        <v>0</v>
      </c>
      <c r="BS624" s="31">
        <f t="shared" si="1824"/>
        <v>52083.800000000003</v>
      </c>
      <c r="BT624" s="31">
        <f t="shared" si="1825"/>
        <v>53889</v>
      </c>
      <c r="BU624" s="31">
        <f t="shared" si="1826"/>
        <v>53889</v>
      </c>
      <c r="BV624" s="37">
        <f>BV625+BV633+BV642</f>
        <v>0</v>
      </c>
      <c r="BW624" s="37">
        <f>BW625+BW633+BW642</f>
        <v>0</v>
      </c>
      <c r="BX624" s="37">
        <f t="shared" si="1827"/>
        <v>52083.800000000003</v>
      </c>
      <c r="BY624" s="37">
        <f t="shared" si="1828"/>
        <v>53889</v>
      </c>
      <c r="BZ624" s="37">
        <f t="shared" si="1829"/>
        <v>53889</v>
      </c>
      <c r="CA624" s="37">
        <f>CA625+CA633+CA642</f>
        <v>0</v>
      </c>
      <c r="CB624" s="37">
        <f>CB625+CB633+CB642</f>
        <v>0</v>
      </c>
      <c r="CC624" s="37">
        <f>CC625+CC633+CC642</f>
        <v>0</v>
      </c>
      <c r="CD624" s="37">
        <f t="shared" si="1913"/>
        <v>52083.800000000003</v>
      </c>
      <c r="CE624" s="37">
        <f t="shared" si="1914"/>
        <v>53889</v>
      </c>
      <c r="CF624" s="37">
        <f t="shared" si="1915"/>
        <v>53889</v>
      </c>
      <c r="CG624" s="37">
        <f>CG625+CG633+CG642</f>
        <v>0</v>
      </c>
      <c r="CH624" s="24"/>
      <c r="CI624" s="38"/>
      <c r="CK624" s="33" t="s">
        <v>27</v>
      </c>
    </row>
    <row r="625" ht="57.700000000000003">
      <c r="A625" s="16" t="s">
        <v>390</v>
      </c>
      <c r="B625" s="17"/>
      <c r="C625" s="16"/>
      <c r="D625" s="16"/>
      <c r="E625" s="39" t="s">
        <v>391</v>
      </c>
      <c r="F625" s="31">
        <f>F626</f>
        <v>50885</v>
      </c>
      <c r="G625" s="31">
        <f>G626</f>
        <v>52644.599999999999</v>
      </c>
      <c r="H625" s="31">
        <f>H626</f>
        <v>52644.599999999999</v>
      </c>
      <c r="I625" s="31">
        <f>I626</f>
        <v>0</v>
      </c>
      <c r="J625" s="31">
        <f>J626</f>
        <v>0</v>
      </c>
      <c r="K625" s="31">
        <f>K626</f>
        <v>0</v>
      </c>
      <c r="L625" s="31">
        <f t="shared" si="1794"/>
        <v>50885</v>
      </c>
      <c r="M625" s="31">
        <f t="shared" si="1795"/>
        <v>52644.599999999999</v>
      </c>
      <c r="N625" s="31">
        <f t="shared" si="1796"/>
        <v>52644.599999999999</v>
      </c>
      <c r="O625" s="31">
        <f>O626</f>
        <v>0</v>
      </c>
      <c r="P625" s="31">
        <f>P626</f>
        <v>0</v>
      </c>
      <c r="Q625" s="31">
        <f>Q626</f>
        <v>0</v>
      </c>
      <c r="R625" s="31">
        <f t="shared" si="1797"/>
        <v>50885</v>
      </c>
      <c r="S625" s="31">
        <f t="shared" si="1798"/>
        <v>52644.599999999999</v>
      </c>
      <c r="T625" s="31">
        <f t="shared" si="1799"/>
        <v>52644.599999999999</v>
      </c>
      <c r="U625" s="31">
        <f>U626</f>
        <v>0</v>
      </c>
      <c r="V625" s="31">
        <f>V626</f>
        <v>0</v>
      </c>
      <c r="W625" s="31">
        <f>W626</f>
        <v>0</v>
      </c>
      <c r="X625" s="31">
        <f t="shared" si="1800"/>
        <v>50885</v>
      </c>
      <c r="Y625" s="31">
        <f t="shared" si="1801"/>
        <v>52644.599999999999</v>
      </c>
      <c r="Z625" s="31">
        <f t="shared" si="1802"/>
        <v>52644.599999999999</v>
      </c>
      <c r="AA625" s="31">
        <f>AA626</f>
        <v>0</v>
      </c>
      <c r="AB625" s="31">
        <f>AB626</f>
        <v>0</v>
      </c>
      <c r="AC625" s="31">
        <f>AC626</f>
        <v>0</v>
      </c>
      <c r="AD625" s="31">
        <f t="shared" si="1803"/>
        <v>50885</v>
      </c>
      <c r="AE625" s="31">
        <f t="shared" si="1804"/>
        <v>52644.599999999999</v>
      </c>
      <c r="AF625" s="31">
        <f t="shared" si="1805"/>
        <v>52644.599999999999</v>
      </c>
      <c r="AG625" s="31">
        <f>AG626</f>
        <v>0</v>
      </c>
      <c r="AH625" s="31">
        <f>AH626</f>
        <v>0</v>
      </c>
      <c r="AI625" s="31">
        <f>AI626</f>
        <v>0</v>
      </c>
      <c r="AJ625" s="31">
        <f t="shared" si="1806"/>
        <v>50885</v>
      </c>
      <c r="AK625" s="31">
        <f t="shared" si="1807"/>
        <v>52644.599999999999</v>
      </c>
      <c r="AL625" s="31">
        <f t="shared" si="1808"/>
        <v>52644.599999999999</v>
      </c>
      <c r="AM625" s="31">
        <f>AM626</f>
        <v>0</v>
      </c>
      <c r="AN625" s="31">
        <f>AN626</f>
        <v>0</v>
      </c>
      <c r="AO625" s="31">
        <f>AO626</f>
        <v>0</v>
      </c>
      <c r="AP625" s="31">
        <f t="shared" si="1809"/>
        <v>50885</v>
      </c>
      <c r="AQ625" s="31">
        <f t="shared" si="1810"/>
        <v>52644.599999999999</v>
      </c>
      <c r="AR625" s="31">
        <f t="shared" si="1811"/>
        <v>52644.599999999999</v>
      </c>
      <c r="AS625" s="31">
        <f>AS626</f>
        <v>0</v>
      </c>
      <c r="AT625" s="31">
        <f>AT626</f>
        <v>0</v>
      </c>
      <c r="AU625" s="31">
        <f>AU626</f>
        <v>0</v>
      </c>
      <c r="AV625" s="31">
        <f t="shared" si="1812"/>
        <v>50885</v>
      </c>
      <c r="AW625" s="31">
        <f t="shared" si="1813"/>
        <v>52644.599999999999</v>
      </c>
      <c r="AX625" s="31">
        <f t="shared" si="1814"/>
        <v>52644.599999999999</v>
      </c>
      <c r="AY625" s="31">
        <f>AY626</f>
        <v>0</v>
      </c>
      <c r="AZ625" s="31">
        <f>AZ626</f>
        <v>0</v>
      </c>
      <c r="BA625" s="31">
        <f>BA626</f>
        <v>0</v>
      </c>
      <c r="BB625" s="31">
        <f t="shared" si="1815"/>
        <v>50885</v>
      </c>
      <c r="BC625" s="31">
        <f t="shared" si="1816"/>
        <v>52644.599999999999</v>
      </c>
      <c r="BD625" s="31">
        <f t="shared" si="1817"/>
        <v>52644.599999999999</v>
      </c>
      <c r="BE625" s="31">
        <f>BE626</f>
        <v>0</v>
      </c>
      <c r="BF625" s="31">
        <f>BF626</f>
        <v>0</v>
      </c>
      <c r="BG625" s="31">
        <f>BG626</f>
        <v>0</v>
      </c>
      <c r="BH625" s="31">
        <f t="shared" si="1818"/>
        <v>50885</v>
      </c>
      <c r="BI625" s="31">
        <f t="shared" si="1819"/>
        <v>52644.599999999999</v>
      </c>
      <c r="BJ625" s="31">
        <f t="shared" si="1820"/>
        <v>52644.599999999999</v>
      </c>
      <c r="BK625" s="31">
        <f>BK626</f>
        <v>0</v>
      </c>
      <c r="BL625" s="31">
        <f>BL626</f>
        <v>0</v>
      </c>
      <c r="BM625" s="31">
        <f>BM626</f>
        <v>0</v>
      </c>
      <c r="BN625" s="31">
        <f t="shared" si="1821"/>
        <v>50885</v>
      </c>
      <c r="BO625" s="31">
        <f t="shared" si="1822"/>
        <v>52644.599999999999</v>
      </c>
      <c r="BP625" s="31">
        <f t="shared" si="1823"/>
        <v>52644.599999999999</v>
      </c>
      <c r="BQ625" s="31">
        <f>BQ626</f>
        <v>0</v>
      </c>
      <c r="BR625" s="31">
        <f>BR626</f>
        <v>0</v>
      </c>
      <c r="BS625" s="31">
        <f t="shared" si="1824"/>
        <v>50885</v>
      </c>
      <c r="BT625" s="31">
        <f t="shared" si="1825"/>
        <v>52644.599999999999</v>
      </c>
      <c r="BU625" s="31">
        <f t="shared" si="1826"/>
        <v>52644.599999999999</v>
      </c>
      <c r="BV625" s="31">
        <f>BV626</f>
        <v>0</v>
      </c>
      <c r="BW625" s="31">
        <f>BW626</f>
        <v>0</v>
      </c>
      <c r="BX625" s="31">
        <f t="shared" si="1827"/>
        <v>50885</v>
      </c>
      <c r="BY625" s="31">
        <f t="shared" si="1828"/>
        <v>52644.599999999999</v>
      </c>
      <c r="BZ625" s="31">
        <f t="shared" si="1829"/>
        <v>52644.599999999999</v>
      </c>
      <c r="CA625" s="31">
        <f>CA626</f>
        <v>0</v>
      </c>
      <c r="CB625" s="31">
        <f>CB626</f>
        <v>0</v>
      </c>
      <c r="CC625" s="31">
        <f>CC626</f>
        <v>0</v>
      </c>
      <c r="CD625" s="31">
        <f t="shared" si="1913"/>
        <v>50885</v>
      </c>
      <c r="CE625" s="31">
        <f t="shared" si="1914"/>
        <v>52644.599999999999</v>
      </c>
      <c r="CF625" s="31">
        <f t="shared" si="1915"/>
        <v>52644.599999999999</v>
      </c>
      <c r="CG625" s="31">
        <f>CG626</f>
        <v>0</v>
      </c>
      <c r="CH625" s="24"/>
      <c r="CI625" s="40"/>
      <c r="CL625" s="1" t="s">
        <v>28</v>
      </c>
    </row>
    <row r="626" ht="43.75">
      <c r="A626" s="16" t="s">
        <v>392</v>
      </c>
      <c r="B626" s="17"/>
      <c r="C626" s="16"/>
      <c r="D626" s="16"/>
      <c r="E626" s="39" t="s">
        <v>393</v>
      </c>
      <c r="F626" s="31">
        <f>F627+F630</f>
        <v>50885</v>
      </c>
      <c r="G626" s="31">
        <f>G627+G630</f>
        <v>52644.599999999999</v>
      </c>
      <c r="H626" s="31">
        <f>H627+H630</f>
        <v>52644.599999999999</v>
      </c>
      <c r="I626" s="31">
        <f>I627+I630</f>
        <v>0</v>
      </c>
      <c r="J626" s="31">
        <f>J627+J630</f>
        <v>0</v>
      </c>
      <c r="K626" s="31">
        <f>K627+K630</f>
        <v>0</v>
      </c>
      <c r="L626" s="31">
        <f t="shared" si="1794"/>
        <v>50885</v>
      </c>
      <c r="M626" s="31">
        <f t="shared" si="1795"/>
        <v>52644.599999999999</v>
      </c>
      <c r="N626" s="31">
        <f t="shared" si="1796"/>
        <v>52644.599999999999</v>
      </c>
      <c r="O626" s="31">
        <f>O627+O630</f>
        <v>0</v>
      </c>
      <c r="P626" s="31">
        <f>P627+P630</f>
        <v>0</v>
      </c>
      <c r="Q626" s="31">
        <f>Q627+Q630</f>
        <v>0</v>
      </c>
      <c r="R626" s="31">
        <f t="shared" si="1797"/>
        <v>50885</v>
      </c>
      <c r="S626" s="31">
        <f t="shared" si="1798"/>
        <v>52644.599999999999</v>
      </c>
      <c r="T626" s="31">
        <f t="shared" si="1799"/>
        <v>52644.599999999999</v>
      </c>
      <c r="U626" s="31">
        <f>U627+U630</f>
        <v>0</v>
      </c>
      <c r="V626" s="31">
        <f>V627+V630</f>
        <v>0</v>
      </c>
      <c r="W626" s="31">
        <f>W627+W630</f>
        <v>0</v>
      </c>
      <c r="X626" s="31">
        <f t="shared" si="1800"/>
        <v>50885</v>
      </c>
      <c r="Y626" s="31">
        <f t="shared" si="1801"/>
        <v>52644.599999999999</v>
      </c>
      <c r="Z626" s="31">
        <f t="shared" si="1802"/>
        <v>52644.599999999999</v>
      </c>
      <c r="AA626" s="31">
        <f>AA627+AA630</f>
        <v>0</v>
      </c>
      <c r="AB626" s="31">
        <f>AB627+AB630</f>
        <v>0</v>
      </c>
      <c r="AC626" s="31">
        <f>AC627+AC630</f>
        <v>0</v>
      </c>
      <c r="AD626" s="31">
        <f t="shared" si="1803"/>
        <v>50885</v>
      </c>
      <c r="AE626" s="31">
        <f t="shared" si="1804"/>
        <v>52644.599999999999</v>
      </c>
      <c r="AF626" s="31">
        <f t="shared" si="1805"/>
        <v>52644.599999999999</v>
      </c>
      <c r="AG626" s="31">
        <f>AG627+AG630</f>
        <v>0</v>
      </c>
      <c r="AH626" s="31">
        <f>AH627+AH630</f>
        <v>0</v>
      </c>
      <c r="AI626" s="31">
        <f>AI627+AI630</f>
        <v>0</v>
      </c>
      <c r="AJ626" s="31">
        <f t="shared" si="1806"/>
        <v>50885</v>
      </c>
      <c r="AK626" s="31">
        <f t="shared" si="1807"/>
        <v>52644.599999999999</v>
      </c>
      <c r="AL626" s="31">
        <f t="shared" si="1808"/>
        <v>52644.599999999999</v>
      </c>
      <c r="AM626" s="31">
        <f>AM627+AM630</f>
        <v>0</v>
      </c>
      <c r="AN626" s="31">
        <f>AN627+AN630</f>
        <v>0</v>
      </c>
      <c r="AO626" s="31">
        <f>AO627+AO630</f>
        <v>0</v>
      </c>
      <c r="AP626" s="31">
        <f t="shared" si="1809"/>
        <v>50885</v>
      </c>
      <c r="AQ626" s="31">
        <f t="shared" si="1810"/>
        <v>52644.599999999999</v>
      </c>
      <c r="AR626" s="31">
        <f t="shared" si="1811"/>
        <v>52644.599999999999</v>
      </c>
      <c r="AS626" s="31">
        <f>AS627+AS630</f>
        <v>0</v>
      </c>
      <c r="AT626" s="31">
        <f>AT627+AT630</f>
        <v>0</v>
      </c>
      <c r="AU626" s="31">
        <f>AU627+AU630</f>
        <v>0</v>
      </c>
      <c r="AV626" s="31">
        <f t="shared" si="1812"/>
        <v>50885</v>
      </c>
      <c r="AW626" s="31">
        <f t="shared" si="1813"/>
        <v>52644.599999999999</v>
      </c>
      <c r="AX626" s="31">
        <f t="shared" si="1814"/>
        <v>52644.599999999999</v>
      </c>
      <c r="AY626" s="31">
        <f>AY627+AY630</f>
        <v>0</v>
      </c>
      <c r="AZ626" s="31">
        <f>AZ627+AZ630</f>
        <v>0</v>
      </c>
      <c r="BA626" s="31">
        <f>BA627+BA630</f>
        <v>0</v>
      </c>
      <c r="BB626" s="31">
        <f t="shared" si="1815"/>
        <v>50885</v>
      </c>
      <c r="BC626" s="31">
        <f t="shared" si="1816"/>
        <v>52644.599999999999</v>
      </c>
      <c r="BD626" s="31">
        <f t="shared" si="1817"/>
        <v>52644.599999999999</v>
      </c>
      <c r="BE626" s="31">
        <f>BE627+BE630</f>
        <v>0</v>
      </c>
      <c r="BF626" s="31">
        <f>BF627+BF630</f>
        <v>0</v>
      </c>
      <c r="BG626" s="31">
        <f>BG627+BG630</f>
        <v>0</v>
      </c>
      <c r="BH626" s="31">
        <f t="shared" si="1818"/>
        <v>50885</v>
      </c>
      <c r="BI626" s="31">
        <f t="shared" si="1819"/>
        <v>52644.599999999999</v>
      </c>
      <c r="BJ626" s="31">
        <f t="shared" si="1820"/>
        <v>52644.599999999999</v>
      </c>
      <c r="BK626" s="31">
        <f>BK627+BK630</f>
        <v>0</v>
      </c>
      <c r="BL626" s="31">
        <f>BL627+BL630</f>
        <v>0</v>
      </c>
      <c r="BM626" s="31">
        <f>BM627+BM630</f>
        <v>0</v>
      </c>
      <c r="BN626" s="31">
        <f t="shared" si="1821"/>
        <v>50885</v>
      </c>
      <c r="BO626" s="31">
        <f t="shared" si="1822"/>
        <v>52644.599999999999</v>
      </c>
      <c r="BP626" s="31">
        <f t="shared" si="1823"/>
        <v>52644.599999999999</v>
      </c>
      <c r="BQ626" s="31">
        <f>BQ627+BQ630</f>
        <v>0</v>
      </c>
      <c r="BR626" s="31">
        <f>BR627+BR630</f>
        <v>0</v>
      </c>
      <c r="BS626" s="31">
        <f t="shared" si="1824"/>
        <v>50885</v>
      </c>
      <c r="BT626" s="31">
        <f t="shared" si="1825"/>
        <v>52644.599999999999</v>
      </c>
      <c r="BU626" s="31">
        <f t="shared" si="1826"/>
        <v>52644.599999999999</v>
      </c>
      <c r="BV626" s="31">
        <f>BV627+BV630</f>
        <v>0</v>
      </c>
      <c r="BW626" s="31">
        <f>BW627+BW630</f>
        <v>0</v>
      </c>
      <c r="BX626" s="31">
        <f t="shared" si="1827"/>
        <v>50885</v>
      </c>
      <c r="BY626" s="31">
        <f t="shared" si="1828"/>
        <v>52644.599999999999</v>
      </c>
      <c r="BZ626" s="31">
        <f t="shared" si="1829"/>
        <v>52644.599999999999</v>
      </c>
      <c r="CA626" s="31">
        <f>CA627+CA630</f>
        <v>0</v>
      </c>
      <c r="CB626" s="31">
        <f>CB627+CB630</f>
        <v>0</v>
      </c>
      <c r="CC626" s="31">
        <f>CC627+CC630</f>
        <v>0</v>
      </c>
      <c r="CD626" s="31">
        <f t="shared" si="1913"/>
        <v>50885</v>
      </c>
      <c r="CE626" s="31">
        <f t="shared" si="1914"/>
        <v>52644.599999999999</v>
      </c>
      <c r="CF626" s="31">
        <f t="shared" si="1915"/>
        <v>52644.599999999999</v>
      </c>
      <c r="CG626" s="31">
        <f>CG627+CG630</f>
        <v>0</v>
      </c>
      <c r="CH626" s="24"/>
      <c r="CI626" s="40"/>
      <c r="CO626" s="1" t="s">
        <v>31</v>
      </c>
    </row>
    <row r="627" ht="71.599999999999994">
      <c r="A627" s="16" t="s">
        <v>392</v>
      </c>
      <c r="B627" s="17">
        <v>100</v>
      </c>
      <c r="C627" s="16"/>
      <c r="D627" s="16"/>
      <c r="E627" s="39" t="s">
        <v>131</v>
      </c>
      <c r="F627" s="31">
        <f t="shared" ref="F627:F631" si="1916">F628</f>
        <v>48184.099999999999</v>
      </c>
      <c r="G627" s="31">
        <f t="shared" ref="G627:G631" si="1917">G628</f>
        <v>49933</v>
      </c>
      <c r="H627" s="31">
        <f t="shared" ref="H627:H631" si="1918">H628</f>
        <v>49933</v>
      </c>
      <c r="I627" s="31">
        <f t="shared" ref="I627:I631" si="1919">I628</f>
        <v>0</v>
      </c>
      <c r="J627" s="31">
        <f t="shared" ref="J627:J631" si="1920">J628</f>
        <v>0</v>
      </c>
      <c r="K627" s="31">
        <f t="shared" ref="K627:K631" si="1921">K628</f>
        <v>0</v>
      </c>
      <c r="L627" s="31">
        <f t="shared" si="1794"/>
        <v>48184.099999999999</v>
      </c>
      <c r="M627" s="31">
        <f t="shared" si="1795"/>
        <v>49933</v>
      </c>
      <c r="N627" s="31">
        <f t="shared" si="1796"/>
        <v>49933</v>
      </c>
      <c r="O627" s="31">
        <f t="shared" ref="O627:O631" si="1922">O628</f>
        <v>0</v>
      </c>
      <c r="P627" s="31">
        <f t="shared" ref="P627:P631" si="1923">P628</f>
        <v>0</v>
      </c>
      <c r="Q627" s="31">
        <f t="shared" ref="Q627:Q631" si="1924">Q628</f>
        <v>0</v>
      </c>
      <c r="R627" s="31">
        <f t="shared" si="1797"/>
        <v>48184.099999999999</v>
      </c>
      <c r="S627" s="31">
        <f t="shared" si="1798"/>
        <v>49933</v>
      </c>
      <c r="T627" s="31">
        <f t="shared" si="1799"/>
        <v>49933</v>
      </c>
      <c r="U627" s="31">
        <f t="shared" ref="U627:U631" si="1925">U628</f>
        <v>0</v>
      </c>
      <c r="V627" s="31">
        <f t="shared" ref="V627:V631" si="1926">V628</f>
        <v>0</v>
      </c>
      <c r="W627" s="31">
        <f t="shared" ref="W627:W631" si="1927">W628</f>
        <v>0</v>
      </c>
      <c r="X627" s="31">
        <f t="shared" si="1800"/>
        <v>48184.099999999999</v>
      </c>
      <c r="Y627" s="31">
        <f t="shared" si="1801"/>
        <v>49933</v>
      </c>
      <c r="Z627" s="31">
        <f t="shared" si="1802"/>
        <v>49933</v>
      </c>
      <c r="AA627" s="31">
        <f t="shared" ref="AA627:AA631" si="1928">AA628</f>
        <v>0</v>
      </c>
      <c r="AB627" s="31">
        <f t="shared" ref="AB627:AB631" si="1929">AB628</f>
        <v>0</v>
      </c>
      <c r="AC627" s="31">
        <f t="shared" ref="AC627:AC631" si="1930">AC628</f>
        <v>0</v>
      </c>
      <c r="AD627" s="31">
        <f t="shared" si="1803"/>
        <v>48184.099999999999</v>
      </c>
      <c r="AE627" s="31">
        <f t="shared" si="1804"/>
        <v>49933</v>
      </c>
      <c r="AF627" s="31">
        <f t="shared" si="1805"/>
        <v>49933</v>
      </c>
      <c r="AG627" s="31">
        <f t="shared" ref="AG627:AG631" si="1931">AG628</f>
        <v>0</v>
      </c>
      <c r="AH627" s="31">
        <f t="shared" ref="AH627:AH631" si="1932">AH628</f>
        <v>0</v>
      </c>
      <c r="AI627" s="31">
        <f t="shared" ref="AI627:AI631" si="1933">AI628</f>
        <v>0</v>
      </c>
      <c r="AJ627" s="31">
        <f t="shared" si="1806"/>
        <v>48184.099999999999</v>
      </c>
      <c r="AK627" s="31">
        <f t="shared" si="1807"/>
        <v>49933</v>
      </c>
      <c r="AL627" s="31">
        <f t="shared" si="1808"/>
        <v>49933</v>
      </c>
      <c r="AM627" s="31">
        <f t="shared" ref="AM627:AM631" si="1934">AM628</f>
        <v>0</v>
      </c>
      <c r="AN627" s="31">
        <f t="shared" ref="AN627:AN631" si="1935">AN628</f>
        <v>0</v>
      </c>
      <c r="AO627" s="31">
        <f t="shared" ref="AO627:AO631" si="1936">AO628</f>
        <v>0</v>
      </c>
      <c r="AP627" s="31">
        <f t="shared" si="1809"/>
        <v>48184.099999999999</v>
      </c>
      <c r="AQ627" s="31">
        <f t="shared" si="1810"/>
        <v>49933</v>
      </c>
      <c r="AR627" s="31">
        <f t="shared" si="1811"/>
        <v>49933</v>
      </c>
      <c r="AS627" s="31">
        <f t="shared" ref="AS627:AS631" si="1937">AS628</f>
        <v>0</v>
      </c>
      <c r="AT627" s="31">
        <f t="shared" ref="AT627:AT631" si="1938">AT628</f>
        <v>0</v>
      </c>
      <c r="AU627" s="31">
        <f t="shared" ref="AU627:AU631" si="1939">AU628</f>
        <v>0</v>
      </c>
      <c r="AV627" s="31">
        <f t="shared" si="1812"/>
        <v>48184.099999999999</v>
      </c>
      <c r="AW627" s="31">
        <f t="shared" si="1813"/>
        <v>49933</v>
      </c>
      <c r="AX627" s="31">
        <f t="shared" si="1814"/>
        <v>49933</v>
      </c>
      <c r="AY627" s="31">
        <f t="shared" ref="AY627:AY631" si="1940">AY628</f>
        <v>0</v>
      </c>
      <c r="AZ627" s="31">
        <f t="shared" ref="AZ627:AZ631" si="1941">AZ628</f>
        <v>0</v>
      </c>
      <c r="BA627" s="31">
        <f t="shared" ref="BA627:BA631" si="1942">BA628</f>
        <v>0</v>
      </c>
      <c r="BB627" s="31">
        <f t="shared" si="1815"/>
        <v>48184.099999999999</v>
      </c>
      <c r="BC627" s="31">
        <f t="shared" si="1816"/>
        <v>49933</v>
      </c>
      <c r="BD627" s="31">
        <f t="shared" si="1817"/>
        <v>49933</v>
      </c>
      <c r="BE627" s="31">
        <f t="shared" ref="BE627:BE631" si="1943">BE628</f>
        <v>0</v>
      </c>
      <c r="BF627" s="31">
        <f t="shared" ref="BF627:BF631" si="1944">BF628</f>
        <v>0</v>
      </c>
      <c r="BG627" s="31">
        <f t="shared" ref="BG627:BG631" si="1945">BG628</f>
        <v>0</v>
      </c>
      <c r="BH627" s="31">
        <f t="shared" si="1818"/>
        <v>48184.099999999999</v>
      </c>
      <c r="BI627" s="31">
        <f t="shared" si="1819"/>
        <v>49933</v>
      </c>
      <c r="BJ627" s="31">
        <f t="shared" si="1820"/>
        <v>49933</v>
      </c>
      <c r="BK627" s="31">
        <f t="shared" ref="BK627:BK631" si="1946">BK628</f>
        <v>0</v>
      </c>
      <c r="BL627" s="31">
        <f t="shared" ref="BL627:BL631" si="1947">BL628</f>
        <v>0</v>
      </c>
      <c r="BM627" s="31">
        <f t="shared" ref="BM627:BM631" si="1948">BM628</f>
        <v>0</v>
      </c>
      <c r="BN627" s="31">
        <f t="shared" si="1821"/>
        <v>48184.099999999999</v>
      </c>
      <c r="BO627" s="31">
        <f t="shared" si="1822"/>
        <v>49933</v>
      </c>
      <c r="BP627" s="31">
        <f t="shared" si="1823"/>
        <v>49933</v>
      </c>
      <c r="BQ627" s="31">
        <f t="shared" ref="BQ627:BQ631" si="1949">BQ628</f>
        <v>0</v>
      </c>
      <c r="BR627" s="31">
        <f t="shared" ref="BR627:BR631" si="1950">BR628</f>
        <v>0</v>
      </c>
      <c r="BS627" s="31">
        <f t="shared" si="1824"/>
        <v>48184.099999999999</v>
      </c>
      <c r="BT627" s="31">
        <f t="shared" si="1825"/>
        <v>49933</v>
      </c>
      <c r="BU627" s="31">
        <f t="shared" si="1826"/>
        <v>49933</v>
      </c>
      <c r="BV627" s="31">
        <f t="shared" ref="BV627:BV631" si="1951">BV628</f>
        <v>0</v>
      </c>
      <c r="BW627" s="31">
        <f t="shared" ref="BW627:BW631" si="1952">BW628</f>
        <v>0</v>
      </c>
      <c r="BX627" s="31">
        <f t="shared" si="1827"/>
        <v>48184.099999999999</v>
      </c>
      <c r="BY627" s="31">
        <f t="shared" si="1828"/>
        <v>49933</v>
      </c>
      <c r="BZ627" s="31">
        <f t="shared" si="1829"/>
        <v>49933</v>
      </c>
      <c r="CA627" s="31">
        <f t="shared" ref="CA627:CA631" si="1953">CA628</f>
        <v>0</v>
      </c>
      <c r="CB627" s="31">
        <f t="shared" ref="CB627:CB631" si="1954">CB628</f>
        <v>0</v>
      </c>
      <c r="CC627" s="31">
        <f t="shared" ref="CC627:CC631" si="1955">CC628</f>
        <v>0</v>
      </c>
      <c r="CD627" s="31">
        <f t="shared" si="1913"/>
        <v>48184.099999999999</v>
      </c>
      <c r="CE627" s="31">
        <f t="shared" si="1914"/>
        <v>49933</v>
      </c>
      <c r="CF627" s="31">
        <f t="shared" si="1915"/>
        <v>49933</v>
      </c>
      <c r="CG627" s="31">
        <f t="shared" ref="CG627:CG631" si="1956">CG628</f>
        <v>0</v>
      </c>
      <c r="CH627" s="24"/>
      <c r="CI627" s="40"/>
      <c r="CM627" s="1" t="s">
        <v>29</v>
      </c>
    </row>
    <row r="628" ht="29.850000000000001">
      <c r="A628" s="16" t="s">
        <v>392</v>
      </c>
      <c r="B628" s="17">
        <v>120</v>
      </c>
      <c r="C628" s="16"/>
      <c r="D628" s="16"/>
      <c r="E628" s="39" t="s">
        <v>394</v>
      </c>
      <c r="F628" s="31">
        <f t="shared" si="1916"/>
        <v>48184.099999999999</v>
      </c>
      <c r="G628" s="31">
        <f t="shared" si="1917"/>
        <v>49933</v>
      </c>
      <c r="H628" s="31">
        <f t="shared" si="1918"/>
        <v>49933</v>
      </c>
      <c r="I628" s="31">
        <f t="shared" si="1919"/>
        <v>0</v>
      </c>
      <c r="J628" s="31">
        <f t="shared" si="1920"/>
        <v>0</v>
      </c>
      <c r="K628" s="31">
        <f t="shared" si="1921"/>
        <v>0</v>
      </c>
      <c r="L628" s="31">
        <f t="shared" si="1794"/>
        <v>48184.099999999999</v>
      </c>
      <c r="M628" s="31">
        <f t="shared" si="1795"/>
        <v>49933</v>
      </c>
      <c r="N628" s="31">
        <f t="shared" si="1796"/>
        <v>49933</v>
      </c>
      <c r="O628" s="31">
        <f t="shared" si="1922"/>
        <v>0</v>
      </c>
      <c r="P628" s="31">
        <f t="shared" si="1923"/>
        <v>0</v>
      </c>
      <c r="Q628" s="31">
        <f t="shared" si="1924"/>
        <v>0</v>
      </c>
      <c r="R628" s="31">
        <f t="shared" si="1797"/>
        <v>48184.099999999999</v>
      </c>
      <c r="S628" s="31">
        <f t="shared" si="1798"/>
        <v>49933</v>
      </c>
      <c r="T628" s="31">
        <f t="shared" si="1799"/>
        <v>49933</v>
      </c>
      <c r="U628" s="31">
        <f t="shared" si="1925"/>
        <v>0</v>
      </c>
      <c r="V628" s="31">
        <f t="shared" si="1926"/>
        <v>0</v>
      </c>
      <c r="W628" s="31">
        <f t="shared" si="1927"/>
        <v>0</v>
      </c>
      <c r="X628" s="31">
        <f t="shared" si="1800"/>
        <v>48184.099999999999</v>
      </c>
      <c r="Y628" s="31">
        <f t="shared" si="1801"/>
        <v>49933</v>
      </c>
      <c r="Z628" s="31">
        <f t="shared" si="1802"/>
        <v>49933</v>
      </c>
      <c r="AA628" s="31">
        <f t="shared" si="1928"/>
        <v>0</v>
      </c>
      <c r="AB628" s="31">
        <f t="shared" si="1929"/>
        <v>0</v>
      </c>
      <c r="AC628" s="31">
        <f t="shared" si="1930"/>
        <v>0</v>
      </c>
      <c r="AD628" s="31">
        <f t="shared" si="1803"/>
        <v>48184.099999999999</v>
      </c>
      <c r="AE628" s="31">
        <f t="shared" si="1804"/>
        <v>49933</v>
      </c>
      <c r="AF628" s="31">
        <f t="shared" si="1805"/>
        <v>49933</v>
      </c>
      <c r="AG628" s="31">
        <f t="shared" si="1931"/>
        <v>0</v>
      </c>
      <c r="AH628" s="31">
        <f t="shared" si="1932"/>
        <v>0</v>
      </c>
      <c r="AI628" s="31">
        <f t="shared" si="1933"/>
        <v>0</v>
      </c>
      <c r="AJ628" s="31">
        <f t="shared" si="1806"/>
        <v>48184.099999999999</v>
      </c>
      <c r="AK628" s="31">
        <f t="shared" si="1807"/>
        <v>49933</v>
      </c>
      <c r="AL628" s="31">
        <f t="shared" si="1808"/>
        <v>49933</v>
      </c>
      <c r="AM628" s="31">
        <f t="shared" si="1934"/>
        <v>0</v>
      </c>
      <c r="AN628" s="31">
        <f t="shared" si="1935"/>
        <v>0</v>
      </c>
      <c r="AO628" s="31">
        <f t="shared" si="1936"/>
        <v>0</v>
      </c>
      <c r="AP628" s="31">
        <f t="shared" si="1809"/>
        <v>48184.099999999999</v>
      </c>
      <c r="AQ628" s="31">
        <f t="shared" si="1810"/>
        <v>49933</v>
      </c>
      <c r="AR628" s="31">
        <f t="shared" si="1811"/>
        <v>49933</v>
      </c>
      <c r="AS628" s="31">
        <f t="shared" si="1937"/>
        <v>0</v>
      </c>
      <c r="AT628" s="31">
        <f t="shared" si="1938"/>
        <v>0</v>
      </c>
      <c r="AU628" s="31">
        <f t="shared" si="1939"/>
        <v>0</v>
      </c>
      <c r="AV628" s="31">
        <f t="shared" si="1812"/>
        <v>48184.099999999999</v>
      </c>
      <c r="AW628" s="31">
        <f t="shared" si="1813"/>
        <v>49933</v>
      </c>
      <c r="AX628" s="31">
        <f t="shared" si="1814"/>
        <v>49933</v>
      </c>
      <c r="AY628" s="31">
        <f t="shared" si="1940"/>
        <v>0</v>
      </c>
      <c r="AZ628" s="31">
        <f t="shared" si="1941"/>
        <v>0</v>
      </c>
      <c r="BA628" s="31">
        <f t="shared" si="1942"/>
        <v>0</v>
      </c>
      <c r="BB628" s="31">
        <f t="shared" si="1815"/>
        <v>48184.099999999999</v>
      </c>
      <c r="BC628" s="31">
        <f t="shared" si="1816"/>
        <v>49933</v>
      </c>
      <c r="BD628" s="31">
        <f t="shared" si="1817"/>
        <v>49933</v>
      </c>
      <c r="BE628" s="31">
        <f t="shared" si="1943"/>
        <v>0</v>
      </c>
      <c r="BF628" s="31">
        <f t="shared" si="1944"/>
        <v>0</v>
      </c>
      <c r="BG628" s="31">
        <f t="shared" si="1945"/>
        <v>0</v>
      </c>
      <c r="BH628" s="31">
        <f t="shared" si="1818"/>
        <v>48184.099999999999</v>
      </c>
      <c r="BI628" s="31">
        <f t="shared" si="1819"/>
        <v>49933</v>
      </c>
      <c r="BJ628" s="31">
        <f t="shared" si="1820"/>
        <v>49933</v>
      </c>
      <c r="BK628" s="31">
        <f t="shared" si="1946"/>
        <v>0</v>
      </c>
      <c r="BL628" s="31">
        <f t="shared" si="1947"/>
        <v>0</v>
      </c>
      <c r="BM628" s="31">
        <f t="shared" si="1948"/>
        <v>0</v>
      </c>
      <c r="BN628" s="31">
        <f t="shared" si="1821"/>
        <v>48184.099999999999</v>
      </c>
      <c r="BO628" s="31">
        <f t="shared" si="1822"/>
        <v>49933</v>
      </c>
      <c r="BP628" s="31">
        <f t="shared" si="1823"/>
        <v>49933</v>
      </c>
      <c r="BQ628" s="31">
        <f t="shared" si="1949"/>
        <v>0</v>
      </c>
      <c r="BR628" s="31">
        <f t="shared" si="1950"/>
        <v>0</v>
      </c>
      <c r="BS628" s="31">
        <f t="shared" si="1824"/>
        <v>48184.099999999999</v>
      </c>
      <c r="BT628" s="31">
        <f t="shared" si="1825"/>
        <v>49933</v>
      </c>
      <c r="BU628" s="31">
        <f t="shared" si="1826"/>
        <v>49933</v>
      </c>
      <c r="BV628" s="31">
        <f t="shared" si="1951"/>
        <v>0</v>
      </c>
      <c r="BW628" s="31">
        <f t="shared" si="1952"/>
        <v>0</v>
      </c>
      <c r="BX628" s="31">
        <f t="shared" si="1827"/>
        <v>48184.099999999999</v>
      </c>
      <c r="BY628" s="31">
        <f t="shared" si="1828"/>
        <v>49933</v>
      </c>
      <c r="BZ628" s="31">
        <f t="shared" si="1829"/>
        <v>49933</v>
      </c>
      <c r="CA628" s="31">
        <f t="shared" si="1953"/>
        <v>0</v>
      </c>
      <c r="CB628" s="31">
        <f t="shared" si="1954"/>
        <v>0</v>
      </c>
      <c r="CC628" s="31">
        <f t="shared" si="1955"/>
        <v>0</v>
      </c>
      <c r="CD628" s="31">
        <f t="shared" si="1913"/>
        <v>48184.099999999999</v>
      </c>
      <c r="CE628" s="31">
        <f t="shared" si="1914"/>
        <v>49933</v>
      </c>
      <c r="CF628" s="31">
        <f t="shared" si="1915"/>
        <v>49933</v>
      </c>
      <c r="CG628" s="31">
        <f t="shared" si="1956"/>
        <v>0</v>
      </c>
      <c r="CH628" s="24"/>
      <c r="CI628" s="40"/>
      <c r="CN628" s="1" t="s">
        <v>30</v>
      </c>
    </row>
    <row r="629" ht="57.700000000000003">
      <c r="A629" s="16" t="s">
        <v>392</v>
      </c>
      <c r="B629" s="17">
        <v>120</v>
      </c>
      <c r="C629" s="16" t="s">
        <v>42</v>
      </c>
      <c r="D629" s="16" t="s">
        <v>395</v>
      </c>
      <c r="E629" s="39" t="s">
        <v>396</v>
      </c>
      <c r="F629" s="31">
        <v>48184.099999999999</v>
      </c>
      <c r="G629" s="31">
        <v>49933</v>
      </c>
      <c r="H629" s="31">
        <v>49933</v>
      </c>
      <c r="I629" s="31"/>
      <c r="J629" s="31"/>
      <c r="K629" s="31"/>
      <c r="L629" s="31">
        <f t="shared" si="1794"/>
        <v>48184.099999999999</v>
      </c>
      <c r="M629" s="31">
        <f t="shared" si="1795"/>
        <v>49933</v>
      </c>
      <c r="N629" s="31">
        <f t="shared" si="1796"/>
        <v>49933</v>
      </c>
      <c r="O629" s="31"/>
      <c r="P629" s="31"/>
      <c r="Q629" s="31"/>
      <c r="R629" s="31">
        <f t="shared" si="1797"/>
        <v>48184.099999999999</v>
      </c>
      <c r="S629" s="31">
        <f t="shared" si="1798"/>
        <v>49933</v>
      </c>
      <c r="T629" s="31">
        <f t="shared" si="1799"/>
        <v>49933</v>
      </c>
      <c r="U629" s="31"/>
      <c r="V629" s="31"/>
      <c r="W629" s="31"/>
      <c r="X629" s="31">
        <f t="shared" si="1800"/>
        <v>48184.099999999999</v>
      </c>
      <c r="Y629" s="31">
        <f t="shared" si="1801"/>
        <v>49933</v>
      </c>
      <c r="Z629" s="31">
        <f t="shared" si="1802"/>
        <v>49933</v>
      </c>
      <c r="AA629" s="31"/>
      <c r="AB629" s="31"/>
      <c r="AC629" s="31"/>
      <c r="AD629" s="31">
        <f t="shared" si="1803"/>
        <v>48184.099999999999</v>
      </c>
      <c r="AE629" s="31">
        <f t="shared" si="1804"/>
        <v>49933</v>
      </c>
      <c r="AF629" s="31">
        <f t="shared" si="1805"/>
        <v>49933</v>
      </c>
      <c r="AG629" s="31"/>
      <c r="AH629" s="31"/>
      <c r="AI629" s="31"/>
      <c r="AJ629" s="31">
        <f t="shared" si="1806"/>
        <v>48184.099999999999</v>
      </c>
      <c r="AK629" s="31">
        <f t="shared" si="1807"/>
        <v>49933</v>
      </c>
      <c r="AL629" s="31">
        <f t="shared" si="1808"/>
        <v>49933</v>
      </c>
      <c r="AM629" s="31"/>
      <c r="AN629" s="31"/>
      <c r="AO629" s="31"/>
      <c r="AP629" s="31">
        <f t="shared" si="1809"/>
        <v>48184.099999999999</v>
      </c>
      <c r="AQ629" s="31">
        <f t="shared" si="1810"/>
        <v>49933</v>
      </c>
      <c r="AR629" s="31">
        <f t="shared" si="1811"/>
        <v>49933</v>
      </c>
      <c r="AS629" s="31"/>
      <c r="AT629" s="31"/>
      <c r="AU629" s="31"/>
      <c r="AV629" s="31">
        <f t="shared" si="1812"/>
        <v>48184.099999999999</v>
      </c>
      <c r="AW629" s="31">
        <f t="shared" si="1813"/>
        <v>49933</v>
      </c>
      <c r="AX629" s="31">
        <f t="shared" si="1814"/>
        <v>49933</v>
      </c>
      <c r="AY629" s="31"/>
      <c r="AZ629" s="31"/>
      <c r="BA629" s="31"/>
      <c r="BB629" s="31">
        <f t="shared" si="1815"/>
        <v>48184.099999999999</v>
      </c>
      <c r="BC629" s="31">
        <f t="shared" si="1816"/>
        <v>49933</v>
      </c>
      <c r="BD629" s="31">
        <f t="shared" si="1817"/>
        <v>49933</v>
      </c>
      <c r="BE629" s="31"/>
      <c r="BF629" s="31"/>
      <c r="BG629" s="31"/>
      <c r="BH629" s="31">
        <f t="shared" si="1818"/>
        <v>48184.099999999999</v>
      </c>
      <c r="BI629" s="31">
        <f t="shared" si="1819"/>
        <v>49933</v>
      </c>
      <c r="BJ629" s="31">
        <f t="shared" si="1820"/>
        <v>49933</v>
      </c>
      <c r="BK629" s="31"/>
      <c r="BL629" s="31"/>
      <c r="BM629" s="31"/>
      <c r="BN629" s="31">
        <f t="shared" si="1821"/>
        <v>48184.099999999999</v>
      </c>
      <c r="BO629" s="31">
        <f t="shared" si="1822"/>
        <v>49933</v>
      </c>
      <c r="BP629" s="31">
        <f t="shared" si="1823"/>
        <v>49933</v>
      </c>
      <c r="BQ629" s="31"/>
      <c r="BR629" s="31"/>
      <c r="BS629" s="31">
        <f t="shared" si="1824"/>
        <v>48184.099999999999</v>
      </c>
      <c r="BT629" s="31">
        <f t="shared" si="1825"/>
        <v>49933</v>
      </c>
      <c r="BU629" s="31">
        <f t="shared" si="1826"/>
        <v>49933</v>
      </c>
      <c r="BV629" s="31"/>
      <c r="BW629" s="31"/>
      <c r="BX629" s="31">
        <f t="shared" si="1827"/>
        <v>48184.099999999999</v>
      </c>
      <c r="BY629" s="31">
        <f t="shared" si="1828"/>
        <v>49933</v>
      </c>
      <c r="BZ629" s="31">
        <f t="shared" si="1829"/>
        <v>49933</v>
      </c>
      <c r="CA629" s="31"/>
      <c r="CB629" s="31"/>
      <c r="CC629" s="31"/>
      <c r="CD629" s="31">
        <f t="shared" si="1913"/>
        <v>48184.099999999999</v>
      </c>
      <c r="CE629" s="31">
        <f t="shared" si="1914"/>
        <v>49933</v>
      </c>
      <c r="CF629" s="31">
        <f t="shared" si="1915"/>
        <v>49933</v>
      </c>
      <c r="CG629" s="31"/>
      <c r="CH629" s="24"/>
      <c r="CI629" s="40"/>
    </row>
    <row r="630" ht="29.850000000000001">
      <c r="A630" s="16" t="s">
        <v>392</v>
      </c>
      <c r="B630" s="17">
        <v>200</v>
      </c>
      <c r="C630" s="16"/>
      <c r="D630" s="16"/>
      <c r="E630" s="39" t="s">
        <v>40</v>
      </c>
      <c r="F630" s="31">
        <f t="shared" si="1916"/>
        <v>2700.9000000000001</v>
      </c>
      <c r="G630" s="31">
        <f t="shared" si="1917"/>
        <v>2711.5999999999999</v>
      </c>
      <c r="H630" s="31">
        <f t="shared" si="1918"/>
        <v>2711.5999999999999</v>
      </c>
      <c r="I630" s="31">
        <f t="shared" si="1919"/>
        <v>0</v>
      </c>
      <c r="J630" s="31">
        <f t="shared" si="1920"/>
        <v>0</v>
      </c>
      <c r="K630" s="31">
        <f t="shared" si="1921"/>
        <v>0</v>
      </c>
      <c r="L630" s="31">
        <f t="shared" si="1794"/>
        <v>2700.9000000000001</v>
      </c>
      <c r="M630" s="31">
        <f t="shared" si="1795"/>
        <v>2711.5999999999999</v>
      </c>
      <c r="N630" s="31">
        <f t="shared" si="1796"/>
        <v>2711.5999999999999</v>
      </c>
      <c r="O630" s="31">
        <f t="shared" si="1922"/>
        <v>0</v>
      </c>
      <c r="P630" s="31">
        <f t="shared" si="1923"/>
        <v>0</v>
      </c>
      <c r="Q630" s="31">
        <f t="shared" si="1924"/>
        <v>0</v>
      </c>
      <c r="R630" s="31">
        <f t="shared" si="1797"/>
        <v>2700.9000000000001</v>
      </c>
      <c r="S630" s="31">
        <f t="shared" si="1798"/>
        <v>2711.5999999999999</v>
      </c>
      <c r="T630" s="31">
        <f t="shared" si="1799"/>
        <v>2711.5999999999999</v>
      </c>
      <c r="U630" s="31">
        <f t="shared" si="1925"/>
        <v>0</v>
      </c>
      <c r="V630" s="31">
        <f t="shared" si="1926"/>
        <v>0</v>
      </c>
      <c r="W630" s="31">
        <f t="shared" si="1927"/>
        <v>0</v>
      </c>
      <c r="X630" s="31">
        <f t="shared" si="1800"/>
        <v>2700.9000000000001</v>
      </c>
      <c r="Y630" s="31">
        <f t="shared" si="1801"/>
        <v>2711.5999999999999</v>
      </c>
      <c r="Z630" s="31">
        <f t="shared" si="1802"/>
        <v>2711.5999999999999</v>
      </c>
      <c r="AA630" s="31">
        <f t="shared" si="1928"/>
        <v>0</v>
      </c>
      <c r="AB630" s="31">
        <f t="shared" si="1929"/>
        <v>0</v>
      </c>
      <c r="AC630" s="31">
        <f t="shared" si="1930"/>
        <v>0</v>
      </c>
      <c r="AD630" s="31">
        <f t="shared" si="1803"/>
        <v>2700.9000000000001</v>
      </c>
      <c r="AE630" s="31">
        <f t="shared" si="1804"/>
        <v>2711.5999999999999</v>
      </c>
      <c r="AF630" s="31">
        <f t="shared" si="1805"/>
        <v>2711.5999999999999</v>
      </c>
      <c r="AG630" s="31">
        <f t="shared" si="1931"/>
        <v>0</v>
      </c>
      <c r="AH630" s="31">
        <f t="shared" si="1932"/>
        <v>0</v>
      </c>
      <c r="AI630" s="31">
        <f t="shared" si="1933"/>
        <v>0</v>
      </c>
      <c r="AJ630" s="31">
        <f t="shared" si="1806"/>
        <v>2700.9000000000001</v>
      </c>
      <c r="AK630" s="31">
        <f t="shared" si="1807"/>
        <v>2711.5999999999999</v>
      </c>
      <c r="AL630" s="31">
        <f t="shared" si="1808"/>
        <v>2711.5999999999999</v>
      </c>
      <c r="AM630" s="31">
        <f t="shared" si="1934"/>
        <v>0</v>
      </c>
      <c r="AN630" s="31">
        <f t="shared" si="1935"/>
        <v>0</v>
      </c>
      <c r="AO630" s="31">
        <f t="shared" si="1936"/>
        <v>0</v>
      </c>
      <c r="AP630" s="31">
        <f t="shared" si="1809"/>
        <v>2700.9000000000001</v>
      </c>
      <c r="AQ630" s="31">
        <f t="shared" si="1810"/>
        <v>2711.5999999999999</v>
      </c>
      <c r="AR630" s="31">
        <f t="shared" si="1811"/>
        <v>2711.5999999999999</v>
      </c>
      <c r="AS630" s="31">
        <f t="shared" si="1937"/>
        <v>0</v>
      </c>
      <c r="AT630" s="31">
        <f t="shared" si="1938"/>
        <v>0</v>
      </c>
      <c r="AU630" s="31">
        <f t="shared" si="1939"/>
        <v>0</v>
      </c>
      <c r="AV630" s="31">
        <f t="shared" si="1812"/>
        <v>2700.9000000000001</v>
      </c>
      <c r="AW630" s="31">
        <f t="shared" si="1813"/>
        <v>2711.5999999999999</v>
      </c>
      <c r="AX630" s="31">
        <f t="shared" si="1814"/>
        <v>2711.5999999999999</v>
      </c>
      <c r="AY630" s="31">
        <f t="shared" si="1940"/>
        <v>0</v>
      </c>
      <c r="AZ630" s="31">
        <f t="shared" si="1941"/>
        <v>0</v>
      </c>
      <c r="BA630" s="31">
        <f t="shared" si="1942"/>
        <v>0</v>
      </c>
      <c r="BB630" s="31">
        <f t="shared" si="1815"/>
        <v>2700.9000000000001</v>
      </c>
      <c r="BC630" s="31">
        <f t="shared" si="1816"/>
        <v>2711.5999999999999</v>
      </c>
      <c r="BD630" s="31">
        <f t="shared" si="1817"/>
        <v>2711.5999999999999</v>
      </c>
      <c r="BE630" s="31">
        <f t="shared" si="1943"/>
        <v>0</v>
      </c>
      <c r="BF630" s="31">
        <f t="shared" si="1944"/>
        <v>0</v>
      </c>
      <c r="BG630" s="31">
        <f t="shared" si="1945"/>
        <v>0</v>
      </c>
      <c r="BH630" s="31">
        <f t="shared" si="1818"/>
        <v>2700.9000000000001</v>
      </c>
      <c r="BI630" s="31">
        <f t="shared" si="1819"/>
        <v>2711.5999999999999</v>
      </c>
      <c r="BJ630" s="31">
        <f t="shared" si="1820"/>
        <v>2711.5999999999999</v>
      </c>
      <c r="BK630" s="31">
        <f t="shared" si="1946"/>
        <v>0</v>
      </c>
      <c r="BL630" s="31">
        <f t="shared" si="1947"/>
        <v>0</v>
      </c>
      <c r="BM630" s="31">
        <f t="shared" si="1948"/>
        <v>0</v>
      </c>
      <c r="BN630" s="31">
        <f t="shared" si="1821"/>
        <v>2700.9000000000001</v>
      </c>
      <c r="BO630" s="31">
        <f t="shared" si="1822"/>
        <v>2711.5999999999999</v>
      </c>
      <c r="BP630" s="31">
        <f t="shared" si="1823"/>
        <v>2711.5999999999999</v>
      </c>
      <c r="BQ630" s="31">
        <f t="shared" si="1949"/>
        <v>0</v>
      </c>
      <c r="BR630" s="31">
        <f t="shared" si="1950"/>
        <v>0</v>
      </c>
      <c r="BS630" s="31">
        <f t="shared" si="1824"/>
        <v>2700.9000000000001</v>
      </c>
      <c r="BT630" s="31">
        <f t="shared" si="1825"/>
        <v>2711.5999999999999</v>
      </c>
      <c r="BU630" s="31">
        <f t="shared" si="1826"/>
        <v>2711.5999999999999</v>
      </c>
      <c r="BV630" s="31">
        <f t="shared" si="1951"/>
        <v>0</v>
      </c>
      <c r="BW630" s="31">
        <f t="shared" si="1952"/>
        <v>0</v>
      </c>
      <c r="BX630" s="31">
        <f t="shared" si="1827"/>
        <v>2700.9000000000001</v>
      </c>
      <c r="BY630" s="31">
        <f t="shared" si="1828"/>
        <v>2711.5999999999999</v>
      </c>
      <c r="BZ630" s="31">
        <f t="shared" si="1829"/>
        <v>2711.5999999999999</v>
      </c>
      <c r="CA630" s="31">
        <f t="shared" si="1953"/>
        <v>0</v>
      </c>
      <c r="CB630" s="31">
        <f t="shared" si="1954"/>
        <v>0</v>
      </c>
      <c r="CC630" s="31">
        <f t="shared" si="1955"/>
        <v>0</v>
      </c>
      <c r="CD630" s="31">
        <f t="shared" si="1913"/>
        <v>2700.9000000000001</v>
      </c>
      <c r="CE630" s="31">
        <f t="shared" si="1914"/>
        <v>2711.5999999999999</v>
      </c>
      <c r="CF630" s="31">
        <f t="shared" si="1915"/>
        <v>2711.5999999999999</v>
      </c>
      <c r="CG630" s="31">
        <f t="shared" si="1956"/>
        <v>0</v>
      </c>
      <c r="CH630" s="24"/>
      <c r="CI630" s="40"/>
      <c r="CM630" s="1" t="s">
        <v>29</v>
      </c>
    </row>
    <row r="631" ht="43.75">
      <c r="A631" s="16" t="s">
        <v>392</v>
      </c>
      <c r="B631" s="17">
        <v>240</v>
      </c>
      <c r="C631" s="16"/>
      <c r="D631" s="16"/>
      <c r="E631" s="39" t="s">
        <v>41</v>
      </c>
      <c r="F631" s="31">
        <f t="shared" si="1916"/>
        <v>2700.9000000000001</v>
      </c>
      <c r="G631" s="31">
        <f t="shared" si="1917"/>
        <v>2711.5999999999999</v>
      </c>
      <c r="H631" s="31">
        <f t="shared" si="1918"/>
        <v>2711.5999999999999</v>
      </c>
      <c r="I631" s="31">
        <f t="shared" si="1919"/>
        <v>0</v>
      </c>
      <c r="J631" s="31">
        <f t="shared" si="1920"/>
        <v>0</v>
      </c>
      <c r="K631" s="31">
        <f t="shared" si="1921"/>
        <v>0</v>
      </c>
      <c r="L631" s="31">
        <f t="shared" si="1794"/>
        <v>2700.9000000000001</v>
      </c>
      <c r="M631" s="31">
        <f t="shared" si="1795"/>
        <v>2711.5999999999999</v>
      </c>
      <c r="N631" s="31">
        <f t="shared" si="1796"/>
        <v>2711.5999999999999</v>
      </c>
      <c r="O631" s="31">
        <f t="shared" si="1922"/>
        <v>0</v>
      </c>
      <c r="P631" s="31">
        <f t="shared" si="1923"/>
        <v>0</v>
      </c>
      <c r="Q631" s="31">
        <f t="shared" si="1924"/>
        <v>0</v>
      </c>
      <c r="R631" s="31">
        <f t="shared" si="1797"/>
        <v>2700.9000000000001</v>
      </c>
      <c r="S631" s="31">
        <f t="shared" si="1798"/>
        <v>2711.5999999999999</v>
      </c>
      <c r="T631" s="31">
        <f t="shared" si="1799"/>
        <v>2711.5999999999999</v>
      </c>
      <c r="U631" s="31">
        <f t="shared" si="1925"/>
        <v>0</v>
      </c>
      <c r="V631" s="31">
        <f t="shared" si="1926"/>
        <v>0</v>
      </c>
      <c r="W631" s="31">
        <f t="shared" si="1927"/>
        <v>0</v>
      </c>
      <c r="X631" s="31">
        <f t="shared" si="1800"/>
        <v>2700.9000000000001</v>
      </c>
      <c r="Y631" s="31">
        <f t="shared" si="1801"/>
        <v>2711.5999999999999</v>
      </c>
      <c r="Z631" s="31">
        <f t="shared" si="1802"/>
        <v>2711.5999999999999</v>
      </c>
      <c r="AA631" s="31">
        <f t="shared" si="1928"/>
        <v>0</v>
      </c>
      <c r="AB631" s="31">
        <f t="shared" si="1929"/>
        <v>0</v>
      </c>
      <c r="AC631" s="31">
        <f t="shared" si="1930"/>
        <v>0</v>
      </c>
      <c r="AD631" s="31">
        <f t="shared" si="1803"/>
        <v>2700.9000000000001</v>
      </c>
      <c r="AE631" s="31">
        <f t="shared" si="1804"/>
        <v>2711.5999999999999</v>
      </c>
      <c r="AF631" s="31">
        <f t="shared" si="1805"/>
        <v>2711.5999999999999</v>
      </c>
      <c r="AG631" s="31">
        <f t="shared" si="1931"/>
        <v>0</v>
      </c>
      <c r="AH631" s="31">
        <f t="shared" si="1932"/>
        <v>0</v>
      </c>
      <c r="AI631" s="31">
        <f t="shared" si="1933"/>
        <v>0</v>
      </c>
      <c r="AJ631" s="31">
        <f t="shared" si="1806"/>
        <v>2700.9000000000001</v>
      </c>
      <c r="AK631" s="31">
        <f t="shared" si="1807"/>
        <v>2711.5999999999999</v>
      </c>
      <c r="AL631" s="31">
        <f t="shared" si="1808"/>
        <v>2711.5999999999999</v>
      </c>
      <c r="AM631" s="31">
        <f t="shared" si="1934"/>
        <v>0</v>
      </c>
      <c r="AN631" s="31">
        <f t="shared" si="1935"/>
        <v>0</v>
      </c>
      <c r="AO631" s="31">
        <f t="shared" si="1936"/>
        <v>0</v>
      </c>
      <c r="AP631" s="31">
        <f t="shared" si="1809"/>
        <v>2700.9000000000001</v>
      </c>
      <c r="AQ631" s="31">
        <f t="shared" si="1810"/>
        <v>2711.5999999999999</v>
      </c>
      <c r="AR631" s="31">
        <f t="shared" si="1811"/>
        <v>2711.5999999999999</v>
      </c>
      <c r="AS631" s="31">
        <f t="shared" si="1937"/>
        <v>0</v>
      </c>
      <c r="AT631" s="31">
        <f t="shared" si="1938"/>
        <v>0</v>
      </c>
      <c r="AU631" s="31">
        <f t="shared" si="1939"/>
        <v>0</v>
      </c>
      <c r="AV631" s="31">
        <f t="shared" si="1812"/>
        <v>2700.9000000000001</v>
      </c>
      <c r="AW631" s="31">
        <f t="shared" si="1813"/>
        <v>2711.5999999999999</v>
      </c>
      <c r="AX631" s="31">
        <f t="shared" si="1814"/>
        <v>2711.5999999999999</v>
      </c>
      <c r="AY631" s="31">
        <f t="shared" si="1940"/>
        <v>0</v>
      </c>
      <c r="AZ631" s="31">
        <f t="shared" si="1941"/>
        <v>0</v>
      </c>
      <c r="BA631" s="31">
        <f t="shared" si="1942"/>
        <v>0</v>
      </c>
      <c r="BB631" s="31">
        <f t="shared" si="1815"/>
        <v>2700.9000000000001</v>
      </c>
      <c r="BC631" s="31">
        <f t="shared" si="1816"/>
        <v>2711.5999999999999</v>
      </c>
      <c r="BD631" s="31">
        <f t="shared" si="1817"/>
        <v>2711.5999999999999</v>
      </c>
      <c r="BE631" s="31">
        <f t="shared" si="1943"/>
        <v>0</v>
      </c>
      <c r="BF631" s="31">
        <f t="shared" si="1944"/>
        <v>0</v>
      </c>
      <c r="BG631" s="31">
        <f t="shared" si="1945"/>
        <v>0</v>
      </c>
      <c r="BH631" s="31">
        <f t="shared" si="1818"/>
        <v>2700.9000000000001</v>
      </c>
      <c r="BI631" s="31">
        <f t="shared" si="1819"/>
        <v>2711.5999999999999</v>
      </c>
      <c r="BJ631" s="31">
        <f t="shared" si="1820"/>
        <v>2711.5999999999999</v>
      </c>
      <c r="BK631" s="31">
        <f t="shared" si="1946"/>
        <v>0</v>
      </c>
      <c r="BL631" s="31">
        <f t="shared" si="1947"/>
        <v>0</v>
      </c>
      <c r="BM631" s="31">
        <f t="shared" si="1948"/>
        <v>0</v>
      </c>
      <c r="BN631" s="31">
        <f t="shared" si="1821"/>
        <v>2700.9000000000001</v>
      </c>
      <c r="BO631" s="31">
        <f t="shared" si="1822"/>
        <v>2711.5999999999999</v>
      </c>
      <c r="BP631" s="31">
        <f t="shared" si="1823"/>
        <v>2711.5999999999999</v>
      </c>
      <c r="BQ631" s="31">
        <f t="shared" si="1949"/>
        <v>0</v>
      </c>
      <c r="BR631" s="31">
        <f t="shared" si="1950"/>
        <v>0</v>
      </c>
      <c r="BS631" s="31">
        <f t="shared" si="1824"/>
        <v>2700.9000000000001</v>
      </c>
      <c r="BT631" s="31">
        <f t="shared" si="1825"/>
        <v>2711.5999999999999</v>
      </c>
      <c r="BU631" s="31">
        <f t="shared" si="1826"/>
        <v>2711.5999999999999</v>
      </c>
      <c r="BV631" s="31">
        <f t="shared" si="1951"/>
        <v>0</v>
      </c>
      <c r="BW631" s="31">
        <f t="shared" si="1952"/>
        <v>0</v>
      </c>
      <c r="BX631" s="31">
        <f t="shared" si="1827"/>
        <v>2700.9000000000001</v>
      </c>
      <c r="BY631" s="31">
        <f t="shared" si="1828"/>
        <v>2711.5999999999999</v>
      </c>
      <c r="BZ631" s="31">
        <f t="shared" si="1829"/>
        <v>2711.5999999999999</v>
      </c>
      <c r="CA631" s="31">
        <f t="shared" si="1953"/>
        <v>0</v>
      </c>
      <c r="CB631" s="31">
        <f t="shared" si="1954"/>
        <v>0</v>
      </c>
      <c r="CC631" s="31">
        <f t="shared" si="1955"/>
        <v>0</v>
      </c>
      <c r="CD631" s="31">
        <f t="shared" si="1913"/>
        <v>2700.9000000000001</v>
      </c>
      <c r="CE631" s="31">
        <f t="shared" si="1914"/>
        <v>2711.5999999999999</v>
      </c>
      <c r="CF631" s="31">
        <f t="shared" si="1915"/>
        <v>2711.5999999999999</v>
      </c>
      <c r="CG631" s="31">
        <f t="shared" si="1956"/>
        <v>0</v>
      </c>
      <c r="CH631" s="24"/>
      <c r="CI631" s="40"/>
      <c r="CN631" s="1" t="s">
        <v>30</v>
      </c>
    </row>
    <row r="632" ht="57.700000000000003">
      <c r="A632" s="16" t="s">
        <v>392</v>
      </c>
      <c r="B632" s="17">
        <v>240</v>
      </c>
      <c r="C632" s="16" t="s">
        <v>42</v>
      </c>
      <c r="D632" s="16" t="s">
        <v>395</v>
      </c>
      <c r="E632" s="39" t="s">
        <v>396</v>
      </c>
      <c r="F632" s="31">
        <v>2700.9000000000001</v>
      </c>
      <c r="G632" s="31">
        <v>2711.5999999999999</v>
      </c>
      <c r="H632" s="31">
        <v>2711.5999999999999</v>
      </c>
      <c r="I632" s="31"/>
      <c r="J632" s="31"/>
      <c r="K632" s="31"/>
      <c r="L632" s="31">
        <f t="shared" si="1794"/>
        <v>2700.9000000000001</v>
      </c>
      <c r="M632" s="31">
        <f t="shared" si="1795"/>
        <v>2711.5999999999999</v>
      </c>
      <c r="N632" s="31">
        <f t="shared" si="1796"/>
        <v>2711.5999999999999</v>
      </c>
      <c r="O632" s="31"/>
      <c r="P632" s="31"/>
      <c r="Q632" s="31"/>
      <c r="R632" s="31">
        <f t="shared" si="1797"/>
        <v>2700.9000000000001</v>
      </c>
      <c r="S632" s="31">
        <f t="shared" si="1798"/>
        <v>2711.5999999999999</v>
      </c>
      <c r="T632" s="31">
        <f t="shared" si="1799"/>
        <v>2711.5999999999999</v>
      </c>
      <c r="U632" s="31"/>
      <c r="V632" s="31"/>
      <c r="W632" s="31"/>
      <c r="X632" s="31">
        <f t="shared" si="1800"/>
        <v>2700.9000000000001</v>
      </c>
      <c r="Y632" s="31">
        <f t="shared" si="1801"/>
        <v>2711.5999999999999</v>
      </c>
      <c r="Z632" s="31">
        <f t="shared" si="1802"/>
        <v>2711.5999999999999</v>
      </c>
      <c r="AA632" s="31"/>
      <c r="AB632" s="31"/>
      <c r="AC632" s="31"/>
      <c r="AD632" s="31">
        <f t="shared" si="1803"/>
        <v>2700.9000000000001</v>
      </c>
      <c r="AE632" s="31">
        <f t="shared" si="1804"/>
        <v>2711.5999999999999</v>
      </c>
      <c r="AF632" s="31">
        <f t="shared" si="1805"/>
        <v>2711.5999999999999</v>
      </c>
      <c r="AG632" s="31"/>
      <c r="AH632" s="31"/>
      <c r="AI632" s="31"/>
      <c r="AJ632" s="31">
        <f t="shared" si="1806"/>
        <v>2700.9000000000001</v>
      </c>
      <c r="AK632" s="31">
        <f t="shared" si="1807"/>
        <v>2711.5999999999999</v>
      </c>
      <c r="AL632" s="31">
        <f t="shared" si="1808"/>
        <v>2711.5999999999999</v>
      </c>
      <c r="AM632" s="31"/>
      <c r="AN632" s="31"/>
      <c r="AO632" s="31"/>
      <c r="AP632" s="31">
        <f t="shared" si="1809"/>
        <v>2700.9000000000001</v>
      </c>
      <c r="AQ632" s="31">
        <f t="shared" si="1810"/>
        <v>2711.5999999999999</v>
      </c>
      <c r="AR632" s="31">
        <f t="shared" si="1811"/>
        <v>2711.5999999999999</v>
      </c>
      <c r="AS632" s="31"/>
      <c r="AT632" s="31"/>
      <c r="AU632" s="31"/>
      <c r="AV632" s="31">
        <f t="shared" si="1812"/>
        <v>2700.9000000000001</v>
      </c>
      <c r="AW632" s="31">
        <f t="shared" si="1813"/>
        <v>2711.5999999999999</v>
      </c>
      <c r="AX632" s="31">
        <f t="shared" si="1814"/>
        <v>2711.5999999999999</v>
      </c>
      <c r="AY632" s="31"/>
      <c r="AZ632" s="31"/>
      <c r="BA632" s="31"/>
      <c r="BB632" s="31">
        <f t="shared" si="1815"/>
        <v>2700.9000000000001</v>
      </c>
      <c r="BC632" s="31">
        <f t="shared" si="1816"/>
        <v>2711.5999999999999</v>
      </c>
      <c r="BD632" s="31">
        <f t="shared" si="1817"/>
        <v>2711.5999999999999</v>
      </c>
      <c r="BE632" s="31"/>
      <c r="BF632" s="31"/>
      <c r="BG632" s="31"/>
      <c r="BH632" s="31">
        <f t="shared" si="1818"/>
        <v>2700.9000000000001</v>
      </c>
      <c r="BI632" s="31">
        <f t="shared" si="1819"/>
        <v>2711.5999999999999</v>
      </c>
      <c r="BJ632" s="31">
        <f t="shared" si="1820"/>
        <v>2711.5999999999999</v>
      </c>
      <c r="BK632" s="31"/>
      <c r="BL632" s="31"/>
      <c r="BM632" s="31"/>
      <c r="BN632" s="31">
        <f t="shared" si="1821"/>
        <v>2700.9000000000001</v>
      </c>
      <c r="BO632" s="31">
        <f t="shared" si="1822"/>
        <v>2711.5999999999999</v>
      </c>
      <c r="BP632" s="31">
        <f t="shared" si="1823"/>
        <v>2711.5999999999999</v>
      </c>
      <c r="BQ632" s="31"/>
      <c r="BR632" s="31"/>
      <c r="BS632" s="31">
        <f t="shared" si="1824"/>
        <v>2700.9000000000001</v>
      </c>
      <c r="BT632" s="31">
        <f t="shared" si="1825"/>
        <v>2711.5999999999999</v>
      </c>
      <c r="BU632" s="31">
        <f t="shared" si="1826"/>
        <v>2711.5999999999999</v>
      </c>
      <c r="BV632" s="31"/>
      <c r="BW632" s="31"/>
      <c r="BX632" s="31">
        <f t="shared" si="1827"/>
        <v>2700.9000000000001</v>
      </c>
      <c r="BY632" s="31">
        <f t="shared" si="1828"/>
        <v>2711.5999999999999</v>
      </c>
      <c r="BZ632" s="31">
        <f t="shared" si="1829"/>
        <v>2711.5999999999999</v>
      </c>
      <c r="CA632" s="31"/>
      <c r="CB632" s="31"/>
      <c r="CC632" s="31"/>
      <c r="CD632" s="31">
        <f t="shared" si="1913"/>
        <v>2700.9000000000001</v>
      </c>
      <c r="CE632" s="31">
        <f t="shared" si="1914"/>
        <v>2711.5999999999999</v>
      </c>
      <c r="CF632" s="31">
        <f t="shared" si="1915"/>
        <v>2711.5999999999999</v>
      </c>
      <c r="CG632" s="31"/>
      <c r="CH632" s="24"/>
      <c r="CI632" s="40"/>
    </row>
    <row r="633" ht="29.850000000000001">
      <c r="A633" s="16" t="s">
        <v>397</v>
      </c>
      <c r="B633" s="17"/>
      <c r="C633" s="16"/>
      <c r="D633" s="16"/>
      <c r="E633" s="39" t="s">
        <v>398</v>
      </c>
      <c r="F633" s="31">
        <f>F638+F634</f>
        <v>1101.9000000000001</v>
      </c>
      <c r="G633" s="31">
        <f>G638+G634</f>
        <v>1101.9000000000001</v>
      </c>
      <c r="H633" s="31">
        <f>H638+H634</f>
        <v>1101.9000000000001</v>
      </c>
      <c r="I633" s="31">
        <f>I638+I634</f>
        <v>0</v>
      </c>
      <c r="J633" s="31">
        <f>J638+J634</f>
        <v>0</v>
      </c>
      <c r="K633" s="31">
        <f>K638+K634</f>
        <v>0</v>
      </c>
      <c r="L633" s="31">
        <f t="shared" si="1794"/>
        <v>1101.9000000000001</v>
      </c>
      <c r="M633" s="31">
        <f t="shared" si="1795"/>
        <v>1101.9000000000001</v>
      </c>
      <c r="N633" s="31">
        <f t="shared" si="1796"/>
        <v>1101.9000000000001</v>
      </c>
      <c r="O633" s="31">
        <f>O638+O634</f>
        <v>0</v>
      </c>
      <c r="P633" s="31">
        <f>P638+P634</f>
        <v>0</v>
      </c>
      <c r="Q633" s="31">
        <f>Q638+Q634</f>
        <v>0</v>
      </c>
      <c r="R633" s="31">
        <f t="shared" si="1797"/>
        <v>1101.9000000000001</v>
      </c>
      <c r="S633" s="31">
        <f t="shared" si="1798"/>
        <v>1101.9000000000001</v>
      </c>
      <c r="T633" s="31">
        <f t="shared" si="1799"/>
        <v>1101.9000000000001</v>
      </c>
      <c r="U633" s="31">
        <f>U638+U634</f>
        <v>0</v>
      </c>
      <c r="V633" s="31">
        <f>V638+V634</f>
        <v>0</v>
      </c>
      <c r="W633" s="31">
        <f>W638+W634</f>
        <v>0</v>
      </c>
      <c r="X633" s="31">
        <f t="shared" si="1800"/>
        <v>1101.9000000000001</v>
      </c>
      <c r="Y633" s="31">
        <f t="shared" si="1801"/>
        <v>1101.9000000000001</v>
      </c>
      <c r="Z633" s="31">
        <f t="shared" si="1802"/>
        <v>1101.9000000000001</v>
      </c>
      <c r="AA633" s="31">
        <f>AA638+AA634</f>
        <v>0</v>
      </c>
      <c r="AB633" s="31">
        <f>AB638+AB634</f>
        <v>0</v>
      </c>
      <c r="AC633" s="31">
        <f>AC638+AC634</f>
        <v>0</v>
      </c>
      <c r="AD633" s="31">
        <f t="shared" si="1803"/>
        <v>1101.9000000000001</v>
      </c>
      <c r="AE633" s="31">
        <f t="shared" si="1804"/>
        <v>1101.9000000000001</v>
      </c>
      <c r="AF633" s="31">
        <f t="shared" si="1805"/>
        <v>1101.9000000000001</v>
      </c>
      <c r="AG633" s="31">
        <f>AG638+AG634</f>
        <v>0</v>
      </c>
      <c r="AH633" s="31">
        <f>AH638+AH634</f>
        <v>0</v>
      </c>
      <c r="AI633" s="31">
        <f>AI638+AI634</f>
        <v>0</v>
      </c>
      <c r="AJ633" s="31">
        <f t="shared" si="1806"/>
        <v>1101.9000000000001</v>
      </c>
      <c r="AK633" s="31">
        <f t="shared" si="1807"/>
        <v>1101.9000000000001</v>
      </c>
      <c r="AL633" s="31">
        <f t="shared" si="1808"/>
        <v>1101.9000000000001</v>
      </c>
      <c r="AM633" s="31">
        <f>AM638+AM634</f>
        <v>0</v>
      </c>
      <c r="AN633" s="31">
        <f>AN638+AN634</f>
        <v>0</v>
      </c>
      <c r="AO633" s="31">
        <f>AO638+AO634</f>
        <v>0</v>
      </c>
      <c r="AP633" s="31">
        <f t="shared" si="1809"/>
        <v>1101.9000000000001</v>
      </c>
      <c r="AQ633" s="31">
        <f t="shared" si="1810"/>
        <v>1101.9000000000001</v>
      </c>
      <c r="AR633" s="31">
        <f t="shared" si="1811"/>
        <v>1101.9000000000001</v>
      </c>
      <c r="AS633" s="31">
        <f>AS638+AS634</f>
        <v>0</v>
      </c>
      <c r="AT633" s="31">
        <f>AT638+AT634</f>
        <v>0</v>
      </c>
      <c r="AU633" s="31">
        <f>AU638+AU634</f>
        <v>0</v>
      </c>
      <c r="AV633" s="31">
        <f t="shared" si="1812"/>
        <v>1101.9000000000001</v>
      </c>
      <c r="AW633" s="31">
        <f t="shared" si="1813"/>
        <v>1101.9000000000001</v>
      </c>
      <c r="AX633" s="31">
        <f t="shared" si="1814"/>
        <v>1101.9000000000001</v>
      </c>
      <c r="AY633" s="31">
        <f>AY638+AY634</f>
        <v>0</v>
      </c>
      <c r="AZ633" s="31">
        <f>AZ638+AZ634</f>
        <v>0</v>
      </c>
      <c r="BA633" s="31">
        <f>BA638+BA634</f>
        <v>0</v>
      </c>
      <c r="BB633" s="31">
        <f t="shared" si="1815"/>
        <v>1101.9000000000001</v>
      </c>
      <c r="BC633" s="31">
        <f t="shared" si="1816"/>
        <v>1101.9000000000001</v>
      </c>
      <c r="BD633" s="31">
        <f t="shared" si="1817"/>
        <v>1101.9000000000001</v>
      </c>
      <c r="BE633" s="31">
        <f>BE638+BE634</f>
        <v>0</v>
      </c>
      <c r="BF633" s="31">
        <f>BF638+BF634</f>
        <v>0</v>
      </c>
      <c r="BG633" s="31">
        <f>BG638+BG634</f>
        <v>0</v>
      </c>
      <c r="BH633" s="31">
        <f t="shared" si="1818"/>
        <v>1101.9000000000001</v>
      </c>
      <c r="BI633" s="31">
        <f t="shared" si="1819"/>
        <v>1101.9000000000001</v>
      </c>
      <c r="BJ633" s="31">
        <f t="shared" si="1820"/>
        <v>1101.9000000000001</v>
      </c>
      <c r="BK633" s="31">
        <f>BK638+BK634</f>
        <v>0</v>
      </c>
      <c r="BL633" s="31">
        <f>BL638+BL634</f>
        <v>0</v>
      </c>
      <c r="BM633" s="31">
        <f>BM638+BM634</f>
        <v>0</v>
      </c>
      <c r="BN633" s="31">
        <f t="shared" si="1821"/>
        <v>1101.9000000000001</v>
      </c>
      <c r="BO633" s="31">
        <f t="shared" si="1822"/>
        <v>1101.9000000000001</v>
      </c>
      <c r="BP633" s="31">
        <f t="shared" si="1823"/>
        <v>1101.9000000000001</v>
      </c>
      <c r="BQ633" s="31">
        <f>BQ638+BQ634</f>
        <v>0</v>
      </c>
      <c r="BR633" s="31">
        <f>BR638+BR634</f>
        <v>0</v>
      </c>
      <c r="BS633" s="31">
        <f t="shared" si="1824"/>
        <v>1101.9000000000001</v>
      </c>
      <c r="BT633" s="31">
        <f t="shared" si="1825"/>
        <v>1101.9000000000001</v>
      </c>
      <c r="BU633" s="31">
        <f t="shared" si="1826"/>
        <v>1101.9000000000001</v>
      </c>
      <c r="BV633" s="31">
        <f>BV638+BV634</f>
        <v>0</v>
      </c>
      <c r="BW633" s="31">
        <f>BW638+BW634</f>
        <v>0</v>
      </c>
      <c r="BX633" s="31">
        <f t="shared" si="1827"/>
        <v>1101.9000000000001</v>
      </c>
      <c r="BY633" s="31">
        <f t="shared" si="1828"/>
        <v>1101.9000000000001</v>
      </c>
      <c r="BZ633" s="31">
        <f t="shared" si="1829"/>
        <v>1101.9000000000001</v>
      </c>
      <c r="CA633" s="31">
        <f>CA638+CA634</f>
        <v>0</v>
      </c>
      <c r="CB633" s="31">
        <f>CB638+CB634</f>
        <v>0</v>
      </c>
      <c r="CC633" s="31">
        <f>CC638+CC634</f>
        <v>0</v>
      </c>
      <c r="CD633" s="31">
        <f t="shared" si="1913"/>
        <v>1101.9000000000001</v>
      </c>
      <c r="CE633" s="31">
        <f t="shared" si="1914"/>
        <v>1101.9000000000001</v>
      </c>
      <c r="CF633" s="31">
        <f t="shared" si="1915"/>
        <v>1101.9000000000001</v>
      </c>
      <c r="CG633" s="31">
        <f>CG638+CG634</f>
        <v>0</v>
      </c>
      <c r="CH633" s="24"/>
      <c r="CI633" s="40"/>
      <c r="CL633" s="1" t="s">
        <v>28</v>
      </c>
    </row>
    <row r="634" ht="43.75">
      <c r="A634" s="41" t="s">
        <v>399</v>
      </c>
      <c r="B634" s="17"/>
      <c r="C634" s="16"/>
      <c r="D634" s="16"/>
      <c r="E634" s="39" t="s">
        <v>400</v>
      </c>
      <c r="F634" s="31">
        <f t="shared" ref="F634:F645" si="1957">F635</f>
        <v>612.5</v>
      </c>
      <c r="G634" s="31">
        <f t="shared" ref="G634:G645" si="1958">G635</f>
        <v>612.5</v>
      </c>
      <c r="H634" s="31">
        <f t="shared" ref="H634:H645" si="1959">H635</f>
        <v>612.5</v>
      </c>
      <c r="I634" s="31">
        <f t="shared" ref="I634:I645" si="1960">I635</f>
        <v>0</v>
      </c>
      <c r="J634" s="31">
        <f t="shared" ref="J634:J645" si="1961">J635</f>
        <v>0</v>
      </c>
      <c r="K634" s="31">
        <f t="shared" ref="K634:K645" si="1962">K635</f>
        <v>0</v>
      </c>
      <c r="L634" s="31">
        <f t="shared" si="1794"/>
        <v>612.5</v>
      </c>
      <c r="M634" s="31">
        <f t="shared" si="1795"/>
        <v>612.5</v>
      </c>
      <c r="N634" s="31">
        <f t="shared" si="1796"/>
        <v>612.5</v>
      </c>
      <c r="O634" s="31">
        <f t="shared" ref="O634:O645" si="1963">O635</f>
        <v>0</v>
      </c>
      <c r="P634" s="31">
        <f t="shared" ref="P634:P645" si="1964">P635</f>
        <v>0</v>
      </c>
      <c r="Q634" s="31">
        <f t="shared" ref="Q634:Q645" si="1965">Q635</f>
        <v>0</v>
      </c>
      <c r="R634" s="31">
        <f t="shared" si="1797"/>
        <v>612.5</v>
      </c>
      <c r="S634" s="31">
        <f t="shared" si="1798"/>
        <v>612.5</v>
      </c>
      <c r="T634" s="31">
        <f t="shared" si="1799"/>
        <v>612.5</v>
      </c>
      <c r="U634" s="31">
        <f t="shared" ref="U634:U645" si="1966">U635</f>
        <v>0</v>
      </c>
      <c r="V634" s="31">
        <f t="shared" ref="V634:V645" si="1967">V635</f>
        <v>0</v>
      </c>
      <c r="W634" s="31">
        <f t="shared" ref="W634:W645" si="1968">W635</f>
        <v>0</v>
      </c>
      <c r="X634" s="31">
        <f t="shared" si="1800"/>
        <v>612.5</v>
      </c>
      <c r="Y634" s="31">
        <f t="shared" si="1801"/>
        <v>612.5</v>
      </c>
      <c r="Z634" s="31">
        <f t="shared" si="1802"/>
        <v>612.5</v>
      </c>
      <c r="AA634" s="31">
        <f t="shared" ref="AA634:AA645" si="1969">AA635</f>
        <v>0</v>
      </c>
      <c r="AB634" s="31">
        <f t="shared" ref="AB634:AB645" si="1970">AB635</f>
        <v>0</v>
      </c>
      <c r="AC634" s="31">
        <f t="shared" ref="AC634:AC645" si="1971">AC635</f>
        <v>0</v>
      </c>
      <c r="AD634" s="31">
        <f t="shared" si="1803"/>
        <v>612.5</v>
      </c>
      <c r="AE634" s="31">
        <f t="shared" si="1804"/>
        <v>612.5</v>
      </c>
      <c r="AF634" s="31">
        <f t="shared" si="1805"/>
        <v>612.5</v>
      </c>
      <c r="AG634" s="31">
        <f t="shared" ref="AG634:AG645" si="1972">AG635</f>
        <v>0</v>
      </c>
      <c r="AH634" s="31">
        <f t="shared" ref="AH634:AH645" si="1973">AH635</f>
        <v>0</v>
      </c>
      <c r="AI634" s="31">
        <f t="shared" ref="AI634:AI645" si="1974">AI635</f>
        <v>0</v>
      </c>
      <c r="AJ634" s="31">
        <f t="shared" si="1806"/>
        <v>612.5</v>
      </c>
      <c r="AK634" s="31">
        <f t="shared" si="1807"/>
        <v>612.5</v>
      </c>
      <c r="AL634" s="31">
        <f t="shared" si="1808"/>
        <v>612.5</v>
      </c>
      <c r="AM634" s="31">
        <f t="shared" ref="AM634:AM645" si="1975">AM635</f>
        <v>0</v>
      </c>
      <c r="AN634" s="31">
        <f t="shared" ref="AN634:AN645" si="1976">AN635</f>
        <v>0</v>
      </c>
      <c r="AO634" s="31">
        <f t="shared" ref="AO634:AO645" si="1977">AO635</f>
        <v>0</v>
      </c>
      <c r="AP634" s="31">
        <f t="shared" si="1809"/>
        <v>612.5</v>
      </c>
      <c r="AQ634" s="31">
        <f t="shared" si="1810"/>
        <v>612.5</v>
      </c>
      <c r="AR634" s="31">
        <f t="shared" si="1811"/>
        <v>612.5</v>
      </c>
      <c r="AS634" s="31">
        <f t="shared" ref="AS634:AS645" si="1978">AS635</f>
        <v>0</v>
      </c>
      <c r="AT634" s="31">
        <f t="shared" ref="AT634:AT645" si="1979">AT635</f>
        <v>0</v>
      </c>
      <c r="AU634" s="31">
        <f t="shared" ref="AU634:AU645" si="1980">AU635</f>
        <v>0</v>
      </c>
      <c r="AV634" s="31">
        <f t="shared" si="1812"/>
        <v>612.5</v>
      </c>
      <c r="AW634" s="31">
        <f t="shared" si="1813"/>
        <v>612.5</v>
      </c>
      <c r="AX634" s="31">
        <f t="shared" si="1814"/>
        <v>612.5</v>
      </c>
      <c r="AY634" s="31">
        <f t="shared" ref="AY634:AY645" si="1981">AY635</f>
        <v>0</v>
      </c>
      <c r="AZ634" s="31">
        <f t="shared" ref="AZ634:AZ645" si="1982">AZ635</f>
        <v>0</v>
      </c>
      <c r="BA634" s="31">
        <f t="shared" ref="BA634:BA645" si="1983">BA635</f>
        <v>0</v>
      </c>
      <c r="BB634" s="31">
        <f t="shared" si="1815"/>
        <v>612.5</v>
      </c>
      <c r="BC634" s="31">
        <f t="shared" si="1816"/>
        <v>612.5</v>
      </c>
      <c r="BD634" s="31">
        <f t="shared" si="1817"/>
        <v>612.5</v>
      </c>
      <c r="BE634" s="31">
        <f t="shared" ref="BE634:BE645" si="1984">BE635</f>
        <v>0</v>
      </c>
      <c r="BF634" s="31">
        <f t="shared" ref="BF634:BF645" si="1985">BF635</f>
        <v>0</v>
      </c>
      <c r="BG634" s="31">
        <f t="shared" ref="BG634:BG645" si="1986">BG635</f>
        <v>0</v>
      </c>
      <c r="BH634" s="31">
        <f t="shared" si="1818"/>
        <v>612.5</v>
      </c>
      <c r="BI634" s="31">
        <f t="shared" si="1819"/>
        <v>612.5</v>
      </c>
      <c r="BJ634" s="31">
        <f t="shared" si="1820"/>
        <v>612.5</v>
      </c>
      <c r="BK634" s="31">
        <f t="shared" ref="BK634:BK645" si="1987">BK635</f>
        <v>0</v>
      </c>
      <c r="BL634" s="31">
        <f t="shared" ref="BL634:BL645" si="1988">BL635</f>
        <v>0</v>
      </c>
      <c r="BM634" s="31">
        <f t="shared" ref="BM634:BM645" si="1989">BM635</f>
        <v>0</v>
      </c>
      <c r="BN634" s="31">
        <f t="shared" si="1821"/>
        <v>612.5</v>
      </c>
      <c r="BO634" s="31">
        <f t="shared" si="1822"/>
        <v>612.5</v>
      </c>
      <c r="BP634" s="31">
        <f t="shared" si="1823"/>
        <v>612.5</v>
      </c>
      <c r="BQ634" s="31">
        <f t="shared" ref="BQ634:BQ645" si="1990">BQ635</f>
        <v>0</v>
      </c>
      <c r="BR634" s="31">
        <f t="shared" ref="BR634:BR645" si="1991">BR635</f>
        <v>0</v>
      </c>
      <c r="BS634" s="31">
        <f t="shared" si="1824"/>
        <v>612.5</v>
      </c>
      <c r="BT634" s="31">
        <f t="shared" si="1825"/>
        <v>612.5</v>
      </c>
      <c r="BU634" s="31">
        <f t="shared" si="1826"/>
        <v>612.5</v>
      </c>
      <c r="BV634" s="31">
        <f t="shared" ref="BV634:BV645" si="1992">BV635</f>
        <v>0</v>
      </c>
      <c r="BW634" s="31">
        <f t="shared" ref="BW634:BW645" si="1993">BW635</f>
        <v>0</v>
      </c>
      <c r="BX634" s="31">
        <f t="shared" si="1827"/>
        <v>612.5</v>
      </c>
      <c r="BY634" s="31">
        <f t="shared" si="1828"/>
        <v>612.5</v>
      </c>
      <c r="BZ634" s="31">
        <f t="shared" si="1829"/>
        <v>612.5</v>
      </c>
      <c r="CA634" s="31">
        <f t="shared" ref="CA634:CA645" si="1994">CA635</f>
        <v>0</v>
      </c>
      <c r="CB634" s="31">
        <f t="shared" ref="CB634:CB645" si="1995">CB635</f>
        <v>0</v>
      </c>
      <c r="CC634" s="31">
        <f t="shared" ref="CC634:CC645" si="1996">CC635</f>
        <v>0</v>
      </c>
      <c r="CD634" s="31">
        <f t="shared" si="1913"/>
        <v>612.5</v>
      </c>
      <c r="CE634" s="31">
        <f t="shared" si="1914"/>
        <v>612.5</v>
      </c>
      <c r="CF634" s="31">
        <f t="shared" si="1915"/>
        <v>612.5</v>
      </c>
      <c r="CG634" s="31">
        <f t="shared" ref="CG634:CG645" si="1997">CG635</f>
        <v>0</v>
      </c>
      <c r="CH634" s="24"/>
      <c r="CI634" s="40"/>
      <c r="CO634" s="1" t="s">
        <v>31</v>
      </c>
    </row>
    <row r="635" ht="29.850000000000001">
      <c r="A635" s="41" t="s">
        <v>399</v>
      </c>
      <c r="B635" s="17">
        <v>200</v>
      </c>
      <c r="C635" s="16"/>
      <c r="D635" s="16"/>
      <c r="E635" s="39" t="s">
        <v>40</v>
      </c>
      <c r="F635" s="31">
        <f t="shared" si="1957"/>
        <v>612.5</v>
      </c>
      <c r="G635" s="31">
        <f t="shared" si="1958"/>
        <v>612.5</v>
      </c>
      <c r="H635" s="31">
        <f t="shared" si="1959"/>
        <v>612.5</v>
      </c>
      <c r="I635" s="31">
        <f t="shared" si="1960"/>
        <v>0</v>
      </c>
      <c r="J635" s="31">
        <f t="shared" si="1961"/>
        <v>0</v>
      </c>
      <c r="K635" s="31">
        <f t="shared" si="1962"/>
        <v>0</v>
      </c>
      <c r="L635" s="31">
        <f t="shared" si="1794"/>
        <v>612.5</v>
      </c>
      <c r="M635" s="31">
        <f t="shared" si="1795"/>
        <v>612.5</v>
      </c>
      <c r="N635" s="31">
        <f t="shared" si="1796"/>
        <v>612.5</v>
      </c>
      <c r="O635" s="31">
        <f t="shared" si="1963"/>
        <v>0</v>
      </c>
      <c r="P635" s="31">
        <f t="shared" si="1964"/>
        <v>0</v>
      </c>
      <c r="Q635" s="31">
        <f t="shared" si="1965"/>
        <v>0</v>
      </c>
      <c r="R635" s="31">
        <f t="shared" si="1797"/>
        <v>612.5</v>
      </c>
      <c r="S635" s="31">
        <f t="shared" si="1798"/>
        <v>612.5</v>
      </c>
      <c r="T635" s="31">
        <f t="shared" si="1799"/>
        <v>612.5</v>
      </c>
      <c r="U635" s="31">
        <f t="shared" si="1966"/>
        <v>0</v>
      </c>
      <c r="V635" s="31">
        <f t="shared" si="1967"/>
        <v>0</v>
      </c>
      <c r="W635" s="31">
        <f t="shared" si="1968"/>
        <v>0</v>
      </c>
      <c r="X635" s="31">
        <f t="shared" si="1800"/>
        <v>612.5</v>
      </c>
      <c r="Y635" s="31">
        <f t="shared" si="1801"/>
        <v>612.5</v>
      </c>
      <c r="Z635" s="31">
        <f t="shared" si="1802"/>
        <v>612.5</v>
      </c>
      <c r="AA635" s="31">
        <f t="shared" si="1969"/>
        <v>0</v>
      </c>
      <c r="AB635" s="31">
        <f t="shared" si="1970"/>
        <v>0</v>
      </c>
      <c r="AC635" s="31">
        <f t="shared" si="1971"/>
        <v>0</v>
      </c>
      <c r="AD635" s="31">
        <f t="shared" si="1803"/>
        <v>612.5</v>
      </c>
      <c r="AE635" s="31">
        <f t="shared" si="1804"/>
        <v>612.5</v>
      </c>
      <c r="AF635" s="31">
        <f t="shared" si="1805"/>
        <v>612.5</v>
      </c>
      <c r="AG635" s="31">
        <f t="shared" si="1972"/>
        <v>0</v>
      </c>
      <c r="AH635" s="31">
        <f t="shared" si="1973"/>
        <v>0</v>
      </c>
      <c r="AI635" s="31">
        <f t="shared" si="1974"/>
        <v>0</v>
      </c>
      <c r="AJ635" s="31">
        <f t="shared" si="1806"/>
        <v>612.5</v>
      </c>
      <c r="AK635" s="31">
        <f t="shared" si="1807"/>
        <v>612.5</v>
      </c>
      <c r="AL635" s="31">
        <f t="shared" si="1808"/>
        <v>612.5</v>
      </c>
      <c r="AM635" s="31">
        <f t="shared" si="1975"/>
        <v>0</v>
      </c>
      <c r="AN635" s="31">
        <f t="shared" si="1976"/>
        <v>0</v>
      </c>
      <c r="AO635" s="31">
        <f t="shared" si="1977"/>
        <v>0</v>
      </c>
      <c r="AP635" s="31">
        <f t="shared" si="1809"/>
        <v>612.5</v>
      </c>
      <c r="AQ635" s="31">
        <f t="shared" si="1810"/>
        <v>612.5</v>
      </c>
      <c r="AR635" s="31">
        <f t="shared" si="1811"/>
        <v>612.5</v>
      </c>
      <c r="AS635" s="31">
        <f t="shared" si="1978"/>
        <v>0</v>
      </c>
      <c r="AT635" s="31">
        <f t="shared" si="1979"/>
        <v>0</v>
      </c>
      <c r="AU635" s="31">
        <f t="shared" si="1980"/>
        <v>0</v>
      </c>
      <c r="AV635" s="31">
        <f t="shared" si="1812"/>
        <v>612.5</v>
      </c>
      <c r="AW635" s="31">
        <f t="shared" si="1813"/>
        <v>612.5</v>
      </c>
      <c r="AX635" s="31">
        <f t="shared" si="1814"/>
        <v>612.5</v>
      </c>
      <c r="AY635" s="31">
        <f t="shared" si="1981"/>
        <v>0</v>
      </c>
      <c r="AZ635" s="31">
        <f t="shared" si="1982"/>
        <v>0</v>
      </c>
      <c r="BA635" s="31">
        <f t="shared" si="1983"/>
        <v>0</v>
      </c>
      <c r="BB635" s="31">
        <f t="shared" si="1815"/>
        <v>612.5</v>
      </c>
      <c r="BC635" s="31">
        <f t="shared" si="1816"/>
        <v>612.5</v>
      </c>
      <c r="BD635" s="31">
        <f t="shared" si="1817"/>
        <v>612.5</v>
      </c>
      <c r="BE635" s="31">
        <f t="shared" si="1984"/>
        <v>0</v>
      </c>
      <c r="BF635" s="31">
        <f t="shared" si="1985"/>
        <v>0</v>
      </c>
      <c r="BG635" s="31">
        <f t="shared" si="1986"/>
        <v>0</v>
      </c>
      <c r="BH635" s="31">
        <f t="shared" si="1818"/>
        <v>612.5</v>
      </c>
      <c r="BI635" s="31">
        <f t="shared" si="1819"/>
        <v>612.5</v>
      </c>
      <c r="BJ635" s="31">
        <f t="shared" si="1820"/>
        <v>612.5</v>
      </c>
      <c r="BK635" s="31">
        <f t="shared" si="1987"/>
        <v>0</v>
      </c>
      <c r="BL635" s="31">
        <f t="shared" si="1988"/>
        <v>0</v>
      </c>
      <c r="BM635" s="31">
        <f t="shared" si="1989"/>
        <v>0</v>
      </c>
      <c r="BN635" s="31">
        <f t="shared" si="1821"/>
        <v>612.5</v>
      </c>
      <c r="BO635" s="31">
        <f t="shared" si="1822"/>
        <v>612.5</v>
      </c>
      <c r="BP635" s="31">
        <f t="shared" si="1823"/>
        <v>612.5</v>
      </c>
      <c r="BQ635" s="31">
        <f t="shared" si="1990"/>
        <v>0</v>
      </c>
      <c r="BR635" s="31">
        <f t="shared" si="1991"/>
        <v>0</v>
      </c>
      <c r="BS635" s="31">
        <f t="shared" si="1824"/>
        <v>612.5</v>
      </c>
      <c r="BT635" s="31">
        <f t="shared" si="1825"/>
        <v>612.5</v>
      </c>
      <c r="BU635" s="31">
        <f t="shared" si="1826"/>
        <v>612.5</v>
      </c>
      <c r="BV635" s="31">
        <f t="shared" si="1992"/>
        <v>0</v>
      </c>
      <c r="BW635" s="31">
        <f t="shared" si="1993"/>
        <v>0</v>
      </c>
      <c r="BX635" s="31">
        <f t="shared" si="1827"/>
        <v>612.5</v>
      </c>
      <c r="BY635" s="31">
        <f t="shared" si="1828"/>
        <v>612.5</v>
      </c>
      <c r="BZ635" s="31">
        <f t="shared" si="1829"/>
        <v>612.5</v>
      </c>
      <c r="CA635" s="31">
        <f t="shared" si="1994"/>
        <v>0</v>
      </c>
      <c r="CB635" s="31">
        <f t="shared" si="1995"/>
        <v>0</v>
      </c>
      <c r="CC635" s="31">
        <f t="shared" si="1996"/>
        <v>0</v>
      </c>
      <c r="CD635" s="31">
        <f t="shared" si="1913"/>
        <v>612.5</v>
      </c>
      <c r="CE635" s="31">
        <f t="shared" si="1914"/>
        <v>612.5</v>
      </c>
      <c r="CF635" s="31">
        <f t="shared" si="1915"/>
        <v>612.5</v>
      </c>
      <c r="CG635" s="31">
        <f t="shared" si="1997"/>
        <v>0</v>
      </c>
      <c r="CH635" s="24"/>
      <c r="CI635" s="40"/>
      <c r="CM635" s="1" t="s">
        <v>29</v>
      </c>
    </row>
    <row r="636" ht="43.75">
      <c r="A636" s="41" t="s">
        <v>399</v>
      </c>
      <c r="B636" s="17">
        <v>240</v>
      </c>
      <c r="C636" s="16"/>
      <c r="D636" s="16"/>
      <c r="E636" s="39" t="s">
        <v>41</v>
      </c>
      <c r="F636" s="31">
        <f t="shared" si="1957"/>
        <v>612.5</v>
      </c>
      <c r="G636" s="31">
        <f t="shared" si="1958"/>
        <v>612.5</v>
      </c>
      <c r="H636" s="31">
        <f t="shared" si="1959"/>
        <v>612.5</v>
      </c>
      <c r="I636" s="31">
        <f t="shared" si="1960"/>
        <v>0</v>
      </c>
      <c r="J636" s="31">
        <f t="shared" si="1961"/>
        <v>0</v>
      </c>
      <c r="K636" s="31">
        <f t="shared" si="1962"/>
        <v>0</v>
      </c>
      <c r="L636" s="31">
        <f t="shared" si="1794"/>
        <v>612.5</v>
      </c>
      <c r="M636" s="31">
        <f t="shared" si="1795"/>
        <v>612.5</v>
      </c>
      <c r="N636" s="31">
        <f t="shared" si="1796"/>
        <v>612.5</v>
      </c>
      <c r="O636" s="31">
        <f t="shared" si="1963"/>
        <v>0</v>
      </c>
      <c r="P636" s="31">
        <f t="shared" si="1964"/>
        <v>0</v>
      </c>
      <c r="Q636" s="31">
        <f t="shared" si="1965"/>
        <v>0</v>
      </c>
      <c r="R636" s="31">
        <f t="shared" si="1797"/>
        <v>612.5</v>
      </c>
      <c r="S636" s="31">
        <f t="shared" si="1798"/>
        <v>612.5</v>
      </c>
      <c r="T636" s="31">
        <f t="shared" si="1799"/>
        <v>612.5</v>
      </c>
      <c r="U636" s="31">
        <f t="shared" si="1966"/>
        <v>0</v>
      </c>
      <c r="V636" s="31">
        <f t="shared" si="1967"/>
        <v>0</v>
      </c>
      <c r="W636" s="31">
        <f t="shared" si="1968"/>
        <v>0</v>
      </c>
      <c r="X636" s="31">
        <f t="shared" si="1800"/>
        <v>612.5</v>
      </c>
      <c r="Y636" s="31">
        <f t="shared" si="1801"/>
        <v>612.5</v>
      </c>
      <c r="Z636" s="31">
        <f t="shared" si="1802"/>
        <v>612.5</v>
      </c>
      <c r="AA636" s="31">
        <f t="shared" si="1969"/>
        <v>0</v>
      </c>
      <c r="AB636" s="31">
        <f t="shared" si="1970"/>
        <v>0</v>
      </c>
      <c r="AC636" s="31">
        <f t="shared" si="1971"/>
        <v>0</v>
      </c>
      <c r="AD636" s="31">
        <f t="shared" si="1803"/>
        <v>612.5</v>
      </c>
      <c r="AE636" s="31">
        <f t="shared" si="1804"/>
        <v>612.5</v>
      </c>
      <c r="AF636" s="31">
        <f t="shared" si="1805"/>
        <v>612.5</v>
      </c>
      <c r="AG636" s="31">
        <f t="shared" si="1972"/>
        <v>0</v>
      </c>
      <c r="AH636" s="31">
        <f t="shared" si="1973"/>
        <v>0</v>
      </c>
      <c r="AI636" s="31">
        <f t="shared" si="1974"/>
        <v>0</v>
      </c>
      <c r="AJ636" s="31">
        <f t="shared" si="1806"/>
        <v>612.5</v>
      </c>
      <c r="AK636" s="31">
        <f t="shared" si="1807"/>
        <v>612.5</v>
      </c>
      <c r="AL636" s="31">
        <f t="shared" si="1808"/>
        <v>612.5</v>
      </c>
      <c r="AM636" s="31">
        <f t="shared" si="1975"/>
        <v>0</v>
      </c>
      <c r="AN636" s="31">
        <f t="shared" si="1976"/>
        <v>0</v>
      </c>
      <c r="AO636" s="31">
        <f t="shared" si="1977"/>
        <v>0</v>
      </c>
      <c r="AP636" s="31">
        <f t="shared" si="1809"/>
        <v>612.5</v>
      </c>
      <c r="AQ636" s="31">
        <f t="shared" si="1810"/>
        <v>612.5</v>
      </c>
      <c r="AR636" s="31">
        <f t="shared" si="1811"/>
        <v>612.5</v>
      </c>
      <c r="AS636" s="31">
        <f t="shared" si="1978"/>
        <v>0</v>
      </c>
      <c r="AT636" s="31">
        <f t="shared" si="1979"/>
        <v>0</v>
      </c>
      <c r="AU636" s="31">
        <f t="shared" si="1980"/>
        <v>0</v>
      </c>
      <c r="AV636" s="31">
        <f t="shared" si="1812"/>
        <v>612.5</v>
      </c>
      <c r="AW636" s="31">
        <f t="shared" si="1813"/>
        <v>612.5</v>
      </c>
      <c r="AX636" s="31">
        <f t="shared" si="1814"/>
        <v>612.5</v>
      </c>
      <c r="AY636" s="31">
        <f t="shared" si="1981"/>
        <v>0</v>
      </c>
      <c r="AZ636" s="31">
        <f t="shared" si="1982"/>
        <v>0</v>
      </c>
      <c r="BA636" s="31">
        <f t="shared" si="1983"/>
        <v>0</v>
      </c>
      <c r="BB636" s="31">
        <f t="shared" si="1815"/>
        <v>612.5</v>
      </c>
      <c r="BC636" s="31">
        <f t="shared" si="1816"/>
        <v>612.5</v>
      </c>
      <c r="BD636" s="31">
        <f t="shared" si="1817"/>
        <v>612.5</v>
      </c>
      <c r="BE636" s="31">
        <f t="shared" si="1984"/>
        <v>0</v>
      </c>
      <c r="BF636" s="31">
        <f t="shared" si="1985"/>
        <v>0</v>
      </c>
      <c r="BG636" s="31">
        <f t="shared" si="1986"/>
        <v>0</v>
      </c>
      <c r="BH636" s="31">
        <f t="shared" si="1818"/>
        <v>612.5</v>
      </c>
      <c r="BI636" s="31">
        <f t="shared" si="1819"/>
        <v>612.5</v>
      </c>
      <c r="BJ636" s="31">
        <f t="shared" si="1820"/>
        <v>612.5</v>
      </c>
      <c r="BK636" s="31">
        <f t="shared" si="1987"/>
        <v>0</v>
      </c>
      <c r="BL636" s="31">
        <f t="shared" si="1988"/>
        <v>0</v>
      </c>
      <c r="BM636" s="31">
        <f t="shared" si="1989"/>
        <v>0</v>
      </c>
      <c r="BN636" s="31">
        <f t="shared" si="1821"/>
        <v>612.5</v>
      </c>
      <c r="BO636" s="31">
        <f t="shared" si="1822"/>
        <v>612.5</v>
      </c>
      <c r="BP636" s="31">
        <f t="shared" si="1823"/>
        <v>612.5</v>
      </c>
      <c r="BQ636" s="31">
        <f t="shared" si="1990"/>
        <v>0</v>
      </c>
      <c r="BR636" s="31">
        <f t="shared" si="1991"/>
        <v>0</v>
      </c>
      <c r="BS636" s="31">
        <f t="shared" si="1824"/>
        <v>612.5</v>
      </c>
      <c r="BT636" s="31">
        <f t="shared" si="1825"/>
        <v>612.5</v>
      </c>
      <c r="BU636" s="31">
        <f t="shared" si="1826"/>
        <v>612.5</v>
      </c>
      <c r="BV636" s="31">
        <f t="shared" si="1992"/>
        <v>0</v>
      </c>
      <c r="BW636" s="31">
        <f t="shared" si="1993"/>
        <v>0</v>
      </c>
      <c r="BX636" s="31">
        <f t="shared" si="1827"/>
        <v>612.5</v>
      </c>
      <c r="BY636" s="31">
        <f t="shared" si="1828"/>
        <v>612.5</v>
      </c>
      <c r="BZ636" s="31">
        <f t="shared" si="1829"/>
        <v>612.5</v>
      </c>
      <c r="CA636" s="31">
        <f t="shared" si="1994"/>
        <v>0</v>
      </c>
      <c r="CB636" s="31">
        <f t="shared" si="1995"/>
        <v>0</v>
      </c>
      <c r="CC636" s="31">
        <f t="shared" si="1996"/>
        <v>0</v>
      </c>
      <c r="CD636" s="31">
        <f t="shared" si="1913"/>
        <v>612.5</v>
      </c>
      <c r="CE636" s="31">
        <f t="shared" si="1914"/>
        <v>612.5</v>
      </c>
      <c r="CF636" s="31">
        <f t="shared" si="1915"/>
        <v>612.5</v>
      </c>
      <c r="CG636" s="31">
        <f t="shared" si="1997"/>
        <v>0</v>
      </c>
      <c r="CH636" s="24"/>
      <c r="CI636" s="40"/>
      <c r="CN636" s="1" t="s">
        <v>30</v>
      </c>
    </row>
    <row r="637" ht="15">
      <c r="A637" s="41" t="s">
        <v>399</v>
      </c>
      <c r="B637" s="17">
        <v>240</v>
      </c>
      <c r="C637" s="16" t="s">
        <v>278</v>
      </c>
      <c r="D637" s="16" t="s">
        <v>313</v>
      </c>
      <c r="E637" s="39" t="s">
        <v>314</v>
      </c>
      <c r="F637" s="31">
        <v>612.5</v>
      </c>
      <c r="G637" s="31">
        <v>612.5</v>
      </c>
      <c r="H637" s="31">
        <v>612.5</v>
      </c>
      <c r="I637" s="31"/>
      <c r="J637" s="31"/>
      <c r="K637" s="31"/>
      <c r="L637" s="31">
        <f t="shared" si="1794"/>
        <v>612.5</v>
      </c>
      <c r="M637" s="31">
        <f t="shared" si="1795"/>
        <v>612.5</v>
      </c>
      <c r="N637" s="31">
        <f t="shared" si="1796"/>
        <v>612.5</v>
      </c>
      <c r="O637" s="31"/>
      <c r="P637" s="31"/>
      <c r="Q637" s="31"/>
      <c r="R637" s="31">
        <f t="shared" si="1797"/>
        <v>612.5</v>
      </c>
      <c r="S637" s="31">
        <f t="shared" si="1798"/>
        <v>612.5</v>
      </c>
      <c r="T637" s="31">
        <f t="shared" si="1799"/>
        <v>612.5</v>
      </c>
      <c r="U637" s="31"/>
      <c r="V637" s="31"/>
      <c r="W637" s="31"/>
      <c r="X637" s="31">
        <f t="shared" si="1800"/>
        <v>612.5</v>
      </c>
      <c r="Y637" s="31">
        <f t="shared" si="1801"/>
        <v>612.5</v>
      </c>
      <c r="Z637" s="31">
        <f t="shared" si="1802"/>
        <v>612.5</v>
      </c>
      <c r="AA637" s="31"/>
      <c r="AB637" s="31"/>
      <c r="AC637" s="31"/>
      <c r="AD637" s="31">
        <f t="shared" si="1803"/>
        <v>612.5</v>
      </c>
      <c r="AE637" s="31">
        <f t="shared" si="1804"/>
        <v>612.5</v>
      </c>
      <c r="AF637" s="31">
        <f t="shared" si="1805"/>
        <v>612.5</v>
      </c>
      <c r="AG637" s="31"/>
      <c r="AH637" s="31"/>
      <c r="AI637" s="31"/>
      <c r="AJ637" s="31">
        <f t="shared" si="1806"/>
        <v>612.5</v>
      </c>
      <c r="AK637" s="31">
        <f t="shared" si="1807"/>
        <v>612.5</v>
      </c>
      <c r="AL637" s="31">
        <f t="shared" si="1808"/>
        <v>612.5</v>
      </c>
      <c r="AM637" s="31"/>
      <c r="AN637" s="31"/>
      <c r="AO637" s="31"/>
      <c r="AP637" s="31">
        <f t="shared" si="1809"/>
        <v>612.5</v>
      </c>
      <c r="AQ637" s="31">
        <f t="shared" si="1810"/>
        <v>612.5</v>
      </c>
      <c r="AR637" s="31">
        <f t="shared" si="1811"/>
        <v>612.5</v>
      </c>
      <c r="AS637" s="31"/>
      <c r="AT637" s="31"/>
      <c r="AU637" s="31"/>
      <c r="AV637" s="31">
        <f t="shared" si="1812"/>
        <v>612.5</v>
      </c>
      <c r="AW637" s="31">
        <f t="shared" si="1813"/>
        <v>612.5</v>
      </c>
      <c r="AX637" s="31">
        <f t="shared" si="1814"/>
        <v>612.5</v>
      </c>
      <c r="AY637" s="31"/>
      <c r="AZ637" s="31"/>
      <c r="BA637" s="31"/>
      <c r="BB637" s="31">
        <f t="shared" si="1815"/>
        <v>612.5</v>
      </c>
      <c r="BC637" s="31">
        <f t="shared" si="1816"/>
        <v>612.5</v>
      </c>
      <c r="BD637" s="31">
        <f t="shared" si="1817"/>
        <v>612.5</v>
      </c>
      <c r="BE637" s="31"/>
      <c r="BF637" s="31"/>
      <c r="BG637" s="31"/>
      <c r="BH637" s="31">
        <f t="shared" si="1818"/>
        <v>612.5</v>
      </c>
      <c r="BI637" s="31">
        <f t="shared" si="1819"/>
        <v>612.5</v>
      </c>
      <c r="BJ637" s="31">
        <f t="shared" si="1820"/>
        <v>612.5</v>
      </c>
      <c r="BK637" s="31"/>
      <c r="BL637" s="31"/>
      <c r="BM637" s="31"/>
      <c r="BN637" s="31">
        <f t="shared" si="1821"/>
        <v>612.5</v>
      </c>
      <c r="BO637" s="31">
        <f t="shared" si="1822"/>
        <v>612.5</v>
      </c>
      <c r="BP637" s="31">
        <f t="shared" si="1823"/>
        <v>612.5</v>
      </c>
      <c r="BQ637" s="31"/>
      <c r="BR637" s="31"/>
      <c r="BS637" s="31">
        <f t="shared" si="1824"/>
        <v>612.5</v>
      </c>
      <c r="BT637" s="31">
        <f t="shared" si="1825"/>
        <v>612.5</v>
      </c>
      <c r="BU637" s="31">
        <f t="shared" si="1826"/>
        <v>612.5</v>
      </c>
      <c r="BV637" s="31"/>
      <c r="BW637" s="31"/>
      <c r="BX637" s="31">
        <f t="shared" si="1827"/>
        <v>612.5</v>
      </c>
      <c r="BY637" s="31">
        <f t="shared" si="1828"/>
        <v>612.5</v>
      </c>
      <c r="BZ637" s="31">
        <f t="shared" si="1829"/>
        <v>612.5</v>
      </c>
      <c r="CA637" s="31"/>
      <c r="CB637" s="31"/>
      <c r="CC637" s="31"/>
      <c r="CD637" s="31">
        <f t="shared" si="1913"/>
        <v>612.5</v>
      </c>
      <c r="CE637" s="31">
        <f t="shared" si="1914"/>
        <v>612.5</v>
      </c>
      <c r="CF637" s="31">
        <f t="shared" si="1915"/>
        <v>612.5</v>
      </c>
      <c r="CG637" s="31"/>
      <c r="CH637" s="24"/>
      <c r="CI637" s="40"/>
    </row>
    <row r="638" ht="29.850000000000001">
      <c r="A638" s="16" t="s">
        <v>401</v>
      </c>
      <c r="B638" s="17"/>
      <c r="C638" s="16"/>
      <c r="D638" s="16"/>
      <c r="E638" s="39" t="s">
        <v>402</v>
      </c>
      <c r="F638" s="31">
        <f t="shared" si="1957"/>
        <v>489.39999999999998</v>
      </c>
      <c r="G638" s="31">
        <f t="shared" si="1958"/>
        <v>489.39999999999998</v>
      </c>
      <c r="H638" s="31">
        <f t="shared" si="1959"/>
        <v>489.39999999999998</v>
      </c>
      <c r="I638" s="31">
        <f t="shared" si="1960"/>
        <v>0</v>
      </c>
      <c r="J638" s="31">
        <f t="shared" si="1961"/>
        <v>0</v>
      </c>
      <c r="K638" s="31">
        <f t="shared" si="1962"/>
        <v>0</v>
      </c>
      <c r="L638" s="31">
        <f t="shared" si="1794"/>
        <v>489.39999999999998</v>
      </c>
      <c r="M638" s="31">
        <f t="shared" si="1795"/>
        <v>489.39999999999998</v>
      </c>
      <c r="N638" s="31">
        <f t="shared" si="1796"/>
        <v>489.39999999999998</v>
      </c>
      <c r="O638" s="31">
        <f t="shared" si="1963"/>
        <v>0</v>
      </c>
      <c r="P638" s="31">
        <f t="shared" si="1964"/>
        <v>0</v>
      </c>
      <c r="Q638" s="31">
        <f t="shared" si="1965"/>
        <v>0</v>
      </c>
      <c r="R638" s="31">
        <f t="shared" si="1797"/>
        <v>489.39999999999998</v>
      </c>
      <c r="S638" s="31">
        <f t="shared" si="1798"/>
        <v>489.39999999999998</v>
      </c>
      <c r="T638" s="31">
        <f t="shared" si="1799"/>
        <v>489.39999999999998</v>
      </c>
      <c r="U638" s="31">
        <f t="shared" si="1966"/>
        <v>0</v>
      </c>
      <c r="V638" s="31">
        <f t="shared" si="1967"/>
        <v>0</v>
      </c>
      <c r="W638" s="31">
        <f t="shared" si="1968"/>
        <v>0</v>
      </c>
      <c r="X638" s="31">
        <f t="shared" si="1800"/>
        <v>489.39999999999998</v>
      </c>
      <c r="Y638" s="31">
        <f t="shared" si="1801"/>
        <v>489.39999999999998</v>
      </c>
      <c r="Z638" s="31">
        <f t="shared" si="1802"/>
        <v>489.39999999999998</v>
      </c>
      <c r="AA638" s="31">
        <f t="shared" si="1969"/>
        <v>0</v>
      </c>
      <c r="AB638" s="31">
        <f t="shared" si="1970"/>
        <v>0</v>
      </c>
      <c r="AC638" s="31">
        <f t="shared" si="1971"/>
        <v>0</v>
      </c>
      <c r="AD638" s="31">
        <f t="shared" si="1803"/>
        <v>489.39999999999998</v>
      </c>
      <c r="AE638" s="31">
        <f t="shared" si="1804"/>
        <v>489.39999999999998</v>
      </c>
      <c r="AF638" s="31">
        <f t="shared" si="1805"/>
        <v>489.39999999999998</v>
      </c>
      <c r="AG638" s="31">
        <f t="shared" si="1972"/>
        <v>0</v>
      </c>
      <c r="AH638" s="31">
        <f t="shared" si="1973"/>
        <v>0</v>
      </c>
      <c r="AI638" s="31">
        <f t="shared" si="1974"/>
        <v>0</v>
      </c>
      <c r="AJ638" s="31">
        <f t="shared" si="1806"/>
        <v>489.39999999999998</v>
      </c>
      <c r="AK638" s="31">
        <f t="shared" si="1807"/>
        <v>489.39999999999998</v>
      </c>
      <c r="AL638" s="31">
        <f t="shared" si="1808"/>
        <v>489.39999999999998</v>
      </c>
      <c r="AM638" s="31">
        <f t="shared" si="1975"/>
        <v>0</v>
      </c>
      <c r="AN638" s="31">
        <f t="shared" si="1976"/>
        <v>0</v>
      </c>
      <c r="AO638" s="31">
        <f t="shared" si="1977"/>
        <v>0</v>
      </c>
      <c r="AP638" s="31">
        <f t="shared" si="1809"/>
        <v>489.39999999999998</v>
      </c>
      <c r="AQ638" s="31">
        <f t="shared" si="1810"/>
        <v>489.39999999999998</v>
      </c>
      <c r="AR638" s="31">
        <f t="shared" si="1811"/>
        <v>489.39999999999998</v>
      </c>
      <c r="AS638" s="31">
        <f t="shared" si="1978"/>
        <v>0</v>
      </c>
      <c r="AT638" s="31">
        <f t="shared" si="1979"/>
        <v>0</v>
      </c>
      <c r="AU638" s="31">
        <f t="shared" si="1980"/>
        <v>0</v>
      </c>
      <c r="AV638" s="31">
        <f t="shared" si="1812"/>
        <v>489.39999999999998</v>
      </c>
      <c r="AW638" s="31">
        <f t="shared" si="1813"/>
        <v>489.39999999999998</v>
      </c>
      <c r="AX638" s="31">
        <f t="shared" si="1814"/>
        <v>489.39999999999998</v>
      </c>
      <c r="AY638" s="31">
        <f t="shared" si="1981"/>
        <v>0</v>
      </c>
      <c r="AZ638" s="31">
        <f t="shared" si="1982"/>
        <v>0</v>
      </c>
      <c r="BA638" s="31">
        <f t="shared" si="1983"/>
        <v>0</v>
      </c>
      <c r="BB638" s="31">
        <f t="shared" si="1815"/>
        <v>489.39999999999998</v>
      </c>
      <c r="BC638" s="31">
        <f t="shared" si="1816"/>
        <v>489.39999999999998</v>
      </c>
      <c r="BD638" s="31">
        <f t="shared" si="1817"/>
        <v>489.39999999999998</v>
      </c>
      <c r="BE638" s="31">
        <f t="shared" si="1984"/>
        <v>0</v>
      </c>
      <c r="BF638" s="31">
        <f t="shared" si="1985"/>
        <v>0</v>
      </c>
      <c r="BG638" s="31">
        <f t="shared" si="1986"/>
        <v>0</v>
      </c>
      <c r="BH638" s="31">
        <f t="shared" si="1818"/>
        <v>489.39999999999998</v>
      </c>
      <c r="BI638" s="31">
        <f t="shared" si="1819"/>
        <v>489.39999999999998</v>
      </c>
      <c r="BJ638" s="31">
        <f t="shared" si="1820"/>
        <v>489.39999999999998</v>
      </c>
      <c r="BK638" s="31">
        <f t="shared" si="1987"/>
        <v>0</v>
      </c>
      <c r="BL638" s="31">
        <f t="shared" si="1988"/>
        <v>0</v>
      </c>
      <c r="BM638" s="31">
        <f t="shared" si="1989"/>
        <v>0</v>
      </c>
      <c r="BN638" s="31">
        <f t="shared" si="1821"/>
        <v>489.39999999999998</v>
      </c>
      <c r="BO638" s="31">
        <f t="shared" si="1822"/>
        <v>489.39999999999998</v>
      </c>
      <c r="BP638" s="31">
        <f t="shared" si="1823"/>
        <v>489.39999999999998</v>
      </c>
      <c r="BQ638" s="31">
        <f t="shared" si="1990"/>
        <v>0</v>
      </c>
      <c r="BR638" s="31">
        <f t="shared" si="1991"/>
        <v>0</v>
      </c>
      <c r="BS638" s="31">
        <f t="shared" si="1824"/>
        <v>489.39999999999998</v>
      </c>
      <c r="BT638" s="31">
        <f t="shared" si="1825"/>
        <v>489.39999999999998</v>
      </c>
      <c r="BU638" s="31">
        <f t="shared" si="1826"/>
        <v>489.39999999999998</v>
      </c>
      <c r="BV638" s="31">
        <f t="shared" si="1992"/>
        <v>0</v>
      </c>
      <c r="BW638" s="31">
        <f t="shared" si="1993"/>
        <v>0</v>
      </c>
      <c r="BX638" s="31">
        <f t="shared" si="1827"/>
        <v>489.39999999999998</v>
      </c>
      <c r="BY638" s="31">
        <f t="shared" si="1828"/>
        <v>489.39999999999998</v>
      </c>
      <c r="BZ638" s="31">
        <f t="shared" si="1829"/>
        <v>489.39999999999998</v>
      </c>
      <c r="CA638" s="31">
        <f t="shared" si="1994"/>
        <v>0</v>
      </c>
      <c r="CB638" s="31">
        <f t="shared" si="1995"/>
        <v>0</v>
      </c>
      <c r="CC638" s="31">
        <f t="shared" si="1996"/>
        <v>0</v>
      </c>
      <c r="CD638" s="31">
        <f t="shared" si="1913"/>
        <v>489.39999999999998</v>
      </c>
      <c r="CE638" s="31">
        <f t="shared" si="1914"/>
        <v>489.39999999999998</v>
      </c>
      <c r="CF638" s="31">
        <f t="shared" si="1915"/>
        <v>489.39999999999998</v>
      </c>
      <c r="CG638" s="31">
        <f t="shared" si="1997"/>
        <v>0</v>
      </c>
      <c r="CH638" s="24"/>
      <c r="CI638" s="40"/>
      <c r="CO638" s="1" t="s">
        <v>31</v>
      </c>
    </row>
    <row r="639" ht="43.75">
      <c r="A639" s="16" t="s">
        <v>401</v>
      </c>
      <c r="B639" s="17">
        <v>600</v>
      </c>
      <c r="C639" s="16"/>
      <c r="D639" s="16"/>
      <c r="E639" s="39" t="s">
        <v>45</v>
      </c>
      <c r="F639" s="31">
        <f t="shared" si="1957"/>
        <v>489.39999999999998</v>
      </c>
      <c r="G639" s="31">
        <f t="shared" si="1958"/>
        <v>489.39999999999998</v>
      </c>
      <c r="H639" s="31">
        <f t="shared" si="1959"/>
        <v>489.39999999999998</v>
      </c>
      <c r="I639" s="31">
        <f t="shared" si="1960"/>
        <v>0</v>
      </c>
      <c r="J639" s="31">
        <f t="shared" si="1961"/>
        <v>0</v>
      </c>
      <c r="K639" s="31">
        <f t="shared" si="1962"/>
        <v>0</v>
      </c>
      <c r="L639" s="31">
        <f t="shared" si="1794"/>
        <v>489.39999999999998</v>
      </c>
      <c r="M639" s="31">
        <f t="shared" si="1795"/>
        <v>489.39999999999998</v>
      </c>
      <c r="N639" s="31">
        <f t="shared" si="1796"/>
        <v>489.39999999999998</v>
      </c>
      <c r="O639" s="31">
        <f t="shared" si="1963"/>
        <v>0</v>
      </c>
      <c r="P639" s="31">
        <f t="shared" si="1964"/>
        <v>0</v>
      </c>
      <c r="Q639" s="31">
        <f t="shared" si="1965"/>
        <v>0</v>
      </c>
      <c r="R639" s="31">
        <f t="shared" si="1797"/>
        <v>489.39999999999998</v>
      </c>
      <c r="S639" s="31">
        <f t="shared" si="1798"/>
        <v>489.39999999999998</v>
      </c>
      <c r="T639" s="31">
        <f t="shared" si="1799"/>
        <v>489.39999999999998</v>
      </c>
      <c r="U639" s="31">
        <f t="shared" si="1966"/>
        <v>0</v>
      </c>
      <c r="V639" s="31">
        <f t="shared" si="1967"/>
        <v>0</v>
      </c>
      <c r="W639" s="31">
        <f t="shared" si="1968"/>
        <v>0</v>
      </c>
      <c r="X639" s="31">
        <f t="shared" si="1800"/>
        <v>489.39999999999998</v>
      </c>
      <c r="Y639" s="31">
        <f t="shared" si="1801"/>
        <v>489.39999999999998</v>
      </c>
      <c r="Z639" s="31">
        <f t="shared" si="1802"/>
        <v>489.39999999999998</v>
      </c>
      <c r="AA639" s="31">
        <f t="shared" si="1969"/>
        <v>0</v>
      </c>
      <c r="AB639" s="31">
        <f t="shared" si="1970"/>
        <v>0</v>
      </c>
      <c r="AC639" s="31">
        <f t="shared" si="1971"/>
        <v>0</v>
      </c>
      <c r="AD639" s="31">
        <f t="shared" si="1803"/>
        <v>489.39999999999998</v>
      </c>
      <c r="AE639" s="31">
        <f t="shared" si="1804"/>
        <v>489.39999999999998</v>
      </c>
      <c r="AF639" s="31">
        <f t="shared" si="1805"/>
        <v>489.39999999999998</v>
      </c>
      <c r="AG639" s="31">
        <f t="shared" si="1972"/>
        <v>0</v>
      </c>
      <c r="AH639" s="31">
        <f t="shared" si="1973"/>
        <v>0</v>
      </c>
      <c r="AI639" s="31">
        <f t="shared" si="1974"/>
        <v>0</v>
      </c>
      <c r="AJ639" s="31">
        <f t="shared" si="1806"/>
        <v>489.39999999999998</v>
      </c>
      <c r="AK639" s="31">
        <f t="shared" si="1807"/>
        <v>489.39999999999998</v>
      </c>
      <c r="AL639" s="31">
        <f t="shared" si="1808"/>
        <v>489.39999999999998</v>
      </c>
      <c r="AM639" s="31">
        <f t="shared" si="1975"/>
        <v>0</v>
      </c>
      <c r="AN639" s="31">
        <f t="shared" si="1976"/>
        <v>0</v>
      </c>
      <c r="AO639" s="31">
        <f t="shared" si="1977"/>
        <v>0</v>
      </c>
      <c r="AP639" s="31">
        <f t="shared" si="1809"/>
        <v>489.39999999999998</v>
      </c>
      <c r="AQ639" s="31">
        <f t="shared" si="1810"/>
        <v>489.39999999999998</v>
      </c>
      <c r="AR639" s="31">
        <f t="shared" si="1811"/>
        <v>489.39999999999998</v>
      </c>
      <c r="AS639" s="31">
        <f t="shared" si="1978"/>
        <v>0</v>
      </c>
      <c r="AT639" s="31">
        <f t="shared" si="1979"/>
        <v>0</v>
      </c>
      <c r="AU639" s="31">
        <f t="shared" si="1980"/>
        <v>0</v>
      </c>
      <c r="AV639" s="31">
        <f t="shared" si="1812"/>
        <v>489.39999999999998</v>
      </c>
      <c r="AW639" s="31">
        <f t="shared" si="1813"/>
        <v>489.39999999999998</v>
      </c>
      <c r="AX639" s="31">
        <f t="shared" si="1814"/>
        <v>489.39999999999998</v>
      </c>
      <c r="AY639" s="31">
        <f t="shared" si="1981"/>
        <v>0</v>
      </c>
      <c r="AZ639" s="31">
        <f t="shared" si="1982"/>
        <v>0</v>
      </c>
      <c r="BA639" s="31">
        <f t="shared" si="1983"/>
        <v>0</v>
      </c>
      <c r="BB639" s="31">
        <f t="shared" si="1815"/>
        <v>489.39999999999998</v>
      </c>
      <c r="BC639" s="31">
        <f t="shared" si="1816"/>
        <v>489.39999999999998</v>
      </c>
      <c r="BD639" s="31">
        <f t="shared" si="1817"/>
        <v>489.39999999999998</v>
      </c>
      <c r="BE639" s="31">
        <f t="shared" si="1984"/>
        <v>0</v>
      </c>
      <c r="BF639" s="31">
        <f t="shared" si="1985"/>
        <v>0</v>
      </c>
      <c r="BG639" s="31">
        <f t="shared" si="1986"/>
        <v>0</v>
      </c>
      <c r="BH639" s="31">
        <f t="shared" si="1818"/>
        <v>489.39999999999998</v>
      </c>
      <c r="BI639" s="31">
        <f t="shared" si="1819"/>
        <v>489.39999999999998</v>
      </c>
      <c r="BJ639" s="31">
        <f t="shared" si="1820"/>
        <v>489.39999999999998</v>
      </c>
      <c r="BK639" s="31">
        <f t="shared" si="1987"/>
        <v>0</v>
      </c>
      <c r="BL639" s="31">
        <f t="shared" si="1988"/>
        <v>0</v>
      </c>
      <c r="BM639" s="31">
        <f t="shared" si="1989"/>
        <v>0</v>
      </c>
      <c r="BN639" s="31">
        <f t="shared" si="1821"/>
        <v>489.39999999999998</v>
      </c>
      <c r="BO639" s="31">
        <f t="shared" si="1822"/>
        <v>489.39999999999998</v>
      </c>
      <c r="BP639" s="31">
        <f t="shared" si="1823"/>
        <v>489.39999999999998</v>
      </c>
      <c r="BQ639" s="31">
        <f t="shared" si="1990"/>
        <v>0</v>
      </c>
      <c r="BR639" s="31">
        <f t="shared" si="1991"/>
        <v>0</v>
      </c>
      <c r="BS639" s="31">
        <f t="shared" si="1824"/>
        <v>489.39999999999998</v>
      </c>
      <c r="BT639" s="31">
        <f t="shared" si="1825"/>
        <v>489.39999999999998</v>
      </c>
      <c r="BU639" s="31">
        <f t="shared" si="1826"/>
        <v>489.39999999999998</v>
      </c>
      <c r="BV639" s="31">
        <f t="shared" si="1992"/>
        <v>0</v>
      </c>
      <c r="BW639" s="31">
        <f t="shared" si="1993"/>
        <v>0</v>
      </c>
      <c r="BX639" s="31">
        <f t="shared" si="1827"/>
        <v>489.39999999999998</v>
      </c>
      <c r="BY639" s="31">
        <f t="shared" si="1828"/>
        <v>489.39999999999998</v>
      </c>
      <c r="BZ639" s="31">
        <f t="shared" si="1829"/>
        <v>489.39999999999998</v>
      </c>
      <c r="CA639" s="31">
        <f t="shared" si="1994"/>
        <v>0</v>
      </c>
      <c r="CB639" s="31">
        <f t="shared" si="1995"/>
        <v>0</v>
      </c>
      <c r="CC639" s="31">
        <f t="shared" si="1996"/>
        <v>0</v>
      </c>
      <c r="CD639" s="31">
        <f t="shared" si="1913"/>
        <v>489.39999999999998</v>
      </c>
      <c r="CE639" s="31">
        <f t="shared" si="1914"/>
        <v>489.39999999999998</v>
      </c>
      <c r="CF639" s="31">
        <f t="shared" si="1915"/>
        <v>489.39999999999998</v>
      </c>
      <c r="CG639" s="31">
        <f t="shared" si="1997"/>
        <v>0</v>
      </c>
      <c r="CH639" s="24"/>
      <c r="CI639" s="40"/>
      <c r="CM639" s="1" t="s">
        <v>29</v>
      </c>
    </row>
    <row r="640" ht="15">
      <c r="A640" s="16" t="s">
        <v>401</v>
      </c>
      <c r="B640" s="17">
        <v>610</v>
      </c>
      <c r="C640" s="16"/>
      <c r="D640" s="16"/>
      <c r="E640" s="39" t="s">
        <v>104</v>
      </c>
      <c r="F640" s="31">
        <f t="shared" si="1957"/>
        <v>489.39999999999998</v>
      </c>
      <c r="G640" s="31">
        <f t="shared" si="1958"/>
        <v>489.39999999999998</v>
      </c>
      <c r="H640" s="31">
        <f t="shared" si="1959"/>
        <v>489.39999999999998</v>
      </c>
      <c r="I640" s="31">
        <f t="shared" si="1960"/>
        <v>0</v>
      </c>
      <c r="J640" s="31">
        <f t="shared" si="1961"/>
        <v>0</v>
      </c>
      <c r="K640" s="31">
        <f t="shared" si="1962"/>
        <v>0</v>
      </c>
      <c r="L640" s="31">
        <f t="shared" si="1794"/>
        <v>489.39999999999998</v>
      </c>
      <c r="M640" s="31">
        <f t="shared" si="1795"/>
        <v>489.39999999999998</v>
      </c>
      <c r="N640" s="31">
        <f t="shared" si="1796"/>
        <v>489.39999999999998</v>
      </c>
      <c r="O640" s="31">
        <f t="shared" si="1963"/>
        <v>0</v>
      </c>
      <c r="P640" s="31">
        <f t="shared" si="1964"/>
        <v>0</v>
      </c>
      <c r="Q640" s="31">
        <f t="shared" si="1965"/>
        <v>0</v>
      </c>
      <c r="R640" s="31">
        <f t="shared" si="1797"/>
        <v>489.39999999999998</v>
      </c>
      <c r="S640" s="31">
        <f t="shared" si="1798"/>
        <v>489.39999999999998</v>
      </c>
      <c r="T640" s="31">
        <f t="shared" si="1799"/>
        <v>489.39999999999998</v>
      </c>
      <c r="U640" s="31">
        <f t="shared" si="1966"/>
        <v>0</v>
      </c>
      <c r="V640" s="31">
        <f t="shared" si="1967"/>
        <v>0</v>
      </c>
      <c r="W640" s="31">
        <f t="shared" si="1968"/>
        <v>0</v>
      </c>
      <c r="X640" s="31">
        <f t="shared" si="1800"/>
        <v>489.39999999999998</v>
      </c>
      <c r="Y640" s="31">
        <f t="shared" si="1801"/>
        <v>489.39999999999998</v>
      </c>
      <c r="Z640" s="31">
        <f t="shared" si="1802"/>
        <v>489.39999999999998</v>
      </c>
      <c r="AA640" s="31">
        <f t="shared" si="1969"/>
        <v>0</v>
      </c>
      <c r="AB640" s="31">
        <f t="shared" si="1970"/>
        <v>0</v>
      </c>
      <c r="AC640" s="31">
        <f t="shared" si="1971"/>
        <v>0</v>
      </c>
      <c r="AD640" s="31">
        <f t="shared" si="1803"/>
        <v>489.39999999999998</v>
      </c>
      <c r="AE640" s="31">
        <f t="shared" si="1804"/>
        <v>489.39999999999998</v>
      </c>
      <c r="AF640" s="31">
        <f t="shared" si="1805"/>
        <v>489.39999999999998</v>
      </c>
      <c r="AG640" s="31">
        <f t="shared" si="1972"/>
        <v>0</v>
      </c>
      <c r="AH640" s="31">
        <f t="shared" si="1973"/>
        <v>0</v>
      </c>
      <c r="AI640" s="31">
        <f t="shared" si="1974"/>
        <v>0</v>
      </c>
      <c r="AJ640" s="31">
        <f t="shared" si="1806"/>
        <v>489.39999999999998</v>
      </c>
      <c r="AK640" s="31">
        <f t="shared" si="1807"/>
        <v>489.39999999999998</v>
      </c>
      <c r="AL640" s="31">
        <f t="shared" si="1808"/>
        <v>489.39999999999998</v>
      </c>
      <c r="AM640" s="31">
        <f t="shared" si="1975"/>
        <v>0</v>
      </c>
      <c r="AN640" s="31">
        <f t="shared" si="1976"/>
        <v>0</v>
      </c>
      <c r="AO640" s="31">
        <f t="shared" si="1977"/>
        <v>0</v>
      </c>
      <c r="AP640" s="31">
        <f t="shared" si="1809"/>
        <v>489.39999999999998</v>
      </c>
      <c r="AQ640" s="31">
        <f t="shared" si="1810"/>
        <v>489.39999999999998</v>
      </c>
      <c r="AR640" s="31">
        <f t="shared" si="1811"/>
        <v>489.39999999999998</v>
      </c>
      <c r="AS640" s="31">
        <f t="shared" si="1978"/>
        <v>0</v>
      </c>
      <c r="AT640" s="31">
        <f t="shared" si="1979"/>
        <v>0</v>
      </c>
      <c r="AU640" s="31">
        <f t="shared" si="1980"/>
        <v>0</v>
      </c>
      <c r="AV640" s="31">
        <f t="shared" si="1812"/>
        <v>489.39999999999998</v>
      </c>
      <c r="AW640" s="31">
        <f t="shared" si="1813"/>
        <v>489.39999999999998</v>
      </c>
      <c r="AX640" s="31">
        <f t="shared" si="1814"/>
        <v>489.39999999999998</v>
      </c>
      <c r="AY640" s="31">
        <f t="shared" si="1981"/>
        <v>0</v>
      </c>
      <c r="AZ640" s="31">
        <f t="shared" si="1982"/>
        <v>0</v>
      </c>
      <c r="BA640" s="31">
        <f t="shared" si="1983"/>
        <v>0</v>
      </c>
      <c r="BB640" s="31">
        <f t="shared" si="1815"/>
        <v>489.39999999999998</v>
      </c>
      <c r="BC640" s="31">
        <f t="shared" si="1816"/>
        <v>489.39999999999998</v>
      </c>
      <c r="BD640" s="31">
        <f t="shared" si="1817"/>
        <v>489.39999999999998</v>
      </c>
      <c r="BE640" s="31">
        <f t="shared" si="1984"/>
        <v>0</v>
      </c>
      <c r="BF640" s="31">
        <f t="shared" si="1985"/>
        <v>0</v>
      </c>
      <c r="BG640" s="31">
        <f t="shared" si="1986"/>
        <v>0</v>
      </c>
      <c r="BH640" s="31">
        <f t="shared" si="1818"/>
        <v>489.39999999999998</v>
      </c>
      <c r="BI640" s="31">
        <f t="shared" si="1819"/>
        <v>489.39999999999998</v>
      </c>
      <c r="BJ640" s="31">
        <f t="shared" si="1820"/>
        <v>489.39999999999998</v>
      </c>
      <c r="BK640" s="31">
        <f t="shared" si="1987"/>
        <v>0</v>
      </c>
      <c r="BL640" s="31">
        <f t="shared" si="1988"/>
        <v>0</v>
      </c>
      <c r="BM640" s="31">
        <f t="shared" si="1989"/>
        <v>0</v>
      </c>
      <c r="BN640" s="31">
        <f t="shared" si="1821"/>
        <v>489.39999999999998</v>
      </c>
      <c r="BO640" s="31">
        <f t="shared" si="1822"/>
        <v>489.39999999999998</v>
      </c>
      <c r="BP640" s="31">
        <f t="shared" si="1823"/>
        <v>489.39999999999998</v>
      </c>
      <c r="BQ640" s="31">
        <f t="shared" si="1990"/>
        <v>0</v>
      </c>
      <c r="BR640" s="31">
        <f t="shared" si="1991"/>
        <v>0</v>
      </c>
      <c r="BS640" s="31">
        <f t="shared" si="1824"/>
        <v>489.39999999999998</v>
      </c>
      <c r="BT640" s="31">
        <f t="shared" si="1825"/>
        <v>489.39999999999998</v>
      </c>
      <c r="BU640" s="31">
        <f t="shared" si="1826"/>
        <v>489.39999999999998</v>
      </c>
      <c r="BV640" s="31">
        <f t="shared" si="1992"/>
        <v>0</v>
      </c>
      <c r="BW640" s="31">
        <f t="shared" si="1993"/>
        <v>0</v>
      </c>
      <c r="BX640" s="31">
        <f t="shared" si="1827"/>
        <v>489.39999999999998</v>
      </c>
      <c r="BY640" s="31">
        <f t="shared" si="1828"/>
        <v>489.39999999999998</v>
      </c>
      <c r="BZ640" s="31">
        <f t="shared" si="1829"/>
        <v>489.39999999999998</v>
      </c>
      <c r="CA640" s="31">
        <f t="shared" si="1994"/>
        <v>0</v>
      </c>
      <c r="CB640" s="31">
        <f t="shared" si="1995"/>
        <v>0</v>
      </c>
      <c r="CC640" s="31">
        <f t="shared" si="1996"/>
        <v>0</v>
      </c>
      <c r="CD640" s="31">
        <f t="shared" si="1913"/>
        <v>489.39999999999998</v>
      </c>
      <c r="CE640" s="31">
        <f t="shared" si="1914"/>
        <v>489.39999999999998</v>
      </c>
      <c r="CF640" s="31">
        <f t="shared" si="1915"/>
        <v>489.39999999999998</v>
      </c>
      <c r="CG640" s="31">
        <f t="shared" si="1997"/>
        <v>0</v>
      </c>
      <c r="CH640" s="24"/>
      <c r="CI640" s="40"/>
      <c r="CN640" s="1" t="s">
        <v>30</v>
      </c>
    </row>
    <row r="641" ht="15">
      <c r="A641" s="16" t="s">
        <v>401</v>
      </c>
      <c r="B641" s="17">
        <v>610</v>
      </c>
      <c r="C641" s="16" t="s">
        <v>47</v>
      </c>
      <c r="D641" s="16" t="s">
        <v>105</v>
      </c>
      <c r="E641" s="39" t="s">
        <v>106</v>
      </c>
      <c r="F641" s="31">
        <v>489.39999999999998</v>
      </c>
      <c r="G641" s="31">
        <v>489.39999999999998</v>
      </c>
      <c r="H641" s="31">
        <v>489.39999999999998</v>
      </c>
      <c r="I641" s="31"/>
      <c r="J641" s="31"/>
      <c r="K641" s="31"/>
      <c r="L641" s="31">
        <f t="shared" si="1794"/>
        <v>489.39999999999998</v>
      </c>
      <c r="M641" s="31">
        <f t="shared" si="1795"/>
        <v>489.39999999999998</v>
      </c>
      <c r="N641" s="31">
        <f t="shared" si="1796"/>
        <v>489.39999999999998</v>
      </c>
      <c r="O641" s="31"/>
      <c r="P641" s="31"/>
      <c r="Q641" s="31"/>
      <c r="R641" s="31">
        <f t="shared" si="1797"/>
        <v>489.39999999999998</v>
      </c>
      <c r="S641" s="31">
        <f t="shared" si="1798"/>
        <v>489.39999999999998</v>
      </c>
      <c r="T641" s="31">
        <f t="shared" si="1799"/>
        <v>489.39999999999998</v>
      </c>
      <c r="U641" s="31"/>
      <c r="V641" s="31"/>
      <c r="W641" s="31"/>
      <c r="X641" s="31">
        <f t="shared" si="1800"/>
        <v>489.39999999999998</v>
      </c>
      <c r="Y641" s="31">
        <f t="shared" si="1801"/>
        <v>489.39999999999998</v>
      </c>
      <c r="Z641" s="31">
        <f t="shared" si="1802"/>
        <v>489.39999999999998</v>
      </c>
      <c r="AA641" s="31"/>
      <c r="AB641" s="31"/>
      <c r="AC641" s="31"/>
      <c r="AD641" s="31">
        <f t="shared" si="1803"/>
        <v>489.39999999999998</v>
      </c>
      <c r="AE641" s="31">
        <f t="shared" si="1804"/>
        <v>489.39999999999998</v>
      </c>
      <c r="AF641" s="31">
        <f t="shared" si="1805"/>
        <v>489.39999999999998</v>
      </c>
      <c r="AG641" s="31"/>
      <c r="AH641" s="31"/>
      <c r="AI641" s="31"/>
      <c r="AJ641" s="31">
        <f t="shared" si="1806"/>
        <v>489.39999999999998</v>
      </c>
      <c r="AK641" s="31">
        <f t="shared" si="1807"/>
        <v>489.39999999999998</v>
      </c>
      <c r="AL641" s="31">
        <f t="shared" si="1808"/>
        <v>489.39999999999998</v>
      </c>
      <c r="AM641" s="31"/>
      <c r="AN641" s="31"/>
      <c r="AO641" s="31"/>
      <c r="AP641" s="31">
        <f t="shared" si="1809"/>
        <v>489.39999999999998</v>
      </c>
      <c r="AQ641" s="31">
        <f t="shared" si="1810"/>
        <v>489.39999999999998</v>
      </c>
      <c r="AR641" s="31">
        <f t="shared" si="1811"/>
        <v>489.39999999999998</v>
      </c>
      <c r="AS641" s="31"/>
      <c r="AT641" s="31"/>
      <c r="AU641" s="31"/>
      <c r="AV641" s="31">
        <f t="shared" si="1812"/>
        <v>489.39999999999998</v>
      </c>
      <c r="AW641" s="31">
        <f t="shared" si="1813"/>
        <v>489.39999999999998</v>
      </c>
      <c r="AX641" s="31">
        <f t="shared" si="1814"/>
        <v>489.39999999999998</v>
      </c>
      <c r="AY641" s="31"/>
      <c r="AZ641" s="31"/>
      <c r="BA641" s="31"/>
      <c r="BB641" s="31">
        <f t="shared" si="1815"/>
        <v>489.39999999999998</v>
      </c>
      <c r="BC641" s="31">
        <f t="shared" si="1816"/>
        <v>489.39999999999998</v>
      </c>
      <c r="BD641" s="31">
        <f t="shared" si="1817"/>
        <v>489.39999999999998</v>
      </c>
      <c r="BE641" s="31"/>
      <c r="BF641" s="31"/>
      <c r="BG641" s="31"/>
      <c r="BH641" s="31">
        <f t="shared" si="1818"/>
        <v>489.39999999999998</v>
      </c>
      <c r="BI641" s="31">
        <f t="shared" si="1819"/>
        <v>489.39999999999998</v>
      </c>
      <c r="BJ641" s="31">
        <f t="shared" si="1820"/>
        <v>489.39999999999998</v>
      </c>
      <c r="BK641" s="31"/>
      <c r="BL641" s="31"/>
      <c r="BM641" s="31"/>
      <c r="BN641" s="31">
        <f t="shared" si="1821"/>
        <v>489.39999999999998</v>
      </c>
      <c r="BO641" s="31">
        <f t="shared" si="1822"/>
        <v>489.39999999999998</v>
      </c>
      <c r="BP641" s="31">
        <f t="shared" si="1823"/>
        <v>489.39999999999998</v>
      </c>
      <c r="BQ641" s="31"/>
      <c r="BR641" s="31"/>
      <c r="BS641" s="31">
        <f t="shared" si="1824"/>
        <v>489.39999999999998</v>
      </c>
      <c r="BT641" s="31">
        <f t="shared" si="1825"/>
        <v>489.39999999999998</v>
      </c>
      <c r="BU641" s="31">
        <f t="shared" si="1826"/>
        <v>489.39999999999998</v>
      </c>
      <c r="BV641" s="31"/>
      <c r="BW641" s="31"/>
      <c r="BX641" s="31">
        <f t="shared" si="1827"/>
        <v>489.39999999999998</v>
      </c>
      <c r="BY641" s="31">
        <f t="shared" si="1828"/>
        <v>489.39999999999998</v>
      </c>
      <c r="BZ641" s="31">
        <f t="shared" si="1829"/>
        <v>489.39999999999998</v>
      </c>
      <c r="CA641" s="31"/>
      <c r="CB641" s="31"/>
      <c r="CC641" s="31"/>
      <c r="CD641" s="31">
        <f t="shared" si="1913"/>
        <v>489.39999999999998</v>
      </c>
      <c r="CE641" s="31">
        <f t="shared" si="1914"/>
        <v>489.39999999999998</v>
      </c>
      <c r="CF641" s="31">
        <f t="shared" si="1915"/>
        <v>489.39999999999998</v>
      </c>
      <c r="CG641" s="31"/>
      <c r="CH641" s="24"/>
      <c r="CI641" s="40"/>
    </row>
    <row r="642" ht="52.700000000000003">
      <c r="A642" s="16" t="s">
        <v>403</v>
      </c>
      <c r="B642" s="17"/>
      <c r="C642" s="16"/>
      <c r="D642" s="16"/>
      <c r="E642" s="39" t="s">
        <v>404</v>
      </c>
      <c r="F642" s="31">
        <f t="shared" si="1957"/>
        <v>142.5</v>
      </c>
      <c r="G642" s="31">
        <f t="shared" si="1958"/>
        <v>142.5</v>
      </c>
      <c r="H642" s="31">
        <f t="shared" si="1959"/>
        <v>142.5</v>
      </c>
      <c r="I642" s="31">
        <f t="shared" si="1960"/>
        <v>0</v>
      </c>
      <c r="J642" s="31">
        <f t="shared" si="1961"/>
        <v>0</v>
      </c>
      <c r="K642" s="31">
        <f t="shared" si="1962"/>
        <v>0</v>
      </c>
      <c r="L642" s="31">
        <f t="shared" si="1794"/>
        <v>142.5</v>
      </c>
      <c r="M642" s="31">
        <f t="shared" si="1795"/>
        <v>142.5</v>
      </c>
      <c r="N642" s="31">
        <f t="shared" si="1796"/>
        <v>142.5</v>
      </c>
      <c r="O642" s="31">
        <f t="shared" si="1963"/>
        <v>0</v>
      </c>
      <c r="P642" s="31">
        <f t="shared" si="1964"/>
        <v>0</v>
      </c>
      <c r="Q642" s="31">
        <f t="shared" si="1965"/>
        <v>0</v>
      </c>
      <c r="R642" s="31">
        <f t="shared" si="1797"/>
        <v>142.5</v>
      </c>
      <c r="S642" s="31">
        <f t="shared" si="1798"/>
        <v>142.5</v>
      </c>
      <c r="T642" s="31">
        <f t="shared" si="1799"/>
        <v>142.5</v>
      </c>
      <c r="U642" s="31">
        <f t="shared" si="1966"/>
        <v>0</v>
      </c>
      <c r="V642" s="31">
        <f t="shared" si="1967"/>
        <v>0</v>
      </c>
      <c r="W642" s="31">
        <f t="shared" si="1968"/>
        <v>0</v>
      </c>
      <c r="X642" s="31">
        <f t="shared" si="1800"/>
        <v>142.5</v>
      </c>
      <c r="Y642" s="31">
        <f t="shared" si="1801"/>
        <v>142.5</v>
      </c>
      <c r="Z642" s="31">
        <f t="shared" si="1802"/>
        <v>142.5</v>
      </c>
      <c r="AA642" s="31">
        <f t="shared" si="1969"/>
        <v>0</v>
      </c>
      <c r="AB642" s="31">
        <f t="shared" si="1970"/>
        <v>0</v>
      </c>
      <c r="AC642" s="31">
        <f t="shared" si="1971"/>
        <v>0</v>
      </c>
      <c r="AD642" s="31">
        <f t="shared" si="1803"/>
        <v>142.5</v>
      </c>
      <c r="AE642" s="31">
        <f t="shared" si="1804"/>
        <v>142.5</v>
      </c>
      <c r="AF642" s="31">
        <f t="shared" si="1805"/>
        <v>142.5</v>
      </c>
      <c r="AG642" s="31">
        <f t="shared" si="1972"/>
        <v>0</v>
      </c>
      <c r="AH642" s="31">
        <f t="shared" si="1973"/>
        <v>0</v>
      </c>
      <c r="AI642" s="31">
        <f t="shared" si="1974"/>
        <v>0</v>
      </c>
      <c r="AJ642" s="31">
        <f t="shared" si="1806"/>
        <v>142.5</v>
      </c>
      <c r="AK642" s="31">
        <f t="shared" si="1807"/>
        <v>142.5</v>
      </c>
      <c r="AL642" s="31">
        <f t="shared" si="1808"/>
        <v>142.5</v>
      </c>
      <c r="AM642" s="31">
        <f t="shared" si="1975"/>
        <v>0</v>
      </c>
      <c r="AN642" s="31">
        <f t="shared" si="1976"/>
        <v>0</v>
      </c>
      <c r="AO642" s="31">
        <f t="shared" si="1977"/>
        <v>0</v>
      </c>
      <c r="AP642" s="31">
        <f t="shared" si="1809"/>
        <v>142.5</v>
      </c>
      <c r="AQ642" s="31">
        <f t="shared" si="1810"/>
        <v>142.5</v>
      </c>
      <c r="AR642" s="31">
        <f t="shared" si="1811"/>
        <v>142.5</v>
      </c>
      <c r="AS642" s="31">
        <f t="shared" si="1978"/>
        <v>0</v>
      </c>
      <c r="AT642" s="31">
        <f t="shared" si="1979"/>
        <v>0</v>
      </c>
      <c r="AU642" s="31">
        <f t="shared" si="1980"/>
        <v>0</v>
      </c>
      <c r="AV642" s="31">
        <f t="shared" si="1812"/>
        <v>142.5</v>
      </c>
      <c r="AW642" s="31">
        <f t="shared" si="1813"/>
        <v>142.5</v>
      </c>
      <c r="AX642" s="31">
        <f t="shared" si="1814"/>
        <v>142.5</v>
      </c>
      <c r="AY642" s="31">
        <f t="shared" si="1981"/>
        <v>-45.600000000000001</v>
      </c>
      <c r="AZ642" s="31">
        <f t="shared" si="1982"/>
        <v>0</v>
      </c>
      <c r="BA642" s="31">
        <f t="shared" si="1983"/>
        <v>0</v>
      </c>
      <c r="BB642" s="31">
        <f t="shared" si="1815"/>
        <v>96.900000000000006</v>
      </c>
      <c r="BC642" s="31">
        <f t="shared" si="1816"/>
        <v>142.5</v>
      </c>
      <c r="BD642" s="31">
        <f t="shared" si="1817"/>
        <v>142.5</v>
      </c>
      <c r="BE642" s="31">
        <f t="shared" si="1984"/>
        <v>0</v>
      </c>
      <c r="BF642" s="31">
        <f t="shared" si="1985"/>
        <v>0</v>
      </c>
      <c r="BG642" s="31">
        <f t="shared" si="1986"/>
        <v>0</v>
      </c>
      <c r="BH642" s="31">
        <f t="shared" si="1818"/>
        <v>96.900000000000006</v>
      </c>
      <c r="BI642" s="31">
        <f t="shared" si="1819"/>
        <v>142.5</v>
      </c>
      <c r="BJ642" s="31">
        <f t="shared" si="1820"/>
        <v>142.5</v>
      </c>
      <c r="BK642" s="31">
        <f t="shared" si="1987"/>
        <v>0</v>
      </c>
      <c r="BL642" s="31">
        <f t="shared" si="1988"/>
        <v>0</v>
      </c>
      <c r="BM642" s="31">
        <f t="shared" si="1989"/>
        <v>0</v>
      </c>
      <c r="BN642" s="31">
        <f t="shared" si="1821"/>
        <v>96.900000000000006</v>
      </c>
      <c r="BO642" s="31">
        <f t="shared" si="1822"/>
        <v>142.5</v>
      </c>
      <c r="BP642" s="31">
        <f t="shared" si="1823"/>
        <v>142.5</v>
      </c>
      <c r="BQ642" s="31">
        <f t="shared" si="1990"/>
        <v>0</v>
      </c>
      <c r="BR642" s="31">
        <f t="shared" si="1991"/>
        <v>0</v>
      </c>
      <c r="BS642" s="31">
        <f t="shared" si="1824"/>
        <v>96.900000000000006</v>
      </c>
      <c r="BT642" s="31">
        <f t="shared" si="1825"/>
        <v>142.5</v>
      </c>
      <c r="BU642" s="31">
        <f t="shared" si="1826"/>
        <v>142.5</v>
      </c>
      <c r="BV642" s="31">
        <f t="shared" si="1992"/>
        <v>0</v>
      </c>
      <c r="BW642" s="31">
        <f t="shared" si="1993"/>
        <v>0</v>
      </c>
      <c r="BX642" s="31">
        <f t="shared" si="1827"/>
        <v>96.900000000000006</v>
      </c>
      <c r="BY642" s="31">
        <f t="shared" si="1828"/>
        <v>142.5</v>
      </c>
      <c r="BZ642" s="31">
        <f t="shared" si="1829"/>
        <v>142.5</v>
      </c>
      <c r="CA642" s="31">
        <f t="shared" si="1994"/>
        <v>0</v>
      </c>
      <c r="CB642" s="31">
        <f t="shared" si="1995"/>
        <v>0</v>
      </c>
      <c r="CC642" s="31">
        <f t="shared" si="1996"/>
        <v>0</v>
      </c>
      <c r="CD642" s="31">
        <f t="shared" si="1913"/>
        <v>96.900000000000006</v>
      </c>
      <c r="CE642" s="31">
        <f t="shared" si="1914"/>
        <v>142.5</v>
      </c>
      <c r="CF642" s="31">
        <f t="shared" si="1915"/>
        <v>142.5</v>
      </c>
      <c r="CG642" s="31">
        <f t="shared" si="1997"/>
        <v>0</v>
      </c>
      <c r="CH642" s="24"/>
      <c r="CI642" s="40"/>
      <c r="CL642" s="1" t="s">
        <v>28</v>
      </c>
    </row>
    <row r="643" ht="43.75">
      <c r="A643" s="16" t="s">
        <v>405</v>
      </c>
      <c r="B643" s="17"/>
      <c r="C643" s="16"/>
      <c r="D643" s="16"/>
      <c r="E643" s="39" t="s">
        <v>406</v>
      </c>
      <c r="F643" s="31">
        <f t="shared" si="1957"/>
        <v>142.5</v>
      </c>
      <c r="G643" s="31">
        <f t="shared" si="1958"/>
        <v>142.5</v>
      </c>
      <c r="H643" s="31">
        <f t="shared" si="1959"/>
        <v>142.5</v>
      </c>
      <c r="I643" s="31">
        <f t="shared" si="1960"/>
        <v>0</v>
      </c>
      <c r="J643" s="31">
        <f t="shared" si="1961"/>
        <v>0</v>
      </c>
      <c r="K643" s="31">
        <f t="shared" si="1962"/>
        <v>0</v>
      </c>
      <c r="L643" s="31">
        <f t="shared" si="1794"/>
        <v>142.5</v>
      </c>
      <c r="M643" s="31">
        <f t="shared" si="1795"/>
        <v>142.5</v>
      </c>
      <c r="N643" s="31">
        <f t="shared" si="1796"/>
        <v>142.5</v>
      </c>
      <c r="O643" s="31">
        <f t="shared" si="1963"/>
        <v>0</v>
      </c>
      <c r="P643" s="31">
        <f t="shared" si="1964"/>
        <v>0</v>
      </c>
      <c r="Q643" s="31">
        <f t="shared" si="1965"/>
        <v>0</v>
      </c>
      <c r="R643" s="31">
        <f t="shared" si="1797"/>
        <v>142.5</v>
      </c>
      <c r="S643" s="31">
        <f t="shared" si="1798"/>
        <v>142.5</v>
      </c>
      <c r="T643" s="31">
        <f t="shared" si="1799"/>
        <v>142.5</v>
      </c>
      <c r="U643" s="31">
        <f t="shared" si="1966"/>
        <v>0</v>
      </c>
      <c r="V643" s="31">
        <f t="shared" si="1967"/>
        <v>0</v>
      </c>
      <c r="W643" s="31">
        <f t="shared" si="1968"/>
        <v>0</v>
      </c>
      <c r="X643" s="31">
        <f t="shared" si="1800"/>
        <v>142.5</v>
      </c>
      <c r="Y643" s="31">
        <f t="shared" si="1801"/>
        <v>142.5</v>
      </c>
      <c r="Z643" s="31">
        <f t="shared" si="1802"/>
        <v>142.5</v>
      </c>
      <c r="AA643" s="31">
        <f t="shared" si="1969"/>
        <v>0</v>
      </c>
      <c r="AB643" s="31">
        <f t="shared" si="1970"/>
        <v>0</v>
      </c>
      <c r="AC643" s="31">
        <f t="shared" si="1971"/>
        <v>0</v>
      </c>
      <c r="AD643" s="31">
        <f t="shared" si="1803"/>
        <v>142.5</v>
      </c>
      <c r="AE643" s="31">
        <f t="shared" si="1804"/>
        <v>142.5</v>
      </c>
      <c r="AF643" s="31">
        <f t="shared" si="1805"/>
        <v>142.5</v>
      </c>
      <c r="AG643" s="31">
        <f t="shared" si="1972"/>
        <v>0</v>
      </c>
      <c r="AH643" s="31">
        <f t="shared" si="1973"/>
        <v>0</v>
      </c>
      <c r="AI643" s="31">
        <f t="shared" si="1974"/>
        <v>0</v>
      </c>
      <c r="AJ643" s="31">
        <f t="shared" si="1806"/>
        <v>142.5</v>
      </c>
      <c r="AK643" s="31">
        <f t="shared" si="1807"/>
        <v>142.5</v>
      </c>
      <c r="AL643" s="31">
        <f t="shared" si="1808"/>
        <v>142.5</v>
      </c>
      <c r="AM643" s="31">
        <f t="shared" si="1975"/>
        <v>0</v>
      </c>
      <c r="AN643" s="31">
        <f t="shared" si="1976"/>
        <v>0</v>
      </c>
      <c r="AO643" s="31">
        <f t="shared" si="1977"/>
        <v>0</v>
      </c>
      <c r="AP643" s="31">
        <f t="shared" si="1809"/>
        <v>142.5</v>
      </c>
      <c r="AQ643" s="31">
        <f t="shared" si="1810"/>
        <v>142.5</v>
      </c>
      <c r="AR643" s="31">
        <f t="shared" si="1811"/>
        <v>142.5</v>
      </c>
      <c r="AS643" s="31">
        <f t="shared" si="1978"/>
        <v>0</v>
      </c>
      <c r="AT643" s="31">
        <f t="shared" si="1979"/>
        <v>0</v>
      </c>
      <c r="AU643" s="31">
        <f t="shared" si="1980"/>
        <v>0</v>
      </c>
      <c r="AV643" s="31">
        <f t="shared" si="1812"/>
        <v>142.5</v>
      </c>
      <c r="AW643" s="31">
        <f t="shared" si="1813"/>
        <v>142.5</v>
      </c>
      <c r="AX643" s="31">
        <f t="shared" si="1814"/>
        <v>142.5</v>
      </c>
      <c r="AY643" s="31">
        <f t="shared" si="1981"/>
        <v>-45.600000000000001</v>
      </c>
      <c r="AZ643" s="31">
        <f t="shared" si="1982"/>
        <v>0</v>
      </c>
      <c r="BA643" s="31">
        <f t="shared" si="1983"/>
        <v>0</v>
      </c>
      <c r="BB643" s="31">
        <f t="shared" si="1815"/>
        <v>96.900000000000006</v>
      </c>
      <c r="BC643" s="31">
        <f t="shared" si="1816"/>
        <v>142.5</v>
      </c>
      <c r="BD643" s="31">
        <f t="shared" si="1817"/>
        <v>142.5</v>
      </c>
      <c r="BE643" s="31">
        <f t="shared" si="1984"/>
        <v>0</v>
      </c>
      <c r="BF643" s="31">
        <f t="shared" si="1985"/>
        <v>0</v>
      </c>
      <c r="BG643" s="31">
        <f t="shared" si="1986"/>
        <v>0</v>
      </c>
      <c r="BH643" s="31">
        <f t="shared" si="1818"/>
        <v>96.900000000000006</v>
      </c>
      <c r="BI643" s="31">
        <f t="shared" si="1819"/>
        <v>142.5</v>
      </c>
      <c r="BJ643" s="31">
        <f t="shared" si="1820"/>
        <v>142.5</v>
      </c>
      <c r="BK643" s="31">
        <f t="shared" si="1987"/>
        <v>0</v>
      </c>
      <c r="BL643" s="31">
        <f t="shared" si="1988"/>
        <v>0</v>
      </c>
      <c r="BM643" s="31">
        <f t="shared" si="1989"/>
        <v>0</v>
      </c>
      <c r="BN643" s="31">
        <f t="shared" si="1821"/>
        <v>96.900000000000006</v>
      </c>
      <c r="BO643" s="31">
        <f t="shared" si="1822"/>
        <v>142.5</v>
      </c>
      <c r="BP643" s="31">
        <f t="shared" si="1823"/>
        <v>142.5</v>
      </c>
      <c r="BQ643" s="31">
        <f t="shared" si="1990"/>
        <v>0</v>
      </c>
      <c r="BR643" s="31">
        <f t="shared" si="1991"/>
        <v>0</v>
      </c>
      <c r="BS643" s="31">
        <f t="shared" si="1824"/>
        <v>96.900000000000006</v>
      </c>
      <c r="BT643" s="31">
        <f t="shared" si="1825"/>
        <v>142.5</v>
      </c>
      <c r="BU643" s="31">
        <f t="shared" si="1826"/>
        <v>142.5</v>
      </c>
      <c r="BV643" s="31">
        <f t="shared" si="1992"/>
        <v>0</v>
      </c>
      <c r="BW643" s="31">
        <f t="shared" si="1993"/>
        <v>0</v>
      </c>
      <c r="BX643" s="31">
        <f t="shared" si="1827"/>
        <v>96.900000000000006</v>
      </c>
      <c r="BY643" s="31">
        <f t="shared" si="1828"/>
        <v>142.5</v>
      </c>
      <c r="BZ643" s="31">
        <f t="shared" si="1829"/>
        <v>142.5</v>
      </c>
      <c r="CA643" s="31">
        <f t="shared" si="1994"/>
        <v>0</v>
      </c>
      <c r="CB643" s="31">
        <f t="shared" si="1995"/>
        <v>0</v>
      </c>
      <c r="CC643" s="31">
        <f t="shared" si="1996"/>
        <v>0</v>
      </c>
      <c r="CD643" s="31">
        <f t="shared" si="1913"/>
        <v>96.900000000000006</v>
      </c>
      <c r="CE643" s="31">
        <f t="shared" si="1914"/>
        <v>142.5</v>
      </c>
      <c r="CF643" s="31">
        <f t="shared" si="1915"/>
        <v>142.5</v>
      </c>
      <c r="CG643" s="31">
        <f t="shared" si="1997"/>
        <v>0</v>
      </c>
      <c r="CH643" s="24"/>
      <c r="CI643" s="40"/>
      <c r="CO643" s="1" t="s">
        <v>31</v>
      </c>
    </row>
    <row r="644" ht="29.850000000000001">
      <c r="A644" s="16" t="s">
        <v>405</v>
      </c>
      <c r="B644" s="17">
        <v>200</v>
      </c>
      <c r="C644" s="16"/>
      <c r="D644" s="16"/>
      <c r="E644" s="39" t="s">
        <v>40</v>
      </c>
      <c r="F644" s="31">
        <f t="shared" si="1957"/>
        <v>142.5</v>
      </c>
      <c r="G644" s="31">
        <f t="shared" si="1958"/>
        <v>142.5</v>
      </c>
      <c r="H644" s="31">
        <f t="shared" si="1959"/>
        <v>142.5</v>
      </c>
      <c r="I644" s="31">
        <f t="shared" si="1960"/>
        <v>0</v>
      </c>
      <c r="J644" s="31">
        <f t="shared" si="1961"/>
        <v>0</v>
      </c>
      <c r="K644" s="31">
        <f t="shared" si="1962"/>
        <v>0</v>
      </c>
      <c r="L644" s="31">
        <f t="shared" si="1794"/>
        <v>142.5</v>
      </c>
      <c r="M644" s="31">
        <f t="shared" si="1795"/>
        <v>142.5</v>
      </c>
      <c r="N644" s="31">
        <f t="shared" si="1796"/>
        <v>142.5</v>
      </c>
      <c r="O644" s="31">
        <f t="shared" si="1963"/>
        <v>0</v>
      </c>
      <c r="P644" s="31">
        <f t="shared" si="1964"/>
        <v>0</v>
      </c>
      <c r="Q644" s="31">
        <f t="shared" si="1965"/>
        <v>0</v>
      </c>
      <c r="R644" s="31">
        <f t="shared" si="1797"/>
        <v>142.5</v>
      </c>
      <c r="S644" s="31">
        <f t="shared" si="1798"/>
        <v>142.5</v>
      </c>
      <c r="T644" s="31">
        <f t="shared" si="1799"/>
        <v>142.5</v>
      </c>
      <c r="U644" s="31">
        <f t="shared" si="1966"/>
        <v>0</v>
      </c>
      <c r="V644" s="31">
        <f t="shared" si="1967"/>
        <v>0</v>
      </c>
      <c r="W644" s="31">
        <f t="shared" si="1968"/>
        <v>0</v>
      </c>
      <c r="X644" s="31">
        <f t="shared" si="1800"/>
        <v>142.5</v>
      </c>
      <c r="Y644" s="31">
        <f t="shared" si="1801"/>
        <v>142.5</v>
      </c>
      <c r="Z644" s="31">
        <f t="shared" si="1802"/>
        <v>142.5</v>
      </c>
      <c r="AA644" s="31">
        <f t="shared" si="1969"/>
        <v>0</v>
      </c>
      <c r="AB644" s="31">
        <f t="shared" si="1970"/>
        <v>0</v>
      </c>
      <c r="AC644" s="31">
        <f t="shared" si="1971"/>
        <v>0</v>
      </c>
      <c r="AD644" s="31">
        <f t="shared" si="1803"/>
        <v>142.5</v>
      </c>
      <c r="AE644" s="31">
        <f t="shared" si="1804"/>
        <v>142.5</v>
      </c>
      <c r="AF644" s="31">
        <f t="shared" si="1805"/>
        <v>142.5</v>
      </c>
      <c r="AG644" s="31">
        <f t="shared" si="1972"/>
        <v>0</v>
      </c>
      <c r="AH644" s="31">
        <f t="shared" si="1973"/>
        <v>0</v>
      </c>
      <c r="AI644" s="31">
        <f t="shared" si="1974"/>
        <v>0</v>
      </c>
      <c r="AJ644" s="31">
        <f t="shared" si="1806"/>
        <v>142.5</v>
      </c>
      <c r="AK644" s="31">
        <f t="shared" si="1807"/>
        <v>142.5</v>
      </c>
      <c r="AL644" s="31">
        <f t="shared" si="1808"/>
        <v>142.5</v>
      </c>
      <c r="AM644" s="31">
        <f t="shared" si="1975"/>
        <v>0</v>
      </c>
      <c r="AN644" s="31">
        <f t="shared" si="1976"/>
        <v>0</v>
      </c>
      <c r="AO644" s="31">
        <f t="shared" si="1977"/>
        <v>0</v>
      </c>
      <c r="AP644" s="31">
        <f t="shared" si="1809"/>
        <v>142.5</v>
      </c>
      <c r="AQ644" s="31">
        <f t="shared" si="1810"/>
        <v>142.5</v>
      </c>
      <c r="AR644" s="31">
        <f t="shared" si="1811"/>
        <v>142.5</v>
      </c>
      <c r="AS644" s="31">
        <f t="shared" si="1978"/>
        <v>0</v>
      </c>
      <c r="AT644" s="31">
        <f t="shared" si="1979"/>
        <v>0</v>
      </c>
      <c r="AU644" s="31">
        <f t="shared" si="1980"/>
        <v>0</v>
      </c>
      <c r="AV644" s="31">
        <f t="shared" si="1812"/>
        <v>142.5</v>
      </c>
      <c r="AW644" s="31">
        <f t="shared" si="1813"/>
        <v>142.5</v>
      </c>
      <c r="AX644" s="31">
        <f t="shared" si="1814"/>
        <v>142.5</v>
      </c>
      <c r="AY644" s="31">
        <f t="shared" si="1981"/>
        <v>-45.600000000000001</v>
      </c>
      <c r="AZ644" s="31">
        <f t="shared" si="1982"/>
        <v>0</v>
      </c>
      <c r="BA644" s="31">
        <f t="shared" si="1983"/>
        <v>0</v>
      </c>
      <c r="BB644" s="31">
        <f t="shared" si="1815"/>
        <v>96.900000000000006</v>
      </c>
      <c r="BC644" s="31">
        <f t="shared" si="1816"/>
        <v>142.5</v>
      </c>
      <c r="BD644" s="31">
        <f t="shared" si="1817"/>
        <v>142.5</v>
      </c>
      <c r="BE644" s="31">
        <f t="shared" si="1984"/>
        <v>0</v>
      </c>
      <c r="BF644" s="31">
        <f t="shared" si="1985"/>
        <v>0</v>
      </c>
      <c r="BG644" s="31">
        <f t="shared" si="1986"/>
        <v>0</v>
      </c>
      <c r="BH644" s="31">
        <f t="shared" si="1818"/>
        <v>96.900000000000006</v>
      </c>
      <c r="BI644" s="31">
        <f t="shared" si="1819"/>
        <v>142.5</v>
      </c>
      <c r="BJ644" s="31">
        <f t="shared" si="1820"/>
        <v>142.5</v>
      </c>
      <c r="BK644" s="31">
        <f t="shared" si="1987"/>
        <v>0</v>
      </c>
      <c r="BL644" s="31">
        <f t="shared" si="1988"/>
        <v>0</v>
      </c>
      <c r="BM644" s="31">
        <f t="shared" si="1989"/>
        <v>0</v>
      </c>
      <c r="BN644" s="31">
        <f t="shared" si="1821"/>
        <v>96.900000000000006</v>
      </c>
      <c r="BO644" s="31">
        <f t="shared" si="1822"/>
        <v>142.5</v>
      </c>
      <c r="BP644" s="31">
        <f t="shared" si="1823"/>
        <v>142.5</v>
      </c>
      <c r="BQ644" s="31">
        <f t="shared" si="1990"/>
        <v>0</v>
      </c>
      <c r="BR644" s="31">
        <f t="shared" si="1991"/>
        <v>0</v>
      </c>
      <c r="BS644" s="31">
        <f t="shared" si="1824"/>
        <v>96.900000000000006</v>
      </c>
      <c r="BT644" s="31">
        <f t="shared" si="1825"/>
        <v>142.5</v>
      </c>
      <c r="BU644" s="31">
        <f t="shared" si="1826"/>
        <v>142.5</v>
      </c>
      <c r="BV644" s="31">
        <f t="shared" si="1992"/>
        <v>0</v>
      </c>
      <c r="BW644" s="31">
        <f t="shared" si="1993"/>
        <v>0</v>
      </c>
      <c r="BX644" s="31">
        <f t="shared" si="1827"/>
        <v>96.900000000000006</v>
      </c>
      <c r="BY644" s="31">
        <f t="shared" si="1828"/>
        <v>142.5</v>
      </c>
      <c r="BZ644" s="31">
        <f t="shared" si="1829"/>
        <v>142.5</v>
      </c>
      <c r="CA644" s="31">
        <f t="shared" si="1994"/>
        <v>0</v>
      </c>
      <c r="CB644" s="31">
        <f t="shared" si="1995"/>
        <v>0</v>
      </c>
      <c r="CC644" s="31">
        <f t="shared" si="1996"/>
        <v>0</v>
      </c>
      <c r="CD644" s="31">
        <f t="shared" si="1913"/>
        <v>96.900000000000006</v>
      </c>
      <c r="CE644" s="31">
        <f t="shared" si="1914"/>
        <v>142.5</v>
      </c>
      <c r="CF644" s="31">
        <f t="shared" si="1915"/>
        <v>142.5</v>
      </c>
      <c r="CG644" s="31">
        <f t="shared" si="1997"/>
        <v>0</v>
      </c>
      <c r="CH644" s="24"/>
      <c r="CI644" s="40"/>
      <c r="CM644" s="1" t="s">
        <v>29</v>
      </c>
    </row>
    <row r="645" ht="43.75">
      <c r="A645" s="16" t="s">
        <v>405</v>
      </c>
      <c r="B645" s="17">
        <v>240</v>
      </c>
      <c r="C645" s="16"/>
      <c r="D645" s="16"/>
      <c r="E645" s="39" t="s">
        <v>41</v>
      </c>
      <c r="F645" s="31">
        <f t="shared" si="1957"/>
        <v>142.5</v>
      </c>
      <c r="G645" s="31">
        <f t="shared" si="1958"/>
        <v>142.5</v>
      </c>
      <c r="H645" s="31">
        <f t="shared" si="1959"/>
        <v>142.5</v>
      </c>
      <c r="I645" s="31">
        <f t="shared" si="1960"/>
        <v>0</v>
      </c>
      <c r="J645" s="31">
        <f t="shared" si="1961"/>
        <v>0</v>
      </c>
      <c r="K645" s="31">
        <f t="shared" si="1962"/>
        <v>0</v>
      </c>
      <c r="L645" s="31">
        <f t="shared" si="1794"/>
        <v>142.5</v>
      </c>
      <c r="M645" s="31">
        <f t="shared" si="1795"/>
        <v>142.5</v>
      </c>
      <c r="N645" s="31">
        <f t="shared" si="1796"/>
        <v>142.5</v>
      </c>
      <c r="O645" s="31">
        <f t="shared" si="1963"/>
        <v>0</v>
      </c>
      <c r="P645" s="31">
        <f t="shared" si="1964"/>
        <v>0</v>
      </c>
      <c r="Q645" s="31">
        <f t="shared" si="1965"/>
        <v>0</v>
      </c>
      <c r="R645" s="31">
        <f t="shared" si="1797"/>
        <v>142.5</v>
      </c>
      <c r="S645" s="31">
        <f t="shared" si="1798"/>
        <v>142.5</v>
      </c>
      <c r="T645" s="31">
        <f t="shared" si="1799"/>
        <v>142.5</v>
      </c>
      <c r="U645" s="31">
        <f t="shared" si="1966"/>
        <v>0</v>
      </c>
      <c r="V645" s="31">
        <f t="shared" si="1967"/>
        <v>0</v>
      </c>
      <c r="W645" s="31">
        <f t="shared" si="1968"/>
        <v>0</v>
      </c>
      <c r="X645" s="31">
        <f t="shared" si="1800"/>
        <v>142.5</v>
      </c>
      <c r="Y645" s="31">
        <f t="shared" si="1801"/>
        <v>142.5</v>
      </c>
      <c r="Z645" s="31">
        <f t="shared" si="1802"/>
        <v>142.5</v>
      </c>
      <c r="AA645" s="31">
        <f t="shared" si="1969"/>
        <v>0</v>
      </c>
      <c r="AB645" s="31">
        <f t="shared" si="1970"/>
        <v>0</v>
      </c>
      <c r="AC645" s="31">
        <f t="shared" si="1971"/>
        <v>0</v>
      </c>
      <c r="AD645" s="31">
        <f t="shared" si="1803"/>
        <v>142.5</v>
      </c>
      <c r="AE645" s="31">
        <f t="shared" si="1804"/>
        <v>142.5</v>
      </c>
      <c r="AF645" s="31">
        <f t="shared" si="1805"/>
        <v>142.5</v>
      </c>
      <c r="AG645" s="31">
        <f t="shared" si="1972"/>
        <v>0</v>
      </c>
      <c r="AH645" s="31">
        <f t="shared" si="1973"/>
        <v>0</v>
      </c>
      <c r="AI645" s="31">
        <f t="shared" si="1974"/>
        <v>0</v>
      </c>
      <c r="AJ645" s="31">
        <f t="shared" si="1806"/>
        <v>142.5</v>
      </c>
      <c r="AK645" s="31">
        <f t="shared" si="1807"/>
        <v>142.5</v>
      </c>
      <c r="AL645" s="31">
        <f t="shared" si="1808"/>
        <v>142.5</v>
      </c>
      <c r="AM645" s="31">
        <f t="shared" si="1975"/>
        <v>0</v>
      </c>
      <c r="AN645" s="31">
        <f t="shared" si="1976"/>
        <v>0</v>
      </c>
      <c r="AO645" s="31">
        <f t="shared" si="1977"/>
        <v>0</v>
      </c>
      <c r="AP645" s="31">
        <f t="shared" si="1809"/>
        <v>142.5</v>
      </c>
      <c r="AQ645" s="31">
        <f t="shared" si="1810"/>
        <v>142.5</v>
      </c>
      <c r="AR645" s="31">
        <f t="shared" si="1811"/>
        <v>142.5</v>
      </c>
      <c r="AS645" s="31">
        <f t="shared" si="1978"/>
        <v>0</v>
      </c>
      <c r="AT645" s="31">
        <f t="shared" si="1979"/>
        <v>0</v>
      </c>
      <c r="AU645" s="31">
        <f t="shared" si="1980"/>
        <v>0</v>
      </c>
      <c r="AV645" s="31">
        <f t="shared" si="1812"/>
        <v>142.5</v>
      </c>
      <c r="AW645" s="31">
        <f t="shared" si="1813"/>
        <v>142.5</v>
      </c>
      <c r="AX645" s="31">
        <f t="shared" si="1814"/>
        <v>142.5</v>
      </c>
      <c r="AY645" s="31">
        <f t="shared" si="1981"/>
        <v>-45.600000000000001</v>
      </c>
      <c r="AZ645" s="31">
        <f t="shared" si="1982"/>
        <v>0</v>
      </c>
      <c r="BA645" s="31">
        <f t="shared" si="1983"/>
        <v>0</v>
      </c>
      <c r="BB645" s="31">
        <f t="shared" si="1815"/>
        <v>96.900000000000006</v>
      </c>
      <c r="BC645" s="31">
        <f t="shared" si="1816"/>
        <v>142.5</v>
      </c>
      <c r="BD645" s="31">
        <f t="shared" si="1817"/>
        <v>142.5</v>
      </c>
      <c r="BE645" s="31">
        <f t="shared" si="1984"/>
        <v>0</v>
      </c>
      <c r="BF645" s="31">
        <f t="shared" si="1985"/>
        <v>0</v>
      </c>
      <c r="BG645" s="31">
        <f t="shared" si="1986"/>
        <v>0</v>
      </c>
      <c r="BH645" s="31">
        <f t="shared" si="1818"/>
        <v>96.900000000000006</v>
      </c>
      <c r="BI645" s="31">
        <f t="shared" si="1819"/>
        <v>142.5</v>
      </c>
      <c r="BJ645" s="31">
        <f t="shared" si="1820"/>
        <v>142.5</v>
      </c>
      <c r="BK645" s="31">
        <f t="shared" si="1987"/>
        <v>0</v>
      </c>
      <c r="BL645" s="31">
        <f t="shared" si="1988"/>
        <v>0</v>
      </c>
      <c r="BM645" s="31">
        <f t="shared" si="1989"/>
        <v>0</v>
      </c>
      <c r="BN645" s="31">
        <f t="shared" si="1821"/>
        <v>96.900000000000006</v>
      </c>
      <c r="BO645" s="31">
        <f t="shared" si="1822"/>
        <v>142.5</v>
      </c>
      <c r="BP645" s="31">
        <f t="shared" si="1823"/>
        <v>142.5</v>
      </c>
      <c r="BQ645" s="31">
        <f t="shared" si="1990"/>
        <v>0</v>
      </c>
      <c r="BR645" s="31">
        <f t="shared" si="1991"/>
        <v>0</v>
      </c>
      <c r="BS645" s="31">
        <f t="shared" si="1824"/>
        <v>96.900000000000006</v>
      </c>
      <c r="BT645" s="31">
        <f t="shared" si="1825"/>
        <v>142.5</v>
      </c>
      <c r="BU645" s="31">
        <f t="shared" si="1826"/>
        <v>142.5</v>
      </c>
      <c r="BV645" s="31">
        <f t="shared" si="1992"/>
        <v>0</v>
      </c>
      <c r="BW645" s="31">
        <f t="shared" si="1993"/>
        <v>0</v>
      </c>
      <c r="BX645" s="31">
        <f t="shared" si="1827"/>
        <v>96.900000000000006</v>
      </c>
      <c r="BY645" s="31">
        <f t="shared" si="1828"/>
        <v>142.5</v>
      </c>
      <c r="BZ645" s="31">
        <f t="shared" si="1829"/>
        <v>142.5</v>
      </c>
      <c r="CA645" s="31">
        <f t="shared" si="1994"/>
        <v>0</v>
      </c>
      <c r="CB645" s="31">
        <f t="shared" si="1995"/>
        <v>0</v>
      </c>
      <c r="CC645" s="31">
        <f t="shared" si="1996"/>
        <v>0</v>
      </c>
      <c r="CD645" s="31">
        <f t="shared" si="1913"/>
        <v>96.900000000000006</v>
      </c>
      <c r="CE645" s="31">
        <f t="shared" si="1914"/>
        <v>142.5</v>
      </c>
      <c r="CF645" s="31">
        <f t="shared" si="1915"/>
        <v>142.5</v>
      </c>
      <c r="CG645" s="31">
        <f t="shared" si="1997"/>
        <v>0</v>
      </c>
      <c r="CH645" s="24"/>
      <c r="CI645" s="40"/>
      <c r="CN645" s="1" t="s">
        <v>30</v>
      </c>
    </row>
    <row r="646" ht="15.9">
      <c r="A646" s="16" t="s">
        <v>405</v>
      </c>
      <c r="B646" s="17">
        <v>240</v>
      </c>
      <c r="C646" s="16" t="s">
        <v>134</v>
      </c>
      <c r="D646" s="16" t="s">
        <v>354</v>
      </c>
      <c r="E646" s="39" t="s">
        <v>355</v>
      </c>
      <c r="F646" s="31">
        <v>142.5</v>
      </c>
      <c r="G646" s="31">
        <v>142.5</v>
      </c>
      <c r="H646" s="31">
        <v>142.5</v>
      </c>
      <c r="I646" s="31"/>
      <c r="J646" s="31"/>
      <c r="K646" s="31"/>
      <c r="L646" s="31">
        <f t="shared" si="1794"/>
        <v>142.5</v>
      </c>
      <c r="M646" s="31">
        <f t="shared" si="1795"/>
        <v>142.5</v>
      </c>
      <c r="N646" s="31">
        <f t="shared" si="1796"/>
        <v>142.5</v>
      </c>
      <c r="O646" s="31"/>
      <c r="P646" s="31"/>
      <c r="Q646" s="31"/>
      <c r="R646" s="31">
        <f t="shared" si="1797"/>
        <v>142.5</v>
      </c>
      <c r="S646" s="31">
        <f t="shared" si="1798"/>
        <v>142.5</v>
      </c>
      <c r="T646" s="31">
        <f t="shared" si="1799"/>
        <v>142.5</v>
      </c>
      <c r="U646" s="31"/>
      <c r="V646" s="31"/>
      <c r="W646" s="31"/>
      <c r="X646" s="31">
        <f t="shared" si="1800"/>
        <v>142.5</v>
      </c>
      <c r="Y646" s="31">
        <f t="shared" si="1801"/>
        <v>142.5</v>
      </c>
      <c r="Z646" s="31">
        <f t="shared" si="1802"/>
        <v>142.5</v>
      </c>
      <c r="AA646" s="31"/>
      <c r="AB646" s="31"/>
      <c r="AC646" s="31"/>
      <c r="AD646" s="31">
        <f t="shared" si="1803"/>
        <v>142.5</v>
      </c>
      <c r="AE646" s="31">
        <f t="shared" si="1804"/>
        <v>142.5</v>
      </c>
      <c r="AF646" s="31">
        <f t="shared" si="1805"/>
        <v>142.5</v>
      </c>
      <c r="AG646" s="31"/>
      <c r="AH646" s="31"/>
      <c r="AI646" s="31"/>
      <c r="AJ646" s="31">
        <f t="shared" si="1806"/>
        <v>142.5</v>
      </c>
      <c r="AK646" s="31">
        <f t="shared" si="1807"/>
        <v>142.5</v>
      </c>
      <c r="AL646" s="31">
        <f t="shared" si="1808"/>
        <v>142.5</v>
      </c>
      <c r="AM646" s="31"/>
      <c r="AN646" s="31"/>
      <c r="AO646" s="31"/>
      <c r="AP646" s="31">
        <f t="shared" si="1809"/>
        <v>142.5</v>
      </c>
      <c r="AQ646" s="31">
        <f t="shared" si="1810"/>
        <v>142.5</v>
      </c>
      <c r="AR646" s="31">
        <f t="shared" si="1811"/>
        <v>142.5</v>
      </c>
      <c r="AS646" s="31"/>
      <c r="AT646" s="31"/>
      <c r="AU646" s="31"/>
      <c r="AV646" s="31">
        <f t="shared" si="1812"/>
        <v>142.5</v>
      </c>
      <c r="AW646" s="31">
        <f t="shared" si="1813"/>
        <v>142.5</v>
      </c>
      <c r="AX646" s="31">
        <f t="shared" si="1814"/>
        <v>142.5</v>
      </c>
      <c r="AY646" s="31">
        <v>-45.600000000000001</v>
      </c>
      <c r="AZ646" s="31"/>
      <c r="BA646" s="31"/>
      <c r="BB646" s="31">
        <f t="shared" si="1815"/>
        <v>96.900000000000006</v>
      </c>
      <c r="BC646" s="31">
        <f t="shared" si="1816"/>
        <v>142.5</v>
      </c>
      <c r="BD646" s="31">
        <f t="shared" si="1817"/>
        <v>142.5</v>
      </c>
      <c r="BE646" s="31"/>
      <c r="BF646" s="31"/>
      <c r="BG646" s="31"/>
      <c r="BH646" s="31">
        <f t="shared" si="1818"/>
        <v>96.900000000000006</v>
      </c>
      <c r="BI646" s="31">
        <f t="shared" si="1819"/>
        <v>142.5</v>
      </c>
      <c r="BJ646" s="31">
        <f t="shared" si="1820"/>
        <v>142.5</v>
      </c>
      <c r="BK646" s="31"/>
      <c r="BL646" s="31"/>
      <c r="BM646" s="31"/>
      <c r="BN646" s="31">
        <f t="shared" si="1821"/>
        <v>96.900000000000006</v>
      </c>
      <c r="BO646" s="31">
        <f t="shared" si="1822"/>
        <v>142.5</v>
      </c>
      <c r="BP646" s="31">
        <f t="shared" si="1823"/>
        <v>142.5</v>
      </c>
      <c r="BQ646" s="31"/>
      <c r="BR646" s="31"/>
      <c r="BS646" s="31">
        <f t="shared" si="1824"/>
        <v>96.900000000000006</v>
      </c>
      <c r="BT646" s="31">
        <f t="shared" si="1825"/>
        <v>142.5</v>
      </c>
      <c r="BU646" s="31">
        <f t="shared" si="1826"/>
        <v>142.5</v>
      </c>
      <c r="BV646" s="31"/>
      <c r="BW646" s="31"/>
      <c r="BX646" s="31">
        <f t="shared" si="1827"/>
        <v>96.900000000000006</v>
      </c>
      <c r="BY646" s="31">
        <f t="shared" si="1828"/>
        <v>142.5</v>
      </c>
      <c r="BZ646" s="31">
        <f t="shared" si="1829"/>
        <v>142.5</v>
      </c>
      <c r="CA646" s="31"/>
      <c r="CB646" s="31"/>
      <c r="CC646" s="31"/>
      <c r="CD646" s="31">
        <f t="shared" si="1913"/>
        <v>96.900000000000006</v>
      </c>
      <c r="CE646" s="31">
        <f t="shared" si="1914"/>
        <v>142.5</v>
      </c>
      <c r="CF646" s="31">
        <f t="shared" si="1915"/>
        <v>142.5</v>
      </c>
      <c r="CG646" s="31"/>
      <c r="CH646" s="24"/>
      <c r="CI646" s="40"/>
    </row>
    <row r="647" s="33" customFormat="1" ht="29.850000000000001">
      <c r="A647" s="34" t="s">
        <v>407</v>
      </c>
      <c r="B647" s="35"/>
      <c r="C647" s="34"/>
      <c r="D647" s="34"/>
      <c r="E647" s="36" t="s">
        <v>408</v>
      </c>
      <c r="F647" s="37">
        <f>F648+F669+F687+F695</f>
        <v>324109.60000000003</v>
      </c>
      <c r="G647" s="37">
        <f>G648+G669+G687+G695</f>
        <v>344723.79999999999</v>
      </c>
      <c r="H647" s="37">
        <f>H648+H669+H687+H695</f>
        <v>344723.79999999999</v>
      </c>
      <c r="I647" s="37">
        <f>I648+I669+I687+I695</f>
        <v>0</v>
      </c>
      <c r="J647" s="37">
        <f>J648+J669+J687+J695</f>
        <v>0</v>
      </c>
      <c r="K647" s="37">
        <f>K648+K669+K687+K695</f>
        <v>0</v>
      </c>
      <c r="L647" s="37">
        <f t="shared" si="1794"/>
        <v>324109.60000000003</v>
      </c>
      <c r="M647" s="37">
        <f t="shared" si="1795"/>
        <v>344723.79999999999</v>
      </c>
      <c r="N647" s="37">
        <f t="shared" si="1796"/>
        <v>344723.79999999999</v>
      </c>
      <c r="O647" s="37">
        <f>O648+O669+O687+O695</f>
        <v>0</v>
      </c>
      <c r="P647" s="37">
        <f>P648+P669+P687+P695</f>
        <v>0</v>
      </c>
      <c r="Q647" s="37">
        <f>Q648+Q669+Q687+Q695</f>
        <v>0</v>
      </c>
      <c r="R647" s="37">
        <f t="shared" si="1797"/>
        <v>324109.60000000003</v>
      </c>
      <c r="S647" s="37">
        <f t="shared" si="1798"/>
        <v>344723.79999999999</v>
      </c>
      <c r="T647" s="37">
        <f t="shared" si="1799"/>
        <v>344723.79999999999</v>
      </c>
      <c r="U647" s="37">
        <f>U648+U669+U687+U695</f>
        <v>0</v>
      </c>
      <c r="V647" s="37">
        <f>V648+V669+V687+V695</f>
        <v>0</v>
      </c>
      <c r="W647" s="37">
        <f>W648+W669+W687+W695</f>
        <v>0</v>
      </c>
      <c r="X647" s="37">
        <f t="shared" si="1800"/>
        <v>324109.60000000003</v>
      </c>
      <c r="Y647" s="37">
        <f t="shared" si="1801"/>
        <v>344723.79999999999</v>
      </c>
      <c r="Z647" s="37">
        <f t="shared" si="1802"/>
        <v>344723.79999999999</v>
      </c>
      <c r="AA647" s="37">
        <f>AA648+AA669+AA687+AA695</f>
        <v>0</v>
      </c>
      <c r="AB647" s="37">
        <f>AB648+AB669+AB687+AB695</f>
        <v>0</v>
      </c>
      <c r="AC647" s="37">
        <f>AC648+AC669+AC687+AC695</f>
        <v>0</v>
      </c>
      <c r="AD647" s="37">
        <f t="shared" si="1803"/>
        <v>324109.60000000003</v>
      </c>
      <c r="AE647" s="37">
        <f t="shared" si="1804"/>
        <v>344723.79999999999</v>
      </c>
      <c r="AF647" s="37">
        <f t="shared" si="1805"/>
        <v>344723.79999999999</v>
      </c>
      <c r="AG647" s="37">
        <f>AG648+AG669+AG687+AG695</f>
        <v>0</v>
      </c>
      <c r="AH647" s="37">
        <f>AH648+AH669+AH687+AH695</f>
        <v>0</v>
      </c>
      <c r="AI647" s="37">
        <f>AI648+AI669+AI687+AI695</f>
        <v>0</v>
      </c>
      <c r="AJ647" s="37">
        <f t="shared" si="1806"/>
        <v>324109.60000000003</v>
      </c>
      <c r="AK647" s="37">
        <f t="shared" si="1807"/>
        <v>344723.79999999999</v>
      </c>
      <c r="AL647" s="37">
        <f t="shared" si="1808"/>
        <v>344723.79999999999</v>
      </c>
      <c r="AM647" s="37">
        <f>AM648+AM669+AM687+AM695</f>
        <v>0</v>
      </c>
      <c r="AN647" s="37">
        <f>AN648+AN669+AN687+AN695</f>
        <v>0</v>
      </c>
      <c r="AO647" s="37">
        <f>AO648+AO669+AO687+AO695</f>
        <v>0</v>
      </c>
      <c r="AP647" s="37">
        <f t="shared" si="1809"/>
        <v>324109.60000000003</v>
      </c>
      <c r="AQ647" s="37">
        <f t="shared" si="1810"/>
        <v>344723.79999999999</v>
      </c>
      <c r="AR647" s="37">
        <f t="shared" si="1811"/>
        <v>344723.79999999999</v>
      </c>
      <c r="AS647" s="37">
        <f>AS648+AS669+AS687+AS695</f>
        <v>0</v>
      </c>
      <c r="AT647" s="37">
        <f>AT648+AT669+AT687+AT695</f>
        <v>0</v>
      </c>
      <c r="AU647" s="37">
        <f>AU648+AU669+AU687+AU695</f>
        <v>0</v>
      </c>
      <c r="AV647" s="37">
        <f t="shared" si="1812"/>
        <v>324109.60000000003</v>
      </c>
      <c r="AW647" s="37">
        <f t="shared" si="1813"/>
        <v>344723.79999999999</v>
      </c>
      <c r="AX647" s="37">
        <f t="shared" si="1814"/>
        <v>344723.79999999999</v>
      </c>
      <c r="AY647" s="37">
        <f>AY648+AY669+AY687+AY695</f>
        <v>1144.585</v>
      </c>
      <c r="AZ647" s="37">
        <f>AZ648+AZ669+AZ687+AZ695</f>
        <v>0</v>
      </c>
      <c r="BA647" s="37">
        <f>BA648+BA669+BA687+BA695</f>
        <v>0</v>
      </c>
      <c r="BB647" s="37">
        <f t="shared" si="1815"/>
        <v>325254.18500000006</v>
      </c>
      <c r="BC647" s="37">
        <f t="shared" si="1816"/>
        <v>344723.79999999999</v>
      </c>
      <c r="BD647" s="37">
        <f t="shared" si="1817"/>
        <v>344723.79999999999</v>
      </c>
      <c r="BE647" s="37">
        <f>BE648+BE669+BE687+BE695</f>
        <v>0</v>
      </c>
      <c r="BF647" s="37">
        <f>BF648+BF669+BF687+BF695</f>
        <v>0</v>
      </c>
      <c r="BG647" s="37">
        <f>BG648+BG669+BG687+BG695</f>
        <v>0</v>
      </c>
      <c r="BH647" s="37">
        <f t="shared" si="1818"/>
        <v>325254.18500000006</v>
      </c>
      <c r="BI647" s="37">
        <f t="shared" si="1819"/>
        <v>344723.79999999999</v>
      </c>
      <c r="BJ647" s="37">
        <f t="shared" si="1820"/>
        <v>344723.79999999999</v>
      </c>
      <c r="BK647" s="37">
        <f>BK648+BK669+BK687+BK695</f>
        <v>0</v>
      </c>
      <c r="BL647" s="37">
        <f>BL648+BL669+BL687+BL695</f>
        <v>0</v>
      </c>
      <c r="BM647" s="37">
        <f>BM648+BM669+BM687+BM695</f>
        <v>0</v>
      </c>
      <c r="BN647" s="37">
        <f t="shared" si="1821"/>
        <v>325254.18500000006</v>
      </c>
      <c r="BO647" s="37">
        <f t="shared" si="1822"/>
        <v>344723.79999999999</v>
      </c>
      <c r="BP647" s="37">
        <f t="shared" si="1823"/>
        <v>344723.79999999999</v>
      </c>
      <c r="BQ647" s="37">
        <f>BQ648+BQ669+BQ687+BQ695</f>
        <v>0</v>
      </c>
      <c r="BR647" s="37">
        <f>BR648+BR669+BR687+BR695</f>
        <v>0</v>
      </c>
      <c r="BS647" s="31">
        <f t="shared" si="1824"/>
        <v>325254.18500000006</v>
      </c>
      <c r="BT647" s="31">
        <f t="shared" si="1825"/>
        <v>344723.79999999999</v>
      </c>
      <c r="BU647" s="31">
        <f t="shared" si="1826"/>
        <v>344723.79999999999</v>
      </c>
      <c r="BV647" s="37">
        <f>BV648+BV669+BV687+BV695</f>
        <v>0</v>
      </c>
      <c r="BW647" s="37">
        <f>BW648+BW669+BW687+BW695</f>
        <v>0</v>
      </c>
      <c r="BX647" s="37">
        <f t="shared" si="1827"/>
        <v>325254.18500000006</v>
      </c>
      <c r="BY647" s="37">
        <f t="shared" si="1828"/>
        <v>344723.79999999999</v>
      </c>
      <c r="BZ647" s="37">
        <f t="shared" si="1829"/>
        <v>344723.79999999999</v>
      </c>
      <c r="CA647" s="37">
        <f>CA648+CA669+CA687+CA695</f>
        <v>-3559.9269999999997</v>
      </c>
      <c r="CB647" s="37">
        <f>CB648+CB669+CB687+CB695</f>
        <v>0</v>
      </c>
      <c r="CC647" s="37">
        <f>CC648+CC669+CC687+CC695</f>
        <v>0</v>
      </c>
      <c r="CD647" s="37">
        <f t="shared" si="1913"/>
        <v>321694.25800000003</v>
      </c>
      <c r="CE647" s="37">
        <f t="shared" si="1914"/>
        <v>344723.79999999999</v>
      </c>
      <c r="CF647" s="37">
        <f t="shared" si="1915"/>
        <v>344723.79999999999</v>
      </c>
      <c r="CG647" s="37">
        <f>CG648+CG669+CG687+CG695</f>
        <v>0</v>
      </c>
      <c r="CH647" s="24"/>
      <c r="CI647" s="38"/>
      <c r="CK647" s="33" t="s">
        <v>27</v>
      </c>
    </row>
    <row r="648" ht="85.549999999999997">
      <c r="A648" s="16" t="s">
        <v>409</v>
      </c>
      <c r="B648" s="17"/>
      <c r="C648" s="16"/>
      <c r="D648" s="16"/>
      <c r="E648" s="39" t="s">
        <v>410</v>
      </c>
      <c r="F648" s="31">
        <f>F649</f>
        <v>255202.20000000001</v>
      </c>
      <c r="G648" s="31">
        <f>G649</f>
        <v>275174</v>
      </c>
      <c r="H648" s="31">
        <f>H649</f>
        <v>275174</v>
      </c>
      <c r="I648" s="31">
        <f>I649</f>
        <v>0</v>
      </c>
      <c r="J648" s="31">
        <f>J649</f>
        <v>0</v>
      </c>
      <c r="K648" s="31">
        <f>K649</f>
        <v>0</v>
      </c>
      <c r="L648" s="31">
        <f t="shared" si="1794"/>
        <v>255202.20000000001</v>
      </c>
      <c r="M648" s="31">
        <f t="shared" si="1795"/>
        <v>275174</v>
      </c>
      <c r="N648" s="31">
        <f t="shared" si="1796"/>
        <v>275174</v>
      </c>
      <c r="O648" s="31">
        <f>O649</f>
        <v>0</v>
      </c>
      <c r="P648" s="31">
        <f>P649</f>
        <v>0</v>
      </c>
      <c r="Q648" s="31">
        <f>Q649</f>
        <v>0</v>
      </c>
      <c r="R648" s="31">
        <f t="shared" si="1797"/>
        <v>255202.20000000001</v>
      </c>
      <c r="S648" s="31">
        <f t="shared" si="1798"/>
        <v>275174</v>
      </c>
      <c r="T648" s="31">
        <f t="shared" si="1799"/>
        <v>275174</v>
      </c>
      <c r="U648" s="31">
        <f>U649</f>
        <v>0</v>
      </c>
      <c r="V648" s="31">
        <f>V649</f>
        <v>0</v>
      </c>
      <c r="W648" s="31">
        <f>W649</f>
        <v>0</v>
      </c>
      <c r="X648" s="31">
        <f t="shared" si="1800"/>
        <v>255202.20000000001</v>
      </c>
      <c r="Y648" s="31">
        <f t="shared" si="1801"/>
        <v>275174</v>
      </c>
      <c r="Z648" s="31">
        <f t="shared" si="1802"/>
        <v>275174</v>
      </c>
      <c r="AA648" s="31">
        <f>AA649</f>
        <v>0</v>
      </c>
      <c r="AB648" s="31">
        <f>AB649</f>
        <v>0</v>
      </c>
      <c r="AC648" s="31">
        <f>AC649</f>
        <v>0</v>
      </c>
      <c r="AD648" s="31">
        <f t="shared" si="1803"/>
        <v>255202.20000000001</v>
      </c>
      <c r="AE648" s="31">
        <f t="shared" si="1804"/>
        <v>275174</v>
      </c>
      <c r="AF648" s="31">
        <f t="shared" si="1805"/>
        <v>275174</v>
      </c>
      <c r="AG648" s="31">
        <f>AG649</f>
        <v>0</v>
      </c>
      <c r="AH648" s="31">
        <f>AH649</f>
        <v>0</v>
      </c>
      <c r="AI648" s="31">
        <f>AI649</f>
        <v>0</v>
      </c>
      <c r="AJ648" s="31">
        <f t="shared" si="1806"/>
        <v>255202.20000000001</v>
      </c>
      <c r="AK648" s="31">
        <f t="shared" si="1807"/>
        <v>275174</v>
      </c>
      <c r="AL648" s="31">
        <f t="shared" si="1808"/>
        <v>275174</v>
      </c>
      <c r="AM648" s="31">
        <f>AM649</f>
        <v>0</v>
      </c>
      <c r="AN648" s="31">
        <f>AN649</f>
        <v>0</v>
      </c>
      <c r="AO648" s="31">
        <f>AO649</f>
        <v>0</v>
      </c>
      <c r="AP648" s="31">
        <f t="shared" si="1809"/>
        <v>255202.20000000001</v>
      </c>
      <c r="AQ648" s="31">
        <f t="shared" si="1810"/>
        <v>275174</v>
      </c>
      <c r="AR648" s="31">
        <f t="shared" si="1811"/>
        <v>275174</v>
      </c>
      <c r="AS648" s="31">
        <f>AS649</f>
        <v>0</v>
      </c>
      <c r="AT648" s="31">
        <f>AT649</f>
        <v>0</v>
      </c>
      <c r="AU648" s="31">
        <f>AU649</f>
        <v>0</v>
      </c>
      <c r="AV648" s="31">
        <f t="shared" si="1812"/>
        <v>255202.20000000001</v>
      </c>
      <c r="AW648" s="31">
        <f t="shared" si="1813"/>
        <v>275174</v>
      </c>
      <c r="AX648" s="31">
        <f t="shared" si="1814"/>
        <v>275174</v>
      </c>
      <c r="AY648" s="31">
        <f>AY649</f>
        <v>0</v>
      </c>
      <c r="AZ648" s="31">
        <f>AZ649</f>
        <v>0</v>
      </c>
      <c r="BA648" s="31">
        <f>BA649</f>
        <v>0</v>
      </c>
      <c r="BB648" s="31">
        <f t="shared" si="1815"/>
        <v>255202.20000000001</v>
      </c>
      <c r="BC648" s="31">
        <f t="shared" si="1816"/>
        <v>275174</v>
      </c>
      <c r="BD648" s="31">
        <f t="shared" si="1817"/>
        <v>275174</v>
      </c>
      <c r="BE648" s="31">
        <f>BE649</f>
        <v>0</v>
      </c>
      <c r="BF648" s="31">
        <f>BF649</f>
        <v>0</v>
      </c>
      <c r="BG648" s="31">
        <f>BG649</f>
        <v>0</v>
      </c>
      <c r="BH648" s="31">
        <f t="shared" si="1818"/>
        <v>255202.20000000001</v>
      </c>
      <c r="BI648" s="31">
        <f t="shared" si="1819"/>
        <v>275174</v>
      </c>
      <c r="BJ648" s="31">
        <f t="shared" si="1820"/>
        <v>275174</v>
      </c>
      <c r="BK648" s="31">
        <f>BK649</f>
        <v>0</v>
      </c>
      <c r="BL648" s="31">
        <f>BL649</f>
        <v>0</v>
      </c>
      <c r="BM648" s="31">
        <f>BM649</f>
        <v>0</v>
      </c>
      <c r="BN648" s="31">
        <f t="shared" si="1821"/>
        <v>255202.20000000001</v>
      </c>
      <c r="BO648" s="31">
        <f t="shared" si="1822"/>
        <v>275174</v>
      </c>
      <c r="BP648" s="31">
        <f t="shared" si="1823"/>
        <v>275174</v>
      </c>
      <c r="BQ648" s="31">
        <f>BQ649</f>
        <v>0</v>
      </c>
      <c r="BR648" s="31">
        <f>BR649</f>
        <v>0</v>
      </c>
      <c r="BS648" s="31">
        <f t="shared" si="1824"/>
        <v>255202.20000000001</v>
      </c>
      <c r="BT648" s="31">
        <f t="shared" si="1825"/>
        <v>275174</v>
      </c>
      <c r="BU648" s="31">
        <f t="shared" si="1826"/>
        <v>275174</v>
      </c>
      <c r="BV648" s="31">
        <f>BV649</f>
        <v>0</v>
      </c>
      <c r="BW648" s="31">
        <f>BW649</f>
        <v>0</v>
      </c>
      <c r="BX648" s="31">
        <f t="shared" si="1827"/>
        <v>255202.20000000001</v>
      </c>
      <c r="BY648" s="31">
        <f t="shared" si="1828"/>
        <v>275174</v>
      </c>
      <c r="BZ648" s="31">
        <f t="shared" si="1829"/>
        <v>275174</v>
      </c>
      <c r="CA648" s="31">
        <f>CA649</f>
        <v>0</v>
      </c>
      <c r="CB648" s="31">
        <f>CB649</f>
        <v>0</v>
      </c>
      <c r="CC648" s="31">
        <f>CC649</f>
        <v>0</v>
      </c>
      <c r="CD648" s="31">
        <f t="shared" si="1913"/>
        <v>255202.20000000001</v>
      </c>
      <c r="CE648" s="31">
        <f t="shared" si="1914"/>
        <v>275174</v>
      </c>
      <c r="CF648" s="31">
        <f t="shared" si="1915"/>
        <v>275174</v>
      </c>
      <c r="CG648" s="31">
        <f>CG649</f>
        <v>0</v>
      </c>
      <c r="CH648" s="24"/>
      <c r="CI648" s="40"/>
      <c r="CL648" s="1" t="s">
        <v>28</v>
      </c>
    </row>
    <row r="649" ht="29.850000000000001">
      <c r="A649" s="16" t="s">
        <v>411</v>
      </c>
      <c r="B649" s="17"/>
      <c r="C649" s="16"/>
      <c r="D649" s="16"/>
      <c r="E649" s="39" t="s">
        <v>412</v>
      </c>
      <c r="F649" s="31">
        <f>F650+F653+F656+F659+F666</f>
        <v>255202.20000000001</v>
      </c>
      <c r="G649" s="31">
        <f>G650+G653+G656+G659+G666</f>
        <v>275174</v>
      </c>
      <c r="H649" s="31">
        <f>H650+H653+H656+H659+H666</f>
        <v>275174</v>
      </c>
      <c r="I649" s="31">
        <f>I650+I653+I656+I659+I666</f>
        <v>0</v>
      </c>
      <c r="J649" s="31">
        <f>J650+J653+J656+J659+J666</f>
        <v>0</v>
      </c>
      <c r="K649" s="31">
        <f>K650+K653+K656+K659+K666</f>
        <v>0</v>
      </c>
      <c r="L649" s="31">
        <f t="shared" si="1794"/>
        <v>255202.20000000001</v>
      </c>
      <c r="M649" s="31">
        <f t="shared" si="1795"/>
        <v>275174</v>
      </c>
      <c r="N649" s="31">
        <f t="shared" si="1796"/>
        <v>275174</v>
      </c>
      <c r="O649" s="31">
        <f>O650+O653+O656+O659+O666</f>
        <v>0</v>
      </c>
      <c r="P649" s="31">
        <f>P650+P653+P656+P659+P666</f>
        <v>0</v>
      </c>
      <c r="Q649" s="31">
        <f>Q650+Q653+Q656+Q659+Q666</f>
        <v>0</v>
      </c>
      <c r="R649" s="31">
        <f t="shared" si="1797"/>
        <v>255202.20000000001</v>
      </c>
      <c r="S649" s="31">
        <f t="shared" si="1798"/>
        <v>275174</v>
      </c>
      <c r="T649" s="31">
        <f t="shared" si="1799"/>
        <v>275174</v>
      </c>
      <c r="U649" s="31">
        <f>U650+U653+U656+U659+U666</f>
        <v>0</v>
      </c>
      <c r="V649" s="31">
        <f>V650+V653+V656+V659+V666</f>
        <v>0</v>
      </c>
      <c r="W649" s="31">
        <f>W650+W653+W656+W659+W666</f>
        <v>0</v>
      </c>
      <c r="X649" s="31">
        <f t="shared" si="1800"/>
        <v>255202.20000000001</v>
      </c>
      <c r="Y649" s="31">
        <f t="shared" si="1801"/>
        <v>275174</v>
      </c>
      <c r="Z649" s="31">
        <f t="shared" si="1802"/>
        <v>275174</v>
      </c>
      <c r="AA649" s="31">
        <f>AA650+AA653+AA656+AA659+AA666</f>
        <v>0</v>
      </c>
      <c r="AB649" s="31">
        <f>AB650+AB653+AB656+AB659+AB666</f>
        <v>0</v>
      </c>
      <c r="AC649" s="31">
        <f>AC650+AC653+AC656+AC659+AC666</f>
        <v>0</v>
      </c>
      <c r="AD649" s="31">
        <f t="shared" si="1803"/>
        <v>255202.20000000001</v>
      </c>
      <c r="AE649" s="31">
        <f t="shared" si="1804"/>
        <v>275174</v>
      </c>
      <c r="AF649" s="31">
        <f t="shared" si="1805"/>
        <v>275174</v>
      </c>
      <c r="AG649" s="31">
        <f>AG650+AG653+AG656+AG659+AG666</f>
        <v>0</v>
      </c>
      <c r="AH649" s="31">
        <f>AH650+AH653+AH656+AH659+AH666</f>
        <v>0</v>
      </c>
      <c r="AI649" s="31">
        <f>AI650+AI653+AI656+AI659+AI666</f>
        <v>0</v>
      </c>
      <c r="AJ649" s="31">
        <f t="shared" si="1806"/>
        <v>255202.20000000001</v>
      </c>
      <c r="AK649" s="31">
        <f t="shared" si="1807"/>
        <v>275174</v>
      </c>
      <c r="AL649" s="31">
        <f t="shared" si="1808"/>
        <v>275174</v>
      </c>
      <c r="AM649" s="31">
        <f>AM650+AM653+AM656+AM659+AM666</f>
        <v>0</v>
      </c>
      <c r="AN649" s="31">
        <f>AN650+AN653+AN656+AN659+AN666</f>
        <v>0</v>
      </c>
      <c r="AO649" s="31">
        <f>AO650+AO653+AO656+AO659+AO666</f>
        <v>0</v>
      </c>
      <c r="AP649" s="31">
        <f t="shared" si="1809"/>
        <v>255202.20000000001</v>
      </c>
      <c r="AQ649" s="31">
        <f t="shared" si="1810"/>
        <v>275174</v>
      </c>
      <c r="AR649" s="31">
        <f t="shared" si="1811"/>
        <v>275174</v>
      </c>
      <c r="AS649" s="31">
        <f>AS650+AS653+AS656+AS659+AS666</f>
        <v>0</v>
      </c>
      <c r="AT649" s="31">
        <f>AT650+AT653+AT656+AT659+AT666</f>
        <v>0</v>
      </c>
      <c r="AU649" s="31">
        <f>AU650+AU653+AU656+AU659+AU666</f>
        <v>0</v>
      </c>
      <c r="AV649" s="31">
        <f t="shared" si="1812"/>
        <v>255202.20000000001</v>
      </c>
      <c r="AW649" s="31">
        <f t="shared" si="1813"/>
        <v>275174</v>
      </c>
      <c r="AX649" s="31">
        <f t="shared" si="1814"/>
        <v>275174</v>
      </c>
      <c r="AY649" s="31">
        <f>AY650+AY653+AY656+AY659+AY666</f>
        <v>0</v>
      </c>
      <c r="AZ649" s="31">
        <f>AZ650+AZ653+AZ656+AZ659+AZ666</f>
        <v>0</v>
      </c>
      <c r="BA649" s="31">
        <f>BA650+BA653+BA656+BA659+BA666</f>
        <v>0</v>
      </c>
      <c r="BB649" s="31">
        <f t="shared" si="1815"/>
        <v>255202.20000000001</v>
      </c>
      <c r="BC649" s="31">
        <f t="shared" si="1816"/>
        <v>275174</v>
      </c>
      <c r="BD649" s="31">
        <f t="shared" si="1817"/>
        <v>275174</v>
      </c>
      <c r="BE649" s="31">
        <f>BE650+BE653+BE656+BE659+BE666</f>
        <v>0</v>
      </c>
      <c r="BF649" s="31">
        <f>BF650+BF653+BF656+BF659+BF666</f>
        <v>0</v>
      </c>
      <c r="BG649" s="31">
        <f>BG650+BG653+BG656+BG659+BG666</f>
        <v>0</v>
      </c>
      <c r="BH649" s="31">
        <f t="shared" si="1818"/>
        <v>255202.20000000001</v>
      </c>
      <c r="BI649" s="31">
        <f t="shared" si="1819"/>
        <v>275174</v>
      </c>
      <c r="BJ649" s="31">
        <f t="shared" si="1820"/>
        <v>275174</v>
      </c>
      <c r="BK649" s="31">
        <f>BK650+BK653+BK656+BK659+BK666</f>
        <v>0</v>
      </c>
      <c r="BL649" s="31">
        <f>BL650+BL653+BL656+BL659+BL666</f>
        <v>0</v>
      </c>
      <c r="BM649" s="31">
        <f>BM650+BM653+BM656+BM659+BM666</f>
        <v>0</v>
      </c>
      <c r="BN649" s="31">
        <f t="shared" si="1821"/>
        <v>255202.20000000001</v>
      </c>
      <c r="BO649" s="31">
        <f t="shared" si="1822"/>
        <v>275174</v>
      </c>
      <c r="BP649" s="31">
        <f t="shared" si="1823"/>
        <v>275174</v>
      </c>
      <c r="BQ649" s="31">
        <f>BQ650+BQ653+BQ656+BQ659+BQ666</f>
        <v>0</v>
      </c>
      <c r="BR649" s="31">
        <f>BR650+BR653+BR656+BR659+BR666</f>
        <v>0</v>
      </c>
      <c r="BS649" s="31">
        <f t="shared" si="1824"/>
        <v>255202.20000000001</v>
      </c>
      <c r="BT649" s="31">
        <f t="shared" si="1825"/>
        <v>275174</v>
      </c>
      <c r="BU649" s="31">
        <f t="shared" si="1826"/>
        <v>275174</v>
      </c>
      <c r="BV649" s="31">
        <f>BV650+BV653+BV656+BV659+BV666</f>
        <v>0</v>
      </c>
      <c r="BW649" s="31">
        <f>BW650+BW653+BW656+BW659+BW666</f>
        <v>0</v>
      </c>
      <c r="BX649" s="31">
        <f t="shared" si="1827"/>
        <v>255202.20000000001</v>
      </c>
      <c r="BY649" s="31">
        <f t="shared" si="1828"/>
        <v>275174</v>
      </c>
      <c r="BZ649" s="31">
        <f t="shared" si="1829"/>
        <v>275174</v>
      </c>
      <c r="CA649" s="31">
        <f>CA650+CA653+CA656+CA659+CA666</f>
        <v>0</v>
      </c>
      <c r="CB649" s="31">
        <f>CB650+CB653+CB656+CB659+CB666</f>
        <v>0</v>
      </c>
      <c r="CC649" s="31">
        <f>CC650+CC653+CC656+CC659+CC666</f>
        <v>0</v>
      </c>
      <c r="CD649" s="31">
        <f t="shared" si="1913"/>
        <v>255202.20000000001</v>
      </c>
      <c r="CE649" s="31">
        <f t="shared" si="1914"/>
        <v>275174</v>
      </c>
      <c r="CF649" s="31">
        <f t="shared" si="1915"/>
        <v>275174</v>
      </c>
      <c r="CG649" s="31">
        <f>CG650+CG653+CG656+CG659+CG666</f>
        <v>0</v>
      </c>
      <c r="CH649" s="24"/>
      <c r="CI649" s="40"/>
      <c r="CO649" s="1" t="s">
        <v>31</v>
      </c>
    </row>
    <row r="650" ht="71.599999999999994">
      <c r="A650" s="16" t="s">
        <v>411</v>
      </c>
      <c r="B650" s="17">
        <v>100</v>
      </c>
      <c r="C650" s="16"/>
      <c r="D650" s="16"/>
      <c r="E650" s="39" t="s">
        <v>131</v>
      </c>
      <c r="F650" s="31">
        <f t="shared" ref="F650:F657" si="1998">F651</f>
        <v>5569.8000000000002</v>
      </c>
      <c r="G650" s="31">
        <f t="shared" ref="G650:G657" si="1999">G651</f>
        <v>5772</v>
      </c>
      <c r="H650" s="31">
        <f t="shared" ref="H650:H657" si="2000">H651</f>
        <v>5772</v>
      </c>
      <c r="I650" s="31">
        <f t="shared" ref="I650:I657" si="2001">I651</f>
        <v>0</v>
      </c>
      <c r="J650" s="31">
        <f t="shared" ref="J650:J657" si="2002">J651</f>
        <v>0</v>
      </c>
      <c r="K650" s="31">
        <f t="shared" ref="K650:K657" si="2003">K651</f>
        <v>0</v>
      </c>
      <c r="L650" s="31">
        <f t="shared" si="1794"/>
        <v>5569.8000000000002</v>
      </c>
      <c r="M650" s="31">
        <f t="shared" si="1795"/>
        <v>5772</v>
      </c>
      <c r="N650" s="31">
        <f t="shared" si="1796"/>
        <v>5772</v>
      </c>
      <c r="O650" s="31">
        <f t="shared" ref="O650:O657" si="2004">O651</f>
        <v>0</v>
      </c>
      <c r="P650" s="31">
        <f t="shared" ref="P650:P657" si="2005">P651</f>
        <v>0</v>
      </c>
      <c r="Q650" s="31">
        <f t="shared" ref="Q650:Q657" si="2006">Q651</f>
        <v>0</v>
      </c>
      <c r="R650" s="31">
        <f t="shared" si="1797"/>
        <v>5569.8000000000002</v>
      </c>
      <c r="S650" s="31">
        <f t="shared" si="1798"/>
        <v>5772</v>
      </c>
      <c r="T650" s="31">
        <f t="shared" si="1799"/>
        <v>5772</v>
      </c>
      <c r="U650" s="31">
        <f t="shared" ref="U650:U657" si="2007">U651</f>
        <v>0</v>
      </c>
      <c r="V650" s="31">
        <f t="shared" ref="V650:V657" si="2008">V651</f>
        <v>0</v>
      </c>
      <c r="W650" s="31">
        <f t="shared" ref="W650:W657" si="2009">W651</f>
        <v>0</v>
      </c>
      <c r="X650" s="31">
        <f t="shared" si="1800"/>
        <v>5569.8000000000002</v>
      </c>
      <c r="Y650" s="31">
        <f t="shared" si="1801"/>
        <v>5772</v>
      </c>
      <c r="Z650" s="31">
        <f t="shared" si="1802"/>
        <v>5772</v>
      </c>
      <c r="AA650" s="31">
        <f t="shared" ref="AA650:AA657" si="2010">AA651</f>
        <v>0</v>
      </c>
      <c r="AB650" s="31">
        <f t="shared" ref="AB650:AB657" si="2011">AB651</f>
        <v>0</v>
      </c>
      <c r="AC650" s="31">
        <f t="shared" ref="AC650:AC657" si="2012">AC651</f>
        <v>0</v>
      </c>
      <c r="AD650" s="31">
        <f t="shared" si="1803"/>
        <v>5569.8000000000002</v>
      </c>
      <c r="AE650" s="31">
        <f t="shared" si="1804"/>
        <v>5772</v>
      </c>
      <c r="AF650" s="31">
        <f t="shared" si="1805"/>
        <v>5772</v>
      </c>
      <c r="AG650" s="31">
        <f t="shared" ref="AG650:AG657" si="2013">AG651</f>
        <v>0</v>
      </c>
      <c r="AH650" s="31">
        <f t="shared" ref="AH650:AH657" si="2014">AH651</f>
        <v>0</v>
      </c>
      <c r="AI650" s="31">
        <f t="shared" ref="AI650:AI657" si="2015">AI651</f>
        <v>0</v>
      </c>
      <c r="AJ650" s="31">
        <f t="shared" si="1806"/>
        <v>5569.8000000000002</v>
      </c>
      <c r="AK650" s="31">
        <f t="shared" si="1807"/>
        <v>5772</v>
      </c>
      <c r="AL650" s="31">
        <f t="shared" si="1808"/>
        <v>5772</v>
      </c>
      <c r="AM650" s="31">
        <f t="shared" ref="AM650:AM657" si="2016">AM651</f>
        <v>0</v>
      </c>
      <c r="AN650" s="31">
        <f t="shared" ref="AN650:AN657" si="2017">AN651</f>
        <v>0</v>
      </c>
      <c r="AO650" s="31">
        <f t="shared" ref="AO650:AO657" si="2018">AO651</f>
        <v>0</v>
      </c>
      <c r="AP650" s="31">
        <f t="shared" si="1809"/>
        <v>5569.8000000000002</v>
      </c>
      <c r="AQ650" s="31">
        <f t="shared" si="1810"/>
        <v>5772</v>
      </c>
      <c r="AR650" s="31">
        <f t="shared" si="1811"/>
        <v>5772</v>
      </c>
      <c r="AS650" s="31">
        <f t="shared" ref="AS650:AS657" si="2019">AS651</f>
        <v>0</v>
      </c>
      <c r="AT650" s="31">
        <f t="shared" ref="AT650:AT657" si="2020">AT651</f>
        <v>0</v>
      </c>
      <c r="AU650" s="31">
        <f t="shared" ref="AU650:AU657" si="2021">AU651</f>
        <v>0</v>
      </c>
      <c r="AV650" s="31">
        <f t="shared" si="1812"/>
        <v>5569.8000000000002</v>
      </c>
      <c r="AW650" s="31">
        <f t="shared" si="1813"/>
        <v>5772</v>
      </c>
      <c r="AX650" s="31">
        <f t="shared" si="1814"/>
        <v>5772</v>
      </c>
      <c r="AY650" s="31">
        <f t="shared" ref="AY650:AY657" si="2022">AY651</f>
        <v>0</v>
      </c>
      <c r="AZ650" s="31">
        <f t="shared" ref="AZ650:AZ657" si="2023">AZ651</f>
        <v>0</v>
      </c>
      <c r="BA650" s="31">
        <f t="shared" ref="BA650:BA657" si="2024">BA651</f>
        <v>0</v>
      </c>
      <c r="BB650" s="31">
        <f t="shared" si="1815"/>
        <v>5569.8000000000002</v>
      </c>
      <c r="BC650" s="31">
        <f t="shared" si="1816"/>
        <v>5772</v>
      </c>
      <c r="BD650" s="31">
        <f t="shared" si="1817"/>
        <v>5772</v>
      </c>
      <c r="BE650" s="31">
        <f t="shared" ref="BE650:BE657" si="2025">BE651</f>
        <v>0</v>
      </c>
      <c r="BF650" s="31">
        <f t="shared" ref="BF650:BF657" si="2026">BF651</f>
        <v>0</v>
      </c>
      <c r="BG650" s="31">
        <f t="shared" ref="BG650:BG657" si="2027">BG651</f>
        <v>0</v>
      </c>
      <c r="BH650" s="31">
        <f t="shared" si="1818"/>
        <v>5569.8000000000002</v>
      </c>
      <c r="BI650" s="31">
        <f t="shared" si="1819"/>
        <v>5772</v>
      </c>
      <c r="BJ650" s="31">
        <f t="shared" si="1820"/>
        <v>5772</v>
      </c>
      <c r="BK650" s="31">
        <f t="shared" ref="BK650:BK657" si="2028">BK651</f>
        <v>0</v>
      </c>
      <c r="BL650" s="31">
        <f t="shared" ref="BL650:BL657" si="2029">BL651</f>
        <v>0</v>
      </c>
      <c r="BM650" s="31">
        <f t="shared" ref="BM650:BM657" si="2030">BM651</f>
        <v>0</v>
      </c>
      <c r="BN650" s="31">
        <f t="shared" si="1821"/>
        <v>5569.8000000000002</v>
      </c>
      <c r="BO650" s="31">
        <f t="shared" si="1822"/>
        <v>5772</v>
      </c>
      <c r="BP650" s="31">
        <f t="shared" si="1823"/>
        <v>5772</v>
      </c>
      <c r="BQ650" s="31">
        <f t="shared" ref="BQ650:BQ657" si="2031">BQ651</f>
        <v>0</v>
      </c>
      <c r="BR650" s="31">
        <f t="shared" ref="BR650:BR657" si="2032">BR651</f>
        <v>0</v>
      </c>
      <c r="BS650" s="31">
        <f t="shared" si="1824"/>
        <v>5569.8000000000002</v>
      </c>
      <c r="BT650" s="31">
        <f t="shared" si="1825"/>
        <v>5772</v>
      </c>
      <c r="BU650" s="31">
        <f t="shared" si="1826"/>
        <v>5772</v>
      </c>
      <c r="BV650" s="31">
        <f t="shared" ref="BV650:BV657" si="2033">BV651</f>
        <v>0</v>
      </c>
      <c r="BW650" s="31">
        <f t="shared" ref="BW650:BW657" si="2034">BW651</f>
        <v>0</v>
      </c>
      <c r="BX650" s="31">
        <f t="shared" si="1827"/>
        <v>5569.8000000000002</v>
      </c>
      <c r="BY650" s="31">
        <f t="shared" si="1828"/>
        <v>5772</v>
      </c>
      <c r="BZ650" s="31">
        <f t="shared" si="1829"/>
        <v>5772</v>
      </c>
      <c r="CA650" s="31">
        <f t="shared" ref="CA650:CA657" si="2035">CA651</f>
        <v>0</v>
      </c>
      <c r="CB650" s="31">
        <f t="shared" ref="CB650:CB657" si="2036">CB651</f>
        <v>0</v>
      </c>
      <c r="CC650" s="31">
        <f t="shared" ref="CC650:CC657" si="2037">CC651</f>
        <v>0</v>
      </c>
      <c r="CD650" s="31">
        <f t="shared" si="1913"/>
        <v>5569.8000000000002</v>
      </c>
      <c r="CE650" s="31">
        <f t="shared" si="1914"/>
        <v>5772</v>
      </c>
      <c r="CF650" s="31">
        <f t="shared" si="1915"/>
        <v>5772</v>
      </c>
      <c r="CG650" s="31">
        <f t="shared" ref="CG650:CG657" si="2038">CG651</f>
        <v>0</v>
      </c>
      <c r="CH650" s="24"/>
      <c r="CI650" s="40"/>
      <c r="CM650" s="1" t="s">
        <v>29</v>
      </c>
    </row>
    <row r="651" ht="29.850000000000001">
      <c r="A651" s="16" t="s">
        <v>411</v>
      </c>
      <c r="B651" s="17">
        <v>120</v>
      </c>
      <c r="C651" s="16"/>
      <c r="D651" s="16"/>
      <c r="E651" s="39" t="s">
        <v>394</v>
      </c>
      <c r="F651" s="31">
        <f t="shared" si="1998"/>
        <v>5569.8000000000002</v>
      </c>
      <c r="G651" s="31">
        <f t="shared" si="1999"/>
        <v>5772</v>
      </c>
      <c r="H651" s="31">
        <f t="shared" si="2000"/>
        <v>5772</v>
      </c>
      <c r="I651" s="31">
        <f t="shared" si="2001"/>
        <v>0</v>
      </c>
      <c r="J651" s="31">
        <f t="shared" si="2002"/>
        <v>0</v>
      </c>
      <c r="K651" s="31">
        <f t="shared" si="2003"/>
        <v>0</v>
      </c>
      <c r="L651" s="31">
        <f t="shared" si="1794"/>
        <v>5569.8000000000002</v>
      </c>
      <c r="M651" s="31">
        <f t="shared" si="1795"/>
        <v>5772</v>
      </c>
      <c r="N651" s="31">
        <f t="shared" si="1796"/>
        <v>5772</v>
      </c>
      <c r="O651" s="31">
        <f t="shared" si="2004"/>
        <v>0</v>
      </c>
      <c r="P651" s="31">
        <f t="shared" si="2005"/>
        <v>0</v>
      </c>
      <c r="Q651" s="31">
        <f t="shared" si="2006"/>
        <v>0</v>
      </c>
      <c r="R651" s="31">
        <f t="shared" si="1797"/>
        <v>5569.8000000000002</v>
      </c>
      <c r="S651" s="31">
        <f t="shared" si="1798"/>
        <v>5772</v>
      </c>
      <c r="T651" s="31">
        <f t="shared" si="1799"/>
        <v>5772</v>
      </c>
      <c r="U651" s="31">
        <f t="shared" si="2007"/>
        <v>0</v>
      </c>
      <c r="V651" s="31">
        <f t="shared" si="2008"/>
        <v>0</v>
      </c>
      <c r="W651" s="31">
        <f t="shared" si="2009"/>
        <v>0</v>
      </c>
      <c r="X651" s="31">
        <f t="shared" si="1800"/>
        <v>5569.8000000000002</v>
      </c>
      <c r="Y651" s="31">
        <f t="shared" si="1801"/>
        <v>5772</v>
      </c>
      <c r="Z651" s="31">
        <f t="shared" si="1802"/>
        <v>5772</v>
      </c>
      <c r="AA651" s="31">
        <f t="shared" si="2010"/>
        <v>0</v>
      </c>
      <c r="AB651" s="31">
        <f t="shared" si="2011"/>
        <v>0</v>
      </c>
      <c r="AC651" s="31">
        <f t="shared" si="2012"/>
        <v>0</v>
      </c>
      <c r="AD651" s="31">
        <f t="shared" si="1803"/>
        <v>5569.8000000000002</v>
      </c>
      <c r="AE651" s="31">
        <f t="shared" si="1804"/>
        <v>5772</v>
      </c>
      <c r="AF651" s="31">
        <f t="shared" si="1805"/>
        <v>5772</v>
      </c>
      <c r="AG651" s="31">
        <f t="shared" si="2013"/>
        <v>0</v>
      </c>
      <c r="AH651" s="31">
        <f t="shared" si="2014"/>
        <v>0</v>
      </c>
      <c r="AI651" s="31">
        <f t="shared" si="2015"/>
        <v>0</v>
      </c>
      <c r="AJ651" s="31">
        <f t="shared" si="1806"/>
        <v>5569.8000000000002</v>
      </c>
      <c r="AK651" s="31">
        <f t="shared" si="1807"/>
        <v>5772</v>
      </c>
      <c r="AL651" s="31">
        <f t="shared" si="1808"/>
        <v>5772</v>
      </c>
      <c r="AM651" s="31">
        <f t="shared" si="2016"/>
        <v>0</v>
      </c>
      <c r="AN651" s="31">
        <f t="shared" si="2017"/>
        <v>0</v>
      </c>
      <c r="AO651" s="31">
        <f t="shared" si="2018"/>
        <v>0</v>
      </c>
      <c r="AP651" s="31">
        <f t="shared" si="1809"/>
        <v>5569.8000000000002</v>
      </c>
      <c r="AQ651" s="31">
        <f t="shared" si="1810"/>
        <v>5772</v>
      </c>
      <c r="AR651" s="31">
        <f t="shared" si="1811"/>
        <v>5772</v>
      </c>
      <c r="AS651" s="31">
        <f t="shared" si="2019"/>
        <v>0</v>
      </c>
      <c r="AT651" s="31">
        <f t="shared" si="2020"/>
        <v>0</v>
      </c>
      <c r="AU651" s="31">
        <f t="shared" si="2021"/>
        <v>0</v>
      </c>
      <c r="AV651" s="31">
        <f t="shared" si="1812"/>
        <v>5569.8000000000002</v>
      </c>
      <c r="AW651" s="31">
        <f t="shared" si="1813"/>
        <v>5772</v>
      </c>
      <c r="AX651" s="31">
        <f t="shared" si="1814"/>
        <v>5772</v>
      </c>
      <c r="AY651" s="31">
        <f t="shared" si="2022"/>
        <v>0</v>
      </c>
      <c r="AZ651" s="31">
        <f t="shared" si="2023"/>
        <v>0</v>
      </c>
      <c r="BA651" s="31">
        <f t="shared" si="2024"/>
        <v>0</v>
      </c>
      <c r="BB651" s="31">
        <f t="shared" si="1815"/>
        <v>5569.8000000000002</v>
      </c>
      <c r="BC651" s="31">
        <f t="shared" si="1816"/>
        <v>5772</v>
      </c>
      <c r="BD651" s="31">
        <f t="shared" si="1817"/>
        <v>5772</v>
      </c>
      <c r="BE651" s="31">
        <f t="shared" si="2025"/>
        <v>0</v>
      </c>
      <c r="BF651" s="31">
        <f t="shared" si="2026"/>
        <v>0</v>
      </c>
      <c r="BG651" s="31">
        <f t="shared" si="2027"/>
        <v>0</v>
      </c>
      <c r="BH651" s="31">
        <f t="shared" si="1818"/>
        <v>5569.8000000000002</v>
      </c>
      <c r="BI651" s="31">
        <f t="shared" si="1819"/>
        <v>5772</v>
      </c>
      <c r="BJ651" s="31">
        <f t="shared" si="1820"/>
        <v>5772</v>
      </c>
      <c r="BK651" s="31">
        <f t="shared" si="2028"/>
        <v>0</v>
      </c>
      <c r="BL651" s="31">
        <f t="shared" si="2029"/>
        <v>0</v>
      </c>
      <c r="BM651" s="31">
        <f t="shared" si="2030"/>
        <v>0</v>
      </c>
      <c r="BN651" s="31">
        <f t="shared" si="1821"/>
        <v>5569.8000000000002</v>
      </c>
      <c r="BO651" s="31">
        <f t="shared" si="1822"/>
        <v>5772</v>
      </c>
      <c r="BP651" s="31">
        <f t="shared" si="1823"/>
        <v>5772</v>
      </c>
      <c r="BQ651" s="31">
        <f t="shared" si="2031"/>
        <v>0</v>
      </c>
      <c r="BR651" s="31">
        <f t="shared" si="2032"/>
        <v>0</v>
      </c>
      <c r="BS651" s="31">
        <f t="shared" si="1824"/>
        <v>5569.8000000000002</v>
      </c>
      <c r="BT651" s="31">
        <f t="shared" si="1825"/>
        <v>5772</v>
      </c>
      <c r="BU651" s="31">
        <f t="shared" si="1826"/>
        <v>5772</v>
      </c>
      <c r="BV651" s="31">
        <f t="shared" si="2033"/>
        <v>0</v>
      </c>
      <c r="BW651" s="31">
        <f t="shared" si="2034"/>
        <v>0</v>
      </c>
      <c r="BX651" s="31">
        <f t="shared" si="1827"/>
        <v>5569.8000000000002</v>
      </c>
      <c r="BY651" s="31">
        <f t="shared" si="1828"/>
        <v>5772</v>
      </c>
      <c r="BZ651" s="31">
        <f t="shared" si="1829"/>
        <v>5772</v>
      </c>
      <c r="CA651" s="31">
        <f t="shared" si="2035"/>
        <v>0</v>
      </c>
      <c r="CB651" s="31">
        <f t="shared" si="2036"/>
        <v>0</v>
      </c>
      <c r="CC651" s="31">
        <f t="shared" si="2037"/>
        <v>0</v>
      </c>
      <c r="CD651" s="31">
        <f t="shared" si="1913"/>
        <v>5569.8000000000002</v>
      </c>
      <c r="CE651" s="31">
        <f t="shared" si="1914"/>
        <v>5772</v>
      </c>
      <c r="CF651" s="31">
        <f t="shared" si="1915"/>
        <v>5772</v>
      </c>
      <c r="CG651" s="31">
        <f t="shared" si="2038"/>
        <v>0</v>
      </c>
      <c r="CH651" s="24"/>
      <c r="CI651" s="40"/>
      <c r="CN651" s="1" t="s">
        <v>30</v>
      </c>
    </row>
    <row r="652" ht="15.9">
      <c r="A652" s="16" t="s">
        <v>411</v>
      </c>
      <c r="B652" s="17">
        <v>120</v>
      </c>
      <c r="C652" s="16" t="s">
        <v>134</v>
      </c>
      <c r="D652" s="16" t="s">
        <v>354</v>
      </c>
      <c r="E652" s="39" t="s">
        <v>355</v>
      </c>
      <c r="F652" s="31">
        <v>5569.8000000000002</v>
      </c>
      <c r="G652" s="31">
        <v>5772</v>
      </c>
      <c r="H652" s="31">
        <v>5772</v>
      </c>
      <c r="I652" s="31"/>
      <c r="J652" s="31"/>
      <c r="K652" s="31"/>
      <c r="L652" s="31">
        <f t="shared" si="1794"/>
        <v>5569.8000000000002</v>
      </c>
      <c r="M652" s="31">
        <f t="shared" si="1795"/>
        <v>5772</v>
      </c>
      <c r="N652" s="31">
        <f t="shared" si="1796"/>
        <v>5772</v>
      </c>
      <c r="O652" s="31"/>
      <c r="P652" s="31"/>
      <c r="Q652" s="31"/>
      <c r="R652" s="31">
        <f t="shared" si="1797"/>
        <v>5569.8000000000002</v>
      </c>
      <c r="S652" s="31">
        <f t="shared" si="1798"/>
        <v>5772</v>
      </c>
      <c r="T652" s="31">
        <f t="shared" si="1799"/>
        <v>5772</v>
      </c>
      <c r="U652" s="31"/>
      <c r="V652" s="31"/>
      <c r="W652" s="31"/>
      <c r="X652" s="31">
        <f t="shared" si="1800"/>
        <v>5569.8000000000002</v>
      </c>
      <c r="Y652" s="31">
        <f t="shared" si="1801"/>
        <v>5772</v>
      </c>
      <c r="Z652" s="31">
        <f t="shared" si="1802"/>
        <v>5772</v>
      </c>
      <c r="AA652" s="31"/>
      <c r="AB652" s="31"/>
      <c r="AC652" s="31"/>
      <c r="AD652" s="31">
        <f t="shared" si="1803"/>
        <v>5569.8000000000002</v>
      </c>
      <c r="AE652" s="31">
        <f t="shared" si="1804"/>
        <v>5772</v>
      </c>
      <c r="AF652" s="31">
        <f t="shared" si="1805"/>
        <v>5772</v>
      </c>
      <c r="AG652" s="31"/>
      <c r="AH652" s="31"/>
      <c r="AI652" s="31"/>
      <c r="AJ652" s="31">
        <f t="shared" si="1806"/>
        <v>5569.8000000000002</v>
      </c>
      <c r="AK652" s="31">
        <f t="shared" si="1807"/>
        <v>5772</v>
      </c>
      <c r="AL652" s="31">
        <f t="shared" si="1808"/>
        <v>5772</v>
      </c>
      <c r="AM652" s="31"/>
      <c r="AN652" s="31"/>
      <c r="AO652" s="31"/>
      <c r="AP652" s="31">
        <f t="shared" si="1809"/>
        <v>5569.8000000000002</v>
      </c>
      <c r="AQ652" s="31">
        <f t="shared" si="1810"/>
        <v>5772</v>
      </c>
      <c r="AR652" s="31">
        <f t="shared" si="1811"/>
        <v>5772</v>
      </c>
      <c r="AS652" s="31"/>
      <c r="AT652" s="31"/>
      <c r="AU652" s="31"/>
      <c r="AV652" s="31">
        <f t="shared" si="1812"/>
        <v>5569.8000000000002</v>
      </c>
      <c r="AW652" s="31">
        <f t="shared" si="1813"/>
        <v>5772</v>
      </c>
      <c r="AX652" s="31">
        <f t="shared" si="1814"/>
        <v>5772</v>
      </c>
      <c r="AY652" s="31"/>
      <c r="AZ652" s="31"/>
      <c r="BA652" s="31"/>
      <c r="BB652" s="31">
        <f t="shared" si="1815"/>
        <v>5569.8000000000002</v>
      </c>
      <c r="BC652" s="31">
        <f t="shared" si="1816"/>
        <v>5772</v>
      </c>
      <c r="BD652" s="31">
        <f t="shared" si="1817"/>
        <v>5772</v>
      </c>
      <c r="BE652" s="31"/>
      <c r="BF652" s="31"/>
      <c r="BG652" s="31"/>
      <c r="BH652" s="31">
        <f t="shared" si="1818"/>
        <v>5569.8000000000002</v>
      </c>
      <c r="BI652" s="31">
        <f t="shared" si="1819"/>
        <v>5772</v>
      </c>
      <c r="BJ652" s="31">
        <f t="shared" si="1820"/>
        <v>5772</v>
      </c>
      <c r="BK652" s="31"/>
      <c r="BL652" s="31"/>
      <c r="BM652" s="31"/>
      <c r="BN652" s="31">
        <f t="shared" si="1821"/>
        <v>5569.8000000000002</v>
      </c>
      <c r="BO652" s="31">
        <f t="shared" si="1822"/>
        <v>5772</v>
      </c>
      <c r="BP652" s="31">
        <f t="shared" si="1823"/>
        <v>5772</v>
      </c>
      <c r="BQ652" s="31"/>
      <c r="BR652" s="31"/>
      <c r="BS652" s="31">
        <f t="shared" si="1824"/>
        <v>5569.8000000000002</v>
      </c>
      <c r="BT652" s="31">
        <f t="shared" si="1825"/>
        <v>5772</v>
      </c>
      <c r="BU652" s="31">
        <f t="shared" si="1826"/>
        <v>5772</v>
      </c>
      <c r="BV652" s="31"/>
      <c r="BW652" s="31"/>
      <c r="BX652" s="31">
        <f t="shared" si="1827"/>
        <v>5569.8000000000002</v>
      </c>
      <c r="BY652" s="31">
        <f t="shared" si="1828"/>
        <v>5772</v>
      </c>
      <c r="BZ652" s="31">
        <f t="shared" si="1829"/>
        <v>5772</v>
      </c>
      <c r="CA652" s="31"/>
      <c r="CB652" s="31"/>
      <c r="CC652" s="31"/>
      <c r="CD652" s="31">
        <f t="shared" si="1913"/>
        <v>5569.8000000000002</v>
      </c>
      <c r="CE652" s="31">
        <f t="shared" si="1914"/>
        <v>5772</v>
      </c>
      <c r="CF652" s="31">
        <f t="shared" si="1915"/>
        <v>5772</v>
      </c>
      <c r="CG652" s="31"/>
      <c r="CH652" s="24"/>
      <c r="CI652" s="40"/>
    </row>
    <row r="653" ht="29.850000000000001">
      <c r="A653" s="16" t="s">
        <v>411</v>
      </c>
      <c r="B653" s="17">
        <v>200</v>
      </c>
      <c r="C653" s="16"/>
      <c r="D653" s="16"/>
      <c r="E653" s="39" t="s">
        <v>40</v>
      </c>
      <c r="F653" s="31">
        <f t="shared" si="1998"/>
        <v>1862.9000000000001</v>
      </c>
      <c r="G653" s="31">
        <f t="shared" si="1999"/>
        <v>2240.5999999999999</v>
      </c>
      <c r="H653" s="31">
        <f t="shared" si="2000"/>
        <v>2240.5999999999999</v>
      </c>
      <c r="I653" s="31">
        <f t="shared" si="2001"/>
        <v>0</v>
      </c>
      <c r="J653" s="31">
        <f t="shared" si="2002"/>
        <v>0</v>
      </c>
      <c r="K653" s="31">
        <f t="shared" si="2003"/>
        <v>0</v>
      </c>
      <c r="L653" s="31">
        <f t="shared" ref="L653:L716" si="2039">F653+I653</f>
        <v>1862.9000000000001</v>
      </c>
      <c r="M653" s="31">
        <f t="shared" ref="M653:M716" si="2040">G653+J653</f>
        <v>2240.5999999999999</v>
      </c>
      <c r="N653" s="31">
        <f t="shared" ref="N653:N716" si="2041">H653+K653</f>
        <v>2240.5999999999999</v>
      </c>
      <c r="O653" s="31">
        <f t="shared" si="2004"/>
        <v>0</v>
      </c>
      <c r="P653" s="31">
        <f t="shared" si="2005"/>
        <v>0</v>
      </c>
      <c r="Q653" s="31">
        <f t="shared" si="2006"/>
        <v>0</v>
      </c>
      <c r="R653" s="31">
        <f t="shared" ref="R653:R716" si="2042">L653+O653</f>
        <v>1862.9000000000001</v>
      </c>
      <c r="S653" s="31">
        <f t="shared" ref="S653:S716" si="2043">M653+P653</f>
        <v>2240.5999999999999</v>
      </c>
      <c r="T653" s="31">
        <f t="shared" ref="T653:T716" si="2044">N653+Q653</f>
        <v>2240.5999999999999</v>
      </c>
      <c r="U653" s="31">
        <f t="shared" si="2007"/>
        <v>0</v>
      </c>
      <c r="V653" s="31">
        <f t="shared" si="2008"/>
        <v>0</v>
      </c>
      <c r="W653" s="31">
        <f t="shared" si="2009"/>
        <v>0</v>
      </c>
      <c r="X653" s="31">
        <f t="shared" ref="X653:X716" si="2045">R653+U653</f>
        <v>1862.9000000000001</v>
      </c>
      <c r="Y653" s="31">
        <f t="shared" ref="Y653:Y716" si="2046">S653+V653</f>
        <v>2240.5999999999999</v>
      </c>
      <c r="Z653" s="31">
        <f t="shared" ref="Z653:Z716" si="2047">T653+W653</f>
        <v>2240.5999999999999</v>
      </c>
      <c r="AA653" s="31">
        <f t="shared" si="2010"/>
        <v>0</v>
      </c>
      <c r="AB653" s="31">
        <f t="shared" si="2011"/>
        <v>0</v>
      </c>
      <c r="AC653" s="31">
        <f t="shared" si="2012"/>
        <v>0</v>
      </c>
      <c r="AD653" s="31">
        <f t="shared" ref="AD653:AD716" si="2048">X653+AA653</f>
        <v>1862.9000000000001</v>
      </c>
      <c r="AE653" s="31">
        <f t="shared" ref="AE653:AE716" si="2049">Y653+AB653</f>
        <v>2240.5999999999999</v>
      </c>
      <c r="AF653" s="31">
        <f t="shared" ref="AF653:AF716" si="2050">Z653+AC653</f>
        <v>2240.5999999999999</v>
      </c>
      <c r="AG653" s="31">
        <f t="shared" si="2013"/>
        <v>0</v>
      </c>
      <c r="AH653" s="31">
        <f t="shared" si="2014"/>
        <v>0</v>
      </c>
      <c r="AI653" s="31">
        <f t="shared" si="2015"/>
        <v>0</v>
      </c>
      <c r="AJ653" s="31">
        <f t="shared" ref="AJ653:AJ716" si="2051">AD653+AG653</f>
        <v>1862.9000000000001</v>
      </c>
      <c r="AK653" s="31">
        <f t="shared" ref="AK653:AK716" si="2052">AE653+AH653</f>
        <v>2240.5999999999999</v>
      </c>
      <c r="AL653" s="31">
        <f t="shared" ref="AL653:AL716" si="2053">AF653+AI653</f>
        <v>2240.5999999999999</v>
      </c>
      <c r="AM653" s="31">
        <f t="shared" si="2016"/>
        <v>0</v>
      </c>
      <c r="AN653" s="31">
        <f t="shared" si="2017"/>
        <v>0</v>
      </c>
      <c r="AO653" s="31">
        <f t="shared" si="2018"/>
        <v>0</v>
      </c>
      <c r="AP653" s="31">
        <f t="shared" ref="AP653:AP716" si="2054">AJ653+AM653</f>
        <v>1862.9000000000001</v>
      </c>
      <c r="AQ653" s="31">
        <f t="shared" ref="AQ653:AQ716" si="2055">AK653+AN653</f>
        <v>2240.5999999999999</v>
      </c>
      <c r="AR653" s="31">
        <f t="shared" ref="AR653:AR716" si="2056">AL653+AO653</f>
        <v>2240.5999999999999</v>
      </c>
      <c r="AS653" s="31">
        <f t="shared" si="2019"/>
        <v>0</v>
      </c>
      <c r="AT653" s="31">
        <f t="shared" si="2020"/>
        <v>0</v>
      </c>
      <c r="AU653" s="31">
        <f t="shared" si="2021"/>
        <v>0</v>
      </c>
      <c r="AV653" s="31">
        <f t="shared" ref="AV653:AV716" si="2057">AP653+AS653</f>
        <v>1862.9000000000001</v>
      </c>
      <c r="AW653" s="31">
        <f t="shared" ref="AW653:AW716" si="2058">AQ653+AT653</f>
        <v>2240.5999999999999</v>
      </c>
      <c r="AX653" s="31">
        <f t="shared" ref="AX653:AX716" si="2059">AR653+AU653</f>
        <v>2240.5999999999999</v>
      </c>
      <c r="AY653" s="31">
        <f t="shared" si="2022"/>
        <v>0</v>
      </c>
      <c r="AZ653" s="31">
        <f t="shared" si="2023"/>
        <v>0</v>
      </c>
      <c r="BA653" s="31">
        <f t="shared" si="2024"/>
        <v>0</v>
      </c>
      <c r="BB653" s="31">
        <f t="shared" ref="BB653:BB716" si="2060">AV653+AY653</f>
        <v>1862.9000000000001</v>
      </c>
      <c r="BC653" s="31">
        <f t="shared" ref="BC653:BC716" si="2061">AW653+AZ653</f>
        <v>2240.5999999999999</v>
      </c>
      <c r="BD653" s="31">
        <f t="shared" ref="BD653:BD716" si="2062">AX653+BA653</f>
        <v>2240.5999999999999</v>
      </c>
      <c r="BE653" s="31">
        <f t="shared" si="2025"/>
        <v>0</v>
      </c>
      <c r="BF653" s="31">
        <f t="shared" si="2026"/>
        <v>0</v>
      </c>
      <c r="BG653" s="31">
        <f t="shared" si="2027"/>
        <v>0</v>
      </c>
      <c r="BH653" s="31">
        <f t="shared" ref="BH653:BH716" si="2063">BB653+BE653</f>
        <v>1862.9000000000001</v>
      </c>
      <c r="BI653" s="31">
        <f t="shared" ref="BI653:BI716" si="2064">BC653+BF653</f>
        <v>2240.5999999999999</v>
      </c>
      <c r="BJ653" s="31">
        <f t="shared" ref="BJ653:BJ716" si="2065">BD653+BG653</f>
        <v>2240.5999999999999</v>
      </c>
      <c r="BK653" s="31">
        <f t="shared" si="2028"/>
        <v>0</v>
      </c>
      <c r="BL653" s="31">
        <f t="shared" si="2029"/>
        <v>0</v>
      </c>
      <c r="BM653" s="31">
        <f t="shared" si="2030"/>
        <v>0</v>
      </c>
      <c r="BN653" s="31">
        <f t="shared" ref="BN653:BN716" si="2066">BH653+BK653</f>
        <v>1862.9000000000001</v>
      </c>
      <c r="BO653" s="31">
        <f t="shared" ref="BO653:BO716" si="2067">BI653+BL653</f>
        <v>2240.5999999999999</v>
      </c>
      <c r="BP653" s="31">
        <f t="shared" ref="BP653:BP716" si="2068">BJ653+BM653</f>
        <v>2240.5999999999999</v>
      </c>
      <c r="BQ653" s="31">
        <f t="shared" si="2031"/>
        <v>0</v>
      </c>
      <c r="BR653" s="31">
        <f t="shared" si="2032"/>
        <v>0</v>
      </c>
      <c r="BS653" s="31">
        <f t="shared" ref="BS653:BS716" si="2069">BQ653+BN653</f>
        <v>1862.9000000000001</v>
      </c>
      <c r="BT653" s="31">
        <f t="shared" ref="BT653:BT716" si="2070">BR653+BO653</f>
        <v>2240.5999999999999</v>
      </c>
      <c r="BU653" s="31">
        <f t="shared" ref="BU653:BU716" si="2071">BP653</f>
        <v>2240.5999999999999</v>
      </c>
      <c r="BV653" s="31">
        <f t="shared" si="2033"/>
        <v>0</v>
      </c>
      <c r="BW653" s="31">
        <f t="shared" si="2034"/>
        <v>0</v>
      </c>
      <c r="BX653" s="31">
        <f t="shared" ref="BX653:BX716" si="2072">BS653</f>
        <v>1862.9000000000001</v>
      </c>
      <c r="BY653" s="31">
        <f t="shared" ref="BY653:BY716" si="2073">BT653+BV653</f>
        <v>2240.5999999999999</v>
      </c>
      <c r="BZ653" s="31">
        <f t="shared" ref="BZ653:BZ716" si="2074">BU653+BW653</f>
        <v>2240.5999999999999</v>
      </c>
      <c r="CA653" s="31">
        <f t="shared" si="2035"/>
        <v>0</v>
      </c>
      <c r="CB653" s="31">
        <f t="shared" si="2036"/>
        <v>0</v>
      </c>
      <c r="CC653" s="31">
        <f t="shared" si="2037"/>
        <v>0</v>
      </c>
      <c r="CD653" s="31">
        <f t="shared" si="1913"/>
        <v>1862.9000000000001</v>
      </c>
      <c r="CE653" s="31">
        <f t="shared" si="1914"/>
        <v>2240.5999999999999</v>
      </c>
      <c r="CF653" s="31">
        <f t="shared" si="1915"/>
        <v>2240.5999999999999</v>
      </c>
      <c r="CG653" s="31">
        <f t="shared" si="2038"/>
        <v>0</v>
      </c>
      <c r="CH653" s="24"/>
      <c r="CI653" s="40"/>
      <c r="CM653" s="1" t="s">
        <v>29</v>
      </c>
    </row>
    <row r="654" ht="43.75">
      <c r="A654" s="16" t="s">
        <v>411</v>
      </c>
      <c r="B654" s="17">
        <v>240</v>
      </c>
      <c r="C654" s="16"/>
      <c r="D654" s="16"/>
      <c r="E654" s="39" t="s">
        <v>41</v>
      </c>
      <c r="F654" s="31">
        <f t="shared" si="1998"/>
        <v>1862.9000000000001</v>
      </c>
      <c r="G654" s="31">
        <f t="shared" si="1999"/>
        <v>2240.5999999999999</v>
      </c>
      <c r="H654" s="31">
        <f t="shared" si="2000"/>
        <v>2240.5999999999999</v>
      </c>
      <c r="I654" s="31">
        <f t="shared" si="2001"/>
        <v>0</v>
      </c>
      <c r="J654" s="31">
        <f t="shared" si="2002"/>
        <v>0</v>
      </c>
      <c r="K654" s="31">
        <f t="shared" si="2003"/>
        <v>0</v>
      </c>
      <c r="L654" s="31">
        <f t="shared" si="2039"/>
        <v>1862.9000000000001</v>
      </c>
      <c r="M654" s="31">
        <f t="shared" si="2040"/>
        <v>2240.5999999999999</v>
      </c>
      <c r="N654" s="31">
        <f t="shared" si="2041"/>
        <v>2240.5999999999999</v>
      </c>
      <c r="O654" s="31">
        <f t="shared" si="2004"/>
        <v>0</v>
      </c>
      <c r="P654" s="31">
        <f t="shared" si="2005"/>
        <v>0</v>
      </c>
      <c r="Q654" s="31">
        <f t="shared" si="2006"/>
        <v>0</v>
      </c>
      <c r="R654" s="31">
        <f t="shared" si="2042"/>
        <v>1862.9000000000001</v>
      </c>
      <c r="S654" s="31">
        <f t="shared" si="2043"/>
        <v>2240.5999999999999</v>
      </c>
      <c r="T654" s="31">
        <f t="shared" si="2044"/>
        <v>2240.5999999999999</v>
      </c>
      <c r="U654" s="31">
        <f t="shared" si="2007"/>
        <v>0</v>
      </c>
      <c r="V654" s="31">
        <f t="shared" si="2008"/>
        <v>0</v>
      </c>
      <c r="W654" s="31">
        <f t="shared" si="2009"/>
        <v>0</v>
      </c>
      <c r="X654" s="31">
        <f t="shared" si="2045"/>
        <v>1862.9000000000001</v>
      </c>
      <c r="Y654" s="31">
        <f t="shared" si="2046"/>
        <v>2240.5999999999999</v>
      </c>
      <c r="Z654" s="31">
        <f t="shared" si="2047"/>
        <v>2240.5999999999999</v>
      </c>
      <c r="AA654" s="31">
        <f t="shared" si="2010"/>
        <v>0</v>
      </c>
      <c r="AB654" s="31">
        <f t="shared" si="2011"/>
        <v>0</v>
      </c>
      <c r="AC654" s="31">
        <f t="shared" si="2012"/>
        <v>0</v>
      </c>
      <c r="AD654" s="31">
        <f t="shared" si="2048"/>
        <v>1862.9000000000001</v>
      </c>
      <c r="AE654" s="31">
        <f t="shared" si="2049"/>
        <v>2240.5999999999999</v>
      </c>
      <c r="AF654" s="31">
        <f t="shared" si="2050"/>
        <v>2240.5999999999999</v>
      </c>
      <c r="AG654" s="31">
        <f t="shared" si="2013"/>
        <v>0</v>
      </c>
      <c r="AH654" s="31">
        <f t="shared" si="2014"/>
        <v>0</v>
      </c>
      <c r="AI654" s="31">
        <f t="shared" si="2015"/>
        <v>0</v>
      </c>
      <c r="AJ654" s="31">
        <f t="shared" si="2051"/>
        <v>1862.9000000000001</v>
      </c>
      <c r="AK654" s="31">
        <f t="shared" si="2052"/>
        <v>2240.5999999999999</v>
      </c>
      <c r="AL654" s="31">
        <f t="shared" si="2053"/>
        <v>2240.5999999999999</v>
      </c>
      <c r="AM654" s="31">
        <f t="shared" si="2016"/>
        <v>0</v>
      </c>
      <c r="AN654" s="31">
        <f t="shared" si="2017"/>
        <v>0</v>
      </c>
      <c r="AO654" s="31">
        <f t="shared" si="2018"/>
        <v>0</v>
      </c>
      <c r="AP654" s="31">
        <f t="shared" si="2054"/>
        <v>1862.9000000000001</v>
      </c>
      <c r="AQ654" s="31">
        <f t="shared" si="2055"/>
        <v>2240.5999999999999</v>
      </c>
      <c r="AR654" s="31">
        <f t="shared" si="2056"/>
        <v>2240.5999999999999</v>
      </c>
      <c r="AS654" s="31">
        <f t="shared" si="2019"/>
        <v>0</v>
      </c>
      <c r="AT654" s="31">
        <f t="shared" si="2020"/>
        <v>0</v>
      </c>
      <c r="AU654" s="31">
        <f t="shared" si="2021"/>
        <v>0</v>
      </c>
      <c r="AV654" s="31">
        <f t="shared" si="2057"/>
        <v>1862.9000000000001</v>
      </c>
      <c r="AW654" s="31">
        <f t="shared" si="2058"/>
        <v>2240.5999999999999</v>
      </c>
      <c r="AX654" s="31">
        <f t="shared" si="2059"/>
        <v>2240.5999999999999</v>
      </c>
      <c r="AY654" s="31">
        <f t="shared" si="2022"/>
        <v>0</v>
      </c>
      <c r="AZ654" s="31">
        <f t="shared" si="2023"/>
        <v>0</v>
      </c>
      <c r="BA654" s="31">
        <f t="shared" si="2024"/>
        <v>0</v>
      </c>
      <c r="BB654" s="31">
        <f t="shared" si="2060"/>
        <v>1862.9000000000001</v>
      </c>
      <c r="BC654" s="31">
        <f t="shared" si="2061"/>
        <v>2240.5999999999999</v>
      </c>
      <c r="BD654" s="31">
        <f t="shared" si="2062"/>
        <v>2240.5999999999999</v>
      </c>
      <c r="BE654" s="31">
        <f t="shared" si="2025"/>
        <v>0</v>
      </c>
      <c r="BF654" s="31">
        <f t="shared" si="2026"/>
        <v>0</v>
      </c>
      <c r="BG654" s="31">
        <f t="shared" si="2027"/>
        <v>0</v>
      </c>
      <c r="BH654" s="31">
        <f t="shared" si="2063"/>
        <v>1862.9000000000001</v>
      </c>
      <c r="BI654" s="31">
        <f t="shared" si="2064"/>
        <v>2240.5999999999999</v>
      </c>
      <c r="BJ654" s="31">
        <f t="shared" si="2065"/>
        <v>2240.5999999999999</v>
      </c>
      <c r="BK654" s="31">
        <f t="shared" si="2028"/>
        <v>0</v>
      </c>
      <c r="BL654" s="31">
        <f t="shared" si="2029"/>
        <v>0</v>
      </c>
      <c r="BM654" s="31">
        <f t="shared" si="2030"/>
        <v>0</v>
      </c>
      <c r="BN654" s="31">
        <f t="shared" si="2066"/>
        <v>1862.9000000000001</v>
      </c>
      <c r="BO654" s="31">
        <f t="shared" si="2067"/>
        <v>2240.5999999999999</v>
      </c>
      <c r="BP654" s="31">
        <f t="shared" si="2068"/>
        <v>2240.5999999999999</v>
      </c>
      <c r="BQ654" s="31">
        <f t="shared" si="2031"/>
        <v>0</v>
      </c>
      <c r="BR654" s="31">
        <f t="shared" si="2032"/>
        <v>0</v>
      </c>
      <c r="BS654" s="31">
        <f t="shared" si="2069"/>
        <v>1862.9000000000001</v>
      </c>
      <c r="BT654" s="31">
        <f t="shared" si="2070"/>
        <v>2240.5999999999999</v>
      </c>
      <c r="BU654" s="31">
        <f t="shared" si="2071"/>
        <v>2240.5999999999999</v>
      </c>
      <c r="BV654" s="31">
        <f t="shared" si="2033"/>
        <v>0</v>
      </c>
      <c r="BW654" s="31">
        <f t="shared" si="2034"/>
        <v>0</v>
      </c>
      <c r="BX654" s="31">
        <f t="shared" si="2072"/>
        <v>1862.9000000000001</v>
      </c>
      <c r="BY654" s="31">
        <f t="shared" si="2073"/>
        <v>2240.5999999999999</v>
      </c>
      <c r="BZ654" s="31">
        <f t="shared" si="2074"/>
        <v>2240.5999999999999</v>
      </c>
      <c r="CA654" s="31">
        <f t="shared" si="2035"/>
        <v>0</v>
      </c>
      <c r="CB654" s="31">
        <f t="shared" si="2036"/>
        <v>0</v>
      </c>
      <c r="CC654" s="31">
        <f t="shared" si="2037"/>
        <v>0</v>
      </c>
      <c r="CD654" s="31">
        <f t="shared" si="1913"/>
        <v>1862.9000000000001</v>
      </c>
      <c r="CE654" s="31">
        <f t="shared" si="1914"/>
        <v>2240.5999999999999</v>
      </c>
      <c r="CF654" s="31">
        <f t="shared" si="1915"/>
        <v>2240.5999999999999</v>
      </c>
      <c r="CG654" s="31">
        <f t="shared" si="2038"/>
        <v>0</v>
      </c>
      <c r="CH654" s="24"/>
      <c r="CI654" s="40"/>
      <c r="CN654" s="1" t="s">
        <v>30</v>
      </c>
    </row>
    <row r="655" ht="15.9">
      <c r="A655" s="16" t="s">
        <v>411</v>
      </c>
      <c r="B655" s="17">
        <v>240</v>
      </c>
      <c r="C655" s="16" t="s">
        <v>134</v>
      </c>
      <c r="D655" s="16" t="s">
        <v>354</v>
      </c>
      <c r="E655" s="39" t="s">
        <v>355</v>
      </c>
      <c r="F655" s="31">
        <v>1862.9000000000001</v>
      </c>
      <c r="G655" s="31">
        <v>2240.5999999999999</v>
      </c>
      <c r="H655" s="31">
        <v>2240.5999999999999</v>
      </c>
      <c r="I655" s="31"/>
      <c r="J655" s="31"/>
      <c r="K655" s="31"/>
      <c r="L655" s="31">
        <f t="shared" si="2039"/>
        <v>1862.9000000000001</v>
      </c>
      <c r="M655" s="31">
        <f t="shared" si="2040"/>
        <v>2240.5999999999999</v>
      </c>
      <c r="N655" s="31">
        <f t="shared" si="2041"/>
        <v>2240.5999999999999</v>
      </c>
      <c r="O655" s="31"/>
      <c r="P655" s="31"/>
      <c r="Q655" s="31"/>
      <c r="R655" s="31">
        <f t="shared" si="2042"/>
        <v>1862.9000000000001</v>
      </c>
      <c r="S655" s="31">
        <f t="shared" si="2043"/>
        <v>2240.5999999999999</v>
      </c>
      <c r="T655" s="31">
        <f t="shared" si="2044"/>
        <v>2240.5999999999999</v>
      </c>
      <c r="U655" s="31"/>
      <c r="V655" s="31"/>
      <c r="W655" s="31"/>
      <c r="X655" s="31">
        <f t="shared" si="2045"/>
        <v>1862.9000000000001</v>
      </c>
      <c r="Y655" s="31">
        <f t="shared" si="2046"/>
        <v>2240.5999999999999</v>
      </c>
      <c r="Z655" s="31">
        <f t="shared" si="2047"/>
        <v>2240.5999999999999</v>
      </c>
      <c r="AA655" s="31"/>
      <c r="AB655" s="31"/>
      <c r="AC655" s="31"/>
      <c r="AD655" s="31">
        <f t="shared" si="2048"/>
        <v>1862.9000000000001</v>
      </c>
      <c r="AE655" s="31">
        <f t="shared" si="2049"/>
        <v>2240.5999999999999</v>
      </c>
      <c r="AF655" s="31">
        <f t="shared" si="2050"/>
        <v>2240.5999999999999</v>
      </c>
      <c r="AG655" s="31"/>
      <c r="AH655" s="31"/>
      <c r="AI655" s="31"/>
      <c r="AJ655" s="31">
        <f t="shared" si="2051"/>
        <v>1862.9000000000001</v>
      </c>
      <c r="AK655" s="31">
        <f t="shared" si="2052"/>
        <v>2240.5999999999999</v>
      </c>
      <c r="AL655" s="31">
        <f t="shared" si="2053"/>
        <v>2240.5999999999999</v>
      </c>
      <c r="AM655" s="31"/>
      <c r="AN655" s="31"/>
      <c r="AO655" s="31"/>
      <c r="AP655" s="31">
        <f t="shared" si="2054"/>
        <v>1862.9000000000001</v>
      </c>
      <c r="AQ655" s="31">
        <f t="shared" si="2055"/>
        <v>2240.5999999999999</v>
      </c>
      <c r="AR655" s="31">
        <f t="shared" si="2056"/>
        <v>2240.5999999999999</v>
      </c>
      <c r="AS655" s="31"/>
      <c r="AT655" s="31"/>
      <c r="AU655" s="31"/>
      <c r="AV655" s="31">
        <f t="shared" si="2057"/>
        <v>1862.9000000000001</v>
      </c>
      <c r="AW655" s="31">
        <f t="shared" si="2058"/>
        <v>2240.5999999999999</v>
      </c>
      <c r="AX655" s="31">
        <f t="shared" si="2059"/>
        <v>2240.5999999999999</v>
      </c>
      <c r="AY655" s="31"/>
      <c r="AZ655" s="31"/>
      <c r="BA655" s="31"/>
      <c r="BB655" s="31">
        <f t="shared" si="2060"/>
        <v>1862.9000000000001</v>
      </c>
      <c r="BC655" s="31">
        <f t="shared" si="2061"/>
        <v>2240.5999999999999</v>
      </c>
      <c r="BD655" s="31">
        <f t="shared" si="2062"/>
        <v>2240.5999999999999</v>
      </c>
      <c r="BE655" s="31"/>
      <c r="BF655" s="31"/>
      <c r="BG655" s="31"/>
      <c r="BH655" s="31">
        <f t="shared" si="2063"/>
        <v>1862.9000000000001</v>
      </c>
      <c r="BI655" s="31">
        <f t="shared" si="2064"/>
        <v>2240.5999999999999</v>
      </c>
      <c r="BJ655" s="31">
        <f t="shared" si="2065"/>
        <v>2240.5999999999999</v>
      </c>
      <c r="BK655" s="31"/>
      <c r="BL655" s="31"/>
      <c r="BM655" s="31"/>
      <c r="BN655" s="31">
        <f t="shared" si="2066"/>
        <v>1862.9000000000001</v>
      </c>
      <c r="BO655" s="31">
        <f t="shared" si="2067"/>
        <v>2240.5999999999999</v>
      </c>
      <c r="BP655" s="31">
        <f t="shared" si="2068"/>
        <v>2240.5999999999999</v>
      </c>
      <c r="BQ655" s="31"/>
      <c r="BR655" s="31"/>
      <c r="BS655" s="31">
        <f t="shared" si="2069"/>
        <v>1862.9000000000001</v>
      </c>
      <c r="BT655" s="31">
        <f t="shared" si="2070"/>
        <v>2240.5999999999999</v>
      </c>
      <c r="BU655" s="31">
        <f t="shared" si="2071"/>
        <v>2240.5999999999999</v>
      </c>
      <c r="BV655" s="31"/>
      <c r="BW655" s="31"/>
      <c r="BX655" s="31">
        <f t="shared" si="2072"/>
        <v>1862.9000000000001</v>
      </c>
      <c r="BY655" s="31">
        <f t="shared" si="2073"/>
        <v>2240.5999999999999</v>
      </c>
      <c r="BZ655" s="31">
        <f t="shared" si="2074"/>
        <v>2240.5999999999999</v>
      </c>
      <c r="CA655" s="31"/>
      <c r="CB655" s="31"/>
      <c r="CC655" s="31"/>
      <c r="CD655" s="31">
        <f t="shared" si="1913"/>
        <v>1862.9000000000001</v>
      </c>
      <c r="CE655" s="31">
        <f t="shared" si="1914"/>
        <v>2240.5999999999999</v>
      </c>
      <c r="CF655" s="31">
        <f t="shared" si="1915"/>
        <v>2240.5999999999999</v>
      </c>
      <c r="CG655" s="31"/>
      <c r="CH655" s="24"/>
      <c r="CI655" s="40"/>
    </row>
    <row r="656" ht="29.850000000000001">
      <c r="A656" s="16" t="s">
        <v>411</v>
      </c>
      <c r="B656" s="17">
        <v>300</v>
      </c>
      <c r="C656" s="16"/>
      <c r="D656" s="16"/>
      <c r="E656" s="39" t="s">
        <v>194</v>
      </c>
      <c r="F656" s="31">
        <f t="shared" si="1998"/>
        <v>14122.5</v>
      </c>
      <c r="G656" s="31">
        <f t="shared" si="1999"/>
        <v>14108.200000000001</v>
      </c>
      <c r="H656" s="31">
        <f t="shared" si="2000"/>
        <v>14108.200000000001</v>
      </c>
      <c r="I656" s="31">
        <f t="shared" si="2001"/>
        <v>0</v>
      </c>
      <c r="J656" s="31">
        <f t="shared" si="2002"/>
        <v>0</v>
      </c>
      <c r="K656" s="31">
        <f t="shared" si="2003"/>
        <v>0</v>
      </c>
      <c r="L656" s="31">
        <f t="shared" si="2039"/>
        <v>14122.5</v>
      </c>
      <c r="M656" s="31">
        <f t="shared" si="2040"/>
        <v>14108.200000000001</v>
      </c>
      <c r="N656" s="31">
        <f t="shared" si="2041"/>
        <v>14108.200000000001</v>
      </c>
      <c r="O656" s="31">
        <f t="shared" si="2004"/>
        <v>0</v>
      </c>
      <c r="P656" s="31">
        <f t="shared" si="2005"/>
        <v>0</v>
      </c>
      <c r="Q656" s="31">
        <f t="shared" si="2006"/>
        <v>0</v>
      </c>
      <c r="R656" s="31">
        <f t="shared" si="2042"/>
        <v>14122.5</v>
      </c>
      <c r="S656" s="31">
        <f t="shared" si="2043"/>
        <v>14108.200000000001</v>
      </c>
      <c r="T656" s="31">
        <f t="shared" si="2044"/>
        <v>14108.200000000001</v>
      </c>
      <c r="U656" s="31">
        <f t="shared" si="2007"/>
        <v>0</v>
      </c>
      <c r="V656" s="31">
        <f t="shared" si="2008"/>
        <v>0</v>
      </c>
      <c r="W656" s="31">
        <f t="shared" si="2009"/>
        <v>0</v>
      </c>
      <c r="X656" s="31">
        <f t="shared" si="2045"/>
        <v>14122.5</v>
      </c>
      <c r="Y656" s="31">
        <f t="shared" si="2046"/>
        <v>14108.200000000001</v>
      </c>
      <c r="Z656" s="31">
        <f t="shared" si="2047"/>
        <v>14108.200000000001</v>
      </c>
      <c r="AA656" s="31">
        <f t="shared" si="2010"/>
        <v>0</v>
      </c>
      <c r="AB656" s="31">
        <f t="shared" si="2011"/>
        <v>0</v>
      </c>
      <c r="AC656" s="31">
        <f t="shared" si="2012"/>
        <v>0</v>
      </c>
      <c r="AD656" s="31">
        <f t="shared" si="2048"/>
        <v>14122.5</v>
      </c>
      <c r="AE656" s="31">
        <f t="shared" si="2049"/>
        <v>14108.200000000001</v>
      </c>
      <c r="AF656" s="31">
        <f t="shared" si="2050"/>
        <v>14108.200000000001</v>
      </c>
      <c r="AG656" s="31">
        <f t="shared" si="2013"/>
        <v>0</v>
      </c>
      <c r="AH656" s="31">
        <f t="shared" si="2014"/>
        <v>0</v>
      </c>
      <c r="AI656" s="31">
        <f t="shared" si="2015"/>
        <v>0</v>
      </c>
      <c r="AJ656" s="31">
        <f t="shared" si="2051"/>
        <v>14122.5</v>
      </c>
      <c r="AK656" s="31">
        <f t="shared" si="2052"/>
        <v>14108.200000000001</v>
      </c>
      <c r="AL656" s="31">
        <f t="shared" si="2053"/>
        <v>14108.200000000001</v>
      </c>
      <c r="AM656" s="31">
        <f t="shared" si="2016"/>
        <v>0</v>
      </c>
      <c r="AN656" s="31">
        <f t="shared" si="2017"/>
        <v>0</v>
      </c>
      <c r="AO656" s="31">
        <f t="shared" si="2018"/>
        <v>0</v>
      </c>
      <c r="AP656" s="31">
        <f t="shared" si="2054"/>
        <v>14122.5</v>
      </c>
      <c r="AQ656" s="31">
        <f t="shared" si="2055"/>
        <v>14108.200000000001</v>
      </c>
      <c r="AR656" s="31">
        <f t="shared" si="2056"/>
        <v>14108.200000000001</v>
      </c>
      <c r="AS656" s="31">
        <f t="shared" si="2019"/>
        <v>0</v>
      </c>
      <c r="AT656" s="31">
        <f t="shared" si="2020"/>
        <v>0</v>
      </c>
      <c r="AU656" s="31">
        <f t="shared" si="2021"/>
        <v>0</v>
      </c>
      <c r="AV656" s="31">
        <f t="shared" si="2057"/>
        <v>14122.5</v>
      </c>
      <c r="AW656" s="31">
        <f t="shared" si="2058"/>
        <v>14108.200000000001</v>
      </c>
      <c r="AX656" s="31">
        <f t="shared" si="2059"/>
        <v>14108.200000000001</v>
      </c>
      <c r="AY656" s="31">
        <f t="shared" si="2022"/>
        <v>0</v>
      </c>
      <c r="AZ656" s="31">
        <f t="shared" si="2023"/>
        <v>0</v>
      </c>
      <c r="BA656" s="31">
        <f t="shared" si="2024"/>
        <v>0</v>
      </c>
      <c r="BB656" s="31">
        <f t="shared" si="2060"/>
        <v>14122.5</v>
      </c>
      <c r="BC656" s="31">
        <f t="shared" si="2061"/>
        <v>14108.200000000001</v>
      </c>
      <c r="BD656" s="31">
        <f t="shared" si="2062"/>
        <v>14108.200000000001</v>
      </c>
      <c r="BE656" s="31">
        <f t="shared" si="2025"/>
        <v>0</v>
      </c>
      <c r="BF656" s="31">
        <f t="shared" si="2026"/>
        <v>0</v>
      </c>
      <c r="BG656" s="31">
        <f t="shared" si="2027"/>
        <v>0</v>
      </c>
      <c r="BH656" s="31">
        <f t="shared" si="2063"/>
        <v>14122.5</v>
      </c>
      <c r="BI656" s="31">
        <f t="shared" si="2064"/>
        <v>14108.200000000001</v>
      </c>
      <c r="BJ656" s="31">
        <f t="shared" si="2065"/>
        <v>14108.200000000001</v>
      </c>
      <c r="BK656" s="31">
        <f t="shared" si="2028"/>
        <v>0</v>
      </c>
      <c r="BL656" s="31">
        <f t="shared" si="2029"/>
        <v>0</v>
      </c>
      <c r="BM656" s="31">
        <f t="shared" si="2030"/>
        <v>0</v>
      </c>
      <c r="BN656" s="31">
        <f t="shared" si="2066"/>
        <v>14122.5</v>
      </c>
      <c r="BO656" s="31">
        <f t="shared" si="2067"/>
        <v>14108.200000000001</v>
      </c>
      <c r="BP656" s="31">
        <f t="shared" si="2068"/>
        <v>14108.200000000001</v>
      </c>
      <c r="BQ656" s="31">
        <f t="shared" si="2031"/>
        <v>0</v>
      </c>
      <c r="BR656" s="31">
        <f t="shared" si="2032"/>
        <v>0</v>
      </c>
      <c r="BS656" s="31">
        <f t="shared" si="2069"/>
        <v>14122.5</v>
      </c>
      <c r="BT656" s="31">
        <f t="shared" si="2070"/>
        <v>14108.200000000001</v>
      </c>
      <c r="BU656" s="31">
        <f t="shared" si="2071"/>
        <v>14108.200000000001</v>
      </c>
      <c r="BV656" s="31">
        <f t="shared" si="2033"/>
        <v>0</v>
      </c>
      <c r="BW656" s="31">
        <f t="shared" si="2034"/>
        <v>0</v>
      </c>
      <c r="BX656" s="31">
        <f t="shared" si="2072"/>
        <v>14122.5</v>
      </c>
      <c r="BY656" s="31">
        <f t="shared" si="2073"/>
        <v>14108.200000000001</v>
      </c>
      <c r="BZ656" s="31">
        <f t="shared" si="2074"/>
        <v>14108.200000000001</v>
      </c>
      <c r="CA656" s="31">
        <f t="shared" si="2035"/>
        <v>0</v>
      </c>
      <c r="CB656" s="31">
        <f t="shared" si="2036"/>
        <v>0</v>
      </c>
      <c r="CC656" s="31">
        <f t="shared" si="2037"/>
        <v>0</v>
      </c>
      <c r="CD656" s="31">
        <f t="shared" si="1913"/>
        <v>14122.5</v>
      </c>
      <c r="CE656" s="31">
        <f t="shared" si="1914"/>
        <v>14108.200000000001</v>
      </c>
      <c r="CF656" s="31">
        <f t="shared" si="1915"/>
        <v>14108.200000000001</v>
      </c>
      <c r="CG656" s="31">
        <f t="shared" si="2038"/>
        <v>0</v>
      </c>
      <c r="CH656" s="24"/>
      <c r="CI656" s="40"/>
      <c r="CM656" s="1" t="s">
        <v>29</v>
      </c>
    </row>
    <row r="657" ht="29.850000000000001">
      <c r="A657" s="16" t="s">
        <v>411</v>
      </c>
      <c r="B657" s="17">
        <v>320</v>
      </c>
      <c r="C657" s="16"/>
      <c r="D657" s="16"/>
      <c r="E657" s="39" t="s">
        <v>365</v>
      </c>
      <c r="F657" s="31">
        <f t="shared" si="1998"/>
        <v>14122.5</v>
      </c>
      <c r="G657" s="31">
        <f t="shared" si="1999"/>
        <v>14108.200000000001</v>
      </c>
      <c r="H657" s="31">
        <f t="shared" si="2000"/>
        <v>14108.200000000001</v>
      </c>
      <c r="I657" s="31">
        <f t="shared" si="2001"/>
        <v>0</v>
      </c>
      <c r="J657" s="31">
        <f t="shared" si="2002"/>
        <v>0</v>
      </c>
      <c r="K657" s="31">
        <f t="shared" si="2003"/>
        <v>0</v>
      </c>
      <c r="L657" s="31">
        <f t="shared" si="2039"/>
        <v>14122.5</v>
      </c>
      <c r="M657" s="31">
        <f t="shared" si="2040"/>
        <v>14108.200000000001</v>
      </c>
      <c r="N657" s="31">
        <f t="shared" si="2041"/>
        <v>14108.200000000001</v>
      </c>
      <c r="O657" s="31">
        <f t="shared" si="2004"/>
        <v>0</v>
      </c>
      <c r="P657" s="31">
        <f t="shared" si="2005"/>
        <v>0</v>
      </c>
      <c r="Q657" s="31">
        <f t="shared" si="2006"/>
        <v>0</v>
      </c>
      <c r="R657" s="31">
        <f t="shared" si="2042"/>
        <v>14122.5</v>
      </c>
      <c r="S657" s="31">
        <f t="shared" si="2043"/>
        <v>14108.200000000001</v>
      </c>
      <c r="T657" s="31">
        <f t="shared" si="2044"/>
        <v>14108.200000000001</v>
      </c>
      <c r="U657" s="31">
        <f t="shared" si="2007"/>
        <v>0</v>
      </c>
      <c r="V657" s="31">
        <f t="shared" si="2008"/>
        <v>0</v>
      </c>
      <c r="W657" s="31">
        <f t="shared" si="2009"/>
        <v>0</v>
      </c>
      <c r="X657" s="31">
        <f t="shared" si="2045"/>
        <v>14122.5</v>
      </c>
      <c r="Y657" s="31">
        <f t="shared" si="2046"/>
        <v>14108.200000000001</v>
      </c>
      <c r="Z657" s="31">
        <f t="shared" si="2047"/>
        <v>14108.200000000001</v>
      </c>
      <c r="AA657" s="31">
        <f t="shared" si="2010"/>
        <v>0</v>
      </c>
      <c r="AB657" s="31">
        <f t="shared" si="2011"/>
        <v>0</v>
      </c>
      <c r="AC657" s="31">
        <f t="shared" si="2012"/>
        <v>0</v>
      </c>
      <c r="AD657" s="31">
        <f t="shared" si="2048"/>
        <v>14122.5</v>
      </c>
      <c r="AE657" s="31">
        <f t="shared" si="2049"/>
        <v>14108.200000000001</v>
      </c>
      <c r="AF657" s="31">
        <f t="shared" si="2050"/>
        <v>14108.200000000001</v>
      </c>
      <c r="AG657" s="31">
        <f t="shared" si="2013"/>
        <v>0</v>
      </c>
      <c r="AH657" s="31">
        <f t="shared" si="2014"/>
        <v>0</v>
      </c>
      <c r="AI657" s="31">
        <f t="shared" si="2015"/>
        <v>0</v>
      </c>
      <c r="AJ657" s="31">
        <f t="shared" si="2051"/>
        <v>14122.5</v>
      </c>
      <c r="AK657" s="31">
        <f t="shared" si="2052"/>
        <v>14108.200000000001</v>
      </c>
      <c r="AL657" s="31">
        <f t="shared" si="2053"/>
        <v>14108.200000000001</v>
      </c>
      <c r="AM657" s="31">
        <f t="shared" si="2016"/>
        <v>0</v>
      </c>
      <c r="AN657" s="31">
        <f t="shared" si="2017"/>
        <v>0</v>
      </c>
      <c r="AO657" s="31">
        <f t="shared" si="2018"/>
        <v>0</v>
      </c>
      <c r="AP657" s="31">
        <f t="shared" si="2054"/>
        <v>14122.5</v>
      </c>
      <c r="AQ657" s="31">
        <f t="shared" si="2055"/>
        <v>14108.200000000001</v>
      </c>
      <c r="AR657" s="31">
        <f t="shared" si="2056"/>
        <v>14108.200000000001</v>
      </c>
      <c r="AS657" s="31">
        <f t="shared" si="2019"/>
        <v>0</v>
      </c>
      <c r="AT657" s="31">
        <f t="shared" si="2020"/>
        <v>0</v>
      </c>
      <c r="AU657" s="31">
        <f t="shared" si="2021"/>
        <v>0</v>
      </c>
      <c r="AV657" s="31">
        <f t="shared" si="2057"/>
        <v>14122.5</v>
      </c>
      <c r="AW657" s="31">
        <f t="shared" si="2058"/>
        <v>14108.200000000001</v>
      </c>
      <c r="AX657" s="31">
        <f t="shared" si="2059"/>
        <v>14108.200000000001</v>
      </c>
      <c r="AY657" s="31">
        <f t="shared" si="2022"/>
        <v>0</v>
      </c>
      <c r="AZ657" s="31">
        <f t="shared" si="2023"/>
        <v>0</v>
      </c>
      <c r="BA657" s="31">
        <f t="shared" si="2024"/>
        <v>0</v>
      </c>
      <c r="BB657" s="31">
        <f t="shared" si="2060"/>
        <v>14122.5</v>
      </c>
      <c r="BC657" s="31">
        <f t="shared" si="2061"/>
        <v>14108.200000000001</v>
      </c>
      <c r="BD657" s="31">
        <f t="shared" si="2062"/>
        <v>14108.200000000001</v>
      </c>
      <c r="BE657" s="31">
        <f t="shared" si="2025"/>
        <v>0</v>
      </c>
      <c r="BF657" s="31">
        <f t="shared" si="2026"/>
        <v>0</v>
      </c>
      <c r="BG657" s="31">
        <f t="shared" si="2027"/>
        <v>0</v>
      </c>
      <c r="BH657" s="31">
        <f t="shared" si="2063"/>
        <v>14122.5</v>
      </c>
      <c r="BI657" s="31">
        <f t="shared" si="2064"/>
        <v>14108.200000000001</v>
      </c>
      <c r="BJ657" s="31">
        <f t="shared" si="2065"/>
        <v>14108.200000000001</v>
      </c>
      <c r="BK657" s="31">
        <f t="shared" si="2028"/>
        <v>0</v>
      </c>
      <c r="BL657" s="31">
        <f t="shared" si="2029"/>
        <v>0</v>
      </c>
      <c r="BM657" s="31">
        <f t="shared" si="2030"/>
        <v>0</v>
      </c>
      <c r="BN657" s="31">
        <f t="shared" si="2066"/>
        <v>14122.5</v>
      </c>
      <c r="BO657" s="31">
        <f t="shared" si="2067"/>
        <v>14108.200000000001</v>
      </c>
      <c r="BP657" s="31">
        <f t="shared" si="2068"/>
        <v>14108.200000000001</v>
      </c>
      <c r="BQ657" s="31">
        <f t="shared" si="2031"/>
        <v>0</v>
      </c>
      <c r="BR657" s="31">
        <f t="shared" si="2032"/>
        <v>0</v>
      </c>
      <c r="BS657" s="31">
        <f t="shared" si="2069"/>
        <v>14122.5</v>
      </c>
      <c r="BT657" s="31">
        <f t="shared" si="2070"/>
        <v>14108.200000000001</v>
      </c>
      <c r="BU657" s="31">
        <f t="shared" si="2071"/>
        <v>14108.200000000001</v>
      </c>
      <c r="BV657" s="31">
        <f t="shared" si="2033"/>
        <v>0</v>
      </c>
      <c r="BW657" s="31">
        <f t="shared" si="2034"/>
        <v>0</v>
      </c>
      <c r="BX657" s="31">
        <f t="shared" si="2072"/>
        <v>14122.5</v>
      </c>
      <c r="BY657" s="31">
        <f t="shared" si="2073"/>
        <v>14108.200000000001</v>
      </c>
      <c r="BZ657" s="31">
        <f t="shared" si="2074"/>
        <v>14108.200000000001</v>
      </c>
      <c r="CA657" s="31">
        <f t="shared" si="2035"/>
        <v>0</v>
      </c>
      <c r="CB657" s="31">
        <f t="shared" si="2036"/>
        <v>0</v>
      </c>
      <c r="CC657" s="31">
        <f t="shared" si="2037"/>
        <v>0</v>
      </c>
      <c r="CD657" s="31">
        <f t="shared" si="1913"/>
        <v>14122.5</v>
      </c>
      <c r="CE657" s="31">
        <f t="shared" si="1914"/>
        <v>14108.200000000001</v>
      </c>
      <c r="CF657" s="31">
        <f t="shared" si="1915"/>
        <v>14108.200000000001</v>
      </c>
      <c r="CG657" s="31">
        <f t="shared" si="2038"/>
        <v>0</v>
      </c>
      <c r="CH657" s="24"/>
      <c r="CI657" s="40"/>
      <c r="CN657" s="1" t="s">
        <v>30</v>
      </c>
    </row>
    <row r="658" ht="15">
      <c r="A658" s="16" t="s">
        <v>411</v>
      </c>
      <c r="B658" s="17">
        <v>320</v>
      </c>
      <c r="C658" s="16" t="s">
        <v>47</v>
      </c>
      <c r="D658" s="16" t="s">
        <v>105</v>
      </c>
      <c r="E658" s="39" t="s">
        <v>106</v>
      </c>
      <c r="F658" s="31">
        <v>14122.5</v>
      </c>
      <c r="G658" s="31">
        <v>14108.200000000001</v>
      </c>
      <c r="H658" s="31">
        <v>14108.200000000001</v>
      </c>
      <c r="I658" s="31"/>
      <c r="J658" s="31"/>
      <c r="K658" s="31"/>
      <c r="L658" s="31">
        <f t="shared" si="2039"/>
        <v>14122.5</v>
      </c>
      <c r="M658" s="31">
        <f t="shared" si="2040"/>
        <v>14108.200000000001</v>
      </c>
      <c r="N658" s="31">
        <f t="shared" si="2041"/>
        <v>14108.200000000001</v>
      </c>
      <c r="O658" s="31"/>
      <c r="P658" s="31"/>
      <c r="Q658" s="31"/>
      <c r="R658" s="31">
        <f t="shared" si="2042"/>
        <v>14122.5</v>
      </c>
      <c r="S658" s="31">
        <f t="shared" si="2043"/>
        <v>14108.200000000001</v>
      </c>
      <c r="T658" s="31">
        <f t="shared" si="2044"/>
        <v>14108.200000000001</v>
      </c>
      <c r="U658" s="31"/>
      <c r="V658" s="31"/>
      <c r="W658" s="31"/>
      <c r="X658" s="31">
        <f t="shared" si="2045"/>
        <v>14122.5</v>
      </c>
      <c r="Y658" s="31">
        <f t="shared" si="2046"/>
        <v>14108.200000000001</v>
      </c>
      <c r="Z658" s="31">
        <f t="shared" si="2047"/>
        <v>14108.200000000001</v>
      </c>
      <c r="AA658" s="31"/>
      <c r="AB658" s="31"/>
      <c r="AC658" s="31"/>
      <c r="AD658" s="31">
        <f t="shared" si="2048"/>
        <v>14122.5</v>
      </c>
      <c r="AE658" s="31">
        <f t="shared" si="2049"/>
        <v>14108.200000000001</v>
      </c>
      <c r="AF658" s="31">
        <f t="shared" si="2050"/>
        <v>14108.200000000001</v>
      </c>
      <c r="AG658" s="31"/>
      <c r="AH658" s="31"/>
      <c r="AI658" s="31"/>
      <c r="AJ658" s="31">
        <f t="shared" si="2051"/>
        <v>14122.5</v>
      </c>
      <c r="AK658" s="31">
        <f t="shared" si="2052"/>
        <v>14108.200000000001</v>
      </c>
      <c r="AL658" s="31">
        <f t="shared" si="2053"/>
        <v>14108.200000000001</v>
      </c>
      <c r="AM658" s="31"/>
      <c r="AN658" s="31"/>
      <c r="AO658" s="31"/>
      <c r="AP658" s="31">
        <f t="shared" si="2054"/>
        <v>14122.5</v>
      </c>
      <c r="AQ658" s="31">
        <f t="shared" si="2055"/>
        <v>14108.200000000001</v>
      </c>
      <c r="AR658" s="31">
        <f t="shared" si="2056"/>
        <v>14108.200000000001</v>
      </c>
      <c r="AS658" s="31"/>
      <c r="AT658" s="31"/>
      <c r="AU658" s="31"/>
      <c r="AV658" s="31">
        <f t="shared" si="2057"/>
        <v>14122.5</v>
      </c>
      <c r="AW658" s="31">
        <f t="shared" si="2058"/>
        <v>14108.200000000001</v>
      </c>
      <c r="AX658" s="31">
        <f t="shared" si="2059"/>
        <v>14108.200000000001</v>
      </c>
      <c r="AY658" s="31"/>
      <c r="AZ658" s="31"/>
      <c r="BA658" s="31"/>
      <c r="BB658" s="31">
        <f t="shared" si="2060"/>
        <v>14122.5</v>
      </c>
      <c r="BC658" s="31">
        <f t="shared" si="2061"/>
        <v>14108.200000000001</v>
      </c>
      <c r="BD658" s="31">
        <f t="shared" si="2062"/>
        <v>14108.200000000001</v>
      </c>
      <c r="BE658" s="31"/>
      <c r="BF658" s="31"/>
      <c r="BG658" s="31"/>
      <c r="BH658" s="31">
        <f t="shared" si="2063"/>
        <v>14122.5</v>
      </c>
      <c r="BI658" s="31">
        <f t="shared" si="2064"/>
        <v>14108.200000000001</v>
      </c>
      <c r="BJ658" s="31">
        <f t="shared" si="2065"/>
        <v>14108.200000000001</v>
      </c>
      <c r="BK658" s="31"/>
      <c r="BL658" s="31"/>
      <c r="BM658" s="31"/>
      <c r="BN658" s="31">
        <f t="shared" si="2066"/>
        <v>14122.5</v>
      </c>
      <c r="BO658" s="31">
        <f t="shared" si="2067"/>
        <v>14108.200000000001</v>
      </c>
      <c r="BP658" s="31">
        <f t="shared" si="2068"/>
        <v>14108.200000000001</v>
      </c>
      <c r="BQ658" s="31"/>
      <c r="BR658" s="31"/>
      <c r="BS658" s="31">
        <f t="shared" si="2069"/>
        <v>14122.5</v>
      </c>
      <c r="BT658" s="31">
        <f t="shared" si="2070"/>
        <v>14108.200000000001</v>
      </c>
      <c r="BU658" s="31">
        <f t="shared" si="2071"/>
        <v>14108.200000000001</v>
      </c>
      <c r="BV658" s="31"/>
      <c r="BW658" s="31"/>
      <c r="BX658" s="31">
        <f t="shared" si="2072"/>
        <v>14122.5</v>
      </c>
      <c r="BY658" s="31">
        <f t="shared" si="2073"/>
        <v>14108.200000000001</v>
      </c>
      <c r="BZ658" s="31">
        <f t="shared" si="2074"/>
        <v>14108.200000000001</v>
      </c>
      <c r="CA658" s="31"/>
      <c r="CB658" s="31"/>
      <c r="CC658" s="31"/>
      <c r="CD658" s="31">
        <f t="shared" si="1913"/>
        <v>14122.5</v>
      </c>
      <c r="CE658" s="31">
        <f t="shared" si="1914"/>
        <v>14108.200000000001</v>
      </c>
      <c r="CF658" s="31">
        <f t="shared" si="1915"/>
        <v>14108.200000000001</v>
      </c>
      <c r="CG658" s="31"/>
      <c r="CH658" s="24"/>
      <c r="CI658" s="40"/>
    </row>
    <row r="659" ht="43.75">
      <c r="A659" s="16" t="s">
        <v>411</v>
      </c>
      <c r="B659" s="17">
        <v>600</v>
      </c>
      <c r="C659" s="16"/>
      <c r="D659" s="16"/>
      <c r="E659" s="39" t="s">
        <v>45</v>
      </c>
      <c r="F659" s="31">
        <f>F664+F660+F662</f>
        <v>27975.300000000003</v>
      </c>
      <c r="G659" s="31">
        <f>G664+G660+G662</f>
        <v>29762</v>
      </c>
      <c r="H659" s="31">
        <f>H664+H660+H662</f>
        <v>29762</v>
      </c>
      <c r="I659" s="31">
        <f>I664+I660+I662</f>
        <v>0</v>
      </c>
      <c r="J659" s="31">
        <f>J664+J660+J662</f>
        <v>0</v>
      </c>
      <c r="K659" s="31">
        <f>K664+K660+K662</f>
        <v>0</v>
      </c>
      <c r="L659" s="31">
        <f t="shared" si="2039"/>
        <v>27975.300000000003</v>
      </c>
      <c r="M659" s="31">
        <f t="shared" si="2040"/>
        <v>29762</v>
      </c>
      <c r="N659" s="31">
        <f t="shared" si="2041"/>
        <v>29762</v>
      </c>
      <c r="O659" s="31">
        <f>O664+O660+O662</f>
        <v>0</v>
      </c>
      <c r="P659" s="31">
        <f>P664+P660+P662</f>
        <v>0</v>
      </c>
      <c r="Q659" s="31">
        <f>Q664+Q660+Q662</f>
        <v>0</v>
      </c>
      <c r="R659" s="31">
        <f t="shared" si="2042"/>
        <v>27975.300000000003</v>
      </c>
      <c r="S659" s="31">
        <f t="shared" si="2043"/>
        <v>29762</v>
      </c>
      <c r="T659" s="31">
        <f t="shared" si="2044"/>
        <v>29762</v>
      </c>
      <c r="U659" s="31">
        <f>U664+U660+U662</f>
        <v>0</v>
      </c>
      <c r="V659" s="31">
        <f>V664+V660+V662</f>
        <v>0</v>
      </c>
      <c r="W659" s="31">
        <f>W664+W660+W662</f>
        <v>0</v>
      </c>
      <c r="X659" s="31">
        <f t="shared" si="2045"/>
        <v>27975.300000000003</v>
      </c>
      <c r="Y659" s="31">
        <f t="shared" si="2046"/>
        <v>29762</v>
      </c>
      <c r="Z659" s="31">
        <f t="shared" si="2047"/>
        <v>29762</v>
      </c>
      <c r="AA659" s="31">
        <f>AA664+AA660+AA662</f>
        <v>0</v>
      </c>
      <c r="AB659" s="31">
        <f>AB664+AB660+AB662</f>
        <v>0</v>
      </c>
      <c r="AC659" s="31">
        <f>AC664+AC660+AC662</f>
        <v>0</v>
      </c>
      <c r="AD659" s="31">
        <f t="shared" si="2048"/>
        <v>27975.300000000003</v>
      </c>
      <c r="AE659" s="31">
        <f t="shared" si="2049"/>
        <v>29762</v>
      </c>
      <c r="AF659" s="31">
        <f t="shared" si="2050"/>
        <v>29762</v>
      </c>
      <c r="AG659" s="31">
        <f>AG664+AG660+AG662</f>
        <v>0</v>
      </c>
      <c r="AH659" s="31">
        <f>AH664+AH660+AH662</f>
        <v>0</v>
      </c>
      <c r="AI659" s="31">
        <f>AI664+AI660+AI662</f>
        <v>0</v>
      </c>
      <c r="AJ659" s="31">
        <f t="shared" si="2051"/>
        <v>27975.300000000003</v>
      </c>
      <c r="AK659" s="31">
        <f t="shared" si="2052"/>
        <v>29762</v>
      </c>
      <c r="AL659" s="31">
        <f t="shared" si="2053"/>
        <v>29762</v>
      </c>
      <c r="AM659" s="31">
        <f>AM664+AM660+AM662</f>
        <v>0</v>
      </c>
      <c r="AN659" s="31">
        <f>AN664+AN660+AN662</f>
        <v>0</v>
      </c>
      <c r="AO659" s="31">
        <f>AO664+AO660+AO662</f>
        <v>0</v>
      </c>
      <c r="AP659" s="31">
        <f t="shared" si="2054"/>
        <v>27975.300000000003</v>
      </c>
      <c r="AQ659" s="31">
        <f t="shared" si="2055"/>
        <v>29762</v>
      </c>
      <c r="AR659" s="31">
        <f t="shared" si="2056"/>
        <v>29762</v>
      </c>
      <c r="AS659" s="31">
        <f>AS664+AS660+AS662</f>
        <v>0</v>
      </c>
      <c r="AT659" s="31">
        <f>AT664+AT660+AT662</f>
        <v>0</v>
      </c>
      <c r="AU659" s="31">
        <f>AU664+AU660+AU662</f>
        <v>0</v>
      </c>
      <c r="AV659" s="31">
        <f t="shared" si="2057"/>
        <v>27975.300000000003</v>
      </c>
      <c r="AW659" s="31">
        <f t="shared" si="2058"/>
        <v>29762</v>
      </c>
      <c r="AX659" s="31">
        <f t="shared" si="2059"/>
        <v>29762</v>
      </c>
      <c r="AY659" s="31">
        <f>AY664+AY660+AY662</f>
        <v>0</v>
      </c>
      <c r="AZ659" s="31">
        <f>AZ664+AZ660+AZ662</f>
        <v>0</v>
      </c>
      <c r="BA659" s="31">
        <f>BA664+BA660+BA662</f>
        <v>0</v>
      </c>
      <c r="BB659" s="31">
        <f t="shared" si="2060"/>
        <v>27975.300000000003</v>
      </c>
      <c r="BC659" s="31">
        <f t="shared" si="2061"/>
        <v>29762</v>
      </c>
      <c r="BD659" s="31">
        <f t="shared" si="2062"/>
        <v>29762</v>
      </c>
      <c r="BE659" s="31">
        <f>BE664+BE660+BE662</f>
        <v>0</v>
      </c>
      <c r="BF659" s="31">
        <f>BF664+BF660+BF662</f>
        <v>0</v>
      </c>
      <c r="BG659" s="31">
        <f>BG664+BG660+BG662</f>
        <v>0</v>
      </c>
      <c r="BH659" s="31">
        <f t="shared" si="2063"/>
        <v>27975.300000000003</v>
      </c>
      <c r="BI659" s="31">
        <f t="shared" si="2064"/>
        <v>29762</v>
      </c>
      <c r="BJ659" s="31">
        <f t="shared" si="2065"/>
        <v>29762</v>
      </c>
      <c r="BK659" s="31">
        <f>BK664+BK660+BK662</f>
        <v>0</v>
      </c>
      <c r="BL659" s="31">
        <f>BL664+BL660+BL662</f>
        <v>0</v>
      </c>
      <c r="BM659" s="31">
        <f>BM664+BM660+BM662</f>
        <v>0</v>
      </c>
      <c r="BN659" s="31">
        <f t="shared" si="2066"/>
        <v>27975.300000000003</v>
      </c>
      <c r="BO659" s="31">
        <f t="shared" si="2067"/>
        <v>29762</v>
      </c>
      <c r="BP659" s="31">
        <f t="shared" si="2068"/>
        <v>29762</v>
      </c>
      <c r="BQ659" s="31">
        <f>BQ664+BQ660+BQ662</f>
        <v>0</v>
      </c>
      <c r="BR659" s="31">
        <f>BR664+BR660+BR662</f>
        <v>0</v>
      </c>
      <c r="BS659" s="31">
        <f t="shared" si="2069"/>
        <v>27975.300000000003</v>
      </c>
      <c r="BT659" s="31">
        <f t="shared" si="2070"/>
        <v>29762</v>
      </c>
      <c r="BU659" s="31">
        <f t="shared" si="2071"/>
        <v>29762</v>
      </c>
      <c r="BV659" s="31">
        <f>BV664+BV660+BV662</f>
        <v>0</v>
      </c>
      <c r="BW659" s="31">
        <f>BW664+BW660+BW662</f>
        <v>0</v>
      </c>
      <c r="BX659" s="31">
        <f t="shared" si="2072"/>
        <v>27975.300000000003</v>
      </c>
      <c r="BY659" s="31">
        <f t="shared" si="2073"/>
        <v>29762</v>
      </c>
      <c r="BZ659" s="31">
        <f t="shared" si="2074"/>
        <v>29762</v>
      </c>
      <c r="CA659" s="31">
        <f>CA664+CA660+CA662</f>
        <v>0</v>
      </c>
      <c r="CB659" s="31">
        <f>CB664+CB660+CB662</f>
        <v>0</v>
      </c>
      <c r="CC659" s="31">
        <f>CC664+CC660+CC662</f>
        <v>0</v>
      </c>
      <c r="CD659" s="31">
        <f t="shared" si="1913"/>
        <v>27975.300000000003</v>
      </c>
      <c r="CE659" s="31">
        <f t="shared" si="1914"/>
        <v>29762</v>
      </c>
      <c r="CF659" s="31">
        <f t="shared" si="1915"/>
        <v>29762</v>
      </c>
      <c r="CG659" s="31">
        <f>CG664+CG660+CG662</f>
        <v>0</v>
      </c>
      <c r="CH659" s="24"/>
      <c r="CI659" s="40"/>
      <c r="CM659" s="1" t="s">
        <v>29</v>
      </c>
    </row>
    <row r="660" ht="15">
      <c r="A660" s="16" t="s">
        <v>411</v>
      </c>
      <c r="B660" s="17">
        <v>610</v>
      </c>
      <c r="C660" s="16"/>
      <c r="D660" s="16"/>
      <c r="E660" s="39" t="s">
        <v>104</v>
      </c>
      <c r="F660" s="31">
        <f>F661</f>
        <v>144.69999999999999</v>
      </c>
      <c r="G660" s="31">
        <f>G661</f>
        <v>144.69999999999999</v>
      </c>
      <c r="H660" s="31">
        <f>H661</f>
        <v>144.69999999999999</v>
      </c>
      <c r="I660" s="31">
        <f>I661</f>
        <v>0</v>
      </c>
      <c r="J660" s="31">
        <f>J661</f>
        <v>0</v>
      </c>
      <c r="K660" s="31">
        <f>K661</f>
        <v>0</v>
      </c>
      <c r="L660" s="31">
        <f t="shared" si="2039"/>
        <v>144.69999999999999</v>
      </c>
      <c r="M660" s="31">
        <f t="shared" si="2040"/>
        <v>144.69999999999999</v>
      </c>
      <c r="N660" s="31">
        <f t="shared" si="2041"/>
        <v>144.69999999999999</v>
      </c>
      <c r="O660" s="31">
        <f>O661</f>
        <v>0</v>
      </c>
      <c r="P660" s="31">
        <f>P661</f>
        <v>0</v>
      </c>
      <c r="Q660" s="31">
        <f>Q661</f>
        <v>0</v>
      </c>
      <c r="R660" s="31">
        <f t="shared" si="2042"/>
        <v>144.69999999999999</v>
      </c>
      <c r="S660" s="31">
        <f t="shared" si="2043"/>
        <v>144.69999999999999</v>
      </c>
      <c r="T660" s="31">
        <f t="shared" si="2044"/>
        <v>144.69999999999999</v>
      </c>
      <c r="U660" s="31">
        <f>U661</f>
        <v>0</v>
      </c>
      <c r="V660" s="31">
        <f>V661</f>
        <v>0</v>
      </c>
      <c r="W660" s="31">
        <f>W661</f>
        <v>0</v>
      </c>
      <c r="X660" s="31">
        <f t="shared" si="2045"/>
        <v>144.69999999999999</v>
      </c>
      <c r="Y660" s="31">
        <f t="shared" si="2046"/>
        <v>144.69999999999999</v>
      </c>
      <c r="Z660" s="31">
        <f t="shared" si="2047"/>
        <v>144.69999999999999</v>
      </c>
      <c r="AA660" s="31">
        <f>AA661</f>
        <v>0</v>
      </c>
      <c r="AB660" s="31">
        <f>AB661</f>
        <v>0</v>
      </c>
      <c r="AC660" s="31">
        <f>AC661</f>
        <v>0</v>
      </c>
      <c r="AD660" s="31">
        <f t="shared" si="2048"/>
        <v>144.69999999999999</v>
      </c>
      <c r="AE660" s="31">
        <f t="shared" si="2049"/>
        <v>144.69999999999999</v>
      </c>
      <c r="AF660" s="31">
        <f t="shared" si="2050"/>
        <v>144.69999999999999</v>
      </c>
      <c r="AG660" s="31">
        <f>AG661</f>
        <v>0</v>
      </c>
      <c r="AH660" s="31">
        <f>AH661</f>
        <v>0</v>
      </c>
      <c r="AI660" s="31">
        <f>AI661</f>
        <v>0</v>
      </c>
      <c r="AJ660" s="31">
        <f t="shared" si="2051"/>
        <v>144.69999999999999</v>
      </c>
      <c r="AK660" s="31">
        <f t="shared" si="2052"/>
        <v>144.69999999999999</v>
      </c>
      <c r="AL660" s="31">
        <f t="shared" si="2053"/>
        <v>144.69999999999999</v>
      </c>
      <c r="AM660" s="31">
        <f>AM661</f>
        <v>0</v>
      </c>
      <c r="AN660" s="31">
        <f>AN661</f>
        <v>0</v>
      </c>
      <c r="AO660" s="31">
        <f>AO661</f>
        <v>0</v>
      </c>
      <c r="AP660" s="31">
        <f t="shared" si="2054"/>
        <v>144.69999999999999</v>
      </c>
      <c r="AQ660" s="31">
        <f t="shared" si="2055"/>
        <v>144.69999999999999</v>
      </c>
      <c r="AR660" s="31">
        <f t="shared" si="2056"/>
        <v>144.69999999999999</v>
      </c>
      <c r="AS660" s="31">
        <f>AS661</f>
        <v>0</v>
      </c>
      <c r="AT660" s="31">
        <f>AT661</f>
        <v>0</v>
      </c>
      <c r="AU660" s="31">
        <f>AU661</f>
        <v>0</v>
      </c>
      <c r="AV660" s="31">
        <f t="shared" si="2057"/>
        <v>144.69999999999999</v>
      </c>
      <c r="AW660" s="31">
        <f t="shared" si="2058"/>
        <v>144.69999999999999</v>
      </c>
      <c r="AX660" s="31">
        <f t="shared" si="2059"/>
        <v>144.69999999999999</v>
      </c>
      <c r="AY660" s="31">
        <f>AY661</f>
        <v>0</v>
      </c>
      <c r="AZ660" s="31">
        <f>AZ661</f>
        <v>0</v>
      </c>
      <c r="BA660" s="31">
        <f>BA661</f>
        <v>0</v>
      </c>
      <c r="BB660" s="31">
        <f t="shared" si="2060"/>
        <v>144.69999999999999</v>
      </c>
      <c r="BC660" s="31">
        <f t="shared" si="2061"/>
        <v>144.69999999999999</v>
      </c>
      <c r="BD660" s="31">
        <f t="shared" si="2062"/>
        <v>144.69999999999999</v>
      </c>
      <c r="BE660" s="31">
        <f>BE661</f>
        <v>0</v>
      </c>
      <c r="BF660" s="31">
        <f>BF661</f>
        <v>0</v>
      </c>
      <c r="BG660" s="31">
        <f>BG661</f>
        <v>0</v>
      </c>
      <c r="BH660" s="31">
        <f t="shared" si="2063"/>
        <v>144.69999999999999</v>
      </c>
      <c r="BI660" s="31">
        <f t="shared" si="2064"/>
        <v>144.69999999999999</v>
      </c>
      <c r="BJ660" s="31">
        <f t="shared" si="2065"/>
        <v>144.69999999999999</v>
      </c>
      <c r="BK660" s="31">
        <f>BK661</f>
        <v>0</v>
      </c>
      <c r="BL660" s="31">
        <f>BL661</f>
        <v>0</v>
      </c>
      <c r="BM660" s="31">
        <f>BM661</f>
        <v>0</v>
      </c>
      <c r="BN660" s="31">
        <f t="shared" si="2066"/>
        <v>144.69999999999999</v>
      </c>
      <c r="BO660" s="31">
        <f t="shared" si="2067"/>
        <v>144.69999999999999</v>
      </c>
      <c r="BP660" s="31">
        <f t="shared" si="2068"/>
        <v>144.69999999999999</v>
      </c>
      <c r="BQ660" s="31">
        <f>BQ661</f>
        <v>0</v>
      </c>
      <c r="BR660" s="31">
        <f>BR661</f>
        <v>0</v>
      </c>
      <c r="BS660" s="31">
        <f t="shared" si="2069"/>
        <v>144.69999999999999</v>
      </c>
      <c r="BT660" s="31">
        <f t="shared" si="2070"/>
        <v>144.69999999999999</v>
      </c>
      <c r="BU660" s="31">
        <f t="shared" si="2071"/>
        <v>144.69999999999999</v>
      </c>
      <c r="BV660" s="31">
        <f>BV661</f>
        <v>0</v>
      </c>
      <c r="BW660" s="31">
        <f>BW661</f>
        <v>0</v>
      </c>
      <c r="BX660" s="31">
        <f t="shared" si="2072"/>
        <v>144.69999999999999</v>
      </c>
      <c r="BY660" s="31">
        <f t="shared" si="2073"/>
        <v>144.69999999999999</v>
      </c>
      <c r="BZ660" s="31">
        <f t="shared" si="2074"/>
        <v>144.69999999999999</v>
      </c>
      <c r="CA660" s="31">
        <f>CA661</f>
        <v>0</v>
      </c>
      <c r="CB660" s="31">
        <f>CB661</f>
        <v>0</v>
      </c>
      <c r="CC660" s="31">
        <f>CC661</f>
        <v>0</v>
      </c>
      <c r="CD660" s="31">
        <f t="shared" si="1913"/>
        <v>144.69999999999999</v>
      </c>
      <c r="CE660" s="31">
        <f t="shared" si="1914"/>
        <v>144.69999999999999</v>
      </c>
      <c r="CF660" s="31">
        <f t="shared" si="1915"/>
        <v>144.69999999999999</v>
      </c>
      <c r="CG660" s="31">
        <f>CG661</f>
        <v>0</v>
      </c>
      <c r="CH660" s="24"/>
      <c r="CI660" s="40"/>
      <c r="CN660" s="1" t="s">
        <v>30</v>
      </c>
    </row>
    <row r="661" ht="15">
      <c r="A661" s="16" t="s">
        <v>411</v>
      </c>
      <c r="B661" s="17">
        <v>610</v>
      </c>
      <c r="C661" s="16" t="s">
        <v>47</v>
      </c>
      <c r="D661" s="16" t="s">
        <v>105</v>
      </c>
      <c r="E661" s="39" t="s">
        <v>106</v>
      </c>
      <c r="F661" s="31">
        <v>144.69999999999999</v>
      </c>
      <c r="G661" s="31">
        <v>144.69999999999999</v>
      </c>
      <c r="H661" s="31">
        <v>144.69999999999999</v>
      </c>
      <c r="I661" s="31"/>
      <c r="J661" s="31"/>
      <c r="K661" s="31"/>
      <c r="L661" s="31">
        <f t="shared" si="2039"/>
        <v>144.69999999999999</v>
      </c>
      <c r="M661" s="31">
        <f t="shared" si="2040"/>
        <v>144.69999999999999</v>
      </c>
      <c r="N661" s="31">
        <f t="shared" si="2041"/>
        <v>144.69999999999999</v>
      </c>
      <c r="O661" s="31"/>
      <c r="P661" s="31"/>
      <c r="Q661" s="31"/>
      <c r="R661" s="31">
        <f t="shared" si="2042"/>
        <v>144.69999999999999</v>
      </c>
      <c r="S661" s="31">
        <f t="shared" si="2043"/>
        <v>144.69999999999999</v>
      </c>
      <c r="T661" s="31">
        <f t="shared" si="2044"/>
        <v>144.69999999999999</v>
      </c>
      <c r="U661" s="31"/>
      <c r="V661" s="31"/>
      <c r="W661" s="31"/>
      <c r="X661" s="31">
        <f t="shared" si="2045"/>
        <v>144.69999999999999</v>
      </c>
      <c r="Y661" s="31">
        <f t="shared" si="2046"/>
        <v>144.69999999999999</v>
      </c>
      <c r="Z661" s="31">
        <f t="shared" si="2047"/>
        <v>144.69999999999999</v>
      </c>
      <c r="AA661" s="31"/>
      <c r="AB661" s="31"/>
      <c r="AC661" s="31"/>
      <c r="AD661" s="31">
        <f t="shared" si="2048"/>
        <v>144.69999999999999</v>
      </c>
      <c r="AE661" s="31">
        <f t="shared" si="2049"/>
        <v>144.69999999999999</v>
      </c>
      <c r="AF661" s="31">
        <f t="shared" si="2050"/>
        <v>144.69999999999999</v>
      </c>
      <c r="AG661" s="31"/>
      <c r="AH661" s="31"/>
      <c r="AI661" s="31"/>
      <c r="AJ661" s="31">
        <f t="shared" si="2051"/>
        <v>144.69999999999999</v>
      </c>
      <c r="AK661" s="31">
        <f t="shared" si="2052"/>
        <v>144.69999999999999</v>
      </c>
      <c r="AL661" s="31">
        <f t="shared" si="2053"/>
        <v>144.69999999999999</v>
      </c>
      <c r="AM661" s="31"/>
      <c r="AN661" s="31"/>
      <c r="AO661" s="31"/>
      <c r="AP661" s="31">
        <f t="shared" si="2054"/>
        <v>144.69999999999999</v>
      </c>
      <c r="AQ661" s="31">
        <f t="shared" si="2055"/>
        <v>144.69999999999999</v>
      </c>
      <c r="AR661" s="31">
        <f t="shared" si="2056"/>
        <v>144.69999999999999</v>
      </c>
      <c r="AS661" s="31"/>
      <c r="AT661" s="31"/>
      <c r="AU661" s="31"/>
      <c r="AV661" s="31">
        <f t="shared" si="2057"/>
        <v>144.69999999999999</v>
      </c>
      <c r="AW661" s="31">
        <f t="shared" si="2058"/>
        <v>144.69999999999999</v>
      </c>
      <c r="AX661" s="31">
        <f t="shared" si="2059"/>
        <v>144.69999999999999</v>
      </c>
      <c r="AY661" s="31"/>
      <c r="AZ661" s="31"/>
      <c r="BA661" s="31"/>
      <c r="BB661" s="31">
        <f t="shared" si="2060"/>
        <v>144.69999999999999</v>
      </c>
      <c r="BC661" s="31">
        <f t="shared" si="2061"/>
        <v>144.69999999999999</v>
      </c>
      <c r="BD661" s="31">
        <f t="shared" si="2062"/>
        <v>144.69999999999999</v>
      </c>
      <c r="BE661" s="31"/>
      <c r="BF661" s="31"/>
      <c r="BG661" s="31"/>
      <c r="BH661" s="31">
        <f t="shared" si="2063"/>
        <v>144.69999999999999</v>
      </c>
      <c r="BI661" s="31">
        <f t="shared" si="2064"/>
        <v>144.69999999999999</v>
      </c>
      <c r="BJ661" s="31">
        <f t="shared" si="2065"/>
        <v>144.69999999999999</v>
      </c>
      <c r="BK661" s="31"/>
      <c r="BL661" s="31"/>
      <c r="BM661" s="31"/>
      <c r="BN661" s="31">
        <f t="shared" si="2066"/>
        <v>144.69999999999999</v>
      </c>
      <c r="BO661" s="31">
        <f t="shared" si="2067"/>
        <v>144.69999999999999</v>
      </c>
      <c r="BP661" s="31">
        <f t="shared" si="2068"/>
        <v>144.69999999999999</v>
      </c>
      <c r="BQ661" s="31"/>
      <c r="BR661" s="31"/>
      <c r="BS661" s="31">
        <f t="shared" si="2069"/>
        <v>144.69999999999999</v>
      </c>
      <c r="BT661" s="31">
        <f t="shared" si="2070"/>
        <v>144.69999999999999</v>
      </c>
      <c r="BU661" s="31">
        <f t="shared" si="2071"/>
        <v>144.69999999999999</v>
      </c>
      <c r="BV661" s="31"/>
      <c r="BW661" s="31"/>
      <c r="BX661" s="31">
        <f t="shared" si="2072"/>
        <v>144.69999999999999</v>
      </c>
      <c r="BY661" s="31">
        <f t="shared" si="2073"/>
        <v>144.69999999999999</v>
      </c>
      <c r="BZ661" s="31">
        <f t="shared" si="2074"/>
        <v>144.69999999999999</v>
      </c>
      <c r="CA661" s="31"/>
      <c r="CB661" s="31"/>
      <c r="CC661" s="31"/>
      <c r="CD661" s="31">
        <f t="shared" si="1913"/>
        <v>144.69999999999999</v>
      </c>
      <c r="CE661" s="31">
        <f t="shared" si="1914"/>
        <v>144.69999999999999</v>
      </c>
      <c r="CF661" s="31">
        <f t="shared" si="1915"/>
        <v>144.69999999999999</v>
      </c>
      <c r="CG661" s="31"/>
      <c r="CH661" s="24"/>
      <c r="CI661" s="40"/>
    </row>
    <row r="662" ht="15">
      <c r="A662" s="16" t="s">
        <v>411</v>
      </c>
      <c r="B662" s="17">
        <v>620</v>
      </c>
      <c r="C662" s="16"/>
      <c r="D662" s="16"/>
      <c r="E662" s="39" t="s">
        <v>46</v>
      </c>
      <c r="F662" s="31">
        <f>F663</f>
        <v>10029.700000000001</v>
      </c>
      <c r="G662" s="31">
        <f>G663</f>
        <v>10029.700000000001</v>
      </c>
      <c r="H662" s="31">
        <f>H663</f>
        <v>10029.700000000001</v>
      </c>
      <c r="I662" s="31">
        <f>I663</f>
        <v>0</v>
      </c>
      <c r="J662" s="31">
        <f>J663</f>
        <v>0</v>
      </c>
      <c r="K662" s="31">
        <f>K663</f>
        <v>0</v>
      </c>
      <c r="L662" s="31">
        <f t="shared" si="2039"/>
        <v>10029.700000000001</v>
      </c>
      <c r="M662" s="31">
        <f t="shared" si="2040"/>
        <v>10029.700000000001</v>
      </c>
      <c r="N662" s="31">
        <f t="shared" si="2041"/>
        <v>10029.700000000001</v>
      </c>
      <c r="O662" s="31">
        <f>O663</f>
        <v>0</v>
      </c>
      <c r="P662" s="31">
        <f>P663</f>
        <v>0</v>
      </c>
      <c r="Q662" s="31">
        <f>Q663</f>
        <v>0</v>
      </c>
      <c r="R662" s="31">
        <f t="shared" si="2042"/>
        <v>10029.700000000001</v>
      </c>
      <c r="S662" s="31">
        <f t="shared" si="2043"/>
        <v>10029.700000000001</v>
      </c>
      <c r="T662" s="31">
        <f t="shared" si="2044"/>
        <v>10029.700000000001</v>
      </c>
      <c r="U662" s="31">
        <f>U663</f>
        <v>0</v>
      </c>
      <c r="V662" s="31">
        <f>V663</f>
        <v>0</v>
      </c>
      <c r="W662" s="31">
        <f>W663</f>
        <v>0</v>
      </c>
      <c r="X662" s="31">
        <f t="shared" si="2045"/>
        <v>10029.700000000001</v>
      </c>
      <c r="Y662" s="31">
        <f t="shared" si="2046"/>
        <v>10029.700000000001</v>
      </c>
      <c r="Z662" s="31">
        <f t="shared" si="2047"/>
        <v>10029.700000000001</v>
      </c>
      <c r="AA662" s="31">
        <f>AA663</f>
        <v>0</v>
      </c>
      <c r="AB662" s="31">
        <f>AB663</f>
        <v>0</v>
      </c>
      <c r="AC662" s="31">
        <f>AC663</f>
        <v>0</v>
      </c>
      <c r="AD662" s="31">
        <f t="shared" si="2048"/>
        <v>10029.700000000001</v>
      </c>
      <c r="AE662" s="31">
        <f t="shared" si="2049"/>
        <v>10029.700000000001</v>
      </c>
      <c r="AF662" s="31">
        <f t="shared" si="2050"/>
        <v>10029.700000000001</v>
      </c>
      <c r="AG662" s="31">
        <f>AG663</f>
        <v>0</v>
      </c>
      <c r="AH662" s="31">
        <f>AH663</f>
        <v>0</v>
      </c>
      <c r="AI662" s="31">
        <f>AI663</f>
        <v>0</v>
      </c>
      <c r="AJ662" s="31">
        <f t="shared" si="2051"/>
        <v>10029.700000000001</v>
      </c>
      <c r="AK662" s="31">
        <f t="shared" si="2052"/>
        <v>10029.700000000001</v>
      </c>
      <c r="AL662" s="31">
        <f t="shared" si="2053"/>
        <v>10029.700000000001</v>
      </c>
      <c r="AM662" s="31">
        <f>AM663</f>
        <v>0</v>
      </c>
      <c r="AN662" s="31">
        <f>AN663</f>
        <v>0</v>
      </c>
      <c r="AO662" s="31">
        <f>AO663</f>
        <v>0</v>
      </c>
      <c r="AP662" s="31">
        <f t="shared" si="2054"/>
        <v>10029.700000000001</v>
      </c>
      <c r="AQ662" s="31">
        <f t="shared" si="2055"/>
        <v>10029.700000000001</v>
      </c>
      <c r="AR662" s="31">
        <f t="shared" si="2056"/>
        <v>10029.700000000001</v>
      </c>
      <c r="AS662" s="31">
        <f>AS663</f>
        <v>0</v>
      </c>
      <c r="AT662" s="31">
        <f>AT663</f>
        <v>0</v>
      </c>
      <c r="AU662" s="31">
        <f>AU663</f>
        <v>0</v>
      </c>
      <c r="AV662" s="31">
        <f t="shared" si="2057"/>
        <v>10029.700000000001</v>
      </c>
      <c r="AW662" s="31">
        <f t="shared" si="2058"/>
        <v>10029.700000000001</v>
      </c>
      <c r="AX662" s="31">
        <f t="shared" si="2059"/>
        <v>10029.700000000001</v>
      </c>
      <c r="AY662" s="31">
        <f>AY663</f>
        <v>0</v>
      </c>
      <c r="AZ662" s="31">
        <f>AZ663</f>
        <v>0</v>
      </c>
      <c r="BA662" s="31">
        <f>BA663</f>
        <v>0</v>
      </c>
      <c r="BB662" s="31">
        <f t="shared" si="2060"/>
        <v>10029.700000000001</v>
      </c>
      <c r="BC662" s="31">
        <f t="shared" si="2061"/>
        <v>10029.700000000001</v>
      </c>
      <c r="BD662" s="31">
        <f t="shared" si="2062"/>
        <v>10029.700000000001</v>
      </c>
      <c r="BE662" s="31">
        <f>BE663</f>
        <v>0</v>
      </c>
      <c r="BF662" s="31">
        <f>BF663</f>
        <v>0</v>
      </c>
      <c r="BG662" s="31">
        <f>BG663</f>
        <v>0</v>
      </c>
      <c r="BH662" s="31">
        <f t="shared" si="2063"/>
        <v>10029.700000000001</v>
      </c>
      <c r="BI662" s="31">
        <f t="shared" si="2064"/>
        <v>10029.700000000001</v>
      </c>
      <c r="BJ662" s="31">
        <f t="shared" si="2065"/>
        <v>10029.700000000001</v>
      </c>
      <c r="BK662" s="31">
        <f>BK663</f>
        <v>0</v>
      </c>
      <c r="BL662" s="31">
        <f>BL663</f>
        <v>0</v>
      </c>
      <c r="BM662" s="31">
        <f>BM663</f>
        <v>0</v>
      </c>
      <c r="BN662" s="31">
        <f t="shared" si="2066"/>
        <v>10029.700000000001</v>
      </c>
      <c r="BO662" s="31">
        <f t="shared" si="2067"/>
        <v>10029.700000000001</v>
      </c>
      <c r="BP662" s="31">
        <f t="shared" si="2068"/>
        <v>10029.700000000001</v>
      </c>
      <c r="BQ662" s="31">
        <f>BQ663</f>
        <v>0</v>
      </c>
      <c r="BR662" s="31">
        <f>BR663</f>
        <v>0</v>
      </c>
      <c r="BS662" s="31">
        <f t="shared" si="2069"/>
        <v>10029.700000000001</v>
      </c>
      <c r="BT662" s="31">
        <f t="shared" si="2070"/>
        <v>10029.700000000001</v>
      </c>
      <c r="BU662" s="31">
        <f t="shared" si="2071"/>
        <v>10029.700000000001</v>
      </c>
      <c r="BV662" s="31">
        <f>BV663</f>
        <v>0</v>
      </c>
      <c r="BW662" s="31">
        <f>BW663</f>
        <v>0</v>
      </c>
      <c r="BX662" s="31">
        <f t="shared" si="2072"/>
        <v>10029.700000000001</v>
      </c>
      <c r="BY662" s="31">
        <f t="shared" si="2073"/>
        <v>10029.700000000001</v>
      </c>
      <c r="BZ662" s="31">
        <f t="shared" si="2074"/>
        <v>10029.700000000001</v>
      </c>
      <c r="CA662" s="31">
        <f>CA663</f>
        <v>0</v>
      </c>
      <c r="CB662" s="31">
        <f>CB663</f>
        <v>0</v>
      </c>
      <c r="CC662" s="31">
        <f>CC663</f>
        <v>0</v>
      </c>
      <c r="CD662" s="31">
        <f t="shared" si="1913"/>
        <v>10029.700000000001</v>
      </c>
      <c r="CE662" s="31">
        <f t="shared" si="1914"/>
        <v>10029.700000000001</v>
      </c>
      <c r="CF662" s="31">
        <f t="shared" si="1915"/>
        <v>10029.700000000001</v>
      </c>
      <c r="CG662" s="31">
        <f>CG663</f>
        <v>0</v>
      </c>
      <c r="CH662" s="24"/>
      <c r="CI662" s="40"/>
      <c r="CN662" s="1" t="s">
        <v>30</v>
      </c>
    </row>
    <row r="663" ht="15">
      <c r="A663" s="16" t="s">
        <v>411</v>
      </c>
      <c r="B663" s="17">
        <v>620</v>
      </c>
      <c r="C663" s="16" t="s">
        <v>47</v>
      </c>
      <c r="D663" s="16" t="s">
        <v>105</v>
      </c>
      <c r="E663" s="39" t="s">
        <v>106</v>
      </c>
      <c r="F663" s="31">
        <v>10029.700000000001</v>
      </c>
      <c r="G663" s="31">
        <v>10029.700000000001</v>
      </c>
      <c r="H663" s="31">
        <v>10029.700000000001</v>
      </c>
      <c r="I663" s="31"/>
      <c r="J663" s="31"/>
      <c r="K663" s="31"/>
      <c r="L663" s="31">
        <f t="shared" si="2039"/>
        <v>10029.700000000001</v>
      </c>
      <c r="M663" s="31">
        <f t="shared" si="2040"/>
        <v>10029.700000000001</v>
      </c>
      <c r="N663" s="31">
        <f t="shared" si="2041"/>
        <v>10029.700000000001</v>
      </c>
      <c r="O663" s="31"/>
      <c r="P663" s="31"/>
      <c r="Q663" s="31"/>
      <c r="R663" s="31">
        <f t="shared" si="2042"/>
        <v>10029.700000000001</v>
      </c>
      <c r="S663" s="31">
        <f t="shared" si="2043"/>
        <v>10029.700000000001</v>
      </c>
      <c r="T663" s="31">
        <f t="shared" si="2044"/>
        <v>10029.700000000001</v>
      </c>
      <c r="U663" s="31"/>
      <c r="V663" s="31"/>
      <c r="W663" s="31"/>
      <c r="X663" s="31">
        <f t="shared" si="2045"/>
        <v>10029.700000000001</v>
      </c>
      <c r="Y663" s="31">
        <f t="shared" si="2046"/>
        <v>10029.700000000001</v>
      </c>
      <c r="Z663" s="31">
        <f t="shared" si="2047"/>
        <v>10029.700000000001</v>
      </c>
      <c r="AA663" s="31"/>
      <c r="AB663" s="31"/>
      <c r="AC663" s="31"/>
      <c r="AD663" s="31">
        <f t="shared" si="2048"/>
        <v>10029.700000000001</v>
      </c>
      <c r="AE663" s="31">
        <f t="shared" si="2049"/>
        <v>10029.700000000001</v>
      </c>
      <c r="AF663" s="31">
        <f t="shared" si="2050"/>
        <v>10029.700000000001</v>
      </c>
      <c r="AG663" s="31"/>
      <c r="AH663" s="31"/>
      <c r="AI663" s="31"/>
      <c r="AJ663" s="31">
        <f t="shared" si="2051"/>
        <v>10029.700000000001</v>
      </c>
      <c r="AK663" s="31">
        <f t="shared" si="2052"/>
        <v>10029.700000000001</v>
      </c>
      <c r="AL663" s="31">
        <f t="shared" si="2053"/>
        <v>10029.700000000001</v>
      </c>
      <c r="AM663" s="31"/>
      <c r="AN663" s="31"/>
      <c r="AO663" s="31"/>
      <c r="AP663" s="31">
        <f t="shared" si="2054"/>
        <v>10029.700000000001</v>
      </c>
      <c r="AQ663" s="31">
        <f t="shared" si="2055"/>
        <v>10029.700000000001</v>
      </c>
      <c r="AR663" s="31">
        <f t="shared" si="2056"/>
        <v>10029.700000000001</v>
      </c>
      <c r="AS663" s="31"/>
      <c r="AT663" s="31"/>
      <c r="AU663" s="31"/>
      <c r="AV663" s="31">
        <f t="shared" si="2057"/>
        <v>10029.700000000001</v>
      </c>
      <c r="AW663" s="31">
        <f t="shared" si="2058"/>
        <v>10029.700000000001</v>
      </c>
      <c r="AX663" s="31">
        <f t="shared" si="2059"/>
        <v>10029.700000000001</v>
      </c>
      <c r="AY663" s="31"/>
      <c r="AZ663" s="31"/>
      <c r="BA663" s="31"/>
      <c r="BB663" s="31">
        <f t="shared" si="2060"/>
        <v>10029.700000000001</v>
      </c>
      <c r="BC663" s="31">
        <f t="shared" si="2061"/>
        <v>10029.700000000001</v>
      </c>
      <c r="BD663" s="31">
        <f t="shared" si="2062"/>
        <v>10029.700000000001</v>
      </c>
      <c r="BE663" s="31"/>
      <c r="BF663" s="31"/>
      <c r="BG663" s="31"/>
      <c r="BH663" s="31">
        <f t="shared" si="2063"/>
        <v>10029.700000000001</v>
      </c>
      <c r="BI663" s="31">
        <f t="shared" si="2064"/>
        <v>10029.700000000001</v>
      </c>
      <c r="BJ663" s="31">
        <f t="shared" si="2065"/>
        <v>10029.700000000001</v>
      </c>
      <c r="BK663" s="31"/>
      <c r="BL663" s="31"/>
      <c r="BM663" s="31"/>
      <c r="BN663" s="31">
        <f t="shared" si="2066"/>
        <v>10029.700000000001</v>
      </c>
      <c r="BO663" s="31">
        <f t="shared" si="2067"/>
        <v>10029.700000000001</v>
      </c>
      <c r="BP663" s="31">
        <f t="shared" si="2068"/>
        <v>10029.700000000001</v>
      </c>
      <c r="BQ663" s="31"/>
      <c r="BR663" s="31"/>
      <c r="BS663" s="31">
        <f t="shared" si="2069"/>
        <v>10029.700000000001</v>
      </c>
      <c r="BT663" s="31">
        <f t="shared" si="2070"/>
        <v>10029.700000000001</v>
      </c>
      <c r="BU663" s="31">
        <f t="shared" si="2071"/>
        <v>10029.700000000001</v>
      </c>
      <c r="BV663" s="31"/>
      <c r="BW663" s="31"/>
      <c r="BX663" s="31">
        <f t="shared" si="2072"/>
        <v>10029.700000000001</v>
      </c>
      <c r="BY663" s="31">
        <f t="shared" si="2073"/>
        <v>10029.700000000001</v>
      </c>
      <c r="BZ663" s="31">
        <f t="shared" si="2074"/>
        <v>10029.700000000001</v>
      </c>
      <c r="CA663" s="31"/>
      <c r="CB663" s="31"/>
      <c r="CC663" s="31"/>
      <c r="CD663" s="31">
        <f t="shared" si="1913"/>
        <v>10029.700000000001</v>
      </c>
      <c r="CE663" s="31">
        <f t="shared" si="1914"/>
        <v>10029.700000000001</v>
      </c>
      <c r="CF663" s="31">
        <f t="shared" si="1915"/>
        <v>10029.700000000001</v>
      </c>
      <c r="CG663" s="31"/>
      <c r="CH663" s="24"/>
      <c r="CI663" s="40"/>
    </row>
    <row r="664" ht="65.650000000000006">
      <c r="A664" s="16" t="s">
        <v>411</v>
      </c>
      <c r="B664" s="17">
        <v>630</v>
      </c>
      <c r="C664" s="16"/>
      <c r="D664" s="16"/>
      <c r="E664" s="39" t="s">
        <v>51</v>
      </c>
      <c r="F664" s="31">
        <f>F665</f>
        <v>17800.900000000001</v>
      </c>
      <c r="G664" s="31">
        <f>G665</f>
        <v>19587.599999999999</v>
      </c>
      <c r="H664" s="31">
        <f>H665</f>
        <v>19587.599999999999</v>
      </c>
      <c r="I664" s="31">
        <f>I665</f>
        <v>0</v>
      </c>
      <c r="J664" s="31">
        <f>J665</f>
        <v>0</v>
      </c>
      <c r="K664" s="31">
        <f>K665</f>
        <v>0</v>
      </c>
      <c r="L664" s="31">
        <f t="shared" si="2039"/>
        <v>17800.900000000001</v>
      </c>
      <c r="M664" s="31">
        <f t="shared" si="2040"/>
        <v>19587.599999999999</v>
      </c>
      <c r="N664" s="31">
        <f t="shared" si="2041"/>
        <v>19587.599999999999</v>
      </c>
      <c r="O664" s="31">
        <f>O665</f>
        <v>0</v>
      </c>
      <c r="P664" s="31">
        <f>P665</f>
        <v>0</v>
      </c>
      <c r="Q664" s="31">
        <f>Q665</f>
        <v>0</v>
      </c>
      <c r="R664" s="31">
        <f t="shared" si="2042"/>
        <v>17800.900000000001</v>
      </c>
      <c r="S664" s="31">
        <f t="shared" si="2043"/>
        <v>19587.599999999999</v>
      </c>
      <c r="T664" s="31">
        <f t="shared" si="2044"/>
        <v>19587.599999999999</v>
      </c>
      <c r="U664" s="31">
        <f>U665</f>
        <v>0</v>
      </c>
      <c r="V664" s="31">
        <f>V665</f>
        <v>0</v>
      </c>
      <c r="W664" s="31">
        <f>W665</f>
        <v>0</v>
      </c>
      <c r="X664" s="31">
        <f t="shared" si="2045"/>
        <v>17800.900000000001</v>
      </c>
      <c r="Y664" s="31">
        <f t="shared" si="2046"/>
        <v>19587.599999999999</v>
      </c>
      <c r="Z664" s="31">
        <f t="shared" si="2047"/>
        <v>19587.599999999999</v>
      </c>
      <c r="AA664" s="31">
        <f>AA665</f>
        <v>0</v>
      </c>
      <c r="AB664" s="31">
        <f>AB665</f>
        <v>0</v>
      </c>
      <c r="AC664" s="31">
        <f>AC665</f>
        <v>0</v>
      </c>
      <c r="AD664" s="31">
        <f t="shared" si="2048"/>
        <v>17800.900000000001</v>
      </c>
      <c r="AE664" s="31">
        <f t="shared" si="2049"/>
        <v>19587.599999999999</v>
      </c>
      <c r="AF664" s="31">
        <f t="shared" si="2050"/>
        <v>19587.599999999999</v>
      </c>
      <c r="AG664" s="31">
        <f>AG665</f>
        <v>0</v>
      </c>
      <c r="AH664" s="31">
        <f>AH665</f>
        <v>0</v>
      </c>
      <c r="AI664" s="31">
        <f>AI665</f>
        <v>0</v>
      </c>
      <c r="AJ664" s="31">
        <f t="shared" si="2051"/>
        <v>17800.900000000001</v>
      </c>
      <c r="AK664" s="31">
        <f t="shared" si="2052"/>
        <v>19587.599999999999</v>
      </c>
      <c r="AL664" s="31">
        <f t="shared" si="2053"/>
        <v>19587.599999999999</v>
      </c>
      <c r="AM664" s="31">
        <f>AM665</f>
        <v>0</v>
      </c>
      <c r="AN664" s="31">
        <f>AN665</f>
        <v>0</v>
      </c>
      <c r="AO664" s="31">
        <f>AO665</f>
        <v>0</v>
      </c>
      <c r="AP664" s="31">
        <f t="shared" si="2054"/>
        <v>17800.900000000001</v>
      </c>
      <c r="AQ664" s="31">
        <f t="shared" si="2055"/>
        <v>19587.599999999999</v>
      </c>
      <c r="AR664" s="31">
        <f t="shared" si="2056"/>
        <v>19587.599999999999</v>
      </c>
      <c r="AS664" s="31">
        <f>AS665</f>
        <v>0</v>
      </c>
      <c r="AT664" s="31">
        <f>AT665</f>
        <v>0</v>
      </c>
      <c r="AU664" s="31">
        <f>AU665</f>
        <v>0</v>
      </c>
      <c r="AV664" s="31">
        <f t="shared" si="2057"/>
        <v>17800.900000000001</v>
      </c>
      <c r="AW664" s="31">
        <f t="shared" si="2058"/>
        <v>19587.599999999999</v>
      </c>
      <c r="AX664" s="31">
        <f t="shared" si="2059"/>
        <v>19587.599999999999</v>
      </c>
      <c r="AY664" s="31">
        <f>AY665</f>
        <v>0</v>
      </c>
      <c r="AZ664" s="31">
        <f>AZ665</f>
        <v>0</v>
      </c>
      <c r="BA664" s="31">
        <f>BA665</f>
        <v>0</v>
      </c>
      <c r="BB664" s="31">
        <f t="shared" si="2060"/>
        <v>17800.900000000001</v>
      </c>
      <c r="BC664" s="31">
        <f t="shared" si="2061"/>
        <v>19587.599999999999</v>
      </c>
      <c r="BD664" s="31">
        <f t="shared" si="2062"/>
        <v>19587.599999999999</v>
      </c>
      <c r="BE664" s="31">
        <f>BE665</f>
        <v>0</v>
      </c>
      <c r="BF664" s="31">
        <f>BF665</f>
        <v>0</v>
      </c>
      <c r="BG664" s="31">
        <f>BG665</f>
        <v>0</v>
      </c>
      <c r="BH664" s="31">
        <f t="shared" si="2063"/>
        <v>17800.900000000001</v>
      </c>
      <c r="BI664" s="31">
        <f t="shared" si="2064"/>
        <v>19587.599999999999</v>
      </c>
      <c r="BJ664" s="31">
        <f t="shared" si="2065"/>
        <v>19587.599999999999</v>
      </c>
      <c r="BK664" s="31">
        <f>BK665</f>
        <v>0</v>
      </c>
      <c r="BL664" s="31">
        <f>BL665</f>
        <v>0</v>
      </c>
      <c r="BM664" s="31">
        <f>BM665</f>
        <v>0</v>
      </c>
      <c r="BN664" s="31">
        <f t="shared" si="2066"/>
        <v>17800.900000000001</v>
      </c>
      <c r="BO664" s="31">
        <f t="shared" si="2067"/>
        <v>19587.599999999999</v>
      </c>
      <c r="BP664" s="31">
        <f t="shared" si="2068"/>
        <v>19587.599999999999</v>
      </c>
      <c r="BQ664" s="31">
        <f>BQ665</f>
        <v>0</v>
      </c>
      <c r="BR664" s="31">
        <f>BR665</f>
        <v>0</v>
      </c>
      <c r="BS664" s="31">
        <f t="shared" si="2069"/>
        <v>17800.900000000001</v>
      </c>
      <c r="BT664" s="31">
        <f t="shared" si="2070"/>
        <v>19587.599999999999</v>
      </c>
      <c r="BU664" s="31">
        <f t="shared" si="2071"/>
        <v>19587.599999999999</v>
      </c>
      <c r="BV664" s="31">
        <f>BV665</f>
        <v>0</v>
      </c>
      <c r="BW664" s="31">
        <f>BW665</f>
        <v>0</v>
      </c>
      <c r="BX664" s="31">
        <f t="shared" si="2072"/>
        <v>17800.900000000001</v>
      </c>
      <c r="BY664" s="31">
        <f t="shared" si="2073"/>
        <v>19587.599999999999</v>
      </c>
      <c r="BZ664" s="31">
        <f t="shared" si="2074"/>
        <v>19587.599999999999</v>
      </c>
      <c r="CA664" s="31">
        <f>CA665</f>
        <v>0</v>
      </c>
      <c r="CB664" s="31">
        <f>CB665</f>
        <v>0</v>
      </c>
      <c r="CC664" s="31">
        <f>CC665</f>
        <v>0</v>
      </c>
      <c r="CD664" s="31">
        <f t="shared" si="1913"/>
        <v>17800.900000000001</v>
      </c>
      <c r="CE664" s="31">
        <f t="shared" si="1914"/>
        <v>19587.599999999999</v>
      </c>
      <c r="CF664" s="31">
        <f t="shared" si="1915"/>
        <v>19587.599999999999</v>
      </c>
      <c r="CG664" s="31">
        <f>CG665</f>
        <v>0</v>
      </c>
      <c r="CH664" s="24"/>
      <c r="CI664" s="40"/>
      <c r="CN664" s="1" t="s">
        <v>30</v>
      </c>
    </row>
    <row r="665" ht="15">
      <c r="A665" s="16" t="s">
        <v>411</v>
      </c>
      <c r="B665" s="17">
        <v>630</v>
      </c>
      <c r="C665" s="16" t="s">
        <v>47</v>
      </c>
      <c r="D665" s="16" t="s">
        <v>105</v>
      </c>
      <c r="E665" s="39" t="s">
        <v>106</v>
      </c>
      <c r="F665" s="31">
        <v>17800.900000000001</v>
      </c>
      <c r="G665" s="31">
        <v>19587.599999999999</v>
      </c>
      <c r="H665" s="31">
        <v>19587.599999999999</v>
      </c>
      <c r="I665" s="31"/>
      <c r="J665" s="31"/>
      <c r="K665" s="31"/>
      <c r="L665" s="31">
        <f t="shared" si="2039"/>
        <v>17800.900000000001</v>
      </c>
      <c r="M665" s="31">
        <f t="shared" si="2040"/>
        <v>19587.599999999999</v>
      </c>
      <c r="N665" s="31">
        <f t="shared" si="2041"/>
        <v>19587.599999999999</v>
      </c>
      <c r="O665" s="31"/>
      <c r="P665" s="31"/>
      <c r="Q665" s="31"/>
      <c r="R665" s="31">
        <f t="shared" si="2042"/>
        <v>17800.900000000001</v>
      </c>
      <c r="S665" s="31">
        <f t="shared" si="2043"/>
        <v>19587.599999999999</v>
      </c>
      <c r="T665" s="31">
        <f t="shared" si="2044"/>
        <v>19587.599999999999</v>
      </c>
      <c r="U665" s="31"/>
      <c r="V665" s="31"/>
      <c r="W665" s="31"/>
      <c r="X665" s="31">
        <f t="shared" si="2045"/>
        <v>17800.900000000001</v>
      </c>
      <c r="Y665" s="31">
        <f t="shared" si="2046"/>
        <v>19587.599999999999</v>
      </c>
      <c r="Z665" s="31">
        <f t="shared" si="2047"/>
        <v>19587.599999999999</v>
      </c>
      <c r="AA665" s="31"/>
      <c r="AB665" s="31"/>
      <c r="AC665" s="31"/>
      <c r="AD665" s="31">
        <f t="shared" si="2048"/>
        <v>17800.900000000001</v>
      </c>
      <c r="AE665" s="31">
        <f t="shared" si="2049"/>
        <v>19587.599999999999</v>
      </c>
      <c r="AF665" s="31">
        <f t="shared" si="2050"/>
        <v>19587.599999999999</v>
      </c>
      <c r="AG665" s="31"/>
      <c r="AH665" s="31"/>
      <c r="AI665" s="31"/>
      <c r="AJ665" s="31">
        <f t="shared" si="2051"/>
        <v>17800.900000000001</v>
      </c>
      <c r="AK665" s="31">
        <f t="shared" si="2052"/>
        <v>19587.599999999999</v>
      </c>
      <c r="AL665" s="31">
        <f t="shared" si="2053"/>
        <v>19587.599999999999</v>
      </c>
      <c r="AM665" s="31"/>
      <c r="AN665" s="31"/>
      <c r="AO665" s="31"/>
      <c r="AP665" s="31">
        <f t="shared" si="2054"/>
        <v>17800.900000000001</v>
      </c>
      <c r="AQ665" s="31">
        <f t="shared" si="2055"/>
        <v>19587.599999999999</v>
      </c>
      <c r="AR665" s="31">
        <f t="shared" si="2056"/>
        <v>19587.599999999999</v>
      </c>
      <c r="AS665" s="31"/>
      <c r="AT665" s="31"/>
      <c r="AU665" s="31"/>
      <c r="AV665" s="31">
        <f t="shared" si="2057"/>
        <v>17800.900000000001</v>
      </c>
      <c r="AW665" s="31">
        <f t="shared" si="2058"/>
        <v>19587.599999999999</v>
      </c>
      <c r="AX665" s="31">
        <f t="shared" si="2059"/>
        <v>19587.599999999999</v>
      </c>
      <c r="AY665" s="31"/>
      <c r="AZ665" s="31"/>
      <c r="BA665" s="31"/>
      <c r="BB665" s="31">
        <f t="shared" si="2060"/>
        <v>17800.900000000001</v>
      </c>
      <c r="BC665" s="31">
        <f t="shared" si="2061"/>
        <v>19587.599999999999</v>
      </c>
      <c r="BD665" s="31">
        <f t="shared" si="2062"/>
        <v>19587.599999999999</v>
      </c>
      <c r="BE665" s="31"/>
      <c r="BF665" s="31"/>
      <c r="BG665" s="31"/>
      <c r="BH665" s="31">
        <f t="shared" si="2063"/>
        <v>17800.900000000001</v>
      </c>
      <c r="BI665" s="31">
        <f t="shared" si="2064"/>
        <v>19587.599999999999</v>
      </c>
      <c r="BJ665" s="31">
        <f t="shared" si="2065"/>
        <v>19587.599999999999</v>
      </c>
      <c r="BK665" s="31"/>
      <c r="BL665" s="31"/>
      <c r="BM665" s="31"/>
      <c r="BN665" s="31">
        <f t="shared" si="2066"/>
        <v>17800.900000000001</v>
      </c>
      <c r="BO665" s="31">
        <f t="shared" si="2067"/>
        <v>19587.599999999999</v>
      </c>
      <c r="BP665" s="31">
        <f t="shared" si="2068"/>
        <v>19587.599999999999</v>
      </c>
      <c r="BQ665" s="31"/>
      <c r="BR665" s="31"/>
      <c r="BS665" s="31">
        <f t="shared" si="2069"/>
        <v>17800.900000000001</v>
      </c>
      <c r="BT665" s="31">
        <f t="shared" si="2070"/>
        <v>19587.599999999999</v>
      </c>
      <c r="BU665" s="31">
        <f t="shared" si="2071"/>
        <v>19587.599999999999</v>
      </c>
      <c r="BV665" s="31"/>
      <c r="BW665" s="31"/>
      <c r="BX665" s="31">
        <f t="shared" si="2072"/>
        <v>17800.900000000001</v>
      </c>
      <c r="BY665" s="31">
        <f t="shared" si="2073"/>
        <v>19587.599999999999</v>
      </c>
      <c r="BZ665" s="31">
        <f t="shared" si="2074"/>
        <v>19587.599999999999</v>
      </c>
      <c r="CA665" s="31"/>
      <c r="CB665" s="31"/>
      <c r="CC665" s="31"/>
      <c r="CD665" s="31">
        <f t="shared" si="1913"/>
        <v>17800.900000000001</v>
      </c>
      <c r="CE665" s="31">
        <f t="shared" si="1914"/>
        <v>19587.599999999999</v>
      </c>
      <c r="CF665" s="31">
        <f t="shared" si="1915"/>
        <v>19587.599999999999</v>
      </c>
      <c r="CG665" s="31"/>
      <c r="CH665" s="24"/>
      <c r="CI665" s="40"/>
    </row>
    <row r="666" ht="15">
      <c r="A666" s="16" t="s">
        <v>411</v>
      </c>
      <c r="B666" s="17">
        <v>800</v>
      </c>
      <c r="C666" s="16"/>
      <c r="D666" s="16"/>
      <c r="E666" s="39" t="s">
        <v>54</v>
      </c>
      <c r="F666" s="31">
        <f t="shared" ref="F666:F667" si="2075">F667</f>
        <v>205671.70000000001</v>
      </c>
      <c r="G666" s="31">
        <f t="shared" ref="G666:G667" si="2076">G667</f>
        <v>223291.20000000001</v>
      </c>
      <c r="H666" s="31">
        <f t="shared" ref="H666:H667" si="2077">H667</f>
        <v>223291.20000000001</v>
      </c>
      <c r="I666" s="31">
        <f t="shared" ref="I666:I667" si="2078">I667</f>
        <v>0</v>
      </c>
      <c r="J666" s="31">
        <f t="shared" ref="J666:J667" si="2079">J667</f>
        <v>0</v>
      </c>
      <c r="K666" s="31">
        <f t="shared" ref="K666:K667" si="2080">K667</f>
        <v>0</v>
      </c>
      <c r="L666" s="31">
        <f t="shared" si="2039"/>
        <v>205671.70000000001</v>
      </c>
      <c r="M666" s="31">
        <f t="shared" si="2040"/>
        <v>223291.20000000001</v>
      </c>
      <c r="N666" s="31">
        <f t="shared" si="2041"/>
        <v>223291.20000000001</v>
      </c>
      <c r="O666" s="31">
        <f t="shared" ref="O666:O667" si="2081">O667</f>
        <v>0</v>
      </c>
      <c r="P666" s="31">
        <f t="shared" ref="P666:P667" si="2082">P667</f>
        <v>0</v>
      </c>
      <c r="Q666" s="31">
        <f t="shared" ref="Q666:Q667" si="2083">Q667</f>
        <v>0</v>
      </c>
      <c r="R666" s="31">
        <f t="shared" si="2042"/>
        <v>205671.70000000001</v>
      </c>
      <c r="S666" s="31">
        <f t="shared" si="2043"/>
        <v>223291.20000000001</v>
      </c>
      <c r="T666" s="31">
        <f t="shared" si="2044"/>
        <v>223291.20000000001</v>
      </c>
      <c r="U666" s="31">
        <f t="shared" ref="U666:U667" si="2084">U667</f>
        <v>0</v>
      </c>
      <c r="V666" s="31">
        <f t="shared" ref="V666:V667" si="2085">V667</f>
        <v>0</v>
      </c>
      <c r="W666" s="31">
        <f t="shared" ref="W666:W667" si="2086">W667</f>
        <v>0</v>
      </c>
      <c r="X666" s="31">
        <f t="shared" si="2045"/>
        <v>205671.70000000001</v>
      </c>
      <c r="Y666" s="31">
        <f t="shared" si="2046"/>
        <v>223291.20000000001</v>
      </c>
      <c r="Z666" s="31">
        <f t="shared" si="2047"/>
        <v>223291.20000000001</v>
      </c>
      <c r="AA666" s="31">
        <f t="shared" ref="AA666:AA667" si="2087">AA667</f>
        <v>0</v>
      </c>
      <c r="AB666" s="31">
        <f t="shared" ref="AB666:AB667" si="2088">AB667</f>
        <v>0</v>
      </c>
      <c r="AC666" s="31">
        <f t="shared" ref="AC666:AC667" si="2089">AC667</f>
        <v>0</v>
      </c>
      <c r="AD666" s="31">
        <f t="shared" si="2048"/>
        <v>205671.70000000001</v>
      </c>
      <c r="AE666" s="31">
        <f t="shared" si="2049"/>
        <v>223291.20000000001</v>
      </c>
      <c r="AF666" s="31">
        <f t="shared" si="2050"/>
        <v>223291.20000000001</v>
      </c>
      <c r="AG666" s="31">
        <f t="shared" ref="AG666:AG667" si="2090">AG667</f>
        <v>0</v>
      </c>
      <c r="AH666" s="31">
        <f t="shared" ref="AH666:AH667" si="2091">AH667</f>
        <v>0</v>
      </c>
      <c r="AI666" s="31">
        <f t="shared" ref="AI666:AI667" si="2092">AI667</f>
        <v>0</v>
      </c>
      <c r="AJ666" s="31">
        <f t="shared" si="2051"/>
        <v>205671.70000000001</v>
      </c>
      <c r="AK666" s="31">
        <f t="shared" si="2052"/>
        <v>223291.20000000001</v>
      </c>
      <c r="AL666" s="31">
        <f t="shared" si="2053"/>
        <v>223291.20000000001</v>
      </c>
      <c r="AM666" s="31">
        <f t="shared" ref="AM666:AM667" si="2093">AM667</f>
        <v>0</v>
      </c>
      <c r="AN666" s="31">
        <f t="shared" ref="AN666:AN667" si="2094">AN667</f>
        <v>0</v>
      </c>
      <c r="AO666" s="31">
        <f t="shared" ref="AO666:AO667" si="2095">AO667</f>
        <v>0</v>
      </c>
      <c r="AP666" s="31">
        <f t="shared" si="2054"/>
        <v>205671.70000000001</v>
      </c>
      <c r="AQ666" s="31">
        <f t="shared" si="2055"/>
        <v>223291.20000000001</v>
      </c>
      <c r="AR666" s="31">
        <f t="shared" si="2056"/>
        <v>223291.20000000001</v>
      </c>
      <c r="AS666" s="31">
        <f t="shared" ref="AS666:AS667" si="2096">AS667</f>
        <v>0</v>
      </c>
      <c r="AT666" s="31">
        <f t="shared" ref="AT666:AT667" si="2097">AT667</f>
        <v>0</v>
      </c>
      <c r="AU666" s="31">
        <f t="shared" ref="AU666:AU667" si="2098">AU667</f>
        <v>0</v>
      </c>
      <c r="AV666" s="31">
        <f t="shared" si="2057"/>
        <v>205671.70000000001</v>
      </c>
      <c r="AW666" s="31">
        <f t="shared" si="2058"/>
        <v>223291.20000000001</v>
      </c>
      <c r="AX666" s="31">
        <f t="shared" si="2059"/>
        <v>223291.20000000001</v>
      </c>
      <c r="AY666" s="31">
        <f t="shared" ref="AY666:AY667" si="2099">AY667</f>
        <v>0</v>
      </c>
      <c r="AZ666" s="31">
        <f t="shared" ref="AZ666:AZ667" si="2100">AZ667</f>
        <v>0</v>
      </c>
      <c r="BA666" s="31">
        <f t="shared" ref="BA666:BA667" si="2101">BA667</f>
        <v>0</v>
      </c>
      <c r="BB666" s="31">
        <f t="shared" si="2060"/>
        <v>205671.70000000001</v>
      </c>
      <c r="BC666" s="31">
        <f t="shared" si="2061"/>
        <v>223291.20000000001</v>
      </c>
      <c r="BD666" s="31">
        <f t="shared" si="2062"/>
        <v>223291.20000000001</v>
      </c>
      <c r="BE666" s="31">
        <f t="shared" ref="BE666:BE667" si="2102">BE667</f>
        <v>0</v>
      </c>
      <c r="BF666" s="31">
        <f t="shared" ref="BF666:BF667" si="2103">BF667</f>
        <v>0</v>
      </c>
      <c r="BG666" s="31">
        <f t="shared" ref="BG666:BG667" si="2104">BG667</f>
        <v>0</v>
      </c>
      <c r="BH666" s="31">
        <f t="shared" si="2063"/>
        <v>205671.70000000001</v>
      </c>
      <c r="BI666" s="31">
        <f t="shared" si="2064"/>
        <v>223291.20000000001</v>
      </c>
      <c r="BJ666" s="31">
        <f t="shared" si="2065"/>
        <v>223291.20000000001</v>
      </c>
      <c r="BK666" s="31">
        <f t="shared" ref="BK666:BK667" si="2105">BK667</f>
        <v>0</v>
      </c>
      <c r="BL666" s="31">
        <f t="shared" ref="BL666:BL667" si="2106">BL667</f>
        <v>0</v>
      </c>
      <c r="BM666" s="31">
        <f t="shared" ref="BM666:BM667" si="2107">BM667</f>
        <v>0</v>
      </c>
      <c r="BN666" s="31">
        <f t="shared" si="2066"/>
        <v>205671.70000000001</v>
      </c>
      <c r="BO666" s="31">
        <f t="shared" si="2067"/>
        <v>223291.20000000001</v>
      </c>
      <c r="BP666" s="31">
        <f t="shared" si="2068"/>
        <v>223291.20000000001</v>
      </c>
      <c r="BQ666" s="31">
        <f t="shared" ref="BQ666:BQ667" si="2108">BQ667</f>
        <v>0</v>
      </c>
      <c r="BR666" s="31">
        <f t="shared" ref="BR666:BR667" si="2109">BR667</f>
        <v>0</v>
      </c>
      <c r="BS666" s="31">
        <f t="shared" si="2069"/>
        <v>205671.70000000001</v>
      </c>
      <c r="BT666" s="31">
        <f t="shared" si="2070"/>
        <v>223291.20000000001</v>
      </c>
      <c r="BU666" s="31">
        <f t="shared" si="2071"/>
        <v>223291.20000000001</v>
      </c>
      <c r="BV666" s="31">
        <f t="shared" ref="BV666:BV667" si="2110">BV667</f>
        <v>0</v>
      </c>
      <c r="BW666" s="31">
        <f t="shared" ref="BW666:BW667" si="2111">BW667</f>
        <v>0</v>
      </c>
      <c r="BX666" s="31">
        <f t="shared" si="2072"/>
        <v>205671.70000000001</v>
      </c>
      <c r="BY666" s="31">
        <f t="shared" si="2073"/>
        <v>223291.20000000001</v>
      </c>
      <c r="BZ666" s="31">
        <f t="shared" si="2074"/>
        <v>223291.20000000001</v>
      </c>
      <c r="CA666" s="31">
        <f t="shared" ref="CA666:CA667" si="2112">CA667</f>
        <v>0</v>
      </c>
      <c r="CB666" s="31">
        <f t="shared" ref="CB666:CB667" si="2113">CB667</f>
        <v>0</v>
      </c>
      <c r="CC666" s="31">
        <f t="shared" ref="CC666:CC667" si="2114">CC667</f>
        <v>0</v>
      </c>
      <c r="CD666" s="31">
        <f t="shared" si="1913"/>
        <v>205671.70000000001</v>
      </c>
      <c r="CE666" s="31">
        <f t="shared" si="1914"/>
        <v>223291.20000000001</v>
      </c>
      <c r="CF666" s="31">
        <f t="shared" si="1915"/>
        <v>223291.20000000001</v>
      </c>
      <c r="CG666" s="31">
        <f t="shared" ref="CG666:CG667" si="2115">CG667</f>
        <v>0</v>
      </c>
      <c r="CH666" s="24"/>
      <c r="CI666" s="40"/>
      <c r="CM666" s="1" t="s">
        <v>29</v>
      </c>
    </row>
    <row r="667" ht="57.700000000000003">
      <c r="A667" s="16" t="s">
        <v>411</v>
      </c>
      <c r="B667" s="17">
        <v>810</v>
      </c>
      <c r="C667" s="16"/>
      <c r="D667" s="16"/>
      <c r="E667" s="39" t="s">
        <v>413</v>
      </c>
      <c r="F667" s="31">
        <f t="shared" si="2075"/>
        <v>205671.70000000001</v>
      </c>
      <c r="G667" s="31">
        <f t="shared" si="2076"/>
        <v>223291.20000000001</v>
      </c>
      <c r="H667" s="31">
        <f t="shared" si="2077"/>
        <v>223291.20000000001</v>
      </c>
      <c r="I667" s="31">
        <f t="shared" si="2078"/>
        <v>0</v>
      </c>
      <c r="J667" s="31">
        <f t="shared" si="2079"/>
        <v>0</v>
      </c>
      <c r="K667" s="31">
        <f t="shared" si="2080"/>
        <v>0</v>
      </c>
      <c r="L667" s="31">
        <f t="shared" si="2039"/>
        <v>205671.70000000001</v>
      </c>
      <c r="M667" s="31">
        <f t="shared" si="2040"/>
        <v>223291.20000000001</v>
      </c>
      <c r="N667" s="31">
        <f t="shared" si="2041"/>
        <v>223291.20000000001</v>
      </c>
      <c r="O667" s="31">
        <f t="shared" si="2081"/>
        <v>0</v>
      </c>
      <c r="P667" s="31">
        <f t="shared" si="2082"/>
        <v>0</v>
      </c>
      <c r="Q667" s="31">
        <f t="shared" si="2083"/>
        <v>0</v>
      </c>
      <c r="R667" s="31">
        <f t="shared" si="2042"/>
        <v>205671.70000000001</v>
      </c>
      <c r="S667" s="31">
        <f t="shared" si="2043"/>
        <v>223291.20000000001</v>
      </c>
      <c r="T667" s="31">
        <f t="shared" si="2044"/>
        <v>223291.20000000001</v>
      </c>
      <c r="U667" s="31">
        <f t="shared" si="2084"/>
        <v>0</v>
      </c>
      <c r="V667" s="31">
        <f t="shared" si="2085"/>
        <v>0</v>
      </c>
      <c r="W667" s="31">
        <f t="shared" si="2086"/>
        <v>0</v>
      </c>
      <c r="X667" s="31">
        <f t="shared" si="2045"/>
        <v>205671.70000000001</v>
      </c>
      <c r="Y667" s="31">
        <f t="shared" si="2046"/>
        <v>223291.20000000001</v>
      </c>
      <c r="Z667" s="31">
        <f t="shared" si="2047"/>
        <v>223291.20000000001</v>
      </c>
      <c r="AA667" s="31">
        <f t="shared" si="2087"/>
        <v>0</v>
      </c>
      <c r="AB667" s="31">
        <f t="shared" si="2088"/>
        <v>0</v>
      </c>
      <c r="AC667" s="31">
        <f t="shared" si="2089"/>
        <v>0</v>
      </c>
      <c r="AD667" s="31">
        <f t="shared" si="2048"/>
        <v>205671.70000000001</v>
      </c>
      <c r="AE667" s="31">
        <f t="shared" si="2049"/>
        <v>223291.20000000001</v>
      </c>
      <c r="AF667" s="31">
        <f t="shared" si="2050"/>
        <v>223291.20000000001</v>
      </c>
      <c r="AG667" s="31">
        <f t="shared" si="2090"/>
        <v>0</v>
      </c>
      <c r="AH667" s="31">
        <f t="shared" si="2091"/>
        <v>0</v>
      </c>
      <c r="AI667" s="31">
        <f t="shared" si="2092"/>
        <v>0</v>
      </c>
      <c r="AJ667" s="31">
        <f t="shared" si="2051"/>
        <v>205671.70000000001</v>
      </c>
      <c r="AK667" s="31">
        <f t="shared" si="2052"/>
        <v>223291.20000000001</v>
      </c>
      <c r="AL667" s="31">
        <f t="shared" si="2053"/>
        <v>223291.20000000001</v>
      </c>
      <c r="AM667" s="31">
        <f t="shared" si="2093"/>
        <v>0</v>
      </c>
      <c r="AN667" s="31">
        <f t="shared" si="2094"/>
        <v>0</v>
      </c>
      <c r="AO667" s="31">
        <f t="shared" si="2095"/>
        <v>0</v>
      </c>
      <c r="AP667" s="31">
        <f t="shared" si="2054"/>
        <v>205671.70000000001</v>
      </c>
      <c r="AQ667" s="31">
        <f t="shared" si="2055"/>
        <v>223291.20000000001</v>
      </c>
      <c r="AR667" s="31">
        <f t="shared" si="2056"/>
        <v>223291.20000000001</v>
      </c>
      <c r="AS667" s="31">
        <f t="shared" si="2096"/>
        <v>0</v>
      </c>
      <c r="AT667" s="31">
        <f t="shared" si="2097"/>
        <v>0</v>
      </c>
      <c r="AU667" s="31">
        <f t="shared" si="2098"/>
        <v>0</v>
      </c>
      <c r="AV667" s="31">
        <f t="shared" si="2057"/>
        <v>205671.70000000001</v>
      </c>
      <c r="AW667" s="31">
        <f t="shared" si="2058"/>
        <v>223291.20000000001</v>
      </c>
      <c r="AX667" s="31">
        <f t="shared" si="2059"/>
        <v>223291.20000000001</v>
      </c>
      <c r="AY667" s="31">
        <f t="shared" si="2099"/>
        <v>0</v>
      </c>
      <c r="AZ667" s="31">
        <f t="shared" si="2100"/>
        <v>0</v>
      </c>
      <c r="BA667" s="31">
        <f t="shared" si="2101"/>
        <v>0</v>
      </c>
      <c r="BB667" s="31">
        <f t="shared" si="2060"/>
        <v>205671.70000000001</v>
      </c>
      <c r="BC667" s="31">
        <f t="shared" si="2061"/>
        <v>223291.20000000001</v>
      </c>
      <c r="BD667" s="31">
        <f t="shared" si="2062"/>
        <v>223291.20000000001</v>
      </c>
      <c r="BE667" s="31">
        <f t="shared" si="2102"/>
        <v>0</v>
      </c>
      <c r="BF667" s="31">
        <f t="shared" si="2103"/>
        <v>0</v>
      </c>
      <c r="BG667" s="31">
        <f t="shared" si="2104"/>
        <v>0</v>
      </c>
      <c r="BH667" s="31">
        <f t="shared" si="2063"/>
        <v>205671.70000000001</v>
      </c>
      <c r="BI667" s="31">
        <f t="shared" si="2064"/>
        <v>223291.20000000001</v>
      </c>
      <c r="BJ667" s="31">
        <f t="shared" si="2065"/>
        <v>223291.20000000001</v>
      </c>
      <c r="BK667" s="31">
        <f t="shared" si="2105"/>
        <v>0</v>
      </c>
      <c r="BL667" s="31">
        <f t="shared" si="2106"/>
        <v>0</v>
      </c>
      <c r="BM667" s="31">
        <f t="shared" si="2107"/>
        <v>0</v>
      </c>
      <c r="BN667" s="31">
        <f t="shared" si="2066"/>
        <v>205671.70000000001</v>
      </c>
      <c r="BO667" s="31">
        <f t="shared" si="2067"/>
        <v>223291.20000000001</v>
      </c>
      <c r="BP667" s="31">
        <f t="shared" si="2068"/>
        <v>223291.20000000001</v>
      </c>
      <c r="BQ667" s="31">
        <f t="shared" si="2108"/>
        <v>0</v>
      </c>
      <c r="BR667" s="31">
        <f t="shared" si="2109"/>
        <v>0</v>
      </c>
      <c r="BS667" s="31">
        <f t="shared" si="2069"/>
        <v>205671.70000000001</v>
      </c>
      <c r="BT667" s="31">
        <f t="shared" si="2070"/>
        <v>223291.20000000001</v>
      </c>
      <c r="BU667" s="31">
        <f t="shared" si="2071"/>
        <v>223291.20000000001</v>
      </c>
      <c r="BV667" s="31">
        <f t="shared" si="2110"/>
        <v>0</v>
      </c>
      <c r="BW667" s="31">
        <f t="shared" si="2111"/>
        <v>0</v>
      </c>
      <c r="BX667" s="31">
        <f t="shared" si="2072"/>
        <v>205671.70000000001</v>
      </c>
      <c r="BY667" s="31">
        <f t="shared" si="2073"/>
        <v>223291.20000000001</v>
      </c>
      <c r="BZ667" s="31">
        <f t="shared" si="2074"/>
        <v>223291.20000000001</v>
      </c>
      <c r="CA667" s="31">
        <f t="shared" si="2112"/>
        <v>0</v>
      </c>
      <c r="CB667" s="31">
        <f t="shared" si="2113"/>
        <v>0</v>
      </c>
      <c r="CC667" s="31">
        <f t="shared" si="2114"/>
        <v>0</v>
      </c>
      <c r="CD667" s="31">
        <f t="shared" si="1913"/>
        <v>205671.70000000001</v>
      </c>
      <c r="CE667" s="31">
        <f t="shared" si="1914"/>
        <v>223291.20000000001</v>
      </c>
      <c r="CF667" s="31">
        <f t="shared" si="1915"/>
        <v>223291.20000000001</v>
      </c>
      <c r="CG667" s="31">
        <f t="shared" si="2115"/>
        <v>0</v>
      </c>
      <c r="CH667" s="24"/>
      <c r="CI667" s="40"/>
      <c r="CN667" s="1" t="s">
        <v>30</v>
      </c>
    </row>
    <row r="668" ht="15">
      <c r="A668" s="16" t="s">
        <v>411</v>
      </c>
      <c r="B668" s="17">
        <v>810</v>
      </c>
      <c r="C668" s="16" t="s">
        <v>47</v>
      </c>
      <c r="D668" s="16" t="s">
        <v>105</v>
      </c>
      <c r="E668" s="39" t="s">
        <v>106</v>
      </c>
      <c r="F668" s="31">
        <v>205671.70000000001</v>
      </c>
      <c r="G668" s="31">
        <v>223291.20000000001</v>
      </c>
      <c r="H668" s="31">
        <v>223291.20000000001</v>
      </c>
      <c r="I668" s="31"/>
      <c r="J668" s="31"/>
      <c r="K668" s="31"/>
      <c r="L668" s="31">
        <f t="shared" si="2039"/>
        <v>205671.70000000001</v>
      </c>
      <c r="M668" s="31">
        <f t="shared" si="2040"/>
        <v>223291.20000000001</v>
      </c>
      <c r="N668" s="31">
        <f t="shared" si="2041"/>
        <v>223291.20000000001</v>
      </c>
      <c r="O668" s="31"/>
      <c r="P668" s="31"/>
      <c r="Q668" s="31"/>
      <c r="R668" s="31">
        <f t="shared" si="2042"/>
        <v>205671.70000000001</v>
      </c>
      <c r="S668" s="31">
        <f t="shared" si="2043"/>
        <v>223291.20000000001</v>
      </c>
      <c r="T668" s="31">
        <f t="shared" si="2044"/>
        <v>223291.20000000001</v>
      </c>
      <c r="U668" s="31"/>
      <c r="V668" s="31"/>
      <c r="W668" s="31"/>
      <c r="X668" s="31">
        <f t="shared" si="2045"/>
        <v>205671.70000000001</v>
      </c>
      <c r="Y668" s="31">
        <f t="shared" si="2046"/>
        <v>223291.20000000001</v>
      </c>
      <c r="Z668" s="31">
        <f t="shared" si="2047"/>
        <v>223291.20000000001</v>
      </c>
      <c r="AA668" s="31"/>
      <c r="AB668" s="31"/>
      <c r="AC668" s="31"/>
      <c r="AD668" s="31">
        <f t="shared" si="2048"/>
        <v>205671.70000000001</v>
      </c>
      <c r="AE668" s="31">
        <f t="shared" si="2049"/>
        <v>223291.20000000001</v>
      </c>
      <c r="AF668" s="31">
        <f t="shared" si="2050"/>
        <v>223291.20000000001</v>
      </c>
      <c r="AG668" s="31"/>
      <c r="AH668" s="31"/>
      <c r="AI668" s="31"/>
      <c r="AJ668" s="31">
        <f t="shared" si="2051"/>
        <v>205671.70000000001</v>
      </c>
      <c r="AK668" s="31">
        <f t="shared" si="2052"/>
        <v>223291.20000000001</v>
      </c>
      <c r="AL668" s="31">
        <f t="shared" si="2053"/>
        <v>223291.20000000001</v>
      </c>
      <c r="AM668" s="31"/>
      <c r="AN668" s="31"/>
      <c r="AO668" s="31"/>
      <c r="AP668" s="31">
        <f t="shared" si="2054"/>
        <v>205671.70000000001</v>
      </c>
      <c r="AQ668" s="31">
        <f t="shared" si="2055"/>
        <v>223291.20000000001</v>
      </c>
      <c r="AR668" s="31">
        <f t="shared" si="2056"/>
        <v>223291.20000000001</v>
      </c>
      <c r="AS668" s="31"/>
      <c r="AT668" s="31"/>
      <c r="AU668" s="31"/>
      <c r="AV668" s="31">
        <f t="shared" si="2057"/>
        <v>205671.70000000001</v>
      </c>
      <c r="AW668" s="31">
        <f t="shared" si="2058"/>
        <v>223291.20000000001</v>
      </c>
      <c r="AX668" s="31">
        <f t="shared" si="2059"/>
        <v>223291.20000000001</v>
      </c>
      <c r="AY668" s="31"/>
      <c r="AZ668" s="31"/>
      <c r="BA668" s="31"/>
      <c r="BB668" s="31">
        <f t="shared" si="2060"/>
        <v>205671.70000000001</v>
      </c>
      <c r="BC668" s="31">
        <f t="shared" si="2061"/>
        <v>223291.20000000001</v>
      </c>
      <c r="BD668" s="31">
        <f t="shared" si="2062"/>
        <v>223291.20000000001</v>
      </c>
      <c r="BE668" s="31"/>
      <c r="BF668" s="31"/>
      <c r="BG668" s="31"/>
      <c r="BH668" s="31">
        <f t="shared" si="2063"/>
        <v>205671.70000000001</v>
      </c>
      <c r="BI668" s="31">
        <f t="shared" si="2064"/>
        <v>223291.20000000001</v>
      </c>
      <c r="BJ668" s="31">
        <f t="shared" si="2065"/>
        <v>223291.20000000001</v>
      </c>
      <c r="BK668" s="31"/>
      <c r="BL668" s="31"/>
      <c r="BM668" s="31"/>
      <c r="BN668" s="31">
        <f t="shared" si="2066"/>
        <v>205671.70000000001</v>
      </c>
      <c r="BO668" s="31">
        <f t="shared" si="2067"/>
        <v>223291.20000000001</v>
      </c>
      <c r="BP668" s="31">
        <f t="shared" si="2068"/>
        <v>223291.20000000001</v>
      </c>
      <c r="BQ668" s="31"/>
      <c r="BR668" s="31"/>
      <c r="BS668" s="31">
        <f t="shared" si="2069"/>
        <v>205671.70000000001</v>
      </c>
      <c r="BT668" s="31">
        <f t="shared" si="2070"/>
        <v>223291.20000000001</v>
      </c>
      <c r="BU668" s="31">
        <f t="shared" si="2071"/>
        <v>223291.20000000001</v>
      </c>
      <c r="BV668" s="31"/>
      <c r="BW668" s="31"/>
      <c r="BX668" s="31">
        <f t="shared" si="2072"/>
        <v>205671.70000000001</v>
      </c>
      <c r="BY668" s="31">
        <f t="shared" si="2073"/>
        <v>223291.20000000001</v>
      </c>
      <c r="BZ668" s="31">
        <f t="shared" si="2074"/>
        <v>223291.20000000001</v>
      </c>
      <c r="CA668" s="31"/>
      <c r="CB668" s="31"/>
      <c r="CC668" s="31"/>
      <c r="CD668" s="31">
        <f t="shared" si="1913"/>
        <v>205671.70000000001</v>
      </c>
      <c r="CE668" s="31">
        <f t="shared" si="1914"/>
        <v>223291.20000000001</v>
      </c>
      <c r="CF668" s="31">
        <f t="shared" si="1915"/>
        <v>223291.20000000001</v>
      </c>
      <c r="CG668" s="31"/>
      <c r="CH668" s="24"/>
      <c r="CI668" s="40"/>
    </row>
    <row r="669" ht="52.700000000000003">
      <c r="A669" s="16" t="s">
        <v>414</v>
      </c>
      <c r="B669" s="17"/>
      <c r="C669" s="16"/>
      <c r="D669" s="16"/>
      <c r="E669" s="39" t="s">
        <v>415</v>
      </c>
      <c r="F669" s="31">
        <f>F670+F676+F680</f>
        <v>57224.900000000001</v>
      </c>
      <c r="G669" s="31">
        <f>G670+G676+G680</f>
        <v>57867.300000000003</v>
      </c>
      <c r="H669" s="31">
        <f>H670+H676+H680</f>
        <v>57867.300000000003</v>
      </c>
      <c r="I669" s="31">
        <f>I670+I676+I680</f>
        <v>0</v>
      </c>
      <c r="J669" s="31">
        <f>J670+J676+J680</f>
        <v>0</v>
      </c>
      <c r="K669" s="31">
        <f>K670+K676+K680</f>
        <v>0</v>
      </c>
      <c r="L669" s="31">
        <f t="shared" si="2039"/>
        <v>57224.900000000001</v>
      </c>
      <c r="M669" s="31">
        <f t="shared" si="2040"/>
        <v>57867.300000000003</v>
      </c>
      <c r="N669" s="31">
        <f t="shared" si="2041"/>
        <v>57867.300000000003</v>
      </c>
      <c r="O669" s="31">
        <f>O670+O676+O680</f>
        <v>0</v>
      </c>
      <c r="P669" s="31">
        <f>P670+P676+P680</f>
        <v>0</v>
      </c>
      <c r="Q669" s="31">
        <f>Q670+Q676+Q680</f>
        <v>0</v>
      </c>
      <c r="R669" s="31">
        <f t="shared" si="2042"/>
        <v>57224.900000000001</v>
      </c>
      <c r="S669" s="31">
        <f t="shared" si="2043"/>
        <v>57867.300000000003</v>
      </c>
      <c r="T669" s="31">
        <f t="shared" si="2044"/>
        <v>57867.300000000003</v>
      </c>
      <c r="U669" s="31">
        <f>U670+U676+U680</f>
        <v>0</v>
      </c>
      <c r="V669" s="31">
        <f>V670+V676+V680</f>
        <v>0</v>
      </c>
      <c r="W669" s="31">
        <f>W670+W676+W680</f>
        <v>0</v>
      </c>
      <c r="X669" s="31">
        <f t="shared" si="2045"/>
        <v>57224.900000000001</v>
      </c>
      <c r="Y669" s="31">
        <f t="shared" si="2046"/>
        <v>57867.300000000003</v>
      </c>
      <c r="Z669" s="31">
        <f t="shared" si="2047"/>
        <v>57867.300000000003</v>
      </c>
      <c r="AA669" s="31">
        <f>AA670+AA676+AA680</f>
        <v>0</v>
      </c>
      <c r="AB669" s="31">
        <f>AB670+AB676+AB680</f>
        <v>0</v>
      </c>
      <c r="AC669" s="31">
        <f>AC670+AC676+AC680</f>
        <v>0</v>
      </c>
      <c r="AD669" s="31">
        <f t="shared" si="2048"/>
        <v>57224.900000000001</v>
      </c>
      <c r="AE669" s="31">
        <f t="shared" si="2049"/>
        <v>57867.300000000003</v>
      </c>
      <c r="AF669" s="31">
        <f t="shared" si="2050"/>
        <v>57867.300000000003</v>
      </c>
      <c r="AG669" s="31">
        <f>AG670+AG676+AG680</f>
        <v>0</v>
      </c>
      <c r="AH669" s="31">
        <f>AH670+AH676+AH680</f>
        <v>0</v>
      </c>
      <c r="AI669" s="31">
        <f>AI670+AI676+AI680</f>
        <v>0</v>
      </c>
      <c r="AJ669" s="31">
        <f t="shared" si="2051"/>
        <v>57224.900000000001</v>
      </c>
      <c r="AK669" s="31">
        <f t="shared" si="2052"/>
        <v>57867.300000000003</v>
      </c>
      <c r="AL669" s="31">
        <f t="shared" si="2053"/>
        <v>57867.300000000003</v>
      </c>
      <c r="AM669" s="31">
        <f>AM670+AM676+AM680</f>
        <v>0</v>
      </c>
      <c r="AN669" s="31">
        <f>AN670+AN676+AN680</f>
        <v>0</v>
      </c>
      <c r="AO669" s="31">
        <f>AO670+AO676+AO680</f>
        <v>0</v>
      </c>
      <c r="AP669" s="31">
        <f t="shared" si="2054"/>
        <v>57224.900000000001</v>
      </c>
      <c r="AQ669" s="31">
        <f t="shared" si="2055"/>
        <v>57867.300000000003</v>
      </c>
      <c r="AR669" s="31">
        <f t="shared" si="2056"/>
        <v>57867.300000000003</v>
      </c>
      <c r="AS669" s="31">
        <f>AS670+AS676+AS680</f>
        <v>0</v>
      </c>
      <c r="AT669" s="31">
        <f>AT670+AT676+AT680</f>
        <v>0</v>
      </c>
      <c r="AU669" s="31">
        <f>AU670+AU676+AU680</f>
        <v>0</v>
      </c>
      <c r="AV669" s="31">
        <f t="shared" si="2057"/>
        <v>57224.900000000001</v>
      </c>
      <c r="AW669" s="31">
        <f t="shared" si="2058"/>
        <v>57867.300000000003</v>
      </c>
      <c r="AX669" s="31">
        <f t="shared" si="2059"/>
        <v>57867.300000000003</v>
      </c>
      <c r="AY669" s="31">
        <f>AY670+AY676+AY680</f>
        <v>1144.585</v>
      </c>
      <c r="AZ669" s="31">
        <f>AZ670+AZ676+AZ680</f>
        <v>0</v>
      </c>
      <c r="BA669" s="31">
        <f>BA670+BA676+BA680</f>
        <v>0</v>
      </c>
      <c r="BB669" s="31">
        <f t="shared" si="2060"/>
        <v>58369.485000000001</v>
      </c>
      <c r="BC669" s="31">
        <f t="shared" si="2061"/>
        <v>57867.300000000003</v>
      </c>
      <c r="BD669" s="31">
        <f t="shared" si="2062"/>
        <v>57867.300000000003</v>
      </c>
      <c r="BE669" s="31">
        <f>BE670+BE676+BE680</f>
        <v>0</v>
      </c>
      <c r="BF669" s="31">
        <f>BF670+BF676+BF680</f>
        <v>0</v>
      </c>
      <c r="BG669" s="31">
        <f>BG670+BG676+BG680</f>
        <v>0</v>
      </c>
      <c r="BH669" s="31">
        <f t="shared" si="2063"/>
        <v>58369.485000000001</v>
      </c>
      <c r="BI669" s="31">
        <f t="shared" si="2064"/>
        <v>57867.300000000003</v>
      </c>
      <c r="BJ669" s="31">
        <f t="shared" si="2065"/>
        <v>57867.300000000003</v>
      </c>
      <c r="BK669" s="31">
        <f>BK670+BK676+BK680</f>
        <v>0</v>
      </c>
      <c r="BL669" s="31">
        <f>BL670+BL676+BL680</f>
        <v>0</v>
      </c>
      <c r="BM669" s="31">
        <f>BM670+BM676+BM680</f>
        <v>0</v>
      </c>
      <c r="BN669" s="31">
        <f t="shared" si="2066"/>
        <v>58369.485000000001</v>
      </c>
      <c r="BO669" s="31">
        <f t="shared" si="2067"/>
        <v>57867.300000000003</v>
      </c>
      <c r="BP669" s="31">
        <f t="shared" si="2068"/>
        <v>57867.300000000003</v>
      </c>
      <c r="BQ669" s="31">
        <f>BQ670+BQ676+BQ680</f>
        <v>0</v>
      </c>
      <c r="BR669" s="31">
        <f>BR670+BR676+BR680</f>
        <v>0</v>
      </c>
      <c r="BS669" s="31">
        <f t="shared" si="2069"/>
        <v>58369.485000000001</v>
      </c>
      <c r="BT669" s="31">
        <f t="shared" si="2070"/>
        <v>57867.300000000003</v>
      </c>
      <c r="BU669" s="31">
        <f t="shared" si="2071"/>
        <v>57867.300000000003</v>
      </c>
      <c r="BV669" s="31">
        <f>BV670+BV676+BV680</f>
        <v>0</v>
      </c>
      <c r="BW669" s="31">
        <f>BW670+BW676+BW680</f>
        <v>0</v>
      </c>
      <c r="BX669" s="31">
        <f t="shared" si="2072"/>
        <v>58369.485000000001</v>
      </c>
      <c r="BY669" s="31">
        <f t="shared" si="2073"/>
        <v>57867.300000000003</v>
      </c>
      <c r="BZ669" s="31">
        <f t="shared" si="2074"/>
        <v>57867.300000000003</v>
      </c>
      <c r="CA669" s="31">
        <f>CA670+CA676+CA680</f>
        <v>31.642999999999997</v>
      </c>
      <c r="CB669" s="31">
        <f>CB670+CB676+CB680</f>
        <v>0</v>
      </c>
      <c r="CC669" s="31">
        <f>CC670+CC676+CC680</f>
        <v>0</v>
      </c>
      <c r="CD669" s="31">
        <f t="shared" si="1913"/>
        <v>58401.127999999997</v>
      </c>
      <c r="CE669" s="31">
        <f t="shared" si="1914"/>
        <v>57867.300000000003</v>
      </c>
      <c r="CF669" s="31">
        <f t="shared" si="1915"/>
        <v>57867.300000000003</v>
      </c>
      <c r="CG669" s="31">
        <f>CG670+CG676+CG680</f>
        <v>0</v>
      </c>
      <c r="CH669" s="24"/>
      <c r="CI669" s="40"/>
      <c r="CL669" s="1" t="s">
        <v>28</v>
      </c>
    </row>
    <row r="670" ht="43.75">
      <c r="A670" s="16" t="s">
        <v>416</v>
      </c>
      <c r="B670" s="17"/>
      <c r="C670" s="16"/>
      <c r="D670" s="16"/>
      <c r="E670" s="39" t="s">
        <v>130</v>
      </c>
      <c r="F670" s="31">
        <f>F671</f>
        <v>54369.099999999999</v>
      </c>
      <c r="G670" s="31">
        <f>G671</f>
        <v>54990.400000000001</v>
      </c>
      <c r="H670" s="31">
        <f>H671</f>
        <v>54990.400000000001</v>
      </c>
      <c r="I670" s="31">
        <f>I671</f>
        <v>0</v>
      </c>
      <c r="J670" s="31">
        <f>J671</f>
        <v>0</v>
      </c>
      <c r="K670" s="31">
        <f>K671</f>
        <v>0</v>
      </c>
      <c r="L670" s="31">
        <f t="shared" si="2039"/>
        <v>54369.099999999999</v>
      </c>
      <c r="M670" s="31">
        <f t="shared" si="2040"/>
        <v>54990.400000000001</v>
      </c>
      <c r="N670" s="31">
        <f t="shared" si="2041"/>
        <v>54990.400000000001</v>
      </c>
      <c r="O670" s="31">
        <f>O671</f>
        <v>0</v>
      </c>
      <c r="P670" s="31">
        <f>P671</f>
        <v>0</v>
      </c>
      <c r="Q670" s="31">
        <f>Q671</f>
        <v>0</v>
      </c>
      <c r="R670" s="31">
        <f t="shared" si="2042"/>
        <v>54369.099999999999</v>
      </c>
      <c r="S670" s="31">
        <f t="shared" si="2043"/>
        <v>54990.400000000001</v>
      </c>
      <c r="T670" s="31">
        <f t="shared" si="2044"/>
        <v>54990.400000000001</v>
      </c>
      <c r="U670" s="31">
        <f>U671</f>
        <v>0</v>
      </c>
      <c r="V670" s="31">
        <f>V671</f>
        <v>0</v>
      </c>
      <c r="W670" s="31">
        <f>W671</f>
        <v>0</v>
      </c>
      <c r="X670" s="31">
        <f t="shared" si="2045"/>
        <v>54369.099999999999</v>
      </c>
      <c r="Y670" s="31">
        <f t="shared" si="2046"/>
        <v>54990.400000000001</v>
      </c>
      <c r="Z670" s="31">
        <f t="shared" si="2047"/>
        <v>54990.400000000001</v>
      </c>
      <c r="AA670" s="31">
        <f>AA671</f>
        <v>0</v>
      </c>
      <c r="AB670" s="31">
        <f>AB671</f>
        <v>0</v>
      </c>
      <c r="AC670" s="31">
        <f>AC671</f>
        <v>0</v>
      </c>
      <c r="AD670" s="31">
        <f t="shared" si="2048"/>
        <v>54369.099999999999</v>
      </c>
      <c r="AE670" s="31">
        <f t="shared" si="2049"/>
        <v>54990.400000000001</v>
      </c>
      <c r="AF670" s="31">
        <f t="shared" si="2050"/>
        <v>54990.400000000001</v>
      </c>
      <c r="AG670" s="31">
        <f>AG671</f>
        <v>0</v>
      </c>
      <c r="AH670" s="31">
        <f>AH671</f>
        <v>0</v>
      </c>
      <c r="AI670" s="31">
        <f>AI671</f>
        <v>0</v>
      </c>
      <c r="AJ670" s="31">
        <f t="shared" si="2051"/>
        <v>54369.099999999999</v>
      </c>
      <c r="AK670" s="31">
        <f t="shared" si="2052"/>
        <v>54990.400000000001</v>
      </c>
      <c r="AL670" s="31">
        <f t="shared" si="2053"/>
        <v>54990.400000000001</v>
      </c>
      <c r="AM670" s="31">
        <f>AM671</f>
        <v>0</v>
      </c>
      <c r="AN670" s="31">
        <f>AN671</f>
        <v>0</v>
      </c>
      <c r="AO670" s="31">
        <f>AO671</f>
        <v>0</v>
      </c>
      <c r="AP670" s="31">
        <f t="shared" si="2054"/>
        <v>54369.099999999999</v>
      </c>
      <c r="AQ670" s="31">
        <f t="shared" si="2055"/>
        <v>54990.400000000001</v>
      </c>
      <c r="AR670" s="31">
        <f t="shared" si="2056"/>
        <v>54990.400000000001</v>
      </c>
      <c r="AS670" s="31">
        <f>AS671</f>
        <v>0</v>
      </c>
      <c r="AT670" s="31">
        <f>AT671</f>
        <v>0</v>
      </c>
      <c r="AU670" s="31">
        <f>AU671</f>
        <v>0</v>
      </c>
      <c r="AV670" s="31">
        <f t="shared" si="2057"/>
        <v>54369.099999999999</v>
      </c>
      <c r="AW670" s="31">
        <f t="shared" si="2058"/>
        <v>54990.400000000001</v>
      </c>
      <c r="AX670" s="31">
        <f t="shared" si="2059"/>
        <v>54990.400000000001</v>
      </c>
      <c r="AY670" s="31">
        <f>AY671</f>
        <v>750.51499999999999</v>
      </c>
      <c r="AZ670" s="31">
        <f>AZ671</f>
        <v>0</v>
      </c>
      <c r="BA670" s="31">
        <f>BA671</f>
        <v>0</v>
      </c>
      <c r="BB670" s="31">
        <f t="shared" si="2060"/>
        <v>55119.614999999998</v>
      </c>
      <c r="BC670" s="31">
        <f t="shared" si="2061"/>
        <v>54990.400000000001</v>
      </c>
      <c r="BD670" s="31">
        <f t="shared" si="2062"/>
        <v>54990.400000000001</v>
      </c>
      <c r="BE670" s="31">
        <f>BE671</f>
        <v>0</v>
      </c>
      <c r="BF670" s="31">
        <f>BF671</f>
        <v>0</v>
      </c>
      <c r="BG670" s="31">
        <f>BG671</f>
        <v>0</v>
      </c>
      <c r="BH670" s="31">
        <f t="shared" si="2063"/>
        <v>55119.614999999998</v>
      </c>
      <c r="BI670" s="31">
        <f t="shared" si="2064"/>
        <v>54990.400000000001</v>
      </c>
      <c r="BJ670" s="31">
        <f t="shared" si="2065"/>
        <v>54990.400000000001</v>
      </c>
      <c r="BK670" s="31">
        <f>BK671</f>
        <v>0</v>
      </c>
      <c r="BL670" s="31">
        <f>BL671</f>
        <v>0</v>
      </c>
      <c r="BM670" s="31">
        <f>BM671</f>
        <v>0</v>
      </c>
      <c r="BN670" s="31">
        <f t="shared" si="2066"/>
        <v>55119.614999999998</v>
      </c>
      <c r="BO670" s="31">
        <f t="shared" si="2067"/>
        <v>54990.400000000001</v>
      </c>
      <c r="BP670" s="31">
        <f t="shared" si="2068"/>
        <v>54990.400000000001</v>
      </c>
      <c r="BQ670" s="31">
        <f>BQ671</f>
        <v>0</v>
      </c>
      <c r="BR670" s="31">
        <f>BR671</f>
        <v>0</v>
      </c>
      <c r="BS670" s="31">
        <f t="shared" si="2069"/>
        <v>55119.614999999998</v>
      </c>
      <c r="BT670" s="31">
        <f t="shared" si="2070"/>
        <v>54990.400000000001</v>
      </c>
      <c r="BU670" s="31">
        <f t="shared" si="2071"/>
        <v>54990.400000000001</v>
      </c>
      <c r="BV670" s="31">
        <f>BV671</f>
        <v>0</v>
      </c>
      <c r="BW670" s="31">
        <f>BW671</f>
        <v>0</v>
      </c>
      <c r="BX670" s="31">
        <f t="shared" si="2072"/>
        <v>55119.614999999998</v>
      </c>
      <c r="BY670" s="31">
        <f t="shared" si="2073"/>
        <v>54990.400000000001</v>
      </c>
      <c r="BZ670" s="31">
        <f t="shared" si="2074"/>
        <v>54990.400000000001</v>
      </c>
      <c r="CA670" s="31">
        <f>CA671</f>
        <v>52.780999999999999</v>
      </c>
      <c r="CB670" s="31">
        <f>CB671</f>
        <v>0</v>
      </c>
      <c r="CC670" s="31">
        <f>CC671</f>
        <v>0</v>
      </c>
      <c r="CD670" s="31">
        <f t="shared" si="1913"/>
        <v>55172.396000000001</v>
      </c>
      <c r="CE670" s="31">
        <f t="shared" si="1914"/>
        <v>54990.400000000001</v>
      </c>
      <c r="CF670" s="31">
        <f t="shared" si="1915"/>
        <v>54990.400000000001</v>
      </c>
      <c r="CG670" s="31">
        <f>CG671</f>
        <v>0</v>
      </c>
      <c r="CH670" s="24"/>
      <c r="CI670" s="40"/>
      <c r="CO670" s="1" t="s">
        <v>31</v>
      </c>
    </row>
    <row r="671" ht="43.75">
      <c r="A671" s="16" t="s">
        <v>416</v>
      </c>
      <c r="B671" s="17">
        <v>600</v>
      </c>
      <c r="C671" s="16"/>
      <c r="D671" s="16"/>
      <c r="E671" s="39" t="s">
        <v>45</v>
      </c>
      <c r="F671" s="31">
        <f>F672+F674</f>
        <v>54369.099999999999</v>
      </c>
      <c r="G671" s="31">
        <f>G672+G674</f>
        <v>54990.400000000001</v>
      </c>
      <c r="H671" s="31">
        <f>H672+H674</f>
        <v>54990.400000000001</v>
      </c>
      <c r="I671" s="31">
        <f>I672+I674</f>
        <v>0</v>
      </c>
      <c r="J671" s="31">
        <f>J672+J674</f>
        <v>0</v>
      </c>
      <c r="K671" s="31">
        <f>K672+K674</f>
        <v>0</v>
      </c>
      <c r="L671" s="31">
        <f t="shared" si="2039"/>
        <v>54369.099999999999</v>
      </c>
      <c r="M671" s="31">
        <f t="shared" si="2040"/>
        <v>54990.400000000001</v>
      </c>
      <c r="N671" s="31">
        <f t="shared" si="2041"/>
        <v>54990.400000000001</v>
      </c>
      <c r="O671" s="31">
        <f>O672+O674</f>
        <v>0</v>
      </c>
      <c r="P671" s="31">
        <f>P672+P674</f>
        <v>0</v>
      </c>
      <c r="Q671" s="31">
        <f>Q672+Q674</f>
        <v>0</v>
      </c>
      <c r="R671" s="31">
        <f t="shared" si="2042"/>
        <v>54369.099999999999</v>
      </c>
      <c r="S671" s="31">
        <f t="shared" si="2043"/>
        <v>54990.400000000001</v>
      </c>
      <c r="T671" s="31">
        <f t="shared" si="2044"/>
        <v>54990.400000000001</v>
      </c>
      <c r="U671" s="31">
        <f>U672+U674</f>
        <v>0</v>
      </c>
      <c r="V671" s="31">
        <f>V672+V674</f>
        <v>0</v>
      </c>
      <c r="W671" s="31">
        <f>W672+W674</f>
        <v>0</v>
      </c>
      <c r="X671" s="31">
        <f t="shared" si="2045"/>
        <v>54369.099999999999</v>
      </c>
      <c r="Y671" s="31">
        <f t="shared" si="2046"/>
        <v>54990.400000000001</v>
      </c>
      <c r="Z671" s="31">
        <f t="shared" si="2047"/>
        <v>54990.400000000001</v>
      </c>
      <c r="AA671" s="31">
        <f>AA672+AA674</f>
        <v>0</v>
      </c>
      <c r="AB671" s="31">
        <f>AB672+AB674</f>
        <v>0</v>
      </c>
      <c r="AC671" s="31">
        <f>AC672+AC674</f>
        <v>0</v>
      </c>
      <c r="AD671" s="31">
        <f t="shared" si="2048"/>
        <v>54369.099999999999</v>
      </c>
      <c r="AE671" s="31">
        <f t="shared" si="2049"/>
        <v>54990.400000000001</v>
      </c>
      <c r="AF671" s="31">
        <f t="shared" si="2050"/>
        <v>54990.400000000001</v>
      </c>
      <c r="AG671" s="31">
        <f>AG672+AG674</f>
        <v>0</v>
      </c>
      <c r="AH671" s="31">
        <f>AH672+AH674</f>
        <v>0</v>
      </c>
      <c r="AI671" s="31">
        <f>AI672+AI674</f>
        <v>0</v>
      </c>
      <c r="AJ671" s="31">
        <f t="shared" si="2051"/>
        <v>54369.099999999999</v>
      </c>
      <c r="AK671" s="31">
        <f t="shared" si="2052"/>
        <v>54990.400000000001</v>
      </c>
      <c r="AL671" s="31">
        <f t="shared" si="2053"/>
        <v>54990.400000000001</v>
      </c>
      <c r="AM671" s="31">
        <f>AM672+AM674</f>
        <v>0</v>
      </c>
      <c r="AN671" s="31">
        <f>AN672+AN674</f>
        <v>0</v>
      </c>
      <c r="AO671" s="31">
        <f>AO672+AO674</f>
        <v>0</v>
      </c>
      <c r="AP671" s="31">
        <f t="shared" si="2054"/>
        <v>54369.099999999999</v>
      </c>
      <c r="AQ671" s="31">
        <f t="shared" si="2055"/>
        <v>54990.400000000001</v>
      </c>
      <c r="AR671" s="31">
        <f t="shared" si="2056"/>
        <v>54990.400000000001</v>
      </c>
      <c r="AS671" s="31">
        <f>AS672+AS674</f>
        <v>0</v>
      </c>
      <c r="AT671" s="31">
        <f>AT672+AT674</f>
        <v>0</v>
      </c>
      <c r="AU671" s="31">
        <f>AU672+AU674</f>
        <v>0</v>
      </c>
      <c r="AV671" s="31">
        <f t="shared" si="2057"/>
        <v>54369.099999999999</v>
      </c>
      <c r="AW671" s="31">
        <f t="shared" si="2058"/>
        <v>54990.400000000001</v>
      </c>
      <c r="AX671" s="31">
        <f t="shared" si="2059"/>
        <v>54990.400000000001</v>
      </c>
      <c r="AY671" s="31">
        <f>AY672+AY674</f>
        <v>750.51499999999999</v>
      </c>
      <c r="AZ671" s="31">
        <f>AZ672+AZ674</f>
        <v>0</v>
      </c>
      <c r="BA671" s="31">
        <f>BA672+BA674</f>
        <v>0</v>
      </c>
      <c r="BB671" s="31">
        <f t="shared" si="2060"/>
        <v>55119.614999999998</v>
      </c>
      <c r="BC671" s="31">
        <f t="shared" si="2061"/>
        <v>54990.400000000001</v>
      </c>
      <c r="BD671" s="31">
        <f t="shared" si="2062"/>
        <v>54990.400000000001</v>
      </c>
      <c r="BE671" s="31">
        <f>BE672+BE674</f>
        <v>0</v>
      </c>
      <c r="BF671" s="31">
        <f>BF672+BF674</f>
        <v>0</v>
      </c>
      <c r="BG671" s="31">
        <f>BG672+BG674</f>
        <v>0</v>
      </c>
      <c r="BH671" s="31">
        <f t="shared" si="2063"/>
        <v>55119.614999999998</v>
      </c>
      <c r="BI671" s="31">
        <f t="shared" si="2064"/>
        <v>54990.400000000001</v>
      </c>
      <c r="BJ671" s="31">
        <f t="shared" si="2065"/>
        <v>54990.400000000001</v>
      </c>
      <c r="BK671" s="31">
        <f>BK672+BK674</f>
        <v>0</v>
      </c>
      <c r="BL671" s="31">
        <f>BL672+BL674</f>
        <v>0</v>
      </c>
      <c r="BM671" s="31">
        <f>BM672+BM674</f>
        <v>0</v>
      </c>
      <c r="BN671" s="31">
        <f t="shared" si="2066"/>
        <v>55119.614999999998</v>
      </c>
      <c r="BO671" s="31">
        <f t="shared" si="2067"/>
        <v>54990.400000000001</v>
      </c>
      <c r="BP671" s="31">
        <f t="shared" si="2068"/>
        <v>54990.400000000001</v>
      </c>
      <c r="BQ671" s="31">
        <f>BQ672+BQ674</f>
        <v>0</v>
      </c>
      <c r="BR671" s="31">
        <f>BR672+BR674</f>
        <v>0</v>
      </c>
      <c r="BS671" s="31">
        <f t="shared" si="2069"/>
        <v>55119.614999999998</v>
      </c>
      <c r="BT671" s="31">
        <f t="shared" si="2070"/>
        <v>54990.400000000001</v>
      </c>
      <c r="BU671" s="31">
        <f t="shared" si="2071"/>
        <v>54990.400000000001</v>
      </c>
      <c r="BV671" s="31">
        <f>BV672+BV674</f>
        <v>0</v>
      </c>
      <c r="BW671" s="31">
        <f>BW672+BW674</f>
        <v>0</v>
      </c>
      <c r="BX671" s="31">
        <f t="shared" si="2072"/>
        <v>55119.614999999998</v>
      </c>
      <c r="BY671" s="31">
        <f t="shared" si="2073"/>
        <v>54990.400000000001</v>
      </c>
      <c r="BZ671" s="31">
        <f t="shared" si="2074"/>
        <v>54990.400000000001</v>
      </c>
      <c r="CA671" s="31">
        <f>CA672+CA674</f>
        <v>52.780999999999999</v>
      </c>
      <c r="CB671" s="31">
        <f>CB672+CB674</f>
        <v>0</v>
      </c>
      <c r="CC671" s="31">
        <f>CC672+CC674</f>
        <v>0</v>
      </c>
      <c r="CD671" s="31">
        <f t="shared" si="1913"/>
        <v>55172.396000000001</v>
      </c>
      <c r="CE671" s="31">
        <f t="shared" si="1914"/>
        <v>54990.400000000001</v>
      </c>
      <c r="CF671" s="31">
        <f t="shared" si="1915"/>
        <v>54990.400000000001</v>
      </c>
      <c r="CG671" s="31">
        <f>CG672+CG674</f>
        <v>0</v>
      </c>
      <c r="CH671" s="24"/>
      <c r="CI671" s="40"/>
      <c r="CM671" s="1" t="s">
        <v>29</v>
      </c>
    </row>
    <row r="672" ht="15">
      <c r="A672" s="16" t="s">
        <v>416</v>
      </c>
      <c r="B672" s="17">
        <v>610</v>
      </c>
      <c r="C672" s="16"/>
      <c r="D672" s="16"/>
      <c r="E672" s="39" t="s">
        <v>104</v>
      </c>
      <c r="F672" s="31">
        <f>F673</f>
        <v>3292</v>
      </c>
      <c r="G672" s="31">
        <f>G673</f>
        <v>3329.9000000000001</v>
      </c>
      <c r="H672" s="31">
        <f>H673</f>
        <v>3329.9000000000001</v>
      </c>
      <c r="I672" s="31">
        <f>I673</f>
        <v>0</v>
      </c>
      <c r="J672" s="31">
        <f>J673</f>
        <v>0</v>
      </c>
      <c r="K672" s="31">
        <f>K673</f>
        <v>0</v>
      </c>
      <c r="L672" s="31">
        <f t="shared" si="2039"/>
        <v>3292</v>
      </c>
      <c r="M672" s="31">
        <f t="shared" si="2040"/>
        <v>3329.9000000000001</v>
      </c>
      <c r="N672" s="31">
        <f t="shared" si="2041"/>
        <v>3329.9000000000001</v>
      </c>
      <c r="O672" s="31">
        <f>O673</f>
        <v>0</v>
      </c>
      <c r="P672" s="31">
        <f>P673</f>
        <v>0</v>
      </c>
      <c r="Q672" s="31">
        <f>Q673</f>
        <v>0</v>
      </c>
      <c r="R672" s="31">
        <f t="shared" si="2042"/>
        <v>3292</v>
      </c>
      <c r="S672" s="31">
        <f t="shared" si="2043"/>
        <v>3329.9000000000001</v>
      </c>
      <c r="T672" s="31">
        <f t="shared" si="2044"/>
        <v>3329.9000000000001</v>
      </c>
      <c r="U672" s="31">
        <f>U673</f>
        <v>0</v>
      </c>
      <c r="V672" s="31">
        <f>V673</f>
        <v>0</v>
      </c>
      <c r="W672" s="31">
        <f>W673</f>
        <v>0</v>
      </c>
      <c r="X672" s="31">
        <f t="shared" si="2045"/>
        <v>3292</v>
      </c>
      <c r="Y672" s="31">
        <f t="shared" si="2046"/>
        <v>3329.9000000000001</v>
      </c>
      <c r="Z672" s="31">
        <f t="shared" si="2047"/>
        <v>3329.9000000000001</v>
      </c>
      <c r="AA672" s="31">
        <f>AA673</f>
        <v>0</v>
      </c>
      <c r="AB672" s="31">
        <f>AB673</f>
        <v>0</v>
      </c>
      <c r="AC672" s="31">
        <f>AC673</f>
        <v>0</v>
      </c>
      <c r="AD672" s="31">
        <f t="shared" si="2048"/>
        <v>3292</v>
      </c>
      <c r="AE672" s="31">
        <f t="shared" si="2049"/>
        <v>3329.9000000000001</v>
      </c>
      <c r="AF672" s="31">
        <f t="shared" si="2050"/>
        <v>3329.9000000000001</v>
      </c>
      <c r="AG672" s="31">
        <f>AG673</f>
        <v>0</v>
      </c>
      <c r="AH672" s="31">
        <f>AH673</f>
        <v>0</v>
      </c>
      <c r="AI672" s="31">
        <f>AI673</f>
        <v>0</v>
      </c>
      <c r="AJ672" s="31">
        <f t="shared" si="2051"/>
        <v>3292</v>
      </c>
      <c r="AK672" s="31">
        <f t="shared" si="2052"/>
        <v>3329.9000000000001</v>
      </c>
      <c r="AL672" s="31">
        <f t="shared" si="2053"/>
        <v>3329.9000000000001</v>
      </c>
      <c r="AM672" s="31">
        <f>AM673</f>
        <v>0</v>
      </c>
      <c r="AN672" s="31">
        <f>AN673</f>
        <v>0</v>
      </c>
      <c r="AO672" s="31">
        <f>AO673</f>
        <v>0</v>
      </c>
      <c r="AP672" s="31">
        <f t="shared" si="2054"/>
        <v>3292</v>
      </c>
      <c r="AQ672" s="31">
        <f t="shared" si="2055"/>
        <v>3329.9000000000001</v>
      </c>
      <c r="AR672" s="31">
        <f t="shared" si="2056"/>
        <v>3329.9000000000001</v>
      </c>
      <c r="AS672" s="31">
        <f>AS673</f>
        <v>0</v>
      </c>
      <c r="AT672" s="31">
        <f>AT673</f>
        <v>0</v>
      </c>
      <c r="AU672" s="31">
        <f>AU673</f>
        <v>0</v>
      </c>
      <c r="AV672" s="31">
        <f t="shared" si="2057"/>
        <v>3292</v>
      </c>
      <c r="AW672" s="31">
        <f t="shared" si="2058"/>
        <v>3329.9000000000001</v>
      </c>
      <c r="AX672" s="31">
        <f t="shared" si="2059"/>
        <v>3329.9000000000001</v>
      </c>
      <c r="AY672" s="31">
        <f>AY673</f>
        <v>0</v>
      </c>
      <c r="AZ672" s="31">
        <f>AZ673</f>
        <v>0</v>
      </c>
      <c r="BA672" s="31">
        <f>BA673</f>
        <v>0</v>
      </c>
      <c r="BB672" s="31">
        <f t="shared" si="2060"/>
        <v>3292</v>
      </c>
      <c r="BC672" s="31">
        <f t="shared" si="2061"/>
        <v>3329.9000000000001</v>
      </c>
      <c r="BD672" s="31">
        <f t="shared" si="2062"/>
        <v>3329.9000000000001</v>
      </c>
      <c r="BE672" s="31">
        <f>BE673</f>
        <v>0</v>
      </c>
      <c r="BF672" s="31">
        <f>BF673</f>
        <v>0</v>
      </c>
      <c r="BG672" s="31">
        <f>BG673</f>
        <v>0</v>
      </c>
      <c r="BH672" s="31">
        <f t="shared" si="2063"/>
        <v>3292</v>
      </c>
      <c r="BI672" s="31">
        <f t="shared" si="2064"/>
        <v>3329.9000000000001</v>
      </c>
      <c r="BJ672" s="31">
        <f t="shared" si="2065"/>
        <v>3329.9000000000001</v>
      </c>
      <c r="BK672" s="31">
        <f>BK673</f>
        <v>0</v>
      </c>
      <c r="BL672" s="31">
        <f>BL673</f>
        <v>0</v>
      </c>
      <c r="BM672" s="31">
        <f>BM673</f>
        <v>0</v>
      </c>
      <c r="BN672" s="31">
        <f t="shared" si="2066"/>
        <v>3292</v>
      </c>
      <c r="BO672" s="31">
        <f t="shared" si="2067"/>
        <v>3329.9000000000001</v>
      </c>
      <c r="BP672" s="31">
        <f t="shared" si="2068"/>
        <v>3329.9000000000001</v>
      </c>
      <c r="BQ672" s="31">
        <f>BQ673</f>
        <v>0</v>
      </c>
      <c r="BR672" s="31">
        <f>BR673</f>
        <v>0</v>
      </c>
      <c r="BS672" s="31">
        <f t="shared" si="2069"/>
        <v>3292</v>
      </c>
      <c r="BT672" s="31">
        <f t="shared" si="2070"/>
        <v>3329.9000000000001</v>
      </c>
      <c r="BU672" s="31">
        <f t="shared" si="2071"/>
        <v>3329.9000000000001</v>
      </c>
      <c r="BV672" s="31">
        <f>BV673</f>
        <v>0</v>
      </c>
      <c r="BW672" s="31">
        <f>BW673</f>
        <v>0</v>
      </c>
      <c r="BX672" s="31">
        <f t="shared" si="2072"/>
        <v>3292</v>
      </c>
      <c r="BY672" s="31">
        <f t="shared" si="2073"/>
        <v>3329.9000000000001</v>
      </c>
      <c r="BZ672" s="31">
        <f t="shared" si="2074"/>
        <v>3329.9000000000001</v>
      </c>
      <c r="CA672" s="31">
        <f>CA673</f>
        <v>52.780999999999999</v>
      </c>
      <c r="CB672" s="31">
        <f>CB673</f>
        <v>0</v>
      </c>
      <c r="CC672" s="31">
        <f>CC673</f>
        <v>0</v>
      </c>
      <c r="CD672" s="31">
        <f t="shared" si="1913"/>
        <v>3344.7809999999999</v>
      </c>
      <c r="CE672" s="31">
        <f t="shared" si="1914"/>
        <v>3329.9000000000001</v>
      </c>
      <c r="CF672" s="31">
        <f t="shared" si="1915"/>
        <v>3329.9000000000001</v>
      </c>
      <c r="CG672" s="31">
        <f>CG673</f>
        <v>0</v>
      </c>
      <c r="CH672" s="24"/>
      <c r="CI672" s="40"/>
      <c r="CN672" s="1" t="s">
        <v>30</v>
      </c>
    </row>
    <row r="673" ht="15">
      <c r="A673" s="16" t="s">
        <v>416</v>
      </c>
      <c r="B673" s="17">
        <v>610</v>
      </c>
      <c r="C673" s="16" t="s">
        <v>47</v>
      </c>
      <c r="D673" s="16" t="s">
        <v>105</v>
      </c>
      <c r="E673" s="39" t="s">
        <v>106</v>
      </c>
      <c r="F673" s="31">
        <v>3292</v>
      </c>
      <c r="G673" s="31">
        <v>3329.9000000000001</v>
      </c>
      <c r="H673" s="31">
        <v>3329.9000000000001</v>
      </c>
      <c r="I673" s="31"/>
      <c r="J673" s="31"/>
      <c r="K673" s="31"/>
      <c r="L673" s="31">
        <f t="shared" si="2039"/>
        <v>3292</v>
      </c>
      <c r="M673" s="31">
        <f t="shared" si="2040"/>
        <v>3329.9000000000001</v>
      </c>
      <c r="N673" s="31">
        <f t="shared" si="2041"/>
        <v>3329.9000000000001</v>
      </c>
      <c r="O673" s="31"/>
      <c r="P673" s="31"/>
      <c r="Q673" s="31"/>
      <c r="R673" s="31">
        <f t="shared" si="2042"/>
        <v>3292</v>
      </c>
      <c r="S673" s="31">
        <f t="shared" si="2043"/>
        <v>3329.9000000000001</v>
      </c>
      <c r="T673" s="31">
        <f t="shared" si="2044"/>
        <v>3329.9000000000001</v>
      </c>
      <c r="U673" s="31"/>
      <c r="V673" s="31"/>
      <c r="W673" s="31"/>
      <c r="X673" s="31">
        <f t="shared" si="2045"/>
        <v>3292</v>
      </c>
      <c r="Y673" s="31">
        <f t="shared" si="2046"/>
        <v>3329.9000000000001</v>
      </c>
      <c r="Z673" s="31">
        <f t="shared" si="2047"/>
        <v>3329.9000000000001</v>
      </c>
      <c r="AA673" s="31"/>
      <c r="AB673" s="31"/>
      <c r="AC673" s="31"/>
      <c r="AD673" s="31">
        <f t="shared" si="2048"/>
        <v>3292</v>
      </c>
      <c r="AE673" s="31">
        <f t="shared" si="2049"/>
        <v>3329.9000000000001</v>
      </c>
      <c r="AF673" s="31">
        <f t="shared" si="2050"/>
        <v>3329.9000000000001</v>
      </c>
      <c r="AG673" s="31"/>
      <c r="AH673" s="31"/>
      <c r="AI673" s="31"/>
      <c r="AJ673" s="31">
        <f t="shared" si="2051"/>
        <v>3292</v>
      </c>
      <c r="AK673" s="31">
        <f t="shared" si="2052"/>
        <v>3329.9000000000001</v>
      </c>
      <c r="AL673" s="31">
        <f t="shared" si="2053"/>
        <v>3329.9000000000001</v>
      </c>
      <c r="AM673" s="31"/>
      <c r="AN673" s="31"/>
      <c r="AO673" s="31"/>
      <c r="AP673" s="31">
        <f t="shared" si="2054"/>
        <v>3292</v>
      </c>
      <c r="AQ673" s="31">
        <f t="shared" si="2055"/>
        <v>3329.9000000000001</v>
      </c>
      <c r="AR673" s="31">
        <f t="shared" si="2056"/>
        <v>3329.9000000000001</v>
      </c>
      <c r="AS673" s="31"/>
      <c r="AT673" s="31"/>
      <c r="AU673" s="31"/>
      <c r="AV673" s="31">
        <f t="shared" si="2057"/>
        <v>3292</v>
      </c>
      <c r="AW673" s="31">
        <f t="shared" si="2058"/>
        <v>3329.9000000000001</v>
      </c>
      <c r="AX673" s="31">
        <f t="shared" si="2059"/>
        <v>3329.9000000000001</v>
      </c>
      <c r="AY673" s="31"/>
      <c r="AZ673" s="31"/>
      <c r="BA673" s="31"/>
      <c r="BB673" s="31">
        <f t="shared" si="2060"/>
        <v>3292</v>
      </c>
      <c r="BC673" s="31">
        <f t="shared" si="2061"/>
        <v>3329.9000000000001</v>
      </c>
      <c r="BD673" s="31">
        <f t="shared" si="2062"/>
        <v>3329.9000000000001</v>
      </c>
      <c r="BE673" s="31"/>
      <c r="BF673" s="31"/>
      <c r="BG673" s="31"/>
      <c r="BH673" s="31">
        <f t="shared" si="2063"/>
        <v>3292</v>
      </c>
      <c r="BI673" s="31">
        <f t="shared" si="2064"/>
        <v>3329.9000000000001</v>
      </c>
      <c r="BJ673" s="31">
        <f t="shared" si="2065"/>
        <v>3329.9000000000001</v>
      </c>
      <c r="BK673" s="31"/>
      <c r="BL673" s="31"/>
      <c r="BM673" s="31"/>
      <c r="BN673" s="31">
        <f t="shared" si="2066"/>
        <v>3292</v>
      </c>
      <c r="BO673" s="31">
        <f t="shared" si="2067"/>
        <v>3329.9000000000001</v>
      </c>
      <c r="BP673" s="31">
        <f t="shared" si="2068"/>
        <v>3329.9000000000001</v>
      </c>
      <c r="BQ673" s="31"/>
      <c r="BR673" s="31"/>
      <c r="BS673" s="31">
        <f t="shared" si="2069"/>
        <v>3292</v>
      </c>
      <c r="BT673" s="31">
        <f t="shared" si="2070"/>
        <v>3329.9000000000001</v>
      </c>
      <c r="BU673" s="31">
        <f t="shared" si="2071"/>
        <v>3329.9000000000001</v>
      </c>
      <c r="BV673" s="31"/>
      <c r="BW673" s="31"/>
      <c r="BX673" s="31">
        <f t="shared" si="2072"/>
        <v>3292</v>
      </c>
      <c r="BY673" s="31">
        <f t="shared" si="2073"/>
        <v>3329.9000000000001</v>
      </c>
      <c r="BZ673" s="31">
        <f t="shared" si="2074"/>
        <v>3329.9000000000001</v>
      </c>
      <c r="CA673" s="31">
        <v>52.780999999999999</v>
      </c>
      <c r="CB673" s="31"/>
      <c r="CC673" s="31"/>
      <c r="CD673" s="31">
        <f t="shared" si="1913"/>
        <v>3344.7809999999999</v>
      </c>
      <c r="CE673" s="31">
        <f t="shared" si="1914"/>
        <v>3329.9000000000001</v>
      </c>
      <c r="CF673" s="31">
        <f t="shared" si="1915"/>
        <v>3329.9000000000001</v>
      </c>
      <c r="CG673" s="31"/>
      <c r="CH673" s="24"/>
      <c r="CI673" s="40"/>
    </row>
    <row r="674" ht="15">
      <c r="A674" s="16" t="s">
        <v>416</v>
      </c>
      <c r="B674" s="17">
        <v>620</v>
      </c>
      <c r="C674" s="16"/>
      <c r="D674" s="16"/>
      <c r="E674" s="39" t="s">
        <v>46</v>
      </c>
      <c r="F674" s="31">
        <f>F675</f>
        <v>51077.099999999999</v>
      </c>
      <c r="G674" s="31">
        <f>G675</f>
        <v>51660.5</v>
      </c>
      <c r="H674" s="31">
        <f>H675</f>
        <v>51660.5</v>
      </c>
      <c r="I674" s="31">
        <f>I675</f>
        <v>0</v>
      </c>
      <c r="J674" s="31">
        <f>J675</f>
        <v>0</v>
      </c>
      <c r="K674" s="31">
        <f>K675</f>
        <v>0</v>
      </c>
      <c r="L674" s="31">
        <f t="shared" si="2039"/>
        <v>51077.099999999999</v>
      </c>
      <c r="M674" s="31">
        <f t="shared" si="2040"/>
        <v>51660.5</v>
      </c>
      <c r="N674" s="31">
        <f t="shared" si="2041"/>
        <v>51660.5</v>
      </c>
      <c r="O674" s="31">
        <f>O675</f>
        <v>0</v>
      </c>
      <c r="P674" s="31">
        <f>P675</f>
        <v>0</v>
      </c>
      <c r="Q674" s="31">
        <f>Q675</f>
        <v>0</v>
      </c>
      <c r="R674" s="31">
        <f t="shared" si="2042"/>
        <v>51077.099999999999</v>
      </c>
      <c r="S674" s="31">
        <f t="shared" si="2043"/>
        <v>51660.5</v>
      </c>
      <c r="T674" s="31">
        <f t="shared" si="2044"/>
        <v>51660.5</v>
      </c>
      <c r="U674" s="31">
        <f>U675</f>
        <v>0</v>
      </c>
      <c r="V674" s="31">
        <f>V675</f>
        <v>0</v>
      </c>
      <c r="W674" s="31">
        <f>W675</f>
        <v>0</v>
      </c>
      <c r="X674" s="31">
        <f t="shared" si="2045"/>
        <v>51077.099999999999</v>
      </c>
      <c r="Y674" s="31">
        <f t="shared" si="2046"/>
        <v>51660.5</v>
      </c>
      <c r="Z674" s="31">
        <f t="shared" si="2047"/>
        <v>51660.5</v>
      </c>
      <c r="AA674" s="31">
        <f>AA675</f>
        <v>0</v>
      </c>
      <c r="AB674" s="31">
        <f>AB675</f>
        <v>0</v>
      </c>
      <c r="AC674" s="31">
        <f>AC675</f>
        <v>0</v>
      </c>
      <c r="AD674" s="31">
        <f t="shared" si="2048"/>
        <v>51077.099999999999</v>
      </c>
      <c r="AE674" s="31">
        <f t="shared" si="2049"/>
        <v>51660.5</v>
      </c>
      <c r="AF674" s="31">
        <f t="shared" si="2050"/>
        <v>51660.5</v>
      </c>
      <c r="AG674" s="31">
        <f>AG675</f>
        <v>0</v>
      </c>
      <c r="AH674" s="31">
        <f>AH675</f>
        <v>0</v>
      </c>
      <c r="AI674" s="31">
        <f>AI675</f>
        <v>0</v>
      </c>
      <c r="AJ674" s="31">
        <f t="shared" si="2051"/>
        <v>51077.099999999999</v>
      </c>
      <c r="AK674" s="31">
        <f t="shared" si="2052"/>
        <v>51660.5</v>
      </c>
      <c r="AL674" s="31">
        <f t="shared" si="2053"/>
        <v>51660.5</v>
      </c>
      <c r="AM674" s="31">
        <f>AM675</f>
        <v>0</v>
      </c>
      <c r="AN674" s="31">
        <f>AN675</f>
        <v>0</v>
      </c>
      <c r="AO674" s="31">
        <f>AO675</f>
        <v>0</v>
      </c>
      <c r="AP674" s="31">
        <f t="shared" si="2054"/>
        <v>51077.099999999999</v>
      </c>
      <c r="AQ674" s="31">
        <f t="shared" si="2055"/>
        <v>51660.5</v>
      </c>
      <c r="AR674" s="31">
        <f t="shared" si="2056"/>
        <v>51660.5</v>
      </c>
      <c r="AS674" s="31">
        <f>AS675</f>
        <v>0</v>
      </c>
      <c r="AT674" s="31">
        <f>AT675</f>
        <v>0</v>
      </c>
      <c r="AU674" s="31">
        <f>AU675</f>
        <v>0</v>
      </c>
      <c r="AV674" s="31">
        <f t="shared" si="2057"/>
        <v>51077.099999999999</v>
      </c>
      <c r="AW674" s="31">
        <f t="shared" si="2058"/>
        <v>51660.5</v>
      </c>
      <c r="AX674" s="31">
        <f t="shared" si="2059"/>
        <v>51660.5</v>
      </c>
      <c r="AY674" s="31">
        <f>AY675</f>
        <v>750.51499999999999</v>
      </c>
      <c r="AZ674" s="31">
        <f>AZ675</f>
        <v>0</v>
      </c>
      <c r="BA674" s="31">
        <f>BA675</f>
        <v>0</v>
      </c>
      <c r="BB674" s="31">
        <f t="shared" si="2060"/>
        <v>51827.614999999998</v>
      </c>
      <c r="BC674" s="31">
        <f t="shared" si="2061"/>
        <v>51660.5</v>
      </c>
      <c r="BD674" s="31">
        <f t="shared" si="2062"/>
        <v>51660.5</v>
      </c>
      <c r="BE674" s="31">
        <f>BE675</f>
        <v>0</v>
      </c>
      <c r="BF674" s="31">
        <f>BF675</f>
        <v>0</v>
      </c>
      <c r="BG674" s="31">
        <f>BG675</f>
        <v>0</v>
      </c>
      <c r="BH674" s="31">
        <f t="shared" si="2063"/>
        <v>51827.614999999998</v>
      </c>
      <c r="BI674" s="31">
        <f t="shared" si="2064"/>
        <v>51660.5</v>
      </c>
      <c r="BJ674" s="31">
        <f t="shared" si="2065"/>
        <v>51660.5</v>
      </c>
      <c r="BK674" s="31">
        <f>BK675</f>
        <v>0</v>
      </c>
      <c r="BL674" s="31">
        <f>BL675</f>
        <v>0</v>
      </c>
      <c r="BM674" s="31">
        <f>BM675</f>
        <v>0</v>
      </c>
      <c r="BN674" s="31">
        <f t="shared" si="2066"/>
        <v>51827.614999999998</v>
      </c>
      <c r="BO674" s="31">
        <f t="shared" si="2067"/>
        <v>51660.5</v>
      </c>
      <c r="BP674" s="31">
        <f t="shared" si="2068"/>
        <v>51660.5</v>
      </c>
      <c r="BQ674" s="31">
        <f>BQ675</f>
        <v>0</v>
      </c>
      <c r="BR674" s="31">
        <f>BR675</f>
        <v>0</v>
      </c>
      <c r="BS674" s="31">
        <f t="shared" si="2069"/>
        <v>51827.614999999998</v>
      </c>
      <c r="BT674" s="31">
        <f t="shared" si="2070"/>
        <v>51660.5</v>
      </c>
      <c r="BU674" s="31">
        <f t="shared" si="2071"/>
        <v>51660.5</v>
      </c>
      <c r="BV674" s="31">
        <f>BV675</f>
        <v>0</v>
      </c>
      <c r="BW674" s="31">
        <f>BW675</f>
        <v>0</v>
      </c>
      <c r="BX674" s="31">
        <f t="shared" si="2072"/>
        <v>51827.614999999998</v>
      </c>
      <c r="BY674" s="31">
        <f t="shared" si="2073"/>
        <v>51660.5</v>
      </c>
      <c r="BZ674" s="31">
        <f t="shared" si="2074"/>
        <v>51660.5</v>
      </c>
      <c r="CA674" s="31">
        <f>CA675</f>
        <v>0</v>
      </c>
      <c r="CB674" s="31">
        <f>CB675</f>
        <v>0</v>
      </c>
      <c r="CC674" s="31">
        <f>CC675</f>
        <v>0</v>
      </c>
      <c r="CD674" s="31">
        <f t="shared" si="1913"/>
        <v>51827.614999999998</v>
      </c>
      <c r="CE674" s="31">
        <f t="shared" si="1914"/>
        <v>51660.5</v>
      </c>
      <c r="CF674" s="31">
        <f t="shared" si="1915"/>
        <v>51660.5</v>
      </c>
      <c r="CG674" s="31">
        <f>CG675</f>
        <v>0</v>
      </c>
      <c r="CH674" s="24"/>
      <c r="CI674" s="40"/>
      <c r="CN674" s="1" t="s">
        <v>30</v>
      </c>
    </row>
    <row r="675" ht="15">
      <c r="A675" s="16" t="s">
        <v>416</v>
      </c>
      <c r="B675" s="17">
        <v>620</v>
      </c>
      <c r="C675" s="16" t="s">
        <v>47</v>
      </c>
      <c r="D675" s="16" t="s">
        <v>105</v>
      </c>
      <c r="E675" s="39" t="s">
        <v>106</v>
      </c>
      <c r="F675" s="31">
        <v>51077.099999999999</v>
      </c>
      <c r="G675" s="31">
        <v>51660.5</v>
      </c>
      <c r="H675" s="31">
        <v>51660.5</v>
      </c>
      <c r="I675" s="31"/>
      <c r="J675" s="31"/>
      <c r="K675" s="31"/>
      <c r="L675" s="31">
        <f t="shared" si="2039"/>
        <v>51077.099999999999</v>
      </c>
      <c r="M675" s="31">
        <f t="shared" si="2040"/>
        <v>51660.5</v>
      </c>
      <c r="N675" s="31">
        <f t="shared" si="2041"/>
        <v>51660.5</v>
      </c>
      <c r="O675" s="31"/>
      <c r="P675" s="31"/>
      <c r="Q675" s="31"/>
      <c r="R675" s="31">
        <f t="shared" si="2042"/>
        <v>51077.099999999999</v>
      </c>
      <c r="S675" s="31">
        <f t="shared" si="2043"/>
        <v>51660.5</v>
      </c>
      <c r="T675" s="31">
        <f t="shared" si="2044"/>
        <v>51660.5</v>
      </c>
      <c r="U675" s="31"/>
      <c r="V675" s="31"/>
      <c r="W675" s="31"/>
      <c r="X675" s="31">
        <f t="shared" si="2045"/>
        <v>51077.099999999999</v>
      </c>
      <c r="Y675" s="31">
        <f t="shared" si="2046"/>
        <v>51660.5</v>
      </c>
      <c r="Z675" s="31">
        <f t="shared" si="2047"/>
        <v>51660.5</v>
      </c>
      <c r="AA675" s="31"/>
      <c r="AB675" s="31"/>
      <c r="AC675" s="31"/>
      <c r="AD675" s="31">
        <f t="shared" si="2048"/>
        <v>51077.099999999999</v>
      </c>
      <c r="AE675" s="31">
        <f t="shared" si="2049"/>
        <v>51660.5</v>
      </c>
      <c r="AF675" s="31">
        <f t="shared" si="2050"/>
        <v>51660.5</v>
      </c>
      <c r="AG675" s="31"/>
      <c r="AH675" s="31"/>
      <c r="AI675" s="31"/>
      <c r="AJ675" s="31">
        <f t="shared" si="2051"/>
        <v>51077.099999999999</v>
      </c>
      <c r="AK675" s="31">
        <f t="shared" si="2052"/>
        <v>51660.5</v>
      </c>
      <c r="AL675" s="31">
        <f t="shared" si="2053"/>
        <v>51660.5</v>
      </c>
      <c r="AM675" s="31"/>
      <c r="AN675" s="31"/>
      <c r="AO675" s="31"/>
      <c r="AP675" s="31">
        <f t="shared" si="2054"/>
        <v>51077.099999999999</v>
      </c>
      <c r="AQ675" s="31">
        <f t="shared" si="2055"/>
        <v>51660.5</v>
      </c>
      <c r="AR675" s="31">
        <f t="shared" si="2056"/>
        <v>51660.5</v>
      </c>
      <c r="AS675" s="31"/>
      <c r="AT675" s="31"/>
      <c r="AU675" s="31"/>
      <c r="AV675" s="31">
        <f t="shared" si="2057"/>
        <v>51077.099999999999</v>
      </c>
      <c r="AW675" s="31">
        <f t="shared" si="2058"/>
        <v>51660.5</v>
      </c>
      <c r="AX675" s="31">
        <f t="shared" si="2059"/>
        <v>51660.5</v>
      </c>
      <c r="AY675" s="31">
        <f>158.239+37.511+554.765</f>
        <v>750.51499999999999</v>
      </c>
      <c r="AZ675" s="31"/>
      <c r="BA675" s="31"/>
      <c r="BB675" s="31">
        <f t="shared" si="2060"/>
        <v>51827.614999999998</v>
      </c>
      <c r="BC675" s="31">
        <f t="shared" si="2061"/>
        <v>51660.5</v>
      </c>
      <c r="BD675" s="31">
        <f t="shared" si="2062"/>
        <v>51660.5</v>
      </c>
      <c r="BE675" s="31"/>
      <c r="BF675" s="31"/>
      <c r="BG675" s="31"/>
      <c r="BH675" s="31">
        <f t="shared" si="2063"/>
        <v>51827.614999999998</v>
      </c>
      <c r="BI675" s="31">
        <f t="shared" si="2064"/>
        <v>51660.5</v>
      </c>
      <c r="BJ675" s="31">
        <f t="shared" si="2065"/>
        <v>51660.5</v>
      </c>
      <c r="BK675" s="31"/>
      <c r="BL675" s="31"/>
      <c r="BM675" s="31"/>
      <c r="BN675" s="31">
        <f t="shared" si="2066"/>
        <v>51827.614999999998</v>
      </c>
      <c r="BO675" s="31">
        <f t="shared" si="2067"/>
        <v>51660.5</v>
      </c>
      <c r="BP675" s="31">
        <f t="shared" si="2068"/>
        <v>51660.5</v>
      </c>
      <c r="BQ675" s="31"/>
      <c r="BR675" s="31"/>
      <c r="BS675" s="31">
        <f t="shared" si="2069"/>
        <v>51827.614999999998</v>
      </c>
      <c r="BT675" s="31">
        <f t="shared" si="2070"/>
        <v>51660.5</v>
      </c>
      <c r="BU675" s="31">
        <f t="shared" si="2071"/>
        <v>51660.5</v>
      </c>
      <c r="BV675" s="31"/>
      <c r="BW675" s="31"/>
      <c r="BX675" s="31">
        <f t="shared" si="2072"/>
        <v>51827.614999999998</v>
      </c>
      <c r="BY675" s="31">
        <f t="shared" si="2073"/>
        <v>51660.5</v>
      </c>
      <c r="BZ675" s="31">
        <f t="shared" si="2074"/>
        <v>51660.5</v>
      </c>
      <c r="CA675" s="31"/>
      <c r="CB675" s="31"/>
      <c r="CC675" s="31"/>
      <c r="CD675" s="31">
        <f t="shared" si="1913"/>
        <v>51827.614999999998</v>
      </c>
      <c r="CE675" s="31">
        <f t="shared" si="1914"/>
        <v>51660.5</v>
      </c>
      <c r="CF675" s="31">
        <f t="shared" si="1915"/>
        <v>51660.5</v>
      </c>
      <c r="CG675" s="31"/>
      <c r="CH675" s="24"/>
      <c r="CI675" s="40"/>
    </row>
    <row r="676" ht="29.850000000000001">
      <c r="A676" s="16" t="s">
        <v>417</v>
      </c>
      <c r="B676" s="17"/>
      <c r="C676" s="16"/>
      <c r="D676" s="16"/>
      <c r="E676" s="39" t="s">
        <v>418</v>
      </c>
      <c r="F676" s="31">
        <f t="shared" ref="F676:F678" si="2116">F677</f>
        <v>85.5</v>
      </c>
      <c r="G676" s="31">
        <f t="shared" ref="G676:G678" si="2117">G677</f>
        <v>85.5</v>
      </c>
      <c r="H676" s="31">
        <f t="shared" ref="H676:H678" si="2118">H677</f>
        <v>85.5</v>
      </c>
      <c r="I676" s="31">
        <f t="shared" ref="I676:I678" si="2119">I677</f>
        <v>0</v>
      </c>
      <c r="J676" s="31">
        <f t="shared" ref="J676:J678" si="2120">J677</f>
        <v>0</v>
      </c>
      <c r="K676" s="31">
        <f t="shared" ref="K676:K678" si="2121">K677</f>
        <v>0</v>
      </c>
      <c r="L676" s="31">
        <f t="shared" si="2039"/>
        <v>85.5</v>
      </c>
      <c r="M676" s="31">
        <f t="shared" si="2040"/>
        <v>85.5</v>
      </c>
      <c r="N676" s="31">
        <f t="shared" si="2041"/>
        <v>85.5</v>
      </c>
      <c r="O676" s="31">
        <f t="shared" ref="O676:O678" si="2122">O677</f>
        <v>0</v>
      </c>
      <c r="P676" s="31">
        <f t="shared" ref="P676:P678" si="2123">P677</f>
        <v>0</v>
      </c>
      <c r="Q676" s="31">
        <f t="shared" ref="Q676:Q678" si="2124">Q677</f>
        <v>0</v>
      </c>
      <c r="R676" s="31">
        <f t="shared" si="2042"/>
        <v>85.5</v>
      </c>
      <c r="S676" s="31">
        <f t="shared" si="2043"/>
        <v>85.5</v>
      </c>
      <c r="T676" s="31">
        <f t="shared" si="2044"/>
        <v>85.5</v>
      </c>
      <c r="U676" s="31">
        <f t="shared" ref="U676:U678" si="2125">U677</f>
        <v>0</v>
      </c>
      <c r="V676" s="31">
        <f t="shared" ref="V676:V678" si="2126">V677</f>
        <v>0</v>
      </c>
      <c r="W676" s="31">
        <f t="shared" ref="W676:W678" si="2127">W677</f>
        <v>0</v>
      </c>
      <c r="X676" s="31">
        <f t="shared" si="2045"/>
        <v>85.5</v>
      </c>
      <c r="Y676" s="31">
        <f t="shared" si="2046"/>
        <v>85.5</v>
      </c>
      <c r="Z676" s="31">
        <f t="shared" si="2047"/>
        <v>85.5</v>
      </c>
      <c r="AA676" s="31">
        <f t="shared" ref="AA676:AA678" si="2128">AA677</f>
        <v>0</v>
      </c>
      <c r="AB676" s="31">
        <f t="shared" ref="AB676:AB678" si="2129">AB677</f>
        <v>0</v>
      </c>
      <c r="AC676" s="31">
        <f t="shared" ref="AC676:AC678" si="2130">AC677</f>
        <v>0</v>
      </c>
      <c r="AD676" s="31">
        <f t="shared" si="2048"/>
        <v>85.5</v>
      </c>
      <c r="AE676" s="31">
        <f t="shared" si="2049"/>
        <v>85.5</v>
      </c>
      <c r="AF676" s="31">
        <f t="shared" si="2050"/>
        <v>85.5</v>
      </c>
      <c r="AG676" s="31">
        <f t="shared" ref="AG676:AG678" si="2131">AG677</f>
        <v>0</v>
      </c>
      <c r="AH676" s="31">
        <f t="shared" ref="AH676:AH678" si="2132">AH677</f>
        <v>0</v>
      </c>
      <c r="AI676" s="31">
        <f t="shared" ref="AI676:AI678" si="2133">AI677</f>
        <v>0</v>
      </c>
      <c r="AJ676" s="31">
        <f t="shared" si="2051"/>
        <v>85.5</v>
      </c>
      <c r="AK676" s="31">
        <f t="shared" si="2052"/>
        <v>85.5</v>
      </c>
      <c r="AL676" s="31">
        <f t="shared" si="2053"/>
        <v>85.5</v>
      </c>
      <c r="AM676" s="31">
        <f t="shared" ref="AM676:AM678" si="2134">AM677</f>
        <v>0</v>
      </c>
      <c r="AN676" s="31">
        <f t="shared" ref="AN676:AN678" si="2135">AN677</f>
        <v>0</v>
      </c>
      <c r="AO676" s="31">
        <f t="shared" ref="AO676:AO678" si="2136">AO677</f>
        <v>0</v>
      </c>
      <c r="AP676" s="31">
        <f t="shared" si="2054"/>
        <v>85.5</v>
      </c>
      <c r="AQ676" s="31">
        <f t="shared" si="2055"/>
        <v>85.5</v>
      </c>
      <c r="AR676" s="31">
        <f t="shared" si="2056"/>
        <v>85.5</v>
      </c>
      <c r="AS676" s="31">
        <f t="shared" ref="AS676:AS678" si="2137">AS677</f>
        <v>0</v>
      </c>
      <c r="AT676" s="31">
        <f t="shared" ref="AT676:AT678" si="2138">AT677</f>
        <v>0</v>
      </c>
      <c r="AU676" s="31">
        <f t="shared" ref="AU676:AU678" si="2139">AU677</f>
        <v>0</v>
      </c>
      <c r="AV676" s="31">
        <f t="shared" si="2057"/>
        <v>85.5</v>
      </c>
      <c r="AW676" s="31">
        <f t="shared" si="2058"/>
        <v>85.5</v>
      </c>
      <c r="AX676" s="31">
        <f t="shared" si="2059"/>
        <v>85.5</v>
      </c>
      <c r="AY676" s="31">
        <f t="shared" ref="AY676:AY678" si="2140">AY677</f>
        <v>0</v>
      </c>
      <c r="AZ676" s="31">
        <f t="shared" ref="AZ676:AZ678" si="2141">AZ677</f>
        <v>0</v>
      </c>
      <c r="BA676" s="31">
        <f t="shared" ref="BA676:BA678" si="2142">BA677</f>
        <v>0</v>
      </c>
      <c r="BB676" s="31">
        <f t="shared" si="2060"/>
        <v>85.5</v>
      </c>
      <c r="BC676" s="31">
        <f t="shared" si="2061"/>
        <v>85.5</v>
      </c>
      <c r="BD676" s="31">
        <f t="shared" si="2062"/>
        <v>85.5</v>
      </c>
      <c r="BE676" s="31">
        <f t="shared" ref="BE676:BE678" si="2143">BE677</f>
        <v>0</v>
      </c>
      <c r="BF676" s="31">
        <f t="shared" ref="BF676:BF678" si="2144">BF677</f>
        <v>0</v>
      </c>
      <c r="BG676" s="31">
        <f t="shared" ref="BG676:BG678" si="2145">BG677</f>
        <v>0</v>
      </c>
      <c r="BH676" s="31">
        <f t="shared" si="2063"/>
        <v>85.5</v>
      </c>
      <c r="BI676" s="31">
        <f t="shared" si="2064"/>
        <v>85.5</v>
      </c>
      <c r="BJ676" s="31">
        <f t="shared" si="2065"/>
        <v>85.5</v>
      </c>
      <c r="BK676" s="31">
        <f t="shared" ref="BK676:BK678" si="2146">BK677</f>
        <v>0</v>
      </c>
      <c r="BL676" s="31">
        <f t="shared" ref="BL676:BL678" si="2147">BL677</f>
        <v>0</v>
      </c>
      <c r="BM676" s="31">
        <f t="shared" ref="BM676:BM678" si="2148">BM677</f>
        <v>0</v>
      </c>
      <c r="BN676" s="31">
        <f t="shared" si="2066"/>
        <v>85.5</v>
      </c>
      <c r="BO676" s="31">
        <f t="shared" si="2067"/>
        <v>85.5</v>
      </c>
      <c r="BP676" s="31">
        <f t="shared" si="2068"/>
        <v>85.5</v>
      </c>
      <c r="BQ676" s="31">
        <f t="shared" ref="BQ676:BQ678" si="2149">BQ677</f>
        <v>0</v>
      </c>
      <c r="BR676" s="31">
        <f t="shared" ref="BR676:BR678" si="2150">BR677</f>
        <v>0</v>
      </c>
      <c r="BS676" s="31">
        <f t="shared" si="2069"/>
        <v>85.5</v>
      </c>
      <c r="BT676" s="31">
        <f t="shared" si="2070"/>
        <v>85.5</v>
      </c>
      <c r="BU676" s="31">
        <f t="shared" si="2071"/>
        <v>85.5</v>
      </c>
      <c r="BV676" s="31">
        <f t="shared" ref="BV676:BV678" si="2151">BV677</f>
        <v>0</v>
      </c>
      <c r="BW676" s="31">
        <f t="shared" ref="BW676:BW678" si="2152">BW677</f>
        <v>0</v>
      </c>
      <c r="BX676" s="31">
        <f t="shared" si="2072"/>
        <v>85.5</v>
      </c>
      <c r="BY676" s="31">
        <f t="shared" si="2073"/>
        <v>85.5</v>
      </c>
      <c r="BZ676" s="31">
        <f t="shared" si="2074"/>
        <v>85.5</v>
      </c>
      <c r="CA676" s="31">
        <f t="shared" ref="CA676:CA678" si="2153">CA677</f>
        <v>0</v>
      </c>
      <c r="CB676" s="31">
        <f t="shared" ref="CB676:CB678" si="2154">CB677</f>
        <v>0</v>
      </c>
      <c r="CC676" s="31">
        <f t="shared" ref="CC676:CC678" si="2155">CC677</f>
        <v>0</v>
      </c>
      <c r="CD676" s="31">
        <f t="shared" si="1913"/>
        <v>85.5</v>
      </c>
      <c r="CE676" s="31">
        <f t="shared" si="1914"/>
        <v>85.5</v>
      </c>
      <c r="CF676" s="31">
        <f t="shared" si="1915"/>
        <v>85.5</v>
      </c>
      <c r="CG676" s="31">
        <f t="shared" ref="CG676:CG678" si="2156">CG677</f>
        <v>0</v>
      </c>
      <c r="CH676" s="24"/>
      <c r="CI676" s="40"/>
      <c r="CO676" s="1" t="s">
        <v>31</v>
      </c>
    </row>
    <row r="677" ht="29.850000000000001">
      <c r="A677" s="16" t="s">
        <v>417</v>
      </c>
      <c r="B677" s="17">
        <v>200</v>
      </c>
      <c r="C677" s="16"/>
      <c r="D677" s="16"/>
      <c r="E677" s="39" t="s">
        <v>40</v>
      </c>
      <c r="F677" s="31">
        <f t="shared" si="2116"/>
        <v>85.5</v>
      </c>
      <c r="G677" s="31">
        <f t="shared" si="2117"/>
        <v>85.5</v>
      </c>
      <c r="H677" s="31">
        <f t="shared" si="2118"/>
        <v>85.5</v>
      </c>
      <c r="I677" s="31">
        <f t="shared" si="2119"/>
        <v>0</v>
      </c>
      <c r="J677" s="31">
        <f t="shared" si="2120"/>
        <v>0</v>
      </c>
      <c r="K677" s="31">
        <f t="shared" si="2121"/>
        <v>0</v>
      </c>
      <c r="L677" s="31">
        <f t="shared" si="2039"/>
        <v>85.5</v>
      </c>
      <c r="M677" s="31">
        <f t="shared" si="2040"/>
        <v>85.5</v>
      </c>
      <c r="N677" s="31">
        <f t="shared" si="2041"/>
        <v>85.5</v>
      </c>
      <c r="O677" s="31">
        <f t="shared" si="2122"/>
        <v>0</v>
      </c>
      <c r="P677" s="31">
        <f t="shared" si="2123"/>
        <v>0</v>
      </c>
      <c r="Q677" s="31">
        <f t="shared" si="2124"/>
        <v>0</v>
      </c>
      <c r="R677" s="31">
        <f t="shared" si="2042"/>
        <v>85.5</v>
      </c>
      <c r="S677" s="31">
        <f t="shared" si="2043"/>
        <v>85.5</v>
      </c>
      <c r="T677" s="31">
        <f t="shared" si="2044"/>
        <v>85.5</v>
      </c>
      <c r="U677" s="31">
        <f t="shared" si="2125"/>
        <v>0</v>
      </c>
      <c r="V677" s="31">
        <f t="shared" si="2126"/>
        <v>0</v>
      </c>
      <c r="W677" s="31">
        <f t="shared" si="2127"/>
        <v>0</v>
      </c>
      <c r="X677" s="31">
        <f t="shared" si="2045"/>
        <v>85.5</v>
      </c>
      <c r="Y677" s="31">
        <f t="shared" si="2046"/>
        <v>85.5</v>
      </c>
      <c r="Z677" s="31">
        <f t="shared" si="2047"/>
        <v>85.5</v>
      </c>
      <c r="AA677" s="31">
        <f t="shared" si="2128"/>
        <v>0</v>
      </c>
      <c r="AB677" s="31">
        <f t="shared" si="2129"/>
        <v>0</v>
      </c>
      <c r="AC677" s="31">
        <f t="shared" si="2130"/>
        <v>0</v>
      </c>
      <c r="AD677" s="31">
        <f t="shared" si="2048"/>
        <v>85.5</v>
      </c>
      <c r="AE677" s="31">
        <f t="shared" si="2049"/>
        <v>85.5</v>
      </c>
      <c r="AF677" s="31">
        <f t="shared" si="2050"/>
        <v>85.5</v>
      </c>
      <c r="AG677" s="31">
        <f t="shared" si="2131"/>
        <v>0</v>
      </c>
      <c r="AH677" s="31">
        <f t="shared" si="2132"/>
        <v>0</v>
      </c>
      <c r="AI677" s="31">
        <f t="shared" si="2133"/>
        <v>0</v>
      </c>
      <c r="AJ677" s="31">
        <f t="shared" si="2051"/>
        <v>85.5</v>
      </c>
      <c r="AK677" s="31">
        <f t="shared" si="2052"/>
        <v>85.5</v>
      </c>
      <c r="AL677" s="31">
        <f t="shared" si="2053"/>
        <v>85.5</v>
      </c>
      <c r="AM677" s="31">
        <f t="shared" si="2134"/>
        <v>0</v>
      </c>
      <c r="AN677" s="31">
        <f t="shared" si="2135"/>
        <v>0</v>
      </c>
      <c r="AO677" s="31">
        <f t="shared" si="2136"/>
        <v>0</v>
      </c>
      <c r="AP677" s="31">
        <f t="shared" si="2054"/>
        <v>85.5</v>
      </c>
      <c r="AQ677" s="31">
        <f t="shared" si="2055"/>
        <v>85.5</v>
      </c>
      <c r="AR677" s="31">
        <f t="shared" si="2056"/>
        <v>85.5</v>
      </c>
      <c r="AS677" s="31">
        <f t="shared" si="2137"/>
        <v>0</v>
      </c>
      <c r="AT677" s="31">
        <f t="shared" si="2138"/>
        <v>0</v>
      </c>
      <c r="AU677" s="31">
        <f t="shared" si="2139"/>
        <v>0</v>
      </c>
      <c r="AV677" s="31">
        <f t="shared" si="2057"/>
        <v>85.5</v>
      </c>
      <c r="AW677" s="31">
        <f t="shared" si="2058"/>
        <v>85.5</v>
      </c>
      <c r="AX677" s="31">
        <f t="shared" si="2059"/>
        <v>85.5</v>
      </c>
      <c r="AY677" s="31">
        <f t="shared" si="2140"/>
        <v>0</v>
      </c>
      <c r="AZ677" s="31">
        <f t="shared" si="2141"/>
        <v>0</v>
      </c>
      <c r="BA677" s="31">
        <f t="shared" si="2142"/>
        <v>0</v>
      </c>
      <c r="BB677" s="31">
        <f t="shared" si="2060"/>
        <v>85.5</v>
      </c>
      <c r="BC677" s="31">
        <f t="shared" si="2061"/>
        <v>85.5</v>
      </c>
      <c r="BD677" s="31">
        <f t="shared" si="2062"/>
        <v>85.5</v>
      </c>
      <c r="BE677" s="31">
        <f t="shared" si="2143"/>
        <v>0</v>
      </c>
      <c r="BF677" s="31">
        <f t="shared" si="2144"/>
        <v>0</v>
      </c>
      <c r="BG677" s="31">
        <f t="shared" si="2145"/>
        <v>0</v>
      </c>
      <c r="BH677" s="31">
        <f t="shared" si="2063"/>
        <v>85.5</v>
      </c>
      <c r="BI677" s="31">
        <f t="shared" si="2064"/>
        <v>85.5</v>
      </c>
      <c r="BJ677" s="31">
        <f t="shared" si="2065"/>
        <v>85.5</v>
      </c>
      <c r="BK677" s="31">
        <f t="shared" si="2146"/>
        <v>0</v>
      </c>
      <c r="BL677" s="31">
        <f t="shared" si="2147"/>
        <v>0</v>
      </c>
      <c r="BM677" s="31">
        <f t="shared" si="2148"/>
        <v>0</v>
      </c>
      <c r="BN677" s="31">
        <f t="shared" si="2066"/>
        <v>85.5</v>
      </c>
      <c r="BO677" s="31">
        <f t="shared" si="2067"/>
        <v>85.5</v>
      </c>
      <c r="BP677" s="31">
        <f t="shared" si="2068"/>
        <v>85.5</v>
      </c>
      <c r="BQ677" s="31">
        <f t="shared" si="2149"/>
        <v>0</v>
      </c>
      <c r="BR677" s="31">
        <f t="shared" si="2150"/>
        <v>0</v>
      </c>
      <c r="BS677" s="31">
        <f t="shared" si="2069"/>
        <v>85.5</v>
      </c>
      <c r="BT677" s="31">
        <f t="shared" si="2070"/>
        <v>85.5</v>
      </c>
      <c r="BU677" s="31">
        <f t="shared" si="2071"/>
        <v>85.5</v>
      </c>
      <c r="BV677" s="31">
        <f t="shared" si="2151"/>
        <v>0</v>
      </c>
      <c r="BW677" s="31">
        <f t="shared" si="2152"/>
        <v>0</v>
      </c>
      <c r="BX677" s="31">
        <f t="shared" si="2072"/>
        <v>85.5</v>
      </c>
      <c r="BY677" s="31">
        <f t="shared" si="2073"/>
        <v>85.5</v>
      </c>
      <c r="BZ677" s="31">
        <f t="shared" si="2074"/>
        <v>85.5</v>
      </c>
      <c r="CA677" s="31">
        <f t="shared" si="2153"/>
        <v>0</v>
      </c>
      <c r="CB677" s="31">
        <f t="shared" si="2154"/>
        <v>0</v>
      </c>
      <c r="CC677" s="31">
        <f t="shared" si="2155"/>
        <v>0</v>
      </c>
      <c r="CD677" s="31">
        <f t="shared" si="1913"/>
        <v>85.5</v>
      </c>
      <c r="CE677" s="31">
        <f t="shared" si="1914"/>
        <v>85.5</v>
      </c>
      <c r="CF677" s="31">
        <f t="shared" si="1915"/>
        <v>85.5</v>
      </c>
      <c r="CG677" s="31">
        <f t="shared" si="2156"/>
        <v>0</v>
      </c>
      <c r="CH677" s="24"/>
      <c r="CI677" s="40"/>
      <c r="CM677" s="1" t="s">
        <v>29</v>
      </c>
    </row>
    <row r="678" ht="43.75">
      <c r="A678" s="16" t="s">
        <v>417</v>
      </c>
      <c r="B678" s="17">
        <v>240</v>
      </c>
      <c r="C678" s="16"/>
      <c r="D678" s="16"/>
      <c r="E678" s="39" t="s">
        <v>41</v>
      </c>
      <c r="F678" s="31">
        <f t="shared" si="2116"/>
        <v>85.5</v>
      </c>
      <c r="G678" s="31">
        <f t="shared" si="2117"/>
        <v>85.5</v>
      </c>
      <c r="H678" s="31">
        <f t="shared" si="2118"/>
        <v>85.5</v>
      </c>
      <c r="I678" s="31">
        <f t="shared" si="2119"/>
        <v>0</v>
      </c>
      <c r="J678" s="31">
        <f t="shared" si="2120"/>
        <v>0</v>
      </c>
      <c r="K678" s="31">
        <f t="shared" si="2121"/>
        <v>0</v>
      </c>
      <c r="L678" s="31">
        <f t="shared" si="2039"/>
        <v>85.5</v>
      </c>
      <c r="M678" s="31">
        <f t="shared" si="2040"/>
        <v>85.5</v>
      </c>
      <c r="N678" s="31">
        <f t="shared" si="2041"/>
        <v>85.5</v>
      </c>
      <c r="O678" s="31">
        <f t="shared" si="2122"/>
        <v>0</v>
      </c>
      <c r="P678" s="31">
        <f t="shared" si="2123"/>
        <v>0</v>
      </c>
      <c r="Q678" s="31">
        <f t="shared" si="2124"/>
        <v>0</v>
      </c>
      <c r="R678" s="31">
        <f t="shared" si="2042"/>
        <v>85.5</v>
      </c>
      <c r="S678" s="31">
        <f t="shared" si="2043"/>
        <v>85.5</v>
      </c>
      <c r="T678" s="31">
        <f t="shared" si="2044"/>
        <v>85.5</v>
      </c>
      <c r="U678" s="31">
        <f t="shared" si="2125"/>
        <v>0</v>
      </c>
      <c r="V678" s="31">
        <f t="shared" si="2126"/>
        <v>0</v>
      </c>
      <c r="W678" s="31">
        <f t="shared" si="2127"/>
        <v>0</v>
      </c>
      <c r="X678" s="31">
        <f t="shared" si="2045"/>
        <v>85.5</v>
      </c>
      <c r="Y678" s="31">
        <f t="shared" si="2046"/>
        <v>85.5</v>
      </c>
      <c r="Z678" s="31">
        <f t="shared" si="2047"/>
        <v>85.5</v>
      </c>
      <c r="AA678" s="31">
        <f t="shared" si="2128"/>
        <v>0</v>
      </c>
      <c r="AB678" s="31">
        <f t="shared" si="2129"/>
        <v>0</v>
      </c>
      <c r="AC678" s="31">
        <f t="shared" si="2130"/>
        <v>0</v>
      </c>
      <c r="AD678" s="31">
        <f t="shared" si="2048"/>
        <v>85.5</v>
      </c>
      <c r="AE678" s="31">
        <f t="shared" si="2049"/>
        <v>85.5</v>
      </c>
      <c r="AF678" s="31">
        <f t="shared" si="2050"/>
        <v>85.5</v>
      </c>
      <c r="AG678" s="31">
        <f t="shared" si="2131"/>
        <v>0</v>
      </c>
      <c r="AH678" s="31">
        <f t="shared" si="2132"/>
        <v>0</v>
      </c>
      <c r="AI678" s="31">
        <f t="shared" si="2133"/>
        <v>0</v>
      </c>
      <c r="AJ678" s="31">
        <f t="shared" si="2051"/>
        <v>85.5</v>
      </c>
      <c r="AK678" s="31">
        <f t="shared" si="2052"/>
        <v>85.5</v>
      </c>
      <c r="AL678" s="31">
        <f t="shared" si="2053"/>
        <v>85.5</v>
      </c>
      <c r="AM678" s="31">
        <f t="shared" si="2134"/>
        <v>0</v>
      </c>
      <c r="AN678" s="31">
        <f t="shared" si="2135"/>
        <v>0</v>
      </c>
      <c r="AO678" s="31">
        <f t="shared" si="2136"/>
        <v>0</v>
      </c>
      <c r="AP678" s="31">
        <f t="shared" si="2054"/>
        <v>85.5</v>
      </c>
      <c r="AQ678" s="31">
        <f t="shared" si="2055"/>
        <v>85.5</v>
      </c>
      <c r="AR678" s="31">
        <f t="shared" si="2056"/>
        <v>85.5</v>
      </c>
      <c r="AS678" s="31">
        <f t="shared" si="2137"/>
        <v>0</v>
      </c>
      <c r="AT678" s="31">
        <f t="shared" si="2138"/>
        <v>0</v>
      </c>
      <c r="AU678" s="31">
        <f t="shared" si="2139"/>
        <v>0</v>
      </c>
      <c r="AV678" s="31">
        <f t="shared" si="2057"/>
        <v>85.5</v>
      </c>
      <c r="AW678" s="31">
        <f t="shared" si="2058"/>
        <v>85.5</v>
      </c>
      <c r="AX678" s="31">
        <f t="shared" si="2059"/>
        <v>85.5</v>
      </c>
      <c r="AY678" s="31">
        <f t="shared" si="2140"/>
        <v>0</v>
      </c>
      <c r="AZ678" s="31">
        <f t="shared" si="2141"/>
        <v>0</v>
      </c>
      <c r="BA678" s="31">
        <f t="shared" si="2142"/>
        <v>0</v>
      </c>
      <c r="BB678" s="31">
        <f t="shared" si="2060"/>
        <v>85.5</v>
      </c>
      <c r="BC678" s="31">
        <f t="shared" si="2061"/>
        <v>85.5</v>
      </c>
      <c r="BD678" s="31">
        <f t="shared" si="2062"/>
        <v>85.5</v>
      </c>
      <c r="BE678" s="31">
        <f t="shared" si="2143"/>
        <v>0</v>
      </c>
      <c r="BF678" s="31">
        <f t="shared" si="2144"/>
        <v>0</v>
      </c>
      <c r="BG678" s="31">
        <f t="shared" si="2145"/>
        <v>0</v>
      </c>
      <c r="BH678" s="31">
        <f t="shared" si="2063"/>
        <v>85.5</v>
      </c>
      <c r="BI678" s="31">
        <f t="shared" si="2064"/>
        <v>85.5</v>
      </c>
      <c r="BJ678" s="31">
        <f t="shared" si="2065"/>
        <v>85.5</v>
      </c>
      <c r="BK678" s="31">
        <f t="shared" si="2146"/>
        <v>0</v>
      </c>
      <c r="BL678" s="31">
        <f t="shared" si="2147"/>
        <v>0</v>
      </c>
      <c r="BM678" s="31">
        <f t="shared" si="2148"/>
        <v>0</v>
      </c>
      <c r="BN678" s="31">
        <f t="shared" si="2066"/>
        <v>85.5</v>
      </c>
      <c r="BO678" s="31">
        <f t="shared" si="2067"/>
        <v>85.5</v>
      </c>
      <c r="BP678" s="31">
        <f t="shared" si="2068"/>
        <v>85.5</v>
      </c>
      <c r="BQ678" s="31">
        <f t="shared" si="2149"/>
        <v>0</v>
      </c>
      <c r="BR678" s="31">
        <f t="shared" si="2150"/>
        <v>0</v>
      </c>
      <c r="BS678" s="31">
        <f t="shared" si="2069"/>
        <v>85.5</v>
      </c>
      <c r="BT678" s="31">
        <f t="shared" si="2070"/>
        <v>85.5</v>
      </c>
      <c r="BU678" s="31">
        <f t="shared" si="2071"/>
        <v>85.5</v>
      </c>
      <c r="BV678" s="31">
        <f t="shared" si="2151"/>
        <v>0</v>
      </c>
      <c r="BW678" s="31">
        <f t="shared" si="2152"/>
        <v>0</v>
      </c>
      <c r="BX678" s="31">
        <f t="shared" si="2072"/>
        <v>85.5</v>
      </c>
      <c r="BY678" s="31">
        <f t="shared" si="2073"/>
        <v>85.5</v>
      </c>
      <c r="BZ678" s="31">
        <f t="shared" si="2074"/>
        <v>85.5</v>
      </c>
      <c r="CA678" s="31">
        <f t="shared" si="2153"/>
        <v>0</v>
      </c>
      <c r="CB678" s="31">
        <f t="shared" si="2154"/>
        <v>0</v>
      </c>
      <c r="CC678" s="31">
        <f t="shared" si="2155"/>
        <v>0</v>
      </c>
      <c r="CD678" s="31">
        <f t="shared" si="1913"/>
        <v>85.5</v>
      </c>
      <c r="CE678" s="31">
        <f t="shared" si="1914"/>
        <v>85.5</v>
      </c>
      <c r="CF678" s="31">
        <f t="shared" si="1915"/>
        <v>85.5</v>
      </c>
      <c r="CG678" s="31">
        <f t="shared" si="2156"/>
        <v>0</v>
      </c>
      <c r="CH678" s="24"/>
      <c r="CI678" s="40"/>
      <c r="CN678" s="1" t="s">
        <v>30</v>
      </c>
    </row>
    <row r="679" ht="15">
      <c r="A679" s="16" t="s">
        <v>417</v>
      </c>
      <c r="B679" s="17">
        <v>240</v>
      </c>
      <c r="C679" s="16" t="s">
        <v>47</v>
      </c>
      <c r="D679" s="16" t="s">
        <v>105</v>
      </c>
      <c r="E679" s="39" t="s">
        <v>106</v>
      </c>
      <c r="F679" s="31">
        <v>85.5</v>
      </c>
      <c r="G679" s="31">
        <v>85.5</v>
      </c>
      <c r="H679" s="31">
        <v>85.5</v>
      </c>
      <c r="I679" s="31"/>
      <c r="J679" s="31"/>
      <c r="K679" s="31"/>
      <c r="L679" s="31">
        <f t="shared" si="2039"/>
        <v>85.5</v>
      </c>
      <c r="M679" s="31">
        <f t="shared" si="2040"/>
        <v>85.5</v>
      </c>
      <c r="N679" s="31">
        <f t="shared" si="2041"/>
        <v>85.5</v>
      </c>
      <c r="O679" s="31"/>
      <c r="P679" s="31"/>
      <c r="Q679" s="31"/>
      <c r="R679" s="31">
        <f t="shared" si="2042"/>
        <v>85.5</v>
      </c>
      <c r="S679" s="31">
        <f t="shared" si="2043"/>
        <v>85.5</v>
      </c>
      <c r="T679" s="31">
        <f t="shared" si="2044"/>
        <v>85.5</v>
      </c>
      <c r="U679" s="31"/>
      <c r="V679" s="31"/>
      <c r="W679" s="31"/>
      <c r="X679" s="31">
        <f t="shared" si="2045"/>
        <v>85.5</v>
      </c>
      <c r="Y679" s="31">
        <f t="shared" si="2046"/>
        <v>85.5</v>
      </c>
      <c r="Z679" s="31">
        <f t="shared" si="2047"/>
        <v>85.5</v>
      </c>
      <c r="AA679" s="31"/>
      <c r="AB679" s="31"/>
      <c r="AC679" s="31"/>
      <c r="AD679" s="31">
        <f t="shared" si="2048"/>
        <v>85.5</v>
      </c>
      <c r="AE679" s="31">
        <f t="shared" si="2049"/>
        <v>85.5</v>
      </c>
      <c r="AF679" s="31">
        <f t="shared" si="2050"/>
        <v>85.5</v>
      </c>
      <c r="AG679" s="31"/>
      <c r="AH679" s="31"/>
      <c r="AI679" s="31"/>
      <c r="AJ679" s="31">
        <f t="shared" si="2051"/>
        <v>85.5</v>
      </c>
      <c r="AK679" s="31">
        <f t="shared" si="2052"/>
        <v>85.5</v>
      </c>
      <c r="AL679" s="31">
        <f t="shared" si="2053"/>
        <v>85.5</v>
      </c>
      <c r="AM679" s="31"/>
      <c r="AN679" s="31"/>
      <c r="AO679" s="31"/>
      <c r="AP679" s="31">
        <f t="shared" si="2054"/>
        <v>85.5</v>
      </c>
      <c r="AQ679" s="31">
        <f t="shared" si="2055"/>
        <v>85.5</v>
      </c>
      <c r="AR679" s="31">
        <f t="shared" si="2056"/>
        <v>85.5</v>
      </c>
      <c r="AS679" s="31"/>
      <c r="AT679" s="31"/>
      <c r="AU679" s="31"/>
      <c r="AV679" s="31">
        <f t="shared" si="2057"/>
        <v>85.5</v>
      </c>
      <c r="AW679" s="31">
        <f t="shared" si="2058"/>
        <v>85.5</v>
      </c>
      <c r="AX679" s="31">
        <f t="shared" si="2059"/>
        <v>85.5</v>
      </c>
      <c r="AY679" s="31"/>
      <c r="AZ679" s="31"/>
      <c r="BA679" s="31"/>
      <c r="BB679" s="31">
        <f t="shared" si="2060"/>
        <v>85.5</v>
      </c>
      <c r="BC679" s="31">
        <f t="shared" si="2061"/>
        <v>85.5</v>
      </c>
      <c r="BD679" s="31">
        <f t="shared" si="2062"/>
        <v>85.5</v>
      </c>
      <c r="BE679" s="31"/>
      <c r="BF679" s="31"/>
      <c r="BG679" s="31"/>
      <c r="BH679" s="31">
        <f t="shared" si="2063"/>
        <v>85.5</v>
      </c>
      <c r="BI679" s="31">
        <f t="shared" si="2064"/>
        <v>85.5</v>
      </c>
      <c r="BJ679" s="31">
        <f t="shared" si="2065"/>
        <v>85.5</v>
      </c>
      <c r="BK679" s="31"/>
      <c r="BL679" s="31"/>
      <c r="BM679" s="31"/>
      <c r="BN679" s="31">
        <f t="shared" si="2066"/>
        <v>85.5</v>
      </c>
      <c r="BO679" s="31">
        <f t="shared" si="2067"/>
        <v>85.5</v>
      </c>
      <c r="BP679" s="31">
        <f t="shared" si="2068"/>
        <v>85.5</v>
      </c>
      <c r="BQ679" s="31"/>
      <c r="BR679" s="31"/>
      <c r="BS679" s="31">
        <f t="shared" si="2069"/>
        <v>85.5</v>
      </c>
      <c r="BT679" s="31">
        <f t="shared" si="2070"/>
        <v>85.5</v>
      </c>
      <c r="BU679" s="31">
        <f t="shared" si="2071"/>
        <v>85.5</v>
      </c>
      <c r="BV679" s="31"/>
      <c r="BW679" s="31"/>
      <c r="BX679" s="31">
        <f t="shared" si="2072"/>
        <v>85.5</v>
      </c>
      <c r="BY679" s="31">
        <f t="shared" si="2073"/>
        <v>85.5</v>
      </c>
      <c r="BZ679" s="31">
        <f t="shared" si="2074"/>
        <v>85.5</v>
      </c>
      <c r="CA679" s="31"/>
      <c r="CB679" s="31"/>
      <c r="CC679" s="31"/>
      <c r="CD679" s="31">
        <f t="shared" si="1913"/>
        <v>85.5</v>
      </c>
      <c r="CE679" s="31">
        <f t="shared" si="1914"/>
        <v>85.5</v>
      </c>
      <c r="CF679" s="31">
        <f t="shared" si="1915"/>
        <v>85.5</v>
      </c>
      <c r="CG679" s="31"/>
      <c r="CH679" s="24"/>
      <c r="CI679" s="40"/>
    </row>
    <row r="680" ht="57.700000000000003">
      <c r="A680" s="16" t="s">
        <v>419</v>
      </c>
      <c r="B680" s="17"/>
      <c r="C680" s="16"/>
      <c r="D680" s="16"/>
      <c r="E680" s="39" t="s">
        <v>420</v>
      </c>
      <c r="F680" s="31">
        <f>F684+F681</f>
        <v>2770.3000000000002</v>
      </c>
      <c r="G680" s="31">
        <f>G684+G681</f>
        <v>2791.3999999999996</v>
      </c>
      <c r="H680" s="31">
        <f>H684+H681</f>
        <v>2791.3999999999996</v>
      </c>
      <c r="I680" s="31">
        <f>I684+I681</f>
        <v>0</v>
      </c>
      <c r="J680" s="31">
        <f>J684+J681</f>
        <v>0</v>
      </c>
      <c r="K680" s="31">
        <f>K684+K681</f>
        <v>0</v>
      </c>
      <c r="L680" s="31">
        <f t="shared" si="2039"/>
        <v>2770.3000000000002</v>
      </c>
      <c r="M680" s="31">
        <f t="shared" si="2040"/>
        <v>2791.3999999999996</v>
      </c>
      <c r="N680" s="31">
        <f t="shared" si="2041"/>
        <v>2791.3999999999996</v>
      </c>
      <c r="O680" s="31">
        <f>O684+O681</f>
        <v>0</v>
      </c>
      <c r="P680" s="31">
        <f>P684+P681</f>
        <v>0</v>
      </c>
      <c r="Q680" s="31">
        <f>Q684+Q681</f>
        <v>0</v>
      </c>
      <c r="R680" s="31">
        <f t="shared" si="2042"/>
        <v>2770.3000000000002</v>
      </c>
      <c r="S680" s="31">
        <f t="shared" si="2043"/>
        <v>2791.3999999999996</v>
      </c>
      <c r="T680" s="31">
        <f t="shared" si="2044"/>
        <v>2791.3999999999996</v>
      </c>
      <c r="U680" s="31">
        <f>U684+U681</f>
        <v>0</v>
      </c>
      <c r="V680" s="31">
        <f>V684+V681</f>
        <v>0</v>
      </c>
      <c r="W680" s="31">
        <f>W684+W681</f>
        <v>0</v>
      </c>
      <c r="X680" s="31">
        <f t="shared" si="2045"/>
        <v>2770.3000000000002</v>
      </c>
      <c r="Y680" s="31">
        <f t="shared" si="2046"/>
        <v>2791.3999999999996</v>
      </c>
      <c r="Z680" s="31">
        <f t="shared" si="2047"/>
        <v>2791.3999999999996</v>
      </c>
      <c r="AA680" s="31">
        <f>AA684+AA681</f>
        <v>0</v>
      </c>
      <c r="AB680" s="31">
        <f>AB684+AB681</f>
        <v>0</v>
      </c>
      <c r="AC680" s="31">
        <f>AC684+AC681</f>
        <v>0</v>
      </c>
      <c r="AD680" s="31">
        <f t="shared" si="2048"/>
        <v>2770.3000000000002</v>
      </c>
      <c r="AE680" s="31">
        <f t="shared" si="2049"/>
        <v>2791.3999999999996</v>
      </c>
      <c r="AF680" s="31">
        <f t="shared" si="2050"/>
        <v>2791.3999999999996</v>
      </c>
      <c r="AG680" s="31">
        <f>AG684+AG681</f>
        <v>0</v>
      </c>
      <c r="AH680" s="31">
        <f>AH684+AH681</f>
        <v>0</v>
      </c>
      <c r="AI680" s="31">
        <f>AI684+AI681</f>
        <v>0</v>
      </c>
      <c r="AJ680" s="31">
        <f t="shared" si="2051"/>
        <v>2770.3000000000002</v>
      </c>
      <c r="AK680" s="31">
        <f t="shared" si="2052"/>
        <v>2791.3999999999996</v>
      </c>
      <c r="AL680" s="31">
        <f t="shared" si="2053"/>
        <v>2791.3999999999996</v>
      </c>
      <c r="AM680" s="31">
        <f>AM684+AM681</f>
        <v>0</v>
      </c>
      <c r="AN680" s="31">
        <f>AN684+AN681</f>
        <v>0</v>
      </c>
      <c r="AO680" s="31">
        <f>AO684+AO681</f>
        <v>0</v>
      </c>
      <c r="AP680" s="31">
        <f t="shared" si="2054"/>
        <v>2770.3000000000002</v>
      </c>
      <c r="AQ680" s="31">
        <f t="shared" si="2055"/>
        <v>2791.3999999999996</v>
      </c>
      <c r="AR680" s="31">
        <f t="shared" si="2056"/>
        <v>2791.3999999999996</v>
      </c>
      <c r="AS680" s="31">
        <f>AS684+AS681</f>
        <v>0</v>
      </c>
      <c r="AT680" s="31">
        <f>AT684+AT681</f>
        <v>0</v>
      </c>
      <c r="AU680" s="31">
        <f>AU684+AU681</f>
        <v>0</v>
      </c>
      <c r="AV680" s="31">
        <f t="shared" si="2057"/>
        <v>2770.3000000000002</v>
      </c>
      <c r="AW680" s="31">
        <f t="shared" si="2058"/>
        <v>2791.3999999999996</v>
      </c>
      <c r="AX680" s="31">
        <f t="shared" si="2059"/>
        <v>2791.3999999999996</v>
      </c>
      <c r="AY680" s="31">
        <f>AY684+AY681</f>
        <v>394.06999999999999</v>
      </c>
      <c r="AZ680" s="31">
        <f>AZ684+AZ681</f>
        <v>0</v>
      </c>
      <c r="BA680" s="31">
        <f>BA684+BA681</f>
        <v>0</v>
      </c>
      <c r="BB680" s="31">
        <f t="shared" si="2060"/>
        <v>3164.3700000000003</v>
      </c>
      <c r="BC680" s="31">
        <f t="shared" si="2061"/>
        <v>2791.3999999999996</v>
      </c>
      <c r="BD680" s="31">
        <f t="shared" si="2062"/>
        <v>2791.3999999999996</v>
      </c>
      <c r="BE680" s="31">
        <f>BE684+BE681</f>
        <v>0</v>
      </c>
      <c r="BF680" s="31">
        <f>BF684+BF681</f>
        <v>0</v>
      </c>
      <c r="BG680" s="31">
        <f>BG684+BG681</f>
        <v>0</v>
      </c>
      <c r="BH680" s="31">
        <f t="shared" si="2063"/>
        <v>3164.3700000000003</v>
      </c>
      <c r="BI680" s="31">
        <f t="shared" si="2064"/>
        <v>2791.3999999999996</v>
      </c>
      <c r="BJ680" s="31">
        <f t="shared" si="2065"/>
        <v>2791.3999999999996</v>
      </c>
      <c r="BK680" s="31">
        <f>BK684+BK681</f>
        <v>0</v>
      </c>
      <c r="BL680" s="31">
        <f>BL684+BL681</f>
        <v>0</v>
      </c>
      <c r="BM680" s="31">
        <f>BM684+BM681</f>
        <v>0</v>
      </c>
      <c r="BN680" s="31">
        <f t="shared" si="2066"/>
        <v>3164.3700000000003</v>
      </c>
      <c r="BO680" s="31">
        <f t="shared" si="2067"/>
        <v>2791.3999999999996</v>
      </c>
      <c r="BP680" s="31">
        <f t="shared" si="2068"/>
        <v>2791.3999999999996</v>
      </c>
      <c r="BQ680" s="31">
        <f>BQ684+BQ681</f>
        <v>0</v>
      </c>
      <c r="BR680" s="31">
        <f>BR684+BR681</f>
        <v>0</v>
      </c>
      <c r="BS680" s="31">
        <f t="shared" si="2069"/>
        <v>3164.3700000000003</v>
      </c>
      <c r="BT680" s="31">
        <f t="shared" si="2070"/>
        <v>2791.3999999999996</v>
      </c>
      <c r="BU680" s="31">
        <f t="shared" si="2071"/>
        <v>2791.3999999999996</v>
      </c>
      <c r="BV680" s="31">
        <f>BV684+BV681</f>
        <v>0</v>
      </c>
      <c r="BW680" s="31">
        <f>BW684+BW681</f>
        <v>0</v>
      </c>
      <c r="BX680" s="31">
        <f t="shared" si="2072"/>
        <v>3164.3700000000003</v>
      </c>
      <c r="BY680" s="31">
        <f t="shared" si="2073"/>
        <v>2791.3999999999996</v>
      </c>
      <c r="BZ680" s="31">
        <f t="shared" si="2074"/>
        <v>2791.3999999999996</v>
      </c>
      <c r="CA680" s="31">
        <f>CA684+CA681</f>
        <v>-21.138000000000002</v>
      </c>
      <c r="CB680" s="31">
        <f>CB684+CB681</f>
        <v>0</v>
      </c>
      <c r="CC680" s="31">
        <f>CC684+CC681</f>
        <v>0</v>
      </c>
      <c r="CD680" s="31">
        <f t="shared" si="1913"/>
        <v>3143.2320000000004</v>
      </c>
      <c r="CE680" s="31">
        <f t="shared" si="1914"/>
        <v>2791.3999999999996</v>
      </c>
      <c r="CF680" s="31">
        <f t="shared" si="1915"/>
        <v>2791.3999999999996</v>
      </c>
      <c r="CG680" s="31">
        <f>CG684+CG681</f>
        <v>0</v>
      </c>
      <c r="CH680" s="24"/>
      <c r="CI680" s="40"/>
      <c r="CO680" s="1" t="s">
        <v>31</v>
      </c>
    </row>
    <row r="681" ht="43.75">
      <c r="A681" s="16" t="s">
        <v>419</v>
      </c>
      <c r="B681" s="17">
        <v>600</v>
      </c>
      <c r="C681" s="16"/>
      <c r="D681" s="16"/>
      <c r="E681" s="39" t="s">
        <v>45</v>
      </c>
      <c r="F681" s="31">
        <f t="shared" ref="F681:F687" si="2157">F682</f>
        <v>1044</v>
      </c>
      <c r="G681" s="31">
        <f t="shared" ref="G681:G687" si="2158">G682</f>
        <v>1050.3</v>
      </c>
      <c r="H681" s="31">
        <f t="shared" ref="H681:H687" si="2159">H682</f>
        <v>1050.3</v>
      </c>
      <c r="I681" s="31">
        <f t="shared" ref="I681:I687" si="2160">I682</f>
        <v>0</v>
      </c>
      <c r="J681" s="31">
        <f t="shared" ref="J681:J687" si="2161">J682</f>
        <v>0</v>
      </c>
      <c r="K681" s="31">
        <f t="shared" ref="K681:K687" si="2162">K682</f>
        <v>0</v>
      </c>
      <c r="L681" s="31">
        <f t="shared" si="2039"/>
        <v>1044</v>
      </c>
      <c r="M681" s="31">
        <f t="shared" si="2040"/>
        <v>1050.3</v>
      </c>
      <c r="N681" s="31">
        <f t="shared" si="2041"/>
        <v>1050.3</v>
      </c>
      <c r="O681" s="31">
        <f t="shared" ref="O681:O687" si="2163">O682</f>
        <v>0</v>
      </c>
      <c r="P681" s="31">
        <f t="shared" ref="P681:P687" si="2164">P682</f>
        <v>0</v>
      </c>
      <c r="Q681" s="31">
        <f t="shared" ref="Q681:Q687" si="2165">Q682</f>
        <v>0</v>
      </c>
      <c r="R681" s="31">
        <f t="shared" si="2042"/>
        <v>1044</v>
      </c>
      <c r="S681" s="31">
        <f t="shared" si="2043"/>
        <v>1050.3</v>
      </c>
      <c r="T681" s="31">
        <f t="shared" si="2044"/>
        <v>1050.3</v>
      </c>
      <c r="U681" s="31">
        <f t="shared" ref="U681:U687" si="2166">U682</f>
        <v>0</v>
      </c>
      <c r="V681" s="31">
        <f t="shared" ref="V681:V687" si="2167">V682</f>
        <v>0</v>
      </c>
      <c r="W681" s="31">
        <f t="shared" ref="W681:W687" si="2168">W682</f>
        <v>0</v>
      </c>
      <c r="X681" s="31">
        <f t="shared" si="2045"/>
        <v>1044</v>
      </c>
      <c r="Y681" s="31">
        <f t="shared" si="2046"/>
        <v>1050.3</v>
      </c>
      <c r="Z681" s="31">
        <f t="shared" si="2047"/>
        <v>1050.3</v>
      </c>
      <c r="AA681" s="31">
        <f t="shared" ref="AA681:AA687" si="2169">AA682</f>
        <v>0</v>
      </c>
      <c r="AB681" s="31">
        <f t="shared" ref="AB681:AB687" si="2170">AB682</f>
        <v>0</v>
      </c>
      <c r="AC681" s="31">
        <f t="shared" ref="AC681:AC687" si="2171">AC682</f>
        <v>0</v>
      </c>
      <c r="AD681" s="31">
        <f t="shared" si="2048"/>
        <v>1044</v>
      </c>
      <c r="AE681" s="31">
        <f t="shared" si="2049"/>
        <v>1050.3</v>
      </c>
      <c r="AF681" s="31">
        <f t="shared" si="2050"/>
        <v>1050.3</v>
      </c>
      <c r="AG681" s="31">
        <f t="shared" ref="AG681:AG687" si="2172">AG682</f>
        <v>0</v>
      </c>
      <c r="AH681" s="31">
        <f t="shared" ref="AH681:AH687" si="2173">AH682</f>
        <v>0</v>
      </c>
      <c r="AI681" s="31">
        <f t="shared" ref="AI681:AI687" si="2174">AI682</f>
        <v>0</v>
      </c>
      <c r="AJ681" s="31">
        <f t="shared" si="2051"/>
        <v>1044</v>
      </c>
      <c r="AK681" s="31">
        <f t="shared" si="2052"/>
        <v>1050.3</v>
      </c>
      <c r="AL681" s="31">
        <f t="shared" si="2053"/>
        <v>1050.3</v>
      </c>
      <c r="AM681" s="31">
        <f t="shared" ref="AM681:AM687" si="2175">AM682</f>
        <v>0</v>
      </c>
      <c r="AN681" s="31">
        <f t="shared" ref="AN681:AN687" si="2176">AN682</f>
        <v>0</v>
      </c>
      <c r="AO681" s="31">
        <f t="shared" ref="AO681:AO687" si="2177">AO682</f>
        <v>0</v>
      </c>
      <c r="AP681" s="31">
        <f t="shared" si="2054"/>
        <v>1044</v>
      </c>
      <c r="AQ681" s="31">
        <f t="shared" si="2055"/>
        <v>1050.3</v>
      </c>
      <c r="AR681" s="31">
        <f t="shared" si="2056"/>
        <v>1050.3</v>
      </c>
      <c r="AS681" s="31">
        <f t="shared" ref="AS681:AS687" si="2178">AS682</f>
        <v>0</v>
      </c>
      <c r="AT681" s="31">
        <f t="shared" ref="AT681:AT687" si="2179">AT682</f>
        <v>0</v>
      </c>
      <c r="AU681" s="31">
        <f t="shared" ref="AU681:AU687" si="2180">AU682</f>
        <v>0</v>
      </c>
      <c r="AV681" s="31">
        <f t="shared" si="2057"/>
        <v>1044</v>
      </c>
      <c r="AW681" s="31">
        <f t="shared" si="2058"/>
        <v>1050.3</v>
      </c>
      <c r="AX681" s="31">
        <f t="shared" si="2059"/>
        <v>1050.3</v>
      </c>
      <c r="AY681" s="31">
        <f t="shared" ref="AY681:AY687" si="2181">AY682</f>
        <v>0</v>
      </c>
      <c r="AZ681" s="31">
        <f t="shared" ref="AZ681:AZ687" si="2182">AZ682</f>
        <v>0</v>
      </c>
      <c r="BA681" s="31">
        <f t="shared" ref="BA681:BA687" si="2183">BA682</f>
        <v>0</v>
      </c>
      <c r="BB681" s="31">
        <f t="shared" si="2060"/>
        <v>1044</v>
      </c>
      <c r="BC681" s="31">
        <f t="shared" si="2061"/>
        <v>1050.3</v>
      </c>
      <c r="BD681" s="31">
        <f t="shared" si="2062"/>
        <v>1050.3</v>
      </c>
      <c r="BE681" s="31">
        <f t="shared" ref="BE681:BE687" si="2184">BE682</f>
        <v>0</v>
      </c>
      <c r="BF681" s="31">
        <f t="shared" ref="BF681:BF687" si="2185">BF682</f>
        <v>0</v>
      </c>
      <c r="BG681" s="31">
        <f t="shared" ref="BG681:BG687" si="2186">BG682</f>
        <v>0</v>
      </c>
      <c r="BH681" s="31">
        <f t="shared" si="2063"/>
        <v>1044</v>
      </c>
      <c r="BI681" s="31">
        <f t="shared" si="2064"/>
        <v>1050.3</v>
      </c>
      <c r="BJ681" s="31">
        <f t="shared" si="2065"/>
        <v>1050.3</v>
      </c>
      <c r="BK681" s="31">
        <f t="shared" ref="BK681:BK687" si="2187">BK682</f>
        <v>0</v>
      </c>
      <c r="BL681" s="31">
        <f t="shared" ref="BL681:BL687" si="2188">BL682</f>
        <v>0</v>
      </c>
      <c r="BM681" s="31">
        <f t="shared" ref="BM681:BM687" si="2189">BM682</f>
        <v>0</v>
      </c>
      <c r="BN681" s="31">
        <f t="shared" si="2066"/>
        <v>1044</v>
      </c>
      <c r="BO681" s="31">
        <f t="shared" si="2067"/>
        <v>1050.3</v>
      </c>
      <c r="BP681" s="31">
        <f t="shared" si="2068"/>
        <v>1050.3</v>
      </c>
      <c r="BQ681" s="31">
        <f t="shared" ref="BQ681:BQ687" si="2190">BQ682</f>
        <v>0</v>
      </c>
      <c r="BR681" s="31">
        <f t="shared" ref="BR681:BR687" si="2191">BR682</f>
        <v>0</v>
      </c>
      <c r="BS681" s="31">
        <f t="shared" si="2069"/>
        <v>1044</v>
      </c>
      <c r="BT681" s="31">
        <f t="shared" si="2070"/>
        <v>1050.3</v>
      </c>
      <c r="BU681" s="31">
        <f t="shared" si="2071"/>
        <v>1050.3</v>
      </c>
      <c r="BV681" s="31">
        <f t="shared" ref="BV681:BV687" si="2192">BV682</f>
        <v>0</v>
      </c>
      <c r="BW681" s="31">
        <f t="shared" ref="BW681:BW687" si="2193">BW682</f>
        <v>0</v>
      </c>
      <c r="BX681" s="31">
        <f t="shared" si="2072"/>
        <v>1044</v>
      </c>
      <c r="BY681" s="31">
        <f t="shared" si="2073"/>
        <v>1050.3</v>
      </c>
      <c r="BZ681" s="31">
        <f t="shared" si="2074"/>
        <v>1050.3</v>
      </c>
      <c r="CA681" s="31">
        <f t="shared" ref="CA681:CA687" si="2194">CA682</f>
        <v>0</v>
      </c>
      <c r="CB681" s="31">
        <f t="shared" ref="CB681:CB687" si="2195">CB682</f>
        <v>0</v>
      </c>
      <c r="CC681" s="31">
        <f t="shared" ref="CC681:CC687" si="2196">CC682</f>
        <v>0</v>
      </c>
      <c r="CD681" s="31">
        <f t="shared" si="1913"/>
        <v>1044</v>
      </c>
      <c r="CE681" s="31">
        <f t="shared" si="1914"/>
        <v>1050.3</v>
      </c>
      <c r="CF681" s="31">
        <f t="shared" si="1915"/>
        <v>1050.3</v>
      </c>
      <c r="CG681" s="31">
        <f t="shared" ref="CG681:CG687" si="2197">CG682</f>
        <v>0</v>
      </c>
      <c r="CH681" s="24"/>
      <c r="CI681" s="40"/>
      <c r="CM681" s="1" t="s">
        <v>29</v>
      </c>
    </row>
    <row r="682" ht="65.650000000000006">
      <c r="A682" s="16" t="s">
        <v>419</v>
      </c>
      <c r="B682" s="17">
        <v>630</v>
      </c>
      <c r="C682" s="16"/>
      <c r="D682" s="16"/>
      <c r="E682" s="39" t="s">
        <v>51</v>
      </c>
      <c r="F682" s="31">
        <f t="shared" si="2157"/>
        <v>1044</v>
      </c>
      <c r="G682" s="31">
        <f t="shared" si="2158"/>
        <v>1050.3</v>
      </c>
      <c r="H682" s="31">
        <f t="shared" si="2159"/>
        <v>1050.3</v>
      </c>
      <c r="I682" s="31">
        <f t="shared" si="2160"/>
        <v>0</v>
      </c>
      <c r="J682" s="31">
        <f t="shared" si="2161"/>
        <v>0</v>
      </c>
      <c r="K682" s="31">
        <f t="shared" si="2162"/>
        <v>0</v>
      </c>
      <c r="L682" s="31">
        <f t="shared" si="2039"/>
        <v>1044</v>
      </c>
      <c r="M682" s="31">
        <f t="shared" si="2040"/>
        <v>1050.3</v>
      </c>
      <c r="N682" s="31">
        <f t="shared" si="2041"/>
        <v>1050.3</v>
      </c>
      <c r="O682" s="31">
        <f t="shared" si="2163"/>
        <v>0</v>
      </c>
      <c r="P682" s="31">
        <f t="shared" si="2164"/>
        <v>0</v>
      </c>
      <c r="Q682" s="31">
        <f t="shared" si="2165"/>
        <v>0</v>
      </c>
      <c r="R682" s="31">
        <f t="shared" si="2042"/>
        <v>1044</v>
      </c>
      <c r="S682" s="31">
        <f t="shared" si="2043"/>
        <v>1050.3</v>
      </c>
      <c r="T682" s="31">
        <f t="shared" si="2044"/>
        <v>1050.3</v>
      </c>
      <c r="U682" s="31">
        <f t="shared" si="2166"/>
        <v>0</v>
      </c>
      <c r="V682" s="31">
        <f t="shared" si="2167"/>
        <v>0</v>
      </c>
      <c r="W682" s="31">
        <f t="shared" si="2168"/>
        <v>0</v>
      </c>
      <c r="X682" s="31">
        <f t="shared" si="2045"/>
        <v>1044</v>
      </c>
      <c r="Y682" s="31">
        <f t="shared" si="2046"/>
        <v>1050.3</v>
      </c>
      <c r="Z682" s="31">
        <f t="shared" si="2047"/>
        <v>1050.3</v>
      </c>
      <c r="AA682" s="31">
        <f t="shared" si="2169"/>
        <v>0</v>
      </c>
      <c r="AB682" s="31">
        <f t="shared" si="2170"/>
        <v>0</v>
      </c>
      <c r="AC682" s="31">
        <f t="shared" si="2171"/>
        <v>0</v>
      </c>
      <c r="AD682" s="31">
        <f t="shared" si="2048"/>
        <v>1044</v>
      </c>
      <c r="AE682" s="31">
        <f t="shared" si="2049"/>
        <v>1050.3</v>
      </c>
      <c r="AF682" s="31">
        <f t="shared" si="2050"/>
        <v>1050.3</v>
      </c>
      <c r="AG682" s="31">
        <f t="shared" si="2172"/>
        <v>0</v>
      </c>
      <c r="AH682" s="31">
        <f t="shared" si="2173"/>
        <v>0</v>
      </c>
      <c r="AI682" s="31">
        <f t="shared" si="2174"/>
        <v>0</v>
      </c>
      <c r="AJ682" s="31">
        <f t="shared" si="2051"/>
        <v>1044</v>
      </c>
      <c r="AK682" s="31">
        <f t="shared" si="2052"/>
        <v>1050.3</v>
      </c>
      <c r="AL682" s="31">
        <f t="shared" si="2053"/>
        <v>1050.3</v>
      </c>
      <c r="AM682" s="31">
        <f t="shared" si="2175"/>
        <v>0</v>
      </c>
      <c r="AN682" s="31">
        <f t="shared" si="2176"/>
        <v>0</v>
      </c>
      <c r="AO682" s="31">
        <f t="shared" si="2177"/>
        <v>0</v>
      </c>
      <c r="AP682" s="31">
        <f t="shared" si="2054"/>
        <v>1044</v>
      </c>
      <c r="AQ682" s="31">
        <f t="shared" si="2055"/>
        <v>1050.3</v>
      </c>
      <c r="AR682" s="31">
        <f t="shared" si="2056"/>
        <v>1050.3</v>
      </c>
      <c r="AS682" s="31">
        <f t="shared" si="2178"/>
        <v>0</v>
      </c>
      <c r="AT682" s="31">
        <f t="shared" si="2179"/>
        <v>0</v>
      </c>
      <c r="AU682" s="31">
        <f t="shared" si="2180"/>
        <v>0</v>
      </c>
      <c r="AV682" s="31">
        <f t="shared" si="2057"/>
        <v>1044</v>
      </c>
      <c r="AW682" s="31">
        <f t="shared" si="2058"/>
        <v>1050.3</v>
      </c>
      <c r="AX682" s="31">
        <f t="shared" si="2059"/>
        <v>1050.3</v>
      </c>
      <c r="AY682" s="31">
        <f t="shared" si="2181"/>
        <v>0</v>
      </c>
      <c r="AZ682" s="31">
        <f t="shared" si="2182"/>
        <v>0</v>
      </c>
      <c r="BA682" s="31">
        <f t="shared" si="2183"/>
        <v>0</v>
      </c>
      <c r="BB682" s="31">
        <f t="shared" si="2060"/>
        <v>1044</v>
      </c>
      <c r="BC682" s="31">
        <f t="shared" si="2061"/>
        <v>1050.3</v>
      </c>
      <c r="BD682" s="31">
        <f t="shared" si="2062"/>
        <v>1050.3</v>
      </c>
      <c r="BE682" s="31">
        <f t="shared" si="2184"/>
        <v>0</v>
      </c>
      <c r="BF682" s="31">
        <f t="shared" si="2185"/>
        <v>0</v>
      </c>
      <c r="BG682" s="31">
        <f t="shared" si="2186"/>
        <v>0</v>
      </c>
      <c r="BH682" s="31">
        <f t="shared" si="2063"/>
        <v>1044</v>
      </c>
      <c r="BI682" s="31">
        <f t="shared" si="2064"/>
        <v>1050.3</v>
      </c>
      <c r="BJ682" s="31">
        <f t="shared" si="2065"/>
        <v>1050.3</v>
      </c>
      <c r="BK682" s="31">
        <f t="shared" si="2187"/>
        <v>0</v>
      </c>
      <c r="BL682" s="31">
        <f t="shared" si="2188"/>
        <v>0</v>
      </c>
      <c r="BM682" s="31">
        <f t="shared" si="2189"/>
        <v>0</v>
      </c>
      <c r="BN682" s="31">
        <f t="shared" si="2066"/>
        <v>1044</v>
      </c>
      <c r="BO682" s="31">
        <f t="shared" si="2067"/>
        <v>1050.3</v>
      </c>
      <c r="BP682" s="31">
        <f t="shared" si="2068"/>
        <v>1050.3</v>
      </c>
      <c r="BQ682" s="31">
        <f t="shared" si="2190"/>
        <v>0</v>
      </c>
      <c r="BR682" s="31">
        <f t="shared" si="2191"/>
        <v>0</v>
      </c>
      <c r="BS682" s="31">
        <f t="shared" si="2069"/>
        <v>1044</v>
      </c>
      <c r="BT682" s="31">
        <f t="shared" si="2070"/>
        <v>1050.3</v>
      </c>
      <c r="BU682" s="31">
        <f t="shared" si="2071"/>
        <v>1050.3</v>
      </c>
      <c r="BV682" s="31">
        <f t="shared" si="2192"/>
        <v>0</v>
      </c>
      <c r="BW682" s="31">
        <f t="shared" si="2193"/>
        <v>0</v>
      </c>
      <c r="BX682" s="31">
        <f t="shared" si="2072"/>
        <v>1044</v>
      </c>
      <c r="BY682" s="31">
        <f t="shared" si="2073"/>
        <v>1050.3</v>
      </c>
      <c r="BZ682" s="31">
        <f t="shared" si="2074"/>
        <v>1050.3</v>
      </c>
      <c r="CA682" s="31">
        <f t="shared" si="2194"/>
        <v>0</v>
      </c>
      <c r="CB682" s="31">
        <f t="shared" si="2195"/>
        <v>0</v>
      </c>
      <c r="CC682" s="31">
        <f t="shared" si="2196"/>
        <v>0</v>
      </c>
      <c r="CD682" s="31">
        <f t="shared" ref="CD682:CD745" si="2198">BX682+CA682</f>
        <v>1044</v>
      </c>
      <c r="CE682" s="31">
        <f t="shared" ref="CE682:CE745" si="2199">BY682+CB682</f>
        <v>1050.3</v>
      </c>
      <c r="CF682" s="31">
        <f t="shared" ref="CF682:CF745" si="2200">BZ682+CC682</f>
        <v>1050.3</v>
      </c>
      <c r="CG682" s="31">
        <f t="shared" si="2197"/>
        <v>0</v>
      </c>
      <c r="CH682" s="24"/>
      <c r="CI682" s="40"/>
      <c r="CN682" s="1" t="s">
        <v>30</v>
      </c>
    </row>
    <row r="683" ht="15">
      <c r="A683" s="16" t="s">
        <v>419</v>
      </c>
      <c r="B683" s="17">
        <v>630</v>
      </c>
      <c r="C683" s="16" t="s">
        <v>47</v>
      </c>
      <c r="D683" s="16" t="s">
        <v>105</v>
      </c>
      <c r="E683" s="39" t="s">
        <v>106</v>
      </c>
      <c r="F683" s="31">
        <v>1044</v>
      </c>
      <c r="G683" s="31">
        <v>1050.3</v>
      </c>
      <c r="H683" s="31">
        <v>1050.3</v>
      </c>
      <c r="I683" s="31"/>
      <c r="J683" s="31"/>
      <c r="K683" s="31"/>
      <c r="L683" s="31">
        <f t="shared" si="2039"/>
        <v>1044</v>
      </c>
      <c r="M683" s="31">
        <f t="shared" si="2040"/>
        <v>1050.3</v>
      </c>
      <c r="N683" s="31">
        <f t="shared" si="2041"/>
        <v>1050.3</v>
      </c>
      <c r="O683" s="31"/>
      <c r="P683" s="31"/>
      <c r="Q683" s="31"/>
      <c r="R683" s="31">
        <f t="shared" si="2042"/>
        <v>1044</v>
      </c>
      <c r="S683" s="31">
        <f t="shared" si="2043"/>
        <v>1050.3</v>
      </c>
      <c r="T683" s="31">
        <f t="shared" si="2044"/>
        <v>1050.3</v>
      </c>
      <c r="U683" s="31"/>
      <c r="V683" s="31"/>
      <c r="W683" s="31"/>
      <c r="X683" s="31">
        <f t="shared" si="2045"/>
        <v>1044</v>
      </c>
      <c r="Y683" s="31">
        <f t="shared" si="2046"/>
        <v>1050.3</v>
      </c>
      <c r="Z683" s="31">
        <f t="shared" si="2047"/>
        <v>1050.3</v>
      </c>
      <c r="AA683" s="31"/>
      <c r="AB683" s="31"/>
      <c r="AC683" s="31"/>
      <c r="AD683" s="31">
        <f t="shared" si="2048"/>
        <v>1044</v>
      </c>
      <c r="AE683" s="31">
        <f t="shared" si="2049"/>
        <v>1050.3</v>
      </c>
      <c r="AF683" s="31">
        <f t="shared" si="2050"/>
        <v>1050.3</v>
      </c>
      <c r="AG683" s="31"/>
      <c r="AH683" s="31"/>
      <c r="AI683" s="31"/>
      <c r="AJ683" s="31">
        <f t="shared" si="2051"/>
        <v>1044</v>
      </c>
      <c r="AK683" s="31">
        <f t="shared" si="2052"/>
        <v>1050.3</v>
      </c>
      <c r="AL683" s="31">
        <f t="shared" si="2053"/>
        <v>1050.3</v>
      </c>
      <c r="AM683" s="31"/>
      <c r="AN683" s="31"/>
      <c r="AO683" s="31"/>
      <c r="AP683" s="31">
        <f t="shared" si="2054"/>
        <v>1044</v>
      </c>
      <c r="AQ683" s="31">
        <f t="shared" si="2055"/>
        <v>1050.3</v>
      </c>
      <c r="AR683" s="31">
        <f t="shared" si="2056"/>
        <v>1050.3</v>
      </c>
      <c r="AS683" s="31"/>
      <c r="AT683" s="31"/>
      <c r="AU683" s="31"/>
      <c r="AV683" s="31">
        <f t="shared" si="2057"/>
        <v>1044</v>
      </c>
      <c r="AW683" s="31">
        <f t="shared" si="2058"/>
        <v>1050.3</v>
      </c>
      <c r="AX683" s="31">
        <f t="shared" si="2059"/>
        <v>1050.3</v>
      </c>
      <c r="AY683" s="31"/>
      <c r="AZ683" s="31"/>
      <c r="BA683" s="31"/>
      <c r="BB683" s="31">
        <f t="shared" si="2060"/>
        <v>1044</v>
      </c>
      <c r="BC683" s="31">
        <f t="shared" si="2061"/>
        <v>1050.3</v>
      </c>
      <c r="BD683" s="31">
        <f t="shared" si="2062"/>
        <v>1050.3</v>
      </c>
      <c r="BE683" s="31"/>
      <c r="BF683" s="31"/>
      <c r="BG683" s="31"/>
      <c r="BH683" s="31">
        <f t="shared" si="2063"/>
        <v>1044</v>
      </c>
      <c r="BI683" s="31">
        <f t="shared" si="2064"/>
        <v>1050.3</v>
      </c>
      <c r="BJ683" s="31">
        <f t="shared" si="2065"/>
        <v>1050.3</v>
      </c>
      <c r="BK683" s="31"/>
      <c r="BL683" s="31"/>
      <c r="BM683" s="31"/>
      <c r="BN683" s="31">
        <f t="shared" si="2066"/>
        <v>1044</v>
      </c>
      <c r="BO683" s="31">
        <f t="shared" si="2067"/>
        <v>1050.3</v>
      </c>
      <c r="BP683" s="31">
        <f t="shared" si="2068"/>
        <v>1050.3</v>
      </c>
      <c r="BQ683" s="31"/>
      <c r="BR683" s="31"/>
      <c r="BS683" s="31">
        <f t="shared" si="2069"/>
        <v>1044</v>
      </c>
      <c r="BT683" s="31">
        <f t="shared" si="2070"/>
        <v>1050.3</v>
      </c>
      <c r="BU683" s="31">
        <f t="shared" si="2071"/>
        <v>1050.3</v>
      </c>
      <c r="BV683" s="31"/>
      <c r="BW683" s="31"/>
      <c r="BX683" s="31">
        <f t="shared" si="2072"/>
        <v>1044</v>
      </c>
      <c r="BY683" s="31">
        <f t="shared" si="2073"/>
        <v>1050.3</v>
      </c>
      <c r="BZ683" s="31">
        <f t="shared" si="2074"/>
        <v>1050.3</v>
      </c>
      <c r="CA683" s="31"/>
      <c r="CB683" s="31"/>
      <c r="CC683" s="31"/>
      <c r="CD683" s="31">
        <f t="shared" si="2198"/>
        <v>1044</v>
      </c>
      <c r="CE683" s="31">
        <f t="shared" si="2199"/>
        <v>1050.3</v>
      </c>
      <c r="CF683" s="31">
        <f t="shared" si="2200"/>
        <v>1050.3</v>
      </c>
      <c r="CG683" s="31"/>
      <c r="CH683" s="24"/>
      <c r="CI683" s="40"/>
    </row>
    <row r="684" ht="15">
      <c r="A684" s="16" t="s">
        <v>419</v>
      </c>
      <c r="B684" s="17">
        <v>800</v>
      </c>
      <c r="C684" s="16"/>
      <c r="D684" s="16"/>
      <c r="E684" s="39" t="s">
        <v>54</v>
      </c>
      <c r="F684" s="31">
        <f t="shared" si="2157"/>
        <v>1726.3</v>
      </c>
      <c r="G684" s="31">
        <f t="shared" si="2158"/>
        <v>1741.0999999999999</v>
      </c>
      <c r="H684" s="31">
        <f t="shared" si="2159"/>
        <v>1741.0999999999999</v>
      </c>
      <c r="I684" s="31">
        <f t="shared" si="2160"/>
        <v>0</v>
      </c>
      <c r="J684" s="31">
        <f t="shared" si="2161"/>
        <v>0</v>
      </c>
      <c r="K684" s="31">
        <f t="shared" si="2162"/>
        <v>0</v>
      </c>
      <c r="L684" s="31">
        <f t="shared" si="2039"/>
        <v>1726.3</v>
      </c>
      <c r="M684" s="31">
        <f t="shared" si="2040"/>
        <v>1741.0999999999999</v>
      </c>
      <c r="N684" s="31">
        <f t="shared" si="2041"/>
        <v>1741.0999999999999</v>
      </c>
      <c r="O684" s="31">
        <f t="shared" si="2163"/>
        <v>0</v>
      </c>
      <c r="P684" s="31">
        <f t="shared" si="2164"/>
        <v>0</v>
      </c>
      <c r="Q684" s="31">
        <f t="shared" si="2165"/>
        <v>0</v>
      </c>
      <c r="R684" s="31">
        <f t="shared" si="2042"/>
        <v>1726.3</v>
      </c>
      <c r="S684" s="31">
        <f t="shared" si="2043"/>
        <v>1741.0999999999999</v>
      </c>
      <c r="T684" s="31">
        <f t="shared" si="2044"/>
        <v>1741.0999999999999</v>
      </c>
      <c r="U684" s="31">
        <f t="shared" si="2166"/>
        <v>0</v>
      </c>
      <c r="V684" s="31">
        <f t="shared" si="2167"/>
        <v>0</v>
      </c>
      <c r="W684" s="31">
        <f t="shared" si="2168"/>
        <v>0</v>
      </c>
      <c r="X684" s="31">
        <f t="shared" si="2045"/>
        <v>1726.3</v>
      </c>
      <c r="Y684" s="31">
        <f t="shared" si="2046"/>
        <v>1741.0999999999999</v>
      </c>
      <c r="Z684" s="31">
        <f t="shared" si="2047"/>
        <v>1741.0999999999999</v>
      </c>
      <c r="AA684" s="31">
        <f t="shared" si="2169"/>
        <v>0</v>
      </c>
      <c r="AB684" s="31">
        <f t="shared" si="2170"/>
        <v>0</v>
      </c>
      <c r="AC684" s="31">
        <f t="shared" si="2171"/>
        <v>0</v>
      </c>
      <c r="AD684" s="31">
        <f t="shared" si="2048"/>
        <v>1726.3</v>
      </c>
      <c r="AE684" s="31">
        <f t="shared" si="2049"/>
        <v>1741.0999999999999</v>
      </c>
      <c r="AF684" s="31">
        <f t="shared" si="2050"/>
        <v>1741.0999999999999</v>
      </c>
      <c r="AG684" s="31">
        <f t="shared" si="2172"/>
        <v>0</v>
      </c>
      <c r="AH684" s="31">
        <f t="shared" si="2173"/>
        <v>0</v>
      </c>
      <c r="AI684" s="31">
        <f t="shared" si="2174"/>
        <v>0</v>
      </c>
      <c r="AJ684" s="31">
        <f t="shared" si="2051"/>
        <v>1726.3</v>
      </c>
      <c r="AK684" s="31">
        <f t="shared" si="2052"/>
        <v>1741.0999999999999</v>
      </c>
      <c r="AL684" s="31">
        <f t="shared" si="2053"/>
        <v>1741.0999999999999</v>
      </c>
      <c r="AM684" s="31">
        <f t="shared" si="2175"/>
        <v>0</v>
      </c>
      <c r="AN684" s="31">
        <f t="shared" si="2176"/>
        <v>0</v>
      </c>
      <c r="AO684" s="31">
        <f t="shared" si="2177"/>
        <v>0</v>
      </c>
      <c r="AP684" s="31">
        <f t="shared" si="2054"/>
        <v>1726.3</v>
      </c>
      <c r="AQ684" s="31">
        <f t="shared" si="2055"/>
        <v>1741.0999999999999</v>
      </c>
      <c r="AR684" s="31">
        <f t="shared" si="2056"/>
        <v>1741.0999999999999</v>
      </c>
      <c r="AS684" s="31">
        <f t="shared" si="2178"/>
        <v>0</v>
      </c>
      <c r="AT684" s="31">
        <f t="shared" si="2179"/>
        <v>0</v>
      </c>
      <c r="AU684" s="31">
        <f t="shared" si="2180"/>
        <v>0</v>
      </c>
      <c r="AV684" s="31">
        <f t="shared" si="2057"/>
        <v>1726.3</v>
      </c>
      <c r="AW684" s="31">
        <f t="shared" si="2058"/>
        <v>1741.0999999999999</v>
      </c>
      <c r="AX684" s="31">
        <f t="shared" si="2059"/>
        <v>1741.0999999999999</v>
      </c>
      <c r="AY684" s="31">
        <f t="shared" si="2181"/>
        <v>394.06999999999999</v>
      </c>
      <c r="AZ684" s="31">
        <f t="shared" si="2182"/>
        <v>0</v>
      </c>
      <c r="BA684" s="31">
        <f t="shared" si="2183"/>
        <v>0</v>
      </c>
      <c r="BB684" s="31">
        <f t="shared" si="2060"/>
        <v>2120.3699999999999</v>
      </c>
      <c r="BC684" s="31">
        <f t="shared" si="2061"/>
        <v>1741.0999999999999</v>
      </c>
      <c r="BD684" s="31">
        <f t="shared" si="2062"/>
        <v>1741.0999999999999</v>
      </c>
      <c r="BE684" s="31">
        <f t="shared" si="2184"/>
        <v>0</v>
      </c>
      <c r="BF684" s="31">
        <f t="shared" si="2185"/>
        <v>0</v>
      </c>
      <c r="BG684" s="31">
        <f t="shared" si="2186"/>
        <v>0</v>
      </c>
      <c r="BH684" s="31">
        <f t="shared" si="2063"/>
        <v>2120.3699999999999</v>
      </c>
      <c r="BI684" s="31">
        <f t="shared" si="2064"/>
        <v>1741.0999999999999</v>
      </c>
      <c r="BJ684" s="31">
        <f t="shared" si="2065"/>
        <v>1741.0999999999999</v>
      </c>
      <c r="BK684" s="31">
        <f t="shared" si="2187"/>
        <v>0</v>
      </c>
      <c r="BL684" s="31">
        <f t="shared" si="2188"/>
        <v>0</v>
      </c>
      <c r="BM684" s="31">
        <f t="shared" si="2189"/>
        <v>0</v>
      </c>
      <c r="BN684" s="31">
        <f t="shared" si="2066"/>
        <v>2120.3699999999999</v>
      </c>
      <c r="BO684" s="31">
        <f t="shared" si="2067"/>
        <v>1741.0999999999999</v>
      </c>
      <c r="BP684" s="31">
        <f t="shared" si="2068"/>
        <v>1741.0999999999999</v>
      </c>
      <c r="BQ684" s="31">
        <f t="shared" si="2190"/>
        <v>0</v>
      </c>
      <c r="BR684" s="31">
        <f t="shared" si="2191"/>
        <v>0</v>
      </c>
      <c r="BS684" s="31">
        <f t="shared" si="2069"/>
        <v>2120.3699999999999</v>
      </c>
      <c r="BT684" s="31">
        <f t="shared" si="2070"/>
        <v>1741.0999999999999</v>
      </c>
      <c r="BU684" s="31">
        <f t="shared" si="2071"/>
        <v>1741.0999999999999</v>
      </c>
      <c r="BV684" s="31">
        <f t="shared" si="2192"/>
        <v>0</v>
      </c>
      <c r="BW684" s="31">
        <f t="shared" si="2193"/>
        <v>0</v>
      </c>
      <c r="BX684" s="31">
        <f t="shared" si="2072"/>
        <v>2120.3699999999999</v>
      </c>
      <c r="BY684" s="31">
        <f t="shared" si="2073"/>
        <v>1741.0999999999999</v>
      </c>
      <c r="BZ684" s="31">
        <f t="shared" si="2074"/>
        <v>1741.0999999999999</v>
      </c>
      <c r="CA684" s="31">
        <f t="shared" si="2194"/>
        <v>-21.138000000000002</v>
      </c>
      <c r="CB684" s="31">
        <f t="shared" si="2195"/>
        <v>0</v>
      </c>
      <c r="CC684" s="31">
        <f t="shared" si="2196"/>
        <v>0</v>
      </c>
      <c r="CD684" s="31">
        <f t="shared" si="2198"/>
        <v>2099.232</v>
      </c>
      <c r="CE684" s="31">
        <f t="shared" si="2199"/>
        <v>1741.0999999999999</v>
      </c>
      <c r="CF684" s="31">
        <f t="shared" si="2200"/>
        <v>1741.0999999999999</v>
      </c>
      <c r="CG684" s="31">
        <f t="shared" si="2197"/>
        <v>0</v>
      </c>
      <c r="CH684" s="24"/>
      <c r="CI684" s="40"/>
      <c r="CM684" s="1" t="s">
        <v>29</v>
      </c>
    </row>
    <row r="685" ht="57.700000000000003">
      <c r="A685" s="16" t="s">
        <v>419</v>
      </c>
      <c r="B685" s="17">
        <v>810</v>
      </c>
      <c r="C685" s="16"/>
      <c r="D685" s="16"/>
      <c r="E685" s="39" t="s">
        <v>413</v>
      </c>
      <c r="F685" s="31">
        <f t="shared" si="2157"/>
        <v>1726.3</v>
      </c>
      <c r="G685" s="31">
        <f t="shared" si="2158"/>
        <v>1741.0999999999999</v>
      </c>
      <c r="H685" s="31">
        <f t="shared" si="2159"/>
        <v>1741.0999999999999</v>
      </c>
      <c r="I685" s="31">
        <f t="shared" si="2160"/>
        <v>0</v>
      </c>
      <c r="J685" s="31">
        <f t="shared" si="2161"/>
        <v>0</v>
      </c>
      <c r="K685" s="31">
        <f t="shared" si="2162"/>
        <v>0</v>
      </c>
      <c r="L685" s="31">
        <f t="shared" si="2039"/>
        <v>1726.3</v>
      </c>
      <c r="M685" s="31">
        <f t="shared" si="2040"/>
        <v>1741.0999999999999</v>
      </c>
      <c r="N685" s="31">
        <f t="shared" si="2041"/>
        <v>1741.0999999999999</v>
      </c>
      <c r="O685" s="31">
        <f t="shared" si="2163"/>
        <v>0</v>
      </c>
      <c r="P685" s="31">
        <f t="shared" si="2164"/>
        <v>0</v>
      </c>
      <c r="Q685" s="31">
        <f t="shared" si="2165"/>
        <v>0</v>
      </c>
      <c r="R685" s="31">
        <f t="shared" si="2042"/>
        <v>1726.3</v>
      </c>
      <c r="S685" s="31">
        <f t="shared" si="2043"/>
        <v>1741.0999999999999</v>
      </c>
      <c r="T685" s="31">
        <f t="shared" si="2044"/>
        <v>1741.0999999999999</v>
      </c>
      <c r="U685" s="31">
        <f t="shared" si="2166"/>
        <v>0</v>
      </c>
      <c r="V685" s="31">
        <f t="shared" si="2167"/>
        <v>0</v>
      </c>
      <c r="W685" s="31">
        <f t="shared" si="2168"/>
        <v>0</v>
      </c>
      <c r="X685" s="31">
        <f t="shared" si="2045"/>
        <v>1726.3</v>
      </c>
      <c r="Y685" s="31">
        <f t="shared" si="2046"/>
        <v>1741.0999999999999</v>
      </c>
      <c r="Z685" s="31">
        <f t="shared" si="2047"/>
        <v>1741.0999999999999</v>
      </c>
      <c r="AA685" s="31">
        <f t="shared" si="2169"/>
        <v>0</v>
      </c>
      <c r="AB685" s="31">
        <f t="shared" si="2170"/>
        <v>0</v>
      </c>
      <c r="AC685" s="31">
        <f t="shared" si="2171"/>
        <v>0</v>
      </c>
      <c r="AD685" s="31">
        <f t="shared" si="2048"/>
        <v>1726.3</v>
      </c>
      <c r="AE685" s="31">
        <f t="shared" si="2049"/>
        <v>1741.0999999999999</v>
      </c>
      <c r="AF685" s="31">
        <f t="shared" si="2050"/>
        <v>1741.0999999999999</v>
      </c>
      <c r="AG685" s="31">
        <f t="shared" si="2172"/>
        <v>0</v>
      </c>
      <c r="AH685" s="31">
        <f t="shared" si="2173"/>
        <v>0</v>
      </c>
      <c r="AI685" s="31">
        <f t="shared" si="2174"/>
        <v>0</v>
      </c>
      <c r="AJ685" s="31">
        <f t="shared" si="2051"/>
        <v>1726.3</v>
      </c>
      <c r="AK685" s="31">
        <f t="shared" si="2052"/>
        <v>1741.0999999999999</v>
      </c>
      <c r="AL685" s="31">
        <f t="shared" si="2053"/>
        <v>1741.0999999999999</v>
      </c>
      <c r="AM685" s="31">
        <f t="shared" si="2175"/>
        <v>0</v>
      </c>
      <c r="AN685" s="31">
        <f t="shared" si="2176"/>
        <v>0</v>
      </c>
      <c r="AO685" s="31">
        <f t="shared" si="2177"/>
        <v>0</v>
      </c>
      <c r="AP685" s="31">
        <f t="shared" si="2054"/>
        <v>1726.3</v>
      </c>
      <c r="AQ685" s="31">
        <f t="shared" si="2055"/>
        <v>1741.0999999999999</v>
      </c>
      <c r="AR685" s="31">
        <f t="shared" si="2056"/>
        <v>1741.0999999999999</v>
      </c>
      <c r="AS685" s="31">
        <f t="shared" si="2178"/>
        <v>0</v>
      </c>
      <c r="AT685" s="31">
        <f t="shared" si="2179"/>
        <v>0</v>
      </c>
      <c r="AU685" s="31">
        <f t="shared" si="2180"/>
        <v>0</v>
      </c>
      <c r="AV685" s="31">
        <f t="shared" si="2057"/>
        <v>1726.3</v>
      </c>
      <c r="AW685" s="31">
        <f t="shared" si="2058"/>
        <v>1741.0999999999999</v>
      </c>
      <c r="AX685" s="31">
        <f t="shared" si="2059"/>
        <v>1741.0999999999999</v>
      </c>
      <c r="AY685" s="31">
        <f t="shared" si="2181"/>
        <v>394.06999999999999</v>
      </c>
      <c r="AZ685" s="31">
        <f t="shared" si="2182"/>
        <v>0</v>
      </c>
      <c r="BA685" s="31">
        <f t="shared" si="2183"/>
        <v>0</v>
      </c>
      <c r="BB685" s="31">
        <f t="shared" si="2060"/>
        <v>2120.3699999999999</v>
      </c>
      <c r="BC685" s="31">
        <f t="shared" si="2061"/>
        <v>1741.0999999999999</v>
      </c>
      <c r="BD685" s="31">
        <f t="shared" si="2062"/>
        <v>1741.0999999999999</v>
      </c>
      <c r="BE685" s="31">
        <f t="shared" si="2184"/>
        <v>0</v>
      </c>
      <c r="BF685" s="31">
        <f t="shared" si="2185"/>
        <v>0</v>
      </c>
      <c r="BG685" s="31">
        <f t="shared" si="2186"/>
        <v>0</v>
      </c>
      <c r="BH685" s="31">
        <f t="shared" si="2063"/>
        <v>2120.3699999999999</v>
      </c>
      <c r="BI685" s="31">
        <f t="shared" si="2064"/>
        <v>1741.0999999999999</v>
      </c>
      <c r="BJ685" s="31">
        <f t="shared" si="2065"/>
        <v>1741.0999999999999</v>
      </c>
      <c r="BK685" s="31">
        <f t="shared" si="2187"/>
        <v>0</v>
      </c>
      <c r="BL685" s="31">
        <f t="shared" si="2188"/>
        <v>0</v>
      </c>
      <c r="BM685" s="31">
        <f t="shared" si="2189"/>
        <v>0</v>
      </c>
      <c r="BN685" s="31">
        <f t="shared" si="2066"/>
        <v>2120.3699999999999</v>
      </c>
      <c r="BO685" s="31">
        <f t="shared" si="2067"/>
        <v>1741.0999999999999</v>
      </c>
      <c r="BP685" s="31">
        <f t="shared" si="2068"/>
        <v>1741.0999999999999</v>
      </c>
      <c r="BQ685" s="31">
        <f t="shared" si="2190"/>
        <v>0</v>
      </c>
      <c r="BR685" s="31">
        <f t="shared" si="2191"/>
        <v>0</v>
      </c>
      <c r="BS685" s="31">
        <f t="shared" si="2069"/>
        <v>2120.3699999999999</v>
      </c>
      <c r="BT685" s="31">
        <f t="shared" si="2070"/>
        <v>1741.0999999999999</v>
      </c>
      <c r="BU685" s="31">
        <f t="shared" si="2071"/>
        <v>1741.0999999999999</v>
      </c>
      <c r="BV685" s="31">
        <f t="shared" si="2192"/>
        <v>0</v>
      </c>
      <c r="BW685" s="31">
        <f t="shared" si="2193"/>
        <v>0</v>
      </c>
      <c r="BX685" s="31">
        <f t="shared" si="2072"/>
        <v>2120.3699999999999</v>
      </c>
      <c r="BY685" s="31">
        <f t="shared" si="2073"/>
        <v>1741.0999999999999</v>
      </c>
      <c r="BZ685" s="31">
        <f t="shared" si="2074"/>
        <v>1741.0999999999999</v>
      </c>
      <c r="CA685" s="31">
        <f t="shared" si="2194"/>
        <v>-21.138000000000002</v>
      </c>
      <c r="CB685" s="31">
        <f t="shared" si="2195"/>
        <v>0</v>
      </c>
      <c r="CC685" s="31">
        <f t="shared" si="2196"/>
        <v>0</v>
      </c>
      <c r="CD685" s="31">
        <f t="shared" si="2198"/>
        <v>2099.232</v>
      </c>
      <c r="CE685" s="31">
        <f t="shared" si="2199"/>
        <v>1741.0999999999999</v>
      </c>
      <c r="CF685" s="31">
        <f t="shared" si="2200"/>
        <v>1741.0999999999999</v>
      </c>
      <c r="CG685" s="31">
        <f t="shared" si="2197"/>
        <v>0</v>
      </c>
      <c r="CH685" s="24"/>
      <c r="CI685" s="40"/>
      <c r="CN685" s="1" t="s">
        <v>30</v>
      </c>
    </row>
    <row r="686" ht="15">
      <c r="A686" s="16" t="s">
        <v>419</v>
      </c>
      <c r="B686" s="17">
        <v>810</v>
      </c>
      <c r="C686" s="16" t="s">
        <v>47</v>
      </c>
      <c r="D686" s="16" t="s">
        <v>105</v>
      </c>
      <c r="E686" s="39" t="s">
        <v>106</v>
      </c>
      <c r="F686" s="31">
        <v>1726.3</v>
      </c>
      <c r="G686" s="31">
        <v>1741.0999999999999</v>
      </c>
      <c r="H686" s="31">
        <v>1741.0999999999999</v>
      </c>
      <c r="I686" s="31"/>
      <c r="J686" s="31"/>
      <c r="K686" s="31"/>
      <c r="L686" s="31">
        <f t="shared" si="2039"/>
        <v>1726.3</v>
      </c>
      <c r="M686" s="31">
        <f t="shared" si="2040"/>
        <v>1741.0999999999999</v>
      </c>
      <c r="N686" s="31">
        <f t="shared" si="2041"/>
        <v>1741.0999999999999</v>
      </c>
      <c r="O686" s="31"/>
      <c r="P686" s="31"/>
      <c r="Q686" s="31"/>
      <c r="R686" s="31">
        <f t="shared" si="2042"/>
        <v>1726.3</v>
      </c>
      <c r="S686" s="31">
        <f t="shared" si="2043"/>
        <v>1741.0999999999999</v>
      </c>
      <c r="T686" s="31">
        <f t="shared" si="2044"/>
        <v>1741.0999999999999</v>
      </c>
      <c r="U686" s="31"/>
      <c r="V686" s="31"/>
      <c r="W686" s="31"/>
      <c r="X686" s="31">
        <f t="shared" si="2045"/>
        <v>1726.3</v>
      </c>
      <c r="Y686" s="31">
        <f t="shared" si="2046"/>
        <v>1741.0999999999999</v>
      </c>
      <c r="Z686" s="31">
        <f t="shared" si="2047"/>
        <v>1741.0999999999999</v>
      </c>
      <c r="AA686" s="31"/>
      <c r="AB686" s="31"/>
      <c r="AC686" s="31"/>
      <c r="AD686" s="31">
        <f t="shared" si="2048"/>
        <v>1726.3</v>
      </c>
      <c r="AE686" s="31">
        <f t="shared" si="2049"/>
        <v>1741.0999999999999</v>
      </c>
      <c r="AF686" s="31">
        <f t="shared" si="2050"/>
        <v>1741.0999999999999</v>
      </c>
      <c r="AG686" s="31"/>
      <c r="AH686" s="31"/>
      <c r="AI686" s="31"/>
      <c r="AJ686" s="31">
        <f t="shared" si="2051"/>
        <v>1726.3</v>
      </c>
      <c r="AK686" s="31">
        <f t="shared" si="2052"/>
        <v>1741.0999999999999</v>
      </c>
      <c r="AL686" s="31">
        <f t="shared" si="2053"/>
        <v>1741.0999999999999</v>
      </c>
      <c r="AM686" s="31"/>
      <c r="AN686" s="31"/>
      <c r="AO686" s="31"/>
      <c r="AP686" s="31">
        <f t="shared" si="2054"/>
        <v>1726.3</v>
      </c>
      <c r="AQ686" s="31">
        <f t="shared" si="2055"/>
        <v>1741.0999999999999</v>
      </c>
      <c r="AR686" s="31">
        <f t="shared" si="2056"/>
        <v>1741.0999999999999</v>
      </c>
      <c r="AS686" s="31"/>
      <c r="AT686" s="31"/>
      <c r="AU686" s="31"/>
      <c r="AV686" s="31">
        <f t="shared" si="2057"/>
        <v>1726.3</v>
      </c>
      <c r="AW686" s="31">
        <f t="shared" si="2058"/>
        <v>1741.0999999999999</v>
      </c>
      <c r="AX686" s="31">
        <f t="shared" si="2059"/>
        <v>1741.0999999999999</v>
      </c>
      <c r="AY686" s="31">
        <v>394.06999999999999</v>
      </c>
      <c r="AZ686" s="31"/>
      <c r="BA686" s="31"/>
      <c r="BB686" s="31">
        <f t="shared" si="2060"/>
        <v>2120.3699999999999</v>
      </c>
      <c r="BC686" s="31">
        <f t="shared" si="2061"/>
        <v>1741.0999999999999</v>
      </c>
      <c r="BD686" s="31">
        <f t="shared" si="2062"/>
        <v>1741.0999999999999</v>
      </c>
      <c r="BE686" s="31"/>
      <c r="BF686" s="31"/>
      <c r="BG686" s="31"/>
      <c r="BH686" s="31">
        <f t="shared" si="2063"/>
        <v>2120.3699999999999</v>
      </c>
      <c r="BI686" s="31">
        <f t="shared" si="2064"/>
        <v>1741.0999999999999</v>
      </c>
      <c r="BJ686" s="31">
        <f t="shared" si="2065"/>
        <v>1741.0999999999999</v>
      </c>
      <c r="BK686" s="31"/>
      <c r="BL686" s="31"/>
      <c r="BM686" s="31"/>
      <c r="BN686" s="31">
        <f t="shared" si="2066"/>
        <v>2120.3699999999999</v>
      </c>
      <c r="BO686" s="31">
        <f t="shared" si="2067"/>
        <v>1741.0999999999999</v>
      </c>
      <c r="BP686" s="31">
        <f t="shared" si="2068"/>
        <v>1741.0999999999999</v>
      </c>
      <c r="BQ686" s="31"/>
      <c r="BR686" s="31"/>
      <c r="BS686" s="31">
        <f t="shared" si="2069"/>
        <v>2120.3699999999999</v>
      </c>
      <c r="BT686" s="31">
        <f t="shared" si="2070"/>
        <v>1741.0999999999999</v>
      </c>
      <c r="BU686" s="31">
        <f t="shared" si="2071"/>
        <v>1741.0999999999999</v>
      </c>
      <c r="BV686" s="31"/>
      <c r="BW686" s="31"/>
      <c r="BX686" s="31">
        <f t="shared" si="2072"/>
        <v>2120.3699999999999</v>
      </c>
      <c r="BY686" s="31">
        <f t="shared" si="2073"/>
        <v>1741.0999999999999</v>
      </c>
      <c r="BZ686" s="31">
        <f t="shared" si="2074"/>
        <v>1741.0999999999999</v>
      </c>
      <c r="CA686" s="31">
        <v>-21.138000000000002</v>
      </c>
      <c r="CB686" s="31"/>
      <c r="CC686" s="31"/>
      <c r="CD686" s="31">
        <f t="shared" si="2198"/>
        <v>2099.232</v>
      </c>
      <c r="CE686" s="31">
        <f t="shared" si="2199"/>
        <v>1741.0999999999999</v>
      </c>
      <c r="CF686" s="31">
        <f t="shared" si="2200"/>
        <v>1741.0999999999999</v>
      </c>
      <c r="CG686" s="31"/>
      <c r="CH686" s="24"/>
      <c r="CI686" s="40"/>
    </row>
    <row r="687" ht="57.700000000000003">
      <c r="A687" s="16" t="s">
        <v>421</v>
      </c>
      <c r="B687" s="17"/>
      <c r="C687" s="16"/>
      <c r="D687" s="16"/>
      <c r="E687" s="39" t="s">
        <v>422</v>
      </c>
      <c r="F687" s="31">
        <f t="shared" si="2157"/>
        <v>10282.5</v>
      </c>
      <c r="G687" s="31">
        <f t="shared" si="2158"/>
        <v>10282.5</v>
      </c>
      <c r="H687" s="31">
        <f t="shared" si="2159"/>
        <v>10282.5</v>
      </c>
      <c r="I687" s="31">
        <f t="shared" si="2160"/>
        <v>0</v>
      </c>
      <c r="J687" s="31">
        <f t="shared" si="2161"/>
        <v>0</v>
      </c>
      <c r="K687" s="31">
        <f t="shared" si="2162"/>
        <v>0</v>
      </c>
      <c r="L687" s="31">
        <f t="shared" si="2039"/>
        <v>10282.5</v>
      </c>
      <c r="M687" s="31">
        <f t="shared" si="2040"/>
        <v>10282.5</v>
      </c>
      <c r="N687" s="31">
        <f t="shared" si="2041"/>
        <v>10282.5</v>
      </c>
      <c r="O687" s="31">
        <f t="shared" si="2163"/>
        <v>0</v>
      </c>
      <c r="P687" s="31">
        <f t="shared" si="2164"/>
        <v>0</v>
      </c>
      <c r="Q687" s="31">
        <f t="shared" si="2165"/>
        <v>0</v>
      </c>
      <c r="R687" s="31">
        <f t="shared" si="2042"/>
        <v>10282.5</v>
      </c>
      <c r="S687" s="31">
        <f t="shared" si="2043"/>
        <v>10282.5</v>
      </c>
      <c r="T687" s="31">
        <f t="shared" si="2044"/>
        <v>10282.5</v>
      </c>
      <c r="U687" s="31">
        <f t="shared" si="2166"/>
        <v>0</v>
      </c>
      <c r="V687" s="31">
        <f t="shared" si="2167"/>
        <v>0</v>
      </c>
      <c r="W687" s="31">
        <f t="shared" si="2168"/>
        <v>0</v>
      </c>
      <c r="X687" s="31">
        <f t="shared" si="2045"/>
        <v>10282.5</v>
      </c>
      <c r="Y687" s="31">
        <f t="shared" si="2046"/>
        <v>10282.5</v>
      </c>
      <c r="Z687" s="31">
        <f t="shared" si="2047"/>
        <v>10282.5</v>
      </c>
      <c r="AA687" s="31">
        <f t="shared" si="2169"/>
        <v>0</v>
      </c>
      <c r="AB687" s="31">
        <f t="shared" si="2170"/>
        <v>0</v>
      </c>
      <c r="AC687" s="31">
        <f t="shared" si="2171"/>
        <v>0</v>
      </c>
      <c r="AD687" s="31">
        <f t="shared" si="2048"/>
        <v>10282.5</v>
      </c>
      <c r="AE687" s="31">
        <f t="shared" si="2049"/>
        <v>10282.5</v>
      </c>
      <c r="AF687" s="31">
        <f t="shared" si="2050"/>
        <v>10282.5</v>
      </c>
      <c r="AG687" s="31">
        <f t="shared" si="2172"/>
        <v>0</v>
      </c>
      <c r="AH687" s="31">
        <f t="shared" si="2173"/>
        <v>0</v>
      </c>
      <c r="AI687" s="31">
        <f t="shared" si="2174"/>
        <v>0</v>
      </c>
      <c r="AJ687" s="31">
        <f t="shared" si="2051"/>
        <v>10282.5</v>
      </c>
      <c r="AK687" s="31">
        <f t="shared" si="2052"/>
        <v>10282.5</v>
      </c>
      <c r="AL687" s="31">
        <f t="shared" si="2053"/>
        <v>10282.5</v>
      </c>
      <c r="AM687" s="31">
        <f t="shared" si="2175"/>
        <v>0</v>
      </c>
      <c r="AN687" s="31">
        <f t="shared" si="2176"/>
        <v>0</v>
      </c>
      <c r="AO687" s="31">
        <f t="shared" si="2177"/>
        <v>0</v>
      </c>
      <c r="AP687" s="31">
        <f t="shared" si="2054"/>
        <v>10282.5</v>
      </c>
      <c r="AQ687" s="31">
        <f t="shared" si="2055"/>
        <v>10282.5</v>
      </c>
      <c r="AR687" s="31">
        <f t="shared" si="2056"/>
        <v>10282.5</v>
      </c>
      <c r="AS687" s="31">
        <f t="shared" si="2178"/>
        <v>0</v>
      </c>
      <c r="AT687" s="31">
        <f t="shared" si="2179"/>
        <v>0</v>
      </c>
      <c r="AU687" s="31">
        <f t="shared" si="2180"/>
        <v>0</v>
      </c>
      <c r="AV687" s="31">
        <f t="shared" si="2057"/>
        <v>10282.5</v>
      </c>
      <c r="AW687" s="31">
        <f t="shared" si="2058"/>
        <v>10282.5</v>
      </c>
      <c r="AX687" s="31">
        <f t="shared" si="2059"/>
        <v>10282.5</v>
      </c>
      <c r="AY687" s="31">
        <f t="shared" si="2181"/>
        <v>0</v>
      </c>
      <c r="AZ687" s="31">
        <f t="shared" si="2182"/>
        <v>0</v>
      </c>
      <c r="BA687" s="31">
        <f t="shared" si="2183"/>
        <v>0</v>
      </c>
      <c r="BB687" s="31">
        <f t="shared" si="2060"/>
        <v>10282.5</v>
      </c>
      <c r="BC687" s="31">
        <f t="shared" si="2061"/>
        <v>10282.5</v>
      </c>
      <c r="BD687" s="31">
        <f t="shared" si="2062"/>
        <v>10282.5</v>
      </c>
      <c r="BE687" s="31">
        <f t="shared" si="2184"/>
        <v>0</v>
      </c>
      <c r="BF687" s="31">
        <f t="shared" si="2185"/>
        <v>0</v>
      </c>
      <c r="BG687" s="31">
        <f t="shared" si="2186"/>
        <v>0</v>
      </c>
      <c r="BH687" s="31">
        <f t="shared" si="2063"/>
        <v>10282.5</v>
      </c>
      <c r="BI687" s="31">
        <f t="shared" si="2064"/>
        <v>10282.5</v>
      </c>
      <c r="BJ687" s="31">
        <f t="shared" si="2065"/>
        <v>10282.5</v>
      </c>
      <c r="BK687" s="31">
        <f t="shared" si="2187"/>
        <v>0</v>
      </c>
      <c r="BL687" s="31">
        <f t="shared" si="2188"/>
        <v>0</v>
      </c>
      <c r="BM687" s="31">
        <f t="shared" si="2189"/>
        <v>0</v>
      </c>
      <c r="BN687" s="31">
        <f t="shared" si="2066"/>
        <v>10282.5</v>
      </c>
      <c r="BO687" s="31">
        <f t="shared" si="2067"/>
        <v>10282.5</v>
      </c>
      <c r="BP687" s="31">
        <f t="shared" si="2068"/>
        <v>10282.5</v>
      </c>
      <c r="BQ687" s="31">
        <f t="shared" si="2190"/>
        <v>0</v>
      </c>
      <c r="BR687" s="31">
        <f t="shared" si="2191"/>
        <v>0</v>
      </c>
      <c r="BS687" s="31">
        <f t="shared" si="2069"/>
        <v>10282.5</v>
      </c>
      <c r="BT687" s="31">
        <f t="shared" si="2070"/>
        <v>10282.5</v>
      </c>
      <c r="BU687" s="31">
        <f t="shared" si="2071"/>
        <v>10282.5</v>
      </c>
      <c r="BV687" s="31">
        <f t="shared" si="2192"/>
        <v>0</v>
      </c>
      <c r="BW687" s="31">
        <f t="shared" si="2193"/>
        <v>0</v>
      </c>
      <c r="BX687" s="31">
        <f t="shared" si="2072"/>
        <v>10282.5</v>
      </c>
      <c r="BY687" s="31">
        <f t="shared" si="2073"/>
        <v>10282.5</v>
      </c>
      <c r="BZ687" s="31">
        <f t="shared" si="2074"/>
        <v>10282.5</v>
      </c>
      <c r="CA687" s="31">
        <f t="shared" si="2194"/>
        <v>-3591.5699999999997</v>
      </c>
      <c r="CB687" s="31">
        <f t="shared" si="2195"/>
        <v>0</v>
      </c>
      <c r="CC687" s="31">
        <f t="shared" si="2196"/>
        <v>0</v>
      </c>
      <c r="CD687" s="31">
        <f t="shared" si="2198"/>
        <v>6690.9300000000003</v>
      </c>
      <c r="CE687" s="31">
        <f t="shared" si="2199"/>
        <v>10282.5</v>
      </c>
      <c r="CF687" s="31">
        <f t="shared" si="2200"/>
        <v>10282.5</v>
      </c>
      <c r="CG687" s="31">
        <f t="shared" si="2197"/>
        <v>0</v>
      </c>
      <c r="CH687" s="24"/>
      <c r="CI687" s="40"/>
      <c r="CL687" s="1" t="s">
        <v>28</v>
      </c>
    </row>
    <row r="688" ht="43.75">
      <c r="A688" s="16" t="s">
        <v>423</v>
      </c>
      <c r="B688" s="17"/>
      <c r="C688" s="16"/>
      <c r="D688" s="16"/>
      <c r="E688" s="39" t="s">
        <v>424</v>
      </c>
      <c r="F688" s="31">
        <f>F689+F692</f>
        <v>10282.5</v>
      </c>
      <c r="G688" s="31">
        <f>G689+G692</f>
        <v>10282.5</v>
      </c>
      <c r="H688" s="31">
        <f>H689+H692</f>
        <v>10282.5</v>
      </c>
      <c r="I688" s="31">
        <f>I689+I692</f>
        <v>0</v>
      </c>
      <c r="J688" s="31">
        <f>J689+J692</f>
        <v>0</v>
      </c>
      <c r="K688" s="31">
        <f>K689+K692</f>
        <v>0</v>
      </c>
      <c r="L688" s="31">
        <f t="shared" si="2039"/>
        <v>10282.5</v>
      </c>
      <c r="M688" s="31">
        <f t="shared" si="2040"/>
        <v>10282.5</v>
      </c>
      <c r="N688" s="31">
        <f t="shared" si="2041"/>
        <v>10282.5</v>
      </c>
      <c r="O688" s="31">
        <f>O689+O692</f>
        <v>0</v>
      </c>
      <c r="P688" s="31">
        <f>P689+P692</f>
        <v>0</v>
      </c>
      <c r="Q688" s="31">
        <f>Q689+Q692</f>
        <v>0</v>
      </c>
      <c r="R688" s="31">
        <f t="shared" si="2042"/>
        <v>10282.5</v>
      </c>
      <c r="S688" s="31">
        <f t="shared" si="2043"/>
        <v>10282.5</v>
      </c>
      <c r="T688" s="31">
        <f t="shared" si="2044"/>
        <v>10282.5</v>
      </c>
      <c r="U688" s="31">
        <f>U689+U692</f>
        <v>0</v>
      </c>
      <c r="V688" s="31">
        <f>V689+V692</f>
        <v>0</v>
      </c>
      <c r="W688" s="31">
        <f>W689+W692</f>
        <v>0</v>
      </c>
      <c r="X688" s="31">
        <f t="shared" si="2045"/>
        <v>10282.5</v>
      </c>
      <c r="Y688" s="31">
        <f t="shared" si="2046"/>
        <v>10282.5</v>
      </c>
      <c r="Z688" s="31">
        <f t="shared" si="2047"/>
        <v>10282.5</v>
      </c>
      <c r="AA688" s="31">
        <f>AA689+AA692</f>
        <v>0</v>
      </c>
      <c r="AB688" s="31">
        <f>AB689+AB692</f>
        <v>0</v>
      </c>
      <c r="AC688" s="31">
        <f>AC689+AC692</f>
        <v>0</v>
      </c>
      <c r="AD688" s="31">
        <f t="shared" si="2048"/>
        <v>10282.5</v>
      </c>
      <c r="AE688" s="31">
        <f t="shared" si="2049"/>
        <v>10282.5</v>
      </c>
      <c r="AF688" s="31">
        <f t="shared" si="2050"/>
        <v>10282.5</v>
      </c>
      <c r="AG688" s="31">
        <f>AG689+AG692</f>
        <v>0</v>
      </c>
      <c r="AH688" s="31">
        <f>AH689+AH692</f>
        <v>0</v>
      </c>
      <c r="AI688" s="31">
        <f>AI689+AI692</f>
        <v>0</v>
      </c>
      <c r="AJ688" s="31">
        <f t="shared" si="2051"/>
        <v>10282.5</v>
      </c>
      <c r="AK688" s="31">
        <f t="shared" si="2052"/>
        <v>10282.5</v>
      </c>
      <c r="AL688" s="31">
        <f t="shared" si="2053"/>
        <v>10282.5</v>
      </c>
      <c r="AM688" s="31">
        <f>AM689+AM692</f>
        <v>0</v>
      </c>
      <c r="AN688" s="31">
        <f>AN689+AN692</f>
        <v>0</v>
      </c>
      <c r="AO688" s="31">
        <f>AO689+AO692</f>
        <v>0</v>
      </c>
      <c r="AP688" s="31">
        <f t="shared" si="2054"/>
        <v>10282.5</v>
      </c>
      <c r="AQ688" s="31">
        <f t="shared" si="2055"/>
        <v>10282.5</v>
      </c>
      <c r="AR688" s="31">
        <f t="shared" si="2056"/>
        <v>10282.5</v>
      </c>
      <c r="AS688" s="31">
        <f>AS689+AS692</f>
        <v>0</v>
      </c>
      <c r="AT688" s="31">
        <f>AT689+AT692</f>
        <v>0</v>
      </c>
      <c r="AU688" s="31">
        <f>AU689+AU692</f>
        <v>0</v>
      </c>
      <c r="AV688" s="31">
        <f t="shared" si="2057"/>
        <v>10282.5</v>
      </c>
      <c r="AW688" s="31">
        <f t="shared" si="2058"/>
        <v>10282.5</v>
      </c>
      <c r="AX688" s="31">
        <f t="shared" si="2059"/>
        <v>10282.5</v>
      </c>
      <c r="AY688" s="31">
        <f>AY689+AY692</f>
        <v>0</v>
      </c>
      <c r="AZ688" s="31">
        <f>AZ689+AZ692</f>
        <v>0</v>
      </c>
      <c r="BA688" s="31">
        <f>BA689+BA692</f>
        <v>0</v>
      </c>
      <c r="BB688" s="31">
        <f t="shared" si="2060"/>
        <v>10282.5</v>
      </c>
      <c r="BC688" s="31">
        <f t="shared" si="2061"/>
        <v>10282.5</v>
      </c>
      <c r="BD688" s="31">
        <f t="shared" si="2062"/>
        <v>10282.5</v>
      </c>
      <c r="BE688" s="31">
        <f>BE689+BE692</f>
        <v>0</v>
      </c>
      <c r="BF688" s="31">
        <f>BF689+BF692</f>
        <v>0</v>
      </c>
      <c r="BG688" s="31">
        <f>BG689+BG692</f>
        <v>0</v>
      </c>
      <c r="BH688" s="31">
        <f t="shared" si="2063"/>
        <v>10282.5</v>
      </c>
      <c r="BI688" s="31">
        <f t="shared" si="2064"/>
        <v>10282.5</v>
      </c>
      <c r="BJ688" s="31">
        <f t="shared" si="2065"/>
        <v>10282.5</v>
      </c>
      <c r="BK688" s="31">
        <f>BK689+BK692</f>
        <v>0</v>
      </c>
      <c r="BL688" s="31">
        <f>BL689+BL692</f>
        <v>0</v>
      </c>
      <c r="BM688" s="31">
        <f>BM689+BM692</f>
        <v>0</v>
      </c>
      <c r="BN688" s="31">
        <f t="shared" si="2066"/>
        <v>10282.5</v>
      </c>
      <c r="BO688" s="31">
        <f t="shared" si="2067"/>
        <v>10282.5</v>
      </c>
      <c r="BP688" s="31">
        <f t="shared" si="2068"/>
        <v>10282.5</v>
      </c>
      <c r="BQ688" s="31">
        <f>BQ689+BQ692</f>
        <v>0</v>
      </c>
      <c r="BR688" s="31">
        <f>BR689+BR692</f>
        <v>0</v>
      </c>
      <c r="BS688" s="31">
        <f t="shared" si="2069"/>
        <v>10282.5</v>
      </c>
      <c r="BT688" s="31">
        <f t="shared" si="2070"/>
        <v>10282.5</v>
      </c>
      <c r="BU688" s="31">
        <f t="shared" si="2071"/>
        <v>10282.5</v>
      </c>
      <c r="BV688" s="31">
        <f>BV689+BV692</f>
        <v>0</v>
      </c>
      <c r="BW688" s="31">
        <f>BW689+BW692</f>
        <v>0</v>
      </c>
      <c r="BX688" s="31">
        <f t="shared" si="2072"/>
        <v>10282.5</v>
      </c>
      <c r="BY688" s="31">
        <f t="shared" si="2073"/>
        <v>10282.5</v>
      </c>
      <c r="BZ688" s="31">
        <f t="shared" si="2074"/>
        <v>10282.5</v>
      </c>
      <c r="CA688" s="31">
        <f>CA689+CA692</f>
        <v>-3591.5699999999997</v>
      </c>
      <c r="CB688" s="31">
        <f>CB689+CB692</f>
        <v>0</v>
      </c>
      <c r="CC688" s="31">
        <f>CC689+CC692</f>
        <v>0</v>
      </c>
      <c r="CD688" s="31">
        <f t="shared" si="2198"/>
        <v>6690.9300000000003</v>
      </c>
      <c r="CE688" s="31">
        <f t="shared" si="2199"/>
        <v>10282.5</v>
      </c>
      <c r="CF688" s="31">
        <f t="shared" si="2200"/>
        <v>10282.5</v>
      </c>
      <c r="CG688" s="31">
        <f>CG689+CG692</f>
        <v>0</v>
      </c>
      <c r="CH688" s="24"/>
      <c r="CI688" s="40"/>
      <c r="CO688" s="1" t="s">
        <v>31</v>
      </c>
    </row>
    <row r="689" ht="43.75">
      <c r="A689" s="16" t="s">
        <v>423</v>
      </c>
      <c r="B689" s="17">
        <v>600</v>
      </c>
      <c r="C689" s="16"/>
      <c r="D689" s="16"/>
      <c r="E689" s="39" t="s">
        <v>45</v>
      </c>
      <c r="F689" s="31">
        <f t="shared" ref="F689:F698" si="2201">F690</f>
        <v>648.70000000000005</v>
      </c>
      <c r="G689" s="31">
        <f t="shared" ref="G689:G698" si="2202">G690</f>
        <v>648.70000000000005</v>
      </c>
      <c r="H689" s="31">
        <f t="shared" ref="H689:H698" si="2203">H690</f>
        <v>648.70000000000005</v>
      </c>
      <c r="I689" s="31">
        <f t="shared" ref="I689:I698" si="2204">I690</f>
        <v>0</v>
      </c>
      <c r="J689" s="31">
        <f t="shared" ref="J689:J698" si="2205">J690</f>
        <v>0</v>
      </c>
      <c r="K689" s="31">
        <f t="shared" ref="K689:K698" si="2206">K690</f>
        <v>0</v>
      </c>
      <c r="L689" s="31">
        <f t="shared" si="2039"/>
        <v>648.70000000000005</v>
      </c>
      <c r="M689" s="31">
        <f t="shared" si="2040"/>
        <v>648.70000000000005</v>
      </c>
      <c r="N689" s="31">
        <f t="shared" si="2041"/>
        <v>648.70000000000005</v>
      </c>
      <c r="O689" s="31">
        <f t="shared" ref="O689:O698" si="2207">O690</f>
        <v>0</v>
      </c>
      <c r="P689" s="31">
        <f t="shared" ref="P689:P698" si="2208">P690</f>
        <v>0</v>
      </c>
      <c r="Q689" s="31">
        <f t="shared" ref="Q689:Q698" si="2209">Q690</f>
        <v>0</v>
      </c>
      <c r="R689" s="31">
        <f t="shared" si="2042"/>
        <v>648.70000000000005</v>
      </c>
      <c r="S689" s="31">
        <f t="shared" si="2043"/>
        <v>648.70000000000005</v>
      </c>
      <c r="T689" s="31">
        <f t="shared" si="2044"/>
        <v>648.70000000000005</v>
      </c>
      <c r="U689" s="31">
        <f t="shared" ref="U689:U698" si="2210">U690</f>
        <v>0</v>
      </c>
      <c r="V689" s="31">
        <f t="shared" ref="V689:V698" si="2211">V690</f>
        <v>0</v>
      </c>
      <c r="W689" s="31">
        <f t="shared" ref="W689:W698" si="2212">W690</f>
        <v>0</v>
      </c>
      <c r="X689" s="31">
        <f t="shared" si="2045"/>
        <v>648.70000000000005</v>
      </c>
      <c r="Y689" s="31">
        <f t="shared" si="2046"/>
        <v>648.70000000000005</v>
      </c>
      <c r="Z689" s="31">
        <f t="shared" si="2047"/>
        <v>648.70000000000005</v>
      </c>
      <c r="AA689" s="31">
        <f t="shared" ref="AA689:AA698" si="2213">AA690</f>
        <v>0</v>
      </c>
      <c r="AB689" s="31">
        <f t="shared" ref="AB689:AB698" si="2214">AB690</f>
        <v>0</v>
      </c>
      <c r="AC689" s="31">
        <f t="shared" ref="AC689:AC698" si="2215">AC690</f>
        <v>0</v>
      </c>
      <c r="AD689" s="31">
        <f t="shared" si="2048"/>
        <v>648.70000000000005</v>
      </c>
      <c r="AE689" s="31">
        <f t="shared" si="2049"/>
        <v>648.70000000000005</v>
      </c>
      <c r="AF689" s="31">
        <f t="shared" si="2050"/>
        <v>648.70000000000005</v>
      </c>
      <c r="AG689" s="31">
        <f t="shared" ref="AG689:AG698" si="2216">AG690</f>
        <v>0</v>
      </c>
      <c r="AH689" s="31">
        <f t="shared" ref="AH689:AH698" si="2217">AH690</f>
        <v>0</v>
      </c>
      <c r="AI689" s="31">
        <f t="shared" ref="AI689:AI698" si="2218">AI690</f>
        <v>0</v>
      </c>
      <c r="AJ689" s="31">
        <f t="shared" si="2051"/>
        <v>648.70000000000005</v>
      </c>
      <c r="AK689" s="31">
        <f t="shared" si="2052"/>
        <v>648.70000000000005</v>
      </c>
      <c r="AL689" s="31">
        <f t="shared" si="2053"/>
        <v>648.70000000000005</v>
      </c>
      <c r="AM689" s="31">
        <f t="shared" ref="AM689:AM698" si="2219">AM690</f>
        <v>0</v>
      </c>
      <c r="AN689" s="31">
        <f t="shared" ref="AN689:AN698" si="2220">AN690</f>
        <v>0</v>
      </c>
      <c r="AO689" s="31">
        <f t="shared" ref="AO689:AO698" si="2221">AO690</f>
        <v>0</v>
      </c>
      <c r="AP689" s="31">
        <f t="shared" si="2054"/>
        <v>648.70000000000005</v>
      </c>
      <c r="AQ689" s="31">
        <f t="shared" si="2055"/>
        <v>648.70000000000005</v>
      </c>
      <c r="AR689" s="31">
        <f t="shared" si="2056"/>
        <v>648.70000000000005</v>
      </c>
      <c r="AS689" s="31">
        <f t="shared" ref="AS689:AS698" si="2222">AS690</f>
        <v>0</v>
      </c>
      <c r="AT689" s="31">
        <f t="shared" ref="AT689:AT698" si="2223">AT690</f>
        <v>0</v>
      </c>
      <c r="AU689" s="31">
        <f t="shared" ref="AU689:AU698" si="2224">AU690</f>
        <v>0</v>
      </c>
      <c r="AV689" s="31">
        <f t="shared" si="2057"/>
        <v>648.70000000000005</v>
      </c>
      <c r="AW689" s="31">
        <f t="shared" si="2058"/>
        <v>648.70000000000005</v>
      </c>
      <c r="AX689" s="31">
        <f t="shared" si="2059"/>
        <v>648.70000000000005</v>
      </c>
      <c r="AY689" s="31">
        <f t="shared" ref="AY689:AY698" si="2225">AY690</f>
        <v>0</v>
      </c>
      <c r="AZ689" s="31">
        <f t="shared" ref="AZ689:AZ698" si="2226">AZ690</f>
        <v>0</v>
      </c>
      <c r="BA689" s="31">
        <f t="shared" ref="BA689:BA698" si="2227">BA690</f>
        <v>0</v>
      </c>
      <c r="BB689" s="31">
        <f t="shared" si="2060"/>
        <v>648.70000000000005</v>
      </c>
      <c r="BC689" s="31">
        <f t="shared" si="2061"/>
        <v>648.70000000000005</v>
      </c>
      <c r="BD689" s="31">
        <f t="shared" si="2062"/>
        <v>648.70000000000005</v>
      </c>
      <c r="BE689" s="31">
        <f t="shared" ref="BE689:BE698" si="2228">BE690</f>
        <v>0</v>
      </c>
      <c r="BF689" s="31">
        <f t="shared" ref="BF689:BF698" si="2229">BF690</f>
        <v>0</v>
      </c>
      <c r="BG689" s="31">
        <f t="shared" ref="BG689:BG698" si="2230">BG690</f>
        <v>0</v>
      </c>
      <c r="BH689" s="31">
        <f t="shared" si="2063"/>
        <v>648.70000000000005</v>
      </c>
      <c r="BI689" s="31">
        <f t="shared" si="2064"/>
        <v>648.70000000000005</v>
      </c>
      <c r="BJ689" s="31">
        <f t="shared" si="2065"/>
        <v>648.70000000000005</v>
      </c>
      <c r="BK689" s="31">
        <f t="shared" ref="BK689:BK698" si="2231">BK690</f>
        <v>0</v>
      </c>
      <c r="BL689" s="31">
        <f t="shared" ref="BL689:BL698" si="2232">BL690</f>
        <v>0</v>
      </c>
      <c r="BM689" s="31">
        <f t="shared" ref="BM689:BM698" si="2233">BM690</f>
        <v>0</v>
      </c>
      <c r="BN689" s="31">
        <f t="shared" si="2066"/>
        <v>648.70000000000005</v>
      </c>
      <c r="BO689" s="31">
        <f t="shared" si="2067"/>
        <v>648.70000000000005</v>
      </c>
      <c r="BP689" s="31">
        <f t="shared" si="2068"/>
        <v>648.70000000000005</v>
      </c>
      <c r="BQ689" s="31">
        <f t="shared" ref="BQ689:BQ698" si="2234">BQ690</f>
        <v>0</v>
      </c>
      <c r="BR689" s="31">
        <f t="shared" ref="BR689:BR698" si="2235">BR690</f>
        <v>0</v>
      </c>
      <c r="BS689" s="31">
        <f t="shared" si="2069"/>
        <v>648.70000000000005</v>
      </c>
      <c r="BT689" s="31">
        <f t="shared" si="2070"/>
        <v>648.70000000000005</v>
      </c>
      <c r="BU689" s="31">
        <f t="shared" si="2071"/>
        <v>648.70000000000005</v>
      </c>
      <c r="BV689" s="31">
        <f t="shared" ref="BV689:BV698" si="2236">BV690</f>
        <v>0</v>
      </c>
      <c r="BW689" s="31">
        <f t="shared" ref="BW689:BW698" si="2237">BW690</f>
        <v>0</v>
      </c>
      <c r="BX689" s="31">
        <f t="shared" si="2072"/>
        <v>648.70000000000005</v>
      </c>
      <c r="BY689" s="31">
        <f t="shared" si="2073"/>
        <v>648.70000000000005</v>
      </c>
      <c r="BZ689" s="31">
        <f t="shared" si="2074"/>
        <v>648.70000000000005</v>
      </c>
      <c r="CA689" s="31">
        <f t="shared" ref="CA689:CA698" si="2238">CA690</f>
        <v>-597.62400000000002</v>
      </c>
      <c r="CB689" s="31">
        <f t="shared" ref="CB689:CB698" si="2239">CB690</f>
        <v>0</v>
      </c>
      <c r="CC689" s="31">
        <f t="shared" ref="CC689:CC698" si="2240">CC690</f>
        <v>0</v>
      </c>
      <c r="CD689" s="31">
        <f t="shared" si="2198"/>
        <v>51.076000000000022</v>
      </c>
      <c r="CE689" s="31">
        <f t="shared" si="2199"/>
        <v>648.70000000000005</v>
      </c>
      <c r="CF689" s="31">
        <f t="shared" si="2200"/>
        <v>648.70000000000005</v>
      </c>
      <c r="CG689" s="31">
        <f t="shared" ref="CG689:CG698" si="2241">CG690</f>
        <v>0</v>
      </c>
      <c r="CH689" s="24"/>
      <c r="CI689" s="40"/>
      <c r="CM689" s="1" t="s">
        <v>29</v>
      </c>
    </row>
    <row r="690" ht="65.650000000000006">
      <c r="A690" s="16" t="s">
        <v>423</v>
      </c>
      <c r="B690" s="17">
        <v>630</v>
      </c>
      <c r="C690" s="16"/>
      <c r="D690" s="16"/>
      <c r="E690" s="39" t="s">
        <v>51</v>
      </c>
      <c r="F690" s="31">
        <f t="shared" si="2201"/>
        <v>648.70000000000005</v>
      </c>
      <c r="G690" s="31">
        <f t="shared" si="2202"/>
        <v>648.70000000000005</v>
      </c>
      <c r="H690" s="31">
        <f t="shared" si="2203"/>
        <v>648.70000000000005</v>
      </c>
      <c r="I690" s="31">
        <f t="shared" si="2204"/>
        <v>0</v>
      </c>
      <c r="J690" s="31">
        <f t="shared" si="2205"/>
        <v>0</v>
      </c>
      <c r="K690" s="31">
        <f t="shared" si="2206"/>
        <v>0</v>
      </c>
      <c r="L690" s="31">
        <f t="shared" si="2039"/>
        <v>648.70000000000005</v>
      </c>
      <c r="M690" s="31">
        <f t="shared" si="2040"/>
        <v>648.70000000000005</v>
      </c>
      <c r="N690" s="31">
        <f t="shared" si="2041"/>
        <v>648.70000000000005</v>
      </c>
      <c r="O690" s="31">
        <f t="shared" si="2207"/>
        <v>0</v>
      </c>
      <c r="P690" s="31">
        <f t="shared" si="2208"/>
        <v>0</v>
      </c>
      <c r="Q690" s="31">
        <f t="shared" si="2209"/>
        <v>0</v>
      </c>
      <c r="R690" s="31">
        <f t="shared" si="2042"/>
        <v>648.70000000000005</v>
      </c>
      <c r="S690" s="31">
        <f t="shared" si="2043"/>
        <v>648.70000000000005</v>
      </c>
      <c r="T690" s="31">
        <f t="shared" si="2044"/>
        <v>648.70000000000005</v>
      </c>
      <c r="U690" s="31">
        <f t="shared" si="2210"/>
        <v>0</v>
      </c>
      <c r="V690" s="31">
        <f t="shared" si="2211"/>
        <v>0</v>
      </c>
      <c r="W690" s="31">
        <f t="shared" si="2212"/>
        <v>0</v>
      </c>
      <c r="X690" s="31">
        <f t="shared" si="2045"/>
        <v>648.70000000000005</v>
      </c>
      <c r="Y690" s="31">
        <f t="shared" si="2046"/>
        <v>648.70000000000005</v>
      </c>
      <c r="Z690" s="31">
        <f t="shared" si="2047"/>
        <v>648.70000000000005</v>
      </c>
      <c r="AA690" s="31">
        <f t="shared" si="2213"/>
        <v>0</v>
      </c>
      <c r="AB690" s="31">
        <f t="shared" si="2214"/>
        <v>0</v>
      </c>
      <c r="AC690" s="31">
        <f t="shared" si="2215"/>
        <v>0</v>
      </c>
      <c r="AD690" s="31">
        <f t="shared" si="2048"/>
        <v>648.70000000000005</v>
      </c>
      <c r="AE690" s="31">
        <f t="shared" si="2049"/>
        <v>648.70000000000005</v>
      </c>
      <c r="AF690" s="31">
        <f t="shared" si="2050"/>
        <v>648.70000000000005</v>
      </c>
      <c r="AG690" s="31">
        <f t="shared" si="2216"/>
        <v>0</v>
      </c>
      <c r="AH690" s="31">
        <f t="shared" si="2217"/>
        <v>0</v>
      </c>
      <c r="AI690" s="31">
        <f t="shared" si="2218"/>
        <v>0</v>
      </c>
      <c r="AJ690" s="31">
        <f t="shared" si="2051"/>
        <v>648.70000000000005</v>
      </c>
      <c r="AK690" s="31">
        <f t="shared" si="2052"/>
        <v>648.70000000000005</v>
      </c>
      <c r="AL690" s="31">
        <f t="shared" si="2053"/>
        <v>648.70000000000005</v>
      </c>
      <c r="AM690" s="31">
        <f t="shared" si="2219"/>
        <v>0</v>
      </c>
      <c r="AN690" s="31">
        <f t="shared" si="2220"/>
        <v>0</v>
      </c>
      <c r="AO690" s="31">
        <f t="shared" si="2221"/>
        <v>0</v>
      </c>
      <c r="AP690" s="31">
        <f t="shared" si="2054"/>
        <v>648.70000000000005</v>
      </c>
      <c r="AQ690" s="31">
        <f t="shared" si="2055"/>
        <v>648.70000000000005</v>
      </c>
      <c r="AR690" s="31">
        <f t="shared" si="2056"/>
        <v>648.70000000000005</v>
      </c>
      <c r="AS690" s="31">
        <f t="shared" si="2222"/>
        <v>0</v>
      </c>
      <c r="AT690" s="31">
        <f t="shared" si="2223"/>
        <v>0</v>
      </c>
      <c r="AU690" s="31">
        <f t="shared" si="2224"/>
        <v>0</v>
      </c>
      <c r="AV690" s="31">
        <f t="shared" si="2057"/>
        <v>648.70000000000005</v>
      </c>
      <c r="AW690" s="31">
        <f t="shared" si="2058"/>
        <v>648.70000000000005</v>
      </c>
      <c r="AX690" s="31">
        <f t="shared" si="2059"/>
        <v>648.70000000000005</v>
      </c>
      <c r="AY690" s="31">
        <f t="shared" si="2225"/>
        <v>0</v>
      </c>
      <c r="AZ690" s="31">
        <f t="shared" si="2226"/>
        <v>0</v>
      </c>
      <c r="BA690" s="31">
        <f t="shared" si="2227"/>
        <v>0</v>
      </c>
      <c r="BB690" s="31">
        <f t="shared" si="2060"/>
        <v>648.70000000000005</v>
      </c>
      <c r="BC690" s="31">
        <f t="shared" si="2061"/>
        <v>648.70000000000005</v>
      </c>
      <c r="BD690" s="31">
        <f t="shared" si="2062"/>
        <v>648.70000000000005</v>
      </c>
      <c r="BE690" s="31">
        <f t="shared" si="2228"/>
        <v>0</v>
      </c>
      <c r="BF690" s="31">
        <f t="shared" si="2229"/>
        <v>0</v>
      </c>
      <c r="BG690" s="31">
        <f t="shared" si="2230"/>
        <v>0</v>
      </c>
      <c r="BH690" s="31">
        <f t="shared" si="2063"/>
        <v>648.70000000000005</v>
      </c>
      <c r="BI690" s="31">
        <f t="shared" si="2064"/>
        <v>648.70000000000005</v>
      </c>
      <c r="BJ690" s="31">
        <f t="shared" si="2065"/>
        <v>648.70000000000005</v>
      </c>
      <c r="BK690" s="31">
        <f t="shared" si="2231"/>
        <v>0</v>
      </c>
      <c r="BL690" s="31">
        <f t="shared" si="2232"/>
        <v>0</v>
      </c>
      <c r="BM690" s="31">
        <f t="shared" si="2233"/>
        <v>0</v>
      </c>
      <c r="BN690" s="31">
        <f t="shared" si="2066"/>
        <v>648.70000000000005</v>
      </c>
      <c r="BO690" s="31">
        <f t="shared" si="2067"/>
        <v>648.70000000000005</v>
      </c>
      <c r="BP690" s="31">
        <f t="shared" si="2068"/>
        <v>648.70000000000005</v>
      </c>
      <c r="BQ690" s="31">
        <f t="shared" si="2234"/>
        <v>0</v>
      </c>
      <c r="BR690" s="31">
        <f t="shared" si="2235"/>
        <v>0</v>
      </c>
      <c r="BS690" s="31">
        <f t="shared" si="2069"/>
        <v>648.70000000000005</v>
      </c>
      <c r="BT690" s="31">
        <f t="shared" si="2070"/>
        <v>648.70000000000005</v>
      </c>
      <c r="BU690" s="31">
        <f t="shared" si="2071"/>
        <v>648.70000000000005</v>
      </c>
      <c r="BV690" s="31">
        <f t="shared" si="2236"/>
        <v>0</v>
      </c>
      <c r="BW690" s="31">
        <f t="shared" si="2237"/>
        <v>0</v>
      </c>
      <c r="BX690" s="31">
        <f t="shared" si="2072"/>
        <v>648.70000000000005</v>
      </c>
      <c r="BY690" s="31">
        <f t="shared" si="2073"/>
        <v>648.70000000000005</v>
      </c>
      <c r="BZ690" s="31">
        <f t="shared" si="2074"/>
        <v>648.70000000000005</v>
      </c>
      <c r="CA690" s="31">
        <f t="shared" si="2238"/>
        <v>-597.62400000000002</v>
      </c>
      <c r="CB690" s="31">
        <f t="shared" si="2239"/>
        <v>0</v>
      </c>
      <c r="CC690" s="31">
        <f t="shared" si="2240"/>
        <v>0</v>
      </c>
      <c r="CD690" s="31">
        <f t="shared" si="2198"/>
        <v>51.076000000000022</v>
      </c>
      <c r="CE690" s="31">
        <f t="shared" si="2199"/>
        <v>648.70000000000005</v>
      </c>
      <c r="CF690" s="31">
        <f t="shared" si="2200"/>
        <v>648.70000000000005</v>
      </c>
      <c r="CG690" s="31">
        <f t="shared" si="2241"/>
        <v>0</v>
      </c>
      <c r="CH690" s="24"/>
      <c r="CI690" s="40"/>
      <c r="CN690" s="1" t="s">
        <v>30</v>
      </c>
    </row>
    <row r="691" ht="15">
      <c r="A691" s="16" t="s">
        <v>423</v>
      </c>
      <c r="B691" s="17">
        <v>630</v>
      </c>
      <c r="C691" s="16" t="s">
        <v>47</v>
      </c>
      <c r="D691" s="16" t="s">
        <v>105</v>
      </c>
      <c r="E691" s="39" t="s">
        <v>106</v>
      </c>
      <c r="F691" s="31">
        <v>648.70000000000005</v>
      </c>
      <c r="G691" s="31">
        <v>648.70000000000005</v>
      </c>
      <c r="H691" s="31">
        <v>648.70000000000005</v>
      </c>
      <c r="I691" s="31"/>
      <c r="J691" s="31"/>
      <c r="K691" s="31"/>
      <c r="L691" s="31">
        <f t="shared" si="2039"/>
        <v>648.70000000000005</v>
      </c>
      <c r="M691" s="31">
        <f t="shared" si="2040"/>
        <v>648.70000000000005</v>
      </c>
      <c r="N691" s="31">
        <f t="shared" si="2041"/>
        <v>648.70000000000005</v>
      </c>
      <c r="O691" s="31"/>
      <c r="P691" s="31"/>
      <c r="Q691" s="31"/>
      <c r="R691" s="31">
        <f t="shared" si="2042"/>
        <v>648.70000000000005</v>
      </c>
      <c r="S691" s="31">
        <f t="shared" si="2043"/>
        <v>648.70000000000005</v>
      </c>
      <c r="T691" s="31">
        <f t="shared" si="2044"/>
        <v>648.70000000000005</v>
      </c>
      <c r="U691" s="31"/>
      <c r="V691" s="31"/>
      <c r="W691" s="31"/>
      <c r="X691" s="31">
        <f t="shared" si="2045"/>
        <v>648.70000000000005</v>
      </c>
      <c r="Y691" s="31">
        <f t="shared" si="2046"/>
        <v>648.70000000000005</v>
      </c>
      <c r="Z691" s="31">
        <f t="shared" si="2047"/>
        <v>648.70000000000005</v>
      </c>
      <c r="AA691" s="31"/>
      <c r="AB691" s="31"/>
      <c r="AC691" s="31"/>
      <c r="AD691" s="31">
        <f t="shared" si="2048"/>
        <v>648.70000000000005</v>
      </c>
      <c r="AE691" s="31">
        <f t="shared" si="2049"/>
        <v>648.70000000000005</v>
      </c>
      <c r="AF691" s="31">
        <f t="shared" si="2050"/>
        <v>648.70000000000005</v>
      </c>
      <c r="AG691" s="31"/>
      <c r="AH691" s="31"/>
      <c r="AI691" s="31"/>
      <c r="AJ691" s="31">
        <f t="shared" si="2051"/>
        <v>648.70000000000005</v>
      </c>
      <c r="AK691" s="31">
        <f t="shared" si="2052"/>
        <v>648.70000000000005</v>
      </c>
      <c r="AL691" s="31">
        <f t="shared" si="2053"/>
        <v>648.70000000000005</v>
      </c>
      <c r="AM691" s="31"/>
      <c r="AN691" s="31"/>
      <c r="AO691" s="31"/>
      <c r="AP691" s="31">
        <f t="shared" si="2054"/>
        <v>648.70000000000005</v>
      </c>
      <c r="AQ691" s="31">
        <f t="shared" si="2055"/>
        <v>648.70000000000005</v>
      </c>
      <c r="AR691" s="31">
        <f t="shared" si="2056"/>
        <v>648.70000000000005</v>
      </c>
      <c r="AS691" s="31"/>
      <c r="AT691" s="31"/>
      <c r="AU691" s="31"/>
      <c r="AV691" s="31">
        <f t="shared" si="2057"/>
        <v>648.70000000000005</v>
      </c>
      <c r="AW691" s="31">
        <f t="shared" si="2058"/>
        <v>648.70000000000005</v>
      </c>
      <c r="AX691" s="31">
        <f t="shared" si="2059"/>
        <v>648.70000000000005</v>
      </c>
      <c r="AY691" s="31"/>
      <c r="AZ691" s="31"/>
      <c r="BA691" s="31"/>
      <c r="BB691" s="31">
        <f t="shared" si="2060"/>
        <v>648.70000000000005</v>
      </c>
      <c r="BC691" s="31">
        <f t="shared" si="2061"/>
        <v>648.70000000000005</v>
      </c>
      <c r="BD691" s="31">
        <f t="shared" si="2062"/>
        <v>648.70000000000005</v>
      </c>
      <c r="BE691" s="31"/>
      <c r="BF691" s="31"/>
      <c r="BG691" s="31"/>
      <c r="BH691" s="31">
        <f t="shared" si="2063"/>
        <v>648.70000000000005</v>
      </c>
      <c r="BI691" s="31">
        <f t="shared" si="2064"/>
        <v>648.70000000000005</v>
      </c>
      <c r="BJ691" s="31">
        <f t="shared" si="2065"/>
        <v>648.70000000000005</v>
      </c>
      <c r="BK691" s="31"/>
      <c r="BL691" s="31"/>
      <c r="BM691" s="31"/>
      <c r="BN691" s="31">
        <f t="shared" si="2066"/>
        <v>648.70000000000005</v>
      </c>
      <c r="BO691" s="31">
        <f t="shared" si="2067"/>
        <v>648.70000000000005</v>
      </c>
      <c r="BP691" s="31">
        <f t="shared" si="2068"/>
        <v>648.70000000000005</v>
      </c>
      <c r="BQ691" s="31"/>
      <c r="BR691" s="31"/>
      <c r="BS691" s="31">
        <f t="shared" si="2069"/>
        <v>648.70000000000005</v>
      </c>
      <c r="BT691" s="31">
        <f t="shared" si="2070"/>
        <v>648.70000000000005</v>
      </c>
      <c r="BU691" s="31">
        <f t="shared" si="2071"/>
        <v>648.70000000000005</v>
      </c>
      <c r="BV691" s="31"/>
      <c r="BW691" s="31"/>
      <c r="BX691" s="31">
        <f t="shared" si="2072"/>
        <v>648.70000000000005</v>
      </c>
      <c r="BY691" s="31">
        <f t="shared" si="2073"/>
        <v>648.70000000000005</v>
      </c>
      <c r="BZ691" s="31">
        <f t="shared" si="2074"/>
        <v>648.70000000000005</v>
      </c>
      <c r="CA691" s="31">
        <v>-597.62400000000002</v>
      </c>
      <c r="CB691" s="31"/>
      <c r="CC691" s="31"/>
      <c r="CD691" s="31">
        <f t="shared" si="2198"/>
        <v>51.076000000000022</v>
      </c>
      <c r="CE691" s="31">
        <f t="shared" si="2199"/>
        <v>648.70000000000005</v>
      </c>
      <c r="CF691" s="31">
        <f t="shared" si="2200"/>
        <v>648.70000000000005</v>
      </c>
      <c r="CG691" s="31"/>
      <c r="CH691" s="24"/>
      <c r="CI691" s="40"/>
    </row>
    <row r="692" ht="15">
      <c r="A692" s="16" t="s">
        <v>423</v>
      </c>
      <c r="B692" s="17">
        <v>800</v>
      </c>
      <c r="C692" s="16"/>
      <c r="D692" s="16"/>
      <c r="E692" s="39" t="s">
        <v>54</v>
      </c>
      <c r="F692" s="31">
        <f t="shared" si="2201"/>
        <v>9633.7999999999993</v>
      </c>
      <c r="G692" s="31">
        <f t="shared" si="2202"/>
        <v>9633.7999999999993</v>
      </c>
      <c r="H692" s="31">
        <f t="shared" si="2203"/>
        <v>9633.7999999999993</v>
      </c>
      <c r="I692" s="31">
        <f t="shared" si="2204"/>
        <v>0</v>
      </c>
      <c r="J692" s="31">
        <f t="shared" si="2205"/>
        <v>0</v>
      </c>
      <c r="K692" s="31">
        <f t="shared" si="2206"/>
        <v>0</v>
      </c>
      <c r="L692" s="31">
        <f t="shared" si="2039"/>
        <v>9633.7999999999993</v>
      </c>
      <c r="M692" s="31">
        <f t="shared" si="2040"/>
        <v>9633.7999999999993</v>
      </c>
      <c r="N692" s="31">
        <f t="shared" si="2041"/>
        <v>9633.7999999999993</v>
      </c>
      <c r="O692" s="31">
        <f t="shared" si="2207"/>
        <v>0</v>
      </c>
      <c r="P692" s="31">
        <f t="shared" si="2208"/>
        <v>0</v>
      </c>
      <c r="Q692" s="31">
        <f t="shared" si="2209"/>
        <v>0</v>
      </c>
      <c r="R692" s="31">
        <f t="shared" si="2042"/>
        <v>9633.7999999999993</v>
      </c>
      <c r="S692" s="31">
        <f t="shared" si="2043"/>
        <v>9633.7999999999993</v>
      </c>
      <c r="T692" s="31">
        <f t="shared" si="2044"/>
        <v>9633.7999999999993</v>
      </c>
      <c r="U692" s="31">
        <f t="shared" si="2210"/>
        <v>0</v>
      </c>
      <c r="V692" s="31">
        <f t="shared" si="2211"/>
        <v>0</v>
      </c>
      <c r="W692" s="31">
        <f t="shared" si="2212"/>
        <v>0</v>
      </c>
      <c r="X692" s="31">
        <f t="shared" si="2045"/>
        <v>9633.7999999999993</v>
      </c>
      <c r="Y692" s="31">
        <f t="shared" si="2046"/>
        <v>9633.7999999999993</v>
      </c>
      <c r="Z692" s="31">
        <f t="shared" si="2047"/>
        <v>9633.7999999999993</v>
      </c>
      <c r="AA692" s="31">
        <f t="shared" si="2213"/>
        <v>0</v>
      </c>
      <c r="AB692" s="31">
        <f t="shared" si="2214"/>
        <v>0</v>
      </c>
      <c r="AC692" s="31">
        <f t="shared" si="2215"/>
        <v>0</v>
      </c>
      <c r="AD692" s="31">
        <f t="shared" si="2048"/>
        <v>9633.7999999999993</v>
      </c>
      <c r="AE692" s="31">
        <f t="shared" si="2049"/>
        <v>9633.7999999999993</v>
      </c>
      <c r="AF692" s="31">
        <f t="shared" si="2050"/>
        <v>9633.7999999999993</v>
      </c>
      <c r="AG692" s="31">
        <f t="shared" si="2216"/>
        <v>0</v>
      </c>
      <c r="AH692" s="31">
        <f t="shared" si="2217"/>
        <v>0</v>
      </c>
      <c r="AI692" s="31">
        <f t="shared" si="2218"/>
        <v>0</v>
      </c>
      <c r="AJ692" s="31">
        <f t="shared" si="2051"/>
        <v>9633.7999999999993</v>
      </c>
      <c r="AK692" s="31">
        <f t="shared" si="2052"/>
        <v>9633.7999999999993</v>
      </c>
      <c r="AL692" s="31">
        <f t="shared" si="2053"/>
        <v>9633.7999999999993</v>
      </c>
      <c r="AM692" s="31">
        <f t="shared" si="2219"/>
        <v>0</v>
      </c>
      <c r="AN692" s="31">
        <f t="shared" si="2220"/>
        <v>0</v>
      </c>
      <c r="AO692" s="31">
        <f t="shared" si="2221"/>
        <v>0</v>
      </c>
      <c r="AP692" s="31">
        <f t="shared" si="2054"/>
        <v>9633.7999999999993</v>
      </c>
      <c r="AQ692" s="31">
        <f t="shared" si="2055"/>
        <v>9633.7999999999993</v>
      </c>
      <c r="AR692" s="31">
        <f t="shared" si="2056"/>
        <v>9633.7999999999993</v>
      </c>
      <c r="AS692" s="31">
        <f t="shared" si="2222"/>
        <v>0</v>
      </c>
      <c r="AT692" s="31">
        <f t="shared" si="2223"/>
        <v>0</v>
      </c>
      <c r="AU692" s="31">
        <f t="shared" si="2224"/>
        <v>0</v>
      </c>
      <c r="AV692" s="31">
        <f t="shared" si="2057"/>
        <v>9633.7999999999993</v>
      </c>
      <c r="AW692" s="31">
        <f t="shared" si="2058"/>
        <v>9633.7999999999993</v>
      </c>
      <c r="AX692" s="31">
        <f t="shared" si="2059"/>
        <v>9633.7999999999993</v>
      </c>
      <c r="AY692" s="31">
        <f t="shared" si="2225"/>
        <v>0</v>
      </c>
      <c r="AZ692" s="31">
        <f t="shared" si="2226"/>
        <v>0</v>
      </c>
      <c r="BA692" s="31">
        <f t="shared" si="2227"/>
        <v>0</v>
      </c>
      <c r="BB692" s="31">
        <f t="shared" si="2060"/>
        <v>9633.7999999999993</v>
      </c>
      <c r="BC692" s="31">
        <f t="shared" si="2061"/>
        <v>9633.7999999999993</v>
      </c>
      <c r="BD692" s="31">
        <f t="shared" si="2062"/>
        <v>9633.7999999999993</v>
      </c>
      <c r="BE692" s="31">
        <f t="shared" si="2228"/>
        <v>0</v>
      </c>
      <c r="BF692" s="31">
        <f t="shared" si="2229"/>
        <v>0</v>
      </c>
      <c r="BG692" s="31">
        <f t="shared" si="2230"/>
        <v>0</v>
      </c>
      <c r="BH692" s="31">
        <f t="shared" si="2063"/>
        <v>9633.7999999999993</v>
      </c>
      <c r="BI692" s="31">
        <f t="shared" si="2064"/>
        <v>9633.7999999999993</v>
      </c>
      <c r="BJ692" s="31">
        <f t="shared" si="2065"/>
        <v>9633.7999999999993</v>
      </c>
      <c r="BK692" s="31">
        <f t="shared" si="2231"/>
        <v>0</v>
      </c>
      <c r="BL692" s="31">
        <f t="shared" si="2232"/>
        <v>0</v>
      </c>
      <c r="BM692" s="31">
        <f t="shared" si="2233"/>
        <v>0</v>
      </c>
      <c r="BN692" s="31">
        <f t="shared" si="2066"/>
        <v>9633.7999999999993</v>
      </c>
      <c r="BO692" s="31">
        <f t="shared" si="2067"/>
        <v>9633.7999999999993</v>
      </c>
      <c r="BP692" s="31">
        <f t="shared" si="2068"/>
        <v>9633.7999999999993</v>
      </c>
      <c r="BQ692" s="31">
        <f t="shared" si="2234"/>
        <v>0</v>
      </c>
      <c r="BR692" s="31">
        <f t="shared" si="2235"/>
        <v>0</v>
      </c>
      <c r="BS692" s="31">
        <f t="shared" si="2069"/>
        <v>9633.7999999999993</v>
      </c>
      <c r="BT692" s="31">
        <f t="shared" si="2070"/>
        <v>9633.7999999999993</v>
      </c>
      <c r="BU692" s="31">
        <f t="shared" si="2071"/>
        <v>9633.7999999999993</v>
      </c>
      <c r="BV692" s="31">
        <f t="shared" si="2236"/>
        <v>0</v>
      </c>
      <c r="BW692" s="31">
        <f t="shared" si="2237"/>
        <v>0</v>
      </c>
      <c r="BX692" s="31">
        <f t="shared" si="2072"/>
        <v>9633.7999999999993</v>
      </c>
      <c r="BY692" s="31">
        <f t="shared" si="2073"/>
        <v>9633.7999999999993</v>
      </c>
      <c r="BZ692" s="31">
        <f t="shared" si="2074"/>
        <v>9633.7999999999993</v>
      </c>
      <c r="CA692" s="31">
        <f t="shared" si="2238"/>
        <v>-2993.9459999999999</v>
      </c>
      <c r="CB692" s="31">
        <f t="shared" si="2239"/>
        <v>0</v>
      </c>
      <c r="CC692" s="31">
        <f t="shared" si="2240"/>
        <v>0</v>
      </c>
      <c r="CD692" s="31">
        <f t="shared" si="2198"/>
        <v>6639.8539999999994</v>
      </c>
      <c r="CE692" s="31">
        <f t="shared" si="2199"/>
        <v>9633.7999999999993</v>
      </c>
      <c r="CF692" s="31">
        <f t="shared" si="2200"/>
        <v>9633.7999999999993</v>
      </c>
      <c r="CG692" s="31">
        <f t="shared" si="2241"/>
        <v>0</v>
      </c>
      <c r="CH692" s="24"/>
      <c r="CI692" s="40"/>
      <c r="CM692" s="1" t="s">
        <v>29</v>
      </c>
    </row>
    <row r="693" ht="57.700000000000003">
      <c r="A693" s="16" t="s">
        <v>423</v>
      </c>
      <c r="B693" s="17">
        <v>810</v>
      </c>
      <c r="C693" s="16"/>
      <c r="D693" s="16"/>
      <c r="E693" s="39" t="s">
        <v>413</v>
      </c>
      <c r="F693" s="31">
        <f t="shared" si="2201"/>
        <v>9633.7999999999993</v>
      </c>
      <c r="G693" s="31">
        <f t="shared" si="2202"/>
        <v>9633.7999999999993</v>
      </c>
      <c r="H693" s="31">
        <f t="shared" si="2203"/>
        <v>9633.7999999999993</v>
      </c>
      <c r="I693" s="31">
        <f t="shared" si="2204"/>
        <v>0</v>
      </c>
      <c r="J693" s="31">
        <f t="shared" si="2205"/>
        <v>0</v>
      </c>
      <c r="K693" s="31">
        <f t="shared" si="2206"/>
        <v>0</v>
      </c>
      <c r="L693" s="31">
        <f t="shared" si="2039"/>
        <v>9633.7999999999993</v>
      </c>
      <c r="M693" s="31">
        <f t="shared" si="2040"/>
        <v>9633.7999999999993</v>
      </c>
      <c r="N693" s="31">
        <f t="shared" si="2041"/>
        <v>9633.7999999999993</v>
      </c>
      <c r="O693" s="31">
        <f t="shared" si="2207"/>
        <v>0</v>
      </c>
      <c r="P693" s="31">
        <f t="shared" si="2208"/>
        <v>0</v>
      </c>
      <c r="Q693" s="31">
        <f t="shared" si="2209"/>
        <v>0</v>
      </c>
      <c r="R693" s="31">
        <f t="shared" si="2042"/>
        <v>9633.7999999999993</v>
      </c>
      <c r="S693" s="31">
        <f t="shared" si="2043"/>
        <v>9633.7999999999993</v>
      </c>
      <c r="T693" s="31">
        <f t="shared" si="2044"/>
        <v>9633.7999999999993</v>
      </c>
      <c r="U693" s="31">
        <f t="shared" si="2210"/>
        <v>0</v>
      </c>
      <c r="V693" s="31">
        <f t="shared" si="2211"/>
        <v>0</v>
      </c>
      <c r="W693" s="31">
        <f t="shared" si="2212"/>
        <v>0</v>
      </c>
      <c r="X693" s="31">
        <f t="shared" si="2045"/>
        <v>9633.7999999999993</v>
      </c>
      <c r="Y693" s="31">
        <f t="shared" si="2046"/>
        <v>9633.7999999999993</v>
      </c>
      <c r="Z693" s="31">
        <f t="shared" si="2047"/>
        <v>9633.7999999999993</v>
      </c>
      <c r="AA693" s="31">
        <f t="shared" si="2213"/>
        <v>0</v>
      </c>
      <c r="AB693" s="31">
        <f t="shared" si="2214"/>
        <v>0</v>
      </c>
      <c r="AC693" s="31">
        <f t="shared" si="2215"/>
        <v>0</v>
      </c>
      <c r="AD693" s="31">
        <f t="shared" si="2048"/>
        <v>9633.7999999999993</v>
      </c>
      <c r="AE693" s="31">
        <f t="shared" si="2049"/>
        <v>9633.7999999999993</v>
      </c>
      <c r="AF693" s="31">
        <f t="shared" si="2050"/>
        <v>9633.7999999999993</v>
      </c>
      <c r="AG693" s="31">
        <f t="shared" si="2216"/>
        <v>0</v>
      </c>
      <c r="AH693" s="31">
        <f t="shared" si="2217"/>
        <v>0</v>
      </c>
      <c r="AI693" s="31">
        <f t="shared" si="2218"/>
        <v>0</v>
      </c>
      <c r="AJ693" s="31">
        <f t="shared" si="2051"/>
        <v>9633.7999999999993</v>
      </c>
      <c r="AK693" s="31">
        <f t="shared" si="2052"/>
        <v>9633.7999999999993</v>
      </c>
      <c r="AL693" s="31">
        <f t="shared" si="2053"/>
        <v>9633.7999999999993</v>
      </c>
      <c r="AM693" s="31">
        <f t="shared" si="2219"/>
        <v>0</v>
      </c>
      <c r="AN693" s="31">
        <f t="shared" si="2220"/>
        <v>0</v>
      </c>
      <c r="AO693" s="31">
        <f t="shared" si="2221"/>
        <v>0</v>
      </c>
      <c r="AP693" s="31">
        <f t="shared" si="2054"/>
        <v>9633.7999999999993</v>
      </c>
      <c r="AQ693" s="31">
        <f t="shared" si="2055"/>
        <v>9633.7999999999993</v>
      </c>
      <c r="AR693" s="31">
        <f t="shared" si="2056"/>
        <v>9633.7999999999993</v>
      </c>
      <c r="AS693" s="31">
        <f t="shared" si="2222"/>
        <v>0</v>
      </c>
      <c r="AT693" s="31">
        <f t="shared" si="2223"/>
        <v>0</v>
      </c>
      <c r="AU693" s="31">
        <f t="shared" si="2224"/>
        <v>0</v>
      </c>
      <c r="AV693" s="31">
        <f t="shared" si="2057"/>
        <v>9633.7999999999993</v>
      </c>
      <c r="AW693" s="31">
        <f t="shared" si="2058"/>
        <v>9633.7999999999993</v>
      </c>
      <c r="AX693" s="31">
        <f t="shared" si="2059"/>
        <v>9633.7999999999993</v>
      </c>
      <c r="AY693" s="31">
        <f t="shared" si="2225"/>
        <v>0</v>
      </c>
      <c r="AZ693" s="31">
        <f t="shared" si="2226"/>
        <v>0</v>
      </c>
      <c r="BA693" s="31">
        <f t="shared" si="2227"/>
        <v>0</v>
      </c>
      <c r="BB693" s="31">
        <f t="shared" si="2060"/>
        <v>9633.7999999999993</v>
      </c>
      <c r="BC693" s="31">
        <f t="shared" si="2061"/>
        <v>9633.7999999999993</v>
      </c>
      <c r="BD693" s="31">
        <f t="shared" si="2062"/>
        <v>9633.7999999999993</v>
      </c>
      <c r="BE693" s="31">
        <f t="shared" si="2228"/>
        <v>0</v>
      </c>
      <c r="BF693" s="31">
        <f t="shared" si="2229"/>
        <v>0</v>
      </c>
      <c r="BG693" s="31">
        <f t="shared" si="2230"/>
        <v>0</v>
      </c>
      <c r="BH693" s="31">
        <f t="shared" si="2063"/>
        <v>9633.7999999999993</v>
      </c>
      <c r="BI693" s="31">
        <f t="shared" si="2064"/>
        <v>9633.7999999999993</v>
      </c>
      <c r="BJ693" s="31">
        <f t="shared" si="2065"/>
        <v>9633.7999999999993</v>
      </c>
      <c r="BK693" s="31">
        <f t="shared" si="2231"/>
        <v>0</v>
      </c>
      <c r="BL693" s="31">
        <f t="shared" si="2232"/>
        <v>0</v>
      </c>
      <c r="BM693" s="31">
        <f t="shared" si="2233"/>
        <v>0</v>
      </c>
      <c r="BN693" s="31">
        <f t="shared" si="2066"/>
        <v>9633.7999999999993</v>
      </c>
      <c r="BO693" s="31">
        <f t="shared" si="2067"/>
        <v>9633.7999999999993</v>
      </c>
      <c r="BP693" s="31">
        <f t="shared" si="2068"/>
        <v>9633.7999999999993</v>
      </c>
      <c r="BQ693" s="31">
        <f t="shared" si="2234"/>
        <v>0</v>
      </c>
      <c r="BR693" s="31">
        <f t="shared" si="2235"/>
        <v>0</v>
      </c>
      <c r="BS693" s="31">
        <f t="shared" si="2069"/>
        <v>9633.7999999999993</v>
      </c>
      <c r="BT693" s="31">
        <f t="shared" si="2070"/>
        <v>9633.7999999999993</v>
      </c>
      <c r="BU693" s="31">
        <f t="shared" si="2071"/>
        <v>9633.7999999999993</v>
      </c>
      <c r="BV693" s="31">
        <f t="shared" si="2236"/>
        <v>0</v>
      </c>
      <c r="BW693" s="31">
        <f t="shared" si="2237"/>
        <v>0</v>
      </c>
      <c r="BX693" s="31">
        <f t="shared" si="2072"/>
        <v>9633.7999999999993</v>
      </c>
      <c r="BY693" s="31">
        <f t="shared" si="2073"/>
        <v>9633.7999999999993</v>
      </c>
      <c r="BZ693" s="31">
        <f t="shared" si="2074"/>
        <v>9633.7999999999993</v>
      </c>
      <c r="CA693" s="31">
        <f t="shared" si="2238"/>
        <v>-2993.9459999999999</v>
      </c>
      <c r="CB693" s="31">
        <f t="shared" si="2239"/>
        <v>0</v>
      </c>
      <c r="CC693" s="31">
        <f t="shared" si="2240"/>
        <v>0</v>
      </c>
      <c r="CD693" s="31">
        <f t="shared" si="2198"/>
        <v>6639.8539999999994</v>
      </c>
      <c r="CE693" s="31">
        <f t="shared" si="2199"/>
        <v>9633.7999999999993</v>
      </c>
      <c r="CF693" s="31">
        <f t="shared" si="2200"/>
        <v>9633.7999999999993</v>
      </c>
      <c r="CG693" s="31">
        <f t="shared" si="2241"/>
        <v>0</v>
      </c>
      <c r="CH693" s="24"/>
      <c r="CI693" s="40"/>
      <c r="CN693" s="1" t="s">
        <v>30</v>
      </c>
    </row>
    <row r="694" ht="15">
      <c r="A694" s="16" t="s">
        <v>423</v>
      </c>
      <c r="B694" s="17">
        <v>810</v>
      </c>
      <c r="C694" s="16" t="s">
        <v>47</v>
      </c>
      <c r="D694" s="16" t="s">
        <v>105</v>
      </c>
      <c r="E694" s="39" t="s">
        <v>106</v>
      </c>
      <c r="F694" s="31">
        <v>9633.7999999999993</v>
      </c>
      <c r="G694" s="31">
        <v>9633.7999999999993</v>
      </c>
      <c r="H694" s="31">
        <v>9633.7999999999993</v>
      </c>
      <c r="I694" s="31"/>
      <c r="J694" s="31"/>
      <c r="K694" s="31"/>
      <c r="L694" s="31">
        <f t="shared" si="2039"/>
        <v>9633.7999999999993</v>
      </c>
      <c r="M694" s="31">
        <f t="shared" si="2040"/>
        <v>9633.7999999999993</v>
      </c>
      <c r="N694" s="31">
        <f t="shared" si="2041"/>
        <v>9633.7999999999993</v>
      </c>
      <c r="O694" s="31"/>
      <c r="P694" s="31"/>
      <c r="Q694" s="31"/>
      <c r="R694" s="31">
        <f t="shared" si="2042"/>
        <v>9633.7999999999993</v>
      </c>
      <c r="S694" s="31">
        <f t="shared" si="2043"/>
        <v>9633.7999999999993</v>
      </c>
      <c r="T694" s="31">
        <f t="shared" si="2044"/>
        <v>9633.7999999999993</v>
      </c>
      <c r="U694" s="31"/>
      <c r="V694" s="31"/>
      <c r="W694" s="31"/>
      <c r="X694" s="31">
        <f t="shared" si="2045"/>
        <v>9633.7999999999993</v>
      </c>
      <c r="Y694" s="31">
        <f t="shared" si="2046"/>
        <v>9633.7999999999993</v>
      </c>
      <c r="Z694" s="31">
        <f t="shared" si="2047"/>
        <v>9633.7999999999993</v>
      </c>
      <c r="AA694" s="31"/>
      <c r="AB694" s="31"/>
      <c r="AC694" s="31"/>
      <c r="AD694" s="31">
        <f t="shared" si="2048"/>
        <v>9633.7999999999993</v>
      </c>
      <c r="AE694" s="31">
        <f t="shared" si="2049"/>
        <v>9633.7999999999993</v>
      </c>
      <c r="AF694" s="31">
        <f t="shared" si="2050"/>
        <v>9633.7999999999993</v>
      </c>
      <c r="AG694" s="31"/>
      <c r="AH694" s="31"/>
      <c r="AI694" s="31"/>
      <c r="AJ694" s="31">
        <f t="shared" si="2051"/>
        <v>9633.7999999999993</v>
      </c>
      <c r="AK694" s="31">
        <f t="shared" si="2052"/>
        <v>9633.7999999999993</v>
      </c>
      <c r="AL694" s="31">
        <f t="shared" si="2053"/>
        <v>9633.7999999999993</v>
      </c>
      <c r="AM694" s="31"/>
      <c r="AN694" s="31"/>
      <c r="AO694" s="31"/>
      <c r="AP694" s="31">
        <f t="shared" si="2054"/>
        <v>9633.7999999999993</v>
      </c>
      <c r="AQ694" s="31">
        <f t="shared" si="2055"/>
        <v>9633.7999999999993</v>
      </c>
      <c r="AR694" s="31">
        <f t="shared" si="2056"/>
        <v>9633.7999999999993</v>
      </c>
      <c r="AS694" s="31"/>
      <c r="AT694" s="31"/>
      <c r="AU694" s="31"/>
      <c r="AV694" s="31">
        <f t="shared" si="2057"/>
        <v>9633.7999999999993</v>
      </c>
      <c r="AW694" s="31">
        <f t="shared" si="2058"/>
        <v>9633.7999999999993</v>
      </c>
      <c r="AX694" s="31">
        <f t="shared" si="2059"/>
        <v>9633.7999999999993</v>
      </c>
      <c r="AY694" s="31"/>
      <c r="AZ694" s="31"/>
      <c r="BA694" s="31"/>
      <c r="BB694" s="31">
        <f t="shared" si="2060"/>
        <v>9633.7999999999993</v>
      </c>
      <c r="BC694" s="31">
        <f t="shared" si="2061"/>
        <v>9633.7999999999993</v>
      </c>
      <c r="BD694" s="31">
        <f t="shared" si="2062"/>
        <v>9633.7999999999993</v>
      </c>
      <c r="BE694" s="31"/>
      <c r="BF694" s="31"/>
      <c r="BG694" s="31"/>
      <c r="BH694" s="31">
        <f t="shared" si="2063"/>
        <v>9633.7999999999993</v>
      </c>
      <c r="BI694" s="31">
        <f t="shared" si="2064"/>
        <v>9633.7999999999993</v>
      </c>
      <c r="BJ694" s="31">
        <f t="shared" si="2065"/>
        <v>9633.7999999999993</v>
      </c>
      <c r="BK694" s="31"/>
      <c r="BL694" s="31"/>
      <c r="BM694" s="31"/>
      <c r="BN694" s="31">
        <f t="shared" si="2066"/>
        <v>9633.7999999999993</v>
      </c>
      <c r="BO694" s="31">
        <f t="shared" si="2067"/>
        <v>9633.7999999999993</v>
      </c>
      <c r="BP694" s="31">
        <f t="shared" si="2068"/>
        <v>9633.7999999999993</v>
      </c>
      <c r="BQ694" s="31"/>
      <c r="BR694" s="31"/>
      <c r="BS694" s="31">
        <f t="shared" si="2069"/>
        <v>9633.7999999999993</v>
      </c>
      <c r="BT694" s="31">
        <f t="shared" si="2070"/>
        <v>9633.7999999999993</v>
      </c>
      <c r="BU694" s="31">
        <f t="shared" si="2071"/>
        <v>9633.7999999999993</v>
      </c>
      <c r="BV694" s="31"/>
      <c r="BW694" s="31"/>
      <c r="BX694" s="31">
        <f t="shared" si="2072"/>
        <v>9633.7999999999993</v>
      </c>
      <c r="BY694" s="31">
        <f t="shared" si="2073"/>
        <v>9633.7999999999993</v>
      </c>
      <c r="BZ694" s="31">
        <f t="shared" si="2074"/>
        <v>9633.7999999999993</v>
      </c>
      <c r="CA694" s="31">
        <v>-2993.9459999999999</v>
      </c>
      <c r="CB694" s="31"/>
      <c r="CC694" s="31"/>
      <c r="CD694" s="31">
        <f t="shared" si="2198"/>
        <v>6639.8539999999994</v>
      </c>
      <c r="CE694" s="31">
        <f t="shared" si="2199"/>
        <v>9633.7999999999993</v>
      </c>
      <c r="CF694" s="31">
        <f t="shared" si="2200"/>
        <v>9633.7999999999993</v>
      </c>
      <c r="CG694" s="31"/>
      <c r="CH694" s="24"/>
      <c r="CI694" s="40"/>
    </row>
    <row r="695" ht="52.700000000000003">
      <c r="A695" s="16" t="s">
        <v>425</v>
      </c>
      <c r="B695" s="17"/>
      <c r="C695" s="16"/>
      <c r="D695" s="16"/>
      <c r="E695" s="39" t="s">
        <v>426</v>
      </c>
      <c r="F695" s="31">
        <f t="shared" si="2201"/>
        <v>1400</v>
      </c>
      <c r="G695" s="31">
        <f t="shared" si="2202"/>
        <v>1400</v>
      </c>
      <c r="H695" s="31">
        <f t="shared" si="2203"/>
        <v>1400</v>
      </c>
      <c r="I695" s="31">
        <f t="shared" si="2204"/>
        <v>0</v>
      </c>
      <c r="J695" s="31">
        <f t="shared" si="2205"/>
        <v>0</v>
      </c>
      <c r="K695" s="31">
        <f t="shared" si="2206"/>
        <v>0</v>
      </c>
      <c r="L695" s="31">
        <f t="shared" si="2039"/>
        <v>1400</v>
      </c>
      <c r="M695" s="31">
        <f t="shared" si="2040"/>
        <v>1400</v>
      </c>
      <c r="N695" s="31">
        <f t="shared" si="2041"/>
        <v>1400</v>
      </c>
      <c r="O695" s="31">
        <f t="shared" si="2207"/>
        <v>0</v>
      </c>
      <c r="P695" s="31">
        <f t="shared" si="2208"/>
        <v>0</v>
      </c>
      <c r="Q695" s="31">
        <f t="shared" si="2209"/>
        <v>0</v>
      </c>
      <c r="R695" s="31">
        <f t="shared" si="2042"/>
        <v>1400</v>
      </c>
      <c r="S695" s="31">
        <f t="shared" si="2043"/>
        <v>1400</v>
      </c>
      <c r="T695" s="31">
        <f t="shared" si="2044"/>
        <v>1400</v>
      </c>
      <c r="U695" s="31">
        <f t="shared" si="2210"/>
        <v>0</v>
      </c>
      <c r="V695" s="31">
        <f t="shared" si="2211"/>
        <v>0</v>
      </c>
      <c r="W695" s="31">
        <f t="shared" si="2212"/>
        <v>0</v>
      </c>
      <c r="X695" s="31">
        <f t="shared" si="2045"/>
        <v>1400</v>
      </c>
      <c r="Y695" s="31">
        <f t="shared" si="2046"/>
        <v>1400</v>
      </c>
      <c r="Z695" s="31">
        <f t="shared" si="2047"/>
        <v>1400</v>
      </c>
      <c r="AA695" s="31">
        <f t="shared" si="2213"/>
        <v>0</v>
      </c>
      <c r="AB695" s="31">
        <f t="shared" si="2214"/>
        <v>0</v>
      </c>
      <c r="AC695" s="31">
        <f t="shared" si="2215"/>
        <v>0</v>
      </c>
      <c r="AD695" s="31">
        <f t="shared" si="2048"/>
        <v>1400</v>
      </c>
      <c r="AE695" s="31">
        <f t="shared" si="2049"/>
        <v>1400</v>
      </c>
      <c r="AF695" s="31">
        <f t="shared" si="2050"/>
        <v>1400</v>
      </c>
      <c r="AG695" s="31">
        <f t="shared" si="2216"/>
        <v>0</v>
      </c>
      <c r="AH695" s="31">
        <f t="shared" si="2217"/>
        <v>0</v>
      </c>
      <c r="AI695" s="31">
        <f t="shared" si="2218"/>
        <v>0</v>
      </c>
      <c r="AJ695" s="31">
        <f t="shared" si="2051"/>
        <v>1400</v>
      </c>
      <c r="AK695" s="31">
        <f t="shared" si="2052"/>
        <v>1400</v>
      </c>
      <c r="AL695" s="31">
        <f t="shared" si="2053"/>
        <v>1400</v>
      </c>
      <c r="AM695" s="31">
        <f t="shared" si="2219"/>
        <v>0</v>
      </c>
      <c r="AN695" s="31">
        <f t="shared" si="2220"/>
        <v>0</v>
      </c>
      <c r="AO695" s="31">
        <f t="shared" si="2221"/>
        <v>0</v>
      </c>
      <c r="AP695" s="31">
        <f t="shared" si="2054"/>
        <v>1400</v>
      </c>
      <c r="AQ695" s="31">
        <f t="shared" si="2055"/>
        <v>1400</v>
      </c>
      <c r="AR695" s="31">
        <f t="shared" si="2056"/>
        <v>1400</v>
      </c>
      <c r="AS695" s="31">
        <f t="shared" si="2222"/>
        <v>0</v>
      </c>
      <c r="AT695" s="31">
        <f t="shared" si="2223"/>
        <v>0</v>
      </c>
      <c r="AU695" s="31">
        <f t="shared" si="2224"/>
        <v>0</v>
      </c>
      <c r="AV695" s="31">
        <f t="shared" si="2057"/>
        <v>1400</v>
      </c>
      <c r="AW695" s="31">
        <f t="shared" si="2058"/>
        <v>1400</v>
      </c>
      <c r="AX695" s="31">
        <f t="shared" si="2059"/>
        <v>1400</v>
      </c>
      <c r="AY695" s="31">
        <f t="shared" si="2225"/>
        <v>0</v>
      </c>
      <c r="AZ695" s="31">
        <f t="shared" si="2226"/>
        <v>0</v>
      </c>
      <c r="BA695" s="31">
        <f t="shared" si="2227"/>
        <v>0</v>
      </c>
      <c r="BB695" s="31">
        <f t="shared" si="2060"/>
        <v>1400</v>
      </c>
      <c r="BC695" s="31">
        <f t="shared" si="2061"/>
        <v>1400</v>
      </c>
      <c r="BD695" s="31">
        <f t="shared" si="2062"/>
        <v>1400</v>
      </c>
      <c r="BE695" s="31">
        <f t="shared" si="2228"/>
        <v>0</v>
      </c>
      <c r="BF695" s="31">
        <f t="shared" si="2229"/>
        <v>0</v>
      </c>
      <c r="BG695" s="31">
        <f t="shared" si="2230"/>
        <v>0</v>
      </c>
      <c r="BH695" s="31">
        <f t="shared" si="2063"/>
        <v>1400</v>
      </c>
      <c r="BI695" s="31">
        <f t="shared" si="2064"/>
        <v>1400</v>
      </c>
      <c r="BJ695" s="31">
        <f t="shared" si="2065"/>
        <v>1400</v>
      </c>
      <c r="BK695" s="31">
        <f t="shared" si="2231"/>
        <v>0</v>
      </c>
      <c r="BL695" s="31">
        <f t="shared" si="2232"/>
        <v>0</v>
      </c>
      <c r="BM695" s="31">
        <f t="shared" si="2233"/>
        <v>0</v>
      </c>
      <c r="BN695" s="31">
        <f t="shared" si="2066"/>
        <v>1400</v>
      </c>
      <c r="BO695" s="31">
        <f t="shared" si="2067"/>
        <v>1400</v>
      </c>
      <c r="BP695" s="31">
        <f t="shared" si="2068"/>
        <v>1400</v>
      </c>
      <c r="BQ695" s="31">
        <f t="shared" si="2234"/>
        <v>0</v>
      </c>
      <c r="BR695" s="31">
        <f t="shared" si="2235"/>
        <v>0</v>
      </c>
      <c r="BS695" s="31">
        <f t="shared" si="2069"/>
        <v>1400</v>
      </c>
      <c r="BT695" s="31">
        <f t="shared" si="2070"/>
        <v>1400</v>
      </c>
      <c r="BU695" s="31">
        <f t="shared" si="2071"/>
        <v>1400</v>
      </c>
      <c r="BV695" s="31">
        <f t="shared" si="2236"/>
        <v>0</v>
      </c>
      <c r="BW695" s="31">
        <f t="shared" si="2237"/>
        <v>0</v>
      </c>
      <c r="BX695" s="31">
        <f t="shared" si="2072"/>
        <v>1400</v>
      </c>
      <c r="BY695" s="31">
        <f t="shared" si="2073"/>
        <v>1400</v>
      </c>
      <c r="BZ695" s="31">
        <f t="shared" si="2074"/>
        <v>1400</v>
      </c>
      <c r="CA695" s="31">
        <f t="shared" si="2238"/>
        <v>0</v>
      </c>
      <c r="CB695" s="31">
        <f t="shared" si="2239"/>
        <v>0</v>
      </c>
      <c r="CC695" s="31">
        <f t="shared" si="2240"/>
        <v>0</v>
      </c>
      <c r="CD695" s="31">
        <f t="shared" si="2198"/>
        <v>1400</v>
      </c>
      <c r="CE695" s="31">
        <f t="shared" si="2199"/>
        <v>1400</v>
      </c>
      <c r="CF695" s="31">
        <f t="shared" si="2200"/>
        <v>1400</v>
      </c>
      <c r="CG695" s="31">
        <f t="shared" si="2241"/>
        <v>0</v>
      </c>
      <c r="CH695" s="24"/>
      <c r="CI695" s="40"/>
      <c r="CL695" s="1" t="s">
        <v>28</v>
      </c>
    </row>
    <row r="696" ht="29.850000000000001">
      <c r="A696" s="16" t="s">
        <v>427</v>
      </c>
      <c r="B696" s="17"/>
      <c r="C696" s="16"/>
      <c r="D696" s="16"/>
      <c r="E696" s="39" t="s">
        <v>428</v>
      </c>
      <c r="F696" s="31">
        <f t="shared" si="2201"/>
        <v>1400</v>
      </c>
      <c r="G696" s="31">
        <f t="shared" si="2202"/>
        <v>1400</v>
      </c>
      <c r="H696" s="31">
        <f t="shared" si="2203"/>
        <v>1400</v>
      </c>
      <c r="I696" s="31">
        <f t="shared" si="2204"/>
        <v>0</v>
      </c>
      <c r="J696" s="31">
        <f t="shared" si="2205"/>
        <v>0</v>
      </c>
      <c r="K696" s="31">
        <f t="shared" si="2206"/>
        <v>0</v>
      </c>
      <c r="L696" s="31">
        <f t="shared" si="2039"/>
        <v>1400</v>
      </c>
      <c r="M696" s="31">
        <f t="shared" si="2040"/>
        <v>1400</v>
      </c>
      <c r="N696" s="31">
        <f t="shared" si="2041"/>
        <v>1400</v>
      </c>
      <c r="O696" s="31">
        <f t="shared" si="2207"/>
        <v>0</v>
      </c>
      <c r="P696" s="31">
        <f t="shared" si="2208"/>
        <v>0</v>
      </c>
      <c r="Q696" s="31">
        <f t="shared" si="2209"/>
        <v>0</v>
      </c>
      <c r="R696" s="31">
        <f t="shared" si="2042"/>
        <v>1400</v>
      </c>
      <c r="S696" s="31">
        <f t="shared" si="2043"/>
        <v>1400</v>
      </c>
      <c r="T696" s="31">
        <f t="shared" si="2044"/>
        <v>1400</v>
      </c>
      <c r="U696" s="31">
        <f t="shared" si="2210"/>
        <v>0</v>
      </c>
      <c r="V696" s="31">
        <f t="shared" si="2211"/>
        <v>0</v>
      </c>
      <c r="W696" s="31">
        <f t="shared" si="2212"/>
        <v>0</v>
      </c>
      <c r="X696" s="31">
        <f t="shared" si="2045"/>
        <v>1400</v>
      </c>
      <c r="Y696" s="31">
        <f t="shared" si="2046"/>
        <v>1400</v>
      </c>
      <c r="Z696" s="31">
        <f t="shared" si="2047"/>
        <v>1400</v>
      </c>
      <c r="AA696" s="31">
        <f t="shared" si="2213"/>
        <v>0</v>
      </c>
      <c r="AB696" s="31">
        <f t="shared" si="2214"/>
        <v>0</v>
      </c>
      <c r="AC696" s="31">
        <f t="shared" si="2215"/>
        <v>0</v>
      </c>
      <c r="AD696" s="31">
        <f t="shared" si="2048"/>
        <v>1400</v>
      </c>
      <c r="AE696" s="31">
        <f t="shared" si="2049"/>
        <v>1400</v>
      </c>
      <c r="AF696" s="31">
        <f t="shared" si="2050"/>
        <v>1400</v>
      </c>
      <c r="AG696" s="31">
        <f t="shared" si="2216"/>
        <v>0</v>
      </c>
      <c r="AH696" s="31">
        <f t="shared" si="2217"/>
        <v>0</v>
      </c>
      <c r="AI696" s="31">
        <f t="shared" si="2218"/>
        <v>0</v>
      </c>
      <c r="AJ696" s="31">
        <f t="shared" si="2051"/>
        <v>1400</v>
      </c>
      <c r="AK696" s="31">
        <f t="shared" si="2052"/>
        <v>1400</v>
      </c>
      <c r="AL696" s="31">
        <f t="shared" si="2053"/>
        <v>1400</v>
      </c>
      <c r="AM696" s="31">
        <f t="shared" si="2219"/>
        <v>0</v>
      </c>
      <c r="AN696" s="31">
        <f t="shared" si="2220"/>
        <v>0</v>
      </c>
      <c r="AO696" s="31">
        <f t="shared" si="2221"/>
        <v>0</v>
      </c>
      <c r="AP696" s="31">
        <f t="shared" si="2054"/>
        <v>1400</v>
      </c>
      <c r="AQ696" s="31">
        <f t="shared" si="2055"/>
        <v>1400</v>
      </c>
      <c r="AR696" s="31">
        <f t="shared" si="2056"/>
        <v>1400</v>
      </c>
      <c r="AS696" s="31">
        <f t="shared" si="2222"/>
        <v>0</v>
      </c>
      <c r="AT696" s="31">
        <f t="shared" si="2223"/>
        <v>0</v>
      </c>
      <c r="AU696" s="31">
        <f t="shared" si="2224"/>
        <v>0</v>
      </c>
      <c r="AV696" s="31">
        <f t="shared" si="2057"/>
        <v>1400</v>
      </c>
      <c r="AW696" s="31">
        <f t="shared" si="2058"/>
        <v>1400</v>
      </c>
      <c r="AX696" s="31">
        <f t="shared" si="2059"/>
        <v>1400</v>
      </c>
      <c r="AY696" s="31">
        <f t="shared" si="2225"/>
        <v>0</v>
      </c>
      <c r="AZ696" s="31">
        <f t="shared" si="2226"/>
        <v>0</v>
      </c>
      <c r="BA696" s="31">
        <f t="shared" si="2227"/>
        <v>0</v>
      </c>
      <c r="BB696" s="31">
        <f t="shared" si="2060"/>
        <v>1400</v>
      </c>
      <c r="BC696" s="31">
        <f t="shared" si="2061"/>
        <v>1400</v>
      </c>
      <c r="BD696" s="31">
        <f t="shared" si="2062"/>
        <v>1400</v>
      </c>
      <c r="BE696" s="31">
        <f t="shared" si="2228"/>
        <v>0</v>
      </c>
      <c r="BF696" s="31">
        <f t="shared" si="2229"/>
        <v>0</v>
      </c>
      <c r="BG696" s="31">
        <f t="shared" si="2230"/>
        <v>0</v>
      </c>
      <c r="BH696" s="31">
        <f t="shared" si="2063"/>
        <v>1400</v>
      </c>
      <c r="BI696" s="31">
        <f t="shared" si="2064"/>
        <v>1400</v>
      </c>
      <c r="BJ696" s="31">
        <f t="shared" si="2065"/>
        <v>1400</v>
      </c>
      <c r="BK696" s="31">
        <f t="shared" si="2231"/>
        <v>0</v>
      </c>
      <c r="BL696" s="31">
        <f t="shared" si="2232"/>
        <v>0</v>
      </c>
      <c r="BM696" s="31">
        <f t="shared" si="2233"/>
        <v>0</v>
      </c>
      <c r="BN696" s="31">
        <f t="shared" si="2066"/>
        <v>1400</v>
      </c>
      <c r="BO696" s="31">
        <f t="shared" si="2067"/>
        <v>1400</v>
      </c>
      <c r="BP696" s="31">
        <f t="shared" si="2068"/>
        <v>1400</v>
      </c>
      <c r="BQ696" s="31">
        <f t="shared" si="2234"/>
        <v>0</v>
      </c>
      <c r="BR696" s="31">
        <f t="shared" si="2235"/>
        <v>0</v>
      </c>
      <c r="BS696" s="31">
        <f t="shared" si="2069"/>
        <v>1400</v>
      </c>
      <c r="BT696" s="31">
        <f t="shared" si="2070"/>
        <v>1400</v>
      </c>
      <c r="BU696" s="31">
        <f t="shared" si="2071"/>
        <v>1400</v>
      </c>
      <c r="BV696" s="31">
        <f t="shared" si="2236"/>
        <v>0</v>
      </c>
      <c r="BW696" s="31">
        <f t="shared" si="2237"/>
        <v>0</v>
      </c>
      <c r="BX696" s="31">
        <f t="shared" si="2072"/>
        <v>1400</v>
      </c>
      <c r="BY696" s="31">
        <f t="shared" si="2073"/>
        <v>1400</v>
      </c>
      <c r="BZ696" s="31">
        <f t="shared" si="2074"/>
        <v>1400</v>
      </c>
      <c r="CA696" s="31">
        <f t="shared" si="2238"/>
        <v>0</v>
      </c>
      <c r="CB696" s="31">
        <f t="shared" si="2239"/>
        <v>0</v>
      </c>
      <c r="CC696" s="31">
        <f t="shared" si="2240"/>
        <v>0</v>
      </c>
      <c r="CD696" s="31">
        <f t="shared" si="2198"/>
        <v>1400</v>
      </c>
      <c r="CE696" s="31">
        <f t="shared" si="2199"/>
        <v>1400</v>
      </c>
      <c r="CF696" s="31">
        <f t="shared" si="2200"/>
        <v>1400</v>
      </c>
      <c r="CG696" s="31">
        <f t="shared" si="2241"/>
        <v>0</v>
      </c>
      <c r="CH696" s="24"/>
      <c r="CI696" s="40"/>
      <c r="CO696" s="1" t="s">
        <v>31</v>
      </c>
    </row>
    <row r="697" ht="29.850000000000001">
      <c r="A697" s="16" t="s">
        <v>427</v>
      </c>
      <c r="B697" s="17">
        <v>200</v>
      </c>
      <c r="C697" s="16"/>
      <c r="D697" s="16"/>
      <c r="E697" s="39" t="s">
        <v>40</v>
      </c>
      <c r="F697" s="31">
        <f t="shared" si="2201"/>
        <v>1400</v>
      </c>
      <c r="G697" s="31">
        <f t="shared" si="2202"/>
        <v>1400</v>
      </c>
      <c r="H697" s="31">
        <f t="shared" si="2203"/>
        <v>1400</v>
      </c>
      <c r="I697" s="31">
        <f t="shared" si="2204"/>
        <v>0</v>
      </c>
      <c r="J697" s="31">
        <f t="shared" si="2205"/>
        <v>0</v>
      </c>
      <c r="K697" s="31">
        <f t="shared" si="2206"/>
        <v>0</v>
      </c>
      <c r="L697" s="31">
        <f t="shared" si="2039"/>
        <v>1400</v>
      </c>
      <c r="M697" s="31">
        <f t="shared" si="2040"/>
        <v>1400</v>
      </c>
      <c r="N697" s="31">
        <f t="shared" si="2041"/>
        <v>1400</v>
      </c>
      <c r="O697" s="31">
        <f t="shared" si="2207"/>
        <v>0</v>
      </c>
      <c r="P697" s="31">
        <f t="shared" si="2208"/>
        <v>0</v>
      </c>
      <c r="Q697" s="31">
        <f t="shared" si="2209"/>
        <v>0</v>
      </c>
      <c r="R697" s="31">
        <f t="shared" si="2042"/>
        <v>1400</v>
      </c>
      <c r="S697" s="31">
        <f t="shared" si="2043"/>
        <v>1400</v>
      </c>
      <c r="T697" s="31">
        <f t="shared" si="2044"/>
        <v>1400</v>
      </c>
      <c r="U697" s="31">
        <f t="shared" si="2210"/>
        <v>0</v>
      </c>
      <c r="V697" s="31">
        <f t="shared" si="2211"/>
        <v>0</v>
      </c>
      <c r="W697" s="31">
        <f t="shared" si="2212"/>
        <v>0</v>
      </c>
      <c r="X697" s="31">
        <f t="shared" si="2045"/>
        <v>1400</v>
      </c>
      <c r="Y697" s="31">
        <f t="shared" si="2046"/>
        <v>1400</v>
      </c>
      <c r="Z697" s="31">
        <f t="shared" si="2047"/>
        <v>1400</v>
      </c>
      <c r="AA697" s="31">
        <f t="shared" si="2213"/>
        <v>0</v>
      </c>
      <c r="AB697" s="31">
        <f t="shared" si="2214"/>
        <v>0</v>
      </c>
      <c r="AC697" s="31">
        <f t="shared" si="2215"/>
        <v>0</v>
      </c>
      <c r="AD697" s="31">
        <f t="shared" si="2048"/>
        <v>1400</v>
      </c>
      <c r="AE697" s="31">
        <f t="shared" si="2049"/>
        <v>1400</v>
      </c>
      <c r="AF697" s="31">
        <f t="shared" si="2050"/>
        <v>1400</v>
      </c>
      <c r="AG697" s="31">
        <f t="shared" si="2216"/>
        <v>0</v>
      </c>
      <c r="AH697" s="31">
        <f t="shared" si="2217"/>
        <v>0</v>
      </c>
      <c r="AI697" s="31">
        <f t="shared" si="2218"/>
        <v>0</v>
      </c>
      <c r="AJ697" s="31">
        <f t="shared" si="2051"/>
        <v>1400</v>
      </c>
      <c r="AK697" s="31">
        <f t="shared" si="2052"/>
        <v>1400</v>
      </c>
      <c r="AL697" s="31">
        <f t="shared" si="2053"/>
        <v>1400</v>
      </c>
      <c r="AM697" s="31">
        <f t="shared" si="2219"/>
        <v>0</v>
      </c>
      <c r="AN697" s="31">
        <f t="shared" si="2220"/>
        <v>0</v>
      </c>
      <c r="AO697" s="31">
        <f t="shared" si="2221"/>
        <v>0</v>
      </c>
      <c r="AP697" s="31">
        <f t="shared" si="2054"/>
        <v>1400</v>
      </c>
      <c r="AQ697" s="31">
        <f t="shared" si="2055"/>
        <v>1400</v>
      </c>
      <c r="AR697" s="31">
        <f t="shared" si="2056"/>
        <v>1400</v>
      </c>
      <c r="AS697" s="31">
        <f t="shared" si="2222"/>
        <v>0</v>
      </c>
      <c r="AT697" s="31">
        <f t="shared" si="2223"/>
        <v>0</v>
      </c>
      <c r="AU697" s="31">
        <f t="shared" si="2224"/>
        <v>0</v>
      </c>
      <c r="AV697" s="31">
        <f t="shared" si="2057"/>
        <v>1400</v>
      </c>
      <c r="AW697" s="31">
        <f t="shared" si="2058"/>
        <v>1400</v>
      </c>
      <c r="AX697" s="31">
        <f t="shared" si="2059"/>
        <v>1400</v>
      </c>
      <c r="AY697" s="31">
        <f t="shared" si="2225"/>
        <v>0</v>
      </c>
      <c r="AZ697" s="31">
        <f t="shared" si="2226"/>
        <v>0</v>
      </c>
      <c r="BA697" s="31">
        <f t="shared" si="2227"/>
        <v>0</v>
      </c>
      <c r="BB697" s="31">
        <f t="shared" si="2060"/>
        <v>1400</v>
      </c>
      <c r="BC697" s="31">
        <f t="shared" si="2061"/>
        <v>1400</v>
      </c>
      <c r="BD697" s="31">
        <f t="shared" si="2062"/>
        <v>1400</v>
      </c>
      <c r="BE697" s="31">
        <f t="shared" si="2228"/>
        <v>0</v>
      </c>
      <c r="BF697" s="31">
        <f t="shared" si="2229"/>
        <v>0</v>
      </c>
      <c r="BG697" s="31">
        <f t="shared" si="2230"/>
        <v>0</v>
      </c>
      <c r="BH697" s="31">
        <f t="shared" si="2063"/>
        <v>1400</v>
      </c>
      <c r="BI697" s="31">
        <f t="shared" si="2064"/>
        <v>1400</v>
      </c>
      <c r="BJ697" s="31">
        <f t="shared" si="2065"/>
        <v>1400</v>
      </c>
      <c r="BK697" s="31">
        <f t="shared" si="2231"/>
        <v>0</v>
      </c>
      <c r="BL697" s="31">
        <f t="shared" si="2232"/>
        <v>0</v>
      </c>
      <c r="BM697" s="31">
        <f t="shared" si="2233"/>
        <v>0</v>
      </c>
      <c r="BN697" s="31">
        <f t="shared" si="2066"/>
        <v>1400</v>
      </c>
      <c r="BO697" s="31">
        <f t="shared" si="2067"/>
        <v>1400</v>
      </c>
      <c r="BP697" s="31">
        <f t="shared" si="2068"/>
        <v>1400</v>
      </c>
      <c r="BQ697" s="31">
        <f t="shared" si="2234"/>
        <v>0</v>
      </c>
      <c r="BR697" s="31">
        <f t="shared" si="2235"/>
        <v>0</v>
      </c>
      <c r="BS697" s="31">
        <f t="shared" si="2069"/>
        <v>1400</v>
      </c>
      <c r="BT697" s="31">
        <f t="shared" si="2070"/>
        <v>1400</v>
      </c>
      <c r="BU697" s="31">
        <f t="shared" si="2071"/>
        <v>1400</v>
      </c>
      <c r="BV697" s="31">
        <f t="shared" si="2236"/>
        <v>0</v>
      </c>
      <c r="BW697" s="31">
        <f t="shared" si="2237"/>
        <v>0</v>
      </c>
      <c r="BX697" s="31">
        <f t="shared" si="2072"/>
        <v>1400</v>
      </c>
      <c r="BY697" s="31">
        <f t="shared" si="2073"/>
        <v>1400</v>
      </c>
      <c r="BZ697" s="31">
        <f t="shared" si="2074"/>
        <v>1400</v>
      </c>
      <c r="CA697" s="31">
        <f t="shared" si="2238"/>
        <v>0</v>
      </c>
      <c r="CB697" s="31">
        <f t="shared" si="2239"/>
        <v>0</v>
      </c>
      <c r="CC697" s="31">
        <f t="shared" si="2240"/>
        <v>0</v>
      </c>
      <c r="CD697" s="31">
        <f t="shared" si="2198"/>
        <v>1400</v>
      </c>
      <c r="CE697" s="31">
        <f t="shared" si="2199"/>
        <v>1400</v>
      </c>
      <c r="CF697" s="31">
        <f t="shared" si="2200"/>
        <v>1400</v>
      </c>
      <c r="CG697" s="31">
        <f t="shared" si="2241"/>
        <v>0</v>
      </c>
      <c r="CH697" s="24"/>
      <c r="CI697" s="40"/>
      <c r="CM697" s="1" t="s">
        <v>29</v>
      </c>
    </row>
    <row r="698" ht="43.75">
      <c r="A698" s="16" t="s">
        <v>427</v>
      </c>
      <c r="B698" s="17">
        <v>240</v>
      </c>
      <c r="C698" s="16"/>
      <c r="D698" s="16"/>
      <c r="E698" s="39" t="s">
        <v>41</v>
      </c>
      <c r="F698" s="31">
        <f t="shared" si="2201"/>
        <v>1400</v>
      </c>
      <c r="G698" s="31">
        <f t="shared" si="2202"/>
        <v>1400</v>
      </c>
      <c r="H698" s="31">
        <f t="shared" si="2203"/>
        <v>1400</v>
      </c>
      <c r="I698" s="31">
        <f t="shared" si="2204"/>
        <v>0</v>
      </c>
      <c r="J698" s="31">
        <f t="shared" si="2205"/>
        <v>0</v>
      </c>
      <c r="K698" s="31">
        <f t="shared" si="2206"/>
        <v>0</v>
      </c>
      <c r="L698" s="31">
        <f t="shared" si="2039"/>
        <v>1400</v>
      </c>
      <c r="M698" s="31">
        <f t="shared" si="2040"/>
        <v>1400</v>
      </c>
      <c r="N698" s="31">
        <f t="shared" si="2041"/>
        <v>1400</v>
      </c>
      <c r="O698" s="31">
        <f t="shared" si="2207"/>
        <v>0</v>
      </c>
      <c r="P698" s="31">
        <f t="shared" si="2208"/>
        <v>0</v>
      </c>
      <c r="Q698" s="31">
        <f t="shared" si="2209"/>
        <v>0</v>
      </c>
      <c r="R698" s="31">
        <f t="shared" si="2042"/>
        <v>1400</v>
      </c>
      <c r="S698" s="31">
        <f t="shared" si="2043"/>
        <v>1400</v>
      </c>
      <c r="T698" s="31">
        <f t="shared" si="2044"/>
        <v>1400</v>
      </c>
      <c r="U698" s="31">
        <f t="shared" si="2210"/>
        <v>0</v>
      </c>
      <c r="V698" s="31">
        <f t="shared" si="2211"/>
        <v>0</v>
      </c>
      <c r="W698" s="31">
        <f t="shared" si="2212"/>
        <v>0</v>
      </c>
      <c r="X698" s="31">
        <f t="shared" si="2045"/>
        <v>1400</v>
      </c>
      <c r="Y698" s="31">
        <f t="shared" si="2046"/>
        <v>1400</v>
      </c>
      <c r="Z698" s="31">
        <f t="shared" si="2047"/>
        <v>1400</v>
      </c>
      <c r="AA698" s="31">
        <f t="shared" si="2213"/>
        <v>0</v>
      </c>
      <c r="AB698" s="31">
        <f t="shared" si="2214"/>
        <v>0</v>
      </c>
      <c r="AC698" s="31">
        <f t="shared" si="2215"/>
        <v>0</v>
      </c>
      <c r="AD698" s="31">
        <f t="shared" si="2048"/>
        <v>1400</v>
      </c>
      <c r="AE698" s="31">
        <f t="shared" si="2049"/>
        <v>1400</v>
      </c>
      <c r="AF698" s="31">
        <f t="shared" si="2050"/>
        <v>1400</v>
      </c>
      <c r="AG698" s="31">
        <f t="shared" si="2216"/>
        <v>0</v>
      </c>
      <c r="AH698" s="31">
        <f t="shared" si="2217"/>
        <v>0</v>
      </c>
      <c r="AI698" s="31">
        <f t="shared" si="2218"/>
        <v>0</v>
      </c>
      <c r="AJ698" s="31">
        <f t="shared" si="2051"/>
        <v>1400</v>
      </c>
      <c r="AK698" s="31">
        <f t="shared" si="2052"/>
        <v>1400</v>
      </c>
      <c r="AL698" s="31">
        <f t="shared" si="2053"/>
        <v>1400</v>
      </c>
      <c r="AM698" s="31">
        <f t="shared" si="2219"/>
        <v>0</v>
      </c>
      <c r="AN698" s="31">
        <f t="shared" si="2220"/>
        <v>0</v>
      </c>
      <c r="AO698" s="31">
        <f t="shared" si="2221"/>
        <v>0</v>
      </c>
      <c r="AP698" s="31">
        <f t="shared" si="2054"/>
        <v>1400</v>
      </c>
      <c r="AQ698" s="31">
        <f t="shared" si="2055"/>
        <v>1400</v>
      </c>
      <c r="AR698" s="31">
        <f t="shared" si="2056"/>
        <v>1400</v>
      </c>
      <c r="AS698" s="31">
        <f t="shared" si="2222"/>
        <v>0</v>
      </c>
      <c r="AT698" s="31">
        <f t="shared" si="2223"/>
        <v>0</v>
      </c>
      <c r="AU698" s="31">
        <f t="shared" si="2224"/>
        <v>0</v>
      </c>
      <c r="AV698" s="31">
        <f t="shared" si="2057"/>
        <v>1400</v>
      </c>
      <c r="AW698" s="31">
        <f t="shared" si="2058"/>
        <v>1400</v>
      </c>
      <c r="AX698" s="31">
        <f t="shared" si="2059"/>
        <v>1400</v>
      </c>
      <c r="AY698" s="31">
        <f t="shared" si="2225"/>
        <v>0</v>
      </c>
      <c r="AZ698" s="31">
        <f t="shared" si="2226"/>
        <v>0</v>
      </c>
      <c r="BA698" s="31">
        <f t="shared" si="2227"/>
        <v>0</v>
      </c>
      <c r="BB698" s="31">
        <f t="shared" si="2060"/>
        <v>1400</v>
      </c>
      <c r="BC698" s="31">
        <f t="shared" si="2061"/>
        <v>1400</v>
      </c>
      <c r="BD698" s="31">
        <f t="shared" si="2062"/>
        <v>1400</v>
      </c>
      <c r="BE698" s="31">
        <f t="shared" si="2228"/>
        <v>0</v>
      </c>
      <c r="BF698" s="31">
        <f t="shared" si="2229"/>
        <v>0</v>
      </c>
      <c r="BG698" s="31">
        <f t="shared" si="2230"/>
        <v>0</v>
      </c>
      <c r="BH698" s="31">
        <f t="shared" si="2063"/>
        <v>1400</v>
      </c>
      <c r="BI698" s="31">
        <f t="shared" si="2064"/>
        <v>1400</v>
      </c>
      <c r="BJ698" s="31">
        <f t="shared" si="2065"/>
        <v>1400</v>
      </c>
      <c r="BK698" s="31">
        <f t="shared" si="2231"/>
        <v>0</v>
      </c>
      <c r="BL698" s="31">
        <f t="shared" si="2232"/>
        <v>0</v>
      </c>
      <c r="BM698" s="31">
        <f t="shared" si="2233"/>
        <v>0</v>
      </c>
      <c r="BN698" s="31">
        <f t="shared" si="2066"/>
        <v>1400</v>
      </c>
      <c r="BO698" s="31">
        <f t="shared" si="2067"/>
        <v>1400</v>
      </c>
      <c r="BP698" s="31">
        <f t="shared" si="2068"/>
        <v>1400</v>
      </c>
      <c r="BQ698" s="31">
        <f t="shared" si="2234"/>
        <v>0</v>
      </c>
      <c r="BR698" s="31">
        <f t="shared" si="2235"/>
        <v>0</v>
      </c>
      <c r="BS698" s="31">
        <f t="shared" si="2069"/>
        <v>1400</v>
      </c>
      <c r="BT698" s="31">
        <f t="shared" si="2070"/>
        <v>1400</v>
      </c>
      <c r="BU698" s="31">
        <f t="shared" si="2071"/>
        <v>1400</v>
      </c>
      <c r="BV698" s="31">
        <f t="shared" si="2236"/>
        <v>0</v>
      </c>
      <c r="BW698" s="31">
        <f t="shared" si="2237"/>
        <v>0</v>
      </c>
      <c r="BX698" s="31">
        <f t="shared" si="2072"/>
        <v>1400</v>
      </c>
      <c r="BY698" s="31">
        <f t="shared" si="2073"/>
        <v>1400</v>
      </c>
      <c r="BZ698" s="31">
        <f t="shared" si="2074"/>
        <v>1400</v>
      </c>
      <c r="CA698" s="31">
        <f t="shared" si="2238"/>
        <v>0</v>
      </c>
      <c r="CB698" s="31">
        <f t="shared" si="2239"/>
        <v>0</v>
      </c>
      <c r="CC698" s="31">
        <f t="shared" si="2240"/>
        <v>0</v>
      </c>
      <c r="CD698" s="31">
        <f t="shared" si="2198"/>
        <v>1400</v>
      </c>
      <c r="CE698" s="31">
        <f t="shared" si="2199"/>
        <v>1400</v>
      </c>
      <c r="CF698" s="31">
        <f t="shared" si="2200"/>
        <v>1400</v>
      </c>
      <c r="CG698" s="31">
        <f t="shared" si="2241"/>
        <v>0</v>
      </c>
      <c r="CH698" s="24"/>
      <c r="CI698" s="40"/>
      <c r="CN698" s="1" t="s">
        <v>30</v>
      </c>
    </row>
    <row r="699" ht="15">
      <c r="A699" s="16" t="s">
        <v>427</v>
      </c>
      <c r="B699" s="17">
        <v>240</v>
      </c>
      <c r="C699" s="16" t="s">
        <v>47</v>
      </c>
      <c r="D699" s="16" t="s">
        <v>47</v>
      </c>
      <c r="E699" s="39" t="s">
        <v>48</v>
      </c>
      <c r="F699" s="31">
        <v>1400</v>
      </c>
      <c r="G699" s="31">
        <v>1400</v>
      </c>
      <c r="H699" s="31">
        <v>1400</v>
      </c>
      <c r="I699" s="31"/>
      <c r="J699" s="31"/>
      <c r="K699" s="31"/>
      <c r="L699" s="31">
        <f t="shared" si="2039"/>
        <v>1400</v>
      </c>
      <c r="M699" s="31">
        <f t="shared" si="2040"/>
        <v>1400</v>
      </c>
      <c r="N699" s="31">
        <f t="shared" si="2041"/>
        <v>1400</v>
      </c>
      <c r="O699" s="31"/>
      <c r="P699" s="31"/>
      <c r="Q699" s="31"/>
      <c r="R699" s="31">
        <f t="shared" si="2042"/>
        <v>1400</v>
      </c>
      <c r="S699" s="31">
        <f t="shared" si="2043"/>
        <v>1400</v>
      </c>
      <c r="T699" s="31">
        <f t="shared" si="2044"/>
        <v>1400</v>
      </c>
      <c r="U699" s="31"/>
      <c r="V699" s="31"/>
      <c r="W699" s="31"/>
      <c r="X699" s="31">
        <f t="shared" si="2045"/>
        <v>1400</v>
      </c>
      <c r="Y699" s="31">
        <f t="shared" si="2046"/>
        <v>1400</v>
      </c>
      <c r="Z699" s="31">
        <f t="shared" si="2047"/>
        <v>1400</v>
      </c>
      <c r="AA699" s="31"/>
      <c r="AB699" s="31"/>
      <c r="AC699" s="31"/>
      <c r="AD699" s="31">
        <f t="shared" si="2048"/>
        <v>1400</v>
      </c>
      <c r="AE699" s="31">
        <f t="shared" si="2049"/>
        <v>1400</v>
      </c>
      <c r="AF699" s="31">
        <f t="shared" si="2050"/>
        <v>1400</v>
      </c>
      <c r="AG699" s="31"/>
      <c r="AH699" s="31"/>
      <c r="AI699" s="31"/>
      <c r="AJ699" s="31">
        <f t="shared" si="2051"/>
        <v>1400</v>
      </c>
      <c r="AK699" s="31">
        <f t="shared" si="2052"/>
        <v>1400</v>
      </c>
      <c r="AL699" s="31">
        <f t="shared" si="2053"/>
        <v>1400</v>
      </c>
      <c r="AM699" s="31"/>
      <c r="AN699" s="31"/>
      <c r="AO699" s="31"/>
      <c r="AP699" s="31">
        <f t="shared" si="2054"/>
        <v>1400</v>
      </c>
      <c r="AQ699" s="31">
        <f t="shared" si="2055"/>
        <v>1400</v>
      </c>
      <c r="AR699" s="31">
        <f t="shared" si="2056"/>
        <v>1400</v>
      </c>
      <c r="AS699" s="31"/>
      <c r="AT699" s="31"/>
      <c r="AU699" s="31"/>
      <c r="AV699" s="31">
        <f t="shared" si="2057"/>
        <v>1400</v>
      </c>
      <c r="AW699" s="31">
        <f t="shared" si="2058"/>
        <v>1400</v>
      </c>
      <c r="AX699" s="31">
        <f t="shared" si="2059"/>
        <v>1400</v>
      </c>
      <c r="AY699" s="31"/>
      <c r="AZ699" s="31"/>
      <c r="BA699" s="31"/>
      <c r="BB699" s="31">
        <f t="shared" si="2060"/>
        <v>1400</v>
      </c>
      <c r="BC699" s="31">
        <f t="shared" si="2061"/>
        <v>1400</v>
      </c>
      <c r="BD699" s="31">
        <f t="shared" si="2062"/>
        <v>1400</v>
      </c>
      <c r="BE699" s="31"/>
      <c r="BF699" s="31"/>
      <c r="BG699" s="31"/>
      <c r="BH699" s="31">
        <f t="shared" si="2063"/>
        <v>1400</v>
      </c>
      <c r="BI699" s="31">
        <f t="shared" si="2064"/>
        <v>1400</v>
      </c>
      <c r="BJ699" s="31">
        <f t="shared" si="2065"/>
        <v>1400</v>
      </c>
      <c r="BK699" s="31"/>
      <c r="BL699" s="31"/>
      <c r="BM699" s="31"/>
      <c r="BN699" s="31">
        <f t="shared" si="2066"/>
        <v>1400</v>
      </c>
      <c r="BO699" s="31">
        <f t="shared" si="2067"/>
        <v>1400</v>
      </c>
      <c r="BP699" s="31">
        <f t="shared" si="2068"/>
        <v>1400</v>
      </c>
      <c r="BQ699" s="31"/>
      <c r="BR699" s="31"/>
      <c r="BS699" s="31">
        <f t="shared" si="2069"/>
        <v>1400</v>
      </c>
      <c r="BT699" s="31">
        <f t="shared" si="2070"/>
        <v>1400</v>
      </c>
      <c r="BU699" s="31">
        <f t="shared" si="2071"/>
        <v>1400</v>
      </c>
      <c r="BV699" s="31"/>
      <c r="BW699" s="31"/>
      <c r="BX699" s="31">
        <f t="shared" si="2072"/>
        <v>1400</v>
      </c>
      <c r="BY699" s="31">
        <f t="shared" si="2073"/>
        <v>1400</v>
      </c>
      <c r="BZ699" s="31">
        <f t="shared" si="2074"/>
        <v>1400</v>
      </c>
      <c r="CA699" s="31"/>
      <c r="CB699" s="31"/>
      <c r="CC699" s="31"/>
      <c r="CD699" s="31">
        <f t="shared" si="2198"/>
        <v>1400</v>
      </c>
      <c r="CE699" s="31">
        <f t="shared" si="2199"/>
        <v>1400</v>
      </c>
      <c r="CF699" s="31">
        <f t="shared" si="2200"/>
        <v>1400</v>
      </c>
      <c r="CG699" s="31"/>
      <c r="CH699" s="24"/>
      <c r="CI699" s="40"/>
    </row>
    <row r="700" s="26" customFormat="1" ht="29.850000000000001">
      <c r="A700" s="27" t="s">
        <v>429</v>
      </c>
      <c r="B700" s="28"/>
      <c r="C700" s="27"/>
      <c r="D700" s="27"/>
      <c r="E700" s="29" t="s">
        <v>430</v>
      </c>
      <c r="F700" s="30">
        <f>F701+F730+F809+F868+F933</f>
        <v>17705832.099999998</v>
      </c>
      <c r="G700" s="30">
        <f>G701+G730+G809+G868+G933</f>
        <v>17920342.300000001</v>
      </c>
      <c r="H700" s="30">
        <f>H701+H730+H809+H868+H933</f>
        <v>17965645.599999998</v>
      </c>
      <c r="I700" s="30">
        <f>I701+I730+I809+I868+I933</f>
        <v>10031.882000000112</v>
      </c>
      <c r="J700" s="30">
        <f>J701+J730+J809+J868+J933</f>
        <v>10031.88199999988</v>
      </c>
      <c r="K700" s="30">
        <f>K701+K730+K809+K868+K933</f>
        <v>10031.882000000112</v>
      </c>
      <c r="L700" s="30">
        <f t="shared" si="2039"/>
        <v>17715863.981999997</v>
      </c>
      <c r="M700" s="30">
        <f t="shared" si="2040"/>
        <v>17930374.182</v>
      </c>
      <c r="N700" s="30">
        <f t="shared" si="2041"/>
        <v>17975677.481999997</v>
      </c>
      <c r="O700" s="30">
        <f>O701+O730+O809+O868+O933</f>
        <v>37367.891000000003</v>
      </c>
      <c r="P700" s="30">
        <f>P701+P730+P809+P868+P933</f>
        <v>0</v>
      </c>
      <c r="Q700" s="30">
        <f>Q701+Q730+Q809+Q868+Q933</f>
        <v>0</v>
      </c>
      <c r="R700" s="30">
        <f t="shared" si="2042"/>
        <v>17753231.872999996</v>
      </c>
      <c r="S700" s="30">
        <f t="shared" si="2043"/>
        <v>17930374.182</v>
      </c>
      <c r="T700" s="30">
        <f t="shared" si="2044"/>
        <v>17975677.481999997</v>
      </c>
      <c r="U700" s="30">
        <f>U701+U730+U809+U868+U933</f>
        <v>0</v>
      </c>
      <c r="V700" s="30">
        <f>V701+V730+V809+V868+V933</f>
        <v>0</v>
      </c>
      <c r="W700" s="30">
        <f>W701+W730+W809+W868+W933</f>
        <v>0</v>
      </c>
      <c r="X700" s="30">
        <f t="shared" si="2045"/>
        <v>17753231.872999996</v>
      </c>
      <c r="Y700" s="30">
        <f t="shared" si="2046"/>
        <v>17930374.182</v>
      </c>
      <c r="Z700" s="30">
        <f t="shared" si="2047"/>
        <v>17975677.481999997</v>
      </c>
      <c r="AA700" s="30">
        <f>AA701+AA730+AA809+AA868+AA933</f>
        <v>0</v>
      </c>
      <c r="AB700" s="30">
        <f>AB701+AB730+AB809+AB868+AB933</f>
        <v>0</v>
      </c>
      <c r="AC700" s="30">
        <f>AC701+AC730+AC809+AC868+AC933</f>
        <v>0</v>
      </c>
      <c r="AD700" s="30">
        <f t="shared" si="2048"/>
        <v>17753231.872999996</v>
      </c>
      <c r="AE700" s="30">
        <f t="shared" si="2049"/>
        <v>17930374.182</v>
      </c>
      <c r="AF700" s="30">
        <f t="shared" si="2050"/>
        <v>17975677.481999997</v>
      </c>
      <c r="AG700" s="30">
        <f>AG701+AG730+AG809+AG868+AG933</f>
        <v>0</v>
      </c>
      <c r="AH700" s="30">
        <f>AH701+AH730+AH809+AH868+AH933</f>
        <v>0</v>
      </c>
      <c r="AI700" s="30">
        <f>AI701+AI730+AI809+AI868+AI933</f>
        <v>0</v>
      </c>
      <c r="AJ700" s="30">
        <f t="shared" si="2051"/>
        <v>17753231.872999996</v>
      </c>
      <c r="AK700" s="30">
        <f t="shared" si="2052"/>
        <v>17930374.182</v>
      </c>
      <c r="AL700" s="30">
        <f t="shared" si="2053"/>
        <v>17975677.481999997</v>
      </c>
      <c r="AM700" s="30">
        <f>AM701+AM730+AM809+AM868+AM933</f>
        <v>28533.197</v>
      </c>
      <c r="AN700" s="30">
        <f>AN701+AN730+AN809+AN868+AN933</f>
        <v>0</v>
      </c>
      <c r="AO700" s="30">
        <f>AO701+AO730+AO809+AO868+AO933</f>
        <v>0</v>
      </c>
      <c r="AP700" s="30">
        <f t="shared" si="2054"/>
        <v>17781765.069999997</v>
      </c>
      <c r="AQ700" s="30">
        <f t="shared" si="2055"/>
        <v>17930374.182</v>
      </c>
      <c r="AR700" s="30">
        <f t="shared" si="2056"/>
        <v>17975677.481999997</v>
      </c>
      <c r="AS700" s="30">
        <f>AS701+AS730+AS809+AS868+AS933</f>
        <v>0</v>
      </c>
      <c r="AT700" s="30">
        <f>AT701+AT730+AT809+AT868+AT933</f>
        <v>0</v>
      </c>
      <c r="AU700" s="30">
        <f>AU701+AU730+AU809+AU868+AU933</f>
        <v>0</v>
      </c>
      <c r="AV700" s="30">
        <f t="shared" si="2057"/>
        <v>17781765.069999997</v>
      </c>
      <c r="AW700" s="30">
        <f t="shared" si="2058"/>
        <v>17930374.182</v>
      </c>
      <c r="AX700" s="30">
        <f t="shared" si="2059"/>
        <v>17975677.481999997</v>
      </c>
      <c r="AY700" s="30">
        <f>AY701+AY730+AY809+AY868+AY933</f>
        <v>19361.808000000001</v>
      </c>
      <c r="AZ700" s="30">
        <f>AZ701+AZ730+AZ809+AZ868+AZ933</f>
        <v>153</v>
      </c>
      <c r="BA700" s="30">
        <f>BA701+BA730+BA809+BA868+BA933</f>
        <v>153</v>
      </c>
      <c r="BB700" s="30">
        <f t="shared" si="2060"/>
        <v>17801126.877999995</v>
      </c>
      <c r="BC700" s="30">
        <f t="shared" si="2061"/>
        <v>17930527.182</v>
      </c>
      <c r="BD700" s="30">
        <f t="shared" si="2062"/>
        <v>17975830.481999997</v>
      </c>
      <c r="BE700" s="30">
        <f>BE701+BE730+BE809+BE868+BE933</f>
        <v>0</v>
      </c>
      <c r="BF700" s="30">
        <f>BF701+BF730+BF809+BF868+BF933</f>
        <v>0</v>
      </c>
      <c r="BG700" s="30">
        <f>BG701+BG730+BG809+BG868+BG933</f>
        <v>0</v>
      </c>
      <c r="BH700" s="30">
        <f t="shared" si="2063"/>
        <v>17801126.877999995</v>
      </c>
      <c r="BI700" s="30">
        <f t="shared" si="2064"/>
        <v>17930527.182</v>
      </c>
      <c r="BJ700" s="30">
        <f t="shared" si="2065"/>
        <v>17975830.481999997</v>
      </c>
      <c r="BK700" s="30">
        <f>BK701+BK730+BK809+BK868+BK933</f>
        <v>70772.967000000004</v>
      </c>
      <c r="BL700" s="30">
        <f>BL701+BL730+BL809+BL868+BL933</f>
        <v>0</v>
      </c>
      <c r="BM700" s="30">
        <f>BM701+BM730+BM809+BM868+BM933</f>
        <v>0</v>
      </c>
      <c r="BN700" s="30">
        <f t="shared" si="2066"/>
        <v>17871899.844999995</v>
      </c>
      <c r="BO700" s="30">
        <f t="shared" si="2067"/>
        <v>17930527.182</v>
      </c>
      <c r="BP700" s="30">
        <f t="shared" si="2068"/>
        <v>17975830.481999997</v>
      </c>
      <c r="BQ700" s="30">
        <f>BQ701+BQ730+BQ809+BQ868+BQ933</f>
        <v>0</v>
      </c>
      <c r="BR700" s="30">
        <f>BR701+BR730+BR809+BR868+BR933</f>
        <v>0</v>
      </c>
      <c r="BS700" s="31">
        <f t="shared" si="2069"/>
        <v>17871899.844999995</v>
      </c>
      <c r="BT700" s="31">
        <f t="shared" si="2070"/>
        <v>17930527.182</v>
      </c>
      <c r="BU700" s="31">
        <f t="shared" si="2071"/>
        <v>17975830.481999997</v>
      </c>
      <c r="BV700" s="30">
        <f>BV701+BV730+BV809+BV868+BV933</f>
        <v>0</v>
      </c>
      <c r="BW700" s="30">
        <f>BW701+BW730+BW809+BW868+BW933</f>
        <v>0</v>
      </c>
      <c r="BX700" s="30">
        <f t="shared" si="2072"/>
        <v>17871899.844999995</v>
      </c>
      <c r="BY700" s="30">
        <f t="shared" si="2073"/>
        <v>17930527.182</v>
      </c>
      <c r="BZ700" s="30">
        <f t="shared" si="2074"/>
        <v>17975830.481999997</v>
      </c>
      <c r="CA700" s="30">
        <f>CA701+CA730+CA809+CA868+CA933</f>
        <v>-21246.959000000003</v>
      </c>
      <c r="CB700" s="30">
        <f>CB701+CB730+CB809+CB868+CB933</f>
        <v>0</v>
      </c>
      <c r="CC700" s="30">
        <f>CC701+CC730+CC809+CC868+CC933</f>
        <v>0</v>
      </c>
      <c r="CD700" s="30">
        <f t="shared" si="2198"/>
        <v>17850652.885999996</v>
      </c>
      <c r="CE700" s="30">
        <f t="shared" si="2199"/>
        <v>17930527.182</v>
      </c>
      <c r="CF700" s="30">
        <f t="shared" si="2200"/>
        <v>17975830.481999997</v>
      </c>
      <c r="CG700" s="30">
        <f>CG701+CG730+CG809+CG868+CG933</f>
        <v>0</v>
      </c>
      <c r="CH700" s="24"/>
      <c r="CI700" s="40"/>
      <c r="CJ700" s="26" t="s">
        <v>26</v>
      </c>
    </row>
    <row r="701" s="33" customFormat="1" ht="29.850000000000001">
      <c r="A701" s="34" t="s">
        <v>431</v>
      </c>
      <c r="B701" s="35"/>
      <c r="C701" s="34"/>
      <c r="D701" s="34"/>
      <c r="E701" s="36" t="s">
        <v>432</v>
      </c>
      <c r="F701" s="37">
        <f>F702+F709</f>
        <v>6949577.9000000004</v>
      </c>
      <c r="G701" s="37">
        <f>G702+G709</f>
        <v>6963311.9000000004</v>
      </c>
      <c r="H701" s="37">
        <f>H702+H709</f>
        <v>6938785.3000000007</v>
      </c>
      <c r="I701" s="37">
        <f>I702+I709</f>
        <v>10695.012000000001</v>
      </c>
      <c r="J701" s="37">
        <f>J702+J709</f>
        <v>10695.012000000001</v>
      </c>
      <c r="K701" s="37">
        <f>K702+K709</f>
        <v>10695.012000000001</v>
      </c>
      <c r="L701" s="37">
        <f t="shared" si="2039"/>
        <v>6960272.9120000005</v>
      </c>
      <c r="M701" s="37">
        <f t="shared" si="2040"/>
        <v>6974006.9120000005</v>
      </c>
      <c r="N701" s="37">
        <f t="shared" si="2041"/>
        <v>6949480.3120000008</v>
      </c>
      <c r="O701" s="37">
        <f>O702+O709</f>
        <v>0</v>
      </c>
      <c r="P701" s="37">
        <f>P702+P709</f>
        <v>0</v>
      </c>
      <c r="Q701" s="37">
        <f>Q702+Q709</f>
        <v>0</v>
      </c>
      <c r="R701" s="37">
        <f t="shared" si="2042"/>
        <v>6960272.9120000005</v>
      </c>
      <c r="S701" s="37">
        <f t="shared" si="2043"/>
        <v>6974006.9120000005</v>
      </c>
      <c r="T701" s="37">
        <f t="shared" si="2044"/>
        <v>6949480.3120000008</v>
      </c>
      <c r="U701" s="37">
        <f>U702+U709</f>
        <v>0</v>
      </c>
      <c r="V701" s="37">
        <f>V702+V709</f>
        <v>0</v>
      </c>
      <c r="W701" s="37">
        <f>W702+W709</f>
        <v>0</v>
      </c>
      <c r="X701" s="37">
        <f t="shared" si="2045"/>
        <v>6960272.9120000005</v>
      </c>
      <c r="Y701" s="37">
        <f t="shared" si="2046"/>
        <v>6974006.9120000005</v>
      </c>
      <c r="Z701" s="37">
        <f t="shared" si="2047"/>
        <v>6949480.3120000008</v>
      </c>
      <c r="AA701" s="37">
        <f>AA702+AA709</f>
        <v>0</v>
      </c>
      <c r="AB701" s="37">
        <f>AB702+AB709</f>
        <v>0</v>
      </c>
      <c r="AC701" s="37">
        <f>AC702+AC709</f>
        <v>0</v>
      </c>
      <c r="AD701" s="37">
        <f t="shared" si="2048"/>
        <v>6960272.9120000005</v>
      </c>
      <c r="AE701" s="37">
        <f t="shared" si="2049"/>
        <v>6974006.9120000005</v>
      </c>
      <c r="AF701" s="37">
        <f t="shared" si="2050"/>
        <v>6949480.3120000008</v>
      </c>
      <c r="AG701" s="37">
        <f>AG702+AG709</f>
        <v>0</v>
      </c>
      <c r="AH701" s="37">
        <f>AH702+AH709</f>
        <v>0</v>
      </c>
      <c r="AI701" s="37">
        <f>AI702+AI709</f>
        <v>0</v>
      </c>
      <c r="AJ701" s="37">
        <f t="shared" si="2051"/>
        <v>6960272.9120000005</v>
      </c>
      <c r="AK701" s="37">
        <f t="shared" si="2052"/>
        <v>6974006.9120000005</v>
      </c>
      <c r="AL701" s="37">
        <f t="shared" si="2053"/>
        <v>6949480.3120000008</v>
      </c>
      <c r="AM701" s="37">
        <f>AM702+AM709</f>
        <v>0</v>
      </c>
      <c r="AN701" s="37">
        <f>AN702+AN709</f>
        <v>0</v>
      </c>
      <c r="AO701" s="37">
        <f>AO702+AO709</f>
        <v>0</v>
      </c>
      <c r="AP701" s="37">
        <f t="shared" si="2054"/>
        <v>6960272.9120000005</v>
      </c>
      <c r="AQ701" s="37">
        <f t="shared" si="2055"/>
        <v>6974006.9120000005</v>
      </c>
      <c r="AR701" s="37">
        <f t="shared" si="2056"/>
        <v>6949480.3120000008</v>
      </c>
      <c r="AS701" s="37">
        <f>AS702+AS709</f>
        <v>0</v>
      </c>
      <c r="AT701" s="37">
        <f>AT702+AT709</f>
        <v>0</v>
      </c>
      <c r="AU701" s="37">
        <f>AU702+AU709</f>
        <v>0</v>
      </c>
      <c r="AV701" s="37">
        <f t="shared" si="2057"/>
        <v>6960272.9120000005</v>
      </c>
      <c r="AW701" s="37">
        <f t="shared" si="2058"/>
        <v>6974006.9120000005</v>
      </c>
      <c r="AX701" s="37">
        <f t="shared" si="2059"/>
        <v>6949480.3120000008</v>
      </c>
      <c r="AY701" s="37">
        <f>AY702+AY709</f>
        <v>-8100.9949999999999</v>
      </c>
      <c r="AZ701" s="37">
        <f>AZ702+AZ709</f>
        <v>0</v>
      </c>
      <c r="BA701" s="37">
        <f>BA702+BA709</f>
        <v>0</v>
      </c>
      <c r="BB701" s="37">
        <f t="shared" si="2060"/>
        <v>6952171.9170000004</v>
      </c>
      <c r="BC701" s="37">
        <f t="shared" si="2061"/>
        <v>6974006.9120000005</v>
      </c>
      <c r="BD701" s="37">
        <f t="shared" si="2062"/>
        <v>6949480.3120000008</v>
      </c>
      <c r="BE701" s="37">
        <f>BE702+BE709</f>
        <v>0</v>
      </c>
      <c r="BF701" s="37">
        <f>BF702+BF709</f>
        <v>0</v>
      </c>
      <c r="BG701" s="37">
        <f>BG702+BG709</f>
        <v>0</v>
      </c>
      <c r="BH701" s="37">
        <f t="shared" si="2063"/>
        <v>6952171.9170000004</v>
      </c>
      <c r="BI701" s="37">
        <f t="shared" si="2064"/>
        <v>6974006.9120000005</v>
      </c>
      <c r="BJ701" s="37">
        <f t="shared" si="2065"/>
        <v>6949480.3120000008</v>
      </c>
      <c r="BK701" s="37">
        <f>BK702+BK709</f>
        <v>-13171.897000000001</v>
      </c>
      <c r="BL701" s="37">
        <f>BL702+BL709</f>
        <v>0</v>
      </c>
      <c r="BM701" s="37">
        <f>BM702+BM709</f>
        <v>0</v>
      </c>
      <c r="BN701" s="37">
        <f t="shared" si="2066"/>
        <v>6939000.0200000005</v>
      </c>
      <c r="BO701" s="37">
        <f t="shared" si="2067"/>
        <v>6974006.9120000005</v>
      </c>
      <c r="BP701" s="37">
        <f t="shared" si="2068"/>
        <v>6949480.3120000008</v>
      </c>
      <c r="BQ701" s="37">
        <f>BQ702+BQ709</f>
        <v>0</v>
      </c>
      <c r="BR701" s="37">
        <f>BR702+BR709</f>
        <v>0</v>
      </c>
      <c r="BS701" s="31">
        <f t="shared" si="2069"/>
        <v>6939000.0200000005</v>
      </c>
      <c r="BT701" s="31">
        <f t="shared" si="2070"/>
        <v>6974006.9120000005</v>
      </c>
      <c r="BU701" s="31">
        <f t="shared" si="2071"/>
        <v>6949480.3120000008</v>
      </c>
      <c r="BV701" s="37">
        <f>BV702+BV709</f>
        <v>0</v>
      </c>
      <c r="BW701" s="37">
        <f>BW702+BW709</f>
        <v>0</v>
      </c>
      <c r="BX701" s="37">
        <f t="shared" si="2072"/>
        <v>6939000.0200000005</v>
      </c>
      <c r="BY701" s="37">
        <f t="shared" si="2073"/>
        <v>6974006.9120000005</v>
      </c>
      <c r="BZ701" s="37">
        <f t="shared" si="2074"/>
        <v>6949480.3120000008</v>
      </c>
      <c r="CA701" s="37">
        <f>CA702+CA709</f>
        <v>-34865.139000000003</v>
      </c>
      <c r="CB701" s="37">
        <f>CB702+CB709</f>
        <v>0</v>
      </c>
      <c r="CC701" s="37">
        <f>CC702+CC709</f>
        <v>0</v>
      </c>
      <c r="CD701" s="37">
        <f t="shared" si="2198"/>
        <v>6904134.8810000001</v>
      </c>
      <c r="CE701" s="37">
        <f t="shared" si="2199"/>
        <v>6974006.9120000005</v>
      </c>
      <c r="CF701" s="37">
        <f t="shared" si="2200"/>
        <v>6949480.3120000008</v>
      </c>
      <c r="CG701" s="37">
        <f>CG702+CG709</f>
        <v>0</v>
      </c>
      <c r="CH701" s="24"/>
      <c r="CI701" s="38"/>
      <c r="CK701" s="33" t="s">
        <v>27</v>
      </c>
    </row>
    <row r="702" ht="57.700000000000003">
      <c r="A702" s="16" t="s">
        <v>433</v>
      </c>
      <c r="B702" s="17"/>
      <c r="C702" s="16"/>
      <c r="D702" s="16"/>
      <c r="E702" s="39" t="s">
        <v>434</v>
      </c>
      <c r="F702" s="31">
        <f t="shared" ref="F702:F703" si="2242">F703</f>
        <v>1380318.5</v>
      </c>
      <c r="G702" s="31">
        <f t="shared" ref="G702:G703" si="2243">G703</f>
        <v>1373807.8999999999</v>
      </c>
      <c r="H702" s="31">
        <f t="shared" ref="H702:H703" si="2244">H703</f>
        <v>1373807.8999999999</v>
      </c>
      <c r="I702" s="31">
        <f t="shared" ref="I702:I703" si="2245">I703</f>
        <v>10695.012000000001</v>
      </c>
      <c r="J702" s="31">
        <f t="shared" ref="J702:J703" si="2246">J703</f>
        <v>10695.012000000001</v>
      </c>
      <c r="K702" s="31">
        <f t="shared" ref="K702:K703" si="2247">K703</f>
        <v>10695.012000000001</v>
      </c>
      <c r="L702" s="31">
        <f t="shared" si="2039"/>
        <v>1391013.5120000001</v>
      </c>
      <c r="M702" s="31">
        <f t="shared" si="2040"/>
        <v>1384502.912</v>
      </c>
      <c r="N702" s="31">
        <f t="shared" si="2041"/>
        <v>1384502.912</v>
      </c>
      <c r="O702" s="31">
        <f t="shared" ref="O702:O703" si="2248">O703</f>
        <v>0</v>
      </c>
      <c r="P702" s="31">
        <f t="shared" ref="P702:P703" si="2249">P703</f>
        <v>0</v>
      </c>
      <c r="Q702" s="31">
        <f t="shared" ref="Q702:Q703" si="2250">Q703</f>
        <v>0</v>
      </c>
      <c r="R702" s="31">
        <f t="shared" si="2042"/>
        <v>1391013.5120000001</v>
      </c>
      <c r="S702" s="31">
        <f t="shared" si="2043"/>
        <v>1384502.912</v>
      </c>
      <c r="T702" s="31">
        <f t="shared" si="2044"/>
        <v>1384502.912</v>
      </c>
      <c r="U702" s="31">
        <f t="shared" ref="U702:U703" si="2251">U703</f>
        <v>0</v>
      </c>
      <c r="V702" s="31">
        <f t="shared" ref="V702:V703" si="2252">V703</f>
        <v>0</v>
      </c>
      <c r="W702" s="31">
        <f t="shared" ref="W702:W703" si="2253">W703</f>
        <v>0</v>
      </c>
      <c r="X702" s="31">
        <f t="shared" si="2045"/>
        <v>1391013.5120000001</v>
      </c>
      <c r="Y702" s="31">
        <f t="shared" si="2046"/>
        <v>1384502.912</v>
      </c>
      <c r="Z702" s="31">
        <f t="shared" si="2047"/>
        <v>1384502.912</v>
      </c>
      <c r="AA702" s="31">
        <f t="shared" ref="AA702:AA703" si="2254">AA703</f>
        <v>0</v>
      </c>
      <c r="AB702" s="31">
        <f t="shared" ref="AB702:AB703" si="2255">AB703</f>
        <v>0</v>
      </c>
      <c r="AC702" s="31">
        <f t="shared" ref="AC702:AC703" si="2256">AC703</f>
        <v>0</v>
      </c>
      <c r="AD702" s="31">
        <f t="shared" si="2048"/>
        <v>1391013.5120000001</v>
      </c>
      <c r="AE702" s="31">
        <f t="shared" si="2049"/>
        <v>1384502.912</v>
      </c>
      <c r="AF702" s="31">
        <f t="shared" si="2050"/>
        <v>1384502.912</v>
      </c>
      <c r="AG702" s="31">
        <f t="shared" ref="AG702:AG703" si="2257">AG703</f>
        <v>0</v>
      </c>
      <c r="AH702" s="31">
        <f t="shared" ref="AH702:AH703" si="2258">AH703</f>
        <v>0</v>
      </c>
      <c r="AI702" s="31">
        <f t="shared" ref="AI702:AI703" si="2259">AI703</f>
        <v>0</v>
      </c>
      <c r="AJ702" s="31">
        <f t="shared" si="2051"/>
        <v>1391013.5120000001</v>
      </c>
      <c r="AK702" s="31">
        <f t="shared" si="2052"/>
        <v>1384502.912</v>
      </c>
      <c r="AL702" s="31">
        <f t="shared" si="2053"/>
        <v>1384502.912</v>
      </c>
      <c r="AM702" s="31">
        <f t="shared" ref="AM702:AM703" si="2260">AM703</f>
        <v>0</v>
      </c>
      <c r="AN702" s="31">
        <f t="shared" ref="AN702:AN703" si="2261">AN703</f>
        <v>0</v>
      </c>
      <c r="AO702" s="31">
        <f t="shared" ref="AO702:AO703" si="2262">AO703</f>
        <v>0</v>
      </c>
      <c r="AP702" s="31">
        <f t="shared" si="2054"/>
        <v>1391013.5120000001</v>
      </c>
      <c r="AQ702" s="31">
        <f t="shared" si="2055"/>
        <v>1384502.912</v>
      </c>
      <c r="AR702" s="31">
        <f t="shared" si="2056"/>
        <v>1384502.912</v>
      </c>
      <c r="AS702" s="31">
        <f t="shared" ref="AS702:AS703" si="2263">AS703</f>
        <v>0</v>
      </c>
      <c r="AT702" s="31">
        <f t="shared" ref="AT702:AT703" si="2264">AT703</f>
        <v>0</v>
      </c>
      <c r="AU702" s="31">
        <f t="shared" ref="AU702:AU703" si="2265">AU703</f>
        <v>0</v>
      </c>
      <c r="AV702" s="31">
        <f t="shared" si="2057"/>
        <v>1391013.5120000001</v>
      </c>
      <c r="AW702" s="31">
        <f t="shared" si="2058"/>
        <v>1384502.912</v>
      </c>
      <c r="AX702" s="31">
        <f t="shared" si="2059"/>
        <v>1384502.912</v>
      </c>
      <c r="AY702" s="31">
        <f t="shared" ref="AY702:AY703" si="2266">AY703</f>
        <v>-8100.9949999999999</v>
      </c>
      <c r="AZ702" s="31">
        <f t="shared" ref="AZ702:AZ703" si="2267">AZ703</f>
        <v>0</v>
      </c>
      <c r="BA702" s="31">
        <f t="shared" ref="BA702:BA703" si="2268">BA703</f>
        <v>0</v>
      </c>
      <c r="BB702" s="31">
        <f t="shared" si="2060"/>
        <v>1382912.517</v>
      </c>
      <c r="BC702" s="31">
        <f t="shared" si="2061"/>
        <v>1384502.912</v>
      </c>
      <c r="BD702" s="31">
        <f t="shared" si="2062"/>
        <v>1384502.912</v>
      </c>
      <c r="BE702" s="31">
        <f t="shared" ref="BE702:BE703" si="2269">BE703</f>
        <v>0</v>
      </c>
      <c r="BF702" s="31">
        <f t="shared" ref="BF702:BF703" si="2270">BF703</f>
        <v>0</v>
      </c>
      <c r="BG702" s="31">
        <f t="shared" ref="BG702:BG703" si="2271">BG703</f>
        <v>0</v>
      </c>
      <c r="BH702" s="31">
        <f t="shared" si="2063"/>
        <v>1382912.517</v>
      </c>
      <c r="BI702" s="31">
        <f t="shared" si="2064"/>
        <v>1384502.912</v>
      </c>
      <c r="BJ702" s="31">
        <f t="shared" si="2065"/>
        <v>1384502.912</v>
      </c>
      <c r="BK702" s="31">
        <f t="shared" ref="BK702:BK703" si="2272">BK703</f>
        <v>-13171.897000000001</v>
      </c>
      <c r="BL702" s="31">
        <f t="shared" ref="BL702:BL703" si="2273">BL703</f>
        <v>0</v>
      </c>
      <c r="BM702" s="31">
        <f t="shared" ref="BM702:BM703" si="2274">BM703</f>
        <v>0</v>
      </c>
      <c r="BN702" s="31">
        <f t="shared" si="2066"/>
        <v>1369740.6199999999</v>
      </c>
      <c r="BO702" s="31">
        <f t="shared" si="2067"/>
        <v>1384502.912</v>
      </c>
      <c r="BP702" s="31">
        <f t="shared" si="2068"/>
        <v>1384502.912</v>
      </c>
      <c r="BQ702" s="31">
        <f t="shared" ref="BQ702:BQ703" si="2275">BQ703</f>
        <v>0</v>
      </c>
      <c r="BR702" s="31">
        <f t="shared" ref="BR702:BR703" si="2276">BR703</f>
        <v>0</v>
      </c>
      <c r="BS702" s="31">
        <f t="shared" si="2069"/>
        <v>1369740.6199999999</v>
      </c>
      <c r="BT702" s="31">
        <f t="shared" si="2070"/>
        <v>1384502.912</v>
      </c>
      <c r="BU702" s="31">
        <f t="shared" si="2071"/>
        <v>1384502.912</v>
      </c>
      <c r="BV702" s="31">
        <f t="shared" ref="BV702:BV703" si="2277">BV703</f>
        <v>0</v>
      </c>
      <c r="BW702" s="31">
        <f t="shared" ref="BW702:BW703" si="2278">BW703</f>
        <v>0</v>
      </c>
      <c r="BX702" s="31">
        <f t="shared" si="2072"/>
        <v>1369740.6199999999</v>
      </c>
      <c r="BY702" s="31">
        <f t="shared" si="2073"/>
        <v>1384502.912</v>
      </c>
      <c r="BZ702" s="31">
        <f t="shared" si="2074"/>
        <v>1384502.912</v>
      </c>
      <c r="CA702" s="31">
        <f t="shared" ref="CA702:CA703" si="2279">CA703</f>
        <v>-34865.139000000003</v>
      </c>
      <c r="CB702" s="31">
        <f t="shared" ref="CB702:CB703" si="2280">CB703</f>
        <v>0</v>
      </c>
      <c r="CC702" s="31">
        <f t="shared" ref="CC702:CC703" si="2281">CC703</f>
        <v>0</v>
      </c>
      <c r="CD702" s="31">
        <f t="shared" si="2198"/>
        <v>1334875.4809999999</v>
      </c>
      <c r="CE702" s="31">
        <f t="shared" si="2199"/>
        <v>1384502.912</v>
      </c>
      <c r="CF702" s="31">
        <f t="shared" si="2200"/>
        <v>1384502.912</v>
      </c>
      <c r="CG702" s="31">
        <f t="shared" ref="CG702:CG703" si="2282">CG703</f>
        <v>0</v>
      </c>
      <c r="CH702" s="24"/>
      <c r="CI702" s="40"/>
      <c r="CL702" s="1" t="s">
        <v>28</v>
      </c>
    </row>
    <row r="703" ht="43.75">
      <c r="A703" s="16" t="s">
        <v>435</v>
      </c>
      <c r="B703" s="17"/>
      <c r="C703" s="16"/>
      <c r="D703" s="16"/>
      <c r="E703" s="39" t="s">
        <v>130</v>
      </c>
      <c r="F703" s="31">
        <f t="shared" si="2242"/>
        <v>1380318.5</v>
      </c>
      <c r="G703" s="31">
        <f t="shared" si="2243"/>
        <v>1373807.8999999999</v>
      </c>
      <c r="H703" s="31">
        <f t="shared" si="2244"/>
        <v>1373807.8999999999</v>
      </c>
      <c r="I703" s="31">
        <f t="shared" si="2245"/>
        <v>10695.012000000001</v>
      </c>
      <c r="J703" s="31">
        <f t="shared" si="2246"/>
        <v>10695.012000000001</v>
      </c>
      <c r="K703" s="31">
        <f t="shared" si="2247"/>
        <v>10695.012000000001</v>
      </c>
      <c r="L703" s="31">
        <f t="shared" si="2039"/>
        <v>1391013.5120000001</v>
      </c>
      <c r="M703" s="31">
        <f t="shared" si="2040"/>
        <v>1384502.912</v>
      </c>
      <c r="N703" s="31">
        <f t="shared" si="2041"/>
        <v>1384502.912</v>
      </c>
      <c r="O703" s="31">
        <f t="shared" si="2248"/>
        <v>0</v>
      </c>
      <c r="P703" s="31">
        <f t="shared" si="2249"/>
        <v>0</v>
      </c>
      <c r="Q703" s="31">
        <f t="shared" si="2250"/>
        <v>0</v>
      </c>
      <c r="R703" s="31">
        <f t="shared" si="2042"/>
        <v>1391013.5120000001</v>
      </c>
      <c r="S703" s="31">
        <f t="shared" si="2043"/>
        <v>1384502.912</v>
      </c>
      <c r="T703" s="31">
        <f t="shared" si="2044"/>
        <v>1384502.912</v>
      </c>
      <c r="U703" s="31">
        <f t="shared" si="2251"/>
        <v>0</v>
      </c>
      <c r="V703" s="31">
        <f t="shared" si="2252"/>
        <v>0</v>
      </c>
      <c r="W703" s="31">
        <f t="shared" si="2253"/>
        <v>0</v>
      </c>
      <c r="X703" s="31">
        <f t="shared" si="2045"/>
        <v>1391013.5120000001</v>
      </c>
      <c r="Y703" s="31">
        <f t="shared" si="2046"/>
        <v>1384502.912</v>
      </c>
      <c r="Z703" s="31">
        <f t="shared" si="2047"/>
        <v>1384502.912</v>
      </c>
      <c r="AA703" s="31">
        <f t="shared" si="2254"/>
        <v>0</v>
      </c>
      <c r="AB703" s="31">
        <f t="shared" si="2255"/>
        <v>0</v>
      </c>
      <c r="AC703" s="31">
        <f t="shared" si="2256"/>
        <v>0</v>
      </c>
      <c r="AD703" s="31">
        <f t="shared" si="2048"/>
        <v>1391013.5120000001</v>
      </c>
      <c r="AE703" s="31">
        <f t="shared" si="2049"/>
        <v>1384502.912</v>
      </c>
      <c r="AF703" s="31">
        <f t="shared" si="2050"/>
        <v>1384502.912</v>
      </c>
      <c r="AG703" s="31">
        <f t="shared" si="2257"/>
        <v>0</v>
      </c>
      <c r="AH703" s="31">
        <f t="shared" si="2258"/>
        <v>0</v>
      </c>
      <c r="AI703" s="31">
        <f t="shared" si="2259"/>
        <v>0</v>
      </c>
      <c r="AJ703" s="31">
        <f t="shared" si="2051"/>
        <v>1391013.5120000001</v>
      </c>
      <c r="AK703" s="31">
        <f t="shared" si="2052"/>
        <v>1384502.912</v>
      </c>
      <c r="AL703" s="31">
        <f t="shared" si="2053"/>
        <v>1384502.912</v>
      </c>
      <c r="AM703" s="31">
        <f t="shared" si="2260"/>
        <v>0</v>
      </c>
      <c r="AN703" s="31">
        <f t="shared" si="2261"/>
        <v>0</v>
      </c>
      <c r="AO703" s="31">
        <f t="shared" si="2262"/>
        <v>0</v>
      </c>
      <c r="AP703" s="31">
        <f t="shared" si="2054"/>
        <v>1391013.5120000001</v>
      </c>
      <c r="AQ703" s="31">
        <f t="shared" si="2055"/>
        <v>1384502.912</v>
      </c>
      <c r="AR703" s="31">
        <f t="shared" si="2056"/>
        <v>1384502.912</v>
      </c>
      <c r="AS703" s="31">
        <f t="shared" si="2263"/>
        <v>0</v>
      </c>
      <c r="AT703" s="31">
        <f t="shared" si="2264"/>
        <v>0</v>
      </c>
      <c r="AU703" s="31">
        <f t="shared" si="2265"/>
        <v>0</v>
      </c>
      <c r="AV703" s="31">
        <f t="shared" si="2057"/>
        <v>1391013.5120000001</v>
      </c>
      <c r="AW703" s="31">
        <f t="shared" si="2058"/>
        <v>1384502.912</v>
      </c>
      <c r="AX703" s="31">
        <f t="shared" si="2059"/>
        <v>1384502.912</v>
      </c>
      <c r="AY703" s="31">
        <f t="shared" si="2266"/>
        <v>-8100.9949999999999</v>
      </c>
      <c r="AZ703" s="31">
        <f t="shared" si="2267"/>
        <v>0</v>
      </c>
      <c r="BA703" s="31">
        <f t="shared" si="2268"/>
        <v>0</v>
      </c>
      <c r="BB703" s="31">
        <f t="shared" si="2060"/>
        <v>1382912.517</v>
      </c>
      <c r="BC703" s="31">
        <f t="shared" si="2061"/>
        <v>1384502.912</v>
      </c>
      <c r="BD703" s="31">
        <f t="shared" si="2062"/>
        <v>1384502.912</v>
      </c>
      <c r="BE703" s="31">
        <f t="shared" si="2269"/>
        <v>0</v>
      </c>
      <c r="BF703" s="31">
        <f t="shared" si="2270"/>
        <v>0</v>
      </c>
      <c r="BG703" s="31">
        <f t="shared" si="2271"/>
        <v>0</v>
      </c>
      <c r="BH703" s="31">
        <f t="shared" si="2063"/>
        <v>1382912.517</v>
      </c>
      <c r="BI703" s="31">
        <f t="shared" si="2064"/>
        <v>1384502.912</v>
      </c>
      <c r="BJ703" s="31">
        <f t="shared" si="2065"/>
        <v>1384502.912</v>
      </c>
      <c r="BK703" s="31">
        <f t="shared" si="2272"/>
        <v>-13171.897000000001</v>
      </c>
      <c r="BL703" s="31">
        <f t="shared" si="2273"/>
        <v>0</v>
      </c>
      <c r="BM703" s="31">
        <f t="shared" si="2274"/>
        <v>0</v>
      </c>
      <c r="BN703" s="31">
        <f t="shared" si="2066"/>
        <v>1369740.6199999999</v>
      </c>
      <c r="BO703" s="31">
        <f t="shared" si="2067"/>
        <v>1384502.912</v>
      </c>
      <c r="BP703" s="31">
        <f t="shared" si="2068"/>
        <v>1384502.912</v>
      </c>
      <c r="BQ703" s="31">
        <f t="shared" si="2275"/>
        <v>0</v>
      </c>
      <c r="BR703" s="31">
        <f t="shared" si="2276"/>
        <v>0</v>
      </c>
      <c r="BS703" s="31">
        <f t="shared" si="2069"/>
        <v>1369740.6199999999</v>
      </c>
      <c r="BT703" s="31">
        <f t="shared" si="2070"/>
        <v>1384502.912</v>
      </c>
      <c r="BU703" s="31">
        <f t="shared" si="2071"/>
        <v>1384502.912</v>
      </c>
      <c r="BV703" s="31">
        <f t="shared" si="2277"/>
        <v>0</v>
      </c>
      <c r="BW703" s="31">
        <f t="shared" si="2278"/>
        <v>0</v>
      </c>
      <c r="BX703" s="31">
        <f t="shared" si="2072"/>
        <v>1369740.6199999999</v>
      </c>
      <c r="BY703" s="31">
        <f t="shared" si="2073"/>
        <v>1384502.912</v>
      </c>
      <c r="BZ703" s="31">
        <f t="shared" si="2074"/>
        <v>1384502.912</v>
      </c>
      <c r="CA703" s="31">
        <f t="shared" si="2279"/>
        <v>-34865.139000000003</v>
      </c>
      <c r="CB703" s="31">
        <f t="shared" si="2280"/>
        <v>0</v>
      </c>
      <c r="CC703" s="31">
        <f t="shared" si="2281"/>
        <v>0</v>
      </c>
      <c r="CD703" s="31">
        <f t="shared" si="2198"/>
        <v>1334875.4809999999</v>
      </c>
      <c r="CE703" s="31">
        <f t="shared" si="2199"/>
        <v>1384502.912</v>
      </c>
      <c r="CF703" s="31">
        <f t="shared" si="2200"/>
        <v>1384502.912</v>
      </c>
      <c r="CG703" s="31">
        <f t="shared" si="2282"/>
        <v>0</v>
      </c>
      <c r="CH703" s="24"/>
      <c r="CI703" s="40"/>
      <c r="CO703" s="1" t="s">
        <v>31</v>
      </c>
    </row>
    <row r="704" ht="43.75">
      <c r="A704" s="16" t="s">
        <v>435</v>
      </c>
      <c r="B704" s="17">
        <v>600</v>
      </c>
      <c r="C704" s="16"/>
      <c r="D704" s="16"/>
      <c r="E704" s="39" t="s">
        <v>45</v>
      </c>
      <c r="F704" s="31">
        <f>F705+F707</f>
        <v>1380318.5</v>
      </c>
      <c r="G704" s="31">
        <f>G705+G707</f>
        <v>1373807.8999999999</v>
      </c>
      <c r="H704" s="31">
        <f>H705+H707</f>
        <v>1373807.8999999999</v>
      </c>
      <c r="I704" s="31">
        <f>I705+I707</f>
        <v>10695.012000000001</v>
      </c>
      <c r="J704" s="31">
        <f>J705+J707</f>
        <v>10695.012000000001</v>
      </c>
      <c r="K704" s="31">
        <f>K705+K707</f>
        <v>10695.012000000001</v>
      </c>
      <c r="L704" s="31">
        <f t="shared" si="2039"/>
        <v>1391013.5120000001</v>
      </c>
      <c r="M704" s="31">
        <f t="shared" si="2040"/>
        <v>1384502.912</v>
      </c>
      <c r="N704" s="31">
        <f t="shared" si="2041"/>
        <v>1384502.912</v>
      </c>
      <c r="O704" s="31">
        <f>O705+O707</f>
        <v>0</v>
      </c>
      <c r="P704" s="31">
        <f>P705+P707</f>
        <v>0</v>
      </c>
      <c r="Q704" s="31">
        <f>Q705+Q707</f>
        <v>0</v>
      </c>
      <c r="R704" s="31">
        <f t="shared" si="2042"/>
        <v>1391013.5120000001</v>
      </c>
      <c r="S704" s="31">
        <f t="shared" si="2043"/>
        <v>1384502.912</v>
      </c>
      <c r="T704" s="31">
        <f t="shared" si="2044"/>
        <v>1384502.912</v>
      </c>
      <c r="U704" s="31">
        <f>U705+U707</f>
        <v>0</v>
      </c>
      <c r="V704" s="31">
        <f>V705+V707</f>
        <v>0</v>
      </c>
      <c r="W704" s="31">
        <f>W705+W707</f>
        <v>0</v>
      </c>
      <c r="X704" s="31">
        <f t="shared" si="2045"/>
        <v>1391013.5120000001</v>
      </c>
      <c r="Y704" s="31">
        <f t="shared" si="2046"/>
        <v>1384502.912</v>
      </c>
      <c r="Z704" s="31">
        <f t="shared" si="2047"/>
        <v>1384502.912</v>
      </c>
      <c r="AA704" s="31">
        <f>AA705+AA707</f>
        <v>0</v>
      </c>
      <c r="AB704" s="31">
        <f>AB705+AB707</f>
        <v>0</v>
      </c>
      <c r="AC704" s="31">
        <f>AC705+AC707</f>
        <v>0</v>
      </c>
      <c r="AD704" s="31">
        <f t="shared" si="2048"/>
        <v>1391013.5120000001</v>
      </c>
      <c r="AE704" s="31">
        <f t="shared" si="2049"/>
        <v>1384502.912</v>
      </c>
      <c r="AF704" s="31">
        <f t="shared" si="2050"/>
        <v>1384502.912</v>
      </c>
      <c r="AG704" s="31">
        <f>AG705+AG707</f>
        <v>0</v>
      </c>
      <c r="AH704" s="31">
        <f>AH705+AH707</f>
        <v>0</v>
      </c>
      <c r="AI704" s="31">
        <f>AI705+AI707</f>
        <v>0</v>
      </c>
      <c r="AJ704" s="31">
        <f t="shared" si="2051"/>
        <v>1391013.5120000001</v>
      </c>
      <c r="AK704" s="31">
        <f t="shared" si="2052"/>
        <v>1384502.912</v>
      </c>
      <c r="AL704" s="31">
        <f t="shared" si="2053"/>
        <v>1384502.912</v>
      </c>
      <c r="AM704" s="31">
        <f>AM705+AM707</f>
        <v>0</v>
      </c>
      <c r="AN704" s="31">
        <f>AN705+AN707</f>
        <v>0</v>
      </c>
      <c r="AO704" s="31">
        <f>AO705+AO707</f>
        <v>0</v>
      </c>
      <c r="AP704" s="31">
        <f t="shared" si="2054"/>
        <v>1391013.5120000001</v>
      </c>
      <c r="AQ704" s="31">
        <f t="shared" si="2055"/>
        <v>1384502.912</v>
      </c>
      <c r="AR704" s="31">
        <f t="shared" si="2056"/>
        <v>1384502.912</v>
      </c>
      <c r="AS704" s="31">
        <f>AS705+AS707</f>
        <v>0</v>
      </c>
      <c r="AT704" s="31">
        <f>AT705+AT707</f>
        <v>0</v>
      </c>
      <c r="AU704" s="31">
        <f>AU705+AU707</f>
        <v>0</v>
      </c>
      <c r="AV704" s="31">
        <f t="shared" si="2057"/>
        <v>1391013.5120000001</v>
      </c>
      <c r="AW704" s="31">
        <f t="shared" si="2058"/>
        <v>1384502.912</v>
      </c>
      <c r="AX704" s="31">
        <f t="shared" si="2059"/>
        <v>1384502.912</v>
      </c>
      <c r="AY704" s="31">
        <f>AY705+AY707</f>
        <v>-8100.9949999999999</v>
      </c>
      <c r="AZ704" s="31">
        <f>AZ705+AZ707</f>
        <v>0</v>
      </c>
      <c r="BA704" s="31">
        <f>BA705+BA707</f>
        <v>0</v>
      </c>
      <c r="BB704" s="31">
        <f t="shared" si="2060"/>
        <v>1382912.517</v>
      </c>
      <c r="BC704" s="31">
        <f t="shared" si="2061"/>
        <v>1384502.912</v>
      </c>
      <c r="BD704" s="31">
        <f t="shared" si="2062"/>
        <v>1384502.912</v>
      </c>
      <c r="BE704" s="31">
        <f>BE705+BE707</f>
        <v>0</v>
      </c>
      <c r="BF704" s="31">
        <f>BF705+BF707</f>
        <v>0</v>
      </c>
      <c r="BG704" s="31">
        <f>BG705+BG707</f>
        <v>0</v>
      </c>
      <c r="BH704" s="31">
        <f t="shared" si="2063"/>
        <v>1382912.517</v>
      </c>
      <c r="BI704" s="31">
        <f t="shared" si="2064"/>
        <v>1384502.912</v>
      </c>
      <c r="BJ704" s="31">
        <f t="shared" si="2065"/>
        <v>1384502.912</v>
      </c>
      <c r="BK704" s="31">
        <f>BK705+BK707</f>
        <v>-13171.897000000001</v>
      </c>
      <c r="BL704" s="31">
        <f>BL705+BL707</f>
        <v>0</v>
      </c>
      <c r="BM704" s="31">
        <f>BM705+BM707</f>
        <v>0</v>
      </c>
      <c r="BN704" s="31">
        <f t="shared" si="2066"/>
        <v>1369740.6199999999</v>
      </c>
      <c r="BO704" s="31">
        <f t="shared" si="2067"/>
        <v>1384502.912</v>
      </c>
      <c r="BP704" s="31">
        <f t="shared" si="2068"/>
        <v>1384502.912</v>
      </c>
      <c r="BQ704" s="31">
        <f>BQ705+BQ707</f>
        <v>0</v>
      </c>
      <c r="BR704" s="31">
        <f>BR705+BR707</f>
        <v>0</v>
      </c>
      <c r="BS704" s="31">
        <f t="shared" si="2069"/>
        <v>1369740.6199999999</v>
      </c>
      <c r="BT704" s="31">
        <f t="shared" si="2070"/>
        <v>1384502.912</v>
      </c>
      <c r="BU704" s="31">
        <f t="shared" si="2071"/>
        <v>1384502.912</v>
      </c>
      <c r="BV704" s="31">
        <f>BV705+BV707</f>
        <v>0</v>
      </c>
      <c r="BW704" s="31">
        <f>BW705+BW707</f>
        <v>0</v>
      </c>
      <c r="BX704" s="31">
        <f t="shared" si="2072"/>
        <v>1369740.6199999999</v>
      </c>
      <c r="BY704" s="31">
        <f t="shared" si="2073"/>
        <v>1384502.912</v>
      </c>
      <c r="BZ704" s="31">
        <f t="shared" si="2074"/>
        <v>1384502.912</v>
      </c>
      <c r="CA704" s="31">
        <f>CA705+CA707</f>
        <v>-34865.139000000003</v>
      </c>
      <c r="CB704" s="31">
        <f>CB705+CB707</f>
        <v>0</v>
      </c>
      <c r="CC704" s="31">
        <f>CC705+CC707</f>
        <v>0</v>
      </c>
      <c r="CD704" s="31">
        <f t="shared" si="2198"/>
        <v>1334875.4809999999</v>
      </c>
      <c r="CE704" s="31">
        <f t="shared" si="2199"/>
        <v>1384502.912</v>
      </c>
      <c r="CF704" s="31">
        <f t="shared" si="2200"/>
        <v>1384502.912</v>
      </c>
      <c r="CG704" s="31">
        <f>CG705+CG707</f>
        <v>0</v>
      </c>
      <c r="CH704" s="24"/>
      <c r="CI704" s="40"/>
      <c r="CM704" s="1" t="s">
        <v>29</v>
      </c>
    </row>
    <row r="705" ht="15">
      <c r="A705" s="16" t="s">
        <v>435</v>
      </c>
      <c r="B705" s="17">
        <v>610</v>
      </c>
      <c r="C705" s="16"/>
      <c r="D705" s="16"/>
      <c r="E705" s="39" t="s">
        <v>104</v>
      </c>
      <c r="F705" s="31">
        <f>F706</f>
        <v>26059.700000000001</v>
      </c>
      <c r="G705" s="31">
        <f>G706</f>
        <v>23983.5</v>
      </c>
      <c r="H705" s="31">
        <f>H706</f>
        <v>23983.5</v>
      </c>
      <c r="I705" s="31">
        <f>I706</f>
        <v>85.977000000000004</v>
      </c>
      <c r="J705" s="31">
        <f>J706</f>
        <v>85.977000000000004</v>
      </c>
      <c r="K705" s="31">
        <f>K706</f>
        <v>85.977000000000004</v>
      </c>
      <c r="L705" s="31">
        <f t="shared" si="2039"/>
        <v>26145.677</v>
      </c>
      <c r="M705" s="31">
        <f t="shared" si="2040"/>
        <v>24069.476999999999</v>
      </c>
      <c r="N705" s="31">
        <f t="shared" si="2041"/>
        <v>24069.476999999999</v>
      </c>
      <c r="O705" s="31">
        <f>O706</f>
        <v>0</v>
      </c>
      <c r="P705" s="31">
        <f>P706</f>
        <v>0</v>
      </c>
      <c r="Q705" s="31">
        <f>Q706</f>
        <v>0</v>
      </c>
      <c r="R705" s="31">
        <f t="shared" si="2042"/>
        <v>26145.677</v>
      </c>
      <c r="S705" s="31">
        <f t="shared" si="2043"/>
        <v>24069.476999999999</v>
      </c>
      <c r="T705" s="31">
        <f t="shared" si="2044"/>
        <v>24069.476999999999</v>
      </c>
      <c r="U705" s="31">
        <f>U706</f>
        <v>0</v>
      </c>
      <c r="V705" s="31">
        <f>V706</f>
        <v>0</v>
      </c>
      <c r="W705" s="31">
        <f>W706</f>
        <v>0</v>
      </c>
      <c r="X705" s="31">
        <f t="shared" si="2045"/>
        <v>26145.677</v>
      </c>
      <c r="Y705" s="31">
        <f t="shared" si="2046"/>
        <v>24069.476999999999</v>
      </c>
      <c r="Z705" s="31">
        <f t="shared" si="2047"/>
        <v>24069.476999999999</v>
      </c>
      <c r="AA705" s="31">
        <f>AA706</f>
        <v>0</v>
      </c>
      <c r="AB705" s="31">
        <f>AB706</f>
        <v>0</v>
      </c>
      <c r="AC705" s="31">
        <f>AC706</f>
        <v>0</v>
      </c>
      <c r="AD705" s="31">
        <f t="shared" si="2048"/>
        <v>26145.677</v>
      </c>
      <c r="AE705" s="31">
        <f t="shared" si="2049"/>
        <v>24069.476999999999</v>
      </c>
      <c r="AF705" s="31">
        <f t="shared" si="2050"/>
        <v>24069.476999999999</v>
      </c>
      <c r="AG705" s="31">
        <f>AG706</f>
        <v>0</v>
      </c>
      <c r="AH705" s="31">
        <f>AH706</f>
        <v>0</v>
      </c>
      <c r="AI705" s="31">
        <f>AI706</f>
        <v>0</v>
      </c>
      <c r="AJ705" s="31">
        <f t="shared" si="2051"/>
        <v>26145.677</v>
      </c>
      <c r="AK705" s="31">
        <f t="shared" si="2052"/>
        <v>24069.476999999999</v>
      </c>
      <c r="AL705" s="31">
        <f t="shared" si="2053"/>
        <v>24069.476999999999</v>
      </c>
      <c r="AM705" s="31">
        <f>AM706</f>
        <v>0</v>
      </c>
      <c r="AN705" s="31">
        <f>AN706</f>
        <v>0</v>
      </c>
      <c r="AO705" s="31">
        <f>AO706</f>
        <v>0</v>
      </c>
      <c r="AP705" s="31">
        <f t="shared" si="2054"/>
        <v>26145.677</v>
      </c>
      <c r="AQ705" s="31">
        <f t="shared" si="2055"/>
        <v>24069.476999999999</v>
      </c>
      <c r="AR705" s="31">
        <f t="shared" si="2056"/>
        <v>24069.476999999999</v>
      </c>
      <c r="AS705" s="31">
        <f>AS706</f>
        <v>0</v>
      </c>
      <c r="AT705" s="31">
        <f>AT706</f>
        <v>0</v>
      </c>
      <c r="AU705" s="31">
        <f>AU706</f>
        <v>0</v>
      </c>
      <c r="AV705" s="31">
        <f t="shared" si="2057"/>
        <v>26145.677</v>
      </c>
      <c r="AW705" s="31">
        <f t="shared" si="2058"/>
        <v>24069.476999999999</v>
      </c>
      <c r="AX705" s="31">
        <f t="shared" si="2059"/>
        <v>24069.476999999999</v>
      </c>
      <c r="AY705" s="31">
        <f>AY706</f>
        <v>0</v>
      </c>
      <c r="AZ705" s="31">
        <f>AZ706</f>
        <v>0</v>
      </c>
      <c r="BA705" s="31">
        <f>BA706</f>
        <v>0</v>
      </c>
      <c r="BB705" s="31">
        <f t="shared" si="2060"/>
        <v>26145.677</v>
      </c>
      <c r="BC705" s="31">
        <f t="shared" si="2061"/>
        <v>24069.476999999999</v>
      </c>
      <c r="BD705" s="31">
        <f t="shared" si="2062"/>
        <v>24069.476999999999</v>
      </c>
      <c r="BE705" s="31">
        <f>BE706</f>
        <v>0</v>
      </c>
      <c r="BF705" s="31">
        <f>BF706</f>
        <v>0</v>
      </c>
      <c r="BG705" s="31">
        <f>BG706</f>
        <v>0</v>
      </c>
      <c r="BH705" s="31">
        <f t="shared" si="2063"/>
        <v>26145.677</v>
      </c>
      <c r="BI705" s="31">
        <f t="shared" si="2064"/>
        <v>24069.476999999999</v>
      </c>
      <c r="BJ705" s="31">
        <f t="shared" si="2065"/>
        <v>24069.476999999999</v>
      </c>
      <c r="BK705" s="31">
        <f>BK706</f>
        <v>0</v>
      </c>
      <c r="BL705" s="31">
        <f>BL706</f>
        <v>0</v>
      </c>
      <c r="BM705" s="31">
        <f>BM706</f>
        <v>0</v>
      </c>
      <c r="BN705" s="31">
        <f t="shared" si="2066"/>
        <v>26145.677</v>
      </c>
      <c r="BO705" s="31">
        <f t="shared" si="2067"/>
        <v>24069.476999999999</v>
      </c>
      <c r="BP705" s="31">
        <f t="shared" si="2068"/>
        <v>24069.476999999999</v>
      </c>
      <c r="BQ705" s="31">
        <f>BQ706</f>
        <v>0</v>
      </c>
      <c r="BR705" s="31">
        <f>BR706</f>
        <v>0</v>
      </c>
      <c r="BS705" s="31">
        <f t="shared" si="2069"/>
        <v>26145.677</v>
      </c>
      <c r="BT705" s="31">
        <f t="shared" si="2070"/>
        <v>24069.476999999999</v>
      </c>
      <c r="BU705" s="31">
        <f t="shared" si="2071"/>
        <v>24069.476999999999</v>
      </c>
      <c r="BV705" s="31">
        <f>BV706</f>
        <v>0</v>
      </c>
      <c r="BW705" s="31">
        <f>BW706</f>
        <v>0</v>
      </c>
      <c r="BX705" s="31">
        <f t="shared" si="2072"/>
        <v>26145.677</v>
      </c>
      <c r="BY705" s="31">
        <f t="shared" si="2073"/>
        <v>24069.476999999999</v>
      </c>
      <c r="BZ705" s="31">
        <f t="shared" si="2074"/>
        <v>24069.476999999999</v>
      </c>
      <c r="CA705" s="31">
        <f>CA706</f>
        <v>0</v>
      </c>
      <c r="CB705" s="31">
        <f>CB706</f>
        <v>0</v>
      </c>
      <c r="CC705" s="31">
        <f>CC706</f>
        <v>0</v>
      </c>
      <c r="CD705" s="31">
        <f t="shared" si="2198"/>
        <v>26145.677</v>
      </c>
      <c r="CE705" s="31">
        <f t="shared" si="2199"/>
        <v>24069.476999999999</v>
      </c>
      <c r="CF705" s="31">
        <f t="shared" si="2200"/>
        <v>24069.476999999999</v>
      </c>
      <c r="CG705" s="31">
        <f>CG706</f>
        <v>0</v>
      </c>
      <c r="CH705" s="24"/>
      <c r="CI705" s="40"/>
      <c r="CN705" s="1" t="s">
        <v>30</v>
      </c>
    </row>
    <row r="706" ht="15">
      <c r="A706" s="16" t="s">
        <v>435</v>
      </c>
      <c r="B706" s="17">
        <v>610</v>
      </c>
      <c r="C706" s="16" t="s">
        <v>47</v>
      </c>
      <c r="D706" s="16" t="s">
        <v>42</v>
      </c>
      <c r="E706" s="39" t="s">
        <v>436</v>
      </c>
      <c r="F706" s="31">
        <v>26059.700000000001</v>
      </c>
      <c r="G706" s="31">
        <v>23983.5</v>
      </c>
      <c r="H706" s="31">
        <v>23983.5</v>
      </c>
      <c r="I706" s="31">
        <v>85.977000000000004</v>
      </c>
      <c r="J706" s="31">
        <v>85.977000000000004</v>
      </c>
      <c r="K706" s="31">
        <v>85.977000000000004</v>
      </c>
      <c r="L706" s="31">
        <f t="shared" si="2039"/>
        <v>26145.677</v>
      </c>
      <c r="M706" s="31">
        <f t="shared" si="2040"/>
        <v>24069.476999999999</v>
      </c>
      <c r="N706" s="31">
        <f t="shared" si="2041"/>
        <v>24069.476999999999</v>
      </c>
      <c r="O706" s="31"/>
      <c r="P706" s="31"/>
      <c r="Q706" s="31"/>
      <c r="R706" s="31">
        <f t="shared" si="2042"/>
        <v>26145.677</v>
      </c>
      <c r="S706" s="31">
        <f t="shared" si="2043"/>
        <v>24069.476999999999</v>
      </c>
      <c r="T706" s="31">
        <f t="shared" si="2044"/>
        <v>24069.476999999999</v>
      </c>
      <c r="U706" s="31"/>
      <c r="V706" s="31"/>
      <c r="W706" s="31"/>
      <c r="X706" s="31">
        <f t="shared" si="2045"/>
        <v>26145.677</v>
      </c>
      <c r="Y706" s="31">
        <f t="shared" si="2046"/>
        <v>24069.476999999999</v>
      </c>
      <c r="Z706" s="31">
        <f t="shared" si="2047"/>
        <v>24069.476999999999</v>
      </c>
      <c r="AA706" s="31"/>
      <c r="AB706" s="31"/>
      <c r="AC706" s="31"/>
      <c r="AD706" s="31">
        <f t="shared" si="2048"/>
        <v>26145.677</v>
      </c>
      <c r="AE706" s="31">
        <f t="shared" si="2049"/>
        <v>24069.476999999999</v>
      </c>
      <c r="AF706" s="31">
        <f t="shared" si="2050"/>
        <v>24069.476999999999</v>
      </c>
      <c r="AG706" s="31"/>
      <c r="AH706" s="31"/>
      <c r="AI706" s="31"/>
      <c r="AJ706" s="31">
        <f t="shared" si="2051"/>
        <v>26145.677</v>
      </c>
      <c r="AK706" s="31">
        <f t="shared" si="2052"/>
        <v>24069.476999999999</v>
      </c>
      <c r="AL706" s="31">
        <f t="shared" si="2053"/>
        <v>24069.476999999999</v>
      </c>
      <c r="AM706" s="31"/>
      <c r="AN706" s="31"/>
      <c r="AO706" s="31"/>
      <c r="AP706" s="31">
        <f t="shared" si="2054"/>
        <v>26145.677</v>
      </c>
      <c r="AQ706" s="31">
        <f t="shared" si="2055"/>
        <v>24069.476999999999</v>
      </c>
      <c r="AR706" s="31">
        <f t="shared" si="2056"/>
        <v>24069.476999999999</v>
      </c>
      <c r="AS706" s="31"/>
      <c r="AT706" s="31"/>
      <c r="AU706" s="31"/>
      <c r="AV706" s="31">
        <f t="shared" si="2057"/>
        <v>26145.677</v>
      </c>
      <c r="AW706" s="31">
        <f t="shared" si="2058"/>
        <v>24069.476999999999</v>
      </c>
      <c r="AX706" s="31">
        <f t="shared" si="2059"/>
        <v>24069.476999999999</v>
      </c>
      <c r="AY706" s="31"/>
      <c r="AZ706" s="31"/>
      <c r="BA706" s="31"/>
      <c r="BB706" s="31">
        <f t="shared" si="2060"/>
        <v>26145.677</v>
      </c>
      <c r="BC706" s="31">
        <f t="shared" si="2061"/>
        <v>24069.476999999999</v>
      </c>
      <c r="BD706" s="31">
        <f t="shared" si="2062"/>
        <v>24069.476999999999</v>
      </c>
      <c r="BE706" s="31"/>
      <c r="BF706" s="31"/>
      <c r="BG706" s="31"/>
      <c r="BH706" s="31">
        <f t="shared" si="2063"/>
        <v>26145.677</v>
      </c>
      <c r="BI706" s="31">
        <f t="shared" si="2064"/>
        <v>24069.476999999999</v>
      </c>
      <c r="BJ706" s="31">
        <f t="shared" si="2065"/>
        <v>24069.476999999999</v>
      </c>
      <c r="BK706" s="31"/>
      <c r="BL706" s="31"/>
      <c r="BM706" s="31"/>
      <c r="BN706" s="31">
        <f t="shared" si="2066"/>
        <v>26145.677</v>
      </c>
      <c r="BO706" s="31">
        <f t="shared" si="2067"/>
        <v>24069.476999999999</v>
      </c>
      <c r="BP706" s="31">
        <f t="shared" si="2068"/>
        <v>24069.476999999999</v>
      </c>
      <c r="BQ706" s="31"/>
      <c r="BR706" s="31"/>
      <c r="BS706" s="31">
        <f t="shared" si="2069"/>
        <v>26145.677</v>
      </c>
      <c r="BT706" s="31">
        <f t="shared" si="2070"/>
        <v>24069.476999999999</v>
      </c>
      <c r="BU706" s="31">
        <f t="shared" si="2071"/>
        <v>24069.476999999999</v>
      </c>
      <c r="BV706" s="31"/>
      <c r="BW706" s="31"/>
      <c r="BX706" s="31">
        <f t="shared" si="2072"/>
        <v>26145.677</v>
      </c>
      <c r="BY706" s="31">
        <f t="shared" si="2073"/>
        <v>24069.476999999999</v>
      </c>
      <c r="BZ706" s="31">
        <f t="shared" si="2074"/>
        <v>24069.476999999999</v>
      </c>
      <c r="CA706" s="31"/>
      <c r="CB706" s="31"/>
      <c r="CC706" s="31"/>
      <c r="CD706" s="31">
        <f t="shared" si="2198"/>
        <v>26145.677</v>
      </c>
      <c r="CE706" s="31">
        <f t="shared" si="2199"/>
        <v>24069.476999999999</v>
      </c>
      <c r="CF706" s="31">
        <f t="shared" si="2200"/>
        <v>24069.476999999999</v>
      </c>
      <c r="CG706" s="31"/>
      <c r="CH706" s="24"/>
      <c r="CI706" s="40" t="s">
        <v>437</v>
      </c>
    </row>
    <row r="707" ht="15">
      <c r="A707" s="16" t="s">
        <v>435</v>
      </c>
      <c r="B707" s="17">
        <v>620</v>
      </c>
      <c r="C707" s="16"/>
      <c r="D707" s="16"/>
      <c r="E707" s="39" t="s">
        <v>46</v>
      </c>
      <c r="F707" s="31">
        <f>F708</f>
        <v>1354258.8</v>
      </c>
      <c r="G707" s="31">
        <f>G708</f>
        <v>1349824.3999999999</v>
      </c>
      <c r="H707" s="31">
        <f>H708</f>
        <v>1349824.3999999999</v>
      </c>
      <c r="I707" s="31">
        <f>I708</f>
        <v>10609.035</v>
      </c>
      <c r="J707" s="31">
        <f>J708</f>
        <v>10609.035</v>
      </c>
      <c r="K707" s="31">
        <f>K708</f>
        <v>10609.035</v>
      </c>
      <c r="L707" s="31">
        <f t="shared" si="2039"/>
        <v>1364867.835</v>
      </c>
      <c r="M707" s="31">
        <f t="shared" si="2040"/>
        <v>1360433.4349999998</v>
      </c>
      <c r="N707" s="31">
        <f t="shared" si="2041"/>
        <v>1360433.4349999998</v>
      </c>
      <c r="O707" s="31">
        <f>O708</f>
        <v>0</v>
      </c>
      <c r="P707" s="31">
        <f>P708</f>
        <v>0</v>
      </c>
      <c r="Q707" s="31">
        <f>Q708</f>
        <v>0</v>
      </c>
      <c r="R707" s="31">
        <f t="shared" si="2042"/>
        <v>1364867.835</v>
      </c>
      <c r="S707" s="31">
        <f t="shared" si="2043"/>
        <v>1360433.4349999998</v>
      </c>
      <c r="T707" s="31">
        <f t="shared" si="2044"/>
        <v>1360433.4349999998</v>
      </c>
      <c r="U707" s="31">
        <f>U708</f>
        <v>0</v>
      </c>
      <c r="V707" s="31">
        <f>V708</f>
        <v>0</v>
      </c>
      <c r="W707" s="31">
        <f>W708</f>
        <v>0</v>
      </c>
      <c r="X707" s="31">
        <f t="shared" si="2045"/>
        <v>1364867.835</v>
      </c>
      <c r="Y707" s="31">
        <f t="shared" si="2046"/>
        <v>1360433.4349999998</v>
      </c>
      <c r="Z707" s="31">
        <f t="shared" si="2047"/>
        <v>1360433.4349999998</v>
      </c>
      <c r="AA707" s="31">
        <f>AA708</f>
        <v>0</v>
      </c>
      <c r="AB707" s="31">
        <f>AB708</f>
        <v>0</v>
      </c>
      <c r="AC707" s="31">
        <f>AC708</f>
        <v>0</v>
      </c>
      <c r="AD707" s="31">
        <f t="shared" si="2048"/>
        <v>1364867.835</v>
      </c>
      <c r="AE707" s="31">
        <f t="shared" si="2049"/>
        <v>1360433.4349999998</v>
      </c>
      <c r="AF707" s="31">
        <f t="shared" si="2050"/>
        <v>1360433.4349999998</v>
      </c>
      <c r="AG707" s="31">
        <f>AG708</f>
        <v>0</v>
      </c>
      <c r="AH707" s="31">
        <f>AH708</f>
        <v>0</v>
      </c>
      <c r="AI707" s="31">
        <f>AI708</f>
        <v>0</v>
      </c>
      <c r="AJ707" s="31">
        <f t="shared" si="2051"/>
        <v>1364867.835</v>
      </c>
      <c r="AK707" s="31">
        <f t="shared" si="2052"/>
        <v>1360433.4349999998</v>
      </c>
      <c r="AL707" s="31">
        <f t="shared" si="2053"/>
        <v>1360433.4349999998</v>
      </c>
      <c r="AM707" s="31">
        <f>AM708</f>
        <v>0</v>
      </c>
      <c r="AN707" s="31">
        <f>AN708</f>
        <v>0</v>
      </c>
      <c r="AO707" s="31">
        <f>AO708</f>
        <v>0</v>
      </c>
      <c r="AP707" s="31">
        <f t="shared" si="2054"/>
        <v>1364867.835</v>
      </c>
      <c r="AQ707" s="31">
        <f t="shared" si="2055"/>
        <v>1360433.4349999998</v>
      </c>
      <c r="AR707" s="31">
        <f t="shared" si="2056"/>
        <v>1360433.4349999998</v>
      </c>
      <c r="AS707" s="31">
        <f>AS708</f>
        <v>0</v>
      </c>
      <c r="AT707" s="31">
        <f>AT708</f>
        <v>0</v>
      </c>
      <c r="AU707" s="31">
        <f>AU708</f>
        <v>0</v>
      </c>
      <c r="AV707" s="31">
        <f t="shared" si="2057"/>
        <v>1364867.835</v>
      </c>
      <c r="AW707" s="31">
        <f t="shared" si="2058"/>
        <v>1360433.4349999998</v>
      </c>
      <c r="AX707" s="31">
        <f t="shared" si="2059"/>
        <v>1360433.4349999998</v>
      </c>
      <c r="AY707" s="31">
        <f>AY708</f>
        <v>-8100.9949999999999</v>
      </c>
      <c r="AZ707" s="31">
        <f>AZ708</f>
        <v>0</v>
      </c>
      <c r="BA707" s="31">
        <f>BA708</f>
        <v>0</v>
      </c>
      <c r="BB707" s="31">
        <f t="shared" si="2060"/>
        <v>1356766.8399999999</v>
      </c>
      <c r="BC707" s="31">
        <f t="shared" si="2061"/>
        <v>1360433.4349999998</v>
      </c>
      <c r="BD707" s="31">
        <f t="shared" si="2062"/>
        <v>1360433.4349999998</v>
      </c>
      <c r="BE707" s="31">
        <f>BE708</f>
        <v>0</v>
      </c>
      <c r="BF707" s="31">
        <f>BF708</f>
        <v>0</v>
      </c>
      <c r="BG707" s="31">
        <f>BG708</f>
        <v>0</v>
      </c>
      <c r="BH707" s="31">
        <f t="shared" si="2063"/>
        <v>1356766.8399999999</v>
      </c>
      <c r="BI707" s="31">
        <f t="shared" si="2064"/>
        <v>1360433.4349999998</v>
      </c>
      <c r="BJ707" s="31">
        <f t="shared" si="2065"/>
        <v>1360433.4349999998</v>
      </c>
      <c r="BK707" s="31">
        <f>BK708</f>
        <v>-13171.897000000001</v>
      </c>
      <c r="BL707" s="31">
        <f>BL708</f>
        <v>0</v>
      </c>
      <c r="BM707" s="31">
        <f>BM708</f>
        <v>0</v>
      </c>
      <c r="BN707" s="31">
        <f t="shared" si="2066"/>
        <v>1343594.9429999997</v>
      </c>
      <c r="BO707" s="31">
        <f t="shared" si="2067"/>
        <v>1360433.4349999998</v>
      </c>
      <c r="BP707" s="31">
        <f t="shared" si="2068"/>
        <v>1360433.4349999998</v>
      </c>
      <c r="BQ707" s="31">
        <f>BQ708</f>
        <v>0</v>
      </c>
      <c r="BR707" s="31">
        <f>BR708</f>
        <v>0</v>
      </c>
      <c r="BS707" s="31">
        <f t="shared" si="2069"/>
        <v>1343594.9429999997</v>
      </c>
      <c r="BT707" s="31">
        <f t="shared" si="2070"/>
        <v>1360433.4349999998</v>
      </c>
      <c r="BU707" s="31">
        <f t="shared" si="2071"/>
        <v>1360433.4349999998</v>
      </c>
      <c r="BV707" s="31">
        <f>BV708</f>
        <v>0</v>
      </c>
      <c r="BW707" s="31">
        <f>BW708</f>
        <v>0</v>
      </c>
      <c r="BX707" s="31">
        <f t="shared" si="2072"/>
        <v>1343594.9429999997</v>
      </c>
      <c r="BY707" s="31">
        <f t="shared" si="2073"/>
        <v>1360433.4349999998</v>
      </c>
      <c r="BZ707" s="31">
        <f t="shared" si="2074"/>
        <v>1360433.4349999998</v>
      </c>
      <c r="CA707" s="31">
        <f>CA708</f>
        <v>-34865.139000000003</v>
      </c>
      <c r="CB707" s="31">
        <f>CB708</f>
        <v>0</v>
      </c>
      <c r="CC707" s="31">
        <f>CC708</f>
        <v>0</v>
      </c>
      <c r="CD707" s="31">
        <f t="shared" si="2198"/>
        <v>1308729.8039999998</v>
      </c>
      <c r="CE707" s="31">
        <f t="shared" si="2199"/>
        <v>1360433.4349999998</v>
      </c>
      <c r="CF707" s="31">
        <f t="shared" si="2200"/>
        <v>1360433.4349999998</v>
      </c>
      <c r="CG707" s="31">
        <f>CG708</f>
        <v>0</v>
      </c>
      <c r="CH707" s="24"/>
      <c r="CI707" s="40"/>
      <c r="CN707" s="1" t="s">
        <v>30</v>
      </c>
    </row>
    <row r="708" ht="15">
      <c r="A708" s="16" t="s">
        <v>435</v>
      </c>
      <c r="B708" s="17">
        <v>620</v>
      </c>
      <c r="C708" s="16" t="s">
        <v>47</v>
      </c>
      <c r="D708" s="16" t="s">
        <v>42</v>
      </c>
      <c r="E708" s="39" t="s">
        <v>436</v>
      </c>
      <c r="F708" s="31">
        <v>1354258.8</v>
      </c>
      <c r="G708" s="31">
        <v>1349824.3999999999</v>
      </c>
      <c r="H708" s="31">
        <v>1349824.3999999999</v>
      </c>
      <c r="I708" s="31">
        <v>10609.035</v>
      </c>
      <c r="J708" s="31">
        <v>10609.035</v>
      </c>
      <c r="K708" s="31">
        <v>10609.035</v>
      </c>
      <c r="L708" s="31">
        <f t="shared" si="2039"/>
        <v>1364867.835</v>
      </c>
      <c r="M708" s="31">
        <f t="shared" si="2040"/>
        <v>1360433.4349999998</v>
      </c>
      <c r="N708" s="31">
        <f t="shared" si="2041"/>
        <v>1360433.4349999998</v>
      </c>
      <c r="O708" s="31"/>
      <c r="P708" s="31"/>
      <c r="Q708" s="31"/>
      <c r="R708" s="31">
        <f t="shared" si="2042"/>
        <v>1364867.835</v>
      </c>
      <c r="S708" s="31">
        <f t="shared" si="2043"/>
        <v>1360433.4349999998</v>
      </c>
      <c r="T708" s="31">
        <f t="shared" si="2044"/>
        <v>1360433.4349999998</v>
      </c>
      <c r="U708" s="31"/>
      <c r="V708" s="31"/>
      <c r="W708" s="31"/>
      <c r="X708" s="31">
        <f t="shared" si="2045"/>
        <v>1364867.835</v>
      </c>
      <c r="Y708" s="31">
        <f t="shared" si="2046"/>
        <v>1360433.4349999998</v>
      </c>
      <c r="Z708" s="31">
        <f t="shared" si="2047"/>
        <v>1360433.4349999998</v>
      </c>
      <c r="AA708" s="31"/>
      <c r="AB708" s="31"/>
      <c r="AC708" s="31"/>
      <c r="AD708" s="31">
        <f t="shared" si="2048"/>
        <v>1364867.835</v>
      </c>
      <c r="AE708" s="31">
        <f t="shared" si="2049"/>
        <v>1360433.4349999998</v>
      </c>
      <c r="AF708" s="31">
        <f t="shared" si="2050"/>
        <v>1360433.4349999998</v>
      </c>
      <c r="AG708" s="31"/>
      <c r="AH708" s="31"/>
      <c r="AI708" s="31"/>
      <c r="AJ708" s="31">
        <f t="shared" si="2051"/>
        <v>1364867.835</v>
      </c>
      <c r="AK708" s="31">
        <f t="shared" si="2052"/>
        <v>1360433.4349999998</v>
      </c>
      <c r="AL708" s="31">
        <f t="shared" si="2053"/>
        <v>1360433.4349999998</v>
      </c>
      <c r="AM708" s="31"/>
      <c r="AN708" s="31"/>
      <c r="AO708" s="31"/>
      <c r="AP708" s="31">
        <f t="shared" si="2054"/>
        <v>1364867.835</v>
      </c>
      <c r="AQ708" s="31">
        <f t="shared" si="2055"/>
        <v>1360433.4349999998</v>
      </c>
      <c r="AR708" s="31">
        <f t="shared" si="2056"/>
        <v>1360433.4349999998</v>
      </c>
      <c r="AS708" s="31"/>
      <c r="AT708" s="31"/>
      <c r="AU708" s="31"/>
      <c r="AV708" s="31">
        <f t="shared" si="2057"/>
        <v>1364867.835</v>
      </c>
      <c r="AW708" s="31">
        <f t="shared" si="2058"/>
        <v>1360433.4349999998</v>
      </c>
      <c r="AX708" s="31">
        <f t="shared" si="2059"/>
        <v>1360433.4349999998</v>
      </c>
      <c r="AY708" s="31">
        <v>-8100.9949999999999</v>
      </c>
      <c r="AZ708" s="31"/>
      <c r="BA708" s="31"/>
      <c r="BB708" s="31">
        <f t="shared" si="2060"/>
        <v>1356766.8399999999</v>
      </c>
      <c r="BC708" s="31">
        <f t="shared" si="2061"/>
        <v>1360433.4349999998</v>
      </c>
      <c r="BD708" s="31">
        <f t="shared" si="2062"/>
        <v>1360433.4349999998</v>
      </c>
      <c r="BE708" s="31"/>
      <c r="BF708" s="31"/>
      <c r="BG708" s="31"/>
      <c r="BH708" s="31">
        <f t="shared" si="2063"/>
        <v>1356766.8399999999</v>
      </c>
      <c r="BI708" s="31">
        <f t="shared" si="2064"/>
        <v>1360433.4349999998</v>
      </c>
      <c r="BJ708" s="31">
        <f t="shared" si="2065"/>
        <v>1360433.4349999998</v>
      </c>
      <c r="BK708" s="31">
        <v>-13171.897000000001</v>
      </c>
      <c r="BL708" s="31"/>
      <c r="BM708" s="31"/>
      <c r="BN708" s="31">
        <f t="shared" si="2066"/>
        <v>1343594.9429999997</v>
      </c>
      <c r="BO708" s="31">
        <f t="shared" si="2067"/>
        <v>1360433.4349999998</v>
      </c>
      <c r="BP708" s="31">
        <f t="shared" si="2068"/>
        <v>1360433.4349999998</v>
      </c>
      <c r="BQ708" s="31"/>
      <c r="BR708" s="31"/>
      <c r="BS708" s="31">
        <f t="shared" si="2069"/>
        <v>1343594.9429999997</v>
      </c>
      <c r="BT708" s="31">
        <f t="shared" si="2070"/>
        <v>1360433.4349999998</v>
      </c>
      <c r="BU708" s="31">
        <f t="shared" si="2071"/>
        <v>1360433.4349999998</v>
      </c>
      <c r="BV708" s="31"/>
      <c r="BW708" s="31"/>
      <c r="BX708" s="31">
        <f t="shared" si="2072"/>
        <v>1343594.9429999997</v>
      </c>
      <c r="BY708" s="31">
        <f t="shared" si="2073"/>
        <v>1360433.4349999998</v>
      </c>
      <c r="BZ708" s="31">
        <f t="shared" si="2074"/>
        <v>1360433.4349999998</v>
      </c>
      <c r="CA708" s="31">
        <v>-34865.139000000003</v>
      </c>
      <c r="CB708" s="31"/>
      <c r="CC708" s="31"/>
      <c r="CD708" s="31">
        <f t="shared" si="2198"/>
        <v>1308729.8039999998</v>
      </c>
      <c r="CE708" s="31">
        <f t="shared" si="2199"/>
        <v>1360433.4349999998</v>
      </c>
      <c r="CF708" s="31">
        <f t="shared" si="2200"/>
        <v>1360433.4349999998</v>
      </c>
      <c r="CG708" s="31"/>
      <c r="CH708" s="24"/>
      <c r="CI708" s="40" t="s">
        <v>438</v>
      </c>
    </row>
    <row r="709" ht="43.75">
      <c r="A709" s="16" t="s">
        <v>439</v>
      </c>
      <c r="B709" s="17"/>
      <c r="C709" s="16"/>
      <c r="D709" s="16"/>
      <c r="E709" s="39" t="s">
        <v>440</v>
      </c>
      <c r="F709" s="31">
        <f>F710+F726</f>
        <v>5569259.4000000004</v>
      </c>
      <c r="G709" s="31">
        <f>G710+G726</f>
        <v>5589504</v>
      </c>
      <c r="H709" s="31">
        <f>H710+H726</f>
        <v>5564977.4000000004</v>
      </c>
      <c r="I709" s="31">
        <f>I710+I726</f>
        <v>0</v>
      </c>
      <c r="J709" s="31">
        <f>J710+J726</f>
        <v>0</v>
      </c>
      <c r="K709" s="31">
        <f>K710+K726</f>
        <v>0</v>
      </c>
      <c r="L709" s="31">
        <f t="shared" si="2039"/>
        <v>5569259.4000000004</v>
      </c>
      <c r="M709" s="31">
        <f t="shared" si="2040"/>
        <v>5589504</v>
      </c>
      <c r="N709" s="31">
        <f t="shared" si="2041"/>
        <v>5564977.4000000004</v>
      </c>
      <c r="O709" s="31">
        <f>O710+O726</f>
        <v>0</v>
      </c>
      <c r="P709" s="31">
        <f>P710+P726</f>
        <v>0</v>
      </c>
      <c r="Q709" s="31">
        <f>Q710+Q726</f>
        <v>0</v>
      </c>
      <c r="R709" s="31">
        <f t="shared" si="2042"/>
        <v>5569259.4000000004</v>
      </c>
      <c r="S709" s="31">
        <f t="shared" si="2043"/>
        <v>5589504</v>
      </c>
      <c r="T709" s="31">
        <f t="shared" si="2044"/>
        <v>5564977.4000000004</v>
      </c>
      <c r="U709" s="31">
        <f>U710+U726</f>
        <v>0</v>
      </c>
      <c r="V709" s="31">
        <f>V710+V726</f>
        <v>0</v>
      </c>
      <c r="W709" s="31">
        <f>W710+W726</f>
        <v>0</v>
      </c>
      <c r="X709" s="31">
        <f t="shared" si="2045"/>
        <v>5569259.4000000004</v>
      </c>
      <c r="Y709" s="31">
        <f t="shared" si="2046"/>
        <v>5589504</v>
      </c>
      <c r="Z709" s="31">
        <f t="shared" si="2047"/>
        <v>5564977.4000000004</v>
      </c>
      <c r="AA709" s="31">
        <f>AA710+AA726</f>
        <v>0</v>
      </c>
      <c r="AB709" s="31">
        <f>AB710+AB726</f>
        <v>0</v>
      </c>
      <c r="AC709" s="31">
        <f>AC710+AC726</f>
        <v>0</v>
      </c>
      <c r="AD709" s="31">
        <f t="shared" si="2048"/>
        <v>5569259.4000000004</v>
      </c>
      <c r="AE709" s="31">
        <f t="shared" si="2049"/>
        <v>5589504</v>
      </c>
      <c r="AF709" s="31">
        <f t="shared" si="2050"/>
        <v>5564977.4000000004</v>
      </c>
      <c r="AG709" s="31">
        <f>AG710+AG726</f>
        <v>0</v>
      </c>
      <c r="AH709" s="31">
        <f>AH710+AH726</f>
        <v>0</v>
      </c>
      <c r="AI709" s="31">
        <f>AI710+AI726</f>
        <v>0</v>
      </c>
      <c r="AJ709" s="31">
        <f t="shared" si="2051"/>
        <v>5569259.4000000004</v>
      </c>
      <c r="AK709" s="31">
        <f t="shared" si="2052"/>
        <v>5589504</v>
      </c>
      <c r="AL709" s="31">
        <f t="shared" si="2053"/>
        <v>5564977.4000000004</v>
      </c>
      <c r="AM709" s="31">
        <f>AM710+AM726</f>
        <v>0</v>
      </c>
      <c r="AN709" s="31">
        <f>AN710+AN726</f>
        <v>0</v>
      </c>
      <c r="AO709" s="31">
        <f>AO710+AO726</f>
        <v>0</v>
      </c>
      <c r="AP709" s="31">
        <f t="shared" si="2054"/>
        <v>5569259.4000000004</v>
      </c>
      <c r="AQ709" s="31">
        <f t="shared" si="2055"/>
        <v>5589504</v>
      </c>
      <c r="AR709" s="31">
        <f t="shared" si="2056"/>
        <v>5564977.4000000004</v>
      </c>
      <c r="AS709" s="31">
        <f>AS710+AS726</f>
        <v>0</v>
      </c>
      <c r="AT709" s="31">
        <f>AT710+AT726</f>
        <v>0</v>
      </c>
      <c r="AU709" s="31">
        <f>AU710+AU726</f>
        <v>0</v>
      </c>
      <c r="AV709" s="31">
        <f t="shared" si="2057"/>
        <v>5569259.4000000004</v>
      </c>
      <c r="AW709" s="31">
        <f t="shared" si="2058"/>
        <v>5589504</v>
      </c>
      <c r="AX709" s="31">
        <f t="shared" si="2059"/>
        <v>5564977.4000000004</v>
      </c>
      <c r="AY709" s="31">
        <f>AY710+AY726</f>
        <v>0</v>
      </c>
      <c r="AZ709" s="31">
        <f>AZ710+AZ726</f>
        <v>0</v>
      </c>
      <c r="BA709" s="31">
        <f>BA710+BA726</f>
        <v>0</v>
      </c>
      <c r="BB709" s="31">
        <f t="shared" si="2060"/>
        <v>5569259.4000000004</v>
      </c>
      <c r="BC709" s="31">
        <f t="shared" si="2061"/>
        <v>5589504</v>
      </c>
      <c r="BD709" s="31">
        <f t="shared" si="2062"/>
        <v>5564977.4000000004</v>
      </c>
      <c r="BE709" s="31">
        <f>BE710+BE726</f>
        <v>0</v>
      </c>
      <c r="BF709" s="31">
        <f>BF710+BF726</f>
        <v>0</v>
      </c>
      <c r="BG709" s="31">
        <f>BG710+BG726</f>
        <v>0</v>
      </c>
      <c r="BH709" s="31">
        <f t="shared" si="2063"/>
        <v>5569259.4000000004</v>
      </c>
      <c r="BI709" s="31">
        <f t="shared" si="2064"/>
        <v>5589504</v>
      </c>
      <c r="BJ709" s="31">
        <f t="shared" si="2065"/>
        <v>5564977.4000000004</v>
      </c>
      <c r="BK709" s="31">
        <f>BK710+BK726</f>
        <v>0</v>
      </c>
      <c r="BL709" s="31">
        <f>BL710+BL726</f>
        <v>0</v>
      </c>
      <c r="BM709" s="31">
        <f>BM710+BM726</f>
        <v>0</v>
      </c>
      <c r="BN709" s="31">
        <f t="shared" si="2066"/>
        <v>5569259.4000000004</v>
      </c>
      <c r="BO709" s="31">
        <f t="shared" si="2067"/>
        <v>5589504</v>
      </c>
      <c r="BP709" s="31">
        <f t="shared" si="2068"/>
        <v>5564977.4000000004</v>
      </c>
      <c r="BQ709" s="31">
        <f>BQ710+BQ726</f>
        <v>0</v>
      </c>
      <c r="BR709" s="31">
        <f>BR710+BR726</f>
        <v>0</v>
      </c>
      <c r="BS709" s="31">
        <f t="shared" si="2069"/>
        <v>5569259.4000000004</v>
      </c>
      <c r="BT709" s="31">
        <f t="shared" si="2070"/>
        <v>5589504</v>
      </c>
      <c r="BU709" s="31">
        <f t="shared" si="2071"/>
        <v>5564977.4000000004</v>
      </c>
      <c r="BV709" s="31">
        <f>BV710+BV726</f>
        <v>0</v>
      </c>
      <c r="BW709" s="31">
        <f>BW710+BW726</f>
        <v>0</v>
      </c>
      <c r="BX709" s="31">
        <f t="shared" si="2072"/>
        <v>5569259.4000000004</v>
      </c>
      <c r="BY709" s="31">
        <f t="shared" si="2073"/>
        <v>5589504</v>
      </c>
      <c r="BZ709" s="31">
        <f t="shared" si="2074"/>
        <v>5564977.4000000004</v>
      </c>
      <c r="CA709" s="31">
        <f>CA710+CA726</f>
        <v>0</v>
      </c>
      <c r="CB709" s="31">
        <f>CB710+CB726</f>
        <v>0</v>
      </c>
      <c r="CC709" s="31">
        <f>CC710+CC726</f>
        <v>0</v>
      </c>
      <c r="CD709" s="31">
        <f t="shared" si="2198"/>
        <v>5569259.4000000004</v>
      </c>
      <c r="CE709" s="31">
        <f t="shared" si="2199"/>
        <v>5589504</v>
      </c>
      <c r="CF709" s="31">
        <f t="shared" si="2200"/>
        <v>5564977.4000000004</v>
      </c>
      <c r="CG709" s="31">
        <f>CG710+CG726</f>
        <v>0</v>
      </c>
      <c r="CH709" s="24"/>
      <c r="CI709" s="40"/>
      <c r="CL709" s="1" t="s">
        <v>28</v>
      </c>
    </row>
    <row r="710" ht="43.75">
      <c r="A710" s="16" t="s">
        <v>441</v>
      </c>
      <c r="B710" s="17"/>
      <c r="C710" s="16"/>
      <c r="D710" s="16"/>
      <c r="E710" s="39" t="s">
        <v>442</v>
      </c>
      <c r="F710" s="31">
        <f>F711+F714+F717</f>
        <v>5566982.5</v>
      </c>
      <c r="G710" s="31">
        <f>G711+G714+G717</f>
        <v>5587227.0999999996</v>
      </c>
      <c r="H710" s="31">
        <f>H711+H714+H717</f>
        <v>5562700.5</v>
      </c>
      <c r="I710" s="31">
        <f>I711+I714+I717</f>
        <v>0</v>
      </c>
      <c r="J710" s="31">
        <f>J711+J714+J717</f>
        <v>0</v>
      </c>
      <c r="K710" s="31">
        <f>K711+K714+K717</f>
        <v>0</v>
      </c>
      <c r="L710" s="31">
        <f t="shared" si="2039"/>
        <v>5566982.5</v>
      </c>
      <c r="M710" s="31">
        <f t="shared" si="2040"/>
        <v>5587227.0999999996</v>
      </c>
      <c r="N710" s="31">
        <f t="shared" si="2041"/>
        <v>5562700.5</v>
      </c>
      <c r="O710" s="31">
        <f>O711+O714+O717</f>
        <v>0</v>
      </c>
      <c r="P710" s="31">
        <f>P711+P714+P717</f>
        <v>0</v>
      </c>
      <c r="Q710" s="31">
        <f>Q711+Q714+Q717</f>
        <v>0</v>
      </c>
      <c r="R710" s="31">
        <f t="shared" si="2042"/>
        <v>5566982.5</v>
      </c>
      <c r="S710" s="31">
        <f t="shared" si="2043"/>
        <v>5587227.0999999996</v>
      </c>
      <c r="T710" s="31">
        <f t="shared" si="2044"/>
        <v>5562700.5</v>
      </c>
      <c r="U710" s="31">
        <f>U711+U714+U717</f>
        <v>0</v>
      </c>
      <c r="V710" s="31">
        <f>V711+V714+V717</f>
        <v>0</v>
      </c>
      <c r="W710" s="31">
        <f>W711+W714+W717</f>
        <v>0</v>
      </c>
      <c r="X710" s="31">
        <f t="shared" si="2045"/>
        <v>5566982.5</v>
      </c>
      <c r="Y710" s="31">
        <f t="shared" si="2046"/>
        <v>5587227.0999999996</v>
      </c>
      <c r="Z710" s="31">
        <f t="shared" si="2047"/>
        <v>5562700.5</v>
      </c>
      <c r="AA710" s="31">
        <f>AA711+AA714+AA717</f>
        <v>0</v>
      </c>
      <c r="AB710" s="31">
        <f>AB711+AB714+AB717</f>
        <v>0</v>
      </c>
      <c r="AC710" s="31">
        <f>AC711+AC714+AC717</f>
        <v>0</v>
      </c>
      <c r="AD710" s="31">
        <f t="shared" si="2048"/>
        <v>5566982.5</v>
      </c>
      <c r="AE710" s="31">
        <f t="shared" si="2049"/>
        <v>5587227.0999999996</v>
      </c>
      <c r="AF710" s="31">
        <f t="shared" si="2050"/>
        <v>5562700.5</v>
      </c>
      <c r="AG710" s="31">
        <f>AG711+AG714+AG717</f>
        <v>0</v>
      </c>
      <c r="AH710" s="31">
        <f>AH711+AH714+AH717</f>
        <v>0</v>
      </c>
      <c r="AI710" s="31">
        <f>AI711+AI714+AI717</f>
        <v>0</v>
      </c>
      <c r="AJ710" s="31">
        <f t="shared" si="2051"/>
        <v>5566982.5</v>
      </c>
      <c r="AK710" s="31">
        <f t="shared" si="2052"/>
        <v>5587227.0999999996</v>
      </c>
      <c r="AL710" s="31">
        <f t="shared" si="2053"/>
        <v>5562700.5</v>
      </c>
      <c r="AM710" s="31">
        <f>AM711+AM714+AM717</f>
        <v>0</v>
      </c>
      <c r="AN710" s="31">
        <f>AN711+AN714+AN717</f>
        <v>0</v>
      </c>
      <c r="AO710" s="31">
        <f>AO711+AO714+AO717</f>
        <v>0</v>
      </c>
      <c r="AP710" s="31">
        <f t="shared" si="2054"/>
        <v>5566982.5</v>
      </c>
      <c r="AQ710" s="31">
        <f t="shared" si="2055"/>
        <v>5587227.0999999996</v>
      </c>
      <c r="AR710" s="31">
        <f t="shared" si="2056"/>
        <v>5562700.5</v>
      </c>
      <c r="AS710" s="31">
        <f>AS711+AS714+AS717</f>
        <v>0</v>
      </c>
      <c r="AT710" s="31">
        <f>AT711+AT714+AT717</f>
        <v>0</v>
      </c>
      <c r="AU710" s="31">
        <f>AU711+AU714+AU717</f>
        <v>0</v>
      </c>
      <c r="AV710" s="31">
        <f t="shared" si="2057"/>
        <v>5566982.5</v>
      </c>
      <c r="AW710" s="31">
        <f t="shared" si="2058"/>
        <v>5587227.0999999996</v>
      </c>
      <c r="AX710" s="31">
        <f t="shared" si="2059"/>
        <v>5562700.5</v>
      </c>
      <c r="AY710" s="31">
        <f>AY711+AY714+AY717</f>
        <v>0</v>
      </c>
      <c r="AZ710" s="31">
        <f>AZ711+AZ714+AZ717</f>
        <v>0</v>
      </c>
      <c r="BA710" s="31">
        <f>BA711+BA714+BA717</f>
        <v>0</v>
      </c>
      <c r="BB710" s="31">
        <f t="shared" si="2060"/>
        <v>5566982.5</v>
      </c>
      <c r="BC710" s="31">
        <f t="shared" si="2061"/>
        <v>5587227.0999999996</v>
      </c>
      <c r="BD710" s="31">
        <f t="shared" si="2062"/>
        <v>5562700.5</v>
      </c>
      <c r="BE710" s="31">
        <f>BE711+BE714+BE717</f>
        <v>0</v>
      </c>
      <c r="BF710" s="31">
        <f>BF711+BF714+BF717</f>
        <v>0</v>
      </c>
      <c r="BG710" s="31">
        <f>BG711+BG714+BG717</f>
        <v>0</v>
      </c>
      <c r="BH710" s="31">
        <f t="shared" si="2063"/>
        <v>5566982.5</v>
      </c>
      <c r="BI710" s="31">
        <f t="shared" si="2064"/>
        <v>5587227.0999999996</v>
      </c>
      <c r="BJ710" s="31">
        <f t="shared" si="2065"/>
        <v>5562700.5</v>
      </c>
      <c r="BK710" s="31">
        <f>BK711+BK714+BK717</f>
        <v>0</v>
      </c>
      <c r="BL710" s="31">
        <f>BL711+BL714+BL717</f>
        <v>0</v>
      </c>
      <c r="BM710" s="31">
        <f>BM711+BM714+BM717</f>
        <v>0</v>
      </c>
      <c r="BN710" s="31">
        <f t="shared" si="2066"/>
        <v>5566982.5</v>
      </c>
      <c r="BO710" s="31">
        <f t="shared" si="2067"/>
        <v>5587227.0999999996</v>
      </c>
      <c r="BP710" s="31">
        <f t="shared" si="2068"/>
        <v>5562700.5</v>
      </c>
      <c r="BQ710" s="31">
        <f>BQ711+BQ714+BQ717</f>
        <v>0</v>
      </c>
      <c r="BR710" s="31">
        <f>BR711+BR714+BR717</f>
        <v>0</v>
      </c>
      <c r="BS710" s="31">
        <f t="shared" si="2069"/>
        <v>5566982.5</v>
      </c>
      <c r="BT710" s="31">
        <f t="shared" si="2070"/>
        <v>5587227.0999999996</v>
      </c>
      <c r="BU710" s="31">
        <f t="shared" si="2071"/>
        <v>5562700.5</v>
      </c>
      <c r="BV710" s="31">
        <f>BV711+BV714+BV717</f>
        <v>0</v>
      </c>
      <c r="BW710" s="31">
        <f>BW711+BW714+BW717</f>
        <v>0</v>
      </c>
      <c r="BX710" s="31">
        <f t="shared" si="2072"/>
        <v>5566982.5</v>
      </c>
      <c r="BY710" s="31">
        <f t="shared" si="2073"/>
        <v>5587227.0999999996</v>
      </c>
      <c r="BZ710" s="31">
        <f t="shared" si="2074"/>
        <v>5562700.5</v>
      </c>
      <c r="CA710" s="31">
        <f>CA711+CA714+CA717</f>
        <v>0</v>
      </c>
      <c r="CB710" s="31">
        <f>CB711+CB714+CB717</f>
        <v>0</v>
      </c>
      <c r="CC710" s="31">
        <f>CC711+CC714+CC717</f>
        <v>0</v>
      </c>
      <c r="CD710" s="31">
        <f t="shared" si="2198"/>
        <v>5566982.5</v>
      </c>
      <c r="CE710" s="31">
        <f t="shared" si="2199"/>
        <v>5587227.0999999996</v>
      </c>
      <c r="CF710" s="31">
        <f t="shared" si="2200"/>
        <v>5562700.5</v>
      </c>
      <c r="CG710" s="31">
        <f>CG711+CG714+CG717</f>
        <v>0</v>
      </c>
      <c r="CH710" s="24"/>
      <c r="CI710" s="40"/>
      <c r="CO710" s="1" t="s">
        <v>31</v>
      </c>
    </row>
    <row r="711" ht="29.850000000000001">
      <c r="A711" s="16" t="s">
        <v>441</v>
      </c>
      <c r="B711" s="17">
        <v>200</v>
      </c>
      <c r="C711" s="16"/>
      <c r="D711" s="16"/>
      <c r="E711" s="39" t="s">
        <v>40</v>
      </c>
      <c r="F711" s="31">
        <f t="shared" ref="F711:F715" si="2283">F712</f>
        <v>8</v>
      </c>
      <c r="G711" s="31">
        <f t="shared" ref="G711:G715" si="2284">G712</f>
        <v>0</v>
      </c>
      <c r="H711" s="31">
        <f t="shared" ref="H711:H715" si="2285">H712</f>
        <v>0</v>
      </c>
      <c r="I711" s="31">
        <f t="shared" ref="I711:I715" si="2286">I712</f>
        <v>0</v>
      </c>
      <c r="J711" s="31">
        <f t="shared" ref="J711:J715" si="2287">J712</f>
        <v>0</v>
      </c>
      <c r="K711" s="31">
        <f t="shared" ref="K711:K715" si="2288">K712</f>
        <v>0</v>
      </c>
      <c r="L711" s="31">
        <f t="shared" si="2039"/>
        <v>8</v>
      </c>
      <c r="M711" s="31">
        <f t="shared" si="2040"/>
        <v>0</v>
      </c>
      <c r="N711" s="31">
        <f t="shared" si="2041"/>
        <v>0</v>
      </c>
      <c r="O711" s="31">
        <f t="shared" ref="O711:O715" si="2289">O712</f>
        <v>0</v>
      </c>
      <c r="P711" s="31">
        <f t="shared" ref="P711:P715" si="2290">P712</f>
        <v>0</v>
      </c>
      <c r="Q711" s="31">
        <f t="shared" ref="Q711:Q715" si="2291">Q712</f>
        <v>0</v>
      </c>
      <c r="R711" s="31">
        <f t="shared" si="2042"/>
        <v>8</v>
      </c>
      <c r="S711" s="31">
        <f t="shared" si="2043"/>
        <v>0</v>
      </c>
      <c r="T711" s="31">
        <f t="shared" si="2044"/>
        <v>0</v>
      </c>
      <c r="U711" s="31">
        <f t="shared" ref="U711:U715" si="2292">U712</f>
        <v>0</v>
      </c>
      <c r="V711" s="31">
        <f t="shared" ref="V711:V715" si="2293">V712</f>
        <v>0</v>
      </c>
      <c r="W711" s="31">
        <f t="shared" ref="W711:W715" si="2294">W712</f>
        <v>0</v>
      </c>
      <c r="X711" s="31">
        <f t="shared" si="2045"/>
        <v>8</v>
      </c>
      <c r="Y711" s="31">
        <f t="shared" si="2046"/>
        <v>0</v>
      </c>
      <c r="Z711" s="31">
        <f t="shared" si="2047"/>
        <v>0</v>
      </c>
      <c r="AA711" s="31">
        <f t="shared" ref="AA711:AA715" si="2295">AA712</f>
        <v>0</v>
      </c>
      <c r="AB711" s="31">
        <f t="shared" ref="AB711:AB715" si="2296">AB712</f>
        <v>0</v>
      </c>
      <c r="AC711" s="31">
        <f t="shared" ref="AC711:AC715" si="2297">AC712</f>
        <v>0</v>
      </c>
      <c r="AD711" s="31">
        <f t="shared" si="2048"/>
        <v>8</v>
      </c>
      <c r="AE711" s="31">
        <f t="shared" si="2049"/>
        <v>0</v>
      </c>
      <c r="AF711" s="31">
        <f t="shared" si="2050"/>
        <v>0</v>
      </c>
      <c r="AG711" s="31">
        <f t="shared" ref="AG711:AG715" si="2298">AG712</f>
        <v>0</v>
      </c>
      <c r="AH711" s="31">
        <f t="shared" ref="AH711:AH715" si="2299">AH712</f>
        <v>0</v>
      </c>
      <c r="AI711" s="31">
        <f t="shared" ref="AI711:AI715" si="2300">AI712</f>
        <v>0</v>
      </c>
      <c r="AJ711" s="31">
        <f t="shared" si="2051"/>
        <v>8</v>
      </c>
      <c r="AK711" s="31">
        <f t="shared" si="2052"/>
        <v>0</v>
      </c>
      <c r="AL711" s="31">
        <f t="shared" si="2053"/>
        <v>0</v>
      </c>
      <c r="AM711" s="31">
        <f t="shared" ref="AM711:AM715" si="2301">AM712</f>
        <v>0</v>
      </c>
      <c r="AN711" s="31">
        <f t="shared" ref="AN711:AN715" si="2302">AN712</f>
        <v>0</v>
      </c>
      <c r="AO711" s="31">
        <f t="shared" ref="AO711:AO715" si="2303">AO712</f>
        <v>0</v>
      </c>
      <c r="AP711" s="31">
        <f t="shared" si="2054"/>
        <v>8</v>
      </c>
      <c r="AQ711" s="31">
        <f t="shared" si="2055"/>
        <v>0</v>
      </c>
      <c r="AR711" s="31">
        <f t="shared" si="2056"/>
        <v>0</v>
      </c>
      <c r="AS711" s="31">
        <f t="shared" ref="AS711:AS715" si="2304">AS712</f>
        <v>0</v>
      </c>
      <c r="AT711" s="31">
        <f t="shared" ref="AT711:AT715" si="2305">AT712</f>
        <v>0</v>
      </c>
      <c r="AU711" s="31">
        <f t="shared" ref="AU711:AU715" si="2306">AU712</f>
        <v>0</v>
      </c>
      <c r="AV711" s="31">
        <f t="shared" si="2057"/>
        <v>8</v>
      </c>
      <c r="AW711" s="31">
        <f t="shared" si="2058"/>
        <v>0</v>
      </c>
      <c r="AX711" s="31">
        <f t="shared" si="2059"/>
        <v>0</v>
      </c>
      <c r="AY711" s="31">
        <f t="shared" ref="AY711:AY715" si="2307">AY712</f>
        <v>0</v>
      </c>
      <c r="AZ711" s="31">
        <f t="shared" ref="AZ711:AZ715" si="2308">AZ712</f>
        <v>0</v>
      </c>
      <c r="BA711" s="31">
        <f t="shared" ref="BA711:BA715" si="2309">BA712</f>
        <v>0</v>
      </c>
      <c r="BB711" s="31">
        <f t="shared" si="2060"/>
        <v>8</v>
      </c>
      <c r="BC711" s="31">
        <f t="shared" si="2061"/>
        <v>0</v>
      </c>
      <c r="BD711" s="31">
        <f t="shared" si="2062"/>
        <v>0</v>
      </c>
      <c r="BE711" s="31">
        <f t="shared" ref="BE711:BE715" si="2310">BE712</f>
        <v>0</v>
      </c>
      <c r="BF711" s="31">
        <f t="shared" ref="BF711:BF715" si="2311">BF712</f>
        <v>0</v>
      </c>
      <c r="BG711" s="31">
        <f t="shared" ref="BG711:BG715" si="2312">BG712</f>
        <v>0</v>
      </c>
      <c r="BH711" s="31">
        <f t="shared" si="2063"/>
        <v>8</v>
      </c>
      <c r="BI711" s="31">
        <f t="shared" si="2064"/>
        <v>0</v>
      </c>
      <c r="BJ711" s="31">
        <f t="shared" si="2065"/>
        <v>0</v>
      </c>
      <c r="BK711" s="31">
        <f t="shared" ref="BK711:BK715" si="2313">BK712</f>
        <v>0</v>
      </c>
      <c r="BL711" s="31">
        <f t="shared" ref="BL711:BL715" si="2314">BL712</f>
        <v>0</v>
      </c>
      <c r="BM711" s="31">
        <f t="shared" ref="BM711:BM715" si="2315">BM712</f>
        <v>0</v>
      </c>
      <c r="BN711" s="31">
        <f t="shared" si="2066"/>
        <v>8</v>
      </c>
      <c r="BO711" s="31">
        <f t="shared" si="2067"/>
        <v>0</v>
      </c>
      <c r="BP711" s="31">
        <f t="shared" si="2068"/>
        <v>0</v>
      </c>
      <c r="BQ711" s="31">
        <f t="shared" ref="BQ711:BQ715" si="2316">BQ712</f>
        <v>0</v>
      </c>
      <c r="BR711" s="31">
        <f t="shared" ref="BR711:BR715" si="2317">BR712</f>
        <v>0</v>
      </c>
      <c r="BS711" s="31">
        <f t="shared" si="2069"/>
        <v>8</v>
      </c>
      <c r="BT711" s="31">
        <f t="shared" si="2070"/>
        <v>0</v>
      </c>
      <c r="BU711" s="31">
        <f t="shared" si="2071"/>
        <v>0</v>
      </c>
      <c r="BV711" s="31">
        <f t="shared" ref="BV711:BV715" si="2318">BV712</f>
        <v>0</v>
      </c>
      <c r="BW711" s="31">
        <f t="shared" ref="BW711:BW715" si="2319">BW712</f>
        <v>0</v>
      </c>
      <c r="BX711" s="31">
        <f t="shared" si="2072"/>
        <v>8</v>
      </c>
      <c r="BY711" s="31">
        <f t="shared" si="2073"/>
        <v>0</v>
      </c>
      <c r="BZ711" s="31">
        <f t="shared" si="2074"/>
        <v>0</v>
      </c>
      <c r="CA711" s="31">
        <f t="shared" ref="CA711:CA715" si="2320">CA712</f>
        <v>0</v>
      </c>
      <c r="CB711" s="31">
        <f t="shared" ref="CB711:CB715" si="2321">CB712</f>
        <v>0</v>
      </c>
      <c r="CC711" s="31">
        <f t="shared" ref="CC711:CC715" si="2322">CC712</f>
        <v>0</v>
      </c>
      <c r="CD711" s="31">
        <f t="shared" si="2198"/>
        <v>8</v>
      </c>
      <c r="CE711" s="31">
        <f t="shared" si="2199"/>
        <v>0</v>
      </c>
      <c r="CF711" s="31">
        <f t="shared" si="2200"/>
        <v>0</v>
      </c>
      <c r="CG711" s="31">
        <f t="shared" ref="CG711:CG715" si="2323">CG712</f>
        <v>0</v>
      </c>
      <c r="CH711" s="24"/>
      <c r="CI711" s="40"/>
      <c r="CM711" s="1" t="s">
        <v>29</v>
      </c>
    </row>
    <row r="712" ht="43.75">
      <c r="A712" s="16" t="s">
        <v>441</v>
      </c>
      <c r="B712" s="17">
        <v>240</v>
      </c>
      <c r="C712" s="16"/>
      <c r="D712" s="16"/>
      <c r="E712" s="39" t="s">
        <v>41</v>
      </c>
      <c r="F712" s="31">
        <f t="shared" si="2283"/>
        <v>8</v>
      </c>
      <c r="G712" s="31">
        <f t="shared" si="2284"/>
        <v>0</v>
      </c>
      <c r="H712" s="31">
        <f t="shared" si="2285"/>
        <v>0</v>
      </c>
      <c r="I712" s="31">
        <f t="shared" si="2286"/>
        <v>0</v>
      </c>
      <c r="J712" s="31">
        <f t="shared" si="2287"/>
        <v>0</v>
      </c>
      <c r="K712" s="31">
        <f t="shared" si="2288"/>
        <v>0</v>
      </c>
      <c r="L712" s="31">
        <f t="shared" si="2039"/>
        <v>8</v>
      </c>
      <c r="M712" s="31">
        <f t="shared" si="2040"/>
        <v>0</v>
      </c>
      <c r="N712" s="31">
        <f t="shared" si="2041"/>
        <v>0</v>
      </c>
      <c r="O712" s="31">
        <f t="shared" si="2289"/>
        <v>0</v>
      </c>
      <c r="P712" s="31">
        <f t="shared" si="2290"/>
        <v>0</v>
      </c>
      <c r="Q712" s="31">
        <f t="shared" si="2291"/>
        <v>0</v>
      </c>
      <c r="R712" s="31">
        <f t="shared" si="2042"/>
        <v>8</v>
      </c>
      <c r="S712" s="31">
        <f t="shared" si="2043"/>
        <v>0</v>
      </c>
      <c r="T712" s="31">
        <f t="shared" si="2044"/>
        <v>0</v>
      </c>
      <c r="U712" s="31">
        <f t="shared" si="2292"/>
        <v>0</v>
      </c>
      <c r="V712" s="31">
        <f t="shared" si="2293"/>
        <v>0</v>
      </c>
      <c r="W712" s="31">
        <f t="shared" si="2294"/>
        <v>0</v>
      </c>
      <c r="X712" s="31">
        <f t="shared" si="2045"/>
        <v>8</v>
      </c>
      <c r="Y712" s="31">
        <f t="shared" si="2046"/>
        <v>0</v>
      </c>
      <c r="Z712" s="31">
        <f t="shared" si="2047"/>
        <v>0</v>
      </c>
      <c r="AA712" s="31">
        <f t="shared" si="2295"/>
        <v>0</v>
      </c>
      <c r="AB712" s="31">
        <f t="shared" si="2296"/>
        <v>0</v>
      </c>
      <c r="AC712" s="31">
        <f t="shared" si="2297"/>
        <v>0</v>
      </c>
      <c r="AD712" s="31">
        <f t="shared" si="2048"/>
        <v>8</v>
      </c>
      <c r="AE712" s="31">
        <f t="shared" si="2049"/>
        <v>0</v>
      </c>
      <c r="AF712" s="31">
        <f t="shared" si="2050"/>
        <v>0</v>
      </c>
      <c r="AG712" s="31">
        <f t="shared" si="2298"/>
        <v>0</v>
      </c>
      <c r="AH712" s="31">
        <f t="shared" si="2299"/>
        <v>0</v>
      </c>
      <c r="AI712" s="31">
        <f t="shared" si="2300"/>
        <v>0</v>
      </c>
      <c r="AJ712" s="31">
        <f t="shared" si="2051"/>
        <v>8</v>
      </c>
      <c r="AK712" s="31">
        <f t="shared" si="2052"/>
        <v>0</v>
      </c>
      <c r="AL712" s="31">
        <f t="shared" si="2053"/>
        <v>0</v>
      </c>
      <c r="AM712" s="31">
        <f t="shared" si="2301"/>
        <v>0</v>
      </c>
      <c r="AN712" s="31">
        <f t="shared" si="2302"/>
        <v>0</v>
      </c>
      <c r="AO712" s="31">
        <f t="shared" si="2303"/>
        <v>0</v>
      </c>
      <c r="AP712" s="31">
        <f t="shared" si="2054"/>
        <v>8</v>
      </c>
      <c r="AQ712" s="31">
        <f t="shared" si="2055"/>
        <v>0</v>
      </c>
      <c r="AR712" s="31">
        <f t="shared" si="2056"/>
        <v>0</v>
      </c>
      <c r="AS712" s="31">
        <f t="shared" si="2304"/>
        <v>0</v>
      </c>
      <c r="AT712" s="31">
        <f t="shared" si="2305"/>
        <v>0</v>
      </c>
      <c r="AU712" s="31">
        <f t="shared" si="2306"/>
        <v>0</v>
      </c>
      <c r="AV712" s="31">
        <f t="shared" si="2057"/>
        <v>8</v>
      </c>
      <c r="AW712" s="31">
        <f t="shared" si="2058"/>
        <v>0</v>
      </c>
      <c r="AX712" s="31">
        <f t="shared" si="2059"/>
        <v>0</v>
      </c>
      <c r="AY712" s="31">
        <f t="shared" si="2307"/>
        <v>0</v>
      </c>
      <c r="AZ712" s="31">
        <f t="shared" si="2308"/>
        <v>0</v>
      </c>
      <c r="BA712" s="31">
        <f t="shared" si="2309"/>
        <v>0</v>
      </c>
      <c r="BB712" s="31">
        <f t="shared" si="2060"/>
        <v>8</v>
      </c>
      <c r="BC712" s="31">
        <f t="shared" si="2061"/>
        <v>0</v>
      </c>
      <c r="BD712" s="31">
        <f t="shared" si="2062"/>
        <v>0</v>
      </c>
      <c r="BE712" s="31">
        <f t="shared" si="2310"/>
        <v>0</v>
      </c>
      <c r="BF712" s="31">
        <f t="shared" si="2311"/>
        <v>0</v>
      </c>
      <c r="BG712" s="31">
        <f t="shared" si="2312"/>
        <v>0</v>
      </c>
      <c r="BH712" s="31">
        <f t="shared" si="2063"/>
        <v>8</v>
      </c>
      <c r="BI712" s="31">
        <f t="shared" si="2064"/>
        <v>0</v>
      </c>
      <c r="BJ712" s="31">
        <f t="shared" si="2065"/>
        <v>0</v>
      </c>
      <c r="BK712" s="31">
        <f t="shared" si="2313"/>
        <v>0</v>
      </c>
      <c r="BL712" s="31">
        <f t="shared" si="2314"/>
        <v>0</v>
      </c>
      <c r="BM712" s="31">
        <f t="shared" si="2315"/>
        <v>0</v>
      </c>
      <c r="BN712" s="31">
        <f t="shared" si="2066"/>
        <v>8</v>
      </c>
      <c r="BO712" s="31">
        <f t="shared" si="2067"/>
        <v>0</v>
      </c>
      <c r="BP712" s="31">
        <f t="shared" si="2068"/>
        <v>0</v>
      </c>
      <c r="BQ712" s="31">
        <f t="shared" si="2316"/>
        <v>0</v>
      </c>
      <c r="BR712" s="31">
        <f t="shared" si="2317"/>
        <v>0</v>
      </c>
      <c r="BS712" s="31">
        <f t="shared" si="2069"/>
        <v>8</v>
      </c>
      <c r="BT712" s="31">
        <f t="shared" si="2070"/>
        <v>0</v>
      </c>
      <c r="BU712" s="31">
        <f t="shared" si="2071"/>
        <v>0</v>
      </c>
      <c r="BV712" s="31">
        <f t="shared" si="2318"/>
        <v>0</v>
      </c>
      <c r="BW712" s="31">
        <f t="shared" si="2319"/>
        <v>0</v>
      </c>
      <c r="BX712" s="31">
        <f t="shared" si="2072"/>
        <v>8</v>
      </c>
      <c r="BY712" s="31">
        <f t="shared" si="2073"/>
        <v>0</v>
      </c>
      <c r="BZ712" s="31">
        <f t="shared" si="2074"/>
        <v>0</v>
      </c>
      <c r="CA712" s="31">
        <f t="shared" si="2320"/>
        <v>0</v>
      </c>
      <c r="CB712" s="31">
        <f t="shared" si="2321"/>
        <v>0</v>
      </c>
      <c r="CC712" s="31">
        <f t="shared" si="2322"/>
        <v>0</v>
      </c>
      <c r="CD712" s="31">
        <f t="shared" si="2198"/>
        <v>8</v>
      </c>
      <c r="CE712" s="31">
        <f t="shared" si="2199"/>
        <v>0</v>
      </c>
      <c r="CF712" s="31">
        <f t="shared" si="2200"/>
        <v>0</v>
      </c>
      <c r="CG712" s="31">
        <f t="shared" si="2323"/>
        <v>0</v>
      </c>
      <c r="CH712" s="24"/>
      <c r="CI712" s="40"/>
      <c r="CN712" s="1" t="s">
        <v>30</v>
      </c>
    </row>
    <row r="713" ht="15">
      <c r="A713" s="16" t="s">
        <v>441</v>
      </c>
      <c r="B713" s="17">
        <v>240</v>
      </c>
      <c r="C713" s="16" t="s">
        <v>47</v>
      </c>
      <c r="D713" s="16" t="s">
        <v>105</v>
      </c>
      <c r="E713" s="39" t="s">
        <v>106</v>
      </c>
      <c r="F713" s="31">
        <v>8</v>
      </c>
      <c r="G713" s="31"/>
      <c r="H713" s="31"/>
      <c r="I713" s="31"/>
      <c r="J713" s="31"/>
      <c r="K713" s="31"/>
      <c r="L713" s="31">
        <f t="shared" si="2039"/>
        <v>8</v>
      </c>
      <c r="M713" s="31">
        <f t="shared" si="2040"/>
        <v>0</v>
      </c>
      <c r="N713" s="31">
        <f t="shared" si="2041"/>
        <v>0</v>
      </c>
      <c r="O713" s="31"/>
      <c r="P713" s="31"/>
      <c r="Q713" s="31"/>
      <c r="R713" s="31">
        <f t="shared" si="2042"/>
        <v>8</v>
      </c>
      <c r="S713" s="31">
        <f t="shared" si="2043"/>
        <v>0</v>
      </c>
      <c r="T713" s="31">
        <f t="shared" si="2044"/>
        <v>0</v>
      </c>
      <c r="U713" s="31"/>
      <c r="V713" s="31"/>
      <c r="W713" s="31"/>
      <c r="X713" s="31">
        <f t="shared" si="2045"/>
        <v>8</v>
      </c>
      <c r="Y713" s="31">
        <f t="shared" si="2046"/>
        <v>0</v>
      </c>
      <c r="Z713" s="31">
        <f t="shared" si="2047"/>
        <v>0</v>
      </c>
      <c r="AA713" s="31"/>
      <c r="AB713" s="31"/>
      <c r="AC713" s="31"/>
      <c r="AD713" s="31">
        <f t="shared" si="2048"/>
        <v>8</v>
      </c>
      <c r="AE713" s="31">
        <f t="shared" si="2049"/>
        <v>0</v>
      </c>
      <c r="AF713" s="31">
        <f t="shared" si="2050"/>
        <v>0</v>
      </c>
      <c r="AG713" s="31"/>
      <c r="AH713" s="31"/>
      <c r="AI713" s="31"/>
      <c r="AJ713" s="31">
        <f t="shared" si="2051"/>
        <v>8</v>
      </c>
      <c r="AK713" s="31">
        <f t="shared" si="2052"/>
        <v>0</v>
      </c>
      <c r="AL713" s="31">
        <f t="shared" si="2053"/>
        <v>0</v>
      </c>
      <c r="AM713" s="31"/>
      <c r="AN713" s="31"/>
      <c r="AO713" s="31"/>
      <c r="AP713" s="31">
        <f t="shared" si="2054"/>
        <v>8</v>
      </c>
      <c r="AQ713" s="31">
        <f t="shared" si="2055"/>
        <v>0</v>
      </c>
      <c r="AR713" s="31">
        <f t="shared" si="2056"/>
        <v>0</v>
      </c>
      <c r="AS713" s="31"/>
      <c r="AT713" s="31"/>
      <c r="AU713" s="31"/>
      <c r="AV713" s="31">
        <f t="shared" si="2057"/>
        <v>8</v>
      </c>
      <c r="AW713" s="31">
        <f t="shared" si="2058"/>
        <v>0</v>
      </c>
      <c r="AX713" s="31">
        <f t="shared" si="2059"/>
        <v>0</v>
      </c>
      <c r="AY713" s="31"/>
      <c r="AZ713" s="31"/>
      <c r="BA713" s="31"/>
      <c r="BB713" s="31">
        <f t="shared" si="2060"/>
        <v>8</v>
      </c>
      <c r="BC713" s="31">
        <f t="shared" si="2061"/>
        <v>0</v>
      </c>
      <c r="BD713" s="31">
        <f t="shared" si="2062"/>
        <v>0</v>
      </c>
      <c r="BE713" s="31"/>
      <c r="BF713" s="31"/>
      <c r="BG713" s="31"/>
      <c r="BH713" s="31">
        <f t="shared" si="2063"/>
        <v>8</v>
      </c>
      <c r="BI713" s="31">
        <f t="shared" si="2064"/>
        <v>0</v>
      </c>
      <c r="BJ713" s="31">
        <f t="shared" si="2065"/>
        <v>0</v>
      </c>
      <c r="BK713" s="31"/>
      <c r="BL713" s="31"/>
      <c r="BM713" s="31"/>
      <c r="BN713" s="31">
        <f t="shared" si="2066"/>
        <v>8</v>
      </c>
      <c r="BO713" s="31">
        <f t="shared" si="2067"/>
        <v>0</v>
      </c>
      <c r="BP713" s="31">
        <f t="shared" si="2068"/>
        <v>0</v>
      </c>
      <c r="BQ713" s="31"/>
      <c r="BR713" s="31"/>
      <c r="BS713" s="31">
        <f t="shared" si="2069"/>
        <v>8</v>
      </c>
      <c r="BT713" s="31">
        <f t="shared" si="2070"/>
        <v>0</v>
      </c>
      <c r="BU713" s="31">
        <f t="shared" si="2071"/>
        <v>0</v>
      </c>
      <c r="BV713" s="31"/>
      <c r="BW713" s="31"/>
      <c r="BX713" s="31">
        <f t="shared" si="2072"/>
        <v>8</v>
      </c>
      <c r="BY713" s="31">
        <f t="shared" si="2073"/>
        <v>0</v>
      </c>
      <c r="BZ713" s="31">
        <f t="shared" si="2074"/>
        <v>0</v>
      </c>
      <c r="CA713" s="31"/>
      <c r="CB713" s="31"/>
      <c r="CC713" s="31"/>
      <c r="CD713" s="31">
        <f t="shared" si="2198"/>
        <v>8</v>
      </c>
      <c r="CE713" s="31">
        <f t="shared" si="2199"/>
        <v>0</v>
      </c>
      <c r="CF713" s="31">
        <f t="shared" si="2200"/>
        <v>0</v>
      </c>
      <c r="CG713" s="31"/>
      <c r="CH713" s="24"/>
      <c r="CI713" s="40"/>
    </row>
    <row r="714" ht="29.850000000000001">
      <c r="A714" s="16" t="s">
        <v>441</v>
      </c>
      <c r="B714" s="17">
        <v>300</v>
      </c>
      <c r="C714" s="16"/>
      <c r="D714" s="16"/>
      <c r="E714" s="39" t="s">
        <v>194</v>
      </c>
      <c r="F714" s="31">
        <f t="shared" si="2283"/>
        <v>783.70000000000005</v>
      </c>
      <c r="G714" s="31">
        <f t="shared" si="2284"/>
        <v>187.80000000000001</v>
      </c>
      <c r="H714" s="31">
        <f t="shared" si="2285"/>
        <v>17.699999999999999</v>
      </c>
      <c r="I714" s="31">
        <f t="shared" si="2286"/>
        <v>0</v>
      </c>
      <c r="J714" s="31">
        <f t="shared" si="2287"/>
        <v>0</v>
      </c>
      <c r="K714" s="31">
        <f t="shared" si="2288"/>
        <v>0</v>
      </c>
      <c r="L714" s="31">
        <f t="shared" si="2039"/>
        <v>783.70000000000005</v>
      </c>
      <c r="M714" s="31">
        <f t="shared" si="2040"/>
        <v>187.80000000000001</v>
      </c>
      <c r="N714" s="31">
        <f t="shared" si="2041"/>
        <v>17.699999999999999</v>
      </c>
      <c r="O714" s="31">
        <f t="shared" si="2289"/>
        <v>0</v>
      </c>
      <c r="P714" s="31">
        <f t="shared" si="2290"/>
        <v>0</v>
      </c>
      <c r="Q714" s="31">
        <f t="shared" si="2291"/>
        <v>0</v>
      </c>
      <c r="R714" s="31">
        <f t="shared" si="2042"/>
        <v>783.70000000000005</v>
      </c>
      <c r="S714" s="31">
        <f t="shared" si="2043"/>
        <v>187.80000000000001</v>
      </c>
      <c r="T714" s="31">
        <f t="shared" si="2044"/>
        <v>17.699999999999999</v>
      </c>
      <c r="U714" s="31">
        <f t="shared" si="2292"/>
        <v>0</v>
      </c>
      <c r="V714" s="31">
        <f t="shared" si="2293"/>
        <v>0</v>
      </c>
      <c r="W714" s="31">
        <f t="shared" si="2294"/>
        <v>0</v>
      </c>
      <c r="X714" s="31">
        <f t="shared" si="2045"/>
        <v>783.70000000000005</v>
      </c>
      <c r="Y714" s="31">
        <f t="shared" si="2046"/>
        <v>187.80000000000001</v>
      </c>
      <c r="Z714" s="31">
        <f t="shared" si="2047"/>
        <v>17.699999999999999</v>
      </c>
      <c r="AA714" s="31">
        <f t="shared" si="2295"/>
        <v>0</v>
      </c>
      <c r="AB714" s="31">
        <f t="shared" si="2296"/>
        <v>0</v>
      </c>
      <c r="AC714" s="31">
        <f t="shared" si="2297"/>
        <v>0</v>
      </c>
      <c r="AD714" s="31">
        <f t="shared" si="2048"/>
        <v>783.70000000000005</v>
      </c>
      <c r="AE714" s="31">
        <f t="shared" si="2049"/>
        <v>187.80000000000001</v>
      </c>
      <c r="AF714" s="31">
        <f t="shared" si="2050"/>
        <v>17.699999999999999</v>
      </c>
      <c r="AG714" s="31">
        <f t="shared" si="2298"/>
        <v>0</v>
      </c>
      <c r="AH714" s="31">
        <f t="shared" si="2299"/>
        <v>0</v>
      </c>
      <c r="AI714" s="31">
        <f t="shared" si="2300"/>
        <v>0</v>
      </c>
      <c r="AJ714" s="31">
        <f t="shared" si="2051"/>
        <v>783.70000000000005</v>
      </c>
      <c r="AK714" s="31">
        <f t="shared" si="2052"/>
        <v>187.80000000000001</v>
      </c>
      <c r="AL714" s="31">
        <f t="shared" si="2053"/>
        <v>17.699999999999999</v>
      </c>
      <c r="AM714" s="31">
        <f t="shared" si="2301"/>
        <v>0</v>
      </c>
      <c r="AN714" s="31">
        <f t="shared" si="2302"/>
        <v>0</v>
      </c>
      <c r="AO714" s="31">
        <f t="shared" si="2303"/>
        <v>0</v>
      </c>
      <c r="AP714" s="31">
        <f t="shared" si="2054"/>
        <v>783.70000000000005</v>
      </c>
      <c r="AQ714" s="31">
        <f t="shared" si="2055"/>
        <v>187.80000000000001</v>
      </c>
      <c r="AR714" s="31">
        <f t="shared" si="2056"/>
        <v>17.699999999999999</v>
      </c>
      <c r="AS714" s="31">
        <f t="shared" si="2304"/>
        <v>0</v>
      </c>
      <c r="AT714" s="31">
        <f t="shared" si="2305"/>
        <v>0</v>
      </c>
      <c r="AU714" s="31">
        <f t="shared" si="2306"/>
        <v>0</v>
      </c>
      <c r="AV714" s="31">
        <f t="shared" si="2057"/>
        <v>783.70000000000005</v>
      </c>
      <c r="AW714" s="31">
        <f t="shared" si="2058"/>
        <v>187.80000000000001</v>
      </c>
      <c r="AX714" s="31">
        <f t="shared" si="2059"/>
        <v>17.699999999999999</v>
      </c>
      <c r="AY714" s="31">
        <f t="shared" si="2307"/>
        <v>0</v>
      </c>
      <c r="AZ714" s="31">
        <f t="shared" si="2308"/>
        <v>0</v>
      </c>
      <c r="BA714" s="31">
        <f t="shared" si="2309"/>
        <v>0</v>
      </c>
      <c r="BB714" s="31">
        <f t="shared" si="2060"/>
        <v>783.70000000000005</v>
      </c>
      <c r="BC714" s="31">
        <f t="shared" si="2061"/>
        <v>187.80000000000001</v>
      </c>
      <c r="BD714" s="31">
        <f t="shared" si="2062"/>
        <v>17.699999999999999</v>
      </c>
      <c r="BE714" s="31">
        <f t="shared" si="2310"/>
        <v>0</v>
      </c>
      <c r="BF714" s="31">
        <f t="shared" si="2311"/>
        <v>0</v>
      </c>
      <c r="BG714" s="31">
        <f t="shared" si="2312"/>
        <v>0</v>
      </c>
      <c r="BH714" s="31">
        <f t="shared" si="2063"/>
        <v>783.70000000000005</v>
      </c>
      <c r="BI714" s="31">
        <f t="shared" si="2064"/>
        <v>187.80000000000001</v>
      </c>
      <c r="BJ714" s="31">
        <f t="shared" si="2065"/>
        <v>17.699999999999999</v>
      </c>
      <c r="BK714" s="31">
        <f t="shared" si="2313"/>
        <v>0</v>
      </c>
      <c r="BL714" s="31">
        <f t="shared" si="2314"/>
        <v>0</v>
      </c>
      <c r="BM714" s="31">
        <f t="shared" si="2315"/>
        <v>0</v>
      </c>
      <c r="BN714" s="31">
        <f t="shared" si="2066"/>
        <v>783.70000000000005</v>
      </c>
      <c r="BO714" s="31">
        <f t="shared" si="2067"/>
        <v>187.80000000000001</v>
      </c>
      <c r="BP714" s="31">
        <f t="shared" si="2068"/>
        <v>17.699999999999999</v>
      </c>
      <c r="BQ714" s="31">
        <f t="shared" si="2316"/>
        <v>0</v>
      </c>
      <c r="BR714" s="31">
        <f t="shared" si="2317"/>
        <v>0</v>
      </c>
      <c r="BS714" s="31">
        <f t="shared" si="2069"/>
        <v>783.70000000000005</v>
      </c>
      <c r="BT714" s="31">
        <f t="shared" si="2070"/>
        <v>187.80000000000001</v>
      </c>
      <c r="BU714" s="31">
        <f t="shared" si="2071"/>
        <v>17.699999999999999</v>
      </c>
      <c r="BV714" s="31">
        <f t="shared" si="2318"/>
        <v>0</v>
      </c>
      <c r="BW714" s="31">
        <f t="shared" si="2319"/>
        <v>0</v>
      </c>
      <c r="BX714" s="31">
        <f t="shared" si="2072"/>
        <v>783.70000000000005</v>
      </c>
      <c r="BY714" s="31">
        <f t="shared" si="2073"/>
        <v>187.80000000000001</v>
      </c>
      <c r="BZ714" s="31">
        <f t="shared" si="2074"/>
        <v>17.699999999999999</v>
      </c>
      <c r="CA714" s="31">
        <f t="shared" si="2320"/>
        <v>0</v>
      </c>
      <c r="CB714" s="31">
        <f t="shared" si="2321"/>
        <v>0</v>
      </c>
      <c r="CC714" s="31">
        <f t="shared" si="2322"/>
        <v>0</v>
      </c>
      <c r="CD714" s="31">
        <f t="shared" si="2198"/>
        <v>783.70000000000005</v>
      </c>
      <c r="CE714" s="31">
        <f t="shared" si="2199"/>
        <v>187.80000000000001</v>
      </c>
      <c r="CF714" s="31">
        <f t="shared" si="2200"/>
        <v>17.699999999999999</v>
      </c>
      <c r="CG714" s="31">
        <f t="shared" si="2323"/>
        <v>0</v>
      </c>
      <c r="CH714" s="24"/>
      <c r="CI714" s="40"/>
      <c r="CM714" s="1" t="s">
        <v>29</v>
      </c>
    </row>
    <row r="715" ht="29.850000000000001">
      <c r="A715" s="16" t="s">
        <v>441</v>
      </c>
      <c r="B715" s="17">
        <v>320</v>
      </c>
      <c r="C715" s="16"/>
      <c r="D715" s="16"/>
      <c r="E715" s="39" t="s">
        <v>365</v>
      </c>
      <c r="F715" s="31">
        <f t="shared" si="2283"/>
        <v>783.70000000000005</v>
      </c>
      <c r="G715" s="31">
        <f t="shared" si="2284"/>
        <v>187.80000000000001</v>
      </c>
      <c r="H715" s="31">
        <f t="shared" si="2285"/>
        <v>17.699999999999999</v>
      </c>
      <c r="I715" s="31">
        <f t="shared" si="2286"/>
        <v>0</v>
      </c>
      <c r="J715" s="31">
        <f t="shared" si="2287"/>
        <v>0</v>
      </c>
      <c r="K715" s="31">
        <f t="shared" si="2288"/>
        <v>0</v>
      </c>
      <c r="L715" s="31">
        <f t="shared" si="2039"/>
        <v>783.70000000000005</v>
      </c>
      <c r="M715" s="31">
        <f t="shared" si="2040"/>
        <v>187.80000000000001</v>
      </c>
      <c r="N715" s="31">
        <f t="shared" si="2041"/>
        <v>17.699999999999999</v>
      </c>
      <c r="O715" s="31">
        <f t="shared" si="2289"/>
        <v>0</v>
      </c>
      <c r="P715" s="31">
        <f t="shared" si="2290"/>
        <v>0</v>
      </c>
      <c r="Q715" s="31">
        <f t="shared" si="2291"/>
        <v>0</v>
      </c>
      <c r="R715" s="31">
        <f t="shared" si="2042"/>
        <v>783.70000000000005</v>
      </c>
      <c r="S715" s="31">
        <f t="shared" si="2043"/>
        <v>187.80000000000001</v>
      </c>
      <c r="T715" s="31">
        <f t="shared" si="2044"/>
        <v>17.699999999999999</v>
      </c>
      <c r="U715" s="31">
        <f t="shared" si="2292"/>
        <v>0</v>
      </c>
      <c r="V715" s="31">
        <f t="shared" si="2293"/>
        <v>0</v>
      </c>
      <c r="W715" s="31">
        <f t="shared" si="2294"/>
        <v>0</v>
      </c>
      <c r="X715" s="31">
        <f t="shared" si="2045"/>
        <v>783.70000000000005</v>
      </c>
      <c r="Y715" s="31">
        <f t="shared" si="2046"/>
        <v>187.80000000000001</v>
      </c>
      <c r="Z715" s="31">
        <f t="shared" si="2047"/>
        <v>17.699999999999999</v>
      </c>
      <c r="AA715" s="31">
        <f t="shared" si="2295"/>
        <v>0</v>
      </c>
      <c r="AB715" s="31">
        <f t="shared" si="2296"/>
        <v>0</v>
      </c>
      <c r="AC715" s="31">
        <f t="shared" si="2297"/>
        <v>0</v>
      </c>
      <c r="AD715" s="31">
        <f t="shared" si="2048"/>
        <v>783.70000000000005</v>
      </c>
      <c r="AE715" s="31">
        <f t="shared" si="2049"/>
        <v>187.80000000000001</v>
      </c>
      <c r="AF715" s="31">
        <f t="shared" si="2050"/>
        <v>17.699999999999999</v>
      </c>
      <c r="AG715" s="31">
        <f t="shared" si="2298"/>
        <v>0</v>
      </c>
      <c r="AH715" s="31">
        <f t="shared" si="2299"/>
        <v>0</v>
      </c>
      <c r="AI715" s="31">
        <f t="shared" si="2300"/>
        <v>0</v>
      </c>
      <c r="AJ715" s="31">
        <f t="shared" si="2051"/>
        <v>783.70000000000005</v>
      </c>
      <c r="AK715" s="31">
        <f t="shared" si="2052"/>
        <v>187.80000000000001</v>
      </c>
      <c r="AL715" s="31">
        <f t="shared" si="2053"/>
        <v>17.699999999999999</v>
      </c>
      <c r="AM715" s="31">
        <f t="shared" si="2301"/>
        <v>0</v>
      </c>
      <c r="AN715" s="31">
        <f t="shared" si="2302"/>
        <v>0</v>
      </c>
      <c r="AO715" s="31">
        <f t="shared" si="2303"/>
        <v>0</v>
      </c>
      <c r="AP715" s="31">
        <f t="shared" si="2054"/>
        <v>783.70000000000005</v>
      </c>
      <c r="AQ715" s="31">
        <f t="shared" si="2055"/>
        <v>187.80000000000001</v>
      </c>
      <c r="AR715" s="31">
        <f t="shared" si="2056"/>
        <v>17.699999999999999</v>
      </c>
      <c r="AS715" s="31">
        <f t="shared" si="2304"/>
        <v>0</v>
      </c>
      <c r="AT715" s="31">
        <f t="shared" si="2305"/>
        <v>0</v>
      </c>
      <c r="AU715" s="31">
        <f t="shared" si="2306"/>
        <v>0</v>
      </c>
      <c r="AV715" s="31">
        <f t="shared" si="2057"/>
        <v>783.70000000000005</v>
      </c>
      <c r="AW715" s="31">
        <f t="shared" si="2058"/>
        <v>187.80000000000001</v>
      </c>
      <c r="AX715" s="31">
        <f t="shared" si="2059"/>
        <v>17.699999999999999</v>
      </c>
      <c r="AY715" s="31">
        <f t="shared" si="2307"/>
        <v>0</v>
      </c>
      <c r="AZ715" s="31">
        <f t="shared" si="2308"/>
        <v>0</v>
      </c>
      <c r="BA715" s="31">
        <f t="shared" si="2309"/>
        <v>0</v>
      </c>
      <c r="BB715" s="31">
        <f t="shared" si="2060"/>
        <v>783.70000000000005</v>
      </c>
      <c r="BC715" s="31">
        <f t="shared" si="2061"/>
        <v>187.80000000000001</v>
      </c>
      <c r="BD715" s="31">
        <f t="shared" si="2062"/>
        <v>17.699999999999999</v>
      </c>
      <c r="BE715" s="31">
        <f t="shared" si="2310"/>
        <v>0</v>
      </c>
      <c r="BF715" s="31">
        <f t="shared" si="2311"/>
        <v>0</v>
      </c>
      <c r="BG715" s="31">
        <f t="shared" si="2312"/>
        <v>0</v>
      </c>
      <c r="BH715" s="31">
        <f t="shared" si="2063"/>
        <v>783.70000000000005</v>
      </c>
      <c r="BI715" s="31">
        <f t="shared" si="2064"/>
        <v>187.80000000000001</v>
      </c>
      <c r="BJ715" s="31">
        <f t="shared" si="2065"/>
        <v>17.699999999999999</v>
      </c>
      <c r="BK715" s="31">
        <f t="shared" si="2313"/>
        <v>0</v>
      </c>
      <c r="BL715" s="31">
        <f t="shared" si="2314"/>
        <v>0</v>
      </c>
      <c r="BM715" s="31">
        <f t="shared" si="2315"/>
        <v>0</v>
      </c>
      <c r="BN715" s="31">
        <f t="shared" si="2066"/>
        <v>783.70000000000005</v>
      </c>
      <c r="BO715" s="31">
        <f t="shared" si="2067"/>
        <v>187.80000000000001</v>
      </c>
      <c r="BP715" s="31">
        <f t="shared" si="2068"/>
        <v>17.699999999999999</v>
      </c>
      <c r="BQ715" s="31">
        <f t="shared" si="2316"/>
        <v>0</v>
      </c>
      <c r="BR715" s="31">
        <f t="shared" si="2317"/>
        <v>0</v>
      </c>
      <c r="BS715" s="31">
        <f t="shared" si="2069"/>
        <v>783.70000000000005</v>
      </c>
      <c r="BT715" s="31">
        <f t="shared" si="2070"/>
        <v>187.80000000000001</v>
      </c>
      <c r="BU715" s="31">
        <f t="shared" si="2071"/>
        <v>17.699999999999999</v>
      </c>
      <c r="BV715" s="31">
        <f t="shared" si="2318"/>
        <v>0</v>
      </c>
      <c r="BW715" s="31">
        <f t="shared" si="2319"/>
        <v>0</v>
      </c>
      <c r="BX715" s="31">
        <f t="shared" si="2072"/>
        <v>783.70000000000005</v>
      </c>
      <c r="BY715" s="31">
        <f t="shared" si="2073"/>
        <v>187.80000000000001</v>
      </c>
      <c r="BZ715" s="31">
        <f t="shared" si="2074"/>
        <v>17.699999999999999</v>
      </c>
      <c r="CA715" s="31">
        <f t="shared" si="2320"/>
        <v>0</v>
      </c>
      <c r="CB715" s="31">
        <f t="shared" si="2321"/>
        <v>0</v>
      </c>
      <c r="CC715" s="31">
        <f t="shared" si="2322"/>
        <v>0</v>
      </c>
      <c r="CD715" s="31">
        <f t="shared" si="2198"/>
        <v>783.70000000000005</v>
      </c>
      <c r="CE715" s="31">
        <f t="shared" si="2199"/>
        <v>187.80000000000001</v>
      </c>
      <c r="CF715" s="31">
        <f t="shared" si="2200"/>
        <v>17.699999999999999</v>
      </c>
      <c r="CG715" s="31">
        <f t="shared" si="2323"/>
        <v>0</v>
      </c>
      <c r="CH715" s="24"/>
      <c r="CI715" s="40"/>
      <c r="CN715" s="1" t="s">
        <v>30</v>
      </c>
    </row>
    <row r="716" ht="15">
      <c r="A716" s="16" t="s">
        <v>441</v>
      </c>
      <c r="B716" s="17">
        <v>320</v>
      </c>
      <c r="C716" s="16" t="s">
        <v>134</v>
      </c>
      <c r="D716" s="16" t="s">
        <v>395</v>
      </c>
      <c r="E716" s="39" t="s">
        <v>443</v>
      </c>
      <c r="F716" s="31">
        <v>783.70000000000005</v>
      </c>
      <c r="G716" s="31">
        <v>187.80000000000001</v>
      </c>
      <c r="H716" s="31">
        <v>17.699999999999999</v>
      </c>
      <c r="I716" s="31"/>
      <c r="J716" s="31"/>
      <c r="K716" s="31"/>
      <c r="L716" s="31">
        <f t="shared" si="2039"/>
        <v>783.70000000000005</v>
      </c>
      <c r="M716" s="31">
        <f t="shared" si="2040"/>
        <v>187.80000000000001</v>
      </c>
      <c r="N716" s="31">
        <f t="shared" si="2041"/>
        <v>17.699999999999999</v>
      </c>
      <c r="O716" s="31"/>
      <c r="P716" s="31"/>
      <c r="Q716" s="31"/>
      <c r="R716" s="31">
        <f t="shared" si="2042"/>
        <v>783.70000000000005</v>
      </c>
      <c r="S716" s="31">
        <f t="shared" si="2043"/>
        <v>187.80000000000001</v>
      </c>
      <c r="T716" s="31">
        <f t="shared" si="2044"/>
        <v>17.699999999999999</v>
      </c>
      <c r="U716" s="31"/>
      <c r="V716" s="31"/>
      <c r="W716" s="31"/>
      <c r="X716" s="31">
        <f t="shared" si="2045"/>
        <v>783.70000000000005</v>
      </c>
      <c r="Y716" s="31">
        <f t="shared" si="2046"/>
        <v>187.80000000000001</v>
      </c>
      <c r="Z716" s="31">
        <f t="shared" si="2047"/>
        <v>17.699999999999999</v>
      </c>
      <c r="AA716" s="31"/>
      <c r="AB716" s="31"/>
      <c r="AC716" s="31"/>
      <c r="AD716" s="31">
        <f t="shared" si="2048"/>
        <v>783.70000000000005</v>
      </c>
      <c r="AE716" s="31">
        <f t="shared" si="2049"/>
        <v>187.80000000000001</v>
      </c>
      <c r="AF716" s="31">
        <f t="shared" si="2050"/>
        <v>17.699999999999999</v>
      </c>
      <c r="AG716" s="31"/>
      <c r="AH716" s="31"/>
      <c r="AI716" s="31"/>
      <c r="AJ716" s="31">
        <f t="shared" si="2051"/>
        <v>783.70000000000005</v>
      </c>
      <c r="AK716" s="31">
        <f t="shared" si="2052"/>
        <v>187.80000000000001</v>
      </c>
      <c r="AL716" s="31">
        <f t="shared" si="2053"/>
        <v>17.699999999999999</v>
      </c>
      <c r="AM716" s="31"/>
      <c r="AN716" s="31"/>
      <c r="AO716" s="31"/>
      <c r="AP716" s="31">
        <f t="shared" si="2054"/>
        <v>783.70000000000005</v>
      </c>
      <c r="AQ716" s="31">
        <f t="shared" si="2055"/>
        <v>187.80000000000001</v>
      </c>
      <c r="AR716" s="31">
        <f t="shared" si="2056"/>
        <v>17.699999999999999</v>
      </c>
      <c r="AS716" s="31"/>
      <c r="AT716" s="31"/>
      <c r="AU716" s="31"/>
      <c r="AV716" s="31">
        <f t="shared" si="2057"/>
        <v>783.70000000000005</v>
      </c>
      <c r="AW716" s="31">
        <f t="shared" si="2058"/>
        <v>187.80000000000001</v>
      </c>
      <c r="AX716" s="31">
        <f t="shared" si="2059"/>
        <v>17.699999999999999</v>
      </c>
      <c r="AY716" s="31"/>
      <c r="AZ716" s="31"/>
      <c r="BA716" s="31"/>
      <c r="BB716" s="31">
        <f t="shared" si="2060"/>
        <v>783.70000000000005</v>
      </c>
      <c r="BC716" s="31">
        <f t="shared" si="2061"/>
        <v>187.80000000000001</v>
      </c>
      <c r="BD716" s="31">
        <f t="shared" si="2062"/>
        <v>17.699999999999999</v>
      </c>
      <c r="BE716" s="31"/>
      <c r="BF716" s="31"/>
      <c r="BG716" s="31"/>
      <c r="BH716" s="31">
        <f t="shared" si="2063"/>
        <v>783.70000000000005</v>
      </c>
      <c r="BI716" s="31">
        <f t="shared" si="2064"/>
        <v>187.80000000000001</v>
      </c>
      <c r="BJ716" s="31">
        <f t="shared" si="2065"/>
        <v>17.699999999999999</v>
      </c>
      <c r="BK716" s="31"/>
      <c r="BL716" s="31"/>
      <c r="BM716" s="31"/>
      <c r="BN716" s="31">
        <f t="shared" si="2066"/>
        <v>783.70000000000005</v>
      </c>
      <c r="BO716" s="31">
        <f t="shared" si="2067"/>
        <v>187.80000000000001</v>
      </c>
      <c r="BP716" s="31">
        <f t="shared" si="2068"/>
        <v>17.699999999999999</v>
      </c>
      <c r="BQ716" s="31"/>
      <c r="BR716" s="31"/>
      <c r="BS716" s="31">
        <f t="shared" si="2069"/>
        <v>783.70000000000005</v>
      </c>
      <c r="BT716" s="31">
        <f t="shared" si="2070"/>
        <v>187.80000000000001</v>
      </c>
      <c r="BU716" s="31">
        <f t="shared" si="2071"/>
        <v>17.699999999999999</v>
      </c>
      <c r="BV716" s="31"/>
      <c r="BW716" s="31"/>
      <c r="BX716" s="31">
        <f t="shared" si="2072"/>
        <v>783.70000000000005</v>
      </c>
      <c r="BY716" s="31">
        <f t="shared" si="2073"/>
        <v>187.80000000000001</v>
      </c>
      <c r="BZ716" s="31">
        <f t="shared" si="2074"/>
        <v>17.699999999999999</v>
      </c>
      <c r="CA716" s="31"/>
      <c r="CB716" s="31"/>
      <c r="CC716" s="31"/>
      <c r="CD716" s="31">
        <f t="shared" si="2198"/>
        <v>783.70000000000005</v>
      </c>
      <c r="CE716" s="31">
        <f t="shared" si="2199"/>
        <v>187.80000000000001</v>
      </c>
      <c r="CF716" s="31">
        <f t="shared" si="2200"/>
        <v>17.699999999999999</v>
      </c>
      <c r="CG716" s="31"/>
      <c r="CH716" s="24"/>
      <c r="CI716" s="40"/>
    </row>
    <row r="717" ht="43.75">
      <c r="A717" s="16" t="s">
        <v>441</v>
      </c>
      <c r="B717" s="17">
        <v>600</v>
      </c>
      <c r="C717" s="16"/>
      <c r="D717" s="16"/>
      <c r="E717" s="39" t="s">
        <v>45</v>
      </c>
      <c r="F717" s="31">
        <f>F718+F722</f>
        <v>5566190.7999999998</v>
      </c>
      <c r="G717" s="31">
        <f>G718+G722</f>
        <v>5587039.2999999998</v>
      </c>
      <c r="H717" s="31">
        <f>H718+H722</f>
        <v>5562682.7999999998</v>
      </c>
      <c r="I717" s="31">
        <f>I718+I722</f>
        <v>0</v>
      </c>
      <c r="J717" s="31">
        <f>J718+J722</f>
        <v>0</v>
      </c>
      <c r="K717" s="31">
        <f>K718+K722</f>
        <v>0</v>
      </c>
      <c r="L717" s="31">
        <f t="shared" ref="L717:L780" si="2324">F717+I717</f>
        <v>5566190.7999999998</v>
      </c>
      <c r="M717" s="31">
        <f t="shared" ref="M717:M780" si="2325">G717+J717</f>
        <v>5587039.2999999998</v>
      </c>
      <c r="N717" s="31">
        <f t="shared" ref="N717:N780" si="2326">H717+K717</f>
        <v>5562682.7999999998</v>
      </c>
      <c r="O717" s="31">
        <f>O718+O722</f>
        <v>0</v>
      </c>
      <c r="P717" s="31">
        <f>P718+P722</f>
        <v>0</v>
      </c>
      <c r="Q717" s="31">
        <f>Q718+Q722</f>
        <v>0</v>
      </c>
      <c r="R717" s="31">
        <f t="shared" ref="R717:R780" si="2327">L717+O717</f>
        <v>5566190.7999999998</v>
      </c>
      <c r="S717" s="31">
        <f t="shared" ref="S717:S780" si="2328">M717+P717</f>
        <v>5587039.2999999998</v>
      </c>
      <c r="T717" s="31">
        <f t="shared" ref="T717:T780" si="2329">N717+Q717</f>
        <v>5562682.7999999998</v>
      </c>
      <c r="U717" s="31">
        <f>U718+U722</f>
        <v>0</v>
      </c>
      <c r="V717" s="31">
        <f>V718+V722</f>
        <v>0</v>
      </c>
      <c r="W717" s="31">
        <f>W718+W722</f>
        <v>0</v>
      </c>
      <c r="X717" s="31">
        <f t="shared" ref="X717:X780" si="2330">R717+U717</f>
        <v>5566190.7999999998</v>
      </c>
      <c r="Y717" s="31">
        <f t="shared" ref="Y717:Y780" si="2331">S717+V717</f>
        <v>5587039.2999999998</v>
      </c>
      <c r="Z717" s="31">
        <f t="shared" ref="Z717:Z780" si="2332">T717+W717</f>
        <v>5562682.7999999998</v>
      </c>
      <c r="AA717" s="31">
        <f>AA718+AA722</f>
        <v>0</v>
      </c>
      <c r="AB717" s="31">
        <f>AB718+AB722</f>
        <v>0</v>
      </c>
      <c r="AC717" s="31">
        <f>AC718+AC722</f>
        <v>0</v>
      </c>
      <c r="AD717" s="31">
        <f t="shared" ref="AD717:AD780" si="2333">X717+AA717</f>
        <v>5566190.7999999998</v>
      </c>
      <c r="AE717" s="31">
        <f t="shared" ref="AE717:AE780" si="2334">Y717+AB717</f>
        <v>5587039.2999999998</v>
      </c>
      <c r="AF717" s="31">
        <f t="shared" ref="AF717:AF780" si="2335">Z717+AC717</f>
        <v>5562682.7999999998</v>
      </c>
      <c r="AG717" s="31">
        <f>AG718+AG722</f>
        <v>0</v>
      </c>
      <c r="AH717" s="31">
        <f>AH718+AH722</f>
        <v>0</v>
      </c>
      <c r="AI717" s="31">
        <f>AI718+AI722</f>
        <v>0</v>
      </c>
      <c r="AJ717" s="31">
        <f t="shared" ref="AJ717:AJ780" si="2336">AD717+AG717</f>
        <v>5566190.7999999998</v>
      </c>
      <c r="AK717" s="31">
        <f t="shared" ref="AK717:AK780" si="2337">AE717+AH717</f>
        <v>5587039.2999999998</v>
      </c>
      <c r="AL717" s="31">
        <f t="shared" ref="AL717:AL780" si="2338">AF717+AI717</f>
        <v>5562682.7999999998</v>
      </c>
      <c r="AM717" s="31">
        <f>AM718+AM722</f>
        <v>0</v>
      </c>
      <c r="AN717" s="31">
        <f>AN718+AN722</f>
        <v>0</v>
      </c>
      <c r="AO717" s="31">
        <f>AO718+AO722</f>
        <v>0</v>
      </c>
      <c r="AP717" s="31">
        <f t="shared" ref="AP717:AP780" si="2339">AJ717+AM717</f>
        <v>5566190.7999999998</v>
      </c>
      <c r="AQ717" s="31">
        <f t="shared" ref="AQ717:AQ780" si="2340">AK717+AN717</f>
        <v>5587039.2999999998</v>
      </c>
      <c r="AR717" s="31">
        <f t="shared" ref="AR717:AR780" si="2341">AL717+AO717</f>
        <v>5562682.7999999998</v>
      </c>
      <c r="AS717" s="31">
        <f>AS718+AS722</f>
        <v>0</v>
      </c>
      <c r="AT717" s="31">
        <f>AT718+AT722</f>
        <v>0</v>
      </c>
      <c r="AU717" s="31">
        <f>AU718+AU722</f>
        <v>0</v>
      </c>
      <c r="AV717" s="31">
        <f t="shared" ref="AV717:AV780" si="2342">AP717+AS717</f>
        <v>5566190.7999999998</v>
      </c>
      <c r="AW717" s="31">
        <f t="shared" ref="AW717:AW780" si="2343">AQ717+AT717</f>
        <v>5587039.2999999998</v>
      </c>
      <c r="AX717" s="31">
        <f t="shared" ref="AX717:AX780" si="2344">AR717+AU717</f>
        <v>5562682.7999999998</v>
      </c>
      <c r="AY717" s="31">
        <f>AY718+AY722</f>
        <v>0</v>
      </c>
      <c r="AZ717" s="31">
        <f>AZ718+AZ722</f>
        <v>0</v>
      </c>
      <c r="BA717" s="31">
        <f>BA718+BA722</f>
        <v>0</v>
      </c>
      <c r="BB717" s="31">
        <f t="shared" ref="BB717:BB780" si="2345">AV717+AY717</f>
        <v>5566190.7999999998</v>
      </c>
      <c r="BC717" s="31">
        <f t="shared" ref="BC717:BC780" si="2346">AW717+AZ717</f>
        <v>5587039.2999999998</v>
      </c>
      <c r="BD717" s="31">
        <f t="shared" ref="BD717:BD780" si="2347">AX717+BA717</f>
        <v>5562682.7999999998</v>
      </c>
      <c r="BE717" s="31">
        <f>BE718+BE722</f>
        <v>0</v>
      </c>
      <c r="BF717" s="31">
        <f>BF718+BF722</f>
        <v>0</v>
      </c>
      <c r="BG717" s="31">
        <f>BG718+BG722</f>
        <v>0</v>
      </c>
      <c r="BH717" s="31">
        <f t="shared" ref="BH717:BH780" si="2348">BB717+BE717</f>
        <v>5566190.7999999998</v>
      </c>
      <c r="BI717" s="31">
        <f t="shared" ref="BI717:BI780" si="2349">BC717+BF717</f>
        <v>5587039.2999999998</v>
      </c>
      <c r="BJ717" s="31">
        <f t="shared" ref="BJ717:BJ780" si="2350">BD717+BG717</f>
        <v>5562682.7999999998</v>
      </c>
      <c r="BK717" s="31">
        <f>BK718+BK722</f>
        <v>0</v>
      </c>
      <c r="BL717" s="31">
        <f>BL718+BL722</f>
        <v>0</v>
      </c>
      <c r="BM717" s="31">
        <f>BM718+BM722</f>
        <v>0</v>
      </c>
      <c r="BN717" s="31">
        <f t="shared" ref="BN717:BN780" si="2351">BH717+BK717</f>
        <v>5566190.7999999998</v>
      </c>
      <c r="BO717" s="31">
        <f t="shared" ref="BO717:BO780" si="2352">BI717+BL717</f>
        <v>5587039.2999999998</v>
      </c>
      <c r="BP717" s="31">
        <f t="shared" ref="BP717:BP780" si="2353">BJ717+BM717</f>
        <v>5562682.7999999998</v>
      </c>
      <c r="BQ717" s="31">
        <f>BQ718+BQ722</f>
        <v>0</v>
      </c>
      <c r="BR717" s="31">
        <f>BR718+BR722</f>
        <v>0</v>
      </c>
      <c r="BS717" s="31">
        <f t="shared" ref="BS717:BS780" si="2354">BQ717+BN717</f>
        <v>5566190.7999999998</v>
      </c>
      <c r="BT717" s="31">
        <f t="shared" ref="BT717:BT780" si="2355">BR717+BO717</f>
        <v>5587039.2999999998</v>
      </c>
      <c r="BU717" s="31">
        <f t="shared" ref="BU717:BU780" si="2356">BP717</f>
        <v>5562682.7999999998</v>
      </c>
      <c r="BV717" s="31">
        <f>BV718+BV722</f>
        <v>0</v>
      </c>
      <c r="BW717" s="31">
        <f>BW718+BW722</f>
        <v>0</v>
      </c>
      <c r="BX717" s="31">
        <f t="shared" ref="BX717:BX780" si="2357">BS717</f>
        <v>5566190.7999999998</v>
      </c>
      <c r="BY717" s="31">
        <f t="shared" ref="BY717:BY780" si="2358">BT717+BV717</f>
        <v>5587039.2999999998</v>
      </c>
      <c r="BZ717" s="31">
        <f t="shared" ref="BZ717:BZ780" si="2359">BU717+BW717</f>
        <v>5562682.7999999998</v>
      </c>
      <c r="CA717" s="31">
        <f>CA718+CA722</f>
        <v>0</v>
      </c>
      <c r="CB717" s="31">
        <f>CB718+CB722</f>
        <v>0</v>
      </c>
      <c r="CC717" s="31">
        <f>CC718+CC722</f>
        <v>0</v>
      </c>
      <c r="CD717" s="31">
        <f t="shared" si="2198"/>
        <v>5566190.7999999998</v>
      </c>
      <c r="CE717" s="31">
        <f t="shared" si="2199"/>
        <v>5587039.2999999998</v>
      </c>
      <c r="CF717" s="31">
        <f t="shared" si="2200"/>
        <v>5562682.7999999998</v>
      </c>
      <c r="CG717" s="31">
        <f>CG718+CG722</f>
        <v>0</v>
      </c>
      <c r="CH717" s="24"/>
      <c r="CI717" s="40"/>
      <c r="CM717" s="1" t="s">
        <v>29</v>
      </c>
    </row>
    <row r="718" ht="15">
      <c r="A718" s="16" t="s">
        <v>441</v>
      </c>
      <c r="B718" s="17">
        <v>610</v>
      </c>
      <c r="C718" s="16"/>
      <c r="D718" s="16"/>
      <c r="E718" s="39" t="s">
        <v>104</v>
      </c>
      <c r="F718" s="31">
        <f>F719+F721+F720</f>
        <v>37020.5</v>
      </c>
      <c r="G718" s="31">
        <f>G719+G721+G720</f>
        <v>34714</v>
      </c>
      <c r="H718" s="31">
        <f>H719+H721+H720</f>
        <v>33751.099999999999</v>
      </c>
      <c r="I718" s="31">
        <f>I719+I721+I720</f>
        <v>0</v>
      </c>
      <c r="J718" s="31">
        <f>J719+J721+J720</f>
        <v>0</v>
      </c>
      <c r="K718" s="31">
        <f>K719+K721+K720</f>
        <v>0</v>
      </c>
      <c r="L718" s="31">
        <f t="shared" si="2324"/>
        <v>37020.5</v>
      </c>
      <c r="M718" s="31">
        <f t="shared" si="2325"/>
        <v>34714</v>
      </c>
      <c r="N718" s="31">
        <f t="shared" si="2326"/>
        <v>33751.099999999999</v>
      </c>
      <c r="O718" s="31">
        <f>O719+O721+O720</f>
        <v>0</v>
      </c>
      <c r="P718" s="31">
        <f>P719+P721+P720</f>
        <v>0</v>
      </c>
      <c r="Q718" s="31">
        <f>Q719+Q721+Q720</f>
        <v>0</v>
      </c>
      <c r="R718" s="31">
        <f t="shared" si="2327"/>
        <v>37020.5</v>
      </c>
      <c r="S718" s="31">
        <f t="shared" si="2328"/>
        <v>34714</v>
      </c>
      <c r="T718" s="31">
        <f t="shared" si="2329"/>
        <v>33751.099999999999</v>
      </c>
      <c r="U718" s="31">
        <f>U719+U721+U720</f>
        <v>0</v>
      </c>
      <c r="V718" s="31">
        <f>V719+V721+V720</f>
        <v>0</v>
      </c>
      <c r="W718" s="31">
        <f>W719+W721+W720</f>
        <v>0</v>
      </c>
      <c r="X718" s="31">
        <f t="shared" si="2330"/>
        <v>37020.5</v>
      </c>
      <c r="Y718" s="31">
        <f t="shared" si="2331"/>
        <v>34714</v>
      </c>
      <c r="Z718" s="31">
        <f t="shared" si="2332"/>
        <v>33751.099999999999</v>
      </c>
      <c r="AA718" s="31">
        <f>AA719+AA721+AA720</f>
        <v>0</v>
      </c>
      <c r="AB718" s="31">
        <f>AB719+AB721+AB720</f>
        <v>0</v>
      </c>
      <c r="AC718" s="31">
        <f>AC719+AC721+AC720</f>
        <v>0</v>
      </c>
      <c r="AD718" s="31">
        <f t="shared" si="2333"/>
        <v>37020.5</v>
      </c>
      <c r="AE718" s="31">
        <f t="shared" si="2334"/>
        <v>34714</v>
      </c>
      <c r="AF718" s="31">
        <f t="shared" si="2335"/>
        <v>33751.099999999999</v>
      </c>
      <c r="AG718" s="31">
        <f>AG719+AG721+AG720</f>
        <v>0</v>
      </c>
      <c r="AH718" s="31">
        <f>AH719+AH721+AH720</f>
        <v>0</v>
      </c>
      <c r="AI718" s="31">
        <f>AI719+AI721+AI720</f>
        <v>0</v>
      </c>
      <c r="AJ718" s="31">
        <f t="shared" si="2336"/>
        <v>37020.5</v>
      </c>
      <c r="AK718" s="31">
        <f t="shared" si="2337"/>
        <v>34714</v>
      </c>
      <c r="AL718" s="31">
        <f t="shared" si="2338"/>
        <v>33751.099999999999</v>
      </c>
      <c r="AM718" s="31">
        <f>AM719+AM721+AM720</f>
        <v>0</v>
      </c>
      <c r="AN718" s="31">
        <f>AN719+AN721+AN720</f>
        <v>0</v>
      </c>
      <c r="AO718" s="31">
        <f>AO719+AO721+AO720</f>
        <v>0</v>
      </c>
      <c r="AP718" s="31">
        <f t="shared" si="2339"/>
        <v>37020.5</v>
      </c>
      <c r="AQ718" s="31">
        <f t="shared" si="2340"/>
        <v>34714</v>
      </c>
      <c r="AR718" s="31">
        <f t="shared" si="2341"/>
        <v>33751.099999999999</v>
      </c>
      <c r="AS718" s="31">
        <f>AS719+AS721+AS720</f>
        <v>0</v>
      </c>
      <c r="AT718" s="31">
        <f>AT719+AT721+AT720</f>
        <v>0</v>
      </c>
      <c r="AU718" s="31">
        <f>AU719+AU721+AU720</f>
        <v>0</v>
      </c>
      <c r="AV718" s="31">
        <f t="shared" si="2342"/>
        <v>37020.5</v>
      </c>
      <c r="AW718" s="31">
        <f t="shared" si="2343"/>
        <v>34714</v>
      </c>
      <c r="AX718" s="31">
        <f t="shared" si="2344"/>
        <v>33751.099999999999</v>
      </c>
      <c r="AY718" s="31">
        <f>AY719+AY721+AY720</f>
        <v>0</v>
      </c>
      <c r="AZ718" s="31">
        <f>AZ719+AZ721+AZ720</f>
        <v>0</v>
      </c>
      <c r="BA718" s="31">
        <f>BA719+BA721+BA720</f>
        <v>0</v>
      </c>
      <c r="BB718" s="31">
        <f t="shared" si="2345"/>
        <v>37020.5</v>
      </c>
      <c r="BC718" s="31">
        <f t="shared" si="2346"/>
        <v>34714</v>
      </c>
      <c r="BD718" s="31">
        <f t="shared" si="2347"/>
        <v>33751.099999999999</v>
      </c>
      <c r="BE718" s="31">
        <f>BE719+BE721+BE720</f>
        <v>0</v>
      </c>
      <c r="BF718" s="31">
        <f>BF719+BF721+BF720</f>
        <v>0</v>
      </c>
      <c r="BG718" s="31">
        <f>BG719+BG721+BG720</f>
        <v>0</v>
      </c>
      <c r="BH718" s="31">
        <f t="shared" si="2348"/>
        <v>37020.5</v>
      </c>
      <c r="BI718" s="31">
        <f t="shared" si="2349"/>
        <v>34714</v>
      </c>
      <c r="BJ718" s="31">
        <f t="shared" si="2350"/>
        <v>33751.099999999999</v>
      </c>
      <c r="BK718" s="31">
        <f>BK719+BK721+BK720</f>
        <v>0</v>
      </c>
      <c r="BL718" s="31">
        <f>BL719+BL721+BL720</f>
        <v>0</v>
      </c>
      <c r="BM718" s="31">
        <f>BM719+BM721+BM720</f>
        <v>0</v>
      </c>
      <c r="BN718" s="31">
        <f t="shared" si="2351"/>
        <v>37020.5</v>
      </c>
      <c r="BO718" s="31">
        <f t="shared" si="2352"/>
        <v>34714</v>
      </c>
      <c r="BP718" s="31">
        <f t="shared" si="2353"/>
        <v>33751.099999999999</v>
      </c>
      <c r="BQ718" s="31">
        <f>BQ719+BQ721+BQ720</f>
        <v>0</v>
      </c>
      <c r="BR718" s="31">
        <f>BR719+BR721+BR720</f>
        <v>0</v>
      </c>
      <c r="BS718" s="31">
        <f t="shared" si="2354"/>
        <v>37020.5</v>
      </c>
      <c r="BT718" s="31">
        <f t="shared" si="2355"/>
        <v>34714</v>
      </c>
      <c r="BU718" s="31">
        <f t="shared" si="2356"/>
        <v>33751.099999999999</v>
      </c>
      <c r="BV718" s="31">
        <f>BV719+BV721+BV720</f>
        <v>0</v>
      </c>
      <c r="BW718" s="31">
        <f>BW719+BW721+BW720</f>
        <v>0</v>
      </c>
      <c r="BX718" s="31">
        <f t="shared" si="2357"/>
        <v>37020.5</v>
      </c>
      <c r="BY718" s="31">
        <f t="shared" si="2358"/>
        <v>34714</v>
      </c>
      <c r="BZ718" s="31">
        <f t="shared" si="2359"/>
        <v>33751.099999999999</v>
      </c>
      <c r="CA718" s="31">
        <f>CA719+CA721+CA720</f>
        <v>0</v>
      </c>
      <c r="CB718" s="31">
        <f>CB719+CB721+CB720</f>
        <v>0</v>
      </c>
      <c r="CC718" s="31">
        <f>CC719+CC721+CC720</f>
        <v>0</v>
      </c>
      <c r="CD718" s="31">
        <f t="shared" si="2198"/>
        <v>37020.5</v>
      </c>
      <c r="CE718" s="31">
        <f t="shared" si="2199"/>
        <v>34714</v>
      </c>
      <c r="CF718" s="31">
        <f t="shared" si="2200"/>
        <v>33751.099999999999</v>
      </c>
      <c r="CG718" s="31">
        <f>CG719+CG721+CG720</f>
        <v>0</v>
      </c>
      <c r="CH718" s="24"/>
      <c r="CI718" s="40"/>
      <c r="CN718" s="1" t="s">
        <v>30</v>
      </c>
    </row>
    <row r="719" ht="15">
      <c r="A719" s="16" t="s">
        <v>441</v>
      </c>
      <c r="B719" s="17">
        <v>610</v>
      </c>
      <c r="C719" s="16" t="s">
        <v>47</v>
      </c>
      <c r="D719" s="16" t="s">
        <v>42</v>
      </c>
      <c r="E719" s="39" t="s">
        <v>436</v>
      </c>
      <c r="F719" s="31">
        <v>36694.300000000003</v>
      </c>
      <c r="G719" s="31">
        <v>34409.099999999999</v>
      </c>
      <c r="H719" s="31">
        <v>33433.099999999999</v>
      </c>
      <c r="I719" s="31"/>
      <c r="J719" s="31"/>
      <c r="K719" s="31"/>
      <c r="L719" s="31">
        <f t="shared" si="2324"/>
        <v>36694.300000000003</v>
      </c>
      <c r="M719" s="31">
        <f t="shared" si="2325"/>
        <v>34409.099999999999</v>
      </c>
      <c r="N719" s="31">
        <f t="shared" si="2326"/>
        <v>33433.099999999999</v>
      </c>
      <c r="O719" s="31"/>
      <c r="P719" s="31"/>
      <c r="Q719" s="31"/>
      <c r="R719" s="31">
        <f t="shared" si="2327"/>
        <v>36694.300000000003</v>
      </c>
      <c r="S719" s="31">
        <f t="shared" si="2328"/>
        <v>34409.099999999999</v>
      </c>
      <c r="T719" s="31">
        <f t="shared" si="2329"/>
        <v>33433.099999999999</v>
      </c>
      <c r="U719" s="31"/>
      <c r="V719" s="31"/>
      <c r="W719" s="31"/>
      <c r="X719" s="31">
        <f t="shared" si="2330"/>
        <v>36694.300000000003</v>
      </c>
      <c r="Y719" s="31">
        <f t="shared" si="2331"/>
        <v>34409.099999999999</v>
      </c>
      <c r="Z719" s="31">
        <f t="shared" si="2332"/>
        <v>33433.099999999999</v>
      </c>
      <c r="AA719" s="31"/>
      <c r="AB719" s="31"/>
      <c r="AC719" s="31"/>
      <c r="AD719" s="31">
        <f t="shared" si="2333"/>
        <v>36694.300000000003</v>
      </c>
      <c r="AE719" s="31">
        <f t="shared" si="2334"/>
        <v>34409.099999999999</v>
      </c>
      <c r="AF719" s="31">
        <f t="shared" si="2335"/>
        <v>33433.099999999999</v>
      </c>
      <c r="AG719" s="31"/>
      <c r="AH719" s="31"/>
      <c r="AI719" s="31"/>
      <c r="AJ719" s="31">
        <f t="shared" si="2336"/>
        <v>36694.300000000003</v>
      </c>
      <c r="AK719" s="31">
        <f t="shared" si="2337"/>
        <v>34409.099999999999</v>
      </c>
      <c r="AL719" s="31">
        <f t="shared" si="2338"/>
        <v>33433.099999999999</v>
      </c>
      <c r="AM719" s="31"/>
      <c r="AN719" s="31"/>
      <c r="AO719" s="31"/>
      <c r="AP719" s="31">
        <f t="shared" si="2339"/>
        <v>36694.300000000003</v>
      </c>
      <c r="AQ719" s="31">
        <f t="shared" si="2340"/>
        <v>34409.099999999999</v>
      </c>
      <c r="AR719" s="31">
        <f t="shared" si="2341"/>
        <v>33433.099999999999</v>
      </c>
      <c r="AS719" s="31"/>
      <c r="AT719" s="31"/>
      <c r="AU719" s="31"/>
      <c r="AV719" s="31">
        <f t="shared" si="2342"/>
        <v>36694.300000000003</v>
      </c>
      <c r="AW719" s="31">
        <f t="shared" si="2343"/>
        <v>34409.099999999999</v>
      </c>
      <c r="AX719" s="31">
        <f t="shared" si="2344"/>
        <v>33433.099999999999</v>
      </c>
      <c r="AY719" s="31"/>
      <c r="AZ719" s="31"/>
      <c r="BA719" s="31"/>
      <c r="BB719" s="31">
        <f t="shared" si="2345"/>
        <v>36694.300000000003</v>
      </c>
      <c r="BC719" s="31">
        <f t="shared" si="2346"/>
        <v>34409.099999999999</v>
      </c>
      <c r="BD719" s="31">
        <f t="shared" si="2347"/>
        <v>33433.099999999999</v>
      </c>
      <c r="BE719" s="31"/>
      <c r="BF719" s="31"/>
      <c r="BG719" s="31"/>
      <c r="BH719" s="31">
        <f t="shared" si="2348"/>
        <v>36694.300000000003</v>
      </c>
      <c r="BI719" s="31">
        <f t="shared" si="2349"/>
        <v>34409.099999999999</v>
      </c>
      <c r="BJ719" s="31">
        <f t="shared" si="2350"/>
        <v>33433.099999999999</v>
      </c>
      <c r="BK719" s="31"/>
      <c r="BL719" s="31"/>
      <c r="BM719" s="31"/>
      <c r="BN719" s="31">
        <f t="shared" si="2351"/>
        <v>36694.300000000003</v>
      </c>
      <c r="BO719" s="31">
        <f t="shared" si="2352"/>
        <v>34409.099999999999</v>
      </c>
      <c r="BP719" s="31">
        <f t="shared" si="2353"/>
        <v>33433.099999999999</v>
      </c>
      <c r="BQ719" s="31"/>
      <c r="BR719" s="31"/>
      <c r="BS719" s="31">
        <f t="shared" si="2354"/>
        <v>36694.300000000003</v>
      </c>
      <c r="BT719" s="31">
        <f t="shared" si="2355"/>
        <v>34409.099999999999</v>
      </c>
      <c r="BU719" s="31">
        <f t="shared" si="2356"/>
        <v>33433.099999999999</v>
      </c>
      <c r="BV719" s="31"/>
      <c r="BW719" s="31"/>
      <c r="BX719" s="31">
        <f t="shared" si="2357"/>
        <v>36694.300000000003</v>
      </c>
      <c r="BY719" s="31">
        <f t="shared" si="2358"/>
        <v>34409.099999999999</v>
      </c>
      <c r="BZ719" s="31">
        <f t="shared" si="2359"/>
        <v>33433.099999999999</v>
      </c>
      <c r="CA719" s="31"/>
      <c r="CB719" s="31"/>
      <c r="CC719" s="31"/>
      <c r="CD719" s="31">
        <f t="shared" si="2198"/>
        <v>36694.300000000003</v>
      </c>
      <c r="CE719" s="31">
        <f t="shared" si="2199"/>
        <v>34409.099999999999</v>
      </c>
      <c r="CF719" s="31">
        <f t="shared" si="2200"/>
        <v>33433.099999999999</v>
      </c>
      <c r="CG719" s="31"/>
      <c r="CH719" s="24"/>
      <c r="CI719" s="40"/>
    </row>
    <row r="720" ht="15">
      <c r="A720" s="16" t="s">
        <v>441</v>
      </c>
      <c r="B720" s="17">
        <v>610</v>
      </c>
      <c r="C720" s="16" t="s">
        <v>134</v>
      </c>
      <c r="D720" s="16" t="s">
        <v>67</v>
      </c>
      <c r="E720" s="39" t="s">
        <v>236</v>
      </c>
      <c r="F720" s="31">
        <v>50</v>
      </c>
      <c r="G720" s="31">
        <v>50</v>
      </c>
      <c r="H720" s="31">
        <v>50</v>
      </c>
      <c r="I720" s="31"/>
      <c r="J720" s="31"/>
      <c r="K720" s="31"/>
      <c r="L720" s="31">
        <f t="shared" si="2324"/>
        <v>50</v>
      </c>
      <c r="M720" s="31">
        <f t="shared" si="2325"/>
        <v>50</v>
      </c>
      <c r="N720" s="31">
        <f t="shared" si="2326"/>
        <v>50</v>
      </c>
      <c r="O720" s="31"/>
      <c r="P720" s="31"/>
      <c r="Q720" s="31"/>
      <c r="R720" s="31">
        <f t="shared" si="2327"/>
        <v>50</v>
      </c>
      <c r="S720" s="31">
        <f t="shared" si="2328"/>
        <v>50</v>
      </c>
      <c r="T720" s="31">
        <f t="shared" si="2329"/>
        <v>50</v>
      </c>
      <c r="U720" s="31"/>
      <c r="V720" s="31"/>
      <c r="W720" s="31"/>
      <c r="X720" s="31">
        <f t="shared" si="2330"/>
        <v>50</v>
      </c>
      <c r="Y720" s="31">
        <f t="shared" si="2331"/>
        <v>50</v>
      </c>
      <c r="Z720" s="31">
        <f t="shared" si="2332"/>
        <v>50</v>
      </c>
      <c r="AA720" s="31"/>
      <c r="AB720" s="31"/>
      <c r="AC720" s="31"/>
      <c r="AD720" s="31">
        <f t="shared" si="2333"/>
        <v>50</v>
      </c>
      <c r="AE720" s="31">
        <f t="shared" si="2334"/>
        <v>50</v>
      </c>
      <c r="AF720" s="31">
        <f t="shared" si="2335"/>
        <v>50</v>
      </c>
      <c r="AG720" s="31"/>
      <c r="AH720" s="31"/>
      <c r="AI720" s="31"/>
      <c r="AJ720" s="31">
        <f t="shared" si="2336"/>
        <v>50</v>
      </c>
      <c r="AK720" s="31">
        <f t="shared" si="2337"/>
        <v>50</v>
      </c>
      <c r="AL720" s="31">
        <f t="shared" si="2338"/>
        <v>50</v>
      </c>
      <c r="AM720" s="31"/>
      <c r="AN720" s="31"/>
      <c r="AO720" s="31"/>
      <c r="AP720" s="31">
        <f t="shared" si="2339"/>
        <v>50</v>
      </c>
      <c r="AQ720" s="31">
        <f t="shared" si="2340"/>
        <v>50</v>
      </c>
      <c r="AR720" s="31">
        <f t="shared" si="2341"/>
        <v>50</v>
      </c>
      <c r="AS720" s="31"/>
      <c r="AT720" s="31"/>
      <c r="AU720" s="31"/>
      <c r="AV720" s="31">
        <f t="shared" si="2342"/>
        <v>50</v>
      </c>
      <c r="AW720" s="31">
        <f t="shared" si="2343"/>
        <v>50</v>
      </c>
      <c r="AX720" s="31">
        <f t="shared" si="2344"/>
        <v>50</v>
      </c>
      <c r="AY720" s="31"/>
      <c r="AZ720" s="31"/>
      <c r="BA720" s="31"/>
      <c r="BB720" s="31">
        <f t="shared" si="2345"/>
        <v>50</v>
      </c>
      <c r="BC720" s="31">
        <f t="shared" si="2346"/>
        <v>50</v>
      </c>
      <c r="BD720" s="31">
        <f t="shared" si="2347"/>
        <v>50</v>
      </c>
      <c r="BE720" s="31"/>
      <c r="BF720" s="31"/>
      <c r="BG720" s="31"/>
      <c r="BH720" s="31">
        <f t="shared" si="2348"/>
        <v>50</v>
      </c>
      <c r="BI720" s="31">
        <f t="shared" si="2349"/>
        <v>50</v>
      </c>
      <c r="BJ720" s="31">
        <f t="shared" si="2350"/>
        <v>50</v>
      </c>
      <c r="BK720" s="31"/>
      <c r="BL720" s="31"/>
      <c r="BM720" s="31"/>
      <c r="BN720" s="31">
        <f t="shared" si="2351"/>
        <v>50</v>
      </c>
      <c r="BO720" s="31">
        <f t="shared" si="2352"/>
        <v>50</v>
      </c>
      <c r="BP720" s="31">
        <f t="shared" si="2353"/>
        <v>50</v>
      </c>
      <c r="BQ720" s="31"/>
      <c r="BR720" s="31"/>
      <c r="BS720" s="31">
        <f t="shared" si="2354"/>
        <v>50</v>
      </c>
      <c r="BT720" s="31">
        <f t="shared" si="2355"/>
        <v>50</v>
      </c>
      <c r="BU720" s="31">
        <f t="shared" si="2356"/>
        <v>50</v>
      </c>
      <c r="BV720" s="31"/>
      <c r="BW720" s="31"/>
      <c r="BX720" s="31">
        <f t="shared" si="2357"/>
        <v>50</v>
      </c>
      <c r="BY720" s="31">
        <f t="shared" si="2358"/>
        <v>50</v>
      </c>
      <c r="BZ720" s="31">
        <f t="shared" si="2359"/>
        <v>50</v>
      </c>
      <c r="CA720" s="31"/>
      <c r="CB720" s="31"/>
      <c r="CC720" s="31"/>
      <c r="CD720" s="31">
        <f t="shared" si="2198"/>
        <v>50</v>
      </c>
      <c r="CE720" s="31">
        <f t="shared" si="2199"/>
        <v>50</v>
      </c>
      <c r="CF720" s="31">
        <f t="shared" si="2200"/>
        <v>50</v>
      </c>
      <c r="CG720" s="31"/>
      <c r="CH720" s="24"/>
      <c r="CI720" s="40"/>
    </row>
    <row r="721" ht="15">
      <c r="A721" s="16" t="s">
        <v>441</v>
      </c>
      <c r="B721" s="17">
        <v>610</v>
      </c>
      <c r="C721" s="16" t="s">
        <v>134</v>
      </c>
      <c r="D721" s="16" t="s">
        <v>395</v>
      </c>
      <c r="E721" s="39" t="s">
        <v>443</v>
      </c>
      <c r="F721" s="31">
        <v>276.19999999999999</v>
      </c>
      <c r="G721" s="31">
        <v>254.90000000000001</v>
      </c>
      <c r="H721" s="31">
        <v>268</v>
      </c>
      <c r="I721" s="31"/>
      <c r="J721" s="31"/>
      <c r="K721" s="31"/>
      <c r="L721" s="31">
        <f t="shared" si="2324"/>
        <v>276.19999999999999</v>
      </c>
      <c r="M721" s="31">
        <f t="shared" si="2325"/>
        <v>254.90000000000001</v>
      </c>
      <c r="N721" s="31">
        <f t="shared" si="2326"/>
        <v>268</v>
      </c>
      <c r="O721" s="31"/>
      <c r="P721" s="31"/>
      <c r="Q721" s="31"/>
      <c r="R721" s="31">
        <f t="shared" si="2327"/>
        <v>276.19999999999999</v>
      </c>
      <c r="S721" s="31">
        <f t="shared" si="2328"/>
        <v>254.90000000000001</v>
      </c>
      <c r="T721" s="31">
        <f t="shared" si="2329"/>
        <v>268</v>
      </c>
      <c r="U721" s="31"/>
      <c r="V721" s="31"/>
      <c r="W721" s="31"/>
      <c r="X721" s="31">
        <f t="shared" si="2330"/>
        <v>276.19999999999999</v>
      </c>
      <c r="Y721" s="31">
        <f t="shared" si="2331"/>
        <v>254.90000000000001</v>
      </c>
      <c r="Z721" s="31">
        <f t="shared" si="2332"/>
        <v>268</v>
      </c>
      <c r="AA721" s="31"/>
      <c r="AB721" s="31"/>
      <c r="AC721" s="31"/>
      <c r="AD721" s="31">
        <f t="shared" si="2333"/>
        <v>276.19999999999999</v>
      </c>
      <c r="AE721" s="31">
        <f t="shared" si="2334"/>
        <v>254.90000000000001</v>
      </c>
      <c r="AF721" s="31">
        <f t="shared" si="2335"/>
        <v>268</v>
      </c>
      <c r="AG721" s="31"/>
      <c r="AH721" s="31"/>
      <c r="AI721" s="31"/>
      <c r="AJ721" s="31">
        <f t="shared" si="2336"/>
        <v>276.19999999999999</v>
      </c>
      <c r="AK721" s="31">
        <f t="shared" si="2337"/>
        <v>254.90000000000001</v>
      </c>
      <c r="AL721" s="31">
        <f t="shared" si="2338"/>
        <v>268</v>
      </c>
      <c r="AM721" s="31"/>
      <c r="AN721" s="31"/>
      <c r="AO721" s="31"/>
      <c r="AP721" s="31">
        <f t="shared" si="2339"/>
        <v>276.19999999999999</v>
      </c>
      <c r="AQ721" s="31">
        <f t="shared" si="2340"/>
        <v>254.90000000000001</v>
      </c>
      <c r="AR721" s="31">
        <f t="shared" si="2341"/>
        <v>268</v>
      </c>
      <c r="AS721" s="31"/>
      <c r="AT721" s="31"/>
      <c r="AU721" s="31"/>
      <c r="AV721" s="31">
        <f t="shared" si="2342"/>
        <v>276.19999999999999</v>
      </c>
      <c r="AW721" s="31">
        <f t="shared" si="2343"/>
        <v>254.90000000000001</v>
      </c>
      <c r="AX721" s="31">
        <f t="shared" si="2344"/>
        <v>268</v>
      </c>
      <c r="AY721" s="31"/>
      <c r="AZ721" s="31"/>
      <c r="BA721" s="31"/>
      <c r="BB721" s="31">
        <f t="shared" si="2345"/>
        <v>276.19999999999999</v>
      </c>
      <c r="BC721" s="31">
        <f t="shared" si="2346"/>
        <v>254.90000000000001</v>
      </c>
      <c r="BD721" s="31">
        <f t="shared" si="2347"/>
        <v>268</v>
      </c>
      <c r="BE721" s="31"/>
      <c r="BF721" s="31"/>
      <c r="BG721" s="31"/>
      <c r="BH721" s="31">
        <f t="shared" si="2348"/>
        <v>276.19999999999999</v>
      </c>
      <c r="BI721" s="31">
        <f t="shared" si="2349"/>
        <v>254.90000000000001</v>
      </c>
      <c r="BJ721" s="31">
        <f t="shared" si="2350"/>
        <v>268</v>
      </c>
      <c r="BK721" s="31"/>
      <c r="BL721" s="31"/>
      <c r="BM721" s="31"/>
      <c r="BN721" s="31">
        <f t="shared" si="2351"/>
        <v>276.19999999999999</v>
      </c>
      <c r="BO721" s="31">
        <f t="shared" si="2352"/>
        <v>254.90000000000001</v>
      </c>
      <c r="BP721" s="31">
        <f t="shared" si="2353"/>
        <v>268</v>
      </c>
      <c r="BQ721" s="31"/>
      <c r="BR721" s="31"/>
      <c r="BS721" s="31">
        <f t="shared" si="2354"/>
        <v>276.19999999999999</v>
      </c>
      <c r="BT721" s="31">
        <f t="shared" si="2355"/>
        <v>254.90000000000001</v>
      </c>
      <c r="BU721" s="31">
        <f t="shared" si="2356"/>
        <v>268</v>
      </c>
      <c r="BV721" s="31"/>
      <c r="BW721" s="31"/>
      <c r="BX721" s="31">
        <f t="shared" si="2357"/>
        <v>276.19999999999999</v>
      </c>
      <c r="BY721" s="31">
        <f t="shared" si="2358"/>
        <v>254.90000000000001</v>
      </c>
      <c r="BZ721" s="31">
        <f t="shared" si="2359"/>
        <v>268</v>
      </c>
      <c r="CA721" s="31"/>
      <c r="CB721" s="31"/>
      <c r="CC721" s="31"/>
      <c r="CD721" s="31">
        <f t="shared" si="2198"/>
        <v>276.19999999999999</v>
      </c>
      <c r="CE721" s="31">
        <f t="shared" si="2199"/>
        <v>254.90000000000001</v>
      </c>
      <c r="CF721" s="31">
        <f t="shared" si="2200"/>
        <v>268</v>
      </c>
      <c r="CG721" s="31"/>
      <c r="CH721" s="24"/>
      <c r="CI721" s="40"/>
    </row>
    <row r="722" ht="15">
      <c r="A722" s="16" t="s">
        <v>441</v>
      </c>
      <c r="B722" s="17">
        <v>620</v>
      </c>
      <c r="C722" s="16"/>
      <c r="D722" s="16"/>
      <c r="E722" s="39" t="s">
        <v>46</v>
      </c>
      <c r="F722" s="31">
        <f>F723+F724+F725</f>
        <v>5529170.2999999998</v>
      </c>
      <c r="G722" s="31">
        <f>G723+G724+G725</f>
        <v>5552325.2999999998</v>
      </c>
      <c r="H722" s="31">
        <f>H723+H724+H725</f>
        <v>5528931.7000000002</v>
      </c>
      <c r="I722" s="31">
        <f>I723+I724+I725</f>
        <v>0</v>
      </c>
      <c r="J722" s="31">
        <f>J723+J724+J725</f>
        <v>0</v>
      </c>
      <c r="K722" s="31">
        <f>K723+K724+K725</f>
        <v>0</v>
      </c>
      <c r="L722" s="31">
        <f t="shared" si="2324"/>
        <v>5529170.2999999998</v>
      </c>
      <c r="M722" s="31">
        <f t="shared" si="2325"/>
        <v>5552325.2999999998</v>
      </c>
      <c r="N722" s="31">
        <f t="shared" si="2326"/>
        <v>5528931.7000000002</v>
      </c>
      <c r="O722" s="31">
        <f>O723+O724+O725</f>
        <v>0</v>
      </c>
      <c r="P722" s="31">
        <f>P723+P724+P725</f>
        <v>0</v>
      </c>
      <c r="Q722" s="31">
        <f>Q723+Q724+Q725</f>
        <v>0</v>
      </c>
      <c r="R722" s="31">
        <f t="shared" si="2327"/>
        <v>5529170.2999999998</v>
      </c>
      <c r="S722" s="31">
        <f t="shared" si="2328"/>
        <v>5552325.2999999998</v>
      </c>
      <c r="T722" s="31">
        <f t="shared" si="2329"/>
        <v>5528931.7000000002</v>
      </c>
      <c r="U722" s="31">
        <f>U723+U724+U725</f>
        <v>0</v>
      </c>
      <c r="V722" s="31">
        <f>V723+V724+V725</f>
        <v>0</v>
      </c>
      <c r="W722" s="31">
        <f>W723+W724+W725</f>
        <v>0</v>
      </c>
      <c r="X722" s="31">
        <f t="shared" si="2330"/>
        <v>5529170.2999999998</v>
      </c>
      <c r="Y722" s="31">
        <f t="shared" si="2331"/>
        <v>5552325.2999999998</v>
      </c>
      <c r="Z722" s="31">
        <f t="shared" si="2332"/>
        <v>5528931.7000000002</v>
      </c>
      <c r="AA722" s="31">
        <f>AA723+AA724+AA725</f>
        <v>0</v>
      </c>
      <c r="AB722" s="31">
        <f>AB723+AB724+AB725</f>
        <v>0</v>
      </c>
      <c r="AC722" s="31">
        <f>AC723+AC724+AC725</f>
        <v>0</v>
      </c>
      <c r="AD722" s="31">
        <f t="shared" si="2333"/>
        <v>5529170.2999999998</v>
      </c>
      <c r="AE722" s="31">
        <f t="shared" si="2334"/>
        <v>5552325.2999999998</v>
      </c>
      <c r="AF722" s="31">
        <f t="shared" si="2335"/>
        <v>5528931.7000000002</v>
      </c>
      <c r="AG722" s="31">
        <f>AG723+AG724+AG725</f>
        <v>0</v>
      </c>
      <c r="AH722" s="31">
        <f>AH723+AH724+AH725</f>
        <v>0</v>
      </c>
      <c r="AI722" s="31">
        <f>AI723+AI724+AI725</f>
        <v>0</v>
      </c>
      <c r="AJ722" s="31">
        <f t="shared" si="2336"/>
        <v>5529170.2999999998</v>
      </c>
      <c r="AK722" s="31">
        <f t="shared" si="2337"/>
        <v>5552325.2999999998</v>
      </c>
      <c r="AL722" s="31">
        <f t="shared" si="2338"/>
        <v>5528931.7000000002</v>
      </c>
      <c r="AM722" s="31">
        <f>AM723+AM724+AM725</f>
        <v>0</v>
      </c>
      <c r="AN722" s="31">
        <f>AN723+AN724+AN725</f>
        <v>0</v>
      </c>
      <c r="AO722" s="31">
        <f>AO723+AO724+AO725</f>
        <v>0</v>
      </c>
      <c r="AP722" s="31">
        <f t="shared" si="2339"/>
        <v>5529170.2999999998</v>
      </c>
      <c r="AQ722" s="31">
        <f t="shared" si="2340"/>
        <v>5552325.2999999998</v>
      </c>
      <c r="AR722" s="31">
        <f t="shared" si="2341"/>
        <v>5528931.7000000002</v>
      </c>
      <c r="AS722" s="31">
        <f>AS723+AS724+AS725</f>
        <v>0</v>
      </c>
      <c r="AT722" s="31">
        <f>AT723+AT724+AT725</f>
        <v>0</v>
      </c>
      <c r="AU722" s="31">
        <f>AU723+AU724+AU725</f>
        <v>0</v>
      </c>
      <c r="AV722" s="31">
        <f t="shared" si="2342"/>
        <v>5529170.2999999998</v>
      </c>
      <c r="AW722" s="31">
        <f t="shared" si="2343"/>
        <v>5552325.2999999998</v>
      </c>
      <c r="AX722" s="31">
        <f t="shared" si="2344"/>
        <v>5528931.7000000002</v>
      </c>
      <c r="AY722" s="31">
        <f>AY723+AY724+AY725</f>
        <v>0</v>
      </c>
      <c r="AZ722" s="31">
        <f>AZ723+AZ724+AZ725</f>
        <v>0</v>
      </c>
      <c r="BA722" s="31">
        <f>BA723+BA724+BA725</f>
        <v>0</v>
      </c>
      <c r="BB722" s="31">
        <f t="shared" si="2345"/>
        <v>5529170.2999999998</v>
      </c>
      <c r="BC722" s="31">
        <f t="shared" si="2346"/>
        <v>5552325.2999999998</v>
      </c>
      <c r="BD722" s="31">
        <f t="shared" si="2347"/>
        <v>5528931.7000000002</v>
      </c>
      <c r="BE722" s="31">
        <f>BE723+BE724+BE725</f>
        <v>0</v>
      </c>
      <c r="BF722" s="31">
        <f>BF723+BF724+BF725</f>
        <v>0</v>
      </c>
      <c r="BG722" s="31">
        <f>BG723+BG724+BG725</f>
        <v>0</v>
      </c>
      <c r="BH722" s="31">
        <f t="shared" si="2348"/>
        <v>5529170.2999999998</v>
      </c>
      <c r="BI722" s="31">
        <f t="shared" si="2349"/>
        <v>5552325.2999999998</v>
      </c>
      <c r="BJ722" s="31">
        <f t="shared" si="2350"/>
        <v>5528931.7000000002</v>
      </c>
      <c r="BK722" s="31">
        <f>BK723+BK724+BK725</f>
        <v>0</v>
      </c>
      <c r="BL722" s="31">
        <f>BL723+BL724+BL725</f>
        <v>0</v>
      </c>
      <c r="BM722" s="31">
        <f>BM723+BM724+BM725</f>
        <v>0</v>
      </c>
      <c r="BN722" s="31">
        <f t="shared" si="2351"/>
        <v>5529170.2999999998</v>
      </c>
      <c r="BO722" s="31">
        <f t="shared" si="2352"/>
        <v>5552325.2999999998</v>
      </c>
      <c r="BP722" s="31">
        <f t="shared" si="2353"/>
        <v>5528931.7000000002</v>
      </c>
      <c r="BQ722" s="31">
        <f>BQ723+BQ724+BQ725</f>
        <v>0</v>
      </c>
      <c r="BR722" s="31">
        <f>BR723+BR724+BR725</f>
        <v>0</v>
      </c>
      <c r="BS722" s="31">
        <f t="shared" si="2354"/>
        <v>5529170.2999999998</v>
      </c>
      <c r="BT722" s="31">
        <f t="shared" si="2355"/>
        <v>5552325.2999999998</v>
      </c>
      <c r="BU722" s="31">
        <f t="shared" si="2356"/>
        <v>5528931.7000000002</v>
      </c>
      <c r="BV722" s="31">
        <f>BV723+BV724+BV725</f>
        <v>0</v>
      </c>
      <c r="BW722" s="31">
        <f>BW723+BW724+BW725</f>
        <v>0</v>
      </c>
      <c r="BX722" s="31">
        <f t="shared" si="2357"/>
        <v>5529170.2999999998</v>
      </c>
      <c r="BY722" s="31">
        <f t="shared" si="2358"/>
        <v>5552325.2999999998</v>
      </c>
      <c r="BZ722" s="31">
        <f t="shared" si="2359"/>
        <v>5528931.7000000002</v>
      </c>
      <c r="CA722" s="31">
        <f>CA723+CA724+CA725</f>
        <v>0</v>
      </c>
      <c r="CB722" s="31">
        <f>CB723+CB724+CB725</f>
        <v>0</v>
      </c>
      <c r="CC722" s="31">
        <f>CC723+CC724+CC725</f>
        <v>0</v>
      </c>
      <c r="CD722" s="31">
        <f t="shared" si="2198"/>
        <v>5529170.2999999998</v>
      </c>
      <c r="CE722" s="31">
        <f t="shared" si="2199"/>
        <v>5552325.2999999998</v>
      </c>
      <c r="CF722" s="31">
        <f t="shared" si="2200"/>
        <v>5528931.7000000002</v>
      </c>
      <c r="CG722" s="31">
        <f>CG723+CG724+CG725</f>
        <v>0</v>
      </c>
      <c r="CH722" s="24"/>
      <c r="CI722" s="40"/>
      <c r="CN722" s="1" t="s">
        <v>30</v>
      </c>
    </row>
    <row r="723" ht="15">
      <c r="A723" s="16" t="s">
        <v>441</v>
      </c>
      <c r="B723" s="17">
        <v>620</v>
      </c>
      <c r="C723" s="16" t="s">
        <v>47</v>
      </c>
      <c r="D723" s="16" t="s">
        <v>42</v>
      </c>
      <c r="E723" s="39" t="s">
        <v>436</v>
      </c>
      <c r="F723" s="31">
        <v>5475346.7999999998</v>
      </c>
      <c r="G723" s="31">
        <v>5507943.0999999996</v>
      </c>
      <c r="H723" s="31">
        <v>5482360.4000000004</v>
      </c>
      <c r="I723" s="31"/>
      <c r="J723" s="31"/>
      <c r="K723" s="31"/>
      <c r="L723" s="31">
        <f t="shared" si="2324"/>
        <v>5475346.7999999998</v>
      </c>
      <c r="M723" s="31">
        <f t="shared" si="2325"/>
        <v>5507943.0999999996</v>
      </c>
      <c r="N723" s="31">
        <f t="shared" si="2326"/>
        <v>5482360.4000000004</v>
      </c>
      <c r="O723" s="31"/>
      <c r="P723" s="31"/>
      <c r="Q723" s="31"/>
      <c r="R723" s="31">
        <f t="shared" si="2327"/>
        <v>5475346.7999999998</v>
      </c>
      <c r="S723" s="31">
        <f t="shared" si="2328"/>
        <v>5507943.0999999996</v>
      </c>
      <c r="T723" s="31">
        <f t="shared" si="2329"/>
        <v>5482360.4000000004</v>
      </c>
      <c r="U723" s="31"/>
      <c r="V723" s="31"/>
      <c r="W723" s="31"/>
      <c r="X723" s="31">
        <f t="shared" si="2330"/>
        <v>5475346.7999999998</v>
      </c>
      <c r="Y723" s="31">
        <f t="shared" si="2331"/>
        <v>5507943.0999999996</v>
      </c>
      <c r="Z723" s="31">
        <f t="shared" si="2332"/>
        <v>5482360.4000000004</v>
      </c>
      <c r="AA723" s="31"/>
      <c r="AB723" s="31"/>
      <c r="AC723" s="31"/>
      <c r="AD723" s="31">
        <f t="shared" si="2333"/>
        <v>5475346.7999999998</v>
      </c>
      <c r="AE723" s="31">
        <f t="shared" si="2334"/>
        <v>5507943.0999999996</v>
      </c>
      <c r="AF723" s="31">
        <f t="shared" si="2335"/>
        <v>5482360.4000000004</v>
      </c>
      <c r="AG723" s="31"/>
      <c r="AH723" s="31"/>
      <c r="AI723" s="31"/>
      <c r="AJ723" s="31">
        <f t="shared" si="2336"/>
        <v>5475346.7999999998</v>
      </c>
      <c r="AK723" s="31">
        <f t="shared" si="2337"/>
        <v>5507943.0999999996</v>
      </c>
      <c r="AL723" s="31">
        <f t="shared" si="2338"/>
        <v>5482360.4000000004</v>
      </c>
      <c r="AM723" s="31"/>
      <c r="AN723" s="31"/>
      <c r="AO723" s="31"/>
      <c r="AP723" s="31">
        <f t="shared" si="2339"/>
        <v>5475346.7999999998</v>
      </c>
      <c r="AQ723" s="31">
        <f t="shared" si="2340"/>
        <v>5507943.0999999996</v>
      </c>
      <c r="AR723" s="31">
        <f t="shared" si="2341"/>
        <v>5482360.4000000004</v>
      </c>
      <c r="AS723" s="31"/>
      <c r="AT723" s="31"/>
      <c r="AU723" s="31"/>
      <c r="AV723" s="31">
        <f t="shared" si="2342"/>
        <v>5475346.7999999998</v>
      </c>
      <c r="AW723" s="31">
        <f t="shared" si="2343"/>
        <v>5507943.0999999996</v>
      </c>
      <c r="AX723" s="31">
        <f t="shared" si="2344"/>
        <v>5482360.4000000004</v>
      </c>
      <c r="AY723" s="31"/>
      <c r="AZ723" s="31"/>
      <c r="BA723" s="31"/>
      <c r="BB723" s="31">
        <f t="shared" si="2345"/>
        <v>5475346.7999999998</v>
      </c>
      <c r="BC723" s="31">
        <f t="shared" si="2346"/>
        <v>5507943.0999999996</v>
      </c>
      <c r="BD723" s="31">
        <f t="shared" si="2347"/>
        <v>5482360.4000000004</v>
      </c>
      <c r="BE723" s="31"/>
      <c r="BF723" s="31"/>
      <c r="BG723" s="31"/>
      <c r="BH723" s="31">
        <f t="shared" si="2348"/>
        <v>5475346.7999999998</v>
      </c>
      <c r="BI723" s="31">
        <f t="shared" si="2349"/>
        <v>5507943.0999999996</v>
      </c>
      <c r="BJ723" s="31">
        <f t="shared" si="2350"/>
        <v>5482360.4000000004</v>
      </c>
      <c r="BK723" s="31"/>
      <c r="BL723" s="31"/>
      <c r="BM723" s="31"/>
      <c r="BN723" s="31">
        <f t="shared" si="2351"/>
        <v>5475346.7999999998</v>
      </c>
      <c r="BO723" s="31">
        <f t="shared" si="2352"/>
        <v>5507943.0999999996</v>
      </c>
      <c r="BP723" s="31">
        <f t="shared" si="2353"/>
        <v>5482360.4000000004</v>
      </c>
      <c r="BQ723" s="31"/>
      <c r="BR723" s="31"/>
      <c r="BS723" s="31">
        <f t="shared" si="2354"/>
        <v>5475346.7999999998</v>
      </c>
      <c r="BT723" s="31">
        <f t="shared" si="2355"/>
        <v>5507943.0999999996</v>
      </c>
      <c r="BU723" s="31">
        <f t="shared" si="2356"/>
        <v>5482360.4000000004</v>
      </c>
      <c r="BV723" s="31"/>
      <c r="BW723" s="31"/>
      <c r="BX723" s="31">
        <f t="shared" si="2357"/>
        <v>5475346.7999999998</v>
      </c>
      <c r="BY723" s="31">
        <f t="shared" si="2358"/>
        <v>5507943.0999999996</v>
      </c>
      <c r="BZ723" s="31">
        <f t="shared" si="2359"/>
        <v>5482360.4000000004</v>
      </c>
      <c r="CA723" s="31"/>
      <c r="CB723" s="31"/>
      <c r="CC723" s="31"/>
      <c r="CD723" s="31">
        <f t="shared" si="2198"/>
        <v>5475346.7999999998</v>
      </c>
      <c r="CE723" s="31">
        <f t="shared" si="2199"/>
        <v>5507943.0999999996</v>
      </c>
      <c r="CF723" s="31">
        <f t="shared" si="2200"/>
        <v>5482360.4000000004</v>
      </c>
      <c r="CG723" s="31"/>
      <c r="CH723" s="24"/>
      <c r="CI723" s="40"/>
    </row>
    <row r="724" ht="15">
      <c r="A724" s="16" t="s">
        <v>441</v>
      </c>
      <c r="B724" s="17">
        <v>620</v>
      </c>
      <c r="C724" s="16" t="s">
        <v>134</v>
      </c>
      <c r="D724" s="16" t="s">
        <v>67</v>
      </c>
      <c r="E724" s="39" t="s">
        <v>236</v>
      </c>
      <c r="F724" s="31">
        <v>1850</v>
      </c>
      <c r="G724" s="31">
        <v>1850</v>
      </c>
      <c r="H724" s="31">
        <v>1850</v>
      </c>
      <c r="I724" s="31"/>
      <c r="J724" s="31"/>
      <c r="K724" s="31"/>
      <c r="L724" s="31">
        <f t="shared" si="2324"/>
        <v>1850</v>
      </c>
      <c r="M724" s="31">
        <f t="shared" si="2325"/>
        <v>1850</v>
      </c>
      <c r="N724" s="31">
        <f t="shared" si="2326"/>
        <v>1850</v>
      </c>
      <c r="O724" s="31"/>
      <c r="P724" s="31"/>
      <c r="Q724" s="31"/>
      <c r="R724" s="31">
        <f t="shared" si="2327"/>
        <v>1850</v>
      </c>
      <c r="S724" s="31">
        <f t="shared" si="2328"/>
        <v>1850</v>
      </c>
      <c r="T724" s="31">
        <f t="shared" si="2329"/>
        <v>1850</v>
      </c>
      <c r="U724" s="31"/>
      <c r="V724" s="31"/>
      <c r="W724" s="31"/>
      <c r="X724" s="31">
        <f t="shared" si="2330"/>
        <v>1850</v>
      </c>
      <c r="Y724" s="31">
        <f t="shared" si="2331"/>
        <v>1850</v>
      </c>
      <c r="Z724" s="31">
        <f t="shared" si="2332"/>
        <v>1850</v>
      </c>
      <c r="AA724" s="31"/>
      <c r="AB724" s="31"/>
      <c r="AC724" s="31"/>
      <c r="AD724" s="31">
        <f t="shared" si="2333"/>
        <v>1850</v>
      </c>
      <c r="AE724" s="31">
        <f t="shared" si="2334"/>
        <v>1850</v>
      </c>
      <c r="AF724" s="31">
        <f t="shared" si="2335"/>
        <v>1850</v>
      </c>
      <c r="AG724" s="31"/>
      <c r="AH724" s="31"/>
      <c r="AI724" s="31"/>
      <c r="AJ724" s="31">
        <f t="shared" si="2336"/>
        <v>1850</v>
      </c>
      <c r="AK724" s="31">
        <f t="shared" si="2337"/>
        <v>1850</v>
      </c>
      <c r="AL724" s="31">
        <f t="shared" si="2338"/>
        <v>1850</v>
      </c>
      <c r="AM724" s="31"/>
      <c r="AN724" s="31"/>
      <c r="AO724" s="31"/>
      <c r="AP724" s="31">
        <f t="shared" si="2339"/>
        <v>1850</v>
      </c>
      <c r="AQ724" s="31">
        <f t="shared" si="2340"/>
        <v>1850</v>
      </c>
      <c r="AR724" s="31">
        <f t="shared" si="2341"/>
        <v>1850</v>
      </c>
      <c r="AS724" s="31"/>
      <c r="AT724" s="31"/>
      <c r="AU724" s="31"/>
      <c r="AV724" s="31">
        <f t="shared" si="2342"/>
        <v>1850</v>
      </c>
      <c r="AW724" s="31">
        <f t="shared" si="2343"/>
        <v>1850</v>
      </c>
      <c r="AX724" s="31">
        <f t="shared" si="2344"/>
        <v>1850</v>
      </c>
      <c r="AY724" s="31"/>
      <c r="AZ724" s="31"/>
      <c r="BA724" s="31"/>
      <c r="BB724" s="31">
        <f t="shared" si="2345"/>
        <v>1850</v>
      </c>
      <c r="BC724" s="31">
        <f t="shared" si="2346"/>
        <v>1850</v>
      </c>
      <c r="BD724" s="31">
        <f t="shared" si="2347"/>
        <v>1850</v>
      </c>
      <c r="BE724" s="31"/>
      <c r="BF724" s="31"/>
      <c r="BG724" s="31"/>
      <c r="BH724" s="31">
        <f t="shared" si="2348"/>
        <v>1850</v>
      </c>
      <c r="BI724" s="31">
        <f t="shared" si="2349"/>
        <v>1850</v>
      </c>
      <c r="BJ724" s="31">
        <f t="shared" si="2350"/>
        <v>1850</v>
      </c>
      <c r="BK724" s="31"/>
      <c r="BL724" s="31"/>
      <c r="BM724" s="31"/>
      <c r="BN724" s="31">
        <f t="shared" si="2351"/>
        <v>1850</v>
      </c>
      <c r="BO724" s="31">
        <f t="shared" si="2352"/>
        <v>1850</v>
      </c>
      <c r="BP724" s="31">
        <f t="shared" si="2353"/>
        <v>1850</v>
      </c>
      <c r="BQ724" s="31"/>
      <c r="BR724" s="31"/>
      <c r="BS724" s="31">
        <f t="shared" si="2354"/>
        <v>1850</v>
      </c>
      <c r="BT724" s="31">
        <f t="shared" si="2355"/>
        <v>1850</v>
      </c>
      <c r="BU724" s="31">
        <f t="shared" si="2356"/>
        <v>1850</v>
      </c>
      <c r="BV724" s="31"/>
      <c r="BW724" s="31"/>
      <c r="BX724" s="31">
        <f t="shared" si="2357"/>
        <v>1850</v>
      </c>
      <c r="BY724" s="31">
        <f t="shared" si="2358"/>
        <v>1850</v>
      </c>
      <c r="BZ724" s="31">
        <f t="shared" si="2359"/>
        <v>1850</v>
      </c>
      <c r="CA724" s="31"/>
      <c r="CB724" s="31"/>
      <c r="CC724" s="31"/>
      <c r="CD724" s="31">
        <f t="shared" si="2198"/>
        <v>1850</v>
      </c>
      <c r="CE724" s="31">
        <f t="shared" si="2199"/>
        <v>1850</v>
      </c>
      <c r="CF724" s="31">
        <f t="shared" si="2200"/>
        <v>1850</v>
      </c>
      <c r="CG724" s="31"/>
      <c r="CH724" s="24"/>
      <c r="CI724" s="40"/>
    </row>
    <row r="725" ht="15">
      <c r="A725" s="16" t="s">
        <v>441</v>
      </c>
      <c r="B725" s="17">
        <v>620</v>
      </c>
      <c r="C725" s="16" t="s">
        <v>134</v>
      </c>
      <c r="D725" s="16" t="s">
        <v>395</v>
      </c>
      <c r="E725" s="39" t="s">
        <v>443</v>
      </c>
      <c r="F725" s="31">
        <v>51973.5</v>
      </c>
      <c r="G725" s="31">
        <v>42532.199999999997</v>
      </c>
      <c r="H725" s="31">
        <v>44721.300000000003</v>
      </c>
      <c r="I725" s="31"/>
      <c r="J725" s="31"/>
      <c r="K725" s="31"/>
      <c r="L725" s="31">
        <f t="shared" si="2324"/>
        <v>51973.5</v>
      </c>
      <c r="M725" s="31">
        <f t="shared" si="2325"/>
        <v>42532.199999999997</v>
      </c>
      <c r="N725" s="31">
        <f t="shared" si="2326"/>
        <v>44721.300000000003</v>
      </c>
      <c r="O725" s="31"/>
      <c r="P725" s="31"/>
      <c r="Q725" s="31"/>
      <c r="R725" s="31">
        <f t="shared" si="2327"/>
        <v>51973.5</v>
      </c>
      <c r="S725" s="31">
        <f t="shared" si="2328"/>
        <v>42532.199999999997</v>
      </c>
      <c r="T725" s="31">
        <f t="shared" si="2329"/>
        <v>44721.300000000003</v>
      </c>
      <c r="U725" s="31"/>
      <c r="V725" s="31"/>
      <c r="W725" s="31"/>
      <c r="X725" s="31">
        <f t="shared" si="2330"/>
        <v>51973.5</v>
      </c>
      <c r="Y725" s="31">
        <f t="shared" si="2331"/>
        <v>42532.199999999997</v>
      </c>
      <c r="Z725" s="31">
        <f t="shared" si="2332"/>
        <v>44721.300000000003</v>
      </c>
      <c r="AA725" s="31"/>
      <c r="AB725" s="31"/>
      <c r="AC725" s="31"/>
      <c r="AD725" s="31">
        <f t="shared" si="2333"/>
        <v>51973.5</v>
      </c>
      <c r="AE725" s="31">
        <f t="shared" si="2334"/>
        <v>42532.199999999997</v>
      </c>
      <c r="AF725" s="31">
        <f t="shared" si="2335"/>
        <v>44721.300000000003</v>
      </c>
      <c r="AG725" s="31"/>
      <c r="AH725" s="31"/>
      <c r="AI725" s="31"/>
      <c r="AJ725" s="31">
        <f t="shared" si="2336"/>
        <v>51973.5</v>
      </c>
      <c r="AK725" s="31">
        <f t="shared" si="2337"/>
        <v>42532.199999999997</v>
      </c>
      <c r="AL725" s="31">
        <f t="shared" si="2338"/>
        <v>44721.300000000003</v>
      </c>
      <c r="AM725" s="31"/>
      <c r="AN725" s="31"/>
      <c r="AO725" s="31"/>
      <c r="AP725" s="31">
        <f t="shared" si="2339"/>
        <v>51973.5</v>
      </c>
      <c r="AQ725" s="31">
        <f t="shared" si="2340"/>
        <v>42532.199999999997</v>
      </c>
      <c r="AR725" s="31">
        <f t="shared" si="2341"/>
        <v>44721.300000000003</v>
      </c>
      <c r="AS725" s="31"/>
      <c r="AT725" s="31"/>
      <c r="AU725" s="31"/>
      <c r="AV725" s="31">
        <f t="shared" si="2342"/>
        <v>51973.5</v>
      </c>
      <c r="AW725" s="31">
        <f t="shared" si="2343"/>
        <v>42532.199999999997</v>
      </c>
      <c r="AX725" s="31">
        <f t="shared" si="2344"/>
        <v>44721.300000000003</v>
      </c>
      <c r="AY725" s="31"/>
      <c r="AZ725" s="31"/>
      <c r="BA725" s="31"/>
      <c r="BB725" s="31">
        <f t="shared" si="2345"/>
        <v>51973.5</v>
      </c>
      <c r="BC725" s="31">
        <f t="shared" si="2346"/>
        <v>42532.199999999997</v>
      </c>
      <c r="BD725" s="31">
        <f t="shared" si="2347"/>
        <v>44721.300000000003</v>
      </c>
      <c r="BE725" s="31"/>
      <c r="BF725" s="31"/>
      <c r="BG725" s="31"/>
      <c r="BH725" s="31">
        <f t="shared" si="2348"/>
        <v>51973.5</v>
      </c>
      <c r="BI725" s="31">
        <f t="shared" si="2349"/>
        <v>42532.199999999997</v>
      </c>
      <c r="BJ725" s="31">
        <f t="shared" si="2350"/>
        <v>44721.300000000003</v>
      </c>
      <c r="BK725" s="31"/>
      <c r="BL725" s="31"/>
      <c r="BM725" s="31"/>
      <c r="BN725" s="31">
        <f t="shared" si="2351"/>
        <v>51973.5</v>
      </c>
      <c r="BO725" s="31">
        <f t="shared" si="2352"/>
        <v>42532.199999999997</v>
      </c>
      <c r="BP725" s="31">
        <f t="shared" si="2353"/>
        <v>44721.300000000003</v>
      </c>
      <c r="BQ725" s="31"/>
      <c r="BR725" s="31"/>
      <c r="BS725" s="31">
        <f t="shared" si="2354"/>
        <v>51973.5</v>
      </c>
      <c r="BT725" s="31">
        <f t="shared" si="2355"/>
        <v>42532.199999999997</v>
      </c>
      <c r="BU725" s="31">
        <f t="shared" si="2356"/>
        <v>44721.300000000003</v>
      </c>
      <c r="BV725" s="31"/>
      <c r="BW725" s="31"/>
      <c r="BX725" s="31">
        <f t="shared" si="2357"/>
        <v>51973.5</v>
      </c>
      <c r="BY725" s="31">
        <f t="shared" si="2358"/>
        <v>42532.199999999997</v>
      </c>
      <c r="BZ725" s="31">
        <f t="shared" si="2359"/>
        <v>44721.300000000003</v>
      </c>
      <c r="CA725" s="31"/>
      <c r="CB725" s="31"/>
      <c r="CC725" s="31"/>
      <c r="CD725" s="31">
        <f t="shared" si="2198"/>
        <v>51973.5</v>
      </c>
      <c r="CE725" s="31">
        <f t="shared" si="2199"/>
        <v>42532.199999999997</v>
      </c>
      <c r="CF725" s="31">
        <f t="shared" si="2200"/>
        <v>44721.300000000003</v>
      </c>
      <c r="CG725" s="31"/>
      <c r="CH725" s="24"/>
      <c r="CI725" s="40"/>
    </row>
    <row r="726" ht="197">
      <c r="A726" s="16" t="s">
        <v>444</v>
      </c>
      <c r="B726" s="17"/>
      <c r="C726" s="16"/>
      <c r="D726" s="16"/>
      <c r="E726" s="39" t="s">
        <v>445</v>
      </c>
      <c r="F726" s="31">
        <f t="shared" ref="F726:F728" si="2360">F727</f>
        <v>2276.9000000000001</v>
      </c>
      <c r="G726" s="31">
        <f t="shared" ref="G726:G728" si="2361">G727</f>
        <v>2276.9000000000001</v>
      </c>
      <c r="H726" s="31">
        <f t="shared" ref="H726:H728" si="2362">H727</f>
        <v>2276.9000000000001</v>
      </c>
      <c r="I726" s="31">
        <f t="shared" ref="I726:I728" si="2363">I727</f>
        <v>0</v>
      </c>
      <c r="J726" s="31">
        <f t="shared" ref="J726:J728" si="2364">J727</f>
        <v>0</v>
      </c>
      <c r="K726" s="31">
        <f t="shared" ref="K726:K728" si="2365">K727</f>
        <v>0</v>
      </c>
      <c r="L726" s="31">
        <f t="shared" si="2324"/>
        <v>2276.9000000000001</v>
      </c>
      <c r="M726" s="31">
        <f t="shared" si="2325"/>
        <v>2276.9000000000001</v>
      </c>
      <c r="N726" s="31">
        <f t="shared" si="2326"/>
        <v>2276.9000000000001</v>
      </c>
      <c r="O726" s="31">
        <f t="shared" ref="O726:O728" si="2366">O727</f>
        <v>0</v>
      </c>
      <c r="P726" s="31">
        <f t="shared" ref="P726:P728" si="2367">P727</f>
        <v>0</v>
      </c>
      <c r="Q726" s="31">
        <f t="shared" ref="Q726:Q728" si="2368">Q727</f>
        <v>0</v>
      </c>
      <c r="R726" s="31">
        <f t="shared" si="2327"/>
        <v>2276.9000000000001</v>
      </c>
      <c r="S726" s="31">
        <f t="shared" si="2328"/>
        <v>2276.9000000000001</v>
      </c>
      <c r="T726" s="31">
        <f t="shared" si="2329"/>
        <v>2276.9000000000001</v>
      </c>
      <c r="U726" s="31">
        <f t="shared" ref="U726:U728" si="2369">U727</f>
        <v>0</v>
      </c>
      <c r="V726" s="31">
        <f t="shared" ref="V726:V728" si="2370">V727</f>
        <v>0</v>
      </c>
      <c r="W726" s="31">
        <f t="shared" ref="W726:W728" si="2371">W727</f>
        <v>0</v>
      </c>
      <c r="X726" s="31">
        <f t="shared" si="2330"/>
        <v>2276.9000000000001</v>
      </c>
      <c r="Y726" s="31">
        <f t="shared" si="2331"/>
        <v>2276.9000000000001</v>
      </c>
      <c r="Z726" s="31">
        <f t="shared" si="2332"/>
        <v>2276.9000000000001</v>
      </c>
      <c r="AA726" s="31">
        <f t="shared" ref="AA726:AA728" si="2372">AA727</f>
        <v>0</v>
      </c>
      <c r="AB726" s="31">
        <f t="shared" ref="AB726:AB728" si="2373">AB727</f>
        <v>0</v>
      </c>
      <c r="AC726" s="31">
        <f t="shared" ref="AC726:AC728" si="2374">AC727</f>
        <v>0</v>
      </c>
      <c r="AD726" s="31">
        <f t="shared" si="2333"/>
        <v>2276.9000000000001</v>
      </c>
      <c r="AE726" s="31">
        <f t="shared" si="2334"/>
        <v>2276.9000000000001</v>
      </c>
      <c r="AF726" s="31">
        <f t="shared" si="2335"/>
        <v>2276.9000000000001</v>
      </c>
      <c r="AG726" s="31">
        <f t="shared" ref="AG726:AG728" si="2375">AG727</f>
        <v>0</v>
      </c>
      <c r="AH726" s="31">
        <f t="shared" ref="AH726:AH728" si="2376">AH727</f>
        <v>0</v>
      </c>
      <c r="AI726" s="31">
        <f t="shared" ref="AI726:AI728" si="2377">AI727</f>
        <v>0</v>
      </c>
      <c r="AJ726" s="31">
        <f t="shared" si="2336"/>
        <v>2276.9000000000001</v>
      </c>
      <c r="AK726" s="31">
        <f t="shared" si="2337"/>
        <v>2276.9000000000001</v>
      </c>
      <c r="AL726" s="31">
        <f t="shared" si="2338"/>
        <v>2276.9000000000001</v>
      </c>
      <c r="AM726" s="31">
        <f t="shared" ref="AM726:AM728" si="2378">AM727</f>
        <v>0</v>
      </c>
      <c r="AN726" s="31">
        <f t="shared" ref="AN726:AN728" si="2379">AN727</f>
        <v>0</v>
      </c>
      <c r="AO726" s="31">
        <f t="shared" ref="AO726:AO728" si="2380">AO727</f>
        <v>0</v>
      </c>
      <c r="AP726" s="31">
        <f t="shared" si="2339"/>
        <v>2276.9000000000001</v>
      </c>
      <c r="AQ726" s="31">
        <f t="shared" si="2340"/>
        <v>2276.9000000000001</v>
      </c>
      <c r="AR726" s="31">
        <f t="shared" si="2341"/>
        <v>2276.9000000000001</v>
      </c>
      <c r="AS726" s="31">
        <f t="shared" ref="AS726:AS728" si="2381">AS727</f>
        <v>0</v>
      </c>
      <c r="AT726" s="31">
        <f t="shared" ref="AT726:AT728" si="2382">AT727</f>
        <v>0</v>
      </c>
      <c r="AU726" s="31">
        <f t="shared" ref="AU726:AU728" si="2383">AU727</f>
        <v>0</v>
      </c>
      <c r="AV726" s="31">
        <f t="shared" si="2342"/>
        <v>2276.9000000000001</v>
      </c>
      <c r="AW726" s="31">
        <f t="shared" si="2343"/>
        <v>2276.9000000000001</v>
      </c>
      <c r="AX726" s="31">
        <f t="shared" si="2344"/>
        <v>2276.9000000000001</v>
      </c>
      <c r="AY726" s="31">
        <f t="shared" ref="AY726:AY728" si="2384">AY727</f>
        <v>0</v>
      </c>
      <c r="AZ726" s="31">
        <f t="shared" ref="AZ726:AZ728" si="2385">AZ727</f>
        <v>0</v>
      </c>
      <c r="BA726" s="31">
        <f t="shared" ref="BA726:BA728" si="2386">BA727</f>
        <v>0</v>
      </c>
      <c r="BB726" s="31">
        <f t="shared" si="2345"/>
        <v>2276.9000000000001</v>
      </c>
      <c r="BC726" s="31">
        <f t="shared" si="2346"/>
        <v>2276.9000000000001</v>
      </c>
      <c r="BD726" s="31">
        <f t="shared" si="2347"/>
        <v>2276.9000000000001</v>
      </c>
      <c r="BE726" s="31">
        <f t="shared" ref="BE726:BE728" si="2387">BE727</f>
        <v>0</v>
      </c>
      <c r="BF726" s="31">
        <f t="shared" ref="BF726:BF728" si="2388">BF727</f>
        <v>0</v>
      </c>
      <c r="BG726" s="31">
        <f t="shared" ref="BG726:BG728" si="2389">BG727</f>
        <v>0</v>
      </c>
      <c r="BH726" s="31">
        <f t="shared" si="2348"/>
        <v>2276.9000000000001</v>
      </c>
      <c r="BI726" s="31">
        <f t="shared" si="2349"/>
        <v>2276.9000000000001</v>
      </c>
      <c r="BJ726" s="31">
        <f t="shared" si="2350"/>
        <v>2276.9000000000001</v>
      </c>
      <c r="BK726" s="31">
        <f t="shared" ref="BK726:BK728" si="2390">BK727</f>
        <v>0</v>
      </c>
      <c r="BL726" s="31">
        <f t="shared" ref="BL726:BL728" si="2391">BL727</f>
        <v>0</v>
      </c>
      <c r="BM726" s="31">
        <f t="shared" ref="BM726:BM728" si="2392">BM727</f>
        <v>0</v>
      </c>
      <c r="BN726" s="31">
        <f t="shared" si="2351"/>
        <v>2276.9000000000001</v>
      </c>
      <c r="BO726" s="31">
        <f t="shared" si="2352"/>
        <v>2276.9000000000001</v>
      </c>
      <c r="BP726" s="31">
        <f t="shared" si="2353"/>
        <v>2276.9000000000001</v>
      </c>
      <c r="BQ726" s="31">
        <f t="shared" ref="BQ726:BQ728" si="2393">BQ727</f>
        <v>0</v>
      </c>
      <c r="BR726" s="31">
        <f t="shared" ref="BR726:BR728" si="2394">BR727</f>
        <v>0</v>
      </c>
      <c r="BS726" s="31">
        <f t="shared" si="2354"/>
        <v>2276.9000000000001</v>
      </c>
      <c r="BT726" s="31">
        <f t="shared" si="2355"/>
        <v>2276.9000000000001</v>
      </c>
      <c r="BU726" s="31">
        <f t="shared" si="2356"/>
        <v>2276.9000000000001</v>
      </c>
      <c r="BV726" s="31">
        <f t="shared" ref="BV726:BV728" si="2395">BV727</f>
        <v>0</v>
      </c>
      <c r="BW726" s="31">
        <f t="shared" ref="BW726:BW728" si="2396">BW727</f>
        <v>0</v>
      </c>
      <c r="BX726" s="31">
        <f t="shared" si="2357"/>
        <v>2276.9000000000001</v>
      </c>
      <c r="BY726" s="31">
        <f t="shared" si="2358"/>
        <v>2276.9000000000001</v>
      </c>
      <c r="BZ726" s="31">
        <f t="shared" si="2359"/>
        <v>2276.9000000000001</v>
      </c>
      <c r="CA726" s="31">
        <f t="shared" ref="CA726:CA728" si="2397">CA727</f>
        <v>0</v>
      </c>
      <c r="CB726" s="31">
        <f t="shared" ref="CB726:CB728" si="2398">CB727</f>
        <v>0</v>
      </c>
      <c r="CC726" s="31">
        <f t="shared" ref="CC726:CC728" si="2399">CC727</f>
        <v>0</v>
      </c>
      <c r="CD726" s="31">
        <f t="shared" si="2198"/>
        <v>2276.9000000000001</v>
      </c>
      <c r="CE726" s="31">
        <f t="shared" si="2199"/>
        <v>2276.9000000000001</v>
      </c>
      <c r="CF726" s="31">
        <f t="shared" si="2200"/>
        <v>2276.9000000000001</v>
      </c>
      <c r="CG726" s="31">
        <f t="shared" ref="CG726:CG728" si="2400">CG727</f>
        <v>0</v>
      </c>
      <c r="CH726" s="24"/>
      <c r="CI726" s="40"/>
      <c r="CO726" s="1" t="s">
        <v>31</v>
      </c>
    </row>
    <row r="727" ht="43.75">
      <c r="A727" s="16" t="s">
        <v>444</v>
      </c>
      <c r="B727" s="17">
        <v>600</v>
      </c>
      <c r="C727" s="16"/>
      <c r="D727" s="16"/>
      <c r="E727" s="39" t="s">
        <v>45</v>
      </c>
      <c r="F727" s="31">
        <f t="shared" si="2360"/>
        <v>2276.9000000000001</v>
      </c>
      <c r="G727" s="31">
        <f t="shared" si="2361"/>
        <v>2276.9000000000001</v>
      </c>
      <c r="H727" s="31">
        <f t="shared" si="2362"/>
        <v>2276.9000000000001</v>
      </c>
      <c r="I727" s="31">
        <f t="shared" si="2363"/>
        <v>0</v>
      </c>
      <c r="J727" s="31">
        <f t="shared" si="2364"/>
        <v>0</v>
      </c>
      <c r="K727" s="31">
        <f t="shared" si="2365"/>
        <v>0</v>
      </c>
      <c r="L727" s="31">
        <f t="shared" si="2324"/>
        <v>2276.9000000000001</v>
      </c>
      <c r="M727" s="31">
        <f t="shared" si="2325"/>
        <v>2276.9000000000001</v>
      </c>
      <c r="N727" s="31">
        <f t="shared" si="2326"/>
        <v>2276.9000000000001</v>
      </c>
      <c r="O727" s="31">
        <f t="shared" si="2366"/>
        <v>0</v>
      </c>
      <c r="P727" s="31">
        <f t="shared" si="2367"/>
        <v>0</v>
      </c>
      <c r="Q727" s="31">
        <f t="shared" si="2368"/>
        <v>0</v>
      </c>
      <c r="R727" s="31">
        <f t="shared" si="2327"/>
        <v>2276.9000000000001</v>
      </c>
      <c r="S727" s="31">
        <f t="shared" si="2328"/>
        <v>2276.9000000000001</v>
      </c>
      <c r="T727" s="31">
        <f t="shared" si="2329"/>
        <v>2276.9000000000001</v>
      </c>
      <c r="U727" s="31">
        <f t="shared" si="2369"/>
        <v>0</v>
      </c>
      <c r="V727" s="31">
        <f t="shared" si="2370"/>
        <v>0</v>
      </c>
      <c r="W727" s="31">
        <f t="shared" si="2371"/>
        <v>0</v>
      </c>
      <c r="X727" s="31">
        <f t="shared" si="2330"/>
        <v>2276.9000000000001</v>
      </c>
      <c r="Y727" s="31">
        <f t="shared" si="2331"/>
        <v>2276.9000000000001</v>
      </c>
      <c r="Z727" s="31">
        <f t="shared" si="2332"/>
        <v>2276.9000000000001</v>
      </c>
      <c r="AA727" s="31">
        <f t="shared" si="2372"/>
        <v>0</v>
      </c>
      <c r="AB727" s="31">
        <f t="shared" si="2373"/>
        <v>0</v>
      </c>
      <c r="AC727" s="31">
        <f t="shared" si="2374"/>
        <v>0</v>
      </c>
      <c r="AD727" s="31">
        <f t="shared" si="2333"/>
        <v>2276.9000000000001</v>
      </c>
      <c r="AE727" s="31">
        <f t="shared" si="2334"/>
        <v>2276.9000000000001</v>
      </c>
      <c r="AF727" s="31">
        <f t="shared" si="2335"/>
        <v>2276.9000000000001</v>
      </c>
      <c r="AG727" s="31">
        <f t="shared" si="2375"/>
        <v>0</v>
      </c>
      <c r="AH727" s="31">
        <f t="shared" si="2376"/>
        <v>0</v>
      </c>
      <c r="AI727" s="31">
        <f t="shared" si="2377"/>
        <v>0</v>
      </c>
      <c r="AJ727" s="31">
        <f t="shared" si="2336"/>
        <v>2276.9000000000001</v>
      </c>
      <c r="AK727" s="31">
        <f t="shared" si="2337"/>
        <v>2276.9000000000001</v>
      </c>
      <c r="AL727" s="31">
        <f t="shared" si="2338"/>
        <v>2276.9000000000001</v>
      </c>
      <c r="AM727" s="31">
        <f t="shared" si="2378"/>
        <v>0</v>
      </c>
      <c r="AN727" s="31">
        <f t="shared" si="2379"/>
        <v>0</v>
      </c>
      <c r="AO727" s="31">
        <f t="shared" si="2380"/>
        <v>0</v>
      </c>
      <c r="AP727" s="31">
        <f t="shared" si="2339"/>
        <v>2276.9000000000001</v>
      </c>
      <c r="AQ727" s="31">
        <f t="shared" si="2340"/>
        <v>2276.9000000000001</v>
      </c>
      <c r="AR727" s="31">
        <f t="shared" si="2341"/>
        <v>2276.9000000000001</v>
      </c>
      <c r="AS727" s="31">
        <f t="shared" si="2381"/>
        <v>0</v>
      </c>
      <c r="AT727" s="31">
        <f t="shared" si="2382"/>
        <v>0</v>
      </c>
      <c r="AU727" s="31">
        <f t="shared" si="2383"/>
        <v>0</v>
      </c>
      <c r="AV727" s="31">
        <f t="shared" si="2342"/>
        <v>2276.9000000000001</v>
      </c>
      <c r="AW727" s="31">
        <f t="shared" si="2343"/>
        <v>2276.9000000000001</v>
      </c>
      <c r="AX727" s="31">
        <f t="shared" si="2344"/>
        <v>2276.9000000000001</v>
      </c>
      <c r="AY727" s="31">
        <f t="shared" si="2384"/>
        <v>0</v>
      </c>
      <c r="AZ727" s="31">
        <f t="shared" si="2385"/>
        <v>0</v>
      </c>
      <c r="BA727" s="31">
        <f t="shared" si="2386"/>
        <v>0</v>
      </c>
      <c r="BB727" s="31">
        <f t="shared" si="2345"/>
        <v>2276.9000000000001</v>
      </c>
      <c r="BC727" s="31">
        <f t="shared" si="2346"/>
        <v>2276.9000000000001</v>
      </c>
      <c r="BD727" s="31">
        <f t="shared" si="2347"/>
        <v>2276.9000000000001</v>
      </c>
      <c r="BE727" s="31">
        <f t="shared" si="2387"/>
        <v>0</v>
      </c>
      <c r="BF727" s="31">
        <f t="shared" si="2388"/>
        <v>0</v>
      </c>
      <c r="BG727" s="31">
        <f t="shared" si="2389"/>
        <v>0</v>
      </c>
      <c r="BH727" s="31">
        <f t="shared" si="2348"/>
        <v>2276.9000000000001</v>
      </c>
      <c r="BI727" s="31">
        <f t="shared" si="2349"/>
        <v>2276.9000000000001</v>
      </c>
      <c r="BJ727" s="31">
        <f t="shared" si="2350"/>
        <v>2276.9000000000001</v>
      </c>
      <c r="BK727" s="31">
        <f t="shared" si="2390"/>
        <v>0</v>
      </c>
      <c r="BL727" s="31">
        <f t="shared" si="2391"/>
        <v>0</v>
      </c>
      <c r="BM727" s="31">
        <f t="shared" si="2392"/>
        <v>0</v>
      </c>
      <c r="BN727" s="31">
        <f t="shared" si="2351"/>
        <v>2276.9000000000001</v>
      </c>
      <c r="BO727" s="31">
        <f t="shared" si="2352"/>
        <v>2276.9000000000001</v>
      </c>
      <c r="BP727" s="31">
        <f t="shared" si="2353"/>
        <v>2276.9000000000001</v>
      </c>
      <c r="BQ727" s="31">
        <f t="shared" si="2393"/>
        <v>0</v>
      </c>
      <c r="BR727" s="31">
        <f t="shared" si="2394"/>
        <v>0</v>
      </c>
      <c r="BS727" s="31">
        <f t="shared" si="2354"/>
        <v>2276.9000000000001</v>
      </c>
      <c r="BT727" s="31">
        <f t="shared" si="2355"/>
        <v>2276.9000000000001</v>
      </c>
      <c r="BU727" s="31">
        <f t="shared" si="2356"/>
        <v>2276.9000000000001</v>
      </c>
      <c r="BV727" s="31">
        <f t="shared" si="2395"/>
        <v>0</v>
      </c>
      <c r="BW727" s="31">
        <f t="shared" si="2396"/>
        <v>0</v>
      </c>
      <c r="BX727" s="31">
        <f t="shared" si="2357"/>
        <v>2276.9000000000001</v>
      </c>
      <c r="BY727" s="31">
        <f t="shared" si="2358"/>
        <v>2276.9000000000001</v>
      </c>
      <c r="BZ727" s="31">
        <f t="shared" si="2359"/>
        <v>2276.9000000000001</v>
      </c>
      <c r="CA727" s="31">
        <f t="shared" si="2397"/>
        <v>0</v>
      </c>
      <c r="CB727" s="31">
        <f t="shared" si="2398"/>
        <v>0</v>
      </c>
      <c r="CC727" s="31">
        <f t="shared" si="2399"/>
        <v>0</v>
      </c>
      <c r="CD727" s="31">
        <f t="shared" si="2198"/>
        <v>2276.9000000000001</v>
      </c>
      <c r="CE727" s="31">
        <f t="shared" si="2199"/>
        <v>2276.9000000000001</v>
      </c>
      <c r="CF727" s="31">
        <f t="shared" si="2200"/>
        <v>2276.9000000000001</v>
      </c>
      <c r="CG727" s="31">
        <f t="shared" si="2400"/>
        <v>0</v>
      </c>
      <c r="CH727" s="24"/>
      <c r="CI727" s="40"/>
      <c r="CM727" s="1" t="s">
        <v>29</v>
      </c>
    </row>
    <row r="728" ht="15">
      <c r="A728" s="16" t="s">
        <v>444</v>
      </c>
      <c r="B728" s="17">
        <v>620</v>
      </c>
      <c r="C728" s="16"/>
      <c r="D728" s="16"/>
      <c r="E728" s="39" t="s">
        <v>46</v>
      </c>
      <c r="F728" s="31">
        <f t="shared" si="2360"/>
        <v>2276.9000000000001</v>
      </c>
      <c r="G728" s="31">
        <f t="shared" si="2361"/>
        <v>2276.9000000000001</v>
      </c>
      <c r="H728" s="31">
        <f t="shared" si="2362"/>
        <v>2276.9000000000001</v>
      </c>
      <c r="I728" s="31">
        <f t="shared" si="2363"/>
        <v>0</v>
      </c>
      <c r="J728" s="31">
        <f t="shared" si="2364"/>
        <v>0</v>
      </c>
      <c r="K728" s="31">
        <f t="shared" si="2365"/>
        <v>0</v>
      </c>
      <c r="L728" s="31">
        <f t="shared" si="2324"/>
        <v>2276.9000000000001</v>
      </c>
      <c r="M728" s="31">
        <f t="shared" si="2325"/>
        <v>2276.9000000000001</v>
      </c>
      <c r="N728" s="31">
        <f t="shared" si="2326"/>
        <v>2276.9000000000001</v>
      </c>
      <c r="O728" s="31">
        <f t="shared" si="2366"/>
        <v>0</v>
      </c>
      <c r="P728" s="31">
        <f t="shared" si="2367"/>
        <v>0</v>
      </c>
      <c r="Q728" s="31">
        <f t="shared" si="2368"/>
        <v>0</v>
      </c>
      <c r="R728" s="31">
        <f t="shared" si="2327"/>
        <v>2276.9000000000001</v>
      </c>
      <c r="S728" s="31">
        <f t="shared" si="2328"/>
        <v>2276.9000000000001</v>
      </c>
      <c r="T728" s="31">
        <f t="shared" si="2329"/>
        <v>2276.9000000000001</v>
      </c>
      <c r="U728" s="31">
        <f t="shared" si="2369"/>
        <v>0</v>
      </c>
      <c r="V728" s="31">
        <f t="shared" si="2370"/>
        <v>0</v>
      </c>
      <c r="W728" s="31">
        <f t="shared" si="2371"/>
        <v>0</v>
      </c>
      <c r="X728" s="31">
        <f t="shared" si="2330"/>
        <v>2276.9000000000001</v>
      </c>
      <c r="Y728" s="31">
        <f t="shared" si="2331"/>
        <v>2276.9000000000001</v>
      </c>
      <c r="Z728" s="31">
        <f t="shared" si="2332"/>
        <v>2276.9000000000001</v>
      </c>
      <c r="AA728" s="31">
        <f t="shared" si="2372"/>
        <v>0</v>
      </c>
      <c r="AB728" s="31">
        <f t="shared" si="2373"/>
        <v>0</v>
      </c>
      <c r="AC728" s="31">
        <f t="shared" si="2374"/>
        <v>0</v>
      </c>
      <c r="AD728" s="31">
        <f t="shared" si="2333"/>
        <v>2276.9000000000001</v>
      </c>
      <c r="AE728" s="31">
        <f t="shared" si="2334"/>
        <v>2276.9000000000001</v>
      </c>
      <c r="AF728" s="31">
        <f t="shared" si="2335"/>
        <v>2276.9000000000001</v>
      </c>
      <c r="AG728" s="31">
        <f t="shared" si="2375"/>
        <v>0</v>
      </c>
      <c r="AH728" s="31">
        <f t="shared" si="2376"/>
        <v>0</v>
      </c>
      <c r="AI728" s="31">
        <f t="shared" si="2377"/>
        <v>0</v>
      </c>
      <c r="AJ728" s="31">
        <f t="shared" si="2336"/>
        <v>2276.9000000000001</v>
      </c>
      <c r="AK728" s="31">
        <f t="shared" si="2337"/>
        <v>2276.9000000000001</v>
      </c>
      <c r="AL728" s="31">
        <f t="shared" si="2338"/>
        <v>2276.9000000000001</v>
      </c>
      <c r="AM728" s="31">
        <f t="shared" si="2378"/>
        <v>0</v>
      </c>
      <c r="AN728" s="31">
        <f t="shared" si="2379"/>
        <v>0</v>
      </c>
      <c r="AO728" s="31">
        <f t="shared" si="2380"/>
        <v>0</v>
      </c>
      <c r="AP728" s="31">
        <f t="shared" si="2339"/>
        <v>2276.9000000000001</v>
      </c>
      <c r="AQ728" s="31">
        <f t="shared" si="2340"/>
        <v>2276.9000000000001</v>
      </c>
      <c r="AR728" s="31">
        <f t="shared" si="2341"/>
        <v>2276.9000000000001</v>
      </c>
      <c r="AS728" s="31">
        <f t="shared" si="2381"/>
        <v>0</v>
      </c>
      <c r="AT728" s="31">
        <f t="shared" si="2382"/>
        <v>0</v>
      </c>
      <c r="AU728" s="31">
        <f t="shared" si="2383"/>
        <v>0</v>
      </c>
      <c r="AV728" s="31">
        <f t="shared" si="2342"/>
        <v>2276.9000000000001</v>
      </c>
      <c r="AW728" s="31">
        <f t="shared" si="2343"/>
        <v>2276.9000000000001</v>
      </c>
      <c r="AX728" s="31">
        <f t="shared" si="2344"/>
        <v>2276.9000000000001</v>
      </c>
      <c r="AY728" s="31">
        <f t="shared" si="2384"/>
        <v>0</v>
      </c>
      <c r="AZ728" s="31">
        <f t="shared" si="2385"/>
        <v>0</v>
      </c>
      <c r="BA728" s="31">
        <f t="shared" si="2386"/>
        <v>0</v>
      </c>
      <c r="BB728" s="31">
        <f t="shared" si="2345"/>
        <v>2276.9000000000001</v>
      </c>
      <c r="BC728" s="31">
        <f t="shared" si="2346"/>
        <v>2276.9000000000001</v>
      </c>
      <c r="BD728" s="31">
        <f t="shared" si="2347"/>
        <v>2276.9000000000001</v>
      </c>
      <c r="BE728" s="31">
        <f t="shared" si="2387"/>
        <v>0</v>
      </c>
      <c r="BF728" s="31">
        <f t="shared" si="2388"/>
        <v>0</v>
      </c>
      <c r="BG728" s="31">
        <f t="shared" si="2389"/>
        <v>0</v>
      </c>
      <c r="BH728" s="31">
        <f t="shared" si="2348"/>
        <v>2276.9000000000001</v>
      </c>
      <c r="BI728" s="31">
        <f t="shared" si="2349"/>
        <v>2276.9000000000001</v>
      </c>
      <c r="BJ728" s="31">
        <f t="shared" si="2350"/>
        <v>2276.9000000000001</v>
      </c>
      <c r="BK728" s="31">
        <f t="shared" si="2390"/>
        <v>0</v>
      </c>
      <c r="BL728" s="31">
        <f t="shared" si="2391"/>
        <v>0</v>
      </c>
      <c r="BM728" s="31">
        <f t="shared" si="2392"/>
        <v>0</v>
      </c>
      <c r="BN728" s="31">
        <f t="shared" si="2351"/>
        <v>2276.9000000000001</v>
      </c>
      <c r="BO728" s="31">
        <f t="shared" si="2352"/>
        <v>2276.9000000000001</v>
      </c>
      <c r="BP728" s="31">
        <f t="shared" si="2353"/>
        <v>2276.9000000000001</v>
      </c>
      <c r="BQ728" s="31">
        <f t="shared" si="2393"/>
        <v>0</v>
      </c>
      <c r="BR728" s="31">
        <f t="shared" si="2394"/>
        <v>0</v>
      </c>
      <c r="BS728" s="31">
        <f t="shared" si="2354"/>
        <v>2276.9000000000001</v>
      </c>
      <c r="BT728" s="31">
        <f t="shared" si="2355"/>
        <v>2276.9000000000001</v>
      </c>
      <c r="BU728" s="31">
        <f t="shared" si="2356"/>
        <v>2276.9000000000001</v>
      </c>
      <c r="BV728" s="31">
        <f t="shared" si="2395"/>
        <v>0</v>
      </c>
      <c r="BW728" s="31">
        <f t="shared" si="2396"/>
        <v>0</v>
      </c>
      <c r="BX728" s="31">
        <f t="shared" si="2357"/>
        <v>2276.9000000000001</v>
      </c>
      <c r="BY728" s="31">
        <f t="shared" si="2358"/>
        <v>2276.9000000000001</v>
      </c>
      <c r="BZ728" s="31">
        <f t="shared" si="2359"/>
        <v>2276.9000000000001</v>
      </c>
      <c r="CA728" s="31">
        <f t="shared" si="2397"/>
        <v>0</v>
      </c>
      <c r="CB728" s="31">
        <f t="shared" si="2398"/>
        <v>0</v>
      </c>
      <c r="CC728" s="31">
        <f t="shared" si="2399"/>
        <v>0</v>
      </c>
      <c r="CD728" s="31">
        <f t="shared" si="2198"/>
        <v>2276.9000000000001</v>
      </c>
      <c r="CE728" s="31">
        <f t="shared" si="2199"/>
        <v>2276.9000000000001</v>
      </c>
      <c r="CF728" s="31">
        <f t="shared" si="2200"/>
        <v>2276.9000000000001</v>
      </c>
      <c r="CG728" s="31">
        <f t="shared" si="2400"/>
        <v>0</v>
      </c>
      <c r="CH728" s="24"/>
      <c r="CI728" s="40"/>
      <c r="CN728" s="1" t="s">
        <v>30</v>
      </c>
    </row>
    <row r="729" ht="15">
      <c r="A729" s="16" t="s">
        <v>444</v>
      </c>
      <c r="B729" s="17">
        <v>620</v>
      </c>
      <c r="C729" s="16" t="s">
        <v>47</v>
      </c>
      <c r="D729" s="16" t="s">
        <v>42</v>
      </c>
      <c r="E729" s="39" t="s">
        <v>436</v>
      </c>
      <c r="F729" s="31">
        <f>240.2+2036.7</f>
        <v>2276.9000000000001</v>
      </c>
      <c r="G729" s="31">
        <f>240.2+2036.7</f>
        <v>2276.9000000000001</v>
      </c>
      <c r="H729" s="31">
        <f>240.2+2036.7</f>
        <v>2276.9000000000001</v>
      </c>
      <c r="I729" s="31"/>
      <c r="J729" s="31"/>
      <c r="K729" s="31"/>
      <c r="L729" s="31">
        <f t="shared" si="2324"/>
        <v>2276.9000000000001</v>
      </c>
      <c r="M729" s="31">
        <f t="shared" si="2325"/>
        <v>2276.9000000000001</v>
      </c>
      <c r="N729" s="31">
        <f t="shared" si="2326"/>
        <v>2276.9000000000001</v>
      </c>
      <c r="O729" s="31"/>
      <c r="P729" s="31"/>
      <c r="Q729" s="31"/>
      <c r="R729" s="31">
        <f t="shared" si="2327"/>
        <v>2276.9000000000001</v>
      </c>
      <c r="S729" s="31">
        <f t="shared" si="2328"/>
        <v>2276.9000000000001</v>
      </c>
      <c r="T729" s="31">
        <f t="shared" si="2329"/>
        <v>2276.9000000000001</v>
      </c>
      <c r="U729" s="31"/>
      <c r="V729" s="31"/>
      <c r="W729" s="31"/>
      <c r="X729" s="31">
        <f t="shared" si="2330"/>
        <v>2276.9000000000001</v>
      </c>
      <c r="Y729" s="31">
        <f t="shared" si="2331"/>
        <v>2276.9000000000001</v>
      </c>
      <c r="Z729" s="31">
        <f t="shared" si="2332"/>
        <v>2276.9000000000001</v>
      </c>
      <c r="AA729" s="31"/>
      <c r="AB729" s="31"/>
      <c r="AC729" s="31"/>
      <c r="AD729" s="31">
        <f t="shared" si="2333"/>
        <v>2276.9000000000001</v>
      </c>
      <c r="AE729" s="31">
        <f t="shared" si="2334"/>
        <v>2276.9000000000001</v>
      </c>
      <c r="AF729" s="31">
        <f t="shared" si="2335"/>
        <v>2276.9000000000001</v>
      </c>
      <c r="AG729" s="31"/>
      <c r="AH729" s="31"/>
      <c r="AI729" s="31"/>
      <c r="AJ729" s="31">
        <f t="shared" si="2336"/>
        <v>2276.9000000000001</v>
      </c>
      <c r="AK729" s="31">
        <f t="shared" si="2337"/>
        <v>2276.9000000000001</v>
      </c>
      <c r="AL729" s="31">
        <f t="shared" si="2338"/>
        <v>2276.9000000000001</v>
      </c>
      <c r="AM729" s="31"/>
      <c r="AN729" s="31"/>
      <c r="AO729" s="31"/>
      <c r="AP729" s="31">
        <f t="shared" si="2339"/>
        <v>2276.9000000000001</v>
      </c>
      <c r="AQ729" s="31">
        <f t="shared" si="2340"/>
        <v>2276.9000000000001</v>
      </c>
      <c r="AR729" s="31">
        <f t="shared" si="2341"/>
        <v>2276.9000000000001</v>
      </c>
      <c r="AS729" s="31"/>
      <c r="AT729" s="31"/>
      <c r="AU729" s="31"/>
      <c r="AV729" s="31">
        <f t="shared" si="2342"/>
        <v>2276.9000000000001</v>
      </c>
      <c r="AW729" s="31">
        <f t="shared" si="2343"/>
        <v>2276.9000000000001</v>
      </c>
      <c r="AX729" s="31">
        <f t="shared" si="2344"/>
        <v>2276.9000000000001</v>
      </c>
      <c r="AY729" s="31"/>
      <c r="AZ729" s="31"/>
      <c r="BA729" s="31"/>
      <c r="BB729" s="31">
        <f t="shared" si="2345"/>
        <v>2276.9000000000001</v>
      </c>
      <c r="BC729" s="31">
        <f t="shared" si="2346"/>
        <v>2276.9000000000001</v>
      </c>
      <c r="BD729" s="31">
        <f t="shared" si="2347"/>
        <v>2276.9000000000001</v>
      </c>
      <c r="BE729" s="31"/>
      <c r="BF729" s="31"/>
      <c r="BG729" s="31"/>
      <c r="BH729" s="31">
        <f t="shared" si="2348"/>
        <v>2276.9000000000001</v>
      </c>
      <c r="BI729" s="31">
        <f t="shared" si="2349"/>
        <v>2276.9000000000001</v>
      </c>
      <c r="BJ729" s="31">
        <f t="shared" si="2350"/>
        <v>2276.9000000000001</v>
      </c>
      <c r="BK729" s="31"/>
      <c r="BL729" s="31"/>
      <c r="BM729" s="31"/>
      <c r="BN729" s="31">
        <f t="shared" si="2351"/>
        <v>2276.9000000000001</v>
      </c>
      <c r="BO729" s="31">
        <f t="shared" si="2352"/>
        <v>2276.9000000000001</v>
      </c>
      <c r="BP729" s="31">
        <f t="shared" si="2353"/>
        <v>2276.9000000000001</v>
      </c>
      <c r="BQ729" s="31"/>
      <c r="BR729" s="31"/>
      <c r="BS729" s="31">
        <f t="shared" si="2354"/>
        <v>2276.9000000000001</v>
      </c>
      <c r="BT729" s="31">
        <f t="shared" si="2355"/>
        <v>2276.9000000000001</v>
      </c>
      <c r="BU729" s="31">
        <f t="shared" si="2356"/>
        <v>2276.9000000000001</v>
      </c>
      <c r="BV729" s="31"/>
      <c r="BW729" s="31"/>
      <c r="BX729" s="31">
        <f t="shared" si="2357"/>
        <v>2276.9000000000001</v>
      </c>
      <c r="BY729" s="31">
        <f t="shared" si="2358"/>
        <v>2276.9000000000001</v>
      </c>
      <c r="BZ729" s="31">
        <f t="shared" si="2359"/>
        <v>2276.9000000000001</v>
      </c>
      <c r="CA729" s="31"/>
      <c r="CB729" s="31"/>
      <c r="CC729" s="31"/>
      <c r="CD729" s="31">
        <f t="shared" si="2198"/>
        <v>2276.9000000000001</v>
      </c>
      <c r="CE729" s="31">
        <f t="shared" si="2199"/>
        <v>2276.9000000000001</v>
      </c>
      <c r="CF729" s="31">
        <f t="shared" si="2200"/>
        <v>2276.9000000000001</v>
      </c>
      <c r="CG729" s="31"/>
      <c r="CH729" s="24"/>
      <c r="CI729" s="40"/>
    </row>
    <row r="730" s="33" customFormat="1" ht="29.850000000000001">
      <c r="A730" s="34" t="s">
        <v>446</v>
      </c>
      <c r="B730" s="35"/>
      <c r="C730" s="34"/>
      <c r="D730" s="34"/>
      <c r="E730" s="36" t="s">
        <v>447</v>
      </c>
      <c r="F730" s="37">
        <f>F731+F766+F802</f>
        <v>9386138.3999999985</v>
      </c>
      <c r="G730" s="37">
        <f>G731+G766+G802</f>
        <v>9571061.8999999985</v>
      </c>
      <c r="H730" s="37">
        <f>H731+H766+H802</f>
        <v>9640891.799999997</v>
      </c>
      <c r="I730" s="37">
        <f>I731+I766+I802</f>
        <v>-663.12999999988801</v>
      </c>
      <c r="J730" s="37">
        <f>J731+J766+J802</f>
        <v>-663.13000000012096</v>
      </c>
      <c r="K730" s="37">
        <f>K731+K766+K802</f>
        <v>-663.12999999988801</v>
      </c>
      <c r="L730" s="37">
        <f t="shared" si="2324"/>
        <v>9385475.2699999996</v>
      </c>
      <c r="M730" s="37">
        <f t="shared" si="2325"/>
        <v>9570398.7699999977</v>
      </c>
      <c r="N730" s="37">
        <f t="shared" si="2326"/>
        <v>9640228.6699999981</v>
      </c>
      <c r="O730" s="37">
        <f>O731+O766+O802</f>
        <v>36552.491000000002</v>
      </c>
      <c r="P730" s="37">
        <f>P731+P766+P802</f>
        <v>0</v>
      </c>
      <c r="Q730" s="37">
        <f>Q731+Q766+Q802</f>
        <v>0</v>
      </c>
      <c r="R730" s="37">
        <f t="shared" si="2327"/>
        <v>9422027.7609999999</v>
      </c>
      <c r="S730" s="37">
        <f t="shared" si="2328"/>
        <v>9570398.7699999977</v>
      </c>
      <c r="T730" s="37">
        <f t="shared" si="2329"/>
        <v>9640228.6699999981</v>
      </c>
      <c r="U730" s="37">
        <f>U731+U766+U802</f>
        <v>0</v>
      </c>
      <c r="V730" s="37">
        <f>V731+V766+V802</f>
        <v>0</v>
      </c>
      <c r="W730" s="37">
        <f>W731+W766+W802</f>
        <v>0</v>
      </c>
      <c r="X730" s="37">
        <f t="shared" si="2330"/>
        <v>9422027.7609999999</v>
      </c>
      <c r="Y730" s="37">
        <f t="shared" si="2331"/>
        <v>9570398.7699999977</v>
      </c>
      <c r="Z730" s="37">
        <f t="shared" si="2332"/>
        <v>9640228.6699999981</v>
      </c>
      <c r="AA730" s="37">
        <f>AA731+AA766+AA802</f>
        <v>0</v>
      </c>
      <c r="AB730" s="37">
        <f>AB731+AB766+AB802</f>
        <v>0</v>
      </c>
      <c r="AC730" s="37">
        <f>AC731+AC766+AC802</f>
        <v>0</v>
      </c>
      <c r="AD730" s="37">
        <f t="shared" si="2333"/>
        <v>9422027.7609999999</v>
      </c>
      <c r="AE730" s="37">
        <f t="shared" si="2334"/>
        <v>9570398.7699999977</v>
      </c>
      <c r="AF730" s="37">
        <f t="shared" si="2335"/>
        <v>9640228.6699999981</v>
      </c>
      <c r="AG730" s="37">
        <f>AG731+AG766+AG802</f>
        <v>0</v>
      </c>
      <c r="AH730" s="37">
        <f>AH731+AH766+AH802</f>
        <v>0</v>
      </c>
      <c r="AI730" s="37">
        <f>AI731+AI766+AI802</f>
        <v>0</v>
      </c>
      <c r="AJ730" s="37">
        <f t="shared" si="2336"/>
        <v>9422027.7609999999</v>
      </c>
      <c r="AK730" s="37">
        <f t="shared" si="2337"/>
        <v>9570398.7699999977</v>
      </c>
      <c r="AL730" s="37">
        <f t="shared" si="2338"/>
        <v>9640228.6699999981</v>
      </c>
      <c r="AM730" s="37">
        <f>AM731+AM766+AM802</f>
        <v>28533.197</v>
      </c>
      <c r="AN730" s="37">
        <f>AN731+AN766+AN802</f>
        <v>0</v>
      </c>
      <c r="AO730" s="37">
        <f>AO731+AO766+AO802</f>
        <v>0</v>
      </c>
      <c r="AP730" s="37">
        <f t="shared" si="2339"/>
        <v>9450560.9580000006</v>
      </c>
      <c r="AQ730" s="37">
        <f t="shared" si="2340"/>
        <v>9570398.7699999977</v>
      </c>
      <c r="AR730" s="37">
        <f t="shared" si="2341"/>
        <v>9640228.6699999981</v>
      </c>
      <c r="AS730" s="37">
        <f>AS731+AS766+AS802</f>
        <v>0</v>
      </c>
      <c r="AT730" s="37">
        <f>AT731+AT766+AT802</f>
        <v>0</v>
      </c>
      <c r="AU730" s="37">
        <f>AU731+AU766+AU802</f>
        <v>0</v>
      </c>
      <c r="AV730" s="37">
        <f t="shared" si="2342"/>
        <v>9450560.9580000006</v>
      </c>
      <c r="AW730" s="37">
        <f t="shared" si="2343"/>
        <v>9570398.7699999977</v>
      </c>
      <c r="AX730" s="37">
        <f t="shared" si="2344"/>
        <v>9640228.6699999981</v>
      </c>
      <c r="AY730" s="37">
        <f>AY731+AY766+AY802</f>
        <v>-8303.5570000000007</v>
      </c>
      <c r="AZ730" s="37">
        <f>AZ731+AZ766+AZ802</f>
        <v>0</v>
      </c>
      <c r="BA730" s="37">
        <f>BA731+BA766+BA802</f>
        <v>0</v>
      </c>
      <c r="BB730" s="37">
        <f t="shared" si="2345"/>
        <v>9442257.4010000005</v>
      </c>
      <c r="BC730" s="37">
        <f t="shared" si="2346"/>
        <v>9570398.7699999977</v>
      </c>
      <c r="BD730" s="37">
        <f t="shared" si="2347"/>
        <v>9640228.6699999981</v>
      </c>
      <c r="BE730" s="37">
        <f>BE731+BE766+BE802</f>
        <v>0</v>
      </c>
      <c r="BF730" s="37">
        <f>BF731+BF766+BF802</f>
        <v>0</v>
      </c>
      <c r="BG730" s="37">
        <f>BG731+BG766+BG802</f>
        <v>0</v>
      </c>
      <c r="BH730" s="37">
        <f t="shared" si="2348"/>
        <v>9442257.4010000005</v>
      </c>
      <c r="BI730" s="37">
        <f t="shared" si="2349"/>
        <v>9570398.7699999977</v>
      </c>
      <c r="BJ730" s="37">
        <f t="shared" si="2350"/>
        <v>9640228.6699999981</v>
      </c>
      <c r="BK730" s="37">
        <f>BK731+BK766+BK802</f>
        <v>23198.864000000001</v>
      </c>
      <c r="BL730" s="37">
        <f>BL731+BL766+BL802</f>
        <v>0</v>
      </c>
      <c r="BM730" s="37">
        <f>BM731+BM766+BM802</f>
        <v>0</v>
      </c>
      <c r="BN730" s="37">
        <f t="shared" si="2351"/>
        <v>9465456.2650000006</v>
      </c>
      <c r="BO730" s="37">
        <f t="shared" si="2352"/>
        <v>9570398.7699999977</v>
      </c>
      <c r="BP730" s="37">
        <f t="shared" si="2353"/>
        <v>9640228.6699999981</v>
      </c>
      <c r="BQ730" s="37">
        <f>BQ731+BQ766+BQ802</f>
        <v>0</v>
      </c>
      <c r="BR730" s="37">
        <f>BR731+BR766+BR802</f>
        <v>0</v>
      </c>
      <c r="BS730" s="31">
        <f t="shared" si="2354"/>
        <v>9465456.2650000006</v>
      </c>
      <c r="BT730" s="31">
        <f t="shared" si="2355"/>
        <v>9570398.7699999977</v>
      </c>
      <c r="BU730" s="31">
        <f t="shared" si="2356"/>
        <v>9640228.6699999981</v>
      </c>
      <c r="BV730" s="37">
        <f>BV731+BV766+BV802</f>
        <v>0</v>
      </c>
      <c r="BW730" s="37">
        <f>BW731+BW766+BW802</f>
        <v>0</v>
      </c>
      <c r="BX730" s="37">
        <f t="shared" si="2357"/>
        <v>9465456.2650000006</v>
      </c>
      <c r="BY730" s="37">
        <f t="shared" si="2358"/>
        <v>9570398.7699999977</v>
      </c>
      <c r="BZ730" s="37">
        <f t="shared" si="2359"/>
        <v>9640228.6699999981</v>
      </c>
      <c r="CA730" s="37">
        <f>CA731+CA766+CA802</f>
        <v>3449.5799999999999</v>
      </c>
      <c r="CB730" s="37">
        <f>CB731+CB766+CB802</f>
        <v>0</v>
      </c>
      <c r="CC730" s="37">
        <f>CC731+CC766+CC802</f>
        <v>0</v>
      </c>
      <c r="CD730" s="37">
        <f t="shared" si="2198"/>
        <v>9468905.8450000007</v>
      </c>
      <c r="CE730" s="37">
        <f t="shared" si="2199"/>
        <v>9570398.7699999977</v>
      </c>
      <c r="CF730" s="37">
        <f t="shared" si="2200"/>
        <v>9640228.6699999981</v>
      </c>
      <c r="CG730" s="37">
        <f>CG731+CG766+CG802</f>
        <v>0</v>
      </c>
      <c r="CH730" s="24"/>
      <c r="CI730" s="38"/>
      <c r="CK730" s="33" t="s">
        <v>27</v>
      </c>
    </row>
    <row r="731" ht="57.700000000000003">
      <c r="A731" s="16" t="s">
        <v>448</v>
      </c>
      <c r="B731" s="17"/>
      <c r="C731" s="16"/>
      <c r="D731" s="16"/>
      <c r="E731" s="39" t="s">
        <v>449</v>
      </c>
      <c r="F731" s="31">
        <f>F732+F738+F742+F746+F752+F760</f>
        <v>1455589.8</v>
      </c>
      <c r="G731" s="31">
        <f>G732+G738+G742+G746+G752+G760</f>
        <v>1452125.1000000001</v>
      </c>
      <c r="H731" s="31">
        <f>H732+H738+H742+H746+H752+H760</f>
        <v>1450225.2</v>
      </c>
      <c r="I731" s="31">
        <f>I732+I738+I742+I746+I752+I760</f>
        <v>-663.12999999988801</v>
      </c>
      <c r="J731" s="31">
        <f>J732+J738+J742+J746+J752+J760</f>
        <v>-663.13000000012096</v>
      </c>
      <c r="K731" s="31">
        <f>K732+K738+K742+K746+K752+K760</f>
        <v>-663.12999999988801</v>
      </c>
      <c r="L731" s="31">
        <f t="shared" si="2324"/>
        <v>1454926.6700000002</v>
      </c>
      <c r="M731" s="31">
        <f t="shared" si="2325"/>
        <v>1451461.97</v>
      </c>
      <c r="N731" s="31">
        <f t="shared" si="2326"/>
        <v>1449562.0700000001</v>
      </c>
      <c r="O731" s="31">
        <f>O732+O738+O742+O746+O752+O760</f>
        <v>36552.491000000002</v>
      </c>
      <c r="P731" s="31">
        <f>P732+P738+P742+P746+P752+P760</f>
        <v>0</v>
      </c>
      <c r="Q731" s="31">
        <f>Q732+Q738+Q742+Q746+Q752+Q760</f>
        <v>0</v>
      </c>
      <c r="R731" s="31">
        <f t="shared" si="2327"/>
        <v>1491479.1610000001</v>
      </c>
      <c r="S731" s="31">
        <f t="shared" si="2328"/>
        <v>1451461.97</v>
      </c>
      <c r="T731" s="31">
        <f t="shared" si="2329"/>
        <v>1449562.0700000001</v>
      </c>
      <c r="U731" s="31">
        <f>U732+U738+U742+U746+U752+U760</f>
        <v>0</v>
      </c>
      <c r="V731" s="31">
        <f>V732+V738+V742+V746+V752+V760</f>
        <v>0</v>
      </c>
      <c r="W731" s="31">
        <f>W732+W738+W742+W746+W752+W760</f>
        <v>0</v>
      </c>
      <c r="X731" s="31">
        <f t="shared" si="2330"/>
        <v>1491479.1610000001</v>
      </c>
      <c r="Y731" s="31">
        <f t="shared" si="2331"/>
        <v>1451461.97</v>
      </c>
      <c r="Z731" s="31">
        <f t="shared" si="2332"/>
        <v>1449562.0700000001</v>
      </c>
      <c r="AA731" s="31">
        <f>AA732+AA738+AA742+AA746+AA752+AA760</f>
        <v>0</v>
      </c>
      <c r="AB731" s="31">
        <f>AB732+AB738+AB742+AB746+AB752+AB760</f>
        <v>0</v>
      </c>
      <c r="AC731" s="31">
        <f>AC732+AC738+AC742+AC746+AC752+AC760</f>
        <v>0</v>
      </c>
      <c r="AD731" s="31">
        <f t="shared" si="2333"/>
        <v>1491479.1610000001</v>
      </c>
      <c r="AE731" s="31">
        <f t="shared" si="2334"/>
        <v>1451461.97</v>
      </c>
      <c r="AF731" s="31">
        <f t="shared" si="2335"/>
        <v>1449562.0700000001</v>
      </c>
      <c r="AG731" s="31">
        <f>AG732+AG738+AG742+AG746+AG752+AG760</f>
        <v>0</v>
      </c>
      <c r="AH731" s="31">
        <f>AH732+AH738+AH742+AH746+AH752+AH760</f>
        <v>0</v>
      </c>
      <c r="AI731" s="31">
        <f>AI732+AI738+AI742+AI746+AI752+AI760</f>
        <v>0</v>
      </c>
      <c r="AJ731" s="31">
        <f t="shared" si="2336"/>
        <v>1491479.1610000001</v>
      </c>
      <c r="AK731" s="31">
        <f t="shared" si="2337"/>
        <v>1451461.97</v>
      </c>
      <c r="AL731" s="31">
        <f t="shared" si="2338"/>
        <v>1449562.0700000001</v>
      </c>
      <c r="AM731" s="31">
        <f>AM732+AM738+AM742+AM746+AM752+AM760</f>
        <v>28533.197</v>
      </c>
      <c r="AN731" s="31">
        <f>AN732+AN738+AN742+AN746+AN752+AN760</f>
        <v>0</v>
      </c>
      <c r="AO731" s="31">
        <f>AO732+AO738+AO742+AO746+AO752+AO760</f>
        <v>0</v>
      </c>
      <c r="AP731" s="31">
        <f t="shared" si="2339"/>
        <v>1520012.358</v>
      </c>
      <c r="AQ731" s="31">
        <f t="shared" si="2340"/>
        <v>1451461.97</v>
      </c>
      <c r="AR731" s="31">
        <f t="shared" si="2341"/>
        <v>1449562.0700000001</v>
      </c>
      <c r="AS731" s="31">
        <f>AS732+AS738+AS742+AS746+AS752+AS760</f>
        <v>0</v>
      </c>
      <c r="AT731" s="31">
        <f>AT732+AT738+AT742+AT746+AT752+AT760</f>
        <v>0</v>
      </c>
      <c r="AU731" s="31">
        <f>AU732+AU738+AU742+AU746+AU752+AU760</f>
        <v>0</v>
      </c>
      <c r="AV731" s="31">
        <f t="shared" si="2342"/>
        <v>1520012.358</v>
      </c>
      <c r="AW731" s="31">
        <f t="shared" si="2343"/>
        <v>1451461.97</v>
      </c>
      <c r="AX731" s="31">
        <f t="shared" si="2344"/>
        <v>1449562.0700000001</v>
      </c>
      <c r="AY731" s="31">
        <f>AY732+AY738+AY742+AY746+AY752+AY760</f>
        <v>-8920.0840000000007</v>
      </c>
      <c r="AZ731" s="31">
        <f>AZ732+AZ738+AZ742+AZ746+AZ752+AZ760</f>
        <v>0</v>
      </c>
      <c r="BA731" s="31">
        <f>BA732+BA738+BA742+BA746+BA752+BA760</f>
        <v>0</v>
      </c>
      <c r="BB731" s="31">
        <f t="shared" si="2345"/>
        <v>1511092.274</v>
      </c>
      <c r="BC731" s="31">
        <f t="shared" si="2346"/>
        <v>1451461.97</v>
      </c>
      <c r="BD731" s="31">
        <f t="shared" si="2347"/>
        <v>1449562.0700000001</v>
      </c>
      <c r="BE731" s="31">
        <f>BE732+BE738+BE742+BE746+BE752+BE760</f>
        <v>0</v>
      </c>
      <c r="BF731" s="31">
        <f>BF732+BF738+BF742+BF746+BF752+BF760</f>
        <v>0</v>
      </c>
      <c r="BG731" s="31">
        <f>BG732+BG738+BG742+BG746+BG752+BG760</f>
        <v>0</v>
      </c>
      <c r="BH731" s="31">
        <f t="shared" si="2348"/>
        <v>1511092.274</v>
      </c>
      <c r="BI731" s="31">
        <f t="shared" si="2349"/>
        <v>1451461.97</v>
      </c>
      <c r="BJ731" s="31">
        <f t="shared" si="2350"/>
        <v>1449562.0700000001</v>
      </c>
      <c r="BK731" s="31">
        <f>BK732+BK738+BK742+BK746+BK752+BK760+BK756</f>
        <v>23198.864000000001</v>
      </c>
      <c r="BL731" s="31">
        <f>BL732+BL738+BL742+BL746+BL752+BL760+BL756</f>
        <v>0</v>
      </c>
      <c r="BM731" s="31">
        <f>BM732+BM738+BM742+BM746+BM752+BM760+BM756</f>
        <v>0</v>
      </c>
      <c r="BN731" s="31">
        <f t="shared" si="2351"/>
        <v>1534291.138</v>
      </c>
      <c r="BO731" s="31">
        <f t="shared" si="2352"/>
        <v>1451461.97</v>
      </c>
      <c r="BP731" s="31">
        <f t="shared" si="2353"/>
        <v>1449562.0700000001</v>
      </c>
      <c r="BQ731" s="31">
        <f>BQ732+BQ738+BQ742+BQ746+BQ752+BQ760+BQ756</f>
        <v>0</v>
      </c>
      <c r="BR731" s="31">
        <f>BR732+BR738+BR742+BR746+BR752+BR760+BR756</f>
        <v>0</v>
      </c>
      <c r="BS731" s="31">
        <f t="shared" si="2354"/>
        <v>1534291.138</v>
      </c>
      <c r="BT731" s="31">
        <f t="shared" si="2355"/>
        <v>1451461.97</v>
      </c>
      <c r="BU731" s="31">
        <f t="shared" si="2356"/>
        <v>1449562.0700000001</v>
      </c>
      <c r="BV731" s="31">
        <f>BV732+BV738+BV742+BV746+BV752+BV760+BV756</f>
        <v>0</v>
      </c>
      <c r="BW731" s="31">
        <f>BW732+BW738+BW742+BW746+BW752+BW760+BW756</f>
        <v>0</v>
      </c>
      <c r="BX731" s="31">
        <f t="shared" si="2357"/>
        <v>1534291.138</v>
      </c>
      <c r="BY731" s="31">
        <f t="shared" si="2358"/>
        <v>1451461.97</v>
      </c>
      <c r="BZ731" s="31">
        <f t="shared" si="2359"/>
        <v>1449562.0700000001</v>
      </c>
      <c r="CA731" s="31">
        <f>CA732+CA738+CA742+CA746+CA752+CA760+CA756</f>
        <v>3449.5799999999999</v>
      </c>
      <c r="CB731" s="31">
        <f>CB732+CB738+CB742+CB746+CB752+CB760+CB756</f>
        <v>0</v>
      </c>
      <c r="CC731" s="31">
        <f>CC732+CC738+CC742+CC746+CC752+CC760+CC756</f>
        <v>0</v>
      </c>
      <c r="CD731" s="31">
        <f t="shared" si="2198"/>
        <v>1537740.7180000001</v>
      </c>
      <c r="CE731" s="31">
        <f t="shared" si="2199"/>
        <v>1451461.97</v>
      </c>
      <c r="CF731" s="31">
        <f t="shared" si="2200"/>
        <v>1449562.0700000001</v>
      </c>
      <c r="CG731" s="31">
        <f>CG732+CG738+CG742+CG746+CG752+CG760+CG756</f>
        <v>0</v>
      </c>
      <c r="CH731" s="24"/>
      <c r="CI731" s="40"/>
      <c r="CL731" s="1" t="s">
        <v>28</v>
      </c>
    </row>
    <row r="732" ht="43.75">
      <c r="A732" s="16" t="s">
        <v>450</v>
      </c>
      <c r="B732" s="17"/>
      <c r="C732" s="16"/>
      <c r="D732" s="16"/>
      <c r="E732" s="39" t="s">
        <v>130</v>
      </c>
      <c r="F732" s="31">
        <f>F733</f>
        <v>1210261.5</v>
      </c>
      <c r="G732" s="31">
        <f>G733</f>
        <v>1207602.4000000001</v>
      </c>
      <c r="H732" s="31">
        <f>H733</f>
        <v>1205702.5</v>
      </c>
      <c r="I732" s="31">
        <f>I733</f>
        <v>-663.12999999988801</v>
      </c>
      <c r="J732" s="31">
        <f>J733</f>
        <v>-663.13000000012096</v>
      </c>
      <c r="K732" s="31">
        <f>K733</f>
        <v>-663.12999999988801</v>
      </c>
      <c r="L732" s="31">
        <f t="shared" si="2324"/>
        <v>1209598.3700000001</v>
      </c>
      <c r="M732" s="31">
        <f t="shared" si="2325"/>
        <v>1206939.27</v>
      </c>
      <c r="N732" s="31">
        <f t="shared" si="2326"/>
        <v>1205039.3700000001</v>
      </c>
      <c r="O732" s="31">
        <f>O733</f>
        <v>36552.491000000002</v>
      </c>
      <c r="P732" s="31">
        <f>P733</f>
        <v>0</v>
      </c>
      <c r="Q732" s="31">
        <f>Q733</f>
        <v>0</v>
      </c>
      <c r="R732" s="31">
        <f t="shared" si="2327"/>
        <v>1246150.861</v>
      </c>
      <c r="S732" s="31">
        <f t="shared" si="2328"/>
        <v>1206939.27</v>
      </c>
      <c r="T732" s="31">
        <f t="shared" si="2329"/>
        <v>1205039.3700000001</v>
      </c>
      <c r="U732" s="31">
        <f>U733</f>
        <v>0</v>
      </c>
      <c r="V732" s="31">
        <f>V733</f>
        <v>0</v>
      </c>
      <c r="W732" s="31">
        <f>W733</f>
        <v>0</v>
      </c>
      <c r="X732" s="31">
        <f t="shared" si="2330"/>
        <v>1246150.861</v>
      </c>
      <c r="Y732" s="31">
        <f t="shared" si="2331"/>
        <v>1206939.27</v>
      </c>
      <c r="Z732" s="31">
        <f t="shared" si="2332"/>
        <v>1205039.3700000001</v>
      </c>
      <c r="AA732" s="31">
        <f>AA733</f>
        <v>0</v>
      </c>
      <c r="AB732" s="31">
        <f>AB733</f>
        <v>0</v>
      </c>
      <c r="AC732" s="31">
        <f>AC733</f>
        <v>0</v>
      </c>
      <c r="AD732" s="31">
        <f t="shared" si="2333"/>
        <v>1246150.861</v>
      </c>
      <c r="AE732" s="31">
        <f t="shared" si="2334"/>
        <v>1206939.27</v>
      </c>
      <c r="AF732" s="31">
        <f t="shared" si="2335"/>
        <v>1205039.3700000001</v>
      </c>
      <c r="AG732" s="31">
        <f>AG733</f>
        <v>0</v>
      </c>
      <c r="AH732" s="31">
        <f>AH733</f>
        <v>0</v>
      </c>
      <c r="AI732" s="31">
        <f>AI733</f>
        <v>0</v>
      </c>
      <c r="AJ732" s="31">
        <f t="shared" si="2336"/>
        <v>1246150.861</v>
      </c>
      <c r="AK732" s="31">
        <f t="shared" si="2337"/>
        <v>1206939.27</v>
      </c>
      <c r="AL732" s="31">
        <f t="shared" si="2338"/>
        <v>1205039.3700000001</v>
      </c>
      <c r="AM732" s="31">
        <f>AM733</f>
        <v>28533.197</v>
      </c>
      <c r="AN732" s="31">
        <f>AN733</f>
        <v>0</v>
      </c>
      <c r="AO732" s="31">
        <f>AO733</f>
        <v>0</v>
      </c>
      <c r="AP732" s="31">
        <f t="shared" si="2339"/>
        <v>1274684.058</v>
      </c>
      <c r="AQ732" s="31">
        <f t="shared" si="2340"/>
        <v>1206939.27</v>
      </c>
      <c r="AR732" s="31">
        <f t="shared" si="2341"/>
        <v>1205039.3700000001</v>
      </c>
      <c r="AS732" s="31">
        <f>AS733</f>
        <v>0</v>
      </c>
      <c r="AT732" s="31">
        <f>AT733</f>
        <v>0</v>
      </c>
      <c r="AU732" s="31">
        <f>AU733</f>
        <v>0</v>
      </c>
      <c r="AV732" s="31">
        <f t="shared" si="2342"/>
        <v>1274684.058</v>
      </c>
      <c r="AW732" s="31">
        <f t="shared" si="2343"/>
        <v>1206939.27</v>
      </c>
      <c r="AX732" s="31">
        <f t="shared" si="2344"/>
        <v>1205039.3700000001</v>
      </c>
      <c r="AY732" s="31">
        <f>AY733</f>
        <v>-8920.0840000000007</v>
      </c>
      <c r="AZ732" s="31">
        <f>AZ733</f>
        <v>0</v>
      </c>
      <c r="BA732" s="31">
        <f>BA733</f>
        <v>0</v>
      </c>
      <c r="BB732" s="31">
        <f t="shared" si="2345"/>
        <v>1265763.9739999999</v>
      </c>
      <c r="BC732" s="31">
        <f t="shared" si="2346"/>
        <v>1206939.27</v>
      </c>
      <c r="BD732" s="31">
        <f t="shared" si="2347"/>
        <v>1205039.3700000001</v>
      </c>
      <c r="BE732" s="31">
        <f>BE733</f>
        <v>0</v>
      </c>
      <c r="BF732" s="31">
        <f>BF733</f>
        <v>0</v>
      </c>
      <c r="BG732" s="31">
        <f>BG733</f>
        <v>0</v>
      </c>
      <c r="BH732" s="31">
        <f t="shared" si="2348"/>
        <v>1265763.9739999999</v>
      </c>
      <c r="BI732" s="31">
        <f t="shared" si="2349"/>
        <v>1206939.27</v>
      </c>
      <c r="BJ732" s="31">
        <f t="shared" si="2350"/>
        <v>1205039.3700000001</v>
      </c>
      <c r="BK732" s="31">
        <f>BK733</f>
        <v>0</v>
      </c>
      <c r="BL732" s="31">
        <f>BL733</f>
        <v>0</v>
      </c>
      <c r="BM732" s="31">
        <f>BM733</f>
        <v>0</v>
      </c>
      <c r="BN732" s="31">
        <f t="shared" si="2351"/>
        <v>1265763.9739999999</v>
      </c>
      <c r="BO732" s="31">
        <f t="shared" si="2352"/>
        <v>1206939.27</v>
      </c>
      <c r="BP732" s="31">
        <f t="shared" si="2353"/>
        <v>1205039.3700000001</v>
      </c>
      <c r="BQ732" s="31">
        <f>BQ733</f>
        <v>0</v>
      </c>
      <c r="BR732" s="31">
        <f>BR733</f>
        <v>0</v>
      </c>
      <c r="BS732" s="31">
        <f t="shared" si="2354"/>
        <v>1265763.9739999999</v>
      </c>
      <c r="BT732" s="31">
        <f t="shared" si="2355"/>
        <v>1206939.27</v>
      </c>
      <c r="BU732" s="31">
        <f t="shared" si="2356"/>
        <v>1205039.3700000001</v>
      </c>
      <c r="BV732" s="31">
        <f>BV733</f>
        <v>0</v>
      </c>
      <c r="BW732" s="31">
        <f>BW733</f>
        <v>0</v>
      </c>
      <c r="BX732" s="31">
        <f t="shared" si="2357"/>
        <v>1265763.9739999999</v>
      </c>
      <c r="BY732" s="31">
        <f t="shared" si="2358"/>
        <v>1206939.27</v>
      </c>
      <c r="BZ732" s="31">
        <f t="shared" si="2359"/>
        <v>1205039.3700000001</v>
      </c>
      <c r="CA732" s="31">
        <f>CA733</f>
        <v>0</v>
      </c>
      <c r="CB732" s="31">
        <f>CB733</f>
        <v>0</v>
      </c>
      <c r="CC732" s="31">
        <f>CC733</f>
        <v>0</v>
      </c>
      <c r="CD732" s="31">
        <f t="shared" si="2198"/>
        <v>1265763.9739999999</v>
      </c>
      <c r="CE732" s="31">
        <f t="shared" si="2199"/>
        <v>1206939.27</v>
      </c>
      <c r="CF732" s="31">
        <f t="shared" si="2200"/>
        <v>1205039.3700000001</v>
      </c>
      <c r="CG732" s="31">
        <f>CG733</f>
        <v>0</v>
      </c>
      <c r="CH732" s="24"/>
      <c r="CI732" s="40"/>
      <c r="CO732" s="1" t="s">
        <v>31</v>
      </c>
    </row>
    <row r="733" ht="43.75">
      <c r="A733" s="16" t="s">
        <v>450</v>
      </c>
      <c r="B733" s="17">
        <v>600</v>
      </c>
      <c r="C733" s="16"/>
      <c r="D733" s="16"/>
      <c r="E733" s="39" t="s">
        <v>45</v>
      </c>
      <c r="F733" s="31">
        <f>F734+F736</f>
        <v>1210261.5</v>
      </c>
      <c r="G733" s="31">
        <f>G734+G736</f>
        <v>1207602.4000000001</v>
      </c>
      <c r="H733" s="31">
        <f>H734+H736</f>
        <v>1205702.5</v>
      </c>
      <c r="I733" s="31">
        <f>I734+I736</f>
        <v>-663.12999999988801</v>
      </c>
      <c r="J733" s="31">
        <f>J734+J736</f>
        <v>-663.13000000012096</v>
      </c>
      <c r="K733" s="31">
        <f>K734+K736</f>
        <v>-663.12999999988801</v>
      </c>
      <c r="L733" s="31">
        <f t="shared" si="2324"/>
        <v>1209598.3700000001</v>
      </c>
      <c r="M733" s="31">
        <f t="shared" si="2325"/>
        <v>1206939.27</v>
      </c>
      <c r="N733" s="31">
        <f t="shared" si="2326"/>
        <v>1205039.3700000001</v>
      </c>
      <c r="O733" s="31">
        <f>O734+O736</f>
        <v>36552.491000000002</v>
      </c>
      <c r="P733" s="31">
        <f>P734+P736</f>
        <v>0</v>
      </c>
      <c r="Q733" s="31">
        <f>Q734+Q736</f>
        <v>0</v>
      </c>
      <c r="R733" s="31">
        <f t="shared" si="2327"/>
        <v>1246150.861</v>
      </c>
      <c r="S733" s="31">
        <f t="shared" si="2328"/>
        <v>1206939.27</v>
      </c>
      <c r="T733" s="31">
        <f t="shared" si="2329"/>
        <v>1205039.3700000001</v>
      </c>
      <c r="U733" s="31">
        <f>U734+U736</f>
        <v>0</v>
      </c>
      <c r="V733" s="31">
        <f>V734+V736</f>
        <v>0</v>
      </c>
      <c r="W733" s="31">
        <f>W734+W736</f>
        <v>0</v>
      </c>
      <c r="X733" s="31">
        <f t="shared" si="2330"/>
        <v>1246150.861</v>
      </c>
      <c r="Y733" s="31">
        <f t="shared" si="2331"/>
        <v>1206939.27</v>
      </c>
      <c r="Z733" s="31">
        <f t="shared" si="2332"/>
        <v>1205039.3700000001</v>
      </c>
      <c r="AA733" s="31">
        <f>AA734+AA736</f>
        <v>0</v>
      </c>
      <c r="AB733" s="31">
        <f>AB734+AB736</f>
        <v>0</v>
      </c>
      <c r="AC733" s="31">
        <f>AC734+AC736</f>
        <v>0</v>
      </c>
      <c r="AD733" s="31">
        <f t="shared" si="2333"/>
        <v>1246150.861</v>
      </c>
      <c r="AE733" s="31">
        <f t="shared" si="2334"/>
        <v>1206939.27</v>
      </c>
      <c r="AF733" s="31">
        <f t="shared" si="2335"/>
        <v>1205039.3700000001</v>
      </c>
      <c r="AG733" s="31">
        <f>AG734+AG736</f>
        <v>0</v>
      </c>
      <c r="AH733" s="31">
        <f>AH734+AH736</f>
        <v>0</v>
      </c>
      <c r="AI733" s="31">
        <f>AI734+AI736</f>
        <v>0</v>
      </c>
      <c r="AJ733" s="31">
        <f t="shared" si="2336"/>
        <v>1246150.861</v>
      </c>
      <c r="AK733" s="31">
        <f t="shared" si="2337"/>
        <v>1206939.27</v>
      </c>
      <c r="AL733" s="31">
        <f t="shared" si="2338"/>
        <v>1205039.3700000001</v>
      </c>
      <c r="AM733" s="31">
        <f>AM734+AM736</f>
        <v>28533.197</v>
      </c>
      <c r="AN733" s="31">
        <f>AN734+AN736</f>
        <v>0</v>
      </c>
      <c r="AO733" s="31">
        <f>AO734+AO736</f>
        <v>0</v>
      </c>
      <c r="AP733" s="31">
        <f t="shared" si="2339"/>
        <v>1274684.058</v>
      </c>
      <c r="AQ733" s="31">
        <f t="shared" si="2340"/>
        <v>1206939.27</v>
      </c>
      <c r="AR733" s="31">
        <f t="shared" si="2341"/>
        <v>1205039.3700000001</v>
      </c>
      <c r="AS733" s="31">
        <f>AS734+AS736</f>
        <v>0</v>
      </c>
      <c r="AT733" s="31">
        <f>AT734+AT736</f>
        <v>0</v>
      </c>
      <c r="AU733" s="31">
        <f>AU734+AU736</f>
        <v>0</v>
      </c>
      <c r="AV733" s="31">
        <f t="shared" si="2342"/>
        <v>1274684.058</v>
      </c>
      <c r="AW733" s="31">
        <f t="shared" si="2343"/>
        <v>1206939.27</v>
      </c>
      <c r="AX733" s="31">
        <f t="shared" si="2344"/>
        <v>1205039.3700000001</v>
      </c>
      <c r="AY733" s="31">
        <f>AY734+AY736</f>
        <v>-8920.0840000000007</v>
      </c>
      <c r="AZ733" s="31">
        <f>AZ734+AZ736</f>
        <v>0</v>
      </c>
      <c r="BA733" s="31">
        <f>BA734+BA736</f>
        <v>0</v>
      </c>
      <c r="BB733" s="31">
        <f t="shared" si="2345"/>
        <v>1265763.9739999999</v>
      </c>
      <c r="BC733" s="31">
        <f t="shared" si="2346"/>
        <v>1206939.27</v>
      </c>
      <c r="BD733" s="31">
        <f t="shared" si="2347"/>
        <v>1205039.3700000001</v>
      </c>
      <c r="BE733" s="31">
        <f>BE734+BE736</f>
        <v>0</v>
      </c>
      <c r="BF733" s="31">
        <f>BF734+BF736</f>
        <v>0</v>
      </c>
      <c r="BG733" s="31">
        <f>BG734+BG736</f>
        <v>0</v>
      </c>
      <c r="BH733" s="31">
        <f t="shared" si="2348"/>
        <v>1265763.9739999999</v>
      </c>
      <c r="BI733" s="31">
        <f t="shared" si="2349"/>
        <v>1206939.27</v>
      </c>
      <c r="BJ733" s="31">
        <f t="shared" si="2350"/>
        <v>1205039.3700000001</v>
      </c>
      <c r="BK733" s="31">
        <f>BK734+BK736</f>
        <v>0</v>
      </c>
      <c r="BL733" s="31">
        <f>BL734+BL736</f>
        <v>0</v>
      </c>
      <c r="BM733" s="31">
        <f>BM734+BM736</f>
        <v>0</v>
      </c>
      <c r="BN733" s="31">
        <f t="shared" si="2351"/>
        <v>1265763.9739999999</v>
      </c>
      <c r="BO733" s="31">
        <f t="shared" si="2352"/>
        <v>1206939.27</v>
      </c>
      <c r="BP733" s="31">
        <f t="shared" si="2353"/>
        <v>1205039.3700000001</v>
      </c>
      <c r="BQ733" s="31">
        <f>BQ734+BQ736</f>
        <v>0</v>
      </c>
      <c r="BR733" s="31">
        <f>BR734+BR736</f>
        <v>0</v>
      </c>
      <c r="BS733" s="31">
        <f t="shared" si="2354"/>
        <v>1265763.9739999999</v>
      </c>
      <c r="BT733" s="31">
        <f t="shared" si="2355"/>
        <v>1206939.27</v>
      </c>
      <c r="BU733" s="31">
        <f t="shared" si="2356"/>
        <v>1205039.3700000001</v>
      </c>
      <c r="BV733" s="31">
        <f>BV734+BV736</f>
        <v>0</v>
      </c>
      <c r="BW733" s="31">
        <f>BW734+BW736</f>
        <v>0</v>
      </c>
      <c r="BX733" s="31">
        <f t="shared" si="2357"/>
        <v>1265763.9739999999</v>
      </c>
      <c r="BY733" s="31">
        <f t="shared" si="2358"/>
        <v>1206939.27</v>
      </c>
      <c r="BZ733" s="31">
        <f t="shared" si="2359"/>
        <v>1205039.3700000001</v>
      </c>
      <c r="CA733" s="31">
        <f>CA734+CA736</f>
        <v>0</v>
      </c>
      <c r="CB733" s="31">
        <f>CB734+CB736</f>
        <v>0</v>
      </c>
      <c r="CC733" s="31">
        <f>CC734+CC736</f>
        <v>0</v>
      </c>
      <c r="CD733" s="31">
        <f t="shared" si="2198"/>
        <v>1265763.9739999999</v>
      </c>
      <c r="CE733" s="31">
        <f t="shared" si="2199"/>
        <v>1206939.27</v>
      </c>
      <c r="CF733" s="31">
        <f t="shared" si="2200"/>
        <v>1205039.3700000001</v>
      </c>
      <c r="CG733" s="31">
        <f>CG734+CG736</f>
        <v>0</v>
      </c>
      <c r="CH733" s="24"/>
      <c r="CI733" s="40"/>
      <c r="CM733" s="1" t="s">
        <v>29</v>
      </c>
    </row>
    <row r="734" ht="15">
      <c r="A734" s="16" t="s">
        <v>450</v>
      </c>
      <c r="B734" s="17">
        <v>610</v>
      </c>
      <c r="C734" s="16"/>
      <c r="D734" s="16"/>
      <c r="E734" s="39" t="s">
        <v>104</v>
      </c>
      <c r="F734" s="31">
        <f>F735</f>
        <v>25609.799999999999</v>
      </c>
      <c r="G734" s="31">
        <f>G735</f>
        <v>25609.799999999999</v>
      </c>
      <c r="H734" s="31">
        <f>H735</f>
        <v>25609.799999999999</v>
      </c>
      <c r="I734" s="31">
        <f>I735</f>
        <v>0</v>
      </c>
      <c r="J734" s="31">
        <f>J735</f>
        <v>0</v>
      </c>
      <c r="K734" s="31">
        <f>K735</f>
        <v>0</v>
      </c>
      <c r="L734" s="31">
        <f t="shared" si="2324"/>
        <v>25609.799999999999</v>
      </c>
      <c r="M734" s="31">
        <f t="shared" si="2325"/>
        <v>25609.799999999999</v>
      </c>
      <c r="N734" s="31">
        <f t="shared" si="2326"/>
        <v>25609.799999999999</v>
      </c>
      <c r="O734" s="31">
        <f>O735</f>
        <v>0</v>
      </c>
      <c r="P734" s="31">
        <f>P735</f>
        <v>0</v>
      </c>
      <c r="Q734" s="31">
        <f>Q735</f>
        <v>0</v>
      </c>
      <c r="R734" s="31">
        <f t="shared" si="2327"/>
        <v>25609.799999999999</v>
      </c>
      <c r="S734" s="31">
        <f t="shared" si="2328"/>
        <v>25609.799999999999</v>
      </c>
      <c r="T734" s="31">
        <f t="shared" si="2329"/>
        <v>25609.799999999999</v>
      </c>
      <c r="U734" s="31">
        <f>U735</f>
        <v>0</v>
      </c>
      <c r="V734" s="31">
        <f>V735</f>
        <v>0</v>
      </c>
      <c r="W734" s="31">
        <f>W735</f>
        <v>0</v>
      </c>
      <c r="X734" s="31">
        <f t="shared" si="2330"/>
        <v>25609.799999999999</v>
      </c>
      <c r="Y734" s="31">
        <f t="shared" si="2331"/>
        <v>25609.799999999999</v>
      </c>
      <c r="Z734" s="31">
        <f t="shared" si="2332"/>
        <v>25609.799999999999</v>
      </c>
      <c r="AA734" s="31">
        <f>AA735</f>
        <v>0</v>
      </c>
      <c r="AB734" s="31">
        <f>AB735</f>
        <v>0</v>
      </c>
      <c r="AC734" s="31">
        <f>AC735</f>
        <v>0</v>
      </c>
      <c r="AD734" s="31">
        <f t="shared" si="2333"/>
        <v>25609.799999999999</v>
      </c>
      <c r="AE734" s="31">
        <f t="shared" si="2334"/>
        <v>25609.799999999999</v>
      </c>
      <c r="AF734" s="31">
        <f t="shared" si="2335"/>
        <v>25609.799999999999</v>
      </c>
      <c r="AG734" s="31">
        <f>AG735</f>
        <v>0</v>
      </c>
      <c r="AH734" s="31">
        <f>AH735</f>
        <v>0</v>
      </c>
      <c r="AI734" s="31">
        <f>AI735</f>
        <v>0</v>
      </c>
      <c r="AJ734" s="31">
        <f t="shared" si="2336"/>
        <v>25609.799999999999</v>
      </c>
      <c r="AK734" s="31">
        <f t="shared" si="2337"/>
        <v>25609.799999999999</v>
      </c>
      <c r="AL734" s="31">
        <f t="shared" si="2338"/>
        <v>25609.799999999999</v>
      </c>
      <c r="AM734" s="31">
        <f>AM735</f>
        <v>0</v>
      </c>
      <c r="AN734" s="31">
        <f>AN735</f>
        <v>0</v>
      </c>
      <c r="AO734" s="31">
        <f>AO735</f>
        <v>0</v>
      </c>
      <c r="AP734" s="31">
        <f t="shared" si="2339"/>
        <v>25609.799999999999</v>
      </c>
      <c r="AQ734" s="31">
        <f t="shared" si="2340"/>
        <v>25609.799999999999</v>
      </c>
      <c r="AR734" s="31">
        <f t="shared" si="2341"/>
        <v>25609.799999999999</v>
      </c>
      <c r="AS734" s="31">
        <f>AS735</f>
        <v>0</v>
      </c>
      <c r="AT734" s="31">
        <f>AT735</f>
        <v>0</v>
      </c>
      <c r="AU734" s="31">
        <f>AU735</f>
        <v>0</v>
      </c>
      <c r="AV734" s="31">
        <f t="shared" si="2342"/>
        <v>25609.799999999999</v>
      </c>
      <c r="AW734" s="31">
        <f t="shared" si="2343"/>
        <v>25609.799999999999</v>
      </c>
      <c r="AX734" s="31">
        <f t="shared" si="2344"/>
        <v>25609.799999999999</v>
      </c>
      <c r="AY734" s="31">
        <f>AY735</f>
        <v>0</v>
      </c>
      <c r="AZ734" s="31">
        <f>AZ735</f>
        <v>0</v>
      </c>
      <c r="BA734" s="31">
        <f>BA735</f>
        <v>0</v>
      </c>
      <c r="BB734" s="31">
        <f t="shared" si="2345"/>
        <v>25609.799999999999</v>
      </c>
      <c r="BC734" s="31">
        <f t="shared" si="2346"/>
        <v>25609.799999999999</v>
      </c>
      <c r="BD734" s="31">
        <f t="shared" si="2347"/>
        <v>25609.799999999999</v>
      </c>
      <c r="BE734" s="31">
        <f>BE735</f>
        <v>0</v>
      </c>
      <c r="BF734" s="31">
        <f>BF735</f>
        <v>0</v>
      </c>
      <c r="BG734" s="31">
        <f>BG735</f>
        <v>0</v>
      </c>
      <c r="BH734" s="31">
        <f t="shared" si="2348"/>
        <v>25609.799999999999</v>
      </c>
      <c r="BI734" s="31">
        <f t="shared" si="2349"/>
        <v>25609.799999999999</v>
      </c>
      <c r="BJ734" s="31">
        <f t="shared" si="2350"/>
        <v>25609.799999999999</v>
      </c>
      <c r="BK734" s="31">
        <f>BK735</f>
        <v>0</v>
      </c>
      <c r="BL734" s="31">
        <f>BL735</f>
        <v>0</v>
      </c>
      <c r="BM734" s="31">
        <f>BM735</f>
        <v>0</v>
      </c>
      <c r="BN734" s="31">
        <f t="shared" si="2351"/>
        <v>25609.799999999999</v>
      </c>
      <c r="BO734" s="31">
        <f t="shared" si="2352"/>
        <v>25609.799999999999</v>
      </c>
      <c r="BP734" s="31">
        <f t="shared" si="2353"/>
        <v>25609.799999999999</v>
      </c>
      <c r="BQ734" s="31">
        <f>BQ735</f>
        <v>0</v>
      </c>
      <c r="BR734" s="31">
        <f>BR735</f>
        <v>0</v>
      </c>
      <c r="BS734" s="31">
        <f t="shared" si="2354"/>
        <v>25609.799999999999</v>
      </c>
      <c r="BT734" s="31">
        <f t="shared" si="2355"/>
        <v>25609.799999999999</v>
      </c>
      <c r="BU734" s="31">
        <f t="shared" si="2356"/>
        <v>25609.799999999999</v>
      </c>
      <c r="BV734" s="31">
        <f>BV735</f>
        <v>0</v>
      </c>
      <c r="BW734" s="31">
        <f>BW735</f>
        <v>0</v>
      </c>
      <c r="BX734" s="31">
        <f t="shared" si="2357"/>
        <v>25609.799999999999</v>
      </c>
      <c r="BY734" s="31">
        <f t="shared" si="2358"/>
        <v>25609.799999999999</v>
      </c>
      <c r="BZ734" s="31">
        <f t="shared" si="2359"/>
        <v>25609.799999999999</v>
      </c>
      <c r="CA734" s="31">
        <f>CA735</f>
        <v>0</v>
      </c>
      <c r="CB734" s="31">
        <f>CB735</f>
        <v>0</v>
      </c>
      <c r="CC734" s="31">
        <f>CC735</f>
        <v>0</v>
      </c>
      <c r="CD734" s="31">
        <f t="shared" si="2198"/>
        <v>25609.799999999999</v>
      </c>
      <c r="CE734" s="31">
        <f t="shared" si="2199"/>
        <v>25609.799999999999</v>
      </c>
      <c r="CF734" s="31">
        <f t="shared" si="2200"/>
        <v>25609.799999999999</v>
      </c>
      <c r="CG734" s="31">
        <f>CG735</f>
        <v>0</v>
      </c>
      <c r="CH734" s="24"/>
      <c r="CI734" s="40"/>
      <c r="CN734" s="1" t="s">
        <v>30</v>
      </c>
    </row>
    <row r="735" ht="15">
      <c r="A735" s="16" t="s">
        <v>450</v>
      </c>
      <c r="B735" s="17">
        <v>610</v>
      </c>
      <c r="C735" s="16" t="s">
        <v>47</v>
      </c>
      <c r="D735" s="16" t="s">
        <v>313</v>
      </c>
      <c r="E735" s="39" t="s">
        <v>387</v>
      </c>
      <c r="F735" s="31">
        <v>25609.799999999999</v>
      </c>
      <c r="G735" s="31">
        <v>25609.799999999999</v>
      </c>
      <c r="H735" s="31">
        <v>25609.799999999999</v>
      </c>
      <c r="I735" s="31"/>
      <c r="J735" s="31"/>
      <c r="K735" s="31"/>
      <c r="L735" s="31">
        <f t="shared" si="2324"/>
        <v>25609.799999999999</v>
      </c>
      <c r="M735" s="31">
        <f t="shared" si="2325"/>
        <v>25609.799999999999</v>
      </c>
      <c r="N735" s="31">
        <f t="shared" si="2326"/>
        <v>25609.799999999999</v>
      </c>
      <c r="O735" s="31"/>
      <c r="P735" s="31"/>
      <c r="Q735" s="31"/>
      <c r="R735" s="31">
        <f t="shared" si="2327"/>
        <v>25609.799999999999</v>
      </c>
      <c r="S735" s="31">
        <f t="shared" si="2328"/>
        <v>25609.799999999999</v>
      </c>
      <c r="T735" s="31">
        <f t="shared" si="2329"/>
        <v>25609.799999999999</v>
      </c>
      <c r="U735" s="31"/>
      <c r="V735" s="31"/>
      <c r="W735" s="31"/>
      <c r="X735" s="31">
        <f t="shared" si="2330"/>
        <v>25609.799999999999</v>
      </c>
      <c r="Y735" s="31">
        <f t="shared" si="2331"/>
        <v>25609.799999999999</v>
      </c>
      <c r="Z735" s="31">
        <f t="shared" si="2332"/>
        <v>25609.799999999999</v>
      </c>
      <c r="AA735" s="31"/>
      <c r="AB735" s="31"/>
      <c r="AC735" s="31"/>
      <c r="AD735" s="31">
        <f t="shared" si="2333"/>
        <v>25609.799999999999</v>
      </c>
      <c r="AE735" s="31">
        <f t="shared" si="2334"/>
        <v>25609.799999999999</v>
      </c>
      <c r="AF735" s="31">
        <f t="shared" si="2335"/>
        <v>25609.799999999999</v>
      </c>
      <c r="AG735" s="31"/>
      <c r="AH735" s="31"/>
      <c r="AI735" s="31"/>
      <c r="AJ735" s="31">
        <f t="shared" si="2336"/>
        <v>25609.799999999999</v>
      </c>
      <c r="AK735" s="31">
        <f t="shared" si="2337"/>
        <v>25609.799999999999</v>
      </c>
      <c r="AL735" s="31">
        <f t="shared" si="2338"/>
        <v>25609.799999999999</v>
      </c>
      <c r="AM735" s="31"/>
      <c r="AN735" s="31"/>
      <c r="AO735" s="31"/>
      <c r="AP735" s="31">
        <f t="shared" si="2339"/>
        <v>25609.799999999999</v>
      </c>
      <c r="AQ735" s="31">
        <f t="shared" si="2340"/>
        <v>25609.799999999999</v>
      </c>
      <c r="AR735" s="31">
        <f t="shared" si="2341"/>
        <v>25609.799999999999</v>
      </c>
      <c r="AS735" s="31"/>
      <c r="AT735" s="31"/>
      <c r="AU735" s="31"/>
      <c r="AV735" s="31">
        <f t="shared" si="2342"/>
        <v>25609.799999999999</v>
      </c>
      <c r="AW735" s="31">
        <f t="shared" si="2343"/>
        <v>25609.799999999999</v>
      </c>
      <c r="AX735" s="31">
        <f t="shared" si="2344"/>
        <v>25609.799999999999</v>
      </c>
      <c r="AY735" s="31"/>
      <c r="AZ735" s="31"/>
      <c r="BA735" s="31"/>
      <c r="BB735" s="31">
        <f t="shared" si="2345"/>
        <v>25609.799999999999</v>
      </c>
      <c r="BC735" s="31">
        <f t="shared" si="2346"/>
        <v>25609.799999999999</v>
      </c>
      <c r="BD735" s="31">
        <f t="shared" si="2347"/>
        <v>25609.799999999999</v>
      </c>
      <c r="BE735" s="31"/>
      <c r="BF735" s="31"/>
      <c r="BG735" s="31"/>
      <c r="BH735" s="31">
        <f t="shared" si="2348"/>
        <v>25609.799999999999</v>
      </c>
      <c r="BI735" s="31">
        <f t="shared" si="2349"/>
        <v>25609.799999999999</v>
      </c>
      <c r="BJ735" s="31">
        <f t="shared" si="2350"/>
        <v>25609.799999999999</v>
      </c>
      <c r="BK735" s="31"/>
      <c r="BL735" s="31"/>
      <c r="BM735" s="31"/>
      <c r="BN735" s="31">
        <f t="shared" si="2351"/>
        <v>25609.799999999999</v>
      </c>
      <c r="BO735" s="31">
        <f t="shared" si="2352"/>
        <v>25609.799999999999</v>
      </c>
      <c r="BP735" s="31">
        <f t="shared" si="2353"/>
        <v>25609.799999999999</v>
      </c>
      <c r="BQ735" s="31"/>
      <c r="BR735" s="31"/>
      <c r="BS735" s="31">
        <f t="shared" si="2354"/>
        <v>25609.799999999999</v>
      </c>
      <c r="BT735" s="31">
        <f t="shared" si="2355"/>
        <v>25609.799999999999</v>
      </c>
      <c r="BU735" s="31">
        <f t="shared" si="2356"/>
        <v>25609.799999999999</v>
      </c>
      <c r="BV735" s="31"/>
      <c r="BW735" s="31"/>
      <c r="BX735" s="31">
        <f t="shared" si="2357"/>
        <v>25609.799999999999</v>
      </c>
      <c r="BY735" s="31">
        <f t="shared" si="2358"/>
        <v>25609.799999999999</v>
      </c>
      <c r="BZ735" s="31">
        <f t="shared" si="2359"/>
        <v>25609.799999999999</v>
      </c>
      <c r="CA735" s="31"/>
      <c r="CB735" s="31"/>
      <c r="CC735" s="31"/>
      <c r="CD735" s="31">
        <f t="shared" si="2198"/>
        <v>25609.799999999999</v>
      </c>
      <c r="CE735" s="31">
        <f t="shared" si="2199"/>
        <v>25609.799999999999</v>
      </c>
      <c r="CF735" s="31">
        <f t="shared" si="2200"/>
        <v>25609.799999999999</v>
      </c>
      <c r="CG735" s="31"/>
      <c r="CH735" s="24"/>
      <c r="CI735" s="40"/>
    </row>
    <row r="736" ht="15">
      <c r="A736" s="16" t="s">
        <v>450</v>
      </c>
      <c r="B736" s="17">
        <v>620</v>
      </c>
      <c r="C736" s="16"/>
      <c r="D736" s="16"/>
      <c r="E736" s="39" t="s">
        <v>46</v>
      </c>
      <c r="F736" s="31">
        <f>F737</f>
        <v>1184651.7</v>
      </c>
      <c r="G736" s="31">
        <f>G737</f>
        <v>1181992.6000000001</v>
      </c>
      <c r="H736" s="31">
        <f>H737</f>
        <v>1180092.7</v>
      </c>
      <c r="I736" s="31">
        <f>I737</f>
        <v>-663.12999999988801</v>
      </c>
      <c r="J736" s="31">
        <f>J737</f>
        <v>-663.13000000012096</v>
      </c>
      <c r="K736" s="31">
        <f>K737</f>
        <v>-663.12999999988801</v>
      </c>
      <c r="L736" s="31">
        <f t="shared" si="2324"/>
        <v>1183988.5700000001</v>
      </c>
      <c r="M736" s="31">
        <f t="shared" si="2325"/>
        <v>1181329.47</v>
      </c>
      <c r="N736" s="31">
        <f t="shared" si="2326"/>
        <v>1179429.5700000001</v>
      </c>
      <c r="O736" s="31">
        <f>O737</f>
        <v>36552.491000000002</v>
      </c>
      <c r="P736" s="31">
        <f>P737</f>
        <v>0</v>
      </c>
      <c r="Q736" s="31">
        <f>Q737</f>
        <v>0</v>
      </c>
      <c r="R736" s="31">
        <f t="shared" si="2327"/>
        <v>1220541.061</v>
      </c>
      <c r="S736" s="31">
        <f t="shared" si="2328"/>
        <v>1181329.47</v>
      </c>
      <c r="T736" s="31">
        <f t="shared" si="2329"/>
        <v>1179429.5700000001</v>
      </c>
      <c r="U736" s="31">
        <f>U737</f>
        <v>0</v>
      </c>
      <c r="V736" s="31">
        <f>V737</f>
        <v>0</v>
      </c>
      <c r="W736" s="31">
        <f>W737</f>
        <v>0</v>
      </c>
      <c r="X736" s="31">
        <f t="shared" si="2330"/>
        <v>1220541.061</v>
      </c>
      <c r="Y736" s="31">
        <f t="shared" si="2331"/>
        <v>1181329.47</v>
      </c>
      <c r="Z736" s="31">
        <f t="shared" si="2332"/>
        <v>1179429.5700000001</v>
      </c>
      <c r="AA736" s="31">
        <f>AA737</f>
        <v>0</v>
      </c>
      <c r="AB736" s="31">
        <f>AB737</f>
        <v>0</v>
      </c>
      <c r="AC736" s="31">
        <f>AC737</f>
        <v>0</v>
      </c>
      <c r="AD736" s="31">
        <f t="shared" si="2333"/>
        <v>1220541.061</v>
      </c>
      <c r="AE736" s="31">
        <f t="shared" si="2334"/>
        <v>1181329.47</v>
      </c>
      <c r="AF736" s="31">
        <f t="shared" si="2335"/>
        <v>1179429.5700000001</v>
      </c>
      <c r="AG736" s="31">
        <f>AG737</f>
        <v>0</v>
      </c>
      <c r="AH736" s="31">
        <f>AH737</f>
        <v>0</v>
      </c>
      <c r="AI736" s="31">
        <f>AI737</f>
        <v>0</v>
      </c>
      <c r="AJ736" s="31">
        <f t="shared" si="2336"/>
        <v>1220541.061</v>
      </c>
      <c r="AK736" s="31">
        <f t="shared" si="2337"/>
        <v>1181329.47</v>
      </c>
      <c r="AL736" s="31">
        <f t="shared" si="2338"/>
        <v>1179429.5700000001</v>
      </c>
      <c r="AM736" s="31">
        <f>AM737</f>
        <v>28533.197</v>
      </c>
      <c r="AN736" s="31">
        <f>AN737</f>
        <v>0</v>
      </c>
      <c r="AO736" s="31">
        <f>AO737</f>
        <v>0</v>
      </c>
      <c r="AP736" s="31">
        <f t="shared" si="2339"/>
        <v>1249074.2579999999</v>
      </c>
      <c r="AQ736" s="31">
        <f t="shared" si="2340"/>
        <v>1181329.47</v>
      </c>
      <c r="AR736" s="31">
        <f t="shared" si="2341"/>
        <v>1179429.5700000001</v>
      </c>
      <c r="AS736" s="31">
        <f>AS737</f>
        <v>0</v>
      </c>
      <c r="AT736" s="31">
        <f>AT737</f>
        <v>0</v>
      </c>
      <c r="AU736" s="31">
        <f>AU737</f>
        <v>0</v>
      </c>
      <c r="AV736" s="31">
        <f t="shared" si="2342"/>
        <v>1249074.2579999999</v>
      </c>
      <c r="AW736" s="31">
        <f t="shared" si="2343"/>
        <v>1181329.47</v>
      </c>
      <c r="AX736" s="31">
        <f t="shared" si="2344"/>
        <v>1179429.5700000001</v>
      </c>
      <c r="AY736" s="31">
        <f>AY737</f>
        <v>-8920.0840000000007</v>
      </c>
      <c r="AZ736" s="31">
        <f>AZ737</f>
        <v>0</v>
      </c>
      <c r="BA736" s="31">
        <f>BA737</f>
        <v>0</v>
      </c>
      <c r="BB736" s="31">
        <f t="shared" si="2345"/>
        <v>1240154.1739999999</v>
      </c>
      <c r="BC736" s="31">
        <f t="shared" si="2346"/>
        <v>1181329.47</v>
      </c>
      <c r="BD736" s="31">
        <f t="shared" si="2347"/>
        <v>1179429.5700000001</v>
      </c>
      <c r="BE736" s="31">
        <f>BE737</f>
        <v>0</v>
      </c>
      <c r="BF736" s="31">
        <f>BF737</f>
        <v>0</v>
      </c>
      <c r="BG736" s="31">
        <f>BG737</f>
        <v>0</v>
      </c>
      <c r="BH736" s="31">
        <f t="shared" si="2348"/>
        <v>1240154.1739999999</v>
      </c>
      <c r="BI736" s="31">
        <f t="shared" si="2349"/>
        <v>1181329.47</v>
      </c>
      <c r="BJ736" s="31">
        <f t="shared" si="2350"/>
        <v>1179429.5700000001</v>
      </c>
      <c r="BK736" s="31">
        <f>BK737</f>
        <v>0</v>
      </c>
      <c r="BL736" s="31">
        <f>BL737</f>
        <v>0</v>
      </c>
      <c r="BM736" s="31">
        <f>BM737</f>
        <v>0</v>
      </c>
      <c r="BN736" s="31">
        <f t="shared" si="2351"/>
        <v>1240154.1739999999</v>
      </c>
      <c r="BO736" s="31">
        <f t="shared" si="2352"/>
        <v>1181329.47</v>
      </c>
      <c r="BP736" s="31">
        <f t="shared" si="2353"/>
        <v>1179429.5700000001</v>
      </c>
      <c r="BQ736" s="31">
        <f>BQ737</f>
        <v>0</v>
      </c>
      <c r="BR736" s="31">
        <f>BR737</f>
        <v>0</v>
      </c>
      <c r="BS736" s="31">
        <f t="shared" si="2354"/>
        <v>1240154.1739999999</v>
      </c>
      <c r="BT736" s="31">
        <f t="shared" si="2355"/>
        <v>1181329.47</v>
      </c>
      <c r="BU736" s="31">
        <f t="shared" si="2356"/>
        <v>1179429.5700000001</v>
      </c>
      <c r="BV736" s="31">
        <f>BV737</f>
        <v>0</v>
      </c>
      <c r="BW736" s="31">
        <f>BW737</f>
        <v>0</v>
      </c>
      <c r="BX736" s="31">
        <f t="shared" si="2357"/>
        <v>1240154.1739999999</v>
      </c>
      <c r="BY736" s="31">
        <f t="shared" si="2358"/>
        <v>1181329.47</v>
      </c>
      <c r="BZ736" s="31">
        <f t="shared" si="2359"/>
        <v>1179429.5700000001</v>
      </c>
      <c r="CA736" s="31">
        <f>CA737</f>
        <v>0</v>
      </c>
      <c r="CB736" s="31">
        <f>CB737</f>
        <v>0</v>
      </c>
      <c r="CC736" s="31">
        <f>CC737</f>
        <v>0</v>
      </c>
      <c r="CD736" s="31">
        <f t="shared" si="2198"/>
        <v>1240154.1739999999</v>
      </c>
      <c r="CE736" s="31">
        <f t="shared" si="2199"/>
        <v>1181329.47</v>
      </c>
      <c r="CF736" s="31">
        <f t="shared" si="2200"/>
        <v>1179429.5700000001</v>
      </c>
      <c r="CG736" s="31">
        <f>CG737</f>
        <v>0</v>
      </c>
      <c r="CH736" s="24"/>
      <c r="CI736" s="40"/>
      <c r="CN736" s="1" t="s">
        <v>30</v>
      </c>
    </row>
    <row r="737" ht="15">
      <c r="A737" s="16" t="s">
        <v>450</v>
      </c>
      <c r="B737" s="17">
        <v>620</v>
      </c>
      <c r="C737" s="16" t="s">
        <v>47</v>
      </c>
      <c r="D737" s="16" t="s">
        <v>313</v>
      </c>
      <c r="E737" s="39" t="s">
        <v>387</v>
      </c>
      <c r="F737" s="31">
        <v>1184651.7</v>
      </c>
      <c r="G737" s="31">
        <v>1181992.6000000001</v>
      </c>
      <c r="H737" s="31">
        <v>1180092.7</v>
      </c>
      <c r="I737" s="31">
        <v>-663.12999999988801</v>
      </c>
      <c r="J737" s="31">
        <v>-663.13000000012096</v>
      </c>
      <c r="K737" s="31">
        <v>-663.12999999988801</v>
      </c>
      <c r="L737" s="31">
        <f t="shared" si="2324"/>
        <v>1183988.5700000001</v>
      </c>
      <c r="M737" s="31">
        <f t="shared" si="2325"/>
        <v>1181329.47</v>
      </c>
      <c r="N737" s="31">
        <f t="shared" si="2326"/>
        <v>1179429.5700000001</v>
      </c>
      <c r="O737" s="31">
        <v>36552.491000000002</v>
      </c>
      <c r="P737" s="31"/>
      <c r="Q737" s="31"/>
      <c r="R737" s="31">
        <f t="shared" si="2327"/>
        <v>1220541.061</v>
      </c>
      <c r="S737" s="31">
        <f t="shared" si="2328"/>
        <v>1181329.47</v>
      </c>
      <c r="T737" s="31">
        <f t="shared" si="2329"/>
        <v>1179429.5700000001</v>
      </c>
      <c r="U737" s="31"/>
      <c r="V737" s="31"/>
      <c r="W737" s="31"/>
      <c r="X737" s="31">
        <f t="shared" si="2330"/>
        <v>1220541.061</v>
      </c>
      <c r="Y737" s="31">
        <f t="shared" si="2331"/>
        <v>1181329.47</v>
      </c>
      <c r="Z737" s="31">
        <f t="shared" si="2332"/>
        <v>1179429.5700000001</v>
      </c>
      <c r="AA737" s="31"/>
      <c r="AB737" s="31"/>
      <c r="AC737" s="31"/>
      <c r="AD737" s="31">
        <f t="shared" si="2333"/>
        <v>1220541.061</v>
      </c>
      <c r="AE737" s="31">
        <f t="shared" si="2334"/>
        <v>1181329.47</v>
      </c>
      <c r="AF737" s="31">
        <f t="shared" si="2335"/>
        <v>1179429.5700000001</v>
      </c>
      <c r="AG737" s="31"/>
      <c r="AH737" s="31"/>
      <c r="AI737" s="31"/>
      <c r="AJ737" s="31">
        <f t="shared" si="2336"/>
        <v>1220541.061</v>
      </c>
      <c r="AK737" s="31">
        <f t="shared" si="2337"/>
        <v>1181329.47</v>
      </c>
      <c r="AL737" s="31">
        <f t="shared" si="2338"/>
        <v>1179429.5700000001</v>
      </c>
      <c r="AM737" s="31">
        <v>28533.197</v>
      </c>
      <c r="AN737" s="31"/>
      <c r="AO737" s="31"/>
      <c r="AP737" s="31">
        <f t="shared" si="2339"/>
        <v>1249074.2579999999</v>
      </c>
      <c r="AQ737" s="31">
        <f t="shared" si="2340"/>
        <v>1181329.47</v>
      </c>
      <c r="AR737" s="31">
        <f t="shared" si="2341"/>
        <v>1179429.5700000001</v>
      </c>
      <c r="AS737" s="31"/>
      <c r="AT737" s="31"/>
      <c r="AU737" s="31"/>
      <c r="AV737" s="31">
        <f t="shared" si="2342"/>
        <v>1249074.2579999999</v>
      </c>
      <c r="AW737" s="31">
        <f t="shared" si="2343"/>
        <v>1181329.47</v>
      </c>
      <c r="AX737" s="31">
        <f t="shared" si="2344"/>
        <v>1179429.5700000001</v>
      </c>
      <c r="AY737" s="31">
        <v>-8920.0840000000007</v>
      </c>
      <c r="AZ737" s="31"/>
      <c r="BA737" s="31"/>
      <c r="BB737" s="31">
        <f t="shared" si="2345"/>
        <v>1240154.1739999999</v>
      </c>
      <c r="BC737" s="31">
        <f t="shared" si="2346"/>
        <v>1181329.47</v>
      </c>
      <c r="BD737" s="31">
        <f t="shared" si="2347"/>
        <v>1179429.5700000001</v>
      </c>
      <c r="BE737" s="31"/>
      <c r="BF737" s="31"/>
      <c r="BG737" s="31"/>
      <c r="BH737" s="31">
        <f t="shared" si="2348"/>
        <v>1240154.1739999999</v>
      </c>
      <c r="BI737" s="31">
        <f t="shared" si="2349"/>
        <v>1181329.47</v>
      </c>
      <c r="BJ737" s="31">
        <f t="shared" si="2350"/>
        <v>1179429.5700000001</v>
      </c>
      <c r="BK737" s="31"/>
      <c r="BL737" s="31"/>
      <c r="BM737" s="31"/>
      <c r="BN737" s="31">
        <f t="shared" si="2351"/>
        <v>1240154.1739999999</v>
      </c>
      <c r="BO737" s="31">
        <f t="shared" si="2352"/>
        <v>1181329.47</v>
      </c>
      <c r="BP737" s="31">
        <f t="shared" si="2353"/>
        <v>1179429.5700000001</v>
      </c>
      <c r="BQ737" s="31"/>
      <c r="BR737" s="31"/>
      <c r="BS737" s="31">
        <f t="shared" si="2354"/>
        <v>1240154.1739999999</v>
      </c>
      <c r="BT737" s="31">
        <f t="shared" si="2355"/>
        <v>1181329.47</v>
      </c>
      <c r="BU737" s="31">
        <f t="shared" si="2356"/>
        <v>1179429.5700000001</v>
      </c>
      <c r="BV737" s="31"/>
      <c r="BW737" s="31"/>
      <c r="BX737" s="31">
        <f t="shared" si="2357"/>
        <v>1240154.1739999999</v>
      </c>
      <c r="BY737" s="31">
        <f t="shared" si="2358"/>
        <v>1181329.47</v>
      </c>
      <c r="BZ737" s="31">
        <f t="shared" si="2359"/>
        <v>1179429.5700000001</v>
      </c>
      <c r="CA737" s="31"/>
      <c r="CB737" s="31"/>
      <c r="CC737" s="31"/>
      <c r="CD737" s="31">
        <f t="shared" si="2198"/>
        <v>1240154.1739999999</v>
      </c>
      <c r="CE737" s="31">
        <f t="shared" si="2199"/>
        <v>1181329.47</v>
      </c>
      <c r="CF737" s="31">
        <f t="shared" si="2200"/>
        <v>1179429.5700000001</v>
      </c>
      <c r="CG737" s="31"/>
      <c r="CH737" s="24"/>
      <c r="CI737" s="40">
        <v>47</v>
      </c>
    </row>
    <row r="738" ht="29.850000000000001">
      <c r="A738" s="16" t="s">
        <v>451</v>
      </c>
      <c r="B738" s="17"/>
      <c r="C738" s="16"/>
      <c r="D738" s="16"/>
      <c r="E738" s="39" t="s">
        <v>452</v>
      </c>
      <c r="F738" s="31">
        <f t="shared" ref="F738:F746" si="2401">F739</f>
        <v>5913.5</v>
      </c>
      <c r="G738" s="31">
        <f t="shared" ref="G738:G746" si="2402">G739</f>
        <v>4977.8999999999996</v>
      </c>
      <c r="H738" s="31">
        <f t="shared" ref="H738:H746" si="2403">H739</f>
        <v>4977.8999999999996</v>
      </c>
      <c r="I738" s="31">
        <f t="shared" ref="I738:I746" si="2404">I739</f>
        <v>0</v>
      </c>
      <c r="J738" s="31">
        <f t="shared" ref="J738:J746" si="2405">J739</f>
        <v>0</v>
      </c>
      <c r="K738" s="31">
        <f t="shared" ref="K738:K746" si="2406">K739</f>
        <v>0</v>
      </c>
      <c r="L738" s="31">
        <f t="shared" si="2324"/>
        <v>5913.5</v>
      </c>
      <c r="M738" s="31">
        <f t="shared" si="2325"/>
        <v>4977.8999999999996</v>
      </c>
      <c r="N738" s="31">
        <f t="shared" si="2326"/>
        <v>4977.8999999999996</v>
      </c>
      <c r="O738" s="31">
        <f t="shared" ref="O738:O746" si="2407">O739</f>
        <v>0</v>
      </c>
      <c r="P738" s="31">
        <f t="shared" ref="P738:P746" si="2408">P739</f>
        <v>0</v>
      </c>
      <c r="Q738" s="31">
        <f t="shared" ref="Q738:Q746" si="2409">Q739</f>
        <v>0</v>
      </c>
      <c r="R738" s="31">
        <f t="shared" si="2327"/>
        <v>5913.5</v>
      </c>
      <c r="S738" s="31">
        <f t="shared" si="2328"/>
        <v>4977.8999999999996</v>
      </c>
      <c r="T738" s="31">
        <f t="shared" si="2329"/>
        <v>4977.8999999999996</v>
      </c>
      <c r="U738" s="31">
        <f t="shared" ref="U738:U746" si="2410">U739</f>
        <v>0</v>
      </c>
      <c r="V738" s="31">
        <f t="shared" ref="V738:V746" si="2411">V739</f>
        <v>0</v>
      </c>
      <c r="W738" s="31">
        <f t="shared" ref="W738:W746" si="2412">W739</f>
        <v>0</v>
      </c>
      <c r="X738" s="31">
        <f t="shared" si="2330"/>
        <v>5913.5</v>
      </c>
      <c r="Y738" s="31">
        <f t="shared" si="2331"/>
        <v>4977.8999999999996</v>
      </c>
      <c r="Z738" s="31">
        <f t="shared" si="2332"/>
        <v>4977.8999999999996</v>
      </c>
      <c r="AA738" s="31">
        <f t="shared" ref="AA738:AA746" si="2413">AA739</f>
        <v>0</v>
      </c>
      <c r="AB738" s="31">
        <f t="shared" ref="AB738:AB746" si="2414">AB739</f>
        <v>0</v>
      </c>
      <c r="AC738" s="31">
        <f t="shared" ref="AC738:AC746" si="2415">AC739</f>
        <v>0</v>
      </c>
      <c r="AD738" s="31">
        <f t="shared" si="2333"/>
        <v>5913.5</v>
      </c>
      <c r="AE738" s="31">
        <f t="shared" si="2334"/>
        <v>4977.8999999999996</v>
      </c>
      <c r="AF738" s="31">
        <f t="shared" si="2335"/>
        <v>4977.8999999999996</v>
      </c>
      <c r="AG738" s="31">
        <f t="shared" ref="AG738:AG746" si="2416">AG739</f>
        <v>0</v>
      </c>
      <c r="AH738" s="31">
        <f t="shared" ref="AH738:AH746" si="2417">AH739</f>
        <v>0</v>
      </c>
      <c r="AI738" s="31">
        <f t="shared" ref="AI738:AI746" si="2418">AI739</f>
        <v>0</v>
      </c>
      <c r="AJ738" s="31">
        <f t="shared" si="2336"/>
        <v>5913.5</v>
      </c>
      <c r="AK738" s="31">
        <f t="shared" si="2337"/>
        <v>4977.8999999999996</v>
      </c>
      <c r="AL738" s="31">
        <f t="shared" si="2338"/>
        <v>4977.8999999999996</v>
      </c>
      <c r="AM738" s="31">
        <f t="shared" ref="AM738:AM746" si="2419">AM739</f>
        <v>0</v>
      </c>
      <c r="AN738" s="31">
        <f t="shared" ref="AN738:AN746" si="2420">AN739</f>
        <v>0</v>
      </c>
      <c r="AO738" s="31">
        <f t="shared" ref="AO738:AO746" si="2421">AO739</f>
        <v>0</v>
      </c>
      <c r="AP738" s="31">
        <f t="shared" si="2339"/>
        <v>5913.5</v>
      </c>
      <c r="AQ738" s="31">
        <f t="shared" si="2340"/>
        <v>4977.8999999999996</v>
      </c>
      <c r="AR738" s="31">
        <f t="shared" si="2341"/>
        <v>4977.8999999999996</v>
      </c>
      <c r="AS738" s="31">
        <f t="shared" ref="AS738:AS746" si="2422">AS739</f>
        <v>0</v>
      </c>
      <c r="AT738" s="31">
        <f t="shared" ref="AT738:AT746" si="2423">AT739</f>
        <v>0</v>
      </c>
      <c r="AU738" s="31">
        <f t="shared" ref="AU738:AU746" si="2424">AU739</f>
        <v>0</v>
      </c>
      <c r="AV738" s="31">
        <f t="shared" si="2342"/>
        <v>5913.5</v>
      </c>
      <c r="AW738" s="31">
        <f t="shared" si="2343"/>
        <v>4977.8999999999996</v>
      </c>
      <c r="AX738" s="31">
        <f t="shared" si="2344"/>
        <v>4977.8999999999996</v>
      </c>
      <c r="AY738" s="31">
        <f t="shared" ref="AY738:AY746" si="2425">AY739</f>
        <v>0</v>
      </c>
      <c r="AZ738" s="31">
        <f t="shared" ref="AZ738:AZ746" si="2426">AZ739</f>
        <v>0</v>
      </c>
      <c r="BA738" s="31">
        <f t="shared" ref="BA738:BA746" si="2427">BA739</f>
        <v>0</v>
      </c>
      <c r="BB738" s="31">
        <f t="shared" si="2345"/>
        <v>5913.5</v>
      </c>
      <c r="BC738" s="31">
        <f t="shared" si="2346"/>
        <v>4977.8999999999996</v>
      </c>
      <c r="BD738" s="31">
        <f t="shared" si="2347"/>
        <v>4977.8999999999996</v>
      </c>
      <c r="BE738" s="31">
        <f t="shared" ref="BE738:BE746" si="2428">BE739</f>
        <v>0</v>
      </c>
      <c r="BF738" s="31">
        <f t="shared" ref="BF738:BF746" si="2429">BF739</f>
        <v>0</v>
      </c>
      <c r="BG738" s="31">
        <f t="shared" ref="BG738:BG746" si="2430">BG739</f>
        <v>0</v>
      </c>
      <c r="BH738" s="31">
        <f t="shared" si="2348"/>
        <v>5913.5</v>
      </c>
      <c r="BI738" s="31">
        <f t="shared" si="2349"/>
        <v>4977.8999999999996</v>
      </c>
      <c r="BJ738" s="31">
        <f t="shared" si="2350"/>
        <v>4977.8999999999996</v>
      </c>
      <c r="BK738" s="31">
        <f t="shared" ref="BK738:BK740" si="2431">BK739</f>
        <v>19280.697</v>
      </c>
      <c r="BL738" s="31">
        <f t="shared" ref="BL738:BL746" si="2432">BL739</f>
        <v>0</v>
      </c>
      <c r="BM738" s="31">
        <f t="shared" ref="BM738:BM746" si="2433">BM739</f>
        <v>0</v>
      </c>
      <c r="BN738" s="31">
        <f t="shared" si="2351"/>
        <v>25194.197</v>
      </c>
      <c r="BO738" s="31">
        <f t="shared" si="2352"/>
        <v>4977.8999999999996</v>
      </c>
      <c r="BP738" s="31">
        <f t="shared" si="2353"/>
        <v>4977.8999999999996</v>
      </c>
      <c r="BQ738" s="31">
        <f t="shared" ref="BQ738:BQ746" si="2434">BQ739</f>
        <v>0</v>
      </c>
      <c r="BR738" s="31">
        <f t="shared" ref="BR738:BR746" si="2435">BR739</f>
        <v>0</v>
      </c>
      <c r="BS738" s="31">
        <f t="shared" si="2354"/>
        <v>25194.197</v>
      </c>
      <c r="BT738" s="31">
        <f t="shared" si="2355"/>
        <v>4977.8999999999996</v>
      </c>
      <c r="BU738" s="31">
        <f t="shared" si="2356"/>
        <v>4977.8999999999996</v>
      </c>
      <c r="BV738" s="31">
        <f t="shared" ref="BV738:BV746" si="2436">BV739</f>
        <v>0</v>
      </c>
      <c r="BW738" s="31">
        <f t="shared" ref="BW738:BW746" si="2437">BW739</f>
        <v>0</v>
      </c>
      <c r="BX738" s="31">
        <f t="shared" si="2357"/>
        <v>25194.197</v>
      </c>
      <c r="BY738" s="31">
        <f t="shared" si="2358"/>
        <v>4977.8999999999996</v>
      </c>
      <c r="BZ738" s="31">
        <f t="shared" si="2359"/>
        <v>4977.8999999999996</v>
      </c>
      <c r="CA738" s="31">
        <f t="shared" ref="CA738:CA746" si="2438">CA739</f>
        <v>3449.5799999999999</v>
      </c>
      <c r="CB738" s="31">
        <f t="shared" ref="CB738:CB746" si="2439">CB739</f>
        <v>0</v>
      </c>
      <c r="CC738" s="31">
        <f t="shared" ref="CC738:CC746" si="2440">CC739</f>
        <v>0</v>
      </c>
      <c r="CD738" s="31">
        <f t="shared" si="2198"/>
        <v>28643.777000000002</v>
      </c>
      <c r="CE738" s="31">
        <f t="shared" si="2199"/>
        <v>4977.8999999999996</v>
      </c>
      <c r="CF738" s="31">
        <f t="shared" si="2200"/>
        <v>4977.8999999999996</v>
      </c>
      <c r="CG738" s="31">
        <f t="shared" ref="CG738:CG746" si="2441">CG739</f>
        <v>0</v>
      </c>
      <c r="CH738" s="24"/>
      <c r="CI738" s="40"/>
      <c r="CO738" s="1" t="s">
        <v>31</v>
      </c>
    </row>
    <row r="739" ht="43.75">
      <c r="A739" s="16" t="s">
        <v>451</v>
      </c>
      <c r="B739" s="17">
        <v>600</v>
      </c>
      <c r="C739" s="16"/>
      <c r="D739" s="16"/>
      <c r="E739" s="39" t="s">
        <v>45</v>
      </c>
      <c r="F739" s="31">
        <f t="shared" si="2401"/>
        <v>5913.5</v>
      </c>
      <c r="G739" s="31">
        <f t="shared" si="2402"/>
        <v>4977.8999999999996</v>
      </c>
      <c r="H739" s="31">
        <f t="shared" si="2403"/>
        <v>4977.8999999999996</v>
      </c>
      <c r="I739" s="31">
        <f t="shared" si="2404"/>
        <v>0</v>
      </c>
      <c r="J739" s="31">
        <f t="shared" si="2405"/>
        <v>0</v>
      </c>
      <c r="K739" s="31">
        <f t="shared" si="2406"/>
        <v>0</v>
      </c>
      <c r="L739" s="31">
        <f t="shared" si="2324"/>
        <v>5913.5</v>
      </c>
      <c r="M739" s="31">
        <f t="shared" si="2325"/>
        <v>4977.8999999999996</v>
      </c>
      <c r="N739" s="31">
        <f t="shared" si="2326"/>
        <v>4977.8999999999996</v>
      </c>
      <c r="O739" s="31">
        <f t="shared" si="2407"/>
        <v>0</v>
      </c>
      <c r="P739" s="31">
        <f t="shared" si="2408"/>
        <v>0</v>
      </c>
      <c r="Q739" s="31">
        <f t="shared" si="2409"/>
        <v>0</v>
      </c>
      <c r="R739" s="31">
        <f t="shared" si="2327"/>
        <v>5913.5</v>
      </c>
      <c r="S739" s="31">
        <f t="shared" si="2328"/>
        <v>4977.8999999999996</v>
      </c>
      <c r="T739" s="31">
        <f t="shared" si="2329"/>
        <v>4977.8999999999996</v>
      </c>
      <c r="U739" s="31">
        <f t="shared" si="2410"/>
        <v>0</v>
      </c>
      <c r="V739" s="31">
        <f t="shared" si="2411"/>
        <v>0</v>
      </c>
      <c r="W739" s="31">
        <f t="shared" si="2412"/>
        <v>0</v>
      </c>
      <c r="X739" s="31">
        <f t="shared" si="2330"/>
        <v>5913.5</v>
      </c>
      <c r="Y739" s="31">
        <f t="shared" si="2331"/>
        <v>4977.8999999999996</v>
      </c>
      <c r="Z739" s="31">
        <f t="shared" si="2332"/>
        <v>4977.8999999999996</v>
      </c>
      <c r="AA739" s="31">
        <f t="shared" si="2413"/>
        <v>0</v>
      </c>
      <c r="AB739" s="31">
        <f t="shared" si="2414"/>
        <v>0</v>
      </c>
      <c r="AC739" s="31">
        <f t="shared" si="2415"/>
        <v>0</v>
      </c>
      <c r="AD739" s="31">
        <f t="shared" si="2333"/>
        <v>5913.5</v>
      </c>
      <c r="AE739" s="31">
        <f t="shared" si="2334"/>
        <v>4977.8999999999996</v>
      </c>
      <c r="AF739" s="31">
        <f t="shared" si="2335"/>
        <v>4977.8999999999996</v>
      </c>
      <c r="AG739" s="31">
        <f t="shared" si="2416"/>
        <v>0</v>
      </c>
      <c r="AH739" s="31">
        <f t="shared" si="2417"/>
        <v>0</v>
      </c>
      <c r="AI739" s="31">
        <f t="shared" si="2418"/>
        <v>0</v>
      </c>
      <c r="AJ739" s="31">
        <f t="shared" si="2336"/>
        <v>5913.5</v>
      </c>
      <c r="AK739" s="31">
        <f t="shared" si="2337"/>
        <v>4977.8999999999996</v>
      </c>
      <c r="AL739" s="31">
        <f t="shared" si="2338"/>
        <v>4977.8999999999996</v>
      </c>
      <c r="AM739" s="31">
        <f t="shared" si="2419"/>
        <v>0</v>
      </c>
      <c r="AN739" s="31">
        <f t="shared" si="2420"/>
        <v>0</v>
      </c>
      <c r="AO739" s="31">
        <f t="shared" si="2421"/>
        <v>0</v>
      </c>
      <c r="AP739" s="31">
        <f t="shared" si="2339"/>
        <v>5913.5</v>
      </c>
      <c r="AQ739" s="31">
        <f t="shared" si="2340"/>
        <v>4977.8999999999996</v>
      </c>
      <c r="AR739" s="31">
        <f t="shared" si="2341"/>
        <v>4977.8999999999996</v>
      </c>
      <c r="AS739" s="31">
        <f t="shared" si="2422"/>
        <v>0</v>
      </c>
      <c r="AT739" s="31">
        <f t="shared" si="2423"/>
        <v>0</v>
      </c>
      <c r="AU739" s="31">
        <f t="shared" si="2424"/>
        <v>0</v>
      </c>
      <c r="AV739" s="31">
        <f t="shared" si="2342"/>
        <v>5913.5</v>
      </c>
      <c r="AW739" s="31">
        <f t="shared" si="2343"/>
        <v>4977.8999999999996</v>
      </c>
      <c r="AX739" s="31">
        <f t="shared" si="2344"/>
        <v>4977.8999999999996</v>
      </c>
      <c r="AY739" s="31">
        <f t="shared" si="2425"/>
        <v>0</v>
      </c>
      <c r="AZ739" s="31">
        <f t="shared" si="2426"/>
        <v>0</v>
      </c>
      <c r="BA739" s="31">
        <f t="shared" si="2427"/>
        <v>0</v>
      </c>
      <c r="BB739" s="31">
        <f t="shared" si="2345"/>
        <v>5913.5</v>
      </c>
      <c r="BC739" s="31">
        <f t="shared" si="2346"/>
        <v>4977.8999999999996</v>
      </c>
      <c r="BD739" s="31">
        <f t="shared" si="2347"/>
        <v>4977.8999999999996</v>
      </c>
      <c r="BE739" s="31">
        <f t="shared" si="2428"/>
        <v>0</v>
      </c>
      <c r="BF739" s="31">
        <f t="shared" si="2429"/>
        <v>0</v>
      </c>
      <c r="BG739" s="31">
        <f t="shared" si="2430"/>
        <v>0</v>
      </c>
      <c r="BH739" s="31">
        <f t="shared" si="2348"/>
        <v>5913.5</v>
      </c>
      <c r="BI739" s="31">
        <f t="shared" si="2349"/>
        <v>4977.8999999999996</v>
      </c>
      <c r="BJ739" s="31">
        <f t="shared" si="2350"/>
        <v>4977.8999999999996</v>
      </c>
      <c r="BK739" s="31">
        <f t="shared" si="2431"/>
        <v>19280.697</v>
      </c>
      <c r="BL739" s="31">
        <f t="shared" si="2432"/>
        <v>0</v>
      </c>
      <c r="BM739" s="31">
        <f t="shared" si="2433"/>
        <v>0</v>
      </c>
      <c r="BN739" s="31">
        <f t="shared" si="2351"/>
        <v>25194.197</v>
      </c>
      <c r="BO739" s="31">
        <f t="shared" si="2352"/>
        <v>4977.8999999999996</v>
      </c>
      <c r="BP739" s="31">
        <f t="shared" si="2353"/>
        <v>4977.8999999999996</v>
      </c>
      <c r="BQ739" s="31">
        <f t="shared" si="2434"/>
        <v>0</v>
      </c>
      <c r="BR739" s="31">
        <f t="shared" si="2435"/>
        <v>0</v>
      </c>
      <c r="BS739" s="31">
        <f t="shared" si="2354"/>
        <v>25194.197</v>
      </c>
      <c r="BT739" s="31">
        <f t="shared" si="2355"/>
        <v>4977.8999999999996</v>
      </c>
      <c r="BU739" s="31">
        <f t="shared" si="2356"/>
        <v>4977.8999999999996</v>
      </c>
      <c r="BV739" s="31">
        <f t="shared" si="2436"/>
        <v>0</v>
      </c>
      <c r="BW739" s="31">
        <f t="shared" si="2437"/>
        <v>0</v>
      </c>
      <c r="BX739" s="31">
        <f t="shared" si="2357"/>
        <v>25194.197</v>
      </c>
      <c r="BY739" s="31">
        <f t="shared" si="2358"/>
        <v>4977.8999999999996</v>
      </c>
      <c r="BZ739" s="31">
        <f t="shared" si="2359"/>
        <v>4977.8999999999996</v>
      </c>
      <c r="CA739" s="31">
        <f t="shared" si="2438"/>
        <v>3449.5799999999999</v>
      </c>
      <c r="CB739" s="31">
        <f t="shared" si="2439"/>
        <v>0</v>
      </c>
      <c r="CC739" s="31">
        <f t="shared" si="2440"/>
        <v>0</v>
      </c>
      <c r="CD739" s="31">
        <f t="shared" si="2198"/>
        <v>28643.777000000002</v>
      </c>
      <c r="CE739" s="31">
        <f t="shared" si="2199"/>
        <v>4977.8999999999996</v>
      </c>
      <c r="CF739" s="31">
        <f t="shared" si="2200"/>
        <v>4977.8999999999996</v>
      </c>
      <c r="CG739" s="31">
        <f t="shared" si="2441"/>
        <v>0</v>
      </c>
      <c r="CH739" s="24"/>
      <c r="CI739" s="40"/>
      <c r="CM739" s="1" t="s">
        <v>29</v>
      </c>
    </row>
    <row r="740" ht="15">
      <c r="A740" s="16" t="s">
        <v>451</v>
      </c>
      <c r="B740" s="17">
        <v>620</v>
      </c>
      <c r="C740" s="16"/>
      <c r="D740" s="16"/>
      <c r="E740" s="39" t="s">
        <v>46</v>
      </c>
      <c r="F740" s="31">
        <f t="shared" si="2401"/>
        <v>5913.5</v>
      </c>
      <c r="G740" s="31">
        <f t="shared" si="2402"/>
        <v>4977.8999999999996</v>
      </c>
      <c r="H740" s="31">
        <f t="shared" si="2403"/>
        <v>4977.8999999999996</v>
      </c>
      <c r="I740" s="31">
        <f t="shared" si="2404"/>
        <v>0</v>
      </c>
      <c r="J740" s="31">
        <f t="shared" si="2405"/>
        <v>0</v>
      </c>
      <c r="K740" s="31">
        <f t="shared" si="2406"/>
        <v>0</v>
      </c>
      <c r="L740" s="31">
        <f t="shared" si="2324"/>
        <v>5913.5</v>
      </c>
      <c r="M740" s="31">
        <f t="shared" si="2325"/>
        <v>4977.8999999999996</v>
      </c>
      <c r="N740" s="31">
        <f t="shared" si="2326"/>
        <v>4977.8999999999996</v>
      </c>
      <c r="O740" s="31">
        <f t="shared" si="2407"/>
        <v>0</v>
      </c>
      <c r="P740" s="31">
        <f t="shared" si="2408"/>
        <v>0</v>
      </c>
      <c r="Q740" s="31">
        <f t="shared" si="2409"/>
        <v>0</v>
      </c>
      <c r="R740" s="31">
        <f t="shared" si="2327"/>
        <v>5913.5</v>
      </c>
      <c r="S740" s="31">
        <f t="shared" si="2328"/>
        <v>4977.8999999999996</v>
      </c>
      <c r="T740" s="31">
        <f t="shared" si="2329"/>
        <v>4977.8999999999996</v>
      </c>
      <c r="U740" s="31">
        <f t="shared" si="2410"/>
        <v>0</v>
      </c>
      <c r="V740" s="31">
        <f t="shared" si="2411"/>
        <v>0</v>
      </c>
      <c r="W740" s="31">
        <f t="shared" si="2412"/>
        <v>0</v>
      </c>
      <c r="X740" s="31">
        <f t="shared" si="2330"/>
        <v>5913.5</v>
      </c>
      <c r="Y740" s="31">
        <f t="shared" si="2331"/>
        <v>4977.8999999999996</v>
      </c>
      <c r="Z740" s="31">
        <f t="shared" si="2332"/>
        <v>4977.8999999999996</v>
      </c>
      <c r="AA740" s="31">
        <f t="shared" si="2413"/>
        <v>0</v>
      </c>
      <c r="AB740" s="31">
        <f t="shared" si="2414"/>
        <v>0</v>
      </c>
      <c r="AC740" s="31">
        <f t="shared" si="2415"/>
        <v>0</v>
      </c>
      <c r="AD740" s="31">
        <f t="shared" si="2333"/>
        <v>5913.5</v>
      </c>
      <c r="AE740" s="31">
        <f t="shared" si="2334"/>
        <v>4977.8999999999996</v>
      </c>
      <c r="AF740" s="31">
        <f t="shared" si="2335"/>
        <v>4977.8999999999996</v>
      </c>
      <c r="AG740" s="31">
        <f t="shared" si="2416"/>
        <v>0</v>
      </c>
      <c r="AH740" s="31">
        <f t="shared" si="2417"/>
        <v>0</v>
      </c>
      <c r="AI740" s="31">
        <f t="shared" si="2418"/>
        <v>0</v>
      </c>
      <c r="AJ740" s="31">
        <f t="shared" si="2336"/>
        <v>5913.5</v>
      </c>
      <c r="AK740" s="31">
        <f t="shared" si="2337"/>
        <v>4977.8999999999996</v>
      </c>
      <c r="AL740" s="31">
        <f t="shared" si="2338"/>
        <v>4977.8999999999996</v>
      </c>
      <c r="AM740" s="31">
        <f t="shared" si="2419"/>
        <v>0</v>
      </c>
      <c r="AN740" s="31">
        <f t="shared" si="2420"/>
        <v>0</v>
      </c>
      <c r="AO740" s="31">
        <f t="shared" si="2421"/>
        <v>0</v>
      </c>
      <c r="AP740" s="31">
        <f t="shared" si="2339"/>
        <v>5913.5</v>
      </c>
      <c r="AQ740" s="31">
        <f t="shared" si="2340"/>
        <v>4977.8999999999996</v>
      </c>
      <c r="AR740" s="31">
        <f t="shared" si="2341"/>
        <v>4977.8999999999996</v>
      </c>
      <c r="AS740" s="31">
        <f t="shared" si="2422"/>
        <v>0</v>
      </c>
      <c r="AT740" s="31">
        <f t="shared" si="2423"/>
        <v>0</v>
      </c>
      <c r="AU740" s="31">
        <f t="shared" si="2424"/>
        <v>0</v>
      </c>
      <c r="AV740" s="31">
        <f t="shared" si="2342"/>
        <v>5913.5</v>
      </c>
      <c r="AW740" s="31">
        <f t="shared" si="2343"/>
        <v>4977.8999999999996</v>
      </c>
      <c r="AX740" s="31">
        <f t="shared" si="2344"/>
        <v>4977.8999999999996</v>
      </c>
      <c r="AY740" s="31">
        <f t="shared" si="2425"/>
        <v>0</v>
      </c>
      <c r="AZ740" s="31">
        <f t="shared" si="2426"/>
        <v>0</v>
      </c>
      <c r="BA740" s="31">
        <f t="shared" si="2427"/>
        <v>0</v>
      </c>
      <c r="BB740" s="31">
        <f t="shared" si="2345"/>
        <v>5913.5</v>
      </c>
      <c r="BC740" s="31">
        <f t="shared" si="2346"/>
        <v>4977.8999999999996</v>
      </c>
      <c r="BD740" s="31">
        <f t="shared" si="2347"/>
        <v>4977.8999999999996</v>
      </c>
      <c r="BE740" s="31">
        <f t="shared" si="2428"/>
        <v>0</v>
      </c>
      <c r="BF740" s="31">
        <f t="shared" si="2429"/>
        <v>0</v>
      </c>
      <c r="BG740" s="31">
        <f t="shared" si="2430"/>
        <v>0</v>
      </c>
      <c r="BH740" s="31">
        <f t="shared" si="2348"/>
        <v>5913.5</v>
      </c>
      <c r="BI740" s="31">
        <f t="shared" si="2349"/>
        <v>4977.8999999999996</v>
      </c>
      <c r="BJ740" s="31">
        <f t="shared" si="2350"/>
        <v>4977.8999999999996</v>
      </c>
      <c r="BK740" s="31">
        <f t="shared" si="2431"/>
        <v>19280.697</v>
      </c>
      <c r="BL740" s="31">
        <f t="shared" si="2432"/>
        <v>0</v>
      </c>
      <c r="BM740" s="31">
        <f t="shared" si="2433"/>
        <v>0</v>
      </c>
      <c r="BN740" s="31">
        <f t="shared" si="2351"/>
        <v>25194.197</v>
      </c>
      <c r="BO740" s="31">
        <f t="shared" si="2352"/>
        <v>4977.8999999999996</v>
      </c>
      <c r="BP740" s="31">
        <f t="shared" si="2353"/>
        <v>4977.8999999999996</v>
      </c>
      <c r="BQ740" s="31">
        <f t="shared" si="2434"/>
        <v>0</v>
      </c>
      <c r="BR740" s="31">
        <f t="shared" si="2435"/>
        <v>0</v>
      </c>
      <c r="BS740" s="31">
        <f t="shared" si="2354"/>
        <v>25194.197</v>
      </c>
      <c r="BT740" s="31">
        <f t="shared" si="2355"/>
        <v>4977.8999999999996</v>
      </c>
      <c r="BU740" s="31">
        <f t="shared" si="2356"/>
        <v>4977.8999999999996</v>
      </c>
      <c r="BV740" s="31">
        <f t="shared" si="2436"/>
        <v>0</v>
      </c>
      <c r="BW740" s="31">
        <f t="shared" si="2437"/>
        <v>0</v>
      </c>
      <c r="BX740" s="31">
        <f t="shared" si="2357"/>
        <v>25194.197</v>
      </c>
      <c r="BY740" s="31">
        <f t="shared" si="2358"/>
        <v>4977.8999999999996</v>
      </c>
      <c r="BZ740" s="31">
        <f t="shared" si="2359"/>
        <v>4977.8999999999996</v>
      </c>
      <c r="CA740" s="31">
        <f t="shared" si="2438"/>
        <v>3449.5799999999999</v>
      </c>
      <c r="CB740" s="31">
        <f t="shared" si="2439"/>
        <v>0</v>
      </c>
      <c r="CC740" s="31">
        <f t="shared" si="2440"/>
        <v>0</v>
      </c>
      <c r="CD740" s="31">
        <f t="shared" si="2198"/>
        <v>28643.777000000002</v>
      </c>
      <c r="CE740" s="31">
        <f t="shared" si="2199"/>
        <v>4977.8999999999996</v>
      </c>
      <c r="CF740" s="31">
        <f t="shared" si="2200"/>
        <v>4977.8999999999996</v>
      </c>
      <c r="CG740" s="31">
        <f t="shared" si="2441"/>
        <v>0</v>
      </c>
      <c r="CH740" s="24"/>
      <c r="CI740" s="40"/>
      <c r="CN740" s="1" t="s">
        <v>30</v>
      </c>
    </row>
    <row r="741" ht="15">
      <c r="A741" s="16" t="s">
        <v>451</v>
      </c>
      <c r="B741" s="17">
        <v>620</v>
      </c>
      <c r="C741" s="16" t="s">
        <v>47</v>
      </c>
      <c r="D741" s="16" t="s">
        <v>313</v>
      </c>
      <c r="E741" s="39" t="s">
        <v>387</v>
      </c>
      <c r="F741" s="31">
        <v>5913.5</v>
      </c>
      <c r="G741" s="31">
        <v>4977.8999999999996</v>
      </c>
      <c r="H741" s="31">
        <v>4977.8999999999996</v>
      </c>
      <c r="I741" s="31"/>
      <c r="J741" s="31"/>
      <c r="K741" s="31"/>
      <c r="L741" s="31">
        <f t="shared" si="2324"/>
        <v>5913.5</v>
      </c>
      <c r="M741" s="31">
        <f t="shared" si="2325"/>
        <v>4977.8999999999996</v>
      </c>
      <c r="N741" s="31">
        <f t="shared" si="2326"/>
        <v>4977.8999999999996</v>
      </c>
      <c r="O741" s="31"/>
      <c r="P741" s="31"/>
      <c r="Q741" s="31"/>
      <c r="R741" s="31">
        <f t="shared" si="2327"/>
        <v>5913.5</v>
      </c>
      <c r="S741" s="31">
        <f t="shared" si="2328"/>
        <v>4977.8999999999996</v>
      </c>
      <c r="T741" s="31">
        <f t="shared" si="2329"/>
        <v>4977.8999999999996</v>
      </c>
      <c r="U741" s="31"/>
      <c r="V741" s="31"/>
      <c r="W741" s="31"/>
      <c r="X741" s="31">
        <f t="shared" si="2330"/>
        <v>5913.5</v>
      </c>
      <c r="Y741" s="31">
        <f t="shared" si="2331"/>
        <v>4977.8999999999996</v>
      </c>
      <c r="Z741" s="31">
        <f t="shared" si="2332"/>
        <v>4977.8999999999996</v>
      </c>
      <c r="AA741" s="31"/>
      <c r="AB741" s="31"/>
      <c r="AC741" s="31"/>
      <c r="AD741" s="31">
        <f t="shared" si="2333"/>
        <v>5913.5</v>
      </c>
      <c r="AE741" s="31">
        <f t="shared" si="2334"/>
        <v>4977.8999999999996</v>
      </c>
      <c r="AF741" s="31">
        <f t="shared" si="2335"/>
        <v>4977.8999999999996</v>
      </c>
      <c r="AG741" s="31"/>
      <c r="AH741" s="31"/>
      <c r="AI741" s="31"/>
      <c r="AJ741" s="31">
        <f t="shared" si="2336"/>
        <v>5913.5</v>
      </c>
      <c r="AK741" s="31">
        <f t="shared" si="2337"/>
        <v>4977.8999999999996</v>
      </c>
      <c r="AL741" s="31">
        <f t="shared" si="2338"/>
        <v>4977.8999999999996</v>
      </c>
      <c r="AM741" s="31"/>
      <c r="AN741" s="31"/>
      <c r="AO741" s="31"/>
      <c r="AP741" s="31">
        <f t="shared" si="2339"/>
        <v>5913.5</v>
      </c>
      <c r="AQ741" s="31">
        <f t="shared" si="2340"/>
        <v>4977.8999999999996</v>
      </c>
      <c r="AR741" s="31">
        <f t="shared" si="2341"/>
        <v>4977.8999999999996</v>
      </c>
      <c r="AS741" s="31"/>
      <c r="AT741" s="31"/>
      <c r="AU741" s="31"/>
      <c r="AV741" s="31">
        <f t="shared" si="2342"/>
        <v>5913.5</v>
      </c>
      <c r="AW741" s="31">
        <f t="shared" si="2343"/>
        <v>4977.8999999999996</v>
      </c>
      <c r="AX741" s="31">
        <f t="shared" si="2344"/>
        <v>4977.8999999999996</v>
      </c>
      <c r="AY741" s="31"/>
      <c r="AZ741" s="31"/>
      <c r="BA741" s="31"/>
      <c r="BB741" s="31">
        <f t="shared" si="2345"/>
        <v>5913.5</v>
      </c>
      <c r="BC741" s="31">
        <f t="shared" si="2346"/>
        <v>4977.8999999999996</v>
      </c>
      <c r="BD741" s="31">
        <f t="shared" si="2347"/>
        <v>4977.8999999999996</v>
      </c>
      <c r="BE741" s="31"/>
      <c r="BF741" s="31"/>
      <c r="BG741" s="31"/>
      <c r="BH741" s="31">
        <f t="shared" si="2348"/>
        <v>5913.5</v>
      </c>
      <c r="BI741" s="31">
        <f t="shared" si="2349"/>
        <v>4977.8999999999996</v>
      </c>
      <c r="BJ741" s="31">
        <f t="shared" si="2350"/>
        <v>4977.8999999999996</v>
      </c>
      <c r="BK741" s="31">
        <f>890.697+18390</f>
        <v>19280.697</v>
      </c>
      <c r="BL741" s="31"/>
      <c r="BM741" s="31"/>
      <c r="BN741" s="31">
        <f t="shared" si="2351"/>
        <v>25194.197</v>
      </c>
      <c r="BO741" s="31">
        <f t="shared" si="2352"/>
        <v>4977.8999999999996</v>
      </c>
      <c r="BP741" s="31">
        <f t="shared" si="2353"/>
        <v>4977.8999999999996</v>
      </c>
      <c r="BQ741" s="31"/>
      <c r="BR741" s="31"/>
      <c r="BS741" s="31">
        <f t="shared" si="2354"/>
        <v>25194.197</v>
      </c>
      <c r="BT741" s="31">
        <f t="shared" si="2355"/>
        <v>4977.8999999999996</v>
      </c>
      <c r="BU741" s="31">
        <f t="shared" si="2356"/>
        <v>4977.8999999999996</v>
      </c>
      <c r="BV741" s="31"/>
      <c r="BW741" s="31"/>
      <c r="BX741" s="31">
        <f t="shared" si="2357"/>
        <v>25194.197</v>
      </c>
      <c r="BY741" s="31">
        <f t="shared" si="2358"/>
        <v>4977.8999999999996</v>
      </c>
      <c r="BZ741" s="31">
        <f t="shared" si="2359"/>
        <v>4977.8999999999996</v>
      </c>
      <c r="CA741" s="31">
        <v>3449.5799999999999</v>
      </c>
      <c r="CB741" s="31"/>
      <c r="CC741" s="31"/>
      <c r="CD741" s="31">
        <f t="shared" si="2198"/>
        <v>28643.777000000002</v>
      </c>
      <c r="CE741" s="31">
        <f t="shared" si="2199"/>
        <v>4977.8999999999996</v>
      </c>
      <c r="CF741" s="31">
        <f t="shared" si="2200"/>
        <v>4977.8999999999996</v>
      </c>
      <c r="CG741" s="31"/>
      <c r="CH741" s="24"/>
      <c r="CI741" s="40"/>
    </row>
    <row r="742" ht="29.850000000000001">
      <c r="A742" s="16" t="s">
        <v>453</v>
      </c>
      <c r="B742" s="17"/>
      <c r="C742" s="16"/>
      <c r="D742" s="16"/>
      <c r="E742" s="39" t="s">
        <v>454</v>
      </c>
      <c r="F742" s="31">
        <f t="shared" si="2401"/>
        <v>19340.599999999999</v>
      </c>
      <c r="G742" s="31">
        <f t="shared" si="2402"/>
        <v>19470.599999999999</v>
      </c>
      <c r="H742" s="31">
        <f t="shared" si="2403"/>
        <v>19470.599999999999</v>
      </c>
      <c r="I742" s="31">
        <f t="shared" si="2404"/>
        <v>0</v>
      </c>
      <c r="J742" s="31">
        <f t="shared" si="2405"/>
        <v>0</v>
      </c>
      <c r="K742" s="31">
        <f t="shared" si="2406"/>
        <v>0</v>
      </c>
      <c r="L742" s="31">
        <f t="shared" si="2324"/>
        <v>19340.599999999999</v>
      </c>
      <c r="M742" s="31">
        <f t="shared" si="2325"/>
        <v>19470.599999999999</v>
      </c>
      <c r="N742" s="31">
        <f t="shared" si="2326"/>
        <v>19470.599999999999</v>
      </c>
      <c r="O742" s="31">
        <f t="shared" si="2407"/>
        <v>0</v>
      </c>
      <c r="P742" s="31">
        <f t="shared" si="2408"/>
        <v>0</v>
      </c>
      <c r="Q742" s="31">
        <f t="shared" si="2409"/>
        <v>0</v>
      </c>
      <c r="R742" s="31">
        <f t="shared" si="2327"/>
        <v>19340.599999999999</v>
      </c>
      <c r="S742" s="31">
        <f t="shared" si="2328"/>
        <v>19470.599999999999</v>
      </c>
      <c r="T742" s="31">
        <f t="shared" si="2329"/>
        <v>19470.599999999999</v>
      </c>
      <c r="U742" s="31">
        <f t="shared" si="2410"/>
        <v>0</v>
      </c>
      <c r="V742" s="31">
        <f t="shared" si="2411"/>
        <v>0</v>
      </c>
      <c r="W742" s="31">
        <f t="shared" si="2412"/>
        <v>0</v>
      </c>
      <c r="X742" s="31">
        <f t="shared" si="2330"/>
        <v>19340.599999999999</v>
      </c>
      <c r="Y742" s="31">
        <f t="shared" si="2331"/>
        <v>19470.599999999999</v>
      </c>
      <c r="Z742" s="31">
        <f t="shared" si="2332"/>
        <v>19470.599999999999</v>
      </c>
      <c r="AA742" s="31">
        <f t="shared" si="2413"/>
        <v>0</v>
      </c>
      <c r="AB742" s="31">
        <f t="shared" si="2414"/>
        <v>0</v>
      </c>
      <c r="AC742" s="31">
        <f t="shared" si="2415"/>
        <v>0</v>
      </c>
      <c r="AD742" s="31">
        <f t="shared" si="2333"/>
        <v>19340.599999999999</v>
      </c>
      <c r="AE742" s="31">
        <f t="shared" si="2334"/>
        <v>19470.599999999999</v>
      </c>
      <c r="AF742" s="31">
        <f t="shared" si="2335"/>
        <v>19470.599999999999</v>
      </c>
      <c r="AG742" s="31">
        <f t="shared" si="2416"/>
        <v>0</v>
      </c>
      <c r="AH742" s="31">
        <f t="shared" si="2417"/>
        <v>0</v>
      </c>
      <c r="AI742" s="31">
        <f t="shared" si="2418"/>
        <v>0</v>
      </c>
      <c r="AJ742" s="31">
        <f t="shared" si="2336"/>
        <v>19340.599999999999</v>
      </c>
      <c r="AK742" s="31">
        <f t="shared" si="2337"/>
        <v>19470.599999999999</v>
      </c>
      <c r="AL742" s="31">
        <f t="shared" si="2338"/>
        <v>19470.599999999999</v>
      </c>
      <c r="AM742" s="31">
        <f t="shared" si="2419"/>
        <v>0</v>
      </c>
      <c r="AN742" s="31">
        <f t="shared" si="2420"/>
        <v>0</v>
      </c>
      <c r="AO742" s="31">
        <f t="shared" si="2421"/>
        <v>0</v>
      </c>
      <c r="AP742" s="31">
        <f t="shared" si="2339"/>
        <v>19340.599999999999</v>
      </c>
      <c r="AQ742" s="31">
        <f t="shared" si="2340"/>
        <v>19470.599999999999</v>
      </c>
      <c r="AR742" s="31">
        <f t="shared" si="2341"/>
        <v>19470.599999999999</v>
      </c>
      <c r="AS742" s="31">
        <f t="shared" si="2422"/>
        <v>0</v>
      </c>
      <c r="AT742" s="31">
        <f t="shared" si="2423"/>
        <v>0</v>
      </c>
      <c r="AU742" s="31">
        <f t="shared" si="2424"/>
        <v>0</v>
      </c>
      <c r="AV742" s="31">
        <f t="shared" si="2342"/>
        <v>19340.599999999999</v>
      </c>
      <c r="AW742" s="31">
        <f t="shared" si="2343"/>
        <v>19470.599999999999</v>
      </c>
      <c r="AX742" s="31">
        <f t="shared" si="2344"/>
        <v>19470.599999999999</v>
      </c>
      <c r="AY742" s="31">
        <f t="shared" si="2425"/>
        <v>0</v>
      </c>
      <c r="AZ742" s="31">
        <f t="shared" si="2426"/>
        <v>0</v>
      </c>
      <c r="BA742" s="31">
        <f t="shared" si="2427"/>
        <v>0</v>
      </c>
      <c r="BB742" s="31">
        <f t="shared" si="2345"/>
        <v>19340.599999999999</v>
      </c>
      <c r="BC742" s="31">
        <f t="shared" si="2346"/>
        <v>19470.599999999999</v>
      </c>
      <c r="BD742" s="31">
        <f t="shared" si="2347"/>
        <v>19470.599999999999</v>
      </c>
      <c r="BE742" s="31">
        <f t="shared" si="2428"/>
        <v>0</v>
      </c>
      <c r="BF742" s="31">
        <f t="shared" si="2429"/>
        <v>0</v>
      </c>
      <c r="BG742" s="31">
        <f t="shared" si="2430"/>
        <v>0</v>
      </c>
      <c r="BH742" s="31">
        <f t="shared" si="2348"/>
        <v>19340.599999999999</v>
      </c>
      <c r="BI742" s="31">
        <f t="shared" si="2349"/>
        <v>19470.599999999999</v>
      </c>
      <c r="BJ742" s="31">
        <f t="shared" si="2350"/>
        <v>19470.599999999999</v>
      </c>
      <c r="BK742" s="31">
        <f t="shared" ref="BK742:BK746" si="2442">BK743</f>
        <v>0</v>
      </c>
      <c r="BL742" s="31">
        <f t="shared" si="2432"/>
        <v>0</v>
      </c>
      <c r="BM742" s="31">
        <f t="shared" si="2433"/>
        <v>0</v>
      </c>
      <c r="BN742" s="31">
        <f t="shared" si="2351"/>
        <v>19340.599999999999</v>
      </c>
      <c r="BO742" s="31">
        <f t="shared" si="2352"/>
        <v>19470.599999999999</v>
      </c>
      <c r="BP742" s="31">
        <f t="shared" si="2353"/>
        <v>19470.599999999999</v>
      </c>
      <c r="BQ742" s="31">
        <f t="shared" si="2434"/>
        <v>0</v>
      </c>
      <c r="BR742" s="31">
        <f t="shared" si="2435"/>
        <v>0</v>
      </c>
      <c r="BS742" s="31">
        <f t="shared" si="2354"/>
        <v>19340.599999999999</v>
      </c>
      <c r="BT742" s="31">
        <f t="shared" si="2355"/>
        <v>19470.599999999999</v>
      </c>
      <c r="BU742" s="31">
        <f t="shared" si="2356"/>
        <v>19470.599999999999</v>
      </c>
      <c r="BV742" s="31">
        <f t="shared" si="2436"/>
        <v>0</v>
      </c>
      <c r="BW742" s="31">
        <f t="shared" si="2437"/>
        <v>0</v>
      </c>
      <c r="BX742" s="31">
        <f t="shared" si="2357"/>
        <v>19340.599999999999</v>
      </c>
      <c r="BY742" s="31">
        <f t="shared" si="2358"/>
        <v>19470.599999999999</v>
      </c>
      <c r="BZ742" s="31">
        <f t="shared" si="2359"/>
        <v>19470.599999999999</v>
      </c>
      <c r="CA742" s="31">
        <f t="shared" si="2438"/>
        <v>0</v>
      </c>
      <c r="CB742" s="31">
        <f t="shared" si="2439"/>
        <v>0</v>
      </c>
      <c r="CC742" s="31">
        <f t="shared" si="2440"/>
        <v>0</v>
      </c>
      <c r="CD742" s="31">
        <f t="shared" si="2198"/>
        <v>19340.599999999999</v>
      </c>
      <c r="CE742" s="31">
        <f t="shared" si="2199"/>
        <v>19470.599999999999</v>
      </c>
      <c r="CF742" s="31">
        <f t="shared" si="2200"/>
        <v>19470.599999999999</v>
      </c>
      <c r="CG742" s="31">
        <f t="shared" si="2441"/>
        <v>0</v>
      </c>
      <c r="CH742" s="24"/>
      <c r="CI742" s="40"/>
      <c r="CO742" s="1" t="s">
        <v>31</v>
      </c>
    </row>
    <row r="743" ht="43.75">
      <c r="A743" s="16" t="s">
        <v>453</v>
      </c>
      <c r="B743" s="17">
        <v>600</v>
      </c>
      <c r="C743" s="16"/>
      <c r="D743" s="16"/>
      <c r="E743" s="39" t="s">
        <v>45</v>
      </c>
      <c r="F743" s="31">
        <f t="shared" si="2401"/>
        <v>19340.599999999999</v>
      </c>
      <c r="G743" s="31">
        <f t="shared" si="2402"/>
        <v>19470.599999999999</v>
      </c>
      <c r="H743" s="31">
        <f t="shared" si="2403"/>
        <v>19470.599999999999</v>
      </c>
      <c r="I743" s="31">
        <f t="shared" si="2404"/>
        <v>0</v>
      </c>
      <c r="J743" s="31">
        <f t="shared" si="2405"/>
        <v>0</v>
      </c>
      <c r="K743" s="31">
        <f t="shared" si="2406"/>
        <v>0</v>
      </c>
      <c r="L743" s="31">
        <f t="shared" si="2324"/>
        <v>19340.599999999999</v>
      </c>
      <c r="M743" s="31">
        <f t="shared" si="2325"/>
        <v>19470.599999999999</v>
      </c>
      <c r="N743" s="31">
        <f t="shared" si="2326"/>
        <v>19470.599999999999</v>
      </c>
      <c r="O743" s="31">
        <f t="shared" si="2407"/>
        <v>0</v>
      </c>
      <c r="P743" s="31">
        <f t="shared" si="2408"/>
        <v>0</v>
      </c>
      <c r="Q743" s="31">
        <f t="shared" si="2409"/>
        <v>0</v>
      </c>
      <c r="R743" s="31">
        <f t="shared" si="2327"/>
        <v>19340.599999999999</v>
      </c>
      <c r="S743" s="31">
        <f t="shared" si="2328"/>
        <v>19470.599999999999</v>
      </c>
      <c r="T743" s="31">
        <f t="shared" si="2329"/>
        <v>19470.599999999999</v>
      </c>
      <c r="U743" s="31">
        <f t="shared" si="2410"/>
        <v>0</v>
      </c>
      <c r="V743" s="31">
        <f t="shared" si="2411"/>
        <v>0</v>
      </c>
      <c r="W743" s="31">
        <f t="shared" si="2412"/>
        <v>0</v>
      </c>
      <c r="X743" s="31">
        <f t="shared" si="2330"/>
        <v>19340.599999999999</v>
      </c>
      <c r="Y743" s="31">
        <f t="shared" si="2331"/>
        <v>19470.599999999999</v>
      </c>
      <c r="Z743" s="31">
        <f t="shared" si="2332"/>
        <v>19470.599999999999</v>
      </c>
      <c r="AA743" s="31">
        <f t="shared" si="2413"/>
        <v>0</v>
      </c>
      <c r="AB743" s="31">
        <f t="shared" si="2414"/>
        <v>0</v>
      </c>
      <c r="AC743" s="31">
        <f t="shared" si="2415"/>
        <v>0</v>
      </c>
      <c r="AD743" s="31">
        <f t="shared" si="2333"/>
        <v>19340.599999999999</v>
      </c>
      <c r="AE743" s="31">
        <f t="shared" si="2334"/>
        <v>19470.599999999999</v>
      </c>
      <c r="AF743" s="31">
        <f t="shared" si="2335"/>
        <v>19470.599999999999</v>
      </c>
      <c r="AG743" s="31">
        <f t="shared" si="2416"/>
        <v>0</v>
      </c>
      <c r="AH743" s="31">
        <f t="shared" si="2417"/>
        <v>0</v>
      </c>
      <c r="AI743" s="31">
        <f t="shared" si="2418"/>
        <v>0</v>
      </c>
      <c r="AJ743" s="31">
        <f t="shared" si="2336"/>
        <v>19340.599999999999</v>
      </c>
      <c r="AK743" s="31">
        <f t="shared" si="2337"/>
        <v>19470.599999999999</v>
      </c>
      <c r="AL743" s="31">
        <f t="shared" si="2338"/>
        <v>19470.599999999999</v>
      </c>
      <c r="AM743" s="31">
        <f t="shared" si="2419"/>
        <v>0</v>
      </c>
      <c r="AN743" s="31">
        <f t="shared" si="2420"/>
        <v>0</v>
      </c>
      <c r="AO743" s="31">
        <f t="shared" si="2421"/>
        <v>0</v>
      </c>
      <c r="AP743" s="31">
        <f t="shared" si="2339"/>
        <v>19340.599999999999</v>
      </c>
      <c r="AQ743" s="31">
        <f t="shared" si="2340"/>
        <v>19470.599999999999</v>
      </c>
      <c r="AR743" s="31">
        <f t="shared" si="2341"/>
        <v>19470.599999999999</v>
      </c>
      <c r="AS743" s="31">
        <f t="shared" si="2422"/>
        <v>0</v>
      </c>
      <c r="AT743" s="31">
        <f t="shared" si="2423"/>
        <v>0</v>
      </c>
      <c r="AU743" s="31">
        <f t="shared" si="2424"/>
        <v>0</v>
      </c>
      <c r="AV743" s="31">
        <f t="shared" si="2342"/>
        <v>19340.599999999999</v>
      </c>
      <c r="AW743" s="31">
        <f t="shared" si="2343"/>
        <v>19470.599999999999</v>
      </c>
      <c r="AX743" s="31">
        <f t="shared" si="2344"/>
        <v>19470.599999999999</v>
      </c>
      <c r="AY743" s="31">
        <f t="shared" si="2425"/>
        <v>0</v>
      </c>
      <c r="AZ743" s="31">
        <f t="shared" si="2426"/>
        <v>0</v>
      </c>
      <c r="BA743" s="31">
        <f t="shared" si="2427"/>
        <v>0</v>
      </c>
      <c r="BB743" s="31">
        <f t="shared" si="2345"/>
        <v>19340.599999999999</v>
      </c>
      <c r="BC743" s="31">
        <f t="shared" si="2346"/>
        <v>19470.599999999999</v>
      </c>
      <c r="BD743" s="31">
        <f t="shared" si="2347"/>
        <v>19470.599999999999</v>
      </c>
      <c r="BE743" s="31">
        <f t="shared" si="2428"/>
        <v>0</v>
      </c>
      <c r="BF743" s="31">
        <f t="shared" si="2429"/>
        <v>0</v>
      </c>
      <c r="BG743" s="31">
        <f t="shared" si="2430"/>
        <v>0</v>
      </c>
      <c r="BH743" s="31">
        <f t="shared" si="2348"/>
        <v>19340.599999999999</v>
      </c>
      <c r="BI743" s="31">
        <f t="shared" si="2349"/>
        <v>19470.599999999999</v>
      </c>
      <c r="BJ743" s="31">
        <f t="shared" si="2350"/>
        <v>19470.599999999999</v>
      </c>
      <c r="BK743" s="31">
        <f t="shared" si="2442"/>
        <v>0</v>
      </c>
      <c r="BL743" s="31">
        <f t="shared" si="2432"/>
        <v>0</v>
      </c>
      <c r="BM743" s="31">
        <f t="shared" si="2433"/>
        <v>0</v>
      </c>
      <c r="BN743" s="31">
        <f t="shared" si="2351"/>
        <v>19340.599999999999</v>
      </c>
      <c r="BO743" s="31">
        <f t="shared" si="2352"/>
        <v>19470.599999999999</v>
      </c>
      <c r="BP743" s="31">
        <f t="shared" si="2353"/>
        <v>19470.599999999999</v>
      </c>
      <c r="BQ743" s="31">
        <f t="shared" si="2434"/>
        <v>0</v>
      </c>
      <c r="BR743" s="31">
        <f t="shared" si="2435"/>
        <v>0</v>
      </c>
      <c r="BS743" s="31">
        <f t="shared" si="2354"/>
        <v>19340.599999999999</v>
      </c>
      <c r="BT743" s="31">
        <f t="shared" si="2355"/>
        <v>19470.599999999999</v>
      </c>
      <c r="BU743" s="31">
        <f t="shared" si="2356"/>
        <v>19470.599999999999</v>
      </c>
      <c r="BV743" s="31">
        <f t="shared" si="2436"/>
        <v>0</v>
      </c>
      <c r="BW743" s="31">
        <f t="shared" si="2437"/>
        <v>0</v>
      </c>
      <c r="BX743" s="31">
        <f t="shared" si="2357"/>
        <v>19340.599999999999</v>
      </c>
      <c r="BY743" s="31">
        <f t="shared" si="2358"/>
        <v>19470.599999999999</v>
      </c>
      <c r="BZ743" s="31">
        <f t="shared" si="2359"/>
        <v>19470.599999999999</v>
      </c>
      <c r="CA743" s="31">
        <f t="shared" si="2438"/>
        <v>0</v>
      </c>
      <c r="CB743" s="31">
        <f t="shared" si="2439"/>
        <v>0</v>
      </c>
      <c r="CC743" s="31">
        <f t="shared" si="2440"/>
        <v>0</v>
      </c>
      <c r="CD743" s="31">
        <f t="shared" si="2198"/>
        <v>19340.599999999999</v>
      </c>
      <c r="CE743" s="31">
        <f t="shared" si="2199"/>
        <v>19470.599999999999</v>
      </c>
      <c r="CF743" s="31">
        <f t="shared" si="2200"/>
        <v>19470.599999999999</v>
      </c>
      <c r="CG743" s="31">
        <f t="shared" si="2441"/>
        <v>0</v>
      </c>
      <c r="CH743" s="24"/>
      <c r="CI743" s="40"/>
      <c r="CM743" s="1" t="s">
        <v>29</v>
      </c>
    </row>
    <row r="744" ht="15">
      <c r="A744" s="16" t="s">
        <v>453</v>
      </c>
      <c r="B744" s="17">
        <v>620</v>
      </c>
      <c r="C744" s="16"/>
      <c r="D744" s="16"/>
      <c r="E744" s="39" t="s">
        <v>46</v>
      </c>
      <c r="F744" s="31">
        <f t="shared" si="2401"/>
        <v>19340.599999999999</v>
      </c>
      <c r="G744" s="31">
        <f t="shared" si="2402"/>
        <v>19470.599999999999</v>
      </c>
      <c r="H744" s="31">
        <f t="shared" si="2403"/>
        <v>19470.599999999999</v>
      </c>
      <c r="I744" s="31">
        <f t="shared" si="2404"/>
        <v>0</v>
      </c>
      <c r="J744" s="31">
        <f t="shared" si="2405"/>
        <v>0</v>
      </c>
      <c r="K744" s="31">
        <f t="shared" si="2406"/>
        <v>0</v>
      </c>
      <c r="L744" s="31">
        <f t="shared" si="2324"/>
        <v>19340.599999999999</v>
      </c>
      <c r="M744" s="31">
        <f t="shared" si="2325"/>
        <v>19470.599999999999</v>
      </c>
      <c r="N744" s="31">
        <f t="shared" si="2326"/>
        <v>19470.599999999999</v>
      </c>
      <c r="O744" s="31">
        <f t="shared" si="2407"/>
        <v>0</v>
      </c>
      <c r="P744" s="31">
        <f t="shared" si="2408"/>
        <v>0</v>
      </c>
      <c r="Q744" s="31">
        <f t="shared" si="2409"/>
        <v>0</v>
      </c>
      <c r="R744" s="31">
        <f t="shared" si="2327"/>
        <v>19340.599999999999</v>
      </c>
      <c r="S744" s="31">
        <f t="shared" si="2328"/>
        <v>19470.599999999999</v>
      </c>
      <c r="T744" s="31">
        <f t="shared" si="2329"/>
        <v>19470.599999999999</v>
      </c>
      <c r="U744" s="31">
        <f t="shared" si="2410"/>
        <v>0</v>
      </c>
      <c r="V744" s="31">
        <f t="shared" si="2411"/>
        <v>0</v>
      </c>
      <c r="W744" s="31">
        <f t="shared" si="2412"/>
        <v>0</v>
      </c>
      <c r="X744" s="31">
        <f t="shared" si="2330"/>
        <v>19340.599999999999</v>
      </c>
      <c r="Y744" s="31">
        <f t="shared" si="2331"/>
        <v>19470.599999999999</v>
      </c>
      <c r="Z744" s="31">
        <f t="shared" si="2332"/>
        <v>19470.599999999999</v>
      </c>
      <c r="AA744" s="31">
        <f t="shared" si="2413"/>
        <v>0</v>
      </c>
      <c r="AB744" s="31">
        <f t="shared" si="2414"/>
        <v>0</v>
      </c>
      <c r="AC744" s="31">
        <f t="shared" si="2415"/>
        <v>0</v>
      </c>
      <c r="AD744" s="31">
        <f t="shared" si="2333"/>
        <v>19340.599999999999</v>
      </c>
      <c r="AE744" s="31">
        <f t="shared" si="2334"/>
        <v>19470.599999999999</v>
      </c>
      <c r="AF744" s="31">
        <f t="shared" si="2335"/>
        <v>19470.599999999999</v>
      </c>
      <c r="AG744" s="31">
        <f t="shared" si="2416"/>
        <v>0</v>
      </c>
      <c r="AH744" s="31">
        <f t="shared" si="2417"/>
        <v>0</v>
      </c>
      <c r="AI744" s="31">
        <f t="shared" si="2418"/>
        <v>0</v>
      </c>
      <c r="AJ744" s="31">
        <f t="shared" si="2336"/>
        <v>19340.599999999999</v>
      </c>
      <c r="AK744" s="31">
        <f t="shared" si="2337"/>
        <v>19470.599999999999</v>
      </c>
      <c r="AL744" s="31">
        <f t="shared" si="2338"/>
        <v>19470.599999999999</v>
      </c>
      <c r="AM744" s="31">
        <f t="shared" si="2419"/>
        <v>0</v>
      </c>
      <c r="AN744" s="31">
        <f t="shared" si="2420"/>
        <v>0</v>
      </c>
      <c r="AO744" s="31">
        <f t="shared" si="2421"/>
        <v>0</v>
      </c>
      <c r="AP744" s="31">
        <f t="shared" si="2339"/>
        <v>19340.599999999999</v>
      </c>
      <c r="AQ744" s="31">
        <f t="shared" si="2340"/>
        <v>19470.599999999999</v>
      </c>
      <c r="AR744" s="31">
        <f t="shared" si="2341"/>
        <v>19470.599999999999</v>
      </c>
      <c r="AS744" s="31">
        <f t="shared" si="2422"/>
        <v>0</v>
      </c>
      <c r="AT744" s="31">
        <f t="shared" si="2423"/>
        <v>0</v>
      </c>
      <c r="AU744" s="31">
        <f t="shared" si="2424"/>
        <v>0</v>
      </c>
      <c r="AV744" s="31">
        <f t="shared" si="2342"/>
        <v>19340.599999999999</v>
      </c>
      <c r="AW744" s="31">
        <f t="shared" si="2343"/>
        <v>19470.599999999999</v>
      </c>
      <c r="AX744" s="31">
        <f t="shared" si="2344"/>
        <v>19470.599999999999</v>
      </c>
      <c r="AY744" s="31">
        <f t="shared" si="2425"/>
        <v>0</v>
      </c>
      <c r="AZ744" s="31">
        <f t="shared" si="2426"/>
        <v>0</v>
      </c>
      <c r="BA744" s="31">
        <f t="shared" si="2427"/>
        <v>0</v>
      </c>
      <c r="BB744" s="31">
        <f t="shared" si="2345"/>
        <v>19340.599999999999</v>
      </c>
      <c r="BC744" s="31">
        <f t="shared" si="2346"/>
        <v>19470.599999999999</v>
      </c>
      <c r="BD744" s="31">
        <f t="shared" si="2347"/>
        <v>19470.599999999999</v>
      </c>
      <c r="BE744" s="31">
        <f t="shared" si="2428"/>
        <v>0</v>
      </c>
      <c r="BF744" s="31">
        <f t="shared" si="2429"/>
        <v>0</v>
      </c>
      <c r="BG744" s="31">
        <f t="shared" si="2430"/>
        <v>0</v>
      </c>
      <c r="BH744" s="31">
        <f t="shared" si="2348"/>
        <v>19340.599999999999</v>
      </c>
      <c r="BI744" s="31">
        <f t="shared" si="2349"/>
        <v>19470.599999999999</v>
      </c>
      <c r="BJ744" s="31">
        <f t="shared" si="2350"/>
        <v>19470.599999999999</v>
      </c>
      <c r="BK744" s="31">
        <f t="shared" si="2442"/>
        <v>0</v>
      </c>
      <c r="BL744" s="31">
        <f t="shared" si="2432"/>
        <v>0</v>
      </c>
      <c r="BM744" s="31">
        <f t="shared" si="2433"/>
        <v>0</v>
      </c>
      <c r="BN744" s="31">
        <f t="shared" si="2351"/>
        <v>19340.599999999999</v>
      </c>
      <c r="BO744" s="31">
        <f t="shared" si="2352"/>
        <v>19470.599999999999</v>
      </c>
      <c r="BP744" s="31">
        <f t="shared" si="2353"/>
        <v>19470.599999999999</v>
      </c>
      <c r="BQ744" s="31">
        <f t="shared" si="2434"/>
        <v>0</v>
      </c>
      <c r="BR744" s="31">
        <f t="shared" si="2435"/>
        <v>0</v>
      </c>
      <c r="BS744" s="31">
        <f t="shared" si="2354"/>
        <v>19340.599999999999</v>
      </c>
      <c r="BT744" s="31">
        <f t="shared" si="2355"/>
        <v>19470.599999999999</v>
      </c>
      <c r="BU744" s="31">
        <f t="shared" si="2356"/>
        <v>19470.599999999999</v>
      </c>
      <c r="BV744" s="31">
        <f t="shared" si="2436"/>
        <v>0</v>
      </c>
      <c r="BW744" s="31">
        <f t="shared" si="2437"/>
        <v>0</v>
      </c>
      <c r="BX744" s="31">
        <f t="shared" si="2357"/>
        <v>19340.599999999999</v>
      </c>
      <c r="BY744" s="31">
        <f t="shared" si="2358"/>
        <v>19470.599999999999</v>
      </c>
      <c r="BZ744" s="31">
        <f t="shared" si="2359"/>
        <v>19470.599999999999</v>
      </c>
      <c r="CA744" s="31">
        <f t="shared" si="2438"/>
        <v>0</v>
      </c>
      <c r="CB744" s="31">
        <f t="shared" si="2439"/>
        <v>0</v>
      </c>
      <c r="CC744" s="31">
        <f t="shared" si="2440"/>
        <v>0</v>
      </c>
      <c r="CD744" s="31">
        <f t="shared" si="2198"/>
        <v>19340.599999999999</v>
      </c>
      <c r="CE744" s="31">
        <f t="shared" si="2199"/>
        <v>19470.599999999999</v>
      </c>
      <c r="CF744" s="31">
        <f t="shared" si="2200"/>
        <v>19470.599999999999</v>
      </c>
      <c r="CG744" s="31">
        <f t="shared" si="2441"/>
        <v>0</v>
      </c>
      <c r="CH744" s="24"/>
      <c r="CI744" s="40"/>
      <c r="CN744" s="1" t="s">
        <v>30</v>
      </c>
    </row>
    <row r="745" ht="15">
      <c r="A745" s="16" t="s">
        <v>453</v>
      </c>
      <c r="B745" s="17">
        <v>620</v>
      </c>
      <c r="C745" s="16" t="s">
        <v>134</v>
      </c>
      <c r="D745" s="16" t="s">
        <v>354</v>
      </c>
      <c r="E745" s="39" t="s">
        <v>355</v>
      </c>
      <c r="F745" s="31">
        <v>19340.599999999999</v>
      </c>
      <c r="G745" s="31">
        <v>19470.599999999999</v>
      </c>
      <c r="H745" s="31">
        <v>19470.599999999999</v>
      </c>
      <c r="I745" s="31"/>
      <c r="J745" s="31"/>
      <c r="K745" s="31"/>
      <c r="L745" s="31">
        <f t="shared" si="2324"/>
        <v>19340.599999999999</v>
      </c>
      <c r="M745" s="31">
        <f t="shared" si="2325"/>
        <v>19470.599999999999</v>
      </c>
      <c r="N745" s="31">
        <f t="shared" si="2326"/>
        <v>19470.599999999999</v>
      </c>
      <c r="O745" s="31"/>
      <c r="P745" s="31"/>
      <c r="Q745" s="31"/>
      <c r="R745" s="31">
        <f t="shared" si="2327"/>
        <v>19340.599999999999</v>
      </c>
      <c r="S745" s="31">
        <f t="shared" si="2328"/>
        <v>19470.599999999999</v>
      </c>
      <c r="T745" s="31">
        <f t="shared" si="2329"/>
        <v>19470.599999999999</v>
      </c>
      <c r="U745" s="31"/>
      <c r="V745" s="31"/>
      <c r="W745" s="31"/>
      <c r="X745" s="31">
        <f t="shared" si="2330"/>
        <v>19340.599999999999</v>
      </c>
      <c r="Y745" s="31">
        <f t="shared" si="2331"/>
        <v>19470.599999999999</v>
      </c>
      <c r="Z745" s="31">
        <f t="shared" si="2332"/>
        <v>19470.599999999999</v>
      </c>
      <c r="AA745" s="31"/>
      <c r="AB745" s="31"/>
      <c r="AC745" s="31"/>
      <c r="AD745" s="31">
        <f t="shared" si="2333"/>
        <v>19340.599999999999</v>
      </c>
      <c r="AE745" s="31">
        <f t="shared" si="2334"/>
        <v>19470.599999999999</v>
      </c>
      <c r="AF745" s="31">
        <f t="shared" si="2335"/>
        <v>19470.599999999999</v>
      </c>
      <c r="AG745" s="31"/>
      <c r="AH745" s="31"/>
      <c r="AI745" s="31"/>
      <c r="AJ745" s="31">
        <f t="shared" si="2336"/>
        <v>19340.599999999999</v>
      </c>
      <c r="AK745" s="31">
        <f t="shared" si="2337"/>
        <v>19470.599999999999</v>
      </c>
      <c r="AL745" s="31">
        <f t="shared" si="2338"/>
        <v>19470.599999999999</v>
      </c>
      <c r="AM745" s="31"/>
      <c r="AN745" s="31"/>
      <c r="AO745" s="31"/>
      <c r="AP745" s="31">
        <f t="shared" si="2339"/>
        <v>19340.599999999999</v>
      </c>
      <c r="AQ745" s="31">
        <f t="shared" si="2340"/>
        <v>19470.599999999999</v>
      </c>
      <c r="AR745" s="31">
        <f t="shared" si="2341"/>
        <v>19470.599999999999</v>
      </c>
      <c r="AS745" s="31"/>
      <c r="AT745" s="31"/>
      <c r="AU745" s="31"/>
      <c r="AV745" s="31">
        <f t="shared" si="2342"/>
        <v>19340.599999999999</v>
      </c>
      <c r="AW745" s="31">
        <f t="shared" si="2343"/>
        <v>19470.599999999999</v>
      </c>
      <c r="AX745" s="31">
        <f t="shared" si="2344"/>
        <v>19470.599999999999</v>
      </c>
      <c r="AY745" s="31"/>
      <c r="AZ745" s="31"/>
      <c r="BA745" s="31"/>
      <c r="BB745" s="31">
        <f t="shared" si="2345"/>
        <v>19340.599999999999</v>
      </c>
      <c r="BC745" s="31">
        <f t="shared" si="2346"/>
        <v>19470.599999999999</v>
      </c>
      <c r="BD745" s="31">
        <f t="shared" si="2347"/>
        <v>19470.599999999999</v>
      </c>
      <c r="BE745" s="31"/>
      <c r="BF745" s="31"/>
      <c r="BG745" s="31"/>
      <c r="BH745" s="31">
        <f t="shared" si="2348"/>
        <v>19340.599999999999</v>
      </c>
      <c r="BI745" s="31">
        <f t="shared" si="2349"/>
        <v>19470.599999999999</v>
      </c>
      <c r="BJ745" s="31">
        <f t="shared" si="2350"/>
        <v>19470.599999999999</v>
      </c>
      <c r="BK745" s="31"/>
      <c r="BL745" s="31"/>
      <c r="BM745" s="31"/>
      <c r="BN745" s="31">
        <f t="shared" si="2351"/>
        <v>19340.599999999999</v>
      </c>
      <c r="BO745" s="31">
        <f t="shared" si="2352"/>
        <v>19470.599999999999</v>
      </c>
      <c r="BP745" s="31">
        <f t="shared" si="2353"/>
        <v>19470.599999999999</v>
      </c>
      <c r="BQ745" s="31"/>
      <c r="BR745" s="31"/>
      <c r="BS745" s="31">
        <f t="shared" si="2354"/>
        <v>19340.599999999999</v>
      </c>
      <c r="BT745" s="31">
        <f t="shared" si="2355"/>
        <v>19470.599999999999</v>
      </c>
      <c r="BU745" s="31">
        <f t="shared" si="2356"/>
        <v>19470.599999999999</v>
      </c>
      <c r="BV745" s="31"/>
      <c r="BW745" s="31"/>
      <c r="BX745" s="31">
        <f t="shared" si="2357"/>
        <v>19340.599999999999</v>
      </c>
      <c r="BY745" s="31">
        <f t="shared" si="2358"/>
        <v>19470.599999999999</v>
      </c>
      <c r="BZ745" s="31">
        <f t="shared" si="2359"/>
        <v>19470.599999999999</v>
      </c>
      <c r="CA745" s="31"/>
      <c r="CB745" s="31"/>
      <c r="CC745" s="31"/>
      <c r="CD745" s="31">
        <f t="shared" si="2198"/>
        <v>19340.599999999999</v>
      </c>
      <c r="CE745" s="31">
        <f t="shared" si="2199"/>
        <v>19470.599999999999</v>
      </c>
      <c r="CF745" s="31">
        <f t="shared" si="2200"/>
        <v>19470.599999999999</v>
      </c>
      <c r="CG745" s="31"/>
      <c r="CH745" s="24"/>
      <c r="CI745" s="40"/>
    </row>
    <row r="746" ht="39.549999999999997">
      <c r="A746" s="16" t="s">
        <v>455</v>
      </c>
      <c r="B746" s="17"/>
      <c r="C746" s="16"/>
      <c r="D746" s="16"/>
      <c r="E746" s="39" t="s">
        <v>456</v>
      </c>
      <c r="F746" s="31">
        <f t="shared" si="2401"/>
        <v>148971.5</v>
      </c>
      <c r="G746" s="31">
        <f t="shared" si="2402"/>
        <v>148971.5</v>
      </c>
      <c r="H746" s="31">
        <f t="shared" si="2403"/>
        <v>148971.5</v>
      </c>
      <c r="I746" s="31">
        <f t="shared" si="2404"/>
        <v>0</v>
      </c>
      <c r="J746" s="31">
        <f t="shared" si="2405"/>
        <v>0</v>
      </c>
      <c r="K746" s="31">
        <f t="shared" si="2406"/>
        <v>0</v>
      </c>
      <c r="L746" s="31">
        <f t="shared" si="2324"/>
        <v>148971.5</v>
      </c>
      <c r="M746" s="31">
        <f t="shared" si="2325"/>
        <v>148971.5</v>
      </c>
      <c r="N746" s="31">
        <f t="shared" si="2326"/>
        <v>148971.5</v>
      </c>
      <c r="O746" s="31">
        <f t="shared" si="2407"/>
        <v>0</v>
      </c>
      <c r="P746" s="31">
        <f t="shared" si="2408"/>
        <v>0</v>
      </c>
      <c r="Q746" s="31">
        <f t="shared" si="2409"/>
        <v>0</v>
      </c>
      <c r="R746" s="31">
        <f t="shared" si="2327"/>
        <v>148971.5</v>
      </c>
      <c r="S746" s="31">
        <f t="shared" si="2328"/>
        <v>148971.5</v>
      </c>
      <c r="T746" s="31">
        <f t="shared" si="2329"/>
        <v>148971.5</v>
      </c>
      <c r="U746" s="31">
        <f t="shared" si="2410"/>
        <v>0</v>
      </c>
      <c r="V746" s="31">
        <f t="shared" si="2411"/>
        <v>0</v>
      </c>
      <c r="W746" s="31">
        <f t="shared" si="2412"/>
        <v>0</v>
      </c>
      <c r="X746" s="31">
        <f t="shared" si="2330"/>
        <v>148971.5</v>
      </c>
      <c r="Y746" s="31">
        <f t="shared" si="2331"/>
        <v>148971.5</v>
      </c>
      <c r="Z746" s="31">
        <f t="shared" si="2332"/>
        <v>148971.5</v>
      </c>
      <c r="AA746" s="31">
        <f t="shared" si="2413"/>
        <v>0</v>
      </c>
      <c r="AB746" s="31">
        <f t="shared" si="2414"/>
        <v>0</v>
      </c>
      <c r="AC746" s="31">
        <f t="shared" si="2415"/>
        <v>0</v>
      </c>
      <c r="AD746" s="31">
        <f t="shared" si="2333"/>
        <v>148971.5</v>
      </c>
      <c r="AE746" s="31">
        <f t="shared" si="2334"/>
        <v>148971.5</v>
      </c>
      <c r="AF746" s="31">
        <f t="shared" si="2335"/>
        <v>148971.5</v>
      </c>
      <c r="AG746" s="31">
        <f t="shared" si="2416"/>
        <v>0</v>
      </c>
      <c r="AH746" s="31">
        <f t="shared" si="2417"/>
        <v>0</v>
      </c>
      <c r="AI746" s="31">
        <f t="shared" si="2418"/>
        <v>0</v>
      </c>
      <c r="AJ746" s="31">
        <f t="shared" si="2336"/>
        <v>148971.5</v>
      </c>
      <c r="AK746" s="31">
        <f t="shared" si="2337"/>
        <v>148971.5</v>
      </c>
      <c r="AL746" s="31">
        <f t="shared" si="2338"/>
        <v>148971.5</v>
      </c>
      <c r="AM746" s="31">
        <f t="shared" si="2419"/>
        <v>0</v>
      </c>
      <c r="AN746" s="31">
        <f t="shared" si="2420"/>
        <v>0</v>
      </c>
      <c r="AO746" s="31">
        <f t="shared" si="2421"/>
        <v>0</v>
      </c>
      <c r="AP746" s="31">
        <f t="shared" si="2339"/>
        <v>148971.5</v>
      </c>
      <c r="AQ746" s="31">
        <f t="shared" si="2340"/>
        <v>148971.5</v>
      </c>
      <c r="AR746" s="31">
        <f t="shared" si="2341"/>
        <v>148971.5</v>
      </c>
      <c r="AS746" s="31">
        <f t="shared" si="2422"/>
        <v>0</v>
      </c>
      <c r="AT746" s="31">
        <f t="shared" si="2423"/>
        <v>0</v>
      </c>
      <c r="AU746" s="31">
        <f t="shared" si="2424"/>
        <v>0</v>
      </c>
      <c r="AV746" s="31">
        <f t="shared" si="2342"/>
        <v>148971.5</v>
      </c>
      <c r="AW746" s="31">
        <f t="shared" si="2343"/>
        <v>148971.5</v>
      </c>
      <c r="AX746" s="31">
        <f t="shared" si="2344"/>
        <v>148971.5</v>
      </c>
      <c r="AY746" s="31">
        <f t="shared" si="2425"/>
        <v>0</v>
      </c>
      <c r="AZ746" s="31">
        <f t="shared" si="2426"/>
        <v>0</v>
      </c>
      <c r="BA746" s="31">
        <f t="shared" si="2427"/>
        <v>0</v>
      </c>
      <c r="BB746" s="31">
        <f t="shared" si="2345"/>
        <v>148971.5</v>
      </c>
      <c r="BC746" s="31">
        <f t="shared" si="2346"/>
        <v>148971.5</v>
      </c>
      <c r="BD746" s="31">
        <f t="shared" si="2347"/>
        <v>148971.5</v>
      </c>
      <c r="BE746" s="31">
        <f t="shared" si="2428"/>
        <v>0</v>
      </c>
      <c r="BF746" s="31">
        <f t="shared" si="2429"/>
        <v>0</v>
      </c>
      <c r="BG746" s="31">
        <f t="shared" si="2430"/>
        <v>0</v>
      </c>
      <c r="BH746" s="31">
        <f t="shared" si="2348"/>
        <v>148971.5</v>
      </c>
      <c r="BI746" s="31">
        <f t="shared" si="2349"/>
        <v>148971.5</v>
      </c>
      <c r="BJ746" s="31">
        <f t="shared" si="2350"/>
        <v>148971.5</v>
      </c>
      <c r="BK746" s="31">
        <f t="shared" si="2442"/>
        <v>2864.777</v>
      </c>
      <c r="BL746" s="31">
        <f t="shared" si="2432"/>
        <v>0</v>
      </c>
      <c r="BM746" s="31">
        <f t="shared" si="2433"/>
        <v>0</v>
      </c>
      <c r="BN746" s="31">
        <f t="shared" si="2351"/>
        <v>151836.277</v>
      </c>
      <c r="BO746" s="31">
        <f t="shared" si="2352"/>
        <v>148971.5</v>
      </c>
      <c r="BP746" s="31">
        <f t="shared" si="2353"/>
        <v>148971.5</v>
      </c>
      <c r="BQ746" s="31">
        <f t="shared" si="2434"/>
        <v>0</v>
      </c>
      <c r="BR746" s="31">
        <f t="shared" si="2435"/>
        <v>0</v>
      </c>
      <c r="BS746" s="31">
        <f t="shared" si="2354"/>
        <v>151836.277</v>
      </c>
      <c r="BT746" s="31">
        <f t="shared" si="2355"/>
        <v>148971.5</v>
      </c>
      <c r="BU746" s="31">
        <f t="shared" si="2356"/>
        <v>148971.5</v>
      </c>
      <c r="BV746" s="31">
        <f t="shared" si="2436"/>
        <v>0</v>
      </c>
      <c r="BW746" s="31">
        <f t="shared" si="2437"/>
        <v>0</v>
      </c>
      <c r="BX746" s="31">
        <f t="shared" si="2357"/>
        <v>151836.277</v>
      </c>
      <c r="BY746" s="31">
        <f t="shared" si="2358"/>
        <v>148971.5</v>
      </c>
      <c r="BZ746" s="31">
        <f t="shared" si="2359"/>
        <v>148971.5</v>
      </c>
      <c r="CA746" s="31">
        <f t="shared" si="2438"/>
        <v>0</v>
      </c>
      <c r="CB746" s="31">
        <f t="shared" si="2439"/>
        <v>0</v>
      </c>
      <c r="CC746" s="31">
        <f t="shared" si="2440"/>
        <v>0</v>
      </c>
      <c r="CD746" s="31">
        <f t="shared" ref="CD746:CD809" si="2443">BX746+CA746</f>
        <v>151836.277</v>
      </c>
      <c r="CE746" s="31">
        <f t="shared" ref="CE746:CE809" si="2444">BY746+CB746</f>
        <v>148971.5</v>
      </c>
      <c r="CF746" s="31">
        <f t="shared" ref="CF746:CF809" si="2445">BZ746+CC746</f>
        <v>148971.5</v>
      </c>
      <c r="CG746" s="31">
        <f t="shared" si="2441"/>
        <v>0</v>
      </c>
      <c r="CH746" s="24"/>
      <c r="CI746" s="40"/>
      <c r="CO746" s="1" t="s">
        <v>31</v>
      </c>
    </row>
    <row r="747" ht="43.75">
      <c r="A747" s="16" t="s">
        <v>455</v>
      </c>
      <c r="B747" s="17">
        <v>600</v>
      </c>
      <c r="C747" s="16"/>
      <c r="D747" s="16"/>
      <c r="E747" s="39" t="s">
        <v>45</v>
      </c>
      <c r="F747" s="31">
        <f>F748+F750</f>
        <v>148971.5</v>
      </c>
      <c r="G747" s="31">
        <f>G748+G750</f>
        <v>148971.5</v>
      </c>
      <c r="H747" s="31">
        <f>H748+H750</f>
        <v>148971.5</v>
      </c>
      <c r="I747" s="31">
        <f>I748+I750</f>
        <v>0</v>
      </c>
      <c r="J747" s="31">
        <f>J748+J750</f>
        <v>0</v>
      </c>
      <c r="K747" s="31">
        <f>K748+K750</f>
        <v>0</v>
      </c>
      <c r="L747" s="31">
        <f t="shared" si="2324"/>
        <v>148971.5</v>
      </c>
      <c r="M747" s="31">
        <f t="shared" si="2325"/>
        <v>148971.5</v>
      </c>
      <c r="N747" s="31">
        <f t="shared" si="2326"/>
        <v>148971.5</v>
      </c>
      <c r="O747" s="31">
        <f>O748+O750</f>
        <v>0</v>
      </c>
      <c r="P747" s="31">
        <f>P748+P750</f>
        <v>0</v>
      </c>
      <c r="Q747" s="31">
        <f>Q748+Q750</f>
        <v>0</v>
      </c>
      <c r="R747" s="31">
        <f t="shared" si="2327"/>
        <v>148971.5</v>
      </c>
      <c r="S747" s="31">
        <f t="shared" si="2328"/>
        <v>148971.5</v>
      </c>
      <c r="T747" s="31">
        <f t="shared" si="2329"/>
        <v>148971.5</v>
      </c>
      <c r="U747" s="31">
        <f>U748+U750</f>
        <v>0</v>
      </c>
      <c r="V747" s="31">
        <f>V748+V750</f>
        <v>0</v>
      </c>
      <c r="W747" s="31">
        <f>W748+W750</f>
        <v>0</v>
      </c>
      <c r="X747" s="31">
        <f t="shared" si="2330"/>
        <v>148971.5</v>
      </c>
      <c r="Y747" s="31">
        <f t="shared" si="2331"/>
        <v>148971.5</v>
      </c>
      <c r="Z747" s="31">
        <f t="shared" si="2332"/>
        <v>148971.5</v>
      </c>
      <c r="AA747" s="31">
        <f>AA748+AA750</f>
        <v>0</v>
      </c>
      <c r="AB747" s="31">
        <f>AB748+AB750</f>
        <v>0</v>
      </c>
      <c r="AC747" s="31">
        <f>AC748+AC750</f>
        <v>0</v>
      </c>
      <c r="AD747" s="31">
        <f t="shared" si="2333"/>
        <v>148971.5</v>
      </c>
      <c r="AE747" s="31">
        <f t="shared" si="2334"/>
        <v>148971.5</v>
      </c>
      <c r="AF747" s="31">
        <f t="shared" si="2335"/>
        <v>148971.5</v>
      </c>
      <c r="AG747" s="31">
        <f>AG748+AG750</f>
        <v>0</v>
      </c>
      <c r="AH747" s="31">
        <f>AH748+AH750</f>
        <v>0</v>
      </c>
      <c r="AI747" s="31">
        <f>AI748+AI750</f>
        <v>0</v>
      </c>
      <c r="AJ747" s="31">
        <f t="shared" si="2336"/>
        <v>148971.5</v>
      </c>
      <c r="AK747" s="31">
        <f t="shared" si="2337"/>
        <v>148971.5</v>
      </c>
      <c r="AL747" s="31">
        <f t="shared" si="2338"/>
        <v>148971.5</v>
      </c>
      <c r="AM747" s="31">
        <f>AM748+AM750</f>
        <v>0</v>
      </c>
      <c r="AN747" s="31">
        <f>AN748+AN750</f>
        <v>0</v>
      </c>
      <c r="AO747" s="31">
        <f>AO748+AO750</f>
        <v>0</v>
      </c>
      <c r="AP747" s="31">
        <f t="shared" si="2339"/>
        <v>148971.5</v>
      </c>
      <c r="AQ747" s="31">
        <f t="shared" si="2340"/>
        <v>148971.5</v>
      </c>
      <c r="AR747" s="31">
        <f t="shared" si="2341"/>
        <v>148971.5</v>
      </c>
      <c r="AS747" s="31">
        <f>AS748+AS750</f>
        <v>0</v>
      </c>
      <c r="AT747" s="31">
        <f>AT748+AT750</f>
        <v>0</v>
      </c>
      <c r="AU747" s="31">
        <f>AU748+AU750</f>
        <v>0</v>
      </c>
      <c r="AV747" s="31">
        <f t="shared" si="2342"/>
        <v>148971.5</v>
      </c>
      <c r="AW747" s="31">
        <f t="shared" si="2343"/>
        <v>148971.5</v>
      </c>
      <c r="AX747" s="31">
        <f t="shared" si="2344"/>
        <v>148971.5</v>
      </c>
      <c r="AY747" s="31">
        <f>AY748+AY750</f>
        <v>0</v>
      </c>
      <c r="AZ747" s="31">
        <f>AZ748+AZ750</f>
        <v>0</v>
      </c>
      <c r="BA747" s="31">
        <f>BA748+BA750</f>
        <v>0</v>
      </c>
      <c r="BB747" s="31">
        <f t="shared" si="2345"/>
        <v>148971.5</v>
      </c>
      <c r="BC747" s="31">
        <f t="shared" si="2346"/>
        <v>148971.5</v>
      </c>
      <c r="BD747" s="31">
        <f t="shared" si="2347"/>
        <v>148971.5</v>
      </c>
      <c r="BE747" s="31">
        <f>BE748+BE750</f>
        <v>0</v>
      </c>
      <c r="BF747" s="31">
        <f>BF748+BF750</f>
        <v>0</v>
      </c>
      <c r="BG747" s="31">
        <f>BG748+BG750</f>
        <v>0</v>
      </c>
      <c r="BH747" s="31">
        <f t="shared" si="2348"/>
        <v>148971.5</v>
      </c>
      <c r="BI747" s="31">
        <f t="shared" si="2349"/>
        <v>148971.5</v>
      </c>
      <c r="BJ747" s="31">
        <f t="shared" si="2350"/>
        <v>148971.5</v>
      </c>
      <c r="BK747" s="31">
        <f>BK748+BK750</f>
        <v>2864.777</v>
      </c>
      <c r="BL747" s="31">
        <f>BL748+BL750</f>
        <v>0</v>
      </c>
      <c r="BM747" s="31">
        <f>BM748+BM750</f>
        <v>0</v>
      </c>
      <c r="BN747" s="31">
        <f t="shared" si="2351"/>
        <v>151836.277</v>
      </c>
      <c r="BO747" s="31">
        <f t="shared" si="2352"/>
        <v>148971.5</v>
      </c>
      <c r="BP747" s="31">
        <f t="shared" si="2353"/>
        <v>148971.5</v>
      </c>
      <c r="BQ747" s="31">
        <f>BQ748+BQ750</f>
        <v>0</v>
      </c>
      <c r="BR747" s="31">
        <f>BR748+BR750</f>
        <v>0</v>
      </c>
      <c r="BS747" s="31">
        <f t="shared" si="2354"/>
        <v>151836.277</v>
      </c>
      <c r="BT747" s="31">
        <f t="shared" si="2355"/>
        <v>148971.5</v>
      </c>
      <c r="BU747" s="31">
        <f t="shared" si="2356"/>
        <v>148971.5</v>
      </c>
      <c r="BV747" s="31">
        <f>BV748+BV750</f>
        <v>0</v>
      </c>
      <c r="BW747" s="31">
        <f>BW748+BW750</f>
        <v>0</v>
      </c>
      <c r="BX747" s="31">
        <f t="shared" si="2357"/>
        <v>151836.277</v>
      </c>
      <c r="BY747" s="31">
        <f t="shared" si="2358"/>
        <v>148971.5</v>
      </c>
      <c r="BZ747" s="31">
        <f t="shared" si="2359"/>
        <v>148971.5</v>
      </c>
      <c r="CA747" s="31">
        <f>CA748+CA750</f>
        <v>0</v>
      </c>
      <c r="CB747" s="31">
        <f>CB748+CB750</f>
        <v>0</v>
      </c>
      <c r="CC747" s="31">
        <f>CC748+CC750</f>
        <v>0</v>
      </c>
      <c r="CD747" s="31">
        <f t="shared" si="2443"/>
        <v>151836.277</v>
      </c>
      <c r="CE747" s="31">
        <f t="shared" si="2444"/>
        <v>148971.5</v>
      </c>
      <c r="CF747" s="31">
        <f t="shared" si="2445"/>
        <v>148971.5</v>
      </c>
      <c r="CG747" s="31">
        <f>CG748+CG750</f>
        <v>0</v>
      </c>
      <c r="CH747" s="24"/>
      <c r="CI747" s="40"/>
      <c r="CM747" s="1" t="s">
        <v>29</v>
      </c>
    </row>
    <row r="748" ht="15">
      <c r="A748" s="16" t="s">
        <v>455</v>
      </c>
      <c r="B748" s="17">
        <v>610</v>
      </c>
      <c r="C748" s="16"/>
      <c r="D748" s="16"/>
      <c r="E748" s="39" t="s">
        <v>104</v>
      </c>
      <c r="F748" s="31">
        <f>F749</f>
        <v>3127.8000000000002</v>
      </c>
      <c r="G748" s="31">
        <f>G749</f>
        <v>3127.8000000000002</v>
      </c>
      <c r="H748" s="31">
        <f>H749</f>
        <v>3127.8000000000002</v>
      </c>
      <c r="I748" s="31">
        <f>I749</f>
        <v>0</v>
      </c>
      <c r="J748" s="31">
        <f>J749</f>
        <v>0</v>
      </c>
      <c r="K748" s="31">
        <f>K749</f>
        <v>0</v>
      </c>
      <c r="L748" s="31">
        <f t="shared" si="2324"/>
        <v>3127.8000000000002</v>
      </c>
      <c r="M748" s="31">
        <f t="shared" si="2325"/>
        <v>3127.8000000000002</v>
      </c>
      <c r="N748" s="31">
        <f t="shared" si="2326"/>
        <v>3127.8000000000002</v>
      </c>
      <c r="O748" s="31">
        <f>O749</f>
        <v>0</v>
      </c>
      <c r="P748" s="31">
        <f>P749</f>
        <v>0</v>
      </c>
      <c r="Q748" s="31">
        <f>Q749</f>
        <v>0</v>
      </c>
      <c r="R748" s="31">
        <f t="shared" si="2327"/>
        <v>3127.8000000000002</v>
      </c>
      <c r="S748" s="31">
        <f t="shared" si="2328"/>
        <v>3127.8000000000002</v>
      </c>
      <c r="T748" s="31">
        <f t="shared" si="2329"/>
        <v>3127.8000000000002</v>
      </c>
      <c r="U748" s="31">
        <f>U749</f>
        <v>0</v>
      </c>
      <c r="V748" s="31">
        <f>V749</f>
        <v>0</v>
      </c>
      <c r="W748" s="31">
        <f>W749</f>
        <v>0</v>
      </c>
      <c r="X748" s="31">
        <f t="shared" si="2330"/>
        <v>3127.8000000000002</v>
      </c>
      <c r="Y748" s="31">
        <f t="shared" si="2331"/>
        <v>3127.8000000000002</v>
      </c>
      <c r="Z748" s="31">
        <f t="shared" si="2332"/>
        <v>3127.8000000000002</v>
      </c>
      <c r="AA748" s="31">
        <f>AA749</f>
        <v>0</v>
      </c>
      <c r="AB748" s="31">
        <f>AB749</f>
        <v>0</v>
      </c>
      <c r="AC748" s="31">
        <f>AC749</f>
        <v>0</v>
      </c>
      <c r="AD748" s="31">
        <f t="shared" si="2333"/>
        <v>3127.8000000000002</v>
      </c>
      <c r="AE748" s="31">
        <f t="shared" si="2334"/>
        <v>3127.8000000000002</v>
      </c>
      <c r="AF748" s="31">
        <f t="shared" si="2335"/>
        <v>3127.8000000000002</v>
      </c>
      <c r="AG748" s="31">
        <f>AG749</f>
        <v>0</v>
      </c>
      <c r="AH748" s="31">
        <f>AH749</f>
        <v>0</v>
      </c>
      <c r="AI748" s="31">
        <f>AI749</f>
        <v>0</v>
      </c>
      <c r="AJ748" s="31">
        <f t="shared" si="2336"/>
        <v>3127.8000000000002</v>
      </c>
      <c r="AK748" s="31">
        <f t="shared" si="2337"/>
        <v>3127.8000000000002</v>
      </c>
      <c r="AL748" s="31">
        <f t="shared" si="2338"/>
        <v>3127.8000000000002</v>
      </c>
      <c r="AM748" s="31">
        <f>AM749</f>
        <v>0</v>
      </c>
      <c r="AN748" s="31">
        <f>AN749</f>
        <v>0</v>
      </c>
      <c r="AO748" s="31">
        <f>AO749</f>
        <v>0</v>
      </c>
      <c r="AP748" s="31">
        <f t="shared" si="2339"/>
        <v>3127.8000000000002</v>
      </c>
      <c r="AQ748" s="31">
        <f t="shared" si="2340"/>
        <v>3127.8000000000002</v>
      </c>
      <c r="AR748" s="31">
        <f t="shared" si="2341"/>
        <v>3127.8000000000002</v>
      </c>
      <c r="AS748" s="31">
        <f>AS749</f>
        <v>0</v>
      </c>
      <c r="AT748" s="31">
        <f>AT749</f>
        <v>0</v>
      </c>
      <c r="AU748" s="31">
        <f>AU749</f>
        <v>0</v>
      </c>
      <c r="AV748" s="31">
        <f t="shared" si="2342"/>
        <v>3127.8000000000002</v>
      </c>
      <c r="AW748" s="31">
        <f t="shared" si="2343"/>
        <v>3127.8000000000002</v>
      </c>
      <c r="AX748" s="31">
        <f t="shared" si="2344"/>
        <v>3127.8000000000002</v>
      </c>
      <c r="AY748" s="31">
        <f>AY749</f>
        <v>0</v>
      </c>
      <c r="AZ748" s="31">
        <f>AZ749</f>
        <v>0</v>
      </c>
      <c r="BA748" s="31">
        <f>BA749</f>
        <v>0</v>
      </c>
      <c r="BB748" s="31">
        <f t="shared" si="2345"/>
        <v>3127.8000000000002</v>
      </c>
      <c r="BC748" s="31">
        <f t="shared" si="2346"/>
        <v>3127.8000000000002</v>
      </c>
      <c r="BD748" s="31">
        <f t="shared" si="2347"/>
        <v>3127.8000000000002</v>
      </c>
      <c r="BE748" s="31">
        <f>BE749</f>
        <v>0</v>
      </c>
      <c r="BF748" s="31">
        <f>BF749</f>
        <v>0</v>
      </c>
      <c r="BG748" s="31">
        <f>BG749</f>
        <v>0</v>
      </c>
      <c r="BH748" s="31">
        <f t="shared" si="2348"/>
        <v>3127.8000000000002</v>
      </c>
      <c r="BI748" s="31">
        <f t="shared" si="2349"/>
        <v>3127.8000000000002</v>
      </c>
      <c r="BJ748" s="31">
        <f t="shared" si="2350"/>
        <v>3127.8000000000002</v>
      </c>
      <c r="BK748" s="31">
        <f>BK749</f>
        <v>21.420000000000002</v>
      </c>
      <c r="BL748" s="31">
        <f>BL749</f>
        <v>0</v>
      </c>
      <c r="BM748" s="31">
        <f>BM749</f>
        <v>0</v>
      </c>
      <c r="BN748" s="31">
        <f t="shared" si="2351"/>
        <v>3149.2200000000003</v>
      </c>
      <c r="BO748" s="31">
        <f t="shared" si="2352"/>
        <v>3127.8000000000002</v>
      </c>
      <c r="BP748" s="31">
        <f t="shared" si="2353"/>
        <v>3127.8000000000002</v>
      </c>
      <c r="BQ748" s="31">
        <f>BQ749</f>
        <v>0</v>
      </c>
      <c r="BR748" s="31">
        <f>BR749</f>
        <v>0</v>
      </c>
      <c r="BS748" s="31">
        <f t="shared" si="2354"/>
        <v>3149.2200000000003</v>
      </c>
      <c r="BT748" s="31">
        <f t="shared" si="2355"/>
        <v>3127.8000000000002</v>
      </c>
      <c r="BU748" s="31">
        <f t="shared" si="2356"/>
        <v>3127.8000000000002</v>
      </c>
      <c r="BV748" s="31">
        <f>BV749</f>
        <v>0</v>
      </c>
      <c r="BW748" s="31">
        <f>BW749</f>
        <v>0</v>
      </c>
      <c r="BX748" s="31">
        <f t="shared" si="2357"/>
        <v>3149.2200000000003</v>
      </c>
      <c r="BY748" s="31">
        <f t="shared" si="2358"/>
        <v>3127.8000000000002</v>
      </c>
      <c r="BZ748" s="31">
        <f t="shared" si="2359"/>
        <v>3127.8000000000002</v>
      </c>
      <c r="CA748" s="31">
        <f>CA749</f>
        <v>0</v>
      </c>
      <c r="CB748" s="31">
        <f>CB749</f>
        <v>0</v>
      </c>
      <c r="CC748" s="31">
        <f>CC749</f>
        <v>0</v>
      </c>
      <c r="CD748" s="31">
        <f t="shared" si="2443"/>
        <v>3149.2200000000003</v>
      </c>
      <c r="CE748" s="31">
        <f t="shared" si="2444"/>
        <v>3127.8000000000002</v>
      </c>
      <c r="CF748" s="31">
        <f t="shared" si="2445"/>
        <v>3127.8000000000002</v>
      </c>
      <c r="CG748" s="31">
        <f>CG749</f>
        <v>0</v>
      </c>
      <c r="CH748" s="24"/>
      <c r="CI748" s="40"/>
      <c r="CN748" s="1" t="s">
        <v>30</v>
      </c>
    </row>
    <row r="749" ht="15">
      <c r="A749" s="16" t="s">
        <v>455</v>
      </c>
      <c r="B749" s="17">
        <v>610</v>
      </c>
      <c r="C749" s="16" t="s">
        <v>134</v>
      </c>
      <c r="D749" s="16" t="s">
        <v>354</v>
      </c>
      <c r="E749" s="39" t="s">
        <v>355</v>
      </c>
      <c r="F749" s="31">
        <v>3127.8000000000002</v>
      </c>
      <c r="G749" s="31">
        <v>3127.8000000000002</v>
      </c>
      <c r="H749" s="31">
        <v>3127.8000000000002</v>
      </c>
      <c r="I749" s="31"/>
      <c r="J749" s="31"/>
      <c r="K749" s="31"/>
      <c r="L749" s="31">
        <f t="shared" si="2324"/>
        <v>3127.8000000000002</v>
      </c>
      <c r="M749" s="31">
        <f t="shared" si="2325"/>
        <v>3127.8000000000002</v>
      </c>
      <c r="N749" s="31">
        <f t="shared" si="2326"/>
        <v>3127.8000000000002</v>
      </c>
      <c r="O749" s="31"/>
      <c r="P749" s="31"/>
      <c r="Q749" s="31"/>
      <c r="R749" s="31">
        <f t="shared" si="2327"/>
        <v>3127.8000000000002</v>
      </c>
      <c r="S749" s="31">
        <f t="shared" si="2328"/>
        <v>3127.8000000000002</v>
      </c>
      <c r="T749" s="31">
        <f t="shared" si="2329"/>
        <v>3127.8000000000002</v>
      </c>
      <c r="U749" s="31"/>
      <c r="V749" s="31"/>
      <c r="W749" s="31"/>
      <c r="X749" s="31">
        <f t="shared" si="2330"/>
        <v>3127.8000000000002</v>
      </c>
      <c r="Y749" s="31">
        <f t="shared" si="2331"/>
        <v>3127.8000000000002</v>
      </c>
      <c r="Z749" s="31">
        <f t="shared" si="2332"/>
        <v>3127.8000000000002</v>
      </c>
      <c r="AA749" s="31"/>
      <c r="AB749" s="31"/>
      <c r="AC749" s="31"/>
      <c r="AD749" s="31">
        <f t="shared" si="2333"/>
        <v>3127.8000000000002</v>
      </c>
      <c r="AE749" s="31">
        <f t="shared" si="2334"/>
        <v>3127.8000000000002</v>
      </c>
      <c r="AF749" s="31">
        <f t="shared" si="2335"/>
        <v>3127.8000000000002</v>
      </c>
      <c r="AG749" s="31"/>
      <c r="AH749" s="31"/>
      <c r="AI749" s="31"/>
      <c r="AJ749" s="31">
        <f t="shared" si="2336"/>
        <v>3127.8000000000002</v>
      </c>
      <c r="AK749" s="31">
        <f t="shared" si="2337"/>
        <v>3127.8000000000002</v>
      </c>
      <c r="AL749" s="31">
        <f t="shared" si="2338"/>
        <v>3127.8000000000002</v>
      </c>
      <c r="AM749" s="31"/>
      <c r="AN749" s="31"/>
      <c r="AO749" s="31"/>
      <c r="AP749" s="31">
        <f t="shared" si="2339"/>
        <v>3127.8000000000002</v>
      </c>
      <c r="AQ749" s="31">
        <f t="shared" si="2340"/>
        <v>3127.8000000000002</v>
      </c>
      <c r="AR749" s="31">
        <f t="shared" si="2341"/>
        <v>3127.8000000000002</v>
      </c>
      <c r="AS749" s="31"/>
      <c r="AT749" s="31"/>
      <c r="AU749" s="31"/>
      <c r="AV749" s="31">
        <f t="shared" si="2342"/>
        <v>3127.8000000000002</v>
      </c>
      <c r="AW749" s="31">
        <f t="shared" si="2343"/>
        <v>3127.8000000000002</v>
      </c>
      <c r="AX749" s="31">
        <f t="shared" si="2344"/>
        <v>3127.8000000000002</v>
      </c>
      <c r="AY749" s="31"/>
      <c r="AZ749" s="31"/>
      <c r="BA749" s="31"/>
      <c r="BB749" s="31">
        <f t="shared" si="2345"/>
        <v>3127.8000000000002</v>
      </c>
      <c r="BC749" s="31">
        <f t="shared" si="2346"/>
        <v>3127.8000000000002</v>
      </c>
      <c r="BD749" s="31">
        <f t="shared" si="2347"/>
        <v>3127.8000000000002</v>
      </c>
      <c r="BE749" s="31"/>
      <c r="BF749" s="31"/>
      <c r="BG749" s="31"/>
      <c r="BH749" s="31">
        <f t="shared" si="2348"/>
        <v>3127.8000000000002</v>
      </c>
      <c r="BI749" s="31">
        <f t="shared" si="2349"/>
        <v>3127.8000000000002</v>
      </c>
      <c r="BJ749" s="31">
        <f t="shared" si="2350"/>
        <v>3127.8000000000002</v>
      </c>
      <c r="BK749" s="31">
        <v>21.420000000000002</v>
      </c>
      <c r="BL749" s="31"/>
      <c r="BM749" s="31"/>
      <c r="BN749" s="31">
        <f t="shared" si="2351"/>
        <v>3149.2200000000003</v>
      </c>
      <c r="BO749" s="31">
        <f t="shared" si="2352"/>
        <v>3127.8000000000002</v>
      </c>
      <c r="BP749" s="31">
        <f t="shared" si="2353"/>
        <v>3127.8000000000002</v>
      </c>
      <c r="BQ749" s="31"/>
      <c r="BR749" s="31"/>
      <c r="BS749" s="31">
        <f t="shared" si="2354"/>
        <v>3149.2200000000003</v>
      </c>
      <c r="BT749" s="31">
        <f t="shared" si="2355"/>
        <v>3127.8000000000002</v>
      </c>
      <c r="BU749" s="31">
        <f t="shared" si="2356"/>
        <v>3127.8000000000002</v>
      </c>
      <c r="BV749" s="31"/>
      <c r="BW749" s="31"/>
      <c r="BX749" s="31">
        <f t="shared" si="2357"/>
        <v>3149.2200000000003</v>
      </c>
      <c r="BY749" s="31">
        <f t="shared" si="2358"/>
        <v>3127.8000000000002</v>
      </c>
      <c r="BZ749" s="31">
        <f t="shared" si="2359"/>
        <v>3127.8000000000002</v>
      </c>
      <c r="CA749" s="31"/>
      <c r="CB749" s="31"/>
      <c r="CC749" s="31"/>
      <c r="CD749" s="31">
        <f t="shared" si="2443"/>
        <v>3149.2200000000003</v>
      </c>
      <c r="CE749" s="31">
        <f t="shared" si="2444"/>
        <v>3127.8000000000002</v>
      </c>
      <c r="CF749" s="31">
        <f t="shared" si="2445"/>
        <v>3127.8000000000002</v>
      </c>
      <c r="CG749" s="31"/>
      <c r="CH749" s="24"/>
      <c r="CI749" s="40"/>
    </row>
    <row r="750" ht="15">
      <c r="A750" s="16" t="s">
        <v>455</v>
      </c>
      <c r="B750" s="17">
        <v>620</v>
      </c>
      <c r="C750" s="16"/>
      <c r="D750" s="16"/>
      <c r="E750" s="39" t="s">
        <v>46</v>
      </c>
      <c r="F750" s="31">
        <f>F751</f>
        <v>145843.70000000001</v>
      </c>
      <c r="G750" s="31">
        <f>G751</f>
        <v>145843.70000000001</v>
      </c>
      <c r="H750" s="31">
        <f>H751</f>
        <v>145843.70000000001</v>
      </c>
      <c r="I750" s="31">
        <f>I751</f>
        <v>0</v>
      </c>
      <c r="J750" s="31">
        <f>J751</f>
        <v>0</v>
      </c>
      <c r="K750" s="31">
        <f>K751</f>
        <v>0</v>
      </c>
      <c r="L750" s="31">
        <f t="shared" si="2324"/>
        <v>145843.70000000001</v>
      </c>
      <c r="M750" s="31">
        <f t="shared" si="2325"/>
        <v>145843.70000000001</v>
      </c>
      <c r="N750" s="31">
        <f t="shared" si="2326"/>
        <v>145843.70000000001</v>
      </c>
      <c r="O750" s="31">
        <f>O751</f>
        <v>0</v>
      </c>
      <c r="P750" s="31">
        <f>P751</f>
        <v>0</v>
      </c>
      <c r="Q750" s="31">
        <f>Q751</f>
        <v>0</v>
      </c>
      <c r="R750" s="31">
        <f t="shared" si="2327"/>
        <v>145843.70000000001</v>
      </c>
      <c r="S750" s="31">
        <f t="shared" si="2328"/>
        <v>145843.70000000001</v>
      </c>
      <c r="T750" s="31">
        <f t="shared" si="2329"/>
        <v>145843.70000000001</v>
      </c>
      <c r="U750" s="31">
        <f>U751</f>
        <v>0</v>
      </c>
      <c r="V750" s="31">
        <f>V751</f>
        <v>0</v>
      </c>
      <c r="W750" s="31">
        <f>W751</f>
        <v>0</v>
      </c>
      <c r="X750" s="31">
        <f t="shared" si="2330"/>
        <v>145843.70000000001</v>
      </c>
      <c r="Y750" s="31">
        <f t="shared" si="2331"/>
        <v>145843.70000000001</v>
      </c>
      <c r="Z750" s="31">
        <f t="shared" si="2332"/>
        <v>145843.70000000001</v>
      </c>
      <c r="AA750" s="31">
        <f>AA751</f>
        <v>0</v>
      </c>
      <c r="AB750" s="31">
        <f>AB751</f>
        <v>0</v>
      </c>
      <c r="AC750" s="31">
        <f>AC751</f>
        <v>0</v>
      </c>
      <c r="AD750" s="31">
        <f t="shared" si="2333"/>
        <v>145843.70000000001</v>
      </c>
      <c r="AE750" s="31">
        <f t="shared" si="2334"/>
        <v>145843.70000000001</v>
      </c>
      <c r="AF750" s="31">
        <f t="shared" si="2335"/>
        <v>145843.70000000001</v>
      </c>
      <c r="AG750" s="31">
        <f>AG751</f>
        <v>0</v>
      </c>
      <c r="AH750" s="31">
        <f>AH751</f>
        <v>0</v>
      </c>
      <c r="AI750" s="31">
        <f>AI751</f>
        <v>0</v>
      </c>
      <c r="AJ750" s="31">
        <f t="shared" si="2336"/>
        <v>145843.70000000001</v>
      </c>
      <c r="AK750" s="31">
        <f t="shared" si="2337"/>
        <v>145843.70000000001</v>
      </c>
      <c r="AL750" s="31">
        <f t="shared" si="2338"/>
        <v>145843.70000000001</v>
      </c>
      <c r="AM750" s="31">
        <f>AM751</f>
        <v>0</v>
      </c>
      <c r="AN750" s="31">
        <f>AN751</f>
        <v>0</v>
      </c>
      <c r="AO750" s="31">
        <f>AO751</f>
        <v>0</v>
      </c>
      <c r="AP750" s="31">
        <f t="shared" si="2339"/>
        <v>145843.70000000001</v>
      </c>
      <c r="AQ750" s="31">
        <f t="shared" si="2340"/>
        <v>145843.70000000001</v>
      </c>
      <c r="AR750" s="31">
        <f t="shared" si="2341"/>
        <v>145843.70000000001</v>
      </c>
      <c r="AS750" s="31">
        <f>AS751</f>
        <v>0</v>
      </c>
      <c r="AT750" s="31">
        <f>AT751</f>
        <v>0</v>
      </c>
      <c r="AU750" s="31">
        <f>AU751</f>
        <v>0</v>
      </c>
      <c r="AV750" s="31">
        <f t="shared" si="2342"/>
        <v>145843.70000000001</v>
      </c>
      <c r="AW750" s="31">
        <f t="shared" si="2343"/>
        <v>145843.70000000001</v>
      </c>
      <c r="AX750" s="31">
        <f t="shared" si="2344"/>
        <v>145843.70000000001</v>
      </c>
      <c r="AY750" s="31">
        <f>AY751</f>
        <v>0</v>
      </c>
      <c r="AZ750" s="31">
        <f>AZ751</f>
        <v>0</v>
      </c>
      <c r="BA750" s="31">
        <f>BA751</f>
        <v>0</v>
      </c>
      <c r="BB750" s="31">
        <f t="shared" si="2345"/>
        <v>145843.70000000001</v>
      </c>
      <c r="BC750" s="31">
        <f t="shared" si="2346"/>
        <v>145843.70000000001</v>
      </c>
      <c r="BD750" s="31">
        <f t="shared" si="2347"/>
        <v>145843.70000000001</v>
      </c>
      <c r="BE750" s="31">
        <f>BE751</f>
        <v>0</v>
      </c>
      <c r="BF750" s="31">
        <f>BF751</f>
        <v>0</v>
      </c>
      <c r="BG750" s="31">
        <f>BG751</f>
        <v>0</v>
      </c>
      <c r="BH750" s="31">
        <f t="shared" si="2348"/>
        <v>145843.70000000001</v>
      </c>
      <c r="BI750" s="31">
        <f t="shared" si="2349"/>
        <v>145843.70000000001</v>
      </c>
      <c r="BJ750" s="31">
        <f t="shared" si="2350"/>
        <v>145843.70000000001</v>
      </c>
      <c r="BK750" s="31">
        <f>BK751</f>
        <v>2843.357</v>
      </c>
      <c r="BL750" s="31">
        <f>BL751</f>
        <v>0</v>
      </c>
      <c r="BM750" s="31">
        <f>BM751</f>
        <v>0</v>
      </c>
      <c r="BN750" s="31">
        <f t="shared" si="2351"/>
        <v>148687.057</v>
      </c>
      <c r="BO750" s="31">
        <f t="shared" si="2352"/>
        <v>145843.70000000001</v>
      </c>
      <c r="BP750" s="31">
        <f t="shared" si="2353"/>
        <v>145843.70000000001</v>
      </c>
      <c r="BQ750" s="31">
        <f>BQ751</f>
        <v>0</v>
      </c>
      <c r="BR750" s="31">
        <f>BR751</f>
        <v>0</v>
      </c>
      <c r="BS750" s="31">
        <f t="shared" si="2354"/>
        <v>148687.057</v>
      </c>
      <c r="BT750" s="31">
        <f t="shared" si="2355"/>
        <v>145843.70000000001</v>
      </c>
      <c r="BU750" s="31">
        <f t="shared" si="2356"/>
        <v>145843.70000000001</v>
      </c>
      <c r="BV750" s="31">
        <f>BV751</f>
        <v>0</v>
      </c>
      <c r="BW750" s="31">
        <f>BW751</f>
        <v>0</v>
      </c>
      <c r="BX750" s="31">
        <f t="shared" si="2357"/>
        <v>148687.057</v>
      </c>
      <c r="BY750" s="31">
        <f t="shared" si="2358"/>
        <v>145843.70000000001</v>
      </c>
      <c r="BZ750" s="31">
        <f t="shared" si="2359"/>
        <v>145843.70000000001</v>
      </c>
      <c r="CA750" s="31">
        <f>CA751</f>
        <v>0</v>
      </c>
      <c r="CB750" s="31">
        <f>CB751</f>
        <v>0</v>
      </c>
      <c r="CC750" s="31">
        <f>CC751</f>
        <v>0</v>
      </c>
      <c r="CD750" s="31">
        <f t="shared" si="2443"/>
        <v>148687.057</v>
      </c>
      <c r="CE750" s="31">
        <f t="shared" si="2444"/>
        <v>145843.70000000001</v>
      </c>
      <c r="CF750" s="31">
        <f t="shared" si="2445"/>
        <v>145843.70000000001</v>
      </c>
      <c r="CG750" s="31">
        <f>CG751</f>
        <v>0</v>
      </c>
      <c r="CH750" s="24"/>
      <c r="CI750" s="40"/>
      <c r="CN750" s="1" t="s">
        <v>30</v>
      </c>
    </row>
    <row r="751" ht="15">
      <c r="A751" s="16" t="s">
        <v>455</v>
      </c>
      <c r="B751" s="17">
        <v>620</v>
      </c>
      <c r="C751" s="16" t="s">
        <v>134</v>
      </c>
      <c r="D751" s="16" t="s">
        <v>354</v>
      </c>
      <c r="E751" s="39" t="s">
        <v>355</v>
      </c>
      <c r="F751" s="31">
        <v>145843.70000000001</v>
      </c>
      <c r="G751" s="31">
        <v>145843.70000000001</v>
      </c>
      <c r="H751" s="31">
        <v>145843.70000000001</v>
      </c>
      <c r="I751" s="31"/>
      <c r="J751" s="31"/>
      <c r="K751" s="31"/>
      <c r="L751" s="31">
        <f t="shared" si="2324"/>
        <v>145843.70000000001</v>
      </c>
      <c r="M751" s="31">
        <f t="shared" si="2325"/>
        <v>145843.70000000001</v>
      </c>
      <c r="N751" s="31">
        <f t="shared" si="2326"/>
        <v>145843.70000000001</v>
      </c>
      <c r="O751" s="31"/>
      <c r="P751" s="31"/>
      <c r="Q751" s="31"/>
      <c r="R751" s="31">
        <f t="shared" si="2327"/>
        <v>145843.70000000001</v>
      </c>
      <c r="S751" s="31">
        <f t="shared" si="2328"/>
        <v>145843.70000000001</v>
      </c>
      <c r="T751" s="31">
        <f t="shared" si="2329"/>
        <v>145843.70000000001</v>
      </c>
      <c r="U751" s="31"/>
      <c r="V751" s="31"/>
      <c r="W751" s="31"/>
      <c r="X751" s="31">
        <f t="shared" si="2330"/>
        <v>145843.70000000001</v>
      </c>
      <c r="Y751" s="31">
        <f t="shared" si="2331"/>
        <v>145843.70000000001</v>
      </c>
      <c r="Z751" s="31">
        <f t="shared" si="2332"/>
        <v>145843.70000000001</v>
      </c>
      <c r="AA751" s="31"/>
      <c r="AB751" s="31"/>
      <c r="AC751" s="31"/>
      <c r="AD751" s="31">
        <f t="shared" si="2333"/>
        <v>145843.70000000001</v>
      </c>
      <c r="AE751" s="31">
        <f t="shared" si="2334"/>
        <v>145843.70000000001</v>
      </c>
      <c r="AF751" s="31">
        <f t="shared" si="2335"/>
        <v>145843.70000000001</v>
      </c>
      <c r="AG751" s="31"/>
      <c r="AH751" s="31"/>
      <c r="AI751" s="31"/>
      <c r="AJ751" s="31">
        <f t="shared" si="2336"/>
        <v>145843.70000000001</v>
      </c>
      <c r="AK751" s="31">
        <f t="shared" si="2337"/>
        <v>145843.70000000001</v>
      </c>
      <c r="AL751" s="31">
        <f t="shared" si="2338"/>
        <v>145843.70000000001</v>
      </c>
      <c r="AM751" s="31"/>
      <c r="AN751" s="31"/>
      <c r="AO751" s="31"/>
      <c r="AP751" s="31">
        <f t="shared" si="2339"/>
        <v>145843.70000000001</v>
      </c>
      <c r="AQ751" s="31">
        <f t="shared" si="2340"/>
        <v>145843.70000000001</v>
      </c>
      <c r="AR751" s="31">
        <f t="shared" si="2341"/>
        <v>145843.70000000001</v>
      </c>
      <c r="AS751" s="31"/>
      <c r="AT751" s="31"/>
      <c r="AU751" s="31"/>
      <c r="AV751" s="31">
        <f t="shared" si="2342"/>
        <v>145843.70000000001</v>
      </c>
      <c r="AW751" s="31">
        <f t="shared" si="2343"/>
        <v>145843.70000000001</v>
      </c>
      <c r="AX751" s="31">
        <f t="shared" si="2344"/>
        <v>145843.70000000001</v>
      </c>
      <c r="AY751" s="31"/>
      <c r="AZ751" s="31"/>
      <c r="BA751" s="31"/>
      <c r="BB751" s="31">
        <f t="shared" si="2345"/>
        <v>145843.70000000001</v>
      </c>
      <c r="BC751" s="31">
        <f t="shared" si="2346"/>
        <v>145843.70000000001</v>
      </c>
      <c r="BD751" s="31">
        <f t="shared" si="2347"/>
        <v>145843.70000000001</v>
      </c>
      <c r="BE751" s="31"/>
      <c r="BF751" s="31"/>
      <c r="BG751" s="31"/>
      <c r="BH751" s="31">
        <f t="shared" si="2348"/>
        <v>145843.70000000001</v>
      </c>
      <c r="BI751" s="31">
        <f t="shared" si="2349"/>
        <v>145843.70000000001</v>
      </c>
      <c r="BJ751" s="31">
        <f t="shared" si="2350"/>
        <v>145843.70000000001</v>
      </c>
      <c r="BK751" s="31">
        <v>2843.357</v>
      </c>
      <c r="BL751" s="31"/>
      <c r="BM751" s="31"/>
      <c r="BN751" s="31">
        <f t="shared" si="2351"/>
        <v>148687.057</v>
      </c>
      <c r="BO751" s="31">
        <f t="shared" si="2352"/>
        <v>145843.70000000001</v>
      </c>
      <c r="BP751" s="31">
        <f t="shared" si="2353"/>
        <v>145843.70000000001</v>
      </c>
      <c r="BQ751" s="31"/>
      <c r="BR751" s="31"/>
      <c r="BS751" s="31">
        <f t="shared" si="2354"/>
        <v>148687.057</v>
      </c>
      <c r="BT751" s="31">
        <f t="shared" si="2355"/>
        <v>145843.70000000001</v>
      </c>
      <c r="BU751" s="31">
        <f t="shared" si="2356"/>
        <v>145843.70000000001</v>
      </c>
      <c r="BV751" s="31"/>
      <c r="BW751" s="31"/>
      <c r="BX751" s="31">
        <f t="shared" si="2357"/>
        <v>148687.057</v>
      </c>
      <c r="BY751" s="31">
        <f t="shared" si="2358"/>
        <v>145843.70000000001</v>
      </c>
      <c r="BZ751" s="31">
        <f t="shared" si="2359"/>
        <v>145843.70000000001</v>
      </c>
      <c r="CA751" s="31"/>
      <c r="CB751" s="31"/>
      <c r="CC751" s="31"/>
      <c r="CD751" s="31">
        <f t="shared" si="2443"/>
        <v>148687.057</v>
      </c>
      <c r="CE751" s="31">
        <f t="shared" si="2444"/>
        <v>145843.70000000001</v>
      </c>
      <c r="CF751" s="31">
        <f t="shared" si="2445"/>
        <v>145843.70000000001</v>
      </c>
      <c r="CG751" s="31"/>
      <c r="CH751" s="24"/>
      <c r="CI751" s="40"/>
    </row>
    <row r="752" ht="43.75">
      <c r="A752" s="16" t="s">
        <v>457</v>
      </c>
      <c r="B752" s="17"/>
      <c r="C752" s="16"/>
      <c r="D752" s="16"/>
      <c r="E752" s="39" t="s">
        <v>458</v>
      </c>
      <c r="F752" s="31">
        <f t="shared" ref="F752:F760" si="2446">F753</f>
        <v>1845.3</v>
      </c>
      <c r="G752" s="31">
        <f t="shared" ref="G752:G760" si="2447">G753</f>
        <v>1845.3</v>
      </c>
      <c r="H752" s="31">
        <f t="shared" ref="H752:H760" si="2448">H753</f>
        <v>1845.3</v>
      </c>
      <c r="I752" s="31">
        <f t="shared" ref="I752:I760" si="2449">I753</f>
        <v>0</v>
      </c>
      <c r="J752" s="31">
        <f t="shared" ref="J752:J760" si="2450">J753</f>
        <v>0</v>
      </c>
      <c r="K752" s="31">
        <f t="shared" ref="K752:K760" si="2451">K753</f>
        <v>0</v>
      </c>
      <c r="L752" s="31">
        <f t="shared" si="2324"/>
        <v>1845.3</v>
      </c>
      <c r="M752" s="31">
        <f t="shared" si="2325"/>
        <v>1845.3</v>
      </c>
      <c r="N752" s="31">
        <f t="shared" si="2326"/>
        <v>1845.3</v>
      </c>
      <c r="O752" s="31">
        <f t="shared" ref="O752:O760" si="2452">O753</f>
        <v>0</v>
      </c>
      <c r="P752" s="31">
        <f t="shared" ref="P752:P760" si="2453">P753</f>
        <v>0</v>
      </c>
      <c r="Q752" s="31">
        <f t="shared" ref="Q752:Q760" si="2454">Q753</f>
        <v>0</v>
      </c>
      <c r="R752" s="31">
        <f t="shared" si="2327"/>
        <v>1845.3</v>
      </c>
      <c r="S752" s="31">
        <f t="shared" si="2328"/>
        <v>1845.3</v>
      </c>
      <c r="T752" s="31">
        <f t="shared" si="2329"/>
        <v>1845.3</v>
      </c>
      <c r="U752" s="31">
        <f t="shared" ref="U752:U760" si="2455">U753</f>
        <v>0</v>
      </c>
      <c r="V752" s="31">
        <f t="shared" ref="V752:V760" si="2456">V753</f>
        <v>0</v>
      </c>
      <c r="W752" s="31">
        <f t="shared" ref="W752:W760" si="2457">W753</f>
        <v>0</v>
      </c>
      <c r="X752" s="31">
        <f t="shared" si="2330"/>
        <v>1845.3</v>
      </c>
      <c r="Y752" s="31">
        <f t="shared" si="2331"/>
        <v>1845.3</v>
      </c>
      <c r="Z752" s="31">
        <f t="shared" si="2332"/>
        <v>1845.3</v>
      </c>
      <c r="AA752" s="31">
        <f t="shared" ref="AA752:AA760" si="2458">AA753</f>
        <v>0</v>
      </c>
      <c r="AB752" s="31">
        <f t="shared" ref="AB752:AB760" si="2459">AB753</f>
        <v>0</v>
      </c>
      <c r="AC752" s="31">
        <f t="shared" ref="AC752:AC760" si="2460">AC753</f>
        <v>0</v>
      </c>
      <c r="AD752" s="31">
        <f t="shared" si="2333"/>
        <v>1845.3</v>
      </c>
      <c r="AE752" s="31">
        <f t="shared" si="2334"/>
        <v>1845.3</v>
      </c>
      <c r="AF752" s="31">
        <f t="shared" si="2335"/>
        <v>1845.3</v>
      </c>
      <c r="AG752" s="31">
        <f t="shared" ref="AG752:AG760" si="2461">AG753</f>
        <v>0</v>
      </c>
      <c r="AH752" s="31">
        <f t="shared" ref="AH752:AH760" si="2462">AH753</f>
        <v>0</v>
      </c>
      <c r="AI752" s="31">
        <f t="shared" ref="AI752:AI760" si="2463">AI753</f>
        <v>0</v>
      </c>
      <c r="AJ752" s="31">
        <f t="shared" si="2336"/>
        <v>1845.3</v>
      </c>
      <c r="AK752" s="31">
        <f t="shared" si="2337"/>
        <v>1845.3</v>
      </c>
      <c r="AL752" s="31">
        <f t="shared" si="2338"/>
        <v>1845.3</v>
      </c>
      <c r="AM752" s="31">
        <f t="shared" ref="AM752:AM760" si="2464">AM753</f>
        <v>0</v>
      </c>
      <c r="AN752" s="31">
        <f t="shared" ref="AN752:AN760" si="2465">AN753</f>
        <v>0</v>
      </c>
      <c r="AO752" s="31">
        <f t="shared" ref="AO752:AO760" si="2466">AO753</f>
        <v>0</v>
      </c>
      <c r="AP752" s="31">
        <f t="shared" si="2339"/>
        <v>1845.3</v>
      </c>
      <c r="AQ752" s="31">
        <f t="shared" si="2340"/>
        <v>1845.3</v>
      </c>
      <c r="AR752" s="31">
        <f t="shared" si="2341"/>
        <v>1845.3</v>
      </c>
      <c r="AS752" s="31">
        <f t="shared" ref="AS752:AS760" si="2467">AS753</f>
        <v>0</v>
      </c>
      <c r="AT752" s="31">
        <f t="shared" ref="AT752:AT760" si="2468">AT753</f>
        <v>0</v>
      </c>
      <c r="AU752" s="31">
        <f t="shared" ref="AU752:AU760" si="2469">AU753</f>
        <v>0</v>
      </c>
      <c r="AV752" s="31">
        <f t="shared" si="2342"/>
        <v>1845.3</v>
      </c>
      <c r="AW752" s="31">
        <f t="shared" si="2343"/>
        <v>1845.3</v>
      </c>
      <c r="AX752" s="31">
        <f t="shared" si="2344"/>
        <v>1845.3</v>
      </c>
      <c r="AY752" s="31">
        <f t="shared" ref="AY752:AY760" si="2470">AY753</f>
        <v>0</v>
      </c>
      <c r="AZ752" s="31">
        <f t="shared" ref="AZ752:AZ760" si="2471">AZ753</f>
        <v>0</v>
      </c>
      <c r="BA752" s="31">
        <f t="shared" ref="BA752:BA760" si="2472">BA753</f>
        <v>0</v>
      </c>
      <c r="BB752" s="31">
        <f t="shared" si="2345"/>
        <v>1845.3</v>
      </c>
      <c r="BC752" s="31">
        <f t="shared" si="2346"/>
        <v>1845.3</v>
      </c>
      <c r="BD752" s="31">
        <f t="shared" si="2347"/>
        <v>1845.3</v>
      </c>
      <c r="BE752" s="31">
        <f t="shared" ref="BE752:BE760" si="2473">BE753</f>
        <v>0</v>
      </c>
      <c r="BF752" s="31">
        <f t="shared" ref="BF752:BF760" si="2474">BF753</f>
        <v>0</v>
      </c>
      <c r="BG752" s="31">
        <f t="shared" ref="BG752:BG760" si="2475">BG753</f>
        <v>0</v>
      </c>
      <c r="BH752" s="31">
        <f t="shared" si="2348"/>
        <v>1845.3</v>
      </c>
      <c r="BI752" s="31">
        <f t="shared" si="2349"/>
        <v>1845.3</v>
      </c>
      <c r="BJ752" s="31">
        <f t="shared" si="2350"/>
        <v>1845.3</v>
      </c>
      <c r="BK752" s="31">
        <f t="shared" ref="BK752:BK760" si="2476">BK753</f>
        <v>0</v>
      </c>
      <c r="BL752" s="31">
        <f t="shared" ref="BL752:BL760" si="2477">BL753</f>
        <v>0</v>
      </c>
      <c r="BM752" s="31">
        <f t="shared" ref="BM752:BM760" si="2478">BM753</f>
        <v>0</v>
      </c>
      <c r="BN752" s="31">
        <f t="shared" si="2351"/>
        <v>1845.3</v>
      </c>
      <c r="BO752" s="31">
        <f t="shared" si="2352"/>
        <v>1845.3</v>
      </c>
      <c r="BP752" s="31">
        <f t="shared" si="2353"/>
        <v>1845.3</v>
      </c>
      <c r="BQ752" s="31">
        <f t="shared" ref="BQ752:BQ760" si="2479">BQ753</f>
        <v>0</v>
      </c>
      <c r="BR752" s="31">
        <f t="shared" ref="BR752:BR760" si="2480">BR753</f>
        <v>0</v>
      </c>
      <c r="BS752" s="31">
        <f t="shared" si="2354"/>
        <v>1845.3</v>
      </c>
      <c r="BT752" s="31">
        <f t="shared" si="2355"/>
        <v>1845.3</v>
      </c>
      <c r="BU752" s="31">
        <f t="shared" si="2356"/>
        <v>1845.3</v>
      </c>
      <c r="BV752" s="31">
        <f t="shared" ref="BV752:BV760" si="2481">BV753</f>
        <v>0</v>
      </c>
      <c r="BW752" s="31">
        <f t="shared" ref="BW752:BW760" si="2482">BW753</f>
        <v>0</v>
      </c>
      <c r="BX752" s="31">
        <f t="shared" si="2357"/>
        <v>1845.3</v>
      </c>
      <c r="BY752" s="31">
        <f t="shared" si="2358"/>
        <v>1845.3</v>
      </c>
      <c r="BZ752" s="31">
        <f t="shared" si="2359"/>
        <v>1845.3</v>
      </c>
      <c r="CA752" s="31">
        <f t="shared" ref="CA752:CA760" si="2483">CA753</f>
        <v>0</v>
      </c>
      <c r="CB752" s="31">
        <f t="shared" ref="CB752:CB760" si="2484">CB753</f>
        <v>0</v>
      </c>
      <c r="CC752" s="31">
        <f t="shared" ref="CC752:CC760" si="2485">CC753</f>
        <v>0</v>
      </c>
      <c r="CD752" s="31">
        <f t="shared" si="2443"/>
        <v>1845.3</v>
      </c>
      <c r="CE752" s="31">
        <f t="shared" si="2444"/>
        <v>1845.3</v>
      </c>
      <c r="CF752" s="31">
        <f t="shared" si="2445"/>
        <v>1845.3</v>
      </c>
      <c r="CG752" s="31">
        <f t="shared" ref="CG752:CG760" si="2486">CG753</f>
        <v>0</v>
      </c>
      <c r="CH752" s="24"/>
      <c r="CI752" s="40"/>
      <c r="CO752" s="1" t="s">
        <v>31</v>
      </c>
    </row>
    <row r="753" ht="43.75">
      <c r="A753" s="16" t="s">
        <v>457</v>
      </c>
      <c r="B753" s="17">
        <v>600</v>
      </c>
      <c r="C753" s="16"/>
      <c r="D753" s="16"/>
      <c r="E753" s="39" t="s">
        <v>45</v>
      </c>
      <c r="F753" s="31">
        <f t="shared" si="2446"/>
        <v>1845.3</v>
      </c>
      <c r="G753" s="31">
        <f t="shared" si="2447"/>
        <v>1845.3</v>
      </c>
      <c r="H753" s="31">
        <f t="shared" si="2448"/>
        <v>1845.3</v>
      </c>
      <c r="I753" s="31">
        <f t="shared" si="2449"/>
        <v>0</v>
      </c>
      <c r="J753" s="31">
        <f t="shared" si="2450"/>
        <v>0</v>
      </c>
      <c r="K753" s="31">
        <f t="shared" si="2451"/>
        <v>0</v>
      </c>
      <c r="L753" s="31">
        <f t="shared" si="2324"/>
        <v>1845.3</v>
      </c>
      <c r="M753" s="31">
        <f t="shared" si="2325"/>
        <v>1845.3</v>
      </c>
      <c r="N753" s="31">
        <f t="shared" si="2326"/>
        <v>1845.3</v>
      </c>
      <c r="O753" s="31">
        <f t="shared" si="2452"/>
        <v>0</v>
      </c>
      <c r="P753" s="31">
        <f t="shared" si="2453"/>
        <v>0</v>
      </c>
      <c r="Q753" s="31">
        <f t="shared" si="2454"/>
        <v>0</v>
      </c>
      <c r="R753" s="31">
        <f t="shared" si="2327"/>
        <v>1845.3</v>
      </c>
      <c r="S753" s="31">
        <f t="shared" si="2328"/>
        <v>1845.3</v>
      </c>
      <c r="T753" s="31">
        <f t="shared" si="2329"/>
        <v>1845.3</v>
      </c>
      <c r="U753" s="31">
        <f t="shared" si="2455"/>
        <v>0</v>
      </c>
      <c r="V753" s="31">
        <f t="shared" si="2456"/>
        <v>0</v>
      </c>
      <c r="W753" s="31">
        <f t="shared" si="2457"/>
        <v>0</v>
      </c>
      <c r="X753" s="31">
        <f t="shared" si="2330"/>
        <v>1845.3</v>
      </c>
      <c r="Y753" s="31">
        <f t="shared" si="2331"/>
        <v>1845.3</v>
      </c>
      <c r="Z753" s="31">
        <f t="shared" si="2332"/>
        <v>1845.3</v>
      </c>
      <c r="AA753" s="31">
        <f t="shared" si="2458"/>
        <v>0</v>
      </c>
      <c r="AB753" s="31">
        <f t="shared" si="2459"/>
        <v>0</v>
      </c>
      <c r="AC753" s="31">
        <f t="shared" si="2460"/>
        <v>0</v>
      </c>
      <c r="AD753" s="31">
        <f t="shared" si="2333"/>
        <v>1845.3</v>
      </c>
      <c r="AE753" s="31">
        <f t="shared" si="2334"/>
        <v>1845.3</v>
      </c>
      <c r="AF753" s="31">
        <f t="shared" si="2335"/>
        <v>1845.3</v>
      </c>
      <c r="AG753" s="31">
        <f t="shared" si="2461"/>
        <v>0</v>
      </c>
      <c r="AH753" s="31">
        <f t="shared" si="2462"/>
        <v>0</v>
      </c>
      <c r="AI753" s="31">
        <f t="shared" si="2463"/>
        <v>0</v>
      </c>
      <c r="AJ753" s="31">
        <f t="shared" si="2336"/>
        <v>1845.3</v>
      </c>
      <c r="AK753" s="31">
        <f t="shared" si="2337"/>
        <v>1845.3</v>
      </c>
      <c r="AL753" s="31">
        <f t="shared" si="2338"/>
        <v>1845.3</v>
      </c>
      <c r="AM753" s="31">
        <f t="shared" si="2464"/>
        <v>0</v>
      </c>
      <c r="AN753" s="31">
        <f t="shared" si="2465"/>
        <v>0</v>
      </c>
      <c r="AO753" s="31">
        <f t="shared" si="2466"/>
        <v>0</v>
      </c>
      <c r="AP753" s="31">
        <f t="shared" si="2339"/>
        <v>1845.3</v>
      </c>
      <c r="AQ753" s="31">
        <f t="shared" si="2340"/>
        <v>1845.3</v>
      </c>
      <c r="AR753" s="31">
        <f t="shared" si="2341"/>
        <v>1845.3</v>
      </c>
      <c r="AS753" s="31">
        <f t="shared" si="2467"/>
        <v>0</v>
      </c>
      <c r="AT753" s="31">
        <f t="shared" si="2468"/>
        <v>0</v>
      </c>
      <c r="AU753" s="31">
        <f t="shared" si="2469"/>
        <v>0</v>
      </c>
      <c r="AV753" s="31">
        <f t="shared" si="2342"/>
        <v>1845.3</v>
      </c>
      <c r="AW753" s="31">
        <f t="shared" si="2343"/>
        <v>1845.3</v>
      </c>
      <c r="AX753" s="31">
        <f t="shared" si="2344"/>
        <v>1845.3</v>
      </c>
      <c r="AY753" s="31">
        <f t="shared" si="2470"/>
        <v>0</v>
      </c>
      <c r="AZ753" s="31">
        <f t="shared" si="2471"/>
        <v>0</v>
      </c>
      <c r="BA753" s="31">
        <f t="shared" si="2472"/>
        <v>0</v>
      </c>
      <c r="BB753" s="31">
        <f t="shared" si="2345"/>
        <v>1845.3</v>
      </c>
      <c r="BC753" s="31">
        <f t="shared" si="2346"/>
        <v>1845.3</v>
      </c>
      <c r="BD753" s="31">
        <f t="shared" si="2347"/>
        <v>1845.3</v>
      </c>
      <c r="BE753" s="31">
        <f t="shared" si="2473"/>
        <v>0</v>
      </c>
      <c r="BF753" s="31">
        <f t="shared" si="2474"/>
        <v>0</v>
      </c>
      <c r="BG753" s="31">
        <f t="shared" si="2475"/>
        <v>0</v>
      </c>
      <c r="BH753" s="31">
        <f t="shared" si="2348"/>
        <v>1845.3</v>
      </c>
      <c r="BI753" s="31">
        <f t="shared" si="2349"/>
        <v>1845.3</v>
      </c>
      <c r="BJ753" s="31">
        <f t="shared" si="2350"/>
        <v>1845.3</v>
      </c>
      <c r="BK753" s="31">
        <f t="shared" si="2476"/>
        <v>0</v>
      </c>
      <c r="BL753" s="31">
        <f t="shared" si="2477"/>
        <v>0</v>
      </c>
      <c r="BM753" s="31">
        <f t="shared" si="2478"/>
        <v>0</v>
      </c>
      <c r="BN753" s="31">
        <f t="shared" si="2351"/>
        <v>1845.3</v>
      </c>
      <c r="BO753" s="31">
        <f t="shared" si="2352"/>
        <v>1845.3</v>
      </c>
      <c r="BP753" s="31">
        <f t="shared" si="2353"/>
        <v>1845.3</v>
      </c>
      <c r="BQ753" s="31">
        <f t="shared" si="2479"/>
        <v>0</v>
      </c>
      <c r="BR753" s="31">
        <f t="shared" si="2480"/>
        <v>0</v>
      </c>
      <c r="BS753" s="31">
        <f t="shared" si="2354"/>
        <v>1845.3</v>
      </c>
      <c r="BT753" s="31">
        <f t="shared" si="2355"/>
        <v>1845.3</v>
      </c>
      <c r="BU753" s="31">
        <f t="shared" si="2356"/>
        <v>1845.3</v>
      </c>
      <c r="BV753" s="31">
        <f t="shared" si="2481"/>
        <v>0</v>
      </c>
      <c r="BW753" s="31">
        <f t="shared" si="2482"/>
        <v>0</v>
      </c>
      <c r="BX753" s="31">
        <f t="shared" si="2357"/>
        <v>1845.3</v>
      </c>
      <c r="BY753" s="31">
        <f t="shared" si="2358"/>
        <v>1845.3</v>
      </c>
      <c r="BZ753" s="31">
        <f t="shared" si="2359"/>
        <v>1845.3</v>
      </c>
      <c r="CA753" s="31">
        <f t="shared" si="2483"/>
        <v>0</v>
      </c>
      <c r="CB753" s="31">
        <f t="shared" si="2484"/>
        <v>0</v>
      </c>
      <c r="CC753" s="31">
        <f t="shared" si="2485"/>
        <v>0</v>
      </c>
      <c r="CD753" s="31">
        <f t="shared" si="2443"/>
        <v>1845.3</v>
      </c>
      <c r="CE753" s="31">
        <f t="shared" si="2444"/>
        <v>1845.3</v>
      </c>
      <c r="CF753" s="31">
        <f t="shared" si="2445"/>
        <v>1845.3</v>
      </c>
      <c r="CG753" s="31">
        <f t="shared" si="2486"/>
        <v>0</v>
      </c>
      <c r="CH753" s="24"/>
      <c r="CI753" s="40"/>
      <c r="CM753" s="1" t="s">
        <v>29</v>
      </c>
    </row>
    <row r="754" ht="15">
      <c r="A754" s="16" t="s">
        <v>457</v>
      </c>
      <c r="B754" s="17">
        <v>610</v>
      </c>
      <c r="C754" s="16"/>
      <c r="D754" s="16"/>
      <c r="E754" s="39" t="s">
        <v>104</v>
      </c>
      <c r="F754" s="31">
        <f t="shared" si="2446"/>
        <v>1845.3</v>
      </c>
      <c r="G754" s="31">
        <f t="shared" si="2447"/>
        <v>1845.3</v>
      </c>
      <c r="H754" s="31">
        <f t="shared" si="2448"/>
        <v>1845.3</v>
      </c>
      <c r="I754" s="31">
        <f t="shared" si="2449"/>
        <v>0</v>
      </c>
      <c r="J754" s="31">
        <f t="shared" si="2450"/>
        <v>0</v>
      </c>
      <c r="K754" s="31">
        <f t="shared" si="2451"/>
        <v>0</v>
      </c>
      <c r="L754" s="31">
        <f t="shared" si="2324"/>
        <v>1845.3</v>
      </c>
      <c r="M754" s="31">
        <f t="shared" si="2325"/>
        <v>1845.3</v>
      </c>
      <c r="N754" s="31">
        <f t="shared" si="2326"/>
        <v>1845.3</v>
      </c>
      <c r="O754" s="31">
        <f t="shared" si="2452"/>
        <v>0</v>
      </c>
      <c r="P754" s="31">
        <f t="shared" si="2453"/>
        <v>0</v>
      </c>
      <c r="Q754" s="31">
        <f t="shared" si="2454"/>
        <v>0</v>
      </c>
      <c r="R754" s="31">
        <f t="shared" si="2327"/>
        <v>1845.3</v>
      </c>
      <c r="S754" s="31">
        <f t="shared" si="2328"/>
        <v>1845.3</v>
      </c>
      <c r="T754" s="31">
        <f t="shared" si="2329"/>
        <v>1845.3</v>
      </c>
      <c r="U754" s="31">
        <f t="shared" si="2455"/>
        <v>0</v>
      </c>
      <c r="V754" s="31">
        <f t="shared" si="2456"/>
        <v>0</v>
      </c>
      <c r="W754" s="31">
        <f t="shared" si="2457"/>
        <v>0</v>
      </c>
      <c r="X754" s="31">
        <f t="shared" si="2330"/>
        <v>1845.3</v>
      </c>
      <c r="Y754" s="31">
        <f t="shared" si="2331"/>
        <v>1845.3</v>
      </c>
      <c r="Z754" s="31">
        <f t="shared" si="2332"/>
        <v>1845.3</v>
      </c>
      <c r="AA754" s="31">
        <f t="shared" si="2458"/>
        <v>0</v>
      </c>
      <c r="AB754" s="31">
        <f t="shared" si="2459"/>
        <v>0</v>
      </c>
      <c r="AC754" s="31">
        <f t="shared" si="2460"/>
        <v>0</v>
      </c>
      <c r="AD754" s="31">
        <f t="shared" si="2333"/>
        <v>1845.3</v>
      </c>
      <c r="AE754" s="31">
        <f t="shared" si="2334"/>
        <v>1845.3</v>
      </c>
      <c r="AF754" s="31">
        <f t="shared" si="2335"/>
        <v>1845.3</v>
      </c>
      <c r="AG754" s="31">
        <f t="shared" si="2461"/>
        <v>0</v>
      </c>
      <c r="AH754" s="31">
        <f t="shared" si="2462"/>
        <v>0</v>
      </c>
      <c r="AI754" s="31">
        <f t="shared" si="2463"/>
        <v>0</v>
      </c>
      <c r="AJ754" s="31">
        <f t="shared" si="2336"/>
        <v>1845.3</v>
      </c>
      <c r="AK754" s="31">
        <f t="shared" si="2337"/>
        <v>1845.3</v>
      </c>
      <c r="AL754" s="31">
        <f t="shared" si="2338"/>
        <v>1845.3</v>
      </c>
      <c r="AM754" s="31">
        <f t="shared" si="2464"/>
        <v>0</v>
      </c>
      <c r="AN754" s="31">
        <f t="shared" si="2465"/>
        <v>0</v>
      </c>
      <c r="AO754" s="31">
        <f t="shared" si="2466"/>
        <v>0</v>
      </c>
      <c r="AP754" s="31">
        <f t="shared" si="2339"/>
        <v>1845.3</v>
      </c>
      <c r="AQ754" s="31">
        <f t="shared" si="2340"/>
        <v>1845.3</v>
      </c>
      <c r="AR754" s="31">
        <f t="shared" si="2341"/>
        <v>1845.3</v>
      </c>
      <c r="AS754" s="31">
        <f t="shared" si="2467"/>
        <v>0</v>
      </c>
      <c r="AT754" s="31">
        <f t="shared" si="2468"/>
        <v>0</v>
      </c>
      <c r="AU754" s="31">
        <f t="shared" si="2469"/>
        <v>0</v>
      </c>
      <c r="AV754" s="31">
        <f t="shared" si="2342"/>
        <v>1845.3</v>
      </c>
      <c r="AW754" s="31">
        <f t="shared" si="2343"/>
        <v>1845.3</v>
      </c>
      <c r="AX754" s="31">
        <f t="shared" si="2344"/>
        <v>1845.3</v>
      </c>
      <c r="AY754" s="31">
        <f t="shared" si="2470"/>
        <v>0</v>
      </c>
      <c r="AZ754" s="31">
        <f t="shared" si="2471"/>
        <v>0</v>
      </c>
      <c r="BA754" s="31">
        <f t="shared" si="2472"/>
        <v>0</v>
      </c>
      <c r="BB754" s="31">
        <f t="shared" si="2345"/>
        <v>1845.3</v>
      </c>
      <c r="BC754" s="31">
        <f t="shared" si="2346"/>
        <v>1845.3</v>
      </c>
      <c r="BD754" s="31">
        <f t="shared" si="2347"/>
        <v>1845.3</v>
      </c>
      <c r="BE754" s="31">
        <f t="shared" si="2473"/>
        <v>0</v>
      </c>
      <c r="BF754" s="31">
        <f t="shared" si="2474"/>
        <v>0</v>
      </c>
      <c r="BG754" s="31">
        <f t="shared" si="2475"/>
        <v>0</v>
      </c>
      <c r="BH754" s="31">
        <f t="shared" si="2348"/>
        <v>1845.3</v>
      </c>
      <c r="BI754" s="31">
        <f t="shared" si="2349"/>
        <v>1845.3</v>
      </c>
      <c r="BJ754" s="31">
        <f t="shared" si="2350"/>
        <v>1845.3</v>
      </c>
      <c r="BK754" s="31">
        <f t="shared" si="2476"/>
        <v>0</v>
      </c>
      <c r="BL754" s="31">
        <f t="shared" si="2477"/>
        <v>0</v>
      </c>
      <c r="BM754" s="31">
        <f t="shared" si="2478"/>
        <v>0</v>
      </c>
      <c r="BN754" s="31">
        <f t="shared" si="2351"/>
        <v>1845.3</v>
      </c>
      <c r="BO754" s="31">
        <f t="shared" si="2352"/>
        <v>1845.3</v>
      </c>
      <c r="BP754" s="31">
        <f t="shared" si="2353"/>
        <v>1845.3</v>
      </c>
      <c r="BQ754" s="31">
        <f t="shared" si="2479"/>
        <v>0</v>
      </c>
      <c r="BR754" s="31">
        <f t="shared" si="2480"/>
        <v>0</v>
      </c>
      <c r="BS754" s="31">
        <f t="shared" si="2354"/>
        <v>1845.3</v>
      </c>
      <c r="BT754" s="31">
        <f t="shared" si="2355"/>
        <v>1845.3</v>
      </c>
      <c r="BU754" s="31">
        <f t="shared" si="2356"/>
        <v>1845.3</v>
      </c>
      <c r="BV754" s="31">
        <f t="shared" si="2481"/>
        <v>0</v>
      </c>
      <c r="BW754" s="31">
        <f t="shared" si="2482"/>
        <v>0</v>
      </c>
      <c r="BX754" s="31">
        <f t="shared" si="2357"/>
        <v>1845.3</v>
      </c>
      <c r="BY754" s="31">
        <f t="shared" si="2358"/>
        <v>1845.3</v>
      </c>
      <c r="BZ754" s="31">
        <f t="shared" si="2359"/>
        <v>1845.3</v>
      </c>
      <c r="CA754" s="31">
        <f t="shared" si="2483"/>
        <v>0</v>
      </c>
      <c r="CB754" s="31">
        <f t="shared" si="2484"/>
        <v>0</v>
      </c>
      <c r="CC754" s="31">
        <f t="shared" si="2485"/>
        <v>0</v>
      </c>
      <c r="CD754" s="31">
        <f t="shared" si="2443"/>
        <v>1845.3</v>
      </c>
      <c r="CE754" s="31">
        <f t="shared" si="2444"/>
        <v>1845.3</v>
      </c>
      <c r="CF754" s="31">
        <f t="shared" si="2445"/>
        <v>1845.3</v>
      </c>
      <c r="CG754" s="31">
        <f t="shared" si="2486"/>
        <v>0</v>
      </c>
      <c r="CH754" s="24"/>
      <c r="CI754" s="40"/>
      <c r="CN754" s="1" t="s">
        <v>30</v>
      </c>
    </row>
    <row r="755" ht="15">
      <c r="A755" s="16" t="s">
        <v>457</v>
      </c>
      <c r="B755" s="17">
        <v>610</v>
      </c>
      <c r="C755" s="16" t="s">
        <v>47</v>
      </c>
      <c r="D755" s="16" t="s">
        <v>105</v>
      </c>
      <c r="E755" s="39" t="s">
        <v>106</v>
      </c>
      <c r="F755" s="31">
        <v>1845.3</v>
      </c>
      <c r="G755" s="31">
        <v>1845.3</v>
      </c>
      <c r="H755" s="31">
        <v>1845.3</v>
      </c>
      <c r="I755" s="31"/>
      <c r="J755" s="31"/>
      <c r="K755" s="31"/>
      <c r="L755" s="31">
        <f t="shared" si="2324"/>
        <v>1845.3</v>
      </c>
      <c r="M755" s="31">
        <f t="shared" si="2325"/>
        <v>1845.3</v>
      </c>
      <c r="N755" s="31">
        <f t="shared" si="2326"/>
        <v>1845.3</v>
      </c>
      <c r="O755" s="31"/>
      <c r="P755" s="31"/>
      <c r="Q755" s="31"/>
      <c r="R755" s="31">
        <f t="shared" si="2327"/>
        <v>1845.3</v>
      </c>
      <c r="S755" s="31">
        <f t="shared" si="2328"/>
        <v>1845.3</v>
      </c>
      <c r="T755" s="31">
        <f t="shared" si="2329"/>
        <v>1845.3</v>
      </c>
      <c r="U755" s="31"/>
      <c r="V755" s="31"/>
      <c r="W755" s="31"/>
      <c r="X755" s="31">
        <f t="shared" si="2330"/>
        <v>1845.3</v>
      </c>
      <c r="Y755" s="31">
        <f t="shared" si="2331"/>
        <v>1845.3</v>
      </c>
      <c r="Z755" s="31">
        <f t="shared" si="2332"/>
        <v>1845.3</v>
      </c>
      <c r="AA755" s="31"/>
      <c r="AB755" s="31"/>
      <c r="AC755" s="31"/>
      <c r="AD755" s="31">
        <f t="shared" si="2333"/>
        <v>1845.3</v>
      </c>
      <c r="AE755" s="31">
        <f t="shared" si="2334"/>
        <v>1845.3</v>
      </c>
      <c r="AF755" s="31">
        <f t="shared" si="2335"/>
        <v>1845.3</v>
      </c>
      <c r="AG755" s="31"/>
      <c r="AH755" s="31"/>
      <c r="AI755" s="31"/>
      <c r="AJ755" s="31">
        <f t="shared" si="2336"/>
        <v>1845.3</v>
      </c>
      <c r="AK755" s="31">
        <f t="shared" si="2337"/>
        <v>1845.3</v>
      </c>
      <c r="AL755" s="31">
        <f t="shared" si="2338"/>
        <v>1845.3</v>
      </c>
      <c r="AM755" s="31"/>
      <c r="AN755" s="31"/>
      <c r="AO755" s="31"/>
      <c r="AP755" s="31">
        <f t="shared" si="2339"/>
        <v>1845.3</v>
      </c>
      <c r="AQ755" s="31">
        <f t="shared" si="2340"/>
        <v>1845.3</v>
      </c>
      <c r="AR755" s="31">
        <f t="shared" si="2341"/>
        <v>1845.3</v>
      </c>
      <c r="AS755" s="31"/>
      <c r="AT755" s="31"/>
      <c r="AU755" s="31"/>
      <c r="AV755" s="31">
        <f t="shared" si="2342"/>
        <v>1845.3</v>
      </c>
      <c r="AW755" s="31">
        <f t="shared" si="2343"/>
        <v>1845.3</v>
      </c>
      <c r="AX755" s="31">
        <f t="shared" si="2344"/>
        <v>1845.3</v>
      </c>
      <c r="AY755" s="31"/>
      <c r="AZ755" s="31"/>
      <c r="BA755" s="31"/>
      <c r="BB755" s="31">
        <f t="shared" si="2345"/>
        <v>1845.3</v>
      </c>
      <c r="BC755" s="31">
        <f t="shared" si="2346"/>
        <v>1845.3</v>
      </c>
      <c r="BD755" s="31">
        <f t="shared" si="2347"/>
        <v>1845.3</v>
      </c>
      <c r="BE755" s="31"/>
      <c r="BF755" s="31"/>
      <c r="BG755" s="31"/>
      <c r="BH755" s="31">
        <f t="shared" si="2348"/>
        <v>1845.3</v>
      </c>
      <c r="BI755" s="31">
        <f t="shared" si="2349"/>
        <v>1845.3</v>
      </c>
      <c r="BJ755" s="31">
        <f t="shared" si="2350"/>
        <v>1845.3</v>
      </c>
      <c r="BK755" s="31"/>
      <c r="BL755" s="31"/>
      <c r="BM755" s="31"/>
      <c r="BN755" s="31">
        <f t="shared" si="2351"/>
        <v>1845.3</v>
      </c>
      <c r="BO755" s="31">
        <f t="shared" si="2352"/>
        <v>1845.3</v>
      </c>
      <c r="BP755" s="31">
        <f t="shared" si="2353"/>
        <v>1845.3</v>
      </c>
      <c r="BQ755" s="31"/>
      <c r="BR755" s="31"/>
      <c r="BS755" s="31">
        <f t="shared" si="2354"/>
        <v>1845.3</v>
      </c>
      <c r="BT755" s="31">
        <f t="shared" si="2355"/>
        <v>1845.3</v>
      </c>
      <c r="BU755" s="31">
        <f t="shared" si="2356"/>
        <v>1845.3</v>
      </c>
      <c r="BV755" s="31"/>
      <c r="BW755" s="31"/>
      <c r="BX755" s="31">
        <f t="shared" si="2357"/>
        <v>1845.3</v>
      </c>
      <c r="BY755" s="31">
        <f t="shared" si="2358"/>
        <v>1845.3</v>
      </c>
      <c r="BZ755" s="31">
        <f t="shared" si="2359"/>
        <v>1845.3</v>
      </c>
      <c r="CA755" s="31"/>
      <c r="CB755" s="31"/>
      <c r="CC755" s="31"/>
      <c r="CD755" s="31">
        <f t="shared" si="2443"/>
        <v>1845.3</v>
      </c>
      <c r="CE755" s="31">
        <f t="shared" si="2444"/>
        <v>1845.3</v>
      </c>
      <c r="CF755" s="31">
        <f t="shared" si="2445"/>
        <v>1845.3</v>
      </c>
      <c r="CG755" s="31"/>
      <c r="CH755" s="24"/>
      <c r="CI755" s="40"/>
    </row>
    <row r="756" ht="71.599999999999994">
      <c r="A756" s="16" t="s">
        <v>459</v>
      </c>
      <c r="B756" s="17"/>
      <c r="C756" s="16"/>
      <c r="D756" s="16"/>
      <c r="E756" s="4" t="s">
        <v>460</v>
      </c>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f t="shared" si="2476"/>
        <v>1053.3900000000001</v>
      </c>
      <c r="BL756" s="31">
        <f t="shared" si="2477"/>
        <v>0</v>
      </c>
      <c r="BM756" s="31">
        <f t="shared" si="2478"/>
        <v>0</v>
      </c>
      <c r="BN756" s="31">
        <f t="shared" si="2351"/>
        <v>1053.3900000000001</v>
      </c>
      <c r="BO756" s="31">
        <f t="shared" si="2352"/>
        <v>0</v>
      </c>
      <c r="BP756" s="31">
        <f t="shared" si="2353"/>
        <v>0</v>
      </c>
      <c r="BQ756" s="31">
        <f t="shared" si="2479"/>
        <v>0</v>
      </c>
      <c r="BR756" s="31">
        <f t="shared" si="2480"/>
        <v>0</v>
      </c>
      <c r="BS756" s="31">
        <f t="shared" si="2354"/>
        <v>1053.3900000000001</v>
      </c>
      <c r="BT756" s="31">
        <f t="shared" si="2355"/>
        <v>0</v>
      </c>
      <c r="BU756" s="31">
        <f t="shared" si="2356"/>
        <v>0</v>
      </c>
      <c r="BV756" s="31">
        <f t="shared" si="2481"/>
        <v>0</v>
      </c>
      <c r="BW756" s="31">
        <f t="shared" si="2482"/>
        <v>0</v>
      </c>
      <c r="BX756" s="31">
        <f t="shared" si="2357"/>
        <v>1053.3900000000001</v>
      </c>
      <c r="BY756" s="31">
        <f t="shared" si="2358"/>
        <v>0</v>
      </c>
      <c r="BZ756" s="31">
        <f t="shared" si="2359"/>
        <v>0</v>
      </c>
      <c r="CA756" s="31">
        <f t="shared" si="2483"/>
        <v>0</v>
      </c>
      <c r="CB756" s="31">
        <f t="shared" si="2484"/>
        <v>0</v>
      </c>
      <c r="CC756" s="31">
        <f t="shared" si="2485"/>
        <v>0</v>
      </c>
      <c r="CD756" s="31">
        <f t="shared" si="2443"/>
        <v>1053.3900000000001</v>
      </c>
      <c r="CE756" s="31">
        <f t="shared" si="2444"/>
        <v>0</v>
      </c>
      <c r="CF756" s="31">
        <f t="shared" si="2445"/>
        <v>0</v>
      </c>
      <c r="CG756" s="31">
        <f t="shared" si="2486"/>
        <v>0</v>
      </c>
      <c r="CH756" s="24"/>
      <c r="CI756" s="40"/>
    </row>
    <row r="757" ht="43.75">
      <c r="A757" s="16" t="s">
        <v>459</v>
      </c>
      <c r="B757" s="17">
        <v>600</v>
      </c>
      <c r="C757" s="16"/>
      <c r="D757" s="16"/>
      <c r="E757" s="39" t="s">
        <v>45</v>
      </c>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f t="shared" si="2476"/>
        <v>1053.3900000000001</v>
      </c>
      <c r="BL757" s="31">
        <f t="shared" si="2477"/>
        <v>0</v>
      </c>
      <c r="BM757" s="31">
        <f t="shared" si="2478"/>
        <v>0</v>
      </c>
      <c r="BN757" s="31">
        <f t="shared" si="2351"/>
        <v>1053.3900000000001</v>
      </c>
      <c r="BO757" s="31">
        <f t="shared" si="2352"/>
        <v>0</v>
      </c>
      <c r="BP757" s="31">
        <f t="shared" si="2353"/>
        <v>0</v>
      </c>
      <c r="BQ757" s="31">
        <f t="shared" si="2479"/>
        <v>0</v>
      </c>
      <c r="BR757" s="31">
        <f t="shared" si="2480"/>
        <v>0</v>
      </c>
      <c r="BS757" s="31">
        <f t="shared" si="2354"/>
        <v>1053.3900000000001</v>
      </c>
      <c r="BT757" s="31">
        <f t="shared" si="2355"/>
        <v>0</v>
      </c>
      <c r="BU757" s="31">
        <f t="shared" si="2356"/>
        <v>0</v>
      </c>
      <c r="BV757" s="31">
        <f t="shared" si="2481"/>
        <v>0</v>
      </c>
      <c r="BW757" s="31">
        <f t="shared" si="2482"/>
        <v>0</v>
      </c>
      <c r="BX757" s="31">
        <f t="shared" si="2357"/>
        <v>1053.3900000000001</v>
      </c>
      <c r="BY757" s="31">
        <f t="shared" si="2358"/>
        <v>0</v>
      </c>
      <c r="BZ757" s="31">
        <f t="shared" si="2359"/>
        <v>0</v>
      </c>
      <c r="CA757" s="31">
        <f t="shared" si="2483"/>
        <v>0</v>
      </c>
      <c r="CB757" s="31">
        <f t="shared" si="2484"/>
        <v>0</v>
      </c>
      <c r="CC757" s="31">
        <f t="shared" si="2485"/>
        <v>0</v>
      </c>
      <c r="CD757" s="31">
        <f t="shared" si="2443"/>
        <v>1053.3900000000001</v>
      </c>
      <c r="CE757" s="31">
        <f t="shared" si="2444"/>
        <v>0</v>
      </c>
      <c r="CF757" s="31">
        <f t="shared" si="2445"/>
        <v>0</v>
      </c>
      <c r="CG757" s="31">
        <f t="shared" si="2486"/>
        <v>0</v>
      </c>
      <c r="CH757" s="24"/>
      <c r="CI757" s="40"/>
    </row>
    <row r="758" ht="15">
      <c r="A758" s="16" t="s">
        <v>459</v>
      </c>
      <c r="B758" s="17">
        <v>620</v>
      </c>
      <c r="C758" s="16"/>
      <c r="D758" s="16"/>
      <c r="E758" s="39" t="s">
        <v>46</v>
      </c>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f t="shared" si="2476"/>
        <v>1053.3900000000001</v>
      </c>
      <c r="BL758" s="31">
        <f t="shared" si="2477"/>
        <v>0</v>
      </c>
      <c r="BM758" s="31">
        <f t="shared" si="2478"/>
        <v>0</v>
      </c>
      <c r="BN758" s="31">
        <f t="shared" si="2351"/>
        <v>1053.3900000000001</v>
      </c>
      <c r="BO758" s="31">
        <f t="shared" si="2352"/>
        <v>0</v>
      </c>
      <c r="BP758" s="31">
        <f t="shared" si="2353"/>
        <v>0</v>
      </c>
      <c r="BQ758" s="31">
        <f t="shared" si="2479"/>
        <v>0</v>
      </c>
      <c r="BR758" s="31">
        <f t="shared" si="2480"/>
        <v>0</v>
      </c>
      <c r="BS758" s="31">
        <f t="shared" si="2354"/>
        <v>1053.3900000000001</v>
      </c>
      <c r="BT758" s="31">
        <f t="shared" si="2355"/>
        <v>0</v>
      </c>
      <c r="BU758" s="31">
        <f t="shared" si="2356"/>
        <v>0</v>
      </c>
      <c r="BV758" s="31">
        <f t="shared" si="2481"/>
        <v>0</v>
      </c>
      <c r="BW758" s="31">
        <f t="shared" si="2482"/>
        <v>0</v>
      </c>
      <c r="BX758" s="31">
        <f t="shared" si="2357"/>
        <v>1053.3900000000001</v>
      </c>
      <c r="BY758" s="31">
        <f t="shared" si="2358"/>
        <v>0</v>
      </c>
      <c r="BZ758" s="31">
        <f t="shared" si="2359"/>
        <v>0</v>
      </c>
      <c r="CA758" s="31">
        <f t="shared" si="2483"/>
        <v>0</v>
      </c>
      <c r="CB758" s="31">
        <f t="shared" si="2484"/>
        <v>0</v>
      </c>
      <c r="CC758" s="31">
        <f t="shared" si="2485"/>
        <v>0</v>
      </c>
      <c r="CD758" s="31">
        <f t="shared" si="2443"/>
        <v>1053.3900000000001</v>
      </c>
      <c r="CE758" s="31">
        <f t="shared" si="2444"/>
        <v>0</v>
      </c>
      <c r="CF758" s="31">
        <f t="shared" si="2445"/>
        <v>0</v>
      </c>
      <c r="CG758" s="31">
        <f t="shared" si="2486"/>
        <v>0</v>
      </c>
      <c r="CH758" s="24"/>
      <c r="CI758" s="40"/>
    </row>
    <row r="759" ht="15">
      <c r="A759" s="16" t="s">
        <v>459</v>
      </c>
      <c r="B759" s="17">
        <v>620</v>
      </c>
      <c r="C759" s="16" t="s">
        <v>47</v>
      </c>
      <c r="D759" s="16" t="s">
        <v>313</v>
      </c>
      <c r="E759" s="39" t="s">
        <v>387</v>
      </c>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v>1053.3900000000001</v>
      </c>
      <c r="BL759" s="31"/>
      <c r="BM759" s="31"/>
      <c r="BN759" s="31">
        <f t="shared" si="2351"/>
        <v>1053.3900000000001</v>
      </c>
      <c r="BO759" s="31">
        <f t="shared" si="2352"/>
        <v>0</v>
      </c>
      <c r="BP759" s="31">
        <f t="shared" si="2353"/>
        <v>0</v>
      </c>
      <c r="BQ759" s="31"/>
      <c r="BR759" s="31"/>
      <c r="BS759" s="31">
        <f t="shared" si="2354"/>
        <v>1053.3900000000001</v>
      </c>
      <c r="BT759" s="31">
        <f t="shared" si="2355"/>
        <v>0</v>
      </c>
      <c r="BU759" s="31">
        <f t="shared" si="2356"/>
        <v>0</v>
      </c>
      <c r="BV759" s="31"/>
      <c r="BW759" s="31"/>
      <c r="BX759" s="31">
        <f t="shared" si="2357"/>
        <v>1053.3900000000001</v>
      </c>
      <c r="BY759" s="31">
        <f t="shared" si="2358"/>
        <v>0</v>
      </c>
      <c r="BZ759" s="31">
        <f t="shared" si="2359"/>
        <v>0</v>
      </c>
      <c r="CA759" s="31"/>
      <c r="CB759" s="31"/>
      <c r="CC759" s="31"/>
      <c r="CD759" s="31">
        <f t="shared" si="2443"/>
        <v>1053.3900000000001</v>
      </c>
      <c r="CE759" s="31">
        <f t="shared" si="2444"/>
        <v>0</v>
      </c>
      <c r="CF759" s="31">
        <f t="shared" si="2445"/>
        <v>0</v>
      </c>
      <c r="CG759" s="31"/>
      <c r="CH759" s="24"/>
      <c r="CI759" s="40"/>
    </row>
    <row r="760" ht="43.75">
      <c r="A760" s="16" t="s">
        <v>461</v>
      </c>
      <c r="B760" s="17"/>
      <c r="C760" s="16"/>
      <c r="D760" s="16"/>
      <c r="E760" s="39" t="s">
        <v>462</v>
      </c>
      <c r="F760" s="31">
        <f t="shared" si="2446"/>
        <v>69257.399999999994</v>
      </c>
      <c r="G760" s="31">
        <f t="shared" si="2447"/>
        <v>69257.399999999994</v>
      </c>
      <c r="H760" s="31">
        <f t="shared" si="2448"/>
        <v>69257.399999999994</v>
      </c>
      <c r="I760" s="31">
        <f t="shared" si="2449"/>
        <v>0</v>
      </c>
      <c r="J760" s="31">
        <f t="shared" si="2450"/>
        <v>0</v>
      </c>
      <c r="K760" s="31">
        <f t="shared" si="2451"/>
        <v>0</v>
      </c>
      <c r="L760" s="31">
        <f t="shared" si="2324"/>
        <v>69257.399999999994</v>
      </c>
      <c r="M760" s="31">
        <f t="shared" si="2325"/>
        <v>69257.399999999994</v>
      </c>
      <c r="N760" s="31">
        <f t="shared" si="2326"/>
        <v>69257.399999999994</v>
      </c>
      <c r="O760" s="31">
        <f t="shared" si="2452"/>
        <v>0</v>
      </c>
      <c r="P760" s="31">
        <f t="shared" si="2453"/>
        <v>0</v>
      </c>
      <c r="Q760" s="31">
        <f t="shared" si="2454"/>
        <v>0</v>
      </c>
      <c r="R760" s="31">
        <f t="shared" si="2327"/>
        <v>69257.399999999994</v>
      </c>
      <c r="S760" s="31">
        <f t="shared" si="2328"/>
        <v>69257.399999999994</v>
      </c>
      <c r="T760" s="31">
        <f t="shared" si="2329"/>
        <v>69257.399999999994</v>
      </c>
      <c r="U760" s="31">
        <f t="shared" si="2455"/>
        <v>0</v>
      </c>
      <c r="V760" s="31">
        <f t="shared" si="2456"/>
        <v>0</v>
      </c>
      <c r="W760" s="31">
        <f t="shared" si="2457"/>
        <v>0</v>
      </c>
      <c r="X760" s="31">
        <f t="shared" si="2330"/>
        <v>69257.399999999994</v>
      </c>
      <c r="Y760" s="31">
        <f t="shared" si="2331"/>
        <v>69257.399999999994</v>
      </c>
      <c r="Z760" s="31">
        <f t="shared" si="2332"/>
        <v>69257.399999999994</v>
      </c>
      <c r="AA760" s="31">
        <f t="shared" si="2458"/>
        <v>0</v>
      </c>
      <c r="AB760" s="31">
        <f t="shared" si="2459"/>
        <v>0</v>
      </c>
      <c r="AC760" s="31">
        <f t="shared" si="2460"/>
        <v>0</v>
      </c>
      <c r="AD760" s="31">
        <f t="shared" si="2333"/>
        <v>69257.399999999994</v>
      </c>
      <c r="AE760" s="31">
        <f t="shared" si="2334"/>
        <v>69257.399999999994</v>
      </c>
      <c r="AF760" s="31">
        <f t="shared" si="2335"/>
        <v>69257.399999999994</v>
      </c>
      <c r="AG760" s="31">
        <f t="shared" si="2461"/>
        <v>0</v>
      </c>
      <c r="AH760" s="31">
        <f t="shared" si="2462"/>
        <v>0</v>
      </c>
      <c r="AI760" s="31">
        <f t="shared" si="2463"/>
        <v>0</v>
      </c>
      <c r="AJ760" s="31">
        <f t="shared" si="2336"/>
        <v>69257.399999999994</v>
      </c>
      <c r="AK760" s="31">
        <f t="shared" si="2337"/>
        <v>69257.399999999994</v>
      </c>
      <c r="AL760" s="31">
        <f t="shared" si="2338"/>
        <v>69257.399999999994</v>
      </c>
      <c r="AM760" s="31">
        <f t="shared" si="2464"/>
        <v>0</v>
      </c>
      <c r="AN760" s="31">
        <f t="shared" si="2465"/>
        <v>0</v>
      </c>
      <c r="AO760" s="31">
        <f t="shared" si="2466"/>
        <v>0</v>
      </c>
      <c r="AP760" s="31">
        <f t="shared" si="2339"/>
        <v>69257.399999999994</v>
      </c>
      <c r="AQ760" s="31">
        <f t="shared" si="2340"/>
        <v>69257.399999999994</v>
      </c>
      <c r="AR760" s="31">
        <f t="shared" si="2341"/>
        <v>69257.399999999994</v>
      </c>
      <c r="AS760" s="31">
        <f t="shared" si="2467"/>
        <v>0</v>
      </c>
      <c r="AT760" s="31">
        <f t="shared" si="2468"/>
        <v>0</v>
      </c>
      <c r="AU760" s="31">
        <f t="shared" si="2469"/>
        <v>0</v>
      </c>
      <c r="AV760" s="31">
        <f t="shared" si="2342"/>
        <v>69257.399999999994</v>
      </c>
      <c r="AW760" s="31">
        <f t="shared" si="2343"/>
        <v>69257.399999999994</v>
      </c>
      <c r="AX760" s="31">
        <f t="shared" si="2344"/>
        <v>69257.399999999994</v>
      </c>
      <c r="AY760" s="31">
        <f t="shared" si="2470"/>
        <v>0</v>
      </c>
      <c r="AZ760" s="31">
        <f t="shared" si="2471"/>
        <v>0</v>
      </c>
      <c r="BA760" s="31">
        <f t="shared" si="2472"/>
        <v>0</v>
      </c>
      <c r="BB760" s="31">
        <f t="shared" si="2345"/>
        <v>69257.399999999994</v>
      </c>
      <c r="BC760" s="31">
        <f t="shared" si="2346"/>
        <v>69257.399999999994</v>
      </c>
      <c r="BD760" s="31">
        <f t="shared" si="2347"/>
        <v>69257.399999999994</v>
      </c>
      <c r="BE760" s="31">
        <f t="shared" si="2473"/>
        <v>0</v>
      </c>
      <c r="BF760" s="31">
        <f t="shared" si="2474"/>
        <v>0</v>
      </c>
      <c r="BG760" s="31">
        <f t="shared" si="2475"/>
        <v>0</v>
      </c>
      <c r="BH760" s="31">
        <f t="shared" si="2348"/>
        <v>69257.399999999994</v>
      </c>
      <c r="BI760" s="31">
        <f t="shared" si="2349"/>
        <v>69257.399999999994</v>
      </c>
      <c r="BJ760" s="31">
        <f t="shared" si="2350"/>
        <v>69257.399999999994</v>
      </c>
      <c r="BK760" s="31">
        <f t="shared" si="2476"/>
        <v>0</v>
      </c>
      <c r="BL760" s="31">
        <f t="shared" si="2477"/>
        <v>0</v>
      </c>
      <c r="BM760" s="31">
        <f t="shared" si="2478"/>
        <v>0</v>
      </c>
      <c r="BN760" s="31">
        <f t="shared" si="2351"/>
        <v>69257.399999999994</v>
      </c>
      <c r="BO760" s="31">
        <f t="shared" si="2352"/>
        <v>69257.399999999994</v>
      </c>
      <c r="BP760" s="31">
        <f t="shared" si="2353"/>
        <v>69257.399999999994</v>
      </c>
      <c r="BQ760" s="31">
        <f t="shared" si="2479"/>
        <v>0</v>
      </c>
      <c r="BR760" s="31">
        <f t="shared" si="2480"/>
        <v>0</v>
      </c>
      <c r="BS760" s="31">
        <f t="shared" si="2354"/>
        <v>69257.399999999994</v>
      </c>
      <c r="BT760" s="31">
        <f t="shared" si="2355"/>
        <v>69257.399999999994</v>
      </c>
      <c r="BU760" s="31">
        <f t="shared" si="2356"/>
        <v>69257.399999999994</v>
      </c>
      <c r="BV760" s="31">
        <f t="shared" si="2481"/>
        <v>0</v>
      </c>
      <c r="BW760" s="31">
        <f t="shared" si="2482"/>
        <v>0</v>
      </c>
      <c r="BX760" s="31">
        <f t="shared" si="2357"/>
        <v>69257.399999999994</v>
      </c>
      <c r="BY760" s="31">
        <f t="shared" si="2358"/>
        <v>69257.399999999994</v>
      </c>
      <c r="BZ760" s="31">
        <f t="shared" si="2359"/>
        <v>69257.399999999994</v>
      </c>
      <c r="CA760" s="31">
        <f t="shared" si="2483"/>
        <v>0</v>
      </c>
      <c r="CB760" s="31">
        <f t="shared" si="2484"/>
        <v>0</v>
      </c>
      <c r="CC760" s="31">
        <f t="shared" si="2485"/>
        <v>0</v>
      </c>
      <c r="CD760" s="31">
        <f t="shared" si="2443"/>
        <v>69257.399999999994</v>
      </c>
      <c r="CE760" s="31">
        <f t="shared" si="2444"/>
        <v>69257.399999999994</v>
      </c>
      <c r="CF760" s="31">
        <f t="shared" si="2445"/>
        <v>69257.399999999994</v>
      </c>
      <c r="CG760" s="31">
        <f t="shared" si="2486"/>
        <v>0</v>
      </c>
      <c r="CH760" s="24"/>
      <c r="CI760" s="40">
        <v>169</v>
      </c>
      <c r="CO760" s="1" t="s">
        <v>31</v>
      </c>
    </row>
    <row r="761" ht="43.75">
      <c r="A761" s="16" t="s">
        <v>461</v>
      </c>
      <c r="B761" s="17">
        <v>600</v>
      </c>
      <c r="C761" s="16"/>
      <c r="D761" s="16"/>
      <c r="E761" s="39" t="s">
        <v>45</v>
      </c>
      <c r="F761" s="31">
        <f>F762+F764</f>
        <v>69257.399999999994</v>
      </c>
      <c r="G761" s="31">
        <f>G762+G764</f>
        <v>69257.399999999994</v>
      </c>
      <c r="H761" s="31">
        <f>H762+H764</f>
        <v>69257.399999999994</v>
      </c>
      <c r="I761" s="31">
        <f>I762+I764</f>
        <v>0</v>
      </c>
      <c r="J761" s="31">
        <f>J762+J764</f>
        <v>0</v>
      </c>
      <c r="K761" s="31">
        <f>K762+K764</f>
        <v>0</v>
      </c>
      <c r="L761" s="31">
        <f t="shared" si="2324"/>
        <v>69257.399999999994</v>
      </c>
      <c r="M761" s="31">
        <f t="shared" si="2325"/>
        <v>69257.399999999994</v>
      </c>
      <c r="N761" s="31">
        <f t="shared" si="2326"/>
        <v>69257.399999999994</v>
      </c>
      <c r="O761" s="31">
        <f>O762+O764</f>
        <v>0</v>
      </c>
      <c r="P761" s="31">
        <f>P762+P764</f>
        <v>0</v>
      </c>
      <c r="Q761" s="31">
        <f>Q762+Q764</f>
        <v>0</v>
      </c>
      <c r="R761" s="31">
        <f t="shared" si="2327"/>
        <v>69257.399999999994</v>
      </c>
      <c r="S761" s="31">
        <f t="shared" si="2328"/>
        <v>69257.399999999994</v>
      </c>
      <c r="T761" s="31">
        <f t="shared" si="2329"/>
        <v>69257.399999999994</v>
      </c>
      <c r="U761" s="31">
        <f>U762+U764</f>
        <v>0</v>
      </c>
      <c r="V761" s="31">
        <f>V762+V764</f>
        <v>0</v>
      </c>
      <c r="W761" s="31">
        <f>W762+W764</f>
        <v>0</v>
      </c>
      <c r="X761" s="31">
        <f t="shared" si="2330"/>
        <v>69257.399999999994</v>
      </c>
      <c r="Y761" s="31">
        <f t="shared" si="2331"/>
        <v>69257.399999999994</v>
      </c>
      <c r="Z761" s="31">
        <f t="shared" si="2332"/>
        <v>69257.399999999994</v>
      </c>
      <c r="AA761" s="31">
        <f>AA762+AA764</f>
        <v>0</v>
      </c>
      <c r="AB761" s="31">
        <f>AB762+AB764</f>
        <v>0</v>
      </c>
      <c r="AC761" s="31">
        <f>AC762+AC764</f>
        <v>0</v>
      </c>
      <c r="AD761" s="31">
        <f t="shared" si="2333"/>
        <v>69257.399999999994</v>
      </c>
      <c r="AE761" s="31">
        <f t="shared" si="2334"/>
        <v>69257.399999999994</v>
      </c>
      <c r="AF761" s="31">
        <f t="shared" si="2335"/>
        <v>69257.399999999994</v>
      </c>
      <c r="AG761" s="31">
        <f>AG762+AG764</f>
        <v>0</v>
      </c>
      <c r="AH761" s="31">
        <f>AH762+AH764</f>
        <v>0</v>
      </c>
      <c r="AI761" s="31">
        <f>AI762+AI764</f>
        <v>0</v>
      </c>
      <c r="AJ761" s="31">
        <f t="shared" si="2336"/>
        <v>69257.399999999994</v>
      </c>
      <c r="AK761" s="31">
        <f t="shared" si="2337"/>
        <v>69257.399999999994</v>
      </c>
      <c r="AL761" s="31">
        <f t="shared" si="2338"/>
        <v>69257.399999999994</v>
      </c>
      <c r="AM761" s="31">
        <f>AM762+AM764</f>
        <v>0</v>
      </c>
      <c r="AN761" s="31">
        <f>AN762+AN764</f>
        <v>0</v>
      </c>
      <c r="AO761" s="31">
        <f>AO762+AO764</f>
        <v>0</v>
      </c>
      <c r="AP761" s="31">
        <f t="shared" si="2339"/>
        <v>69257.399999999994</v>
      </c>
      <c r="AQ761" s="31">
        <f t="shared" si="2340"/>
        <v>69257.399999999994</v>
      </c>
      <c r="AR761" s="31">
        <f t="shared" si="2341"/>
        <v>69257.399999999994</v>
      </c>
      <c r="AS761" s="31">
        <f>AS762+AS764</f>
        <v>0</v>
      </c>
      <c r="AT761" s="31">
        <f>AT762+AT764</f>
        <v>0</v>
      </c>
      <c r="AU761" s="31">
        <f>AU762+AU764</f>
        <v>0</v>
      </c>
      <c r="AV761" s="31">
        <f t="shared" si="2342"/>
        <v>69257.399999999994</v>
      </c>
      <c r="AW761" s="31">
        <f t="shared" si="2343"/>
        <v>69257.399999999994</v>
      </c>
      <c r="AX761" s="31">
        <f t="shared" si="2344"/>
        <v>69257.399999999994</v>
      </c>
      <c r="AY761" s="31">
        <f>AY762+AY764</f>
        <v>0</v>
      </c>
      <c r="AZ761" s="31">
        <f>AZ762+AZ764</f>
        <v>0</v>
      </c>
      <c r="BA761" s="31">
        <f>BA762+BA764</f>
        <v>0</v>
      </c>
      <c r="BB761" s="31">
        <f t="shared" si="2345"/>
        <v>69257.399999999994</v>
      </c>
      <c r="BC761" s="31">
        <f t="shared" si="2346"/>
        <v>69257.399999999994</v>
      </c>
      <c r="BD761" s="31">
        <f t="shared" si="2347"/>
        <v>69257.399999999994</v>
      </c>
      <c r="BE761" s="31">
        <f>BE762+BE764</f>
        <v>0</v>
      </c>
      <c r="BF761" s="31">
        <f>BF762+BF764</f>
        <v>0</v>
      </c>
      <c r="BG761" s="31">
        <f>BG762+BG764</f>
        <v>0</v>
      </c>
      <c r="BH761" s="31">
        <f t="shared" si="2348"/>
        <v>69257.399999999994</v>
      </c>
      <c r="BI761" s="31">
        <f t="shared" si="2349"/>
        <v>69257.399999999994</v>
      </c>
      <c r="BJ761" s="31">
        <f t="shared" si="2350"/>
        <v>69257.399999999994</v>
      </c>
      <c r="BK761" s="31">
        <f>BK762+BK764</f>
        <v>0</v>
      </c>
      <c r="BL761" s="31">
        <f>BL762+BL764</f>
        <v>0</v>
      </c>
      <c r="BM761" s="31">
        <f>BM762+BM764</f>
        <v>0</v>
      </c>
      <c r="BN761" s="31">
        <f t="shared" si="2351"/>
        <v>69257.399999999994</v>
      </c>
      <c r="BO761" s="31">
        <f t="shared" si="2352"/>
        <v>69257.399999999994</v>
      </c>
      <c r="BP761" s="31">
        <f t="shared" si="2353"/>
        <v>69257.399999999994</v>
      </c>
      <c r="BQ761" s="31">
        <f>BQ762+BQ764</f>
        <v>0</v>
      </c>
      <c r="BR761" s="31">
        <f>BR762+BR764</f>
        <v>0</v>
      </c>
      <c r="BS761" s="31">
        <f t="shared" si="2354"/>
        <v>69257.399999999994</v>
      </c>
      <c r="BT761" s="31">
        <f t="shared" si="2355"/>
        <v>69257.399999999994</v>
      </c>
      <c r="BU761" s="31">
        <f t="shared" si="2356"/>
        <v>69257.399999999994</v>
      </c>
      <c r="BV761" s="31">
        <f>BV762+BV764</f>
        <v>0</v>
      </c>
      <c r="BW761" s="31">
        <f>BW762+BW764</f>
        <v>0</v>
      </c>
      <c r="BX761" s="31">
        <f t="shared" si="2357"/>
        <v>69257.399999999994</v>
      </c>
      <c r="BY761" s="31">
        <f t="shared" si="2358"/>
        <v>69257.399999999994</v>
      </c>
      <c r="BZ761" s="31">
        <f t="shared" si="2359"/>
        <v>69257.399999999994</v>
      </c>
      <c r="CA761" s="31">
        <f>CA762+CA764</f>
        <v>0</v>
      </c>
      <c r="CB761" s="31">
        <f>CB762+CB764</f>
        <v>0</v>
      </c>
      <c r="CC761" s="31">
        <f>CC762+CC764</f>
        <v>0</v>
      </c>
      <c r="CD761" s="31">
        <f t="shared" si="2443"/>
        <v>69257.399999999994</v>
      </c>
      <c r="CE761" s="31">
        <f t="shared" si="2444"/>
        <v>69257.399999999994</v>
      </c>
      <c r="CF761" s="31">
        <f t="shared" si="2445"/>
        <v>69257.399999999994</v>
      </c>
      <c r="CG761" s="31">
        <f>CG762+CG764</f>
        <v>0</v>
      </c>
      <c r="CH761" s="24"/>
      <c r="CI761" s="40"/>
      <c r="CM761" s="1" t="s">
        <v>29</v>
      </c>
    </row>
    <row r="762" ht="15">
      <c r="A762" s="16" t="s">
        <v>461</v>
      </c>
      <c r="B762" s="17">
        <v>610</v>
      </c>
      <c r="C762" s="16"/>
      <c r="D762" s="16"/>
      <c r="E762" s="39" t="s">
        <v>104</v>
      </c>
      <c r="F762" s="31">
        <f>F763</f>
        <v>2439.6999999999998</v>
      </c>
      <c r="G762" s="31">
        <f>G763</f>
        <v>2439.6999999999998</v>
      </c>
      <c r="H762" s="31">
        <f>H763</f>
        <v>2439.6999999999998</v>
      </c>
      <c r="I762" s="31">
        <f>I763</f>
        <v>0</v>
      </c>
      <c r="J762" s="31">
        <f>J763</f>
        <v>0</v>
      </c>
      <c r="K762" s="31">
        <f>K763</f>
        <v>0</v>
      </c>
      <c r="L762" s="31">
        <f t="shared" si="2324"/>
        <v>2439.6999999999998</v>
      </c>
      <c r="M762" s="31">
        <f t="shared" si="2325"/>
        <v>2439.6999999999998</v>
      </c>
      <c r="N762" s="31">
        <f t="shared" si="2326"/>
        <v>2439.6999999999998</v>
      </c>
      <c r="O762" s="31">
        <f>O763</f>
        <v>0</v>
      </c>
      <c r="P762" s="31">
        <f>P763</f>
        <v>0</v>
      </c>
      <c r="Q762" s="31">
        <f>Q763</f>
        <v>0</v>
      </c>
      <c r="R762" s="31">
        <f t="shared" si="2327"/>
        <v>2439.6999999999998</v>
      </c>
      <c r="S762" s="31">
        <f t="shared" si="2328"/>
        <v>2439.6999999999998</v>
      </c>
      <c r="T762" s="31">
        <f t="shared" si="2329"/>
        <v>2439.6999999999998</v>
      </c>
      <c r="U762" s="31">
        <f>U763</f>
        <v>0</v>
      </c>
      <c r="V762" s="31">
        <f>V763</f>
        <v>0</v>
      </c>
      <c r="W762" s="31">
        <f>W763</f>
        <v>0</v>
      </c>
      <c r="X762" s="31">
        <f t="shared" si="2330"/>
        <v>2439.6999999999998</v>
      </c>
      <c r="Y762" s="31">
        <f t="shared" si="2331"/>
        <v>2439.6999999999998</v>
      </c>
      <c r="Z762" s="31">
        <f t="shared" si="2332"/>
        <v>2439.6999999999998</v>
      </c>
      <c r="AA762" s="31">
        <f>AA763</f>
        <v>0</v>
      </c>
      <c r="AB762" s="31">
        <f>AB763</f>
        <v>0</v>
      </c>
      <c r="AC762" s="31">
        <f>AC763</f>
        <v>0</v>
      </c>
      <c r="AD762" s="31">
        <f t="shared" si="2333"/>
        <v>2439.6999999999998</v>
      </c>
      <c r="AE762" s="31">
        <f t="shared" si="2334"/>
        <v>2439.6999999999998</v>
      </c>
      <c r="AF762" s="31">
        <f t="shared" si="2335"/>
        <v>2439.6999999999998</v>
      </c>
      <c r="AG762" s="31">
        <f>AG763</f>
        <v>0</v>
      </c>
      <c r="AH762" s="31">
        <f>AH763</f>
        <v>0</v>
      </c>
      <c r="AI762" s="31">
        <f>AI763</f>
        <v>0</v>
      </c>
      <c r="AJ762" s="31">
        <f t="shared" si="2336"/>
        <v>2439.6999999999998</v>
      </c>
      <c r="AK762" s="31">
        <f t="shared" si="2337"/>
        <v>2439.6999999999998</v>
      </c>
      <c r="AL762" s="31">
        <f t="shared" si="2338"/>
        <v>2439.6999999999998</v>
      </c>
      <c r="AM762" s="31">
        <f>AM763</f>
        <v>0</v>
      </c>
      <c r="AN762" s="31">
        <f>AN763</f>
        <v>0</v>
      </c>
      <c r="AO762" s="31">
        <f>AO763</f>
        <v>0</v>
      </c>
      <c r="AP762" s="31">
        <f t="shared" si="2339"/>
        <v>2439.6999999999998</v>
      </c>
      <c r="AQ762" s="31">
        <f t="shared" si="2340"/>
        <v>2439.6999999999998</v>
      </c>
      <c r="AR762" s="31">
        <f t="shared" si="2341"/>
        <v>2439.6999999999998</v>
      </c>
      <c r="AS762" s="31">
        <f>AS763</f>
        <v>0</v>
      </c>
      <c r="AT762" s="31">
        <f>AT763</f>
        <v>0</v>
      </c>
      <c r="AU762" s="31">
        <f>AU763</f>
        <v>0</v>
      </c>
      <c r="AV762" s="31">
        <f t="shared" si="2342"/>
        <v>2439.6999999999998</v>
      </c>
      <c r="AW762" s="31">
        <f t="shared" si="2343"/>
        <v>2439.6999999999998</v>
      </c>
      <c r="AX762" s="31">
        <f t="shared" si="2344"/>
        <v>2439.6999999999998</v>
      </c>
      <c r="AY762" s="31">
        <f>AY763</f>
        <v>0</v>
      </c>
      <c r="AZ762" s="31">
        <f>AZ763</f>
        <v>0</v>
      </c>
      <c r="BA762" s="31">
        <f>BA763</f>
        <v>0</v>
      </c>
      <c r="BB762" s="31">
        <f t="shared" si="2345"/>
        <v>2439.6999999999998</v>
      </c>
      <c r="BC762" s="31">
        <f t="shared" si="2346"/>
        <v>2439.6999999999998</v>
      </c>
      <c r="BD762" s="31">
        <f t="shared" si="2347"/>
        <v>2439.6999999999998</v>
      </c>
      <c r="BE762" s="31">
        <f>BE763</f>
        <v>0</v>
      </c>
      <c r="BF762" s="31">
        <f>BF763</f>
        <v>0</v>
      </c>
      <c r="BG762" s="31">
        <f>BG763</f>
        <v>0</v>
      </c>
      <c r="BH762" s="31">
        <f t="shared" si="2348"/>
        <v>2439.6999999999998</v>
      </c>
      <c r="BI762" s="31">
        <f t="shared" si="2349"/>
        <v>2439.6999999999998</v>
      </c>
      <c r="BJ762" s="31">
        <f t="shared" si="2350"/>
        <v>2439.6999999999998</v>
      </c>
      <c r="BK762" s="31">
        <f>BK763</f>
        <v>0</v>
      </c>
      <c r="BL762" s="31">
        <f>BL763</f>
        <v>0</v>
      </c>
      <c r="BM762" s="31">
        <f>BM763</f>
        <v>0</v>
      </c>
      <c r="BN762" s="31">
        <f t="shared" si="2351"/>
        <v>2439.6999999999998</v>
      </c>
      <c r="BO762" s="31">
        <f t="shared" si="2352"/>
        <v>2439.6999999999998</v>
      </c>
      <c r="BP762" s="31">
        <f t="shared" si="2353"/>
        <v>2439.6999999999998</v>
      </c>
      <c r="BQ762" s="31">
        <f>BQ763</f>
        <v>0</v>
      </c>
      <c r="BR762" s="31">
        <f>BR763</f>
        <v>0</v>
      </c>
      <c r="BS762" s="31">
        <f t="shared" si="2354"/>
        <v>2439.6999999999998</v>
      </c>
      <c r="BT762" s="31">
        <f t="shared" si="2355"/>
        <v>2439.6999999999998</v>
      </c>
      <c r="BU762" s="31">
        <f t="shared" si="2356"/>
        <v>2439.6999999999998</v>
      </c>
      <c r="BV762" s="31">
        <f>BV763</f>
        <v>0</v>
      </c>
      <c r="BW762" s="31">
        <f>BW763</f>
        <v>0</v>
      </c>
      <c r="BX762" s="31">
        <f t="shared" si="2357"/>
        <v>2439.6999999999998</v>
      </c>
      <c r="BY762" s="31">
        <f t="shared" si="2358"/>
        <v>2439.6999999999998</v>
      </c>
      <c r="BZ762" s="31">
        <f t="shared" si="2359"/>
        <v>2439.6999999999998</v>
      </c>
      <c r="CA762" s="31">
        <f>CA763</f>
        <v>0</v>
      </c>
      <c r="CB762" s="31">
        <f>CB763</f>
        <v>0</v>
      </c>
      <c r="CC762" s="31">
        <f>CC763</f>
        <v>0</v>
      </c>
      <c r="CD762" s="31">
        <f t="shared" si="2443"/>
        <v>2439.6999999999998</v>
      </c>
      <c r="CE762" s="31">
        <f t="shared" si="2444"/>
        <v>2439.6999999999998</v>
      </c>
      <c r="CF762" s="31">
        <f t="shared" si="2445"/>
        <v>2439.6999999999998</v>
      </c>
      <c r="CG762" s="31">
        <f>CG763</f>
        <v>0</v>
      </c>
      <c r="CH762" s="24"/>
      <c r="CI762" s="40"/>
      <c r="CN762" s="1" t="s">
        <v>30</v>
      </c>
    </row>
    <row r="763" ht="15">
      <c r="A763" s="16" t="s">
        <v>461</v>
      </c>
      <c r="B763" s="17">
        <v>610</v>
      </c>
      <c r="C763" s="16" t="s">
        <v>134</v>
      </c>
      <c r="D763" s="16" t="s">
        <v>354</v>
      </c>
      <c r="E763" s="39" t="s">
        <v>355</v>
      </c>
      <c r="F763" s="31">
        <v>2439.6999999999998</v>
      </c>
      <c r="G763" s="31">
        <v>2439.6999999999998</v>
      </c>
      <c r="H763" s="31">
        <v>2439.6999999999998</v>
      </c>
      <c r="I763" s="31"/>
      <c r="J763" s="31"/>
      <c r="K763" s="31"/>
      <c r="L763" s="31">
        <f t="shared" si="2324"/>
        <v>2439.6999999999998</v>
      </c>
      <c r="M763" s="31">
        <f t="shared" si="2325"/>
        <v>2439.6999999999998</v>
      </c>
      <c r="N763" s="31">
        <f t="shared" si="2326"/>
        <v>2439.6999999999998</v>
      </c>
      <c r="O763" s="31"/>
      <c r="P763" s="31"/>
      <c r="Q763" s="31"/>
      <c r="R763" s="31">
        <f t="shared" si="2327"/>
        <v>2439.6999999999998</v>
      </c>
      <c r="S763" s="31">
        <f t="shared" si="2328"/>
        <v>2439.6999999999998</v>
      </c>
      <c r="T763" s="31">
        <f t="shared" si="2329"/>
        <v>2439.6999999999998</v>
      </c>
      <c r="U763" s="31"/>
      <c r="V763" s="31"/>
      <c r="W763" s="31"/>
      <c r="X763" s="31">
        <f t="shared" si="2330"/>
        <v>2439.6999999999998</v>
      </c>
      <c r="Y763" s="31">
        <f t="shared" si="2331"/>
        <v>2439.6999999999998</v>
      </c>
      <c r="Z763" s="31">
        <f t="shared" si="2332"/>
        <v>2439.6999999999998</v>
      </c>
      <c r="AA763" s="31"/>
      <c r="AB763" s="31"/>
      <c r="AC763" s="31"/>
      <c r="AD763" s="31">
        <f t="shared" si="2333"/>
        <v>2439.6999999999998</v>
      </c>
      <c r="AE763" s="31">
        <f t="shared" si="2334"/>
        <v>2439.6999999999998</v>
      </c>
      <c r="AF763" s="31">
        <f t="shared" si="2335"/>
        <v>2439.6999999999998</v>
      </c>
      <c r="AG763" s="31"/>
      <c r="AH763" s="31"/>
      <c r="AI763" s="31"/>
      <c r="AJ763" s="31">
        <f t="shared" si="2336"/>
        <v>2439.6999999999998</v>
      </c>
      <c r="AK763" s="31">
        <f t="shared" si="2337"/>
        <v>2439.6999999999998</v>
      </c>
      <c r="AL763" s="31">
        <f t="shared" si="2338"/>
        <v>2439.6999999999998</v>
      </c>
      <c r="AM763" s="31"/>
      <c r="AN763" s="31"/>
      <c r="AO763" s="31"/>
      <c r="AP763" s="31">
        <f t="shared" si="2339"/>
        <v>2439.6999999999998</v>
      </c>
      <c r="AQ763" s="31">
        <f t="shared" si="2340"/>
        <v>2439.6999999999998</v>
      </c>
      <c r="AR763" s="31">
        <f t="shared" si="2341"/>
        <v>2439.6999999999998</v>
      </c>
      <c r="AS763" s="31"/>
      <c r="AT763" s="31"/>
      <c r="AU763" s="31"/>
      <c r="AV763" s="31">
        <f t="shared" si="2342"/>
        <v>2439.6999999999998</v>
      </c>
      <c r="AW763" s="31">
        <f t="shared" si="2343"/>
        <v>2439.6999999999998</v>
      </c>
      <c r="AX763" s="31">
        <f t="shared" si="2344"/>
        <v>2439.6999999999998</v>
      </c>
      <c r="AY763" s="31"/>
      <c r="AZ763" s="31"/>
      <c r="BA763" s="31"/>
      <c r="BB763" s="31">
        <f t="shared" si="2345"/>
        <v>2439.6999999999998</v>
      </c>
      <c r="BC763" s="31">
        <f t="shared" si="2346"/>
        <v>2439.6999999999998</v>
      </c>
      <c r="BD763" s="31">
        <f t="shared" si="2347"/>
        <v>2439.6999999999998</v>
      </c>
      <c r="BE763" s="31"/>
      <c r="BF763" s="31"/>
      <c r="BG763" s="31"/>
      <c r="BH763" s="31">
        <f t="shared" si="2348"/>
        <v>2439.6999999999998</v>
      </c>
      <c r="BI763" s="31">
        <f t="shared" si="2349"/>
        <v>2439.6999999999998</v>
      </c>
      <c r="BJ763" s="31">
        <f t="shared" si="2350"/>
        <v>2439.6999999999998</v>
      </c>
      <c r="BK763" s="31"/>
      <c r="BL763" s="31"/>
      <c r="BM763" s="31"/>
      <c r="BN763" s="31">
        <f t="shared" si="2351"/>
        <v>2439.6999999999998</v>
      </c>
      <c r="BO763" s="31">
        <f t="shared" si="2352"/>
        <v>2439.6999999999998</v>
      </c>
      <c r="BP763" s="31">
        <f t="shared" si="2353"/>
        <v>2439.6999999999998</v>
      </c>
      <c r="BQ763" s="31"/>
      <c r="BR763" s="31"/>
      <c r="BS763" s="31">
        <f t="shared" si="2354"/>
        <v>2439.6999999999998</v>
      </c>
      <c r="BT763" s="31">
        <f t="shared" si="2355"/>
        <v>2439.6999999999998</v>
      </c>
      <c r="BU763" s="31">
        <f t="shared" si="2356"/>
        <v>2439.6999999999998</v>
      </c>
      <c r="BV763" s="31"/>
      <c r="BW763" s="31"/>
      <c r="BX763" s="31">
        <f t="shared" si="2357"/>
        <v>2439.6999999999998</v>
      </c>
      <c r="BY763" s="31">
        <f t="shared" si="2358"/>
        <v>2439.6999999999998</v>
      </c>
      <c r="BZ763" s="31">
        <f t="shared" si="2359"/>
        <v>2439.6999999999998</v>
      </c>
      <c r="CA763" s="31"/>
      <c r="CB763" s="31"/>
      <c r="CC763" s="31"/>
      <c r="CD763" s="31">
        <f t="shared" si="2443"/>
        <v>2439.6999999999998</v>
      </c>
      <c r="CE763" s="31">
        <f t="shared" si="2444"/>
        <v>2439.6999999999998</v>
      </c>
      <c r="CF763" s="31">
        <f t="shared" si="2445"/>
        <v>2439.6999999999998</v>
      </c>
      <c r="CG763" s="31"/>
      <c r="CH763" s="24"/>
      <c r="CI763" s="40"/>
    </row>
    <row r="764" ht="15">
      <c r="A764" s="16" t="s">
        <v>461</v>
      </c>
      <c r="B764" s="17">
        <v>620</v>
      </c>
      <c r="C764" s="16"/>
      <c r="D764" s="16"/>
      <c r="E764" s="39" t="s">
        <v>46</v>
      </c>
      <c r="F764" s="31">
        <f>F765</f>
        <v>66817.699999999997</v>
      </c>
      <c r="G764" s="31">
        <f>G765</f>
        <v>66817.699999999997</v>
      </c>
      <c r="H764" s="31">
        <f>H765</f>
        <v>66817.699999999997</v>
      </c>
      <c r="I764" s="31">
        <f>I765</f>
        <v>0</v>
      </c>
      <c r="J764" s="31">
        <f>J765</f>
        <v>0</v>
      </c>
      <c r="K764" s="31">
        <f>K765</f>
        <v>0</v>
      </c>
      <c r="L764" s="31">
        <f t="shared" si="2324"/>
        <v>66817.699999999997</v>
      </c>
      <c r="M764" s="31">
        <f t="shared" si="2325"/>
        <v>66817.699999999997</v>
      </c>
      <c r="N764" s="31">
        <f t="shared" si="2326"/>
        <v>66817.699999999997</v>
      </c>
      <c r="O764" s="31">
        <f>O765</f>
        <v>0</v>
      </c>
      <c r="P764" s="31">
        <f>P765</f>
        <v>0</v>
      </c>
      <c r="Q764" s="31">
        <f>Q765</f>
        <v>0</v>
      </c>
      <c r="R764" s="31">
        <f t="shared" si="2327"/>
        <v>66817.699999999997</v>
      </c>
      <c r="S764" s="31">
        <f t="shared" si="2328"/>
        <v>66817.699999999997</v>
      </c>
      <c r="T764" s="31">
        <f t="shared" si="2329"/>
        <v>66817.699999999997</v>
      </c>
      <c r="U764" s="31">
        <f>U765</f>
        <v>0</v>
      </c>
      <c r="V764" s="31">
        <f>V765</f>
        <v>0</v>
      </c>
      <c r="W764" s="31">
        <f>W765</f>
        <v>0</v>
      </c>
      <c r="X764" s="31">
        <f t="shared" si="2330"/>
        <v>66817.699999999997</v>
      </c>
      <c r="Y764" s="31">
        <f t="shared" si="2331"/>
        <v>66817.699999999997</v>
      </c>
      <c r="Z764" s="31">
        <f t="shared" si="2332"/>
        <v>66817.699999999997</v>
      </c>
      <c r="AA764" s="31">
        <f>AA765</f>
        <v>0</v>
      </c>
      <c r="AB764" s="31">
        <f>AB765</f>
        <v>0</v>
      </c>
      <c r="AC764" s="31">
        <f>AC765</f>
        <v>0</v>
      </c>
      <c r="AD764" s="31">
        <f t="shared" si="2333"/>
        <v>66817.699999999997</v>
      </c>
      <c r="AE764" s="31">
        <f t="shared" si="2334"/>
        <v>66817.699999999997</v>
      </c>
      <c r="AF764" s="31">
        <f t="shared" si="2335"/>
        <v>66817.699999999997</v>
      </c>
      <c r="AG764" s="31">
        <f>AG765</f>
        <v>0</v>
      </c>
      <c r="AH764" s="31">
        <f>AH765</f>
        <v>0</v>
      </c>
      <c r="AI764" s="31">
        <f>AI765</f>
        <v>0</v>
      </c>
      <c r="AJ764" s="31">
        <f t="shared" si="2336"/>
        <v>66817.699999999997</v>
      </c>
      <c r="AK764" s="31">
        <f t="shared" si="2337"/>
        <v>66817.699999999997</v>
      </c>
      <c r="AL764" s="31">
        <f t="shared" si="2338"/>
        <v>66817.699999999997</v>
      </c>
      <c r="AM764" s="31">
        <f>AM765</f>
        <v>0</v>
      </c>
      <c r="AN764" s="31">
        <f>AN765</f>
        <v>0</v>
      </c>
      <c r="AO764" s="31">
        <f>AO765</f>
        <v>0</v>
      </c>
      <c r="AP764" s="31">
        <f t="shared" si="2339"/>
        <v>66817.699999999997</v>
      </c>
      <c r="AQ764" s="31">
        <f t="shared" si="2340"/>
        <v>66817.699999999997</v>
      </c>
      <c r="AR764" s="31">
        <f t="shared" si="2341"/>
        <v>66817.699999999997</v>
      </c>
      <c r="AS764" s="31">
        <f>AS765</f>
        <v>0</v>
      </c>
      <c r="AT764" s="31">
        <f>AT765</f>
        <v>0</v>
      </c>
      <c r="AU764" s="31">
        <f>AU765</f>
        <v>0</v>
      </c>
      <c r="AV764" s="31">
        <f t="shared" si="2342"/>
        <v>66817.699999999997</v>
      </c>
      <c r="AW764" s="31">
        <f t="shared" si="2343"/>
        <v>66817.699999999997</v>
      </c>
      <c r="AX764" s="31">
        <f t="shared" si="2344"/>
        <v>66817.699999999997</v>
      </c>
      <c r="AY764" s="31">
        <f>AY765</f>
        <v>0</v>
      </c>
      <c r="AZ764" s="31">
        <f>AZ765</f>
        <v>0</v>
      </c>
      <c r="BA764" s="31">
        <f>BA765</f>
        <v>0</v>
      </c>
      <c r="BB764" s="31">
        <f t="shared" si="2345"/>
        <v>66817.699999999997</v>
      </c>
      <c r="BC764" s="31">
        <f t="shared" si="2346"/>
        <v>66817.699999999997</v>
      </c>
      <c r="BD764" s="31">
        <f t="shared" si="2347"/>
        <v>66817.699999999997</v>
      </c>
      <c r="BE764" s="31">
        <f>BE765</f>
        <v>0</v>
      </c>
      <c r="BF764" s="31">
        <f>BF765</f>
        <v>0</v>
      </c>
      <c r="BG764" s="31">
        <f>BG765</f>
        <v>0</v>
      </c>
      <c r="BH764" s="31">
        <f t="shared" si="2348"/>
        <v>66817.699999999997</v>
      </c>
      <c r="BI764" s="31">
        <f t="shared" si="2349"/>
        <v>66817.699999999997</v>
      </c>
      <c r="BJ764" s="31">
        <f t="shared" si="2350"/>
        <v>66817.699999999997</v>
      </c>
      <c r="BK764" s="31">
        <f>BK765</f>
        <v>0</v>
      </c>
      <c r="BL764" s="31">
        <f>BL765</f>
        <v>0</v>
      </c>
      <c r="BM764" s="31">
        <f>BM765</f>
        <v>0</v>
      </c>
      <c r="BN764" s="31">
        <f t="shared" si="2351"/>
        <v>66817.699999999997</v>
      </c>
      <c r="BO764" s="31">
        <f t="shared" si="2352"/>
        <v>66817.699999999997</v>
      </c>
      <c r="BP764" s="31">
        <f t="shared" si="2353"/>
        <v>66817.699999999997</v>
      </c>
      <c r="BQ764" s="31">
        <f>BQ765</f>
        <v>0</v>
      </c>
      <c r="BR764" s="31">
        <f>BR765</f>
        <v>0</v>
      </c>
      <c r="BS764" s="31">
        <f t="shared" si="2354"/>
        <v>66817.699999999997</v>
      </c>
      <c r="BT764" s="31">
        <f t="shared" si="2355"/>
        <v>66817.699999999997</v>
      </c>
      <c r="BU764" s="31">
        <f t="shared" si="2356"/>
        <v>66817.699999999997</v>
      </c>
      <c r="BV764" s="31">
        <f>BV765</f>
        <v>0</v>
      </c>
      <c r="BW764" s="31">
        <f>BW765</f>
        <v>0</v>
      </c>
      <c r="BX764" s="31">
        <f t="shared" si="2357"/>
        <v>66817.699999999997</v>
      </c>
      <c r="BY764" s="31">
        <f t="shared" si="2358"/>
        <v>66817.699999999997</v>
      </c>
      <c r="BZ764" s="31">
        <f t="shared" si="2359"/>
        <v>66817.699999999997</v>
      </c>
      <c r="CA764" s="31">
        <f>CA765</f>
        <v>0</v>
      </c>
      <c r="CB764" s="31">
        <f>CB765</f>
        <v>0</v>
      </c>
      <c r="CC764" s="31">
        <f>CC765</f>
        <v>0</v>
      </c>
      <c r="CD764" s="31">
        <f t="shared" si="2443"/>
        <v>66817.699999999997</v>
      </c>
      <c r="CE764" s="31">
        <f t="shared" si="2444"/>
        <v>66817.699999999997</v>
      </c>
      <c r="CF764" s="31">
        <f t="shared" si="2445"/>
        <v>66817.699999999997</v>
      </c>
      <c r="CG764" s="31">
        <f>CG765</f>
        <v>0</v>
      </c>
      <c r="CH764" s="24"/>
      <c r="CI764" s="40"/>
      <c r="CN764" s="1" t="s">
        <v>30</v>
      </c>
    </row>
    <row r="765" ht="15">
      <c r="A765" s="16" t="s">
        <v>461</v>
      </c>
      <c r="B765" s="17">
        <v>620</v>
      </c>
      <c r="C765" s="16" t="s">
        <v>134</v>
      </c>
      <c r="D765" s="16" t="s">
        <v>354</v>
      </c>
      <c r="E765" s="39" t="s">
        <v>355</v>
      </c>
      <c r="F765" s="31">
        <v>66817.699999999997</v>
      </c>
      <c r="G765" s="31">
        <v>66817.699999999997</v>
      </c>
      <c r="H765" s="31">
        <v>66817.699999999997</v>
      </c>
      <c r="I765" s="31"/>
      <c r="J765" s="31"/>
      <c r="K765" s="31"/>
      <c r="L765" s="31">
        <f t="shared" si="2324"/>
        <v>66817.699999999997</v>
      </c>
      <c r="M765" s="31">
        <f t="shared" si="2325"/>
        <v>66817.699999999997</v>
      </c>
      <c r="N765" s="31">
        <f t="shared" si="2326"/>
        <v>66817.699999999997</v>
      </c>
      <c r="O765" s="31"/>
      <c r="P765" s="31"/>
      <c r="Q765" s="31"/>
      <c r="R765" s="31">
        <f t="shared" si="2327"/>
        <v>66817.699999999997</v>
      </c>
      <c r="S765" s="31">
        <f t="shared" si="2328"/>
        <v>66817.699999999997</v>
      </c>
      <c r="T765" s="31">
        <f t="shared" si="2329"/>
        <v>66817.699999999997</v>
      </c>
      <c r="U765" s="31"/>
      <c r="V765" s="31"/>
      <c r="W765" s="31"/>
      <c r="X765" s="31">
        <f t="shared" si="2330"/>
        <v>66817.699999999997</v>
      </c>
      <c r="Y765" s="31">
        <f t="shared" si="2331"/>
        <v>66817.699999999997</v>
      </c>
      <c r="Z765" s="31">
        <f t="shared" si="2332"/>
        <v>66817.699999999997</v>
      </c>
      <c r="AA765" s="31"/>
      <c r="AB765" s="31"/>
      <c r="AC765" s="31"/>
      <c r="AD765" s="31">
        <f t="shared" si="2333"/>
        <v>66817.699999999997</v>
      </c>
      <c r="AE765" s="31">
        <f t="shared" si="2334"/>
        <v>66817.699999999997</v>
      </c>
      <c r="AF765" s="31">
        <f t="shared" si="2335"/>
        <v>66817.699999999997</v>
      </c>
      <c r="AG765" s="31"/>
      <c r="AH765" s="31"/>
      <c r="AI765" s="31"/>
      <c r="AJ765" s="31">
        <f t="shared" si="2336"/>
        <v>66817.699999999997</v>
      </c>
      <c r="AK765" s="31">
        <f t="shared" si="2337"/>
        <v>66817.699999999997</v>
      </c>
      <c r="AL765" s="31">
        <f t="shared" si="2338"/>
        <v>66817.699999999997</v>
      </c>
      <c r="AM765" s="31"/>
      <c r="AN765" s="31"/>
      <c r="AO765" s="31"/>
      <c r="AP765" s="31">
        <f t="shared" si="2339"/>
        <v>66817.699999999997</v>
      </c>
      <c r="AQ765" s="31">
        <f t="shared" si="2340"/>
        <v>66817.699999999997</v>
      </c>
      <c r="AR765" s="31">
        <f t="shared" si="2341"/>
        <v>66817.699999999997</v>
      </c>
      <c r="AS765" s="31"/>
      <c r="AT765" s="31"/>
      <c r="AU765" s="31"/>
      <c r="AV765" s="31">
        <f t="shared" si="2342"/>
        <v>66817.699999999997</v>
      </c>
      <c r="AW765" s="31">
        <f t="shared" si="2343"/>
        <v>66817.699999999997</v>
      </c>
      <c r="AX765" s="31">
        <f t="shared" si="2344"/>
        <v>66817.699999999997</v>
      </c>
      <c r="AY765" s="31"/>
      <c r="AZ765" s="31"/>
      <c r="BA765" s="31"/>
      <c r="BB765" s="31">
        <f t="shared" si="2345"/>
        <v>66817.699999999997</v>
      </c>
      <c r="BC765" s="31">
        <f t="shared" si="2346"/>
        <v>66817.699999999997</v>
      </c>
      <c r="BD765" s="31">
        <f t="shared" si="2347"/>
        <v>66817.699999999997</v>
      </c>
      <c r="BE765" s="31"/>
      <c r="BF765" s="31"/>
      <c r="BG765" s="31"/>
      <c r="BH765" s="31">
        <f t="shared" si="2348"/>
        <v>66817.699999999997</v>
      </c>
      <c r="BI765" s="31">
        <f t="shared" si="2349"/>
        <v>66817.699999999997</v>
      </c>
      <c r="BJ765" s="31">
        <f t="shared" si="2350"/>
        <v>66817.699999999997</v>
      </c>
      <c r="BK765" s="31"/>
      <c r="BL765" s="31"/>
      <c r="BM765" s="31"/>
      <c r="BN765" s="31">
        <f t="shared" si="2351"/>
        <v>66817.699999999997</v>
      </c>
      <c r="BO765" s="31">
        <f t="shared" si="2352"/>
        <v>66817.699999999997</v>
      </c>
      <c r="BP765" s="31">
        <f t="shared" si="2353"/>
        <v>66817.699999999997</v>
      </c>
      <c r="BQ765" s="31"/>
      <c r="BR765" s="31"/>
      <c r="BS765" s="31">
        <f t="shared" si="2354"/>
        <v>66817.699999999997</v>
      </c>
      <c r="BT765" s="31">
        <f t="shared" si="2355"/>
        <v>66817.699999999997</v>
      </c>
      <c r="BU765" s="31">
        <f t="shared" si="2356"/>
        <v>66817.699999999997</v>
      </c>
      <c r="BV765" s="31"/>
      <c r="BW765" s="31"/>
      <c r="BX765" s="31">
        <f t="shared" si="2357"/>
        <v>66817.699999999997</v>
      </c>
      <c r="BY765" s="31">
        <f t="shared" si="2358"/>
        <v>66817.699999999997</v>
      </c>
      <c r="BZ765" s="31">
        <f t="shared" si="2359"/>
        <v>66817.699999999997</v>
      </c>
      <c r="CA765" s="31"/>
      <c r="CB765" s="31"/>
      <c r="CC765" s="31"/>
      <c r="CD765" s="31">
        <f t="shared" si="2443"/>
        <v>66817.699999999997</v>
      </c>
      <c r="CE765" s="31">
        <f t="shared" si="2444"/>
        <v>66817.699999999997</v>
      </c>
      <c r="CF765" s="31">
        <f t="shared" si="2445"/>
        <v>66817.699999999997</v>
      </c>
      <c r="CG765" s="31"/>
      <c r="CH765" s="24"/>
      <c r="CI765" s="40"/>
    </row>
    <row r="766" ht="43.75">
      <c r="A766" s="16" t="s">
        <v>463</v>
      </c>
      <c r="B766" s="17"/>
      <c r="C766" s="16"/>
      <c r="D766" s="16"/>
      <c r="E766" s="39" t="s">
        <v>464</v>
      </c>
      <c r="F766" s="31">
        <f>F767+F777+F796+F784+F790</f>
        <v>7893819.4999999981</v>
      </c>
      <c r="G766" s="31">
        <f>G767+G777+G796+G784+G790</f>
        <v>8082207.6999999993</v>
      </c>
      <c r="H766" s="31">
        <f>H767+H777+H796+H784+H790</f>
        <v>8153937.4999999981</v>
      </c>
      <c r="I766" s="31">
        <f>I767+I777+I796+I784+I790</f>
        <v>0</v>
      </c>
      <c r="J766" s="31">
        <f>J767+J777+J796+J784+J790</f>
        <v>0</v>
      </c>
      <c r="K766" s="31">
        <f>K767+K777+K796+K784+K790</f>
        <v>0</v>
      </c>
      <c r="L766" s="31">
        <f t="shared" si="2324"/>
        <v>7893819.4999999981</v>
      </c>
      <c r="M766" s="31">
        <f t="shared" si="2325"/>
        <v>8082207.6999999993</v>
      </c>
      <c r="N766" s="31">
        <f t="shared" si="2326"/>
        <v>8153937.4999999981</v>
      </c>
      <c r="O766" s="31">
        <f>O767+O777+O796+O784+O790</f>
        <v>0</v>
      </c>
      <c r="P766" s="31">
        <f>P767+P777+P796+P784+P790</f>
        <v>0</v>
      </c>
      <c r="Q766" s="31">
        <f>Q767+Q777+Q796+Q784+Q790</f>
        <v>0</v>
      </c>
      <c r="R766" s="31">
        <f t="shared" si="2327"/>
        <v>7893819.4999999981</v>
      </c>
      <c r="S766" s="31">
        <f t="shared" si="2328"/>
        <v>8082207.6999999993</v>
      </c>
      <c r="T766" s="31">
        <f t="shared" si="2329"/>
        <v>8153937.4999999981</v>
      </c>
      <c r="U766" s="31">
        <f>U767+U777+U796+U784+U790</f>
        <v>0</v>
      </c>
      <c r="V766" s="31">
        <f>V767+V777+V796+V784+V790</f>
        <v>0</v>
      </c>
      <c r="W766" s="31">
        <f>W767+W777+W796+W784+W790</f>
        <v>0</v>
      </c>
      <c r="X766" s="31">
        <f t="shared" si="2330"/>
        <v>7893819.4999999981</v>
      </c>
      <c r="Y766" s="31">
        <f t="shared" si="2331"/>
        <v>8082207.6999999993</v>
      </c>
      <c r="Z766" s="31">
        <f t="shared" si="2332"/>
        <v>8153937.4999999981</v>
      </c>
      <c r="AA766" s="31">
        <f>AA767+AA777+AA796+AA784+AA790</f>
        <v>0</v>
      </c>
      <c r="AB766" s="31">
        <f>AB767+AB777+AB796+AB784+AB790</f>
        <v>0</v>
      </c>
      <c r="AC766" s="31">
        <f>AC767+AC777+AC796+AC784+AC790</f>
        <v>0</v>
      </c>
      <c r="AD766" s="31">
        <f t="shared" si="2333"/>
        <v>7893819.4999999981</v>
      </c>
      <c r="AE766" s="31">
        <f t="shared" si="2334"/>
        <v>8082207.6999999993</v>
      </c>
      <c r="AF766" s="31">
        <f t="shared" si="2335"/>
        <v>8153937.4999999981</v>
      </c>
      <c r="AG766" s="31">
        <f>AG767+AG777+AG796+AG784+AG790</f>
        <v>0</v>
      </c>
      <c r="AH766" s="31">
        <f>AH767+AH777+AH796+AH784+AH790</f>
        <v>0</v>
      </c>
      <c r="AI766" s="31">
        <f>AI767+AI777+AI796+AI784+AI790</f>
        <v>0</v>
      </c>
      <c r="AJ766" s="31">
        <f t="shared" si="2336"/>
        <v>7893819.4999999981</v>
      </c>
      <c r="AK766" s="31">
        <f t="shared" si="2337"/>
        <v>8082207.6999999993</v>
      </c>
      <c r="AL766" s="31">
        <f t="shared" si="2338"/>
        <v>8153937.4999999981</v>
      </c>
      <c r="AM766" s="31">
        <f>AM767+AM777+AM796+AM784+AM790</f>
        <v>0</v>
      </c>
      <c r="AN766" s="31">
        <f>AN767+AN777+AN796+AN784+AN790</f>
        <v>0</v>
      </c>
      <c r="AO766" s="31">
        <f>AO767+AO777+AO796+AO784+AO790</f>
        <v>0</v>
      </c>
      <c r="AP766" s="31">
        <f t="shared" si="2339"/>
        <v>7893819.4999999981</v>
      </c>
      <c r="AQ766" s="31">
        <f t="shared" si="2340"/>
        <v>8082207.6999999993</v>
      </c>
      <c r="AR766" s="31">
        <f t="shared" si="2341"/>
        <v>8153937.4999999981</v>
      </c>
      <c r="AS766" s="31">
        <f>AS767+AS777+AS796+AS784+AS790</f>
        <v>0</v>
      </c>
      <c r="AT766" s="31">
        <f>AT767+AT777+AT796+AT784+AT790</f>
        <v>0</v>
      </c>
      <c r="AU766" s="31">
        <f>AU767+AU777+AU796+AU784+AU790</f>
        <v>0</v>
      </c>
      <c r="AV766" s="31">
        <f t="shared" si="2342"/>
        <v>7893819.4999999981</v>
      </c>
      <c r="AW766" s="31">
        <f t="shared" si="2343"/>
        <v>8082207.6999999993</v>
      </c>
      <c r="AX766" s="31">
        <f t="shared" si="2344"/>
        <v>8153937.4999999981</v>
      </c>
      <c r="AY766" s="31">
        <f>AY767+AY777+AY796+AY784+AY790</f>
        <v>616.52700000000004</v>
      </c>
      <c r="AZ766" s="31">
        <f>AZ767+AZ777+AZ796+AZ784+AZ790</f>
        <v>0</v>
      </c>
      <c r="BA766" s="31">
        <f>BA767+BA777+BA796+BA784+BA790</f>
        <v>0</v>
      </c>
      <c r="BB766" s="31">
        <f t="shared" si="2345"/>
        <v>7894436.0269999979</v>
      </c>
      <c r="BC766" s="31">
        <f t="shared" si="2346"/>
        <v>8082207.6999999993</v>
      </c>
      <c r="BD766" s="31">
        <f t="shared" si="2347"/>
        <v>8153937.4999999981</v>
      </c>
      <c r="BE766" s="31">
        <f>BE767+BE777+BE796+BE784+BE790</f>
        <v>0</v>
      </c>
      <c r="BF766" s="31">
        <f>BF767+BF777+BF796+BF784+BF790</f>
        <v>0</v>
      </c>
      <c r="BG766" s="31">
        <f>BG767+BG777+BG796+BG784+BG790</f>
        <v>0</v>
      </c>
      <c r="BH766" s="31">
        <f t="shared" si="2348"/>
        <v>7894436.0269999979</v>
      </c>
      <c r="BI766" s="31">
        <f t="shared" si="2349"/>
        <v>8082207.6999999993</v>
      </c>
      <c r="BJ766" s="31">
        <f t="shared" si="2350"/>
        <v>8153937.4999999981</v>
      </c>
      <c r="BK766" s="31">
        <f>BK767+BK777+BK796+BK784+BK790</f>
        <v>0</v>
      </c>
      <c r="BL766" s="31">
        <f>BL767+BL777+BL796+BL784+BL790</f>
        <v>0</v>
      </c>
      <c r="BM766" s="31">
        <f>BM767+BM777+BM796+BM784+BM790</f>
        <v>0</v>
      </c>
      <c r="BN766" s="31">
        <f t="shared" si="2351"/>
        <v>7894436.0269999979</v>
      </c>
      <c r="BO766" s="31">
        <f t="shared" si="2352"/>
        <v>8082207.6999999993</v>
      </c>
      <c r="BP766" s="31">
        <f t="shared" si="2353"/>
        <v>8153937.4999999981</v>
      </c>
      <c r="BQ766" s="31">
        <f>BQ767+BQ777+BQ796+BQ784+BQ790</f>
        <v>0</v>
      </c>
      <c r="BR766" s="31">
        <f>BR767+BR777+BR796+BR784+BR790</f>
        <v>0</v>
      </c>
      <c r="BS766" s="31">
        <f t="shared" si="2354"/>
        <v>7894436.0269999979</v>
      </c>
      <c r="BT766" s="31">
        <f t="shared" si="2355"/>
        <v>8082207.6999999993</v>
      </c>
      <c r="BU766" s="31">
        <f t="shared" si="2356"/>
        <v>8153937.4999999981</v>
      </c>
      <c r="BV766" s="31">
        <f>BV767+BV777+BV796+BV784+BV790</f>
        <v>0</v>
      </c>
      <c r="BW766" s="31">
        <f>BW767+BW777+BW796+BW784+BW790</f>
        <v>0</v>
      </c>
      <c r="BX766" s="31">
        <f t="shared" si="2357"/>
        <v>7894436.0269999979</v>
      </c>
      <c r="BY766" s="31">
        <f t="shared" si="2358"/>
        <v>8082207.6999999993</v>
      </c>
      <c r="BZ766" s="31">
        <f t="shared" si="2359"/>
        <v>8153937.4999999981</v>
      </c>
      <c r="CA766" s="31">
        <f>CA767+CA777+CA796+CA784+CA790</f>
        <v>0</v>
      </c>
      <c r="CB766" s="31">
        <f>CB767+CB777+CB796+CB784+CB790</f>
        <v>0</v>
      </c>
      <c r="CC766" s="31">
        <f>CC767+CC777+CC796+CC784+CC790</f>
        <v>0</v>
      </c>
      <c r="CD766" s="31">
        <f t="shared" si="2443"/>
        <v>7894436.0269999979</v>
      </c>
      <c r="CE766" s="31">
        <f t="shared" si="2444"/>
        <v>8082207.6999999993</v>
      </c>
      <c r="CF766" s="31">
        <f t="shared" si="2445"/>
        <v>8153937.4999999981</v>
      </c>
      <c r="CG766" s="31">
        <f>CG767+CG777+CG796+CG784+CG790</f>
        <v>0</v>
      </c>
      <c r="CH766" s="24"/>
      <c r="CI766" s="40"/>
      <c r="CL766" s="1" t="s">
        <v>28</v>
      </c>
    </row>
    <row r="767" ht="43.75">
      <c r="A767" s="16" t="s">
        <v>465</v>
      </c>
      <c r="B767" s="17"/>
      <c r="C767" s="16"/>
      <c r="D767" s="16"/>
      <c r="E767" s="39" t="s">
        <v>442</v>
      </c>
      <c r="F767" s="31">
        <f>F768</f>
        <v>6413029.6999999993</v>
      </c>
      <c r="G767" s="31">
        <f>G768</f>
        <v>6635776.5999999996</v>
      </c>
      <c r="H767" s="31">
        <f>H768</f>
        <v>6730983.9999999991</v>
      </c>
      <c r="I767" s="31">
        <f>I768</f>
        <v>0</v>
      </c>
      <c r="J767" s="31">
        <f>J768</f>
        <v>0</v>
      </c>
      <c r="K767" s="31">
        <f>K768</f>
        <v>0</v>
      </c>
      <c r="L767" s="31">
        <f t="shared" si="2324"/>
        <v>6413029.6999999993</v>
      </c>
      <c r="M767" s="31">
        <f t="shared" si="2325"/>
        <v>6635776.5999999996</v>
      </c>
      <c r="N767" s="31">
        <f t="shared" si="2326"/>
        <v>6730983.9999999991</v>
      </c>
      <c r="O767" s="31">
        <f>O768</f>
        <v>0</v>
      </c>
      <c r="P767" s="31">
        <f>P768</f>
        <v>0</v>
      </c>
      <c r="Q767" s="31">
        <f>Q768</f>
        <v>0</v>
      </c>
      <c r="R767" s="31">
        <f t="shared" si="2327"/>
        <v>6413029.6999999993</v>
      </c>
      <c r="S767" s="31">
        <f t="shared" si="2328"/>
        <v>6635776.5999999996</v>
      </c>
      <c r="T767" s="31">
        <f t="shared" si="2329"/>
        <v>6730983.9999999991</v>
      </c>
      <c r="U767" s="31">
        <f>U768</f>
        <v>0</v>
      </c>
      <c r="V767" s="31">
        <f>V768</f>
        <v>0</v>
      </c>
      <c r="W767" s="31">
        <f>W768</f>
        <v>0</v>
      </c>
      <c r="X767" s="31">
        <f t="shared" si="2330"/>
        <v>6413029.6999999993</v>
      </c>
      <c r="Y767" s="31">
        <f t="shared" si="2331"/>
        <v>6635776.5999999996</v>
      </c>
      <c r="Z767" s="31">
        <f t="shared" si="2332"/>
        <v>6730983.9999999991</v>
      </c>
      <c r="AA767" s="31">
        <f>AA768</f>
        <v>0</v>
      </c>
      <c r="AB767" s="31">
        <f>AB768</f>
        <v>0</v>
      </c>
      <c r="AC767" s="31">
        <f>AC768</f>
        <v>0</v>
      </c>
      <c r="AD767" s="31">
        <f t="shared" si="2333"/>
        <v>6413029.6999999993</v>
      </c>
      <c r="AE767" s="31">
        <f t="shared" si="2334"/>
        <v>6635776.5999999996</v>
      </c>
      <c r="AF767" s="31">
        <f t="shared" si="2335"/>
        <v>6730983.9999999991</v>
      </c>
      <c r="AG767" s="31">
        <f>AG768</f>
        <v>0</v>
      </c>
      <c r="AH767" s="31">
        <f>AH768</f>
        <v>0</v>
      </c>
      <c r="AI767" s="31">
        <f>AI768</f>
        <v>0</v>
      </c>
      <c r="AJ767" s="31">
        <f t="shared" si="2336"/>
        <v>6413029.6999999993</v>
      </c>
      <c r="AK767" s="31">
        <f t="shared" si="2337"/>
        <v>6635776.5999999996</v>
      </c>
      <c r="AL767" s="31">
        <f t="shared" si="2338"/>
        <v>6730983.9999999991</v>
      </c>
      <c r="AM767" s="31">
        <f>AM768</f>
        <v>0</v>
      </c>
      <c r="AN767" s="31">
        <f>AN768</f>
        <v>0</v>
      </c>
      <c r="AO767" s="31">
        <f>AO768</f>
        <v>0</v>
      </c>
      <c r="AP767" s="31">
        <f t="shared" si="2339"/>
        <v>6413029.6999999993</v>
      </c>
      <c r="AQ767" s="31">
        <f t="shared" si="2340"/>
        <v>6635776.5999999996</v>
      </c>
      <c r="AR767" s="31">
        <f t="shared" si="2341"/>
        <v>6730983.9999999991</v>
      </c>
      <c r="AS767" s="31">
        <f>AS768</f>
        <v>0</v>
      </c>
      <c r="AT767" s="31">
        <f>AT768</f>
        <v>0</v>
      </c>
      <c r="AU767" s="31">
        <f>AU768</f>
        <v>0</v>
      </c>
      <c r="AV767" s="31">
        <f t="shared" si="2342"/>
        <v>6413029.6999999993</v>
      </c>
      <c r="AW767" s="31">
        <f t="shared" si="2343"/>
        <v>6635776.5999999996</v>
      </c>
      <c r="AX767" s="31">
        <f t="shared" si="2344"/>
        <v>6730983.9999999991</v>
      </c>
      <c r="AY767" s="31">
        <f>AY768</f>
        <v>0</v>
      </c>
      <c r="AZ767" s="31">
        <f>AZ768</f>
        <v>0</v>
      </c>
      <c r="BA767" s="31">
        <f>BA768</f>
        <v>0</v>
      </c>
      <c r="BB767" s="31">
        <f t="shared" si="2345"/>
        <v>6413029.6999999993</v>
      </c>
      <c r="BC767" s="31">
        <f t="shared" si="2346"/>
        <v>6635776.5999999996</v>
      </c>
      <c r="BD767" s="31">
        <f t="shared" si="2347"/>
        <v>6730983.9999999991</v>
      </c>
      <c r="BE767" s="31">
        <f>BE768</f>
        <v>0</v>
      </c>
      <c r="BF767" s="31">
        <f>BF768</f>
        <v>0</v>
      </c>
      <c r="BG767" s="31">
        <f>BG768</f>
        <v>0</v>
      </c>
      <c r="BH767" s="31">
        <f t="shared" si="2348"/>
        <v>6413029.6999999993</v>
      </c>
      <c r="BI767" s="31">
        <f t="shared" si="2349"/>
        <v>6635776.5999999996</v>
      </c>
      <c r="BJ767" s="31">
        <f t="shared" si="2350"/>
        <v>6730983.9999999991</v>
      </c>
      <c r="BK767" s="31">
        <f>BK768</f>
        <v>0</v>
      </c>
      <c r="BL767" s="31">
        <f>BL768</f>
        <v>0</v>
      </c>
      <c r="BM767" s="31">
        <f>BM768</f>
        <v>0</v>
      </c>
      <c r="BN767" s="31">
        <f t="shared" si="2351"/>
        <v>6413029.6999999993</v>
      </c>
      <c r="BO767" s="31">
        <f t="shared" si="2352"/>
        <v>6635776.5999999996</v>
      </c>
      <c r="BP767" s="31">
        <f t="shared" si="2353"/>
        <v>6730983.9999999991</v>
      </c>
      <c r="BQ767" s="31">
        <f>BQ768</f>
        <v>0</v>
      </c>
      <c r="BR767" s="31">
        <f>BR768</f>
        <v>0</v>
      </c>
      <c r="BS767" s="31">
        <f t="shared" si="2354"/>
        <v>6413029.6999999993</v>
      </c>
      <c r="BT767" s="31">
        <f t="shared" si="2355"/>
        <v>6635776.5999999996</v>
      </c>
      <c r="BU767" s="31">
        <f t="shared" si="2356"/>
        <v>6730983.9999999991</v>
      </c>
      <c r="BV767" s="31">
        <f>BV768</f>
        <v>0</v>
      </c>
      <c r="BW767" s="31">
        <f>BW768</f>
        <v>0</v>
      </c>
      <c r="BX767" s="31">
        <f t="shared" si="2357"/>
        <v>6413029.6999999993</v>
      </c>
      <c r="BY767" s="31">
        <f t="shared" si="2358"/>
        <v>6635776.5999999996</v>
      </c>
      <c r="BZ767" s="31">
        <f t="shared" si="2359"/>
        <v>6730983.9999999991</v>
      </c>
      <c r="CA767" s="31">
        <f>CA768</f>
        <v>0</v>
      </c>
      <c r="CB767" s="31">
        <f>CB768</f>
        <v>0</v>
      </c>
      <c r="CC767" s="31">
        <f>CC768</f>
        <v>0</v>
      </c>
      <c r="CD767" s="31">
        <f t="shared" si="2443"/>
        <v>6413029.6999999993</v>
      </c>
      <c r="CE767" s="31">
        <f t="shared" si="2444"/>
        <v>6635776.5999999996</v>
      </c>
      <c r="CF767" s="31">
        <f t="shared" si="2445"/>
        <v>6730983.9999999991</v>
      </c>
      <c r="CG767" s="31">
        <f>CG768</f>
        <v>0</v>
      </c>
      <c r="CH767" s="24"/>
      <c r="CI767" s="40"/>
      <c r="CO767" s="1" t="s">
        <v>31</v>
      </c>
    </row>
    <row r="768" ht="43.75">
      <c r="A768" s="16" t="s">
        <v>465</v>
      </c>
      <c r="B768" s="17">
        <v>600</v>
      </c>
      <c r="C768" s="16"/>
      <c r="D768" s="16"/>
      <c r="E768" s="39" t="s">
        <v>45</v>
      </c>
      <c r="F768" s="31">
        <f>F769+F772+F775</f>
        <v>6413029.6999999993</v>
      </c>
      <c r="G768" s="31">
        <f>G769+G772+G775</f>
        <v>6635776.5999999996</v>
      </c>
      <c r="H768" s="31">
        <f>H769+H772+H775</f>
        <v>6730983.9999999991</v>
      </c>
      <c r="I768" s="31">
        <f>I769+I772+I775</f>
        <v>0</v>
      </c>
      <c r="J768" s="31">
        <f>J769+J772+J775</f>
        <v>0</v>
      </c>
      <c r="K768" s="31">
        <f>K769+K772+K775</f>
        <v>0</v>
      </c>
      <c r="L768" s="31">
        <f t="shared" si="2324"/>
        <v>6413029.6999999993</v>
      </c>
      <c r="M768" s="31">
        <f t="shared" si="2325"/>
        <v>6635776.5999999996</v>
      </c>
      <c r="N768" s="31">
        <f t="shared" si="2326"/>
        <v>6730983.9999999991</v>
      </c>
      <c r="O768" s="31">
        <f>O769+O772+O775</f>
        <v>0</v>
      </c>
      <c r="P768" s="31">
        <f>P769+P772+P775</f>
        <v>0</v>
      </c>
      <c r="Q768" s="31">
        <f>Q769+Q772+Q775</f>
        <v>0</v>
      </c>
      <c r="R768" s="31">
        <f t="shared" si="2327"/>
        <v>6413029.6999999993</v>
      </c>
      <c r="S768" s="31">
        <f t="shared" si="2328"/>
        <v>6635776.5999999996</v>
      </c>
      <c r="T768" s="31">
        <f t="shared" si="2329"/>
        <v>6730983.9999999991</v>
      </c>
      <c r="U768" s="31">
        <f>U769+U772+U775</f>
        <v>0</v>
      </c>
      <c r="V768" s="31">
        <f>V769+V772+V775</f>
        <v>0</v>
      </c>
      <c r="W768" s="31">
        <f>W769+W772+W775</f>
        <v>0</v>
      </c>
      <c r="X768" s="31">
        <f t="shared" si="2330"/>
        <v>6413029.6999999993</v>
      </c>
      <c r="Y768" s="31">
        <f t="shared" si="2331"/>
        <v>6635776.5999999996</v>
      </c>
      <c r="Z768" s="31">
        <f t="shared" si="2332"/>
        <v>6730983.9999999991</v>
      </c>
      <c r="AA768" s="31">
        <f>AA769+AA772+AA775</f>
        <v>0</v>
      </c>
      <c r="AB768" s="31">
        <f>AB769+AB772+AB775</f>
        <v>0</v>
      </c>
      <c r="AC768" s="31">
        <f>AC769+AC772+AC775</f>
        <v>0</v>
      </c>
      <c r="AD768" s="31">
        <f t="shared" si="2333"/>
        <v>6413029.6999999993</v>
      </c>
      <c r="AE768" s="31">
        <f t="shared" si="2334"/>
        <v>6635776.5999999996</v>
      </c>
      <c r="AF768" s="31">
        <f t="shared" si="2335"/>
        <v>6730983.9999999991</v>
      </c>
      <c r="AG768" s="31">
        <f>AG769+AG772+AG775</f>
        <v>0</v>
      </c>
      <c r="AH768" s="31">
        <f>AH769+AH772+AH775</f>
        <v>0</v>
      </c>
      <c r="AI768" s="31">
        <f>AI769+AI772+AI775</f>
        <v>0</v>
      </c>
      <c r="AJ768" s="31">
        <f t="shared" si="2336"/>
        <v>6413029.6999999993</v>
      </c>
      <c r="AK768" s="31">
        <f t="shared" si="2337"/>
        <v>6635776.5999999996</v>
      </c>
      <c r="AL768" s="31">
        <f t="shared" si="2338"/>
        <v>6730983.9999999991</v>
      </c>
      <c r="AM768" s="31">
        <f>AM769+AM772+AM775</f>
        <v>0</v>
      </c>
      <c r="AN768" s="31">
        <f>AN769+AN772+AN775</f>
        <v>0</v>
      </c>
      <c r="AO768" s="31">
        <f>AO769+AO772+AO775</f>
        <v>0</v>
      </c>
      <c r="AP768" s="31">
        <f t="shared" si="2339"/>
        <v>6413029.6999999993</v>
      </c>
      <c r="AQ768" s="31">
        <f t="shared" si="2340"/>
        <v>6635776.5999999996</v>
      </c>
      <c r="AR768" s="31">
        <f t="shared" si="2341"/>
        <v>6730983.9999999991</v>
      </c>
      <c r="AS768" s="31">
        <f>AS769+AS772+AS775</f>
        <v>0</v>
      </c>
      <c r="AT768" s="31">
        <f>AT769+AT772+AT775</f>
        <v>0</v>
      </c>
      <c r="AU768" s="31">
        <f>AU769+AU772+AU775</f>
        <v>0</v>
      </c>
      <c r="AV768" s="31">
        <f t="shared" si="2342"/>
        <v>6413029.6999999993</v>
      </c>
      <c r="AW768" s="31">
        <f t="shared" si="2343"/>
        <v>6635776.5999999996</v>
      </c>
      <c r="AX768" s="31">
        <f t="shared" si="2344"/>
        <v>6730983.9999999991</v>
      </c>
      <c r="AY768" s="31">
        <f>AY769+AY772+AY775</f>
        <v>0</v>
      </c>
      <c r="AZ768" s="31">
        <f>AZ769+AZ772+AZ775</f>
        <v>0</v>
      </c>
      <c r="BA768" s="31">
        <f>BA769+BA772+BA775</f>
        <v>0</v>
      </c>
      <c r="BB768" s="31">
        <f t="shared" si="2345"/>
        <v>6413029.6999999993</v>
      </c>
      <c r="BC768" s="31">
        <f t="shared" si="2346"/>
        <v>6635776.5999999996</v>
      </c>
      <c r="BD768" s="31">
        <f t="shared" si="2347"/>
        <v>6730983.9999999991</v>
      </c>
      <c r="BE768" s="31">
        <f>BE769+BE772+BE775</f>
        <v>0</v>
      </c>
      <c r="BF768" s="31">
        <f>BF769+BF772+BF775</f>
        <v>0</v>
      </c>
      <c r="BG768" s="31">
        <f>BG769+BG772+BG775</f>
        <v>0</v>
      </c>
      <c r="BH768" s="31">
        <f t="shared" si="2348"/>
        <v>6413029.6999999993</v>
      </c>
      <c r="BI768" s="31">
        <f t="shared" si="2349"/>
        <v>6635776.5999999996</v>
      </c>
      <c r="BJ768" s="31">
        <f t="shared" si="2350"/>
        <v>6730983.9999999991</v>
      </c>
      <c r="BK768" s="31">
        <f>BK769+BK772+BK775</f>
        <v>0</v>
      </c>
      <c r="BL768" s="31">
        <f>BL769+BL772+BL775</f>
        <v>0</v>
      </c>
      <c r="BM768" s="31">
        <f>BM769+BM772+BM775</f>
        <v>0</v>
      </c>
      <c r="BN768" s="31">
        <f t="shared" si="2351"/>
        <v>6413029.6999999993</v>
      </c>
      <c r="BO768" s="31">
        <f t="shared" si="2352"/>
        <v>6635776.5999999996</v>
      </c>
      <c r="BP768" s="31">
        <f t="shared" si="2353"/>
        <v>6730983.9999999991</v>
      </c>
      <c r="BQ768" s="31">
        <f>BQ769+BQ772+BQ775</f>
        <v>0</v>
      </c>
      <c r="BR768" s="31">
        <f>BR769+BR772+BR775</f>
        <v>0</v>
      </c>
      <c r="BS768" s="31">
        <f t="shared" si="2354"/>
        <v>6413029.6999999993</v>
      </c>
      <c r="BT768" s="31">
        <f t="shared" si="2355"/>
        <v>6635776.5999999996</v>
      </c>
      <c r="BU768" s="31">
        <f t="shared" si="2356"/>
        <v>6730983.9999999991</v>
      </c>
      <c r="BV768" s="31">
        <f>BV769+BV772+BV775</f>
        <v>0</v>
      </c>
      <c r="BW768" s="31">
        <f>BW769+BW772+BW775</f>
        <v>0</v>
      </c>
      <c r="BX768" s="31">
        <f t="shared" si="2357"/>
        <v>6413029.6999999993</v>
      </c>
      <c r="BY768" s="31">
        <f t="shared" si="2358"/>
        <v>6635776.5999999996</v>
      </c>
      <c r="BZ768" s="31">
        <f t="shared" si="2359"/>
        <v>6730983.9999999991</v>
      </c>
      <c r="CA768" s="31">
        <f>CA769+CA772+CA775</f>
        <v>0</v>
      </c>
      <c r="CB768" s="31">
        <f>CB769+CB772+CB775</f>
        <v>0</v>
      </c>
      <c r="CC768" s="31">
        <f>CC769+CC772+CC775</f>
        <v>0</v>
      </c>
      <c r="CD768" s="31">
        <f t="shared" si="2443"/>
        <v>6413029.6999999993</v>
      </c>
      <c r="CE768" s="31">
        <f t="shared" si="2444"/>
        <v>6635776.5999999996</v>
      </c>
      <c r="CF768" s="31">
        <f t="shared" si="2445"/>
        <v>6730983.9999999991</v>
      </c>
      <c r="CG768" s="31">
        <f>CG769+CG772+CG775</f>
        <v>0</v>
      </c>
      <c r="CH768" s="24"/>
      <c r="CI768" s="40"/>
      <c r="CM768" s="1" t="s">
        <v>29</v>
      </c>
    </row>
    <row r="769" ht="15">
      <c r="A769" s="16" t="s">
        <v>465</v>
      </c>
      <c r="B769" s="17">
        <v>610</v>
      </c>
      <c r="C769" s="16"/>
      <c r="D769" s="16"/>
      <c r="E769" s="39" t="s">
        <v>104</v>
      </c>
      <c r="F769" s="31">
        <f>F770+F771</f>
        <v>208402</v>
      </c>
      <c r="G769" s="31">
        <f>G770+G771</f>
        <v>213345</v>
      </c>
      <c r="H769" s="31">
        <f>H770+H771</f>
        <v>208749.79999999999</v>
      </c>
      <c r="I769" s="31">
        <f>I770+I771</f>
        <v>0</v>
      </c>
      <c r="J769" s="31">
        <f>J770+J771</f>
        <v>0</v>
      </c>
      <c r="K769" s="31">
        <f>K770+K771</f>
        <v>0</v>
      </c>
      <c r="L769" s="31">
        <f t="shared" si="2324"/>
        <v>208402</v>
      </c>
      <c r="M769" s="31">
        <f t="shared" si="2325"/>
        <v>213345</v>
      </c>
      <c r="N769" s="31">
        <f t="shared" si="2326"/>
        <v>208749.79999999999</v>
      </c>
      <c r="O769" s="31">
        <f>O770+O771</f>
        <v>0</v>
      </c>
      <c r="P769" s="31">
        <f>P770+P771</f>
        <v>0</v>
      </c>
      <c r="Q769" s="31">
        <f>Q770+Q771</f>
        <v>0</v>
      </c>
      <c r="R769" s="31">
        <f t="shared" si="2327"/>
        <v>208402</v>
      </c>
      <c r="S769" s="31">
        <f t="shared" si="2328"/>
        <v>213345</v>
      </c>
      <c r="T769" s="31">
        <f t="shared" si="2329"/>
        <v>208749.79999999999</v>
      </c>
      <c r="U769" s="31">
        <f>U770+U771</f>
        <v>0</v>
      </c>
      <c r="V769" s="31">
        <f>V770+V771</f>
        <v>0</v>
      </c>
      <c r="W769" s="31">
        <f>W770+W771</f>
        <v>0</v>
      </c>
      <c r="X769" s="31">
        <f t="shared" si="2330"/>
        <v>208402</v>
      </c>
      <c r="Y769" s="31">
        <f t="shared" si="2331"/>
        <v>213345</v>
      </c>
      <c r="Z769" s="31">
        <f t="shared" si="2332"/>
        <v>208749.79999999999</v>
      </c>
      <c r="AA769" s="31">
        <f>AA770+AA771</f>
        <v>0</v>
      </c>
      <c r="AB769" s="31">
        <f>AB770+AB771</f>
        <v>0</v>
      </c>
      <c r="AC769" s="31">
        <f>AC770+AC771</f>
        <v>0</v>
      </c>
      <c r="AD769" s="31">
        <f t="shared" si="2333"/>
        <v>208402</v>
      </c>
      <c r="AE769" s="31">
        <f t="shared" si="2334"/>
        <v>213345</v>
      </c>
      <c r="AF769" s="31">
        <f t="shared" si="2335"/>
        <v>208749.79999999999</v>
      </c>
      <c r="AG769" s="31">
        <f>AG770+AG771</f>
        <v>0</v>
      </c>
      <c r="AH769" s="31">
        <f>AH770+AH771</f>
        <v>0</v>
      </c>
      <c r="AI769" s="31">
        <f>AI770+AI771</f>
        <v>0</v>
      </c>
      <c r="AJ769" s="31">
        <f t="shared" si="2336"/>
        <v>208402</v>
      </c>
      <c r="AK769" s="31">
        <f t="shared" si="2337"/>
        <v>213345</v>
      </c>
      <c r="AL769" s="31">
        <f t="shared" si="2338"/>
        <v>208749.79999999999</v>
      </c>
      <c r="AM769" s="31">
        <f>AM770+AM771</f>
        <v>0</v>
      </c>
      <c r="AN769" s="31">
        <f>AN770+AN771</f>
        <v>0</v>
      </c>
      <c r="AO769" s="31">
        <f>AO770+AO771</f>
        <v>0</v>
      </c>
      <c r="AP769" s="31">
        <f t="shared" si="2339"/>
        <v>208402</v>
      </c>
      <c r="AQ769" s="31">
        <f t="shared" si="2340"/>
        <v>213345</v>
      </c>
      <c r="AR769" s="31">
        <f t="shared" si="2341"/>
        <v>208749.79999999999</v>
      </c>
      <c r="AS769" s="31">
        <f>AS770+AS771</f>
        <v>0</v>
      </c>
      <c r="AT769" s="31">
        <f>AT770+AT771</f>
        <v>0</v>
      </c>
      <c r="AU769" s="31">
        <f>AU770+AU771</f>
        <v>0</v>
      </c>
      <c r="AV769" s="31">
        <f t="shared" si="2342"/>
        <v>208402</v>
      </c>
      <c r="AW769" s="31">
        <f t="shared" si="2343"/>
        <v>213345</v>
      </c>
      <c r="AX769" s="31">
        <f t="shared" si="2344"/>
        <v>208749.79999999999</v>
      </c>
      <c r="AY769" s="31">
        <f>AY770+AY771</f>
        <v>0</v>
      </c>
      <c r="AZ769" s="31">
        <f>AZ770+AZ771</f>
        <v>0</v>
      </c>
      <c r="BA769" s="31">
        <f>BA770+BA771</f>
        <v>0</v>
      </c>
      <c r="BB769" s="31">
        <f t="shared" si="2345"/>
        <v>208402</v>
      </c>
      <c r="BC769" s="31">
        <f t="shared" si="2346"/>
        <v>213345</v>
      </c>
      <c r="BD769" s="31">
        <f t="shared" si="2347"/>
        <v>208749.79999999999</v>
      </c>
      <c r="BE769" s="31">
        <f>BE770+BE771</f>
        <v>0</v>
      </c>
      <c r="BF769" s="31">
        <f>BF770+BF771</f>
        <v>0</v>
      </c>
      <c r="BG769" s="31">
        <f>BG770+BG771</f>
        <v>0</v>
      </c>
      <c r="BH769" s="31">
        <f t="shared" si="2348"/>
        <v>208402</v>
      </c>
      <c r="BI769" s="31">
        <f t="shared" si="2349"/>
        <v>213345</v>
      </c>
      <c r="BJ769" s="31">
        <f t="shared" si="2350"/>
        <v>208749.79999999999</v>
      </c>
      <c r="BK769" s="31">
        <f>BK770+BK771</f>
        <v>0</v>
      </c>
      <c r="BL769" s="31">
        <f>BL770+BL771</f>
        <v>0</v>
      </c>
      <c r="BM769" s="31">
        <f>BM770+BM771</f>
        <v>0</v>
      </c>
      <c r="BN769" s="31">
        <f t="shared" si="2351"/>
        <v>208402</v>
      </c>
      <c r="BO769" s="31">
        <f t="shared" si="2352"/>
        <v>213345</v>
      </c>
      <c r="BP769" s="31">
        <f t="shared" si="2353"/>
        <v>208749.79999999999</v>
      </c>
      <c r="BQ769" s="31">
        <f>BQ770+BQ771</f>
        <v>0</v>
      </c>
      <c r="BR769" s="31">
        <f>BR770+BR771</f>
        <v>0</v>
      </c>
      <c r="BS769" s="31">
        <f t="shared" si="2354"/>
        <v>208402</v>
      </c>
      <c r="BT769" s="31">
        <f t="shared" si="2355"/>
        <v>213345</v>
      </c>
      <c r="BU769" s="31">
        <f t="shared" si="2356"/>
        <v>208749.79999999999</v>
      </c>
      <c r="BV769" s="31">
        <f>BV770+BV771</f>
        <v>0</v>
      </c>
      <c r="BW769" s="31">
        <f>BW770+BW771</f>
        <v>0</v>
      </c>
      <c r="BX769" s="31">
        <f t="shared" si="2357"/>
        <v>208402</v>
      </c>
      <c r="BY769" s="31">
        <f t="shared" si="2358"/>
        <v>213345</v>
      </c>
      <c r="BZ769" s="31">
        <f t="shared" si="2359"/>
        <v>208749.79999999999</v>
      </c>
      <c r="CA769" s="31">
        <f>CA770+CA771</f>
        <v>0</v>
      </c>
      <c r="CB769" s="31">
        <f>CB770+CB771</f>
        <v>0</v>
      </c>
      <c r="CC769" s="31">
        <f>CC770+CC771</f>
        <v>0</v>
      </c>
      <c r="CD769" s="31">
        <f t="shared" si="2443"/>
        <v>208402</v>
      </c>
      <c r="CE769" s="31">
        <f t="shared" si="2444"/>
        <v>213345</v>
      </c>
      <c r="CF769" s="31">
        <f t="shared" si="2445"/>
        <v>208749.79999999999</v>
      </c>
      <c r="CG769" s="31">
        <f>CG770+CG771</f>
        <v>0</v>
      </c>
      <c r="CH769" s="24"/>
      <c r="CI769" s="40"/>
      <c r="CN769" s="1" t="s">
        <v>30</v>
      </c>
    </row>
    <row r="770" ht="15">
      <c r="A770" s="16" t="s">
        <v>465</v>
      </c>
      <c r="B770" s="17">
        <v>610</v>
      </c>
      <c r="C770" s="16" t="s">
        <v>47</v>
      </c>
      <c r="D770" s="16" t="s">
        <v>313</v>
      </c>
      <c r="E770" s="39" t="s">
        <v>387</v>
      </c>
      <c r="F770" s="31">
        <v>207185.70000000001</v>
      </c>
      <c r="G770" s="31">
        <v>212128.70000000001</v>
      </c>
      <c r="H770" s="31">
        <v>207533.5</v>
      </c>
      <c r="I770" s="31"/>
      <c r="J770" s="31"/>
      <c r="K770" s="31"/>
      <c r="L770" s="31">
        <f t="shared" si="2324"/>
        <v>207185.70000000001</v>
      </c>
      <c r="M770" s="31">
        <f t="shared" si="2325"/>
        <v>212128.70000000001</v>
      </c>
      <c r="N770" s="31">
        <f t="shared" si="2326"/>
        <v>207533.5</v>
      </c>
      <c r="O770" s="31"/>
      <c r="P770" s="31"/>
      <c r="Q770" s="31"/>
      <c r="R770" s="31">
        <f t="shared" si="2327"/>
        <v>207185.70000000001</v>
      </c>
      <c r="S770" s="31">
        <f t="shared" si="2328"/>
        <v>212128.70000000001</v>
      </c>
      <c r="T770" s="31">
        <f t="shared" si="2329"/>
        <v>207533.5</v>
      </c>
      <c r="U770" s="31"/>
      <c r="V770" s="31"/>
      <c r="W770" s="31"/>
      <c r="X770" s="31">
        <f t="shared" si="2330"/>
        <v>207185.70000000001</v>
      </c>
      <c r="Y770" s="31">
        <f t="shared" si="2331"/>
        <v>212128.70000000001</v>
      </c>
      <c r="Z770" s="31">
        <f t="shared" si="2332"/>
        <v>207533.5</v>
      </c>
      <c r="AA770" s="31"/>
      <c r="AB770" s="31"/>
      <c r="AC770" s="31"/>
      <c r="AD770" s="31">
        <f t="shared" si="2333"/>
        <v>207185.70000000001</v>
      </c>
      <c r="AE770" s="31">
        <f t="shared" si="2334"/>
        <v>212128.70000000001</v>
      </c>
      <c r="AF770" s="31">
        <f t="shared" si="2335"/>
        <v>207533.5</v>
      </c>
      <c r="AG770" s="31"/>
      <c r="AH770" s="31"/>
      <c r="AI770" s="31"/>
      <c r="AJ770" s="31">
        <f t="shared" si="2336"/>
        <v>207185.70000000001</v>
      </c>
      <c r="AK770" s="31">
        <f t="shared" si="2337"/>
        <v>212128.70000000001</v>
      </c>
      <c r="AL770" s="31">
        <f t="shared" si="2338"/>
        <v>207533.5</v>
      </c>
      <c r="AM770" s="31"/>
      <c r="AN770" s="31"/>
      <c r="AO770" s="31"/>
      <c r="AP770" s="31">
        <f t="shared" si="2339"/>
        <v>207185.70000000001</v>
      </c>
      <c r="AQ770" s="31">
        <f t="shared" si="2340"/>
        <v>212128.70000000001</v>
      </c>
      <c r="AR770" s="31">
        <f t="shared" si="2341"/>
        <v>207533.5</v>
      </c>
      <c r="AS770" s="31"/>
      <c r="AT770" s="31"/>
      <c r="AU770" s="31"/>
      <c r="AV770" s="31">
        <f t="shared" si="2342"/>
        <v>207185.70000000001</v>
      </c>
      <c r="AW770" s="31">
        <f t="shared" si="2343"/>
        <v>212128.70000000001</v>
      </c>
      <c r="AX770" s="31">
        <f t="shared" si="2344"/>
        <v>207533.5</v>
      </c>
      <c r="AY770" s="31"/>
      <c r="AZ770" s="31"/>
      <c r="BA770" s="31"/>
      <c r="BB770" s="31">
        <f t="shared" si="2345"/>
        <v>207185.70000000001</v>
      </c>
      <c r="BC770" s="31">
        <f t="shared" si="2346"/>
        <v>212128.70000000001</v>
      </c>
      <c r="BD770" s="31">
        <f t="shared" si="2347"/>
        <v>207533.5</v>
      </c>
      <c r="BE770" s="31"/>
      <c r="BF770" s="31"/>
      <c r="BG770" s="31"/>
      <c r="BH770" s="31">
        <f t="shared" si="2348"/>
        <v>207185.70000000001</v>
      </c>
      <c r="BI770" s="31">
        <f t="shared" si="2349"/>
        <v>212128.70000000001</v>
      </c>
      <c r="BJ770" s="31">
        <f t="shared" si="2350"/>
        <v>207533.5</v>
      </c>
      <c r="BK770" s="31"/>
      <c r="BL770" s="31"/>
      <c r="BM770" s="31"/>
      <c r="BN770" s="31">
        <f t="shared" si="2351"/>
        <v>207185.70000000001</v>
      </c>
      <c r="BO770" s="31">
        <f t="shared" si="2352"/>
        <v>212128.70000000001</v>
      </c>
      <c r="BP770" s="31">
        <f t="shared" si="2353"/>
        <v>207533.5</v>
      </c>
      <c r="BQ770" s="31"/>
      <c r="BR770" s="31"/>
      <c r="BS770" s="31">
        <f t="shared" si="2354"/>
        <v>207185.70000000001</v>
      </c>
      <c r="BT770" s="31">
        <f t="shared" si="2355"/>
        <v>212128.70000000001</v>
      </c>
      <c r="BU770" s="31">
        <f t="shared" si="2356"/>
        <v>207533.5</v>
      </c>
      <c r="BV770" s="31"/>
      <c r="BW770" s="31"/>
      <c r="BX770" s="31">
        <f t="shared" si="2357"/>
        <v>207185.70000000001</v>
      </c>
      <c r="BY770" s="31">
        <f t="shared" si="2358"/>
        <v>212128.70000000001</v>
      </c>
      <c r="BZ770" s="31">
        <f t="shared" si="2359"/>
        <v>207533.5</v>
      </c>
      <c r="CA770" s="31"/>
      <c r="CB770" s="31"/>
      <c r="CC770" s="31"/>
      <c r="CD770" s="31">
        <f t="shared" si="2443"/>
        <v>207185.70000000001</v>
      </c>
      <c r="CE770" s="31">
        <f t="shared" si="2444"/>
        <v>212128.70000000001</v>
      </c>
      <c r="CF770" s="31">
        <f t="shared" si="2445"/>
        <v>207533.5</v>
      </c>
      <c r="CG770" s="31"/>
      <c r="CH770" s="24"/>
      <c r="CI770" s="40"/>
    </row>
    <row r="771" ht="15">
      <c r="A771" s="16" t="s">
        <v>465</v>
      </c>
      <c r="B771" s="17">
        <v>610</v>
      </c>
      <c r="C771" s="16" t="s">
        <v>134</v>
      </c>
      <c r="D771" s="16" t="s">
        <v>67</v>
      </c>
      <c r="E771" s="39" t="s">
        <v>236</v>
      </c>
      <c r="F771" s="31">
        <v>1216.3</v>
      </c>
      <c r="G771" s="31">
        <v>1216.3</v>
      </c>
      <c r="H771" s="31">
        <v>1216.3</v>
      </c>
      <c r="I771" s="31"/>
      <c r="J771" s="31"/>
      <c r="K771" s="31"/>
      <c r="L771" s="31">
        <f t="shared" si="2324"/>
        <v>1216.3</v>
      </c>
      <c r="M771" s="31">
        <f t="shared" si="2325"/>
        <v>1216.3</v>
      </c>
      <c r="N771" s="31">
        <f t="shared" si="2326"/>
        <v>1216.3</v>
      </c>
      <c r="O771" s="31"/>
      <c r="P771" s="31"/>
      <c r="Q771" s="31"/>
      <c r="R771" s="31">
        <f t="shared" si="2327"/>
        <v>1216.3</v>
      </c>
      <c r="S771" s="31">
        <f t="shared" si="2328"/>
        <v>1216.3</v>
      </c>
      <c r="T771" s="31">
        <f t="shared" si="2329"/>
        <v>1216.3</v>
      </c>
      <c r="U771" s="31"/>
      <c r="V771" s="31"/>
      <c r="W771" s="31"/>
      <c r="X771" s="31">
        <f t="shared" si="2330"/>
        <v>1216.3</v>
      </c>
      <c r="Y771" s="31">
        <f t="shared" si="2331"/>
        <v>1216.3</v>
      </c>
      <c r="Z771" s="31">
        <f t="shared" si="2332"/>
        <v>1216.3</v>
      </c>
      <c r="AA771" s="31"/>
      <c r="AB771" s="31"/>
      <c r="AC771" s="31"/>
      <c r="AD771" s="31">
        <f t="shared" si="2333"/>
        <v>1216.3</v>
      </c>
      <c r="AE771" s="31">
        <f t="shared" si="2334"/>
        <v>1216.3</v>
      </c>
      <c r="AF771" s="31">
        <f t="shared" si="2335"/>
        <v>1216.3</v>
      </c>
      <c r="AG771" s="31"/>
      <c r="AH771" s="31"/>
      <c r="AI771" s="31"/>
      <c r="AJ771" s="31">
        <f t="shared" si="2336"/>
        <v>1216.3</v>
      </c>
      <c r="AK771" s="31">
        <f t="shared" si="2337"/>
        <v>1216.3</v>
      </c>
      <c r="AL771" s="31">
        <f t="shared" si="2338"/>
        <v>1216.3</v>
      </c>
      <c r="AM771" s="31"/>
      <c r="AN771" s="31"/>
      <c r="AO771" s="31"/>
      <c r="AP771" s="31">
        <f t="shared" si="2339"/>
        <v>1216.3</v>
      </c>
      <c r="AQ771" s="31">
        <f t="shared" si="2340"/>
        <v>1216.3</v>
      </c>
      <c r="AR771" s="31">
        <f t="shared" si="2341"/>
        <v>1216.3</v>
      </c>
      <c r="AS771" s="31"/>
      <c r="AT771" s="31"/>
      <c r="AU771" s="31"/>
      <c r="AV771" s="31">
        <f t="shared" si="2342"/>
        <v>1216.3</v>
      </c>
      <c r="AW771" s="31">
        <f t="shared" si="2343"/>
        <v>1216.3</v>
      </c>
      <c r="AX771" s="31">
        <f t="shared" si="2344"/>
        <v>1216.3</v>
      </c>
      <c r="AY771" s="31"/>
      <c r="AZ771" s="31"/>
      <c r="BA771" s="31"/>
      <c r="BB771" s="31">
        <f t="shared" si="2345"/>
        <v>1216.3</v>
      </c>
      <c r="BC771" s="31">
        <f t="shared" si="2346"/>
        <v>1216.3</v>
      </c>
      <c r="BD771" s="31">
        <f t="shared" si="2347"/>
        <v>1216.3</v>
      </c>
      <c r="BE771" s="31"/>
      <c r="BF771" s="31"/>
      <c r="BG771" s="31"/>
      <c r="BH771" s="31">
        <f t="shared" si="2348"/>
        <v>1216.3</v>
      </c>
      <c r="BI771" s="31">
        <f t="shared" si="2349"/>
        <v>1216.3</v>
      </c>
      <c r="BJ771" s="31">
        <f t="shared" si="2350"/>
        <v>1216.3</v>
      </c>
      <c r="BK771" s="31"/>
      <c r="BL771" s="31"/>
      <c r="BM771" s="31"/>
      <c r="BN771" s="31">
        <f t="shared" si="2351"/>
        <v>1216.3</v>
      </c>
      <c r="BO771" s="31">
        <f t="shared" si="2352"/>
        <v>1216.3</v>
      </c>
      <c r="BP771" s="31">
        <f t="shared" si="2353"/>
        <v>1216.3</v>
      </c>
      <c r="BQ771" s="31"/>
      <c r="BR771" s="31"/>
      <c r="BS771" s="31">
        <f t="shared" si="2354"/>
        <v>1216.3</v>
      </c>
      <c r="BT771" s="31">
        <f t="shared" si="2355"/>
        <v>1216.3</v>
      </c>
      <c r="BU771" s="31">
        <f t="shared" si="2356"/>
        <v>1216.3</v>
      </c>
      <c r="BV771" s="31"/>
      <c r="BW771" s="31"/>
      <c r="BX771" s="31">
        <f t="shared" si="2357"/>
        <v>1216.3</v>
      </c>
      <c r="BY771" s="31">
        <f t="shared" si="2358"/>
        <v>1216.3</v>
      </c>
      <c r="BZ771" s="31">
        <f t="shared" si="2359"/>
        <v>1216.3</v>
      </c>
      <c r="CA771" s="31"/>
      <c r="CB771" s="31"/>
      <c r="CC771" s="31"/>
      <c r="CD771" s="31">
        <f t="shared" si="2443"/>
        <v>1216.3</v>
      </c>
      <c r="CE771" s="31">
        <f t="shared" si="2444"/>
        <v>1216.3</v>
      </c>
      <c r="CF771" s="31">
        <f t="shared" si="2445"/>
        <v>1216.3</v>
      </c>
      <c r="CG771" s="31"/>
      <c r="CH771" s="24"/>
      <c r="CI771" s="40"/>
    </row>
    <row r="772" ht="15">
      <c r="A772" s="16" t="s">
        <v>465</v>
      </c>
      <c r="B772" s="17">
        <v>620</v>
      </c>
      <c r="C772" s="16"/>
      <c r="D772" s="16"/>
      <c r="E772" s="39" t="s">
        <v>46</v>
      </c>
      <c r="F772" s="31">
        <f>F773+F774</f>
        <v>6204327.8999999994</v>
      </c>
      <c r="G772" s="31">
        <f>G773+G774</f>
        <v>6422131.7999999998</v>
      </c>
      <c r="H772" s="31">
        <f>H773+H774</f>
        <v>6521934.3999999994</v>
      </c>
      <c r="I772" s="31">
        <f>I773+I774</f>
        <v>0</v>
      </c>
      <c r="J772" s="31">
        <f>J773+J774</f>
        <v>0</v>
      </c>
      <c r="K772" s="31">
        <f>K773+K774</f>
        <v>0</v>
      </c>
      <c r="L772" s="31">
        <f t="shared" si="2324"/>
        <v>6204327.8999999994</v>
      </c>
      <c r="M772" s="31">
        <f t="shared" si="2325"/>
        <v>6422131.7999999998</v>
      </c>
      <c r="N772" s="31">
        <f t="shared" si="2326"/>
        <v>6521934.3999999994</v>
      </c>
      <c r="O772" s="31">
        <f>O773+O774</f>
        <v>0</v>
      </c>
      <c r="P772" s="31">
        <f>P773+P774</f>
        <v>0</v>
      </c>
      <c r="Q772" s="31">
        <f>Q773+Q774</f>
        <v>0</v>
      </c>
      <c r="R772" s="31">
        <f t="shared" si="2327"/>
        <v>6204327.8999999994</v>
      </c>
      <c r="S772" s="31">
        <f t="shared" si="2328"/>
        <v>6422131.7999999998</v>
      </c>
      <c r="T772" s="31">
        <f t="shared" si="2329"/>
        <v>6521934.3999999994</v>
      </c>
      <c r="U772" s="31">
        <f>U773+U774</f>
        <v>0</v>
      </c>
      <c r="V772" s="31">
        <f>V773+V774</f>
        <v>0</v>
      </c>
      <c r="W772" s="31">
        <f>W773+W774</f>
        <v>0</v>
      </c>
      <c r="X772" s="31">
        <f t="shared" si="2330"/>
        <v>6204327.8999999994</v>
      </c>
      <c r="Y772" s="31">
        <f t="shared" si="2331"/>
        <v>6422131.7999999998</v>
      </c>
      <c r="Z772" s="31">
        <f t="shared" si="2332"/>
        <v>6521934.3999999994</v>
      </c>
      <c r="AA772" s="31">
        <f>AA773+AA774</f>
        <v>0</v>
      </c>
      <c r="AB772" s="31">
        <f>AB773+AB774</f>
        <v>0</v>
      </c>
      <c r="AC772" s="31">
        <f>AC773+AC774</f>
        <v>0</v>
      </c>
      <c r="AD772" s="31">
        <f t="shared" si="2333"/>
        <v>6204327.8999999994</v>
      </c>
      <c r="AE772" s="31">
        <f t="shared" si="2334"/>
        <v>6422131.7999999998</v>
      </c>
      <c r="AF772" s="31">
        <f t="shared" si="2335"/>
        <v>6521934.3999999994</v>
      </c>
      <c r="AG772" s="31">
        <f>AG773+AG774</f>
        <v>0</v>
      </c>
      <c r="AH772" s="31">
        <f>AH773+AH774</f>
        <v>0</v>
      </c>
      <c r="AI772" s="31">
        <f>AI773+AI774</f>
        <v>0</v>
      </c>
      <c r="AJ772" s="31">
        <f t="shared" si="2336"/>
        <v>6204327.8999999994</v>
      </c>
      <c r="AK772" s="31">
        <f t="shared" si="2337"/>
        <v>6422131.7999999998</v>
      </c>
      <c r="AL772" s="31">
        <f t="shared" si="2338"/>
        <v>6521934.3999999994</v>
      </c>
      <c r="AM772" s="31">
        <f>AM773+AM774</f>
        <v>0</v>
      </c>
      <c r="AN772" s="31">
        <f>AN773+AN774</f>
        <v>0</v>
      </c>
      <c r="AO772" s="31">
        <f>AO773+AO774</f>
        <v>0</v>
      </c>
      <c r="AP772" s="31">
        <f t="shared" si="2339"/>
        <v>6204327.8999999994</v>
      </c>
      <c r="AQ772" s="31">
        <f t="shared" si="2340"/>
        <v>6422131.7999999998</v>
      </c>
      <c r="AR772" s="31">
        <f t="shared" si="2341"/>
        <v>6521934.3999999994</v>
      </c>
      <c r="AS772" s="31">
        <f>AS773+AS774</f>
        <v>0</v>
      </c>
      <c r="AT772" s="31">
        <f>AT773+AT774</f>
        <v>0</v>
      </c>
      <c r="AU772" s="31">
        <f>AU773+AU774</f>
        <v>0</v>
      </c>
      <c r="AV772" s="31">
        <f t="shared" si="2342"/>
        <v>6204327.8999999994</v>
      </c>
      <c r="AW772" s="31">
        <f t="shared" si="2343"/>
        <v>6422131.7999999998</v>
      </c>
      <c r="AX772" s="31">
        <f t="shared" si="2344"/>
        <v>6521934.3999999994</v>
      </c>
      <c r="AY772" s="31">
        <f>AY773+AY774</f>
        <v>0</v>
      </c>
      <c r="AZ772" s="31">
        <f>AZ773+AZ774</f>
        <v>0</v>
      </c>
      <c r="BA772" s="31">
        <f>BA773+BA774</f>
        <v>0</v>
      </c>
      <c r="BB772" s="31">
        <f t="shared" si="2345"/>
        <v>6204327.8999999994</v>
      </c>
      <c r="BC772" s="31">
        <f t="shared" si="2346"/>
        <v>6422131.7999999998</v>
      </c>
      <c r="BD772" s="31">
        <f t="shared" si="2347"/>
        <v>6521934.3999999994</v>
      </c>
      <c r="BE772" s="31">
        <f>BE773+BE774</f>
        <v>0</v>
      </c>
      <c r="BF772" s="31">
        <f>BF773+BF774</f>
        <v>0</v>
      </c>
      <c r="BG772" s="31">
        <f>BG773+BG774</f>
        <v>0</v>
      </c>
      <c r="BH772" s="31">
        <f t="shared" si="2348"/>
        <v>6204327.8999999994</v>
      </c>
      <c r="BI772" s="31">
        <f t="shared" si="2349"/>
        <v>6422131.7999999998</v>
      </c>
      <c r="BJ772" s="31">
        <f t="shared" si="2350"/>
        <v>6521934.3999999994</v>
      </c>
      <c r="BK772" s="31">
        <f>BK773+BK774</f>
        <v>0</v>
      </c>
      <c r="BL772" s="31">
        <f>BL773+BL774</f>
        <v>0</v>
      </c>
      <c r="BM772" s="31">
        <f>BM773+BM774</f>
        <v>0</v>
      </c>
      <c r="BN772" s="31">
        <f t="shared" si="2351"/>
        <v>6204327.8999999994</v>
      </c>
      <c r="BO772" s="31">
        <f t="shared" si="2352"/>
        <v>6422131.7999999998</v>
      </c>
      <c r="BP772" s="31">
        <f t="shared" si="2353"/>
        <v>6521934.3999999994</v>
      </c>
      <c r="BQ772" s="31">
        <f>BQ773+BQ774</f>
        <v>0</v>
      </c>
      <c r="BR772" s="31">
        <f>BR773+BR774</f>
        <v>0</v>
      </c>
      <c r="BS772" s="31">
        <f t="shared" si="2354"/>
        <v>6204327.8999999994</v>
      </c>
      <c r="BT772" s="31">
        <f t="shared" si="2355"/>
        <v>6422131.7999999998</v>
      </c>
      <c r="BU772" s="31">
        <f t="shared" si="2356"/>
        <v>6521934.3999999994</v>
      </c>
      <c r="BV772" s="31">
        <f>BV773+BV774</f>
        <v>0</v>
      </c>
      <c r="BW772" s="31">
        <f>BW773+BW774</f>
        <v>0</v>
      </c>
      <c r="BX772" s="31">
        <f t="shared" si="2357"/>
        <v>6204327.8999999994</v>
      </c>
      <c r="BY772" s="31">
        <f t="shared" si="2358"/>
        <v>6422131.7999999998</v>
      </c>
      <c r="BZ772" s="31">
        <f t="shared" si="2359"/>
        <v>6521934.3999999994</v>
      </c>
      <c r="CA772" s="31">
        <f>CA773+CA774</f>
        <v>0</v>
      </c>
      <c r="CB772" s="31">
        <f>CB773+CB774</f>
        <v>0</v>
      </c>
      <c r="CC772" s="31">
        <f>CC773+CC774</f>
        <v>0</v>
      </c>
      <c r="CD772" s="31">
        <f t="shared" si="2443"/>
        <v>6204327.8999999994</v>
      </c>
      <c r="CE772" s="31">
        <f t="shared" si="2444"/>
        <v>6422131.7999999998</v>
      </c>
      <c r="CF772" s="31">
        <f t="shared" si="2445"/>
        <v>6521934.3999999994</v>
      </c>
      <c r="CG772" s="31">
        <f>CG773+CG774</f>
        <v>0</v>
      </c>
      <c r="CH772" s="24"/>
      <c r="CI772" s="40"/>
      <c r="CN772" s="1" t="s">
        <v>30</v>
      </c>
    </row>
    <row r="773" ht="15">
      <c r="A773" s="16" t="s">
        <v>465</v>
      </c>
      <c r="B773" s="17">
        <v>620</v>
      </c>
      <c r="C773" s="16" t="s">
        <v>47</v>
      </c>
      <c r="D773" s="16" t="s">
        <v>313</v>
      </c>
      <c r="E773" s="39" t="s">
        <v>387</v>
      </c>
      <c r="F773" s="31">
        <v>6098541.2999999998</v>
      </c>
      <c r="G773" s="31">
        <v>6316345.2000000002</v>
      </c>
      <c r="H773" s="31">
        <v>6416147.7999999998</v>
      </c>
      <c r="I773" s="31"/>
      <c r="J773" s="31"/>
      <c r="K773" s="31"/>
      <c r="L773" s="31">
        <f t="shared" si="2324"/>
        <v>6098541.2999999998</v>
      </c>
      <c r="M773" s="31">
        <f t="shared" si="2325"/>
        <v>6316345.2000000002</v>
      </c>
      <c r="N773" s="31">
        <f t="shared" si="2326"/>
        <v>6416147.7999999998</v>
      </c>
      <c r="O773" s="31"/>
      <c r="P773" s="31"/>
      <c r="Q773" s="31"/>
      <c r="R773" s="31">
        <f t="shared" si="2327"/>
        <v>6098541.2999999998</v>
      </c>
      <c r="S773" s="31">
        <f t="shared" si="2328"/>
        <v>6316345.2000000002</v>
      </c>
      <c r="T773" s="31">
        <f t="shared" si="2329"/>
        <v>6416147.7999999998</v>
      </c>
      <c r="U773" s="31"/>
      <c r="V773" s="31"/>
      <c r="W773" s="31"/>
      <c r="X773" s="31">
        <f t="shared" si="2330"/>
        <v>6098541.2999999998</v>
      </c>
      <c r="Y773" s="31">
        <f t="shared" si="2331"/>
        <v>6316345.2000000002</v>
      </c>
      <c r="Z773" s="31">
        <f t="shared" si="2332"/>
        <v>6416147.7999999998</v>
      </c>
      <c r="AA773" s="31"/>
      <c r="AB773" s="31"/>
      <c r="AC773" s="31"/>
      <c r="AD773" s="31">
        <f t="shared" si="2333"/>
        <v>6098541.2999999998</v>
      </c>
      <c r="AE773" s="31">
        <f t="shared" si="2334"/>
        <v>6316345.2000000002</v>
      </c>
      <c r="AF773" s="31">
        <f t="shared" si="2335"/>
        <v>6416147.7999999998</v>
      </c>
      <c r="AG773" s="31"/>
      <c r="AH773" s="31"/>
      <c r="AI773" s="31"/>
      <c r="AJ773" s="31">
        <f t="shared" si="2336"/>
        <v>6098541.2999999998</v>
      </c>
      <c r="AK773" s="31">
        <f t="shared" si="2337"/>
        <v>6316345.2000000002</v>
      </c>
      <c r="AL773" s="31">
        <f t="shared" si="2338"/>
        <v>6416147.7999999998</v>
      </c>
      <c r="AM773" s="31"/>
      <c r="AN773" s="31"/>
      <c r="AO773" s="31"/>
      <c r="AP773" s="31">
        <f t="shared" si="2339"/>
        <v>6098541.2999999998</v>
      </c>
      <c r="AQ773" s="31">
        <f t="shared" si="2340"/>
        <v>6316345.2000000002</v>
      </c>
      <c r="AR773" s="31">
        <f t="shared" si="2341"/>
        <v>6416147.7999999998</v>
      </c>
      <c r="AS773" s="31"/>
      <c r="AT773" s="31"/>
      <c r="AU773" s="31"/>
      <c r="AV773" s="31">
        <f t="shared" si="2342"/>
        <v>6098541.2999999998</v>
      </c>
      <c r="AW773" s="31">
        <f t="shared" si="2343"/>
        <v>6316345.2000000002</v>
      </c>
      <c r="AX773" s="31">
        <f t="shared" si="2344"/>
        <v>6416147.7999999998</v>
      </c>
      <c r="AY773" s="31"/>
      <c r="AZ773" s="31"/>
      <c r="BA773" s="31"/>
      <c r="BB773" s="31">
        <f t="shared" si="2345"/>
        <v>6098541.2999999998</v>
      </c>
      <c r="BC773" s="31">
        <f t="shared" si="2346"/>
        <v>6316345.2000000002</v>
      </c>
      <c r="BD773" s="31">
        <f t="shared" si="2347"/>
        <v>6416147.7999999998</v>
      </c>
      <c r="BE773" s="31"/>
      <c r="BF773" s="31"/>
      <c r="BG773" s="31"/>
      <c r="BH773" s="31">
        <f t="shared" si="2348"/>
        <v>6098541.2999999998</v>
      </c>
      <c r="BI773" s="31">
        <f t="shared" si="2349"/>
        <v>6316345.2000000002</v>
      </c>
      <c r="BJ773" s="31">
        <f t="shared" si="2350"/>
        <v>6416147.7999999998</v>
      </c>
      <c r="BK773" s="31"/>
      <c r="BL773" s="31"/>
      <c r="BM773" s="31"/>
      <c r="BN773" s="31">
        <f t="shared" si="2351"/>
        <v>6098541.2999999998</v>
      </c>
      <c r="BO773" s="31">
        <f t="shared" si="2352"/>
        <v>6316345.2000000002</v>
      </c>
      <c r="BP773" s="31">
        <f t="shared" si="2353"/>
        <v>6416147.7999999998</v>
      </c>
      <c r="BQ773" s="31"/>
      <c r="BR773" s="31"/>
      <c r="BS773" s="31">
        <f t="shared" si="2354"/>
        <v>6098541.2999999998</v>
      </c>
      <c r="BT773" s="31">
        <f t="shared" si="2355"/>
        <v>6316345.2000000002</v>
      </c>
      <c r="BU773" s="31">
        <f t="shared" si="2356"/>
        <v>6416147.7999999998</v>
      </c>
      <c r="BV773" s="31"/>
      <c r="BW773" s="31"/>
      <c r="BX773" s="31">
        <f t="shared" si="2357"/>
        <v>6098541.2999999998</v>
      </c>
      <c r="BY773" s="31">
        <f t="shared" si="2358"/>
        <v>6316345.2000000002</v>
      </c>
      <c r="BZ773" s="31">
        <f t="shared" si="2359"/>
        <v>6416147.7999999998</v>
      </c>
      <c r="CA773" s="31"/>
      <c r="CB773" s="31"/>
      <c r="CC773" s="31"/>
      <c r="CD773" s="31">
        <f t="shared" si="2443"/>
        <v>6098541.2999999998</v>
      </c>
      <c r="CE773" s="31">
        <f t="shared" si="2444"/>
        <v>6316345.2000000002</v>
      </c>
      <c r="CF773" s="31">
        <f t="shared" si="2445"/>
        <v>6416147.7999999998</v>
      </c>
      <c r="CG773" s="31"/>
      <c r="CH773" s="24"/>
      <c r="CI773" s="40"/>
    </row>
    <row r="774" ht="15">
      <c r="A774" s="16" t="s">
        <v>465</v>
      </c>
      <c r="B774" s="17">
        <v>620</v>
      </c>
      <c r="C774" s="16" t="s">
        <v>134</v>
      </c>
      <c r="D774" s="16" t="s">
        <v>67</v>
      </c>
      <c r="E774" s="39" t="s">
        <v>236</v>
      </c>
      <c r="F774" s="31">
        <v>105786.60000000001</v>
      </c>
      <c r="G774" s="31">
        <v>105786.60000000001</v>
      </c>
      <c r="H774" s="31">
        <v>105786.60000000001</v>
      </c>
      <c r="I774" s="31"/>
      <c r="J774" s="31"/>
      <c r="K774" s="31"/>
      <c r="L774" s="31">
        <f t="shared" si="2324"/>
        <v>105786.60000000001</v>
      </c>
      <c r="M774" s="31">
        <f t="shared" si="2325"/>
        <v>105786.60000000001</v>
      </c>
      <c r="N774" s="31">
        <f t="shared" si="2326"/>
        <v>105786.60000000001</v>
      </c>
      <c r="O774" s="31"/>
      <c r="P774" s="31"/>
      <c r="Q774" s="31"/>
      <c r="R774" s="31">
        <f t="shared" si="2327"/>
        <v>105786.60000000001</v>
      </c>
      <c r="S774" s="31">
        <f t="shared" si="2328"/>
        <v>105786.60000000001</v>
      </c>
      <c r="T774" s="31">
        <f t="shared" si="2329"/>
        <v>105786.60000000001</v>
      </c>
      <c r="U774" s="31"/>
      <c r="V774" s="31"/>
      <c r="W774" s="31"/>
      <c r="X774" s="31">
        <f t="shared" si="2330"/>
        <v>105786.60000000001</v>
      </c>
      <c r="Y774" s="31">
        <f t="shared" si="2331"/>
        <v>105786.60000000001</v>
      </c>
      <c r="Z774" s="31">
        <f t="shared" si="2332"/>
        <v>105786.60000000001</v>
      </c>
      <c r="AA774" s="31"/>
      <c r="AB774" s="31"/>
      <c r="AC774" s="31"/>
      <c r="AD774" s="31">
        <f t="shared" si="2333"/>
        <v>105786.60000000001</v>
      </c>
      <c r="AE774" s="31">
        <f t="shared" si="2334"/>
        <v>105786.60000000001</v>
      </c>
      <c r="AF774" s="31">
        <f t="shared" si="2335"/>
        <v>105786.60000000001</v>
      </c>
      <c r="AG774" s="31"/>
      <c r="AH774" s="31"/>
      <c r="AI774" s="31"/>
      <c r="AJ774" s="31">
        <f t="shared" si="2336"/>
        <v>105786.60000000001</v>
      </c>
      <c r="AK774" s="31">
        <f t="shared" si="2337"/>
        <v>105786.60000000001</v>
      </c>
      <c r="AL774" s="31">
        <f t="shared" si="2338"/>
        <v>105786.60000000001</v>
      </c>
      <c r="AM774" s="31"/>
      <c r="AN774" s="31"/>
      <c r="AO774" s="31"/>
      <c r="AP774" s="31">
        <f t="shared" si="2339"/>
        <v>105786.60000000001</v>
      </c>
      <c r="AQ774" s="31">
        <f t="shared" si="2340"/>
        <v>105786.60000000001</v>
      </c>
      <c r="AR774" s="31">
        <f t="shared" si="2341"/>
        <v>105786.60000000001</v>
      </c>
      <c r="AS774" s="31"/>
      <c r="AT774" s="31"/>
      <c r="AU774" s="31"/>
      <c r="AV774" s="31">
        <f t="shared" si="2342"/>
        <v>105786.60000000001</v>
      </c>
      <c r="AW774" s="31">
        <f t="shared" si="2343"/>
        <v>105786.60000000001</v>
      </c>
      <c r="AX774" s="31">
        <f t="shared" si="2344"/>
        <v>105786.60000000001</v>
      </c>
      <c r="AY774" s="31"/>
      <c r="AZ774" s="31"/>
      <c r="BA774" s="31"/>
      <c r="BB774" s="31">
        <f t="shared" si="2345"/>
        <v>105786.60000000001</v>
      </c>
      <c r="BC774" s="31">
        <f t="shared" si="2346"/>
        <v>105786.60000000001</v>
      </c>
      <c r="BD774" s="31">
        <f t="shared" si="2347"/>
        <v>105786.60000000001</v>
      </c>
      <c r="BE774" s="31"/>
      <c r="BF774" s="31"/>
      <c r="BG774" s="31"/>
      <c r="BH774" s="31">
        <f t="shared" si="2348"/>
        <v>105786.60000000001</v>
      </c>
      <c r="BI774" s="31">
        <f t="shared" si="2349"/>
        <v>105786.60000000001</v>
      </c>
      <c r="BJ774" s="31">
        <f t="shared" si="2350"/>
        <v>105786.60000000001</v>
      </c>
      <c r="BK774" s="31"/>
      <c r="BL774" s="31"/>
      <c r="BM774" s="31"/>
      <c r="BN774" s="31">
        <f t="shared" si="2351"/>
        <v>105786.60000000001</v>
      </c>
      <c r="BO774" s="31">
        <f t="shared" si="2352"/>
        <v>105786.60000000001</v>
      </c>
      <c r="BP774" s="31">
        <f t="shared" si="2353"/>
        <v>105786.60000000001</v>
      </c>
      <c r="BQ774" s="31"/>
      <c r="BR774" s="31"/>
      <c r="BS774" s="31">
        <f t="shared" si="2354"/>
        <v>105786.60000000001</v>
      </c>
      <c r="BT774" s="31">
        <f t="shared" si="2355"/>
        <v>105786.60000000001</v>
      </c>
      <c r="BU774" s="31">
        <f t="shared" si="2356"/>
        <v>105786.60000000001</v>
      </c>
      <c r="BV774" s="31"/>
      <c r="BW774" s="31"/>
      <c r="BX774" s="31">
        <f t="shared" si="2357"/>
        <v>105786.60000000001</v>
      </c>
      <c r="BY774" s="31">
        <f t="shared" si="2358"/>
        <v>105786.60000000001</v>
      </c>
      <c r="BZ774" s="31">
        <f t="shared" si="2359"/>
        <v>105786.60000000001</v>
      </c>
      <c r="CA774" s="31"/>
      <c r="CB774" s="31"/>
      <c r="CC774" s="31"/>
      <c r="CD774" s="31">
        <f t="shared" si="2443"/>
        <v>105786.60000000001</v>
      </c>
      <c r="CE774" s="31">
        <f t="shared" si="2444"/>
        <v>105786.60000000001</v>
      </c>
      <c r="CF774" s="31">
        <f t="shared" si="2445"/>
        <v>105786.60000000001</v>
      </c>
      <c r="CG774" s="31"/>
      <c r="CH774" s="24"/>
      <c r="CI774" s="40"/>
    </row>
    <row r="775" ht="65.650000000000006">
      <c r="A775" s="16" t="s">
        <v>465</v>
      </c>
      <c r="B775" s="17">
        <v>630</v>
      </c>
      <c r="C775" s="16"/>
      <c r="D775" s="16"/>
      <c r="E775" s="39" t="s">
        <v>51</v>
      </c>
      <c r="F775" s="31">
        <f>F776</f>
        <v>299.80000000000001</v>
      </c>
      <c r="G775" s="31">
        <f>G776</f>
        <v>299.80000000000001</v>
      </c>
      <c r="H775" s="31">
        <f>H776</f>
        <v>299.80000000000001</v>
      </c>
      <c r="I775" s="31">
        <f>I776</f>
        <v>0</v>
      </c>
      <c r="J775" s="31">
        <f>J776</f>
        <v>0</v>
      </c>
      <c r="K775" s="31">
        <f>K776</f>
        <v>0</v>
      </c>
      <c r="L775" s="31">
        <f t="shared" si="2324"/>
        <v>299.80000000000001</v>
      </c>
      <c r="M775" s="31">
        <f t="shared" si="2325"/>
        <v>299.80000000000001</v>
      </c>
      <c r="N775" s="31">
        <f t="shared" si="2326"/>
        <v>299.80000000000001</v>
      </c>
      <c r="O775" s="31">
        <f>O776</f>
        <v>0</v>
      </c>
      <c r="P775" s="31">
        <f>P776</f>
        <v>0</v>
      </c>
      <c r="Q775" s="31">
        <f>Q776</f>
        <v>0</v>
      </c>
      <c r="R775" s="31">
        <f t="shared" si="2327"/>
        <v>299.80000000000001</v>
      </c>
      <c r="S775" s="31">
        <f t="shared" si="2328"/>
        <v>299.80000000000001</v>
      </c>
      <c r="T775" s="31">
        <f t="shared" si="2329"/>
        <v>299.80000000000001</v>
      </c>
      <c r="U775" s="31">
        <f>U776</f>
        <v>0</v>
      </c>
      <c r="V775" s="31">
        <f>V776</f>
        <v>0</v>
      </c>
      <c r="W775" s="31">
        <f>W776</f>
        <v>0</v>
      </c>
      <c r="X775" s="31">
        <f t="shared" si="2330"/>
        <v>299.80000000000001</v>
      </c>
      <c r="Y775" s="31">
        <f t="shared" si="2331"/>
        <v>299.80000000000001</v>
      </c>
      <c r="Z775" s="31">
        <f t="shared" si="2332"/>
        <v>299.80000000000001</v>
      </c>
      <c r="AA775" s="31">
        <f>AA776</f>
        <v>0</v>
      </c>
      <c r="AB775" s="31">
        <f>AB776</f>
        <v>0</v>
      </c>
      <c r="AC775" s="31">
        <f>AC776</f>
        <v>0</v>
      </c>
      <c r="AD775" s="31">
        <f t="shared" si="2333"/>
        <v>299.80000000000001</v>
      </c>
      <c r="AE775" s="31">
        <f t="shared" si="2334"/>
        <v>299.80000000000001</v>
      </c>
      <c r="AF775" s="31">
        <f t="shared" si="2335"/>
        <v>299.80000000000001</v>
      </c>
      <c r="AG775" s="31">
        <f>AG776</f>
        <v>0</v>
      </c>
      <c r="AH775" s="31">
        <f>AH776</f>
        <v>0</v>
      </c>
      <c r="AI775" s="31">
        <f>AI776</f>
        <v>0</v>
      </c>
      <c r="AJ775" s="31">
        <f t="shared" si="2336"/>
        <v>299.80000000000001</v>
      </c>
      <c r="AK775" s="31">
        <f t="shared" si="2337"/>
        <v>299.80000000000001</v>
      </c>
      <c r="AL775" s="31">
        <f t="shared" si="2338"/>
        <v>299.80000000000001</v>
      </c>
      <c r="AM775" s="31">
        <f>AM776</f>
        <v>0</v>
      </c>
      <c r="AN775" s="31">
        <f>AN776</f>
        <v>0</v>
      </c>
      <c r="AO775" s="31">
        <f>AO776</f>
        <v>0</v>
      </c>
      <c r="AP775" s="31">
        <f t="shared" si="2339"/>
        <v>299.80000000000001</v>
      </c>
      <c r="AQ775" s="31">
        <f t="shared" si="2340"/>
        <v>299.80000000000001</v>
      </c>
      <c r="AR775" s="31">
        <f t="shared" si="2341"/>
        <v>299.80000000000001</v>
      </c>
      <c r="AS775" s="31">
        <f>AS776</f>
        <v>0</v>
      </c>
      <c r="AT775" s="31">
        <f>AT776</f>
        <v>0</v>
      </c>
      <c r="AU775" s="31">
        <f>AU776</f>
        <v>0</v>
      </c>
      <c r="AV775" s="31">
        <f t="shared" si="2342"/>
        <v>299.80000000000001</v>
      </c>
      <c r="AW775" s="31">
        <f t="shared" si="2343"/>
        <v>299.80000000000001</v>
      </c>
      <c r="AX775" s="31">
        <f t="shared" si="2344"/>
        <v>299.80000000000001</v>
      </c>
      <c r="AY775" s="31">
        <f>AY776</f>
        <v>0</v>
      </c>
      <c r="AZ775" s="31">
        <f>AZ776</f>
        <v>0</v>
      </c>
      <c r="BA775" s="31">
        <f>BA776</f>
        <v>0</v>
      </c>
      <c r="BB775" s="31">
        <f t="shared" si="2345"/>
        <v>299.80000000000001</v>
      </c>
      <c r="BC775" s="31">
        <f t="shared" si="2346"/>
        <v>299.80000000000001</v>
      </c>
      <c r="BD775" s="31">
        <f t="shared" si="2347"/>
        <v>299.80000000000001</v>
      </c>
      <c r="BE775" s="31">
        <f>BE776</f>
        <v>0</v>
      </c>
      <c r="BF775" s="31">
        <f>BF776</f>
        <v>0</v>
      </c>
      <c r="BG775" s="31">
        <f>BG776</f>
        <v>0</v>
      </c>
      <c r="BH775" s="31">
        <f t="shared" si="2348"/>
        <v>299.80000000000001</v>
      </c>
      <c r="BI775" s="31">
        <f t="shared" si="2349"/>
        <v>299.80000000000001</v>
      </c>
      <c r="BJ775" s="31">
        <f t="shared" si="2350"/>
        <v>299.80000000000001</v>
      </c>
      <c r="BK775" s="31">
        <f>BK776</f>
        <v>0</v>
      </c>
      <c r="BL775" s="31">
        <f>BL776</f>
        <v>0</v>
      </c>
      <c r="BM775" s="31">
        <f>BM776</f>
        <v>0</v>
      </c>
      <c r="BN775" s="31">
        <f t="shared" si="2351"/>
        <v>299.80000000000001</v>
      </c>
      <c r="BO775" s="31">
        <f t="shared" si="2352"/>
        <v>299.80000000000001</v>
      </c>
      <c r="BP775" s="31">
        <f t="shared" si="2353"/>
        <v>299.80000000000001</v>
      </c>
      <c r="BQ775" s="31">
        <f>BQ776</f>
        <v>0</v>
      </c>
      <c r="BR775" s="31">
        <f>BR776</f>
        <v>0</v>
      </c>
      <c r="BS775" s="31">
        <f t="shared" si="2354"/>
        <v>299.80000000000001</v>
      </c>
      <c r="BT775" s="31">
        <f t="shared" si="2355"/>
        <v>299.80000000000001</v>
      </c>
      <c r="BU775" s="31">
        <f t="shared" si="2356"/>
        <v>299.80000000000001</v>
      </c>
      <c r="BV775" s="31">
        <f>BV776</f>
        <v>0</v>
      </c>
      <c r="BW775" s="31">
        <f>BW776</f>
        <v>0</v>
      </c>
      <c r="BX775" s="31">
        <f t="shared" si="2357"/>
        <v>299.80000000000001</v>
      </c>
      <c r="BY775" s="31">
        <f t="shared" si="2358"/>
        <v>299.80000000000001</v>
      </c>
      <c r="BZ775" s="31">
        <f t="shared" si="2359"/>
        <v>299.80000000000001</v>
      </c>
      <c r="CA775" s="31">
        <f>CA776</f>
        <v>0</v>
      </c>
      <c r="CB775" s="31">
        <f>CB776</f>
        <v>0</v>
      </c>
      <c r="CC775" s="31">
        <f>CC776</f>
        <v>0</v>
      </c>
      <c r="CD775" s="31">
        <f t="shared" si="2443"/>
        <v>299.80000000000001</v>
      </c>
      <c r="CE775" s="31">
        <f t="shared" si="2444"/>
        <v>299.80000000000001</v>
      </c>
      <c r="CF775" s="31">
        <f t="shared" si="2445"/>
        <v>299.80000000000001</v>
      </c>
      <c r="CG775" s="31">
        <f>CG776</f>
        <v>0</v>
      </c>
      <c r="CH775" s="24"/>
      <c r="CI775" s="40"/>
      <c r="CN775" s="1" t="s">
        <v>30</v>
      </c>
    </row>
    <row r="776" ht="15">
      <c r="A776" s="16" t="s">
        <v>465</v>
      </c>
      <c r="B776" s="17">
        <v>630</v>
      </c>
      <c r="C776" s="16" t="s">
        <v>134</v>
      </c>
      <c r="D776" s="16" t="s">
        <v>67</v>
      </c>
      <c r="E776" s="39" t="s">
        <v>236</v>
      </c>
      <c r="F776" s="31">
        <v>299.80000000000001</v>
      </c>
      <c r="G776" s="31">
        <v>299.80000000000001</v>
      </c>
      <c r="H776" s="31">
        <v>299.80000000000001</v>
      </c>
      <c r="I776" s="31"/>
      <c r="J776" s="31"/>
      <c r="K776" s="31"/>
      <c r="L776" s="31">
        <f t="shared" si="2324"/>
        <v>299.80000000000001</v>
      </c>
      <c r="M776" s="31">
        <f t="shared" si="2325"/>
        <v>299.80000000000001</v>
      </c>
      <c r="N776" s="31">
        <f t="shared" si="2326"/>
        <v>299.80000000000001</v>
      </c>
      <c r="O776" s="31"/>
      <c r="P776" s="31"/>
      <c r="Q776" s="31"/>
      <c r="R776" s="31">
        <f t="shared" si="2327"/>
        <v>299.80000000000001</v>
      </c>
      <c r="S776" s="31">
        <f t="shared" si="2328"/>
        <v>299.80000000000001</v>
      </c>
      <c r="T776" s="31">
        <f t="shared" si="2329"/>
        <v>299.80000000000001</v>
      </c>
      <c r="U776" s="31"/>
      <c r="V776" s="31"/>
      <c r="W776" s="31"/>
      <c r="X776" s="31">
        <f t="shared" si="2330"/>
        <v>299.80000000000001</v>
      </c>
      <c r="Y776" s="31">
        <f t="shared" si="2331"/>
        <v>299.80000000000001</v>
      </c>
      <c r="Z776" s="31">
        <f t="shared" si="2332"/>
        <v>299.80000000000001</v>
      </c>
      <c r="AA776" s="31"/>
      <c r="AB776" s="31"/>
      <c r="AC776" s="31"/>
      <c r="AD776" s="31">
        <f t="shared" si="2333"/>
        <v>299.80000000000001</v>
      </c>
      <c r="AE776" s="31">
        <f t="shared" si="2334"/>
        <v>299.80000000000001</v>
      </c>
      <c r="AF776" s="31">
        <f t="shared" si="2335"/>
        <v>299.80000000000001</v>
      </c>
      <c r="AG776" s="31"/>
      <c r="AH776" s="31"/>
      <c r="AI776" s="31"/>
      <c r="AJ776" s="31">
        <f t="shared" si="2336"/>
        <v>299.80000000000001</v>
      </c>
      <c r="AK776" s="31">
        <f t="shared" si="2337"/>
        <v>299.80000000000001</v>
      </c>
      <c r="AL776" s="31">
        <f t="shared" si="2338"/>
        <v>299.80000000000001</v>
      </c>
      <c r="AM776" s="31"/>
      <c r="AN776" s="31"/>
      <c r="AO776" s="31"/>
      <c r="AP776" s="31">
        <f t="shared" si="2339"/>
        <v>299.80000000000001</v>
      </c>
      <c r="AQ776" s="31">
        <f t="shared" si="2340"/>
        <v>299.80000000000001</v>
      </c>
      <c r="AR776" s="31">
        <f t="shared" si="2341"/>
        <v>299.80000000000001</v>
      </c>
      <c r="AS776" s="31"/>
      <c r="AT776" s="31"/>
      <c r="AU776" s="31"/>
      <c r="AV776" s="31">
        <f t="shared" si="2342"/>
        <v>299.80000000000001</v>
      </c>
      <c r="AW776" s="31">
        <f t="shared" si="2343"/>
        <v>299.80000000000001</v>
      </c>
      <c r="AX776" s="31">
        <f t="shared" si="2344"/>
        <v>299.80000000000001</v>
      </c>
      <c r="AY776" s="31"/>
      <c r="AZ776" s="31"/>
      <c r="BA776" s="31"/>
      <c r="BB776" s="31">
        <f t="shared" si="2345"/>
        <v>299.80000000000001</v>
      </c>
      <c r="BC776" s="31">
        <f t="shared" si="2346"/>
        <v>299.80000000000001</v>
      </c>
      <c r="BD776" s="31">
        <f t="shared" si="2347"/>
        <v>299.80000000000001</v>
      </c>
      <c r="BE776" s="31"/>
      <c r="BF776" s="31"/>
      <c r="BG776" s="31"/>
      <c r="BH776" s="31">
        <f t="shared" si="2348"/>
        <v>299.80000000000001</v>
      </c>
      <c r="BI776" s="31">
        <f t="shared" si="2349"/>
        <v>299.80000000000001</v>
      </c>
      <c r="BJ776" s="31">
        <f t="shared" si="2350"/>
        <v>299.80000000000001</v>
      </c>
      <c r="BK776" s="31"/>
      <c r="BL776" s="31"/>
      <c r="BM776" s="31"/>
      <c r="BN776" s="31">
        <f t="shared" si="2351"/>
        <v>299.80000000000001</v>
      </c>
      <c r="BO776" s="31">
        <f t="shared" si="2352"/>
        <v>299.80000000000001</v>
      </c>
      <c r="BP776" s="31">
        <f t="shared" si="2353"/>
        <v>299.80000000000001</v>
      </c>
      <c r="BQ776" s="31"/>
      <c r="BR776" s="31"/>
      <c r="BS776" s="31">
        <f t="shared" si="2354"/>
        <v>299.80000000000001</v>
      </c>
      <c r="BT776" s="31">
        <f t="shared" si="2355"/>
        <v>299.80000000000001</v>
      </c>
      <c r="BU776" s="31">
        <f t="shared" si="2356"/>
        <v>299.80000000000001</v>
      </c>
      <c r="BV776" s="31"/>
      <c r="BW776" s="31"/>
      <c r="BX776" s="31">
        <f t="shared" si="2357"/>
        <v>299.80000000000001</v>
      </c>
      <c r="BY776" s="31">
        <f t="shared" si="2358"/>
        <v>299.80000000000001</v>
      </c>
      <c r="BZ776" s="31">
        <f t="shared" si="2359"/>
        <v>299.80000000000001</v>
      </c>
      <c r="CA776" s="31"/>
      <c r="CB776" s="31"/>
      <c r="CC776" s="31"/>
      <c r="CD776" s="31">
        <f t="shared" si="2443"/>
        <v>299.80000000000001</v>
      </c>
      <c r="CE776" s="31">
        <f t="shared" si="2444"/>
        <v>299.80000000000001</v>
      </c>
      <c r="CF776" s="31">
        <f t="shared" si="2445"/>
        <v>299.80000000000001</v>
      </c>
      <c r="CG776" s="31"/>
      <c r="CH776" s="24"/>
      <c r="CI776" s="40"/>
    </row>
    <row r="777" ht="99.5">
      <c r="A777" s="16" t="s">
        <v>466</v>
      </c>
      <c r="B777" s="17"/>
      <c r="C777" s="16"/>
      <c r="D777" s="16"/>
      <c r="E777" s="39" t="s">
        <v>467</v>
      </c>
      <c r="F777" s="31">
        <f>F778+F781</f>
        <v>395.10000000000002</v>
      </c>
      <c r="G777" s="31">
        <f>G778+G781</f>
        <v>395.10000000000002</v>
      </c>
      <c r="H777" s="31">
        <f>H778+H781</f>
        <v>395.10000000000002</v>
      </c>
      <c r="I777" s="31">
        <f>I778+I781</f>
        <v>0</v>
      </c>
      <c r="J777" s="31">
        <f>J778+J781</f>
        <v>0</v>
      </c>
      <c r="K777" s="31">
        <f>K778+K781</f>
        <v>0</v>
      </c>
      <c r="L777" s="31">
        <f t="shared" si="2324"/>
        <v>395.10000000000002</v>
      </c>
      <c r="M777" s="31">
        <f t="shared" si="2325"/>
        <v>395.10000000000002</v>
      </c>
      <c r="N777" s="31">
        <f t="shared" si="2326"/>
        <v>395.10000000000002</v>
      </c>
      <c r="O777" s="31">
        <f>O778+O781</f>
        <v>0</v>
      </c>
      <c r="P777" s="31">
        <f>P778+P781</f>
        <v>0</v>
      </c>
      <c r="Q777" s="31">
        <f>Q778+Q781</f>
        <v>0</v>
      </c>
      <c r="R777" s="31">
        <f t="shared" si="2327"/>
        <v>395.10000000000002</v>
      </c>
      <c r="S777" s="31">
        <f t="shared" si="2328"/>
        <v>395.10000000000002</v>
      </c>
      <c r="T777" s="31">
        <f t="shared" si="2329"/>
        <v>395.10000000000002</v>
      </c>
      <c r="U777" s="31">
        <f>U778+U781</f>
        <v>0</v>
      </c>
      <c r="V777" s="31">
        <f>V778+V781</f>
        <v>0</v>
      </c>
      <c r="W777" s="31">
        <f>W778+W781</f>
        <v>0</v>
      </c>
      <c r="X777" s="31">
        <f t="shared" si="2330"/>
        <v>395.10000000000002</v>
      </c>
      <c r="Y777" s="31">
        <f t="shared" si="2331"/>
        <v>395.10000000000002</v>
      </c>
      <c r="Z777" s="31">
        <f t="shared" si="2332"/>
        <v>395.10000000000002</v>
      </c>
      <c r="AA777" s="31">
        <f>AA778+AA781</f>
        <v>0</v>
      </c>
      <c r="AB777" s="31">
        <f>AB778+AB781</f>
        <v>0</v>
      </c>
      <c r="AC777" s="31">
        <f>AC778+AC781</f>
        <v>0</v>
      </c>
      <c r="AD777" s="31">
        <f t="shared" si="2333"/>
        <v>395.10000000000002</v>
      </c>
      <c r="AE777" s="31">
        <f t="shared" si="2334"/>
        <v>395.10000000000002</v>
      </c>
      <c r="AF777" s="31">
        <f t="shared" si="2335"/>
        <v>395.10000000000002</v>
      </c>
      <c r="AG777" s="31">
        <f>AG778+AG781</f>
        <v>0</v>
      </c>
      <c r="AH777" s="31">
        <f>AH778+AH781</f>
        <v>0</v>
      </c>
      <c r="AI777" s="31">
        <f>AI778+AI781</f>
        <v>0</v>
      </c>
      <c r="AJ777" s="31">
        <f t="shared" si="2336"/>
        <v>395.10000000000002</v>
      </c>
      <c r="AK777" s="31">
        <f t="shared" si="2337"/>
        <v>395.10000000000002</v>
      </c>
      <c r="AL777" s="31">
        <f t="shared" si="2338"/>
        <v>395.10000000000002</v>
      </c>
      <c r="AM777" s="31">
        <f>AM778+AM781</f>
        <v>0</v>
      </c>
      <c r="AN777" s="31">
        <f>AN778+AN781</f>
        <v>0</v>
      </c>
      <c r="AO777" s="31">
        <f>AO778+AO781</f>
        <v>0</v>
      </c>
      <c r="AP777" s="31">
        <f t="shared" si="2339"/>
        <v>395.10000000000002</v>
      </c>
      <c r="AQ777" s="31">
        <f t="shared" si="2340"/>
        <v>395.10000000000002</v>
      </c>
      <c r="AR777" s="31">
        <f t="shared" si="2341"/>
        <v>395.10000000000002</v>
      </c>
      <c r="AS777" s="31">
        <f>AS778+AS781</f>
        <v>0</v>
      </c>
      <c r="AT777" s="31">
        <f>AT778+AT781</f>
        <v>0</v>
      </c>
      <c r="AU777" s="31">
        <f>AU778+AU781</f>
        <v>0</v>
      </c>
      <c r="AV777" s="31">
        <f t="shared" si="2342"/>
        <v>395.10000000000002</v>
      </c>
      <c r="AW777" s="31">
        <f t="shared" si="2343"/>
        <v>395.10000000000002</v>
      </c>
      <c r="AX777" s="31">
        <f t="shared" si="2344"/>
        <v>395.10000000000002</v>
      </c>
      <c r="AY777" s="31">
        <f>AY778+AY781</f>
        <v>0</v>
      </c>
      <c r="AZ777" s="31">
        <f>AZ778+AZ781</f>
        <v>0</v>
      </c>
      <c r="BA777" s="31">
        <f>BA778+BA781</f>
        <v>0</v>
      </c>
      <c r="BB777" s="31">
        <f t="shared" si="2345"/>
        <v>395.10000000000002</v>
      </c>
      <c r="BC777" s="31">
        <f t="shared" si="2346"/>
        <v>395.10000000000002</v>
      </c>
      <c r="BD777" s="31">
        <f t="shared" si="2347"/>
        <v>395.10000000000002</v>
      </c>
      <c r="BE777" s="31">
        <f>BE778+BE781</f>
        <v>0</v>
      </c>
      <c r="BF777" s="31">
        <f>BF778+BF781</f>
        <v>0</v>
      </c>
      <c r="BG777" s="31">
        <f>BG778+BG781</f>
        <v>0</v>
      </c>
      <c r="BH777" s="31">
        <f t="shared" si="2348"/>
        <v>395.10000000000002</v>
      </c>
      <c r="BI777" s="31">
        <f t="shared" si="2349"/>
        <v>395.10000000000002</v>
      </c>
      <c r="BJ777" s="31">
        <f t="shared" si="2350"/>
        <v>395.10000000000002</v>
      </c>
      <c r="BK777" s="31">
        <f>BK778+BK781</f>
        <v>0</v>
      </c>
      <c r="BL777" s="31">
        <f>BL778+BL781</f>
        <v>0</v>
      </c>
      <c r="BM777" s="31">
        <f>BM778+BM781</f>
        <v>0</v>
      </c>
      <c r="BN777" s="31">
        <f t="shared" si="2351"/>
        <v>395.10000000000002</v>
      </c>
      <c r="BO777" s="31">
        <f t="shared" si="2352"/>
        <v>395.10000000000002</v>
      </c>
      <c r="BP777" s="31">
        <f t="shared" si="2353"/>
        <v>395.10000000000002</v>
      </c>
      <c r="BQ777" s="31">
        <f>BQ778+BQ781</f>
        <v>0</v>
      </c>
      <c r="BR777" s="31">
        <f>BR778+BR781</f>
        <v>0</v>
      </c>
      <c r="BS777" s="31">
        <f t="shared" si="2354"/>
        <v>395.10000000000002</v>
      </c>
      <c r="BT777" s="31">
        <f t="shared" si="2355"/>
        <v>395.10000000000002</v>
      </c>
      <c r="BU777" s="31">
        <f t="shared" si="2356"/>
        <v>395.10000000000002</v>
      </c>
      <c r="BV777" s="31">
        <f>BV778+BV781</f>
        <v>0</v>
      </c>
      <c r="BW777" s="31">
        <f>BW778+BW781</f>
        <v>0</v>
      </c>
      <c r="BX777" s="31">
        <f t="shared" si="2357"/>
        <v>395.10000000000002</v>
      </c>
      <c r="BY777" s="31">
        <f t="shared" si="2358"/>
        <v>395.10000000000002</v>
      </c>
      <c r="BZ777" s="31">
        <f t="shared" si="2359"/>
        <v>395.10000000000002</v>
      </c>
      <c r="CA777" s="31">
        <f>CA778+CA781</f>
        <v>0</v>
      </c>
      <c r="CB777" s="31">
        <f>CB778+CB781</f>
        <v>0</v>
      </c>
      <c r="CC777" s="31">
        <f>CC778+CC781</f>
        <v>0</v>
      </c>
      <c r="CD777" s="31">
        <f t="shared" si="2443"/>
        <v>395.10000000000002</v>
      </c>
      <c r="CE777" s="31">
        <f t="shared" si="2444"/>
        <v>395.10000000000002</v>
      </c>
      <c r="CF777" s="31">
        <f t="shared" si="2445"/>
        <v>395.10000000000002</v>
      </c>
      <c r="CG777" s="31">
        <f>CG778+CG781</f>
        <v>0</v>
      </c>
      <c r="CH777" s="24"/>
      <c r="CI777" s="40"/>
      <c r="CO777" s="1" t="s">
        <v>31</v>
      </c>
    </row>
    <row r="778" ht="29.850000000000001">
      <c r="A778" s="16" t="s">
        <v>466</v>
      </c>
      <c r="B778" s="17">
        <v>300</v>
      </c>
      <c r="C778" s="16"/>
      <c r="D778" s="16"/>
      <c r="E778" s="39" t="s">
        <v>194</v>
      </c>
      <c r="F778" s="31">
        <f t="shared" ref="F778:F784" si="2487">F779</f>
        <v>300</v>
      </c>
      <c r="G778" s="31">
        <f t="shared" ref="G778:G784" si="2488">G779</f>
        <v>300</v>
      </c>
      <c r="H778" s="31">
        <f t="shared" ref="H778:H784" si="2489">H779</f>
        <v>300</v>
      </c>
      <c r="I778" s="31">
        <f t="shared" ref="I778:I784" si="2490">I779</f>
        <v>0</v>
      </c>
      <c r="J778" s="31">
        <f t="shared" ref="J778:J784" si="2491">J779</f>
        <v>0</v>
      </c>
      <c r="K778" s="31">
        <f t="shared" ref="K778:K784" si="2492">K779</f>
        <v>0</v>
      </c>
      <c r="L778" s="31">
        <f t="shared" si="2324"/>
        <v>300</v>
      </c>
      <c r="M778" s="31">
        <f t="shared" si="2325"/>
        <v>300</v>
      </c>
      <c r="N778" s="31">
        <f t="shared" si="2326"/>
        <v>300</v>
      </c>
      <c r="O778" s="31">
        <f t="shared" ref="O778:O784" si="2493">O779</f>
        <v>0</v>
      </c>
      <c r="P778" s="31">
        <f t="shared" ref="P778:P784" si="2494">P779</f>
        <v>0</v>
      </c>
      <c r="Q778" s="31">
        <f t="shared" ref="Q778:Q784" si="2495">Q779</f>
        <v>0</v>
      </c>
      <c r="R778" s="31">
        <f t="shared" si="2327"/>
        <v>300</v>
      </c>
      <c r="S778" s="31">
        <f t="shared" si="2328"/>
        <v>300</v>
      </c>
      <c r="T778" s="31">
        <f t="shared" si="2329"/>
        <v>300</v>
      </c>
      <c r="U778" s="31">
        <f t="shared" ref="U778:U784" si="2496">U779</f>
        <v>0</v>
      </c>
      <c r="V778" s="31">
        <f t="shared" ref="V778:V784" si="2497">V779</f>
        <v>0</v>
      </c>
      <c r="W778" s="31">
        <f t="shared" ref="W778:W784" si="2498">W779</f>
        <v>0</v>
      </c>
      <c r="X778" s="31">
        <f t="shared" si="2330"/>
        <v>300</v>
      </c>
      <c r="Y778" s="31">
        <f t="shared" si="2331"/>
        <v>300</v>
      </c>
      <c r="Z778" s="31">
        <f t="shared" si="2332"/>
        <v>300</v>
      </c>
      <c r="AA778" s="31">
        <f t="shared" ref="AA778:AA784" si="2499">AA779</f>
        <v>0</v>
      </c>
      <c r="AB778" s="31">
        <f t="shared" ref="AB778:AB784" si="2500">AB779</f>
        <v>0</v>
      </c>
      <c r="AC778" s="31">
        <f t="shared" ref="AC778:AC784" si="2501">AC779</f>
        <v>0</v>
      </c>
      <c r="AD778" s="31">
        <f t="shared" si="2333"/>
        <v>300</v>
      </c>
      <c r="AE778" s="31">
        <f t="shared" si="2334"/>
        <v>300</v>
      </c>
      <c r="AF778" s="31">
        <f t="shared" si="2335"/>
        <v>300</v>
      </c>
      <c r="AG778" s="31">
        <f t="shared" ref="AG778:AG784" si="2502">AG779</f>
        <v>0</v>
      </c>
      <c r="AH778" s="31">
        <f t="shared" ref="AH778:AH784" si="2503">AH779</f>
        <v>0</v>
      </c>
      <c r="AI778" s="31">
        <f t="shared" ref="AI778:AI784" si="2504">AI779</f>
        <v>0</v>
      </c>
      <c r="AJ778" s="31">
        <f t="shared" si="2336"/>
        <v>300</v>
      </c>
      <c r="AK778" s="31">
        <f t="shared" si="2337"/>
        <v>300</v>
      </c>
      <c r="AL778" s="31">
        <f t="shared" si="2338"/>
        <v>300</v>
      </c>
      <c r="AM778" s="31">
        <f t="shared" ref="AM778:AM784" si="2505">AM779</f>
        <v>0</v>
      </c>
      <c r="AN778" s="31">
        <f t="shared" ref="AN778:AN784" si="2506">AN779</f>
        <v>0</v>
      </c>
      <c r="AO778" s="31">
        <f t="shared" ref="AO778:AO784" si="2507">AO779</f>
        <v>0</v>
      </c>
      <c r="AP778" s="31">
        <f t="shared" si="2339"/>
        <v>300</v>
      </c>
      <c r="AQ778" s="31">
        <f t="shared" si="2340"/>
        <v>300</v>
      </c>
      <c r="AR778" s="31">
        <f t="shared" si="2341"/>
        <v>300</v>
      </c>
      <c r="AS778" s="31">
        <f t="shared" ref="AS778:AS784" si="2508">AS779</f>
        <v>0</v>
      </c>
      <c r="AT778" s="31">
        <f t="shared" ref="AT778:AT784" si="2509">AT779</f>
        <v>0</v>
      </c>
      <c r="AU778" s="31">
        <f t="shared" ref="AU778:AU784" si="2510">AU779</f>
        <v>0</v>
      </c>
      <c r="AV778" s="31">
        <f t="shared" si="2342"/>
        <v>300</v>
      </c>
      <c r="AW778" s="31">
        <f t="shared" si="2343"/>
        <v>300</v>
      </c>
      <c r="AX778" s="31">
        <f t="shared" si="2344"/>
        <v>300</v>
      </c>
      <c r="AY778" s="31">
        <f t="shared" ref="AY778:AY784" si="2511">AY779</f>
        <v>0</v>
      </c>
      <c r="AZ778" s="31">
        <f t="shared" ref="AZ778:AZ784" si="2512">AZ779</f>
        <v>0</v>
      </c>
      <c r="BA778" s="31">
        <f t="shared" ref="BA778:BA784" si="2513">BA779</f>
        <v>0</v>
      </c>
      <c r="BB778" s="31">
        <f t="shared" si="2345"/>
        <v>300</v>
      </c>
      <c r="BC778" s="31">
        <f t="shared" si="2346"/>
        <v>300</v>
      </c>
      <c r="BD778" s="31">
        <f t="shared" si="2347"/>
        <v>300</v>
      </c>
      <c r="BE778" s="31">
        <f t="shared" ref="BE778:BE784" si="2514">BE779</f>
        <v>0</v>
      </c>
      <c r="BF778" s="31">
        <f t="shared" ref="BF778:BF784" si="2515">BF779</f>
        <v>0</v>
      </c>
      <c r="BG778" s="31">
        <f t="shared" ref="BG778:BG784" si="2516">BG779</f>
        <v>0</v>
      </c>
      <c r="BH778" s="31">
        <f t="shared" si="2348"/>
        <v>300</v>
      </c>
      <c r="BI778" s="31">
        <f t="shared" si="2349"/>
        <v>300</v>
      </c>
      <c r="BJ778" s="31">
        <f t="shared" si="2350"/>
        <v>300</v>
      </c>
      <c r="BK778" s="31">
        <f t="shared" ref="BK778:BK784" si="2517">BK779</f>
        <v>0</v>
      </c>
      <c r="BL778" s="31">
        <f t="shared" ref="BL778:BL784" si="2518">BL779</f>
        <v>0</v>
      </c>
      <c r="BM778" s="31">
        <f t="shared" ref="BM778:BM784" si="2519">BM779</f>
        <v>0</v>
      </c>
      <c r="BN778" s="31">
        <f t="shared" si="2351"/>
        <v>300</v>
      </c>
      <c r="BO778" s="31">
        <f t="shared" si="2352"/>
        <v>300</v>
      </c>
      <c r="BP778" s="31">
        <f t="shared" si="2353"/>
        <v>300</v>
      </c>
      <c r="BQ778" s="31">
        <f t="shared" ref="BQ778:BQ784" si="2520">BQ779</f>
        <v>0</v>
      </c>
      <c r="BR778" s="31">
        <f t="shared" ref="BR778:BR784" si="2521">BR779</f>
        <v>0</v>
      </c>
      <c r="BS778" s="31">
        <f t="shared" si="2354"/>
        <v>300</v>
      </c>
      <c r="BT778" s="31">
        <f t="shared" si="2355"/>
        <v>300</v>
      </c>
      <c r="BU778" s="31">
        <f t="shared" si="2356"/>
        <v>300</v>
      </c>
      <c r="BV778" s="31">
        <f t="shared" ref="BV778:BV784" si="2522">BV779</f>
        <v>0</v>
      </c>
      <c r="BW778" s="31">
        <f t="shared" ref="BW778:BW784" si="2523">BW779</f>
        <v>0</v>
      </c>
      <c r="BX778" s="31">
        <f t="shared" si="2357"/>
        <v>300</v>
      </c>
      <c r="BY778" s="31">
        <f t="shared" si="2358"/>
        <v>300</v>
      </c>
      <c r="BZ778" s="31">
        <f t="shared" si="2359"/>
        <v>300</v>
      </c>
      <c r="CA778" s="31">
        <f t="shared" ref="CA778:CA784" si="2524">CA779</f>
        <v>0</v>
      </c>
      <c r="CB778" s="31">
        <f t="shared" ref="CB778:CB784" si="2525">CB779</f>
        <v>0</v>
      </c>
      <c r="CC778" s="31">
        <f t="shared" ref="CC778:CC784" si="2526">CC779</f>
        <v>0</v>
      </c>
      <c r="CD778" s="31">
        <f t="shared" si="2443"/>
        <v>300</v>
      </c>
      <c r="CE778" s="31">
        <f t="shared" si="2444"/>
        <v>300</v>
      </c>
      <c r="CF778" s="31">
        <f t="shared" si="2445"/>
        <v>300</v>
      </c>
      <c r="CG778" s="31">
        <f t="shared" ref="CG778:CG784" si="2527">CG779</f>
        <v>0</v>
      </c>
      <c r="CH778" s="24"/>
      <c r="CI778" s="40"/>
      <c r="CM778" s="1" t="s">
        <v>29</v>
      </c>
    </row>
    <row r="779" ht="29.850000000000001">
      <c r="A779" s="16" t="s">
        <v>466</v>
      </c>
      <c r="B779" s="17">
        <v>320</v>
      </c>
      <c r="C779" s="16"/>
      <c r="D779" s="16"/>
      <c r="E779" s="39" t="s">
        <v>365</v>
      </c>
      <c r="F779" s="31">
        <f t="shared" si="2487"/>
        <v>300</v>
      </c>
      <c r="G779" s="31">
        <f t="shared" si="2488"/>
        <v>300</v>
      </c>
      <c r="H779" s="31">
        <f t="shared" si="2489"/>
        <v>300</v>
      </c>
      <c r="I779" s="31">
        <f t="shared" si="2490"/>
        <v>0</v>
      </c>
      <c r="J779" s="31">
        <f t="shared" si="2491"/>
        <v>0</v>
      </c>
      <c r="K779" s="31">
        <f t="shared" si="2492"/>
        <v>0</v>
      </c>
      <c r="L779" s="31">
        <f t="shared" si="2324"/>
        <v>300</v>
      </c>
      <c r="M779" s="31">
        <f t="shared" si="2325"/>
        <v>300</v>
      </c>
      <c r="N779" s="31">
        <f t="shared" si="2326"/>
        <v>300</v>
      </c>
      <c r="O779" s="31">
        <f t="shared" si="2493"/>
        <v>0</v>
      </c>
      <c r="P779" s="31">
        <f t="shared" si="2494"/>
        <v>0</v>
      </c>
      <c r="Q779" s="31">
        <f t="shared" si="2495"/>
        <v>0</v>
      </c>
      <c r="R779" s="31">
        <f t="shared" si="2327"/>
        <v>300</v>
      </c>
      <c r="S779" s="31">
        <f t="shared" si="2328"/>
        <v>300</v>
      </c>
      <c r="T779" s="31">
        <f t="shared" si="2329"/>
        <v>300</v>
      </c>
      <c r="U779" s="31">
        <f t="shared" si="2496"/>
        <v>0</v>
      </c>
      <c r="V779" s="31">
        <f t="shared" si="2497"/>
        <v>0</v>
      </c>
      <c r="W779" s="31">
        <f t="shared" si="2498"/>
        <v>0</v>
      </c>
      <c r="X779" s="31">
        <f t="shared" si="2330"/>
        <v>300</v>
      </c>
      <c r="Y779" s="31">
        <f t="shared" si="2331"/>
        <v>300</v>
      </c>
      <c r="Z779" s="31">
        <f t="shared" si="2332"/>
        <v>300</v>
      </c>
      <c r="AA779" s="31">
        <f t="shared" si="2499"/>
        <v>0</v>
      </c>
      <c r="AB779" s="31">
        <f t="shared" si="2500"/>
        <v>0</v>
      </c>
      <c r="AC779" s="31">
        <f t="shared" si="2501"/>
        <v>0</v>
      </c>
      <c r="AD779" s="31">
        <f t="shared" si="2333"/>
        <v>300</v>
      </c>
      <c r="AE779" s="31">
        <f t="shared" si="2334"/>
        <v>300</v>
      </c>
      <c r="AF779" s="31">
        <f t="shared" si="2335"/>
        <v>300</v>
      </c>
      <c r="AG779" s="31">
        <f t="shared" si="2502"/>
        <v>0</v>
      </c>
      <c r="AH779" s="31">
        <f t="shared" si="2503"/>
        <v>0</v>
      </c>
      <c r="AI779" s="31">
        <f t="shared" si="2504"/>
        <v>0</v>
      </c>
      <c r="AJ779" s="31">
        <f t="shared" si="2336"/>
        <v>300</v>
      </c>
      <c r="AK779" s="31">
        <f t="shared" si="2337"/>
        <v>300</v>
      </c>
      <c r="AL779" s="31">
        <f t="shared" si="2338"/>
        <v>300</v>
      </c>
      <c r="AM779" s="31">
        <f t="shared" si="2505"/>
        <v>0</v>
      </c>
      <c r="AN779" s="31">
        <f t="shared" si="2506"/>
        <v>0</v>
      </c>
      <c r="AO779" s="31">
        <f t="shared" si="2507"/>
        <v>0</v>
      </c>
      <c r="AP779" s="31">
        <f t="shared" si="2339"/>
        <v>300</v>
      </c>
      <c r="AQ779" s="31">
        <f t="shared" si="2340"/>
        <v>300</v>
      </c>
      <c r="AR779" s="31">
        <f t="shared" si="2341"/>
        <v>300</v>
      </c>
      <c r="AS779" s="31">
        <f t="shared" si="2508"/>
        <v>0</v>
      </c>
      <c r="AT779" s="31">
        <f t="shared" si="2509"/>
        <v>0</v>
      </c>
      <c r="AU779" s="31">
        <f t="shared" si="2510"/>
        <v>0</v>
      </c>
      <c r="AV779" s="31">
        <f t="shared" si="2342"/>
        <v>300</v>
      </c>
      <c r="AW779" s="31">
        <f t="shared" si="2343"/>
        <v>300</v>
      </c>
      <c r="AX779" s="31">
        <f t="shared" si="2344"/>
        <v>300</v>
      </c>
      <c r="AY779" s="31">
        <f t="shared" si="2511"/>
        <v>0</v>
      </c>
      <c r="AZ779" s="31">
        <f t="shared" si="2512"/>
        <v>0</v>
      </c>
      <c r="BA779" s="31">
        <f t="shared" si="2513"/>
        <v>0</v>
      </c>
      <c r="BB779" s="31">
        <f t="shared" si="2345"/>
        <v>300</v>
      </c>
      <c r="BC779" s="31">
        <f t="shared" si="2346"/>
        <v>300</v>
      </c>
      <c r="BD779" s="31">
        <f t="shared" si="2347"/>
        <v>300</v>
      </c>
      <c r="BE779" s="31">
        <f t="shared" si="2514"/>
        <v>0</v>
      </c>
      <c r="BF779" s="31">
        <f t="shared" si="2515"/>
        <v>0</v>
      </c>
      <c r="BG779" s="31">
        <f t="shared" si="2516"/>
        <v>0</v>
      </c>
      <c r="BH779" s="31">
        <f t="shared" si="2348"/>
        <v>300</v>
      </c>
      <c r="BI779" s="31">
        <f t="shared" si="2349"/>
        <v>300</v>
      </c>
      <c r="BJ779" s="31">
        <f t="shared" si="2350"/>
        <v>300</v>
      </c>
      <c r="BK779" s="31">
        <f t="shared" si="2517"/>
        <v>0</v>
      </c>
      <c r="BL779" s="31">
        <f t="shared" si="2518"/>
        <v>0</v>
      </c>
      <c r="BM779" s="31">
        <f t="shared" si="2519"/>
        <v>0</v>
      </c>
      <c r="BN779" s="31">
        <f t="shared" si="2351"/>
        <v>300</v>
      </c>
      <c r="BO779" s="31">
        <f t="shared" si="2352"/>
        <v>300</v>
      </c>
      <c r="BP779" s="31">
        <f t="shared" si="2353"/>
        <v>300</v>
      </c>
      <c r="BQ779" s="31">
        <f t="shared" si="2520"/>
        <v>0</v>
      </c>
      <c r="BR779" s="31">
        <f t="shared" si="2521"/>
        <v>0</v>
      </c>
      <c r="BS779" s="31">
        <f t="shared" si="2354"/>
        <v>300</v>
      </c>
      <c r="BT779" s="31">
        <f t="shared" si="2355"/>
        <v>300</v>
      </c>
      <c r="BU779" s="31">
        <f t="shared" si="2356"/>
        <v>300</v>
      </c>
      <c r="BV779" s="31">
        <f t="shared" si="2522"/>
        <v>0</v>
      </c>
      <c r="BW779" s="31">
        <f t="shared" si="2523"/>
        <v>0</v>
      </c>
      <c r="BX779" s="31">
        <f t="shared" si="2357"/>
        <v>300</v>
      </c>
      <c r="BY779" s="31">
        <f t="shared" si="2358"/>
        <v>300</v>
      </c>
      <c r="BZ779" s="31">
        <f t="shared" si="2359"/>
        <v>300</v>
      </c>
      <c r="CA779" s="31">
        <f t="shared" si="2524"/>
        <v>0</v>
      </c>
      <c r="CB779" s="31">
        <f t="shared" si="2525"/>
        <v>0</v>
      </c>
      <c r="CC779" s="31">
        <f t="shared" si="2526"/>
        <v>0</v>
      </c>
      <c r="CD779" s="31">
        <f t="shared" si="2443"/>
        <v>300</v>
      </c>
      <c r="CE779" s="31">
        <f t="shared" si="2444"/>
        <v>300</v>
      </c>
      <c r="CF779" s="31">
        <f t="shared" si="2445"/>
        <v>300</v>
      </c>
      <c r="CG779" s="31">
        <f t="shared" si="2527"/>
        <v>0</v>
      </c>
      <c r="CH779" s="24"/>
      <c r="CI779" s="40"/>
      <c r="CN779" s="1" t="s">
        <v>30</v>
      </c>
    </row>
    <row r="780" ht="15">
      <c r="A780" s="16" t="s">
        <v>466</v>
      </c>
      <c r="B780" s="17">
        <v>320</v>
      </c>
      <c r="C780" s="16" t="s">
        <v>134</v>
      </c>
      <c r="D780" s="16" t="s">
        <v>67</v>
      </c>
      <c r="E780" s="39" t="s">
        <v>236</v>
      </c>
      <c r="F780" s="31">
        <v>300</v>
      </c>
      <c r="G780" s="31">
        <v>300</v>
      </c>
      <c r="H780" s="31">
        <v>300</v>
      </c>
      <c r="I780" s="31"/>
      <c r="J780" s="31"/>
      <c r="K780" s="31"/>
      <c r="L780" s="31">
        <f t="shared" si="2324"/>
        <v>300</v>
      </c>
      <c r="M780" s="31">
        <f t="shared" si="2325"/>
        <v>300</v>
      </c>
      <c r="N780" s="31">
        <f t="shared" si="2326"/>
        <v>300</v>
      </c>
      <c r="O780" s="31"/>
      <c r="P780" s="31"/>
      <c r="Q780" s="31"/>
      <c r="R780" s="31">
        <f t="shared" si="2327"/>
        <v>300</v>
      </c>
      <c r="S780" s="31">
        <f t="shared" si="2328"/>
        <v>300</v>
      </c>
      <c r="T780" s="31">
        <f t="shared" si="2329"/>
        <v>300</v>
      </c>
      <c r="U780" s="31"/>
      <c r="V780" s="31"/>
      <c r="W780" s="31"/>
      <c r="X780" s="31">
        <f t="shared" si="2330"/>
        <v>300</v>
      </c>
      <c r="Y780" s="31">
        <f t="shared" si="2331"/>
        <v>300</v>
      </c>
      <c r="Z780" s="31">
        <f t="shared" si="2332"/>
        <v>300</v>
      </c>
      <c r="AA780" s="31"/>
      <c r="AB780" s="31"/>
      <c r="AC780" s="31"/>
      <c r="AD780" s="31">
        <f t="shared" si="2333"/>
        <v>300</v>
      </c>
      <c r="AE780" s="31">
        <f t="shared" si="2334"/>
        <v>300</v>
      </c>
      <c r="AF780" s="31">
        <f t="shared" si="2335"/>
        <v>300</v>
      </c>
      <c r="AG780" s="31"/>
      <c r="AH780" s="31"/>
      <c r="AI780" s="31"/>
      <c r="AJ780" s="31">
        <f t="shared" si="2336"/>
        <v>300</v>
      </c>
      <c r="AK780" s="31">
        <f t="shared" si="2337"/>
        <v>300</v>
      </c>
      <c r="AL780" s="31">
        <f t="shared" si="2338"/>
        <v>300</v>
      </c>
      <c r="AM780" s="31"/>
      <c r="AN780" s="31"/>
      <c r="AO780" s="31"/>
      <c r="AP780" s="31">
        <f t="shared" si="2339"/>
        <v>300</v>
      </c>
      <c r="AQ780" s="31">
        <f t="shared" si="2340"/>
        <v>300</v>
      </c>
      <c r="AR780" s="31">
        <f t="shared" si="2341"/>
        <v>300</v>
      </c>
      <c r="AS780" s="31"/>
      <c r="AT780" s="31"/>
      <c r="AU780" s="31"/>
      <c r="AV780" s="31">
        <f t="shared" si="2342"/>
        <v>300</v>
      </c>
      <c r="AW780" s="31">
        <f t="shared" si="2343"/>
        <v>300</v>
      </c>
      <c r="AX780" s="31">
        <f t="shared" si="2344"/>
        <v>300</v>
      </c>
      <c r="AY780" s="31"/>
      <c r="AZ780" s="31"/>
      <c r="BA780" s="31"/>
      <c r="BB780" s="31">
        <f t="shared" si="2345"/>
        <v>300</v>
      </c>
      <c r="BC780" s="31">
        <f t="shared" si="2346"/>
        <v>300</v>
      </c>
      <c r="BD780" s="31">
        <f t="shared" si="2347"/>
        <v>300</v>
      </c>
      <c r="BE780" s="31"/>
      <c r="BF780" s="31"/>
      <c r="BG780" s="31"/>
      <c r="BH780" s="31">
        <f t="shared" si="2348"/>
        <v>300</v>
      </c>
      <c r="BI780" s="31">
        <f t="shared" si="2349"/>
        <v>300</v>
      </c>
      <c r="BJ780" s="31">
        <f t="shared" si="2350"/>
        <v>300</v>
      </c>
      <c r="BK780" s="31"/>
      <c r="BL780" s="31"/>
      <c r="BM780" s="31"/>
      <c r="BN780" s="31">
        <f t="shared" si="2351"/>
        <v>300</v>
      </c>
      <c r="BO780" s="31">
        <f t="shared" si="2352"/>
        <v>300</v>
      </c>
      <c r="BP780" s="31">
        <f t="shared" si="2353"/>
        <v>300</v>
      </c>
      <c r="BQ780" s="31"/>
      <c r="BR780" s="31"/>
      <c r="BS780" s="31">
        <f t="shared" si="2354"/>
        <v>300</v>
      </c>
      <c r="BT780" s="31">
        <f t="shared" si="2355"/>
        <v>300</v>
      </c>
      <c r="BU780" s="31">
        <f t="shared" si="2356"/>
        <v>300</v>
      </c>
      <c r="BV780" s="31"/>
      <c r="BW780" s="31"/>
      <c r="BX780" s="31">
        <f t="shared" si="2357"/>
        <v>300</v>
      </c>
      <c r="BY780" s="31">
        <f t="shared" si="2358"/>
        <v>300</v>
      </c>
      <c r="BZ780" s="31">
        <f t="shared" si="2359"/>
        <v>300</v>
      </c>
      <c r="CA780" s="31"/>
      <c r="CB780" s="31"/>
      <c r="CC780" s="31"/>
      <c r="CD780" s="31">
        <f t="shared" si="2443"/>
        <v>300</v>
      </c>
      <c r="CE780" s="31">
        <f t="shared" si="2444"/>
        <v>300</v>
      </c>
      <c r="CF780" s="31">
        <f t="shared" si="2445"/>
        <v>300</v>
      </c>
      <c r="CG780" s="31"/>
      <c r="CH780" s="24"/>
      <c r="CI780" s="40"/>
    </row>
    <row r="781" ht="43.75">
      <c r="A781" s="16" t="s">
        <v>466</v>
      </c>
      <c r="B781" s="17">
        <v>600</v>
      </c>
      <c r="C781" s="16"/>
      <c r="D781" s="16"/>
      <c r="E781" s="39" t="s">
        <v>45</v>
      </c>
      <c r="F781" s="31">
        <f t="shared" si="2487"/>
        <v>95.099999999999994</v>
      </c>
      <c r="G781" s="31">
        <f t="shared" si="2488"/>
        <v>95.099999999999994</v>
      </c>
      <c r="H781" s="31">
        <f t="shared" si="2489"/>
        <v>95.099999999999994</v>
      </c>
      <c r="I781" s="31">
        <f t="shared" si="2490"/>
        <v>0</v>
      </c>
      <c r="J781" s="31">
        <f t="shared" si="2491"/>
        <v>0</v>
      </c>
      <c r="K781" s="31">
        <f t="shared" si="2492"/>
        <v>0</v>
      </c>
      <c r="L781" s="31">
        <f t="shared" ref="L781:L844" si="2528">F781+I781</f>
        <v>95.099999999999994</v>
      </c>
      <c r="M781" s="31">
        <f t="shared" ref="M781:M844" si="2529">G781+J781</f>
        <v>95.099999999999994</v>
      </c>
      <c r="N781" s="31">
        <f t="shared" ref="N781:N844" si="2530">H781+K781</f>
        <v>95.099999999999994</v>
      </c>
      <c r="O781" s="31">
        <f t="shared" si="2493"/>
        <v>0</v>
      </c>
      <c r="P781" s="31">
        <f t="shared" si="2494"/>
        <v>0</v>
      </c>
      <c r="Q781" s="31">
        <f t="shared" si="2495"/>
        <v>0</v>
      </c>
      <c r="R781" s="31">
        <f t="shared" ref="R781:R844" si="2531">L781+O781</f>
        <v>95.099999999999994</v>
      </c>
      <c r="S781" s="31">
        <f t="shared" ref="S781:S844" si="2532">M781+P781</f>
        <v>95.099999999999994</v>
      </c>
      <c r="T781" s="31">
        <f t="shared" ref="T781:T844" si="2533">N781+Q781</f>
        <v>95.099999999999994</v>
      </c>
      <c r="U781" s="31">
        <f t="shared" si="2496"/>
        <v>0</v>
      </c>
      <c r="V781" s="31">
        <f t="shared" si="2497"/>
        <v>0</v>
      </c>
      <c r="W781" s="31">
        <f t="shared" si="2498"/>
        <v>0</v>
      </c>
      <c r="X781" s="31">
        <f t="shared" ref="X781:X844" si="2534">R781+U781</f>
        <v>95.099999999999994</v>
      </c>
      <c r="Y781" s="31">
        <f t="shared" ref="Y781:Y844" si="2535">S781+V781</f>
        <v>95.099999999999994</v>
      </c>
      <c r="Z781" s="31">
        <f t="shared" ref="Z781:Z844" si="2536">T781+W781</f>
        <v>95.099999999999994</v>
      </c>
      <c r="AA781" s="31">
        <f t="shared" si="2499"/>
        <v>0</v>
      </c>
      <c r="AB781" s="31">
        <f t="shared" si="2500"/>
        <v>0</v>
      </c>
      <c r="AC781" s="31">
        <f t="shared" si="2501"/>
        <v>0</v>
      </c>
      <c r="AD781" s="31">
        <f t="shared" ref="AD781:AD844" si="2537">X781+AA781</f>
        <v>95.099999999999994</v>
      </c>
      <c r="AE781" s="31">
        <f t="shared" ref="AE781:AE844" si="2538">Y781+AB781</f>
        <v>95.099999999999994</v>
      </c>
      <c r="AF781" s="31">
        <f t="shared" ref="AF781:AF844" si="2539">Z781+AC781</f>
        <v>95.099999999999994</v>
      </c>
      <c r="AG781" s="31">
        <f t="shared" si="2502"/>
        <v>0</v>
      </c>
      <c r="AH781" s="31">
        <f t="shared" si="2503"/>
        <v>0</v>
      </c>
      <c r="AI781" s="31">
        <f t="shared" si="2504"/>
        <v>0</v>
      </c>
      <c r="AJ781" s="31">
        <f t="shared" ref="AJ781:AJ844" si="2540">AD781+AG781</f>
        <v>95.099999999999994</v>
      </c>
      <c r="AK781" s="31">
        <f t="shared" ref="AK781:AK844" si="2541">AE781+AH781</f>
        <v>95.099999999999994</v>
      </c>
      <c r="AL781" s="31">
        <f t="shared" ref="AL781:AL844" si="2542">AF781+AI781</f>
        <v>95.099999999999994</v>
      </c>
      <c r="AM781" s="31">
        <f t="shared" si="2505"/>
        <v>0</v>
      </c>
      <c r="AN781" s="31">
        <f t="shared" si="2506"/>
        <v>0</v>
      </c>
      <c r="AO781" s="31">
        <f t="shared" si="2507"/>
        <v>0</v>
      </c>
      <c r="AP781" s="31">
        <f t="shared" ref="AP781:AP844" si="2543">AJ781+AM781</f>
        <v>95.099999999999994</v>
      </c>
      <c r="AQ781" s="31">
        <f t="shared" ref="AQ781:AQ844" si="2544">AK781+AN781</f>
        <v>95.099999999999994</v>
      </c>
      <c r="AR781" s="31">
        <f t="shared" ref="AR781:AR844" si="2545">AL781+AO781</f>
        <v>95.099999999999994</v>
      </c>
      <c r="AS781" s="31">
        <f t="shared" si="2508"/>
        <v>0</v>
      </c>
      <c r="AT781" s="31">
        <f t="shared" si="2509"/>
        <v>0</v>
      </c>
      <c r="AU781" s="31">
        <f t="shared" si="2510"/>
        <v>0</v>
      </c>
      <c r="AV781" s="31">
        <f t="shared" ref="AV781:AV844" si="2546">AP781+AS781</f>
        <v>95.099999999999994</v>
      </c>
      <c r="AW781" s="31">
        <f t="shared" ref="AW781:AW844" si="2547">AQ781+AT781</f>
        <v>95.099999999999994</v>
      </c>
      <c r="AX781" s="31">
        <f t="shared" ref="AX781:AX844" si="2548">AR781+AU781</f>
        <v>95.099999999999994</v>
      </c>
      <c r="AY781" s="31">
        <f t="shared" si="2511"/>
        <v>0</v>
      </c>
      <c r="AZ781" s="31">
        <f t="shared" si="2512"/>
        <v>0</v>
      </c>
      <c r="BA781" s="31">
        <f t="shared" si="2513"/>
        <v>0</v>
      </c>
      <c r="BB781" s="31">
        <f t="shared" ref="BB781:BB844" si="2549">AV781+AY781</f>
        <v>95.099999999999994</v>
      </c>
      <c r="BC781" s="31">
        <f t="shared" ref="BC781:BC844" si="2550">AW781+AZ781</f>
        <v>95.099999999999994</v>
      </c>
      <c r="BD781" s="31">
        <f t="shared" ref="BD781:BD844" si="2551">AX781+BA781</f>
        <v>95.099999999999994</v>
      </c>
      <c r="BE781" s="31">
        <f t="shared" si="2514"/>
        <v>0</v>
      </c>
      <c r="BF781" s="31">
        <f t="shared" si="2515"/>
        <v>0</v>
      </c>
      <c r="BG781" s="31">
        <f t="shared" si="2516"/>
        <v>0</v>
      </c>
      <c r="BH781" s="31">
        <f t="shared" ref="BH781:BH844" si="2552">BB781+BE781</f>
        <v>95.099999999999994</v>
      </c>
      <c r="BI781" s="31">
        <f t="shared" ref="BI781:BI844" si="2553">BC781+BF781</f>
        <v>95.099999999999994</v>
      </c>
      <c r="BJ781" s="31">
        <f t="shared" ref="BJ781:BJ844" si="2554">BD781+BG781</f>
        <v>95.099999999999994</v>
      </c>
      <c r="BK781" s="31">
        <f t="shared" si="2517"/>
        <v>0</v>
      </c>
      <c r="BL781" s="31">
        <f t="shared" si="2518"/>
        <v>0</v>
      </c>
      <c r="BM781" s="31">
        <f t="shared" si="2519"/>
        <v>0</v>
      </c>
      <c r="BN781" s="31">
        <f t="shared" ref="BN781:BN844" si="2555">BH781+BK781</f>
        <v>95.099999999999994</v>
      </c>
      <c r="BO781" s="31">
        <f t="shared" ref="BO781:BO844" si="2556">BI781+BL781</f>
        <v>95.099999999999994</v>
      </c>
      <c r="BP781" s="31">
        <f t="shared" ref="BP781:BP844" si="2557">BJ781+BM781</f>
        <v>95.099999999999994</v>
      </c>
      <c r="BQ781" s="31">
        <f t="shared" si="2520"/>
        <v>0</v>
      </c>
      <c r="BR781" s="31">
        <f t="shared" si="2521"/>
        <v>0</v>
      </c>
      <c r="BS781" s="31">
        <f t="shared" ref="BS781:BS844" si="2558">BQ781+BN781</f>
        <v>95.099999999999994</v>
      </c>
      <c r="BT781" s="31">
        <f t="shared" ref="BT781:BT844" si="2559">BR781+BO781</f>
        <v>95.099999999999994</v>
      </c>
      <c r="BU781" s="31">
        <f t="shared" ref="BU781:BU844" si="2560">BP781</f>
        <v>95.099999999999994</v>
      </c>
      <c r="BV781" s="31">
        <f t="shared" si="2522"/>
        <v>0</v>
      </c>
      <c r="BW781" s="31">
        <f t="shared" si="2523"/>
        <v>0</v>
      </c>
      <c r="BX781" s="31">
        <f t="shared" ref="BX781:BX844" si="2561">BS781</f>
        <v>95.099999999999994</v>
      </c>
      <c r="BY781" s="31">
        <f t="shared" ref="BY781:BY844" si="2562">BT781+BV781</f>
        <v>95.099999999999994</v>
      </c>
      <c r="BZ781" s="31">
        <f t="shared" ref="BZ781:BZ844" si="2563">BU781+BW781</f>
        <v>95.099999999999994</v>
      </c>
      <c r="CA781" s="31">
        <f t="shared" si="2524"/>
        <v>0</v>
      </c>
      <c r="CB781" s="31">
        <f t="shared" si="2525"/>
        <v>0</v>
      </c>
      <c r="CC781" s="31">
        <f t="shared" si="2526"/>
        <v>0</v>
      </c>
      <c r="CD781" s="31">
        <f t="shared" si="2443"/>
        <v>95.099999999999994</v>
      </c>
      <c r="CE781" s="31">
        <f t="shared" si="2444"/>
        <v>95.099999999999994</v>
      </c>
      <c r="CF781" s="31">
        <f t="shared" si="2445"/>
        <v>95.099999999999994</v>
      </c>
      <c r="CG781" s="31">
        <f t="shared" si="2527"/>
        <v>0</v>
      </c>
      <c r="CH781" s="24"/>
      <c r="CI781" s="40"/>
      <c r="CM781" s="1" t="s">
        <v>29</v>
      </c>
    </row>
    <row r="782" ht="15">
      <c r="A782" s="16" t="s">
        <v>466</v>
      </c>
      <c r="B782" s="17">
        <v>620</v>
      </c>
      <c r="C782" s="16"/>
      <c r="D782" s="16"/>
      <c r="E782" s="39" t="s">
        <v>46</v>
      </c>
      <c r="F782" s="31">
        <f t="shared" si="2487"/>
        <v>95.099999999999994</v>
      </c>
      <c r="G782" s="31">
        <f t="shared" si="2488"/>
        <v>95.099999999999994</v>
      </c>
      <c r="H782" s="31">
        <f t="shared" si="2489"/>
        <v>95.099999999999994</v>
      </c>
      <c r="I782" s="31">
        <f t="shared" si="2490"/>
        <v>0</v>
      </c>
      <c r="J782" s="31">
        <f t="shared" si="2491"/>
        <v>0</v>
      </c>
      <c r="K782" s="31">
        <f t="shared" si="2492"/>
        <v>0</v>
      </c>
      <c r="L782" s="31">
        <f t="shared" si="2528"/>
        <v>95.099999999999994</v>
      </c>
      <c r="M782" s="31">
        <f t="shared" si="2529"/>
        <v>95.099999999999994</v>
      </c>
      <c r="N782" s="31">
        <f t="shared" si="2530"/>
        <v>95.099999999999994</v>
      </c>
      <c r="O782" s="31">
        <f t="shared" si="2493"/>
        <v>0</v>
      </c>
      <c r="P782" s="31">
        <f t="shared" si="2494"/>
        <v>0</v>
      </c>
      <c r="Q782" s="31">
        <f t="shared" si="2495"/>
        <v>0</v>
      </c>
      <c r="R782" s="31">
        <f t="shared" si="2531"/>
        <v>95.099999999999994</v>
      </c>
      <c r="S782" s="31">
        <f t="shared" si="2532"/>
        <v>95.099999999999994</v>
      </c>
      <c r="T782" s="31">
        <f t="shared" si="2533"/>
        <v>95.099999999999994</v>
      </c>
      <c r="U782" s="31">
        <f t="shared" si="2496"/>
        <v>0</v>
      </c>
      <c r="V782" s="31">
        <f t="shared" si="2497"/>
        <v>0</v>
      </c>
      <c r="W782" s="31">
        <f t="shared" si="2498"/>
        <v>0</v>
      </c>
      <c r="X782" s="31">
        <f t="shared" si="2534"/>
        <v>95.099999999999994</v>
      </c>
      <c r="Y782" s="31">
        <f t="shared" si="2535"/>
        <v>95.099999999999994</v>
      </c>
      <c r="Z782" s="31">
        <f t="shared" si="2536"/>
        <v>95.099999999999994</v>
      </c>
      <c r="AA782" s="31">
        <f t="shared" si="2499"/>
        <v>0</v>
      </c>
      <c r="AB782" s="31">
        <f t="shared" si="2500"/>
        <v>0</v>
      </c>
      <c r="AC782" s="31">
        <f t="shared" si="2501"/>
        <v>0</v>
      </c>
      <c r="AD782" s="31">
        <f t="shared" si="2537"/>
        <v>95.099999999999994</v>
      </c>
      <c r="AE782" s="31">
        <f t="shared" si="2538"/>
        <v>95.099999999999994</v>
      </c>
      <c r="AF782" s="31">
        <f t="shared" si="2539"/>
        <v>95.099999999999994</v>
      </c>
      <c r="AG782" s="31">
        <f t="shared" si="2502"/>
        <v>0</v>
      </c>
      <c r="AH782" s="31">
        <f t="shared" si="2503"/>
        <v>0</v>
      </c>
      <c r="AI782" s="31">
        <f t="shared" si="2504"/>
        <v>0</v>
      </c>
      <c r="AJ782" s="31">
        <f t="shared" si="2540"/>
        <v>95.099999999999994</v>
      </c>
      <c r="AK782" s="31">
        <f t="shared" si="2541"/>
        <v>95.099999999999994</v>
      </c>
      <c r="AL782" s="31">
        <f t="shared" si="2542"/>
        <v>95.099999999999994</v>
      </c>
      <c r="AM782" s="31">
        <f t="shared" si="2505"/>
        <v>0</v>
      </c>
      <c r="AN782" s="31">
        <f t="shared" si="2506"/>
        <v>0</v>
      </c>
      <c r="AO782" s="31">
        <f t="shared" si="2507"/>
        <v>0</v>
      </c>
      <c r="AP782" s="31">
        <f t="shared" si="2543"/>
        <v>95.099999999999994</v>
      </c>
      <c r="AQ782" s="31">
        <f t="shared" si="2544"/>
        <v>95.099999999999994</v>
      </c>
      <c r="AR782" s="31">
        <f t="shared" si="2545"/>
        <v>95.099999999999994</v>
      </c>
      <c r="AS782" s="31">
        <f t="shared" si="2508"/>
        <v>0</v>
      </c>
      <c r="AT782" s="31">
        <f t="shared" si="2509"/>
        <v>0</v>
      </c>
      <c r="AU782" s="31">
        <f t="shared" si="2510"/>
        <v>0</v>
      </c>
      <c r="AV782" s="31">
        <f t="shared" si="2546"/>
        <v>95.099999999999994</v>
      </c>
      <c r="AW782" s="31">
        <f t="shared" si="2547"/>
        <v>95.099999999999994</v>
      </c>
      <c r="AX782" s="31">
        <f t="shared" si="2548"/>
        <v>95.099999999999994</v>
      </c>
      <c r="AY782" s="31">
        <f t="shared" si="2511"/>
        <v>0</v>
      </c>
      <c r="AZ782" s="31">
        <f t="shared" si="2512"/>
        <v>0</v>
      </c>
      <c r="BA782" s="31">
        <f t="shared" si="2513"/>
        <v>0</v>
      </c>
      <c r="BB782" s="31">
        <f t="shared" si="2549"/>
        <v>95.099999999999994</v>
      </c>
      <c r="BC782" s="31">
        <f t="shared" si="2550"/>
        <v>95.099999999999994</v>
      </c>
      <c r="BD782" s="31">
        <f t="shared" si="2551"/>
        <v>95.099999999999994</v>
      </c>
      <c r="BE782" s="31">
        <f t="shared" si="2514"/>
        <v>0</v>
      </c>
      <c r="BF782" s="31">
        <f t="shared" si="2515"/>
        <v>0</v>
      </c>
      <c r="BG782" s="31">
        <f t="shared" si="2516"/>
        <v>0</v>
      </c>
      <c r="BH782" s="31">
        <f t="shared" si="2552"/>
        <v>95.099999999999994</v>
      </c>
      <c r="BI782" s="31">
        <f t="shared" si="2553"/>
        <v>95.099999999999994</v>
      </c>
      <c r="BJ782" s="31">
        <f t="shared" si="2554"/>
        <v>95.099999999999994</v>
      </c>
      <c r="BK782" s="31">
        <f t="shared" si="2517"/>
        <v>0</v>
      </c>
      <c r="BL782" s="31">
        <f t="shared" si="2518"/>
        <v>0</v>
      </c>
      <c r="BM782" s="31">
        <f t="shared" si="2519"/>
        <v>0</v>
      </c>
      <c r="BN782" s="31">
        <f t="shared" si="2555"/>
        <v>95.099999999999994</v>
      </c>
      <c r="BO782" s="31">
        <f t="shared" si="2556"/>
        <v>95.099999999999994</v>
      </c>
      <c r="BP782" s="31">
        <f t="shared" si="2557"/>
        <v>95.099999999999994</v>
      </c>
      <c r="BQ782" s="31">
        <f t="shared" si="2520"/>
        <v>0</v>
      </c>
      <c r="BR782" s="31">
        <f t="shared" si="2521"/>
        <v>0</v>
      </c>
      <c r="BS782" s="31">
        <f t="shared" si="2558"/>
        <v>95.099999999999994</v>
      </c>
      <c r="BT782" s="31">
        <f t="shared" si="2559"/>
        <v>95.099999999999994</v>
      </c>
      <c r="BU782" s="31">
        <f t="shared" si="2560"/>
        <v>95.099999999999994</v>
      </c>
      <c r="BV782" s="31">
        <f t="shared" si="2522"/>
        <v>0</v>
      </c>
      <c r="BW782" s="31">
        <f t="shared" si="2523"/>
        <v>0</v>
      </c>
      <c r="BX782" s="31">
        <f t="shared" si="2561"/>
        <v>95.099999999999994</v>
      </c>
      <c r="BY782" s="31">
        <f t="shared" si="2562"/>
        <v>95.099999999999994</v>
      </c>
      <c r="BZ782" s="31">
        <f t="shared" si="2563"/>
        <v>95.099999999999994</v>
      </c>
      <c r="CA782" s="31">
        <f t="shared" si="2524"/>
        <v>0</v>
      </c>
      <c r="CB782" s="31">
        <f t="shared" si="2525"/>
        <v>0</v>
      </c>
      <c r="CC782" s="31">
        <f t="shared" si="2526"/>
        <v>0</v>
      </c>
      <c r="CD782" s="31">
        <f t="shared" si="2443"/>
        <v>95.099999999999994</v>
      </c>
      <c r="CE782" s="31">
        <f t="shared" si="2444"/>
        <v>95.099999999999994</v>
      </c>
      <c r="CF782" s="31">
        <f t="shared" si="2445"/>
        <v>95.099999999999994</v>
      </c>
      <c r="CG782" s="31">
        <f t="shared" si="2527"/>
        <v>0</v>
      </c>
      <c r="CH782" s="24"/>
      <c r="CI782" s="40"/>
      <c r="CN782" s="1" t="s">
        <v>30</v>
      </c>
    </row>
    <row r="783" ht="15">
      <c r="A783" s="16" t="s">
        <v>466</v>
      </c>
      <c r="B783" s="17">
        <v>620</v>
      </c>
      <c r="C783" s="16" t="s">
        <v>134</v>
      </c>
      <c r="D783" s="16" t="s">
        <v>67</v>
      </c>
      <c r="E783" s="39" t="s">
        <v>236</v>
      </c>
      <c r="F783" s="31">
        <v>95.099999999999994</v>
      </c>
      <c r="G783" s="31">
        <v>95.099999999999994</v>
      </c>
      <c r="H783" s="31">
        <v>95.099999999999994</v>
      </c>
      <c r="I783" s="31"/>
      <c r="J783" s="31"/>
      <c r="K783" s="31"/>
      <c r="L783" s="31">
        <f t="shared" si="2528"/>
        <v>95.099999999999994</v>
      </c>
      <c r="M783" s="31">
        <f t="shared" si="2529"/>
        <v>95.099999999999994</v>
      </c>
      <c r="N783" s="31">
        <f t="shared" si="2530"/>
        <v>95.099999999999994</v>
      </c>
      <c r="O783" s="31"/>
      <c r="P783" s="31"/>
      <c r="Q783" s="31"/>
      <c r="R783" s="31">
        <f t="shared" si="2531"/>
        <v>95.099999999999994</v>
      </c>
      <c r="S783" s="31">
        <f t="shared" si="2532"/>
        <v>95.099999999999994</v>
      </c>
      <c r="T783" s="31">
        <f t="shared" si="2533"/>
        <v>95.099999999999994</v>
      </c>
      <c r="U783" s="31"/>
      <c r="V783" s="31"/>
      <c r="W783" s="31"/>
      <c r="X783" s="31">
        <f t="shared" si="2534"/>
        <v>95.099999999999994</v>
      </c>
      <c r="Y783" s="31">
        <f t="shared" si="2535"/>
        <v>95.099999999999994</v>
      </c>
      <c r="Z783" s="31">
        <f t="shared" si="2536"/>
        <v>95.099999999999994</v>
      </c>
      <c r="AA783" s="31"/>
      <c r="AB783" s="31"/>
      <c r="AC783" s="31"/>
      <c r="AD783" s="31">
        <f t="shared" si="2537"/>
        <v>95.099999999999994</v>
      </c>
      <c r="AE783" s="31">
        <f t="shared" si="2538"/>
        <v>95.099999999999994</v>
      </c>
      <c r="AF783" s="31">
        <f t="shared" si="2539"/>
        <v>95.099999999999994</v>
      </c>
      <c r="AG783" s="31"/>
      <c r="AH783" s="31"/>
      <c r="AI783" s="31"/>
      <c r="AJ783" s="31">
        <f t="shared" si="2540"/>
        <v>95.099999999999994</v>
      </c>
      <c r="AK783" s="31">
        <f t="shared" si="2541"/>
        <v>95.099999999999994</v>
      </c>
      <c r="AL783" s="31">
        <f t="shared" si="2542"/>
        <v>95.099999999999994</v>
      </c>
      <c r="AM783" s="31"/>
      <c r="AN783" s="31"/>
      <c r="AO783" s="31"/>
      <c r="AP783" s="31">
        <f t="shared" si="2543"/>
        <v>95.099999999999994</v>
      </c>
      <c r="AQ783" s="31">
        <f t="shared" si="2544"/>
        <v>95.099999999999994</v>
      </c>
      <c r="AR783" s="31">
        <f t="shared" si="2545"/>
        <v>95.099999999999994</v>
      </c>
      <c r="AS783" s="31"/>
      <c r="AT783" s="31"/>
      <c r="AU783" s="31"/>
      <c r="AV783" s="31">
        <f t="shared" si="2546"/>
        <v>95.099999999999994</v>
      </c>
      <c r="AW783" s="31">
        <f t="shared" si="2547"/>
        <v>95.099999999999994</v>
      </c>
      <c r="AX783" s="31">
        <f t="shared" si="2548"/>
        <v>95.099999999999994</v>
      </c>
      <c r="AY783" s="31"/>
      <c r="AZ783" s="31"/>
      <c r="BA783" s="31"/>
      <c r="BB783" s="31">
        <f t="shared" si="2549"/>
        <v>95.099999999999994</v>
      </c>
      <c r="BC783" s="31">
        <f t="shared" si="2550"/>
        <v>95.099999999999994</v>
      </c>
      <c r="BD783" s="31">
        <f t="shared" si="2551"/>
        <v>95.099999999999994</v>
      </c>
      <c r="BE783" s="31"/>
      <c r="BF783" s="31"/>
      <c r="BG783" s="31"/>
      <c r="BH783" s="31">
        <f t="shared" si="2552"/>
        <v>95.099999999999994</v>
      </c>
      <c r="BI783" s="31">
        <f t="shared" si="2553"/>
        <v>95.099999999999994</v>
      </c>
      <c r="BJ783" s="31">
        <f t="shared" si="2554"/>
        <v>95.099999999999994</v>
      </c>
      <c r="BK783" s="31"/>
      <c r="BL783" s="31"/>
      <c r="BM783" s="31"/>
      <c r="BN783" s="31">
        <f t="shared" si="2555"/>
        <v>95.099999999999994</v>
      </c>
      <c r="BO783" s="31">
        <f t="shared" si="2556"/>
        <v>95.099999999999994</v>
      </c>
      <c r="BP783" s="31">
        <f t="shared" si="2557"/>
        <v>95.099999999999994</v>
      </c>
      <c r="BQ783" s="31"/>
      <c r="BR783" s="31"/>
      <c r="BS783" s="31">
        <f t="shared" si="2558"/>
        <v>95.099999999999994</v>
      </c>
      <c r="BT783" s="31">
        <f t="shared" si="2559"/>
        <v>95.099999999999994</v>
      </c>
      <c r="BU783" s="31">
        <f t="shared" si="2560"/>
        <v>95.099999999999994</v>
      </c>
      <c r="BV783" s="31"/>
      <c r="BW783" s="31"/>
      <c r="BX783" s="31">
        <f t="shared" si="2561"/>
        <v>95.099999999999994</v>
      </c>
      <c r="BY783" s="31">
        <f t="shared" si="2562"/>
        <v>95.099999999999994</v>
      </c>
      <c r="BZ783" s="31">
        <f t="shared" si="2563"/>
        <v>95.099999999999994</v>
      </c>
      <c r="CA783" s="31"/>
      <c r="CB783" s="31"/>
      <c r="CC783" s="31"/>
      <c r="CD783" s="31">
        <f t="shared" si="2443"/>
        <v>95.099999999999994</v>
      </c>
      <c r="CE783" s="31">
        <f t="shared" si="2444"/>
        <v>95.099999999999994</v>
      </c>
      <c r="CF783" s="31">
        <f t="shared" si="2445"/>
        <v>95.099999999999994</v>
      </c>
      <c r="CG783" s="31"/>
      <c r="CH783" s="24"/>
      <c r="CI783" s="40"/>
    </row>
    <row r="784" ht="57.700000000000003">
      <c r="A784" s="41" t="s">
        <v>468</v>
      </c>
      <c r="B784" s="41"/>
      <c r="C784" s="41"/>
      <c r="D784" s="41"/>
      <c r="E784" s="39" t="s">
        <v>469</v>
      </c>
      <c r="F784" s="42">
        <f t="shared" si="2487"/>
        <v>439102</v>
      </c>
      <c r="G784" s="42">
        <f t="shared" si="2488"/>
        <v>439102</v>
      </c>
      <c r="H784" s="42">
        <f t="shared" si="2489"/>
        <v>439102</v>
      </c>
      <c r="I784" s="42">
        <f t="shared" si="2490"/>
        <v>0</v>
      </c>
      <c r="J784" s="42">
        <f t="shared" si="2491"/>
        <v>0</v>
      </c>
      <c r="K784" s="42">
        <f t="shared" si="2492"/>
        <v>0</v>
      </c>
      <c r="L784" s="42">
        <f t="shared" si="2528"/>
        <v>439102</v>
      </c>
      <c r="M784" s="42">
        <f t="shared" si="2529"/>
        <v>439102</v>
      </c>
      <c r="N784" s="42">
        <f t="shared" si="2530"/>
        <v>439102</v>
      </c>
      <c r="O784" s="42">
        <f t="shared" si="2493"/>
        <v>0</v>
      </c>
      <c r="P784" s="42">
        <f t="shared" si="2494"/>
        <v>0</v>
      </c>
      <c r="Q784" s="42">
        <f t="shared" si="2495"/>
        <v>0</v>
      </c>
      <c r="R784" s="42">
        <f t="shared" si="2531"/>
        <v>439102</v>
      </c>
      <c r="S784" s="42">
        <f t="shared" si="2532"/>
        <v>439102</v>
      </c>
      <c r="T784" s="42">
        <f t="shared" si="2533"/>
        <v>439102</v>
      </c>
      <c r="U784" s="42">
        <f t="shared" si="2496"/>
        <v>0</v>
      </c>
      <c r="V784" s="42">
        <f t="shared" si="2497"/>
        <v>0</v>
      </c>
      <c r="W784" s="42">
        <f t="shared" si="2498"/>
        <v>0</v>
      </c>
      <c r="X784" s="42">
        <f t="shared" si="2534"/>
        <v>439102</v>
      </c>
      <c r="Y784" s="42">
        <f t="shared" si="2535"/>
        <v>439102</v>
      </c>
      <c r="Z784" s="42">
        <f t="shared" si="2536"/>
        <v>439102</v>
      </c>
      <c r="AA784" s="42">
        <f t="shared" si="2499"/>
        <v>0</v>
      </c>
      <c r="AB784" s="42">
        <f t="shared" si="2500"/>
        <v>0</v>
      </c>
      <c r="AC784" s="42">
        <f t="shared" si="2501"/>
        <v>0</v>
      </c>
      <c r="AD784" s="42">
        <f t="shared" si="2537"/>
        <v>439102</v>
      </c>
      <c r="AE784" s="42">
        <f t="shared" si="2538"/>
        <v>439102</v>
      </c>
      <c r="AF784" s="42">
        <f t="shared" si="2539"/>
        <v>439102</v>
      </c>
      <c r="AG784" s="42">
        <f t="shared" si="2502"/>
        <v>0</v>
      </c>
      <c r="AH784" s="42">
        <f t="shared" si="2503"/>
        <v>0</v>
      </c>
      <c r="AI784" s="42">
        <f t="shared" si="2504"/>
        <v>0</v>
      </c>
      <c r="AJ784" s="42">
        <f t="shared" si="2540"/>
        <v>439102</v>
      </c>
      <c r="AK784" s="42">
        <f t="shared" si="2541"/>
        <v>439102</v>
      </c>
      <c r="AL784" s="42">
        <f t="shared" si="2542"/>
        <v>439102</v>
      </c>
      <c r="AM784" s="42">
        <f t="shared" si="2505"/>
        <v>0</v>
      </c>
      <c r="AN784" s="42">
        <f t="shared" si="2506"/>
        <v>0</v>
      </c>
      <c r="AO784" s="42">
        <f t="shared" si="2507"/>
        <v>0</v>
      </c>
      <c r="AP784" s="42">
        <f t="shared" si="2543"/>
        <v>439102</v>
      </c>
      <c r="AQ784" s="42">
        <f t="shared" si="2544"/>
        <v>439102</v>
      </c>
      <c r="AR784" s="42">
        <f t="shared" si="2545"/>
        <v>439102</v>
      </c>
      <c r="AS784" s="42">
        <f t="shared" si="2508"/>
        <v>0</v>
      </c>
      <c r="AT784" s="42">
        <f t="shared" si="2509"/>
        <v>0</v>
      </c>
      <c r="AU784" s="42">
        <f t="shared" si="2510"/>
        <v>0</v>
      </c>
      <c r="AV784" s="42">
        <f t="shared" si="2546"/>
        <v>439102</v>
      </c>
      <c r="AW784" s="42">
        <f t="shared" si="2547"/>
        <v>439102</v>
      </c>
      <c r="AX784" s="42">
        <f t="shared" si="2548"/>
        <v>439102</v>
      </c>
      <c r="AY784" s="42">
        <f t="shared" si="2511"/>
        <v>0</v>
      </c>
      <c r="AZ784" s="42">
        <f t="shared" si="2512"/>
        <v>0</v>
      </c>
      <c r="BA784" s="42">
        <f t="shared" si="2513"/>
        <v>0</v>
      </c>
      <c r="BB784" s="42">
        <f t="shared" si="2549"/>
        <v>439102</v>
      </c>
      <c r="BC784" s="42">
        <f t="shared" si="2550"/>
        <v>439102</v>
      </c>
      <c r="BD784" s="42">
        <f t="shared" si="2551"/>
        <v>439102</v>
      </c>
      <c r="BE784" s="42">
        <f t="shared" si="2514"/>
        <v>0</v>
      </c>
      <c r="BF784" s="42">
        <f t="shared" si="2515"/>
        <v>0</v>
      </c>
      <c r="BG784" s="42">
        <f t="shared" si="2516"/>
        <v>0</v>
      </c>
      <c r="BH784" s="42">
        <f t="shared" si="2552"/>
        <v>439102</v>
      </c>
      <c r="BI784" s="42">
        <f t="shared" si="2553"/>
        <v>439102</v>
      </c>
      <c r="BJ784" s="42">
        <f t="shared" si="2554"/>
        <v>439102</v>
      </c>
      <c r="BK784" s="42">
        <f t="shared" si="2517"/>
        <v>0</v>
      </c>
      <c r="BL784" s="42">
        <f t="shared" si="2518"/>
        <v>0</v>
      </c>
      <c r="BM784" s="42">
        <f t="shared" si="2519"/>
        <v>0</v>
      </c>
      <c r="BN784" s="42">
        <f t="shared" si="2555"/>
        <v>439102</v>
      </c>
      <c r="BO784" s="42">
        <f t="shared" si="2556"/>
        <v>439102</v>
      </c>
      <c r="BP784" s="42">
        <f t="shared" si="2557"/>
        <v>439102</v>
      </c>
      <c r="BQ784" s="42">
        <f t="shared" si="2520"/>
        <v>0</v>
      </c>
      <c r="BR784" s="42">
        <f t="shared" si="2521"/>
        <v>0</v>
      </c>
      <c r="BS784" s="31">
        <f t="shared" si="2558"/>
        <v>439102</v>
      </c>
      <c r="BT784" s="31">
        <f t="shared" si="2559"/>
        <v>439102</v>
      </c>
      <c r="BU784" s="31">
        <f t="shared" si="2560"/>
        <v>439102</v>
      </c>
      <c r="BV784" s="42">
        <f t="shared" si="2522"/>
        <v>0</v>
      </c>
      <c r="BW784" s="42">
        <f t="shared" si="2523"/>
        <v>0</v>
      </c>
      <c r="BX784" s="42">
        <f t="shared" si="2561"/>
        <v>439102</v>
      </c>
      <c r="BY784" s="42">
        <f t="shared" si="2562"/>
        <v>439102</v>
      </c>
      <c r="BZ784" s="42">
        <f t="shared" si="2563"/>
        <v>439102</v>
      </c>
      <c r="CA784" s="42">
        <f t="shared" si="2524"/>
        <v>0</v>
      </c>
      <c r="CB784" s="42">
        <f t="shared" si="2525"/>
        <v>0</v>
      </c>
      <c r="CC784" s="42">
        <f t="shared" si="2526"/>
        <v>0</v>
      </c>
      <c r="CD784" s="42">
        <f t="shared" si="2443"/>
        <v>439102</v>
      </c>
      <c r="CE784" s="42">
        <f t="shared" si="2444"/>
        <v>439102</v>
      </c>
      <c r="CF784" s="42">
        <f t="shared" si="2445"/>
        <v>439102</v>
      </c>
      <c r="CG784" s="42">
        <f t="shared" si="2527"/>
        <v>0</v>
      </c>
      <c r="CH784" s="24"/>
      <c r="CI784" s="40"/>
      <c r="CO784" s="1" t="s">
        <v>31</v>
      </c>
    </row>
    <row r="785" ht="43.75">
      <c r="A785" s="41" t="s">
        <v>468</v>
      </c>
      <c r="B785" s="17">
        <v>600</v>
      </c>
      <c r="C785" s="16"/>
      <c r="D785" s="16"/>
      <c r="E785" s="39" t="s">
        <v>45</v>
      </c>
      <c r="F785" s="42">
        <f>F786+F788</f>
        <v>439102</v>
      </c>
      <c r="G785" s="42">
        <f>G786+G788</f>
        <v>439102</v>
      </c>
      <c r="H785" s="42">
        <f>H786+H788</f>
        <v>439102</v>
      </c>
      <c r="I785" s="42">
        <f>I786+I788</f>
        <v>0</v>
      </c>
      <c r="J785" s="42">
        <f>J786+J788</f>
        <v>0</v>
      </c>
      <c r="K785" s="42">
        <f>K786+K788</f>
        <v>0</v>
      </c>
      <c r="L785" s="42">
        <f t="shared" si="2528"/>
        <v>439102</v>
      </c>
      <c r="M785" s="42">
        <f t="shared" si="2529"/>
        <v>439102</v>
      </c>
      <c r="N785" s="42">
        <f t="shared" si="2530"/>
        <v>439102</v>
      </c>
      <c r="O785" s="42">
        <f>O786+O788</f>
        <v>0</v>
      </c>
      <c r="P785" s="42">
        <f>P786+P788</f>
        <v>0</v>
      </c>
      <c r="Q785" s="42">
        <f>Q786+Q788</f>
        <v>0</v>
      </c>
      <c r="R785" s="42">
        <f t="shared" si="2531"/>
        <v>439102</v>
      </c>
      <c r="S785" s="42">
        <f t="shared" si="2532"/>
        <v>439102</v>
      </c>
      <c r="T785" s="42">
        <f t="shared" si="2533"/>
        <v>439102</v>
      </c>
      <c r="U785" s="42">
        <f>U786+U788</f>
        <v>0</v>
      </c>
      <c r="V785" s="42">
        <f>V786+V788</f>
        <v>0</v>
      </c>
      <c r="W785" s="42">
        <f>W786+W788</f>
        <v>0</v>
      </c>
      <c r="X785" s="42">
        <f t="shared" si="2534"/>
        <v>439102</v>
      </c>
      <c r="Y785" s="42">
        <f t="shared" si="2535"/>
        <v>439102</v>
      </c>
      <c r="Z785" s="42">
        <f t="shared" si="2536"/>
        <v>439102</v>
      </c>
      <c r="AA785" s="42">
        <f>AA786+AA788</f>
        <v>0</v>
      </c>
      <c r="AB785" s="42">
        <f>AB786+AB788</f>
        <v>0</v>
      </c>
      <c r="AC785" s="42">
        <f>AC786+AC788</f>
        <v>0</v>
      </c>
      <c r="AD785" s="42">
        <f t="shared" si="2537"/>
        <v>439102</v>
      </c>
      <c r="AE785" s="42">
        <f t="shared" si="2538"/>
        <v>439102</v>
      </c>
      <c r="AF785" s="42">
        <f t="shared" si="2539"/>
        <v>439102</v>
      </c>
      <c r="AG785" s="42">
        <f>AG786+AG788</f>
        <v>0</v>
      </c>
      <c r="AH785" s="42">
        <f>AH786+AH788</f>
        <v>0</v>
      </c>
      <c r="AI785" s="42">
        <f>AI786+AI788</f>
        <v>0</v>
      </c>
      <c r="AJ785" s="42">
        <f t="shared" si="2540"/>
        <v>439102</v>
      </c>
      <c r="AK785" s="42">
        <f t="shared" si="2541"/>
        <v>439102</v>
      </c>
      <c r="AL785" s="42">
        <f t="shared" si="2542"/>
        <v>439102</v>
      </c>
      <c r="AM785" s="42">
        <f>AM786+AM788</f>
        <v>0</v>
      </c>
      <c r="AN785" s="42">
        <f>AN786+AN788</f>
        <v>0</v>
      </c>
      <c r="AO785" s="42">
        <f>AO786+AO788</f>
        <v>0</v>
      </c>
      <c r="AP785" s="42">
        <f t="shared" si="2543"/>
        <v>439102</v>
      </c>
      <c r="AQ785" s="42">
        <f t="shared" si="2544"/>
        <v>439102</v>
      </c>
      <c r="AR785" s="42">
        <f t="shared" si="2545"/>
        <v>439102</v>
      </c>
      <c r="AS785" s="42">
        <f>AS786+AS788</f>
        <v>0</v>
      </c>
      <c r="AT785" s="42">
        <f>AT786+AT788</f>
        <v>0</v>
      </c>
      <c r="AU785" s="42">
        <f>AU786+AU788</f>
        <v>0</v>
      </c>
      <c r="AV785" s="42">
        <f t="shared" si="2546"/>
        <v>439102</v>
      </c>
      <c r="AW785" s="42">
        <f t="shared" si="2547"/>
        <v>439102</v>
      </c>
      <c r="AX785" s="42">
        <f t="shared" si="2548"/>
        <v>439102</v>
      </c>
      <c r="AY785" s="42">
        <f>AY786+AY788</f>
        <v>0</v>
      </c>
      <c r="AZ785" s="42">
        <f>AZ786+AZ788</f>
        <v>0</v>
      </c>
      <c r="BA785" s="42">
        <f>BA786+BA788</f>
        <v>0</v>
      </c>
      <c r="BB785" s="42">
        <f t="shared" si="2549"/>
        <v>439102</v>
      </c>
      <c r="BC785" s="42">
        <f t="shared" si="2550"/>
        <v>439102</v>
      </c>
      <c r="BD785" s="42">
        <f t="shared" si="2551"/>
        <v>439102</v>
      </c>
      <c r="BE785" s="42">
        <f>BE786+BE788</f>
        <v>0</v>
      </c>
      <c r="BF785" s="42">
        <f>BF786+BF788</f>
        <v>0</v>
      </c>
      <c r="BG785" s="42">
        <f>BG786+BG788</f>
        <v>0</v>
      </c>
      <c r="BH785" s="42">
        <f t="shared" si="2552"/>
        <v>439102</v>
      </c>
      <c r="BI785" s="42">
        <f t="shared" si="2553"/>
        <v>439102</v>
      </c>
      <c r="BJ785" s="42">
        <f t="shared" si="2554"/>
        <v>439102</v>
      </c>
      <c r="BK785" s="42">
        <f>BK786+BK788</f>
        <v>0</v>
      </c>
      <c r="BL785" s="42">
        <f>BL786+BL788</f>
        <v>0</v>
      </c>
      <c r="BM785" s="42">
        <f>BM786+BM788</f>
        <v>0</v>
      </c>
      <c r="BN785" s="42">
        <f t="shared" si="2555"/>
        <v>439102</v>
      </c>
      <c r="BO785" s="42">
        <f t="shared" si="2556"/>
        <v>439102</v>
      </c>
      <c r="BP785" s="42">
        <f t="shared" si="2557"/>
        <v>439102</v>
      </c>
      <c r="BQ785" s="42">
        <f>BQ786+BQ788</f>
        <v>0</v>
      </c>
      <c r="BR785" s="42">
        <f>BR786+BR788</f>
        <v>0</v>
      </c>
      <c r="BS785" s="31">
        <f t="shared" si="2558"/>
        <v>439102</v>
      </c>
      <c r="BT785" s="31">
        <f t="shared" si="2559"/>
        <v>439102</v>
      </c>
      <c r="BU785" s="31">
        <f t="shared" si="2560"/>
        <v>439102</v>
      </c>
      <c r="BV785" s="42">
        <f>BV786+BV788</f>
        <v>0</v>
      </c>
      <c r="BW785" s="42">
        <f>BW786+BW788</f>
        <v>0</v>
      </c>
      <c r="BX785" s="42">
        <f t="shared" si="2561"/>
        <v>439102</v>
      </c>
      <c r="BY785" s="42">
        <f t="shared" si="2562"/>
        <v>439102</v>
      </c>
      <c r="BZ785" s="42">
        <f t="shared" si="2563"/>
        <v>439102</v>
      </c>
      <c r="CA785" s="42">
        <f>CA786+CA788</f>
        <v>0</v>
      </c>
      <c r="CB785" s="42">
        <f>CB786+CB788</f>
        <v>0</v>
      </c>
      <c r="CC785" s="42">
        <f>CC786+CC788</f>
        <v>0</v>
      </c>
      <c r="CD785" s="42">
        <f t="shared" si="2443"/>
        <v>439102</v>
      </c>
      <c r="CE785" s="42">
        <f t="shared" si="2444"/>
        <v>439102</v>
      </c>
      <c r="CF785" s="42">
        <f t="shared" si="2445"/>
        <v>439102</v>
      </c>
      <c r="CG785" s="42">
        <f>CG786+CG788</f>
        <v>0</v>
      </c>
      <c r="CH785" s="24"/>
      <c r="CI785" s="40"/>
      <c r="CM785" s="1" t="s">
        <v>29</v>
      </c>
    </row>
    <row r="786" ht="15">
      <c r="A786" s="41" t="s">
        <v>468</v>
      </c>
      <c r="B786" s="17">
        <v>610</v>
      </c>
      <c r="C786" s="16"/>
      <c r="D786" s="16"/>
      <c r="E786" s="39" t="s">
        <v>104</v>
      </c>
      <c r="F786" s="42">
        <f>F787</f>
        <v>12667.200000000001</v>
      </c>
      <c r="G786" s="42">
        <f>G787</f>
        <v>12667.200000000001</v>
      </c>
      <c r="H786" s="42">
        <f>H787</f>
        <v>12667.200000000001</v>
      </c>
      <c r="I786" s="42">
        <f>I787</f>
        <v>0</v>
      </c>
      <c r="J786" s="42">
        <f>J787</f>
        <v>0</v>
      </c>
      <c r="K786" s="42">
        <f>K787</f>
        <v>0</v>
      </c>
      <c r="L786" s="42">
        <f t="shared" si="2528"/>
        <v>12667.200000000001</v>
      </c>
      <c r="M786" s="42">
        <f t="shared" si="2529"/>
        <v>12667.200000000001</v>
      </c>
      <c r="N786" s="42">
        <f t="shared" si="2530"/>
        <v>12667.200000000001</v>
      </c>
      <c r="O786" s="42">
        <f>O787</f>
        <v>0</v>
      </c>
      <c r="P786" s="42">
        <f>P787</f>
        <v>0</v>
      </c>
      <c r="Q786" s="42">
        <f>Q787</f>
        <v>0</v>
      </c>
      <c r="R786" s="42">
        <f t="shared" si="2531"/>
        <v>12667.200000000001</v>
      </c>
      <c r="S786" s="42">
        <f t="shared" si="2532"/>
        <v>12667.200000000001</v>
      </c>
      <c r="T786" s="42">
        <f t="shared" si="2533"/>
        <v>12667.200000000001</v>
      </c>
      <c r="U786" s="42">
        <f>U787</f>
        <v>0</v>
      </c>
      <c r="V786" s="42">
        <f>V787</f>
        <v>0</v>
      </c>
      <c r="W786" s="42">
        <f>W787</f>
        <v>0</v>
      </c>
      <c r="X786" s="42">
        <f t="shared" si="2534"/>
        <v>12667.200000000001</v>
      </c>
      <c r="Y786" s="42">
        <f t="shared" si="2535"/>
        <v>12667.200000000001</v>
      </c>
      <c r="Z786" s="42">
        <f t="shared" si="2536"/>
        <v>12667.200000000001</v>
      </c>
      <c r="AA786" s="42">
        <f>AA787</f>
        <v>0</v>
      </c>
      <c r="AB786" s="42">
        <f>AB787</f>
        <v>0</v>
      </c>
      <c r="AC786" s="42">
        <f>AC787</f>
        <v>0</v>
      </c>
      <c r="AD786" s="42">
        <f t="shared" si="2537"/>
        <v>12667.200000000001</v>
      </c>
      <c r="AE786" s="42">
        <f t="shared" si="2538"/>
        <v>12667.200000000001</v>
      </c>
      <c r="AF786" s="42">
        <f t="shared" si="2539"/>
        <v>12667.200000000001</v>
      </c>
      <c r="AG786" s="42">
        <f>AG787</f>
        <v>0</v>
      </c>
      <c r="AH786" s="42">
        <f>AH787</f>
        <v>0</v>
      </c>
      <c r="AI786" s="42">
        <f>AI787</f>
        <v>0</v>
      </c>
      <c r="AJ786" s="42">
        <f t="shared" si="2540"/>
        <v>12667.200000000001</v>
      </c>
      <c r="AK786" s="42">
        <f t="shared" si="2541"/>
        <v>12667.200000000001</v>
      </c>
      <c r="AL786" s="42">
        <f t="shared" si="2542"/>
        <v>12667.200000000001</v>
      </c>
      <c r="AM786" s="42">
        <f>AM787</f>
        <v>0</v>
      </c>
      <c r="AN786" s="42">
        <f>AN787</f>
        <v>0</v>
      </c>
      <c r="AO786" s="42">
        <f>AO787</f>
        <v>0</v>
      </c>
      <c r="AP786" s="42">
        <f t="shared" si="2543"/>
        <v>12667.200000000001</v>
      </c>
      <c r="AQ786" s="42">
        <f t="shared" si="2544"/>
        <v>12667.200000000001</v>
      </c>
      <c r="AR786" s="42">
        <f t="shared" si="2545"/>
        <v>12667.200000000001</v>
      </c>
      <c r="AS786" s="42">
        <f>AS787</f>
        <v>0</v>
      </c>
      <c r="AT786" s="42">
        <f>AT787</f>
        <v>0</v>
      </c>
      <c r="AU786" s="42">
        <f>AU787</f>
        <v>0</v>
      </c>
      <c r="AV786" s="42">
        <f t="shared" si="2546"/>
        <v>12667.200000000001</v>
      </c>
      <c r="AW786" s="42">
        <f t="shared" si="2547"/>
        <v>12667.200000000001</v>
      </c>
      <c r="AX786" s="42">
        <f t="shared" si="2548"/>
        <v>12667.200000000001</v>
      </c>
      <c r="AY786" s="42">
        <f>AY787</f>
        <v>0</v>
      </c>
      <c r="AZ786" s="42">
        <f>AZ787</f>
        <v>0</v>
      </c>
      <c r="BA786" s="42">
        <f>BA787</f>
        <v>0</v>
      </c>
      <c r="BB786" s="42">
        <f t="shared" si="2549"/>
        <v>12667.200000000001</v>
      </c>
      <c r="BC786" s="42">
        <f t="shared" si="2550"/>
        <v>12667.200000000001</v>
      </c>
      <c r="BD786" s="42">
        <f t="shared" si="2551"/>
        <v>12667.200000000001</v>
      </c>
      <c r="BE786" s="42">
        <f>BE787</f>
        <v>0</v>
      </c>
      <c r="BF786" s="42">
        <f>BF787</f>
        <v>0</v>
      </c>
      <c r="BG786" s="42">
        <f>BG787</f>
        <v>0</v>
      </c>
      <c r="BH786" s="42">
        <f t="shared" si="2552"/>
        <v>12667.200000000001</v>
      </c>
      <c r="BI786" s="42">
        <f t="shared" si="2553"/>
        <v>12667.200000000001</v>
      </c>
      <c r="BJ786" s="42">
        <f t="shared" si="2554"/>
        <v>12667.200000000001</v>
      </c>
      <c r="BK786" s="42">
        <f>BK787</f>
        <v>0</v>
      </c>
      <c r="BL786" s="42">
        <f>BL787</f>
        <v>0</v>
      </c>
      <c r="BM786" s="42">
        <f>BM787</f>
        <v>0</v>
      </c>
      <c r="BN786" s="42">
        <f t="shared" si="2555"/>
        <v>12667.200000000001</v>
      </c>
      <c r="BO786" s="42">
        <f t="shared" si="2556"/>
        <v>12667.200000000001</v>
      </c>
      <c r="BP786" s="42">
        <f t="shared" si="2557"/>
        <v>12667.200000000001</v>
      </c>
      <c r="BQ786" s="42">
        <f>BQ787</f>
        <v>0</v>
      </c>
      <c r="BR786" s="42">
        <f>BR787</f>
        <v>0</v>
      </c>
      <c r="BS786" s="31">
        <f t="shared" si="2558"/>
        <v>12667.200000000001</v>
      </c>
      <c r="BT786" s="31">
        <f t="shared" si="2559"/>
        <v>12667.200000000001</v>
      </c>
      <c r="BU786" s="31">
        <f t="shared" si="2560"/>
        <v>12667.200000000001</v>
      </c>
      <c r="BV786" s="42">
        <f>BV787</f>
        <v>0</v>
      </c>
      <c r="BW786" s="42">
        <f>BW787</f>
        <v>0</v>
      </c>
      <c r="BX786" s="42">
        <f t="shared" si="2561"/>
        <v>12667.200000000001</v>
      </c>
      <c r="BY786" s="42">
        <f t="shared" si="2562"/>
        <v>12667.200000000001</v>
      </c>
      <c r="BZ786" s="42">
        <f t="shared" si="2563"/>
        <v>12667.200000000001</v>
      </c>
      <c r="CA786" s="42">
        <f>CA787</f>
        <v>0</v>
      </c>
      <c r="CB786" s="42">
        <f>CB787</f>
        <v>0</v>
      </c>
      <c r="CC786" s="42">
        <f>CC787</f>
        <v>0</v>
      </c>
      <c r="CD786" s="42">
        <f t="shared" si="2443"/>
        <v>12667.200000000001</v>
      </c>
      <c r="CE786" s="42">
        <f t="shared" si="2444"/>
        <v>12667.200000000001</v>
      </c>
      <c r="CF786" s="42">
        <f t="shared" si="2445"/>
        <v>12667.200000000001</v>
      </c>
      <c r="CG786" s="42">
        <f>CG787</f>
        <v>0</v>
      </c>
      <c r="CH786" s="24"/>
      <c r="CI786" s="40"/>
      <c r="CN786" s="1" t="s">
        <v>30</v>
      </c>
    </row>
    <row r="787" ht="15">
      <c r="A787" s="41" t="s">
        <v>468</v>
      </c>
      <c r="B787" s="17">
        <v>610</v>
      </c>
      <c r="C787" s="16" t="s">
        <v>47</v>
      </c>
      <c r="D787" s="16" t="s">
        <v>313</v>
      </c>
      <c r="E787" s="39" t="s">
        <v>387</v>
      </c>
      <c r="F787" s="31">
        <v>12667.200000000001</v>
      </c>
      <c r="G787" s="31">
        <v>12667.200000000001</v>
      </c>
      <c r="H787" s="31">
        <v>12667.200000000001</v>
      </c>
      <c r="I787" s="31"/>
      <c r="J787" s="31"/>
      <c r="K787" s="31"/>
      <c r="L787" s="31">
        <f t="shared" si="2528"/>
        <v>12667.200000000001</v>
      </c>
      <c r="M787" s="31">
        <f t="shared" si="2529"/>
        <v>12667.200000000001</v>
      </c>
      <c r="N787" s="31">
        <f t="shared" si="2530"/>
        <v>12667.200000000001</v>
      </c>
      <c r="O787" s="31"/>
      <c r="P787" s="31"/>
      <c r="Q787" s="31"/>
      <c r="R787" s="31">
        <f t="shared" si="2531"/>
        <v>12667.200000000001</v>
      </c>
      <c r="S787" s="31">
        <f t="shared" si="2532"/>
        <v>12667.200000000001</v>
      </c>
      <c r="T787" s="31">
        <f t="shared" si="2533"/>
        <v>12667.200000000001</v>
      </c>
      <c r="U787" s="31"/>
      <c r="V787" s="31"/>
      <c r="W787" s="31"/>
      <c r="X787" s="31">
        <f t="shared" si="2534"/>
        <v>12667.200000000001</v>
      </c>
      <c r="Y787" s="31">
        <f t="shared" si="2535"/>
        <v>12667.200000000001</v>
      </c>
      <c r="Z787" s="31">
        <f t="shared" si="2536"/>
        <v>12667.200000000001</v>
      </c>
      <c r="AA787" s="31"/>
      <c r="AB787" s="31"/>
      <c r="AC787" s="31"/>
      <c r="AD787" s="31">
        <f t="shared" si="2537"/>
        <v>12667.200000000001</v>
      </c>
      <c r="AE787" s="31">
        <f t="shared" si="2538"/>
        <v>12667.200000000001</v>
      </c>
      <c r="AF787" s="31">
        <f t="shared" si="2539"/>
        <v>12667.200000000001</v>
      </c>
      <c r="AG787" s="31"/>
      <c r="AH787" s="31"/>
      <c r="AI787" s="31"/>
      <c r="AJ787" s="31">
        <f t="shared" si="2540"/>
        <v>12667.200000000001</v>
      </c>
      <c r="AK787" s="31">
        <f t="shared" si="2541"/>
        <v>12667.200000000001</v>
      </c>
      <c r="AL787" s="31">
        <f t="shared" si="2542"/>
        <v>12667.200000000001</v>
      </c>
      <c r="AM787" s="31"/>
      <c r="AN787" s="31"/>
      <c r="AO787" s="31"/>
      <c r="AP787" s="31">
        <f t="shared" si="2543"/>
        <v>12667.200000000001</v>
      </c>
      <c r="AQ787" s="31">
        <f t="shared" si="2544"/>
        <v>12667.200000000001</v>
      </c>
      <c r="AR787" s="31">
        <f t="shared" si="2545"/>
        <v>12667.200000000001</v>
      </c>
      <c r="AS787" s="31"/>
      <c r="AT787" s="31"/>
      <c r="AU787" s="31"/>
      <c r="AV787" s="31">
        <f t="shared" si="2546"/>
        <v>12667.200000000001</v>
      </c>
      <c r="AW787" s="31">
        <f t="shared" si="2547"/>
        <v>12667.200000000001</v>
      </c>
      <c r="AX787" s="31">
        <f t="shared" si="2548"/>
        <v>12667.200000000001</v>
      </c>
      <c r="AY787" s="31"/>
      <c r="AZ787" s="31"/>
      <c r="BA787" s="31"/>
      <c r="BB787" s="31">
        <f t="shared" si="2549"/>
        <v>12667.200000000001</v>
      </c>
      <c r="BC787" s="31">
        <f t="shared" si="2550"/>
        <v>12667.200000000001</v>
      </c>
      <c r="BD787" s="31">
        <f t="shared" si="2551"/>
        <v>12667.200000000001</v>
      </c>
      <c r="BE787" s="31"/>
      <c r="BF787" s="31"/>
      <c r="BG787" s="31"/>
      <c r="BH787" s="31">
        <f t="shared" si="2552"/>
        <v>12667.200000000001</v>
      </c>
      <c r="BI787" s="31">
        <f t="shared" si="2553"/>
        <v>12667.200000000001</v>
      </c>
      <c r="BJ787" s="31">
        <f t="shared" si="2554"/>
        <v>12667.200000000001</v>
      </c>
      <c r="BK787" s="31"/>
      <c r="BL787" s="31"/>
      <c r="BM787" s="31"/>
      <c r="BN787" s="31">
        <f t="shared" si="2555"/>
        <v>12667.200000000001</v>
      </c>
      <c r="BO787" s="31">
        <f t="shared" si="2556"/>
        <v>12667.200000000001</v>
      </c>
      <c r="BP787" s="31">
        <f t="shared" si="2557"/>
        <v>12667.200000000001</v>
      </c>
      <c r="BQ787" s="31"/>
      <c r="BR787" s="31"/>
      <c r="BS787" s="31">
        <f t="shared" si="2558"/>
        <v>12667.200000000001</v>
      </c>
      <c r="BT787" s="31">
        <f t="shared" si="2559"/>
        <v>12667.200000000001</v>
      </c>
      <c r="BU787" s="31">
        <f t="shared" si="2560"/>
        <v>12667.200000000001</v>
      </c>
      <c r="BV787" s="31"/>
      <c r="BW787" s="31"/>
      <c r="BX787" s="31">
        <f t="shared" si="2561"/>
        <v>12667.200000000001</v>
      </c>
      <c r="BY787" s="31">
        <f t="shared" si="2562"/>
        <v>12667.200000000001</v>
      </c>
      <c r="BZ787" s="31">
        <f t="shared" si="2563"/>
        <v>12667.200000000001</v>
      </c>
      <c r="CA787" s="31"/>
      <c r="CB787" s="31"/>
      <c r="CC787" s="31"/>
      <c r="CD787" s="31">
        <f t="shared" si="2443"/>
        <v>12667.200000000001</v>
      </c>
      <c r="CE787" s="31">
        <f t="shared" si="2444"/>
        <v>12667.200000000001</v>
      </c>
      <c r="CF787" s="31">
        <f t="shared" si="2445"/>
        <v>12667.200000000001</v>
      </c>
      <c r="CG787" s="31"/>
      <c r="CH787" s="24"/>
      <c r="CI787" s="40"/>
    </row>
    <row r="788" ht="15">
      <c r="A788" s="41" t="s">
        <v>468</v>
      </c>
      <c r="B788" s="17">
        <v>620</v>
      </c>
      <c r="C788" s="16"/>
      <c r="D788" s="16"/>
      <c r="E788" s="39" t="s">
        <v>46</v>
      </c>
      <c r="F788" s="42">
        <f>F789</f>
        <v>426434.79999999999</v>
      </c>
      <c r="G788" s="42">
        <f>G789</f>
        <v>426434.79999999999</v>
      </c>
      <c r="H788" s="42">
        <f>H789</f>
        <v>426434.79999999999</v>
      </c>
      <c r="I788" s="42">
        <f>I789</f>
        <v>0</v>
      </c>
      <c r="J788" s="42">
        <f>J789</f>
        <v>0</v>
      </c>
      <c r="K788" s="42">
        <f>K789</f>
        <v>0</v>
      </c>
      <c r="L788" s="42">
        <f t="shared" si="2528"/>
        <v>426434.79999999999</v>
      </c>
      <c r="M788" s="42">
        <f t="shared" si="2529"/>
        <v>426434.79999999999</v>
      </c>
      <c r="N788" s="42">
        <f t="shared" si="2530"/>
        <v>426434.79999999999</v>
      </c>
      <c r="O788" s="42">
        <f>O789</f>
        <v>0</v>
      </c>
      <c r="P788" s="42">
        <f>P789</f>
        <v>0</v>
      </c>
      <c r="Q788" s="42">
        <f>Q789</f>
        <v>0</v>
      </c>
      <c r="R788" s="42">
        <f t="shared" si="2531"/>
        <v>426434.79999999999</v>
      </c>
      <c r="S788" s="42">
        <f t="shared" si="2532"/>
        <v>426434.79999999999</v>
      </c>
      <c r="T788" s="42">
        <f t="shared" si="2533"/>
        <v>426434.79999999999</v>
      </c>
      <c r="U788" s="42">
        <f>U789</f>
        <v>0</v>
      </c>
      <c r="V788" s="42">
        <f>V789</f>
        <v>0</v>
      </c>
      <c r="W788" s="42">
        <f>W789</f>
        <v>0</v>
      </c>
      <c r="X788" s="42">
        <f t="shared" si="2534"/>
        <v>426434.79999999999</v>
      </c>
      <c r="Y788" s="42">
        <f t="shared" si="2535"/>
        <v>426434.79999999999</v>
      </c>
      <c r="Z788" s="42">
        <f t="shared" si="2536"/>
        <v>426434.79999999999</v>
      </c>
      <c r="AA788" s="42">
        <f>AA789</f>
        <v>0</v>
      </c>
      <c r="AB788" s="42">
        <f>AB789</f>
        <v>0</v>
      </c>
      <c r="AC788" s="42">
        <f>AC789</f>
        <v>0</v>
      </c>
      <c r="AD788" s="42">
        <f t="shared" si="2537"/>
        <v>426434.79999999999</v>
      </c>
      <c r="AE788" s="42">
        <f t="shared" si="2538"/>
        <v>426434.79999999999</v>
      </c>
      <c r="AF788" s="42">
        <f t="shared" si="2539"/>
        <v>426434.79999999999</v>
      </c>
      <c r="AG788" s="42">
        <f>AG789</f>
        <v>0</v>
      </c>
      <c r="AH788" s="42">
        <f>AH789</f>
        <v>0</v>
      </c>
      <c r="AI788" s="42">
        <f>AI789</f>
        <v>0</v>
      </c>
      <c r="AJ788" s="42">
        <f t="shared" si="2540"/>
        <v>426434.79999999999</v>
      </c>
      <c r="AK788" s="42">
        <f t="shared" si="2541"/>
        <v>426434.79999999999</v>
      </c>
      <c r="AL788" s="42">
        <f t="shared" si="2542"/>
        <v>426434.79999999999</v>
      </c>
      <c r="AM788" s="42">
        <f>AM789</f>
        <v>0</v>
      </c>
      <c r="AN788" s="42">
        <f>AN789</f>
        <v>0</v>
      </c>
      <c r="AO788" s="42">
        <f>AO789</f>
        <v>0</v>
      </c>
      <c r="AP788" s="42">
        <f t="shared" si="2543"/>
        <v>426434.79999999999</v>
      </c>
      <c r="AQ788" s="42">
        <f t="shared" si="2544"/>
        <v>426434.79999999999</v>
      </c>
      <c r="AR788" s="42">
        <f t="shared" si="2545"/>
        <v>426434.79999999999</v>
      </c>
      <c r="AS788" s="42">
        <f>AS789</f>
        <v>0</v>
      </c>
      <c r="AT788" s="42">
        <f>AT789</f>
        <v>0</v>
      </c>
      <c r="AU788" s="42">
        <f>AU789</f>
        <v>0</v>
      </c>
      <c r="AV788" s="42">
        <f t="shared" si="2546"/>
        <v>426434.79999999999</v>
      </c>
      <c r="AW788" s="42">
        <f t="shared" si="2547"/>
        <v>426434.79999999999</v>
      </c>
      <c r="AX788" s="42">
        <f t="shared" si="2548"/>
        <v>426434.79999999999</v>
      </c>
      <c r="AY788" s="42">
        <f>AY789</f>
        <v>0</v>
      </c>
      <c r="AZ788" s="42">
        <f>AZ789</f>
        <v>0</v>
      </c>
      <c r="BA788" s="42">
        <f>BA789</f>
        <v>0</v>
      </c>
      <c r="BB788" s="42">
        <f t="shared" si="2549"/>
        <v>426434.79999999999</v>
      </c>
      <c r="BC788" s="42">
        <f t="shared" si="2550"/>
        <v>426434.79999999999</v>
      </c>
      <c r="BD788" s="42">
        <f t="shared" si="2551"/>
        <v>426434.79999999999</v>
      </c>
      <c r="BE788" s="42">
        <f>BE789</f>
        <v>0</v>
      </c>
      <c r="BF788" s="42">
        <f>BF789</f>
        <v>0</v>
      </c>
      <c r="BG788" s="42">
        <f>BG789</f>
        <v>0</v>
      </c>
      <c r="BH788" s="42">
        <f t="shared" si="2552"/>
        <v>426434.79999999999</v>
      </c>
      <c r="BI788" s="42">
        <f t="shared" si="2553"/>
        <v>426434.79999999999</v>
      </c>
      <c r="BJ788" s="42">
        <f t="shared" si="2554"/>
        <v>426434.79999999999</v>
      </c>
      <c r="BK788" s="42">
        <f>BK789</f>
        <v>0</v>
      </c>
      <c r="BL788" s="42">
        <f>BL789</f>
        <v>0</v>
      </c>
      <c r="BM788" s="42">
        <f>BM789</f>
        <v>0</v>
      </c>
      <c r="BN788" s="42">
        <f t="shared" si="2555"/>
        <v>426434.79999999999</v>
      </c>
      <c r="BO788" s="42">
        <f t="shared" si="2556"/>
        <v>426434.79999999999</v>
      </c>
      <c r="BP788" s="42">
        <f t="shared" si="2557"/>
        <v>426434.79999999999</v>
      </c>
      <c r="BQ788" s="42">
        <f>BQ789</f>
        <v>0</v>
      </c>
      <c r="BR788" s="42">
        <f>BR789</f>
        <v>0</v>
      </c>
      <c r="BS788" s="31">
        <f t="shared" si="2558"/>
        <v>426434.79999999999</v>
      </c>
      <c r="BT788" s="31">
        <f t="shared" si="2559"/>
        <v>426434.79999999999</v>
      </c>
      <c r="BU788" s="31">
        <f t="shared" si="2560"/>
        <v>426434.79999999999</v>
      </c>
      <c r="BV788" s="42">
        <f>BV789</f>
        <v>0</v>
      </c>
      <c r="BW788" s="42">
        <f>BW789</f>
        <v>0</v>
      </c>
      <c r="BX788" s="42">
        <f t="shared" si="2561"/>
        <v>426434.79999999999</v>
      </c>
      <c r="BY788" s="42">
        <f t="shared" si="2562"/>
        <v>426434.79999999999</v>
      </c>
      <c r="BZ788" s="42">
        <f t="shared" si="2563"/>
        <v>426434.79999999999</v>
      </c>
      <c r="CA788" s="42">
        <f>CA789</f>
        <v>0</v>
      </c>
      <c r="CB788" s="42">
        <f>CB789</f>
        <v>0</v>
      </c>
      <c r="CC788" s="42">
        <f>CC789</f>
        <v>0</v>
      </c>
      <c r="CD788" s="42">
        <f t="shared" si="2443"/>
        <v>426434.79999999999</v>
      </c>
      <c r="CE788" s="42">
        <f t="shared" si="2444"/>
        <v>426434.79999999999</v>
      </c>
      <c r="CF788" s="42">
        <f t="shared" si="2445"/>
        <v>426434.79999999999</v>
      </c>
      <c r="CG788" s="42">
        <f>CG789</f>
        <v>0</v>
      </c>
      <c r="CH788" s="24"/>
      <c r="CI788" s="40"/>
      <c r="CN788" s="1" t="s">
        <v>30</v>
      </c>
    </row>
    <row r="789" ht="15">
      <c r="A789" s="41" t="s">
        <v>468</v>
      </c>
      <c r="B789" s="17">
        <v>620</v>
      </c>
      <c r="C789" s="16" t="s">
        <v>47</v>
      </c>
      <c r="D789" s="16" t="s">
        <v>313</v>
      </c>
      <c r="E789" s="39" t="s">
        <v>387</v>
      </c>
      <c r="F789" s="42">
        <v>426434.79999999999</v>
      </c>
      <c r="G789" s="42">
        <v>426434.79999999999</v>
      </c>
      <c r="H789" s="42">
        <v>426434.79999999999</v>
      </c>
      <c r="I789" s="42"/>
      <c r="J789" s="42"/>
      <c r="K789" s="42"/>
      <c r="L789" s="42">
        <f t="shared" si="2528"/>
        <v>426434.79999999999</v>
      </c>
      <c r="M789" s="42">
        <f t="shared" si="2529"/>
        <v>426434.79999999999</v>
      </c>
      <c r="N789" s="42">
        <f t="shared" si="2530"/>
        <v>426434.79999999999</v>
      </c>
      <c r="O789" s="42"/>
      <c r="P789" s="42"/>
      <c r="Q789" s="42"/>
      <c r="R789" s="42">
        <f t="shared" si="2531"/>
        <v>426434.79999999999</v>
      </c>
      <c r="S789" s="42">
        <f t="shared" si="2532"/>
        <v>426434.79999999999</v>
      </c>
      <c r="T789" s="42">
        <f t="shared" si="2533"/>
        <v>426434.79999999999</v>
      </c>
      <c r="U789" s="42"/>
      <c r="V789" s="42"/>
      <c r="W789" s="42"/>
      <c r="X789" s="42">
        <f t="shared" si="2534"/>
        <v>426434.79999999999</v>
      </c>
      <c r="Y789" s="42">
        <f t="shared" si="2535"/>
        <v>426434.79999999999</v>
      </c>
      <c r="Z789" s="42">
        <f t="shared" si="2536"/>
        <v>426434.79999999999</v>
      </c>
      <c r="AA789" s="42"/>
      <c r="AB789" s="42"/>
      <c r="AC789" s="42"/>
      <c r="AD789" s="42">
        <f t="shared" si="2537"/>
        <v>426434.79999999999</v>
      </c>
      <c r="AE789" s="42">
        <f t="shared" si="2538"/>
        <v>426434.79999999999</v>
      </c>
      <c r="AF789" s="42">
        <f t="shared" si="2539"/>
        <v>426434.79999999999</v>
      </c>
      <c r="AG789" s="42"/>
      <c r="AH789" s="42"/>
      <c r="AI789" s="42"/>
      <c r="AJ789" s="42">
        <f t="shared" si="2540"/>
        <v>426434.79999999999</v>
      </c>
      <c r="AK789" s="42">
        <f t="shared" si="2541"/>
        <v>426434.79999999999</v>
      </c>
      <c r="AL789" s="42">
        <f t="shared" si="2542"/>
        <v>426434.79999999999</v>
      </c>
      <c r="AM789" s="42"/>
      <c r="AN789" s="42"/>
      <c r="AO789" s="42"/>
      <c r="AP789" s="42">
        <f t="shared" si="2543"/>
        <v>426434.79999999999</v>
      </c>
      <c r="AQ789" s="42">
        <f t="shared" si="2544"/>
        <v>426434.79999999999</v>
      </c>
      <c r="AR789" s="42">
        <f t="shared" si="2545"/>
        <v>426434.79999999999</v>
      </c>
      <c r="AS789" s="42"/>
      <c r="AT789" s="42"/>
      <c r="AU789" s="42"/>
      <c r="AV789" s="42">
        <f t="shared" si="2546"/>
        <v>426434.79999999999</v>
      </c>
      <c r="AW789" s="42">
        <f t="shared" si="2547"/>
        <v>426434.79999999999</v>
      </c>
      <c r="AX789" s="42">
        <f t="shared" si="2548"/>
        <v>426434.79999999999</v>
      </c>
      <c r="AY789" s="42"/>
      <c r="AZ789" s="42"/>
      <c r="BA789" s="42"/>
      <c r="BB789" s="42">
        <f t="shared" si="2549"/>
        <v>426434.79999999999</v>
      </c>
      <c r="BC789" s="42">
        <f t="shared" si="2550"/>
        <v>426434.79999999999</v>
      </c>
      <c r="BD789" s="42">
        <f t="shared" si="2551"/>
        <v>426434.79999999999</v>
      </c>
      <c r="BE789" s="42"/>
      <c r="BF789" s="42"/>
      <c r="BG789" s="42"/>
      <c r="BH789" s="42">
        <f t="shared" si="2552"/>
        <v>426434.79999999999</v>
      </c>
      <c r="BI789" s="42">
        <f t="shared" si="2553"/>
        <v>426434.79999999999</v>
      </c>
      <c r="BJ789" s="42">
        <f t="shared" si="2554"/>
        <v>426434.79999999999</v>
      </c>
      <c r="BK789" s="42"/>
      <c r="BL789" s="42"/>
      <c r="BM789" s="42"/>
      <c r="BN789" s="42">
        <f t="shared" si="2555"/>
        <v>426434.79999999999</v>
      </c>
      <c r="BO789" s="42">
        <f t="shared" si="2556"/>
        <v>426434.79999999999</v>
      </c>
      <c r="BP789" s="42">
        <f t="shared" si="2557"/>
        <v>426434.79999999999</v>
      </c>
      <c r="BQ789" s="42"/>
      <c r="BR789" s="42"/>
      <c r="BS789" s="31">
        <f t="shared" si="2558"/>
        <v>426434.79999999999</v>
      </c>
      <c r="BT789" s="31">
        <f t="shared" si="2559"/>
        <v>426434.79999999999</v>
      </c>
      <c r="BU789" s="31">
        <f t="shared" si="2560"/>
        <v>426434.79999999999</v>
      </c>
      <c r="BV789" s="42"/>
      <c r="BW789" s="42"/>
      <c r="BX789" s="42">
        <f t="shared" si="2561"/>
        <v>426434.79999999999</v>
      </c>
      <c r="BY789" s="42">
        <f t="shared" si="2562"/>
        <v>426434.79999999999</v>
      </c>
      <c r="BZ789" s="42">
        <f t="shared" si="2563"/>
        <v>426434.79999999999</v>
      </c>
      <c r="CA789" s="42"/>
      <c r="CB789" s="42"/>
      <c r="CC789" s="42"/>
      <c r="CD789" s="42">
        <f t="shared" si="2443"/>
        <v>426434.79999999999</v>
      </c>
      <c r="CE789" s="42">
        <f t="shared" si="2444"/>
        <v>426434.79999999999</v>
      </c>
      <c r="CF789" s="42">
        <f t="shared" si="2445"/>
        <v>426434.79999999999</v>
      </c>
      <c r="CG789" s="42"/>
      <c r="CH789" s="24"/>
      <c r="CI789" s="40"/>
    </row>
    <row r="790" ht="57.700000000000003">
      <c r="A790" s="16" t="s">
        <v>470</v>
      </c>
      <c r="B790" s="17"/>
      <c r="C790" s="16"/>
      <c r="D790" s="16"/>
      <c r="E790" s="39" t="s">
        <v>471</v>
      </c>
      <c r="F790" s="42">
        <f>F791</f>
        <v>973188.59999999998</v>
      </c>
      <c r="G790" s="42">
        <f>G791</f>
        <v>938829.90000000002</v>
      </c>
      <c r="H790" s="42">
        <f>H791</f>
        <v>915352.29999999993</v>
      </c>
      <c r="I790" s="42">
        <f>I791</f>
        <v>0</v>
      </c>
      <c r="J790" s="42">
        <f>J791</f>
        <v>0</v>
      </c>
      <c r="K790" s="42">
        <f>K791</f>
        <v>0</v>
      </c>
      <c r="L790" s="42">
        <f t="shared" si="2528"/>
        <v>973188.59999999998</v>
      </c>
      <c r="M790" s="42">
        <f t="shared" si="2529"/>
        <v>938829.90000000002</v>
      </c>
      <c r="N790" s="42">
        <f t="shared" si="2530"/>
        <v>915352.29999999993</v>
      </c>
      <c r="O790" s="42">
        <f>O791</f>
        <v>0</v>
      </c>
      <c r="P790" s="42">
        <f>P791</f>
        <v>0</v>
      </c>
      <c r="Q790" s="42">
        <f>Q791</f>
        <v>0</v>
      </c>
      <c r="R790" s="42">
        <f t="shared" si="2531"/>
        <v>973188.59999999998</v>
      </c>
      <c r="S790" s="42">
        <f t="shared" si="2532"/>
        <v>938829.90000000002</v>
      </c>
      <c r="T790" s="42">
        <f t="shared" si="2533"/>
        <v>915352.29999999993</v>
      </c>
      <c r="U790" s="42">
        <f>U791</f>
        <v>0</v>
      </c>
      <c r="V790" s="42">
        <f>V791</f>
        <v>0</v>
      </c>
      <c r="W790" s="42">
        <f>W791</f>
        <v>0</v>
      </c>
      <c r="X790" s="42">
        <f t="shared" si="2534"/>
        <v>973188.59999999998</v>
      </c>
      <c r="Y790" s="42">
        <f t="shared" si="2535"/>
        <v>938829.90000000002</v>
      </c>
      <c r="Z790" s="42">
        <f t="shared" si="2536"/>
        <v>915352.29999999993</v>
      </c>
      <c r="AA790" s="42">
        <f>AA791</f>
        <v>0</v>
      </c>
      <c r="AB790" s="42">
        <f>AB791</f>
        <v>0</v>
      </c>
      <c r="AC790" s="42">
        <f>AC791</f>
        <v>0</v>
      </c>
      <c r="AD790" s="42">
        <f t="shared" si="2537"/>
        <v>973188.59999999998</v>
      </c>
      <c r="AE790" s="42">
        <f t="shared" si="2538"/>
        <v>938829.90000000002</v>
      </c>
      <c r="AF790" s="42">
        <f t="shared" si="2539"/>
        <v>915352.29999999993</v>
      </c>
      <c r="AG790" s="42">
        <f>AG791</f>
        <v>0</v>
      </c>
      <c r="AH790" s="42">
        <f>AH791</f>
        <v>0</v>
      </c>
      <c r="AI790" s="42">
        <f>AI791</f>
        <v>0</v>
      </c>
      <c r="AJ790" s="42">
        <f t="shared" si="2540"/>
        <v>973188.59999999998</v>
      </c>
      <c r="AK790" s="42">
        <f t="shared" si="2541"/>
        <v>938829.90000000002</v>
      </c>
      <c r="AL790" s="42">
        <f t="shared" si="2542"/>
        <v>915352.29999999993</v>
      </c>
      <c r="AM790" s="42">
        <f>AM791</f>
        <v>0</v>
      </c>
      <c r="AN790" s="42">
        <f>AN791</f>
        <v>0</v>
      </c>
      <c r="AO790" s="42">
        <f>AO791</f>
        <v>0</v>
      </c>
      <c r="AP790" s="42">
        <f t="shared" si="2543"/>
        <v>973188.59999999998</v>
      </c>
      <c r="AQ790" s="42">
        <f t="shared" si="2544"/>
        <v>938829.90000000002</v>
      </c>
      <c r="AR790" s="42">
        <f t="shared" si="2545"/>
        <v>915352.29999999993</v>
      </c>
      <c r="AS790" s="42">
        <f>AS791</f>
        <v>0</v>
      </c>
      <c r="AT790" s="42">
        <f>AT791</f>
        <v>0</v>
      </c>
      <c r="AU790" s="42">
        <f>AU791</f>
        <v>0</v>
      </c>
      <c r="AV790" s="42">
        <f t="shared" si="2546"/>
        <v>973188.59999999998</v>
      </c>
      <c r="AW790" s="42">
        <f t="shared" si="2547"/>
        <v>938829.90000000002</v>
      </c>
      <c r="AX790" s="42">
        <f t="shared" si="2548"/>
        <v>915352.29999999993</v>
      </c>
      <c r="AY790" s="42">
        <f>AY791</f>
        <v>0</v>
      </c>
      <c r="AZ790" s="42">
        <f>AZ791</f>
        <v>0</v>
      </c>
      <c r="BA790" s="42">
        <f>BA791</f>
        <v>0</v>
      </c>
      <c r="BB790" s="42">
        <f t="shared" si="2549"/>
        <v>973188.59999999998</v>
      </c>
      <c r="BC790" s="42">
        <f t="shared" si="2550"/>
        <v>938829.90000000002</v>
      </c>
      <c r="BD790" s="42">
        <f t="shared" si="2551"/>
        <v>915352.29999999993</v>
      </c>
      <c r="BE790" s="42">
        <f>BE791</f>
        <v>0</v>
      </c>
      <c r="BF790" s="42">
        <f>BF791</f>
        <v>0</v>
      </c>
      <c r="BG790" s="42">
        <f>BG791</f>
        <v>0</v>
      </c>
      <c r="BH790" s="42">
        <f t="shared" si="2552"/>
        <v>973188.59999999998</v>
      </c>
      <c r="BI790" s="42">
        <f t="shared" si="2553"/>
        <v>938829.90000000002</v>
      </c>
      <c r="BJ790" s="42">
        <f t="shared" si="2554"/>
        <v>915352.29999999993</v>
      </c>
      <c r="BK790" s="42">
        <f>BK791</f>
        <v>0</v>
      </c>
      <c r="BL790" s="42">
        <f>BL791</f>
        <v>0</v>
      </c>
      <c r="BM790" s="42">
        <f>BM791</f>
        <v>0</v>
      </c>
      <c r="BN790" s="42">
        <f t="shared" si="2555"/>
        <v>973188.59999999998</v>
      </c>
      <c r="BO790" s="42">
        <f t="shared" si="2556"/>
        <v>938829.90000000002</v>
      </c>
      <c r="BP790" s="42">
        <f t="shared" si="2557"/>
        <v>915352.29999999993</v>
      </c>
      <c r="BQ790" s="42">
        <f>BQ791</f>
        <v>0</v>
      </c>
      <c r="BR790" s="42">
        <f>BR791</f>
        <v>0</v>
      </c>
      <c r="BS790" s="31">
        <f t="shared" si="2558"/>
        <v>973188.59999999998</v>
      </c>
      <c r="BT790" s="31">
        <f t="shared" si="2559"/>
        <v>938829.90000000002</v>
      </c>
      <c r="BU790" s="31">
        <f t="shared" si="2560"/>
        <v>915352.29999999993</v>
      </c>
      <c r="BV790" s="42">
        <f>BV791</f>
        <v>0</v>
      </c>
      <c r="BW790" s="42">
        <f>BW791</f>
        <v>0</v>
      </c>
      <c r="BX790" s="42">
        <f t="shared" si="2561"/>
        <v>973188.59999999998</v>
      </c>
      <c r="BY790" s="42">
        <f t="shared" si="2562"/>
        <v>938829.90000000002</v>
      </c>
      <c r="BZ790" s="42">
        <f t="shared" si="2563"/>
        <v>915352.29999999993</v>
      </c>
      <c r="CA790" s="42">
        <f>CA791</f>
        <v>0</v>
      </c>
      <c r="CB790" s="42">
        <f>CB791</f>
        <v>0</v>
      </c>
      <c r="CC790" s="42">
        <f>CC791</f>
        <v>0</v>
      </c>
      <c r="CD790" s="42">
        <f t="shared" si="2443"/>
        <v>973188.59999999998</v>
      </c>
      <c r="CE790" s="42">
        <f t="shared" si="2444"/>
        <v>938829.90000000002</v>
      </c>
      <c r="CF790" s="42">
        <f t="shared" si="2445"/>
        <v>915352.29999999993</v>
      </c>
      <c r="CG790" s="42">
        <f>CG791</f>
        <v>0</v>
      </c>
      <c r="CH790" s="24"/>
      <c r="CI790" s="40"/>
      <c r="CO790" s="1" t="s">
        <v>31</v>
      </c>
    </row>
    <row r="791" ht="43.75">
      <c r="A791" s="16" t="s">
        <v>470</v>
      </c>
      <c r="B791" s="17">
        <v>600</v>
      </c>
      <c r="C791" s="16"/>
      <c r="D791" s="16"/>
      <c r="E791" s="39" t="s">
        <v>45</v>
      </c>
      <c r="F791" s="42">
        <f>F792+F794</f>
        <v>973188.59999999998</v>
      </c>
      <c r="G791" s="42">
        <f>G792+G794</f>
        <v>938829.90000000002</v>
      </c>
      <c r="H791" s="42">
        <f>H792+H794</f>
        <v>915352.29999999993</v>
      </c>
      <c r="I791" s="42">
        <f>I792+I794</f>
        <v>0</v>
      </c>
      <c r="J791" s="42">
        <f>J792+J794</f>
        <v>0</v>
      </c>
      <c r="K791" s="42">
        <f>K792+K794</f>
        <v>0</v>
      </c>
      <c r="L791" s="42">
        <f t="shared" si="2528"/>
        <v>973188.59999999998</v>
      </c>
      <c r="M791" s="42">
        <f t="shared" si="2529"/>
        <v>938829.90000000002</v>
      </c>
      <c r="N791" s="42">
        <f t="shared" si="2530"/>
        <v>915352.29999999993</v>
      </c>
      <c r="O791" s="42">
        <f>O792+O794</f>
        <v>0</v>
      </c>
      <c r="P791" s="42">
        <f>P792+P794</f>
        <v>0</v>
      </c>
      <c r="Q791" s="42">
        <f>Q792+Q794</f>
        <v>0</v>
      </c>
      <c r="R791" s="42">
        <f t="shared" si="2531"/>
        <v>973188.59999999998</v>
      </c>
      <c r="S791" s="42">
        <f t="shared" si="2532"/>
        <v>938829.90000000002</v>
      </c>
      <c r="T791" s="42">
        <f t="shared" si="2533"/>
        <v>915352.29999999993</v>
      </c>
      <c r="U791" s="42">
        <f>U792+U794</f>
        <v>0</v>
      </c>
      <c r="V791" s="42">
        <f>V792+V794</f>
        <v>0</v>
      </c>
      <c r="W791" s="42">
        <f>W792+W794</f>
        <v>0</v>
      </c>
      <c r="X791" s="42">
        <f t="shared" si="2534"/>
        <v>973188.59999999998</v>
      </c>
      <c r="Y791" s="42">
        <f t="shared" si="2535"/>
        <v>938829.90000000002</v>
      </c>
      <c r="Z791" s="42">
        <f t="shared" si="2536"/>
        <v>915352.29999999993</v>
      </c>
      <c r="AA791" s="42">
        <f>AA792+AA794</f>
        <v>0</v>
      </c>
      <c r="AB791" s="42">
        <f>AB792+AB794</f>
        <v>0</v>
      </c>
      <c r="AC791" s="42">
        <f>AC792+AC794</f>
        <v>0</v>
      </c>
      <c r="AD791" s="42">
        <f t="shared" si="2537"/>
        <v>973188.59999999998</v>
      </c>
      <c r="AE791" s="42">
        <f t="shared" si="2538"/>
        <v>938829.90000000002</v>
      </c>
      <c r="AF791" s="42">
        <f t="shared" si="2539"/>
        <v>915352.29999999993</v>
      </c>
      <c r="AG791" s="42">
        <f>AG792+AG794</f>
        <v>0</v>
      </c>
      <c r="AH791" s="42">
        <f>AH792+AH794</f>
        <v>0</v>
      </c>
      <c r="AI791" s="42">
        <f>AI792+AI794</f>
        <v>0</v>
      </c>
      <c r="AJ791" s="42">
        <f t="shared" si="2540"/>
        <v>973188.59999999998</v>
      </c>
      <c r="AK791" s="42">
        <f t="shared" si="2541"/>
        <v>938829.90000000002</v>
      </c>
      <c r="AL791" s="42">
        <f t="shared" si="2542"/>
        <v>915352.29999999993</v>
      </c>
      <c r="AM791" s="42">
        <f>AM792+AM794</f>
        <v>0</v>
      </c>
      <c r="AN791" s="42">
        <f>AN792+AN794</f>
        <v>0</v>
      </c>
      <c r="AO791" s="42">
        <f>AO792+AO794</f>
        <v>0</v>
      </c>
      <c r="AP791" s="42">
        <f t="shared" si="2543"/>
        <v>973188.59999999998</v>
      </c>
      <c r="AQ791" s="42">
        <f t="shared" si="2544"/>
        <v>938829.90000000002</v>
      </c>
      <c r="AR791" s="42">
        <f t="shared" si="2545"/>
        <v>915352.29999999993</v>
      </c>
      <c r="AS791" s="42">
        <f>AS792+AS794</f>
        <v>0</v>
      </c>
      <c r="AT791" s="42">
        <f>AT792+AT794</f>
        <v>0</v>
      </c>
      <c r="AU791" s="42">
        <f>AU792+AU794</f>
        <v>0</v>
      </c>
      <c r="AV791" s="42">
        <f t="shared" si="2546"/>
        <v>973188.59999999998</v>
      </c>
      <c r="AW791" s="42">
        <f t="shared" si="2547"/>
        <v>938829.90000000002</v>
      </c>
      <c r="AX791" s="42">
        <f t="shared" si="2548"/>
        <v>915352.29999999993</v>
      </c>
      <c r="AY791" s="42">
        <f>AY792+AY794</f>
        <v>0</v>
      </c>
      <c r="AZ791" s="42">
        <f>AZ792+AZ794</f>
        <v>0</v>
      </c>
      <c r="BA791" s="42">
        <f>BA792+BA794</f>
        <v>0</v>
      </c>
      <c r="BB791" s="42">
        <f t="shared" si="2549"/>
        <v>973188.59999999998</v>
      </c>
      <c r="BC791" s="42">
        <f t="shared" si="2550"/>
        <v>938829.90000000002</v>
      </c>
      <c r="BD791" s="42">
        <f t="shared" si="2551"/>
        <v>915352.29999999993</v>
      </c>
      <c r="BE791" s="42">
        <f>BE792+BE794</f>
        <v>0</v>
      </c>
      <c r="BF791" s="42">
        <f>BF792+BF794</f>
        <v>0</v>
      </c>
      <c r="BG791" s="42">
        <f>BG792+BG794</f>
        <v>0</v>
      </c>
      <c r="BH791" s="42">
        <f t="shared" si="2552"/>
        <v>973188.59999999998</v>
      </c>
      <c r="BI791" s="42">
        <f t="shared" si="2553"/>
        <v>938829.90000000002</v>
      </c>
      <c r="BJ791" s="42">
        <f t="shared" si="2554"/>
        <v>915352.29999999993</v>
      </c>
      <c r="BK791" s="42">
        <f>BK792+BK794</f>
        <v>0</v>
      </c>
      <c r="BL791" s="42">
        <f>BL792+BL794</f>
        <v>0</v>
      </c>
      <c r="BM791" s="42">
        <f>BM792+BM794</f>
        <v>0</v>
      </c>
      <c r="BN791" s="42">
        <f t="shared" si="2555"/>
        <v>973188.59999999998</v>
      </c>
      <c r="BO791" s="42">
        <f t="shared" si="2556"/>
        <v>938829.90000000002</v>
      </c>
      <c r="BP791" s="42">
        <f t="shared" si="2557"/>
        <v>915352.29999999993</v>
      </c>
      <c r="BQ791" s="42">
        <f>BQ792+BQ794</f>
        <v>0</v>
      </c>
      <c r="BR791" s="42">
        <f>BR792+BR794</f>
        <v>0</v>
      </c>
      <c r="BS791" s="31">
        <f t="shared" si="2558"/>
        <v>973188.59999999998</v>
      </c>
      <c r="BT791" s="31">
        <f t="shared" si="2559"/>
        <v>938829.90000000002</v>
      </c>
      <c r="BU791" s="31">
        <f t="shared" si="2560"/>
        <v>915352.29999999993</v>
      </c>
      <c r="BV791" s="42">
        <f>BV792+BV794</f>
        <v>0</v>
      </c>
      <c r="BW791" s="42">
        <f>BW792+BW794</f>
        <v>0</v>
      </c>
      <c r="BX791" s="42">
        <f t="shared" si="2561"/>
        <v>973188.59999999998</v>
      </c>
      <c r="BY791" s="42">
        <f t="shared" si="2562"/>
        <v>938829.90000000002</v>
      </c>
      <c r="BZ791" s="42">
        <f t="shared" si="2563"/>
        <v>915352.29999999993</v>
      </c>
      <c r="CA791" s="42">
        <f>CA792+CA794</f>
        <v>0</v>
      </c>
      <c r="CB791" s="42">
        <f>CB792+CB794</f>
        <v>0</v>
      </c>
      <c r="CC791" s="42">
        <f>CC792+CC794</f>
        <v>0</v>
      </c>
      <c r="CD791" s="42">
        <f t="shared" si="2443"/>
        <v>973188.59999999998</v>
      </c>
      <c r="CE791" s="42">
        <f t="shared" si="2444"/>
        <v>938829.90000000002</v>
      </c>
      <c r="CF791" s="42">
        <f t="shared" si="2445"/>
        <v>915352.29999999993</v>
      </c>
      <c r="CG791" s="42">
        <f>CG792+CG794</f>
        <v>0</v>
      </c>
      <c r="CH791" s="24"/>
      <c r="CI791" s="40"/>
      <c r="CM791" s="1" t="s">
        <v>29</v>
      </c>
    </row>
    <row r="792" ht="15">
      <c r="A792" s="16" t="s">
        <v>470</v>
      </c>
      <c r="B792" s="17">
        <v>610</v>
      </c>
      <c r="C792" s="16"/>
      <c r="D792" s="16"/>
      <c r="E792" s="39" t="s">
        <v>104</v>
      </c>
      <c r="F792" s="42">
        <f>F793</f>
        <v>17185.200000000001</v>
      </c>
      <c r="G792" s="42">
        <f>G793</f>
        <v>16988.099999999999</v>
      </c>
      <c r="H792" s="42">
        <f>H793</f>
        <v>16864.200000000001</v>
      </c>
      <c r="I792" s="42">
        <f>I793</f>
        <v>0</v>
      </c>
      <c r="J792" s="42">
        <f>J793</f>
        <v>0</v>
      </c>
      <c r="K792" s="42">
        <f>K793</f>
        <v>0</v>
      </c>
      <c r="L792" s="42">
        <f t="shared" si="2528"/>
        <v>17185.200000000001</v>
      </c>
      <c r="M792" s="42">
        <f t="shared" si="2529"/>
        <v>16988.099999999999</v>
      </c>
      <c r="N792" s="42">
        <f t="shared" si="2530"/>
        <v>16864.200000000001</v>
      </c>
      <c r="O792" s="42">
        <f>O793</f>
        <v>0</v>
      </c>
      <c r="P792" s="42">
        <f>P793</f>
        <v>0</v>
      </c>
      <c r="Q792" s="42">
        <f>Q793</f>
        <v>0</v>
      </c>
      <c r="R792" s="42">
        <f t="shared" si="2531"/>
        <v>17185.200000000001</v>
      </c>
      <c r="S792" s="42">
        <f t="shared" si="2532"/>
        <v>16988.099999999999</v>
      </c>
      <c r="T792" s="42">
        <f t="shared" si="2533"/>
        <v>16864.200000000001</v>
      </c>
      <c r="U792" s="42">
        <f>U793</f>
        <v>0</v>
      </c>
      <c r="V792" s="42">
        <f>V793</f>
        <v>0</v>
      </c>
      <c r="W792" s="42">
        <f>W793</f>
        <v>0</v>
      </c>
      <c r="X792" s="42">
        <f t="shared" si="2534"/>
        <v>17185.200000000001</v>
      </c>
      <c r="Y792" s="42">
        <f t="shared" si="2535"/>
        <v>16988.099999999999</v>
      </c>
      <c r="Z792" s="42">
        <f t="shared" si="2536"/>
        <v>16864.200000000001</v>
      </c>
      <c r="AA792" s="42">
        <f>AA793</f>
        <v>0</v>
      </c>
      <c r="AB792" s="42">
        <f>AB793</f>
        <v>0</v>
      </c>
      <c r="AC792" s="42">
        <f>AC793</f>
        <v>0</v>
      </c>
      <c r="AD792" s="42">
        <f t="shared" si="2537"/>
        <v>17185.200000000001</v>
      </c>
      <c r="AE792" s="42">
        <f t="shared" si="2538"/>
        <v>16988.099999999999</v>
      </c>
      <c r="AF792" s="42">
        <f t="shared" si="2539"/>
        <v>16864.200000000001</v>
      </c>
      <c r="AG792" s="42">
        <f>AG793</f>
        <v>0</v>
      </c>
      <c r="AH792" s="42">
        <f>AH793</f>
        <v>0</v>
      </c>
      <c r="AI792" s="42">
        <f>AI793</f>
        <v>0</v>
      </c>
      <c r="AJ792" s="42">
        <f t="shared" si="2540"/>
        <v>17185.200000000001</v>
      </c>
      <c r="AK792" s="42">
        <f t="shared" si="2541"/>
        <v>16988.099999999999</v>
      </c>
      <c r="AL792" s="42">
        <f t="shared" si="2542"/>
        <v>16864.200000000001</v>
      </c>
      <c r="AM792" s="42">
        <f>AM793</f>
        <v>0</v>
      </c>
      <c r="AN792" s="42">
        <f>AN793</f>
        <v>0</v>
      </c>
      <c r="AO792" s="42">
        <f>AO793</f>
        <v>0</v>
      </c>
      <c r="AP792" s="42">
        <f t="shared" si="2543"/>
        <v>17185.200000000001</v>
      </c>
      <c r="AQ792" s="42">
        <f t="shared" si="2544"/>
        <v>16988.099999999999</v>
      </c>
      <c r="AR792" s="42">
        <f t="shared" si="2545"/>
        <v>16864.200000000001</v>
      </c>
      <c r="AS792" s="42">
        <f>AS793</f>
        <v>0</v>
      </c>
      <c r="AT792" s="42">
        <f>AT793</f>
        <v>0</v>
      </c>
      <c r="AU792" s="42">
        <f>AU793</f>
        <v>0</v>
      </c>
      <c r="AV792" s="42">
        <f t="shared" si="2546"/>
        <v>17185.200000000001</v>
      </c>
      <c r="AW792" s="42">
        <f t="shared" si="2547"/>
        <v>16988.099999999999</v>
      </c>
      <c r="AX792" s="42">
        <f t="shared" si="2548"/>
        <v>16864.200000000001</v>
      </c>
      <c r="AY792" s="42">
        <f>AY793</f>
        <v>0</v>
      </c>
      <c r="AZ792" s="42">
        <f>AZ793</f>
        <v>0</v>
      </c>
      <c r="BA792" s="42">
        <f>BA793</f>
        <v>0</v>
      </c>
      <c r="BB792" s="42">
        <f t="shared" si="2549"/>
        <v>17185.200000000001</v>
      </c>
      <c r="BC792" s="42">
        <f t="shared" si="2550"/>
        <v>16988.099999999999</v>
      </c>
      <c r="BD792" s="42">
        <f t="shared" si="2551"/>
        <v>16864.200000000001</v>
      </c>
      <c r="BE792" s="42">
        <f>BE793</f>
        <v>0</v>
      </c>
      <c r="BF792" s="42">
        <f>BF793</f>
        <v>0</v>
      </c>
      <c r="BG792" s="42">
        <f>BG793</f>
        <v>0</v>
      </c>
      <c r="BH792" s="42">
        <f t="shared" si="2552"/>
        <v>17185.200000000001</v>
      </c>
      <c r="BI792" s="42">
        <f t="shared" si="2553"/>
        <v>16988.099999999999</v>
      </c>
      <c r="BJ792" s="42">
        <f t="shared" si="2554"/>
        <v>16864.200000000001</v>
      </c>
      <c r="BK792" s="42">
        <f>BK793</f>
        <v>0</v>
      </c>
      <c r="BL792" s="42">
        <f>BL793</f>
        <v>0</v>
      </c>
      <c r="BM792" s="42">
        <f>BM793</f>
        <v>0</v>
      </c>
      <c r="BN792" s="42">
        <f t="shared" si="2555"/>
        <v>17185.200000000001</v>
      </c>
      <c r="BO792" s="42">
        <f t="shared" si="2556"/>
        <v>16988.099999999999</v>
      </c>
      <c r="BP792" s="42">
        <f t="shared" si="2557"/>
        <v>16864.200000000001</v>
      </c>
      <c r="BQ792" s="42">
        <f>BQ793</f>
        <v>0</v>
      </c>
      <c r="BR792" s="42">
        <f>BR793</f>
        <v>0</v>
      </c>
      <c r="BS792" s="31">
        <f t="shared" si="2558"/>
        <v>17185.200000000001</v>
      </c>
      <c r="BT792" s="31">
        <f t="shared" si="2559"/>
        <v>16988.099999999999</v>
      </c>
      <c r="BU792" s="31">
        <f t="shared" si="2560"/>
        <v>16864.200000000001</v>
      </c>
      <c r="BV792" s="42">
        <f>BV793</f>
        <v>0</v>
      </c>
      <c r="BW792" s="42">
        <f>BW793</f>
        <v>0</v>
      </c>
      <c r="BX792" s="42">
        <f t="shared" si="2561"/>
        <v>17185.200000000001</v>
      </c>
      <c r="BY792" s="42">
        <f t="shared" si="2562"/>
        <v>16988.099999999999</v>
      </c>
      <c r="BZ792" s="42">
        <f t="shared" si="2563"/>
        <v>16864.200000000001</v>
      </c>
      <c r="CA792" s="42">
        <f>CA793</f>
        <v>0</v>
      </c>
      <c r="CB792" s="42">
        <f>CB793</f>
        <v>0</v>
      </c>
      <c r="CC792" s="42">
        <f>CC793</f>
        <v>0</v>
      </c>
      <c r="CD792" s="42">
        <f t="shared" si="2443"/>
        <v>17185.200000000001</v>
      </c>
      <c r="CE792" s="42">
        <f t="shared" si="2444"/>
        <v>16988.099999999999</v>
      </c>
      <c r="CF792" s="42">
        <f t="shared" si="2445"/>
        <v>16864.200000000001</v>
      </c>
      <c r="CG792" s="42">
        <f>CG793</f>
        <v>0</v>
      </c>
      <c r="CH792" s="24"/>
      <c r="CI792" s="40"/>
      <c r="CN792" s="1" t="s">
        <v>30</v>
      </c>
    </row>
    <row r="793" ht="15">
      <c r="A793" s="16" t="s">
        <v>470</v>
      </c>
      <c r="B793" s="17">
        <v>610</v>
      </c>
      <c r="C793" s="16" t="s">
        <v>47</v>
      </c>
      <c r="D793" s="16" t="s">
        <v>313</v>
      </c>
      <c r="E793" s="39" t="s">
        <v>387</v>
      </c>
      <c r="F793" s="42">
        <v>17185.200000000001</v>
      </c>
      <c r="G793" s="42">
        <v>16988.099999999999</v>
      </c>
      <c r="H793" s="42">
        <v>16864.200000000001</v>
      </c>
      <c r="I793" s="42"/>
      <c r="J793" s="42"/>
      <c r="K793" s="42"/>
      <c r="L793" s="42">
        <f t="shared" si="2528"/>
        <v>17185.200000000001</v>
      </c>
      <c r="M793" s="42">
        <f t="shared" si="2529"/>
        <v>16988.099999999999</v>
      </c>
      <c r="N793" s="42">
        <f t="shared" si="2530"/>
        <v>16864.200000000001</v>
      </c>
      <c r="O793" s="42"/>
      <c r="P793" s="42"/>
      <c r="Q793" s="42"/>
      <c r="R793" s="42">
        <f t="shared" si="2531"/>
        <v>17185.200000000001</v>
      </c>
      <c r="S793" s="42">
        <f t="shared" si="2532"/>
        <v>16988.099999999999</v>
      </c>
      <c r="T793" s="42">
        <f t="shared" si="2533"/>
        <v>16864.200000000001</v>
      </c>
      <c r="U793" s="42"/>
      <c r="V793" s="42"/>
      <c r="W793" s="42"/>
      <c r="X793" s="42">
        <f t="shared" si="2534"/>
        <v>17185.200000000001</v>
      </c>
      <c r="Y793" s="42">
        <f t="shared" si="2535"/>
        <v>16988.099999999999</v>
      </c>
      <c r="Z793" s="42">
        <f t="shared" si="2536"/>
        <v>16864.200000000001</v>
      </c>
      <c r="AA793" s="42"/>
      <c r="AB793" s="42"/>
      <c r="AC793" s="42"/>
      <c r="AD793" s="42">
        <f t="shared" si="2537"/>
        <v>17185.200000000001</v>
      </c>
      <c r="AE793" s="42">
        <f t="shared" si="2538"/>
        <v>16988.099999999999</v>
      </c>
      <c r="AF793" s="42">
        <f t="shared" si="2539"/>
        <v>16864.200000000001</v>
      </c>
      <c r="AG793" s="42"/>
      <c r="AH793" s="42"/>
      <c r="AI793" s="42"/>
      <c r="AJ793" s="42">
        <f t="shared" si="2540"/>
        <v>17185.200000000001</v>
      </c>
      <c r="AK793" s="42">
        <f t="shared" si="2541"/>
        <v>16988.099999999999</v>
      </c>
      <c r="AL793" s="42">
        <f t="shared" si="2542"/>
        <v>16864.200000000001</v>
      </c>
      <c r="AM793" s="42"/>
      <c r="AN793" s="42"/>
      <c r="AO793" s="42"/>
      <c r="AP793" s="42">
        <f t="shared" si="2543"/>
        <v>17185.200000000001</v>
      </c>
      <c r="AQ793" s="42">
        <f t="shared" si="2544"/>
        <v>16988.099999999999</v>
      </c>
      <c r="AR793" s="42">
        <f t="shared" si="2545"/>
        <v>16864.200000000001</v>
      </c>
      <c r="AS793" s="42"/>
      <c r="AT793" s="42"/>
      <c r="AU793" s="42"/>
      <c r="AV793" s="42">
        <f t="shared" si="2546"/>
        <v>17185.200000000001</v>
      </c>
      <c r="AW793" s="42">
        <f t="shared" si="2547"/>
        <v>16988.099999999999</v>
      </c>
      <c r="AX793" s="42">
        <f t="shared" si="2548"/>
        <v>16864.200000000001</v>
      </c>
      <c r="AY793" s="42"/>
      <c r="AZ793" s="42"/>
      <c r="BA793" s="42"/>
      <c r="BB793" s="42">
        <f t="shared" si="2549"/>
        <v>17185.200000000001</v>
      </c>
      <c r="BC793" s="42">
        <f t="shared" si="2550"/>
        <v>16988.099999999999</v>
      </c>
      <c r="BD793" s="42">
        <f t="shared" si="2551"/>
        <v>16864.200000000001</v>
      </c>
      <c r="BE793" s="42"/>
      <c r="BF793" s="42"/>
      <c r="BG793" s="42"/>
      <c r="BH793" s="42">
        <f t="shared" si="2552"/>
        <v>17185.200000000001</v>
      </c>
      <c r="BI793" s="42">
        <f t="shared" si="2553"/>
        <v>16988.099999999999</v>
      </c>
      <c r="BJ793" s="42">
        <f t="shared" si="2554"/>
        <v>16864.200000000001</v>
      </c>
      <c r="BK793" s="42"/>
      <c r="BL793" s="42"/>
      <c r="BM793" s="42"/>
      <c r="BN793" s="42">
        <f t="shared" si="2555"/>
        <v>17185.200000000001</v>
      </c>
      <c r="BO793" s="42">
        <f t="shared" si="2556"/>
        <v>16988.099999999999</v>
      </c>
      <c r="BP793" s="42">
        <f t="shared" si="2557"/>
        <v>16864.200000000001</v>
      </c>
      <c r="BQ793" s="42"/>
      <c r="BR793" s="42"/>
      <c r="BS793" s="31">
        <f t="shared" si="2558"/>
        <v>17185.200000000001</v>
      </c>
      <c r="BT793" s="31">
        <f t="shared" si="2559"/>
        <v>16988.099999999999</v>
      </c>
      <c r="BU793" s="31">
        <f t="shared" si="2560"/>
        <v>16864.200000000001</v>
      </c>
      <c r="BV793" s="42"/>
      <c r="BW793" s="42"/>
      <c r="BX793" s="42">
        <f t="shared" si="2561"/>
        <v>17185.200000000001</v>
      </c>
      <c r="BY793" s="42">
        <f t="shared" si="2562"/>
        <v>16988.099999999999</v>
      </c>
      <c r="BZ793" s="42">
        <f t="shared" si="2563"/>
        <v>16864.200000000001</v>
      </c>
      <c r="CA793" s="42"/>
      <c r="CB793" s="42"/>
      <c r="CC793" s="42"/>
      <c r="CD793" s="42">
        <f t="shared" si="2443"/>
        <v>17185.200000000001</v>
      </c>
      <c r="CE793" s="42">
        <f t="shared" si="2444"/>
        <v>16988.099999999999</v>
      </c>
      <c r="CF793" s="42">
        <f t="shared" si="2445"/>
        <v>16864.200000000001</v>
      </c>
      <c r="CG793" s="42"/>
      <c r="CH793" s="24"/>
      <c r="CI793" s="40"/>
    </row>
    <row r="794" ht="15">
      <c r="A794" s="16" t="s">
        <v>470</v>
      </c>
      <c r="B794" s="17">
        <v>620</v>
      </c>
      <c r="C794" s="16"/>
      <c r="D794" s="16"/>
      <c r="E794" s="39" t="s">
        <v>46</v>
      </c>
      <c r="F794" s="42">
        <f>F795</f>
        <v>956003.40000000002</v>
      </c>
      <c r="G794" s="42">
        <f>G795</f>
        <v>921841.80000000005</v>
      </c>
      <c r="H794" s="42">
        <f>H795</f>
        <v>898488.09999999998</v>
      </c>
      <c r="I794" s="42">
        <f>I795</f>
        <v>0</v>
      </c>
      <c r="J794" s="42">
        <f>J795</f>
        <v>0</v>
      </c>
      <c r="K794" s="42">
        <f>K795</f>
        <v>0</v>
      </c>
      <c r="L794" s="42">
        <f t="shared" si="2528"/>
        <v>956003.40000000002</v>
      </c>
      <c r="M794" s="42">
        <f t="shared" si="2529"/>
        <v>921841.80000000005</v>
      </c>
      <c r="N794" s="42">
        <f t="shared" si="2530"/>
        <v>898488.09999999998</v>
      </c>
      <c r="O794" s="42">
        <f>O795</f>
        <v>0</v>
      </c>
      <c r="P794" s="42">
        <f>P795</f>
        <v>0</v>
      </c>
      <c r="Q794" s="42">
        <f>Q795</f>
        <v>0</v>
      </c>
      <c r="R794" s="42">
        <f t="shared" si="2531"/>
        <v>956003.40000000002</v>
      </c>
      <c r="S794" s="42">
        <f t="shared" si="2532"/>
        <v>921841.80000000005</v>
      </c>
      <c r="T794" s="42">
        <f t="shared" si="2533"/>
        <v>898488.09999999998</v>
      </c>
      <c r="U794" s="42">
        <f>U795</f>
        <v>0</v>
      </c>
      <c r="V794" s="42">
        <f>V795</f>
        <v>0</v>
      </c>
      <c r="W794" s="42">
        <f>W795</f>
        <v>0</v>
      </c>
      <c r="X794" s="42">
        <f t="shared" si="2534"/>
        <v>956003.40000000002</v>
      </c>
      <c r="Y794" s="42">
        <f t="shared" si="2535"/>
        <v>921841.80000000005</v>
      </c>
      <c r="Z794" s="42">
        <f t="shared" si="2536"/>
        <v>898488.09999999998</v>
      </c>
      <c r="AA794" s="42">
        <f>AA795</f>
        <v>0</v>
      </c>
      <c r="AB794" s="42">
        <f>AB795</f>
        <v>0</v>
      </c>
      <c r="AC794" s="42">
        <f>AC795</f>
        <v>0</v>
      </c>
      <c r="AD794" s="42">
        <f t="shared" si="2537"/>
        <v>956003.40000000002</v>
      </c>
      <c r="AE794" s="42">
        <f t="shared" si="2538"/>
        <v>921841.80000000005</v>
      </c>
      <c r="AF794" s="42">
        <f t="shared" si="2539"/>
        <v>898488.09999999998</v>
      </c>
      <c r="AG794" s="42">
        <f>AG795</f>
        <v>0</v>
      </c>
      <c r="AH794" s="42">
        <f>AH795</f>
        <v>0</v>
      </c>
      <c r="AI794" s="42">
        <f>AI795</f>
        <v>0</v>
      </c>
      <c r="AJ794" s="42">
        <f t="shared" si="2540"/>
        <v>956003.40000000002</v>
      </c>
      <c r="AK794" s="42">
        <f t="shared" si="2541"/>
        <v>921841.80000000005</v>
      </c>
      <c r="AL794" s="42">
        <f t="shared" si="2542"/>
        <v>898488.09999999998</v>
      </c>
      <c r="AM794" s="42">
        <f>AM795</f>
        <v>0</v>
      </c>
      <c r="AN794" s="42">
        <f>AN795</f>
        <v>0</v>
      </c>
      <c r="AO794" s="42">
        <f>AO795</f>
        <v>0</v>
      </c>
      <c r="AP794" s="42">
        <f t="shared" si="2543"/>
        <v>956003.40000000002</v>
      </c>
      <c r="AQ794" s="42">
        <f t="shared" si="2544"/>
        <v>921841.80000000005</v>
      </c>
      <c r="AR794" s="42">
        <f t="shared" si="2545"/>
        <v>898488.09999999998</v>
      </c>
      <c r="AS794" s="42">
        <f>AS795</f>
        <v>0</v>
      </c>
      <c r="AT794" s="42">
        <f>AT795</f>
        <v>0</v>
      </c>
      <c r="AU794" s="42">
        <f>AU795</f>
        <v>0</v>
      </c>
      <c r="AV794" s="42">
        <f t="shared" si="2546"/>
        <v>956003.40000000002</v>
      </c>
      <c r="AW794" s="42">
        <f t="shared" si="2547"/>
        <v>921841.80000000005</v>
      </c>
      <c r="AX794" s="42">
        <f t="shared" si="2548"/>
        <v>898488.09999999998</v>
      </c>
      <c r="AY794" s="42">
        <f>AY795</f>
        <v>0</v>
      </c>
      <c r="AZ794" s="42">
        <f>AZ795</f>
        <v>0</v>
      </c>
      <c r="BA794" s="42">
        <f>BA795</f>
        <v>0</v>
      </c>
      <c r="BB794" s="42">
        <f t="shared" si="2549"/>
        <v>956003.40000000002</v>
      </c>
      <c r="BC794" s="42">
        <f t="shared" si="2550"/>
        <v>921841.80000000005</v>
      </c>
      <c r="BD794" s="42">
        <f t="shared" si="2551"/>
        <v>898488.09999999998</v>
      </c>
      <c r="BE794" s="42">
        <f>BE795</f>
        <v>0</v>
      </c>
      <c r="BF794" s="42">
        <f>BF795</f>
        <v>0</v>
      </c>
      <c r="BG794" s="42">
        <f>BG795</f>
        <v>0</v>
      </c>
      <c r="BH794" s="42">
        <f t="shared" si="2552"/>
        <v>956003.40000000002</v>
      </c>
      <c r="BI794" s="42">
        <f t="shared" si="2553"/>
        <v>921841.80000000005</v>
      </c>
      <c r="BJ794" s="42">
        <f t="shared" si="2554"/>
        <v>898488.09999999998</v>
      </c>
      <c r="BK794" s="42">
        <f>BK795</f>
        <v>0</v>
      </c>
      <c r="BL794" s="42">
        <f>BL795</f>
        <v>0</v>
      </c>
      <c r="BM794" s="42">
        <f>BM795</f>
        <v>0</v>
      </c>
      <c r="BN794" s="42">
        <f t="shared" si="2555"/>
        <v>956003.40000000002</v>
      </c>
      <c r="BO794" s="42">
        <f t="shared" si="2556"/>
        <v>921841.80000000005</v>
      </c>
      <c r="BP794" s="42">
        <f t="shared" si="2557"/>
        <v>898488.09999999998</v>
      </c>
      <c r="BQ794" s="42">
        <f>BQ795</f>
        <v>0</v>
      </c>
      <c r="BR794" s="42">
        <f>BR795</f>
        <v>0</v>
      </c>
      <c r="BS794" s="31">
        <f t="shared" si="2558"/>
        <v>956003.40000000002</v>
      </c>
      <c r="BT794" s="31">
        <f t="shared" si="2559"/>
        <v>921841.80000000005</v>
      </c>
      <c r="BU794" s="31">
        <f t="shared" si="2560"/>
        <v>898488.09999999998</v>
      </c>
      <c r="BV794" s="42">
        <f>BV795</f>
        <v>0</v>
      </c>
      <c r="BW794" s="42">
        <f>BW795</f>
        <v>0</v>
      </c>
      <c r="BX794" s="42">
        <f t="shared" si="2561"/>
        <v>956003.40000000002</v>
      </c>
      <c r="BY794" s="42">
        <f t="shared" si="2562"/>
        <v>921841.80000000005</v>
      </c>
      <c r="BZ794" s="42">
        <f t="shared" si="2563"/>
        <v>898488.09999999998</v>
      </c>
      <c r="CA794" s="42">
        <f>CA795</f>
        <v>0</v>
      </c>
      <c r="CB794" s="42">
        <f>CB795</f>
        <v>0</v>
      </c>
      <c r="CC794" s="42">
        <f>CC795</f>
        <v>0</v>
      </c>
      <c r="CD794" s="42">
        <f t="shared" si="2443"/>
        <v>956003.40000000002</v>
      </c>
      <c r="CE794" s="42">
        <f t="shared" si="2444"/>
        <v>921841.80000000005</v>
      </c>
      <c r="CF794" s="42">
        <f t="shared" si="2445"/>
        <v>898488.09999999998</v>
      </c>
      <c r="CG794" s="42">
        <f>CG795</f>
        <v>0</v>
      </c>
      <c r="CH794" s="24"/>
      <c r="CI794" s="40"/>
      <c r="CN794" s="1" t="s">
        <v>30</v>
      </c>
    </row>
    <row r="795" ht="15">
      <c r="A795" s="16" t="s">
        <v>470</v>
      </c>
      <c r="B795" s="17">
        <v>620</v>
      </c>
      <c r="C795" s="16" t="s">
        <v>47</v>
      </c>
      <c r="D795" s="16" t="s">
        <v>313</v>
      </c>
      <c r="E795" s="39" t="s">
        <v>387</v>
      </c>
      <c r="F795" s="31">
        <v>956003.40000000002</v>
      </c>
      <c r="G795" s="31">
        <v>921841.80000000005</v>
      </c>
      <c r="H795" s="31">
        <v>898488.09999999998</v>
      </c>
      <c r="I795" s="31"/>
      <c r="J795" s="31"/>
      <c r="K795" s="31"/>
      <c r="L795" s="31">
        <f t="shared" si="2528"/>
        <v>956003.40000000002</v>
      </c>
      <c r="M795" s="31">
        <f t="shared" si="2529"/>
        <v>921841.80000000005</v>
      </c>
      <c r="N795" s="31">
        <f t="shared" si="2530"/>
        <v>898488.09999999998</v>
      </c>
      <c r="O795" s="31"/>
      <c r="P795" s="31"/>
      <c r="Q795" s="31"/>
      <c r="R795" s="31">
        <f t="shared" si="2531"/>
        <v>956003.40000000002</v>
      </c>
      <c r="S795" s="31">
        <f t="shared" si="2532"/>
        <v>921841.80000000005</v>
      </c>
      <c r="T795" s="31">
        <f t="shared" si="2533"/>
        <v>898488.09999999998</v>
      </c>
      <c r="U795" s="31"/>
      <c r="V795" s="31"/>
      <c r="W795" s="31"/>
      <c r="X795" s="31">
        <f t="shared" si="2534"/>
        <v>956003.40000000002</v>
      </c>
      <c r="Y795" s="31">
        <f t="shared" si="2535"/>
        <v>921841.80000000005</v>
      </c>
      <c r="Z795" s="31">
        <f t="shared" si="2536"/>
        <v>898488.09999999998</v>
      </c>
      <c r="AA795" s="31"/>
      <c r="AB795" s="31"/>
      <c r="AC795" s="31"/>
      <c r="AD795" s="31">
        <f t="shared" si="2537"/>
        <v>956003.40000000002</v>
      </c>
      <c r="AE795" s="31">
        <f t="shared" si="2538"/>
        <v>921841.80000000005</v>
      </c>
      <c r="AF795" s="31">
        <f t="shared" si="2539"/>
        <v>898488.09999999998</v>
      </c>
      <c r="AG795" s="31"/>
      <c r="AH795" s="31"/>
      <c r="AI795" s="31"/>
      <c r="AJ795" s="31">
        <f t="shared" si="2540"/>
        <v>956003.40000000002</v>
      </c>
      <c r="AK795" s="31">
        <f t="shared" si="2541"/>
        <v>921841.80000000005</v>
      </c>
      <c r="AL795" s="31">
        <f t="shared" si="2542"/>
        <v>898488.09999999998</v>
      </c>
      <c r="AM795" s="31"/>
      <c r="AN795" s="31"/>
      <c r="AO795" s="31"/>
      <c r="AP795" s="31">
        <f t="shared" si="2543"/>
        <v>956003.40000000002</v>
      </c>
      <c r="AQ795" s="31">
        <f t="shared" si="2544"/>
        <v>921841.80000000005</v>
      </c>
      <c r="AR795" s="31">
        <f t="shared" si="2545"/>
        <v>898488.09999999998</v>
      </c>
      <c r="AS795" s="31"/>
      <c r="AT795" s="31"/>
      <c r="AU795" s="31"/>
      <c r="AV795" s="31">
        <f t="shared" si="2546"/>
        <v>956003.40000000002</v>
      </c>
      <c r="AW795" s="31">
        <f t="shared" si="2547"/>
        <v>921841.80000000005</v>
      </c>
      <c r="AX795" s="31">
        <f t="shared" si="2548"/>
        <v>898488.09999999998</v>
      </c>
      <c r="AY795" s="31"/>
      <c r="AZ795" s="31"/>
      <c r="BA795" s="31"/>
      <c r="BB795" s="31">
        <f t="shared" si="2549"/>
        <v>956003.40000000002</v>
      </c>
      <c r="BC795" s="31">
        <f t="shared" si="2550"/>
        <v>921841.80000000005</v>
      </c>
      <c r="BD795" s="31">
        <f t="shared" si="2551"/>
        <v>898488.09999999998</v>
      </c>
      <c r="BE795" s="31"/>
      <c r="BF795" s="31"/>
      <c r="BG795" s="31"/>
      <c r="BH795" s="31">
        <f t="shared" si="2552"/>
        <v>956003.40000000002</v>
      </c>
      <c r="BI795" s="31">
        <f t="shared" si="2553"/>
        <v>921841.80000000005</v>
      </c>
      <c r="BJ795" s="31">
        <f t="shared" si="2554"/>
        <v>898488.09999999998</v>
      </c>
      <c r="BK795" s="31"/>
      <c r="BL795" s="31"/>
      <c r="BM795" s="31"/>
      <c r="BN795" s="31">
        <f t="shared" si="2555"/>
        <v>956003.40000000002</v>
      </c>
      <c r="BO795" s="31">
        <f t="shared" si="2556"/>
        <v>921841.80000000005</v>
      </c>
      <c r="BP795" s="31">
        <f t="shared" si="2557"/>
        <v>898488.09999999998</v>
      </c>
      <c r="BQ795" s="31"/>
      <c r="BR795" s="31"/>
      <c r="BS795" s="31">
        <f t="shared" si="2558"/>
        <v>956003.40000000002</v>
      </c>
      <c r="BT795" s="31">
        <f t="shared" si="2559"/>
        <v>921841.80000000005</v>
      </c>
      <c r="BU795" s="31">
        <f t="shared" si="2560"/>
        <v>898488.09999999998</v>
      </c>
      <c r="BV795" s="31"/>
      <c r="BW795" s="31"/>
      <c r="BX795" s="31">
        <f t="shared" si="2561"/>
        <v>956003.40000000002</v>
      </c>
      <c r="BY795" s="31">
        <f t="shared" si="2562"/>
        <v>921841.80000000005</v>
      </c>
      <c r="BZ795" s="31">
        <f t="shared" si="2563"/>
        <v>898488.09999999998</v>
      </c>
      <c r="CA795" s="31"/>
      <c r="CB795" s="31"/>
      <c r="CC795" s="31"/>
      <c r="CD795" s="31">
        <f t="shared" si="2443"/>
        <v>956003.40000000002</v>
      </c>
      <c r="CE795" s="31">
        <f t="shared" si="2444"/>
        <v>921841.80000000005</v>
      </c>
      <c r="CF795" s="31">
        <f t="shared" si="2445"/>
        <v>898488.09999999998</v>
      </c>
      <c r="CG795" s="31"/>
      <c r="CH795" s="24"/>
      <c r="CI795" s="40"/>
    </row>
    <row r="796" ht="197">
      <c r="A796" s="16" t="s">
        <v>472</v>
      </c>
      <c r="B796" s="17"/>
      <c r="C796" s="16"/>
      <c r="D796" s="16"/>
      <c r="E796" s="39" t="s">
        <v>445</v>
      </c>
      <c r="F796" s="31">
        <f>F797</f>
        <v>68104.100000000006</v>
      </c>
      <c r="G796" s="31">
        <f>G797</f>
        <v>68104.100000000006</v>
      </c>
      <c r="H796" s="31">
        <f>H797</f>
        <v>68104.100000000006</v>
      </c>
      <c r="I796" s="31">
        <f>I797</f>
        <v>0</v>
      </c>
      <c r="J796" s="31">
        <f>J797</f>
        <v>0</v>
      </c>
      <c r="K796" s="31">
        <f>K797</f>
        <v>0</v>
      </c>
      <c r="L796" s="31">
        <f t="shared" si="2528"/>
        <v>68104.100000000006</v>
      </c>
      <c r="M796" s="31">
        <f t="shared" si="2529"/>
        <v>68104.100000000006</v>
      </c>
      <c r="N796" s="31">
        <f t="shared" si="2530"/>
        <v>68104.100000000006</v>
      </c>
      <c r="O796" s="31">
        <f>O797</f>
        <v>0</v>
      </c>
      <c r="P796" s="31">
        <f>P797</f>
        <v>0</v>
      </c>
      <c r="Q796" s="31">
        <f>Q797</f>
        <v>0</v>
      </c>
      <c r="R796" s="31">
        <f t="shared" si="2531"/>
        <v>68104.100000000006</v>
      </c>
      <c r="S796" s="31">
        <f t="shared" si="2532"/>
        <v>68104.100000000006</v>
      </c>
      <c r="T796" s="31">
        <f t="shared" si="2533"/>
        <v>68104.100000000006</v>
      </c>
      <c r="U796" s="31">
        <f>U797</f>
        <v>0</v>
      </c>
      <c r="V796" s="31">
        <f>V797</f>
        <v>0</v>
      </c>
      <c r="W796" s="31">
        <f>W797</f>
        <v>0</v>
      </c>
      <c r="X796" s="31">
        <f t="shared" si="2534"/>
        <v>68104.100000000006</v>
      </c>
      <c r="Y796" s="31">
        <f t="shared" si="2535"/>
        <v>68104.100000000006</v>
      </c>
      <c r="Z796" s="31">
        <f t="shared" si="2536"/>
        <v>68104.100000000006</v>
      </c>
      <c r="AA796" s="31">
        <f>AA797</f>
        <v>0</v>
      </c>
      <c r="AB796" s="31">
        <f>AB797</f>
        <v>0</v>
      </c>
      <c r="AC796" s="31">
        <f>AC797</f>
        <v>0</v>
      </c>
      <c r="AD796" s="31">
        <f t="shared" si="2537"/>
        <v>68104.100000000006</v>
      </c>
      <c r="AE796" s="31">
        <f t="shared" si="2538"/>
        <v>68104.100000000006</v>
      </c>
      <c r="AF796" s="31">
        <f t="shared" si="2539"/>
        <v>68104.100000000006</v>
      </c>
      <c r="AG796" s="31">
        <f>AG797</f>
        <v>0</v>
      </c>
      <c r="AH796" s="31">
        <f>AH797</f>
        <v>0</v>
      </c>
      <c r="AI796" s="31">
        <f>AI797</f>
        <v>0</v>
      </c>
      <c r="AJ796" s="31">
        <f t="shared" si="2540"/>
        <v>68104.100000000006</v>
      </c>
      <c r="AK796" s="31">
        <f t="shared" si="2541"/>
        <v>68104.100000000006</v>
      </c>
      <c r="AL796" s="31">
        <f t="shared" si="2542"/>
        <v>68104.100000000006</v>
      </c>
      <c r="AM796" s="31">
        <f>AM797</f>
        <v>0</v>
      </c>
      <c r="AN796" s="31">
        <f>AN797</f>
        <v>0</v>
      </c>
      <c r="AO796" s="31">
        <f>AO797</f>
        <v>0</v>
      </c>
      <c r="AP796" s="31">
        <f t="shared" si="2543"/>
        <v>68104.100000000006</v>
      </c>
      <c r="AQ796" s="31">
        <f t="shared" si="2544"/>
        <v>68104.100000000006</v>
      </c>
      <c r="AR796" s="31">
        <f t="shared" si="2545"/>
        <v>68104.100000000006</v>
      </c>
      <c r="AS796" s="31">
        <f>AS797</f>
        <v>0</v>
      </c>
      <c r="AT796" s="31">
        <f>AT797</f>
        <v>0</v>
      </c>
      <c r="AU796" s="31">
        <f>AU797</f>
        <v>0</v>
      </c>
      <c r="AV796" s="31">
        <f t="shared" si="2546"/>
        <v>68104.100000000006</v>
      </c>
      <c r="AW796" s="31">
        <f t="shared" si="2547"/>
        <v>68104.100000000006</v>
      </c>
      <c r="AX796" s="31">
        <f t="shared" si="2548"/>
        <v>68104.100000000006</v>
      </c>
      <c r="AY796" s="31">
        <f>AY797</f>
        <v>616.52700000000004</v>
      </c>
      <c r="AZ796" s="31">
        <f>AZ797</f>
        <v>0</v>
      </c>
      <c r="BA796" s="31">
        <f>BA797</f>
        <v>0</v>
      </c>
      <c r="BB796" s="31">
        <f t="shared" si="2549"/>
        <v>68720.627000000008</v>
      </c>
      <c r="BC796" s="31">
        <f t="shared" si="2550"/>
        <v>68104.100000000006</v>
      </c>
      <c r="BD796" s="31">
        <f t="shared" si="2551"/>
        <v>68104.100000000006</v>
      </c>
      <c r="BE796" s="31">
        <f>BE797</f>
        <v>0</v>
      </c>
      <c r="BF796" s="31">
        <f>BF797</f>
        <v>0</v>
      </c>
      <c r="BG796" s="31">
        <f>BG797</f>
        <v>0</v>
      </c>
      <c r="BH796" s="31">
        <f t="shared" si="2552"/>
        <v>68720.627000000008</v>
      </c>
      <c r="BI796" s="31">
        <f t="shared" si="2553"/>
        <v>68104.100000000006</v>
      </c>
      <c r="BJ796" s="31">
        <f t="shared" si="2554"/>
        <v>68104.100000000006</v>
      </c>
      <c r="BK796" s="31">
        <f>BK797</f>
        <v>0</v>
      </c>
      <c r="BL796" s="31">
        <f>BL797</f>
        <v>0</v>
      </c>
      <c r="BM796" s="31">
        <f>BM797</f>
        <v>0</v>
      </c>
      <c r="BN796" s="31">
        <f t="shared" si="2555"/>
        <v>68720.627000000008</v>
      </c>
      <c r="BO796" s="31">
        <f t="shared" si="2556"/>
        <v>68104.100000000006</v>
      </c>
      <c r="BP796" s="31">
        <f t="shared" si="2557"/>
        <v>68104.100000000006</v>
      </c>
      <c r="BQ796" s="31">
        <f>BQ797</f>
        <v>0</v>
      </c>
      <c r="BR796" s="31">
        <f>BR797</f>
        <v>0</v>
      </c>
      <c r="BS796" s="31">
        <f t="shared" si="2558"/>
        <v>68720.627000000008</v>
      </c>
      <c r="BT796" s="31">
        <f t="shared" si="2559"/>
        <v>68104.100000000006</v>
      </c>
      <c r="BU796" s="31">
        <f t="shared" si="2560"/>
        <v>68104.100000000006</v>
      </c>
      <c r="BV796" s="31">
        <f>BV797</f>
        <v>0</v>
      </c>
      <c r="BW796" s="31">
        <f>BW797</f>
        <v>0</v>
      </c>
      <c r="BX796" s="31">
        <f t="shared" si="2561"/>
        <v>68720.627000000008</v>
      </c>
      <c r="BY796" s="31">
        <f t="shared" si="2562"/>
        <v>68104.100000000006</v>
      </c>
      <c r="BZ796" s="31">
        <f t="shared" si="2563"/>
        <v>68104.100000000006</v>
      </c>
      <c r="CA796" s="31">
        <f>CA797</f>
        <v>0</v>
      </c>
      <c r="CB796" s="31">
        <f>CB797</f>
        <v>0</v>
      </c>
      <c r="CC796" s="31">
        <f>CC797</f>
        <v>0</v>
      </c>
      <c r="CD796" s="31">
        <f t="shared" si="2443"/>
        <v>68720.627000000008</v>
      </c>
      <c r="CE796" s="31">
        <f t="shared" si="2444"/>
        <v>68104.100000000006</v>
      </c>
      <c r="CF796" s="31">
        <f t="shared" si="2445"/>
        <v>68104.100000000006</v>
      </c>
      <c r="CG796" s="31">
        <f>CG797</f>
        <v>0</v>
      </c>
      <c r="CH796" s="24"/>
      <c r="CI796" s="40"/>
      <c r="CO796" s="1" t="s">
        <v>31</v>
      </c>
    </row>
    <row r="797" ht="43.75">
      <c r="A797" s="16" t="s">
        <v>472</v>
      </c>
      <c r="B797" s="17">
        <v>600</v>
      </c>
      <c r="C797" s="16"/>
      <c r="D797" s="16"/>
      <c r="E797" s="39" t="s">
        <v>45</v>
      </c>
      <c r="F797" s="31">
        <f>F798+F800</f>
        <v>68104.100000000006</v>
      </c>
      <c r="G797" s="31">
        <f>G798+G800</f>
        <v>68104.100000000006</v>
      </c>
      <c r="H797" s="31">
        <f>H798+H800</f>
        <v>68104.100000000006</v>
      </c>
      <c r="I797" s="31">
        <f>I798+I800</f>
        <v>0</v>
      </c>
      <c r="J797" s="31">
        <f>J798+J800</f>
        <v>0</v>
      </c>
      <c r="K797" s="31">
        <f>K798+K800</f>
        <v>0</v>
      </c>
      <c r="L797" s="31">
        <f t="shared" si="2528"/>
        <v>68104.100000000006</v>
      </c>
      <c r="M797" s="31">
        <f t="shared" si="2529"/>
        <v>68104.100000000006</v>
      </c>
      <c r="N797" s="31">
        <f t="shared" si="2530"/>
        <v>68104.100000000006</v>
      </c>
      <c r="O797" s="31">
        <f>O798+O800</f>
        <v>0</v>
      </c>
      <c r="P797" s="31">
        <f>P798+P800</f>
        <v>0</v>
      </c>
      <c r="Q797" s="31">
        <f>Q798+Q800</f>
        <v>0</v>
      </c>
      <c r="R797" s="31">
        <f t="shared" si="2531"/>
        <v>68104.100000000006</v>
      </c>
      <c r="S797" s="31">
        <f t="shared" si="2532"/>
        <v>68104.100000000006</v>
      </c>
      <c r="T797" s="31">
        <f t="shared" si="2533"/>
        <v>68104.100000000006</v>
      </c>
      <c r="U797" s="31">
        <f>U798+U800</f>
        <v>0</v>
      </c>
      <c r="V797" s="31">
        <f>V798+V800</f>
        <v>0</v>
      </c>
      <c r="W797" s="31">
        <f>W798+W800</f>
        <v>0</v>
      </c>
      <c r="X797" s="31">
        <f t="shared" si="2534"/>
        <v>68104.100000000006</v>
      </c>
      <c r="Y797" s="31">
        <f t="shared" si="2535"/>
        <v>68104.100000000006</v>
      </c>
      <c r="Z797" s="31">
        <f t="shared" si="2536"/>
        <v>68104.100000000006</v>
      </c>
      <c r="AA797" s="31">
        <f>AA798+AA800</f>
        <v>0</v>
      </c>
      <c r="AB797" s="31">
        <f>AB798+AB800</f>
        <v>0</v>
      </c>
      <c r="AC797" s="31">
        <f>AC798+AC800</f>
        <v>0</v>
      </c>
      <c r="AD797" s="31">
        <f t="shared" si="2537"/>
        <v>68104.100000000006</v>
      </c>
      <c r="AE797" s="31">
        <f t="shared" si="2538"/>
        <v>68104.100000000006</v>
      </c>
      <c r="AF797" s="31">
        <f t="shared" si="2539"/>
        <v>68104.100000000006</v>
      </c>
      <c r="AG797" s="31">
        <f>AG798+AG800</f>
        <v>0</v>
      </c>
      <c r="AH797" s="31">
        <f>AH798+AH800</f>
        <v>0</v>
      </c>
      <c r="AI797" s="31">
        <f>AI798+AI800</f>
        <v>0</v>
      </c>
      <c r="AJ797" s="31">
        <f t="shared" si="2540"/>
        <v>68104.100000000006</v>
      </c>
      <c r="AK797" s="31">
        <f t="shared" si="2541"/>
        <v>68104.100000000006</v>
      </c>
      <c r="AL797" s="31">
        <f t="shared" si="2542"/>
        <v>68104.100000000006</v>
      </c>
      <c r="AM797" s="31">
        <f>AM798+AM800</f>
        <v>0</v>
      </c>
      <c r="AN797" s="31">
        <f>AN798+AN800</f>
        <v>0</v>
      </c>
      <c r="AO797" s="31">
        <f>AO798+AO800</f>
        <v>0</v>
      </c>
      <c r="AP797" s="31">
        <f t="shared" si="2543"/>
        <v>68104.100000000006</v>
      </c>
      <c r="AQ797" s="31">
        <f t="shared" si="2544"/>
        <v>68104.100000000006</v>
      </c>
      <c r="AR797" s="31">
        <f t="shared" si="2545"/>
        <v>68104.100000000006</v>
      </c>
      <c r="AS797" s="31">
        <f>AS798+AS800</f>
        <v>0</v>
      </c>
      <c r="AT797" s="31">
        <f>AT798+AT800</f>
        <v>0</v>
      </c>
      <c r="AU797" s="31">
        <f>AU798+AU800</f>
        <v>0</v>
      </c>
      <c r="AV797" s="31">
        <f t="shared" si="2546"/>
        <v>68104.100000000006</v>
      </c>
      <c r="AW797" s="31">
        <f t="shared" si="2547"/>
        <v>68104.100000000006</v>
      </c>
      <c r="AX797" s="31">
        <f t="shared" si="2548"/>
        <v>68104.100000000006</v>
      </c>
      <c r="AY797" s="31">
        <f>AY798+AY800</f>
        <v>616.52700000000004</v>
      </c>
      <c r="AZ797" s="31">
        <f>AZ798+AZ800</f>
        <v>0</v>
      </c>
      <c r="BA797" s="31">
        <f>BA798+BA800</f>
        <v>0</v>
      </c>
      <c r="BB797" s="31">
        <f t="shared" si="2549"/>
        <v>68720.627000000008</v>
      </c>
      <c r="BC797" s="31">
        <f t="shared" si="2550"/>
        <v>68104.100000000006</v>
      </c>
      <c r="BD797" s="31">
        <f t="shared" si="2551"/>
        <v>68104.100000000006</v>
      </c>
      <c r="BE797" s="31">
        <f>BE798+BE800</f>
        <v>0</v>
      </c>
      <c r="BF797" s="31">
        <f>BF798+BF800</f>
        <v>0</v>
      </c>
      <c r="BG797" s="31">
        <f>BG798+BG800</f>
        <v>0</v>
      </c>
      <c r="BH797" s="31">
        <f t="shared" si="2552"/>
        <v>68720.627000000008</v>
      </c>
      <c r="BI797" s="31">
        <f t="shared" si="2553"/>
        <v>68104.100000000006</v>
      </c>
      <c r="BJ797" s="31">
        <f t="shared" si="2554"/>
        <v>68104.100000000006</v>
      </c>
      <c r="BK797" s="31">
        <f>BK798+BK800</f>
        <v>0</v>
      </c>
      <c r="BL797" s="31">
        <f>BL798+BL800</f>
        <v>0</v>
      </c>
      <c r="BM797" s="31">
        <f>BM798+BM800</f>
        <v>0</v>
      </c>
      <c r="BN797" s="31">
        <f t="shared" si="2555"/>
        <v>68720.627000000008</v>
      </c>
      <c r="BO797" s="31">
        <f t="shared" si="2556"/>
        <v>68104.100000000006</v>
      </c>
      <c r="BP797" s="31">
        <f t="shared" si="2557"/>
        <v>68104.100000000006</v>
      </c>
      <c r="BQ797" s="31">
        <f>BQ798+BQ800</f>
        <v>0</v>
      </c>
      <c r="BR797" s="31">
        <f>BR798+BR800</f>
        <v>0</v>
      </c>
      <c r="BS797" s="31">
        <f t="shared" si="2558"/>
        <v>68720.627000000008</v>
      </c>
      <c r="BT797" s="31">
        <f t="shared" si="2559"/>
        <v>68104.100000000006</v>
      </c>
      <c r="BU797" s="31">
        <f t="shared" si="2560"/>
        <v>68104.100000000006</v>
      </c>
      <c r="BV797" s="31">
        <f>BV798+BV800</f>
        <v>0</v>
      </c>
      <c r="BW797" s="31">
        <f>BW798+BW800</f>
        <v>0</v>
      </c>
      <c r="BX797" s="31">
        <f t="shared" si="2561"/>
        <v>68720.627000000008</v>
      </c>
      <c r="BY797" s="31">
        <f t="shared" si="2562"/>
        <v>68104.100000000006</v>
      </c>
      <c r="BZ797" s="31">
        <f t="shared" si="2563"/>
        <v>68104.100000000006</v>
      </c>
      <c r="CA797" s="31">
        <f>CA798+CA800</f>
        <v>0</v>
      </c>
      <c r="CB797" s="31">
        <f>CB798+CB800</f>
        <v>0</v>
      </c>
      <c r="CC797" s="31">
        <f>CC798+CC800</f>
        <v>0</v>
      </c>
      <c r="CD797" s="31">
        <f t="shared" si="2443"/>
        <v>68720.627000000008</v>
      </c>
      <c r="CE797" s="31">
        <f t="shared" si="2444"/>
        <v>68104.100000000006</v>
      </c>
      <c r="CF797" s="31">
        <f t="shared" si="2445"/>
        <v>68104.100000000006</v>
      </c>
      <c r="CG797" s="31">
        <f>CG798+CG800</f>
        <v>0</v>
      </c>
      <c r="CH797" s="24"/>
      <c r="CI797" s="40"/>
      <c r="CM797" s="1" t="s">
        <v>29</v>
      </c>
    </row>
    <row r="798" ht="15">
      <c r="A798" s="16" t="s">
        <v>472</v>
      </c>
      <c r="B798" s="17">
        <v>610</v>
      </c>
      <c r="C798" s="16"/>
      <c r="D798" s="16"/>
      <c r="E798" s="39" t="s">
        <v>104</v>
      </c>
      <c r="F798" s="31">
        <f>F799</f>
        <v>13145.9</v>
      </c>
      <c r="G798" s="31">
        <f>G799</f>
        <v>13145.9</v>
      </c>
      <c r="H798" s="31">
        <f>H799</f>
        <v>13145.9</v>
      </c>
      <c r="I798" s="31">
        <f>I799</f>
        <v>0</v>
      </c>
      <c r="J798" s="31">
        <f>J799</f>
        <v>0</v>
      </c>
      <c r="K798" s="31">
        <f>K799</f>
        <v>0</v>
      </c>
      <c r="L798" s="31">
        <f t="shared" si="2528"/>
        <v>13145.9</v>
      </c>
      <c r="M798" s="31">
        <f t="shared" si="2529"/>
        <v>13145.9</v>
      </c>
      <c r="N798" s="31">
        <f t="shared" si="2530"/>
        <v>13145.9</v>
      </c>
      <c r="O798" s="31">
        <f>O799</f>
        <v>0</v>
      </c>
      <c r="P798" s="31">
        <f>P799</f>
        <v>0</v>
      </c>
      <c r="Q798" s="31">
        <f>Q799</f>
        <v>0</v>
      </c>
      <c r="R798" s="31">
        <f t="shared" si="2531"/>
        <v>13145.9</v>
      </c>
      <c r="S798" s="31">
        <f t="shared" si="2532"/>
        <v>13145.9</v>
      </c>
      <c r="T798" s="31">
        <f t="shared" si="2533"/>
        <v>13145.9</v>
      </c>
      <c r="U798" s="31">
        <f>U799</f>
        <v>0</v>
      </c>
      <c r="V798" s="31">
        <f>V799</f>
        <v>0</v>
      </c>
      <c r="W798" s="31">
        <f>W799</f>
        <v>0</v>
      </c>
      <c r="X798" s="31">
        <f t="shared" si="2534"/>
        <v>13145.9</v>
      </c>
      <c r="Y798" s="31">
        <f t="shared" si="2535"/>
        <v>13145.9</v>
      </c>
      <c r="Z798" s="31">
        <f t="shared" si="2536"/>
        <v>13145.9</v>
      </c>
      <c r="AA798" s="31">
        <f>AA799</f>
        <v>0</v>
      </c>
      <c r="AB798" s="31">
        <f>AB799</f>
        <v>0</v>
      </c>
      <c r="AC798" s="31">
        <f>AC799</f>
        <v>0</v>
      </c>
      <c r="AD798" s="31">
        <f t="shared" si="2537"/>
        <v>13145.9</v>
      </c>
      <c r="AE798" s="31">
        <f t="shared" si="2538"/>
        <v>13145.9</v>
      </c>
      <c r="AF798" s="31">
        <f t="shared" si="2539"/>
        <v>13145.9</v>
      </c>
      <c r="AG798" s="31">
        <f>AG799</f>
        <v>0</v>
      </c>
      <c r="AH798" s="31">
        <f>AH799</f>
        <v>0</v>
      </c>
      <c r="AI798" s="31">
        <f>AI799</f>
        <v>0</v>
      </c>
      <c r="AJ798" s="31">
        <f t="shared" si="2540"/>
        <v>13145.9</v>
      </c>
      <c r="AK798" s="31">
        <f t="shared" si="2541"/>
        <v>13145.9</v>
      </c>
      <c r="AL798" s="31">
        <f t="shared" si="2542"/>
        <v>13145.9</v>
      </c>
      <c r="AM798" s="31">
        <f>AM799</f>
        <v>0</v>
      </c>
      <c r="AN798" s="31">
        <f>AN799</f>
        <v>0</v>
      </c>
      <c r="AO798" s="31">
        <f>AO799</f>
        <v>0</v>
      </c>
      <c r="AP798" s="31">
        <f t="shared" si="2543"/>
        <v>13145.9</v>
      </c>
      <c r="AQ798" s="31">
        <f t="shared" si="2544"/>
        <v>13145.9</v>
      </c>
      <c r="AR798" s="31">
        <f t="shared" si="2545"/>
        <v>13145.9</v>
      </c>
      <c r="AS798" s="31">
        <f>AS799</f>
        <v>0</v>
      </c>
      <c r="AT798" s="31">
        <f>AT799</f>
        <v>0</v>
      </c>
      <c r="AU798" s="31">
        <f>AU799</f>
        <v>0</v>
      </c>
      <c r="AV798" s="31">
        <f t="shared" si="2546"/>
        <v>13145.9</v>
      </c>
      <c r="AW798" s="31">
        <f t="shared" si="2547"/>
        <v>13145.9</v>
      </c>
      <c r="AX798" s="31">
        <f t="shared" si="2548"/>
        <v>13145.9</v>
      </c>
      <c r="AY798" s="31">
        <f>AY799</f>
        <v>0</v>
      </c>
      <c r="AZ798" s="31">
        <f>AZ799</f>
        <v>0</v>
      </c>
      <c r="BA798" s="31">
        <f>BA799</f>
        <v>0</v>
      </c>
      <c r="BB798" s="31">
        <f t="shared" si="2549"/>
        <v>13145.9</v>
      </c>
      <c r="BC798" s="31">
        <f t="shared" si="2550"/>
        <v>13145.9</v>
      </c>
      <c r="BD798" s="31">
        <f t="shared" si="2551"/>
        <v>13145.9</v>
      </c>
      <c r="BE798" s="31">
        <f>BE799</f>
        <v>0</v>
      </c>
      <c r="BF798" s="31">
        <f>BF799</f>
        <v>0</v>
      </c>
      <c r="BG798" s="31">
        <f>BG799</f>
        <v>0</v>
      </c>
      <c r="BH798" s="31">
        <f t="shared" si="2552"/>
        <v>13145.9</v>
      </c>
      <c r="BI798" s="31">
        <f t="shared" si="2553"/>
        <v>13145.9</v>
      </c>
      <c r="BJ798" s="31">
        <f t="shared" si="2554"/>
        <v>13145.9</v>
      </c>
      <c r="BK798" s="31">
        <f>BK799</f>
        <v>0</v>
      </c>
      <c r="BL798" s="31">
        <f>BL799</f>
        <v>0</v>
      </c>
      <c r="BM798" s="31">
        <f>BM799</f>
        <v>0</v>
      </c>
      <c r="BN798" s="31">
        <f t="shared" si="2555"/>
        <v>13145.9</v>
      </c>
      <c r="BO798" s="31">
        <f t="shared" si="2556"/>
        <v>13145.9</v>
      </c>
      <c r="BP798" s="31">
        <f t="shared" si="2557"/>
        <v>13145.9</v>
      </c>
      <c r="BQ798" s="31">
        <f>BQ799</f>
        <v>0</v>
      </c>
      <c r="BR798" s="31">
        <f>BR799</f>
        <v>0</v>
      </c>
      <c r="BS798" s="31">
        <f t="shared" si="2558"/>
        <v>13145.9</v>
      </c>
      <c r="BT798" s="31">
        <f t="shared" si="2559"/>
        <v>13145.9</v>
      </c>
      <c r="BU798" s="31">
        <f t="shared" si="2560"/>
        <v>13145.9</v>
      </c>
      <c r="BV798" s="31">
        <f>BV799</f>
        <v>0</v>
      </c>
      <c r="BW798" s="31">
        <f>BW799</f>
        <v>0</v>
      </c>
      <c r="BX798" s="31">
        <f t="shared" si="2561"/>
        <v>13145.9</v>
      </c>
      <c r="BY798" s="31">
        <f t="shared" si="2562"/>
        <v>13145.9</v>
      </c>
      <c r="BZ798" s="31">
        <f t="shared" si="2563"/>
        <v>13145.9</v>
      </c>
      <c r="CA798" s="31">
        <f>CA799</f>
        <v>0</v>
      </c>
      <c r="CB798" s="31">
        <f>CB799</f>
        <v>0</v>
      </c>
      <c r="CC798" s="31">
        <f>CC799</f>
        <v>0</v>
      </c>
      <c r="CD798" s="31">
        <f t="shared" si="2443"/>
        <v>13145.9</v>
      </c>
      <c r="CE798" s="31">
        <f t="shared" si="2444"/>
        <v>13145.9</v>
      </c>
      <c r="CF798" s="31">
        <f t="shared" si="2445"/>
        <v>13145.9</v>
      </c>
      <c r="CG798" s="31">
        <f>CG799</f>
        <v>0</v>
      </c>
      <c r="CH798" s="24"/>
      <c r="CI798" s="40"/>
      <c r="CN798" s="1" t="s">
        <v>30</v>
      </c>
    </row>
    <row r="799" ht="15">
      <c r="A799" s="16" t="s">
        <v>472</v>
      </c>
      <c r="B799" s="17">
        <v>610</v>
      </c>
      <c r="C799" s="16" t="s">
        <v>47</v>
      </c>
      <c r="D799" s="16" t="s">
        <v>313</v>
      </c>
      <c r="E799" s="39" t="s">
        <v>387</v>
      </c>
      <c r="F799" s="31">
        <f>985.9+12160</f>
        <v>13145.9</v>
      </c>
      <c r="G799" s="31">
        <f>985.9+12160</f>
        <v>13145.9</v>
      </c>
      <c r="H799" s="31">
        <f>985.9+12160</f>
        <v>13145.9</v>
      </c>
      <c r="I799" s="31"/>
      <c r="J799" s="31"/>
      <c r="K799" s="31"/>
      <c r="L799" s="31">
        <f t="shared" si="2528"/>
        <v>13145.9</v>
      </c>
      <c r="M799" s="31">
        <f t="shared" si="2529"/>
        <v>13145.9</v>
      </c>
      <c r="N799" s="31">
        <f t="shared" si="2530"/>
        <v>13145.9</v>
      </c>
      <c r="O799" s="31"/>
      <c r="P799" s="31"/>
      <c r="Q799" s="31"/>
      <c r="R799" s="31">
        <f t="shared" si="2531"/>
        <v>13145.9</v>
      </c>
      <c r="S799" s="31">
        <f t="shared" si="2532"/>
        <v>13145.9</v>
      </c>
      <c r="T799" s="31">
        <f t="shared" si="2533"/>
        <v>13145.9</v>
      </c>
      <c r="U799" s="31"/>
      <c r="V799" s="31"/>
      <c r="W799" s="31"/>
      <c r="X799" s="31">
        <f t="shared" si="2534"/>
        <v>13145.9</v>
      </c>
      <c r="Y799" s="31">
        <f t="shared" si="2535"/>
        <v>13145.9</v>
      </c>
      <c r="Z799" s="31">
        <f t="shared" si="2536"/>
        <v>13145.9</v>
      </c>
      <c r="AA799" s="31"/>
      <c r="AB799" s="31"/>
      <c r="AC799" s="31"/>
      <c r="AD799" s="31">
        <f t="shared" si="2537"/>
        <v>13145.9</v>
      </c>
      <c r="AE799" s="31">
        <f t="shared" si="2538"/>
        <v>13145.9</v>
      </c>
      <c r="AF799" s="31">
        <f t="shared" si="2539"/>
        <v>13145.9</v>
      </c>
      <c r="AG799" s="31"/>
      <c r="AH799" s="31"/>
      <c r="AI799" s="31"/>
      <c r="AJ799" s="31">
        <f t="shared" si="2540"/>
        <v>13145.9</v>
      </c>
      <c r="AK799" s="31">
        <f t="shared" si="2541"/>
        <v>13145.9</v>
      </c>
      <c r="AL799" s="31">
        <f t="shared" si="2542"/>
        <v>13145.9</v>
      </c>
      <c r="AM799" s="31"/>
      <c r="AN799" s="31"/>
      <c r="AO799" s="31"/>
      <c r="AP799" s="31">
        <f t="shared" si="2543"/>
        <v>13145.9</v>
      </c>
      <c r="AQ799" s="31">
        <f t="shared" si="2544"/>
        <v>13145.9</v>
      </c>
      <c r="AR799" s="31">
        <f t="shared" si="2545"/>
        <v>13145.9</v>
      </c>
      <c r="AS799" s="31"/>
      <c r="AT799" s="31"/>
      <c r="AU799" s="31"/>
      <c r="AV799" s="31">
        <f t="shared" si="2546"/>
        <v>13145.9</v>
      </c>
      <c r="AW799" s="31">
        <f t="shared" si="2547"/>
        <v>13145.9</v>
      </c>
      <c r="AX799" s="31">
        <f t="shared" si="2548"/>
        <v>13145.9</v>
      </c>
      <c r="AY799" s="31"/>
      <c r="AZ799" s="31"/>
      <c r="BA799" s="31"/>
      <c r="BB799" s="31">
        <f t="shared" si="2549"/>
        <v>13145.9</v>
      </c>
      <c r="BC799" s="31">
        <f t="shared" si="2550"/>
        <v>13145.9</v>
      </c>
      <c r="BD799" s="31">
        <f t="shared" si="2551"/>
        <v>13145.9</v>
      </c>
      <c r="BE799" s="31"/>
      <c r="BF799" s="31"/>
      <c r="BG799" s="31"/>
      <c r="BH799" s="31">
        <f t="shared" si="2552"/>
        <v>13145.9</v>
      </c>
      <c r="BI799" s="31">
        <f t="shared" si="2553"/>
        <v>13145.9</v>
      </c>
      <c r="BJ799" s="31">
        <f t="shared" si="2554"/>
        <v>13145.9</v>
      </c>
      <c r="BK799" s="31"/>
      <c r="BL799" s="31"/>
      <c r="BM799" s="31"/>
      <c r="BN799" s="31">
        <f t="shared" si="2555"/>
        <v>13145.9</v>
      </c>
      <c r="BO799" s="31">
        <f t="shared" si="2556"/>
        <v>13145.9</v>
      </c>
      <c r="BP799" s="31">
        <f t="shared" si="2557"/>
        <v>13145.9</v>
      </c>
      <c r="BQ799" s="31"/>
      <c r="BR799" s="31"/>
      <c r="BS799" s="31">
        <f t="shared" si="2558"/>
        <v>13145.9</v>
      </c>
      <c r="BT799" s="31">
        <f t="shared" si="2559"/>
        <v>13145.9</v>
      </c>
      <c r="BU799" s="31">
        <f t="shared" si="2560"/>
        <v>13145.9</v>
      </c>
      <c r="BV799" s="31"/>
      <c r="BW799" s="31"/>
      <c r="BX799" s="31">
        <f t="shared" si="2561"/>
        <v>13145.9</v>
      </c>
      <c r="BY799" s="31">
        <f t="shared" si="2562"/>
        <v>13145.9</v>
      </c>
      <c r="BZ799" s="31">
        <f t="shared" si="2563"/>
        <v>13145.9</v>
      </c>
      <c r="CA799" s="31"/>
      <c r="CB799" s="31"/>
      <c r="CC799" s="31"/>
      <c r="CD799" s="31">
        <f t="shared" si="2443"/>
        <v>13145.9</v>
      </c>
      <c r="CE799" s="31">
        <f t="shared" si="2444"/>
        <v>13145.9</v>
      </c>
      <c r="CF799" s="31">
        <f t="shared" si="2445"/>
        <v>13145.9</v>
      </c>
      <c r="CG799" s="31"/>
      <c r="CH799" s="24"/>
      <c r="CI799" s="40"/>
    </row>
    <row r="800" ht="15">
      <c r="A800" s="16" t="s">
        <v>472</v>
      </c>
      <c r="B800" s="17">
        <v>620</v>
      </c>
      <c r="C800" s="16"/>
      <c r="D800" s="16"/>
      <c r="E800" s="39" t="s">
        <v>46</v>
      </c>
      <c r="F800" s="31">
        <f>F801</f>
        <v>54958.200000000004</v>
      </c>
      <c r="G800" s="31">
        <f>G801</f>
        <v>54958.200000000004</v>
      </c>
      <c r="H800" s="31">
        <f>H801</f>
        <v>54958.200000000004</v>
      </c>
      <c r="I800" s="31">
        <f>I801</f>
        <v>0</v>
      </c>
      <c r="J800" s="31">
        <f>J801</f>
        <v>0</v>
      </c>
      <c r="K800" s="31">
        <f>K801</f>
        <v>0</v>
      </c>
      <c r="L800" s="31">
        <f t="shared" si="2528"/>
        <v>54958.200000000004</v>
      </c>
      <c r="M800" s="31">
        <f t="shared" si="2529"/>
        <v>54958.200000000004</v>
      </c>
      <c r="N800" s="31">
        <f t="shared" si="2530"/>
        <v>54958.200000000004</v>
      </c>
      <c r="O800" s="31">
        <f>O801</f>
        <v>0</v>
      </c>
      <c r="P800" s="31">
        <f>P801</f>
        <v>0</v>
      </c>
      <c r="Q800" s="31">
        <f>Q801</f>
        <v>0</v>
      </c>
      <c r="R800" s="31">
        <f t="shared" si="2531"/>
        <v>54958.200000000004</v>
      </c>
      <c r="S800" s="31">
        <f t="shared" si="2532"/>
        <v>54958.200000000004</v>
      </c>
      <c r="T800" s="31">
        <f t="shared" si="2533"/>
        <v>54958.200000000004</v>
      </c>
      <c r="U800" s="31">
        <f>U801</f>
        <v>0</v>
      </c>
      <c r="V800" s="31">
        <f>V801</f>
        <v>0</v>
      </c>
      <c r="W800" s="31">
        <f>W801</f>
        <v>0</v>
      </c>
      <c r="X800" s="31">
        <f t="shared" si="2534"/>
        <v>54958.200000000004</v>
      </c>
      <c r="Y800" s="31">
        <f t="shared" si="2535"/>
        <v>54958.200000000004</v>
      </c>
      <c r="Z800" s="31">
        <f t="shared" si="2536"/>
        <v>54958.200000000004</v>
      </c>
      <c r="AA800" s="31">
        <f>AA801</f>
        <v>0</v>
      </c>
      <c r="AB800" s="31">
        <f>AB801</f>
        <v>0</v>
      </c>
      <c r="AC800" s="31">
        <f>AC801</f>
        <v>0</v>
      </c>
      <c r="AD800" s="31">
        <f t="shared" si="2537"/>
        <v>54958.200000000004</v>
      </c>
      <c r="AE800" s="31">
        <f t="shared" si="2538"/>
        <v>54958.200000000004</v>
      </c>
      <c r="AF800" s="31">
        <f t="shared" si="2539"/>
        <v>54958.200000000004</v>
      </c>
      <c r="AG800" s="31">
        <f>AG801</f>
        <v>0</v>
      </c>
      <c r="AH800" s="31">
        <f>AH801</f>
        <v>0</v>
      </c>
      <c r="AI800" s="31">
        <f>AI801</f>
        <v>0</v>
      </c>
      <c r="AJ800" s="31">
        <f t="shared" si="2540"/>
        <v>54958.200000000004</v>
      </c>
      <c r="AK800" s="31">
        <f t="shared" si="2541"/>
        <v>54958.200000000004</v>
      </c>
      <c r="AL800" s="31">
        <f t="shared" si="2542"/>
        <v>54958.200000000004</v>
      </c>
      <c r="AM800" s="31">
        <f>AM801</f>
        <v>0</v>
      </c>
      <c r="AN800" s="31">
        <f>AN801</f>
        <v>0</v>
      </c>
      <c r="AO800" s="31">
        <f>AO801</f>
        <v>0</v>
      </c>
      <c r="AP800" s="31">
        <f t="shared" si="2543"/>
        <v>54958.200000000004</v>
      </c>
      <c r="AQ800" s="31">
        <f t="shared" si="2544"/>
        <v>54958.200000000004</v>
      </c>
      <c r="AR800" s="31">
        <f t="shared" si="2545"/>
        <v>54958.200000000004</v>
      </c>
      <c r="AS800" s="31">
        <f>AS801</f>
        <v>0</v>
      </c>
      <c r="AT800" s="31">
        <f>AT801</f>
        <v>0</v>
      </c>
      <c r="AU800" s="31">
        <f>AU801</f>
        <v>0</v>
      </c>
      <c r="AV800" s="31">
        <f t="shared" si="2546"/>
        <v>54958.200000000004</v>
      </c>
      <c r="AW800" s="31">
        <f t="shared" si="2547"/>
        <v>54958.200000000004</v>
      </c>
      <c r="AX800" s="31">
        <f t="shared" si="2548"/>
        <v>54958.200000000004</v>
      </c>
      <c r="AY800" s="31">
        <f>AY801</f>
        <v>616.52700000000004</v>
      </c>
      <c r="AZ800" s="31">
        <f>AZ801</f>
        <v>0</v>
      </c>
      <c r="BA800" s="31">
        <f>BA801</f>
        <v>0</v>
      </c>
      <c r="BB800" s="31">
        <f t="shared" si="2549"/>
        <v>55574.727000000006</v>
      </c>
      <c r="BC800" s="31">
        <f t="shared" si="2550"/>
        <v>54958.200000000004</v>
      </c>
      <c r="BD800" s="31">
        <f t="shared" si="2551"/>
        <v>54958.200000000004</v>
      </c>
      <c r="BE800" s="31">
        <f>BE801</f>
        <v>0</v>
      </c>
      <c r="BF800" s="31">
        <f>BF801</f>
        <v>0</v>
      </c>
      <c r="BG800" s="31">
        <f>BG801</f>
        <v>0</v>
      </c>
      <c r="BH800" s="31">
        <f t="shared" si="2552"/>
        <v>55574.727000000006</v>
      </c>
      <c r="BI800" s="31">
        <f t="shared" si="2553"/>
        <v>54958.200000000004</v>
      </c>
      <c r="BJ800" s="31">
        <f t="shared" si="2554"/>
        <v>54958.200000000004</v>
      </c>
      <c r="BK800" s="31">
        <f>BK801</f>
        <v>0</v>
      </c>
      <c r="BL800" s="31">
        <f>BL801</f>
        <v>0</v>
      </c>
      <c r="BM800" s="31">
        <f>BM801</f>
        <v>0</v>
      </c>
      <c r="BN800" s="31">
        <f t="shared" si="2555"/>
        <v>55574.727000000006</v>
      </c>
      <c r="BO800" s="31">
        <f t="shared" si="2556"/>
        <v>54958.200000000004</v>
      </c>
      <c r="BP800" s="31">
        <f t="shared" si="2557"/>
        <v>54958.200000000004</v>
      </c>
      <c r="BQ800" s="31">
        <f>BQ801</f>
        <v>0</v>
      </c>
      <c r="BR800" s="31">
        <f>BR801</f>
        <v>0</v>
      </c>
      <c r="BS800" s="31">
        <f t="shared" si="2558"/>
        <v>55574.727000000006</v>
      </c>
      <c r="BT800" s="31">
        <f t="shared" si="2559"/>
        <v>54958.200000000004</v>
      </c>
      <c r="BU800" s="31">
        <f t="shared" si="2560"/>
        <v>54958.200000000004</v>
      </c>
      <c r="BV800" s="31">
        <f>BV801</f>
        <v>0</v>
      </c>
      <c r="BW800" s="31">
        <f>BW801</f>
        <v>0</v>
      </c>
      <c r="BX800" s="31">
        <f t="shared" si="2561"/>
        <v>55574.727000000006</v>
      </c>
      <c r="BY800" s="31">
        <f t="shared" si="2562"/>
        <v>54958.200000000004</v>
      </c>
      <c r="BZ800" s="31">
        <f t="shared" si="2563"/>
        <v>54958.200000000004</v>
      </c>
      <c r="CA800" s="31">
        <f>CA801</f>
        <v>0</v>
      </c>
      <c r="CB800" s="31">
        <f>CB801</f>
        <v>0</v>
      </c>
      <c r="CC800" s="31">
        <f>CC801</f>
        <v>0</v>
      </c>
      <c r="CD800" s="31">
        <f t="shared" si="2443"/>
        <v>55574.727000000006</v>
      </c>
      <c r="CE800" s="31">
        <f t="shared" si="2444"/>
        <v>54958.200000000004</v>
      </c>
      <c r="CF800" s="31">
        <f t="shared" si="2445"/>
        <v>54958.200000000004</v>
      </c>
      <c r="CG800" s="31">
        <f>CG801</f>
        <v>0</v>
      </c>
      <c r="CH800" s="24"/>
      <c r="CI800" s="40"/>
      <c r="CN800" s="1" t="s">
        <v>30</v>
      </c>
    </row>
    <row r="801" ht="15">
      <c r="A801" s="16" t="s">
        <v>472</v>
      </c>
      <c r="B801" s="17">
        <v>620</v>
      </c>
      <c r="C801" s="16" t="s">
        <v>47</v>
      </c>
      <c r="D801" s="16" t="s">
        <v>313</v>
      </c>
      <c r="E801" s="39" t="s">
        <v>387</v>
      </c>
      <c r="F801" s="31">
        <f>4121.9+50836.3</f>
        <v>54958.200000000004</v>
      </c>
      <c r="G801" s="31">
        <f>4121.9+50836.3</f>
        <v>54958.200000000004</v>
      </c>
      <c r="H801" s="31">
        <f>4121.9+50836.3</f>
        <v>54958.200000000004</v>
      </c>
      <c r="I801" s="31"/>
      <c r="J801" s="31"/>
      <c r="K801" s="31"/>
      <c r="L801" s="31">
        <f t="shared" si="2528"/>
        <v>54958.200000000004</v>
      </c>
      <c r="M801" s="31">
        <f t="shared" si="2529"/>
        <v>54958.200000000004</v>
      </c>
      <c r="N801" s="31">
        <f t="shared" si="2530"/>
        <v>54958.200000000004</v>
      </c>
      <c r="O801" s="31"/>
      <c r="P801" s="31"/>
      <c r="Q801" s="31"/>
      <c r="R801" s="31">
        <f t="shared" si="2531"/>
        <v>54958.200000000004</v>
      </c>
      <c r="S801" s="31">
        <f t="shared" si="2532"/>
        <v>54958.200000000004</v>
      </c>
      <c r="T801" s="31">
        <f t="shared" si="2533"/>
        <v>54958.200000000004</v>
      </c>
      <c r="U801" s="31"/>
      <c r="V801" s="31"/>
      <c r="W801" s="31"/>
      <c r="X801" s="31">
        <f t="shared" si="2534"/>
        <v>54958.200000000004</v>
      </c>
      <c r="Y801" s="31">
        <f t="shared" si="2535"/>
        <v>54958.200000000004</v>
      </c>
      <c r="Z801" s="31">
        <f t="shared" si="2536"/>
        <v>54958.200000000004</v>
      </c>
      <c r="AA801" s="31"/>
      <c r="AB801" s="31"/>
      <c r="AC801" s="31"/>
      <c r="AD801" s="31">
        <f t="shared" si="2537"/>
        <v>54958.200000000004</v>
      </c>
      <c r="AE801" s="31">
        <f t="shared" si="2538"/>
        <v>54958.200000000004</v>
      </c>
      <c r="AF801" s="31">
        <f t="shared" si="2539"/>
        <v>54958.200000000004</v>
      </c>
      <c r="AG801" s="31"/>
      <c r="AH801" s="31"/>
      <c r="AI801" s="31"/>
      <c r="AJ801" s="31">
        <f t="shared" si="2540"/>
        <v>54958.200000000004</v>
      </c>
      <c r="AK801" s="31">
        <f t="shared" si="2541"/>
        <v>54958.200000000004</v>
      </c>
      <c r="AL801" s="31">
        <f t="shared" si="2542"/>
        <v>54958.200000000004</v>
      </c>
      <c r="AM801" s="31"/>
      <c r="AN801" s="31"/>
      <c r="AO801" s="31"/>
      <c r="AP801" s="31">
        <f t="shared" si="2543"/>
        <v>54958.200000000004</v>
      </c>
      <c r="AQ801" s="31">
        <f t="shared" si="2544"/>
        <v>54958.200000000004</v>
      </c>
      <c r="AR801" s="31">
        <f t="shared" si="2545"/>
        <v>54958.200000000004</v>
      </c>
      <c r="AS801" s="31"/>
      <c r="AT801" s="31"/>
      <c r="AU801" s="31"/>
      <c r="AV801" s="31">
        <f t="shared" si="2546"/>
        <v>54958.200000000004</v>
      </c>
      <c r="AW801" s="31">
        <f t="shared" si="2547"/>
        <v>54958.200000000004</v>
      </c>
      <c r="AX801" s="31">
        <f t="shared" si="2548"/>
        <v>54958.200000000004</v>
      </c>
      <c r="AY801" s="31">
        <v>616.52700000000004</v>
      </c>
      <c r="AZ801" s="31"/>
      <c r="BA801" s="31"/>
      <c r="BB801" s="31">
        <f t="shared" si="2549"/>
        <v>55574.727000000006</v>
      </c>
      <c r="BC801" s="31">
        <f t="shared" si="2550"/>
        <v>54958.200000000004</v>
      </c>
      <c r="BD801" s="31">
        <f t="shared" si="2551"/>
        <v>54958.200000000004</v>
      </c>
      <c r="BE801" s="31"/>
      <c r="BF801" s="31"/>
      <c r="BG801" s="31"/>
      <c r="BH801" s="31">
        <f t="shared" si="2552"/>
        <v>55574.727000000006</v>
      </c>
      <c r="BI801" s="31">
        <f t="shared" si="2553"/>
        <v>54958.200000000004</v>
      </c>
      <c r="BJ801" s="31">
        <f t="shared" si="2554"/>
        <v>54958.200000000004</v>
      </c>
      <c r="BK801" s="31"/>
      <c r="BL801" s="31"/>
      <c r="BM801" s="31"/>
      <c r="BN801" s="31">
        <f t="shared" si="2555"/>
        <v>55574.727000000006</v>
      </c>
      <c r="BO801" s="31">
        <f t="shared" si="2556"/>
        <v>54958.200000000004</v>
      </c>
      <c r="BP801" s="31">
        <f t="shared" si="2557"/>
        <v>54958.200000000004</v>
      </c>
      <c r="BQ801" s="31"/>
      <c r="BR801" s="31"/>
      <c r="BS801" s="31">
        <f t="shared" si="2558"/>
        <v>55574.727000000006</v>
      </c>
      <c r="BT801" s="31">
        <f t="shared" si="2559"/>
        <v>54958.200000000004</v>
      </c>
      <c r="BU801" s="31">
        <f t="shared" si="2560"/>
        <v>54958.200000000004</v>
      </c>
      <c r="BV801" s="31"/>
      <c r="BW801" s="31"/>
      <c r="BX801" s="31">
        <f t="shared" si="2561"/>
        <v>55574.727000000006</v>
      </c>
      <c r="BY801" s="31">
        <f t="shared" si="2562"/>
        <v>54958.200000000004</v>
      </c>
      <c r="BZ801" s="31">
        <f t="shared" si="2563"/>
        <v>54958.200000000004</v>
      </c>
      <c r="CA801" s="31"/>
      <c r="CB801" s="31"/>
      <c r="CC801" s="31"/>
      <c r="CD801" s="31">
        <f t="shared" si="2443"/>
        <v>55574.727000000006</v>
      </c>
      <c r="CE801" s="31">
        <f t="shared" si="2444"/>
        <v>54958.200000000004</v>
      </c>
      <c r="CF801" s="31">
        <f t="shared" si="2445"/>
        <v>54958.200000000004</v>
      </c>
      <c r="CG801" s="31"/>
      <c r="CH801" s="24"/>
      <c r="CI801" s="40"/>
    </row>
    <row r="802" ht="43.75">
      <c r="A802" s="41" t="s">
        <v>473</v>
      </c>
      <c r="B802" s="17"/>
      <c r="C802" s="16"/>
      <c r="D802" s="16"/>
      <c r="E802" s="39" t="s">
        <v>474</v>
      </c>
      <c r="F802" s="31">
        <f t="shared" ref="F802:F803" si="2564">F803</f>
        <v>36729.099999999999</v>
      </c>
      <c r="G802" s="31">
        <f t="shared" ref="G802:G803" si="2565">G803</f>
        <v>36729.099999999999</v>
      </c>
      <c r="H802" s="31">
        <f t="shared" ref="H802:H803" si="2566">H803</f>
        <v>36729.099999999999</v>
      </c>
      <c r="I802" s="31">
        <f t="shared" ref="I802:I803" si="2567">I803</f>
        <v>0</v>
      </c>
      <c r="J802" s="31">
        <f t="shared" ref="J802:J803" si="2568">J803</f>
        <v>0</v>
      </c>
      <c r="K802" s="31">
        <f t="shared" ref="K802:K803" si="2569">K803</f>
        <v>0</v>
      </c>
      <c r="L802" s="31">
        <f t="shared" si="2528"/>
        <v>36729.099999999999</v>
      </c>
      <c r="M802" s="31">
        <f t="shared" si="2529"/>
        <v>36729.099999999999</v>
      </c>
      <c r="N802" s="31">
        <f t="shared" si="2530"/>
        <v>36729.099999999999</v>
      </c>
      <c r="O802" s="31">
        <f t="shared" ref="O802:O803" si="2570">O803</f>
        <v>0</v>
      </c>
      <c r="P802" s="31">
        <f t="shared" ref="P802:P803" si="2571">P803</f>
        <v>0</v>
      </c>
      <c r="Q802" s="31">
        <f t="shared" ref="Q802:Q803" si="2572">Q803</f>
        <v>0</v>
      </c>
      <c r="R802" s="31">
        <f t="shared" si="2531"/>
        <v>36729.099999999999</v>
      </c>
      <c r="S802" s="31">
        <f t="shared" si="2532"/>
        <v>36729.099999999999</v>
      </c>
      <c r="T802" s="31">
        <f t="shared" si="2533"/>
        <v>36729.099999999999</v>
      </c>
      <c r="U802" s="31">
        <f t="shared" ref="U802:U803" si="2573">U803</f>
        <v>0</v>
      </c>
      <c r="V802" s="31">
        <f t="shared" ref="V802:V803" si="2574">V803</f>
        <v>0</v>
      </c>
      <c r="W802" s="31">
        <f t="shared" ref="W802:W803" si="2575">W803</f>
        <v>0</v>
      </c>
      <c r="X802" s="31">
        <f t="shared" si="2534"/>
        <v>36729.099999999999</v>
      </c>
      <c r="Y802" s="31">
        <f t="shared" si="2535"/>
        <v>36729.099999999999</v>
      </c>
      <c r="Z802" s="31">
        <f t="shared" si="2536"/>
        <v>36729.099999999999</v>
      </c>
      <c r="AA802" s="31">
        <f t="shared" ref="AA802:AA803" si="2576">AA803</f>
        <v>0</v>
      </c>
      <c r="AB802" s="31">
        <f t="shared" ref="AB802:AB803" si="2577">AB803</f>
        <v>0</v>
      </c>
      <c r="AC802" s="31">
        <f t="shared" ref="AC802:AC803" si="2578">AC803</f>
        <v>0</v>
      </c>
      <c r="AD802" s="31">
        <f t="shared" si="2537"/>
        <v>36729.099999999999</v>
      </c>
      <c r="AE802" s="31">
        <f t="shared" si="2538"/>
        <v>36729.099999999999</v>
      </c>
      <c r="AF802" s="31">
        <f t="shared" si="2539"/>
        <v>36729.099999999999</v>
      </c>
      <c r="AG802" s="31">
        <f t="shared" ref="AG802:AG803" si="2579">AG803</f>
        <v>0</v>
      </c>
      <c r="AH802" s="31">
        <f t="shared" ref="AH802:AH803" si="2580">AH803</f>
        <v>0</v>
      </c>
      <c r="AI802" s="31">
        <f t="shared" ref="AI802:AI803" si="2581">AI803</f>
        <v>0</v>
      </c>
      <c r="AJ802" s="31">
        <f t="shared" si="2540"/>
        <v>36729.099999999999</v>
      </c>
      <c r="AK802" s="31">
        <f t="shared" si="2541"/>
        <v>36729.099999999999</v>
      </c>
      <c r="AL802" s="31">
        <f t="shared" si="2542"/>
        <v>36729.099999999999</v>
      </c>
      <c r="AM802" s="31">
        <f t="shared" ref="AM802:AM803" si="2582">AM803</f>
        <v>0</v>
      </c>
      <c r="AN802" s="31">
        <f t="shared" ref="AN802:AN803" si="2583">AN803</f>
        <v>0</v>
      </c>
      <c r="AO802" s="31">
        <f t="shared" ref="AO802:AO803" si="2584">AO803</f>
        <v>0</v>
      </c>
      <c r="AP802" s="31">
        <f t="shared" si="2543"/>
        <v>36729.099999999999</v>
      </c>
      <c r="AQ802" s="31">
        <f t="shared" si="2544"/>
        <v>36729.099999999999</v>
      </c>
      <c r="AR802" s="31">
        <f t="shared" si="2545"/>
        <v>36729.099999999999</v>
      </c>
      <c r="AS802" s="31">
        <f t="shared" ref="AS802:AS803" si="2585">AS803</f>
        <v>0</v>
      </c>
      <c r="AT802" s="31">
        <f t="shared" ref="AT802:AT803" si="2586">AT803</f>
        <v>0</v>
      </c>
      <c r="AU802" s="31">
        <f t="shared" ref="AU802:AU803" si="2587">AU803</f>
        <v>0</v>
      </c>
      <c r="AV802" s="31">
        <f t="shared" si="2546"/>
        <v>36729.099999999999</v>
      </c>
      <c r="AW802" s="31">
        <f t="shared" si="2547"/>
        <v>36729.099999999999</v>
      </c>
      <c r="AX802" s="31">
        <f t="shared" si="2548"/>
        <v>36729.099999999999</v>
      </c>
      <c r="AY802" s="31">
        <f t="shared" ref="AY802:AY803" si="2588">AY803</f>
        <v>0</v>
      </c>
      <c r="AZ802" s="31">
        <f t="shared" ref="AZ802:AZ803" si="2589">AZ803</f>
        <v>0</v>
      </c>
      <c r="BA802" s="31">
        <f t="shared" ref="BA802:BA803" si="2590">BA803</f>
        <v>0</v>
      </c>
      <c r="BB802" s="31">
        <f t="shared" si="2549"/>
        <v>36729.099999999999</v>
      </c>
      <c r="BC802" s="31">
        <f t="shared" si="2550"/>
        <v>36729.099999999999</v>
      </c>
      <c r="BD802" s="31">
        <f t="shared" si="2551"/>
        <v>36729.099999999999</v>
      </c>
      <c r="BE802" s="31">
        <f t="shared" ref="BE802:BE803" si="2591">BE803</f>
        <v>0</v>
      </c>
      <c r="BF802" s="31">
        <f t="shared" ref="BF802:BF803" si="2592">BF803</f>
        <v>0</v>
      </c>
      <c r="BG802" s="31">
        <f t="shared" ref="BG802:BG803" si="2593">BG803</f>
        <v>0</v>
      </c>
      <c r="BH802" s="31">
        <f t="shared" si="2552"/>
        <v>36729.099999999999</v>
      </c>
      <c r="BI802" s="31">
        <f t="shared" si="2553"/>
        <v>36729.099999999999</v>
      </c>
      <c r="BJ802" s="31">
        <f t="shared" si="2554"/>
        <v>36729.099999999999</v>
      </c>
      <c r="BK802" s="31">
        <f t="shared" ref="BK802:BK803" si="2594">BK803</f>
        <v>0</v>
      </c>
      <c r="BL802" s="31">
        <f t="shared" ref="BL802:BL803" si="2595">BL803</f>
        <v>0</v>
      </c>
      <c r="BM802" s="31">
        <f t="shared" ref="BM802:BM803" si="2596">BM803</f>
        <v>0</v>
      </c>
      <c r="BN802" s="31">
        <f t="shared" si="2555"/>
        <v>36729.099999999999</v>
      </c>
      <c r="BO802" s="31">
        <f t="shared" si="2556"/>
        <v>36729.099999999999</v>
      </c>
      <c r="BP802" s="31">
        <f t="shared" si="2557"/>
        <v>36729.099999999999</v>
      </c>
      <c r="BQ802" s="31">
        <f t="shared" ref="BQ802:BQ803" si="2597">BQ803</f>
        <v>0</v>
      </c>
      <c r="BR802" s="31">
        <f t="shared" ref="BR802:BR803" si="2598">BR803</f>
        <v>0</v>
      </c>
      <c r="BS802" s="31">
        <f t="shared" si="2558"/>
        <v>36729.099999999999</v>
      </c>
      <c r="BT802" s="31">
        <f t="shared" si="2559"/>
        <v>36729.099999999999</v>
      </c>
      <c r="BU802" s="31">
        <f t="shared" si="2560"/>
        <v>36729.099999999999</v>
      </c>
      <c r="BV802" s="31">
        <f t="shared" ref="BV802:BV803" si="2599">BV803</f>
        <v>0</v>
      </c>
      <c r="BW802" s="31">
        <f t="shared" ref="BW802:BW803" si="2600">BW803</f>
        <v>0</v>
      </c>
      <c r="BX802" s="31">
        <f t="shared" si="2561"/>
        <v>36729.099999999999</v>
      </c>
      <c r="BY802" s="31">
        <f t="shared" si="2562"/>
        <v>36729.099999999999</v>
      </c>
      <c r="BZ802" s="31">
        <f t="shared" si="2563"/>
        <v>36729.099999999999</v>
      </c>
      <c r="CA802" s="31">
        <f t="shared" ref="CA802:CA803" si="2601">CA803</f>
        <v>0</v>
      </c>
      <c r="CB802" s="31">
        <f t="shared" ref="CB802:CB803" si="2602">CB803</f>
        <v>0</v>
      </c>
      <c r="CC802" s="31">
        <f t="shared" ref="CC802:CC803" si="2603">CC803</f>
        <v>0</v>
      </c>
      <c r="CD802" s="31">
        <f t="shared" si="2443"/>
        <v>36729.099999999999</v>
      </c>
      <c r="CE802" s="31">
        <f t="shared" si="2444"/>
        <v>36729.099999999999</v>
      </c>
      <c r="CF802" s="31">
        <f t="shared" si="2445"/>
        <v>36729.099999999999</v>
      </c>
      <c r="CG802" s="31">
        <f t="shared" ref="CG802:CG803" si="2604">CG803</f>
        <v>0</v>
      </c>
      <c r="CH802" s="24"/>
      <c r="CI802" s="40"/>
      <c r="CL802" s="1" t="s">
        <v>28</v>
      </c>
    </row>
    <row r="803" ht="71.599999999999994">
      <c r="A803" s="41" t="s">
        <v>475</v>
      </c>
      <c r="B803" s="17"/>
      <c r="C803" s="16"/>
      <c r="D803" s="16"/>
      <c r="E803" s="39" t="s">
        <v>476</v>
      </c>
      <c r="F803" s="31">
        <f t="shared" si="2564"/>
        <v>36729.099999999999</v>
      </c>
      <c r="G803" s="31">
        <f t="shared" si="2565"/>
        <v>36729.099999999999</v>
      </c>
      <c r="H803" s="31">
        <f t="shared" si="2566"/>
        <v>36729.099999999999</v>
      </c>
      <c r="I803" s="31">
        <f t="shared" si="2567"/>
        <v>0</v>
      </c>
      <c r="J803" s="31">
        <f t="shared" si="2568"/>
        <v>0</v>
      </c>
      <c r="K803" s="31">
        <f t="shared" si="2569"/>
        <v>0</v>
      </c>
      <c r="L803" s="31">
        <f t="shared" si="2528"/>
        <v>36729.099999999999</v>
      </c>
      <c r="M803" s="31">
        <f t="shared" si="2529"/>
        <v>36729.099999999999</v>
      </c>
      <c r="N803" s="31">
        <f t="shared" si="2530"/>
        <v>36729.099999999999</v>
      </c>
      <c r="O803" s="31">
        <f t="shared" si="2570"/>
        <v>0</v>
      </c>
      <c r="P803" s="31">
        <f t="shared" si="2571"/>
        <v>0</v>
      </c>
      <c r="Q803" s="31">
        <f t="shared" si="2572"/>
        <v>0</v>
      </c>
      <c r="R803" s="31">
        <f t="shared" si="2531"/>
        <v>36729.099999999999</v>
      </c>
      <c r="S803" s="31">
        <f t="shared" si="2532"/>
        <v>36729.099999999999</v>
      </c>
      <c r="T803" s="31">
        <f t="shared" si="2533"/>
        <v>36729.099999999999</v>
      </c>
      <c r="U803" s="31">
        <f t="shared" si="2573"/>
        <v>0</v>
      </c>
      <c r="V803" s="31">
        <f t="shared" si="2574"/>
        <v>0</v>
      </c>
      <c r="W803" s="31">
        <f t="shared" si="2575"/>
        <v>0</v>
      </c>
      <c r="X803" s="31">
        <f t="shared" si="2534"/>
        <v>36729.099999999999</v>
      </c>
      <c r="Y803" s="31">
        <f t="shared" si="2535"/>
        <v>36729.099999999999</v>
      </c>
      <c r="Z803" s="31">
        <f t="shared" si="2536"/>
        <v>36729.099999999999</v>
      </c>
      <c r="AA803" s="31">
        <f t="shared" si="2576"/>
        <v>0</v>
      </c>
      <c r="AB803" s="31">
        <f t="shared" si="2577"/>
        <v>0</v>
      </c>
      <c r="AC803" s="31">
        <f t="shared" si="2578"/>
        <v>0</v>
      </c>
      <c r="AD803" s="31">
        <f t="shared" si="2537"/>
        <v>36729.099999999999</v>
      </c>
      <c r="AE803" s="31">
        <f t="shared" si="2538"/>
        <v>36729.099999999999</v>
      </c>
      <c r="AF803" s="31">
        <f t="shared" si="2539"/>
        <v>36729.099999999999</v>
      </c>
      <c r="AG803" s="31">
        <f t="shared" si="2579"/>
        <v>0</v>
      </c>
      <c r="AH803" s="31">
        <f t="shared" si="2580"/>
        <v>0</v>
      </c>
      <c r="AI803" s="31">
        <f t="shared" si="2581"/>
        <v>0</v>
      </c>
      <c r="AJ803" s="31">
        <f t="shared" si="2540"/>
        <v>36729.099999999999</v>
      </c>
      <c r="AK803" s="31">
        <f t="shared" si="2541"/>
        <v>36729.099999999999</v>
      </c>
      <c r="AL803" s="31">
        <f t="shared" si="2542"/>
        <v>36729.099999999999</v>
      </c>
      <c r="AM803" s="31">
        <f t="shared" si="2582"/>
        <v>0</v>
      </c>
      <c r="AN803" s="31">
        <f t="shared" si="2583"/>
        <v>0</v>
      </c>
      <c r="AO803" s="31">
        <f t="shared" si="2584"/>
        <v>0</v>
      </c>
      <c r="AP803" s="31">
        <f t="shared" si="2543"/>
        <v>36729.099999999999</v>
      </c>
      <c r="AQ803" s="31">
        <f t="shared" si="2544"/>
        <v>36729.099999999999</v>
      </c>
      <c r="AR803" s="31">
        <f t="shared" si="2545"/>
        <v>36729.099999999999</v>
      </c>
      <c r="AS803" s="31">
        <f t="shared" si="2585"/>
        <v>0</v>
      </c>
      <c r="AT803" s="31">
        <f t="shared" si="2586"/>
        <v>0</v>
      </c>
      <c r="AU803" s="31">
        <f t="shared" si="2587"/>
        <v>0</v>
      </c>
      <c r="AV803" s="31">
        <f t="shared" si="2546"/>
        <v>36729.099999999999</v>
      </c>
      <c r="AW803" s="31">
        <f t="shared" si="2547"/>
        <v>36729.099999999999</v>
      </c>
      <c r="AX803" s="31">
        <f t="shared" si="2548"/>
        <v>36729.099999999999</v>
      </c>
      <c r="AY803" s="31">
        <f t="shared" si="2588"/>
        <v>0</v>
      </c>
      <c r="AZ803" s="31">
        <f t="shared" si="2589"/>
        <v>0</v>
      </c>
      <c r="BA803" s="31">
        <f t="shared" si="2590"/>
        <v>0</v>
      </c>
      <c r="BB803" s="31">
        <f t="shared" si="2549"/>
        <v>36729.099999999999</v>
      </c>
      <c r="BC803" s="31">
        <f t="shared" si="2550"/>
        <v>36729.099999999999</v>
      </c>
      <c r="BD803" s="31">
        <f t="shared" si="2551"/>
        <v>36729.099999999999</v>
      </c>
      <c r="BE803" s="31">
        <f t="shared" si="2591"/>
        <v>0</v>
      </c>
      <c r="BF803" s="31">
        <f t="shared" si="2592"/>
        <v>0</v>
      </c>
      <c r="BG803" s="31">
        <f t="shared" si="2593"/>
        <v>0</v>
      </c>
      <c r="BH803" s="31">
        <f t="shared" si="2552"/>
        <v>36729.099999999999</v>
      </c>
      <c r="BI803" s="31">
        <f t="shared" si="2553"/>
        <v>36729.099999999999</v>
      </c>
      <c r="BJ803" s="31">
        <f t="shared" si="2554"/>
        <v>36729.099999999999</v>
      </c>
      <c r="BK803" s="31">
        <f t="shared" si="2594"/>
        <v>0</v>
      </c>
      <c r="BL803" s="31">
        <f t="shared" si="2595"/>
        <v>0</v>
      </c>
      <c r="BM803" s="31">
        <f t="shared" si="2596"/>
        <v>0</v>
      </c>
      <c r="BN803" s="31">
        <f t="shared" si="2555"/>
        <v>36729.099999999999</v>
      </c>
      <c r="BO803" s="31">
        <f t="shared" si="2556"/>
        <v>36729.099999999999</v>
      </c>
      <c r="BP803" s="31">
        <f t="shared" si="2557"/>
        <v>36729.099999999999</v>
      </c>
      <c r="BQ803" s="31">
        <f t="shared" si="2597"/>
        <v>0</v>
      </c>
      <c r="BR803" s="31">
        <f t="shared" si="2598"/>
        <v>0</v>
      </c>
      <c r="BS803" s="31">
        <f t="shared" si="2558"/>
        <v>36729.099999999999</v>
      </c>
      <c r="BT803" s="31">
        <f t="shared" si="2559"/>
        <v>36729.099999999999</v>
      </c>
      <c r="BU803" s="31">
        <f t="shared" si="2560"/>
        <v>36729.099999999999</v>
      </c>
      <c r="BV803" s="31">
        <f t="shared" si="2599"/>
        <v>0</v>
      </c>
      <c r="BW803" s="31">
        <f t="shared" si="2600"/>
        <v>0</v>
      </c>
      <c r="BX803" s="31">
        <f t="shared" si="2561"/>
        <v>36729.099999999999</v>
      </c>
      <c r="BY803" s="31">
        <f t="shared" si="2562"/>
        <v>36729.099999999999</v>
      </c>
      <c r="BZ803" s="31">
        <f t="shared" si="2563"/>
        <v>36729.099999999999</v>
      </c>
      <c r="CA803" s="31">
        <f t="shared" si="2601"/>
        <v>0</v>
      </c>
      <c r="CB803" s="31">
        <f t="shared" si="2602"/>
        <v>0</v>
      </c>
      <c r="CC803" s="31">
        <f t="shared" si="2603"/>
        <v>0</v>
      </c>
      <c r="CD803" s="31">
        <f t="shared" si="2443"/>
        <v>36729.099999999999</v>
      </c>
      <c r="CE803" s="31">
        <f t="shared" si="2444"/>
        <v>36729.099999999999</v>
      </c>
      <c r="CF803" s="31">
        <f t="shared" si="2445"/>
        <v>36729.099999999999</v>
      </c>
      <c r="CG803" s="31">
        <f t="shared" si="2604"/>
        <v>0</v>
      </c>
      <c r="CH803" s="24"/>
      <c r="CI803" s="40"/>
      <c r="CO803" s="1" t="s">
        <v>31</v>
      </c>
    </row>
    <row r="804" ht="43.75">
      <c r="A804" s="41" t="s">
        <v>475</v>
      </c>
      <c r="B804" s="17">
        <v>600</v>
      </c>
      <c r="C804" s="16"/>
      <c r="D804" s="16"/>
      <c r="E804" s="39" t="s">
        <v>45</v>
      </c>
      <c r="F804" s="31">
        <f>F805+F807</f>
        <v>36729.099999999999</v>
      </c>
      <c r="G804" s="31">
        <f>G805+G807</f>
        <v>36729.099999999999</v>
      </c>
      <c r="H804" s="31">
        <f>H805+H807</f>
        <v>36729.099999999999</v>
      </c>
      <c r="I804" s="31">
        <f>I805+I807</f>
        <v>0</v>
      </c>
      <c r="J804" s="31">
        <f>J805+J807</f>
        <v>0</v>
      </c>
      <c r="K804" s="31">
        <f>K805+K807</f>
        <v>0</v>
      </c>
      <c r="L804" s="31">
        <f t="shared" si="2528"/>
        <v>36729.099999999999</v>
      </c>
      <c r="M804" s="31">
        <f t="shared" si="2529"/>
        <v>36729.099999999999</v>
      </c>
      <c r="N804" s="31">
        <f t="shared" si="2530"/>
        <v>36729.099999999999</v>
      </c>
      <c r="O804" s="31">
        <f>O805+O807</f>
        <v>0</v>
      </c>
      <c r="P804" s="31">
        <f>P805+P807</f>
        <v>0</v>
      </c>
      <c r="Q804" s="31">
        <f>Q805+Q807</f>
        <v>0</v>
      </c>
      <c r="R804" s="31">
        <f t="shared" si="2531"/>
        <v>36729.099999999999</v>
      </c>
      <c r="S804" s="31">
        <f t="shared" si="2532"/>
        <v>36729.099999999999</v>
      </c>
      <c r="T804" s="31">
        <f t="shared" si="2533"/>
        <v>36729.099999999999</v>
      </c>
      <c r="U804" s="31">
        <f>U805+U807</f>
        <v>0</v>
      </c>
      <c r="V804" s="31">
        <f>V805+V807</f>
        <v>0</v>
      </c>
      <c r="W804" s="31">
        <f>W805+W807</f>
        <v>0</v>
      </c>
      <c r="X804" s="31">
        <f t="shared" si="2534"/>
        <v>36729.099999999999</v>
      </c>
      <c r="Y804" s="31">
        <f t="shared" si="2535"/>
        <v>36729.099999999999</v>
      </c>
      <c r="Z804" s="31">
        <f t="shared" si="2536"/>
        <v>36729.099999999999</v>
      </c>
      <c r="AA804" s="31">
        <f>AA805+AA807</f>
        <v>0</v>
      </c>
      <c r="AB804" s="31">
        <f>AB805+AB807</f>
        <v>0</v>
      </c>
      <c r="AC804" s="31">
        <f>AC805+AC807</f>
        <v>0</v>
      </c>
      <c r="AD804" s="31">
        <f t="shared" si="2537"/>
        <v>36729.099999999999</v>
      </c>
      <c r="AE804" s="31">
        <f t="shared" si="2538"/>
        <v>36729.099999999999</v>
      </c>
      <c r="AF804" s="31">
        <f t="shared" si="2539"/>
        <v>36729.099999999999</v>
      </c>
      <c r="AG804" s="31">
        <f>AG805+AG807</f>
        <v>0</v>
      </c>
      <c r="AH804" s="31">
        <f>AH805+AH807</f>
        <v>0</v>
      </c>
      <c r="AI804" s="31">
        <f>AI805+AI807</f>
        <v>0</v>
      </c>
      <c r="AJ804" s="31">
        <f t="shared" si="2540"/>
        <v>36729.099999999999</v>
      </c>
      <c r="AK804" s="31">
        <f t="shared" si="2541"/>
        <v>36729.099999999999</v>
      </c>
      <c r="AL804" s="31">
        <f t="shared" si="2542"/>
        <v>36729.099999999999</v>
      </c>
      <c r="AM804" s="31">
        <f>AM805+AM807</f>
        <v>0</v>
      </c>
      <c r="AN804" s="31">
        <f>AN805+AN807</f>
        <v>0</v>
      </c>
      <c r="AO804" s="31">
        <f>AO805+AO807</f>
        <v>0</v>
      </c>
      <c r="AP804" s="31">
        <f t="shared" si="2543"/>
        <v>36729.099999999999</v>
      </c>
      <c r="AQ804" s="31">
        <f t="shared" si="2544"/>
        <v>36729.099999999999</v>
      </c>
      <c r="AR804" s="31">
        <f t="shared" si="2545"/>
        <v>36729.099999999999</v>
      </c>
      <c r="AS804" s="31">
        <f>AS805+AS807</f>
        <v>0</v>
      </c>
      <c r="AT804" s="31">
        <f>AT805+AT807</f>
        <v>0</v>
      </c>
      <c r="AU804" s="31">
        <f>AU805+AU807</f>
        <v>0</v>
      </c>
      <c r="AV804" s="31">
        <f t="shared" si="2546"/>
        <v>36729.099999999999</v>
      </c>
      <c r="AW804" s="31">
        <f t="shared" si="2547"/>
        <v>36729.099999999999</v>
      </c>
      <c r="AX804" s="31">
        <f t="shared" si="2548"/>
        <v>36729.099999999999</v>
      </c>
      <c r="AY804" s="31">
        <f>AY805+AY807</f>
        <v>0</v>
      </c>
      <c r="AZ804" s="31">
        <f>AZ805+AZ807</f>
        <v>0</v>
      </c>
      <c r="BA804" s="31">
        <f>BA805+BA807</f>
        <v>0</v>
      </c>
      <c r="BB804" s="31">
        <f t="shared" si="2549"/>
        <v>36729.099999999999</v>
      </c>
      <c r="BC804" s="31">
        <f t="shared" si="2550"/>
        <v>36729.099999999999</v>
      </c>
      <c r="BD804" s="31">
        <f t="shared" si="2551"/>
        <v>36729.099999999999</v>
      </c>
      <c r="BE804" s="31">
        <f>BE805+BE807</f>
        <v>0</v>
      </c>
      <c r="BF804" s="31">
        <f>BF805+BF807</f>
        <v>0</v>
      </c>
      <c r="BG804" s="31">
        <f>BG805+BG807</f>
        <v>0</v>
      </c>
      <c r="BH804" s="31">
        <f t="shared" si="2552"/>
        <v>36729.099999999999</v>
      </c>
      <c r="BI804" s="31">
        <f t="shared" si="2553"/>
        <v>36729.099999999999</v>
      </c>
      <c r="BJ804" s="31">
        <f t="shared" si="2554"/>
        <v>36729.099999999999</v>
      </c>
      <c r="BK804" s="31">
        <f>BK805+BK807</f>
        <v>0</v>
      </c>
      <c r="BL804" s="31">
        <f>BL805+BL807</f>
        <v>0</v>
      </c>
      <c r="BM804" s="31">
        <f>BM805+BM807</f>
        <v>0</v>
      </c>
      <c r="BN804" s="31">
        <f t="shared" si="2555"/>
        <v>36729.099999999999</v>
      </c>
      <c r="BO804" s="31">
        <f t="shared" si="2556"/>
        <v>36729.099999999999</v>
      </c>
      <c r="BP804" s="31">
        <f t="shared" si="2557"/>
        <v>36729.099999999999</v>
      </c>
      <c r="BQ804" s="31">
        <f>BQ805+BQ807</f>
        <v>0</v>
      </c>
      <c r="BR804" s="31">
        <f>BR805+BR807</f>
        <v>0</v>
      </c>
      <c r="BS804" s="31">
        <f t="shared" si="2558"/>
        <v>36729.099999999999</v>
      </c>
      <c r="BT804" s="31">
        <f t="shared" si="2559"/>
        <v>36729.099999999999</v>
      </c>
      <c r="BU804" s="31">
        <f t="shared" si="2560"/>
        <v>36729.099999999999</v>
      </c>
      <c r="BV804" s="31">
        <f>BV805+BV807</f>
        <v>0</v>
      </c>
      <c r="BW804" s="31">
        <f>BW805+BW807</f>
        <v>0</v>
      </c>
      <c r="BX804" s="31">
        <f t="shared" si="2561"/>
        <v>36729.099999999999</v>
      </c>
      <c r="BY804" s="31">
        <f t="shared" si="2562"/>
        <v>36729.099999999999</v>
      </c>
      <c r="BZ804" s="31">
        <f t="shared" si="2563"/>
        <v>36729.099999999999</v>
      </c>
      <c r="CA804" s="31">
        <f>CA805+CA807</f>
        <v>0</v>
      </c>
      <c r="CB804" s="31">
        <f>CB805+CB807</f>
        <v>0</v>
      </c>
      <c r="CC804" s="31">
        <f>CC805+CC807</f>
        <v>0</v>
      </c>
      <c r="CD804" s="31">
        <f t="shared" si="2443"/>
        <v>36729.099999999999</v>
      </c>
      <c r="CE804" s="31">
        <f t="shared" si="2444"/>
        <v>36729.099999999999</v>
      </c>
      <c r="CF804" s="31">
        <f t="shared" si="2445"/>
        <v>36729.099999999999</v>
      </c>
      <c r="CG804" s="31">
        <f>CG805+CG807</f>
        <v>0</v>
      </c>
      <c r="CH804" s="24"/>
      <c r="CI804" s="40"/>
      <c r="CM804" s="1" t="s">
        <v>29</v>
      </c>
    </row>
    <row r="805" ht="15">
      <c r="A805" s="41" t="s">
        <v>475</v>
      </c>
      <c r="B805" s="17">
        <v>610</v>
      </c>
      <c r="C805" s="16"/>
      <c r="D805" s="16"/>
      <c r="E805" s="39" t="s">
        <v>104</v>
      </c>
      <c r="F805" s="31">
        <f>F806</f>
        <v>683.39999999999998</v>
      </c>
      <c r="G805" s="31">
        <f>G806</f>
        <v>683.39999999999998</v>
      </c>
      <c r="H805" s="31">
        <f>H806</f>
        <v>683.39999999999998</v>
      </c>
      <c r="I805" s="31">
        <f>I806</f>
        <v>0</v>
      </c>
      <c r="J805" s="31">
        <f>J806</f>
        <v>0</v>
      </c>
      <c r="K805" s="31">
        <f>K806</f>
        <v>0</v>
      </c>
      <c r="L805" s="31">
        <f t="shared" si="2528"/>
        <v>683.39999999999998</v>
      </c>
      <c r="M805" s="31">
        <f t="shared" si="2529"/>
        <v>683.39999999999998</v>
      </c>
      <c r="N805" s="31">
        <f t="shared" si="2530"/>
        <v>683.39999999999998</v>
      </c>
      <c r="O805" s="31">
        <f>O806</f>
        <v>0</v>
      </c>
      <c r="P805" s="31">
        <f>P806</f>
        <v>0</v>
      </c>
      <c r="Q805" s="31">
        <f>Q806</f>
        <v>0</v>
      </c>
      <c r="R805" s="31">
        <f t="shared" si="2531"/>
        <v>683.39999999999998</v>
      </c>
      <c r="S805" s="31">
        <f t="shared" si="2532"/>
        <v>683.39999999999998</v>
      </c>
      <c r="T805" s="31">
        <f t="shared" si="2533"/>
        <v>683.39999999999998</v>
      </c>
      <c r="U805" s="31">
        <f>U806</f>
        <v>0</v>
      </c>
      <c r="V805" s="31">
        <f>V806</f>
        <v>0</v>
      </c>
      <c r="W805" s="31">
        <f>W806</f>
        <v>0</v>
      </c>
      <c r="X805" s="31">
        <f t="shared" si="2534"/>
        <v>683.39999999999998</v>
      </c>
      <c r="Y805" s="31">
        <f t="shared" si="2535"/>
        <v>683.39999999999998</v>
      </c>
      <c r="Z805" s="31">
        <f t="shared" si="2536"/>
        <v>683.39999999999998</v>
      </c>
      <c r="AA805" s="31">
        <f>AA806</f>
        <v>0</v>
      </c>
      <c r="AB805" s="31">
        <f>AB806</f>
        <v>0</v>
      </c>
      <c r="AC805" s="31">
        <f>AC806</f>
        <v>0</v>
      </c>
      <c r="AD805" s="31">
        <f t="shared" si="2537"/>
        <v>683.39999999999998</v>
      </c>
      <c r="AE805" s="31">
        <f t="shared" si="2538"/>
        <v>683.39999999999998</v>
      </c>
      <c r="AF805" s="31">
        <f t="shared" si="2539"/>
        <v>683.39999999999998</v>
      </c>
      <c r="AG805" s="31">
        <f>AG806</f>
        <v>0</v>
      </c>
      <c r="AH805" s="31">
        <f>AH806</f>
        <v>0</v>
      </c>
      <c r="AI805" s="31">
        <f>AI806</f>
        <v>0</v>
      </c>
      <c r="AJ805" s="31">
        <f t="shared" si="2540"/>
        <v>683.39999999999998</v>
      </c>
      <c r="AK805" s="31">
        <f t="shared" si="2541"/>
        <v>683.39999999999998</v>
      </c>
      <c r="AL805" s="31">
        <f t="shared" si="2542"/>
        <v>683.39999999999998</v>
      </c>
      <c r="AM805" s="31">
        <f>AM806</f>
        <v>0</v>
      </c>
      <c r="AN805" s="31">
        <f>AN806</f>
        <v>0</v>
      </c>
      <c r="AO805" s="31">
        <f>AO806</f>
        <v>0</v>
      </c>
      <c r="AP805" s="31">
        <f t="shared" si="2543"/>
        <v>683.39999999999998</v>
      </c>
      <c r="AQ805" s="31">
        <f t="shared" si="2544"/>
        <v>683.39999999999998</v>
      </c>
      <c r="AR805" s="31">
        <f t="shared" si="2545"/>
        <v>683.39999999999998</v>
      </c>
      <c r="AS805" s="31">
        <f>AS806</f>
        <v>0</v>
      </c>
      <c r="AT805" s="31">
        <f>AT806</f>
        <v>0</v>
      </c>
      <c r="AU805" s="31">
        <f>AU806</f>
        <v>0</v>
      </c>
      <c r="AV805" s="31">
        <f t="shared" si="2546"/>
        <v>683.39999999999998</v>
      </c>
      <c r="AW805" s="31">
        <f t="shared" si="2547"/>
        <v>683.39999999999998</v>
      </c>
      <c r="AX805" s="31">
        <f t="shared" si="2548"/>
        <v>683.39999999999998</v>
      </c>
      <c r="AY805" s="31">
        <f>AY806</f>
        <v>0</v>
      </c>
      <c r="AZ805" s="31">
        <f>AZ806</f>
        <v>0</v>
      </c>
      <c r="BA805" s="31">
        <f>BA806</f>
        <v>0</v>
      </c>
      <c r="BB805" s="31">
        <f t="shared" si="2549"/>
        <v>683.39999999999998</v>
      </c>
      <c r="BC805" s="31">
        <f t="shared" si="2550"/>
        <v>683.39999999999998</v>
      </c>
      <c r="BD805" s="31">
        <f t="shared" si="2551"/>
        <v>683.39999999999998</v>
      </c>
      <c r="BE805" s="31">
        <f>BE806</f>
        <v>0</v>
      </c>
      <c r="BF805" s="31">
        <f>BF806</f>
        <v>0</v>
      </c>
      <c r="BG805" s="31">
        <f>BG806</f>
        <v>0</v>
      </c>
      <c r="BH805" s="31">
        <f t="shared" si="2552"/>
        <v>683.39999999999998</v>
      </c>
      <c r="BI805" s="31">
        <f t="shared" si="2553"/>
        <v>683.39999999999998</v>
      </c>
      <c r="BJ805" s="31">
        <f t="shared" si="2554"/>
        <v>683.39999999999998</v>
      </c>
      <c r="BK805" s="31">
        <f>BK806</f>
        <v>0</v>
      </c>
      <c r="BL805" s="31">
        <f>BL806</f>
        <v>0</v>
      </c>
      <c r="BM805" s="31">
        <f>BM806</f>
        <v>0</v>
      </c>
      <c r="BN805" s="31">
        <f t="shared" si="2555"/>
        <v>683.39999999999998</v>
      </c>
      <c r="BO805" s="31">
        <f t="shared" si="2556"/>
        <v>683.39999999999998</v>
      </c>
      <c r="BP805" s="31">
        <f t="shared" si="2557"/>
        <v>683.39999999999998</v>
      </c>
      <c r="BQ805" s="31">
        <f>BQ806</f>
        <v>0</v>
      </c>
      <c r="BR805" s="31">
        <f>BR806</f>
        <v>0</v>
      </c>
      <c r="BS805" s="31">
        <f t="shared" si="2558"/>
        <v>683.39999999999998</v>
      </c>
      <c r="BT805" s="31">
        <f t="shared" si="2559"/>
        <v>683.39999999999998</v>
      </c>
      <c r="BU805" s="31">
        <f t="shared" si="2560"/>
        <v>683.39999999999998</v>
      </c>
      <c r="BV805" s="31">
        <f>BV806</f>
        <v>0</v>
      </c>
      <c r="BW805" s="31">
        <f>BW806</f>
        <v>0</v>
      </c>
      <c r="BX805" s="31">
        <f t="shared" si="2561"/>
        <v>683.39999999999998</v>
      </c>
      <c r="BY805" s="31">
        <f t="shared" si="2562"/>
        <v>683.39999999999998</v>
      </c>
      <c r="BZ805" s="31">
        <f t="shared" si="2563"/>
        <v>683.39999999999998</v>
      </c>
      <c r="CA805" s="31">
        <f>CA806</f>
        <v>0</v>
      </c>
      <c r="CB805" s="31">
        <f>CB806</f>
        <v>0</v>
      </c>
      <c r="CC805" s="31">
        <f>CC806</f>
        <v>0</v>
      </c>
      <c r="CD805" s="31">
        <f t="shared" si="2443"/>
        <v>683.39999999999998</v>
      </c>
      <c r="CE805" s="31">
        <f t="shared" si="2444"/>
        <v>683.39999999999998</v>
      </c>
      <c r="CF805" s="31">
        <f t="shared" si="2445"/>
        <v>683.39999999999998</v>
      </c>
      <c r="CG805" s="31">
        <f>CG806</f>
        <v>0</v>
      </c>
      <c r="CH805" s="24"/>
      <c r="CI805" s="40"/>
      <c r="CN805" s="1" t="s">
        <v>30</v>
      </c>
    </row>
    <row r="806" ht="15">
      <c r="A806" s="41" t="s">
        <v>475</v>
      </c>
      <c r="B806" s="17">
        <v>610</v>
      </c>
      <c r="C806" s="16" t="s">
        <v>47</v>
      </c>
      <c r="D806" s="16" t="s">
        <v>313</v>
      </c>
      <c r="E806" s="39" t="s">
        <v>387</v>
      </c>
      <c r="F806" s="31">
        <v>683.39999999999998</v>
      </c>
      <c r="G806" s="31">
        <v>683.39999999999998</v>
      </c>
      <c r="H806" s="31">
        <v>683.39999999999998</v>
      </c>
      <c r="I806" s="31"/>
      <c r="J806" s="31"/>
      <c r="K806" s="31"/>
      <c r="L806" s="31">
        <f t="shared" si="2528"/>
        <v>683.39999999999998</v>
      </c>
      <c r="M806" s="31">
        <f t="shared" si="2529"/>
        <v>683.39999999999998</v>
      </c>
      <c r="N806" s="31">
        <f t="shared" si="2530"/>
        <v>683.39999999999998</v>
      </c>
      <c r="O806" s="31"/>
      <c r="P806" s="31"/>
      <c r="Q806" s="31"/>
      <c r="R806" s="31">
        <f t="shared" si="2531"/>
        <v>683.39999999999998</v>
      </c>
      <c r="S806" s="31">
        <f t="shared" si="2532"/>
        <v>683.39999999999998</v>
      </c>
      <c r="T806" s="31">
        <f t="shared" si="2533"/>
        <v>683.39999999999998</v>
      </c>
      <c r="U806" s="31"/>
      <c r="V806" s="31"/>
      <c r="W806" s="31"/>
      <c r="X806" s="31">
        <f t="shared" si="2534"/>
        <v>683.39999999999998</v>
      </c>
      <c r="Y806" s="31">
        <f t="shared" si="2535"/>
        <v>683.39999999999998</v>
      </c>
      <c r="Z806" s="31">
        <f t="shared" si="2536"/>
        <v>683.39999999999998</v>
      </c>
      <c r="AA806" s="31"/>
      <c r="AB806" s="31"/>
      <c r="AC806" s="31"/>
      <c r="AD806" s="31">
        <f t="shared" si="2537"/>
        <v>683.39999999999998</v>
      </c>
      <c r="AE806" s="31">
        <f t="shared" si="2538"/>
        <v>683.39999999999998</v>
      </c>
      <c r="AF806" s="31">
        <f t="shared" si="2539"/>
        <v>683.39999999999998</v>
      </c>
      <c r="AG806" s="31"/>
      <c r="AH806" s="31"/>
      <c r="AI806" s="31"/>
      <c r="AJ806" s="31">
        <f t="shared" si="2540"/>
        <v>683.39999999999998</v>
      </c>
      <c r="AK806" s="31">
        <f t="shared" si="2541"/>
        <v>683.39999999999998</v>
      </c>
      <c r="AL806" s="31">
        <f t="shared" si="2542"/>
        <v>683.39999999999998</v>
      </c>
      <c r="AM806" s="31"/>
      <c r="AN806" s="31"/>
      <c r="AO806" s="31"/>
      <c r="AP806" s="31">
        <f t="shared" si="2543"/>
        <v>683.39999999999998</v>
      </c>
      <c r="AQ806" s="31">
        <f t="shared" si="2544"/>
        <v>683.39999999999998</v>
      </c>
      <c r="AR806" s="31">
        <f t="shared" si="2545"/>
        <v>683.39999999999998</v>
      </c>
      <c r="AS806" s="31"/>
      <c r="AT806" s="31"/>
      <c r="AU806" s="31"/>
      <c r="AV806" s="31">
        <f t="shared" si="2546"/>
        <v>683.39999999999998</v>
      </c>
      <c r="AW806" s="31">
        <f t="shared" si="2547"/>
        <v>683.39999999999998</v>
      </c>
      <c r="AX806" s="31">
        <f t="shared" si="2548"/>
        <v>683.39999999999998</v>
      </c>
      <c r="AY806" s="31"/>
      <c r="AZ806" s="31"/>
      <c r="BA806" s="31"/>
      <c r="BB806" s="31">
        <f t="shared" si="2549"/>
        <v>683.39999999999998</v>
      </c>
      <c r="BC806" s="31">
        <f t="shared" si="2550"/>
        <v>683.39999999999998</v>
      </c>
      <c r="BD806" s="31">
        <f t="shared" si="2551"/>
        <v>683.39999999999998</v>
      </c>
      <c r="BE806" s="31"/>
      <c r="BF806" s="31"/>
      <c r="BG806" s="31"/>
      <c r="BH806" s="31">
        <f t="shared" si="2552"/>
        <v>683.39999999999998</v>
      </c>
      <c r="BI806" s="31">
        <f t="shared" si="2553"/>
        <v>683.39999999999998</v>
      </c>
      <c r="BJ806" s="31">
        <f t="shared" si="2554"/>
        <v>683.39999999999998</v>
      </c>
      <c r="BK806" s="31"/>
      <c r="BL806" s="31"/>
      <c r="BM806" s="31"/>
      <c r="BN806" s="31">
        <f t="shared" si="2555"/>
        <v>683.39999999999998</v>
      </c>
      <c r="BO806" s="31">
        <f t="shared" si="2556"/>
        <v>683.39999999999998</v>
      </c>
      <c r="BP806" s="31">
        <f t="shared" si="2557"/>
        <v>683.39999999999998</v>
      </c>
      <c r="BQ806" s="31"/>
      <c r="BR806" s="31"/>
      <c r="BS806" s="31">
        <f t="shared" si="2558"/>
        <v>683.39999999999998</v>
      </c>
      <c r="BT806" s="31">
        <f t="shared" si="2559"/>
        <v>683.39999999999998</v>
      </c>
      <c r="BU806" s="31">
        <f t="shared" si="2560"/>
        <v>683.39999999999998</v>
      </c>
      <c r="BV806" s="31"/>
      <c r="BW806" s="31"/>
      <c r="BX806" s="31">
        <f t="shared" si="2561"/>
        <v>683.39999999999998</v>
      </c>
      <c r="BY806" s="31">
        <f t="shared" si="2562"/>
        <v>683.39999999999998</v>
      </c>
      <c r="BZ806" s="31">
        <f t="shared" si="2563"/>
        <v>683.39999999999998</v>
      </c>
      <c r="CA806" s="31"/>
      <c r="CB806" s="31"/>
      <c r="CC806" s="31"/>
      <c r="CD806" s="31">
        <f t="shared" si="2443"/>
        <v>683.39999999999998</v>
      </c>
      <c r="CE806" s="31">
        <f t="shared" si="2444"/>
        <v>683.39999999999998</v>
      </c>
      <c r="CF806" s="31">
        <f t="shared" si="2445"/>
        <v>683.39999999999998</v>
      </c>
      <c r="CG806" s="31"/>
      <c r="CH806" s="24"/>
      <c r="CI806" s="40"/>
    </row>
    <row r="807" ht="15">
      <c r="A807" s="41" t="s">
        <v>475</v>
      </c>
      <c r="B807" s="17">
        <v>620</v>
      </c>
      <c r="C807" s="16"/>
      <c r="D807" s="16"/>
      <c r="E807" s="39" t="s">
        <v>46</v>
      </c>
      <c r="F807" s="31">
        <f>F808</f>
        <v>36045.699999999997</v>
      </c>
      <c r="G807" s="31">
        <f>G808</f>
        <v>36045.699999999997</v>
      </c>
      <c r="H807" s="31">
        <f>H808</f>
        <v>36045.699999999997</v>
      </c>
      <c r="I807" s="31">
        <f>I808</f>
        <v>0</v>
      </c>
      <c r="J807" s="31">
        <f>J808</f>
        <v>0</v>
      </c>
      <c r="K807" s="31">
        <f>K808</f>
        <v>0</v>
      </c>
      <c r="L807" s="31">
        <f t="shared" si="2528"/>
        <v>36045.699999999997</v>
      </c>
      <c r="M807" s="31">
        <f t="shared" si="2529"/>
        <v>36045.699999999997</v>
      </c>
      <c r="N807" s="31">
        <f t="shared" si="2530"/>
        <v>36045.699999999997</v>
      </c>
      <c r="O807" s="31">
        <f>O808</f>
        <v>0</v>
      </c>
      <c r="P807" s="31">
        <f>P808</f>
        <v>0</v>
      </c>
      <c r="Q807" s="31">
        <f>Q808</f>
        <v>0</v>
      </c>
      <c r="R807" s="31">
        <f t="shared" si="2531"/>
        <v>36045.699999999997</v>
      </c>
      <c r="S807" s="31">
        <f t="shared" si="2532"/>
        <v>36045.699999999997</v>
      </c>
      <c r="T807" s="31">
        <f t="shared" si="2533"/>
        <v>36045.699999999997</v>
      </c>
      <c r="U807" s="31">
        <f>U808</f>
        <v>0</v>
      </c>
      <c r="V807" s="31">
        <f>V808</f>
        <v>0</v>
      </c>
      <c r="W807" s="31">
        <f>W808</f>
        <v>0</v>
      </c>
      <c r="X807" s="31">
        <f t="shared" si="2534"/>
        <v>36045.699999999997</v>
      </c>
      <c r="Y807" s="31">
        <f t="shared" si="2535"/>
        <v>36045.699999999997</v>
      </c>
      <c r="Z807" s="31">
        <f t="shared" si="2536"/>
        <v>36045.699999999997</v>
      </c>
      <c r="AA807" s="31">
        <f>AA808</f>
        <v>0</v>
      </c>
      <c r="AB807" s="31">
        <f>AB808</f>
        <v>0</v>
      </c>
      <c r="AC807" s="31">
        <f>AC808</f>
        <v>0</v>
      </c>
      <c r="AD807" s="31">
        <f t="shared" si="2537"/>
        <v>36045.699999999997</v>
      </c>
      <c r="AE807" s="31">
        <f t="shared" si="2538"/>
        <v>36045.699999999997</v>
      </c>
      <c r="AF807" s="31">
        <f t="shared" si="2539"/>
        <v>36045.699999999997</v>
      </c>
      <c r="AG807" s="31">
        <f>AG808</f>
        <v>0</v>
      </c>
      <c r="AH807" s="31">
        <f>AH808</f>
        <v>0</v>
      </c>
      <c r="AI807" s="31">
        <f>AI808</f>
        <v>0</v>
      </c>
      <c r="AJ807" s="31">
        <f t="shared" si="2540"/>
        <v>36045.699999999997</v>
      </c>
      <c r="AK807" s="31">
        <f t="shared" si="2541"/>
        <v>36045.699999999997</v>
      </c>
      <c r="AL807" s="31">
        <f t="shared" si="2542"/>
        <v>36045.699999999997</v>
      </c>
      <c r="AM807" s="31">
        <f>AM808</f>
        <v>0</v>
      </c>
      <c r="AN807" s="31">
        <f>AN808</f>
        <v>0</v>
      </c>
      <c r="AO807" s="31">
        <f>AO808</f>
        <v>0</v>
      </c>
      <c r="AP807" s="31">
        <f t="shared" si="2543"/>
        <v>36045.699999999997</v>
      </c>
      <c r="AQ807" s="31">
        <f t="shared" si="2544"/>
        <v>36045.699999999997</v>
      </c>
      <c r="AR807" s="31">
        <f t="shared" si="2545"/>
        <v>36045.699999999997</v>
      </c>
      <c r="AS807" s="31">
        <f>AS808</f>
        <v>0</v>
      </c>
      <c r="AT807" s="31">
        <f>AT808</f>
        <v>0</v>
      </c>
      <c r="AU807" s="31">
        <f>AU808</f>
        <v>0</v>
      </c>
      <c r="AV807" s="31">
        <f t="shared" si="2546"/>
        <v>36045.699999999997</v>
      </c>
      <c r="AW807" s="31">
        <f t="shared" si="2547"/>
        <v>36045.699999999997</v>
      </c>
      <c r="AX807" s="31">
        <f t="shared" si="2548"/>
        <v>36045.699999999997</v>
      </c>
      <c r="AY807" s="31">
        <f>AY808</f>
        <v>0</v>
      </c>
      <c r="AZ807" s="31">
        <f>AZ808</f>
        <v>0</v>
      </c>
      <c r="BA807" s="31">
        <f>BA808</f>
        <v>0</v>
      </c>
      <c r="BB807" s="31">
        <f t="shared" si="2549"/>
        <v>36045.699999999997</v>
      </c>
      <c r="BC807" s="31">
        <f t="shared" si="2550"/>
        <v>36045.699999999997</v>
      </c>
      <c r="BD807" s="31">
        <f t="shared" si="2551"/>
        <v>36045.699999999997</v>
      </c>
      <c r="BE807" s="31">
        <f>BE808</f>
        <v>0</v>
      </c>
      <c r="BF807" s="31">
        <f>BF808</f>
        <v>0</v>
      </c>
      <c r="BG807" s="31">
        <f>BG808</f>
        <v>0</v>
      </c>
      <c r="BH807" s="31">
        <f t="shared" si="2552"/>
        <v>36045.699999999997</v>
      </c>
      <c r="BI807" s="31">
        <f t="shared" si="2553"/>
        <v>36045.699999999997</v>
      </c>
      <c r="BJ807" s="31">
        <f t="shared" si="2554"/>
        <v>36045.699999999997</v>
      </c>
      <c r="BK807" s="31">
        <f>BK808</f>
        <v>0</v>
      </c>
      <c r="BL807" s="31">
        <f>BL808</f>
        <v>0</v>
      </c>
      <c r="BM807" s="31">
        <f>BM808</f>
        <v>0</v>
      </c>
      <c r="BN807" s="31">
        <f t="shared" si="2555"/>
        <v>36045.699999999997</v>
      </c>
      <c r="BO807" s="31">
        <f t="shared" si="2556"/>
        <v>36045.699999999997</v>
      </c>
      <c r="BP807" s="31">
        <f t="shared" si="2557"/>
        <v>36045.699999999997</v>
      </c>
      <c r="BQ807" s="31">
        <f>BQ808</f>
        <v>0</v>
      </c>
      <c r="BR807" s="31">
        <f>BR808</f>
        <v>0</v>
      </c>
      <c r="BS807" s="31">
        <f t="shared" si="2558"/>
        <v>36045.699999999997</v>
      </c>
      <c r="BT807" s="31">
        <f t="shared" si="2559"/>
        <v>36045.699999999997</v>
      </c>
      <c r="BU807" s="31">
        <f t="shared" si="2560"/>
        <v>36045.699999999997</v>
      </c>
      <c r="BV807" s="31">
        <f>BV808</f>
        <v>0</v>
      </c>
      <c r="BW807" s="31">
        <f>BW808</f>
        <v>0</v>
      </c>
      <c r="BX807" s="31">
        <f t="shared" si="2561"/>
        <v>36045.699999999997</v>
      </c>
      <c r="BY807" s="31">
        <f t="shared" si="2562"/>
        <v>36045.699999999997</v>
      </c>
      <c r="BZ807" s="31">
        <f t="shared" si="2563"/>
        <v>36045.699999999997</v>
      </c>
      <c r="CA807" s="31">
        <f>CA808</f>
        <v>0</v>
      </c>
      <c r="CB807" s="31">
        <f>CB808</f>
        <v>0</v>
      </c>
      <c r="CC807" s="31">
        <f>CC808</f>
        <v>0</v>
      </c>
      <c r="CD807" s="31">
        <f t="shared" si="2443"/>
        <v>36045.699999999997</v>
      </c>
      <c r="CE807" s="31">
        <f t="shared" si="2444"/>
        <v>36045.699999999997</v>
      </c>
      <c r="CF807" s="31">
        <f t="shared" si="2445"/>
        <v>36045.699999999997</v>
      </c>
      <c r="CG807" s="31">
        <f>CG808</f>
        <v>0</v>
      </c>
      <c r="CH807" s="24"/>
      <c r="CI807" s="40"/>
      <c r="CN807" s="1" t="s">
        <v>30</v>
      </c>
    </row>
    <row r="808" ht="15">
      <c r="A808" s="41" t="s">
        <v>475</v>
      </c>
      <c r="B808" s="17">
        <v>620</v>
      </c>
      <c r="C808" s="16" t="s">
        <v>47</v>
      </c>
      <c r="D808" s="16" t="s">
        <v>313</v>
      </c>
      <c r="E808" s="39" t="s">
        <v>387</v>
      </c>
      <c r="F808" s="31">
        <v>36045.699999999997</v>
      </c>
      <c r="G808" s="31">
        <v>36045.699999999997</v>
      </c>
      <c r="H808" s="31">
        <v>36045.699999999997</v>
      </c>
      <c r="I808" s="31"/>
      <c r="J808" s="31"/>
      <c r="K808" s="31"/>
      <c r="L808" s="31">
        <f t="shared" si="2528"/>
        <v>36045.699999999997</v>
      </c>
      <c r="M808" s="31">
        <f t="shared" si="2529"/>
        <v>36045.699999999997</v>
      </c>
      <c r="N808" s="31">
        <f t="shared" si="2530"/>
        <v>36045.699999999997</v>
      </c>
      <c r="O808" s="31"/>
      <c r="P808" s="31"/>
      <c r="Q808" s="31"/>
      <c r="R808" s="31">
        <f t="shared" si="2531"/>
        <v>36045.699999999997</v>
      </c>
      <c r="S808" s="31">
        <f t="shared" si="2532"/>
        <v>36045.699999999997</v>
      </c>
      <c r="T808" s="31">
        <f t="shared" si="2533"/>
        <v>36045.699999999997</v>
      </c>
      <c r="U808" s="31"/>
      <c r="V808" s="31"/>
      <c r="W808" s="31"/>
      <c r="X808" s="31">
        <f t="shared" si="2534"/>
        <v>36045.699999999997</v>
      </c>
      <c r="Y808" s="31">
        <f t="shared" si="2535"/>
        <v>36045.699999999997</v>
      </c>
      <c r="Z808" s="31">
        <f t="shared" si="2536"/>
        <v>36045.699999999997</v>
      </c>
      <c r="AA808" s="31"/>
      <c r="AB808" s="31"/>
      <c r="AC808" s="31"/>
      <c r="AD808" s="31">
        <f t="shared" si="2537"/>
        <v>36045.699999999997</v>
      </c>
      <c r="AE808" s="31">
        <f t="shared" si="2538"/>
        <v>36045.699999999997</v>
      </c>
      <c r="AF808" s="31">
        <f t="shared" si="2539"/>
        <v>36045.699999999997</v>
      </c>
      <c r="AG808" s="31"/>
      <c r="AH808" s="31"/>
      <c r="AI808" s="31"/>
      <c r="AJ808" s="31">
        <f t="shared" si="2540"/>
        <v>36045.699999999997</v>
      </c>
      <c r="AK808" s="31">
        <f t="shared" si="2541"/>
        <v>36045.699999999997</v>
      </c>
      <c r="AL808" s="31">
        <f t="shared" si="2542"/>
        <v>36045.699999999997</v>
      </c>
      <c r="AM808" s="31"/>
      <c r="AN808" s="31"/>
      <c r="AO808" s="31"/>
      <c r="AP808" s="31">
        <f t="shared" si="2543"/>
        <v>36045.699999999997</v>
      </c>
      <c r="AQ808" s="31">
        <f t="shared" si="2544"/>
        <v>36045.699999999997</v>
      </c>
      <c r="AR808" s="31">
        <f t="shared" si="2545"/>
        <v>36045.699999999997</v>
      </c>
      <c r="AS808" s="31"/>
      <c r="AT808" s="31"/>
      <c r="AU808" s="31"/>
      <c r="AV808" s="31">
        <f t="shared" si="2546"/>
        <v>36045.699999999997</v>
      </c>
      <c r="AW808" s="31">
        <f t="shared" si="2547"/>
        <v>36045.699999999997</v>
      </c>
      <c r="AX808" s="31">
        <f t="shared" si="2548"/>
        <v>36045.699999999997</v>
      </c>
      <c r="AY808" s="31"/>
      <c r="AZ808" s="31"/>
      <c r="BA808" s="31"/>
      <c r="BB808" s="31">
        <f t="shared" si="2549"/>
        <v>36045.699999999997</v>
      </c>
      <c r="BC808" s="31">
        <f t="shared" si="2550"/>
        <v>36045.699999999997</v>
      </c>
      <c r="BD808" s="31">
        <f t="shared" si="2551"/>
        <v>36045.699999999997</v>
      </c>
      <c r="BE808" s="31"/>
      <c r="BF808" s="31"/>
      <c r="BG808" s="31"/>
      <c r="BH808" s="31">
        <f t="shared" si="2552"/>
        <v>36045.699999999997</v>
      </c>
      <c r="BI808" s="31">
        <f t="shared" si="2553"/>
        <v>36045.699999999997</v>
      </c>
      <c r="BJ808" s="31">
        <f t="shared" si="2554"/>
        <v>36045.699999999997</v>
      </c>
      <c r="BK808" s="31"/>
      <c r="BL808" s="31"/>
      <c r="BM808" s="31"/>
      <c r="BN808" s="31">
        <f t="shared" si="2555"/>
        <v>36045.699999999997</v>
      </c>
      <c r="BO808" s="31">
        <f t="shared" si="2556"/>
        <v>36045.699999999997</v>
      </c>
      <c r="BP808" s="31">
        <f t="shared" si="2557"/>
        <v>36045.699999999997</v>
      </c>
      <c r="BQ808" s="31"/>
      <c r="BR808" s="31"/>
      <c r="BS808" s="31">
        <f t="shared" si="2558"/>
        <v>36045.699999999997</v>
      </c>
      <c r="BT808" s="31">
        <f t="shared" si="2559"/>
        <v>36045.699999999997</v>
      </c>
      <c r="BU808" s="31">
        <f t="shared" si="2560"/>
        <v>36045.699999999997</v>
      </c>
      <c r="BV808" s="31"/>
      <c r="BW808" s="31"/>
      <c r="BX808" s="31">
        <f t="shared" si="2561"/>
        <v>36045.699999999997</v>
      </c>
      <c r="BY808" s="31">
        <f t="shared" si="2562"/>
        <v>36045.699999999997</v>
      </c>
      <c r="BZ808" s="31">
        <f t="shared" si="2563"/>
        <v>36045.699999999997</v>
      </c>
      <c r="CA808" s="31"/>
      <c r="CB808" s="31"/>
      <c r="CC808" s="31"/>
      <c r="CD808" s="31">
        <f t="shared" si="2443"/>
        <v>36045.699999999997</v>
      </c>
      <c r="CE808" s="31">
        <f t="shared" si="2444"/>
        <v>36045.699999999997</v>
      </c>
      <c r="CF808" s="31">
        <f t="shared" si="2445"/>
        <v>36045.699999999997</v>
      </c>
      <c r="CG808" s="31"/>
      <c r="CH808" s="24"/>
      <c r="CI808" s="40"/>
    </row>
    <row r="809" s="33" customFormat="1" ht="29.850000000000001">
      <c r="A809" s="34" t="s">
        <v>477</v>
      </c>
      <c r="B809" s="35"/>
      <c r="C809" s="34"/>
      <c r="D809" s="34"/>
      <c r="E809" s="36" t="s">
        <v>478</v>
      </c>
      <c r="F809" s="37">
        <f>F810</f>
        <v>847991.80000000005</v>
      </c>
      <c r="G809" s="37">
        <f>G810</f>
        <v>852190.50000000012</v>
      </c>
      <c r="H809" s="37">
        <f>H810</f>
        <v>852190.50000000012</v>
      </c>
      <c r="I809" s="37">
        <f>I810</f>
        <v>0</v>
      </c>
      <c r="J809" s="37">
        <f>J810</f>
        <v>0</v>
      </c>
      <c r="K809" s="37">
        <f>K810</f>
        <v>0</v>
      </c>
      <c r="L809" s="37">
        <f t="shared" si="2528"/>
        <v>847991.80000000005</v>
      </c>
      <c r="M809" s="37">
        <f t="shared" si="2529"/>
        <v>852190.50000000012</v>
      </c>
      <c r="N809" s="37">
        <f t="shared" si="2530"/>
        <v>852190.50000000012</v>
      </c>
      <c r="O809" s="37">
        <f>O810</f>
        <v>815.40000000000009</v>
      </c>
      <c r="P809" s="37">
        <f>P810</f>
        <v>0</v>
      </c>
      <c r="Q809" s="37">
        <f>Q810</f>
        <v>0</v>
      </c>
      <c r="R809" s="37">
        <f t="shared" si="2531"/>
        <v>848807.20000000007</v>
      </c>
      <c r="S809" s="37">
        <f t="shared" si="2532"/>
        <v>852190.50000000012</v>
      </c>
      <c r="T809" s="37">
        <f t="shared" si="2533"/>
        <v>852190.50000000012</v>
      </c>
      <c r="U809" s="37">
        <f>U810</f>
        <v>0</v>
      </c>
      <c r="V809" s="37">
        <f>V810</f>
        <v>0</v>
      </c>
      <c r="W809" s="37">
        <f>W810</f>
        <v>0</v>
      </c>
      <c r="X809" s="37">
        <f t="shared" si="2534"/>
        <v>848807.20000000007</v>
      </c>
      <c r="Y809" s="37">
        <f t="shared" si="2535"/>
        <v>852190.50000000012</v>
      </c>
      <c r="Z809" s="37">
        <f t="shared" si="2536"/>
        <v>852190.50000000012</v>
      </c>
      <c r="AA809" s="37">
        <f>AA810</f>
        <v>0</v>
      </c>
      <c r="AB809" s="37">
        <f>AB810</f>
        <v>0</v>
      </c>
      <c r="AC809" s="37">
        <f>AC810</f>
        <v>0</v>
      </c>
      <c r="AD809" s="37">
        <f t="shared" si="2537"/>
        <v>848807.20000000007</v>
      </c>
      <c r="AE809" s="37">
        <f t="shared" si="2538"/>
        <v>852190.50000000012</v>
      </c>
      <c r="AF809" s="37">
        <f t="shared" si="2539"/>
        <v>852190.50000000012</v>
      </c>
      <c r="AG809" s="37">
        <f>AG810</f>
        <v>0</v>
      </c>
      <c r="AH809" s="37">
        <f>AH810</f>
        <v>0</v>
      </c>
      <c r="AI809" s="37">
        <f>AI810</f>
        <v>0</v>
      </c>
      <c r="AJ809" s="37">
        <f t="shared" si="2540"/>
        <v>848807.20000000007</v>
      </c>
      <c r="AK809" s="37">
        <f t="shared" si="2541"/>
        <v>852190.50000000012</v>
      </c>
      <c r="AL809" s="37">
        <f t="shared" si="2542"/>
        <v>852190.50000000012</v>
      </c>
      <c r="AM809" s="37">
        <f>AM810</f>
        <v>0</v>
      </c>
      <c r="AN809" s="37">
        <f>AN810</f>
        <v>0</v>
      </c>
      <c r="AO809" s="37">
        <f>AO810</f>
        <v>0</v>
      </c>
      <c r="AP809" s="37">
        <f t="shared" si="2543"/>
        <v>848807.20000000007</v>
      </c>
      <c r="AQ809" s="37">
        <f t="shared" si="2544"/>
        <v>852190.50000000012</v>
      </c>
      <c r="AR809" s="37">
        <f t="shared" si="2545"/>
        <v>852190.50000000012</v>
      </c>
      <c r="AS809" s="37">
        <f>AS810</f>
        <v>0</v>
      </c>
      <c r="AT809" s="37">
        <f>AT810</f>
        <v>0</v>
      </c>
      <c r="AU809" s="37">
        <f>AU810</f>
        <v>0</v>
      </c>
      <c r="AV809" s="37">
        <f t="shared" si="2546"/>
        <v>848807.20000000007</v>
      </c>
      <c r="AW809" s="37">
        <f t="shared" si="2547"/>
        <v>852190.50000000012</v>
      </c>
      <c r="AX809" s="37">
        <f t="shared" si="2548"/>
        <v>852190.50000000012</v>
      </c>
      <c r="AY809" s="37">
        <f>AY810</f>
        <v>35613.360000000001</v>
      </c>
      <c r="AZ809" s="37">
        <f>AZ810</f>
        <v>0</v>
      </c>
      <c r="BA809" s="37">
        <f>BA810</f>
        <v>0</v>
      </c>
      <c r="BB809" s="37">
        <f t="shared" si="2549"/>
        <v>884420.56000000006</v>
      </c>
      <c r="BC809" s="37">
        <f t="shared" si="2550"/>
        <v>852190.50000000012</v>
      </c>
      <c r="BD809" s="37">
        <f t="shared" si="2551"/>
        <v>852190.50000000012</v>
      </c>
      <c r="BE809" s="37">
        <f>BE810</f>
        <v>0</v>
      </c>
      <c r="BF809" s="37">
        <f>BF810</f>
        <v>0</v>
      </c>
      <c r="BG809" s="37">
        <f>BG810</f>
        <v>0</v>
      </c>
      <c r="BH809" s="37">
        <f t="shared" si="2552"/>
        <v>884420.56000000006</v>
      </c>
      <c r="BI809" s="37">
        <f t="shared" si="2553"/>
        <v>852190.50000000012</v>
      </c>
      <c r="BJ809" s="37">
        <f t="shared" si="2554"/>
        <v>852190.50000000012</v>
      </c>
      <c r="BK809" s="37">
        <f>BK810</f>
        <v>60746</v>
      </c>
      <c r="BL809" s="37">
        <f>BL810</f>
        <v>0</v>
      </c>
      <c r="BM809" s="37">
        <f>BM810</f>
        <v>0</v>
      </c>
      <c r="BN809" s="37">
        <f t="shared" si="2555"/>
        <v>945166.56000000006</v>
      </c>
      <c r="BO809" s="37">
        <f t="shared" si="2556"/>
        <v>852190.50000000012</v>
      </c>
      <c r="BP809" s="37">
        <f t="shared" si="2557"/>
        <v>852190.50000000012</v>
      </c>
      <c r="BQ809" s="37">
        <f>BQ810</f>
        <v>0</v>
      </c>
      <c r="BR809" s="37">
        <f>BR810</f>
        <v>0</v>
      </c>
      <c r="BS809" s="31">
        <f t="shared" si="2558"/>
        <v>945166.56000000006</v>
      </c>
      <c r="BT809" s="31">
        <f t="shared" si="2559"/>
        <v>852190.50000000012</v>
      </c>
      <c r="BU809" s="31">
        <f t="shared" si="2560"/>
        <v>852190.50000000012</v>
      </c>
      <c r="BV809" s="37">
        <f>BV810</f>
        <v>0</v>
      </c>
      <c r="BW809" s="37">
        <f>BW810</f>
        <v>0</v>
      </c>
      <c r="BX809" s="37">
        <f t="shared" si="2561"/>
        <v>945166.56000000006</v>
      </c>
      <c r="BY809" s="37">
        <f t="shared" si="2562"/>
        <v>852190.50000000012</v>
      </c>
      <c r="BZ809" s="37">
        <f t="shared" si="2563"/>
        <v>852190.50000000012</v>
      </c>
      <c r="CA809" s="37">
        <f>CA810</f>
        <v>7633.6000000000004</v>
      </c>
      <c r="CB809" s="37">
        <f>CB810</f>
        <v>0</v>
      </c>
      <c r="CC809" s="37">
        <f>CC810</f>
        <v>0</v>
      </c>
      <c r="CD809" s="37">
        <f t="shared" si="2443"/>
        <v>952800.16000000003</v>
      </c>
      <c r="CE809" s="37">
        <f t="shared" si="2444"/>
        <v>852190.50000000012</v>
      </c>
      <c r="CF809" s="37">
        <f t="shared" si="2445"/>
        <v>852190.50000000012</v>
      </c>
      <c r="CG809" s="37">
        <f>CG810</f>
        <v>0</v>
      </c>
      <c r="CH809" s="24"/>
      <c r="CI809" s="38"/>
      <c r="CK809" s="33" t="s">
        <v>27</v>
      </c>
    </row>
    <row r="810" ht="43.75">
      <c r="A810" s="16" t="s">
        <v>479</v>
      </c>
      <c r="B810" s="17"/>
      <c r="C810" s="16"/>
      <c r="D810" s="16"/>
      <c r="E810" s="39" t="s">
        <v>480</v>
      </c>
      <c r="F810" s="31">
        <f>F811+F838+F853+F842+F827+F833+F862</f>
        <v>847991.80000000005</v>
      </c>
      <c r="G810" s="31">
        <f>G811+G838+G853+G842+G827+G833+G862</f>
        <v>852190.50000000012</v>
      </c>
      <c r="H810" s="31">
        <f>H811+H838+H853+H842+H827+H833+H862</f>
        <v>852190.50000000012</v>
      </c>
      <c r="I810" s="31">
        <f>I811+I838+I853+I842+I827+I833+I862</f>
        <v>0</v>
      </c>
      <c r="J810" s="31">
        <f>J811+J838+J853+J842+J827+J833+J862</f>
        <v>0</v>
      </c>
      <c r="K810" s="31">
        <f>K811+K838+K853+K842+K827+K833+K862</f>
        <v>0</v>
      </c>
      <c r="L810" s="31">
        <f t="shared" si="2528"/>
        <v>847991.80000000005</v>
      </c>
      <c r="M810" s="31">
        <f t="shared" si="2529"/>
        <v>852190.50000000012</v>
      </c>
      <c r="N810" s="31">
        <f t="shared" si="2530"/>
        <v>852190.50000000012</v>
      </c>
      <c r="O810" s="31">
        <f>O811+O838+O853+O842+O827+O833+O862</f>
        <v>815.40000000000009</v>
      </c>
      <c r="P810" s="31">
        <f>P811+P838+P853+P842+P827+P833+P862</f>
        <v>0</v>
      </c>
      <c r="Q810" s="31">
        <f>Q811+Q838+Q853+Q842+Q827+Q833+Q862</f>
        <v>0</v>
      </c>
      <c r="R810" s="31">
        <f t="shared" si="2531"/>
        <v>848807.20000000007</v>
      </c>
      <c r="S810" s="31">
        <f t="shared" si="2532"/>
        <v>852190.50000000012</v>
      </c>
      <c r="T810" s="31">
        <f t="shared" si="2533"/>
        <v>852190.50000000012</v>
      </c>
      <c r="U810" s="31">
        <f>U811+U838+U853+U842+U827+U833+U862</f>
        <v>0</v>
      </c>
      <c r="V810" s="31">
        <f>V811+V838+V853+V842+V827+V833+V862</f>
        <v>0</v>
      </c>
      <c r="W810" s="31">
        <f>W811+W838+W853+W842+W827+W833+W862</f>
        <v>0</v>
      </c>
      <c r="X810" s="31">
        <f t="shared" si="2534"/>
        <v>848807.20000000007</v>
      </c>
      <c r="Y810" s="31">
        <f t="shared" si="2535"/>
        <v>852190.50000000012</v>
      </c>
      <c r="Z810" s="31">
        <f t="shared" si="2536"/>
        <v>852190.50000000012</v>
      </c>
      <c r="AA810" s="31">
        <f>AA811+AA838+AA853+AA842+AA827+AA833+AA862</f>
        <v>0</v>
      </c>
      <c r="AB810" s="31">
        <f>AB811+AB838+AB853+AB842+AB827+AB833+AB862</f>
        <v>0</v>
      </c>
      <c r="AC810" s="31">
        <f>AC811+AC838+AC853+AC842+AC827+AC833+AC862</f>
        <v>0</v>
      </c>
      <c r="AD810" s="31">
        <f t="shared" si="2537"/>
        <v>848807.20000000007</v>
      </c>
      <c r="AE810" s="31">
        <f t="shared" si="2538"/>
        <v>852190.50000000012</v>
      </c>
      <c r="AF810" s="31">
        <f t="shared" si="2539"/>
        <v>852190.50000000012</v>
      </c>
      <c r="AG810" s="31">
        <f>AG811+AG838+AG853+AG842+AG827+AG833+AG862</f>
        <v>0</v>
      </c>
      <c r="AH810" s="31">
        <f>AH811+AH838+AH853+AH842+AH827+AH833+AH862</f>
        <v>0</v>
      </c>
      <c r="AI810" s="31">
        <f>AI811+AI838+AI853+AI842+AI827+AI833+AI862</f>
        <v>0</v>
      </c>
      <c r="AJ810" s="31">
        <f t="shared" si="2540"/>
        <v>848807.20000000007</v>
      </c>
      <c r="AK810" s="31">
        <f t="shared" si="2541"/>
        <v>852190.50000000012</v>
      </c>
      <c r="AL810" s="31">
        <f t="shared" si="2542"/>
        <v>852190.50000000012</v>
      </c>
      <c r="AM810" s="31">
        <f>AM811+AM838+AM853+AM842+AM827+AM833+AM862</f>
        <v>0</v>
      </c>
      <c r="AN810" s="31">
        <f>AN811+AN838+AN853+AN842+AN827+AN833+AN862</f>
        <v>0</v>
      </c>
      <c r="AO810" s="31">
        <f>AO811+AO838+AO853+AO842+AO827+AO833+AO862</f>
        <v>0</v>
      </c>
      <c r="AP810" s="31">
        <f t="shared" si="2543"/>
        <v>848807.20000000007</v>
      </c>
      <c r="AQ810" s="31">
        <f t="shared" si="2544"/>
        <v>852190.50000000012</v>
      </c>
      <c r="AR810" s="31">
        <f t="shared" si="2545"/>
        <v>852190.50000000012</v>
      </c>
      <c r="AS810" s="31">
        <f>AS811+AS838+AS853+AS842+AS827+AS833+AS862</f>
        <v>0</v>
      </c>
      <c r="AT810" s="31">
        <f>AT811+AT838+AT853+AT842+AT827+AT833+AT862</f>
        <v>0</v>
      </c>
      <c r="AU810" s="31">
        <f>AU811+AU838+AU853+AU842+AU827+AU833+AU862</f>
        <v>0</v>
      </c>
      <c r="AV810" s="31">
        <f t="shared" si="2546"/>
        <v>848807.20000000007</v>
      </c>
      <c r="AW810" s="31">
        <f t="shared" si="2547"/>
        <v>852190.50000000012</v>
      </c>
      <c r="AX810" s="31">
        <f t="shared" si="2548"/>
        <v>852190.50000000012</v>
      </c>
      <c r="AY810" s="31">
        <f>AY811+AY838+AY853+AY842+AY827+AY833+AY862</f>
        <v>35613.360000000001</v>
      </c>
      <c r="AZ810" s="31">
        <f>AZ811+AZ838+AZ853+AZ842+AZ827+AZ833+AZ862</f>
        <v>0</v>
      </c>
      <c r="BA810" s="31">
        <f>BA811+BA838+BA853+BA842+BA827+BA833+BA862</f>
        <v>0</v>
      </c>
      <c r="BB810" s="31">
        <f t="shared" si="2549"/>
        <v>884420.56000000006</v>
      </c>
      <c r="BC810" s="31">
        <f t="shared" si="2550"/>
        <v>852190.50000000012</v>
      </c>
      <c r="BD810" s="31">
        <f t="shared" si="2551"/>
        <v>852190.50000000012</v>
      </c>
      <c r="BE810" s="31">
        <f>BE811+BE838+BE853+BE842+BE827+BE833+BE862</f>
        <v>0</v>
      </c>
      <c r="BF810" s="31">
        <f>BF811+BF838+BF853+BF842+BF827+BF833+BF862</f>
        <v>0</v>
      </c>
      <c r="BG810" s="31">
        <f>BG811+BG838+BG853+BG842+BG827+BG833+BG862</f>
        <v>0</v>
      </c>
      <c r="BH810" s="31">
        <f t="shared" si="2552"/>
        <v>884420.56000000006</v>
      </c>
      <c r="BI810" s="31">
        <f t="shared" si="2553"/>
        <v>852190.50000000012</v>
      </c>
      <c r="BJ810" s="31">
        <f t="shared" si="2554"/>
        <v>852190.50000000012</v>
      </c>
      <c r="BK810" s="31">
        <f>BK811+BK838+BK853+BK842+BK827+BK833+BK862</f>
        <v>60746</v>
      </c>
      <c r="BL810" s="31">
        <f>BL811+BL838+BL853+BL842+BL827+BL833+BL862</f>
        <v>0</v>
      </c>
      <c r="BM810" s="31">
        <f>BM811+BM838+BM853+BM842+BM827+BM833+BM862</f>
        <v>0</v>
      </c>
      <c r="BN810" s="31">
        <f t="shared" si="2555"/>
        <v>945166.56000000006</v>
      </c>
      <c r="BO810" s="31">
        <f t="shared" si="2556"/>
        <v>852190.50000000012</v>
      </c>
      <c r="BP810" s="31">
        <f t="shared" si="2557"/>
        <v>852190.50000000012</v>
      </c>
      <c r="BQ810" s="31">
        <f>BQ811+BQ838+BQ853+BQ842+BQ827+BQ833+BQ862</f>
        <v>0</v>
      </c>
      <c r="BR810" s="31">
        <f>BR811+BR838+BR853+BR842+BR827+BR833+BR862</f>
        <v>0</v>
      </c>
      <c r="BS810" s="31">
        <f t="shared" si="2558"/>
        <v>945166.56000000006</v>
      </c>
      <c r="BT810" s="31">
        <f t="shared" si="2559"/>
        <v>852190.50000000012</v>
      </c>
      <c r="BU810" s="31">
        <f t="shared" si="2560"/>
        <v>852190.50000000012</v>
      </c>
      <c r="BV810" s="31">
        <f>BV811+BV838+BV853+BV842+BV827+BV833+BV862</f>
        <v>0</v>
      </c>
      <c r="BW810" s="31">
        <f>BW811+BW838+BW853+BW842+BW827+BW833+BW862</f>
        <v>0</v>
      </c>
      <c r="BX810" s="31">
        <f t="shared" si="2561"/>
        <v>945166.56000000006</v>
      </c>
      <c r="BY810" s="31">
        <f t="shared" si="2562"/>
        <v>852190.50000000012</v>
      </c>
      <c r="BZ810" s="31">
        <f t="shared" si="2563"/>
        <v>852190.50000000012</v>
      </c>
      <c r="CA810" s="31">
        <f>CA811+CA838+CA853+CA842+CA827+CA833+CA862+CA849</f>
        <v>7633.6000000000004</v>
      </c>
      <c r="CB810" s="31">
        <f>CB811+CB838+CB853+CB842+CB827+CB833+CB862+CB849</f>
        <v>0</v>
      </c>
      <c r="CC810" s="31">
        <f>CC811+CC838+CC853+CC842+CC827+CC833+CC862+CC849</f>
        <v>0</v>
      </c>
      <c r="CD810" s="31">
        <f t="shared" ref="CD810:CD873" si="2605">BX810+CA810</f>
        <v>952800.16000000003</v>
      </c>
      <c r="CE810" s="31">
        <f t="shared" ref="CE810:CE873" si="2606">BY810+CB810</f>
        <v>852190.50000000012</v>
      </c>
      <c r="CF810" s="31">
        <f t="shared" ref="CF810:CF873" si="2607">BZ810+CC810</f>
        <v>852190.50000000012</v>
      </c>
      <c r="CG810" s="31">
        <f>CG811+CG838+CG853+CG842+CG827+CG833+CG862+CG849</f>
        <v>0</v>
      </c>
      <c r="CH810" s="24"/>
      <c r="CI810" s="40"/>
      <c r="CL810" s="1" t="s">
        <v>28</v>
      </c>
    </row>
    <row r="811" ht="43.75">
      <c r="A811" s="16" t="s">
        <v>481</v>
      </c>
      <c r="B811" s="17"/>
      <c r="C811" s="16"/>
      <c r="D811" s="16"/>
      <c r="E811" s="39" t="s">
        <v>130</v>
      </c>
      <c r="F811" s="31">
        <f>F812+F815+F818+F824</f>
        <v>811374.20000000019</v>
      </c>
      <c r="G811" s="31">
        <f>G812+G815+G818+G824</f>
        <v>816385.80000000016</v>
      </c>
      <c r="H811" s="31">
        <f>H812+H815+H818+H824</f>
        <v>816385.80000000016</v>
      </c>
      <c r="I811" s="31">
        <f>I812+I815+I818+I824</f>
        <v>0</v>
      </c>
      <c r="J811" s="31">
        <f>J812+J815+J818+J824</f>
        <v>0</v>
      </c>
      <c r="K811" s="31">
        <f>K812+K815+K818+K824</f>
        <v>0</v>
      </c>
      <c r="L811" s="31">
        <f t="shared" si="2528"/>
        <v>811374.20000000019</v>
      </c>
      <c r="M811" s="31">
        <f t="shared" si="2529"/>
        <v>816385.80000000016</v>
      </c>
      <c r="N811" s="31">
        <f t="shared" si="2530"/>
        <v>816385.80000000016</v>
      </c>
      <c r="O811" s="31">
        <f>O812+O815+O818+O824</f>
        <v>0</v>
      </c>
      <c r="P811" s="31">
        <f>P812+P815+P818+P824</f>
        <v>0</v>
      </c>
      <c r="Q811" s="31">
        <f>Q812+Q815+Q818+Q824</f>
        <v>0</v>
      </c>
      <c r="R811" s="31">
        <f t="shared" si="2531"/>
        <v>811374.20000000019</v>
      </c>
      <c r="S811" s="31">
        <f t="shared" si="2532"/>
        <v>816385.80000000016</v>
      </c>
      <c r="T811" s="31">
        <f t="shared" si="2533"/>
        <v>816385.80000000016</v>
      </c>
      <c r="U811" s="31">
        <f>U812+U815+U818+U824</f>
        <v>0</v>
      </c>
      <c r="V811" s="31">
        <f>V812+V815+V818+V824</f>
        <v>0</v>
      </c>
      <c r="W811" s="31">
        <f>W812+W815+W818+W824</f>
        <v>0</v>
      </c>
      <c r="X811" s="31">
        <f t="shared" si="2534"/>
        <v>811374.20000000019</v>
      </c>
      <c r="Y811" s="31">
        <f t="shared" si="2535"/>
        <v>816385.80000000016</v>
      </c>
      <c r="Z811" s="31">
        <f t="shared" si="2536"/>
        <v>816385.80000000016</v>
      </c>
      <c r="AA811" s="31">
        <f>AA812+AA815+AA818+AA824</f>
        <v>0</v>
      </c>
      <c r="AB811" s="31">
        <f>AB812+AB815+AB818+AB824</f>
        <v>0</v>
      </c>
      <c r="AC811" s="31">
        <f>AC812+AC815+AC818+AC824</f>
        <v>0</v>
      </c>
      <c r="AD811" s="31">
        <f t="shared" si="2537"/>
        <v>811374.20000000019</v>
      </c>
      <c r="AE811" s="31">
        <f t="shared" si="2538"/>
        <v>816385.80000000016</v>
      </c>
      <c r="AF811" s="31">
        <f t="shared" si="2539"/>
        <v>816385.80000000016</v>
      </c>
      <c r="AG811" s="31">
        <f>AG812+AG815+AG818+AG824</f>
        <v>0</v>
      </c>
      <c r="AH811" s="31">
        <f>AH812+AH815+AH818+AH824</f>
        <v>0</v>
      </c>
      <c r="AI811" s="31">
        <f>AI812+AI815+AI818+AI824</f>
        <v>0</v>
      </c>
      <c r="AJ811" s="31">
        <f t="shared" si="2540"/>
        <v>811374.20000000019</v>
      </c>
      <c r="AK811" s="31">
        <f t="shared" si="2541"/>
        <v>816385.80000000016</v>
      </c>
      <c r="AL811" s="31">
        <f t="shared" si="2542"/>
        <v>816385.80000000016</v>
      </c>
      <c r="AM811" s="31">
        <f>AM812+AM815+AM818+AM824</f>
        <v>0</v>
      </c>
      <c r="AN811" s="31">
        <f>AN812+AN815+AN818+AN824</f>
        <v>0</v>
      </c>
      <c r="AO811" s="31">
        <f>AO812+AO815+AO818+AO824</f>
        <v>0</v>
      </c>
      <c r="AP811" s="31">
        <f t="shared" si="2543"/>
        <v>811374.20000000019</v>
      </c>
      <c r="AQ811" s="31">
        <f t="shared" si="2544"/>
        <v>816385.80000000016</v>
      </c>
      <c r="AR811" s="31">
        <f t="shared" si="2545"/>
        <v>816385.80000000016</v>
      </c>
      <c r="AS811" s="31">
        <f>AS812+AS815+AS818+AS824</f>
        <v>0</v>
      </c>
      <c r="AT811" s="31">
        <f>AT812+AT815+AT818+AT824</f>
        <v>0</v>
      </c>
      <c r="AU811" s="31">
        <f>AU812+AU815+AU818+AU824</f>
        <v>0</v>
      </c>
      <c r="AV811" s="31">
        <f t="shared" si="2546"/>
        <v>811374.20000000019</v>
      </c>
      <c r="AW811" s="31">
        <f t="shared" si="2547"/>
        <v>816385.80000000016</v>
      </c>
      <c r="AX811" s="31">
        <f t="shared" si="2548"/>
        <v>816385.80000000016</v>
      </c>
      <c r="AY811" s="31">
        <f>AY812+AY815+AY818+AY824</f>
        <v>151.01599999999999</v>
      </c>
      <c r="AZ811" s="31">
        <f>AZ812+AZ815+AZ818+AZ824</f>
        <v>0</v>
      </c>
      <c r="BA811" s="31">
        <f>BA812+BA815+BA818+BA824</f>
        <v>0</v>
      </c>
      <c r="BB811" s="31">
        <f t="shared" si="2549"/>
        <v>811525.21600000013</v>
      </c>
      <c r="BC811" s="31">
        <f t="shared" si="2550"/>
        <v>816385.80000000016</v>
      </c>
      <c r="BD811" s="31">
        <f t="shared" si="2551"/>
        <v>816385.80000000016</v>
      </c>
      <c r="BE811" s="31">
        <f>BE812+BE815+BE818+BE824</f>
        <v>0</v>
      </c>
      <c r="BF811" s="31">
        <f>BF812+BF815+BF818+BF824</f>
        <v>0</v>
      </c>
      <c r="BG811" s="31">
        <f>BG812+BG815+BG818+BG824</f>
        <v>0</v>
      </c>
      <c r="BH811" s="31">
        <f t="shared" si="2552"/>
        <v>811525.21600000013</v>
      </c>
      <c r="BI811" s="31">
        <f t="shared" si="2553"/>
        <v>816385.80000000016</v>
      </c>
      <c r="BJ811" s="31">
        <f t="shared" si="2554"/>
        <v>816385.80000000016</v>
      </c>
      <c r="BK811" s="31">
        <f>BK812+BK815+BK818+BK824</f>
        <v>271.47000000000003</v>
      </c>
      <c r="BL811" s="31">
        <f>BL812+BL815+BL818+BL824</f>
        <v>0</v>
      </c>
      <c r="BM811" s="31">
        <f>BM812+BM815+BM818+BM824</f>
        <v>0</v>
      </c>
      <c r="BN811" s="31">
        <f t="shared" si="2555"/>
        <v>811796.6860000001</v>
      </c>
      <c r="BO811" s="31">
        <f t="shared" si="2556"/>
        <v>816385.80000000016</v>
      </c>
      <c r="BP811" s="31">
        <f t="shared" si="2557"/>
        <v>816385.80000000016</v>
      </c>
      <c r="BQ811" s="31">
        <f>BQ812+BQ815+BQ818+BQ824</f>
        <v>0</v>
      </c>
      <c r="BR811" s="31">
        <f>BR812+BR815+BR818+BR824</f>
        <v>0</v>
      </c>
      <c r="BS811" s="31">
        <f t="shared" si="2558"/>
        <v>811796.6860000001</v>
      </c>
      <c r="BT811" s="31">
        <f t="shared" si="2559"/>
        <v>816385.80000000016</v>
      </c>
      <c r="BU811" s="31">
        <f t="shared" si="2560"/>
        <v>816385.80000000016</v>
      </c>
      <c r="BV811" s="31">
        <f>BV812+BV815+BV818+BV824</f>
        <v>0</v>
      </c>
      <c r="BW811" s="31">
        <f>BW812+BW815+BW818+BW824</f>
        <v>0</v>
      </c>
      <c r="BX811" s="31">
        <f t="shared" si="2561"/>
        <v>811796.6860000001</v>
      </c>
      <c r="BY811" s="31">
        <f t="shared" si="2562"/>
        <v>816385.80000000016</v>
      </c>
      <c r="BZ811" s="31">
        <f t="shared" si="2563"/>
        <v>816385.80000000016</v>
      </c>
      <c r="CA811" s="31">
        <f>CA812+CA815+CA818+CA824</f>
        <v>0</v>
      </c>
      <c r="CB811" s="31">
        <f>CB812+CB815+CB818+CB824</f>
        <v>0</v>
      </c>
      <c r="CC811" s="31">
        <f>CC812+CC815+CC818+CC824</f>
        <v>0</v>
      </c>
      <c r="CD811" s="31">
        <f t="shared" si="2605"/>
        <v>811796.6860000001</v>
      </c>
      <c r="CE811" s="31">
        <f t="shared" si="2606"/>
        <v>816385.80000000016</v>
      </c>
      <c r="CF811" s="31">
        <f t="shared" si="2607"/>
        <v>816385.80000000016</v>
      </c>
      <c r="CG811" s="31">
        <f>CG812+CG815+CG818+CG824</f>
        <v>0</v>
      </c>
      <c r="CH811" s="24"/>
      <c r="CI811" s="40"/>
      <c r="CO811" s="1" t="s">
        <v>31</v>
      </c>
    </row>
    <row r="812" ht="71.599999999999994">
      <c r="A812" s="16" t="s">
        <v>481</v>
      </c>
      <c r="B812" s="17">
        <v>100</v>
      </c>
      <c r="C812" s="16"/>
      <c r="D812" s="16"/>
      <c r="E812" s="39" t="s">
        <v>131</v>
      </c>
      <c r="F812" s="31">
        <f t="shared" ref="F812:F816" si="2608">F813</f>
        <v>13293.200000000001</v>
      </c>
      <c r="G812" s="31">
        <f t="shared" ref="G812:G816" si="2609">G813</f>
        <v>13510.200000000001</v>
      </c>
      <c r="H812" s="31">
        <f t="shared" ref="H812:H816" si="2610">H813</f>
        <v>13510.200000000001</v>
      </c>
      <c r="I812" s="31">
        <f t="shared" ref="I812:I816" si="2611">I813</f>
        <v>0</v>
      </c>
      <c r="J812" s="31">
        <f t="shared" ref="J812:J816" si="2612">J813</f>
        <v>0</v>
      </c>
      <c r="K812" s="31">
        <f t="shared" ref="K812:K816" si="2613">K813</f>
        <v>0</v>
      </c>
      <c r="L812" s="31">
        <f t="shared" si="2528"/>
        <v>13293.200000000001</v>
      </c>
      <c r="M812" s="31">
        <f t="shared" si="2529"/>
        <v>13510.200000000001</v>
      </c>
      <c r="N812" s="31">
        <f t="shared" si="2530"/>
        <v>13510.200000000001</v>
      </c>
      <c r="O812" s="31">
        <f t="shared" ref="O812:O816" si="2614">O813</f>
        <v>0</v>
      </c>
      <c r="P812" s="31">
        <f t="shared" ref="P812:P816" si="2615">P813</f>
        <v>0</v>
      </c>
      <c r="Q812" s="31">
        <f t="shared" ref="Q812:Q816" si="2616">Q813</f>
        <v>0</v>
      </c>
      <c r="R812" s="31">
        <f t="shared" si="2531"/>
        <v>13293.200000000001</v>
      </c>
      <c r="S812" s="31">
        <f t="shared" si="2532"/>
        <v>13510.200000000001</v>
      </c>
      <c r="T812" s="31">
        <f t="shared" si="2533"/>
        <v>13510.200000000001</v>
      </c>
      <c r="U812" s="31">
        <f t="shared" ref="U812:U816" si="2617">U813</f>
        <v>0</v>
      </c>
      <c r="V812" s="31">
        <f t="shared" ref="V812:V816" si="2618">V813</f>
        <v>0</v>
      </c>
      <c r="W812" s="31">
        <f t="shared" ref="W812:W816" si="2619">W813</f>
        <v>0</v>
      </c>
      <c r="X812" s="31">
        <f t="shared" si="2534"/>
        <v>13293.200000000001</v>
      </c>
      <c r="Y812" s="31">
        <f t="shared" si="2535"/>
        <v>13510.200000000001</v>
      </c>
      <c r="Z812" s="31">
        <f t="shared" si="2536"/>
        <v>13510.200000000001</v>
      </c>
      <c r="AA812" s="31">
        <f t="shared" ref="AA812:AA816" si="2620">AA813</f>
        <v>0</v>
      </c>
      <c r="AB812" s="31">
        <f t="shared" ref="AB812:AB816" si="2621">AB813</f>
        <v>0</v>
      </c>
      <c r="AC812" s="31">
        <f t="shared" ref="AC812:AC816" si="2622">AC813</f>
        <v>0</v>
      </c>
      <c r="AD812" s="31">
        <f t="shared" si="2537"/>
        <v>13293.200000000001</v>
      </c>
      <c r="AE812" s="31">
        <f t="shared" si="2538"/>
        <v>13510.200000000001</v>
      </c>
      <c r="AF812" s="31">
        <f t="shared" si="2539"/>
        <v>13510.200000000001</v>
      </c>
      <c r="AG812" s="31">
        <f t="shared" ref="AG812:AG816" si="2623">AG813</f>
        <v>0</v>
      </c>
      <c r="AH812" s="31">
        <f t="shared" ref="AH812:AH816" si="2624">AH813</f>
        <v>0</v>
      </c>
      <c r="AI812" s="31">
        <f t="shared" ref="AI812:AI816" si="2625">AI813</f>
        <v>0</v>
      </c>
      <c r="AJ812" s="31">
        <f t="shared" si="2540"/>
        <v>13293.200000000001</v>
      </c>
      <c r="AK812" s="31">
        <f t="shared" si="2541"/>
        <v>13510.200000000001</v>
      </c>
      <c r="AL812" s="31">
        <f t="shared" si="2542"/>
        <v>13510.200000000001</v>
      </c>
      <c r="AM812" s="31">
        <f t="shared" ref="AM812:AM816" si="2626">AM813</f>
        <v>0</v>
      </c>
      <c r="AN812" s="31">
        <f t="shared" ref="AN812:AN816" si="2627">AN813</f>
        <v>0</v>
      </c>
      <c r="AO812" s="31">
        <f t="shared" ref="AO812:AO816" si="2628">AO813</f>
        <v>0</v>
      </c>
      <c r="AP812" s="31">
        <f t="shared" si="2543"/>
        <v>13293.200000000001</v>
      </c>
      <c r="AQ812" s="31">
        <f t="shared" si="2544"/>
        <v>13510.200000000001</v>
      </c>
      <c r="AR812" s="31">
        <f t="shared" si="2545"/>
        <v>13510.200000000001</v>
      </c>
      <c r="AS812" s="31">
        <f t="shared" ref="AS812:AS816" si="2629">AS813</f>
        <v>0</v>
      </c>
      <c r="AT812" s="31">
        <f t="shared" ref="AT812:AT816" si="2630">AT813</f>
        <v>0</v>
      </c>
      <c r="AU812" s="31">
        <f t="shared" ref="AU812:AU816" si="2631">AU813</f>
        <v>0</v>
      </c>
      <c r="AV812" s="31">
        <f t="shared" si="2546"/>
        <v>13293.200000000001</v>
      </c>
      <c r="AW812" s="31">
        <f t="shared" si="2547"/>
        <v>13510.200000000001</v>
      </c>
      <c r="AX812" s="31">
        <f t="shared" si="2548"/>
        <v>13510.200000000001</v>
      </c>
      <c r="AY812" s="31">
        <f t="shared" ref="AY812:AY816" si="2632">AY813</f>
        <v>151.01599999999999</v>
      </c>
      <c r="AZ812" s="31">
        <f t="shared" ref="AZ812:AZ816" si="2633">AZ813</f>
        <v>0</v>
      </c>
      <c r="BA812" s="31">
        <f t="shared" ref="BA812:BA816" si="2634">BA813</f>
        <v>0</v>
      </c>
      <c r="BB812" s="31">
        <f t="shared" si="2549"/>
        <v>13444.216</v>
      </c>
      <c r="BC812" s="31">
        <f t="shared" si="2550"/>
        <v>13510.200000000001</v>
      </c>
      <c r="BD812" s="31">
        <f t="shared" si="2551"/>
        <v>13510.200000000001</v>
      </c>
      <c r="BE812" s="31">
        <f t="shared" ref="BE812:BE816" si="2635">BE813</f>
        <v>0</v>
      </c>
      <c r="BF812" s="31">
        <f t="shared" ref="BF812:BF816" si="2636">BF813</f>
        <v>0</v>
      </c>
      <c r="BG812" s="31">
        <f t="shared" ref="BG812:BG816" si="2637">BG813</f>
        <v>0</v>
      </c>
      <c r="BH812" s="31">
        <f t="shared" si="2552"/>
        <v>13444.216</v>
      </c>
      <c r="BI812" s="31">
        <f t="shared" si="2553"/>
        <v>13510.200000000001</v>
      </c>
      <c r="BJ812" s="31">
        <f t="shared" si="2554"/>
        <v>13510.200000000001</v>
      </c>
      <c r="BK812" s="31">
        <f t="shared" ref="BK812:BK816" si="2638">BK813</f>
        <v>271.47000000000003</v>
      </c>
      <c r="BL812" s="31">
        <f t="shared" ref="BL812:BL816" si="2639">BL813</f>
        <v>0</v>
      </c>
      <c r="BM812" s="31">
        <f t="shared" ref="BM812:BM816" si="2640">BM813</f>
        <v>0</v>
      </c>
      <c r="BN812" s="31">
        <f t="shared" si="2555"/>
        <v>13715.686</v>
      </c>
      <c r="BO812" s="31">
        <f t="shared" si="2556"/>
        <v>13510.200000000001</v>
      </c>
      <c r="BP812" s="31">
        <f t="shared" si="2557"/>
        <v>13510.200000000001</v>
      </c>
      <c r="BQ812" s="31">
        <f t="shared" ref="BQ812:BQ816" si="2641">BQ813</f>
        <v>0</v>
      </c>
      <c r="BR812" s="31">
        <f t="shared" ref="BR812:BR816" si="2642">BR813</f>
        <v>0</v>
      </c>
      <c r="BS812" s="31">
        <f t="shared" si="2558"/>
        <v>13715.686</v>
      </c>
      <c r="BT812" s="31">
        <f t="shared" si="2559"/>
        <v>13510.200000000001</v>
      </c>
      <c r="BU812" s="31">
        <f t="shared" si="2560"/>
        <v>13510.200000000001</v>
      </c>
      <c r="BV812" s="31">
        <f t="shared" ref="BV812:BV816" si="2643">BV813</f>
        <v>0</v>
      </c>
      <c r="BW812" s="31">
        <f t="shared" ref="BW812:BW816" si="2644">BW813</f>
        <v>0</v>
      </c>
      <c r="BX812" s="31">
        <f t="shared" si="2561"/>
        <v>13715.686</v>
      </c>
      <c r="BY812" s="31">
        <f t="shared" si="2562"/>
        <v>13510.200000000001</v>
      </c>
      <c r="BZ812" s="31">
        <f t="shared" si="2563"/>
        <v>13510.200000000001</v>
      </c>
      <c r="CA812" s="31">
        <f t="shared" ref="CA812:CA816" si="2645">CA813</f>
        <v>0</v>
      </c>
      <c r="CB812" s="31">
        <f t="shared" ref="CB812:CB816" si="2646">CB813</f>
        <v>0</v>
      </c>
      <c r="CC812" s="31">
        <f t="shared" ref="CC812:CC816" si="2647">CC813</f>
        <v>0</v>
      </c>
      <c r="CD812" s="31">
        <f t="shared" si="2605"/>
        <v>13715.686</v>
      </c>
      <c r="CE812" s="31">
        <f t="shared" si="2606"/>
        <v>13510.200000000001</v>
      </c>
      <c r="CF812" s="31">
        <f t="shared" si="2607"/>
        <v>13510.200000000001</v>
      </c>
      <c r="CG812" s="31">
        <f t="shared" ref="CG812:CG816" si="2648">CG813</f>
        <v>0</v>
      </c>
      <c r="CH812" s="24"/>
      <c r="CI812" s="40"/>
      <c r="CM812" s="1" t="s">
        <v>29</v>
      </c>
    </row>
    <row r="813" ht="29.850000000000001">
      <c r="A813" s="16" t="s">
        <v>481</v>
      </c>
      <c r="B813" s="17">
        <v>110</v>
      </c>
      <c r="C813" s="16"/>
      <c r="D813" s="16"/>
      <c r="E813" s="39" t="s">
        <v>132</v>
      </c>
      <c r="F813" s="31">
        <f t="shared" si="2608"/>
        <v>13293.200000000001</v>
      </c>
      <c r="G813" s="31">
        <f t="shared" si="2609"/>
        <v>13510.200000000001</v>
      </c>
      <c r="H813" s="31">
        <f t="shared" si="2610"/>
        <v>13510.200000000001</v>
      </c>
      <c r="I813" s="31">
        <f t="shared" si="2611"/>
        <v>0</v>
      </c>
      <c r="J813" s="31">
        <f t="shared" si="2612"/>
        <v>0</v>
      </c>
      <c r="K813" s="31">
        <f t="shared" si="2613"/>
        <v>0</v>
      </c>
      <c r="L813" s="31">
        <f t="shared" si="2528"/>
        <v>13293.200000000001</v>
      </c>
      <c r="M813" s="31">
        <f t="shared" si="2529"/>
        <v>13510.200000000001</v>
      </c>
      <c r="N813" s="31">
        <f t="shared" si="2530"/>
        <v>13510.200000000001</v>
      </c>
      <c r="O813" s="31">
        <f t="shared" si="2614"/>
        <v>0</v>
      </c>
      <c r="P813" s="31">
        <f t="shared" si="2615"/>
        <v>0</v>
      </c>
      <c r="Q813" s="31">
        <f t="shared" si="2616"/>
        <v>0</v>
      </c>
      <c r="R813" s="31">
        <f t="shared" si="2531"/>
        <v>13293.200000000001</v>
      </c>
      <c r="S813" s="31">
        <f t="shared" si="2532"/>
        <v>13510.200000000001</v>
      </c>
      <c r="T813" s="31">
        <f t="shared" si="2533"/>
        <v>13510.200000000001</v>
      </c>
      <c r="U813" s="31">
        <f t="shared" si="2617"/>
        <v>0</v>
      </c>
      <c r="V813" s="31">
        <f t="shared" si="2618"/>
        <v>0</v>
      </c>
      <c r="W813" s="31">
        <f t="shared" si="2619"/>
        <v>0</v>
      </c>
      <c r="X813" s="31">
        <f t="shared" si="2534"/>
        <v>13293.200000000001</v>
      </c>
      <c r="Y813" s="31">
        <f t="shared" si="2535"/>
        <v>13510.200000000001</v>
      </c>
      <c r="Z813" s="31">
        <f t="shared" si="2536"/>
        <v>13510.200000000001</v>
      </c>
      <c r="AA813" s="31">
        <f t="shared" si="2620"/>
        <v>0</v>
      </c>
      <c r="AB813" s="31">
        <f t="shared" si="2621"/>
        <v>0</v>
      </c>
      <c r="AC813" s="31">
        <f t="shared" si="2622"/>
        <v>0</v>
      </c>
      <c r="AD813" s="31">
        <f t="shared" si="2537"/>
        <v>13293.200000000001</v>
      </c>
      <c r="AE813" s="31">
        <f t="shared" si="2538"/>
        <v>13510.200000000001</v>
      </c>
      <c r="AF813" s="31">
        <f t="shared" si="2539"/>
        <v>13510.200000000001</v>
      </c>
      <c r="AG813" s="31">
        <f t="shared" si="2623"/>
        <v>0</v>
      </c>
      <c r="AH813" s="31">
        <f t="shared" si="2624"/>
        <v>0</v>
      </c>
      <c r="AI813" s="31">
        <f t="shared" si="2625"/>
        <v>0</v>
      </c>
      <c r="AJ813" s="31">
        <f t="shared" si="2540"/>
        <v>13293.200000000001</v>
      </c>
      <c r="AK813" s="31">
        <f t="shared" si="2541"/>
        <v>13510.200000000001</v>
      </c>
      <c r="AL813" s="31">
        <f t="shared" si="2542"/>
        <v>13510.200000000001</v>
      </c>
      <c r="AM813" s="31">
        <f t="shared" si="2626"/>
        <v>0</v>
      </c>
      <c r="AN813" s="31">
        <f t="shared" si="2627"/>
        <v>0</v>
      </c>
      <c r="AO813" s="31">
        <f t="shared" si="2628"/>
        <v>0</v>
      </c>
      <c r="AP813" s="31">
        <f t="shared" si="2543"/>
        <v>13293.200000000001</v>
      </c>
      <c r="AQ813" s="31">
        <f t="shared" si="2544"/>
        <v>13510.200000000001</v>
      </c>
      <c r="AR813" s="31">
        <f t="shared" si="2545"/>
        <v>13510.200000000001</v>
      </c>
      <c r="AS813" s="31">
        <f t="shared" si="2629"/>
        <v>0</v>
      </c>
      <c r="AT813" s="31">
        <f t="shared" si="2630"/>
        <v>0</v>
      </c>
      <c r="AU813" s="31">
        <f t="shared" si="2631"/>
        <v>0</v>
      </c>
      <c r="AV813" s="31">
        <f t="shared" si="2546"/>
        <v>13293.200000000001</v>
      </c>
      <c r="AW813" s="31">
        <f t="shared" si="2547"/>
        <v>13510.200000000001</v>
      </c>
      <c r="AX813" s="31">
        <f t="shared" si="2548"/>
        <v>13510.200000000001</v>
      </c>
      <c r="AY813" s="31">
        <f t="shared" si="2632"/>
        <v>151.01599999999999</v>
      </c>
      <c r="AZ813" s="31">
        <f t="shared" si="2633"/>
        <v>0</v>
      </c>
      <c r="BA813" s="31">
        <f t="shared" si="2634"/>
        <v>0</v>
      </c>
      <c r="BB813" s="31">
        <f t="shared" si="2549"/>
        <v>13444.216</v>
      </c>
      <c r="BC813" s="31">
        <f t="shared" si="2550"/>
        <v>13510.200000000001</v>
      </c>
      <c r="BD813" s="31">
        <f t="shared" si="2551"/>
        <v>13510.200000000001</v>
      </c>
      <c r="BE813" s="31">
        <f t="shared" si="2635"/>
        <v>0</v>
      </c>
      <c r="BF813" s="31">
        <f t="shared" si="2636"/>
        <v>0</v>
      </c>
      <c r="BG813" s="31">
        <f t="shared" si="2637"/>
        <v>0</v>
      </c>
      <c r="BH813" s="31">
        <f t="shared" si="2552"/>
        <v>13444.216</v>
      </c>
      <c r="BI813" s="31">
        <f t="shared" si="2553"/>
        <v>13510.200000000001</v>
      </c>
      <c r="BJ813" s="31">
        <f t="shared" si="2554"/>
        <v>13510.200000000001</v>
      </c>
      <c r="BK813" s="31">
        <f t="shared" si="2638"/>
        <v>271.47000000000003</v>
      </c>
      <c r="BL813" s="31">
        <f t="shared" si="2639"/>
        <v>0</v>
      </c>
      <c r="BM813" s="31">
        <f t="shared" si="2640"/>
        <v>0</v>
      </c>
      <c r="BN813" s="31">
        <f t="shared" si="2555"/>
        <v>13715.686</v>
      </c>
      <c r="BO813" s="31">
        <f t="shared" si="2556"/>
        <v>13510.200000000001</v>
      </c>
      <c r="BP813" s="31">
        <f t="shared" si="2557"/>
        <v>13510.200000000001</v>
      </c>
      <c r="BQ813" s="31">
        <f t="shared" si="2641"/>
        <v>0</v>
      </c>
      <c r="BR813" s="31">
        <f t="shared" si="2642"/>
        <v>0</v>
      </c>
      <c r="BS813" s="31">
        <f t="shared" si="2558"/>
        <v>13715.686</v>
      </c>
      <c r="BT813" s="31">
        <f t="shared" si="2559"/>
        <v>13510.200000000001</v>
      </c>
      <c r="BU813" s="31">
        <f t="shared" si="2560"/>
        <v>13510.200000000001</v>
      </c>
      <c r="BV813" s="31">
        <f t="shared" si="2643"/>
        <v>0</v>
      </c>
      <c r="BW813" s="31">
        <f t="shared" si="2644"/>
        <v>0</v>
      </c>
      <c r="BX813" s="31">
        <f t="shared" si="2561"/>
        <v>13715.686</v>
      </c>
      <c r="BY813" s="31">
        <f t="shared" si="2562"/>
        <v>13510.200000000001</v>
      </c>
      <c r="BZ813" s="31">
        <f t="shared" si="2563"/>
        <v>13510.200000000001</v>
      </c>
      <c r="CA813" s="31">
        <f t="shared" si="2645"/>
        <v>0</v>
      </c>
      <c r="CB813" s="31">
        <f t="shared" si="2646"/>
        <v>0</v>
      </c>
      <c r="CC813" s="31">
        <f t="shared" si="2647"/>
        <v>0</v>
      </c>
      <c r="CD813" s="31">
        <f t="shared" si="2605"/>
        <v>13715.686</v>
      </c>
      <c r="CE813" s="31">
        <f t="shared" si="2606"/>
        <v>13510.200000000001</v>
      </c>
      <c r="CF813" s="31">
        <f t="shared" si="2607"/>
        <v>13510.200000000001</v>
      </c>
      <c r="CG813" s="31">
        <f t="shared" si="2648"/>
        <v>0</v>
      </c>
      <c r="CH813" s="24"/>
      <c r="CI813" s="40"/>
      <c r="CN813" s="1" t="s">
        <v>30</v>
      </c>
    </row>
    <row r="814" ht="15">
      <c r="A814" s="16" t="s">
        <v>481</v>
      </c>
      <c r="B814" s="17">
        <v>110</v>
      </c>
      <c r="C814" s="16" t="s">
        <v>47</v>
      </c>
      <c r="D814" s="16" t="s">
        <v>67</v>
      </c>
      <c r="E814" s="39" t="s">
        <v>217</v>
      </c>
      <c r="F814" s="31">
        <v>13293.200000000001</v>
      </c>
      <c r="G814" s="31">
        <v>13510.200000000001</v>
      </c>
      <c r="H814" s="31">
        <v>13510.200000000001</v>
      </c>
      <c r="I814" s="31"/>
      <c r="J814" s="31"/>
      <c r="K814" s="31"/>
      <c r="L814" s="31">
        <f t="shared" si="2528"/>
        <v>13293.200000000001</v>
      </c>
      <c r="M814" s="31">
        <f t="shared" si="2529"/>
        <v>13510.200000000001</v>
      </c>
      <c r="N814" s="31">
        <f t="shared" si="2530"/>
        <v>13510.200000000001</v>
      </c>
      <c r="O814" s="31"/>
      <c r="P814" s="31"/>
      <c r="Q814" s="31"/>
      <c r="R814" s="31">
        <f t="shared" si="2531"/>
        <v>13293.200000000001</v>
      </c>
      <c r="S814" s="31">
        <f t="shared" si="2532"/>
        <v>13510.200000000001</v>
      </c>
      <c r="T814" s="31">
        <f t="shared" si="2533"/>
        <v>13510.200000000001</v>
      </c>
      <c r="U814" s="31"/>
      <c r="V814" s="31"/>
      <c r="W814" s="31"/>
      <c r="X814" s="31">
        <f t="shared" si="2534"/>
        <v>13293.200000000001</v>
      </c>
      <c r="Y814" s="31">
        <f t="shared" si="2535"/>
        <v>13510.200000000001</v>
      </c>
      <c r="Z814" s="31">
        <f t="shared" si="2536"/>
        <v>13510.200000000001</v>
      </c>
      <c r="AA814" s="31"/>
      <c r="AB814" s="31"/>
      <c r="AC814" s="31"/>
      <c r="AD814" s="31">
        <f t="shared" si="2537"/>
        <v>13293.200000000001</v>
      </c>
      <c r="AE814" s="31">
        <f t="shared" si="2538"/>
        <v>13510.200000000001</v>
      </c>
      <c r="AF814" s="31">
        <f t="shared" si="2539"/>
        <v>13510.200000000001</v>
      </c>
      <c r="AG814" s="31"/>
      <c r="AH814" s="31"/>
      <c r="AI814" s="31"/>
      <c r="AJ814" s="31">
        <f t="shared" si="2540"/>
        <v>13293.200000000001</v>
      </c>
      <c r="AK814" s="31">
        <f t="shared" si="2541"/>
        <v>13510.200000000001</v>
      </c>
      <c r="AL814" s="31">
        <f t="shared" si="2542"/>
        <v>13510.200000000001</v>
      </c>
      <c r="AM814" s="31"/>
      <c r="AN814" s="31"/>
      <c r="AO814" s="31"/>
      <c r="AP814" s="31">
        <f t="shared" si="2543"/>
        <v>13293.200000000001</v>
      </c>
      <c r="AQ814" s="31">
        <f t="shared" si="2544"/>
        <v>13510.200000000001</v>
      </c>
      <c r="AR814" s="31">
        <f t="shared" si="2545"/>
        <v>13510.200000000001</v>
      </c>
      <c r="AS814" s="31"/>
      <c r="AT814" s="31"/>
      <c r="AU814" s="31"/>
      <c r="AV814" s="31">
        <f t="shared" si="2546"/>
        <v>13293.200000000001</v>
      </c>
      <c r="AW814" s="31">
        <f t="shared" si="2547"/>
        <v>13510.200000000001</v>
      </c>
      <c r="AX814" s="31">
        <f t="shared" si="2548"/>
        <v>13510.200000000001</v>
      </c>
      <c r="AY814" s="31">
        <v>151.01599999999999</v>
      </c>
      <c r="AZ814" s="31"/>
      <c r="BA814" s="31"/>
      <c r="BB814" s="31">
        <f t="shared" si="2549"/>
        <v>13444.216</v>
      </c>
      <c r="BC814" s="31">
        <f t="shared" si="2550"/>
        <v>13510.200000000001</v>
      </c>
      <c r="BD814" s="31">
        <f t="shared" si="2551"/>
        <v>13510.200000000001</v>
      </c>
      <c r="BE814" s="31"/>
      <c r="BF814" s="31"/>
      <c r="BG814" s="31"/>
      <c r="BH814" s="31">
        <f t="shared" si="2552"/>
        <v>13444.216</v>
      </c>
      <c r="BI814" s="31">
        <f t="shared" si="2553"/>
        <v>13510.200000000001</v>
      </c>
      <c r="BJ814" s="31">
        <f t="shared" si="2554"/>
        <v>13510.200000000001</v>
      </c>
      <c r="BK814" s="31">
        <v>271.47000000000003</v>
      </c>
      <c r="BL814" s="31"/>
      <c r="BM814" s="31"/>
      <c r="BN814" s="31">
        <f t="shared" si="2555"/>
        <v>13715.686</v>
      </c>
      <c r="BO814" s="31">
        <f t="shared" si="2556"/>
        <v>13510.200000000001</v>
      </c>
      <c r="BP814" s="31">
        <f t="shared" si="2557"/>
        <v>13510.200000000001</v>
      </c>
      <c r="BQ814" s="31"/>
      <c r="BR814" s="31"/>
      <c r="BS814" s="31">
        <f t="shared" si="2558"/>
        <v>13715.686</v>
      </c>
      <c r="BT814" s="31">
        <f t="shared" si="2559"/>
        <v>13510.200000000001</v>
      </c>
      <c r="BU814" s="31">
        <f t="shared" si="2560"/>
        <v>13510.200000000001</v>
      </c>
      <c r="BV814" s="31"/>
      <c r="BW814" s="31"/>
      <c r="BX814" s="31">
        <f t="shared" si="2561"/>
        <v>13715.686</v>
      </c>
      <c r="BY814" s="31">
        <f t="shared" si="2562"/>
        <v>13510.200000000001</v>
      </c>
      <c r="BZ814" s="31">
        <f t="shared" si="2563"/>
        <v>13510.200000000001</v>
      </c>
      <c r="CA814" s="31"/>
      <c r="CB814" s="31"/>
      <c r="CC814" s="31"/>
      <c r="CD814" s="31">
        <f t="shared" si="2605"/>
        <v>13715.686</v>
      </c>
      <c r="CE814" s="31">
        <f t="shared" si="2606"/>
        <v>13510.200000000001</v>
      </c>
      <c r="CF814" s="31">
        <f t="shared" si="2607"/>
        <v>13510.200000000001</v>
      </c>
      <c r="CG814" s="31"/>
      <c r="CH814" s="24"/>
      <c r="CI814" s="40"/>
    </row>
    <row r="815" ht="29.850000000000001">
      <c r="A815" s="16" t="s">
        <v>481</v>
      </c>
      <c r="B815" s="17">
        <v>200</v>
      </c>
      <c r="C815" s="16"/>
      <c r="D815" s="16"/>
      <c r="E815" s="39" t="s">
        <v>40</v>
      </c>
      <c r="F815" s="31">
        <f t="shared" si="2608"/>
        <v>875.10000000000002</v>
      </c>
      <c r="G815" s="31">
        <f t="shared" si="2609"/>
        <v>875.10000000000002</v>
      </c>
      <c r="H815" s="31">
        <f t="shared" si="2610"/>
        <v>875.10000000000002</v>
      </c>
      <c r="I815" s="31">
        <f t="shared" si="2611"/>
        <v>0</v>
      </c>
      <c r="J815" s="31">
        <f t="shared" si="2612"/>
        <v>0</v>
      </c>
      <c r="K815" s="31">
        <f t="shared" si="2613"/>
        <v>0</v>
      </c>
      <c r="L815" s="31">
        <f t="shared" si="2528"/>
        <v>875.10000000000002</v>
      </c>
      <c r="M815" s="31">
        <f t="shared" si="2529"/>
        <v>875.10000000000002</v>
      </c>
      <c r="N815" s="31">
        <f t="shared" si="2530"/>
        <v>875.10000000000002</v>
      </c>
      <c r="O815" s="31">
        <f t="shared" si="2614"/>
        <v>0</v>
      </c>
      <c r="P815" s="31">
        <f t="shared" si="2615"/>
        <v>0</v>
      </c>
      <c r="Q815" s="31">
        <f t="shared" si="2616"/>
        <v>0</v>
      </c>
      <c r="R815" s="31">
        <f t="shared" si="2531"/>
        <v>875.10000000000002</v>
      </c>
      <c r="S815" s="31">
        <f t="shared" si="2532"/>
        <v>875.10000000000002</v>
      </c>
      <c r="T815" s="31">
        <f t="shared" si="2533"/>
        <v>875.10000000000002</v>
      </c>
      <c r="U815" s="31">
        <f t="shared" si="2617"/>
        <v>0</v>
      </c>
      <c r="V815" s="31">
        <f t="shared" si="2618"/>
        <v>0</v>
      </c>
      <c r="W815" s="31">
        <f t="shared" si="2619"/>
        <v>0</v>
      </c>
      <c r="X815" s="31">
        <f t="shared" si="2534"/>
        <v>875.10000000000002</v>
      </c>
      <c r="Y815" s="31">
        <f t="shared" si="2535"/>
        <v>875.10000000000002</v>
      </c>
      <c r="Z815" s="31">
        <f t="shared" si="2536"/>
        <v>875.10000000000002</v>
      </c>
      <c r="AA815" s="31">
        <f t="shared" si="2620"/>
        <v>0</v>
      </c>
      <c r="AB815" s="31">
        <f t="shared" si="2621"/>
        <v>0</v>
      </c>
      <c r="AC815" s="31">
        <f t="shared" si="2622"/>
        <v>0</v>
      </c>
      <c r="AD815" s="31">
        <f t="shared" si="2537"/>
        <v>875.10000000000002</v>
      </c>
      <c r="AE815" s="31">
        <f t="shared" si="2538"/>
        <v>875.10000000000002</v>
      </c>
      <c r="AF815" s="31">
        <f t="shared" si="2539"/>
        <v>875.10000000000002</v>
      </c>
      <c r="AG815" s="31">
        <f t="shared" si="2623"/>
        <v>0</v>
      </c>
      <c r="AH815" s="31">
        <f t="shared" si="2624"/>
        <v>0</v>
      </c>
      <c r="AI815" s="31">
        <f t="shared" si="2625"/>
        <v>0</v>
      </c>
      <c r="AJ815" s="31">
        <f t="shared" si="2540"/>
        <v>875.10000000000002</v>
      </c>
      <c r="AK815" s="31">
        <f t="shared" si="2541"/>
        <v>875.10000000000002</v>
      </c>
      <c r="AL815" s="31">
        <f t="shared" si="2542"/>
        <v>875.10000000000002</v>
      </c>
      <c r="AM815" s="31">
        <f t="shared" si="2626"/>
        <v>0</v>
      </c>
      <c r="AN815" s="31">
        <f t="shared" si="2627"/>
        <v>0</v>
      </c>
      <c r="AO815" s="31">
        <f t="shared" si="2628"/>
        <v>0</v>
      </c>
      <c r="AP815" s="31">
        <f t="shared" si="2543"/>
        <v>875.10000000000002</v>
      </c>
      <c r="AQ815" s="31">
        <f t="shared" si="2544"/>
        <v>875.10000000000002</v>
      </c>
      <c r="AR815" s="31">
        <f t="shared" si="2545"/>
        <v>875.10000000000002</v>
      </c>
      <c r="AS815" s="31">
        <f t="shared" si="2629"/>
        <v>0</v>
      </c>
      <c r="AT815" s="31">
        <f t="shared" si="2630"/>
        <v>0</v>
      </c>
      <c r="AU815" s="31">
        <f t="shared" si="2631"/>
        <v>0</v>
      </c>
      <c r="AV815" s="31">
        <f t="shared" si="2546"/>
        <v>875.10000000000002</v>
      </c>
      <c r="AW815" s="31">
        <f t="shared" si="2547"/>
        <v>875.10000000000002</v>
      </c>
      <c r="AX815" s="31">
        <f t="shared" si="2548"/>
        <v>875.10000000000002</v>
      </c>
      <c r="AY815" s="31">
        <f t="shared" si="2632"/>
        <v>0</v>
      </c>
      <c r="AZ815" s="31">
        <f t="shared" si="2633"/>
        <v>0</v>
      </c>
      <c r="BA815" s="31">
        <f t="shared" si="2634"/>
        <v>0</v>
      </c>
      <c r="BB815" s="31">
        <f t="shared" si="2549"/>
        <v>875.10000000000002</v>
      </c>
      <c r="BC815" s="31">
        <f t="shared" si="2550"/>
        <v>875.10000000000002</v>
      </c>
      <c r="BD815" s="31">
        <f t="shared" si="2551"/>
        <v>875.10000000000002</v>
      </c>
      <c r="BE815" s="31">
        <f t="shared" si="2635"/>
        <v>0</v>
      </c>
      <c r="BF815" s="31">
        <f t="shared" si="2636"/>
        <v>0</v>
      </c>
      <c r="BG815" s="31">
        <f t="shared" si="2637"/>
        <v>0</v>
      </c>
      <c r="BH815" s="31">
        <f t="shared" si="2552"/>
        <v>875.10000000000002</v>
      </c>
      <c r="BI815" s="31">
        <f t="shared" si="2553"/>
        <v>875.10000000000002</v>
      </c>
      <c r="BJ815" s="31">
        <f t="shared" si="2554"/>
        <v>875.10000000000002</v>
      </c>
      <c r="BK815" s="31">
        <f t="shared" si="2638"/>
        <v>0</v>
      </c>
      <c r="BL815" s="31">
        <f t="shared" si="2639"/>
        <v>0</v>
      </c>
      <c r="BM815" s="31">
        <f t="shared" si="2640"/>
        <v>0</v>
      </c>
      <c r="BN815" s="31">
        <f t="shared" si="2555"/>
        <v>875.10000000000002</v>
      </c>
      <c r="BO815" s="31">
        <f t="shared" si="2556"/>
        <v>875.10000000000002</v>
      </c>
      <c r="BP815" s="31">
        <f t="shared" si="2557"/>
        <v>875.10000000000002</v>
      </c>
      <c r="BQ815" s="31">
        <f t="shared" si="2641"/>
        <v>0</v>
      </c>
      <c r="BR815" s="31">
        <f t="shared" si="2642"/>
        <v>0</v>
      </c>
      <c r="BS815" s="31">
        <f t="shared" si="2558"/>
        <v>875.10000000000002</v>
      </c>
      <c r="BT815" s="31">
        <f t="shared" si="2559"/>
        <v>875.10000000000002</v>
      </c>
      <c r="BU815" s="31">
        <f t="shared" si="2560"/>
        <v>875.10000000000002</v>
      </c>
      <c r="BV815" s="31">
        <f t="shared" si="2643"/>
        <v>0</v>
      </c>
      <c r="BW815" s="31">
        <f t="shared" si="2644"/>
        <v>0</v>
      </c>
      <c r="BX815" s="31">
        <f t="shared" si="2561"/>
        <v>875.10000000000002</v>
      </c>
      <c r="BY815" s="31">
        <f t="shared" si="2562"/>
        <v>875.10000000000002</v>
      </c>
      <c r="BZ815" s="31">
        <f t="shared" si="2563"/>
        <v>875.10000000000002</v>
      </c>
      <c r="CA815" s="31">
        <f t="shared" si="2645"/>
        <v>0</v>
      </c>
      <c r="CB815" s="31">
        <f t="shared" si="2646"/>
        <v>0</v>
      </c>
      <c r="CC815" s="31">
        <f t="shared" si="2647"/>
        <v>0</v>
      </c>
      <c r="CD815" s="31">
        <f t="shared" si="2605"/>
        <v>875.10000000000002</v>
      </c>
      <c r="CE815" s="31">
        <f t="shared" si="2606"/>
        <v>875.10000000000002</v>
      </c>
      <c r="CF815" s="31">
        <f t="shared" si="2607"/>
        <v>875.10000000000002</v>
      </c>
      <c r="CG815" s="31">
        <f t="shared" si="2648"/>
        <v>0</v>
      </c>
      <c r="CH815" s="24"/>
      <c r="CI815" s="40"/>
      <c r="CM815" s="1" t="s">
        <v>29</v>
      </c>
    </row>
    <row r="816" ht="43.75">
      <c r="A816" s="16" t="s">
        <v>481</v>
      </c>
      <c r="B816" s="17">
        <v>240</v>
      </c>
      <c r="C816" s="16"/>
      <c r="D816" s="16"/>
      <c r="E816" s="39" t="s">
        <v>41</v>
      </c>
      <c r="F816" s="31">
        <f t="shared" si="2608"/>
        <v>875.10000000000002</v>
      </c>
      <c r="G816" s="31">
        <f t="shared" si="2609"/>
        <v>875.10000000000002</v>
      </c>
      <c r="H816" s="31">
        <f t="shared" si="2610"/>
        <v>875.10000000000002</v>
      </c>
      <c r="I816" s="31">
        <f t="shared" si="2611"/>
        <v>0</v>
      </c>
      <c r="J816" s="31">
        <f t="shared" si="2612"/>
        <v>0</v>
      </c>
      <c r="K816" s="31">
        <f t="shared" si="2613"/>
        <v>0</v>
      </c>
      <c r="L816" s="31">
        <f t="shared" si="2528"/>
        <v>875.10000000000002</v>
      </c>
      <c r="M816" s="31">
        <f t="shared" si="2529"/>
        <v>875.10000000000002</v>
      </c>
      <c r="N816" s="31">
        <f t="shared" si="2530"/>
        <v>875.10000000000002</v>
      </c>
      <c r="O816" s="31">
        <f t="shared" si="2614"/>
        <v>0</v>
      </c>
      <c r="P816" s="31">
        <f t="shared" si="2615"/>
        <v>0</v>
      </c>
      <c r="Q816" s="31">
        <f t="shared" si="2616"/>
        <v>0</v>
      </c>
      <c r="R816" s="31">
        <f t="shared" si="2531"/>
        <v>875.10000000000002</v>
      </c>
      <c r="S816" s="31">
        <f t="shared" si="2532"/>
        <v>875.10000000000002</v>
      </c>
      <c r="T816" s="31">
        <f t="shared" si="2533"/>
        <v>875.10000000000002</v>
      </c>
      <c r="U816" s="31">
        <f t="shared" si="2617"/>
        <v>0</v>
      </c>
      <c r="V816" s="31">
        <f t="shared" si="2618"/>
        <v>0</v>
      </c>
      <c r="W816" s="31">
        <f t="shared" si="2619"/>
        <v>0</v>
      </c>
      <c r="X816" s="31">
        <f t="shared" si="2534"/>
        <v>875.10000000000002</v>
      </c>
      <c r="Y816" s="31">
        <f t="shared" si="2535"/>
        <v>875.10000000000002</v>
      </c>
      <c r="Z816" s="31">
        <f t="shared" si="2536"/>
        <v>875.10000000000002</v>
      </c>
      <c r="AA816" s="31">
        <f t="shared" si="2620"/>
        <v>0</v>
      </c>
      <c r="AB816" s="31">
        <f t="shared" si="2621"/>
        <v>0</v>
      </c>
      <c r="AC816" s="31">
        <f t="shared" si="2622"/>
        <v>0</v>
      </c>
      <c r="AD816" s="31">
        <f t="shared" si="2537"/>
        <v>875.10000000000002</v>
      </c>
      <c r="AE816" s="31">
        <f t="shared" si="2538"/>
        <v>875.10000000000002</v>
      </c>
      <c r="AF816" s="31">
        <f t="shared" si="2539"/>
        <v>875.10000000000002</v>
      </c>
      <c r="AG816" s="31">
        <f t="shared" si="2623"/>
        <v>0</v>
      </c>
      <c r="AH816" s="31">
        <f t="shared" si="2624"/>
        <v>0</v>
      </c>
      <c r="AI816" s="31">
        <f t="shared" si="2625"/>
        <v>0</v>
      </c>
      <c r="AJ816" s="31">
        <f t="shared" si="2540"/>
        <v>875.10000000000002</v>
      </c>
      <c r="AK816" s="31">
        <f t="shared" si="2541"/>
        <v>875.10000000000002</v>
      </c>
      <c r="AL816" s="31">
        <f t="shared" si="2542"/>
        <v>875.10000000000002</v>
      </c>
      <c r="AM816" s="31">
        <f t="shared" si="2626"/>
        <v>0</v>
      </c>
      <c r="AN816" s="31">
        <f t="shared" si="2627"/>
        <v>0</v>
      </c>
      <c r="AO816" s="31">
        <f t="shared" si="2628"/>
        <v>0</v>
      </c>
      <c r="AP816" s="31">
        <f t="shared" si="2543"/>
        <v>875.10000000000002</v>
      </c>
      <c r="AQ816" s="31">
        <f t="shared" si="2544"/>
        <v>875.10000000000002</v>
      </c>
      <c r="AR816" s="31">
        <f t="shared" si="2545"/>
        <v>875.10000000000002</v>
      </c>
      <c r="AS816" s="31">
        <f t="shared" si="2629"/>
        <v>0</v>
      </c>
      <c r="AT816" s="31">
        <f t="shared" si="2630"/>
        <v>0</v>
      </c>
      <c r="AU816" s="31">
        <f t="shared" si="2631"/>
        <v>0</v>
      </c>
      <c r="AV816" s="31">
        <f t="shared" si="2546"/>
        <v>875.10000000000002</v>
      </c>
      <c r="AW816" s="31">
        <f t="shared" si="2547"/>
        <v>875.10000000000002</v>
      </c>
      <c r="AX816" s="31">
        <f t="shared" si="2548"/>
        <v>875.10000000000002</v>
      </c>
      <c r="AY816" s="31">
        <f t="shared" si="2632"/>
        <v>0</v>
      </c>
      <c r="AZ816" s="31">
        <f t="shared" si="2633"/>
        <v>0</v>
      </c>
      <c r="BA816" s="31">
        <f t="shared" si="2634"/>
        <v>0</v>
      </c>
      <c r="BB816" s="31">
        <f t="shared" si="2549"/>
        <v>875.10000000000002</v>
      </c>
      <c r="BC816" s="31">
        <f t="shared" si="2550"/>
        <v>875.10000000000002</v>
      </c>
      <c r="BD816" s="31">
        <f t="shared" si="2551"/>
        <v>875.10000000000002</v>
      </c>
      <c r="BE816" s="31">
        <f t="shared" si="2635"/>
        <v>0</v>
      </c>
      <c r="BF816" s="31">
        <f t="shared" si="2636"/>
        <v>0</v>
      </c>
      <c r="BG816" s="31">
        <f t="shared" si="2637"/>
        <v>0</v>
      </c>
      <c r="BH816" s="31">
        <f t="shared" si="2552"/>
        <v>875.10000000000002</v>
      </c>
      <c r="BI816" s="31">
        <f t="shared" si="2553"/>
        <v>875.10000000000002</v>
      </c>
      <c r="BJ816" s="31">
        <f t="shared" si="2554"/>
        <v>875.10000000000002</v>
      </c>
      <c r="BK816" s="31">
        <f t="shared" si="2638"/>
        <v>0</v>
      </c>
      <c r="BL816" s="31">
        <f t="shared" si="2639"/>
        <v>0</v>
      </c>
      <c r="BM816" s="31">
        <f t="shared" si="2640"/>
        <v>0</v>
      </c>
      <c r="BN816" s="31">
        <f t="shared" si="2555"/>
        <v>875.10000000000002</v>
      </c>
      <c r="BO816" s="31">
        <f t="shared" si="2556"/>
        <v>875.10000000000002</v>
      </c>
      <c r="BP816" s="31">
        <f t="shared" si="2557"/>
        <v>875.10000000000002</v>
      </c>
      <c r="BQ816" s="31">
        <f t="shared" si="2641"/>
        <v>0</v>
      </c>
      <c r="BR816" s="31">
        <f t="shared" si="2642"/>
        <v>0</v>
      </c>
      <c r="BS816" s="31">
        <f t="shared" si="2558"/>
        <v>875.10000000000002</v>
      </c>
      <c r="BT816" s="31">
        <f t="shared" si="2559"/>
        <v>875.10000000000002</v>
      </c>
      <c r="BU816" s="31">
        <f t="shared" si="2560"/>
        <v>875.10000000000002</v>
      </c>
      <c r="BV816" s="31">
        <f t="shared" si="2643"/>
        <v>0</v>
      </c>
      <c r="BW816" s="31">
        <f t="shared" si="2644"/>
        <v>0</v>
      </c>
      <c r="BX816" s="31">
        <f t="shared" si="2561"/>
        <v>875.10000000000002</v>
      </c>
      <c r="BY816" s="31">
        <f t="shared" si="2562"/>
        <v>875.10000000000002</v>
      </c>
      <c r="BZ816" s="31">
        <f t="shared" si="2563"/>
        <v>875.10000000000002</v>
      </c>
      <c r="CA816" s="31">
        <f t="shared" si="2645"/>
        <v>0</v>
      </c>
      <c r="CB816" s="31">
        <f t="shared" si="2646"/>
        <v>0</v>
      </c>
      <c r="CC816" s="31">
        <f t="shared" si="2647"/>
        <v>0</v>
      </c>
      <c r="CD816" s="31">
        <f t="shared" si="2605"/>
        <v>875.10000000000002</v>
      </c>
      <c r="CE816" s="31">
        <f t="shared" si="2606"/>
        <v>875.10000000000002</v>
      </c>
      <c r="CF816" s="31">
        <f t="shared" si="2607"/>
        <v>875.10000000000002</v>
      </c>
      <c r="CG816" s="31">
        <f t="shared" si="2648"/>
        <v>0</v>
      </c>
      <c r="CH816" s="24"/>
      <c r="CI816" s="40"/>
      <c r="CN816" s="1" t="s">
        <v>30</v>
      </c>
    </row>
    <row r="817" ht="15">
      <c r="A817" s="16" t="s">
        <v>481</v>
      </c>
      <c r="B817" s="17">
        <v>240</v>
      </c>
      <c r="C817" s="16" t="s">
        <v>47</v>
      </c>
      <c r="D817" s="16" t="s">
        <v>67</v>
      </c>
      <c r="E817" s="39" t="s">
        <v>217</v>
      </c>
      <c r="F817" s="31">
        <v>875.10000000000002</v>
      </c>
      <c r="G817" s="31">
        <v>875.10000000000002</v>
      </c>
      <c r="H817" s="31">
        <v>875.10000000000002</v>
      </c>
      <c r="I817" s="31"/>
      <c r="J817" s="31"/>
      <c r="K817" s="31"/>
      <c r="L817" s="31">
        <f t="shared" si="2528"/>
        <v>875.10000000000002</v>
      </c>
      <c r="M817" s="31">
        <f t="shared" si="2529"/>
        <v>875.10000000000002</v>
      </c>
      <c r="N817" s="31">
        <f t="shared" si="2530"/>
        <v>875.10000000000002</v>
      </c>
      <c r="O817" s="31"/>
      <c r="P817" s="31"/>
      <c r="Q817" s="31"/>
      <c r="R817" s="31">
        <f t="shared" si="2531"/>
        <v>875.10000000000002</v>
      </c>
      <c r="S817" s="31">
        <f t="shared" si="2532"/>
        <v>875.10000000000002</v>
      </c>
      <c r="T817" s="31">
        <f t="shared" si="2533"/>
        <v>875.10000000000002</v>
      </c>
      <c r="U817" s="31"/>
      <c r="V817" s="31"/>
      <c r="W817" s="31"/>
      <c r="X817" s="31">
        <f t="shared" si="2534"/>
        <v>875.10000000000002</v>
      </c>
      <c r="Y817" s="31">
        <f t="shared" si="2535"/>
        <v>875.10000000000002</v>
      </c>
      <c r="Z817" s="31">
        <f t="shared" si="2536"/>
        <v>875.10000000000002</v>
      </c>
      <c r="AA817" s="31"/>
      <c r="AB817" s="31"/>
      <c r="AC817" s="31"/>
      <c r="AD817" s="31">
        <f t="shared" si="2537"/>
        <v>875.10000000000002</v>
      </c>
      <c r="AE817" s="31">
        <f t="shared" si="2538"/>
        <v>875.10000000000002</v>
      </c>
      <c r="AF817" s="31">
        <f t="shared" si="2539"/>
        <v>875.10000000000002</v>
      </c>
      <c r="AG817" s="31"/>
      <c r="AH817" s="31"/>
      <c r="AI817" s="31"/>
      <c r="AJ817" s="31">
        <f t="shared" si="2540"/>
        <v>875.10000000000002</v>
      </c>
      <c r="AK817" s="31">
        <f t="shared" si="2541"/>
        <v>875.10000000000002</v>
      </c>
      <c r="AL817" s="31">
        <f t="shared" si="2542"/>
        <v>875.10000000000002</v>
      </c>
      <c r="AM817" s="31"/>
      <c r="AN817" s="31"/>
      <c r="AO817" s="31"/>
      <c r="AP817" s="31">
        <f t="shared" si="2543"/>
        <v>875.10000000000002</v>
      </c>
      <c r="AQ817" s="31">
        <f t="shared" si="2544"/>
        <v>875.10000000000002</v>
      </c>
      <c r="AR817" s="31">
        <f t="shared" si="2545"/>
        <v>875.10000000000002</v>
      </c>
      <c r="AS817" s="31"/>
      <c r="AT817" s="31"/>
      <c r="AU817" s="31"/>
      <c r="AV817" s="31">
        <f t="shared" si="2546"/>
        <v>875.10000000000002</v>
      </c>
      <c r="AW817" s="31">
        <f t="shared" si="2547"/>
        <v>875.10000000000002</v>
      </c>
      <c r="AX817" s="31">
        <f t="shared" si="2548"/>
        <v>875.10000000000002</v>
      </c>
      <c r="AY817" s="31"/>
      <c r="AZ817" s="31"/>
      <c r="BA817" s="31"/>
      <c r="BB817" s="31">
        <f t="shared" si="2549"/>
        <v>875.10000000000002</v>
      </c>
      <c r="BC817" s="31">
        <f t="shared" si="2550"/>
        <v>875.10000000000002</v>
      </c>
      <c r="BD817" s="31">
        <f t="shared" si="2551"/>
        <v>875.10000000000002</v>
      </c>
      <c r="BE817" s="31"/>
      <c r="BF817" s="31"/>
      <c r="BG817" s="31"/>
      <c r="BH817" s="31">
        <f t="shared" si="2552"/>
        <v>875.10000000000002</v>
      </c>
      <c r="BI817" s="31">
        <f t="shared" si="2553"/>
        <v>875.10000000000002</v>
      </c>
      <c r="BJ817" s="31">
        <f t="shared" si="2554"/>
        <v>875.10000000000002</v>
      </c>
      <c r="BK817" s="31"/>
      <c r="BL817" s="31"/>
      <c r="BM817" s="31"/>
      <c r="BN817" s="31">
        <f t="shared" si="2555"/>
        <v>875.10000000000002</v>
      </c>
      <c r="BO817" s="31">
        <f t="shared" si="2556"/>
        <v>875.10000000000002</v>
      </c>
      <c r="BP817" s="31">
        <f t="shared" si="2557"/>
        <v>875.10000000000002</v>
      </c>
      <c r="BQ817" s="31"/>
      <c r="BR817" s="31"/>
      <c r="BS817" s="31">
        <f t="shared" si="2558"/>
        <v>875.10000000000002</v>
      </c>
      <c r="BT817" s="31">
        <f t="shared" si="2559"/>
        <v>875.10000000000002</v>
      </c>
      <c r="BU817" s="31">
        <f t="shared" si="2560"/>
        <v>875.10000000000002</v>
      </c>
      <c r="BV817" s="31"/>
      <c r="BW817" s="31"/>
      <c r="BX817" s="31">
        <f t="shared" si="2561"/>
        <v>875.10000000000002</v>
      </c>
      <c r="BY817" s="31">
        <f t="shared" si="2562"/>
        <v>875.10000000000002</v>
      </c>
      <c r="BZ817" s="31">
        <f t="shared" si="2563"/>
        <v>875.10000000000002</v>
      </c>
      <c r="CA817" s="31"/>
      <c r="CB817" s="31"/>
      <c r="CC817" s="31"/>
      <c r="CD817" s="31">
        <f t="shared" si="2605"/>
        <v>875.10000000000002</v>
      </c>
      <c r="CE817" s="31">
        <f t="shared" si="2606"/>
        <v>875.10000000000002</v>
      </c>
      <c r="CF817" s="31">
        <f t="shared" si="2607"/>
        <v>875.10000000000002</v>
      </c>
      <c r="CG817" s="31"/>
      <c r="CH817" s="24"/>
      <c r="CI817" s="40"/>
    </row>
    <row r="818" ht="43.75">
      <c r="A818" s="16" t="s">
        <v>481</v>
      </c>
      <c r="B818" s="17">
        <v>600</v>
      </c>
      <c r="C818" s="16"/>
      <c r="D818" s="16"/>
      <c r="E818" s="39" t="s">
        <v>45</v>
      </c>
      <c r="F818" s="31">
        <f>F821+F819</f>
        <v>797154.10000000009</v>
      </c>
      <c r="G818" s="31">
        <f>G821+G819</f>
        <v>801948.70000000007</v>
      </c>
      <c r="H818" s="31">
        <f>H821+H819</f>
        <v>801948.70000000007</v>
      </c>
      <c r="I818" s="31">
        <f>I821+I819</f>
        <v>0</v>
      </c>
      <c r="J818" s="31">
        <f>J821+J819</f>
        <v>0</v>
      </c>
      <c r="K818" s="31">
        <f>K821+K819</f>
        <v>0</v>
      </c>
      <c r="L818" s="31">
        <f t="shared" si="2528"/>
        <v>797154.10000000009</v>
      </c>
      <c r="M818" s="31">
        <f t="shared" si="2529"/>
        <v>801948.70000000007</v>
      </c>
      <c r="N818" s="31">
        <f t="shared" si="2530"/>
        <v>801948.70000000007</v>
      </c>
      <c r="O818" s="31">
        <f>O821+O819</f>
        <v>0</v>
      </c>
      <c r="P818" s="31">
        <f>P821+P819</f>
        <v>0</v>
      </c>
      <c r="Q818" s="31">
        <f>Q821+Q819</f>
        <v>0</v>
      </c>
      <c r="R818" s="31">
        <f t="shared" si="2531"/>
        <v>797154.10000000009</v>
      </c>
      <c r="S818" s="31">
        <f t="shared" si="2532"/>
        <v>801948.70000000007</v>
      </c>
      <c r="T818" s="31">
        <f t="shared" si="2533"/>
        <v>801948.70000000007</v>
      </c>
      <c r="U818" s="31">
        <f>U821+U819</f>
        <v>0</v>
      </c>
      <c r="V818" s="31">
        <f>V821+V819</f>
        <v>0</v>
      </c>
      <c r="W818" s="31">
        <f>W821+W819</f>
        <v>0</v>
      </c>
      <c r="X818" s="31">
        <f t="shared" si="2534"/>
        <v>797154.10000000009</v>
      </c>
      <c r="Y818" s="31">
        <f t="shared" si="2535"/>
        <v>801948.70000000007</v>
      </c>
      <c r="Z818" s="31">
        <f t="shared" si="2536"/>
        <v>801948.70000000007</v>
      </c>
      <c r="AA818" s="31">
        <f>AA821+AA819</f>
        <v>0</v>
      </c>
      <c r="AB818" s="31">
        <f>AB821+AB819</f>
        <v>0</v>
      </c>
      <c r="AC818" s="31">
        <f>AC821+AC819</f>
        <v>0</v>
      </c>
      <c r="AD818" s="31">
        <f t="shared" si="2537"/>
        <v>797154.10000000009</v>
      </c>
      <c r="AE818" s="31">
        <f t="shared" si="2538"/>
        <v>801948.70000000007</v>
      </c>
      <c r="AF818" s="31">
        <f t="shared" si="2539"/>
        <v>801948.70000000007</v>
      </c>
      <c r="AG818" s="31">
        <f>AG821+AG819</f>
        <v>0</v>
      </c>
      <c r="AH818" s="31">
        <f>AH821+AH819</f>
        <v>0</v>
      </c>
      <c r="AI818" s="31">
        <f>AI821+AI819</f>
        <v>0</v>
      </c>
      <c r="AJ818" s="31">
        <f t="shared" si="2540"/>
        <v>797154.10000000009</v>
      </c>
      <c r="AK818" s="31">
        <f t="shared" si="2541"/>
        <v>801948.70000000007</v>
      </c>
      <c r="AL818" s="31">
        <f t="shared" si="2542"/>
        <v>801948.70000000007</v>
      </c>
      <c r="AM818" s="31">
        <f>AM821+AM819</f>
        <v>0</v>
      </c>
      <c r="AN818" s="31">
        <f>AN821+AN819</f>
        <v>0</v>
      </c>
      <c r="AO818" s="31">
        <f>AO821+AO819</f>
        <v>0</v>
      </c>
      <c r="AP818" s="31">
        <f t="shared" si="2543"/>
        <v>797154.10000000009</v>
      </c>
      <c r="AQ818" s="31">
        <f t="shared" si="2544"/>
        <v>801948.70000000007</v>
      </c>
      <c r="AR818" s="31">
        <f t="shared" si="2545"/>
        <v>801948.70000000007</v>
      </c>
      <c r="AS818" s="31">
        <f>AS821+AS819</f>
        <v>0</v>
      </c>
      <c r="AT818" s="31">
        <f>AT821+AT819</f>
        <v>0</v>
      </c>
      <c r="AU818" s="31">
        <f>AU821+AU819</f>
        <v>0</v>
      </c>
      <c r="AV818" s="31">
        <f t="shared" si="2546"/>
        <v>797154.10000000009</v>
      </c>
      <c r="AW818" s="31">
        <f t="shared" si="2547"/>
        <v>801948.70000000007</v>
      </c>
      <c r="AX818" s="31">
        <f t="shared" si="2548"/>
        <v>801948.70000000007</v>
      </c>
      <c r="AY818" s="31">
        <f>AY821+AY819</f>
        <v>0</v>
      </c>
      <c r="AZ818" s="31">
        <f>AZ821+AZ819</f>
        <v>0</v>
      </c>
      <c r="BA818" s="31">
        <f>BA821+BA819</f>
        <v>0</v>
      </c>
      <c r="BB818" s="31">
        <f t="shared" si="2549"/>
        <v>797154.10000000009</v>
      </c>
      <c r="BC818" s="31">
        <f t="shared" si="2550"/>
        <v>801948.70000000007</v>
      </c>
      <c r="BD818" s="31">
        <f t="shared" si="2551"/>
        <v>801948.70000000007</v>
      </c>
      <c r="BE818" s="31">
        <f>BE821+BE819</f>
        <v>0</v>
      </c>
      <c r="BF818" s="31">
        <f>BF821+BF819</f>
        <v>0</v>
      </c>
      <c r="BG818" s="31">
        <f>BG821+BG819</f>
        <v>0</v>
      </c>
      <c r="BH818" s="31">
        <f t="shared" si="2552"/>
        <v>797154.10000000009</v>
      </c>
      <c r="BI818" s="31">
        <f t="shared" si="2553"/>
        <v>801948.70000000007</v>
      </c>
      <c r="BJ818" s="31">
        <f t="shared" si="2554"/>
        <v>801948.70000000007</v>
      </c>
      <c r="BK818" s="31">
        <f>BK821+BK819</f>
        <v>0</v>
      </c>
      <c r="BL818" s="31">
        <f>BL821+BL819</f>
        <v>0</v>
      </c>
      <c r="BM818" s="31">
        <f>BM821+BM819</f>
        <v>0</v>
      </c>
      <c r="BN818" s="31">
        <f t="shared" si="2555"/>
        <v>797154.10000000009</v>
      </c>
      <c r="BO818" s="31">
        <f t="shared" si="2556"/>
        <v>801948.70000000007</v>
      </c>
      <c r="BP818" s="31">
        <f t="shared" si="2557"/>
        <v>801948.70000000007</v>
      </c>
      <c r="BQ818" s="31">
        <f>BQ821+BQ819</f>
        <v>0</v>
      </c>
      <c r="BR818" s="31">
        <f>BR821+BR819</f>
        <v>0</v>
      </c>
      <c r="BS818" s="31">
        <f t="shared" si="2558"/>
        <v>797154.10000000009</v>
      </c>
      <c r="BT818" s="31">
        <f t="shared" si="2559"/>
        <v>801948.70000000007</v>
      </c>
      <c r="BU818" s="31">
        <f t="shared" si="2560"/>
        <v>801948.70000000007</v>
      </c>
      <c r="BV818" s="31">
        <f>BV821+BV819</f>
        <v>0</v>
      </c>
      <c r="BW818" s="31">
        <f>BW821+BW819</f>
        <v>0</v>
      </c>
      <c r="BX818" s="31">
        <f t="shared" si="2561"/>
        <v>797154.10000000009</v>
      </c>
      <c r="BY818" s="31">
        <f t="shared" si="2562"/>
        <v>801948.70000000007</v>
      </c>
      <c r="BZ818" s="31">
        <f t="shared" si="2563"/>
        <v>801948.70000000007</v>
      </c>
      <c r="CA818" s="31">
        <f>CA821+CA819</f>
        <v>0</v>
      </c>
      <c r="CB818" s="31">
        <f>CB821+CB819</f>
        <v>0</v>
      </c>
      <c r="CC818" s="31">
        <f>CC821+CC819</f>
        <v>0</v>
      </c>
      <c r="CD818" s="31">
        <f t="shared" si="2605"/>
        <v>797154.10000000009</v>
      </c>
      <c r="CE818" s="31">
        <f t="shared" si="2606"/>
        <v>801948.70000000007</v>
      </c>
      <c r="CF818" s="31">
        <f t="shared" si="2607"/>
        <v>801948.70000000007</v>
      </c>
      <c r="CG818" s="31">
        <f>CG821+CG819</f>
        <v>0</v>
      </c>
      <c r="CH818" s="24"/>
      <c r="CI818" s="40"/>
      <c r="CM818" s="1" t="s">
        <v>29</v>
      </c>
    </row>
    <row r="819" ht="15">
      <c r="A819" s="16" t="s">
        <v>481</v>
      </c>
      <c r="B819" s="17">
        <v>610</v>
      </c>
      <c r="C819" s="16"/>
      <c r="D819" s="16"/>
      <c r="E819" s="39" t="s">
        <v>104</v>
      </c>
      <c r="F819" s="31">
        <f>F820</f>
        <v>1434.4000000000001</v>
      </c>
      <c r="G819" s="31">
        <f>G820</f>
        <v>1444.8</v>
      </c>
      <c r="H819" s="31">
        <f>H820</f>
        <v>1444.8</v>
      </c>
      <c r="I819" s="31">
        <f>I820</f>
        <v>0</v>
      </c>
      <c r="J819" s="31">
        <f>J820</f>
        <v>0</v>
      </c>
      <c r="K819" s="31">
        <f>K820</f>
        <v>0</v>
      </c>
      <c r="L819" s="31">
        <f t="shared" si="2528"/>
        <v>1434.4000000000001</v>
      </c>
      <c r="M819" s="31">
        <f t="shared" si="2529"/>
        <v>1444.8</v>
      </c>
      <c r="N819" s="31">
        <f t="shared" si="2530"/>
        <v>1444.8</v>
      </c>
      <c r="O819" s="31">
        <f>O820</f>
        <v>0</v>
      </c>
      <c r="P819" s="31">
        <f>P820</f>
        <v>0</v>
      </c>
      <c r="Q819" s="31">
        <f>Q820</f>
        <v>0</v>
      </c>
      <c r="R819" s="31">
        <f t="shared" si="2531"/>
        <v>1434.4000000000001</v>
      </c>
      <c r="S819" s="31">
        <f t="shared" si="2532"/>
        <v>1444.8</v>
      </c>
      <c r="T819" s="31">
        <f t="shared" si="2533"/>
        <v>1444.8</v>
      </c>
      <c r="U819" s="31">
        <f>U820</f>
        <v>0</v>
      </c>
      <c r="V819" s="31">
        <f>V820</f>
        <v>0</v>
      </c>
      <c r="W819" s="31">
        <f>W820</f>
        <v>0</v>
      </c>
      <c r="X819" s="31">
        <f t="shared" si="2534"/>
        <v>1434.4000000000001</v>
      </c>
      <c r="Y819" s="31">
        <f t="shared" si="2535"/>
        <v>1444.8</v>
      </c>
      <c r="Z819" s="31">
        <f t="shared" si="2536"/>
        <v>1444.8</v>
      </c>
      <c r="AA819" s="31">
        <f>AA820</f>
        <v>0</v>
      </c>
      <c r="AB819" s="31">
        <f>AB820</f>
        <v>0</v>
      </c>
      <c r="AC819" s="31">
        <f>AC820</f>
        <v>0</v>
      </c>
      <c r="AD819" s="31">
        <f t="shared" si="2537"/>
        <v>1434.4000000000001</v>
      </c>
      <c r="AE819" s="31">
        <f t="shared" si="2538"/>
        <v>1444.8</v>
      </c>
      <c r="AF819" s="31">
        <f t="shared" si="2539"/>
        <v>1444.8</v>
      </c>
      <c r="AG819" s="31">
        <f>AG820</f>
        <v>0</v>
      </c>
      <c r="AH819" s="31">
        <f>AH820</f>
        <v>0</v>
      </c>
      <c r="AI819" s="31">
        <f>AI820</f>
        <v>0</v>
      </c>
      <c r="AJ819" s="31">
        <f t="shared" si="2540"/>
        <v>1434.4000000000001</v>
      </c>
      <c r="AK819" s="31">
        <f t="shared" si="2541"/>
        <v>1444.8</v>
      </c>
      <c r="AL819" s="31">
        <f t="shared" si="2542"/>
        <v>1444.8</v>
      </c>
      <c r="AM819" s="31">
        <f>AM820</f>
        <v>0</v>
      </c>
      <c r="AN819" s="31">
        <f>AN820</f>
        <v>0</v>
      </c>
      <c r="AO819" s="31">
        <f>AO820</f>
        <v>0</v>
      </c>
      <c r="AP819" s="31">
        <f t="shared" si="2543"/>
        <v>1434.4000000000001</v>
      </c>
      <c r="AQ819" s="31">
        <f t="shared" si="2544"/>
        <v>1444.8</v>
      </c>
      <c r="AR819" s="31">
        <f t="shared" si="2545"/>
        <v>1444.8</v>
      </c>
      <c r="AS819" s="31">
        <f>AS820</f>
        <v>0</v>
      </c>
      <c r="AT819" s="31">
        <f>AT820</f>
        <v>0</v>
      </c>
      <c r="AU819" s="31">
        <f>AU820</f>
        <v>0</v>
      </c>
      <c r="AV819" s="31">
        <f t="shared" si="2546"/>
        <v>1434.4000000000001</v>
      </c>
      <c r="AW819" s="31">
        <f t="shared" si="2547"/>
        <v>1444.8</v>
      </c>
      <c r="AX819" s="31">
        <f t="shared" si="2548"/>
        <v>1444.8</v>
      </c>
      <c r="AY819" s="31">
        <f>AY820</f>
        <v>0</v>
      </c>
      <c r="AZ819" s="31">
        <f>AZ820</f>
        <v>0</v>
      </c>
      <c r="BA819" s="31">
        <f>BA820</f>
        <v>0</v>
      </c>
      <c r="BB819" s="31">
        <f t="shared" si="2549"/>
        <v>1434.4000000000001</v>
      </c>
      <c r="BC819" s="31">
        <f t="shared" si="2550"/>
        <v>1444.8</v>
      </c>
      <c r="BD819" s="31">
        <f t="shared" si="2551"/>
        <v>1444.8</v>
      </c>
      <c r="BE819" s="31">
        <f>BE820</f>
        <v>0</v>
      </c>
      <c r="BF819" s="31">
        <f>BF820</f>
        <v>0</v>
      </c>
      <c r="BG819" s="31">
        <f>BG820</f>
        <v>0</v>
      </c>
      <c r="BH819" s="31">
        <f t="shared" si="2552"/>
        <v>1434.4000000000001</v>
      </c>
      <c r="BI819" s="31">
        <f t="shared" si="2553"/>
        <v>1444.8</v>
      </c>
      <c r="BJ819" s="31">
        <f t="shared" si="2554"/>
        <v>1444.8</v>
      </c>
      <c r="BK819" s="31">
        <f>BK820</f>
        <v>0</v>
      </c>
      <c r="BL819" s="31">
        <f>BL820</f>
        <v>0</v>
      </c>
      <c r="BM819" s="31">
        <f>BM820</f>
        <v>0</v>
      </c>
      <c r="BN819" s="31">
        <f t="shared" si="2555"/>
        <v>1434.4000000000001</v>
      </c>
      <c r="BO819" s="31">
        <f t="shared" si="2556"/>
        <v>1444.8</v>
      </c>
      <c r="BP819" s="31">
        <f t="shared" si="2557"/>
        <v>1444.8</v>
      </c>
      <c r="BQ819" s="31">
        <f>BQ820</f>
        <v>0</v>
      </c>
      <c r="BR819" s="31">
        <f>BR820</f>
        <v>0</v>
      </c>
      <c r="BS819" s="31">
        <f t="shared" si="2558"/>
        <v>1434.4000000000001</v>
      </c>
      <c r="BT819" s="31">
        <f t="shared" si="2559"/>
        <v>1444.8</v>
      </c>
      <c r="BU819" s="31">
        <f t="shared" si="2560"/>
        <v>1444.8</v>
      </c>
      <c r="BV819" s="31">
        <f>BV820</f>
        <v>0</v>
      </c>
      <c r="BW819" s="31">
        <f>BW820</f>
        <v>0</v>
      </c>
      <c r="BX819" s="31">
        <f t="shared" si="2561"/>
        <v>1434.4000000000001</v>
      </c>
      <c r="BY819" s="31">
        <f t="shared" si="2562"/>
        <v>1444.8</v>
      </c>
      <c r="BZ819" s="31">
        <f t="shared" si="2563"/>
        <v>1444.8</v>
      </c>
      <c r="CA819" s="31">
        <f>CA820</f>
        <v>0</v>
      </c>
      <c r="CB819" s="31">
        <f>CB820</f>
        <v>0</v>
      </c>
      <c r="CC819" s="31">
        <f>CC820</f>
        <v>0</v>
      </c>
      <c r="CD819" s="31">
        <f t="shared" si="2605"/>
        <v>1434.4000000000001</v>
      </c>
      <c r="CE819" s="31">
        <f t="shared" si="2606"/>
        <v>1444.8</v>
      </c>
      <c r="CF819" s="31">
        <f t="shared" si="2607"/>
        <v>1444.8</v>
      </c>
      <c r="CG819" s="31">
        <f>CG820</f>
        <v>0</v>
      </c>
      <c r="CH819" s="24"/>
      <c r="CI819" s="40"/>
      <c r="CN819" s="1" t="s">
        <v>30</v>
      </c>
    </row>
    <row r="820" ht="15">
      <c r="A820" s="16" t="s">
        <v>481</v>
      </c>
      <c r="B820" s="17">
        <v>610</v>
      </c>
      <c r="C820" s="16" t="s">
        <v>47</v>
      </c>
      <c r="D820" s="16" t="s">
        <v>67</v>
      </c>
      <c r="E820" s="39" t="s">
        <v>217</v>
      </c>
      <c r="F820" s="31">
        <v>1434.4000000000001</v>
      </c>
      <c r="G820" s="31">
        <v>1444.8</v>
      </c>
      <c r="H820" s="31">
        <v>1444.8</v>
      </c>
      <c r="I820" s="31"/>
      <c r="J820" s="31"/>
      <c r="K820" s="31"/>
      <c r="L820" s="31">
        <f t="shared" si="2528"/>
        <v>1434.4000000000001</v>
      </c>
      <c r="M820" s="31">
        <f t="shared" si="2529"/>
        <v>1444.8</v>
      </c>
      <c r="N820" s="31">
        <f t="shared" si="2530"/>
        <v>1444.8</v>
      </c>
      <c r="O820" s="31"/>
      <c r="P820" s="31"/>
      <c r="Q820" s="31"/>
      <c r="R820" s="31">
        <f t="shared" si="2531"/>
        <v>1434.4000000000001</v>
      </c>
      <c r="S820" s="31">
        <f t="shared" si="2532"/>
        <v>1444.8</v>
      </c>
      <c r="T820" s="31">
        <f t="shared" si="2533"/>
        <v>1444.8</v>
      </c>
      <c r="U820" s="31"/>
      <c r="V820" s="31"/>
      <c r="W820" s="31"/>
      <c r="X820" s="31">
        <f t="shared" si="2534"/>
        <v>1434.4000000000001</v>
      </c>
      <c r="Y820" s="31">
        <f t="shared" si="2535"/>
        <v>1444.8</v>
      </c>
      <c r="Z820" s="31">
        <f t="shared" si="2536"/>
        <v>1444.8</v>
      </c>
      <c r="AA820" s="31"/>
      <c r="AB820" s="31"/>
      <c r="AC820" s="31"/>
      <c r="AD820" s="31">
        <f t="shared" si="2537"/>
        <v>1434.4000000000001</v>
      </c>
      <c r="AE820" s="31">
        <f t="shared" si="2538"/>
        <v>1444.8</v>
      </c>
      <c r="AF820" s="31">
        <f t="shared" si="2539"/>
        <v>1444.8</v>
      </c>
      <c r="AG820" s="31"/>
      <c r="AH820" s="31"/>
      <c r="AI820" s="31"/>
      <c r="AJ820" s="31">
        <f t="shared" si="2540"/>
        <v>1434.4000000000001</v>
      </c>
      <c r="AK820" s="31">
        <f t="shared" si="2541"/>
        <v>1444.8</v>
      </c>
      <c r="AL820" s="31">
        <f t="shared" si="2542"/>
        <v>1444.8</v>
      </c>
      <c r="AM820" s="31"/>
      <c r="AN820" s="31"/>
      <c r="AO820" s="31"/>
      <c r="AP820" s="31">
        <f t="shared" si="2543"/>
        <v>1434.4000000000001</v>
      </c>
      <c r="AQ820" s="31">
        <f t="shared" si="2544"/>
        <v>1444.8</v>
      </c>
      <c r="AR820" s="31">
        <f t="shared" si="2545"/>
        <v>1444.8</v>
      </c>
      <c r="AS820" s="31"/>
      <c r="AT820" s="31"/>
      <c r="AU820" s="31"/>
      <c r="AV820" s="31">
        <f t="shared" si="2546"/>
        <v>1434.4000000000001</v>
      </c>
      <c r="AW820" s="31">
        <f t="shared" si="2547"/>
        <v>1444.8</v>
      </c>
      <c r="AX820" s="31">
        <f t="shared" si="2548"/>
        <v>1444.8</v>
      </c>
      <c r="AY820" s="31"/>
      <c r="AZ820" s="31"/>
      <c r="BA820" s="31"/>
      <c r="BB820" s="31">
        <f t="shared" si="2549"/>
        <v>1434.4000000000001</v>
      </c>
      <c r="BC820" s="31">
        <f t="shared" si="2550"/>
        <v>1444.8</v>
      </c>
      <c r="BD820" s="31">
        <f t="shared" si="2551"/>
        <v>1444.8</v>
      </c>
      <c r="BE820" s="31"/>
      <c r="BF820" s="31"/>
      <c r="BG820" s="31"/>
      <c r="BH820" s="31">
        <f t="shared" si="2552"/>
        <v>1434.4000000000001</v>
      </c>
      <c r="BI820" s="31">
        <f t="shared" si="2553"/>
        <v>1444.8</v>
      </c>
      <c r="BJ820" s="31">
        <f t="shared" si="2554"/>
        <v>1444.8</v>
      </c>
      <c r="BK820" s="31"/>
      <c r="BL820" s="31"/>
      <c r="BM820" s="31"/>
      <c r="BN820" s="31">
        <f t="shared" si="2555"/>
        <v>1434.4000000000001</v>
      </c>
      <c r="BO820" s="31">
        <f t="shared" si="2556"/>
        <v>1444.8</v>
      </c>
      <c r="BP820" s="31">
        <f t="shared" si="2557"/>
        <v>1444.8</v>
      </c>
      <c r="BQ820" s="31"/>
      <c r="BR820" s="31"/>
      <c r="BS820" s="31">
        <f t="shared" si="2558"/>
        <v>1434.4000000000001</v>
      </c>
      <c r="BT820" s="31">
        <f t="shared" si="2559"/>
        <v>1444.8</v>
      </c>
      <c r="BU820" s="31">
        <f t="shared" si="2560"/>
        <v>1444.8</v>
      </c>
      <c r="BV820" s="31"/>
      <c r="BW820" s="31"/>
      <c r="BX820" s="31">
        <f t="shared" si="2561"/>
        <v>1434.4000000000001</v>
      </c>
      <c r="BY820" s="31">
        <f t="shared" si="2562"/>
        <v>1444.8</v>
      </c>
      <c r="BZ820" s="31">
        <f t="shared" si="2563"/>
        <v>1444.8</v>
      </c>
      <c r="CA820" s="31"/>
      <c r="CB820" s="31"/>
      <c r="CC820" s="31"/>
      <c r="CD820" s="31">
        <f t="shared" si="2605"/>
        <v>1434.4000000000001</v>
      </c>
      <c r="CE820" s="31">
        <f t="shared" si="2606"/>
        <v>1444.8</v>
      </c>
      <c r="CF820" s="31">
        <f t="shared" si="2607"/>
        <v>1444.8</v>
      </c>
      <c r="CG820" s="31"/>
      <c r="CH820" s="24"/>
      <c r="CI820" s="40"/>
    </row>
    <row r="821" ht="15">
      <c r="A821" s="16" t="s">
        <v>481</v>
      </c>
      <c r="B821" s="17">
        <v>620</v>
      </c>
      <c r="C821" s="16"/>
      <c r="D821" s="16"/>
      <c r="E821" s="39" t="s">
        <v>46</v>
      </c>
      <c r="F821" s="31">
        <f>F822+F823</f>
        <v>795719.70000000007</v>
      </c>
      <c r="G821" s="31">
        <f>G822+G823</f>
        <v>800503.90000000002</v>
      </c>
      <c r="H821" s="31">
        <f>H822+H823</f>
        <v>800503.90000000002</v>
      </c>
      <c r="I821" s="31">
        <f>I822+I823</f>
        <v>0</v>
      </c>
      <c r="J821" s="31">
        <f>J822+J823</f>
        <v>0</v>
      </c>
      <c r="K821" s="31">
        <f>K822+K823</f>
        <v>0</v>
      </c>
      <c r="L821" s="31">
        <f t="shared" si="2528"/>
        <v>795719.70000000007</v>
      </c>
      <c r="M821" s="31">
        <f t="shared" si="2529"/>
        <v>800503.90000000002</v>
      </c>
      <c r="N821" s="31">
        <f t="shared" si="2530"/>
        <v>800503.90000000002</v>
      </c>
      <c r="O821" s="31">
        <f>O822+O823</f>
        <v>0</v>
      </c>
      <c r="P821" s="31">
        <f>P822+P823</f>
        <v>0</v>
      </c>
      <c r="Q821" s="31">
        <f>Q822+Q823</f>
        <v>0</v>
      </c>
      <c r="R821" s="31">
        <f t="shared" si="2531"/>
        <v>795719.70000000007</v>
      </c>
      <c r="S821" s="31">
        <f t="shared" si="2532"/>
        <v>800503.90000000002</v>
      </c>
      <c r="T821" s="31">
        <f t="shared" si="2533"/>
        <v>800503.90000000002</v>
      </c>
      <c r="U821" s="31">
        <f>U822+U823</f>
        <v>0</v>
      </c>
      <c r="V821" s="31">
        <f>V822+V823</f>
        <v>0</v>
      </c>
      <c r="W821" s="31">
        <f>W822+W823</f>
        <v>0</v>
      </c>
      <c r="X821" s="31">
        <f t="shared" si="2534"/>
        <v>795719.70000000007</v>
      </c>
      <c r="Y821" s="31">
        <f t="shared" si="2535"/>
        <v>800503.90000000002</v>
      </c>
      <c r="Z821" s="31">
        <f t="shared" si="2536"/>
        <v>800503.90000000002</v>
      </c>
      <c r="AA821" s="31">
        <f>AA822+AA823</f>
        <v>0</v>
      </c>
      <c r="AB821" s="31">
        <f>AB822+AB823</f>
        <v>0</v>
      </c>
      <c r="AC821" s="31">
        <f>AC822+AC823</f>
        <v>0</v>
      </c>
      <c r="AD821" s="31">
        <f t="shared" si="2537"/>
        <v>795719.70000000007</v>
      </c>
      <c r="AE821" s="31">
        <f t="shared" si="2538"/>
        <v>800503.90000000002</v>
      </c>
      <c r="AF821" s="31">
        <f t="shared" si="2539"/>
        <v>800503.90000000002</v>
      </c>
      <c r="AG821" s="31">
        <f>AG822+AG823</f>
        <v>0</v>
      </c>
      <c r="AH821" s="31">
        <f>AH822+AH823</f>
        <v>0</v>
      </c>
      <c r="AI821" s="31">
        <f>AI822+AI823</f>
        <v>0</v>
      </c>
      <c r="AJ821" s="31">
        <f t="shared" si="2540"/>
        <v>795719.70000000007</v>
      </c>
      <c r="AK821" s="31">
        <f t="shared" si="2541"/>
        <v>800503.90000000002</v>
      </c>
      <c r="AL821" s="31">
        <f t="shared" si="2542"/>
        <v>800503.90000000002</v>
      </c>
      <c r="AM821" s="31">
        <f>AM822+AM823</f>
        <v>0</v>
      </c>
      <c r="AN821" s="31">
        <f>AN822+AN823</f>
        <v>0</v>
      </c>
      <c r="AO821" s="31">
        <f>AO822+AO823</f>
        <v>0</v>
      </c>
      <c r="AP821" s="31">
        <f t="shared" si="2543"/>
        <v>795719.70000000007</v>
      </c>
      <c r="AQ821" s="31">
        <f t="shared" si="2544"/>
        <v>800503.90000000002</v>
      </c>
      <c r="AR821" s="31">
        <f t="shared" si="2545"/>
        <v>800503.90000000002</v>
      </c>
      <c r="AS821" s="31">
        <f>AS822+AS823</f>
        <v>0</v>
      </c>
      <c r="AT821" s="31">
        <f>AT822+AT823</f>
        <v>0</v>
      </c>
      <c r="AU821" s="31">
        <f>AU822+AU823</f>
        <v>0</v>
      </c>
      <c r="AV821" s="31">
        <f t="shared" si="2546"/>
        <v>795719.70000000007</v>
      </c>
      <c r="AW821" s="31">
        <f t="shared" si="2547"/>
        <v>800503.90000000002</v>
      </c>
      <c r="AX821" s="31">
        <f t="shared" si="2548"/>
        <v>800503.90000000002</v>
      </c>
      <c r="AY821" s="31">
        <f>AY822+AY823</f>
        <v>0</v>
      </c>
      <c r="AZ821" s="31">
        <f>AZ822+AZ823</f>
        <v>0</v>
      </c>
      <c r="BA821" s="31">
        <f>BA822+BA823</f>
        <v>0</v>
      </c>
      <c r="BB821" s="31">
        <f t="shared" si="2549"/>
        <v>795719.70000000007</v>
      </c>
      <c r="BC821" s="31">
        <f t="shared" si="2550"/>
        <v>800503.90000000002</v>
      </c>
      <c r="BD821" s="31">
        <f t="shared" si="2551"/>
        <v>800503.90000000002</v>
      </c>
      <c r="BE821" s="31">
        <f>BE822+BE823</f>
        <v>0</v>
      </c>
      <c r="BF821" s="31">
        <f>BF822+BF823</f>
        <v>0</v>
      </c>
      <c r="BG821" s="31">
        <f>BG822+BG823</f>
        <v>0</v>
      </c>
      <c r="BH821" s="31">
        <f t="shared" si="2552"/>
        <v>795719.70000000007</v>
      </c>
      <c r="BI821" s="31">
        <f t="shared" si="2553"/>
        <v>800503.90000000002</v>
      </c>
      <c r="BJ821" s="31">
        <f t="shared" si="2554"/>
        <v>800503.90000000002</v>
      </c>
      <c r="BK821" s="31">
        <f>BK822+BK823</f>
        <v>0</v>
      </c>
      <c r="BL821" s="31">
        <f>BL822+BL823</f>
        <v>0</v>
      </c>
      <c r="BM821" s="31">
        <f>BM822+BM823</f>
        <v>0</v>
      </c>
      <c r="BN821" s="31">
        <f t="shared" si="2555"/>
        <v>795719.70000000007</v>
      </c>
      <c r="BO821" s="31">
        <f t="shared" si="2556"/>
        <v>800503.90000000002</v>
      </c>
      <c r="BP821" s="31">
        <f t="shared" si="2557"/>
        <v>800503.90000000002</v>
      </c>
      <c r="BQ821" s="31">
        <f>BQ822+BQ823</f>
        <v>0</v>
      </c>
      <c r="BR821" s="31">
        <f>BR822+BR823</f>
        <v>0</v>
      </c>
      <c r="BS821" s="31">
        <f t="shared" si="2558"/>
        <v>795719.70000000007</v>
      </c>
      <c r="BT821" s="31">
        <f t="shared" si="2559"/>
        <v>800503.90000000002</v>
      </c>
      <c r="BU821" s="31">
        <f t="shared" si="2560"/>
        <v>800503.90000000002</v>
      </c>
      <c r="BV821" s="31">
        <f>BV822+BV823</f>
        <v>0</v>
      </c>
      <c r="BW821" s="31">
        <f>BW822+BW823</f>
        <v>0</v>
      </c>
      <c r="BX821" s="31">
        <f t="shared" si="2561"/>
        <v>795719.70000000007</v>
      </c>
      <c r="BY821" s="31">
        <f t="shared" si="2562"/>
        <v>800503.90000000002</v>
      </c>
      <c r="BZ821" s="31">
        <f t="shared" si="2563"/>
        <v>800503.90000000002</v>
      </c>
      <c r="CA821" s="31">
        <f>CA822+CA823</f>
        <v>0</v>
      </c>
      <c r="CB821" s="31">
        <f>CB822+CB823</f>
        <v>0</v>
      </c>
      <c r="CC821" s="31">
        <f>CC822+CC823</f>
        <v>0</v>
      </c>
      <c r="CD821" s="31">
        <f t="shared" si="2605"/>
        <v>795719.70000000007</v>
      </c>
      <c r="CE821" s="31">
        <f t="shared" si="2606"/>
        <v>800503.90000000002</v>
      </c>
      <c r="CF821" s="31">
        <f t="shared" si="2607"/>
        <v>800503.90000000002</v>
      </c>
      <c r="CG821" s="31">
        <f>CG822+CG823</f>
        <v>0</v>
      </c>
      <c r="CH821" s="24"/>
      <c r="CI821" s="40"/>
      <c r="CN821" s="1" t="s">
        <v>30</v>
      </c>
    </row>
    <row r="822" ht="15">
      <c r="A822" s="16" t="s">
        <v>481</v>
      </c>
      <c r="B822" s="17">
        <v>620</v>
      </c>
      <c r="C822" s="16" t="s">
        <v>47</v>
      </c>
      <c r="D822" s="16" t="s">
        <v>67</v>
      </c>
      <c r="E822" s="39" t="s">
        <v>217</v>
      </c>
      <c r="F822" s="31">
        <v>765490.80000000005</v>
      </c>
      <c r="G822" s="31">
        <v>770263.09999999998</v>
      </c>
      <c r="H822" s="31">
        <v>770263.09999999998</v>
      </c>
      <c r="I822" s="31"/>
      <c r="J822" s="31"/>
      <c r="K822" s="31"/>
      <c r="L822" s="31">
        <f t="shared" si="2528"/>
        <v>765490.80000000005</v>
      </c>
      <c r="M822" s="31">
        <f t="shared" si="2529"/>
        <v>770263.09999999998</v>
      </c>
      <c r="N822" s="31">
        <f t="shared" si="2530"/>
        <v>770263.09999999998</v>
      </c>
      <c r="O822" s="31"/>
      <c r="P822" s="31"/>
      <c r="Q822" s="31"/>
      <c r="R822" s="31">
        <f t="shared" si="2531"/>
        <v>765490.80000000005</v>
      </c>
      <c r="S822" s="31">
        <f t="shared" si="2532"/>
        <v>770263.09999999998</v>
      </c>
      <c r="T822" s="31">
        <f t="shared" si="2533"/>
        <v>770263.09999999998</v>
      </c>
      <c r="U822" s="31"/>
      <c r="V822" s="31"/>
      <c r="W822" s="31"/>
      <c r="X822" s="31">
        <f t="shared" si="2534"/>
        <v>765490.80000000005</v>
      </c>
      <c r="Y822" s="31">
        <f t="shared" si="2535"/>
        <v>770263.09999999998</v>
      </c>
      <c r="Z822" s="31">
        <f t="shared" si="2536"/>
        <v>770263.09999999998</v>
      </c>
      <c r="AA822" s="31"/>
      <c r="AB822" s="31"/>
      <c r="AC822" s="31"/>
      <c r="AD822" s="31">
        <f t="shared" si="2537"/>
        <v>765490.80000000005</v>
      </c>
      <c r="AE822" s="31">
        <f t="shared" si="2538"/>
        <v>770263.09999999998</v>
      </c>
      <c r="AF822" s="31">
        <f t="shared" si="2539"/>
        <v>770263.09999999998</v>
      </c>
      <c r="AG822" s="31"/>
      <c r="AH822" s="31"/>
      <c r="AI822" s="31"/>
      <c r="AJ822" s="31">
        <f t="shared" si="2540"/>
        <v>765490.80000000005</v>
      </c>
      <c r="AK822" s="31">
        <f t="shared" si="2541"/>
        <v>770263.09999999998</v>
      </c>
      <c r="AL822" s="31">
        <f t="shared" si="2542"/>
        <v>770263.09999999998</v>
      </c>
      <c r="AM822" s="31"/>
      <c r="AN822" s="31"/>
      <c r="AO822" s="31"/>
      <c r="AP822" s="31">
        <f t="shared" si="2543"/>
        <v>765490.80000000005</v>
      </c>
      <c r="AQ822" s="31">
        <f t="shared" si="2544"/>
        <v>770263.09999999998</v>
      </c>
      <c r="AR822" s="31">
        <f t="shared" si="2545"/>
        <v>770263.09999999998</v>
      </c>
      <c r="AS822" s="31"/>
      <c r="AT822" s="31"/>
      <c r="AU822" s="31"/>
      <c r="AV822" s="31">
        <f t="shared" si="2546"/>
        <v>765490.80000000005</v>
      </c>
      <c r="AW822" s="31">
        <f t="shared" si="2547"/>
        <v>770263.09999999998</v>
      </c>
      <c r="AX822" s="31">
        <f t="shared" si="2548"/>
        <v>770263.09999999998</v>
      </c>
      <c r="AY822" s="31"/>
      <c r="AZ822" s="31"/>
      <c r="BA822" s="31"/>
      <c r="BB822" s="31">
        <f t="shared" si="2549"/>
        <v>765490.80000000005</v>
      </c>
      <c r="BC822" s="31">
        <f t="shared" si="2550"/>
        <v>770263.09999999998</v>
      </c>
      <c r="BD822" s="31">
        <f t="shared" si="2551"/>
        <v>770263.09999999998</v>
      </c>
      <c r="BE822" s="31"/>
      <c r="BF822" s="31"/>
      <c r="BG822" s="31"/>
      <c r="BH822" s="31">
        <f t="shared" si="2552"/>
        <v>765490.80000000005</v>
      </c>
      <c r="BI822" s="31">
        <f t="shared" si="2553"/>
        <v>770263.09999999998</v>
      </c>
      <c r="BJ822" s="31">
        <f t="shared" si="2554"/>
        <v>770263.09999999998</v>
      </c>
      <c r="BK822" s="31"/>
      <c r="BL822" s="31"/>
      <c r="BM822" s="31"/>
      <c r="BN822" s="31">
        <f t="shared" si="2555"/>
        <v>765490.80000000005</v>
      </c>
      <c r="BO822" s="31">
        <f t="shared" si="2556"/>
        <v>770263.09999999998</v>
      </c>
      <c r="BP822" s="31">
        <f t="shared" si="2557"/>
        <v>770263.09999999998</v>
      </c>
      <c r="BQ822" s="31"/>
      <c r="BR822" s="31"/>
      <c r="BS822" s="31">
        <f t="shared" si="2558"/>
        <v>765490.80000000005</v>
      </c>
      <c r="BT822" s="31">
        <f t="shared" si="2559"/>
        <v>770263.09999999998</v>
      </c>
      <c r="BU822" s="31">
        <f t="shared" si="2560"/>
        <v>770263.09999999998</v>
      </c>
      <c r="BV822" s="31"/>
      <c r="BW822" s="31"/>
      <c r="BX822" s="31">
        <f t="shared" si="2561"/>
        <v>765490.80000000005</v>
      </c>
      <c r="BY822" s="31">
        <f t="shared" si="2562"/>
        <v>770263.09999999998</v>
      </c>
      <c r="BZ822" s="31">
        <f t="shared" si="2563"/>
        <v>770263.09999999998</v>
      </c>
      <c r="CA822" s="31"/>
      <c r="CB822" s="31"/>
      <c r="CC822" s="31"/>
      <c r="CD822" s="31">
        <f t="shared" si="2605"/>
        <v>765490.80000000005</v>
      </c>
      <c r="CE822" s="31">
        <f t="shared" si="2606"/>
        <v>770263.09999999998</v>
      </c>
      <c r="CF822" s="31">
        <f t="shared" si="2607"/>
        <v>770263.09999999998</v>
      </c>
      <c r="CG822" s="31"/>
      <c r="CH822" s="24"/>
      <c r="CI822" s="40"/>
    </row>
    <row r="823" ht="15">
      <c r="A823" s="16" t="s">
        <v>481</v>
      </c>
      <c r="B823" s="17">
        <v>620</v>
      </c>
      <c r="C823" s="16" t="s">
        <v>278</v>
      </c>
      <c r="D823" s="16" t="s">
        <v>67</v>
      </c>
      <c r="E823" s="39" t="s">
        <v>279</v>
      </c>
      <c r="F823" s="31">
        <v>30228.900000000001</v>
      </c>
      <c r="G823" s="31">
        <v>30240.799999999999</v>
      </c>
      <c r="H823" s="31">
        <v>30240.799999999999</v>
      </c>
      <c r="I823" s="31"/>
      <c r="J823" s="31"/>
      <c r="K823" s="31"/>
      <c r="L823" s="31">
        <f t="shared" si="2528"/>
        <v>30228.900000000001</v>
      </c>
      <c r="M823" s="31">
        <f t="shared" si="2529"/>
        <v>30240.799999999999</v>
      </c>
      <c r="N823" s="31">
        <f t="shared" si="2530"/>
        <v>30240.799999999999</v>
      </c>
      <c r="O823" s="31"/>
      <c r="P823" s="31"/>
      <c r="Q823" s="31"/>
      <c r="R823" s="31">
        <f t="shared" si="2531"/>
        <v>30228.900000000001</v>
      </c>
      <c r="S823" s="31">
        <f t="shared" si="2532"/>
        <v>30240.799999999999</v>
      </c>
      <c r="T823" s="31">
        <f t="shared" si="2533"/>
        <v>30240.799999999999</v>
      </c>
      <c r="U823" s="31"/>
      <c r="V823" s="31"/>
      <c r="W823" s="31"/>
      <c r="X823" s="31">
        <f t="shared" si="2534"/>
        <v>30228.900000000001</v>
      </c>
      <c r="Y823" s="31">
        <f t="shared" si="2535"/>
        <v>30240.799999999999</v>
      </c>
      <c r="Z823" s="31">
        <f t="shared" si="2536"/>
        <v>30240.799999999999</v>
      </c>
      <c r="AA823" s="31"/>
      <c r="AB823" s="31"/>
      <c r="AC823" s="31"/>
      <c r="AD823" s="31">
        <f t="shared" si="2537"/>
        <v>30228.900000000001</v>
      </c>
      <c r="AE823" s="31">
        <f t="shared" si="2538"/>
        <v>30240.799999999999</v>
      </c>
      <c r="AF823" s="31">
        <f t="shared" si="2539"/>
        <v>30240.799999999999</v>
      </c>
      <c r="AG823" s="31"/>
      <c r="AH823" s="31"/>
      <c r="AI823" s="31"/>
      <c r="AJ823" s="31">
        <f t="shared" si="2540"/>
        <v>30228.900000000001</v>
      </c>
      <c r="AK823" s="31">
        <f t="shared" si="2541"/>
        <v>30240.799999999999</v>
      </c>
      <c r="AL823" s="31">
        <f t="shared" si="2542"/>
        <v>30240.799999999999</v>
      </c>
      <c r="AM823" s="31"/>
      <c r="AN823" s="31"/>
      <c r="AO823" s="31"/>
      <c r="AP823" s="31">
        <f t="shared" si="2543"/>
        <v>30228.900000000001</v>
      </c>
      <c r="AQ823" s="31">
        <f t="shared" si="2544"/>
        <v>30240.799999999999</v>
      </c>
      <c r="AR823" s="31">
        <f t="shared" si="2545"/>
        <v>30240.799999999999</v>
      </c>
      <c r="AS823" s="31"/>
      <c r="AT823" s="31"/>
      <c r="AU823" s="31"/>
      <c r="AV823" s="31">
        <f t="shared" si="2546"/>
        <v>30228.900000000001</v>
      </c>
      <c r="AW823" s="31">
        <f t="shared" si="2547"/>
        <v>30240.799999999999</v>
      </c>
      <c r="AX823" s="31">
        <f t="shared" si="2548"/>
        <v>30240.799999999999</v>
      </c>
      <c r="AY823" s="31"/>
      <c r="AZ823" s="31"/>
      <c r="BA823" s="31"/>
      <c r="BB823" s="31">
        <f t="shared" si="2549"/>
        <v>30228.900000000001</v>
      </c>
      <c r="BC823" s="31">
        <f t="shared" si="2550"/>
        <v>30240.799999999999</v>
      </c>
      <c r="BD823" s="31">
        <f t="shared" si="2551"/>
        <v>30240.799999999999</v>
      </c>
      <c r="BE823" s="31"/>
      <c r="BF823" s="31"/>
      <c r="BG823" s="31"/>
      <c r="BH823" s="31">
        <f t="shared" si="2552"/>
        <v>30228.900000000001</v>
      </c>
      <c r="BI823" s="31">
        <f t="shared" si="2553"/>
        <v>30240.799999999999</v>
      </c>
      <c r="BJ823" s="31">
        <f t="shared" si="2554"/>
        <v>30240.799999999999</v>
      </c>
      <c r="BK823" s="31"/>
      <c r="BL823" s="31"/>
      <c r="BM823" s="31"/>
      <c r="BN823" s="31">
        <f t="shared" si="2555"/>
        <v>30228.900000000001</v>
      </c>
      <c r="BO823" s="31">
        <f t="shared" si="2556"/>
        <v>30240.799999999999</v>
      </c>
      <c r="BP823" s="31">
        <f t="shared" si="2557"/>
        <v>30240.799999999999</v>
      </c>
      <c r="BQ823" s="31"/>
      <c r="BR823" s="31"/>
      <c r="BS823" s="31">
        <f t="shared" si="2558"/>
        <v>30228.900000000001</v>
      </c>
      <c r="BT823" s="31">
        <f t="shared" si="2559"/>
        <v>30240.799999999999</v>
      </c>
      <c r="BU823" s="31">
        <f t="shared" si="2560"/>
        <v>30240.799999999999</v>
      </c>
      <c r="BV823" s="31"/>
      <c r="BW823" s="31"/>
      <c r="BX823" s="31">
        <f t="shared" si="2561"/>
        <v>30228.900000000001</v>
      </c>
      <c r="BY823" s="31">
        <f t="shared" si="2562"/>
        <v>30240.799999999999</v>
      </c>
      <c r="BZ823" s="31">
        <f t="shared" si="2563"/>
        <v>30240.799999999999</v>
      </c>
      <c r="CA823" s="31"/>
      <c r="CB823" s="31"/>
      <c r="CC823" s="31"/>
      <c r="CD823" s="31">
        <f t="shared" si="2605"/>
        <v>30228.900000000001</v>
      </c>
      <c r="CE823" s="31">
        <f t="shared" si="2606"/>
        <v>30240.799999999999</v>
      </c>
      <c r="CF823" s="31">
        <f t="shared" si="2607"/>
        <v>30240.799999999999</v>
      </c>
      <c r="CG823" s="31"/>
      <c r="CH823" s="24"/>
      <c r="CI823" s="40"/>
    </row>
    <row r="824" ht="15">
      <c r="A824" s="16" t="s">
        <v>481</v>
      </c>
      <c r="B824" s="17">
        <v>800</v>
      </c>
      <c r="C824" s="16"/>
      <c r="D824" s="16"/>
      <c r="E824" s="39" t="s">
        <v>54</v>
      </c>
      <c r="F824" s="31">
        <f t="shared" ref="F824:F827" si="2649">F825</f>
        <v>51.799999999999997</v>
      </c>
      <c r="G824" s="31">
        <f t="shared" ref="G824:G827" si="2650">G825</f>
        <v>51.799999999999997</v>
      </c>
      <c r="H824" s="31">
        <f t="shared" ref="H824:H827" si="2651">H825</f>
        <v>51.799999999999997</v>
      </c>
      <c r="I824" s="31">
        <f t="shared" ref="I824:I827" si="2652">I825</f>
        <v>0</v>
      </c>
      <c r="J824" s="31">
        <f t="shared" ref="J824:J827" si="2653">J825</f>
        <v>0</v>
      </c>
      <c r="K824" s="31">
        <f t="shared" ref="K824:K827" si="2654">K825</f>
        <v>0</v>
      </c>
      <c r="L824" s="31">
        <f t="shared" si="2528"/>
        <v>51.799999999999997</v>
      </c>
      <c r="M824" s="31">
        <f t="shared" si="2529"/>
        <v>51.799999999999997</v>
      </c>
      <c r="N824" s="31">
        <f t="shared" si="2530"/>
        <v>51.799999999999997</v>
      </c>
      <c r="O824" s="31">
        <f t="shared" ref="O824:O827" si="2655">O825</f>
        <v>0</v>
      </c>
      <c r="P824" s="31">
        <f t="shared" ref="P824:P827" si="2656">P825</f>
        <v>0</v>
      </c>
      <c r="Q824" s="31">
        <f t="shared" ref="Q824:Q827" si="2657">Q825</f>
        <v>0</v>
      </c>
      <c r="R824" s="31">
        <f t="shared" si="2531"/>
        <v>51.799999999999997</v>
      </c>
      <c r="S824" s="31">
        <f t="shared" si="2532"/>
        <v>51.799999999999997</v>
      </c>
      <c r="T824" s="31">
        <f t="shared" si="2533"/>
        <v>51.799999999999997</v>
      </c>
      <c r="U824" s="31">
        <f t="shared" ref="U824:U827" si="2658">U825</f>
        <v>0</v>
      </c>
      <c r="V824" s="31">
        <f t="shared" ref="V824:V827" si="2659">V825</f>
        <v>0</v>
      </c>
      <c r="W824" s="31">
        <f t="shared" ref="W824:W827" si="2660">W825</f>
        <v>0</v>
      </c>
      <c r="X824" s="31">
        <f t="shared" si="2534"/>
        <v>51.799999999999997</v>
      </c>
      <c r="Y824" s="31">
        <f t="shared" si="2535"/>
        <v>51.799999999999997</v>
      </c>
      <c r="Z824" s="31">
        <f t="shared" si="2536"/>
        <v>51.799999999999997</v>
      </c>
      <c r="AA824" s="31">
        <f t="shared" ref="AA824:AA827" si="2661">AA825</f>
        <v>0</v>
      </c>
      <c r="AB824" s="31">
        <f t="shared" ref="AB824:AB827" si="2662">AB825</f>
        <v>0</v>
      </c>
      <c r="AC824" s="31">
        <f t="shared" ref="AC824:AC827" si="2663">AC825</f>
        <v>0</v>
      </c>
      <c r="AD824" s="31">
        <f t="shared" si="2537"/>
        <v>51.799999999999997</v>
      </c>
      <c r="AE824" s="31">
        <f t="shared" si="2538"/>
        <v>51.799999999999997</v>
      </c>
      <c r="AF824" s="31">
        <f t="shared" si="2539"/>
        <v>51.799999999999997</v>
      </c>
      <c r="AG824" s="31">
        <f t="shared" ref="AG824:AG827" si="2664">AG825</f>
        <v>0</v>
      </c>
      <c r="AH824" s="31">
        <f t="shared" ref="AH824:AH827" si="2665">AH825</f>
        <v>0</v>
      </c>
      <c r="AI824" s="31">
        <f t="shared" ref="AI824:AI827" si="2666">AI825</f>
        <v>0</v>
      </c>
      <c r="AJ824" s="31">
        <f t="shared" si="2540"/>
        <v>51.799999999999997</v>
      </c>
      <c r="AK824" s="31">
        <f t="shared" si="2541"/>
        <v>51.799999999999997</v>
      </c>
      <c r="AL824" s="31">
        <f t="shared" si="2542"/>
        <v>51.799999999999997</v>
      </c>
      <c r="AM824" s="31">
        <f t="shared" ref="AM824:AM827" si="2667">AM825</f>
        <v>0</v>
      </c>
      <c r="AN824" s="31">
        <f t="shared" ref="AN824:AN827" si="2668">AN825</f>
        <v>0</v>
      </c>
      <c r="AO824" s="31">
        <f t="shared" ref="AO824:AO827" si="2669">AO825</f>
        <v>0</v>
      </c>
      <c r="AP824" s="31">
        <f t="shared" si="2543"/>
        <v>51.799999999999997</v>
      </c>
      <c r="AQ824" s="31">
        <f t="shared" si="2544"/>
        <v>51.799999999999997</v>
      </c>
      <c r="AR824" s="31">
        <f t="shared" si="2545"/>
        <v>51.799999999999997</v>
      </c>
      <c r="AS824" s="31">
        <f t="shared" ref="AS824:AS827" si="2670">AS825</f>
        <v>0</v>
      </c>
      <c r="AT824" s="31">
        <f t="shared" ref="AT824:AT827" si="2671">AT825</f>
        <v>0</v>
      </c>
      <c r="AU824" s="31">
        <f t="shared" ref="AU824:AU827" si="2672">AU825</f>
        <v>0</v>
      </c>
      <c r="AV824" s="31">
        <f t="shared" si="2546"/>
        <v>51.799999999999997</v>
      </c>
      <c r="AW824" s="31">
        <f t="shared" si="2547"/>
        <v>51.799999999999997</v>
      </c>
      <c r="AX824" s="31">
        <f t="shared" si="2548"/>
        <v>51.799999999999997</v>
      </c>
      <c r="AY824" s="31">
        <f t="shared" ref="AY824:AY827" si="2673">AY825</f>
        <v>0</v>
      </c>
      <c r="AZ824" s="31">
        <f t="shared" ref="AZ824:AZ827" si="2674">AZ825</f>
        <v>0</v>
      </c>
      <c r="BA824" s="31">
        <f t="shared" ref="BA824:BA827" si="2675">BA825</f>
        <v>0</v>
      </c>
      <c r="BB824" s="31">
        <f t="shared" si="2549"/>
        <v>51.799999999999997</v>
      </c>
      <c r="BC824" s="31">
        <f t="shared" si="2550"/>
        <v>51.799999999999997</v>
      </c>
      <c r="BD824" s="31">
        <f t="shared" si="2551"/>
        <v>51.799999999999997</v>
      </c>
      <c r="BE824" s="31">
        <f t="shared" ref="BE824:BE827" si="2676">BE825</f>
        <v>0</v>
      </c>
      <c r="BF824" s="31">
        <f t="shared" ref="BF824:BF827" si="2677">BF825</f>
        <v>0</v>
      </c>
      <c r="BG824" s="31">
        <f t="shared" ref="BG824:BG827" si="2678">BG825</f>
        <v>0</v>
      </c>
      <c r="BH824" s="31">
        <f t="shared" si="2552"/>
        <v>51.799999999999997</v>
      </c>
      <c r="BI824" s="31">
        <f t="shared" si="2553"/>
        <v>51.799999999999997</v>
      </c>
      <c r="BJ824" s="31">
        <f t="shared" si="2554"/>
        <v>51.799999999999997</v>
      </c>
      <c r="BK824" s="31">
        <f t="shared" ref="BK824:BK827" si="2679">BK825</f>
        <v>0</v>
      </c>
      <c r="BL824" s="31">
        <f t="shared" ref="BL824:BL827" si="2680">BL825</f>
        <v>0</v>
      </c>
      <c r="BM824" s="31">
        <f t="shared" ref="BM824:BM827" si="2681">BM825</f>
        <v>0</v>
      </c>
      <c r="BN824" s="31">
        <f t="shared" si="2555"/>
        <v>51.799999999999997</v>
      </c>
      <c r="BO824" s="31">
        <f t="shared" si="2556"/>
        <v>51.799999999999997</v>
      </c>
      <c r="BP824" s="31">
        <f t="shared" si="2557"/>
        <v>51.799999999999997</v>
      </c>
      <c r="BQ824" s="31">
        <f t="shared" ref="BQ824:BQ827" si="2682">BQ825</f>
        <v>0</v>
      </c>
      <c r="BR824" s="31">
        <f t="shared" ref="BR824:BR827" si="2683">BR825</f>
        <v>0</v>
      </c>
      <c r="BS824" s="31">
        <f t="shared" si="2558"/>
        <v>51.799999999999997</v>
      </c>
      <c r="BT824" s="31">
        <f t="shared" si="2559"/>
        <v>51.799999999999997</v>
      </c>
      <c r="BU824" s="31">
        <f t="shared" si="2560"/>
        <v>51.799999999999997</v>
      </c>
      <c r="BV824" s="31">
        <f t="shared" ref="BV824:BV827" si="2684">BV825</f>
        <v>0</v>
      </c>
      <c r="BW824" s="31">
        <f t="shared" ref="BW824:BW827" si="2685">BW825</f>
        <v>0</v>
      </c>
      <c r="BX824" s="31">
        <f t="shared" si="2561"/>
        <v>51.799999999999997</v>
      </c>
      <c r="BY824" s="31">
        <f t="shared" si="2562"/>
        <v>51.799999999999997</v>
      </c>
      <c r="BZ824" s="31">
        <f t="shared" si="2563"/>
        <v>51.799999999999997</v>
      </c>
      <c r="CA824" s="31">
        <f t="shared" ref="CA824:CA827" si="2686">CA825</f>
        <v>0</v>
      </c>
      <c r="CB824" s="31">
        <f t="shared" ref="CB824:CB827" si="2687">CB825</f>
        <v>0</v>
      </c>
      <c r="CC824" s="31">
        <f t="shared" ref="CC824:CC827" si="2688">CC825</f>
        <v>0</v>
      </c>
      <c r="CD824" s="31">
        <f t="shared" si="2605"/>
        <v>51.799999999999997</v>
      </c>
      <c r="CE824" s="31">
        <f t="shared" si="2606"/>
        <v>51.799999999999997</v>
      </c>
      <c r="CF824" s="31">
        <f t="shared" si="2607"/>
        <v>51.799999999999997</v>
      </c>
      <c r="CG824" s="31">
        <f t="shared" ref="CG824:CG827" si="2689">CG825</f>
        <v>0</v>
      </c>
      <c r="CH824" s="24"/>
      <c r="CI824" s="40"/>
      <c r="CM824" s="1" t="s">
        <v>29</v>
      </c>
    </row>
    <row r="825" ht="15">
      <c r="A825" s="16" t="s">
        <v>481</v>
      </c>
      <c r="B825" s="17">
        <v>850</v>
      </c>
      <c r="C825" s="16"/>
      <c r="D825" s="16"/>
      <c r="E825" s="39" t="s">
        <v>79</v>
      </c>
      <c r="F825" s="31">
        <f t="shared" si="2649"/>
        <v>51.799999999999997</v>
      </c>
      <c r="G825" s="31">
        <f t="shared" si="2650"/>
        <v>51.799999999999997</v>
      </c>
      <c r="H825" s="31">
        <f t="shared" si="2651"/>
        <v>51.799999999999997</v>
      </c>
      <c r="I825" s="31">
        <f t="shared" si="2652"/>
        <v>0</v>
      </c>
      <c r="J825" s="31">
        <f t="shared" si="2653"/>
        <v>0</v>
      </c>
      <c r="K825" s="31">
        <f t="shared" si="2654"/>
        <v>0</v>
      </c>
      <c r="L825" s="31">
        <f t="shared" si="2528"/>
        <v>51.799999999999997</v>
      </c>
      <c r="M825" s="31">
        <f t="shared" si="2529"/>
        <v>51.799999999999997</v>
      </c>
      <c r="N825" s="31">
        <f t="shared" si="2530"/>
        <v>51.799999999999997</v>
      </c>
      <c r="O825" s="31">
        <f t="shared" si="2655"/>
        <v>0</v>
      </c>
      <c r="P825" s="31">
        <f t="shared" si="2656"/>
        <v>0</v>
      </c>
      <c r="Q825" s="31">
        <f t="shared" si="2657"/>
        <v>0</v>
      </c>
      <c r="R825" s="31">
        <f t="shared" si="2531"/>
        <v>51.799999999999997</v>
      </c>
      <c r="S825" s="31">
        <f t="shared" si="2532"/>
        <v>51.799999999999997</v>
      </c>
      <c r="T825" s="31">
        <f t="shared" si="2533"/>
        <v>51.799999999999997</v>
      </c>
      <c r="U825" s="31">
        <f t="shared" si="2658"/>
        <v>0</v>
      </c>
      <c r="V825" s="31">
        <f t="shared" si="2659"/>
        <v>0</v>
      </c>
      <c r="W825" s="31">
        <f t="shared" si="2660"/>
        <v>0</v>
      </c>
      <c r="X825" s="31">
        <f t="shared" si="2534"/>
        <v>51.799999999999997</v>
      </c>
      <c r="Y825" s="31">
        <f t="shared" si="2535"/>
        <v>51.799999999999997</v>
      </c>
      <c r="Z825" s="31">
        <f t="shared" si="2536"/>
        <v>51.799999999999997</v>
      </c>
      <c r="AA825" s="31">
        <f t="shared" si="2661"/>
        <v>0</v>
      </c>
      <c r="AB825" s="31">
        <f t="shared" si="2662"/>
        <v>0</v>
      </c>
      <c r="AC825" s="31">
        <f t="shared" si="2663"/>
        <v>0</v>
      </c>
      <c r="AD825" s="31">
        <f t="shared" si="2537"/>
        <v>51.799999999999997</v>
      </c>
      <c r="AE825" s="31">
        <f t="shared" si="2538"/>
        <v>51.799999999999997</v>
      </c>
      <c r="AF825" s="31">
        <f t="shared" si="2539"/>
        <v>51.799999999999997</v>
      </c>
      <c r="AG825" s="31">
        <f t="shared" si="2664"/>
        <v>0</v>
      </c>
      <c r="AH825" s="31">
        <f t="shared" si="2665"/>
        <v>0</v>
      </c>
      <c r="AI825" s="31">
        <f t="shared" si="2666"/>
        <v>0</v>
      </c>
      <c r="AJ825" s="31">
        <f t="shared" si="2540"/>
        <v>51.799999999999997</v>
      </c>
      <c r="AK825" s="31">
        <f t="shared" si="2541"/>
        <v>51.799999999999997</v>
      </c>
      <c r="AL825" s="31">
        <f t="shared" si="2542"/>
        <v>51.799999999999997</v>
      </c>
      <c r="AM825" s="31">
        <f t="shared" si="2667"/>
        <v>0</v>
      </c>
      <c r="AN825" s="31">
        <f t="shared" si="2668"/>
        <v>0</v>
      </c>
      <c r="AO825" s="31">
        <f t="shared" si="2669"/>
        <v>0</v>
      </c>
      <c r="AP825" s="31">
        <f t="shared" si="2543"/>
        <v>51.799999999999997</v>
      </c>
      <c r="AQ825" s="31">
        <f t="shared" si="2544"/>
        <v>51.799999999999997</v>
      </c>
      <c r="AR825" s="31">
        <f t="shared" si="2545"/>
        <v>51.799999999999997</v>
      </c>
      <c r="AS825" s="31">
        <f t="shared" si="2670"/>
        <v>0</v>
      </c>
      <c r="AT825" s="31">
        <f t="shared" si="2671"/>
        <v>0</v>
      </c>
      <c r="AU825" s="31">
        <f t="shared" si="2672"/>
        <v>0</v>
      </c>
      <c r="AV825" s="31">
        <f t="shared" si="2546"/>
        <v>51.799999999999997</v>
      </c>
      <c r="AW825" s="31">
        <f t="shared" si="2547"/>
        <v>51.799999999999997</v>
      </c>
      <c r="AX825" s="31">
        <f t="shared" si="2548"/>
        <v>51.799999999999997</v>
      </c>
      <c r="AY825" s="31">
        <f t="shared" si="2673"/>
        <v>0</v>
      </c>
      <c r="AZ825" s="31">
        <f t="shared" si="2674"/>
        <v>0</v>
      </c>
      <c r="BA825" s="31">
        <f t="shared" si="2675"/>
        <v>0</v>
      </c>
      <c r="BB825" s="31">
        <f t="shared" si="2549"/>
        <v>51.799999999999997</v>
      </c>
      <c r="BC825" s="31">
        <f t="shared" si="2550"/>
        <v>51.799999999999997</v>
      </c>
      <c r="BD825" s="31">
        <f t="shared" si="2551"/>
        <v>51.799999999999997</v>
      </c>
      <c r="BE825" s="31">
        <f t="shared" si="2676"/>
        <v>0</v>
      </c>
      <c r="BF825" s="31">
        <f t="shared" si="2677"/>
        <v>0</v>
      </c>
      <c r="BG825" s="31">
        <f t="shared" si="2678"/>
        <v>0</v>
      </c>
      <c r="BH825" s="31">
        <f t="shared" si="2552"/>
        <v>51.799999999999997</v>
      </c>
      <c r="BI825" s="31">
        <f t="shared" si="2553"/>
        <v>51.799999999999997</v>
      </c>
      <c r="BJ825" s="31">
        <f t="shared" si="2554"/>
        <v>51.799999999999997</v>
      </c>
      <c r="BK825" s="31">
        <f t="shared" si="2679"/>
        <v>0</v>
      </c>
      <c r="BL825" s="31">
        <f t="shared" si="2680"/>
        <v>0</v>
      </c>
      <c r="BM825" s="31">
        <f t="shared" si="2681"/>
        <v>0</v>
      </c>
      <c r="BN825" s="31">
        <f t="shared" si="2555"/>
        <v>51.799999999999997</v>
      </c>
      <c r="BO825" s="31">
        <f t="shared" si="2556"/>
        <v>51.799999999999997</v>
      </c>
      <c r="BP825" s="31">
        <f t="shared" si="2557"/>
        <v>51.799999999999997</v>
      </c>
      <c r="BQ825" s="31">
        <f t="shared" si="2682"/>
        <v>0</v>
      </c>
      <c r="BR825" s="31">
        <f t="shared" si="2683"/>
        <v>0</v>
      </c>
      <c r="BS825" s="31">
        <f t="shared" si="2558"/>
        <v>51.799999999999997</v>
      </c>
      <c r="BT825" s="31">
        <f t="shared" si="2559"/>
        <v>51.799999999999997</v>
      </c>
      <c r="BU825" s="31">
        <f t="shared" si="2560"/>
        <v>51.799999999999997</v>
      </c>
      <c r="BV825" s="31">
        <f t="shared" si="2684"/>
        <v>0</v>
      </c>
      <c r="BW825" s="31">
        <f t="shared" si="2685"/>
        <v>0</v>
      </c>
      <c r="BX825" s="31">
        <f t="shared" si="2561"/>
        <v>51.799999999999997</v>
      </c>
      <c r="BY825" s="31">
        <f t="shared" si="2562"/>
        <v>51.799999999999997</v>
      </c>
      <c r="BZ825" s="31">
        <f t="shared" si="2563"/>
        <v>51.799999999999997</v>
      </c>
      <c r="CA825" s="31">
        <f t="shared" si="2686"/>
        <v>0</v>
      </c>
      <c r="CB825" s="31">
        <f t="shared" si="2687"/>
        <v>0</v>
      </c>
      <c r="CC825" s="31">
        <f t="shared" si="2688"/>
        <v>0</v>
      </c>
      <c r="CD825" s="31">
        <f t="shared" si="2605"/>
        <v>51.799999999999997</v>
      </c>
      <c r="CE825" s="31">
        <f t="shared" si="2606"/>
        <v>51.799999999999997</v>
      </c>
      <c r="CF825" s="31">
        <f t="shared" si="2607"/>
        <v>51.799999999999997</v>
      </c>
      <c r="CG825" s="31">
        <f t="shared" si="2689"/>
        <v>0</v>
      </c>
      <c r="CH825" s="24"/>
      <c r="CI825" s="40"/>
      <c r="CN825" s="1" t="s">
        <v>30</v>
      </c>
    </row>
    <row r="826" ht="15">
      <c r="A826" s="16" t="s">
        <v>481</v>
      </c>
      <c r="B826" s="17">
        <v>850</v>
      </c>
      <c r="C826" s="16" t="s">
        <v>47</v>
      </c>
      <c r="D826" s="16" t="s">
        <v>67</v>
      </c>
      <c r="E826" s="39" t="s">
        <v>217</v>
      </c>
      <c r="F826" s="31">
        <v>51.799999999999997</v>
      </c>
      <c r="G826" s="31">
        <v>51.799999999999997</v>
      </c>
      <c r="H826" s="31">
        <v>51.799999999999997</v>
      </c>
      <c r="I826" s="31"/>
      <c r="J826" s="31"/>
      <c r="K826" s="31"/>
      <c r="L826" s="31">
        <f t="shared" si="2528"/>
        <v>51.799999999999997</v>
      </c>
      <c r="M826" s="31">
        <f t="shared" si="2529"/>
        <v>51.799999999999997</v>
      </c>
      <c r="N826" s="31">
        <f t="shared" si="2530"/>
        <v>51.799999999999997</v>
      </c>
      <c r="O826" s="31"/>
      <c r="P826" s="31"/>
      <c r="Q826" s="31"/>
      <c r="R826" s="31">
        <f t="shared" si="2531"/>
        <v>51.799999999999997</v>
      </c>
      <c r="S826" s="31">
        <f t="shared" si="2532"/>
        <v>51.799999999999997</v>
      </c>
      <c r="T826" s="31">
        <f t="shared" si="2533"/>
        <v>51.799999999999997</v>
      </c>
      <c r="U826" s="31"/>
      <c r="V826" s="31"/>
      <c r="W826" s="31"/>
      <c r="X826" s="31">
        <f t="shared" si="2534"/>
        <v>51.799999999999997</v>
      </c>
      <c r="Y826" s="31">
        <f t="shared" si="2535"/>
        <v>51.799999999999997</v>
      </c>
      <c r="Z826" s="31">
        <f t="shared" si="2536"/>
        <v>51.799999999999997</v>
      </c>
      <c r="AA826" s="31"/>
      <c r="AB826" s="31"/>
      <c r="AC826" s="31"/>
      <c r="AD826" s="31">
        <f t="shared" si="2537"/>
        <v>51.799999999999997</v>
      </c>
      <c r="AE826" s="31">
        <f t="shared" si="2538"/>
        <v>51.799999999999997</v>
      </c>
      <c r="AF826" s="31">
        <f t="shared" si="2539"/>
        <v>51.799999999999997</v>
      </c>
      <c r="AG826" s="31"/>
      <c r="AH826" s="31"/>
      <c r="AI826" s="31"/>
      <c r="AJ826" s="31">
        <f t="shared" si="2540"/>
        <v>51.799999999999997</v>
      </c>
      <c r="AK826" s="31">
        <f t="shared" si="2541"/>
        <v>51.799999999999997</v>
      </c>
      <c r="AL826" s="31">
        <f t="shared" si="2542"/>
        <v>51.799999999999997</v>
      </c>
      <c r="AM826" s="31"/>
      <c r="AN826" s="31"/>
      <c r="AO826" s="31"/>
      <c r="AP826" s="31">
        <f t="shared" si="2543"/>
        <v>51.799999999999997</v>
      </c>
      <c r="AQ826" s="31">
        <f t="shared" si="2544"/>
        <v>51.799999999999997</v>
      </c>
      <c r="AR826" s="31">
        <f t="shared" si="2545"/>
        <v>51.799999999999997</v>
      </c>
      <c r="AS826" s="31"/>
      <c r="AT826" s="31"/>
      <c r="AU826" s="31"/>
      <c r="AV826" s="31">
        <f t="shared" si="2546"/>
        <v>51.799999999999997</v>
      </c>
      <c r="AW826" s="31">
        <f t="shared" si="2547"/>
        <v>51.799999999999997</v>
      </c>
      <c r="AX826" s="31">
        <f t="shared" si="2548"/>
        <v>51.799999999999997</v>
      </c>
      <c r="AY826" s="31"/>
      <c r="AZ826" s="31"/>
      <c r="BA826" s="31"/>
      <c r="BB826" s="31">
        <f t="shared" si="2549"/>
        <v>51.799999999999997</v>
      </c>
      <c r="BC826" s="31">
        <f t="shared" si="2550"/>
        <v>51.799999999999997</v>
      </c>
      <c r="BD826" s="31">
        <f t="shared" si="2551"/>
        <v>51.799999999999997</v>
      </c>
      <c r="BE826" s="31"/>
      <c r="BF826" s="31"/>
      <c r="BG826" s="31"/>
      <c r="BH826" s="31">
        <f t="shared" si="2552"/>
        <v>51.799999999999997</v>
      </c>
      <c r="BI826" s="31">
        <f t="shared" si="2553"/>
        <v>51.799999999999997</v>
      </c>
      <c r="BJ826" s="31">
        <f t="shared" si="2554"/>
        <v>51.799999999999997</v>
      </c>
      <c r="BK826" s="31"/>
      <c r="BL826" s="31"/>
      <c r="BM826" s="31"/>
      <c r="BN826" s="31">
        <f t="shared" si="2555"/>
        <v>51.799999999999997</v>
      </c>
      <c r="BO826" s="31">
        <f t="shared" si="2556"/>
        <v>51.799999999999997</v>
      </c>
      <c r="BP826" s="31">
        <f t="shared" si="2557"/>
        <v>51.799999999999997</v>
      </c>
      <c r="BQ826" s="31"/>
      <c r="BR826" s="31"/>
      <c r="BS826" s="31">
        <f t="shared" si="2558"/>
        <v>51.799999999999997</v>
      </c>
      <c r="BT826" s="31">
        <f t="shared" si="2559"/>
        <v>51.799999999999997</v>
      </c>
      <c r="BU826" s="31">
        <f t="shared" si="2560"/>
        <v>51.799999999999997</v>
      </c>
      <c r="BV826" s="31"/>
      <c r="BW826" s="31"/>
      <c r="BX826" s="31">
        <f t="shared" si="2561"/>
        <v>51.799999999999997</v>
      </c>
      <c r="BY826" s="31">
        <f t="shared" si="2562"/>
        <v>51.799999999999997</v>
      </c>
      <c r="BZ826" s="31">
        <f t="shared" si="2563"/>
        <v>51.799999999999997</v>
      </c>
      <c r="CA826" s="31"/>
      <c r="CB826" s="31"/>
      <c r="CC826" s="31"/>
      <c r="CD826" s="31">
        <f t="shared" si="2605"/>
        <v>51.799999999999997</v>
      </c>
      <c r="CE826" s="31">
        <f t="shared" si="2606"/>
        <v>51.799999999999997</v>
      </c>
      <c r="CF826" s="31">
        <f t="shared" si="2607"/>
        <v>51.799999999999997</v>
      </c>
      <c r="CG826" s="31"/>
      <c r="CH826" s="24"/>
      <c r="CI826" s="40"/>
    </row>
    <row r="827" ht="43.75" hidden="1">
      <c r="A827" s="41" t="s">
        <v>482</v>
      </c>
      <c r="B827" s="17"/>
      <c r="C827" s="16"/>
      <c r="D827" s="16"/>
      <c r="E827" s="39" t="s">
        <v>483</v>
      </c>
      <c r="F827" s="31">
        <f t="shared" si="2649"/>
        <v>0</v>
      </c>
      <c r="G827" s="31">
        <f t="shared" si="2650"/>
        <v>0</v>
      </c>
      <c r="H827" s="31">
        <f t="shared" si="2651"/>
        <v>0</v>
      </c>
      <c r="I827" s="31">
        <f t="shared" si="2652"/>
        <v>0</v>
      </c>
      <c r="J827" s="31">
        <f t="shared" si="2653"/>
        <v>0</v>
      </c>
      <c r="K827" s="31">
        <f t="shared" si="2654"/>
        <v>0</v>
      </c>
      <c r="L827" s="31">
        <f t="shared" si="2528"/>
        <v>0</v>
      </c>
      <c r="M827" s="31">
        <f t="shared" si="2529"/>
        <v>0</v>
      </c>
      <c r="N827" s="31">
        <f t="shared" si="2530"/>
        <v>0</v>
      </c>
      <c r="O827" s="31">
        <f t="shared" si="2655"/>
        <v>0</v>
      </c>
      <c r="P827" s="31">
        <f t="shared" si="2656"/>
        <v>0</v>
      </c>
      <c r="Q827" s="31">
        <f t="shared" si="2657"/>
        <v>0</v>
      </c>
      <c r="R827" s="31">
        <f t="shared" si="2531"/>
        <v>0</v>
      </c>
      <c r="S827" s="31">
        <f t="shared" si="2532"/>
        <v>0</v>
      </c>
      <c r="T827" s="31">
        <f t="shared" si="2533"/>
        <v>0</v>
      </c>
      <c r="U827" s="31">
        <f t="shared" si="2658"/>
        <v>0</v>
      </c>
      <c r="V827" s="31">
        <f t="shared" si="2659"/>
        <v>0</v>
      </c>
      <c r="W827" s="31">
        <f t="shared" si="2660"/>
        <v>0</v>
      </c>
      <c r="X827" s="31">
        <f t="shared" si="2534"/>
        <v>0</v>
      </c>
      <c r="Y827" s="31">
        <f t="shared" si="2535"/>
        <v>0</v>
      </c>
      <c r="Z827" s="31">
        <f t="shared" si="2536"/>
        <v>0</v>
      </c>
      <c r="AA827" s="31">
        <f t="shared" si="2661"/>
        <v>0</v>
      </c>
      <c r="AB827" s="31">
        <f t="shared" si="2662"/>
        <v>0</v>
      </c>
      <c r="AC827" s="31">
        <f t="shared" si="2663"/>
        <v>0</v>
      </c>
      <c r="AD827" s="31">
        <f t="shared" si="2537"/>
        <v>0</v>
      </c>
      <c r="AE827" s="31">
        <f t="shared" si="2538"/>
        <v>0</v>
      </c>
      <c r="AF827" s="31">
        <f t="shared" si="2539"/>
        <v>0</v>
      </c>
      <c r="AG827" s="31">
        <f t="shared" si="2664"/>
        <v>0</v>
      </c>
      <c r="AH827" s="31">
        <f t="shared" si="2665"/>
        <v>0</v>
      </c>
      <c r="AI827" s="31">
        <f t="shared" si="2666"/>
        <v>0</v>
      </c>
      <c r="AJ827" s="31">
        <f t="shared" si="2540"/>
        <v>0</v>
      </c>
      <c r="AK827" s="31">
        <f t="shared" si="2541"/>
        <v>0</v>
      </c>
      <c r="AL827" s="31">
        <f t="shared" si="2542"/>
        <v>0</v>
      </c>
      <c r="AM827" s="31">
        <f t="shared" si="2667"/>
        <v>0</v>
      </c>
      <c r="AN827" s="31">
        <f t="shared" si="2668"/>
        <v>0</v>
      </c>
      <c r="AO827" s="31">
        <f t="shared" si="2669"/>
        <v>0</v>
      </c>
      <c r="AP827" s="31">
        <f t="shared" si="2543"/>
        <v>0</v>
      </c>
      <c r="AQ827" s="31">
        <f t="shared" si="2544"/>
        <v>0</v>
      </c>
      <c r="AR827" s="31">
        <f t="shared" si="2545"/>
        <v>0</v>
      </c>
      <c r="AS827" s="31">
        <f t="shared" si="2670"/>
        <v>0</v>
      </c>
      <c r="AT827" s="31">
        <f t="shared" si="2671"/>
        <v>0</v>
      </c>
      <c r="AU827" s="31">
        <f t="shared" si="2672"/>
        <v>0</v>
      </c>
      <c r="AV827" s="31">
        <f t="shared" si="2546"/>
        <v>0</v>
      </c>
      <c r="AW827" s="31">
        <f t="shared" si="2547"/>
        <v>0</v>
      </c>
      <c r="AX827" s="31">
        <f t="shared" si="2548"/>
        <v>0</v>
      </c>
      <c r="AY827" s="31">
        <f t="shared" si="2673"/>
        <v>0</v>
      </c>
      <c r="AZ827" s="31">
        <f t="shared" si="2674"/>
        <v>0</v>
      </c>
      <c r="BA827" s="31">
        <f t="shared" si="2675"/>
        <v>0</v>
      </c>
      <c r="BB827" s="31">
        <f t="shared" si="2549"/>
        <v>0</v>
      </c>
      <c r="BC827" s="31">
        <f t="shared" si="2550"/>
        <v>0</v>
      </c>
      <c r="BD827" s="31">
        <f t="shared" si="2551"/>
        <v>0</v>
      </c>
      <c r="BE827" s="31">
        <f t="shared" si="2676"/>
        <v>0</v>
      </c>
      <c r="BF827" s="31">
        <f t="shared" si="2677"/>
        <v>0</v>
      </c>
      <c r="BG827" s="31">
        <f t="shared" si="2678"/>
        <v>0</v>
      </c>
      <c r="BH827" s="31">
        <f t="shared" si="2552"/>
        <v>0</v>
      </c>
      <c r="BI827" s="31">
        <f t="shared" si="2553"/>
        <v>0</v>
      </c>
      <c r="BJ827" s="31">
        <f t="shared" si="2554"/>
        <v>0</v>
      </c>
      <c r="BK827" s="31">
        <f t="shared" si="2679"/>
        <v>0</v>
      </c>
      <c r="BL827" s="31">
        <f t="shared" si="2680"/>
        <v>0</v>
      </c>
      <c r="BM827" s="31">
        <f t="shared" si="2681"/>
        <v>0</v>
      </c>
      <c r="BN827" s="31">
        <f t="shared" si="2555"/>
        <v>0</v>
      </c>
      <c r="BO827" s="31">
        <f t="shared" si="2556"/>
        <v>0</v>
      </c>
      <c r="BP827" s="31">
        <f t="shared" si="2557"/>
        <v>0</v>
      </c>
      <c r="BQ827" s="31">
        <f t="shared" si="2682"/>
        <v>0</v>
      </c>
      <c r="BR827" s="31">
        <f t="shared" si="2683"/>
        <v>0</v>
      </c>
      <c r="BS827" s="31">
        <f t="shared" si="2558"/>
        <v>0</v>
      </c>
      <c r="BT827" s="31">
        <f t="shared" si="2559"/>
        <v>0</v>
      </c>
      <c r="BU827" s="31">
        <f t="shared" si="2560"/>
        <v>0</v>
      </c>
      <c r="BV827" s="31">
        <f t="shared" si="2684"/>
        <v>0</v>
      </c>
      <c r="BW827" s="31">
        <f t="shared" si="2685"/>
        <v>0</v>
      </c>
      <c r="BX827" s="31">
        <f t="shared" si="2561"/>
        <v>0</v>
      </c>
      <c r="BY827" s="31">
        <f t="shared" si="2562"/>
        <v>0</v>
      </c>
      <c r="BZ827" s="31">
        <f t="shared" si="2563"/>
        <v>0</v>
      </c>
      <c r="CA827" s="31">
        <f t="shared" si="2686"/>
        <v>0</v>
      </c>
      <c r="CB827" s="31">
        <f t="shared" si="2687"/>
        <v>0</v>
      </c>
      <c r="CC827" s="31">
        <f t="shared" si="2688"/>
        <v>0</v>
      </c>
      <c r="CD827" s="31">
        <f t="shared" si="2605"/>
        <v>0</v>
      </c>
      <c r="CE827" s="31">
        <f t="shared" si="2606"/>
        <v>0</v>
      </c>
      <c r="CF827" s="31">
        <f t="shared" si="2607"/>
        <v>0</v>
      </c>
      <c r="CG827" s="31">
        <f t="shared" si="2689"/>
        <v>0</v>
      </c>
      <c r="CH827" s="24">
        <v>0</v>
      </c>
      <c r="CI827" s="40"/>
      <c r="CO827" s="1" t="s">
        <v>31</v>
      </c>
    </row>
    <row r="828" ht="43.75" hidden="1">
      <c r="A828" s="41" t="s">
        <v>482</v>
      </c>
      <c r="B828" s="17">
        <v>600</v>
      </c>
      <c r="C828" s="16"/>
      <c r="D828" s="16"/>
      <c r="E828" s="39" t="s">
        <v>45</v>
      </c>
      <c r="F828" s="31">
        <f>F829+F831</f>
        <v>0</v>
      </c>
      <c r="G828" s="31">
        <f>G829+G831</f>
        <v>0</v>
      </c>
      <c r="H828" s="31">
        <f>H829+H831</f>
        <v>0</v>
      </c>
      <c r="I828" s="31">
        <f>I829+I831</f>
        <v>0</v>
      </c>
      <c r="J828" s="31">
        <f>J829+J831</f>
        <v>0</v>
      </c>
      <c r="K828" s="31">
        <f>K829+K831</f>
        <v>0</v>
      </c>
      <c r="L828" s="31">
        <f t="shared" si="2528"/>
        <v>0</v>
      </c>
      <c r="M828" s="31">
        <f t="shared" si="2529"/>
        <v>0</v>
      </c>
      <c r="N828" s="31">
        <f t="shared" si="2530"/>
        <v>0</v>
      </c>
      <c r="O828" s="31">
        <f>O829+O831</f>
        <v>0</v>
      </c>
      <c r="P828" s="31">
        <f>P829+P831</f>
        <v>0</v>
      </c>
      <c r="Q828" s="31">
        <f>Q829+Q831</f>
        <v>0</v>
      </c>
      <c r="R828" s="31">
        <f t="shared" si="2531"/>
        <v>0</v>
      </c>
      <c r="S828" s="31">
        <f t="shared" si="2532"/>
        <v>0</v>
      </c>
      <c r="T828" s="31">
        <f t="shared" si="2533"/>
        <v>0</v>
      </c>
      <c r="U828" s="31">
        <f>U829+U831</f>
        <v>0</v>
      </c>
      <c r="V828" s="31">
        <f>V829+V831</f>
        <v>0</v>
      </c>
      <c r="W828" s="31">
        <f>W829+W831</f>
        <v>0</v>
      </c>
      <c r="X828" s="31">
        <f t="shared" si="2534"/>
        <v>0</v>
      </c>
      <c r="Y828" s="31">
        <f t="shared" si="2535"/>
        <v>0</v>
      </c>
      <c r="Z828" s="31">
        <f t="shared" si="2536"/>
        <v>0</v>
      </c>
      <c r="AA828" s="31">
        <f>AA829+AA831</f>
        <v>0</v>
      </c>
      <c r="AB828" s="31">
        <f>AB829+AB831</f>
        <v>0</v>
      </c>
      <c r="AC828" s="31">
        <f>AC829+AC831</f>
        <v>0</v>
      </c>
      <c r="AD828" s="31">
        <f t="shared" si="2537"/>
        <v>0</v>
      </c>
      <c r="AE828" s="31">
        <f t="shared" si="2538"/>
        <v>0</v>
      </c>
      <c r="AF828" s="31">
        <f t="shared" si="2539"/>
        <v>0</v>
      </c>
      <c r="AG828" s="31">
        <f>AG829+AG831</f>
        <v>0</v>
      </c>
      <c r="AH828" s="31">
        <f>AH829+AH831</f>
        <v>0</v>
      </c>
      <c r="AI828" s="31">
        <f>AI829+AI831</f>
        <v>0</v>
      </c>
      <c r="AJ828" s="31">
        <f t="shared" si="2540"/>
        <v>0</v>
      </c>
      <c r="AK828" s="31">
        <f t="shared" si="2541"/>
        <v>0</v>
      </c>
      <c r="AL828" s="31">
        <f t="shared" si="2542"/>
        <v>0</v>
      </c>
      <c r="AM828" s="31">
        <f>AM829+AM831</f>
        <v>0</v>
      </c>
      <c r="AN828" s="31">
        <f>AN829+AN831</f>
        <v>0</v>
      </c>
      <c r="AO828" s="31">
        <f>AO829+AO831</f>
        <v>0</v>
      </c>
      <c r="AP828" s="31">
        <f t="shared" si="2543"/>
        <v>0</v>
      </c>
      <c r="AQ828" s="31">
        <f t="shared" si="2544"/>
        <v>0</v>
      </c>
      <c r="AR828" s="31">
        <f t="shared" si="2545"/>
        <v>0</v>
      </c>
      <c r="AS828" s="31">
        <f>AS829+AS831</f>
        <v>0</v>
      </c>
      <c r="AT828" s="31">
        <f>AT829+AT831</f>
        <v>0</v>
      </c>
      <c r="AU828" s="31">
        <f>AU829+AU831</f>
        <v>0</v>
      </c>
      <c r="AV828" s="31">
        <f t="shared" si="2546"/>
        <v>0</v>
      </c>
      <c r="AW828" s="31">
        <f t="shared" si="2547"/>
        <v>0</v>
      </c>
      <c r="AX828" s="31">
        <f t="shared" si="2548"/>
        <v>0</v>
      </c>
      <c r="AY828" s="31">
        <f>AY829+AY831</f>
        <v>0</v>
      </c>
      <c r="AZ828" s="31">
        <f>AZ829+AZ831</f>
        <v>0</v>
      </c>
      <c r="BA828" s="31">
        <f>BA829+BA831</f>
        <v>0</v>
      </c>
      <c r="BB828" s="31">
        <f t="shared" si="2549"/>
        <v>0</v>
      </c>
      <c r="BC828" s="31">
        <f t="shared" si="2550"/>
        <v>0</v>
      </c>
      <c r="BD828" s="31">
        <f t="shared" si="2551"/>
        <v>0</v>
      </c>
      <c r="BE828" s="31">
        <f>BE829+BE831</f>
        <v>0</v>
      </c>
      <c r="BF828" s="31">
        <f>BF829+BF831</f>
        <v>0</v>
      </c>
      <c r="BG828" s="31">
        <f>BG829+BG831</f>
        <v>0</v>
      </c>
      <c r="BH828" s="31">
        <f t="shared" si="2552"/>
        <v>0</v>
      </c>
      <c r="BI828" s="31">
        <f t="shared" si="2553"/>
        <v>0</v>
      </c>
      <c r="BJ828" s="31">
        <f t="shared" si="2554"/>
        <v>0</v>
      </c>
      <c r="BK828" s="31">
        <f>BK829+BK831</f>
        <v>0</v>
      </c>
      <c r="BL828" s="31">
        <f>BL829+BL831</f>
        <v>0</v>
      </c>
      <c r="BM828" s="31">
        <f>BM829+BM831</f>
        <v>0</v>
      </c>
      <c r="BN828" s="31">
        <f t="shared" si="2555"/>
        <v>0</v>
      </c>
      <c r="BO828" s="31">
        <f t="shared" si="2556"/>
        <v>0</v>
      </c>
      <c r="BP828" s="31">
        <f t="shared" si="2557"/>
        <v>0</v>
      </c>
      <c r="BQ828" s="31">
        <f>BQ829+BQ831</f>
        <v>0</v>
      </c>
      <c r="BR828" s="31">
        <f>BR829+BR831</f>
        <v>0</v>
      </c>
      <c r="BS828" s="31">
        <f t="shared" si="2558"/>
        <v>0</v>
      </c>
      <c r="BT828" s="31">
        <f t="shared" si="2559"/>
        <v>0</v>
      </c>
      <c r="BU828" s="31">
        <f t="shared" si="2560"/>
        <v>0</v>
      </c>
      <c r="BV828" s="31">
        <f>BV829+BV831</f>
        <v>0</v>
      </c>
      <c r="BW828" s="31">
        <f>BW829+BW831</f>
        <v>0</v>
      </c>
      <c r="BX828" s="31">
        <f t="shared" si="2561"/>
        <v>0</v>
      </c>
      <c r="BY828" s="31">
        <f t="shared" si="2562"/>
        <v>0</v>
      </c>
      <c r="BZ828" s="31">
        <f t="shared" si="2563"/>
        <v>0</v>
      </c>
      <c r="CA828" s="31">
        <f>CA829+CA831</f>
        <v>0</v>
      </c>
      <c r="CB828" s="31">
        <f>CB829+CB831</f>
        <v>0</v>
      </c>
      <c r="CC828" s="31">
        <f>CC829+CC831</f>
        <v>0</v>
      </c>
      <c r="CD828" s="31">
        <f t="shared" si="2605"/>
        <v>0</v>
      </c>
      <c r="CE828" s="31">
        <f t="shared" si="2606"/>
        <v>0</v>
      </c>
      <c r="CF828" s="31">
        <f t="shared" si="2607"/>
        <v>0</v>
      </c>
      <c r="CG828" s="31">
        <f>CG829+CG831</f>
        <v>0</v>
      </c>
      <c r="CH828" s="24">
        <v>0</v>
      </c>
      <c r="CI828" s="40"/>
      <c r="CM828" s="1" t="s">
        <v>29</v>
      </c>
    </row>
    <row r="829" ht="15" hidden="1">
      <c r="A829" s="41" t="s">
        <v>482</v>
      </c>
      <c r="B829" s="17">
        <v>610</v>
      </c>
      <c r="C829" s="16"/>
      <c r="D829" s="16"/>
      <c r="E829" s="39" t="s">
        <v>104</v>
      </c>
      <c r="F829" s="31">
        <f>F830</f>
        <v>0</v>
      </c>
      <c r="G829" s="31">
        <f>G830</f>
        <v>0</v>
      </c>
      <c r="H829" s="31">
        <f>H830</f>
        <v>0</v>
      </c>
      <c r="I829" s="31">
        <f>I830</f>
        <v>0</v>
      </c>
      <c r="J829" s="31">
        <f>J830</f>
        <v>0</v>
      </c>
      <c r="K829" s="31">
        <f>K830</f>
        <v>0</v>
      </c>
      <c r="L829" s="31">
        <f t="shared" si="2528"/>
        <v>0</v>
      </c>
      <c r="M829" s="31">
        <f t="shared" si="2529"/>
        <v>0</v>
      </c>
      <c r="N829" s="31">
        <f t="shared" si="2530"/>
        <v>0</v>
      </c>
      <c r="O829" s="31">
        <f>O830</f>
        <v>0</v>
      </c>
      <c r="P829" s="31">
        <f>P830</f>
        <v>0</v>
      </c>
      <c r="Q829" s="31">
        <f>Q830</f>
        <v>0</v>
      </c>
      <c r="R829" s="31">
        <f t="shared" si="2531"/>
        <v>0</v>
      </c>
      <c r="S829" s="31">
        <f t="shared" si="2532"/>
        <v>0</v>
      </c>
      <c r="T829" s="31">
        <f t="shared" si="2533"/>
        <v>0</v>
      </c>
      <c r="U829" s="31">
        <f>U830</f>
        <v>0</v>
      </c>
      <c r="V829" s="31">
        <f>V830</f>
        <v>0</v>
      </c>
      <c r="W829" s="31">
        <f>W830</f>
        <v>0</v>
      </c>
      <c r="X829" s="31">
        <f t="shared" si="2534"/>
        <v>0</v>
      </c>
      <c r="Y829" s="31">
        <f t="shared" si="2535"/>
        <v>0</v>
      </c>
      <c r="Z829" s="31">
        <f t="shared" si="2536"/>
        <v>0</v>
      </c>
      <c r="AA829" s="31">
        <f>AA830</f>
        <v>0</v>
      </c>
      <c r="AB829" s="31">
        <f>AB830</f>
        <v>0</v>
      </c>
      <c r="AC829" s="31">
        <f>AC830</f>
        <v>0</v>
      </c>
      <c r="AD829" s="31">
        <f t="shared" si="2537"/>
        <v>0</v>
      </c>
      <c r="AE829" s="31">
        <f t="shared" si="2538"/>
        <v>0</v>
      </c>
      <c r="AF829" s="31">
        <f t="shared" si="2539"/>
        <v>0</v>
      </c>
      <c r="AG829" s="31">
        <f>AG830</f>
        <v>0</v>
      </c>
      <c r="AH829" s="31">
        <f>AH830</f>
        <v>0</v>
      </c>
      <c r="AI829" s="31">
        <f>AI830</f>
        <v>0</v>
      </c>
      <c r="AJ829" s="31">
        <f t="shared" si="2540"/>
        <v>0</v>
      </c>
      <c r="AK829" s="31">
        <f t="shared" si="2541"/>
        <v>0</v>
      </c>
      <c r="AL829" s="31">
        <f t="shared" si="2542"/>
        <v>0</v>
      </c>
      <c r="AM829" s="31">
        <f>AM830</f>
        <v>0</v>
      </c>
      <c r="AN829" s="31">
        <f>AN830</f>
        <v>0</v>
      </c>
      <c r="AO829" s="31">
        <f>AO830</f>
        <v>0</v>
      </c>
      <c r="AP829" s="31">
        <f t="shared" si="2543"/>
        <v>0</v>
      </c>
      <c r="AQ829" s="31">
        <f t="shared" si="2544"/>
        <v>0</v>
      </c>
      <c r="AR829" s="31">
        <f t="shared" si="2545"/>
        <v>0</v>
      </c>
      <c r="AS829" s="31">
        <f>AS830</f>
        <v>0</v>
      </c>
      <c r="AT829" s="31">
        <f>AT830</f>
        <v>0</v>
      </c>
      <c r="AU829" s="31">
        <f>AU830</f>
        <v>0</v>
      </c>
      <c r="AV829" s="31">
        <f t="shared" si="2546"/>
        <v>0</v>
      </c>
      <c r="AW829" s="31">
        <f t="shared" si="2547"/>
        <v>0</v>
      </c>
      <c r="AX829" s="31">
        <f t="shared" si="2548"/>
        <v>0</v>
      </c>
      <c r="AY829" s="31">
        <f>AY830</f>
        <v>0</v>
      </c>
      <c r="AZ829" s="31">
        <f>AZ830</f>
        <v>0</v>
      </c>
      <c r="BA829" s="31">
        <f>BA830</f>
        <v>0</v>
      </c>
      <c r="BB829" s="31">
        <f t="shared" si="2549"/>
        <v>0</v>
      </c>
      <c r="BC829" s="31">
        <f t="shared" si="2550"/>
        <v>0</v>
      </c>
      <c r="BD829" s="31">
        <f t="shared" si="2551"/>
        <v>0</v>
      </c>
      <c r="BE829" s="31">
        <f>BE830</f>
        <v>0</v>
      </c>
      <c r="BF829" s="31">
        <f>BF830</f>
        <v>0</v>
      </c>
      <c r="BG829" s="31">
        <f>BG830</f>
        <v>0</v>
      </c>
      <c r="BH829" s="31">
        <f t="shared" si="2552"/>
        <v>0</v>
      </c>
      <c r="BI829" s="31">
        <f t="shared" si="2553"/>
        <v>0</v>
      </c>
      <c r="BJ829" s="31">
        <f t="shared" si="2554"/>
        <v>0</v>
      </c>
      <c r="BK829" s="31">
        <f>BK830</f>
        <v>0</v>
      </c>
      <c r="BL829" s="31">
        <f>BL830</f>
        <v>0</v>
      </c>
      <c r="BM829" s="31">
        <f>BM830</f>
        <v>0</v>
      </c>
      <c r="BN829" s="31">
        <f t="shared" si="2555"/>
        <v>0</v>
      </c>
      <c r="BO829" s="31">
        <f t="shared" si="2556"/>
        <v>0</v>
      </c>
      <c r="BP829" s="31">
        <f t="shared" si="2557"/>
        <v>0</v>
      </c>
      <c r="BQ829" s="31">
        <f>BQ830</f>
        <v>0</v>
      </c>
      <c r="BR829" s="31">
        <f>BR830</f>
        <v>0</v>
      </c>
      <c r="BS829" s="31">
        <f t="shared" si="2558"/>
        <v>0</v>
      </c>
      <c r="BT829" s="31">
        <f t="shared" si="2559"/>
        <v>0</v>
      </c>
      <c r="BU829" s="31">
        <f t="shared" si="2560"/>
        <v>0</v>
      </c>
      <c r="BV829" s="31">
        <f>BV830</f>
        <v>0</v>
      </c>
      <c r="BW829" s="31">
        <f>BW830</f>
        <v>0</v>
      </c>
      <c r="BX829" s="31">
        <f t="shared" si="2561"/>
        <v>0</v>
      </c>
      <c r="BY829" s="31">
        <f t="shared" si="2562"/>
        <v>0</v>
      </c>
      <c r="BZ829" s="31">
        <f t="shared" si="2563"/>
        <v>0</v>
      </c>
      <c r="CA829" s="31">
        <f>CA830</f>
        <v>0</v>
      </c>
      <c r="CB829" s="31">
        <f>CB830</f>
        <v>0</v>
      </c>
      <c r="CC829" s="31">
        <f>CC830</f>
        <v>0</v>
      </c>
      <c r="CD829" s="31">
        <f t="shared" si="2605"/>
        <v>0</v>
      </c>
      <c r="CE829" s="31">
        <f t="shared" si="2606"/>
        <v>0</v>
      </c>
      <c r="CF829" s="31">
        <f t="shared" si="2607"/>
        <v>0</v>
      </c>
      <c r="CG829" s="31">
        <f>CG830</f>
        <v>0</v>
      </c>
      <c r="CH829" s="24">
        <v>0</v>
      </c>
      <c r="CI829" s="40"/>
      <c r="CN829" s="1" t="s">
        <v>30</v>
      </c>
    </row>
    <row r="830" ht="15" hidden="1">
      <c r="A830" s="41" t="s">
        <v>482</v>
      </c>
      <c r="B830" s="17">
        <v>610</v>
      </c>
      <c r="C830" s="16" t="s">
        <v>47</v>
      </c>
      <c r="D830" s="16" t="s">
        <v>67</v>
      </c>
      <c r="E830" s="39" t="s">
        <v>217</v>
      </c>
      <c r="F830" s="31"/>
      <c r="G830" s="31"/>
      <c r="H830" s="31"/>
      <c r="I830" s="31"/>
      <c r="J830" s="31"/>
      <c r="K830" s="31"/>
      <c r="L830" s="31">
        <f t="shared" si="2528"/>
        <v>0</v>
      </c>
      <c r="M830" s="31">
        <f t="shared" si="2529"/>
        <v>0</v>
      </c>
      <c r="N830" s="31">
        <f t="shared" si="2530"/>
        <v>0</v>
      </c>
      <c r="O830" s="31"/>
      <c r="P830" s="31"/>
      <c r="Q830" s="31"/>
      <c r="R830" s="31">
        <f t="shared" si="2531"/>
        <v>0</v>
      </c>
      <c r="S830" s="31">
        <f t="shared" si="2532"/>
        <v>0</v>
      </c>
      <c r="T830" s="31">
        <f t="shared" si="2533"/>
        <v>0</v>
      </c>
      <c r="U830" s="31"/>
      <c r="V830" s="31"/>
      <c r="W830" s="31"/>
      <c r="X830" s="31">
        <f t="shared" si="2534"/>
        <v>0</v>
      </c>
      <c r="Y830" s="31">
        <f t="shared" si="2535"/>
        <v>0</v>
      </c>
      <c r="Z830" s="31">
        <f t="shared" si="2536"/>
        <v>0</v>
      </c>
      <c r="AA830" s="31"/>
      <c r="AB830" s="31"/>
      <c r="AC830" s="31"/>
      <c r="AD830" s="31">
        <f t="shared" si="2537"/>
        <v>0</v>
      </c>
      <c r="AE830" s="31">
        <f t="shared" si="2538"/>
        <v>0</v>
      </c>
      <c r="AF830" s="31">
        <f t="shared" si="2539"/>
        <v>0</v>
      </c>
      <c r="AG830" s="31"/>
      <c r="AH830" s="31"/>
      <c r="AI830" s="31"/>
      <c r="AJ830" s="31">
        <f t="shared" si="2540"/>
        <v>0</v>
      </c>
      <c r="AK830" s="31">
        <f t="shared" si="2541"/>
        <v>0</v>
      </c>
      <c r="AL830" s="31">
        <f t="shared" si="2542"/>
        <v>0</v>
      </c>
      <c r="AM830" s="31"/>
      <c r="AN830" s="31"/>
      <c r="AO830" s="31"/>
      <c r="AP830" s="31">
        <f t="shared" si="2543"/>
        <v>0</v>
      </c>
      <c r="AQ830" s="31">
        <f t="shared" si="2544"/>
        <v>0</v>
      </c>
      <c r="AR830" s="31">
        <f t="shared" si="2545"/>
        <v>0</v>
      </c>
      <c r="AS830" s="31"/>
      <c r="AT830" s="31"/>
      <c r="AU830" s="31"/>
      <c r="AV830" s="31">
        <f t="shared" si="2546"/>
        <v>0</v>
      </c>
      <c r="AW830" s="31">
        <f t="shared" si="2547"/>
        <v>0</v>
      </c>
      <c r="AX830" s="31">
        <f t="shared" si="2548"/>
        <v>0</v>
      </c>
      <c r="AY830" s="31"/>
      <c r="AZ830" s="31"/>
      <c r="BA830" s="31"/>
      <c r="BB830" s="31">
        <f t="shared" si="2549"/>
        <v>0</v>
      </c>
      <c r="BC830" s="31">
        <f t="shared" si="2550"/>
        <v>0</v>
      </c>
      <c r="BD830" s="31">
        <f t="shared" si="2551"/>
        <v>0</v>
      </c>
      <c r="BE830" s="31"/>
      <c r="BF830" s="31"/>
      <c r="BG830" s="31"/>
      <c r="BH830" s="31">
        <f t="shared" si="2552"/>
        <v>0</v>
      </c>
      <c r="BI830" s="31">
        <f t="shared" si="2553"/>
        <v>0</v>
      </c>
      <c r="BJ830" s="31">
        <f t="shared" si="2554"/>
        <v>0</v>
      </c>
      <c r="BK830" s="31"/>
      <c r="BL830" s="31"/>
      <c r="BM830" s="31"/>
      <c r="BN830" s="31">
        <f t="shared" si="2555"/>
        <v>0</v>
      </c>
      <c r="BO830" s="31">
        <f t="shared" si="2556"/>
        <v>0</v>
      </c>
      <c r="BP830" s="31">
        <f t="shared" si="2557"/>
        <v>0</v>
      </c>
      <c r="BQ830" s="31"/>
      <c r="BR830" s="31"/>
      <c r="BS830" s="31">
        <f t="shared" si="2558"/>
        <v>0</v>
      </c>
      <c r="BT830" s="31">
        <f t="shared" si="2559"/>
        <v>0</v>
      </c>
      <c r="BU830" s="31">
        <f t="shared" si="2560"/>
        <v>0</v>
      </c>
      <c r="BV830" s="31"/>
      <c r="BW830" s="31"/>
      <c r="BX830" s="31">
        <f t="shared" si="2561"/>
        <v>0</v>
      </c>
      <c r="BY830" s="31">
        <f t="shared" si="2562"/>
        <v>0</v>
      </c>
      <c r="BZ830" s="31">
        <f t="shared" si="2563"/>
        <v>0</v>
      </c>
      <c r="CA830" s="31"/>
      <c r="CB830" s="31"/>
      <c r="CC830" s="31"/>
      <c r="CD830" s="31">
        <f t="shared" si="2605"/>
        <v>0</v>
      </c>
      <c r="CE830" s="31">
        <f t="shared" si="2606"/>
        <v>0</v>
      </c>
      <c r="CF830" s="31">
        <f t="shared" si="2607"/>
        <v>0</v>
      </c>
      <c r="CG830" s="31"/>
      <c r="CH830" s="24">
        <v>0</v>
      </c>
      <c r="CI830" s="40"/>
    </row>
    <row r="831" ht="15" hidden="1">
      <c r="A831" s="41" t="s">
        <v>482</v>
      </c>
      <c r="B831" s="17">
        <v>620</v>
      </c>
      <c r="C831" s="16"/>
      <c r="D831" s="16"/>
      <c r="E831" s="39" t="s">
        <v>46</v>
      </c>
      <c r="F831" s="31">
        <f>F832</f>
        <v>0</v>
      </c>
      <c r="G831" s="31">
        <f>G832</f>
        <v>0</v>
      </c>
      <c r="H831" s="31">
        <f>H832</f>
        <v>0</v>
      </c>
      <c r="I831" s="31">
        <f>I832</f>
        <v>0</v>
      </c>
      <c r="J831" s="31">
        <f>J832</f>
        <v>0</v>
      </c>
      <c r="K831" s="31">
        <f>K832</f>
        <v>0</v>
      </c>
      <c r="L831" s="31">
        <f t="shared" si="2528"/>
        <v>0</v>
      </c>
      <c r="M831" s="31">
        <f t="shared" si="2529"/>
        <v>0</v>
      </c>
      <c r="N831" s="31">
        <f t="shared" si="2530"/>
        <v>0</v>
      </c>
      <c r="O831" s="31">
        <f>O832</f>
        <v>0</v>
      </c>
      <c r="P831" s="31">
        <f>P832</f>
        <v>0</v>
      </c>
      <c r="Q831" s="31">
        <f>Q832</f>
        <v>0</v>
      </c>
      <c r="R831" s="31">
        <f t="shared" si="2531"/>
        <v>0</v>
      </c>
      <c r="S831" s="31">
        <f t="shared" si="2532"/>
        <v>0</v>
      </c>
      <c r="T831" s="31">
        <f t="shared" si="2533"/>
        <v>0</v>
      </c>
      <c r="U831" s="31">
        <f>U832</f>
        <v>0</v>
      </c>
      <c r="V831" s="31">
        <f>V832</f>
        <v>0</v>
      </c>
      <c r="W831" s="31">
        <f>W832</f>
        <v>0</v>
      </c>
      <c r="X831" s="31">
        <f t="shared" si="2534"/>
        <v>0</v>
      </c>
      <c r="Y831" s="31">
        <f t="shared" si="2535"/>
        <v>0</v>
      </c>
      <c r="Z831" s="31">
        <f t="shared" si="2536"/>
        <v>0</v>
      </c>
      <c r="AA831" s="31">
        <f>AA832</f>
        <v>0</v>
      </c>
      <c r="AB831" s="31">
        <f>AB832</f>
        <v>0</v>
      </c>
      <c r="AC831" s="31">
        <f>AC832</f>
        <v>0</v>
      </c>
      <c r="AD831" s="31">
        <f t="shared" si="2537"/>
        <v>0</v>
      </c>
      <c r="AE831" s="31">
        <f t="shared" si="2538"/>
        <v>0</v>
      </c>
      <c r="AF831" s="31">
        <f t="shared" si="2539"/>
        <v>0</v>
      </c>
      <c r="AG831" s="31">
        <f>AG832</f>
        <v>0</v>
      </c>
      <c r="AH831" s="31">
        <f>AH832</f>
        <v>0</v>
      </c>
      <c r="AI831" s="31">
        <f>AI832</f>
        <v>0</v>
      </c>
      <c r="AJ831" s="31">
        <f t="shared" si="2540"/>
        <v>0</v>
      </c>
      <c r="AK831" s="31">
        <f t="shared" si="2541"/>
        <v>0</v>
      </c>
      <c r="AL831" s="31">
        <f t="shared" si="2542"/>
        <v>0</v>
      </c>
      <c r="AM831" s="31">
        <f>AM832</f>
        <v>0</v>
      </c>
      <c r="AN831" s="31">
        <f>AN832</f>
        <v>0</v>
      </c>
      <c r="AO831" s="31">
        <f>AO832</f>
        <v>0</v>
      </c>
      <c r="AP831" s="31">
        <f t="shared" si="2543"/>
        <v>0</v>
      </c>
      <c r="AQ831" s="31">
        <f t="shared" si="2544"/>
        <v>0</v>
      </c>
      <c r="AR831" s="31">
        <f t="shared" si="2545"/>
        <v>0</v>
      </c>
      <c r="AS831" s="31">
        <f>AS832</f>
        <v>0</v>
      </c>
      <c r="AT831" s="31">
        <f>AT832</f>
        <v>0</v>
      </c>
      <c r="AU831" s="31">
        <f>AU832</f>
        <v>0</v>
      </c>
      <c r="AV831" s="31">
        <f t="shared" si="2546"/>
        <v>0</v>
      </c>
      <c r="AW831" s="31">
        <f t="shared" si="2547"/>
        <v>0</v>
      </c>
      <c r="AX831" s="31">
        <f t="shared" si="2548"/>
        <v>0</v>
      </c>
      <c r="AY831" s="31">
        <f>AY832</f>
        <v>0</v>
      </c>
      <c r="AZ831" s="31">
        <f>AZ832</f>
        <v>0</v>
      </c>
      <c r="BA831" s="31">
        <f>BA832</f>
        <v>0</v>
      </c>
      <c r="BB831" s="31">
        <f t="shared" si="2549"/>
        <v>0</v>
      </c>
      <c r="BC831" s="31">
        <f t="shared" si="2550"/>
        <v>0</v>
      </c>
      <c r="BD831" s="31">
        <f t="shared" si="2551"/>
        <v>0</v>
      </c>
      <c r="BE831" s="31">
        <f>BE832</f>
        <v>0</v>
      </c>
      <c r="BF831" s="31">
        <f>BF832</f>
        <v>0</v>
      </c>
      <c r="BG831" s="31">
        <f>BG832</f>
        <v>0</v>
      </c>
      <c r="BH831" s="31">
        <f t="shared" si="2552"/>
        <v>0</v>
      </c>
      <c r="BI831" s="31">
        <f t="shared" si="2553"/>
        <v>0</v>
      </c>
      <c r="BJ831" s="31">
        <f t="shared" si="2554"/>
        <v>0</v>
      </c>
      <c r="BK831" s="31">
        <f>BK832</f>
        <v>0</v>
      </c>
      <c r="BL831" s="31">
        <f>BL832</f>
        <v>0</v>
      </c>
      <c r="BM831" s="31">
        <f>BM832</f>
        <v>0</v>
      </c>
      <c r="BN831" s="31">
        <f t="shared" si="2555"/>
        <v>0</v>
      </c>
      <c r="BO831" s="31">
        <f t="shared" si="2556"/>
        <v>0</v>
      </c>
      <c r="BP831" s="31">
        <f t="shared" si="2557"/>
        <v>0</v>
      </c>
      <c r="BQ831" s="31">
        <f>BQ832</f>
        <v>0</v>
      </c>
      <c r="BR831" s="31">
        <f>BR832</f>
        <v>0</v>
      </c>
      <c r="BS831" s="31">
        <f t="shared" si="2558"/>
        <v>0</v>
      </c>
      <c r="BT831" s="31">
        <f t="shared" si="2559"/>
        <v>0</v>
      </c>
      <c r="BU831" s="31">
        <f t="shared" si="2560"/>
        <v>0</v>
      </c>
      <c r="BV831" s="31">
        <f>BV832</f>
        <v>0</v>
      </c>
      <c r="BW831" s="31">
        <f>BW832</f>
        <v>0</v>
      </c>
      <c r="BX831" s="31">
        <f t="shared" si="2561"/>
        <v>0</v>
      </c>
      <c r="BY831" s="31">
        <f t="shared" si="2562"/>
        <v>0</v>
      </c>
      <c r="BZ831" s="31">
        <f t="shared" si="2563"/>
        <v>0</v>
      </c>
      <c r="CA831" s="31">
        <f>CA832</f>
        <v>0</v>
      </c>
      <c r="CB831" s="31">
        <f>CB832</f>
        <v>0</v>
      </c>
      <c r="CC831" s="31">
        <f>CC832</f>
        <v>0</v>
      </c>
      <c r="CD831" s="31">
        <f t="shared" si="2605"/>
        <v>0</v>
      </c>
      <c r="CE831" s="31">
        <f t="shared" si="2606"/>
        <v>0</v>
      </c>
      <c r="CF831" s="31">
        <f t="shared" si="2607"/>
        <v>0</v>
      </c>
      <c r="CG831" s="31">
        <f>CG832</f>
        <v>0</v>
      </c>
      <c r="CH831" s="24">
        <v>0</v>
      </c>
      <c r="CI831" s="40"/>
      <c r="CN831" s="1" t="s">
        <v>30</v>
      </c>
    </row>
    <row r="832" ht="15" hidden="1">
      <c r="A832" s="41" t="s">
        <v>482</v>
      </c>
      <c r="B832" s="17">
        <v>620</v>
      </c>
      <c r="C832" s="16" t="s">
        <v>47</v>
      </c>
      <c r="D832" s="16" t="s">
        <v>67</v>
      </c>
      <c r="E832" s="39" t="s">
        <v>217</v>
      </c>
      <c r="F832" s="31"/>
      <c r="G832" s="31"/>
      <c r="H832" s="31"/>
      <c r="I832" s="31"/>
      <c r="J832" s="31"/>
      <c r="K832" s="31"/>
      <c r="L832" s="31">
        <f t="shared" si="2528"/>
        <v>0</v>
      </c>
      <c r="M832" s="31">
        <f t="shared" si="2529"/>
        <v>0</v>
      </c>
      <c r="N832" s="31">
        <f t="shared" si="2530"/>
        <v>0</v>
      </c>
      <c r="O832" s="31"/>
      <c r="P832" s="31"/>
      <c r="Q832" s="31"/>
      <c r="R832" s="31">
        <f t="shared" si="2531"/>
        <v>0</v>
      </c>
      <c r="S832" s="31">
        <f t="shared" si="2532"/>
        <v>0</v>
      </c>
      <c r="T832" s="31">
        <f t="shared" si="2533"/>
        <v>0</v>
      </c>
      <c r="U832" s="31"/>
      <c r="V832" s="31"/>
      <c r="W832" s="31"/>
      <c r="X832" s="31">
        <f t="shared" si="2534"/>
        <v>0</v>
      </c>
      <c r="Y832" s="31">
        <f t="shared" si="2535"/>
        <v>0</v>
      </c>
      <c r="Z832" s="31">
        <f t="shared" si="2536"/>
        <v>0</v>
      </c>
      <c r="AA832" s="31"/>
      <c r="AB832" s="31"/>
      <c r="AC832" s="31"/>
      <c r="AD832" s="31">
        <f t="shared" si="2537"/>
        <v>0</v>
      </c>
      <c r="AE832" s="31">
        <f t="shared" si="2538"/>
        <v>0</v>
      </c>
      <c r="AF832" s="31">
        <f t="shared" si="2539"/>
        <v>0</v>
      </c>
      <c r="AG832" s="31"/>
      <c r="AH832" s="31"/>
      <c r="AI832" s="31"/>
      <c r="AJ832" s="31">
        <f t="shared" si="2540"/>
        <v>0</v>
      </c>
      <c r="AK832" s="31">
        <f t="shared" si="2541"/>
        <v>0</v>
      </c>
      <c r="AL832" s="31">
        <f t="shared" si="2542"/>
        <v>0</v>
      </c>
      <c r="AM832" s="31"/>
      <c r="AN832" s="31"/>
      <c r="AO832" s="31"/>
      <c r="AP832" s="31">
        <f t="shared" si="2543"/>
        <v>0</v>
      </c>
      <c r="AQ832" s="31">
        <f t="shared" si="2544"/>
        <v>0</v>
      </c>
      <c r="AR832" s="31">
        <f t="shared" si="2545"/>
        <v>0</v>
      </c>
      <c r="AS832" s="31"/>
      <c r="AT832" s="31"/>
      <c r="AU832" s="31"/>
      <c r="AV832" s="31">
        <f t="shared" si="2546"/>
        <v>0</v>
      </c>
      <c r="AW832" s="31">
        <f t="shared" si="2547"/>
        <v>0</v>
      </c>
      <c r="AX832" s="31">
        <f t="shared" si="2548"/>
        <v>0</v>
      </c>
      <c r="AY832" s="31"/>
      <c r="AZ832" s="31"/>
      <c r="BA832" s="31"/>
      <c r="BB832" s="31">
        <f t="shared" si="2549"/>
        <v>0</v>
      </c>
      <c r="BC832" s="31">
        <f t="shared" si="2550"/>
        <v>0</v>
      </c>
      <c r="BD832" s="31">
        <f t="shared" si="2551"/>
        <v>0</v>
      </c>
      <c r="BE832" s="31"/>
      <c r="BF832" s="31"/>
      <c r="BG832" s="31"/>
      <c r="BH832" s="31">
        <f t="shared" si="2552"/>
        <v>0</v>
      </c>
      <c r="BI832" s="31">
        <f t="shared" si="2553"/>
        <v>0</v>
      </c>
      <c r="BJ832" s="31">
        <f t="shared" si="2554"/>
        <v>0</v>
      </c>
      <c r="BK832" s="31"/>
      <c r="BL832" s="31"/>
      <c r="BM832" s="31"/>
      <c r="BN832" s="31">
        <f t="shared" si="2555"/>
        <v>0</v>
      </c>
      <c r="BO832" s="31">
        <f t="shared" si="2556"/>
        <v>0</v>
      </c>
      <c r="BP832" s="31">
        <f t="shared" si="2557"/>
        <v>0</v>
      </c>
      <c r="BQ832" s="31"/>
      <c r="BR832" s="31"/>
      <c r="BS832" s="31">
        <f t="shared" si="2558"/>
        <v>0</v>
      </c>
      <c r="BT832" s="31">
        <f t="shared" si="2559"/>
        <v>0</v>
      </c>
      <c r="BU832" s="31">
        <f t="shared" si="2560"/>
        <v>0</v>
      </c>
      <c r="BV832" s="31"/>
      <c r="BW832" s="31"/>
      <c r="BX832" s="31">
        <f t="shared" si="2561"/>
        <v>0</v>
      </c>
      <c r="BY832" s="31">
        <f t="shared" si="2562"/>
        <v>0</v>
      </c>
      <c r="BZ832" s="31">
        <f t="shared" si="2563"/>
        <v>0</v>
      </c>
      <c r="CA832" s="31"/>
      <c r="CB832" s="31"/>
      <c r="CC832" s="31"/>
      <c r="CD832" s="31">
        <f t="shared" si="2605"/>
        <v>0</v>
      </c>
      <c r="CE832" s="31">
        <f t="shared" si="2606"/>
        <v>0</v>
      </c>
      <c r="CF832" s="31">
        <f t="shared" si="2607"/>
        <v>0</v>
      </c>
      <c r="CG832" s="31"/>
      <c r="CH832" s="24">
        <v>0</v>
      </c>
      <c r="CI832" s="40"/>
    </row>
    <row r="833" ht="29.850000000000001">
      <c r="A833" s="41" t="s">
        <v>484</v>
      </c>
      <c r="B833" s="41"/>
      <c r="C833" s="39"/>
      <c r="D833" s="16"/>
      <c r="E833" s="39" t="s">
        <v>485</v>
      </c>
      <c r="F833" s="31">
        <f t="shared" ref="F833:F834" si="2690">F834</f>
        <v>10619.700000000001</v>
      </c>
      <c r="G833" s="31">
        <f t="shared" ref="G833:G834" si="2691">G834</f>
        <v>10901.1</v>
      </c>
      <c r="H833" s="31">
        <f t="shared" ref="H833:H834" si="2692">H834</f>
        <v>10901.1</v>
      </c>
      <c r="I833" s="31">
        <f t="shared" ref="I833:I834" si="2693">I834</f>
        <v>0</v>
      </c>
      <c r="J833" s="31">
        <f t="shared" ref="J833:J834" si="2694">J834</f>
        <v>0</v>
      </c>
      <c r="K833" s="31">
        <f t="shared" ref="K833:K834" si="2695">K834</f>
        <v>0</v>
      </c>
      <c r="L833" s="31">
        <f t="shared" si="2528"/>
        <v>10619.700000000001</v>
      </c>
      <c r="M833" s="31">
        <f t="shared" si="2529"/>
        <v>10901.1</v>
      </c>
      <c r="N833" s="31">
        <f t="shared" si="2530"/>
        <v>10901.1</v>
      </c>
      <c r="O833" s="31">
        <f t="shared" ref="O833:O834" si="2696">O834</f>
        <v>0</v>
      </c>
      <c r="P833" s="31">
        <f t="shared" ref="P833:P834" si="2697">P834</f>
        <v>0</v>
      </c>
      <c r="Q833" s="31">
        <f t="shared" ref="Q833:Q834" si="2698">Q834</f>
        <v>0</v>
      </c>
      <c r="R833" s="31">
        <f t="shared" si="2531"/>
        <v>10619.700000000001</v>
      </c>
      <c r="S833" s="31">
        <f t="shared" si="2532"/>
        <v>10901.1</v>
      </c>
      <c r="T833" s="31">
        <f t="shared" si="2533"/>
        <v>10901.1</v>
      </c>
      <c r="U833" s="31">
        <f t="shared" ref="U833:U834" si="2699">U834</f>
        <v>0</v>
      </c>
      <c r="V833" s="31">
        <f t="shared" ref="V833:V834" si="2700">V834</f>
        <v>0</v>
      </c>
      <c r="W833" s="31">
        <f t="shared" ref="W833:W834" si="2701">W834</f>
        <v>0</v>
      </c>
      <c r="X833" s="31">
        <f t="shared" si="2534"/>
        <v>10619.700000000001</v>
      </c>
      <c r="Y833" s="31">
        <f t="shared" si="2535"/>
        <v>10901.1</v>
      </c>
      <c r="Z833" s="31">
        <f t="shared" si="2536"/>
        <v>10901.1</v>
      </c>
      <c r="AA833" s="31">
        <f t="shared" ref="AA833:AA834" si="2702">AA834</f>
        <v>0</v>
      </c>
      <c r="AB833" s="31">
        <f t="shared" ref="AB833:AB834" si="2703">AB834</f>
        <v>0</v>
      </c>
      <c r="AC833" s="31">
        <f t="shared" ref="AC833:AC834" si="2704">AC834</f>
        <v>0</v>
      </c>
      <c r="AD833" s="31">
        <f t="shared" si="2537"/>
        <v>10619.700000000001</v>
      </c>
      <c r="AE833" s="31">
        <f t="shared" si="2538"/>
        <v>10901.1</v>
      </c>
      <c r="AF833" s="31">
        <f t="shared" si="2539"/>
        <v>10901.1</v>
      </c>
      <c r="AG833" s="31">
        <f t="shared" ref="AG833:AG834" si="2705">AG834</f>
        <v>0</v>
      </c>
      <c r="AH833" s="31">
        <f t="shared" ref="AH833:AH834" si="2706">AH834</f>
        <v>0</v>
      </c>
      <c r="AI833" s="31">
        <f t="shared" ref="AI833:AI834" si="2707">AI834</f>
        <v>0</v>
      </c>
      <c r="AJ833" s="31">
        <f t="shared" si="2540"/>
        <v>10619.700000000001</v>
      </c>
      <c r="AK833" s="31">
        <f t="shared" si="2541"/>
        <v>10901.1</v>
      </c>
      <c r="AL833" s="31">
        <f t="shared" si="2542"/>
        <v>10901.1</v>
      </c>
      <c r="AM833" s="31">
        <f t="shared" ref="AM833:AM834" si="2708">AM834</f>
        <v>0</v>
      </c>
      <c r="AN833" s="31">
        <f t="shared" ref="AN833:AN834" si="2709">AN834</f>
        <v>0</v>
      </c>
      <c r="AO833" s="31">
        <f t="shared" ref="AO833:AO834" si="2710">AO834</f>
        <v>0</v>
      </c>
      <c r="AP833" s="31">
        <f t="shared" si="2543"/>
        <v>10619.700000000001</v>
      </c>
      <c r="AQ833" s="31">
        <f t="shared" si="2544"/>
        <v>10901.1</v>
      </c>
      <c r="AR833" s="31">
        <f t="shared" si="2545"/>
        <v>10901.1</v>
      </c>
      <c r="AS833" s="31">
        <f t="shared" ref="AS833:AS834" si="2711">AS834</f>
        <v>0</v>
      </c>
      <c r="AT833" s="31">
        <f t="shared" ref="AT833:AT834" si="2712">AT834</f>
        <v>0</v>
      </c>
      <c r="AU833" s="31">
        <f t="shared" ref="AU833:AU834" si="2713">AU834</f>
        <v>0</v>
      </c>
      <c r="AV833" s="31">
        <f t="shared" si="2546"/>
        <v>10619.700000000001</v>
      </c>
      <c r="AW833" s="31">
        <f t="shared" si="2547"/>
        <v>10901.1</v>
      </c>
      <c r="AX833" s="31">
        <f t="shared" si="2548"/>
        <v>10901.1</v>
      </c>
      <c r="AY833" s="31">
        <f t="shared" ref="AY833:AY834" si="2714">AY834</f>
        <v>0</v>
      </c>
      <c r="AZ833" s="31">
        <f t="shared" ref="AZ833:AZ834" si="2715">AZ834</f>
        <v>0</v>
      </c>
      <c r="BA833" s="31">
        <f t="shared" ref="BA833:BA834" si="2716">BA834</f>
        <v>0</v>
      </c>
      <c r="BB833" s="31">
        <f t="shared" si="2549"/>
        <v>10619.700000000001</v>
      </c>
      <c r="BC833" s="31">
        <f t="shared" si="2550"/>
        <v>10901.1</v>
      </c>
      <c r="BD833" s="31">
        <f t="shared" si="2551"/>
        <v>10901.1</v>
      </c>
      <c r="BE833" s="31">
        <f t="shared" ref="BE833:BE834" si="2717">BE834</f>
        <v>0</v>
      </c>
      <c r="BF833" s="31">
        <f t="shared" ref="BF833:BF834" si="2718">BF834</f>
        <v>0</v>
      </c>
      <c r="BG833" s="31">
        <f t="shared" ref="BG833:BG834" si="2719">BG834</f>
        <v>0</v>
      </c>
      <c r="BH833" s="31">
        <f t="shared" si="2552"/>
        <v>10619.700000000001</v>
      </c>
      <c r="BI833" s="31">
        <f t="shared" si="2553"/>
        <v>10901.1</v>
      </c>
      <c r="BJ833" s="31">
        <f t="shared" si="2554"/>
        <v>10901.1</v>
      </c>
      <c r="BK833" s="31">
        <f t="shared" ref="BK833:BK834" si="2720">BK834</f>
        <v>0</v>
      </c>
      <c r="BL833" s="31">
        <f t="shared" ref="BL833:BL834" si="2721">BL834</f>
        <v>0</v>
      </c>
      <c r="BM833" s="31">
        <f t="shared" ref="BM833:BM834" si="2722">BM834</f>
        <v>0</v>
      </c>
      <c r="BN833" s="31">
        <f t="shared" si="2555"/>
        <v>10619.700000000001</v>
      </c>
      <c r="BO833" s="31">
        <f t="shared" si="2556"/>
        <v>10901.1</v>
      </c>
      <c r="BP833" s="31">
        <f t="shared" si="2557"/>
        <v>10901.1</v>
      </c>
      <c r="BQ833" s="31">
        <f t="shared" ref="BQ833:BQ834" si="2723">BQ834</f>
        <v>0</v>
      </c>
      <c r="BR833" s="31">
        <f t="shared" ref="BR833:BR834" si="2724">BR834</f>
        <v>0</v>
      </c>
      <c r="BS833" s="31">
        <f t="shared" si="2558"/>
        <v>10619.700000000001</v>
      </c>
      <c r="BT833" s="31">
        <f t="shared" si="2559"/>
        <v>10901.1</v>
      </c>
      <c r="BU833" s="31">
        <f t="shared" si="2560"/>
        <v>10901.1</v>
      </c>
      <c r="BV833" s="31">
        <f t="shared" ref="BV833:BV834" si="2725">BV834</f>
        <v>0</v>
      </c>
      <c r="BW833" s="31">
        <f t="shared" ref="BW833:BW834" si="2726">BW834</f>
        <v>0</v>
      </c>
      <c r="BX833" s="31">
        <f t="shared" si="2561"/>
        <v>10619.700000000001</v>
      </c>
      <c r="BY833" s="31">
        <f t="shared" si="2562"/>
        <v>10901.1</v>
      </c>
      <c r="BZ833" s="31">
        <f t="shared" si="2563"/>
        <v>10901.1</v>
      </c>
      <c r="CA833" s="31">
        <f t="shared" ref="CA833:CA834" si="2727">CA834</f>
        <v>0</v>
      </c>
      <c r="CB833" s="31">
        <f t="shared" ref="CB833:CB834" si="2728">CB834</f>
        <v>0</v>
      </c>
      <c r="CC833" s="31">
        <f t="shared" ref="CC833:CC834" si="2729">CC834</f>
        <v>0</v>
      </c>
      <c r="CD833" s="31">
        <f t="shared" si="2605"/>
        <v>10619.700000000001</v>
      </c>
      <c r="CE833" s="31">
        <f t="shared" si="2606"/>
        <v>10901.1</v>
      </c>
      <c r="CF833" s="31">
        <f t="shared" si="2607"/>
        <v>10901.1</v>
      </c>
      <c r="CG833" s="31">
        <f t="shared" ref="CG833:CG834" si="2730">CG834</f>
        <v>0</v>
      </c>
      <c r="CH833" s="24"/>
      <c r="CI833" s="40"/>
      <c r="CO833" s="1" t="s">
        <v>31</v>
      </c>
    </row>
    <row r="834" ht="43.75">
      <c r="A834" s="41" t="s">
        <v>484</v>
      </c>
      <c r="B834" s="17">
        <v>600</v>
      </c>
      <c r="C834" s="16"/>
      <c r="D834" s="16"/>
      <c r="E834" s="39" t="s">
        <v>45</v>
      </c>
      <c r="F834" s="31">
        <f t="shared" si="2690"/>
        <v>10619.700000000001</v>
      </c>
      <c r="G834" s="31">
        <f t="shared" si="2691"/>
        <v>10901.1</v>
      </c>
      <c r="H834" s="31">
        <f t="shared" si="2692"/>
        <v>10901.1</v>
      </c>
      <c r="I834" s="31">
        <f t="shared" si="2693"/>
        <v>0</v>
      </c>
      <c r="J834" s="31">
        <f t="shared" si="2694"/>
        <v>0</v>
      </c>
      <c r="K834" s="31">
        <f t="shared" si="2695"/>
        <v>0</v>
      </c>
      <c r="L834" s="31">
        <f t="shared" si="2528"/>
        <v>10619.700000000001</v>
      </c>
      <c r="M834" s="31">
        <f t="shared" si="2529"/>
        <v>10901.1</v>
      </c>
      <c r="N834" s="31">
        <f t="shared" si="2530"/>
        <v>10901.1</v>
      </c>
      <c r="O834" s="31">
        <f t="shared" si="2696"/>
        <v>0</v>
      </c>
      <c r="P834" s="31">
        <f t="shared" si="2697"/>
        <v>0</v>
      </c>
      <c r="Q834" s="31">
        <f t="shared" si="2698"/>
        <v>0</v>
      </c>
      <c r="R834" s="31">
        <f t="shared" si="2531"/>
        <v>10619.700000000001</v>
      </c>
      <c r="S834" s="31">
        <f t="shared" si="2532"/>
        <v>10901.1</v>
      </c>
      <c r="T834" s="31">
        <f t="shared" si="2533"/>
        <v>10901.1</v>
      </c>
      <c r="U834" s="31">
        <f t="shared" si="2699"/>
        <v>0</v>
      </c>
      <c r="V834" s="31">
        <f t="shared" si="2700"/>
        <v>0</v>
      </c>
      <c r="W834" s="31">
        <f t="shared" si="2701"/>
        <v>0</v>
      </c>
      <c r="X834" s="31">
        <f t="shared" si="2534"/>
        <v>10619.700000000001</v>
      </c>
      <c r="Y834" s="31">
        <f t="shared" si="2535"/>
        <v>10901.1</v>
      </c>
      <c r="Z834" s="31">
        <f t="shared" si="2536"/>
        <v>10901.1</v>
      </c>
      <c r="AA834" s="31">
        <f t="shared" si="2702"/>
        <v>0</v>
      </c>
      <c r="AB834" s="31">
        <f t="shared" si="2703"/>
        <v>0</v>
      </c>
      <c r="AC834" s="31">
        <f t="shared" si="2704"/>
        <v>0</v>
      </c>
      <c r="AD834" s="31">
        <f t="shared" si="2537"/>
        <v>10619.700000000001</v>
      </c>
      <c r="AE834" s="31">
        <f t="shared" si="2538"/>
        <v>10901.1</v>
      </c>
      <c r="AF834" s="31">
        <f t="shared" si="2539"/>
        <v>10901.1</v>
      </c>
      <c r="AG834" s="31">
        <f t="shared" si="2705"/>
        <v>0</v>
      </c>
      <c r="AH834" s="31">
        <f t="shared" si="2706"/>
        <v>0</v>
      </c>
      <c r="AI834" s="31">
        <f t="shared" si="2707"/>
        <v>0</v>
      </c>
      <c r="AJ834" s="31">
        <f t="shared" si="2540"/>
        <v>10619.700000000001</v>
      </c>
      <c r="AK834" s="31">
        <f t="shared" si="2541"/>
        <v>10901.1</v>
      </c>
      <c r="AL834" s="31">
        <f t="shared" si="2542"/>
        <v>10901.1</v>
      </c>
      <c r="AM834" s="31">
        <f t="shared" si="2708"/>
        <v>0</v>
      </c>
      <c r="AN834" s="31">
        <f t="shared" si="2709"/>
        <v>0</v>
      </c>
      <c r="AO834" s="31">
        <f t="shared" si="2710"/>
        <v>0</v>
      </c>
      <c r="AP834" s="31">
        <f t="shared" si="2543"/>
        <v>10619.700000000001</v>
      </c>
      <c r="AQ834" s="31">
        <f t="shared" si="2544"/>
        <v>10901.1</v>
      </c>
      <c r="AR834" s="31">
        <f t="shared" si="2545"/>
        <v>10901.1</v>
      </c>
      <c r="AS834" s="31">
        <f t="shared" si="2711"/>
        <v>0</v>
      </c>
      <c r="AT834" s="31">
        <f t="shared" si="2712"/>
        <v>0</v>
      </c>
      <c r="AU834" s="31">
        <f t="shared" si="2713"/>
        <v>0</v>
      </c>
      <c r="AV834" s="31">
        <f t="shared" si="2546"/>
        <v>10619.700000000001</v>
      </c>
      <c r="AW834" s="31">
        <f t="shared" si="2547"/>
        <v>10901.1</v>
      </c>
      <c r="AX834" s="31">
        <f t="shared" si="2548"/>
        <v>10901.1</v>
      </c>
      <c r="AY834" s="31">
        <f t="shared" si="2714"/>
        <v>0</v>
      </c>
      <c r="AZ834" s="31">
        <f t="shared" si="2715"/>
        <v>0</v>
      </c>
      <c r="BA834" s="31">
        <f t="shared" si="2716"/>
        <v>0</v>
      </c>
      <c r="BB834" s="31">
        <f t="shared" si="2549"/>
        <v>10619.700000000001</v>
      </c>
      <c r="BC834" s="31">
        <f t="shared" si="2550"/>
        <v>10901.1</v>
      </c>
      <c r="BD834" s="31">
        <f t="shared" si="2551"/>
        <v>10901.1</v>
      </c>
      <c r="BE834" s="31">
        <f t="shared" si="2717"/>
        <v>0</v>
      </c>
      <c r="BF834" s="31">
        <f t="shared" si="2718"/>
        <v>0</v>
      </c>
      <c r="BG834" s="31">
        <f t="shared" si="2719"/>
        <v>0</v>
      </c>
      <c r="BH834" s="31">
        <f t="shared" si="2552"/>
        <v>10619.700000000001</v>
      </c>
      <c r="BI834" s="31">
        <f t="shared" si="2553"/>
        <v>10901.1</v>
      </c>
      <c r="BJ834" s="31">
        <f t="shared" si="2554"/>
        <v>10901.1</v>
      </c>
      <c r="BK834" s="31">
        <f t="shared" si="2720"/>
        <v>0</v>
      </c>
      <c r="BL834" s="31">
        <f t="shared" si="2721"/>
        <v>0</v>
      </c>
      <c r="BM834" s="31">
        <f t="shared" si="2722"/>
        <v>0</v>
      </c>
      <c r="BN834" s="31">
        <f t="shared" si="2555"/>
        <v>10619.700000000001</v>
      </c>
      <c r="BO834" s="31">
        <f t="shared" si="2556"/>
        <v>10901.1</v>
      </c>
      <c r="BP834" s="31">
        <f t="shared" si="2557"/>
        <v>10901.1</v>
      </c>
      <c r="BQ834" s="31">
        <f t="shared" si="2723"/>
        <v>0</v>
      </c>
      <c r="BR834" s="31">
        <f t="shared" si="2724"/>
        <v>0</v>
      </c>
      <c r="BS834" s="31">
        <f t="shared" si="2558"/>
        <v>10619.700000000001</v>
      </c>
      <c r="BT834" s="31">
        <f t="shared" si="2559"/>
        <v>10901.1</v>
      </c>
      <c r="BU834" s="31">
        <f t="shared" si="2560"/>
        <v>10901.1</v>
      </c>
      <c r="BV834" s="31">
        <f t="shared" si="2725"/>
        <v>0</v>
      </c>
      <c r="BW834" s="31">
        <f t="shared" si="2726"/>
        <v>0</v>
      </c>
      <c r="BX834" s="31">
        <f t="shared" si="2561"/>
        <v>10619.700000000001</v>
      </c>
      <c r="BY834" s="31">
        <f t="shared" si="2562"/>
        <v>10901.1</v>
      </c>
      <c r="BZ834" s="31">
        <f t="shared" si="2563"/>
        <v>10901.1</v>
      </c>
      <c r="CA834" s="31">
        <f t="shared" si="2727"/>
        <v>0</v>
      </c>
      <c r="CB834" s="31">
        <f t="shared" si="2728"/>
        <v>0</v>
      </c>
      <c r="CC834" s="31">
        <f t="shared" si="2729"/>
        <v>0</v>
      </c>
      <c r="CD834" s="31">
        <f t="shared" si="2605"/>
        <v>10619.700000000001</v>
      </c>
      <c r="CE834" s="31">
        <f t="shared" si="2606"/>
        <v>10901.1</v>
      </c>
      <c r="CF834" s="31">
        <f t="shared" si="2607"/>
        <v>10901.1</v>
      </c>
      <c r="CG834" s="31">
        <f t="shared" si="2730"/>
        <v>0</v>
      </c>
      <c r="CH834" s="24"/>
      <c r="CI834" s="40"/>
      <c r="CM834" s="1" t="s">
        <v>29</v>
      </c>
    </row>
    <row r="835" ht="15">
      <c r="A835" s="41" t="s">
        <v>484</v>
      </c>
      <c r="B835" s="17">
        <v>620</v>
      </c>
      <c r="C835" s="16"/>
      <c r="D835" s="16"/>
      <c r="E835" s="39" t="s">
        <v>46</v>
      </c>
      <c r="F835" s="31">
        <f>F836+F837</f>
        <v>10619.700000000001</v>
      </c>
      <c r="G835" s="31">
        <f>G836+G837</f>
        <v>10901.1</v>
      </c>
      <c r="H835" s="31">
        <f>H836+H837</f>
        <v>10901.1</v>
      </c>
      <c r="I835" s="31">
        <f>I836+I837</f>
        <v>0</v>
      </c>
      <c r="J835" s="31">
        <f>J836+J837</f>
        <v>0</v>
      </c>
      <c r="K835" s="31">
        <f>K836+K837</f>
        <v>0</v>
      </c>
      <c r="L835" s="31">
        <f t="shared" si="2528"/>
        <v>10619.700000000001</v>
      </c>
      <c r="M835" s="31">
        <f t="shared" si="2529"/>
        <v>10901.1</v>
      </c>
      <c r="N835" s="31">
        <f t="shared" si="2530"/>
        <v>10901.1</v>
      </c>
      <c r="O835" s="31">
        <f>O836+O837</f>
        <v>0</v>
      </c>
      <c r="P835" s="31">
        <f>P836+P837</f>
        <v>0</v>
      </c>
      <c r="Q835" s="31">
        <f>Q836+Q837</f>
        <v>0</v>
      </c>
      <c r="R835" s="31">
        <f t="shared" si="2531"/>
        <v>10619.700000000001</v>
      </c>
      <c r="S835" s="31">
        <f t="shared" si="2532"/>
        <v>10901.1</v>
      </c>
      <c r="T835" s="31">
        <f t="shared" si="2533"/>
        <v>10901.1</v>
      </c>
      <c r="U835" s="31">
        <f>U836+U837</f>
        <v>0</v>
      </c>
      <c r="V835" s="31">
        <f>V836+V837</f>
        <v>0</v>
      </c>
      <c r="W835" s="31">
        <f>W836+W837</f>
        <v>0</v>
      </c>
      <c r="X835" s="31">
        <f t="shared" si="2534"/>
        <v>10619.700000000001</v>
      </c>
      <c r="Y835" s="31">
        <f t="shared" si="2535"/>
        <v>10901.1</v>
      </c>
      <c r="Z835" s="31">
        <f t="shared" si="2536"/>
        <v>10901.1</v>
      </c>
      <c r="AA835" s="31">
        <f>AA836+AA837</f>
        <v>0</v>
      </c>
      <c r="AB835" s="31">
        <f>AB836+AB837</f>
        <v>0</v>
      </c>
      <c r="AC835" s="31">
        <f>AC836+AC837</f>
        <v>0</v>
      </c>
      <c r="AD835" s="31">
        <f t="shared" si="2537"/>
        <v>10619.700000000001</v>
      </c>
      <c r="AE835" s="31">
        <f t="shared" si="2538"/>
        <v>10901.1</v>
      </c>
      <c r="AF835" s="31">
        <f t="shared" si="2539"/>
        <v>10901.1</v>
      </c>
      <c r="AG835" s="31">
        <f>AG836+AG837</f>
        <v>0</v>
      </c>
      <c r="AH835" s="31">
        <f>AH836+AH837</f>
        <v>0</v>
      </c>
      <c r="AI835" s="31">
        <f>AI836+AI837</f>
        <v>0</v>
      </c>
      <c r="AJ835" s="31">
        <f t="shared" si="2540"/>
        <v>10619.700000000001</v>
      </c>
      <c r="AK835" s="31">
        <f t="shared" si="2541"/>
        <v>10901.1</v>
      </c>
      <c r="AL835" s="31">
        <f t="shared" si="2542"/>
        <v>10901.1</v>
      </c>
      <c r="AM835" s="31">
        <f>AM836+AM837</f>
        <v>0</v>
      </c>
      <c r="AN835" s="31">
        <f>AN836+AN837</f>
        <v>0</v>
      </c>
      <c r="AO835" s="31">
        <f>AO836+AO837</f>
        <v>0</v>
      </c>
      <c r="AP835" s="31">
        <f t="shared" si="2543"/>
        <v>10619.700000000001</v>
      </c>
      <c r="AQ835" s="31">
        <f t="shared" si="2544"/>
        <v>10901.1</v>
      </c>
      <c r="AR835" s="31">
        <f t="shared" si="2545"/>
        <v>10901.1</v>
      </c>
      <c r="AS835" s="31">
        <f>AS836+AS837</f>
        <v>0</v>
      </c>
      <c r="AT835" s="31">
        <f>AT836+AT837</f>
        <v>0</v>
      </c>
      <c r="AU835" s="31">
        <f>AU836+AU837</f>
        <v>0</v>
      </c>
      <c r="AV835" s="31">
        <f t="shared" si="2546"/>
        <v>10619.700000000001</v>
      </c>
      <c r="AW835" s="31">
        <f t="shared" si="2547"/>
        <v>10901.1</v>
      </c>
      <c r="AX835" s="31">
        <f t="shared" si="2548"/>
        <v>10901.1</v>
      </c>
      <c r="AY835" s="31">
        <f>AY836+AY837</f>
        <v>0</v>
      </c>
      <c r="AZ835" s="31">
        <f>AZ836+AZ837</f>
        <v>0</v>
      </c>
      <c r="BA835" s="31">
        <f>BA836+BA837</f>
        <v>0</v>
      </c>
      <c r="BB835" s="31">
        <f t="shared" si="2549"/>
        <v>10619.700000000001</v>
      </c>
      <c r="BC835" s="31">
        <f t="shared" si="2550"/>
        <v>10901.1</v>
      </c>
      <c r="BD835" s="31">
        <f t="shared" si="2551"/>
        <v>10901.1</v>
      </c>
      <c r="BE835" s="31">
        <f>BE836+BE837</f>
        <v>0</v>
      </c>
      <c r="BF835" s="31">
        <f>BF836+BF837</f>
        <v>0</v>
      </c>
      <c r="BG835" s="31">
        <f>BG836+BG837</f>
        <v>0</v>
      </c>
      <c r="BH835" s="31">
        <f t="shared" si="2552"/>
        <v>10619.700000000001</v>
      </c>
      <c r="BI835" s="31">
        <f t="shared" si="2553"/>
        <v>10901.1</v>
      </c>
      <c r="BJ835" s="31">
        <f t="shared" si="2554"/>
        <v>10901.1</v>
      </c>
      <c r="BK835" s="31">
        <f>BK836+BK837</f>
        <v>0</v>
      </c>
      <c r="BL835" s="31">
        <f>BL836+BL837</f>
        <v>0</v>
      </c>
      <c r="BM835" s="31">
        <f>BM836+BM837</f>
        <v>0</v>
      </c>
      <c r="BN835" s="31">
        <f t="shared" si="2555"/>
        <v>10619.700000000001</v>
      </c>
      <c r="BO835" s="31">
        <f t="shared" si="2556"/>
        <v>10901.1</v>
      </c>
      <c r="BP835" s="31">
        <f t="shared" si="2557"/>
        <v>10901.1</v>
      </c>
      <c r="BQ835" s="31">
        <f>BQ836+BQ837</f>
        <v>0</v>
      </c>
      <c r="BR835" s="31">
        <f>BR836+BR837</f>
        <v>0</v>
      </c>
      <c r="BS835" s="31">
        <f t="shared" si="2558"/>
        <v>10619.700000000001</v>
      </c>
      <c r="BT835" s="31">
        <f t="shared" si="2559"/>
        <v>10901.1</v>
      </c>
      <c r="BU835" s="31">
        <f t="shared" si="2560"/>
        <v>10901.1</v>
      </c>
      <c r="BV835" s="31">
        <f>BV836+BV837</f>
        <v>0</v>
      </c>
      <c r="BW835" s="31">
        <f>BW836+BW837</f>
        <v>0</v>
      </c>
      <c r="BX835" s="31">
        <f t="shared" si="2561"/>
        <v>10619.700000000001</v>
      </c>
      <c r="BY835" s="31">
        <f t="shared" si="2562"/>
        <v>10901.1</v>
      </c>
      <c r="BZ835" s="31">
        <f t="shared" si="2563"/>
        <v>10901.1</v>
      </c>
      <c r="CA835" s="31">
        <f>CA836+CA837</f>
        <v>0</v>
      </c>
      <c r="CB835" s="31">
        <f>CB836+CB837</f>
        <v>0</v>
      </c>
      <c r="CC835" s="31">
        <f>CC836+CC837</f>
        <v>0</v>
      </c>
      <c r="CD835" s="31">
        <f t="shared" si="2605"/>
        <v>10619.700000000001</v>
      </c>
      <c r="CE835" s="31">
        <f t="shared" si="2606"/>
        <v>10901.1</v>
      </c>
      <c r="CF835" s="31">
        <f t="shared" si="2607"/>
        <v>10901.1</v>
      </c>
      <c r="CG835" s="31">
        <f>CG836+CG837</f>
        <v>0</v>
      </c>
      <c r="CH835" s="24"/>
      <c r="CI835" s="40"/>
      <c r="CN835" s="1" t="s">
        <v>30</v>
      </c>
    </row>
    <row r="836" ht="15" hidden="1">
      <c r="A836" s="41" t="s">
        <v>484</v>
      </c>
      <c r="B836" s="17">
        <v>620</v>
      </c>
      <c r="C836" s="16" t="s">
        <v>47</v>
      </c>
      <c r="D836" s="16" t="s">
        <v>67</v>
      </c>
      <c r="E836" s="39" t="s">
        <v>217</v>
      </c>
      <c r="F836" s="31"/>
      <c r="G836" s="31"/>
      <c r="H836" s="31"/>
      <c r="I836" s="31"/>
      <c r="J836" s="31"/>
      <c r="K836" s="31"/>
      <c r="L836" s="31">
        <f t="shared" si="2528"/>
        <v>0</v>
      </c>
      <c r="M836" s="31">
        <f t="shared" si="2529"/>
        <v>0</v>
      </c>
      <c r="N836" s="31">
        <f t="shared" si="2530"/>
        <v>0</v>
      </c>
      <c r="O836" s="31"/>
      <c r="P836" s="31"/>
      <c r="Q836" s="31"/>
      <c r="R836" s="31">
        <f t="shared" si="2531"/>
        <v>0</v>
      </c>
      <c r="S836" s="31">
        <f t="shared" si="2532"/>
        <v>0</v>
      </c>
      <c r="T836" s="31">
        <f t="shared" si="2533"/>
        <v>0</v>
      </c>
      <c r="U836" s="31"/>
      <c r="V836" s="31"/>
      <c r="W836" s="31"/>
      <c r="X836" s="31">
        <f t="shared" si="2534"/>
        <v>0</v>
      </c>
      <c r="Y836" s="31">
        <f t="shared" si="2535"/>
        <v>0</v>
      </c>
      <c r="Z836" s="31">
        <f t="shared" si="2536"/>
        <v>0</v>
      </c>
      <c r="AA836" s="31"/>
      <c r="AB836" s="31"/>
      <c r="AC836" s="31"/>
      <c r="AD836" s="31">
        <f t="shared" si="2537"/>
        <v>0</v>
      </c>
      <c r="AE836" s="31">
        <f t="shared" si="2538"/>
        <v>0</v>
      </c>
      <c r="AF836" s="31">
        <f t="shared" si="2539"/>
        <v>0</v>
      </c>
      <c r="AG836" s="31"/>
      <c r="AH836" s="31"/>
      <c r="AI836" s="31"/>
      <c r="AJ836" s="31">
        <f t="shared" si="2540"/>
        <v>0</v>
      </c>
      <c r="AK836" s="31">
        <f t="shared" si="2541"/>
        <v>0</v>
      </c>
      <c r="AL836" s="31">
        <f t="shared" si="2542"/>
        <v>0</v>
      </c>
      <c r="AM836" s="31"/>
      <c r="AN836" s="31"/>
      <c r="AO836" s="31"/>
      <c r="AP836" s="31">
        <f t="shared" si="2543"/>
        <v>0</v>
      </c>
      <c r="AQ836" s="31">
        <f t="shared" si="2544"/>
        <v>0</v>
      </c>
      <c r="AR836" s="31">
        <f t="shared" si="2545"/>
        <v>0</v>
      </c>
      <c r="AS836" s="31"/>
      <c r="AT836" s="31"/>
      <c r="AU836" s="31"/>
      <c r="AV836" s="31">
        <f t="shared" si="2546"/>
        <v>0</v>
      </c>
      <c r="AW836" s="31">
        <f t="shared" si="2547"/>
        <v>0</v>
      </c>
      <c r="AX836" s="31">
        <f t="shared" si="2548"/>
        <v>0</v>
      </c>
      <c r="AY836" s="31"/>
      <c r="AZ836" s="31"/>
      <c r="BA836" s="31"/>
      <c r="BB836" s="31">
        <f t="shared" si="2549"/>
        <v>0</v>
      </c>
      <c r="BC836" s="31">
        <f t="shared" si="2550"/>
        <v>0</v>
      </c>
      <c r="BD836" s="31">
        <f t="shared" si="2551"/>
        <v>0</v>
      </c>
      <c r="BE836" s="31"/>
      <c r="BF836" s="31"/>
      <c r="BG836" s="31"/>
      <c r="BH836" s="31">
        <f t="shared" si="2552"/>
        <v>0</v>
      </c>
      <c r="BI836" s="31">
        <f t="shared" si="2553"/>
        <v>0</v>
      </c>
      <c r="BJ836" s="31">
        <f t="shared" si="2554"/>
        <v>0</v>
      </c>
      <c r="BK836" s="31"/>
      <c r="BL836" s="31"/>
      <c r="BM836" s="31"/>
      <c r="BN836" s="31">
        <f t="shared" si="2555"/>
        <v>0</v>
      </c>
      <c r="BO836" s="31">
        <f t="shared" si="2556"/>
        <v>0</v>
      </c>
      <c r="BP836" s="31">
        <f t="shared" si="2557"/>
        <v>0</v>
      </c>
      <c r="BQ836" s="31"/>
      <c r="BR836" s="31"/>
      <c r="BS836" s="31">
        <f t="shared" si="2558"/>
        <v>0</v>
      </c>
      <c r="BT836" s="31">
        <f t="shared" si="2559"/>
        <v>0</v>
      </c>
      <c r="BU836" s="31">
        <f t="shared" si="2560"/>
        <v>0</v>
      </c>
      <c r="BV836" s="31"/>
      <c r="BW836" s="31"/>
      <c r="BX836" s="31">
        <f t="shared" si="2561"/>
        <v>0</v>
      </c>
      <c r="BY836" s="31">
        <f t="shared" si="2562"/>
        <v>0</v>
      </c>
      <c r="BZ836" s="31">
        <f t="shared" si="2563"/>
        <v>0</v>
      </c>
      <c r="CA836" s="31"/>
      <c r="CB836" s="31"/>
      <c r="CC836" s="31"/>
      <c r="CD836" s="31">
        <f t="shared" si="2605"/>
        <v>0</v>
      </c>
      <c r="CE836" s="31">
        <f t="shared" si="2606"/>
        <v>0</v>
      </c>
      <c r="CF836" s="31">
        <f t="shared" si="2607"/>
        <v>0</v>
      </c>
      <c r="CG836" s="31"/>
      <c r="CH836" s="24">
        <v>0</v>
      </c>
      <c r="CI836" s="40"/>
    </row>
    <row r="837" ht="15">
      <c r="A837" s="41" t="s">
        <v>484</v>
      </c>
      <c r="B837" s="17">
        <v>620</v>
      </c>
      <c r="C837" s="16" t="s">
        <v>47</v>
      </c>
      <c r="D837" s="16" t="s">
        <v>105</v>
      </c>
      <c r="E837" s="39" t="s">
        <v>106</v>
      </c>
      <c r="F837" s="31">
        <v>10619.700000000001</v>
      </c>
      <c r="G837" s="31">
        <v>10901.1</v>
      </c>
      <c r="H837" s="31">
        <v>10901.1</v>
      </c>
      <c r="I837" s="31"/>
      <c r="J837" s="31"/>
      <c r="K837" s="31"/>
      <c r="L837" s="31">
        <f t="shared" si="2528"/>
        <v>10619.700000000001</v>
      </c>
      <c r="M837" s="31">
        <f t="shared" si="2529"/>
        <v>10901.1</v>
      </c>
      <c r="N837" s="31">
        <f t="shared" si="2530"/>
        <v>10901.1</v>
      </c>
      <c r="O837" s="31"/>
      <c r="P837" s="31"/>
      <c r="Q837" s="31"/>
      <c r="R837" s="31">
        <f t="shared" si="2531"/>
        <v>10619.700000000001</v>
      </c>
      <c r="S837" s="31">
        <f t="shared" si="2532"/>
        <v>10901.1</v>
      </c>
      <c r="T837" s="31">
        <f t="shared" si="2533"/>
        <v>10901.1</v>
      </c>
      <c r="U837" s="31"/>
      <c r="V837" s="31"/>
      <c r="W837" s="31"/>
      <c r="X837" s="31">
        <f t="shared" si="2534"/>
        <v>10619.700000000001</v>
      </c>
      <c r="Y837" s="31">
        <f t="shared" si="2535"/>
        <v>10901.1</v>
      </c>
      <c r="Z837" s="31">
        <f t="shared" si="2536"/>
        <v>10901.1</v>
      </c>
      <c r="AA837" s="31"/>
      <c r="AB837" s="31"/>
      <c r="AC837" s="31"/>
      <c r="AD837" s="31">
        <f t="shared" si="2537"/>
        <v>10619.700000000001</v>
      </c>
      <c r="AE837" s="31">
        <f t="shared" si="2538"/>
        <v>10901.1</v>
      </c>
      <c r="AF837" s="31">
        <f t="shared" si="2539"/>
        <v>10901.1</v>
      </c>
      <c r="AG837" s="31"/>
      <c r="AH837" s="31"/>
      <c r="AI837" s="31"/>
      <c r="AJ837" s="31">
        <f t="shared" si="2540"/>
        <v>10619.700000000001</v>
      </c>
      <c r="AK837" s="31">
        <f t="shared" si="2541"/>
        <v>10901.1</v>
      </c>
      <c r="AL837" s="31">
        <f t="shared" si="2542"/>
        <v>10901.1</v>
      </c>
      <c r="AM837" s="31"/>
      <c r="AN837" s="31"/>
      <c r="AO837" s="31"/>
      <c r="AP837" s="31">
        <f t="shared" si="2543"/>
        <v>10619.700000000001</v>
      </c>
      <c r="AQ837" s="31">
        <f t="shared" si="2544"/>
        <v>10901.1</v>
      </c>
      <c r="AR837" s="31">
        <f t="shared" si="2545"/>
        <v>10901.1</v>
      </c>
      <c r="AS837" s="31"/>
      <c r="AT837" s="31"/>
      <c r="AU837" s="31"/>
      <c r="AV837" s="31">
        <f t="shared" si="2546"/>
        <v>10619.700000000001</v>
      </c>
      <c r="AW837" s="31">
        <f t="shared" si="2547"/>
        <v>10901.1</v>
      </c>
      <c r="AX837" s="31">
        <f t="shared" si="2548"/>
        <v>10901.1</v>
      </c>
      <c r="AY837" s="31"/>
      <c r="AZ837" s="31"/>
      <c r="BA837" s="31"/>
      <c r="BB837" s="31">
        <f t="shared" si="2549"/>
        <v>10619.700000000001</v>
      </c>
      <c r="BC837" s="31">
        <f t="shared" si="2550"/>
        <v>10901.1</v>
      </c>
      <c r="BD837" s="31">
        <f t="shared" si="2551"/>
        <v>10901.1</v>
      </c>
      <c r="BE837" s="31"/>
      <c r="BF837" s="31"/>
      <c r="BG837" s="31"/>
      <c r="BH837" s="31">
        <f t="shared" si="2552"/>
        <v>10619.700000000001</v>
      </c>
      <c r="BI837" s="31">
        <f t="shared" si="2553"/>
        <v>10901.1</v>
      </c>
      <c r="BJ837" s="31">
        <f t="shared" si="2554"/>
        <v>10901.1</v>
      </c>
      <c r="BK837" s="31"/>
      <c r="BL837" s="31"/>
      <c r="BM837" s="31"/>
      <c r="BN837" s="31">
        <f t="shared" si="2555"/>
        <v>10619.700000000001</v>
      </c>
      <c r="BO837" s="31">
        <f t="shared" si="2556"/>
        <v>10901.1</v>
      </c>
      <c r="BP837" s="31">
        <f t="shared" si="2557"/>
        <v>10901.1</v>
      </c>
      <c r="BQ837" s="31"/>
      <c r="BR837" s="31"/>
      <c r="BS837" s="31">
        <f t="shared" si="2558"/>
        <v>10619.700000000001</v>
      </c>
      <c r="BT837" s="31">
        <f t="shared" si="2559"/>
        <v>10901.1</v>
      </c>
      <c r="BU837" s="31">
        <f t="shared" si="2560"/>
        <v>10901.1</v>
      </c>
      <c r="BV837" s="31"/>
      <c r="BW837" s="31"/>
      <c r="BX837" s="31">
        <f t="shared" si="2561"/>
        <v>10619.700000000001</v>
      </c>
      <c r="BY837" s="31">
        <f t="shared" si="2562"/>
        <v>10901.1</v>
      </c>
      <c r="BZ837" s="31">
        <f t="shared" si="2563"/>
        <v>10901.1</v>
      </c>
      <c r="CA837" s="31"/>
      <c r="CB837" s="31"/>
      <c r="CC837" s="31"/>
      <c r="CD837" s="31">
        <f t="shared" si="2605"/>
        <v>10619.700000000001</v>
      </c>
      <c r="CE837" s="31">
        <f t="shared" si="2606"/>
        <v>10901.1</v>
      </c>
      <c r="CF837" s="31">
        <f t="shared" si="2607"/>
        <v>10901.1</v>
      </c>
      <c r="CG837" s="31"/>
      <c r="CH837" s="24"/>
      <c r="CI837" s="40"/>
    </row>
    <row r="838" ht="29.850000000000001">
      <c r="A838" s="16" t="s">
        <v>486</v>
      </c>
      <c r="B838" s="17"/>
      <c r="C838" s="16"/>
      <c r="D838" s="16"/>
      <c r="E838" s="39" t="s">
        <v>487</v>
      </c>
      <c r="F838" s="31">
        <f t="shared" ref="F838:F842" si="2731">F839</f>
        <v>2985.6999999999998</v>
      </c>
      <c r="G838" s="31">
        <f t="shared" ref="G838:G842" si="2732">G839</f>
        <v>3090.0999999999999</v>
      </c>
      <c r="H838" s="31">
        <f t="shared" ref="H838:H842" si="2733">H839</f>
        <v>3090.0999999999999</v>
      </c>
      <c r="I838" s="31">
        <f t="shared" ref="I838:I842" si="2734">I839</f>
        <v>0</v>
      </c>
      <c r="J838" s="31">
        <f t="shared" ref="J838:J842" si="2735">J839</f>
        <v>0</v>
      </c>
      <c r="K838" s="31">
        <f t="shared" ref="K838:K842" si="2736">K839</f>
        <v>0</v>
      </c>
      <c r="L838" s="31">
        <f t="shared" si="2528"/>
        <v>2985.6999999999998</v>
      </c>
      <c r="M838" s="31">
        <f t="shared" si="2529"/>
        <v>3090.0999999999999</v>
      </c>
      <c r="N838" s="31">
        <f t="shared" si="2530"/>
        <v>3090.0999999999999</v>
      </c>
      <c r="O838" s="31">
        <f t="shared" ref="O838:O842" si="2737">O839</f>
        <v>0</v>
      </c>
      <c r="P838" s="31">
        <f t="shared" ref="P838:P842" si="2738">P839</f>
        <v>0</v>
      </c>
      <c r="Q838" s="31">
        <f t="shared" ref="Q838:Q842" si="2739">Q839</f>
        <v>0</v>
      </c>
      <c r="R838" s="31">
        <f t="shared" si="2531"/>
        <v>2985.6999999999998</v>
      </c>
      <c r="S838" s="31">
        <f t="shared" si="2532"/>
        <v>3090.0999999999999</v>
      </c>
      <c r="T838" s="31">
        <f t="shared" si="2533"/>
        <v>3090.0999999999999</v>
      </c>
      <c r="U838" s="31">
        <f t="shared" ref="U838:U842" si="2740">U839</f>
        <v>0</v>
      </c>
      <c r="V838" s="31">
        <f t="shared" ref="V838:V842" si="2741">V839</f>
        <v>0</v>
      </c>
      <c r="W838" s="31">
        <f t="shared" ref="W838:W842" si="2742">W839</f>
        <v>0</v>
      </c>
      <c r="X838" s="31">
        <f t="shared" si="2534"/>
        <v>2985.6999999999998</v>
      </c>
      <c r="Y838" s="31">
        <f t="shared" si="2535"/>
        <v>3090.0999999999999</v>
      </c>
      <c r="Z838" s="31">
        <f t="shared" si="2536"/>
        <v>3090.0999999999999</v>
      </c>
      <c r="AA838" s="31">
        <f t="shared" ref="AA838:AA842" si="2743">AA839</f>
        <v>0</v>
      </c>
      <c r="AB838" s="31">
        <f t="shared" ref="AB838:AB842" si="2744">AB839</f>
        <v>0</v>
      </c>
      <c r="AC838" s="31">
        <f t="shared" ref="AC838:AC842" si="2745">AC839</f>
        <v>0</v>
      </c>
      <c r="AD838" s="31">
        <f t="shared" si="2537"/>
        <v>2985.6999999999998</v>
      </c>
      <c r="AE838" s="31">
        <f t="shared" si="2538"/>
        <v>3090.0999999999999</v>
      </c>
      <c r="AF838" s="31">
        <f t="shared" si="2539"/>
        <v>3090.0999999999999</v>
      </c>
      <c r="AG838" s="31">
        <f t="shared" ref="AG838:AG842" si="2746">AG839</f>
        <v>0</v>
      </c>
      <c r="AH838" s="31">
        <f t="shared" ref="AH838:AH842" si="2747">AH839</f>
        <v>0</v>
      </c>
      <c r="AI838" s="31">
        <f t="shared" ref="AI838:AI842" si="2748">AI839</f>
        <v>0</v>
      </c>
      <c r="AJ838" s="31">
        <f t="shared" si="2540"/>
        <v>2985.6999999999998</v>
      </c>
      <c r="AK838" s="31">
        <f t="shared" si="2541"/>
        <v>3090.0999999999999</v>
      </c>
      <c r="AL838" s="31">
        <f t="shared" si="2542"/>
        <v>3090.0999999999999</v>
      </c>
      <c r="AM838" s="31">
        <f t="shared" ref="AM838:AM842" si="2749">AM839</f>
        <v>0</v>
      </c>
      <c r="AN838" s="31">
        <f t="shared" ref="AN838:AN842" si="2750">AN839</f>
        <v>0</v>
      </c>
      <c r="AO838" s="31">
        <f t="shared" ref="AO838:AO842" si="2751">AO839</f>
        <v>0</v>
      </c>
      <c r="AP838" s="31">
        <f t="shared" si="2543"/>
        <v>2985.6999999999998</v>
      </c>
      <c r="AQ838" s="31">
        <f t="shared" si="2544"/>
        <v>3090.0999999999999</v>
      </c>
      <c r="AR838" s="31">
        <f t="shared" si="2545"/>
        <v>3090.0999999999999</v>
      </c>
      <c r="AS838" s="31">
        <f t="shared" ref="AS838:AS842" si="2752">AS839</f>
        <v>0</v>
      </c>
      <c r="AT838" s="31">
        <f t="shared" ref="AT838:AT842" si="2753">AT839</f>
        <v>0</v>
      </c>
      <c r="AU838" s="31">
        <f t="shared" ref="AU838:AU842" si="2754">AU839</f>
        <v>0</v>
      </c>
      <c r="AV838" s="31">
        <f t="shared" si="2546"/>
        <v>2985.6999999999998</v>
      </c>
      <c r="AW838" s="31">
        <f t="shared" si="2547"/>
        <v>3090.0999999999999</v>
      </c>
      <c r="AX838" s="31">
        <f t="shared" si="2548"/>
        <v>3090.0999999999999</v>
      </c>
      <c r="AY838" s="31">
        <f t="shared" ref="AY838:AY842" si="2755">AY839</f>
        <v>0</v>
      </c>
      <c r="AZ838" s="31">
        <f t="shared" ref="AZ838:AZ842" si="2756">AZ839</f>
        <v>0</v>
      </c>
      <c r="BA838" s="31">
        <f t="shared" ref="BA838:BA842" si="2757">BA839</f>
        <v>0</v>
      </c>
      <c r="BB838" s="31">
        <f t="shared" si="2549"/>
        <v>2985.6999999999998</v>
      </c>
      <c r="BC838" s="31">
        <f t="shared" si="2550"/>
        <v>3090.0999999999999</v>
      </c>
      <c r="BD838" s="31">
        <f t="shared" si="2551"/>
        <v>3090.0999999999999</v>
      </c>
      <c r="BE838" s="31">
        <f t="shared" ref="BE838:BE842" si="2758">BE839</f>
        <v>0</v>
      </c>
      <c r="BF838" s="31">
        <f t="shared" ref="BF838:BF842" si="2759">BF839</f>
        <v>0</v>
      </c>
      <c r="BG838" s="31">
        <f t="shared" ref="BG838:BG842" si="2760">BG839</f>
        <v>0</v>
      </c>
      <c r="BH838" s="31">
        <f t="shared" si="2552"/>
        <v>2985.6999999999998</v>
      </c>
      <c r="BI838" s="31">
        <f t="shared" si="2553"/>
        <v>3090.0999999999999</v>
      </c>
      <c r="BJ838" s="31">
        <f t="shared" si="2554"/>
        <v>3090.0999999999999</v>
      </c>
      <c r="BK838" s="31">
        <f t="shared" ref="BK838:BK842" si="2761">BK839</f>
        <v>0</v>
      </c>
      <c r="BL838" s="31">
        <f t="shared" ref="BL838:BL842" si="2762">BL839</f>
        <v>0</v>
      </c>
      <c r="BM838" s="31">
        <f t="shared" ref="BM838:BM842" si="2763">BM839</f>
        <v>0</v>
      </c>
      <c r="BN838" s="31">
        <f t="shared" si="2555"/>
        <v>2985.6999999999998</v>
      </c>
      <c r="BO838" s="31">
        <f t="shared" si="2556"/>
        <v>3090.0999999999999</v>
      </c>
      <c r="BP838" s="31">
        <f t="shared" si="2557"/>
        <v>3090.0999999999999</v>
      </c>
      <c r="BQ838" s="31">
        <f t="shared" ref="BQ838:BQ842" si="2764">BQ839</f>
        <v>0</v>
      </c>
      <c r="BR838" s="31">
        <f t="shared" ref="BR838:BR842" si="2765">BR839</f>
        <v>0</v>
      </c>
      <c r="BS838" s="31">
        <f t="shared" si="2558"/>
        <v>2985.6999999999998</v>
      </c>
      <c r="BT838" s="31">
        <f t="shared" si="2559"/>
        <v>3090.0999999999999</v>
      </c>
      <c r="BU838" s="31">
        <f t="shared" si="2560"/>
        <v>3090.0999999999999</v>
      </c>
      <c r="BV838" s="31">
        <f t="shared" ref="BV838:BV842" si="2766">BV839</f>
        <v>0</v>
      </c>
      <c r="BW838" s="31">
        <f t="shared" ref="BW838:BW842" si="2767">BW839</f>
        <v>0</v>
      </c>
      <c r="BX838" s="31">
        <f t="shared" si="2561"/>
        <v>2985.6999999999998</v>
      </c>
      <c r="BY838" s="31">
        <f t="shared" si="2562"/>
        <v>3090.0999999999999</v>
      </c>
      <c r="BZ838" s="31">
        <f t="shared" si="2563"/>
        <v>3090.0999999999999</v>
      </c>
      <c r="CA838" s="31">
        <f t="shared" ref="CA838:CA842" si="2768">CA839</f>
        <v>0</v>
      </c>
      <c r="CB838" s="31">
        <f t="shared" ref="CB838:CB842" si="2769">CB839</f>
        <v>0</v>
      </c>
      <c r="CC838" s="31">
        <f t="shared" ref="CC838:CC842" si="2770">CC839</f>
        <v>0</v>
      </c>
      <c r="CD838" s="31">
        <f t="shared" si="2605"/>
        <v>2985.6999999999998</v>
      </c>
      <c r="CE838" s="31">
        <f t="shared" si="2606"/>
        <v>3090.0999999999999</v>
      </c>
      <c r="CF838" s="31">
        <f t="shared" si="2607"/>
        <v>3090.0999999999999</v>
      </c>
      <c r="CG838" s="31">
        <f t="shared" ref="CG838:CG842" si="2771">CG839</f>
        <v>0</v>
      </c>
      <c r="CH838" s="24"/>
      <c r="CI838" s="40"/>
      <c r="CO838" s="1" t="s">
        <v>31</v>
      </c>
    </row>
    <row r="839" ht="43.75">
      <c r="A839" s="16" t="s">
        <v>486</v>
      </c>
      <c r="B839" s="17">
        <v>600</v>
      </c>
      <c r="C839" s="16"/>
      <c r="D839" s="16"/>
      <c r="E839" s="39" t="s">
        <v>45</v>
      </c>
      <c r="F839" s="31">
        <f t="shared" si="2731"/>
        <v>2985.6999999999998</v>
      </c>
      <c r="G839" s="31">
        <f t="shared" si="2732"/>
        <v>3090.0999999999999</v>
      </c>
      <c r="H839" s="31">
        <f t="shared" si="2733"/>
        <v>3090.0999999999999</v>
      </c>
      <c r="I839" s="31">
        <f t="shared" si="2734"/>
        <v>0</v>
      </c>
      <c r="J839" s="31">
        <f t="shared" si="2735"/>
        <v>0</v>
      </c>
      <c r="K839" s="31">
        <f t="shared" si="2736"/>
        <v>0</v>
      </c>
      <c r="L839" s="31">
        <f t="shared" si="2528"/>
        <v>2985.6999999999998</v>
      </c>
      <c r="M839" s="31">
        <f t="shared" si="2529"/>
        <v>3090.0999999999999</v>
      </c>
      <c r="N839" s="31">
        <f t="shared" si="2530"/>
        <v>3090.0999999999999</v>
      </c>
      <c r="O839" s="31">
        <f t="shared" si="2737"/>
        <v>0</v>
      </c>
      <c r="P839" s="31">
        <f t="shared" si="2738"/>
        <v>0</v>
      </c>
      <c r="Q839" s="31">
        <f t="shared" si="2739"/>
        <v>0</v>
      </c>
      <c r="R839" s="31">
        <f t="shared" si="2531"/>
        <v>2985.6999999999998</v>
      </c>
      <c r="S839" s="31">
        <f t="shared" si="2532"/>
        <v>3090.0999999999999</v>
      </c>
      <c r="T839" s="31">
        <f t="shared" si="2533"/>
        <v>3090.0999999999999</v>
      </c>
      <c r="U839" s="31">
        <f t="shared" si="2740"/>
        <v>0</v>
      </c>
      <c r="V839" s="31">
        <f t="shared" si="2741"/>
        <v>0</v>
      </c>
      <c r="W839" s="31">
        <f t="shared" si="2742"/>
        <v>0</v>
      </c>
      <c r="X839" s="31">
        <f t="shared" si="2534"/>
        <v>2985.6999999999998</v>
      </c>
      <c r="Y839" s="31">
        <f t="shared" si="2535"/>
        <v>3090.0999999999999</v>
      </c>
      <c r="Z839" s="31">
        <f t="shared" si="2536"/>
        <v>3090.0999999999999</v>
      </c>
      <c r="AA839" s="31">
        <f t="shared" si="2743"/>
        <v>0</v>
      </c>
      <c r="AB839" s="31">
        <f t="shared" si="2744"/>
        <v>0</v>
      </c>
      <c r="AC839" s="31">
        <f t="shared" si="2745"/>
        <v>0</v>
      </c>
      <c r="AD839" s="31">
        <f t="shared" si="2537"/>
        <v>2985.6999999999998</v>
      </c>
      <c r="AE839" s="31">
        <f t="shared" si="2538"/>
        <v>3090.0999999999999</v>
      </c>
      <c r="AF839" s="31">
        <f t="shared" si="2539"/>
        <v>3090.0999999999999</v>
      </c>
      <c r="AG839" s="31">
        <f t="shared" si="2746"/>
        <v>0</v>
      </c>
      <c r="AH839" s="31">
        <f t="shared" si="2747"/>
        <v>0</v>
      </c>
      <c r="AI839" s="31">
        <f t="shared" si="2748"/>
        <v>0</v>
      </c>
      <c r="AJ839" s="31">
        <f t="shared" si="2540"/>
        <v>2985.6999999999998</v>
      </c>
      <c r="AK839" s="31">
        <f t="shared" si="2541"/>
        <v>3090.0999999999999</v>
      </c>
      <c r="AL839" s="31">
        <f t="shared" si="2542"/>
        <v>3090.0999999999999</v>
      </c>
      <c r="AM839" s="31">
        <f t="shared" si="2749"/>
        <v>0</v>
      </c>
      <c r="AN839" s="31">
        <f t="shared" si="2750"/>
        <v>0</v>
      </c>
      <c r="AO839" s="31">
        <f t="shared" si="2751"/>
        <v>0</v>
      </c>
      <c r="AP839" s="31">
        <f t="shared" si="2543"/>
        <v>2985.6999999999998</v>
      </c>
      <c r="AQ839" s="31">
        <f t="shared" si="2544"/>
        <v>3090.0999999999999</v>
      </c>
      <c r="AR839" s="31">
        <f t="shared" si="2545"/>
        <v>3090.0999999999999</v>
      </c>
      <c r="AS839" s="31">
        <f t="shared" si="2752"/>
        <v>0</v>
      </c>
      <c r="AT839" s="31">
        <f t="shared" si="2753"/>
        <v>0</v>
      </c>
      <c r="AU839" s="31">
        <f t="shared" si="2754"/>
        <v>0</v>
      </c>
      <c r="AV839" s="31">
        <f t="shared" si="2546"/>
        <v>2985.6999999999998</v>
      </c>
      <c r="AW839" s="31">
        <f t="shared" si="2547"/>
        <v>3090.0999999999999</v>
      </c>
      <c r="AX839" s="31">
        <f t="shared" si="2548"/>
        <v>3090.0999999999999</v>
      </c>
      <c r="AY839" s="31">
        <f t="shared" si="2755"/>
        <v>0</v>
      </c>
      <c r="AZ839" s="31">
        <f t="shared" si="2756"/>
        <v>0</v>
      </c>
      <c r="BA839" s="31">
        <f t="shared" si="2757"/>
        <v>0</v>
      </c>
      <c r="BB839" s="31">
        <f t="shared" si="2549"/>
        <v>2985.6999999999998</v>
      </c>
      <c r="BC839" s="31">
        <f t="shared" si="2550"/>
        <v>3090.0999999999999</v>
      </c>
      <c r="BD839" s="31">
        <f t="shared" si="2551"/>
        <v>3090.0999999999999</v>
      </c>
      <c r="BE839" s="31">
        <f t="shared" si="2758"/>
        <v>0</v>
      </c>
      <c r="BF839" s="31">
        <f t="shared" si="2759"/>
        <v>0</v>
      </c>
      <c r="BG839" s="31">
        <f t="shared" si="2760"/>
        <v>0</v>
      </c>
      <c r="BH839" s="31">
        <f t="shared" si="2552"/>
        <v>2985.6999999999998</v>
      </c>
      <c r="BI839" s="31">
        <f t="shared" si="2553"/>
        <v>3090.0999999999999</v>
      </c>
      <c r="BJ839" s="31">
        <f t="shared" si="2554"/>
        <v>3090.0999999999999</v>
      </c>
      <c r="BK839" s="31">
        <f t="shared" si="2761"/>
        <v>0</v>
      </c>
      <c r="BL839" s="31">
        <f t="shared" si="2762"/>
        <v>0</v>
      </c>
      <c r="BM839" s="31">
        <f t="shared" si="2763"/>
        <v>0</v>
      </c>
      <c r="BN839" s="31">
        <f t="shared" si="2555"/>
        <v>2985.6999999999998</v>
      </c>
      <c r="BO839" s="31">
        <f t="shared" si="2556"/>
        <v>3090.0999999999999</v>
      </c>
      <c r="BP839" s="31">
        <f t="shared" si="2557"/>
        <v>3090.0999999999999</v>
      </c>
      <c r="BQ839" s="31">
        <f t="shared" si="2764"/>
        <v>0</v>
      </c>
      <c r="BR839" s="31">
        <f t="shared" si="2765"/>
        <v>0</v>
      </c>
      <c r="BS839" s="31">
        <f t="shared" si="2558"/>
        <v>2985.6999999999998</v>
      </c>
      <c r="BT839" s="31">
        <f t="shared" si="2559"/>
        <v>3090.0999999999999</v>
      </c>
      <c r="BU839" s="31">
        <f t="shared" si="2560"/>
        <v>3090.0999999999999</v>
      </c>
      <c r="BV839" s="31">
        <f t="shared" si="2766"/>
        <v>0</v>
      </c>
      <c r="BW839" s="31">
        <f t="shared" si="2767"/>
        <v>0</v>
      </c>
      <c r="BX839" s="31">
        <f t="shared" si="2561"/>
        <v>2985.6999999999998</v>
      </c>
      <c r="BY839" s="31">
        <f t="shared" si="2562"/>
        <v>3090.0999999999999</v>
      </c>
      <c r="BZ839" s="31">
        <f t="shared" si="2563"/>
        <v>3090.0999999999999</v>
      </c>
      <c r="CA839" s="31">
        <f t="shared" si="2768"/>
        <v>0</v>
      </c>
      <c r="CB839" s="31">
        <f t="shared" si="2769"/>
        <v>0</v>
      </c>
      <c r="CC839" s="31">
        <f t="shared" si="2770"/>
        <v>0</v>
      </c>
      <c r="CD839" s="31">
        <f t="shared" si="2605"/>
        <v>2985.6999999999998</v>
      </c>
      <c r="CE839" s="31">
        <f t="shared" si="2606"/>
        <v>3090.0999999999999</v>
      </c>
      <c r="CF839" s="31">
        <f t="shared" si="2607"/>
        <v>3090.0999999999999</v>
      </c>
      <c r="CG839" s="31">
        <f t="shared" si="2771"/>
        <v>0</v>
      </c>
      <c r="CH839" s="24"/>
      <c r="CI839" s="40"/>
      <c r="CM839" s="1" t="s">
        <v>29</v>
      </c>
    </row>
    <row r="840" ht="15">
      <c r="A840" s="16" t="s">
        <v>486</v>
      </c>
      <c r="B840" s="17">
        <v>620</v>
      </c>
      <c r="C840" s="16"/>
      <c r="D840" s="16"/>
      <c r="E840" s="39" t="s">
        <v>46</v>
      </c>
      <c r="F840" s="31">
        <f t="shared" si="2731"/>
        <v>2985.6999999999998</v>
      </c>
      <c r="G840" s="31">
        <f t="shared" si="2732"/>
        <v>3090.0999999999999</v>
      </c>
      <c r="H840" s="31">
        <f t="shared" si="2733"/>
        <v>3090.0999999999999</v>
      </c>
      <c r="I840" s="31">
        <f t="shared" si="2734"/>
        <v>0</v>
      </c>
      <c r="J840" s="31">
        <f t="shared" si="2735"/>
        <v>0</v>
      </c>
      <c r="K840" s="31">
        <f t="shared" si="2736"/>
        <v>0</v>
      </c>
      <c r="L840" s="31">
        <f t="shared" si="2528"/>
        <v>2985.6999999999998</v>
      </c>
      <c r="M840" s="31">
        <f t="shared" si="2529"/>
        <v>3090.0999999999999</v>
      </c>
      <c r="N840" s="31">
        <f t="shared" si="2530"/>
        <v>3090.0999999999999</v>
      </c>
      <c r="O840" s="31">
        <f t="shared" si="2737"/>
        <v>0</v>
      </c>
      <c r="P840" s="31">
        <f t="shared" si="2738"/>
        <v>0</v>
      </c>
      <c r="Q840" s="31">
        <f t="shared" si="2739"/>
        <v>0</v>
      </c>
      <c r="R840" s="31">
        <f t="shared" si="2531"/>
        <v>2985.6999999999998</v>
      </c>
      <c r="S840" s="31">
        <f t="shared" si="2532"/>
        <v>3090.0999999999999</v>
      </c>
      <c r="T840" s="31">
        <f t="shared" si="2533"/>
        <v>3090.0999999999999</v>
      </c>
      <c r="U840" s="31">
        <f t="shared" si="2740"/>
        <v>0</v>
      </c>
      <c r="V840" s="31">
        <f t="shared" si="2741"/>
        <v>0</v>
      </c>
      <c r="W840" s="31">
        <f t="shared" si="2742"/>
        <v>0</v>
      </c>
      <c r="X840" s="31">
        <f t="shared" si="2534"/>
        <v>2985.6999999999998</v>
      </c>
      <c r="Y840" s="31">
        <f t="shared" si="2535"/>
        <v>3090.0999999999999</v>
      </c>
      <c r="Z840" s="31">
        <f t="shared" si="2536"/>
        <v>3090.0999999999999</v>
      </c>
      <c r="AA840" s="31">
        <f t="shared" si="2743"/>
        <v>0</v>
      </c>
      <c r="AB840" s="31">
        <f t="shared" si="2744"/>
        <v>0</v>
      </c>
      <c r="AC840" s="31">
        <f t="shared" si="2745"/>
        <v>0</v>
      </c>
      <c r="AD840" s="31">
        <f t="shared" si="2537"/>
        <v>2985.6999999999998</v>
      </c>
      <c r="AE840" s="31">
        <f t="shared" si="2538"/>
        <v>3090.0999999999999</v>
      </c>
      <c r="AF840" s="31">
        <f t="shared" si="2539"/>
        <v>3090.0999999999999</v>
      </c>
      <c r="AG840" s="31">
        <f t="shared" si="2746"/>
        <v>0</v>
      </c>
      <c r="AH840" s="31">
        <f t="shared" si="2747"/>
        <v>0</v>
      </c>
      <c r="AI840" s="31">
        <f t="shared" si="2748"/>
        <v>0</v>
      </c>
      <c r="AJ840" s="31">
        <f t="shared" si="2540"/>
        <v>2985.6999999999998</v>
      </c>
      <c r="AK840" s="31">
        <f t="shared" si="2541"/>
        <v>3090.0999999999999</v>
      </c>
      <c r="AL840" s="31">
        <f t="shared" si="2542"/>
        <v>3090.0999999999999</v>
      </c>
      <c r="AM840" s="31">
        <f t="shared" si="2749"/>
        <v>0</v>
      </c>
      <c r="AN840" s="31">
        <f t="shared" si="2750"/>
        <v>0</v>
      </c>
      <c r="AO840" s="31">
        <f t="shared" si="2751"/>
        <v>0</v>
      </c>
      <c r="AP840" s="31">
        <f t="shared" si="2543"/>
        <v>2985.6999999999998</v>
      </c>
      <c r="AQ840" s="31">
        <f t="shared" si="2544"/>
        <v>3090.0999999999999</v>
      </c>
      <c r="AR840" s="31">
        <f t="shared" si="2545"/>
        <v>3090.0999999999999</v>
      </c>
      <c r="AS840" s="31">
        <f t="shared" si="2752"/>
        <v>0</v>
      </c>
      <c r="AT840" s="31">
        <f t="shared" si="2753"/>
        <v>0</v>
      </c>
      <c r="AU840" s="31">
        <f t="shared" si="2754"/>
        <v>0</v>
      </c>
      <c r="AV840" s="31">
        <f t="shared" si="2546"/>
        <v>2985.6999999999998</v>
      </c>
      <c r="AW840" s="31">
        <f t="shared" si="2547"/>
        <v>3090.0999999999999</v>
      </c>
      <c r="AX840" s="31">
        <f t="shared" si="2548"/>
        <v>3090.0999999999999</v>
      </c>
      <c r="AY840" s="31">
        <f t="shared" si="2755"/>
        <v>0</v>
      </c>
      <c r="AZ840" s="31">
        <f t="shared" si="2756"/>
        <v>0</v>
      </c>
      <c r="BA840" s="31">
        <f t="shared" si="2757"/>
        <v>0</v>
      </c>
      <c r="BB840" s="31">
        <f t="shared" si="2549"/>
        <v>2985.6999999999998</v>
      </c>
      <c r="BC840" s="31">
        <f t="shared" si="2550"/>
        <v>3090.0999999999999</v>
      </c>
      <c r="BD840" s="31">
        <f t="shared" si="2551"/>
        <v>3090.0999999999999</v>
      </c>
      <c r="BE840" s="31">
        <f t="shared" si="2758"/>
        <v>0</v>
      </c>
      <c r="BF840" s="31">
        <f t="shared" si="2759"/>
        <v>0</v>
      </c>
      <c r="BG840" s="31">
        <f t="shared" si="2760"/>
        <v>0</v>
      </c>
      <c r="BH840" s="31">
        <f t="shared" si="2552"/>
        <v>2985.6999999999998</v>
      </c>
      <c r="BI840" s="31">
        <f t="shared" si="2553"/>
        <v>3090.0999999999999</v>
      </c>
      <c r="BJ840" s="31">
        <f t="shared" si="2554"/>
        <v>3090.0999999999999</v>
      </c>
      <c r="BK840" s="31">
        <f t="shared" si="2761"/>
        <v>0</v>
      </c>
      <c r="BL840" s="31">
        <f t="shared" si="2762"/>
        <v>0</v>
      </c>
      <c r="BM840" s="31">
        <f t="shared" si="2763"/>
        <v>0</v>
      </c>
      <c r="BN840" s="31">
        <f t="shared" si="2555"/>
        <v>2985.6999999999998</v>
      </c>
      <c r="BO840" s="31">
        <f t="shared" si="2556"/>
        <v>3090.0999999999999</v>
      </c>
      <c r="BP840" s="31">
        <f t="shared" si="2557"/>
        <v>3090.0999999999999</v>
      </c>
      <c r="BQ840" s="31">
        <f t="shared" si="2764"/>
        <v>0</v>
      </c>
      <c r="BR840" s="31">
        <f t="shared" si="2765"/>
        <v>0</v>
      </c>
      <c r="BS840" s="31">
        <f t="shared" si="2558"/>
        <v>2985.6999999999998</v>
      </c>
      <c r="BT840" s="31">
        <f t="shared" si="2559"/>
        <v>3090.0999999999999</v>
      </c>
      <c r="BU840" s="31">
        <f t="shared" si="2560"/>
        <v>3090.0999999999999</v>
      </c>
      <c r="BV840" s="31">
        <f t="shared" si="2766"/>
        <v>0</v>
      </c>
      <c r="BW840" s="31">
        <f t="shared" si="2767"/>
        <v>0</v>
      </c>
      <c r="BX840" s="31">
        <f t="shared" si="2561"/>
        <v>2985.6999999999998</v>
      </c>
      <c r="BY840" s="31">
        <f t="shared" si="2562"/>
        <v>3090.0999999999999</v>
      </c>
      <c r="BZ840" s="31">
        <f t="shared" si="2563"/>
        <v>3090.0999999999999</v>
      </c>
      <c r="CA840" s="31">
        <f t="shared" si="2768"/>
        <v>0</v>
      </c>
      <c r="CB840" s="31">
        <f t="shared" si="2769"/>
        <v>0</v>
      </c>
      <c r="CC840" s="31">
        <f t="shared" si="2770"/>
        <v>0</v>
      </c>
      <c r="CD840" s="31">
        <f t="shared" si="2605"/>
        <v>2985.6999999999998</v>
      </c>
      <c r="CE840" s="31">
        <f t="shared" si="2606"/>
        <v>3090.0999999999999</v>
      </c>
      <c r="CF840" s="31">
        <f t="shared" si="2607"/>
        <v>3090.0999999999999</v>
      </c>
      <c r="CG840" s="31">
        <f t="shared" si="2771"/>
        <v>0</v>
      </c>
      <c r="CH840" s="24"/>
      <c r="CI840" s="40"/>
      <c r="CN840" s="1" t="s">
        <v>30</v>
      </c>
    </row>
    <row r="841" ht="15">
      <c r="A841" s="16" t="s">
        <v>486</v>
      </c>
      <c r="B841" s="17">
        <v>620</v>
      </c>
      <c r="C841" s="16" t="s">
        <v>47</v>
      </c>
      <c r="D841" s="16" t="s">
        <v>67</v>
      </c>
      <c r="E841" s="39" t="s">
        <v>217</v>
      </c>
      <c r="F841" s="31">
        <v>2985.6999999999998</v>
      </c>
      <c r="G841" s="31">
        <v>3090.0999999999999</v>
      </c>
      <c r="H841" s="31">
        <v>3090.0999999999999</v>
      </c>
      <c r="I841" s="31"/>
      <c r="J841" s="31"/>
      <c r="K841" s="31"/>
      <c r="L841" s="31">
        <f t="shared" si="2528"/>
        <v>2985.6999999999998</v>
      </c>
      <c r="M841" s="31">
        <f t="shared" si="2529"/>
        <v>3090.0999999999999</v>
      </c>
      <c r="N841" s="31">
        <f t="shared" si="2530"/>
        <v>3090.0999999999999</v>
      </c>
      <c r="O841" s="31"/>
      <c r="P841" s="31"/>
      <c r="Q841" s="31"/>
      <c r="R841" s="31">
        <f t="shared" si="2531"/>
        <v>2985.6999999999998</v>
      </c>
      <c r="S841" s="31">
        <f t="shared" si="2532"/>
        <v>3090.0999999999999</v>
      </c>
      <c r="T841" s="31">
        <f t="shared" si="2533"/>
        <v>3090.0999999999999</v>
      </c>
      <c r="U841" s="31"/>
      <c r="V841" s="31"/>
      <c r="W841" s="31"/>
      <c r="X841" s="31">
        <f t="shared" si="2534"/>
        <v>2985.6999999999998</v>
      </c>
      <c r="Y841" s="31">
        <f t="shared" si="2535"/>
        <v>3090.0999999999999</v>
      </c>
      <c r="Z841" s="31">
        <f t="shared" si="2536"/>
        <v>3090.0999999999999</v>
      </c>
      <c r="AA841" s="31"/>
      <c r="AB841" s="31"/>
      <c r="AC841" s="31"/>
      <c r="AD841" s="31">
        <f t="shared" si="2537"/>
        <v>2985.6999999999998</v>
      </c>
      <c r="AE841" s="31">
        <f t="shared" si="2538"/>
        <v>3090.0999999999999</v>
      </c>
      <c r="AF841" s="31">
        <f t="shared" si="2539"/>
        <v>3090.0999999999999</v>
      </c>
      <c r="AG841" s="31"/>
      <c r="AH841" s="31"/>
      <c r="AI841" s="31"/>
      <c r="AJ841" s="31">
        <f t="shared" si="2540"/>
        <v>2985.6999999999998</v>
      </c>
      <c r="AK841" s="31">
        <f t="shared" si="2541"/>
        <v>3090.0999999999999</v>
      </c>
      <c r="AL841" s="31">
        <f t="shared" si="2542"/>
        <v>3090.0999999999999</v>
      </c>
      <c r="AM841" s="31"/>
      <c r="AN841" s="31"/>
      <c r="AO841" s="31"/>
      <c r="AP841" s="31">
        <f t="shared" si="2543"/>
        <v>2985.6999999999998</v>
      </c>
      <c r="AQ841" s="31">
        <f t="shared" si="2544"/>
        <v>3090.0999999999999</v>
      </c>
      <c r="AR841" s="31">
        <f t="shared" si="2545"/>
        <v>3090.0999999999999</v>
      </c>
      <c r="AS841" s="31"/>
      <c r="AT841" s="31"/>
      <c r="AU841" s="31"/>
      <c r="AV841" s="31">
        <f t="shared" si="2546"/>
        <v>2985.6999999999998</v>
      </c>
      <c r="AW841" s="31">
        <f t="shared" si="2547"/>
        <v>3090.0999999999999</v>
      </c>
      <c r="AX841" s="31">
        <f t="shared" si="2548"/>
        <v>3090.0999999999999</v>
      </c>
      <c r="AY841" s="31"/>
      <c r="AZ841" s="31"/>
      <c r="BA841" s="31"/>
      <c r="BB841" s="31">
        <f t="shared" si="2549"/>
        <v>2985.6999999999998</v>
      </c>
      <c r="BC841" s="31">
        <f t="shared" si="2550"/>
        <v>3090.0999999999999</v>
      </c>
      <c r="BD841" s="31">
        <f t="shared" si="2551"/>
        <v>3090.0999999999999</v>
      </c>
      <c r="BE841" s="31"/>
      <c r="BF841" s="31"/>
      <c r="BG841" s="31"/>
      <c r="BH841" s="31">
        <f t="shared" si="2552"/>
        <v>2985.6999999999998</v>
      </c>
      <c r="BI841" s="31">
        <f t="shared" si="2553"/>
        <v>3090.0999999999999</v>
      </c>
      <c r="BJ841" s="31">
        <f t="shared" si="2554"/>
        <v>3090.0999999999999</v>
      </c>
      <c r="BK841" s="31"/>
      <c r="BL841" s="31"/>
      <c r="BM841" s="31"/>
      <c r="BN841" s="31">
        <f t="shared" si="2555"/>
        <v>2985.6999999999998</v>
      </c>
      <c r="BO841" s="31">
        <f t="shared" si="2556"/>
        <v>3090.0999999999999</v>
      </c>
      <c r="BP841" s="31">
        <f t="shared" si="2557"/>
        <v>3090.0999999999999</v>
      </c>
      <c r="BQ841" s="31"/>
      <c r="BR841" s="31"/>
      <c r="BS841" s="31">
        <f t="shared" si="2558"/>
        <v>2985.6999999999998</v>
      </c>
      <c r="BT841" s="31">
        <f t="shared" si="2559"/>
        <v>3090.0999999999999</v>
      </c>
      <c r="BU841" s="31">
        <f t="shared" si="2560"/>
        <v>3090.0999999999999</v>
      </c>
      <c r="BV841" s="31"/>
      <c r="BW841" s="31"/>
      <c r="BX841" s="31">
        <f t="shared" si="2561"/>
        <v>2985.6999999999998</v>
      </c>
      <c r="BY841" s="31">
        <f t="shared" si="2562"/>
        <v>3090.0999999999999</v>
      </c>
      <c r="BZ841" s="31">
        <f t="shared" si="2563"/>
        <v>3090.0999999999999</v>
      </c>
      <c r="CA841" s="31"/>
      <c r="CB841" s="31"/>
      <c r="CC841" s="31"/>
      <c r="CD841" s="31">
        <f t="shared" si="2605"/>
        <v>2985.6999999999998</v>
      </c>
      <c r="CE841" s="31">
        <f t="shared" si="2606"/>
        <v>3090.0999999999999</v>
      </c>
      <c r="CF841" s="31">
        <f t="shared" si="2607"/>
        <v>3090.0999999999999</v>
      </c>
      <c r="CG841" s="31"/>
      <c r="CH841" s="24"/>
      <c r="CI841" s="40"/>
    </row>
    <row r="842" ht="29.850000000000001">
      <c r="A842" s="16" t="s">
        <v>488</v>
      </c>
      <c r="B842" s="17"/>
      <c r="C842" s="16"/>
      <c r="D842" s="16"/>
      <c r="E842" s="39" t="s">
        <v>206</v>
      </c>
      <c r="F842" s="31">
        <f t="shared" si="2731"/>
        <v>1198.6999999999998</v>
      </c>
      <c r="G842" s="31">
        <f t="shared" si="2732"/>
        <v>0</v>
      </c>
      <c r="H842" s="31">
        <f t="shared" si="2733"/>
        <v>0</v>
      </c>
      <c r="I842" s="31">
        <f t="shared" si="2734"/>
        <v>0</v>
      </c>
      <c r="J842" s="31">
        <f t="shared" si="2735"/>
        <v>0</v>
      </c>
      <c r="K842" s="31">
        <f t="shared" si="2736"/>
        <v>0</v>
      </c>
      <c r="L842" s="31">
        <f t="shared" si="2528"/>
        <v>1198.6999999999998</v>
      </c>
      <c r="M842" s="31">
        <f t="shared" si="2529"/>
        <v>0</v>
      </c>
      <c r="N842" s="31">
        <f t="shared" si="2530"/>
        <v>0</v>
      </c>
      <c r="O842" s="31">
        <f t="shared" si="2737"/>
        <v>0</v>
      </c>
      <c r="P842" s="31">
        <f t="shared" si="2738"/>
        <v>0</v>
      </c>
      <c r="Q842" s="31">
        <f t="shared" si="2739"/>
        <v>0</v>
      </c>
      <c r="R842" s="31">
        <f t="shared" si="2531"/>
        <v>1198.6999999999998</v>
      </c>
      <c r="S842" s="31">
        <f t="shared" si="2532"/>
        <v>0</v>
      </c>
      <c r="T842" s="31">
        <f t="shared" si="2533"/>
        <v>0</v>
      </c>
      <c r="U842" s="31">
        <f t="shared" si="2740"/>
        <v>0</v>
      </c>
      <c r="V842" s="31">
        <f t="shared" si="2741"/>
        <v>0</v>
      </c>
      <c r="W842" s="31">
        <f t="shared" si="2742"/>
        <v>0</v>
      </c>
      <c r="X842" s="31">
        <f t="shared" si="2534"/>
        <v>1198.6999999999998</v>
      </c>
      <c r="Y842" s="31">
        <f t="shared" si="2535"/>
        <v>0</v>
      </c>
      <c r="Z842" s="31">
        <f t="shared" si="2536"/>
        <v>0</v>
      </c>
      <c r="AA842" s="31">
        <f t="shared" si="2743"/>
        <v>0</v>
      </c>
      <c r="AB842" s="31">
        <f t="shared" si="2744"/>
        <v>0</v>
      </c>
      <c r="AC842" s="31">
        <f t="shared" si="2745"/>
        <v>0</v>
      </c>
      <c r="AD842" s="31">
        <f t="shared" si="2537"/>
        <v>1198.6999999999998</v>
      </c>
      <c r="AE842" s="31">
        <f t="shared" si="2538"/>
        <v>0</v>
      </c>
      <c r="AF842" s="31">
        <f t="shared" si="2539"/>
        <v>0</v>
      </c>
      <c r="AG842" s="31">
        <f t="shared" si="2746"/>
        <v>0</v>
      </c>
      <c r="AH842" s="31">
        <f t="shared" si="2747"/>
        <v>0</v>
      </c>
      <c r="AI842" s="31">
        <f t="shared" si="2748"/>
        <v>0</v>
      </c>
      <c r="AJ842" s="31">
        <f t="shared" si="2540"/>
        <v>1198.6999999999998</v>
      </c>
      <c r="AK842" s="31">
        <f t="shared" si="2541"/>
        <v>0</v>
      </c>
      <c r="AL842" s="31">
        <f t="shared" si="2542"/>
        <v>0</v>
      </c>
      <c r="AM842" s="31">
        <f t="shared" si="2749"/>
        <v>0</v>
      </c>
      <c r="AN842" s="31">
        <f t="shared" si="2750"/>
        <v>0</v>
      </c>
      <c r="AO842" s="31">
        <f t="shared" si="2751"/>
        <v>0</v>
      </c>
      <c r="AP842" s="31">
        <f t="shared" si="2543"/>
        <v>1198.6999999999998</v>
      </c>
      <c r="AQ842" s="31">
        <f t="shared" si="2544"/>
        <v>0</v>
      </c>
      <c r="AR842" s="31">
        <f t="shared" si="2545"/>
        <v>0</v>
      </c>
      <c r="AS842" s="31">
        <f t="shared" si="2752"/>
        <v>0</v>
      </c>
      <c r="AT842" s="31">
        <f t="shared" si="2753"/>
        <v>0</v>
      </c>
      <c r="AU842" s="31">
        <f t="shared" si="2754"/>
        <v>0</v>
      </c>
      <c r="AV842" s="31">
        <f t="shared" si="2546"/>
        <v>1198.6999999999998</v>
      </c>
      <c r="AW842" s="31">
        <f t="shared" si="2547"/>
        <v>0</v>
      </c>
      <c r="AX842" s="31">
        <f t="shared" si="2548"/>
        <v>0</v>
      </c>
      <c r="AY842" s="31">
        <f t="shared" si="2755"/>
        <v>35462.343999999997</v>
      </c>
      <c r="AZ842" s="31">
        <f t="shared" si="2756"/>
        <v>0</v>
      </c>
      <c r="BA842" s="31">
        <f t="shared" si="2757"/>
        <v>0</v>
      </c>
      <c r="BB842" s="31">
        <f t="shared" si="2549"/>
        <v>36661.043999999994</v>
      </c>
      <c r="BC842" s="31">
        <f t="shared" si="2550"/>
        <v>0</v>
      </c>
      <c r="BD842" s="31">
        <f t="shared" si="2551"/>
        <v>0</v>
      </c>
      <c r="BE842" s="31">
        <f t="shared" si="2758"/>
        <v>0</v>
      </c>
      <c r="BF842" s="31">
        <f t="shared" si="2759"/>
        <v>0</v>
      </c>
      <c r="BG842" s="31">
        <f t="shared" si="2760"/>
        <v>0</v>
      </c>
      <c r="BH842" s="31">
        <f t="shared" si="2552"/>
        <v>36661.043999999994</v>
      </c>
      <c r="BI842" s="31">
        <f t="shared" si="2553"/>
        <v>0</v>
      </c>
      <c r="BJ842" s="31">
        <f t="shared" si="2554"/>
        <v>0</v>
      </c>
      <c r="BK842" s="31">
        <f t="shared" si="2761"/>
        <v>60474.529999999999</v>
      </c>
      <c r="BL842" s="31">
        <f t="shared" si="2762"/>
        <v>0</v>
      </c>
      <c r="BM842" s="31">
        <f t="shared" si="2763"/>
        <v>0</v>
      </c>
      <c r="BN842" s="31">
        <f t="shared" si="2555"/>
        <v>97135.573999999993</v>
      </c>
      <c r="BO842" s="31">
        <f t="shared" si="2556"/>
        <v>0</v>
      </c>
      <c r="BP842" s="31">
        <f t="shared" si="2557"/>
        <v>0</v>
      </c>
      <c r="BQ842" s="31">
        <f t="shared" si="2764"/>
        <v>0</v>
      </c>
      <c r="BR842" s="31">
        <f t="shared" si="2765"/>
        <v>0</v>
      </c>
      <c r="BS842" s="31">
        <f t="shared" si="2558"/>
        <v>97135.573999999993</v>
      </c>
      <c r="BT842" s="31">
        <f t="shared" si="2559"/>
        <v>0</v>
      </c>
      <c r="BU842" s="31">
        <f t="shared" si="2560"/>
        <v>0</v>
      </c>
      <c r="BV842" s="31">
        <f t="shared" si="2766"/>
        <v>0</v>
      </c>
      <c r="BW842" s="31">
        <f t="shared" si="2767"/>
        <v>0</v>
      </c>
      <c r="BX842" s="31">
        <f t="shared" si="2561"/>
        <v>97135.573999999993</v>
      </c>
      <c r="BY842" s="31">
        <f t="shared" si="2562"/>
        <v>0</v>
      </c>
      <c r="BZ842" s="31">
        <f t="shared" si="2563"/>
        <v>0</v>
      </c>
      <c r="CA842" s="31">
        <f t="shared" si="2768"/>
        <v>0</v>
      </c>
      <c r="CB842" s="31">
        <f t="shared" si="2769"/>
        <v>0</v>
      </c>
      <c r="CC842" s="31">
        <f t="shared" si="2770"/>
        <v>0</v>
      </c>
      <c r="CD842" s="31">
        <f t="shared" si="2605"/>
        <v>97135.573999999993</v>
      </c>
      <c r="CE842" s="31">
        <f t="shared" si="2606"/>
        <v>0</v>
      </c>
      <c r="CF842" s="31">
        <f t="shared" si="2607"/>
        <v>0</v>
      </c>
      <c r="CG842" s="31">
        <f t="shared" si="2771"/>
        <v>0</v>
      </c>
      <c r="CH842" s="24"/>
      <c r="CI842" s="40"/>
      <c r="CO842" s="1" t="s">
        <v>31</v>
      </c>
    </row>
    <row r="843" ht="43.75">
      <c r="A843" s="16" t="s">
        <v>488</v>
      </c>
      <c r="B843" s="17">
        <v>600</v>
      </c>
      <c r="C843" s="16"/>
      <c r="D843" s="16"/>
      <c r="E843" s="39" t="s">
        <v>45</v>
      </c>
      <c r="F843" s="31">
        <f>F846+F844</f>
        <v>1198.6999999999998</v>
      </c>
      <c r="G843" s="31">
        <f>G846+G844</f>
        <v>0</v>
      </c>
      <c r="H843" s="31">
        <f>H846+H844</f>
        <v>0</v>
      </c>
      <c r="I843" s="31">
        <f>I846+I844</f>
        <v>0</v>
      </c>
      <c r="J843" s="31">
        <f>J846+J844</f>
        <v>0</v>
      </c>
      <c r="K843" s="31">
        <f>K846+K844</f>
        <v>0</v>
      </c>
      <c r="L843" s="31">
        <f t="shared" si="2528"/>
        <v>1198.6999999999998</v>
      </c>
      <c r="M843" s="31">
        <f t="shared" si="2529"/>
        <v>0</v>
      </c>
      <c r="N843" s="31">
        <f t="shared" si="2530"/>
        <v>0</v>
      </c>
      <c r="O843" s="31">
        <f>O846+O844</f>
        <v>0</v>
      </c>
      <c r="P843" s="31">
        <f>P846+P844</f>
        <v>0</v>
      </c>
      <c r="Q843" s="31">
        <f>Q846+Q844</f>
        <v>0</v>
      </c>
      <c r="R843" s="31">
        <f t="shared" si="2531"/>
        <v>1198.6999999999998</v>
      </c>
      <c r="S843" s="31">
        <f t="shared" si="2532"/>
        <v>0</v>
      </c>
      <c r="T843" s="31">
        <f t="shared" si="2533"/>
        <v>0</v>
      </c>
      <c r="U843" s="31">
        <f>U846+U844</f>
        <v>0</v>
      </c>
      <c r="V843" s="31">
        <f>V846+V844</f>
        <v>0</v>
      </c>
      <c r="W843" s="31">
        <f>W846+W844</f>
        <v>0</v>
      </c>
      <c r="X843" s="31">
        <f t="shared" si="2534"/>
        <v>1198.6999999999998</v>
      </c>
      <c r="Y843" s="31">
        <f t="shared" si="2535"/>
        <v>0</v>
      </c>
      <c r="Z843" s="31">
        <f t="shared" si="2536"/>
        <v>0</v>
      </c>
      <c r="AA843" s="31">
        <f>AA846+AA844</f>
        <v>0</v>
      </c>
      <c r="AB843" s="31">
        <f>AB846+AB844</f>
        <v>0</v>
      </c>
      <c r="AC843" s="31">
        <f>AC846+AC844</f>
        <v>0</v>
      </c>
      <c r="AD843" s="31">
        <f t="shared" si="2537"/>
        <v>1198.6999999999998</v>
      </c>
      <c r="AE843" s="31">
        <f t="shared" si="2538"/>
        <v>0</v>
      </c>
      <c r="AF843" s="31">
        <f t="shared" si="2539"/>
        <v>0</v>
      </c>
      <c r="AG843" s="31">
        <f>AG846+AG844</f>
        <v>0</v>
      </c>
      <c r="AH843" s="31">
        <f>AH846+AH844</f>
        <v>0</v>
      </c>
      <c r="AI843" s="31">
        <f>AI846+AI844</f>
        <v>0</v>
      </c>
      <c r="AJ843" s="31">
        <f t="shared" si="2540"/>
        <v>1198.6999999999998</v>
      </c>
      <c r="AK843" s="31">
        <f t="shared" si="2541"/>
        <v>0</v>
      </c>
      <c r="AL843" s="31">
        <f t="shared" si="2542"/>
        <v>0</v>
      </c>
      <c r="AM843" s="31">
        <f>AM846+AM844</f>
        <v>0</v>
      </c>
      <c r="AN843" s="31">
        <f>AN846+AN844</f>
        <v>0</v>
      </c>
      <c r="AO843" s="31">
        <f>AO846+AO844</f>
        <v>0</v>
      </c>
      <c r="AP843" s="31">
        <f t="shared" si="2543"/>
        <v>1198.6999999999998</v>
      </c>
      <c r="AQ843" s="31">
        <f t="shared" si="2544"/>
        <v>0</v>
      </c>
      <c r="AR843" s="31">
        <f t="shared" si="2545"/>
        <v>0</v>
      </c>
      <c r="AS843" s="31">
        <f>AS846+AS844</f>
        <v>0</v>
      </c>
      <c r="AT843" s="31">
        <f>AT846+AT844</f>
        <v>0</v>
      </c>
      <c r="AU843" s="31">
        <f>AU846+AU844</f>
        <v>0</v>
      </c>
      <c r="AV843" s="31">
        <f t="shared" si="2546"/>
        <v>1198.6999999999998</v>
      </c>
      <c r="AW843" s="31">
        <f t="shared" si="2547"/>
        <v>0</v>
      </c>
      <c r="AX843" s="31">
        <f t="shared" si="2548"/>
        <v>0</v>
      </c>
      <c r="AY843" s="31">
        <f>AY846+AY844</f>
        <v>35462.343999999997</v>
      </c>
      <c r="AZ843" s="31">
        <f>AZ846+AZ844</f>
        <v>0</v>
      </c>
      <c r="BA843" s="31">
        <f>BA846+BA844</f>
        <v>0</v>
      </c>
      <c r="BB843" s="31">
        <f t="shared" si="2549"/>
        <v>36661.043999999994</v>
      </c>
      <c r="BC843" s="31">
        <f t="shared" si="2550"/>
        <v>0</v>
      </c>
      <c r="BD843" s="31">
        <f t="shared" si="2551"/>
        <v>0</v>
      </c>
      <c r="BE843" s="31">
        <f>BE846+BE844</f>
        <v>0</v>
      </c>
      <c r="BF843" s="31">
        <f>BF846+BF844</f>
        <v>0</v>
      </c>
      <c r="BG843" s="31">
        <f>BG846+BG844</f>
        <v>0</v>
      </c>
      <c r="BH843" s="31">
        <f t="shared" si="2552"/>
        <v>36661.043999999994</v>
      </c>
      <c r="BI843" s="31">
        <f t="shared" si="2553"/>
        <v>0</v>
      </c>
      <c r="BJ843" s="31">
        <f t="shared" si="2554"/>
        <v>0</v>
      </c>
      <c r="BK843" s="31">
        <f>BK846+BK844</f>
        <v>60474.529999999999</v>
      </c>
      <c r="BL843" s="31">
        <f>BL846+BL844</f>
        <v>0</v>
      </c>
      <c r="BM843" s="31">
        <f>BM846+BM844</f>
        <v>0</v>
      </c>
      <c r="BN843" s="31">
        <f t="shared" si="2555"/>
        <v>97135.573999999993</v>
      </c>
      <c r="BO843" s="31">
        <f t="shared" si="2556"/>
        <v>0</v>
      </c>
      <c r="BP843" s="31">
        <f t="shared" si="2557"/>
        <v>0</v>
      </c>
      <c r="BQ843" s="31">
        <f>BQ846+BQ844</f>
        <v>0</v>
      </c>
      <c r="BR843" s="31">
        <f>BR846+BR844</f>
        <v>0</v>
      </c>
      <c r="BS843" s="31">
        <f t="shared" si="2558"/>
        <v>97135.573999999993</v>
      </c>
      <c r="BT843" s="31">
        <f t="shared" si="2559"/>
        <v>0</v>
      </c>
      <c r="BU843" s="31">
        <f t="shared" si="2560"/>
        <v>0</v>
      </c>
      <c r="BV843" s="31">
        <f>BV846+BV844</f>
        <v>0</v>
      </c>
      <c r="BW843" s="31">
        <f>BW846+BW844</f>
        <v>0</v>
      </c>
      <c r="BX843" s="31">
        <f t="shared" si="2561"/>
        <v>97135.573999999993</v>
      </c>
      <c r="BY843" s="31">
        <f t="shared" si="2562"/>
        <v>0</v>
      </c>
      <c r="BZ843" s="31">
        <f t="shared" si="2563"/>
        <v>0</v>
      </c>
      <c r="CA843" s="31">
        <f>CA846+CA844</f>
        <v>0</v>
      </c>
      <c r="CB843" s="31">
        <f>CB846+CB844</f>
        <v>0</v>
      </c>
      <c r="CC843" s="31">
        <f>CC846+CC844</f>
        <v>0</v>
      </c>
      <c r="CD843" s="31">
        <f t="shared" si="2605"/>
        <v>97135.573999999993</v>
      </c>
      <c r="CE843" s="31">
        <f t="shared" si="2606"/>
        <v>0</v>
      </c>
      <c r="CF843" s="31">
        <f t="shared" si="2607"/>
        <v>0</v>
      </c>
      <c r="CG843" s="31">
        <f>CG846+CG844</f>
        <v>0</v>
      </c>
      <c r="CH843" s="24"/>
      <c r="CI843" s="40"/>
      <c r="CM843" s="1" t="s">
        <v>29</v>
      </c>
    </row>
    <row r="844" ht="15">
      <c r="A844" s="16" t="s">
        <v>488</v>
      </c>
      <c r="B844" s="17">
        <v>610</v>
      </c>
      <c r="C844" s="16"/>
      <c r="D844" s="16"/>
      <c r="E844" s="39" t="s">
        <v>104</v>
      </c>
      <c r="F844" s="31">
        <f>F845</f>
        <v>2.6000000000000001</v>
      </c>
      <c r="G844" s="31">
        <f>G845</f>
        <v>0</v>
      </c>
      <c r="H844" s="31">
        <f>H845</f>
        <v>0</v>
      </c>
      <c r="I844" s="31">
        <f>I845</f>
        <v>0</v>
      </c>
      <c r="J844" s="31">
        <f>J845</f>
        <v>0</v>
      </c>
      <c r="K844" s="31">
        <f>K845</f>
        <v>0</v>
      </c>
      <c r="L844" s="31">
        <f t="shared" si="2528"/>
        <v>2.6000000000000001</v>
      </c>
      <c r="M844" s="31">
        <f t="shared" si="2529"/>
        <v>0</v>
      </c>
      <c r="N844" s="31">
        <f t="shared" si="2530"/>
        <v>0</v>
      </c>
      <c r="O844" s="31">
        <f>O845</f>
        <v>0</v>
      </c>
      <c r="P844" s="31">
        <f>P845</f>
        <v>0</v>
      </c>
      <c r="Q844" s="31">
        <f>Q845</f>
        <v>0</v>
      </c>
      <c r="R844" s="31">
        <f t="shared" si="2531"/>
        <v>2.6000000000000001</v>
      </c>
      <c r="S844" s="31">
        <f t="shared" si="2532"/>
        <v>0</v>
      </c>
      <c r="T844" s="31">
        <f t="shared" si="2533"/>
        <v>0</v>
      </c>
      <c r="U844" s="31">
        <f>U845</f>
        <v>0</v>
      </c>
      <c r="V844" s="31">
        <f>V845</f>
        <v>0</v>
      </c>
      <c r="W844" s="31">
        <f>W845</f>
        <v>0</v>
      </c>
      <c r="X844" s="31">
        <f t="shared" si="2534"/>
        <v>2.6000000000000001</v>
      </c>
      <c r="Y844" s="31">
        <f t="shared" si="2535"/>
        <v>0</v>
      </c>
      <c r="Z844" s="31">
        <f t="shared" si="2536"/>
        <v>0</v>
      </c>
      <c r="AA844" s="31">
        <f>AA845</f>
        <v>0</v>
      </c>
      <c r="AB844" s="31">
        <f>AB845</f>
        <v>0</v>
      </c>
      <c r="AC844" s="31">
        <f>AC845</f>
        <v>0</v>
      </c>
      <c r="AD844" s="31">
        <f t="shared" si="2537"/>
        <v>2.6000000000000001</v>
      </c>
      <c r="AE844" s="31">
        <f t="shared" si="2538"/>
        <v>0</v>
      </c>
      <c r="AF844" s="31">
        <f t="shared" si="2539"/>
        <v>0</v>
      </c>
      <c r="AG844" s="31">
        <f>AG845</f>
        <v>0</v>
      </c>
      <c r="AH844" s="31">
        <f>AH845</f>
        <v>0</v>
      </c>
      <c r="AI844" s="31">
        <f>AI845</f>
        <v>0</v>
      </c>
      <c r="AJ844" s="31">
        <f t="shared" si="2540"/>
        <v>2.6000000000000001</v>
      </c>
      <c r="AK844" s="31">
        <f t="shared" si="2541"/>
        <v>0</v>
      </c>
      <c r="AL844" s="31">
        <f t="shared" si="2542"/>
        <v>0</v>
      </c>
      <c r="AM844" s="31">
        <f>AM845</f>
        <v>0</v>
      </c>
      <c r="AN844" s="31">
        <f>AN845</f>
        <v>0</v>
      </c>
      <c r="AO844" s="31">
        <f>AO845</f>
        <v>0</v>
      </c>
      <c r="AP844" s="31">
        <f t="shared" si="2543"/>
        <v>2.6000000000000001</v>
      </c>
      <c r="AQ844" s="31">
        <f t="shared" si="2544"/>
        <v>0</v>
      </c>
      <c r="AR844" s="31">
        <f t="shared" si="2545"/>
        <v>0</v>
      </c>
      <c r="AS844" s="31">
        <f>AS845</f>
        <v>0</v>
      </c>
      <c r="AT844" s="31">
        <f>AT845</f>
        <v>0</v>
      </c>
      <c r="AU844" s="31">
        <f>AU845</f>
        <v>0</v>
      </c>
      <c r="AV844" s="31">
        <f t="shared" si="2546"/>
        <v>2.6000000000000001</v>
      </c>
      <c r="AW844" s="31">
        <f t="shared" si="2547"/>
        <v>0</v>
      </c>
      <c r="AX844" s="31">
        <f t="shared" si="2548"/>
        <v>0</v>
      </c>
      <c r="AY844" s="31">
        <f>AY845</f>
        <v>0</v>
      </c>
      <c r="AZ844" s="31">
        <f>AZ845</f>
        <v>0</v>
      </c>
      <c r="BA844" s="31">
        <f>BA845</f>
        <v>0</v>
      </c>
      <c r="BB844" s="31">
        <f t="shared" si="2549"/>
        <v>2.6000000000000001</v>
      </c>
      <c r="BC844" s="31">
        <f t="shared" si="2550"/>
        <v>0</v>
      </c>
      <c r="BD844" s="31">
        <f t="shared" si="2551"/>
        <v>0</v>
      </c>
      <c r="BE844" s="31">
        <f>BE845</f>
        <v>0</v>
      </c>
      <c r="BF844" s="31">
        <f>BF845</f>
        <v>0</v>
      </c>
      <c r="BG844" s="31">
        <f>BG845</f>
        <v>0</v>
      </c>
      <c r="BH844" s="31">
        <f t="shared" si="2552"/>
        <v>2.6000000000000001</v>
      </c>
      <c r="BI844" s="31">
        <f t="shared" si="2553"/>
        <v>0</v>
      </c>
      <c r="BJ844" s="31">
        <f t="shared" si="2554"/>
        <v>0</v>
      </c>
      <c r="BK844" s="31">
        <f>BK845</f>
        <v>0</v>
      </c>
      <c r="BL844" s="31">
        <f>BL845</f>
        <v>0</v>
      </c>
      <c r="BM844" s="31">
        <f>BM845</f>
        <v>0</v>
      </c>
      <c r="BN844" s="31">
        <f t="shared" si="2555"/>
        <v>2.6000000000000001</v>
      </c>
      <c r="BO844" s="31">
        <f t="shared" si="2556"/>
        <v>0</v>
      </c>
      <c r="BP844" s="31">
        <f t="shared" si="2557"/>
        <v>0</v>
      </c>
      <c r="BQ844" s="31">
        <f>BQ845</f>
        <v>0</v>
      </c>
      <c r="BR844" s="31">
        <f>BR845</f>
        <v>0</v>
      </c>
      <c r="BS844" s="31">
        <f t="shared" si="2558"/>
        <v>2.6000000000000001</v>
      </c>
      <c r="BT844" s="31">
        <f t="shared" si="2559"/>
        <v>0</v>
      </c>
      <c r="BU844" s="31">
        <f t="shared" si="2560"/>
        <v>0</v>
      </c>
      <c r="BV844" s="31">
        <f>BV845</f>
        <v>0</v>
      </c>
      <c r="BW844" s="31">
        <f>BW845</f>
        <v>0</v>
      </c>
      <c r="BX844" s="31">
        <f t="shared" si="2561"/>
        <v>2.6000000000000001</v>
      </c>
      <c r="BY844" s="31">
        <f t="shared" si="2562"/>
        <v>0</v>
      </c>
      <c r="BZ844" s="31">
        <f t="shared" si="2563"/>
        <v>0</v>
      </c>
      <c r="CA844" s="31">
        <f>CA845</f>
        <v>0</v>
      </c>
      <c r="CB844" s="31">
        <f>CB845</f>
        <v>0</v>
      </c>
      <c r="CC844" s="31">
        <f>CC845</f>
        <v>0</v>
      </c>
      <c r="CD844" s="31">
        <f t="shared" si="2605"/>
        <v>2.6000000000000001</v>
      </c>
      <c r="CE844" s="31">
        <f t="shared" si="2606"/>
        <v>0</v>
      </c>
      <c r="CF844" s="31">
        <f t="shared" si="2607"/>
        <v>0</v>
      </c>
      <c r="CG844" s="31">
        <f>CG845</f>
        <v>0</v>
      </c>
      <c r="CH844" s="24"/>
      <c r="CI844" s="40"/>
      <c r="CN844" s="1" t="s">
        <v>30</v>
      </c>
    </row>
    <row r="845" ht="15">
      <c r="A845" s="16" t="s">
        <v>488</v>
      </c>
      <c r="B845" s="17">
        <v>610</v>
      </c>
      <c r="C845" s="16" t="s">
        <v>47</v>
      </c>
      <c r="D845" s="16" t="s">
        <v>67</v>
      </c>
      <c r="E845" s="39" t="s">
        <v>217</v>
      </c>
      <c r="F845" s="31">
        <v>2.6000000000000001</v>
      </c>
      <c r="G845" s="31"/>
      <c r="H845" s="31"/>
      <c r="I845" s="31"/>
      <c r="J845" s="31"/>
      <c r="K845" s="31"/>
      <c r="L845" s="31">
        <f t="shared" ref="L845:L908" si="2772">F845+I845</f>
        <v>2.6000000000000001</v>
      </c>
      <c r="M845" s="31">
        <f t="shared" ref="M845:M908" si="2773">G845+J845</f>
        <v>0</v>
      </c>
      <c r="N845" s="31">
        <f t="shared" ref="N845:N908" si="2774">H845+K845</f>
        <v>0</v>
      </c>
      <c r="O845" s="31"/>
      <c r="P845" s="31"/>
      <c r="Q845" s="31"/>
      <c r="R845" s="31">
        <f t="shared" ref="R845:R908" si="2775">L845+O845</f>
        <v>2.6000000000000001</v>
      </c>
      <c r="S845" s="31">
        <f t="shared" ref="S845:S908" si="2776">M845+P845</f>
        <v>0</v>
      </c>
      <c r="T845" s="31">
        <f t="shared" ref="T845:T908" si="2777">N845+Q845</f>
        <v>0</v>
      </c>
      <c r="U845" s="31"/>
      <c r="V845" s="31"/>
      <c r="W845" s="31"/>
      <c r="X845" s="31">
        <f t="shared" ref="X845:X908" si="2778">R845+U845</f>
        <v>2.6000000000000001</v>
      </c>
      <c r="Y845" s="31">
        <f t="shared" ref="Y845:Y908" si="2779">S845+V845</f>
        <v>0</v>
      </c>
      <c r="Z845" s="31">
        <f t="shared" ref="Z845:Z908" si="2780">T845+W845</f>
        <v>0</v>
      </c>
      <c r="AA845" s="31"/>
      <c r="AB845" s="31"/>
      <c r="AC845" s="31"/>
      <c r="AD845" s="31">
        <f t="shared" ref="AD845:AD908" si="2781">X845+AA845</f>
        <v>2.6000000000000001</v>
      </c>
      <c r="AE845" s="31">
        <f t="shared" ref="AE845:AE908" si="2782">Y845+AB845</f>
        <v>0</v>
      </c>
      <c r="AF845" s="31">
        <f t="shared" ref="AF845:AF908" si="2783">Z845+AC845</f>
        <v>0</v>
      </c>
      <c r="AG845" s="31"/>
      <c r="AH845" s="31"/>
      <c r="AI845" s="31"/>
      <c r="AJ845" s="31">
        <f t="shared" ref="AJ845:AJ908" si="2784">AD845+AG845</f>
        <v>2.6000000000000001</v>
      </c>
      <c r="AK845" s="31">
        <f t="shared" ref="AK845:AK908" si="2785">AE845+AH845</f>
        <v>0</v>
      </c>
      <c r="AL845" s="31">
        <f t="shared" ref="AL845:AL908" si="2786">AF845+AI845</f>
        <v>0</v>
      </c>
      <c r="AM845" s="31"/>
      <c r="AN845" s="31"/>
      <c r="AO845" s="31"/>
      <c r="AP845" s="31">
        <f t="shared" ref="AP845:AP908" si="2787">AJ845+AM845</f>
        <v>2.6000000000000001</v>
      </c>
      <c r="AQ845" s="31">
        <f t="shared" ref="AQ845:AQ908" si="2788">AK845+AN845</f>
        <v>0</v>
      </c>
      <c r="AR845" s="31">
        <f t="shared" ref="AR845:AR908" si="2789">AL845+AO845</f>
        <v>0</v>
      </c>
      <c r="AS845" s="31"/>
      <c r="AT845" s="31"/>
      <c r="AU845" s="31"/>
      <c r="AV845" s="31">
        <f t="shared" ref="AV845:AV908" si="2790">AP845+AS845</f>
        <v>2.6000000000000001</v>
      </c>
      <c r="AW845" s="31">
        <f t="shared" ref="AW845:AW908" si="2791">AQ845+AT845</f>
        <v>0</v>
      </c>
      <c r="AX845" s="31">
        <f t="shared" ref="AX845:AX908" si="2792">AR845+AU845</f>
        <v>0</v>
      </c>
      <c r="AY845" s="31"/>
      <c r="AZ845" s="31"/>
      <c r="BA845" s="31"/>
      <c r="BB845" s="31">
        <f t="shared" ref="BB845:BB908" si="2793">AV845+AY845</f>
        <v>2.6000000000000001</v>
      </c>
      <c r="BC845" s="31">
        <f t="shared" ref="BC845:BC908" si="2794">AW845+AZ845</f>
        <v>0</v>
      </c>
      <c r="BD845" s="31">
        <f t="shared" ref="BD845:BD908" si="2795">AX845+BA845</f>
        <v>0</v>
      </c>
      <c r="BE845" s="31"/>
      <c r="BF845" s="31"/>
      <c r="BG845" s="31"/>
      <c r="BH845" s="31">
        <f t="shared" ref="BH845:BH908" si="2796">BB845+BE845</f>
        <v>2.6000000000000001</v>
      </c>
      <c r="BI845" s="31">
        <f t="shared" ref="BI845:BI908" si="2797">BC845+BF845</f>
        <v>0</v>
      </c>
      <c r="BJ845" s="31">
        <f t="shared" ref="BJ845:BJ908" si="2798">BD845+BG845</f>
        <v>0</v>
      </c>
      <c r="BK845" s="31"/>
      <c r="BL845" s="31"/>
      <c r="BM845" s="31"/>
      <c r="BN845" s="31">
        <f t="shared" ref="BN845:BN908" si="2799">BH845+BK845</f>
        <v>2.6000000000000001</v>
      </c>
      <c r="BO845" s="31">
        <f t="shared" ref="BO845:BO908" si="2800">BI845+BL845</f>
        <v>0</v>
      </c>
      <c r="BP845" s="31">
        <f t="shared" ref="BP845:BP908" si="2801">BJ845+BM845</f>
        <v>0</v>
      </c>
      <c r="BQ845" s="31"/>
      <c r="BR845" s="31"/>
      <c r="BS845" s="31">
        <f t="shared" ref="BS845:BS908" si="2802">BQ845+BN845</f>
        <v>2.6000000000000001</v>
      </c>
      <c r="BT845" s="31">
        <f t="shared" ref="BT845:BT908" si="2803">BR845+BO845</f>
        <v>0</v>
      </c>
      <c r="BU845" s="31">
        <f t="shared" ref="BU845:BU908" si="2804">BP845</f>
        <v>0</v>
      </c>
      <c r="BV845" s="31"/>
      <c r="BW845" s="31"/>
      <c r="BX845" s="31">
        <f t="shared" ref="BX845:BX908" si="2805">BS845</f>
        <v>2.6000000000000001</v>
      </c>
      <c r="BY845" s="31">
        <f t="shared" ref="BY845:BY908" si="2806">BT845+BV845</f>
        <v>0</v>
      </c>
      <c r="BZ845" s="31">
        <f t="shared" ref="BZ845:BZ908" si="2807">BU845+BW845</f>
        <v>0</v>
      </c>
      <c r="CA845" s="31"/>
      <c r="CB845" s="31"/>
      <c r="CC845" s="31"/>
      <c r="CD845" s="31">
        <f t="shared" si="2605"/>
        <v>2.6000000000000001</v>
      </c>
      <c r="CE845" s="31">
        <f t="shared" si="2606"/>
        <v>0</v>
      </c>
      <c r="CF845" s="31">
        <f t="shared" si="2607"/>
        <v>0</v>
      </c>
      <c r="CG845" s="31"/>
      <c r="CH845" s="24"/>
      <c r="CI845" s="40"/>
    </row>
    <row r="846" ht="15">
      <c r="A846" s="16" t="s">
        <v>488</v>
      </c>
      <c r="B846" s="17">
        <v>620</v>
      </c>
      <c r="C846" s="16"/>
      <c r="D846" s="16"/>
      <c r="E846" s="39" t="s">
        <v>46</v>
      </c>
      <c r="F846" s="31">
        <f>F847+F848</f>
        <v>1196.0999999999999</v>
      </c>
      <c r="G846" s="31">
        <f>G847+G848</f>
        <v>0</v>
      </c>
      <c r="H846" s="31">
        <f>H847+H848</f>
        <v>0</v>
      </c>
      <c r="I846" s="31">
        <f>I847+I848</f>
        <v>0</v>
      </c>
      <c r="J846" s="31">
        <f>J847+J848</f>
        <v>0</v>
      </c>
      <c r="K846" s="31">
        <f>K847+K848</f>
        <v>0</v>
      </c>
      <c r="L846" s="31">
        <f t="shared" si="2772"/>
        <v>1196.0999999999999</v>
      </c>
      <c r="M846" s="31">
        <f t="shared" si="2773"/>
        <v>0</v>
      </c>
      <c r="N846" s="31">
        <f t="shared" si="2774"/>
        <v>0</v>
      </c>
      <c r="O846" s="31">
        <f>O847+O848</f>
        <v>0</v>
      </c>
      <c r="P846" s="31">
        <f>P847+P848</f>
        <v>0</v>
      </c>
      <c r="Q846" s="31">
        <f>Q847+Q848</f>
        <v>0</v>
      </c>
      <c r="R846" s="31">
        <f t="shared" si="2775"/>
        <v>1196.0999999999999</v>
      </c>
      <c r="S846" s="31">
        <f t="shared" si="2776"/>
        <v>0</v>
      </c>
      <c r="T846" s="31">
        <f t="shared" si="2777"/>
        <v>0</v>
      </c>
      <c r="U846" s="31">
        <f>U847+U848</f>
        <v>0</v>
      </c>
      <c r="V846" s="31">
        <f>V847+V848</f>
        <v>0</v>
      </c>
      <c r="W846" s="31">
        <f>W847+W848</f>
        <v>0</v>
      </c>
      <c r="X846" s="31">
        <f t="shared" si="2778"/>
        <v>1196.0999999999999</v>
      </c>
      <c r="Y846" s="31">
        <f t="shared" si="2779"/>
        <v>0</v>
      </c>
      <c r="Z846" s="31">
        <f t="shared" si="2780"/>
        <v>0</v>
      </c>
      <c r="AA846" s="31">
        <f>AA847+AA848</f>
        <v>0</v>
      </c>
      <c r="AB846" s="31">
        <f>AB847+AB848</f>
        <v>0</v>
      </c>
      <c r="AC846" s="31">
        <f>AC847+AC848</f>
        <v>0</v>
      </c>
      <c r="AD846" s="31">
        <f t="shared" si="2781"/>
        <v>1196.0999999999999</v>
      </c>
      <c r="AE846" s="31">
        <f t="shared" si="2782"/>
        <v>0</v>
      </c>
      <c r="AF846" s="31">
        <f t="shared" si="2783"/>
        <v>0</v>
      </c>
      <c r="AG846" s="31">
        <f>AG847+AG848</f>
        <v>0</v>
      </c>
      <c r="AH846" s="31">
        <f>AH847+AH848</f>
        <v>0</v>
      </c>
      <c r="AI846" s="31">
        <f>AI847+AI848</f>
        <v>0</v>
      </c>
      <c r="AJ846" s="31">
        <f t="shared" si="2784"/>
        <v>1196.0999999999999</v>
      </c>
      <c r="AK846" s="31">
        <f t="shared" si="2785"/>
        <v>0</v>
      </c>
      <c r="AL846" s="31">
        <f t="shared" si="2786"/>
        <v>0</v>
      </c>
      <c r="AM846" s="31">
        <f>AM847+AM848</f>
        <v>0</v>
      </c>
      <c r="AN846" s="31">
        <f>AN847+AN848</f>
        <v>0</v>
      </c>
      <c r="AO846" s="31">
        <f>AO847+AO848</f>
        <v>0</v>
      </c>
      <c r="AP846" s="31">
        <f t="shared" si="2787"/>
        <v>1196.0999999999999</v>
      </c>
      <c r="AQ846" s="31">
        <f t="shared" si="2788"/>
        <v>0</v>
      </c>
      <c r="AR846" s="31">
        <f t="shared" si="2789"/>
        <v>0</v>
      </c>
      <c r="AS846" s="31">
        <f>AS847+AS848</f>
        <v>0</v>
      </c>
      <c r="AT846" s="31">
        <f>AT847+AT848</f>
        <v>0</v>
      </c>
      <c r="AU846" s="31">
        <f>AU847+AU848</f>
        <v>0</v>
      </c>
      <c r="AV846" s="31">
        <f t="shared" si="2790"/>
        <v>1196.0999999999999</v>
      </c>
      <c r="AW846" s="31">
        <f t="shared" si="2791"/>
        <v>0</v>
      </c>
      <c r="AX846" s="31">
        <f t="shared" si="2792"/>
        <v>0</v>
      </c>
      <c r="AY846" s="31">
        <f>AY847+AY848</f>
        <v>35462.343999999997</v>
      </c>
      <c r="AZ846" s="31">
        <f>AZ847+AZ848</f>
        <v>0</v>
      </c>
      <c r="BA846" s="31">
        <f>BA847+BA848</f>
        <v>0</v>
      </c>
      <c r="BB846" s="31">
        <f t="shared" si="2793"/>
        <v>36658.443999999996</v>
      </c>
      <c r="BC846" s="31">
        <f t="shared" si="2794"/>
        <v>0</v>
      </c>
      <c r="BD846" s="31">
        <f t="shared" si="2795"/>
        <v>0</v>
      </c>
      <c r="BE846" s="31">
        <f>BE847+BE848</f>
        <v>0</v>
      </c>
      <c r="BF846" s="31">
        <f>BF847+BF848</f>
        <v>0</v>
      </c>
      <c r="BG846" s="31">
        <f>BG847+BG848</f>
        <v>0</v>
      </c>
      <c r="BH846" s="31">
        <f t="shared" si="2796"/>
        <v>36658.443999999996</v>
      </c>
      <c r="BI846" s="31">
        <f t="shared" si="2797"/>
        <v>0</v>
      </c>
      <c r="BJ846" s="31">
        <f t="shared" si="2798"/>
        <v>0</v>
      </c>
      <c r="BK846" s="31">
        <f>BK847+BK848</f>
        <v>60474.529999999999</v>
      </c>
      <c r="BL846" s="31">
        <f>BL847+BL848</f>
        <v>0</v>
      </c>
      <c r="BM846" s="31">
        <f>BM847+BM848</f>
        <v>0</v>
      </c>
      <c r="BN846" s="31">
        <f t="shared" si="2799"/>
        <v>97132.973999999987</v>
      </c>
      <c r="BO846" s="31">
        <f t="shared" si="2800"/>
        <v>0</v>
      </c>
      <c r="BP846" s="31">
        <f t="shared" si="2801"/>
        <v>0</v>
      </c>
      <c r="BQ846" s="31">
        <f>BQ847+BQ848</f>
        <v>0</v>
      </c>
      <c r="BR846" s="31">
        <f>BR847+BR848</f>
        <v>0</v>
      </c>
      <c r="BS846" s="31">
        <f t="shared" si="2802"/>
        <v>97132.973999999987</v>
      </c>
      <c r="BT846" s="31">
        <f t="shared" si="2803"/>
        <v>0</v>
      </c>
      <c r="BU846" s="31">
        <f t="shared" si="2804"/>
        <v>0</v>
      </c>
      <c r="BV846" s="31">
        <f>BV847+BV848</f>
        <v>0</v>
      </c>
      <c r="BW846" s="31">
        <f>BW847+BW848</f>
        <v>0</v>
      </c>
      <c r="BX846" s="31">
        <f t="shared" si="2805"/>
        <v>97132.973999999987</v>
      </c>
      <c r="BY846" s="31">
        <f t="shared" si="2806"/>
        <v>0</v>
      </c>
      <c r="BZ846" s="31">
        <f t="shared" si="2807"/>
        <v>0</v>
      </c>
      <c r="CA846" s="31">
        <f>CA847+CA848</f>
        <v>0</v>
      </c>
      <c r="CB846" s="31">
        <f>CB847+CB848</f>
        <v>0</v>
      </c>
      <c r="CC846" s="31">
        <f>CC847+CC848</f>
        <v>0</v>
      </c>
      <c r="CD846" s="31">
        <f t="shared" si="2605"/>
        <v>97132.973999999987</v>
      </c>
      <c r="CE846" s="31">
        <f t="shared" si="2606"/>
        <v>0</v>
      </c>
      <c r="CF846" s="31">
        <f t="shared" si="2607"/>
        <v>0</v>
      </c>
      <c r="CG846" s="31">
        <f>CG847+CG848</f>
        <v>0</v>
      </c>
      <c r="CH846" s="24"/>
      <c r="CI846" s="40"/>
      <c r="CN846" s="1" t="s">
        <v>30</v>
      </c>
    </row>
    <row r="847" ht="15">
      <c r="A847" s="16" t="s">
        <v>488</v>
      </c>
      <c r="B847" s="17">
        <v>620</v>
      </c>
      <c r="C847" s="16" t="s">
        <v>47</v>
      </c>
      <c r="D847" s="16" t="s">
        <v>67</v>
      </c>
      <c r="E847" s="39" t="s">
        <v>217</v>
      </c>
      <c r="F847" s="31">
        <f>1193.1</f>
        <v>1193.0999999999999</v>
      </c>
      <c r="G847" s="31"/>
      <c r="H847" s="31"/>
      <c r="I847" s="31"/>
      <c r="J847" s="31"/>
      <c r="K847" s="31"/>
      <c r="L847" s="31">
        <f t="shared" si="2772"/>
        <v>1193.0999999999999</v>
      </c>
      <c r="M847" s="31">
        <f t="shared" si="2773"/>
        <v>0</v>
      </c>
      <c r="N847" s="31">
        <f t="shared" si="2774"/>
        <v>0</v>
      </c>
      <c r="O847" s="31"/>
      <c r="P847" s="31"/>
      <c r="Q847" s="31"/>
      <c r="R847" s="31">
        <f t="shared" si="2775"/>
        <v>1193.0999999999999</v>
      </c>
      <c r="S847" s="31">
        <f t="shared" si="2776"/>
        <v>0</v>
      </c>
      <c r="T847" s="31">
        <f t="shared" si="2777"/>
        <v>0</v>
      </c>
      <c r="U847" s="31"/>
      <c r="V847" s="31"/>
      <c r="W847" s="31"/>
      <c r="X847" s="31">
        <f t="shared" si="2778"/>
        <v>1193.0999999999999</v>
      </c>
      <c r="Y847" s="31">
        <f t="shared" si="2779"/>
        <v>0</v>
      </c>
      <c r="Z847" s="31">
        <f t="shared" si="2780"/>
        <v>0</v>
      </c>
      <c r="AA847" s="31"/>
      <c r="AB847" s="31"/>
      <c r="AC847" s="31"/>
      <c r="AD847" s="31">
        <f t="shared" si="2781"/>
        <v>1193.0999999999999</v>
      </c>
      <c r="AE847" s="31">
        <f t="shared" si="2782"/>
        <v>0</v>
      </c>
      <c r="AF847" s="31">
        <f t="shared" si="2783"/>
        <v>0</v>
      </c>
      <c r="AG847" s="31"/>
      <c r="AH847" s="31"/>
      <c r="AI847" s="31"/>
      <c r="AJ847" s="31">
        <f t="shared" si="2784"/>
        <v>1193.0999999999999</v>
      </c>
      <c r="AK847" s="31">
        <f t="shared" si="2785"/>
        <v>0</v>
      </c>
      <c r="AL847" s="31">
        <f t="shared" si="2786"/>
        <v>0</v>
      </c>
      <c r="AM847" s="31"/>
      <c r="AN847" s="31"/>
      <c r="AO847" s="31"/>
      <c r="AP847" s="31">
        <f t="shared" si="2787"/>
        <v>1193.0999999999999</v>
      </c>
      <c r="AQ847" s="31">
        <f t="shared" si="2788"/>
        <v>0</v>
      </c>
      <c r="AR847" s="31">
        <f t="shared" si="2789"/>
        <v>0</v>
      </c>
      <c r="AS847" s="31"/>
      <c r="AT847" s="31"/>
      <c r="AU847" s="31"/>
      <c r="AV847" s="31">
        <f t="shared" si="2790"/>
        <v>1193.0999999999999</v>
      </c>
      <c r="AW847" s="31">
        <f t="shared" si="2791"/>
        <v>0</v>
      </c>
      <c r="AX847" s="31">
        <f t="shared" si="2792"/>
        <v>0</v>
      </c>
      <c r="AY847" s="31">
        <v>35462.343999999997</v>
      </c>
      <c r="AZ847" s="31"/>
      <c r="BA847" s="31"/>
      <c r="BB847" s="31">
        <f t="shared" si="2793"/>
        <v>36655.443999999996</v>
      </c>
      <c r="BC847" s="31">
        <f t="shared" si="2794"/>
        <v>0</v>
      </c>
      <c r="BD847" s="31">
        <f t="shared" si="2795"/>
        <v>0</v>
      </c>
      <c r="BE847" s="31"/>
      <c r="BF847" s="31"/>
      <c r="BG847" s="31"/>
      <c r="BH847" s="31">
        <f t="shared" si="2796"/>
        <v>36655.443999999996</v>
      </c>
      <c r="BI847" s="31">
        <f t="shared" si="2797"/>
        <v>0</v>
      </c>
      <c r="BJ847" s="31">
        <f t="shared" si="2798"/>
        <v>0</v>
      </c>
      <c r="BK847" s="31">
        <v>60474.529999999999</v>
      </c>
      <c r="BL847" s="31"/>
      <c r="BM847" s="31"/>
      <c r="BN847" s="31">
        <f t="shared" si="2799"/>
        <v>97129.973999999987</v>
      </c>
      <c r="BO847" s="31">
        <f t="shared" si="2800"/>
        <v>0</v>
      </c>
      <c r="BP847" s="31">
        <f t="shared" si="2801"/>
        <v>0</v>
      </c>
      <c r="BQ847" s="31"/>
      <c r="BR847" s="31"/>
      <c r="BS847" s="31">
        <f t="shared" si="2802"/>
        <v>97129.973999999987</v>
      </c>
      <c r="BT847" s="31">
        <f t="shared" si="2803"/>
        <v>0</v>
      </c>
      <c r="BU847" s="31">
        <f t="shared" si="2804"/>
        <v>0</v>
      </c>
      <c r="BV847" s="31"/>
      <c r="BW847" s="31"/>
      <c r="BX847" s="31">
        <f t="shared" si="2805"/>
        <v>97129.973999999987</v>
      </c>
      <c r="BY847" s="31">
        <f t="shared" si="2806"/>
        <v>0</v>
      </c>
      <c r="BZ847" s="31">
        <f t="shared" si="2807"/>
        <v>0</v>
      </c>
      <c r="CA847" s="31"/>
      <c r="CB847" s="31"/>
      <c r="CC847" s="31"/>
      <c r="CD847" s="31">
        <f t="shared" si="2605"/>
        <v>97129.973999999987</v>
      </c>
      <c r="CE847" s="31">
        <f t="shared" si="2606"/>
        <v>0</v>
      </c>
      <c r="CF847" s="31">
        <f t="shared" si="2607"/>
        <v>0</v>
      </c>
      <c r="CG847" s="31"/>
      <c r="CH847" s="24"/>
      <c r="CI847" s="40"/>
    </row>
    <row r="848" ht="15">
      <c r="A848" s="16" t="s">
        <v>488</v>
      </c>
      <c r="B848" s="17">
        <v>620</v>
      </c>
      <c r="C848" s="16" t="s">
        <v>278</v>
      </c>
      <c r="D848" s="16" t="s">
        <v>67</v>
      </c>
      <c r="E848" s="39" t="s">
        <v>279</v>
      </c>
      <c r="F848" s="31">
        <v>3</v>
      </c>
      <c r="G848" s="31"/>
      <c r="H848" s="31"/>
      <c r="I848" s="31"/>
      <c r="J848" s="31"/>
      <c r="K848" s="31"/>
      <c r="L848" s="31">
        <f t="shared" si="2772"/>
        <v>3</v>
      </c>
      <c r="M848" s="31">
        <f t="shared" si="2773"/>
        <v>0</v>
      </c>
      <c r="N848" s="31">
        <f t="shared" si="2774"/>
        <v>0</v>
      </c>
      <c r="O848" s="31"/>
      <c r="P848" s="31"/>
      <c r="Q848" s="31"/>
      <c r="R848" s="31">
        <f t="shared" si="2775"/>
        <v>3</v>
      </c>
      <c r="S848" s="31">
        <f t="shared" si="2776"/>
        <v>0</v>
      </c>
      <c r="T848" s="31">
        <f t="shared" si="2777"/>
        <v>0</v>
      </c>
      <c r="U848" s="31"/>
      <c r="V848" s="31"/>
      <c r="W848" s="31"/>
      <c r="X848" s="31">
        <f t="shared" si="2778"/>
        <v>3</v>
      </c>
      <c r="Y848" s="31">
        <f t="shared" si="2779"/>
        <v>0</v>
      </c>
      <c r="Z848" s="31">
        <f t="shared" si="2780"/>
        <v>0</v>
      </c>
      <c r="AA848" s="31"/>
      <c r="AB848" s="31"/>
      <c r="AC848" s="31"/>
      <c r="AD848" s="31">
        <f t="shared" si="2781"/>
        <v>3</v>
      </c>
      <c r="AE848" s="31">
        <f t="shared" si="2782"/>
        <v>0</v>
      </c>
      <c r="AF848" s="31">
        <f t="shared" si="2783"/>
        <v>0</v>
      </c>
      <c r="AG848" s="31"/>
      <c r="AH848" s="31"/>
      <c r="AI848" s="31"/>
      <c r="AJ848" s="31">
        <f t="shared" si="2784"/>
        <v>3</v>
      </c>
      <c r="AK848" s="31">
        <f t="shared" si="2785"/>
        <v>0</v>
      </c>
      <c r="AL848" s="31">
        <f t="shared" si="2786"/>
        <v>0</v>
      </c>
      <c r="AM848" s="31"/>
      <c r="AN848" s="31"/>
      <c r="AO848" s="31"/>
      <c r="AP848" s="31">
        <f t="shared" si="2787"/>
        <v>3</v>
      </c>
      <c r="AQ848" s="31">
        <f t="shared" si="2788"/>
        <v>0</v>
      </c>
      <c r="AR848" s="31">
        <f t="shared" si="2789"/>
        <v>0</v>
      </c>
      <c r="AS848" s="31"/>
      <c r="AT848" s="31"/>
      <c r="AU848" s="31"/>
      <c r="AV848" s="31">
        <f t="shared" si="2790"/>
        <v>3</v>
      </c>
      <c r="AW848" s="31">
        <f t="shared" si="2791"/>
        <v>0</v>
      </c>
      <c r="AX848" s="31">
        <f t="shared" si="2792"/>
        <v>0</v>
      </c>
      <c r="AY848" s="31"/>
      <c r="AZ848" s="31"/>
      <c r="BA848" s="31"/>
      <c r="BB848" s="31">
        <f t="shared" si="2793"/>
        <v>3</v>
      </c>
      <c r="BC848" s="31">
        <f t="shared" si="2794"/>
        <v>0</v>
      </c>
      <c r="BD848" s="31">
        <f t="shared" si="2795"/>
        <v>0</v>
      </c>
      <c r="BE848" s="31"/>
      <c r="BF848" s="31"/>
      <c r="BG848" s="31"/>
      <c r="BH848" s="31">
        <f t="shared" si="2796"/>
        <v>3</v>
      </c>
      <c r="BI848" s="31">
        <f t="shared" si="2797"/>
        <v>0</v>
      </c>
      <c r="BJ848" s="31">
        <f t="shared" si="2798"/>
        <v>0</v>
      </c>
      <c r="BK848" s="31"/>
      <c r="BL848" s="31"/>
      <c r="BM848" s="31"/>
      <c r="BN848" s="31">
        <f t="shared" si="2799"/>
        <v>3</v>
      </c>
      <c r="BO848" s="31">
        <f t="shared" si="2800"/>
        <v>0</v>
      </c>
      <c r="BP848" s="31">
        <f t="shared" si="2801"/>
        <v>0</v>
      </c>
      <c r="BQ848" s="31"/>
      <c r="BR848" s="31"/>
      <c r="BS848" s="31">
        <f t="shared" si="2802"/>
        <v>3</v>
      </c>
      <c r="BT848" s="31">
        <f t="shared" si="2803"/>
        <v>0</v>
      </c>
      <c r="BU848" s="31">
        <f t="shared" si="2804"/>
        <v>0</v>
      </c>
      <c r="BV848" s="31"/>
      <c r="BW848" s="31"/>
      <c r="BX848" s="31">
        <f t="shared" si="2805"/>
        <v>3</v>
      </c>
      <c r="BY848" s="31">
        <f t="shared" si="2806"/>
        <v>0</v>
      </c>
      <c r="BZ848" s="31">
        <f t="shared" si="2807"/>
        <v>0</v>
      </c>
      <c r="CA848" s="31"/>
      <c r="CB848" s="31"/>
      <c r="CC848" s="31"/>
      <c r="CD848" s="31">
        <f t="shared" si="2605"/>
        <v>3</v>
      </c>
      <c r="CE848" s="31">
        <f t="shared" si="2606"/>
        <v>0</v>
      </c>
      <c r="CF848" s="31">
        <f t="shared" si="2607"/>
        <v>0</v>
      </c>
      <c r="CG848" s="31"/>
      <c r="CH848" s="24"/>
      <c r="CI848" s="40"/>
    </row>
    <row r="849" ht="15">
      <c r="A849" s="16" t="s">
        <v>489</v>
      </c>
      <c r="B849" s="17"/>
      <c r="C849" s="16"/>
      <c r="D849" s="16"/>
      <c r="E849" s="39" t="s">
        <v>490</v>
      </c>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c r="CA849" s="31">
        <f t="shared" ref="CA849:CA851" si="2808">CA850</f>
        <v>7000</v>
      </c>
      <c r="CB849" s="31">
        <f t="shared" ref="CB849:CB851" si="2809">CB850</f>
        <v>0</v>
      </c>
      <c r="CC849" s="31">
        <f t="shared" ref="CC849:CC851" si="2810">CC850</f>
        <v>0</v>
      </c>
      <c r="CD849" s="31">
        <f t="shared" si="2605"/>
        <v>7000</v>
      </c>
      <c r="CE849" s="31">
        <f t="shared" si="2606"/>
        <v>0</v>
      </c>
      <c r="CF849" s="31">
        <f t="shared" si="2607"/>
        <v>0</v>
      </c>
      <c r="CG849" s="31">
        <f t="shared" ref="CG849:CG851" si="2811">CG850</f>
        <v>0</v>
      </c>
      <c r="CH849" s="24"/>
      <c r="CI849" s="40"/>
    </row>
    <row r="850" ht="15">
      <c r="A850" s="16" t="s">
        <v>489</v>
      </c>
      <c r="B850" s="17">
        <v>600</v>
      </c>
      <c r="C850" s="16"/>
      <c r="D850" s="16"/>
      <c r="E850" s="39" t="s">
        <v>45</v>
      </c>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31"/>
      <c r="CA850" s="31">
        <f t="shared" si="2808"/>
        <v>7000</v>
      </c>
      <c r="CB850" s="31">
        <f t="shared" si="2809"/>
        <v>0</v>
      </c>
      <c r="CC850" s="31">
        <f t="shared" si="2810"/>
        <v>0</v>
      </c>
      <c r="CD850" s="31">
        <f t="shared" si="2605"/>
        <v>7000</v>
      </c>
      <c r="CE850" s="31">
        <f t="shared" si="2606"/>
        <v>0</v>
      </c>
      <c r="CF850" s="31">
        <f t="shared" si="2607"/>
        <v>0</v>
      </c>
      <c r="CG850" s="31">
        <f t="shared" si="2811"/>
        <v>0</v>
      </c>
      <c r="CH850" s="24"/>
      <c r="CI850" s="40"/>
    </row>
    <row r="851" ht="15">
      <c r="A851" s="16" t="s">
        <v>489</v>
      </c>
      <c r="B851" s="17">
        <v>620</v>
      </c>
      <c r="C851" s="16"/>
      <c r="D851" s="16"/>
      <c r="E851" s="39" t="s">
        <v>46</v>
      </c>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31"/>
      <c r="CA851" s="31">
        <f t="shared" si="2808"/>
        <v>7000</v>
      </c>
      <c r="CB851" s="31">
        <f t="shared" si="2809"/>
        <v>0</v>
      </c>
      <c r="CC851" s="31">
        <f t="shared" si="2810"/>
        <v>0</v>
      </c>
      <c r="CD851" s="31">
        <f t="shared" si="2605"/>
        <v>7000</v>
      </c>
      <c r="CE851" s="31">
        <f t="shared" si="2606"/>
        <v>0</v>
      </c>
      <c r="CF851" s="31">
        <f t="shared" si="2607"/>
        <v>0</v>
      </c>
      <c r="CG851" s="31">
        <f t="shared" si="2811"/>
        <v>0</v>
      </c>
      <c r="CH851" s="24"/>
      <c r="CI851" s="40"/>
    </row>
    <row r="852" ht="15">
      <c r="A852" s="16" t="s">
        <v>489</v>
      </c>
      <c r="B852" s="17">
        <v>620</v>
      </c>
      <c r="C852" s="16" t="s">
        <v>47</v>
      </c>
      <c r="D852" s="16" t="s">
        <v>313</v>
      </c>
      <c r="E852" s="39" t="s">
        <v>387</v>
      </c>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31"/>
      <c r="CA852" s="31">
        <v>7000</v>
      </c>
      <c r="CB852" s="31"/>
      <c r="CC852" s="31"/>
      <c r="CD852" s="31">
        <f t="shared" si="2605"/>
        <v>7000</v>
      </c>
      <c r="CE852" s="31">
        <f t="shared" si="2606"/>
        <v>0</v>
      </c>
      <c r="CF852" s="31">
        <f t="shared" si="2607"/>
        <v>0</v>
      </c>
      <c r="CG852" s="31"/>
      <c r="CH852" s="24"/>
      <c r="CI852" s="40"/>
    </row>
    <row r="853" ht="43.75">
      <c r="A853" s="16" t="s">
        <v>491</v>
      </c>
      <c r="B853" s="17"/>
      <c r="C853" s="16"/>
      <c r="D853" s="16"/>
      <c r="E853" s="39" t="s">
        <v>235</v>
      </c>
      <c r="F853" s="31">
        <f>F854+F857</f>
        <v>21813.5</v>
      </c>
      <c r="G853" s="31">
        <f>G854+G857</f>
        <v>21813.5</v>
      </c>
      <c r="H853" s="31">
        <f>H854+H857</f>
        <v>21813.5</v>
      </c>
      <c r="I853" s="31">
        <f>I854+I857</f>
        <v>0</v>
      </c>
      <c r="J853" s="31">
        <f>J854+J857</f>
        <v>0</v>
      </c>
      <c r="K853" s="31">
        <f>K854+K857</f>
        <v>0</v>
      </c>
      <c r="L853" s="31">
        <f t="shared" si="2772"/>
        <v>21813.5</v>
      </c>
      <c r="M853" s="31">
        <f t="shared" si="2773"/>
        <v>21813.5</v>
      </c>
      <c r="N853" s="31">
        <f t="shared" si="2774"/>
        <v>21813.5</v>
      </c>
      <c r="O853" s="31">
        <f>O854+O857</f>
        <v>0</v>
      </c>
      <c r="P853" s="31">
        <f>P854+P857</f>
        <v>0</v>
      </c>
      <c r="Q853" s="31">
        <f>Q854+Q857</f>
        <v>0</v>
      </c>
      <c r="R853" s="31">
        <f t="shared" si="2775"/>
        <v>21813.5</v>
      </c>
      <c r="S853" s="31">
        <f t="shared" si="2776"/>
        <v>21813.5</v>
      </c>
      <c r="T853" s="31">
        <f t="shared" si="2777"/>
        <v>21813.5</v>
      </c>
      <c r="U853" s="31">
        <f>U854+U857</f>
        <v>0</v>
      </c>
      <c r="V853" s="31">
        <f>V854+V857</f>
        <v>0</v>
      </c>
      <c r="W853" s="31">
        <f>W854+W857</f>
        <v>0</v>
      </c>
      <c r="X853" s="31">
        <f t="shared" si="2778"/>
        <v>21813.5</v>
      </c>
      <c r="Y853" s="31">
        <f t="shared" si="2779"/>
        <v>21813.5</v>
      </c>
      <c r="Z853" s="31">
        <f t="shared" si="2780"/>
        <v>21813.5</v>
      </c>
      <c r="AA853" s="31">
        <f>AA854+AA857</f>
        <v>0</v>
      </c>
      <c r="AB853" s="31">
        <f>AB854+AB857</f>
        <v>0</v>
      </c>
      <c r="AC853" s="31">
        <f>AC854+AC857</f>
        <v>0</v>
      </c>
      <c r="AD853" s="31">
        <f t="shared" si="2781"/>
        <v>21813.5</v>
      </c>
      <c r="AE853" s="31">
        <f t="shared" si="2782"/>
        <v>21813.5</v>
      </c>
      <c r="AF853" s="31">
        <f t="shared" si="2783"/>
        <v>21813.5</v>
      </c>
      <c r="AG853" s="31">
        <f>AG854+AG857</f>
        <v>0</v>
      </c>
      <c r="AH853" s="31">
        <f>AH854+AH857</f>
        <v>0</v>
      </c>
      <c r="AI853" s="31">
        <f>AI854+AI857</f>
        <v>0</v>
      </c>
      <c r="AJ853" s="31">
        <f t="shared" si="2784"/>
        <v>21813.5</v>
      </c>
      <c r="AK853" s="31">
        <f t="shared" si="2785"/>
        <v>21813.5</v>
      </c>
      <c r="AL853" s="31">
        <f t="shared" si="2786"/>
        <v>21813.5</v>
      </c>
      <c r="AM853" s="31">
        <f>AM854+AM857</f>
        <v>0</v>
      </c>
      <c r="AN853" s="31">
        <f>AN854+AN857</f>
        <v>0</v>
      </c>
      <c r="AO853" s="31">
        <f>AO854+AO857</f>
        <v>0</v>
      </c>
      <c r="AP853" s="31">
        <f t="shared" si="2787"/>
        <v>21813.5</v>
      </c>
      <c r="AQ853" s="31">
        <f t="shared" si="2788"/>
        <v>21813.5</v>
      </c>
      <c r="AR853" s="31">
        <f t="shared" si="2789"/>
        <v>21813.5</v>
      </c>
      <c r="AS853" s="31">
        <f>AS854+AS857</f>
        <v>0</v>
      </c>
      <c r="AT853" s="31">
        <f>AT854+AT857</f>
        <v>0</v>
      </c>
      <c r="AU853" s="31">
        <f>AU854+AU857</f>
        <v>0</v>
      </c>
      <c r="AV853" s="31">
        <f t="shared" si="2790"/>
        <v>21813.5</v>
      </c>
      <c r="AW853" s="31">
        <f t="shared" si="2791"/>
        <v>21813.5</v>
      </c>
      <c r="AX853" s="31">
        <f t="shared" si="2792"/>
        <v>21813.5</v>
      </c>
      <c r="AY853" s="31">
        <f>AY854+AY857</f>
        <v>0</v>
      </c>
      <c r="AZ853" s="31">
        <f>AZ854+AZ857</f>
        <v>0</v>
      </c>
      <c r="BA853" s="31">
        <f>BA854+BA857</f>
        <v>0</v>
      </c>
      <c r="BB853" s="31">
        <f t="shared" si="2793"/>
        <v>21813.5</v>
      </c>
      <c r="BC853" s="31">
        <f t="shared" si="2794"/>
        <v>21813.5</v>
      </c>
      <c r="BD853" s="31">
        <f t="shared" si="2795"/>
        <v>21813.5</v>
      </c>
      <c r="BE853" s="31">
        <f>BE854+BE857</f>
        <v>0</v>
      </c>
      <c r="BF853" s="31">
        <f>BF854+BF857</f>
        <v>0</v>
      </c>
      <c r="BG853" s="31">
        <f>BG854+BG857</f>
        <v>0</v>
      </c>
      <c r="BH853" s="31">
        <f t="shared" si="2796"/>
        <v>21813.5</v>
      </c>
      <c r="BI853" s="31">
        <f t="shared" si="2797"/>
        <v>21813.5</v>
      </c>
      <c r="BJ853" s="31">
        <f t="shared" si="2798"/>
        <v>21813.5</v>
      </c>
      <c r="BK853" s="31">
        <f>BK854+BK857</f>
        <v>0</v>
      </c>
      <c r="BL853" s="31">
        <f>BL854+BL857</f>
        <v>0</v>
      </c>
      <c r="BM853" s="31">
        <f>BM854+BM857</f>
        <v>0</v>
      </c>
      <c r="BN853" s="31">
        <f t="shared" si="2799"/>
        <v>21813.5</v>
      </c>
      <c r="BO853" s="31">
        <f t="shared" si="2800"/>
        <v>21813.5</v>
      </c>
      <c r="BP853" s="31">
        <f t="shared" si="2801"/>
        <v>21813.5</v>
      </c>
      <c r="BQ853" s="31">
        <f>BQ854+BQ857</f>
        <v>0</v>
      </c>
      <c r="BR853" s="31">
        <f>BR854+BR857</f>
        <v>0</v>
      </c>
      <c r="BS853" s="31">
        <f t="shared" si="2802"/>
        <v>21813.5</v>
      </c>
      <c r="BT853" s="31">
        <f t="shared" si="2803"/>
        <v>21813.5</v>
      </c>
      <c r="BU853" s="31">
        <f t="shared" si="2804"/>
        <v>21813.5</v>
      </c>
      <c r="BV853" s="31">
        <f>BV854+BV857</f>
        <v>0</v>
      </c>
      <c r="BW853" s="31">
        <f>BW854+BW857</f>
        <v>0</v>
      </c>
      <c r="BX853" s="31">
        <f t="shared" si="2805"/>
        <v>21813.5</v>
      </c>
      <c r="BY853" s="31">
        <f t="shared" si="2806"/>
        <v>21813.5</v>
      </c>
      <c r="BZ853" s="31">
        <f t="shared" si="2807"/>
        <v>21813.5</v>
      </c>
      <c r="CA853" s="31">
        <f>CA854+CA857</f>
        <v>0</v>
      </c>
      <c r="CB853" s="31">
        <f>CB854+CB857</f>
        <v>0</v>
      </c>
      <c r="CC853" s="31">
        <f>CC854+CC857</f>
        <v>0</v>
      </c>
      <c r="CD853" s="31">
        <f t="shared" si="2605"/>
        <v>21813.5</v>
      </c>
      <c r="CE853" s="31">
        <f t="shared" si="2606"/>
        <v>21813.5</v>
      </c>
      <c r="CF853" s="31">
        <f t="shared" si="2607"/>
        <v>21813.5</v>
      </c>
      <c r="CG853" s="31">
        <f>CG854+CG857</f>
        <v>0</v>
      </c>
      <c r="CH853" s="24"/>
      <c r="CI853" s="40"/>
      <c r="CO853" s="1" t="s">
        <v>31</v>
      </c>
    </row>
    <row r="854" ht="71.599999999999994">
      <c r="A854" s="16" t="s">
        <v>491</v>
      </c>
      <c r="B854" s="17">
        <v>100</v>
      </c>
      <c r="C854" s="16"/>
      <c r="D854" s="16"/>
      <c r="E854" s="39" t="s">
        <v>131</v>
      </c>
      <c r="F854" s="31">
        <f t="shared" ref="F854:F857" si="2812">F855</f>
        <v>223.19999999999999</v>
      </c>
      <c r="G854" s="31">
        <f t="shared" ref="G854:G857" si="2813">G855</f>
        <v>223.19999999999999</v>
      </c>
      <c r="H854" s="31">
        <f t="shared" ref="H854:H857" si="2814">H855</f>
        <v>223.19999999999999</v>
      </c>
      <c r="I854" s="31">
        <f t="shared" ref="I854:I857" si="2815">I855</f>
        <v>0</v>
      </c>
      <c r="J854" s="31">
        <f t="shared" ref="J854:J857" si="2816">J855</f>
        <v>0</v>
      </c>
      <c r="K854" s="31">
        <f t="shared" ref="K854:K857" si="2817">K855</f>
        <v>0</v>
      </c>
      <c r="L854" s="31">
        <f t="shared" si="2772"/>
        <v>223.19999999999999</v>
      </c>
      <c r="M854" s="31">
        <f t="shared" si="2773"/>
        <v>223.19999999999999</v>
      </c>
      <c r="N854" s="31">
        <f t="shared" si="2774"/>
        <v>223.19999999999999</v>
      </c>
      <c r="O854" s="31">
        <f t="shared" ref="O854:O857" si="2818">O855</f>
        <v>0</v>
      </c>
      <c r="P854" s="31">
        <f t="shared" ref="P854:P857" si="2819">P855</f>
        <v>0</v>
      </c>
      <c r="Q854" s="31">
        <f t="shared" ref="Q854:Q857" si="2820">Q855</f>
        <v>0</v>
      </c>
      <c r="R854" s="31">
        <f t="shared" si="2775"/>
        <v>223.19999999999999</v>
      </c>
      <c r="S854" s="31">
        <f t="shared" si="2776"/>
        <v>223.19999999999999</v>
      </c>
      <c r="T854" s="31">
        <f t="shared" si="2777"/>
        <v>223.19999999999999</v>
      </c>
      <c r="U854" s="31">
        <f t="shared" ref="U854:U857" si="2821">U855</f>
        <v>0</v>
      </c>
      <c r="V854" s="31">
        <f t="shared" ref="V854:V857" si="2822">V855</f>
        <v>0</v>
      </c>
      <c r="W854" s="31">
        <f t="shared" ref="W854:W857" si="2823">W855</f>
        <v>0</v>
      </c>
      <c r="X854" s="31">
        <f t="shared" si="2778"/>
        <v>223.19999999999999</v>
      </c>
      <c r="Y854" s="31">
        <f t="shared" si="2779"/>
        <v>223.19999999999999</v>
      </c>
      <c r="Z854" s="31">
        <f t="shared" si="2780"/>
        <v>223.19999999999999</v>
      </c>
      <c r="AA854" s="31">
        <f t="shared" ref="AA854:AA857" si="2824">AA855</f>
        <v>0</v>
      </c>
      <c r="AB854" s="31">
        <f t="shared" ref="AB854:AB857" si="2825">AB855</f>
        <v>0</v>
      </c>
      <c r="AC854" s="31">
        <f t="shared" ref="AC854:AC857" si="2826">AC855</f>
        <v>0</v>
      </c>
      <c r="AD854" s="31">
        <f t="shared" si="2781"/>
        <v>223.19999999999999</v>
      </c>
      <c r="AE854" s="31">
        <f t="shared" si="2782"/>
        <v>223.19999999999999</v>
      </c>
      <c r="AF854" s="31">
        <f t="shared" si="2783"/>
        <v>223.19999999999999</v>
      </c>
      <c r="AG854" s="31">
        <f t="shared" ref="AG854:AG857" si="2827">AG855</f>
        <v>0</v>
      </c>
      <c r="AH854" s="31">
        <f t="shared" ref="AH854:AH857" si="2828">AH855</f>
        <v>0</v>
      </c>
      <c r="AI854" s="31">
        <f t="shared" ref="AI854:AI857" si="2829">AI855</f>
        <v>0</v>
      </c>
      <c r="AJ854" s="31">
        <f t="shared" si="2784"/>
        <v>223.19999999999999</v>
      </c>
      <c r="AK854" s="31">
        <f t="shared" si="2785"/>
        <v>223.19999999999999</v>
      </c>
      <c r="AL854" s="31">
        <f t="shared" si="2786"/>
        <v>223.19999999999999</v>
      </c>
      <c r="AM854" s="31">
        <f t="shared" ref="AM854:AM857" si="2830">AM855</f>
        <v>0</v>
      </c>
      <c r="AN854" s="31">
        <f t="shared" ref="AN854:AN857" si="2831">AN855</f>
        <v>0</v>
      </c>
      <c r="AO854" s="31">
        <f t="shared" ref="AO854:AO857" si="2832">AO855</f>
        <v>0</v>
      </c>
      <c r="AP854" s="31">
        <f t="shared" si="2787"/>
        <v>223.19999999999999</v>
      </c>
      <c r="AQ854" s="31">
        <f t="shared" si="2788"/>
        <v>223.19999999999999</v>
      </c>
      <c r="AR854" s="31">
        <f t="shared" si="2789"/>
        <v>223.19999999999999</v>
      </c>
      <c r="AS854" s="31">
        <f t="shared" ref="AS854:AS857" si="2833">AS855</f>
        <v>0</v>
      </c>
      <c r="AT854" s="31">
        <f t="shared" ref="AT854:AT857" si="2834">AT855</f>
        <v>0</v>
      </c>
      <c r="AU854" s="31">
        <f t="shared" ref="AU854:AU857" si="2835">AU855</f>
        <v>0</v>
      </c>
      <c r="AV854" s="31">
        <f t="shared" si="2790"/>
        <v>223.19999999999999</v>
      </c>
      <c r="AW854" s="31">
        <f t="shared" si="2791"/>
        <v>223.19999999999999</v>
      </c>
      <c r="AX854" s="31">
        <f t="shared" si="2792"/>
        <v>223.19999999999999</v>
      </c>
      <c r="AY854" s="31">
        <f t="shared" ref="AY854:AY857" si="2836">AY855</f>
        <v>0</v>
      </c>
      <c r="AZ854" s="31">
        <f t="shared" ref="AZ854:AZ857" si="2837">AZ855</f>
        <v>0</v>
      </c>
      <c r="BA854" s="31">
        <f t="shared" ref="BA854:BA857" si="2838">BA855</f>
        <v>0</v>
      </c>
      <c r="BB854" s="31">
        <f t="shared" si="2793"/>
        <v>223.19999999999999</v>
      </c>
      <c r="BC854" s="31">
        <f t="shared" si="2794"/>
        <v>223.19999999999999</v>
      </c>
      <c r="BD854" s="31">
        <f t="shared" si="2795"/>
        <v>223.19999999999999</v>
      </c>
      <c r="BE854" s="31">
        <f t="shared" ref="BE854:BE857" si="2839">BE855</f>
        <v>0</v>
      </c>
      <c r="BF854" s="31">
        <f t="shared" ref="BF854:BF857" si="2840">BF855</f>
        <v>0</v>
      </c>
      <c r="BG854" s="31">
        <f t="shared" ref="BG854:BG857" si="2841">BG855</f>
        <v>0</v>
      </c>
      <c r="BH854" s="31">
        <f t="shared" si="2796"/>
        <v>223.19999999999999</v>
      </c>
      <c r="BI854" s="31">
        <f t="shared" si="2797"/>
        <v>223.19999999999999</v>
      </c>
      <c r="BJ854" s="31">
        <f t="shared" si="2798"/>
        <v>223.19999999999999</v>
      </c>
      <c r="BK854" s="31">
        <f t="shared" ref="BK854:BK857" si="2842">BK855</f>
        <v>0</v>
      </c>
      <c r="BL854" s="31">
        <f t="shared" ref="BL854:BL857" si="2843">BL855</f>
        <v>0</v>
      </c>
      <c r="BM854" s="31">
        <f t="shared" ref="BM854:BM857" si="2844">BM855</f>
        <v>0</v>
      </c>
      <c r="BN854" s="31">
        <f t="shared" si="2799"/>
        <v>223.19999999999999</v>
      </c>
      <c r="BO854" s="31">
        <f t="shared" si="2800"/>
        <v>223.19999999999999</v>
      </c>
      <c r="BP854" s="31">
        <f t="shared" si="2801"/>
        <v>223.19999999999999</v>
      </c>
      <c r="BQ854" s="31">
        <f t="shared" ref="BQ854:BQ857" si="2845">BQ855</f>
        <v>0</v>
      </c>
      <c r="BR854" s="31">
        <f t="shared" ref="BR854:BR857" si="2846">BR855</f>
        <v>0</v>
      </c>
      <c r="BS854" s="31">
        <f t="shared" si="2802"/>
        <v>223.19999999999999</v>
      </c>
      <c r="BT854" s="31">
        <f t="shared" si="2803"/>
        <v>223.19999999999999</v>
      </c>
      <c r="BU854" s="31">
        <f t="shared" si="2804"/>
        <v>223.19999999999999</v>
      </c>
      <c r="BV854" s="31">
        <f t="shared" ref="BV854:BV857" si="2847">BV855</f>
        <v>0</v>
      </c>
      <c r="BW854" s="31">
        <f t="shared" ref="BW854:BW857" si="2848">BW855</f>
        <v>0</v>
      </c>
      <c r="BX854" s="31">
        <f t="shared" si="2805"/>
        <v>223.19999999999999</v>
      </c>
      <c r="BY854" s="31">
        <f t="shared" si="2806"/>
        <v>223.19999999999999</v>
      </c>
      <c r="BZ854" s="31">
        <f t="shared" si="2807"/>
        <v>223.19999999999999</v>
      </c>
      <c r="CA854" s="31">
        <f t="shared" ref="CA854:CA857" si="2849">CA855</f>
        <v>0</v>
      </c>
      <c r="CB854" s="31">
        <f t="shared" ref="CB854:CB857" si="2850">CB855</f>
        <v>0</v>
      </c>
      <c r="CC854" s="31">
        <f t="shared" ref="CC854:CC857" si="2851">CC855</f>
        <v>0</v>
      </c>
      <c r="CD854" s="31">
        <f t="shared" si="2605"/>
        <v>223.19999999999999</v>
      </c>
      <c r="CE854" s="31">
        <f t="shared" si="2606"/>
        <v>223.19999999999999</v>
      </c>
      <c r="CF854" s="31">
        <f t="shared" si="2607"/>
        <v>223.19999999999999</v>
      </c>
      <c r="CG854" s="31">
        <f t="shared" ref="CG854:CG857" si="2852">CG855</f>
        <v>0</v>
      </c>
      <c r="CH854" s="24"/>
      <c r="CI854" s="40"/>
      <c r="CM854" s="1" t="s">
        <v>29</v>
      </c>
    </row>
    <row r="855" ht="29.850000000000001">
      <c r="A855" s="16" t="s">
        <v>491</v>
      </c>
      <c r="B855" s="17">
        <v>110</v>
      </c>
      <c r="C855" s="16"/>
      <c r="D855" s="16"/>
      <c r="E855" s="39" t="s">
        <v>132</v>
      </c>
      <c r="F855" s="31">
        <f t="shared" si="2812"/>
        <v>223.19999999999999</v>
      </c>
      <c r="G855" s="31">
        <f t="shared" si="2813"/>
        <v>223.19999999999999</v>
      </c>
      <c r="H855" s="31">
        <f t="shared" si="2814"/>
        <v>223.19999999999999</v>
      </c>
      <c r="I855" s="31">
        <f t="shared" si="2815"/>
        <v>0</v>
      </c>
      <c r="J855" s="31">
        <f t="shared" si="2816"/>
        <v>0</v>
      </c>
      <c r="K855" s="31">
        <f t="shared" si="2817"/>
        <v>0</v>
      </c>
      <c r="L855" s="31">
        <f t="shared" si="2772"/>
        <v>223.19999999999999</v>
      </c>
      <c r="M855" s="31">
        <f t="shared" si="2773"/>
        <v>223.19999999999999</v>
      </c>
      <c r="N855" s="31">
        <f t="shared" si="2774"/>
        <v>223.19999999999999</v>
      </c>
      <c r="O855" s="31">
        <f t="shared" si="2818"/>
        <v>0</v>
      </c>
      <c r="P855" s="31">
        <f t="shared" si="2819"/>
        <v>0</v>
      </c>
      <c r="Q855" s="31">
        <f t="shared" si="2820"/>
        <v>0</v>
      </c>
      <c r="R855" s="31">
        <f t="shared" si="2775"/>
        <v>223.19999999999999</v>
      </c>
      <c r="S855" s="31">
        <f t="shared" si="2776"/>
        <v>223.19999999999999</v>
      </c>
      <c r="T855" s="31">
        <f t="shared" si="2777"/>
        <v>223.19999999999999</v>
      </c>
      <c r="U855" s="31">
        <f t="shared" si="2821"/>
        <v>0</v>
      </c>
      <c r="V855" s="31">
        <f t="shared" si="2822"/>
        <v>0</v>
      </c>
      <c r="W855" s="31">
        <f t="shared" si="2823"/>
        <v>0</v>
      </c>
      <c r="X855" s="31">
        <f t="shared" si="2778"/>
        <v>223.19999999999999</v>
      </c>
      <c r="Y855" s="31">
        <f t="shared" si="2779"/>
        <v>223.19999999999999</v>
      </c>
      <c r="Z855" s="31">
        <f t="shared" si="2780"/>
        <v>223.19999999999999</v>
      </c>
      <c r="AA855" s="31">
        <f t="shared" si="2824"/>
        <v>0</v>
      </c>
      <c r="AB855" s="31">
        <f t="shared" si="2825"/>
        <v>0</v>
      </c>
      <c r="AC855" s="31">
        <f t="shared" si="2826"/>
        <v>0</v>
      </c>
      <c r="AD855" s="31">
        <f t="shared" si="2781"/>
        <v>223.19999999999999</v>
      </c>
      <c r="AE855" s="31">
        <f t="shared" si="2782"/>
        <v>223.19999999999999</v>
      </c>
      <c r="AF855" s="31">
        <f t="shared" si="2783"/>
        <v>223.19999999999999</v>
      </c>
      <c r="AG855" s="31">
        <f t="shared" si="2827"/>
        <v>0</v>
      </c>
      <c r="AH855" s="31">
        <f t="shared" si="2828"/>
        <v>0</v>
      </c>
      <c r="AI855" s="31">
        <f t="shared" si="2829"/>
        <v>0</v>
      </c>
      <c r="AJ855" s="31">
        <f t="shared" si="2784"/>
        <v>223.19999999999999</v>
      </c>
      <c r="AK855" s="31">
        <f t="shared" si="2785"/>
        <v>223.19999999999999</v>
      </c>
      <c r="AL855" s="31">
        <f t="shared" si="2786"/>
        <v>223.19999999999999</v>
      </c>
      <c r="AM855" s="31">
        <f t="shared" si="2830"/>
        <v>0</v>
      </c>
      <c r="AN855" s="31">
        <f t="shared" si="2831"/>
        <v>0</v>
      </c>
      <c r="AO855" s="31">
        <f t="shared" si="2832"/>
        <v>0</v>
      </c>
      <c r="AP855" s="31">
        <f t="shared" si="2787"/>
        <v>223.19999999999999</v>
      </c>
      <c r="AQ855" s="31">
        <f t="shared" si="2788"/>
        <v>223.19999999999999</v>
      </c>
      <c r="AR855" s="31">
        <f t="shared" si="2789"/>
        <v>223.19999999999999</v>
      </c>
      <c r="AS855" s="31">
        <f t="shared" si="2833"/>
        <v>0</v>
      </c>
      <c r="AT855" s="31">
        <f t="shared" si="2834"/>
        <v>0</v>
      </c>
      <c r="AU855" s="31">
        <f t="shared" si="2835"/>
        <v>0</v>
      </c>
      <c r="AV855" s="31">
        <f t="shared" si="2790"/>
        <v>223.19999999999999</v>
      </c>
      <c r="AW855" s="31">
        <f t="shared" si="2791"/>
        <v>223.19999999999999</v>
      </c>
      <c r="AX855" s="31">
        <f t="shared" si="2792"/>
        <v>223.19999999999999</v>
      </c>
      <c r="AY855" s="31">
        <f t="shared" si="2836"/>
        <v>0</v>
      </c>
      <c r="AZ855" s="31">
        <f t="shared" si="2837"/>
        <v>0</v>
      </c>
      <c r="BA855" s="31">
        <f t="shared" si="2838"/>
        <v>0</v>
      </c>
      <c r="BB855" s="31">
        <f t="shared" si="2793"/>
        <v>223.19999999999999</v>
      </c>
      <c r="BC855" s="31">
        <f t="shared" si="2794"/>
        <v>223.19999999999999</v>
      </c>
      <c r="BD855" s="31">
        <f t="shared" si="2795"/>
        <v>223.19999999999999</v>
      </c>
      <c r="BE855" s="31">
        <f t="shared" si="2839"/>
        <v>0</v>
      </c>
      <c r="BF855" s="31">
        <f t="shared" si="2840"/>
        <v>0</v>
      </c>
      <c r="BG855" s="31">
        <f t="shared" si="2841"/>
        <v>0</v>
      </c>
      <c r="BH855" s="31">
        <f t="shared" si="2796"/>
        <v>223.19999999999999</v>
      </c>
      <c r="BI855" s="31">
        <f t="shared" si="2797"/>
        <v>223.19999999999999</v>
      </c>
      <c r="BJ855" s="31">
        <f t="shared" si="2798"/>
        <v>223.19999999999999</v>
      </c>
      <c r="BK855" s="31">
        <f t="shared" si="2842"/>
        <v>0</v>
      </c>
      <c r="BL855" s="31">
        <f t="shared" si="2843"/>
        <v>0</v>
      </c>
      <c r="BM855" s="31">
        <f t="shared" si="2844"/>
        <v>0</v>
      </c>
      <c r="BN855" s="31">
        <f t="shared" si="2799"/>
        <v>223.19999999999999</v>
      </c>
      <c r="BO855" s="31">
        <f t="shared" si="2800"/>
        <v>223.19999999999999</v>
      </c>
      <c r="BP855" s="31">
        <f t="shared" si="2801"/>
        <v>223.19999999999999</v>
      </c>
      <c r="BQ855" s="31">
        <f t="shared" si="2845"/>
        <v>0</v>
      </c>
      <c r="BR855" s="31">
        <f t="shared" si="2846"/>
        <v>0</v>
      </c>
      <c r="BS855" s="31">
        <f t="shared" si="2802"/>
        <v>223.19999999999999</v>
      </c>
      <c r="BT855" s="31">
        <f t="shared" si="2803"/>
        <v>223.19999999999999</v>
      </c>
      <c r="BU855" s="31">
        <f t="shared" si="2804"/>
        <v>223.19999999999999</v>
      </c>
      <c r="BV855" s="31">
        <f t="shared" si="2847"/>
        <v>0</v>
      </c>
      <c r="BW855" s="31">
        <f t="shared" si="2848"/>
        <v>0</v>
      </c>
      <c r="BX855" s="31">
        <f t="shared" si="2805"/>
        <v>223.19999999999999</v>
      </c>
      <c r="BY855" s="31">
        <f t="shared" si="2806"/>
        <v>223.19999999999999</v>
      </c>
      <c r="BZ855" s="31">
        <f t="shared" si="2807"/>
        <v>223.19999999999999</v>
      </c>
      <c r="CA855" s="31">
        <f t="shared" si="2849"/>
        <v>0</v>
      </c>
      <c r="CB855" s="31">
        <f t="shared" si="2850"/>
        <v>0</v>
      </c>
      <c r="CC855" s="31">
        <f t="shared" si="2851"/>
        <v>0</v>
      </c>
      <c r="CD855" s="31">
        <f t="shared" si="2605"/>
        <v>223.19999999999999</v>
      </c>
      <c r="CE855" s="31">
        <f t="shared" si="2606"/>
        <v>223.19999999999999</v>
      </c>
      <c r="CF855" s="31">
        <f t="shared" si="2607"/>
        <v>223.19999999999999</v>
      </c>
      <c r="CG855" s="31">
        <f t="shared" si="2852"/>
        <v>0</v>
      </c>
      <c r="CH855" s="24"/>
      <c r="CI855" s="40"/>
      <c r="CN855" s="1" t="s">
        <v>30</v>
      </c>
    </row>
    <row r="856" ht="15">
      <c r="A856" s="16" t="s">
        <v>491</v>
      </c>
      <c r="B856" s="17">
        <v>110</v>
      </c>
      <c r="C856" s="16" t="s">
        <v>47</v>
      </c>
      <c r="D856" s="16" t="s">
        <v>67</v>
      </c>
      <c r="E856" s="39" t="s">
        <v>217</v>
      </c>
      <c r="F856" s="31">
        <v>223.19999999999999</v>
      </c>
      <c r="G856" s="31">
        <v>223.19999999999999</v>
      </c>
      <c r="H856" s="31">
        <v>223.19999999999999</v>
      </c>
      <c r="I856" s="31"/>
      <c r="J856" s="31"/>
      <c r="K856" s="31"/>
      <c r="L856" s="31">
        <f t="shared" si="2772"/>
        <v>223.19999999999999</v>
      </c>
      <c r="M856" s="31">
        <f t="shared" si="2773"/>
        <v>223.19999999999999</v>
      </c>
      <c r="N856" s="31">
        <f t="shared" si="2774"/>
        <v>223.19999999999999</v>
      </c>
      <c r="O856" s="31"/>
      <c r="P856" s="31"/>
      <c r="Q856" s="31"/>
      <c r="R856" s="31">
        <f t="shared" si="2775"/>
        <v>223.19999999999999</v>
      </c>
      <c r="S856" s="31">
        <f t="shared" si="2776"/>
        <v>223.19999999999999</v>
      </c>
      <c r="T856" s="31">
        <f t="shared" si="2777"/>
        <v>223.19999999999999</v>
      </c>
      <c r="U856" s="31"/>
      <c r="V856" s="31"/>
      <c r="W856" s="31"/>
      <c r="X856" s="31">
        <f t="shared" si="2778"/>
        <v>223.19999999999999</v>
      </c>
      <c r="Y856" s="31">
        <f t="shared" si="2779"/>
        <v>223.19999999999999</v>
      </c>
      <c r="Z856" s="31">
        <f t="shared" si="2780"/>
        <v>223.19999999999999</v>
      </c>
      <c r="AA856" s="31"/>
      <c r="AB856" s="31"/>
      <c r="AC856" s="31"/>
      <c r="AD856" s="31">
        <f t="shared" si="2781"/>
        <v>223.19999999999999</v>
      </c>
      <c r="AE856" s="31">
        <f t="shared" si="2782"/>
        <v>223.19999999999999</v>
      </c>
      <c r="AF856" s="31">
        <f t="shared" si="2783"/>
        <v>223.19999999999999</v>
      </c>
      <c r="AG856" s="31"/>
      <c r="AH856" s="31"/>
      <c r="AI856" s="31"/>
      <c r="AJ856" s="31">
        <f t="shared" si="2784"/>
        <v>223.19999999999999</v>
      </c>
      <c r="AK856" s="31">
        <f t="shared" si="2785"/>
        <v>223.19999999999999</v>
      </c>
      <c r="AL856" s="31">
        <f t="shared" si="2786"/>
        <v>223.19999999999999</v>
      </c>
      <c r="AM856" s="31"/>
      <c r="AN856" s="31"/>
      <c r="AO856" s="31"/>
      <c r="AP856" s="31">
        <f t="shared" si="2787"/>
        <v>223.19999999999999</v>
      </c>
      <c r="AQ856" s="31">
        <f t="shared" si="2788"/>
        <v>223.19999999999999</v>
      </c>
      <c r="AR856" s="31">
        <f t="shared" si="2789"/>
        <v>223.19999999999999</v>
      </c>
      <c r="AS856" s="31"/>
      <c r="AT856" s="31"/>
      <c r="AU856" s="31"/>
      <c r="AV856" s="31">
        <f t="shared" si="2790"/>
        <v>223.19999999999999</v>
      </c>
      <c r="AW856" s="31">
        <f t="shared" si="2791"/>
        <v>223.19999999999999</v>
      </c>
      <c r="AX856" s="31">
        <f t="shared" si="2792"/>
        <v>223.19999999999999</v>
      </c>
      <c r="AY856" s="31"/>
      <c r="AZ856" s="31"/>
      <c r="BA856" s="31"/>
      <c r="BB856" s="31">
        <f t="shared" si="2793"/>
        <v>223.19999999999999</v>
      </c>
      <c r="BC856" s="31">
        <f t="shared" si="2794"/>
        <v>223.19999999999999</v>
      </c>
      <c r="BD856" s="31">
        <f t="shared" si="2795"/>
        <v>223.19999999999999</v>
      </c>
      <c r="BE856" s="31"/>
      <c r="BF856" s="31"/>
      <c r="BG856" s="31"/>
      <c r="BH856" s="31">
        <f t="shared" si="2796"/>
        <v>223.19999999999999</v>
      </c>
      <c r="BI856" s="31">
        <f t="shared" si="2797"/>
        <v>223.19999999999999</v>
      </c>
      <c r="BJ856" s="31">
        <f t="shared" si="2798"/>
        <v>223.19999999999999</v>
      </c>
      <c r="BK856" s="31"/>
      <c r="BL856" s="31"/>
      <c r="BM856" s="31"/>
      <c r="BN856" s="31">
        <f t="shared" si="2799"/>
        <v>223.19999999999999</v>
      </c>
      <c r="BO856" s="31">
        <f t="shared" si="2800"/>
        <v>223.19999999999999</v>
      </c>
      <c r="BP856" s="31">
        <f t="shared" si="2801"/>
        <v>223.19999999999999</v>
      </c>
      <c r="BQ856" s="31"/>
      <c r="BR856" s="31"/>
      <c r="BS856" s="31">
        <f t="shared" si="2802"/>
        <v>223.19999999999999</v>
      </c>
      <c r="BT856" s="31">
        <f t="shared" si="2803"/>
        <v>223.19999999999999</v>
      </c>
      <c r="BU856" s="31">
        <f t="shared" si="2804"/>
        <v>223.19999999999999</v>
      </c>
      <c r="BV856" s="31"/>
      <c r="BW856" s="31"/>
      <c r="BX856" s="31">
        <f t="shared" si="2805"/>
        <v>223.19999999999999</v>
      </c>
      <c r="BY856" s="31">
        <f t="shared" si="2806"/>
        <v>223.19999999999999</v>
      </c>
      <c r="BZ856" s="31">
        <f t="shared" si="2807"/>
        <v>223.19999999999999</v>
      </c>
      <c r="CA856" s="31"/>
      <c r="CB856" s="31"/>
      <c r="CC856" s="31"/>
      <c r="CD856" s="31">
        <f t="shared" si="2605"/>
        <v>223.19999999999999</v>
      </c>
      <c r="CE856" s="31">
        <f t="shared" si="2606"/>
        <v>223.19999999999999</v>
      </c>
      <c r="CF856" s="31">
        <f t="shared" si="2607"/>
        <v>223.19999999999999</v>
      </c>
      <c r="CG856" s="31"/>
      <c r="CH856" s="24"/>
      <c r="CI856" s="40"/>
    </row>
    <row r="857" ht="43.75">
      <c r="A857" s="16" t="s">
        <v>491</v>
      </c>
      <c r="B857" s="17">
        <v>600</v>
      </c>
      <c r="C857" s="16"/>
      <c r="D857" s="16"/>
      <c r="E857" s="39" t="s">
        <v>45</v>
      </c>
      <c r="F857" s="31">
        <f t="shared" si="2812"/>
        <v>21590.299999999999</v>
      </c>
      <c r="G857" s="31">
        <f t="shared" si="2813"/>
        <v>21590.299999999999</v>
      </c>
      <c r="H857" s="31">
        <f t="shared" si="2814"/>
        <v>21590.299999999999</v>
      </c>
      <c r="I857" s="31">
        <f t="shared" si="2815"/>
        <v>0</v>
      </c>
      <c r="J857" s="31">
        <f t="shared" si="2816"/>
        <v>0</v>
      </c>
      <c r="K857" s="31">
        <f t="shared" si="2817"/>
        <v>0</v>
      </c>
      <c r="L857" s="31">
        <f t="shared" si="2772"/>
        <v>21590.299999999999</v>
      </c>
      <c r="M857" s="31">
        <f t="shared" si="2773"/>
        <v>21590.299999999999</v>
      </c>
      <c r="N857" s="31">
        <f t="shared" si="2774"/>
        <v>21590.299999999999</v>
      </c>
      <c r="O857" s="31">
        <f t="shared" si="2818"/>
        <v>0</v>
      </c>
      <c r="P857" s="31">
        <f t="shared" si="2819"/>
        <v>0</v>
      </c>
      <c r="Q857" s="31">
        <f t="shared" si="2820"/>
        <v>0</v>
      </c>
      <c r="R857" s="31">
        <f t="shared" si="2775"/>
        <v>21590.299999999999</v>
      </c>
      <c r="S857" s="31">
        <f t="shared" si="2776"/>
        <v>21590.299999999999</v>
      </c>
      <c r="T857" s="31">
        <f t="shared" si="2777"/>
        <v>21590.299999999999</v>
      </c>
      <c r="U857" s="31">
        <f t="shared" si="2821"/>
        <v>0</v>
      </c>
      <c r="V857" s="31">
        <f t="shared" si="2822"/>
        <v>0</v>
      </c>
      <c r="W857" s="31">
        <f t="shared" si="2823"/>
        <v>0</v>
      </c>
      <c r="X857" s="31">
        <f t="shared" si="2778"/>
        <v>21590.299999999999</v>
      </c>
      <c r="Y857" s="31">
        <f t="shared" si="2779"/>
        <v>21590.299999999999</v>
      </c>
      <c r="Z857" s="31">
        <f t="shared" si="2780"/>
        <v>21590.299999999999</v>
      </c>
      <c r="AA857" s="31">
        <f t="shared" si="2824"/>
        <v>0</v>
      </c>
      <c r="AB857" s="31">
        <f t="shared" si="2825"/>
        <v>0</v>
      </c>
      <c r="AC857" s="31">
        <f t="shared" si="2826"/>
        <v>0</v>
      </c>
      <c r="AD857" s="31">
        <f t="shared" si="2781"/>
        <v>21590.299999999999</v>
      </c>
      <c r="AE857" s="31">
        <f t="shared" si="2782"/>
        <v>21590.299999999999</v>
      </c>
      <c r="AF857" s="31">
        <f t="shared" si="2783"/>
        <v>21590.299999999999</v>
      </c>
      <c r="AG857" s="31">
        <f t="shared" si="2827"/>
        <v>0</v>
      </c>
      <c r="AH857" s="31">
        <f t="shared" si="2828"/>
        <v>0</v>
      </c>
      <c r="AI857" s="31">
        <f t="shared" si="2829"/>
        <v>0</v>
      </c>
      <c r="AJ857" s="31">
        <f t="shared" si="2784"/>
        <v>21590.299999999999</v>
      </c>
      <c r="AK857" s="31">
        <f t="shared" si="2785"/>
        <v>21590.299999999999</v>
      </c>
      <c r="AL857" s="31">
        <f t="shared" si="2786"/>
        <v>21590.299999999999</v>
      </c>
      <c r="AM857" s="31">
        <f t="shared" si="2830"/>
        <v>0</v>
      </c>
      <c r="AN857" s="31">
        <f t="shared" si="2831"/>
        <v>0</v>
      </c>
      <c r="AO857" s="31">
        <f t="shared" si="2832"/>
        <v>0</v>
      </c>
      <c r="AP857" s="31">
        <f t="shared" si="2787"/>
        <v>21590.299999999999</v>
      </c>
      <c r="AQ857" s="31">
        <f t="shared" si="2788"/>
        <v>21590.299999999999</v>
      </c>
      <c r="AR857" s="31">
        <f t="shared" si="2789"/>
        <v>21590.299999999999</v>
      </c>
      <c r="AS857" s="31">
        <f t="shared" si="2833"/>
        <v>0</v>
      </c>
      <c r="AT857" s="31">
        <f t="shared" si="2834"/>
        <v>0</v>
      </c>
      <c r="AU857" s="31">
        <f t="shared" si="2835"/>
        <v>0</v>
      </c>
      <c r="AV857" s="31">
        <f t="shared" si="2790"/>
        <v>21590.299999999999</v>
      </c>
      <c r="AW857" s="31">
        <f t="shared" si="2791"/>
        <v>21590.299999999999</v>
      </c>
      <c r="AX857" s="31">
        <f t="shared" si="2792"/>
        <v>21590.299999999999</v>
      </c>
      <c r="AY857" s="31">
        <f t="shared" si="2836"/>
        <v>0</v>
      </c>
      <c r="AZ857" s="31">
        <f t="shared" si="2837"/>
        <v>0</v>
      </c>
      <c r="BA857" s="31">
        <f t="shared" si="2838"/>
        <v>0</v>
      </c>
      <c r="BB857" s="31">
        <f t="shared" si="2793"/>
        <v>21590.299999999999</v>
      </c>
      <c r="BC857" s="31">
        <f t="shared" si="2794"/>
        <v>21590.299999999999</v>
      </c>
      <c r="BD857" s="31">
        <f t="shared" si="2795"/>
        <v>21590.299999999999</v>
      </c>
      <c r="BE857" s="31">
        <f t="shared" si="2839"/>
        <v>0</v>
      </c>
      <c r="BF857" s="31">
        <f t="shared" si="2840"/>
        <v>0</v>
      </c>
      <c r="BG857" s="31">
        <f t="shared" si="2841"/>
        <v>0</v>
      </c>
      <c r="BH857" s="31">
        <f t="shared" si="2796"/>
        <v>21590.299999999999</v>
      </c>
      <c r="BI857" s="31">
        <f t="shared" si="2797"/>
        <v>21590.299999999999</v>
      </c>
      <c r="BJ857" s="31">
        <f t="shared" si="2798"/>
        <v>21590.299999999999</v>
      </c>
      <c r="BK857" s="31">
        <f t="shared" si="2842"/>
        <v>0</v>
      </c>
      <c r="BL857" s="31">
        <f t="shared" si="2843"/>
        <v>0</v>
      </c>
      <c r="BM857" s="31">
        <f t="shared" si="2844"/>
        <v>0</v>
      </c>
      <c r="BN857" s="31">
        <f t="shared" si="2799"/>
        <v>21590.299999999999</v>
      </c>
      <c r="BO857" s="31">
        <f t="shared" si="2800"/>
        <v>21590.299999999999</v>
      </c>
      <c r="BP857" s="31">
        <f t="shared" si="2801"/>
        <v>21590.299999999999</v>
      </c>
      <c r="BQ857" s="31">
        <f t="shared" si="2845"/>
        <v>0</v>
      </c>
      <c r="BR857" s="31">
        <f t="shared" si="2846"/>
        <v>0</v>
      </c>
      <c r="BS857" s="31">
        <f t="shared" si="2802"/>
        <v>21590.299999999999</v>
      </c>
      <c r="BT857" s="31">
        <f t="shared" si="2803"/>
        <v>21590.299999999999</v>
      </c>
      <c r="BU857" s="31">
        <f t="shared" si="2804"/>
        <v>21590.299999999999</v>
      </c>
      <c r="BV857" s="31">
        <f t="shared" si="2847"/>
        <v>0</v>
      </c>
      <c r="BW857" s="31">
        <f t="shared" si="2848"/>
        <v>0</v>
      </c>
      <c r="BX857" s="31">
        <f t="shared" si="2805"/>
        <v>21590.299999999999</v>
      </c>
      <c r="BY857" s="31">
        <f t="shared" si="2806"/>
        <v>21590.299999999999</v>
      </c>
      <c r="BZ857" s="31">
        <f t="shared" si="2807"/>
        <v>21590.299999999999</v>
      </c>
      <c r="CA857" s="31">
        <f t="shared" si="2849"/>
        <v>0</v>
      </c>
      <c r="CB857" s="31">
        <f t="shared" si="2850"/>
        <v>0</v>
      </c>
      <c r="CC857" s="31">
        <f t="shared" si="2851"/>
        <v>0</v>
      </c>
      <c r="CD857" s="31">
        <f t="shared" si="2605"/>
        <v>21590.299999999999</v>
      </c>
      <c r="CE857" s="31">
        <f t="shared" si="2606"/>
        <v>21590.299999999999</v>
      </c>
      <c r="CF857" s="31">
        <f t="shared" si="2607"/>
        <v>21590.299999999999</v>
      </c>
      <c r="CG857" s="31">
        <f t="shared" si="2852"/>
        <v>0</v>
      </c>
      <c r="CH857" s="24"/>
      <c r="CI857" s="40"/>
      <c r="CM857" s="1" t="s">
        <v>29</v>
      </c>
    </row>
    <row r="858" ht="15">
      <c r="A858" s="16" t="s">
        <v>491</v>
      </c>
      <c r="B858" s="17">
        <v>620</v>
      </c>
      <c r="C858" s="16"/>
      <c r="D858" s="16"/>
      <c r="E858" s="39" t="s">
        <v>46</v>
      </c>
      <c r="F858" s="31">
        <f>F859+F860+F861</f>
        <v>21590.299999999999</v>
      </c>
      <c r="G858" s="31">
        <f>G859+G860+G861</f>
        <v>21590.299999999999</v>
      </c>
      <c r="H858" s="31">
        <f>H859+H860+H861</f>
        <v>21590.299999999999</v>
      </c>
      <c r="I858" s="31">
        <f>I859+I860+I861</f>
        <v>0</v>
      </c>
      <c r="J858" s="31">
        <f>J859+J860+J861</f>
        <v>0</v>
      </c>
      <c r="K858" s="31">
        <f>K859+K860+K861</f>
        <v>0</v>
      </c>
      <c r="L858" s="31">
        <f t="shared" si="2772"/>
        <v>21590.299999999999</v>
      </c>
      <c r="M858" s="31">
        <f t="shared" si="2773"/>
        <v>21590.299999999999</v>
      </c>
      <c r="N858" s="31">
        <f t="shared" si="2774"/>
        <v>21590.299999999999</v>
      </c>
      <c r="O858" s="31">
        <f>O859+O860+O861</f>
        <v>0</v>
      </c>
      <c r="P858" s="31">
        <f>P859+P860+P861</f>
        <v>0</v>
      </c>
      <c r="Q858" s="31">
        <f>Q859+Q860+Q861</f>
        <v>0</v>
      </c>
      <c r="R858" s="31">
        <f t="shared" si="2775"/>
        <v>21590.299999999999</v>
      </c>
      <c r="S858" s="31">
        <f t="shared" si="2776"/>
        <v>21590.299999999999</v>
      </c>
      <c r="T858" s="31">
        <f t="shared" si="2777"/>
        <v>21590.299999999999</v>
      </c>
      <c r="U858" s="31">
        <f>U859+U860+U861</f>
        <v>0</v>
      </c>
      <c r="V858" s="31">
        <f>V859+V860+V861</f>
        <v>0</v>
      </c>
      <c r="W858" s="31">
        <f>W859+W860+W861</f>
        <v>0</v>
      </c>
      <c r="X858" s="31">
        <f t="shared" si="2778"/>
        <v>21590.299999999999</v>
      </c>
      <c r="Y858" s="31">
        <f t="shared" si="2779"/>
        <v>21590.299999999999</v>
      </c>
      <c r="Z858" s="31">
        <f t="shared" si="2780"/>
        <v>21590.299999999999</v>
      </c>
      <c r="AA858" s="31">
        <f>AA859+AA860+AA861</f>
        <v>0</v>
      </c>
      <c r="AB858" s="31">
        <f>AB859+AB860+AB861</f>
        <v>0</v>
      </c>
      <c r="AC858" s="31">
        <f>AC859+AC860+AC861</f>
        <v>0</v>
      </c>
      <c r="AD858" s="31">
        <f t="shared" si="2781"/>
        <v>21590.299999999999</v>
      </c>
      <c r="AE858" s="31">
        <f t="shared" si="2782"/>
        <v>21590.299999999999</v>
      </c>
      <c r="AF858" s="31">
        <f t="shared" si="2783"/>
        <v>21590.299999999999</v>
      </c>
      <c r="AG858" s="31">
        <f>AG859+AG860+AG861</f>
        <v>0</v>
      </c>
      <c r="AH858" s="31">
        <f>AH859+AH860+AH861</f>
        <v>0</v>
      </c>
      <c r="AI858" s="31">
        <f>AI859+AI860+AI861</f>
        <v>0</v>
      </c>
      <c r="AJ858" s="31">
        <f t="shared" si="2784"/>
        <v>21590.299999999999</v>
      </c>
      <c r="AK858" s="31">
        <f t="shared" si="2785"/>
        <v>21590.299999999999</v>
      </c>
      <c r="AL858" s="31">
        <f t="shared" si="2786"/>
        <v>21590.299999999999</v>
      </c>
      <c r="AM858" s="31">
        <f>AM859+AM860+AM861</f>
        <v>0</v>
      </c>
      <c r="AN858" s="31">
        <f>AN859+AN860+AN861</f>
        <v>0</v>
      </c>
      <c r="AO858" s="31">
        <f>AO859+AO860+AO861</f>
        <v>0</v>
      </c>
      <c r="AP858" s="31">
        <f t="shared" si="2787"/>
        <v>21590.299999999999</v>
      </c>
      <c r="AQ858" s="31">
        <f t="shared" si="2788"/>
        <v>21590.299999999999</v>
      </c>
      <c r="AR858" s="31">
        <f t="shared" si="2789"/>
        <v>21590.299999999999</v>
      </c>
      <c r="AS858" s="31">
        <f>AS859+AS860+AS861</f>
        <v>0</v>
      </c>
      <c r="AT858" s="31">
        <f>AT859+AT860+AT861</f>
        <v>0</v>
      </c>
      <c r="AU858" s="31">
        <f>AU859+AU860+AU861</f>
        <v>0</v>
      </c>
      <c r="AV858" s="31">
        <f t="shared" si="2790"/>
        <v>21590.299999999999</v>
      </c>
      <c r="AW858" s="31">
        <f t="shared" si="2791"/>
        <v>21590.299999999999</v>
      </c>
      <c r="AX858" s="31">
        <f t="shared" si="2792"/>
        <v>21590.299999999999</v>
      </c>
      <c r="AY858" s="31">
        <f>AY859+AY860+AY861</f>
        <v>0</v>
      </c>
      <c r="AZ858" s="31">
        <f>AZ859+AZ860+AZ861</f>
        <v>0</v>
      </c>
      <c r="BA858" s="31">
        <f>BA859+BA860+BA861</f>
        <v>0</v>
      </c>
      <c r="BB858" s="31">
        <f t="shared" si="2793"/>
        <v>21590.299999999999</v>
      </c>
      <c r="BC858" s="31">
        <f t="shared" si="2794"/>
        <v>21590.299999999999</v>
      </c>
      <c r="BD858" s="31">
        <f t="shared" si="2795"/>
        <v>21590.299999999999</v>
      </c>
      <c r="BE858" s="31">
        <f>BE859+BE860+BE861</f>
        <v>0</v>
      </c>
      <c r="BF858" s="31">
        <f>BF859+BF860+BF861</f>
        <v>0</v>
      </c>
      <c r="BG858" s="31">
        <f>BG859+BG860+BG861</f>
        <v>0</v>
      </c>
      <c r="BH858" s="31">
        <f t="shared" si="2796"/>
        <v>21590.299999999999</v>
      </c>
      <c r="BI858" s="31">
        <f t="shared" si="2797"/>
        <v>21590.299999999999</v>
      </c>
      <c r="BJ858" s="31">
        <f t="shared" si="2798"/>
        <v>21590.299999999999</v>
      </c>
      <c r="BK858" s="31">
        <f>BK859+BK860+BK861</f>
        <v>0</v>
      </c>
      <c r="BL858" s="31">
        <f>BL859+BL860+BL861</f>
        <v>0</v>
      </c>
      <c r="BM858" s="31">
        <f>BM859+BM860+BM861</f>
        <v>0</v>
      </c>
      <c r="BN858" s="31">
        <f t="shared" si="2799"/>
        <v>21590.299999999999</v>
      </c>
      <c r="BO858" s="31">
        <f t="shared" si="2800"/>
        <v>21590.299999999999</v>
      </c>
      <c r="BP858" s="31">
        <f t="shared" si="2801"/>
        <v>21590.299999999999</v>
      </c>
      <c r="BQ858" s="31">
        <f>BQ859+BQ860+BQ861</f>
        <v>0</v>
      </c>
      <c r="BR858" s="31">
        <f>BR859+BR860+BR861</f>
        <v>0</v>
      </c>
      <c r="BS858" s="31">
        <f t="shared" si="2802"/>
        <v>21590.299999999999</v>
      </c>
      <c r="BT858" s="31">
        <f t="shared" si="2803"/>
        <v>21590.299999999999</v>
      </c>
      <c r="BU858" s="31">
        <f t="shared" si="2804"/>
        <v>21590.299999999999</v>
      </c>
      <c r="BV858" s="31">
        <f>BV859+BV860+BV861</f>
        <v>0</v>
      </c>
      <c r="BW858" s="31">
        <f>BW859+BW860+BW861</f>
        <v>0</v>
      </c>
      <c r="BX858" s="31">
        <f t="shared" si="2805"/>
        <v>21590.299999999999</v>
      </c>
      <c r="BY858" s="31">
        <f t="shared" si="2806"/>
        <v>21590.299999999999</v>
      </c>
      <c r="BZ858" s="31">
        <f t="shared" si="2807"/>
        <v>21590.299999999999</v>
      </c>
      <c r="CA858" s="31">
        <f>CA859+CA860+CA861</f>
        <v>0</v>
      </c>
      <c r="CB858" s="31">
        <f>CB859+CB860+CB861</f>
        <v>0</v>
      </c>
      <c r="CC858" s="31">
        <f>CC859+CC860+CC861</f>
        <v>0</v>
      </c>
      <c r="CD858" s="31">
        <f t="shared" si="2605"/>
        <v>21590.299999999999</v>
      </c>
      <c r="CE858" s="31">
        <f t="shared" si="2606"/>
        <v>21590.299999999999</v>
      </c>
      <c r="CF858" s="31">
        <f t="shared" si="2607"/>
        <v>21590.299999999999</v>
      </c>
      <c r="CG858" s="31">
        <f>CG859+CG860+CG861</f>
        <v>0</v>
      </c>
      <c r="CH858" s="24"/>
      <c r="CI858" s="40"/>
      <c r="CN858" s="1" t="s">
        <v>30</v>
      </c>
    </row>
    <row r="859" ht="15">
      <c r="A859" s="16" t="s">
        <v>491</v>
      </c>
      <c r="B859" s="17">
        <v>620</v>
      </c>
      <c r="C859" s="16" t="s">
        <v>47</v>
      </c>
      <c r="D859" s="16" t="s">
        <v>67</v>
      </c>
      <c r="E859" s="39" t="s">
        <v>217</v>
      </c>
      <c r="F859" s="31">
        <v>21054.299999999999</v>
      </c>
      <c r="G859" s="31">
        <v>21054.299999999999</v>
      </c>
      <c r="H859" s="31">
        <v>21054.299999999999</v>
      </c>
      <c r="I859" s="31"/>
      <c r="J859" s="31"/>
      <c r="K859" s="31"/>
      <c r="L859" s="31">
        <f t="shared" si="2772"/>
        <v>21054.299999999999</v>
      </c>
      <c r="M859" s="31">
        <f t="shared" si="2773"/>
        <v>21054.299999999999</v>
      </c>
      <c r="N859" s="31">
        <f t="shared" si="2774"/>
        <v>21054.299999999999</v>
      </c>
      <c r="O859" s="31"/>
      <c r="P859" s="31"/>
      <c r="Q859" s="31"/>
      <c r="R859" s="31">
        <f t="shared" si="2775"/>
        <v>21054.299999999999</v>
      </c>
      <c r="S859" s="31">
        <f t="shared" si="2776"/>
        <v>21054.299999999999</v>
      </c>
      <c r="T859" s="31">
        <f t="shared" si="2777"/>
        <v>21054.299999999999</v>
      </c>
      <c r="U859" s="31"/>
      <c r="V859" s="31"/>
      <c r="W859" s="31"/>
      <c r="X859" s="31">
        <f t="shared" si="2778"/>
        <v>21054.299999999999</v>
      </c>
      <c r="Y859" s="31">
        <f t="shared" si="2779"/>
        <v>21054.299999999999</v>
      </c>
      <c r="Z859" s="31">
        <f t="shared" si="2780"/>
        <v>21054.299999999999</v>
      </c>
      <c r="AA859" s="31"/>
      <c r="AB859" s="31"/>
      <c r="AC859" s="31"/>
      <c r="AD859" s="31">
        <f t="shared" si="2781"/>
        <v>21054.299999999999</v>
      </c>
      <c r="AE859" s="31">
        <f t="shared" si="2782"/>
        <v>21054.299999999999</v>
      </c>
      <c r="AF859" s="31">
        <f t="shared" si="2783"/>
        <v>21054.299999999999</v>
      </c>
      <c r="AG859" s="31"/>
      <c r="AH859" s="31"/>
      <c r="AI859" s="31"/>
      <c r="AJ859" s="31">
        <f t="shared" si="2784"/>
        <v>21054.299999999999</v>
      </c>
      <c r="AK859" s="31">
        <f t="shared" si="2785"/>
        <v>21054.299999999999</v>
      </c>
      <c r="AL859" s="31">
        <f t="shared" si="2786"/>
        <v>21054.299999999999</v>
      </c>
      <c r="AM859" s="31"/>
      <c r="AN859" s="31"/>
      <c r="AO859" s="31"/>
      <c r="AP859" s="31">
        <f t="shared" si="2787"/>
        <v>21054.299999999999</v>
      </c>
      <c r="AQ859" s="31">
        <f t="shared" si="2788"/>
        <v>21054.299999999999</v>
      </c>
      <c r="AR859" s="31">
        <f t="shared" si="2789"/>
        <v>21054.299999999999</v>
      </c>
      <c r="AS859" s="31"/>
      <c r="AT859" s="31"/>
      <c r="AU859" s="31"/>
      <c r="AV859" s="31">
        <f t="shared" si="2790"/>
        <v>21054.299999999999</v>
      </c>
      <c r="AW859" s="31">
        <f t="shared" si="2791"/>
        <v>21054.299999999999</v>
      </c>
      <c r="AX859" s="31">
        <f t="shared" si="2792"/>
        <v>21054.299999999999</v>
      </c>
      <c r="AY859" s="31"/>
      <c r="AZ859" s="31"/>
      <c r="BA859" s="31"/>
      <c r="BB859" s="31">
        <f t="shared" si="2793"/>
        <v>21054.299999999999</v>
      </c>
      <c r="BC859" s="31">
        <f t="shared" si="2794"/>
        <v>21054.299999999999</v>
      </c>
      <c r="BD859" s="31">
        <f t="shared" si="2795"/>
        <v>21054.299999999999</v>
      </c>
      <c r="BE859" s="31"/>
      <c r="BF859" s="31"/>
      <c r="BG859" s="31"/>
      <c r="BH859" s="31">
        <f t="shared" si="2796"/>
        <v>21054.299999999999</v>
      </c>
      <c r="BI859" s="31">
        <f t="shared" si="2797"/>
        <v>21054.299999999999</v>
      </c>
      <c r="BJ859" s="31">
        <f t="shared" si="2798"/>
        <v>21054.299999999999</v>
      </c>
      <c r="BK859" s="31"/>
      <c r="BL859" s="31"/>
      <c r="BM859" s="31"/>
      <c r="BN859" s="31">
        <f t="shared" si="2799"/>
        <v>21054.299999999999</v>
      </c>
      <c r="BO859" s="31">
        <f t="shared" si="2800"/>
        <v>21054.299999999999</v>
      </c>
      <c r="BP859" s="31">
        <f t="shared" si="2801"/>
        <v>21054.299999999999</v>
      </c>
      <c r="BQ859" s="31"/>
      <c r="BR859" s="31"/>
      <c r="BS859" s="31">
        <f t="shared" si="2802"/>
        <v>21054.299999999999</v>
      </c>
      <c r="BT859" s="31">
        <f t="shared" si="2803"/>
        <v>21054.299999999999</v>
      </c>
      <c r="BU859" s="31">
        <f t="shared" si="2804"/>
        <v>21054.299999999999</v>
      </c>
      <c r="BV859" s="31"/>
      <c r="BW859" s="31"/>
      <c r="BX859" s="31">
        <f t="shared" si="2805"/>
        <v>21054.299999999999</v>
      </c>
      <c r="BY859" s="31">
        <f t="shared" si="2806"/>
        <v>21054.299999999999</v>
      </c>
      <c r="BZ859" s="31">
        <f t="shared" si="2807"/>
        <v>21054.299999999999</v>
      </c>
      <c r="CA859" s="31"/>
      <c r="CB859" s="31"/>
      <c r="CC859" s="31"/>
      <c r="CD859" s="31">
        <f t="shared" si="2605"/>
        <v>21054.299999999999</v>
      </c>
      <c r="CE859" s="31">
        <f t="shared" si="2606"/>
        <v>21054.299999999999</v>
      </c>
      <c r="CF859" s="31">
        <f t="shared" si="2607"/>
        <v>21054.299999999999</v>
      </c>
      <c r="CG859" s="31"/>
      <c r="CH859" s="24"/>
      <c r="CI859" s="40"/>
    </row>
    <row r="860" ht="15">
      <c r="A860" s="16" t="s">
        <v>491</v>
      </c>
      <c r="B860" s="17">
        <v>620</v>
      </c>
      <c r="C860" s="16" t="s">
        <v>134</v>
      </c>
      <c r="D860" s="16" t="s">
        <v>67</v>
      </c>
      <c r="E860" s="39" t="s">
        <v>236</v>
      </c>
      <c r="F860" s="31">
        <v>350</v>
      </c>
      <c r="G860" s="31">
        <v>350</v>
      </c>
      <c r="H860" s="31">
        <v>350</v>
      </c>
      <c r="I860" s="31"/>
      <c r="J860" s="31"/>
      <c r="K860" s="31"/>
      <c r="L860" s="31">
        <f t="shared" si="2772"/>
        <v>350</v>
      </c>
      <c r="M860" s="31">
        <f t="shared" si="2773"/>
        <v>350</v>
      </c>
      <c r="N860" s="31">
        <f t="shared" si="2774"/>
        <v>350</v>
      </c>
      <c r="O860" s="31"/>
      <c r="P860" s="31"/>
      <c r="Q860" s="31"/>
      <c r="R860" s="31">
        <f t="shared" si="2775"/>
        <v>350</v>
      </c>
      <c r="S860" s="31">
        <f t="shared" si="2776"/>
        <v>350</v>
      </c>
      <c r="T860" s="31">
        <f t="shared" si="2777"/>
        <v>350</v>
      </c>
      <c r="U860" s="31"/>
      <c r="V860" s="31"/>
      <c r="W860" s="31"/>
      <c r="X860" s="31">
        <f t="shared" si="2778"/>
        <v>350</v>
      </c>
      <c r="Y860" s="31">
        <f t="shared" si="2779"/>
        <v>350</v>
      </c>
      <c r="Z860" s="31">
        <f t="shared" si="2780"/>
        <v>350</v>
      </c>
      <c r="AA860" s="31"/>
      <c r="AB860" s="31"/>
      <c r="AC860" s="31"/>
      <c r="AD860" s="31">
        <f t="shared" si="2781"/>
        <v>350</v>
      </c>
      <c r="AE860" s="31">
        <f t="shared" si="2782"/>
        <v>350</v>
      </c>
      <c r="AF860" s="31">
        <f t="shared" si="2783"/>
        <v>350</v>
      </c>
      <c r="AG860" s="31"/>
      <c r="AH860" s="31"/>
      <c r="AI860" s="31"/>
      <c r="AJ860" s="31">
        <f t="shared" si="2784"/>
        <v>350</v>
      </c>
      <c r="AK860" s="31">
        <f t="shared" si="2785"/>
        <v>350</v>
      </c>
      <c r="AL860" s="31">
        <f t="shared" si="2786"/>
        <v>350</v>
      </c>
      <c r="AM860" s="31"/>
      <c r="AN860" s="31"/>
      <c r="AO860" s="31"/>
      <c r="AP860" s="31">
        <f t="shared" si="2787"/>
        <v>350</v>
      </c>
      <c r="AQ860" s="31">
        <f t="shared" si="2788"/>
        <v>350</v>
      </c>
      <c r="AR860" s="31">
        <f t="shared" si="2789"/>
        <v>350</v>
      </c>
      <c r="AS860" s="31"/>
      <c r="AT860" s="31"/>
      <c r="AU860" s="31"/>
      <c r="AV860" s="31">
        <f t="shared" si="2790"/>
        <v>350</v>
      </c>
      <c r="AW860" s="31">
        <f t="shared" si="2791"/>
        <v>350</v>
      </c>
      <c r="AX860" s="31">
        <f t="shared" si="2792"/>
        <v>350</v>
      </c>
      <c r="AY860" s="31"/>
      <c r="AZ860" s="31"/>
      <c r="BA860" s="31"/>
      <c r="BB860" s="31">
        <f t="shared" si="2793"/>
        <v>350</v>
      </c>
      <c r="BC860" s="31">
        <f t="shared" si="2794"/>
        <v>350</v>
      </c>
      <c r="BD860" s="31">
        <f t="shared" si="2795"/>
        <v>350</v>
      </c>
      <c r="BE860" s="31"/>
      <c r="BF860" s="31"/>
      <c r="BG860" s="31"/>
      <c r="BH860" s="31">
        <f t="shared" si="2796"/>
        <v>350</v>
      </c>
      <c r="BI860" s="31">
        <f t="shared" si="2797"/>
        <v>350</v>
      </c>
      <c r="BJ860" s="31">
        <f t="shared" si="2798"/>
        <v>350</v>
      </c>
      <c r="BK860" s="31"/>
      <c r="BL860" s="31"/>
      <c r="BM860" s="31"/>
      <c r="BN860" s="31">
        <f t="shared" si="2799"/>
        <v>350</v>
      </c>
      <c r="BO860" s="31">
        <f t="shared" si="2800"/>
        <v>350</v>
      </c>
      <c r="BP860" s="31">
        <f t="shared" si="2801"/>
        <v>350</v>
      </c>
      <c r="BQ860" s="31"/>
      <c r="BR860" s="31"/>
      <c r="BS860" s="31">
        <f t="shared" si="2802"/>
        <v>350</v>
      </c>
      <c r="BT860" s="31">
        <f t="shared" si="2803"/>
        <v>350</v>
      </c>
      <c r="BU860" s="31">
        <f t="shared" si="2804"/>
        <v>350</v>
      </c>
      <c r="BV860" s="31"/>
      <c r="BW860" s="31"/>
      <c r="BX860" s="31">
        <f t="shared" si="2805"/>
        <v>350</v>
      </c>
      <c r="BY860" s="31">
        <f t="shared" si="2806"/>
        <v>350</v>
      </c>
      <c r="BZ860" s="31">
        <f t="shared" si="2807"/>
        <v>350</v>
      </c>
      <c r="CA860" s="31"/>
      <c r="CB860" s="31"/>
      <c r="CC860" s="31"/>
      <c r="CD860" s="31">
        <f t="shared" si="2605"/>
        <v>350</v>
      </c>
      <c r="CE860" s="31">
        <f t="shared" si="2606"/>
        <v>350</v>
      </c>
      <c r="CF860" s="31">
        <f t="shared" si="2607"/>
        <v>350</v>
      </c>
      <c r="CG860" s="31"/>
      <c r="CH860" s="24"/>
      <c r="CI860" s="40"/>
    </row>
    <row r="861" ht="15">
      <c r="A861" s="16" t="s">
        <v>491</v>
      </c>
      <c r="B861" s="17">
        <v>620</v>
      </c>
      <c r="C861" s="16" t="s">
        <v>278</v>
      </c>
      <c r="D861" s="16" t="s">
        <v>67</v>
      </c>
      <c r="E861" s="39" t="s">
        <v>279</v>
      </c>
      <c r="F861" s="31">
        <v>186</v>
      </c>
      <c r="G861" s="31">
        <v>186</v>
      </c>
      <c r="H861" s="31">
        <v>186</v>
      </c>
      <c r="I861" s="31"/>
      <c r="J861" s="31"/>
      <c r="K861" s="31"/>
      <c r="L861" s="31">
        <f t="shared" si="2772"/>
        <v>186</v>
      </c>
      <c r="M861" s="31">
        <f t="shared" si="2773"/>
        <v>186</v>
      </c>
      <c r="N861" s="31">
        <f t="shared" si="2774"/>
        <v>186</v>
      </c>
      <c r="O861" s="31"/>
      <c r="P861" s="31"/>
      <c r="Q861" s="31"/>
      <c r="R861" s="31">
        <f t="shared" si="2775"/>
        <v>186</v>
      </c>
      <c r="S861" s="31">
        <f t="shared" si="2776"/>
        <v>186</v>
      </c>
      <c r="T861" s="31">
        <f t="shared" si="2777"/>
        <v>186</v>
      </c>
      <c r="U861" s="31"/>
      <c r="V861" s="31"/>
      <c r="W861" s="31"/>
      <c r="X861" s="31">
        <f t="shared" si="2778"/>
        <v>186</v>
      </c>
      <c r="Y861" s="31">
        <f t="shared" si="2779"/>
        <v>186</v>
      </c>
      <c r="Z861" s="31">
        <f t="shared" si="2780"/>
        <v>186</v>
      </c>
      <c r="AA861" s="31"/>
      <c r="AB861" s="31"/>
      <c r="AC861" s="31"/>
      <c r="AD861" s="31">
        <f t="shared" si="2781"/>
        <v>186</v>
      </c>
      <c r="AE861" s="31">
        <f t="shared" si="2782"/>
        <v>186</v>
      </c>
      <c r="AF861" s="31">
        <f t="shared" si="2783"/>
        <v>186</v>
      </c>
      <c r="AG861" s="31"/>
      <c r="AH861" s="31"/>
      <c r="AI861" s="31"/>
      <c r="AJ861" s="31">
        <f t="shared" si="2784"/>
        <v>186</v>
      </c>
      <c r="AK861" s="31">
        <f t="shared" si="2785"/>
        <v>186</v>
      </c>
      <c r="AL861" s="31">
        <f t="shared" si="2786"/>
        <v>186</v>
      </c>
      <c r="AM861" s="31"/>
      <c r="AN861" s="31"/>
      <c r="AO861" s="31"/>
      <c r="AP861" s="31">
        <f t="shared" si="2787"/>
        <v>186</v>
      </c>
      <c r="AQ861" s="31">
        <f t="shared" si="2788"/>
        <v>186</v>
      </c>
      <c r="AR861" s="31">
        <f t="shared" si="2789"/>
        <v>186</v>
      </c>
      <c r="AS861" s="31"/>
      <c r="AT861" s="31"/>
      <c r="AU861" s="31"/>
      <c r="AV861" s="31">
        <f t="shared" si="2790"/>
        <v>186</v>
      </c>
      <c r="AW861" s="31">
        <f t="shared" si="2791"/>
        <v>186</v>
      </c>
      <c r="AX861" s="31">
        <f t="shared" si="2792"/>
        <v>186</v>
      </c>
      <c r="AY861" s="31"/>
      <c r="AZ861" s="31"/>
      <c r="BA861" s="31"/>
      <c r="BB861" s="31">
        <f t="shared" si="2793"/>
        <v>186</v>
      </c>
      <c r="BC861" s="31">
        <f t="shared" si="2794"/>
        <v>186</v>
      </c>
      <c r="BD861" s="31">
        <f t="shared" si="2795"/>
        <v>186</v>
      </c>
      <c r="BE861" s="31"/>
      <c r="BF861" s="31"/>
      <c r="BG861" s="31"/>
      <c r="BH861" s="31">
        <f t="shared" si="2796"/>
        <v>186</v>
      </c>
      <c r="BI861" s="31">
        <f t="shared" si="2797"/>
        <v>186</v>
      </c>
      <c r="BJ861" s="31">
        <f t="shared" si="2798"/>
        <v>186</v>
      </c>
      <c r="BK861" s="31"/>
      <c r="BL861" s="31"/>
      <c r="BM861" s="31"/>
      <c r="BN861" s="31">
        <f t="shared" si="2799"/>
        <v>186</v>
      </c>
      <c r="BO861" s="31">
        <f t="shared" si="2800"/>
        <v>186</v>
      </c>
      <c r="BP861" s="31">
        <f t="shared" si="2801"/>
        <v>186</v>
      </c>
      <c r="BQ861" s="31"/>
      <c r="BR861" s="31"/>
      <c r="BS861" s="31">
        <f t="shared" si="2802"/>
        <v>186</v>
      </c>
      <c r="BT861" s="31">
        <f t="shared" si="2803"/>
        <v>186</v>
      </c>
      <c r="BU861" s="31">
        <f t="shared" si="2804"/>
        <v>186</v>
      </c>
      <c r="BV861" s="31"/>
      <c r="BW861" s="31"/>
      <c r="BX861" s="31">
        <f t="shared" si="2805"/>
        <v>186</v>
      </c>
      <c r="BY861" s="31">
        <f t="shared" si="2806"/>
        <v>186</v>
      </c>
      <c r="BZ861" s="31">
        <f t="shared" si="2807"/>
        <v>186</v>
      </c>
      <c r="CA861" s="31"/>
      <c r="CB861" s="31"/>
      <c r="CC861" s="31"/>
      <c r="CD861" s="31">
        <f t="shared" si="2605"/>
        <v>186</v>
      </c>
      <c r="CE861" s="31">
        <f t="shared" si="2606"/>
        <v>186</v>
      </c>
      <c r="CF861" s="31">
        <f t="shared" si="2607"/>
        <v>186</v>
      </c>
      <c r="CG861" s="31"/>
      <c r="CH861" s="24"/>
      <c r="CI861" s="40"/>
    </row>
    <row r="862" ht="15">
      <c r="A862" s="41" t="s">
        <v>492</v>
      </c>
      <c r="B862" s="17"/>
      <c r="C862" s="16"/>
      <c r="D862" s="16"/>
      <c r="E862" s="39" t="s">
        <v>493</v>
      </c>
      <c r="F862" s="31">
        <f>F863</f>
        <v>0</v>
      </c>
      <c r="G862" s="31">
        <f>G863</f>
        <v>0</v>
      </c>
      <c r="H862" s="31">
        <f>H863</f>
        <v>0</v>
      </c>
      <c r="I862" s="31">
        <f>I863</f>
        <v>0</v>
      </c>
      <c r="J862" s="31">
        <f>J863</f>
        <v>0</v>
      </c>
      <c r="K862" s="31">
        <f>K863</f>
        <v>0</v>
      </c>
      <c r="L862" s="31">
        <f t="shared" si="2772"/>
        <v>0</v>
      </c>
      <c r="M862" s="31">
        <f t="shared" si="2773"/>
        <v>0</v>
      </c>
      <c r="N862" s="31">
        <f t="shared" si="2774"/>
        <v>0</v>
      </c>
      <c r="O862" s="31">
        <f>O863</f>
        <v>815.40000000000009</v>
      </c>
      <c r="P862" s="31">
        <f>P863</f>
        <v>0</v>
      </c>
      <c r="Q862" s="31">
        <f>Q863</f>
        <v>0</v>
      </c>
      <c r="R862" s="31">
        <f t="shared" si="2775"/>
        <v>815.40000000000009</v>
      </c>
      <c r="S862" s="31">
        <f t="shared" si="2776"/>
        <v>0</v>
      </c>
      <c r="T862" s="31">
        <f t="shared" si="2777"/>
        <v>0</v>
      </c>
      <c r="U862" s="31">
        <f>U863</f>
        <v>0</v>
      </c>
      <c r="V862" s="31">
        <f>V863</f>
        <v>0</v>
      </c>
      <c r="W862" s="31">
        <f>W863</f>
        <v>0</v>
      </c>
      <c r="X862" s="31">
        <f t="shared" si="2778"/>
        <v>815.40000000000009</v>
      </c>
      <c r="Y862" s="31">
        <f t="shared" si="2779"/>
        <v>0</v>
      </c>
      <c r="Z862" s="31">
        <f t="shared" si="2780"/>
        <v>0</v>
      </c>
      <c r="AA862" s="31">
        <f>AA863</f>
        <v>0</v>
      </c>
      <c r="AB862" s="31">
        <f>AB863</f>
        <v>0</v>
      </c>
      <c r="AC862" s="31">
        <f>AC863</f>
        <v>0</v>
      </c>
      <c r="AD862" s="31">
        <f t="shared" si="2781"/>
        <v>815.40000000000009</v>
      </c>
      <c r="AE862" s="31">
        <f t="shared" si="2782"/>
        <v>0</v>
      </c>
      <c r="AF862" s="31">
        <f t="shared" si="2783"/>
        <v>0</v>
      </c>
      <c r="AG862" s="31">
        <f>AG863</f>
        <v>0</v>
      </c>
      <c r="AH862" s="31">
        <f>AH863</f>
        <v>0</v>
      </c>
      <c r="AI862" s="31">
        <f>AI863</f>
        <v>0</v>
      </c>
      <c r="AJ862" s="31">
        <f t="shared" si="2784"/>
        <v>815.40000000000009</v>
      </c>
      <c r="AK862" s="31">
        <f t="shared" si="2785"/>
        <v>0</v>
      </c>
      <c r="AL862" s="31">
        <f t="shared" si="2786"/>
        <v>0</v>
      </c>
      <c r="AM862" s="31">
        <f>AM863</f>
        <v>0</v>
      </c>
      <c r="AN862" s="31">
        <f>AN863</f>
        <v>0</v>
      </c>
      <c r="AO862" s="31">
        <f>AO863</f>
        <v>0</v>
      </c>
      <c r="AP862" s="31">
        <f t="shared" si="2787"/>
        <v>815.40000000000009</v>
      </c>
      <c r="AQ862" s="31">
        <f t="shared" si="2788"/>
        <v>0</v>
      </c>
      <c r="AR862" s="31">
        <f t="shared" si="2789"/>
        <v>0</v>
      </c>
      <c r="AS862" s="31">
        <f>AS863</f>
        <v>0</v>
      </c>
      <c r="AT862" s="31">
        <f>AT863</f>
        <v>0</v>
      </c>
      <c r="AU862" s="31">
        <f>AU863</f>
        <v>0</v>
      </c>
      <c r="AV862" s="31">
        <f t="shared" si="2790"/>
        <v>815.40000000000009</v>
      </c>
      <c r="AW862" s="31">
        <f t="shared" si="2791"/>
        <v>0</v>
      </c>
      <c r="AX862" s="31">
        <f t="shared" si="2792"/>
        <v>0</v>
      </c>
      <c r="AY862" s="31">
        <f>AY863</f>
        <v>0</v>
      </c>
      <c r="AZ862" s="31">
        <f>AZ863</f>
        <v>0</v>
      </c>
      <c r="BA862" s="31">
        <f>BA863</f>
        <v>0</v>
      </c>
      <c r="BB862" s="31">
        <f t="shared" si="2793"/>
        <v>815.40000000000009</v>
      </c>
      <c r="BC862" s="31">
        <f t="shared" si="2794"/>
        <v>0</v>
      </c>
      <c r="BD862" s="31">
        <f t="shared" si="2795"/>
        <v>0</v>
      </c>
      <c r="BE862" s="31">
        <f>BE863</f>
        <v>0</v>
      </c>
      <c r="BF862" s="31">
        <f>BF863</f>
        <v>0</v>
      </c>
      <c r="BG862" s="31">
        <f>BG863</f>
        <v>0</v>
      </c>
      <c r="BH862" s="31">
        <f t="shared" si="2796"/>
        <v>815.40000000000009</v>
      </c>
      <c r="BI862" s="31">
        <f t="shared" si="2797"/>
        <v>0</v>
      </c>
      <c r="BJ862" s="31">
        <f t="shared" si="2798"/>
        <v>0</v>
      </c>
      <c r="BK862" s="31">
        <f>BK863</f>
        <v>0</v>
      </c>
      <c r="BL862" s="31">
        <f>BL863</f>
        <v>0</v>
      </c>
      <c r="BM862" s="31">
        <f>BM863</f>
        <v>0</v>
      </c>
      <c r="BN862" s="31">
        <f t="shared" si="2799"/>
        <v>815.40000000000009</v>
      </c>
      <c r="BO862" s="31">
        <f t="shared" si="2800"/>
        <v>0</v>
      </c>
      <c r="BP862" s="31">
        <f t="shared" si="2801"/>
        <v>0</v>
      </c>
      <c r="BQ862" s="31">
        <f>BQ863</f>
        <v>0</v>
      </c>
      <c r="BR862" s="31">
        <f>BR863</f>
        <v>0</v>
      </c>
      <c r="BS862" s="31">
        <f t="shared" si="2802"/>
        <v>815.40000000000009</v>
      </c>
      <c r="BT862" s="31">
        <f t="shared" si="2803"/>
        <v>0</v>
      </c>
      <c r="BU862" s="31">
        <f t="shared" si="2804"/>
        <v>0</v>
      </c>
      <c r="BV862" s="31">
        <f>BV863</f>
        <v>0</v>
      </c>
      <c r="BW862" s="31">
        <f>BW863</f>
        <v>0</v>
      </c>
      <c r="BX862" s="31">
        <f t="shared" si="2805"/>
        <v>815.40000000000009</v>
      </c>
      <c r="BY862" s="31">
        <f t="shared" si="2806"/>
        <v>0</v>
      </c>
      <c r="BZ862" s="31">
        <f t="shared" si="2807"/>
        <v>0</v>
      </c>
      <c r="CA862" s="31">
        <f>CA863</f>
        <v>633.60000000000002</v>
      </c>
      <c r="CB862" s="31">
        <f>CB863</f>
        <v>0</v>
      </c>
      <c r="CC862" s="31">
        <f>CC863</f>
        <v>0</v>
      </c>
      <c r="CD862" s="31">
        <f t="shared" si="2605"/>
        <v>1449</v>
      </c>
      <c r="CE862" s="31">
        <f t="shared" si="2606"/>
        <v>0</v>
      </c>
      <c r="CF862" s="31">
        <f t="shared" si="2607"/>
        <v>0</v>
      </c>
      <c r="CG862" s="31">
        <f>CG863</f>
        <v>0</v>
      </c>
      <c r="CH862" s="24"/>
      <c r="CI862" s="40"/>
      <c r="CO862" s="1" t="s">
        <v>31</v>
      </c>
    </row>
    <row r="863" ht="43.75">
      <c r="A863" s="41" t="s">
        <v>492</v>
      </c>
      <c r="B863" s="17">
        <v>600</v>
      </c>
      <c r="C863" s="16"/>
      <c r="D863" s="16"/>
      <c r="E863" s="39" t="s">
        <v>45</v>
      </c>
      <c r="F863" s="31">
        <f>F866+F864</f>
        <v>0</v>
      </c>
      <c r="G863" s="31">
        <f>G866+G864</f>
        <v>0</v>
      </c>
      <c r="H863" s="31">
        <f>H866+H864</f>
        <v>0</v>
      </c>
      <c r="I863" s="31">
        <f>I866+I864</f>
        <v>0</v>
      </c>
      <c r="J863" s="31">
        <f>J866+J864</f>
        <v>0</v>
      </c>
      <c r="K863" s="31">
        <f>K866+K864</f>
        <v>0</v>
      </c>
      <c r="L863" s="31">
        <f t="shared" si="2772"/>
        <v>0</v>
      </c>
      <c r="M863" s="31">
        <f t="shared" si="2773"/>
        <v>0</v>
      </c>
      <c r="N863" s="31">
        <f t="shared" si="2774"/>
        <v>0</v>
      </c>
      <c r="O863" s="31">
        <f>O866+O864</f>
        <v>815.40000000000009</v>
      </c>
      <c r="P863" s="31">
        <f>P866+P864</f>
        <v>0</v>
      </c>
      <c r="Q863" s="31">
        <f>Q866+Q864</f>
        <v>0</v>
      </c>
      <c r="R863" s="31">
        <f t="shared" si="2775"/>
        <v>815.40000000000009</v>
      </c>
      <c r="S863" s="31">
        <f t="shared" si="2776"/>
        <v>0</v>
      </c>
      <c r="T863" s="31">
        <f t="shared" si="2777"/>
        <v>0</v>
      </c>
      <c r="U863" s="31">
        <f>U866+U864</f>
        <v>0</v>
      </c>
      <c r="V863" s="31">
        <f>V866+V864</f>
        <v>0</v>
      </c>
      <c r="W863" s="31">
        <f>W866+W864</f>
        <v>0</v>
      </c>
      <c r="X863" s="31">
        <f t="shared" si="2778"/>
        <v>815.40000000000009</v>
      </c>
      <c r="Y863" s="31">
        <f t="shared" si="2779"/>
        <v>0</v>
      </c>
      <c r="Z863" s="31">
        <f t="shared" si="2780"/>
        <v>0</v>
      </c>
      <c r="AA863" s="31">
        <f>AA866+AA864</f>
        <v>0</v>
      </c>
      <c r="AB863" s="31">
        <f>AB866+AB864</f>
        <v>0</v>
      </c>
      <c r="AC863" s="31">
        <f>AC866+AC864</f>
        <v>0</v>
      </c>
      <c r="AD863" s="31">
        <f t="shared" si="2781"/>
        <v>815.40000000000009</v>
      </c>
      <c r="AE863" s="31">
        <f t="shared" si="2782"/>
        <v>0</v>
      </c>
      <c r="AF863" s="31">
        <f t="shared" si="2783"/>
        <v>0</v>
      </c>
      <c r="AG863" s="31">
        <f>AG866+AG864</f>
        <v>0</v>
      </c>
      <c r="AH863" s="31">
        <f>AH866+AH864</f>
        <v>0</v>
      </c>
      <c r="AI863" s="31">
        <f>AI866+AI864</f>
        <v>0</v>
      </c>
      <c r="AJ863" s="31">
        <f t="shared" si="2784"/>
        <v>815.40000000000009</v>
      </c>
      <c r="AK863" s="31">
        <f t="shared" si="2785"/>
        <v>0</v>
      </c>
      <c r="AL863" s="31">
        <f t="shared" si="2786"/>
        <v>0</v>
      </c>
      <c r="AM863" s="31">
        <f>AM866+AM864</f>
        <v>0</v>
      </c>
      <c r="AN863" s="31">
        <f>AN866+AN864</f>
        <v>0</v>
      </c>
      <c r="AO863" s="31">
        <f>AO866+AO864</f>
        <v>0</v>
      </c>
      <c r="AP863" s="31">
        <f t="shared" si="2787"/>
        <v>815.40000000000009</v>
      </c>
      <c r="AQ863" s="31">
        <f t="shared" si="2788"/>
        <v>0</v>
      </c>
      <c r="AR863" s="31">
        <f t="shared" si="2789"/>
        <v>0</v>
      </c>
      <c r="AS863" s="31">
        <f>AS866+AS864</f>
        <v>0</v>
      </c>
      <c r="AT863" s="31">
        <f>AT866+AT864</f>
        <v>0</v>
      </c>
      <c r="AU863" s="31">
        <f>AU866+AU864</f>
        <v>0</v>
      </c>
      <c r="AV863" s="31">
        <f t="shared" si="2790"/>
        <v>815.40000000000009</v>
      </c>
      <c r="AW863" s="31">
        <f t="shared" si="2791"/>
        <v>0</v>
      </c>
      <c r="AX863" s="31">
        <f t="shared" si="2792"/>
        <v>0</v>
      </c>
      <c r="AY863" s="31">
        <f>AY866+AY864</f>
        <v>0</v>
      </c>
      <c r="AZ863" s="31">
        <f>AZ866+AZ864</f>
        <v>0</v>
      </c>
      <c r="BA863" s="31">
        <f>BA866+BA864</f>
        <v>0</v>
      </c>
      <c r="BB863" s="31">
        <f t="shared" si="2793"/>
        <v>815.40000000000009</v>
      </c>
      <c r="BC863" s="31">
        <f t="shared" si="2794"/>
        <v>0</v>
      </c>
      <c r="BD863" s="31">
        <f t="shared" si="2795"/>
        <v>0</v>
      </c>
      <c r="BE863" s="31">
        <f>BE866+BE864</f>
        <v>0</v>
      </c>
      <c r="BF863" s="31">
        <f>BF866+BF864</f>
        <v>0</v>
      </c>
      <c r="BG863" s="31">
        <f>BG866+BG864</f>
        <v>0</v>
      </c>
      <c r="BH863" s="31">
        <f t="shared" si="2796"/>
        <v>815.40000000000009</v>
      </c>
      <c r="BI863" s="31">
        <f t="shared" si="2797"/>
        <v>0</v>
      </c>
      <c r="BJ863" s="31">
        <f t="shared" si="2798"/>
        <v>0</v>
      </c>
      <c r="BK863" s="31">
        <f>BK866+BK864</f>
        <v>0</v>
      </c>
      <c r="BL863" s="31">
        <f>BL866+BL864</f>
        <v>0</v>
      </c>
      <c r="BM863" s="31">
        <f>BM866+BM864</f>
        <v>0</v>
      </c>
      <c r="BN863" s="31">
        <f t="shared" si="2799"/>
        <v>815.40000000000009</v>
      </c>
      <c r="BO863" s="31">
        <f t="shared" si="2800"/>
        <v>0</v>
      </c>
      <c r="BP863" s="31">
        <f t="shared" si="2801"/>
        <v>0</v>
      </c>
      <c r="BQ863" s="31">
        <f>BQ866+BQ864</f>
        <v>0</v>
      </c>
      <c r="BR863" s="31">
        <f>BR866+BR864</f>
        <v>0</v>
      </c>
      <c r="BS863" s="31">
        <f t="shared" si="2802"/>
        <v>815.40000000000009</v>
      </c>
      <c r="BT863" s="31">
        <f t="shared" si="2803"/>
        <v>0</v>
      </c>
      <c r="BU863" s="31">
        <f t="shared" si="2804"/>
        <v>0</v>
      </c>
      <c r="BV863" s="31">
        <f>BV866+BV864</f>
        <v>0</v>
      </c>
      <c r="BW863" s="31">
        <f>BW866+BW864</f>
        <v>0</v>
      </c>
      <c r="BX863" s="31">
        <f t="shared" si="2805"/>
        <v>815.40000000000009</v>
      </c>
      <c r="BY863" s="31">
        <f t="shared" si="2806"/>
        <v>0</v>
      </c>
      <c r="BZ863" s="31">
        <f t="shared" si="2807"/>
        <v>0</v>
      </c>
      <c r="CA863" s="31">
        <f>CA866+CA864</f>
        <v>633.60000000000002</v>
      </c>
      <c r="CB863" s="31">
        <f>CB866+CB864</f>
        <v>0</v>
      </c>
      <c r="CC863" s="31">
        <f>CC866+CC864</f>
        <v>0</v>
      </c>
      <c r="CD863" s="31">
        <f t="shared" si="2605"/>
        <v>1449</v>
      </c>
      <c r="CE863" s="31">
        <f t="shared" si="2606"/>
        <v>0</v>
      </c>
      <c r="CF863" s="31">
        <f t="shared" si="2607"/>
        <v>0</v>
      </c>
      <c r="CG863" s="31">
        <f>CG866+CG864</f>
        <v>0</v>
      </c>
      <c r="CH863" s="24"/>
      <c r="CI863" s="40"/>
      <c r="CM863" s="1" t="s">
        <v>29</v>
      </c>
    </row>
    <row r="864" ht="15">
      <c r="A864" s="41" t="s">
        <v>492</v>
      </c>
      <c r="B864" s="17">
        <v>610</v>
      </c>
      <c r="C864" s="16"/>
      <c r="D864" s="16"/>
      <c r="E864" s="39" t="s">
        <v>104</v>
      </c>
      <c r="F864" s="31">
        <f>F865</f>
        <v>0</v>
      </c>
      <c r="G864" s="31">
        <f>G865</f>
        <v>0</v>
      </c>
      <c r="H864" s="31">
        <f>H865</f>
        <v>0</v>
      </c>
      <c r="I864" s="31">
        <f>I865</f>
        <v>0</v>
      </c>
      <c r="J864" s="31">
        <f>J865</f>
        <v>0</v>
      </c>
      <c r="K864" s="31">
        <f>K865</f>
        <v>0</v>
      </c>
      <c r="L864" s="31">
        <f t="shared" si="2772"/>
        <v>0</v>
      </c>
      <c r="M864" s="31">
        <f t="shared" si="2773"/>
        <v>0</v>
      </c>
      <c r="N864" s="31">
        <f t="shared" si="2774"/>
        <v>0</v>
      </c>
      <c r="O864" s="31">
        <f>O865</f>
        <v>79.200000000000003</v>
      </c>
      <c r="P864" s="31">
        <f>P865</f>
        <v>0</v>
      </c>
      <c r="Q864" s="31">
        <f>Q865</f>
        <v>0</v>
      </c>
      <c r="R864" s="31">
        <f t="shared" si="2775"/>
        <v>79.200000000000003</v>
      </c>
      <c r="S864" s="31">
        <f t="shared" si="2776"/>
        <v>0</v>
      </c>
      <c r="T864" s="31">
        <f t="shared" si="2777"/>
        <v>0</v>
      </c>
      <c r="U864" s="31">
        <f>U865</f>
        <v>0</v>
      </c>
      <c r="V864" s="31">
        <f>V865</f>
        <v>0</v>
      </c>
      <c r="W864" s="31">
        <f>W865</f>
        <v>0</v>
      </c>
      <c r="X864" s="31">
        <f t="shared" si="2778"/>
        <v>79.200000000000003</v>
      </c>
      <c r="Y864" s="31">
        <f t="shared" si="2779"/>
        <v>0</v>
      </c>
      <c r="Z864" s="31">
        <f t="shared" si="2780"/>
        <v>0</v>
      </c>
      <c r="AA864" s="31">
        <f>AA865</f>
        <v>0</v>
      </c>
      <c r="AB864" s="31">
        <f>AB865</f>
        <v>0</v>
      </c>
      <c r="AC864" s="31">
        <f>AC865</f>
        <v>0</v>
      </c>
      <c r="AD864" s="31">
        <f t="shared" si="2781"/>
        <v>79.200000000000003</v>
      </c>
      <c r="AE864" s="31">
        <f t="shared" si="2782"/>
        <v>0</v>
      </c>
      <c r="AF864" s="31">
        <f t="shared" si="2783"/>
        <v>0</v>
      </c>
      <c r="AG864" s="31">
        <f>AG865</f>
        <v>0</v>
      </c>
      <c r="AH864" s="31">
        <f>AH865</f>
        <v>0</v>
      </c>
      <c r="AI864" s="31">
        <f>AI865</f>
        <v>0</v>
      </c>
      <c r="AJ864" s="31">
        <f t="shared" si="2784"/>
        <v>79.200000000000003</v>
      </c>
      <c r="AK864" s="31">
        <f t="shared" si="2785"/>
        <v>0</v>
      </c>
      <c r="AL864" s="31">
        <f t="shared" si="2786"/>
        <v>0</v>
      </c>
      <c r="AM864" s="31">
        <f>AM865</f>
        <v>0</v>
      </c>
      <c r="AN864" s="31">
        <f>AN865</f>
        <v>0</v>
      </c>
      <c r="AO864" s="31">
        <f>AO865</f>
        <v>0</v>
      </c>
      <c r="AP864" s="31">
        <f t="shared" si="2787"/>
        <v>79.200000000000003</v>
      </c>
      <c r="AQ864" s="31">
        <f t="shared" si="2788"/>
        <v>0</v>
      </c>
      <c r="AR864" s="31">
        <f t="shared" si="2789"/>
        <v>0</v>
      </c>
      <c r="AS864" s="31">
        <f>AS865</f>
        <v>0</v>
      </c>
      <c r="AT864" s="31">
        <f>AT865</f>
        <v>0</v>
      </c>
      <c r="AU864" s="31">
        <f>AU865</f>
        <v>0</v>
      </c>
      <c r="AV864" s="31">
        <f t="shared" si="2790"/>
        <v>79.200000000000003</v>
      </c>
      <c r="AW864" s="31">
        <f t="shared" si="2791"/>
        <v>0</v>
      </c>
      <c r="AX864" s="31">
        <f t="shared" si="2792"/>
        <v>0</v>
      </c>
      <c r="AY864" s="31">
        <f>AY865</f>
        <v>0</v>
      </c>
      <c r="AZ864" s="31">
        <f>AZ865</f>
        <v>0</v>
      </c>
      <c r="BA864" s="31">
        <f>BA865</f>
        <v>0</v>
      </c>
      <c r="BB864" s="31">
        <f t="shared" si="2793"/>
        <v>79.200000000000003</v>
      </c>
      <c r="BC864" s="31">
        <f t="shared" si="2794"/>
        <v>0</v>
      </c>
      <c r="BD864" s="31">
        <f t="shared" si="2795"/>
        <v>0</v>
      </c>
      <c r="BE864" s="31">
        <f>BE865</f>
        <v>0</v>
      </c>
      <c r="BF864" s="31">
        <f>BF865</f>
        <v>0</v>
      </c>
      <c r="BG864" s="31">
        <f>BG865</f>
        <v>0</v>
      </c>
      <c r="BH864" s="31">
        <f t="shared" si="2796"/>
        <v>79.200000000000003</v>
      </c>
      <c r="BI864" s="31">
        <f t="shared" si="2797"/>
        <v>0</v>
      </c>
      <c r="BJ864" s="31">
        <f t="shared" si="2798"/>
        <v>0</v>
      </c>
      <c r="BK864" s="31">
        <f>BK865</f>
        <v>0</v>
      </c>
      <c r="BL864" s="31">
        <f>BL865</f>
        <v>0</v>
      </c>
      <c r="BM864" s="31">
        <f>BM865</f>
        <v>0</v>
      </c>
      <c r="BN864" s="31">
        <f t="shared" si="2799"/>
        <v>79.200000000000003</v>
      </c>
      <c r="BO864" s="31">
        <f t="shared" si="2800"/>
        <v>0</v>
      </c>
      <c r="BP864" s="31">
        <f t="shared" si="2801"/>
        <v>0</v>
      </c>
      <c r="BQ864" s="31">
        <f>BQ865</f>
        <v>0</v>
      </c>
      <c r="BR864" s="31">
        <f>BR865</f>
        <v>0</v>
      </c>
      <c r="BS864" s="31">
        <f t="shared" si="2802"/>
        <v>79.200000000000003</v>
      </c>
      <c r="BT864" s="31">
        <f t="shared" si="2803"/>
        <v>0</v>
      </c>
      <c r="BU864" s="31">
        <f t="shared" si="2804"/>
        <v>0</v>
      </c>
      <c r="BV864" s="31">
        <f>BV865</f>
        <v>0</v>
      </c>
      <c r="BW864" s="31">
        <f>BW865</f>
        <v>0</v>
      </c>
      <c r="BX864" s="31">
        <f t="shared" si="2805"/>
        <v>79.200000000000003</v>
      </c>
      <c r="BY864" s="31">
        <f t="shared" si="2806"/>
        <v>0</v>
      </c>
      <c r="BZ864" s="31">
        <f t="shared" si="2807"/>
        <v>0</v>
      </c>
      <c r="CA864" s="31">
        <f>CA865</f>
        <v>0</v>
      </c>
      <c r="CB864" s="31">
        <f>CB865</f>
        <v>0</v>
      </c>
      <c r="CC864" s="31">
        <f>CC865</f>
        <v>0</v>
      </c>
      <c r="CD864" s="31">
        <f t="shared" si="2605"/>
        <v>79.200000000000003</v>
      </c>
      <c r="CE864" s="31">
        <f t="shared" si="2606"/>
        <v>0</v>
      </c>
      <c r="CF864" s="31">
        <f t="shared" si="2607"/>
        <v>0</v>
      </c>
      <c r="CG864" s="31">
        <f>CG865</f>
        <v>0</v>
      </c>
      <c r="CH864" s="24"/>
      <c r="CI864" s="40"/>
      <c r="CN864" s="1" t="s">
        <v>30</v>
      </c>
    </row>
    <row r="865" ht="15">
      <c r="A865" s="41" t="s">
        <v>492</v>
      </c>
      <c r="B865" s="17">
        <v>610</v>
      </c>
      <c r="C865" s="16" t="s">
        <v>47</v>
      </c>
      <c r="D865" s="16" t="s">
        <v>313</v>
      </c>
      <c r="E865" s="39" t="s">
        <v>387</v>
      </c>
      <c r="F865" s="31"/>
      <c r="G865" s="31"/>
      <c r="H865" s="31"/>
      <c r="I865" s="31"/>
      <c r="J865" s="31"/>
      <c r="K865" s="31"/>
      <c r="L865" s="31">
        <f t="shared" si="2772"/>
        <v>0</v>
      </c>
      <c r="M865" s="31">
        <f t="shared" si="2773"/>
        <v>0</v>
      </c>
      <c r="N865" s="31">
        <f t="shared" si="2774"/>
        <v>0</v>
      </c>
      <c r="O865" s="31">
        <v>79.200000000000003</v>
      </c>
      <c r="P865" s="31"/>
      <c r="Q865" s="31"/>
      <c r="R865" s="31">
        <f t="shared" si="2775"/>
        <v>79.200000000000003</v>
      </c>
      <c r="S865" s="31">
        <f t="shared" si="2776"/>
        <v>0</v>
      </c>
      <c r="T865" s="31">
        <f t="shared" si="2777"/>
        <v>0</v>
      </c>
      <c r="U865" s="31"/>
      <c r="V865" s="31"/>
      <c r="W865" s="31"/>
      <c r="X865" s="31">
        <f t="shared" si="2778"/>
        <v>79.200000000000003</v>
      </c>
      <c r="Y865" s="31">
        <f t="shared" si="2779"/>
        <v>0</v>
      </c>
      <c r="Z865" s="31">
        <f t="shared" si="2780"/>
        <v>0</v>
      </c>
      <c r="AA865" s="31"/>
      <c r="AB865" s="31"/>
      <c r="AC865" s="31"/>
      <c r="AD865" s="31">
        <f t="shared" si="2781"/>
        <v>79.200000000000003</v>
      </c>
      <c r="AE865" s="31">
        <f t="shared" si="2782"/>
        <v>0</v>
      </c>
      <c r="AF865" s="31">
        <f t="shared" si="2783"/>
        <v>0</v>
      </c>
      <c r="AG865" s="31"/>
      <c r="AH865" s="31"/>
      <c r="AI865" s="31"/>
      <c r="AJ865" s="31">
        <f t="shared" si="2784"/>
        <v>79.200000000000003</v>
      </c>
      <c r="AK865" s="31">
        <f t="shared" si="2785"/>
        <v>0</v>
      </c>
      <c r="AL865" s="31">
        <f t="shared" si="2786"/>
        <v>0</v>
      </c>
      <c r="AM865" s="31"/>
      <c r="AN865" s="31"/>
      <c r="AO865" s="31"/>
      <c r="AP865" s="31">
        <f t="shared" si="2787"/>
        <v>79.200000000000003</v>
      </c>
      <c r="AQ865" s="31">
        <f t="shared" si="2788"/>
        <v>0</v>
      </c>
      <c r="AR865" s="31">
        <f t="shared" si="2789"/>
        <v>0</v>
      </c>
      <c r="AS865" s="31"/>
      <c r="AT865" s="31"/>
      <c r="AU865" s="31"/>
      <c r="AV865" s="31">
        <f t="shared" si="2790"/>
        <v>79.200000000000003</v>
      </c>
      <c r="AW865" s="31">
        <f t="shared" si="2791"/>
        <v>0</v>
      </c>
      <c r="AX865" s="31">
        <f t="shared" si="2792"/>
        <v>0</v>
      </c>
      <c r="AY865" s="31"/>
      <c r="AZ865" s="31"/>
      <c r="BA865" s="31"/>
      <c r="BB865" s="31">
        <f t="shared" si="2793"/>
        <v>79.200000000000003</v>
      </c>
      <c r="BC865" s="31">
        <f t="shared" si="2794"/>
        <v>0</v>
      </c>
      <c r="BD865" s="31">
        <f t="shared" si="2795"/>
        <v>0</v>
      </c>
      <c r="BE865" s="31"/>
      <c r="BF865" s="31"/>
      <c r="BG865" s="31"/>
      <c r="BH865" s="31">
        <f t="shared" si="2796"/>
        <v>79.200000000000003</v>
      </c>
      <c r="BI865" s="31">
        <f t="shared" si="2797"/>
        <v>0</v>
      </c>
      <c r="BJ865" s="31">
        <f t="shared" si="2798"/>
        <v>0</v>
      </c>
      <c r="BK865" s="31"/>
      <c r="BL865" s="31"/>
      <c r="BM865" s="31"/>
      <c r="BN865" s="31">
        <f t="shared" si="2799"/>
        <v>79.200000000000003</v>
      </c>
      <c r="BO865" s="31">
        <f t="shared" si="2800"/>
        <v>0</v>
      </c>
      <c r="BP865" s="31">
        <f t="shared" si="2801"/>
        <v>0</v>
      </c>
      <c r="BQ865" s="31"/>
      <c r="BR865" s="31"/>
      <c r="BS865" s="31">
        <f t="shared" si="2802"/>
        <v>79.200000000000003</v>
      </c>
      <c r="BT865" s="31">
        <f t="shared" si="2803"/>
        <v>0</v>
      </c>
      <c r="BU865" s="31">
        <f t="shared" si="2804"/>
        <v>0</v>
      </c>
      <c r="BV865" s="31"/>
      <c r="BW865" s="31"/>
      <c r="BX865" s="31">
        <f t="shared" si="2805"/>
        <v>79.200000000000003</v>
      </c>
      <c r="BY865" s="31">
        <f t="shared" si="2806"/>
        <v>0</v>
      </c>
      <c r="BZ865" s="31">
        <f t="shared" si="2807"/>
        <v>0</v>
      </c>
      <c r="CA865" s="31"/>
      <c r="CB865" s="31"/>
      <c r="CC865" s="31"/>
      <c r="CD865" s="31">
        <f t="shared" si="2605"/>
        <v>79.200000000000003</v>
      </c>
      <c r="CE865" s="31">
        <f t="shared" si="2606"/>
        <v>0</v>
      </c>
      <c r="CF865" s="31">
        <f t="shared" si="2607"/>
        <v>0</v>
      </c>
      <c r="CG865" s="31"/>
      <c r="CH865" s="24"/>
      <c r="CI865" s="40"/>
    </row>
    <row r="866" ht="15">
      <c r="A866" s="41" t="s">
        <v>492</v>
      </c>
      <c r="B866" s="17">
        <v>620</v>
      </c>
      <c r="C866" s="16"/>
      <c r="D866" s="16"/>
      <c r="E866" s="39" t="s">
        <v>46</v>
      </c>
      <c r="F866" s="31">
        <f>F867</f>
        <v>0</v>
      </c>
      <c r="G866" s="31">
        <f>G867</f>
        <v>0</v>
      </c>
      <c r="H866" s="31">
        <f>H867</f>
        <v>0</v>
      </c>
      <c r="I866" s="31">
        <f>I867</f>
        <v>0</v>
      </c>
      <c r="J866" s="31">
        <f>J867</f>
        <v>0</v>
      </c>
      <c r="K866" s="31">
        <f>K867</f>
        <v>0</v>
      </c>
      <c r="L866" s="31">
        <f t="shared" si="2772"/>
        <v>0</v>
      </c>
      <c r="M866" s="31">
        <f t="shared" si="2773"/>
        <v>0</v>
      </c>
      <c r="N866" s="31">
        <f t="shared" si="2774"/>
        <v>0</v>
      </c>
      <c r="O866" s="31">
        <f>O867</f>
        <v>736.20000000000005</v>
      </c>
      <c r="P866" s="31">
        <f>P867</f>
        <v>0</v>
      </c>
      <c r="Q866" s="31">
        <f>Q867</f>
        <v>0</v>
      </c>
      <c r="R866" s="31">
        <f t="shared" si="2775"/>
        <v>736.20000000000005</v>
      </c>
      <c r="S866" s="31">
        <f t="shared" si="2776"/>
        <v>0</v>
      </c>
      <c r="T866" s="31">
        <f t="shared" si="2777"/>
        <v>0</v>
      </c>
      <c r="U866" s="31">
        <f>U867</f>
        <v>0</v>
      </c>
      <c r="V866" s="31">
        <f>V867</f>
        <v>0</v>
      </c>
      <c r="W866" s="31">
        <f>W867</f>
        <v>0</v>
      </c>
      <c r="X866" s="31">
        <f t="shared" si="2778"/>
        <v>736.20000000000005</v>
      </c>
      <c r="Y866" s="31">
        <f t="shared" si="2779"/>
        <v>0</v>
      </c>
      <c r="Z866" s="31">
        <f t="shared" si="2780"/>
        <v>0</v>
      </c>
      <c r="AA866" s="31">
        <f>AA867</f>
        <v>0</v>
      </c>
      <c r="AB866" s="31">
        <f>AB867</f>
        <v>0</v>
      </c>
      <c r="AC866" s="31">
        <f>AC867</f>
        <v>0</v>
      </c>
      <c r="AD866" s="31">
        <f t="shared" si="2781"/>
        <v>736.20000000000005</v>
      </c>
      <c r="AE866" s="31">
        <f t="shared" si="2782"/>
        <v>0</v>
      </c>
      <c r="AF866" s="31">
        <f t="shared" si="2783"/>
        <v>0</v>
      </c>
      <c r="AG866" s="31">
        <f>AG867</f>
        <v>0</v>
      </c>
      <c r="AH866" s="31">
        <f>AH867</f>
        <v>0</v>
      </c>
      <c r="AI866" s="31">
        <f>AI867</f>
        <v>0</v>
      </c>
      <c r="AJ866" s="31">
        <f t="shared" si="2784"/>
        <v>736.20000000000005</v>
      </c>
      <c r="AK866" s="31">
        <f t="shared" si="2785"/>
        <v>0</v>
      </c>
      <c r="AL866" s="31">
        <f t="shared" si="2786"/>
        <v>0</v>
      </c>
      <c r="AM866" s="31">
        <f>AM867</f>
        <v>0</v>
      </c>
      <c r="AN866" s="31">
        <f>AN867</f>
        <v>0</v>
      </c>
      <c r="AO866" s="31">
        <f>AO867</f>
        <v>0</v>
      </c>
      <c r="AP866" s="31">
        <f t="shared" si="2787"/>
        <v>736.20000000000005</v>
      </c>
      <c r="AQ866" s="31">
        <f t="shared" si="2788"/>
        <v>0</v>
      </c>
      <c r="AR866" s="31">
        <f t="shared" si="2789"/>
        <v>0</v>
      </c>
      <c r="AS866" s="31">
        <f>AS867</f>
        <v>0</v>
      </c>
      <c r="AT866" s="31">
        <f>AT867</f>
        <v>0</v>
      </c>
      <c r="AU866" s="31">
        <f>AU867</f>
        <v>0</v>
      </c>
      <c r="AV866" s="31">
        <f t="shared" si="2790"/>
        <v>736.20000000000005</v>
      </c>
      <c r="AW866" s="31">
        <f t="shared" si="2791"/>
        <v>0</v>
      </c>
      <c r="AX866" s="31">
        <f t="shared" si="2792"/>
        <v>0</v>
      </c>
      <c r="AY866" s="31">
        <f>AY867</f>
        <v>0</v>
      </c>
      <c r="AZ866" s="31">
        <f>AZ867</f>
        <v>0</v>
      </c>
      <c r="BA866" s="31">
        <f>BA867</f>
        <v>0</v>
      </c>
      <c r="BB866" s="31">
        <f t="shared" si="2793"/>
        <v>736.20000000000005</v>
      </c>
      <c r="BC866" s="31">
        <f t="shared" si="2794"/>
        <v>0</v>
      </c>
      <c r="BD866" s="31">
        <f t="shared" si="2795"/>
        <v>0</v>
      </c>
      <c r="BE866" s="31">
        <f>BE867</f>
        <v>0</v>
      </c>
      <c r="BF866" s="31">
        <f>BF867</f>
        <v>0</v>
      </c>
      <c r="BG866" s="31">
        <f>BG867</f>
        <v>0</v>
      </c>
      <c r="BH866" s="31">
        <f t="shared" si="2796"/>
        <v>736.20000000000005</v>
      </c>
      <c r="BI866" s="31">
        <f t="shared" si="2797"/>
        <v>0</v>
      </c>
      <c r="BJ866" s="31">
        <f t="shared" si="2798"/>
        <v>0</v>
      </c>
      <c r="BK866" s="31">
        <f>BK867</f>
        <v>0</v>
      </c>
      <c r="BL866" s="31">
        <f>BL867</f>
        <v>0</v>
      </c>
      <c r="BM866" s="31">
        <f>BM867</f>
        <v>0</v>
      </c>
      <c r="BN866" s="31">
        <f t="shared" si="2799"/>
        <v>736.20000000000005</v>
      </c>
      <c r="BO866" s="31">
        <f t="shared" si="2800"/>
        <v>0</v>
      </c>
      <c r="BP866" s="31">
        <f t="shared" si="2801"/>
        <v>0</v>
      </c>
      <c r="BQ866" s="31">
        <f>BQ867</f>
        <v>0</v>
      </c>
      <c r="BR866" s="31">
        <f>BR867</f>
        <v>0</v>
      </c>
      <c r="BS866" s="31">
        <f t="shared" si="2802"/>
        <v>736.20000000000005</v>
      </c>
      <c r="BT866" s="31">
        <f t="shared" si="2803"/>
        <v>0</v>
      </c>
      <c r="BU866" s="31">
        <f t="shared" si="2804"/>
        <v>0</v>
      </c>
      <c r="BV866" s="31">
        <f>BV867</f>
        <v>0</v>
      </c>
      <c r="BW866" s="31">
        <f>BW867</f>
        <v>0</v>
      </c>
      <c r="BX866" s="31">
        <f t="shared" si="2805"/>
        <v>736.20000000000005</v>
      </c>
      <c r="BY866" s="31">
        <f t="shared" si="2806"/>
        <v>0</v>
      </c>
      <c r="BZ866" s="31">
        <f t="shared" si="2807"/>
        <v>0</v>
      </c>
      <c r="CA866" s="31">
        <f>CA867</f>
        <v>633.60000000000002</v>
      </c>
      <c r="CB866" s="31">
        <f>CB867</f>
        <v>0</v>
      </c>
      <c r="CC866" s="31">
        <f>CC867</f>
        <v>0</v>
      </c>
      <c r="CD866" s="31">
        <f t="shared" si="2605"/>
        <v>1369.8000000000002</v>
      </c>
      <c r="CE866" s="31">
        <f t="shared" si="2606"/>
        <v>0</v>
      </c>
      <c r="CF866" s="31">
        <f t="shared" si="2607"/>
        <v>0</v>
      </c>
      <c r="CG866" s="31">
        <f>CG867</f>
        <v>0</v>
      </c>
      <c r="CH866" s="24"/>
      <c r="CI866" s="40"/>
      <c r="CN866" s="1" t="s">
        <v>30</v>
      </c>
    </row>
    <row r="867" ht="15">
      <c r="A867" s="41" t="s">
        <v>492</v>
      </c>
      <c r="B867" s="17">
        <v>620</v>
      </c>
      <c r="C867" s="16" t="s">
        <v>47</v>
      </c>
      <c r="D867" s="16" t="s">
        <v>313</v>
      </c>
      <c r="E867" s="39" t="s">
        <v>387</v>
      </c>
      <c r="F867" s="31"/>
      <c r="G867" s="31"/>
      <c r="H867" s="31"/>
      <c r="I867" s="31"/>
      <c r="J867" s="31"/>
      <c r="K867" s="31"/>
      <c r="L867" s="31">
        <f t="shared" si="2772"/>
        <v>0</v>
      </c>
      <c r="M867" s="31">
        <f t="shared" si="2773"/>
        <v>0</v>
      </c>
      <c r="N867" s="31">
        <f t="shared" si="2774"/>
        <v>0</v>
      </c>
      <c r="O867" s="31">
        <v>736.20000000000005</v>
      </c>
      <c r="P867" s="31"/>
      <c r="Q867" s="31"/>
      <c r="R867" s="31">
        <f t="shared" si="2775"/>
        <v>736.20000000000005</v>
      </c>
      <c r="S867" s="31">
        <f t="shared" si="2776"/>
        <v>0</v>
      </c>
      <c r="T867" s="31">
        <f t="shared" si="2777"/>
        <v>0</v>
      </c>
      <c r="U867" s="31"/>
      <c r="V867" s="31"/>
      <c r="W867" s="31"/>
      <c r="X867" s="31">
        <f t="shared" si="2778"/>
        <v>736.20000000000005</v>
      </c>
      <c r="Y867" s="31">
        <f t="shared" si="2779"/>
        <v>0</v>
      </c>
      <c r="Z867" s="31">
        <f t="shared" si="2780"/>
        <v>0</v>
      </c>
      <c r="AA867" s="31"/>
      <c r="AB867" s="31"/>
      <c r="AC867" s="31"/>
      <c r="AD867" s="31">
        <f t="shared" si="2781"/>
        <v>736.20000000000005</v>
      </c>
      <c r="AE867" s="31">
        <f t="shared" si="2782"/>
        <v>0</v>
      </c>
      <c r="AF867" s="31">
        <f t="shared" si="2783"/>
        <v>0</v>
      </c>
      <c r="AG867" s="31"/>
      <c r="AH867" s="31"/>
      <c r="AI867" s="31"/>
      <c r="AJ867" s="31">
        <f t="shared" si="2784"/>
        <v>736.20000000000005</v>
      </c>
      <c r="AK867" s="31">
        <f t="shared" si="2785"/>
        <v>0</v>
      </c>
      <c r="AL867" s="31">
        <f t="shared" si="2786"/>
        <v>0</v>
      </c>
      <c r="AM867" s="31"/>
      <c r="AN867" s="31"/>
      <c r="AO867" s="31"/>
      <c r="AP867" s="31">
        <f t="shared" si="2787"/>
        <v>736.20000000000005</v>
      </c>
      <c r="AQ867" s="31">
        <f t="shared" si="2788"/>
        <v>0</v>
      </c>
      <c r="AR867" s="31">
        <f t="shared" si="2789"/>
        <v>0</v>
      </c>
      <c r="AS867" s="31"/>
      <c r="AT867" s="31"/>
      <c r="AU867" s="31"/>
      <c r="AV867" s="31">
        <f t="shared" si="2790"/>
        <v>736.20000000000005</v>
      </c>
      <c r="AW867" s="31">
        <f t="shared" si="2791"/>
        <v>0</v>
      </c>
      <c r="AX867" s="31">
        <f t="shared" si="2792"/>
        <v>0</v>
      </c>
      <c r="AY867" s="31"/>
      <c r="AZ867" s="31"/>
      <c r="BA867" s="31"/>
      <c r="BB867" s="31">
        <f t="shared" si="2793"/>
        <v>736.20000000000005</v>
      </c>
      <c r="BC867" s="31">
        <f t="shared" si="2794"/>
        <v>0</v>
      </c>
      <c r="BD867" s="31">
        <f t="shared" si="2795"/>
        <v>0</v>
      </c>
      <c r="BE867" s="31"/>
      <c r="BF867" s="31"/>
      <c r="BG867" s="31"/>
      <c r="BH867" s="31">
        <f t="shared" si="2796"/>
        <v>736.20000000000005</v>
      </c>
      <c r="BI867" s="31">
        <f t="shared" si="2797"/>
        <v>0</v>
      </c>
      <c r="BJ867" s="31">
        <f t="shared" si="2798"/>
        <v>0</v>
      </c>
      <c r="BK867" s="31"/>
      <c r="BL867" s="31"/>
      <c r="BM867" s="31"/>
      <c r="BN867" s="31">
        <f t="shared" si="2799"/>
        <v>736.20000000000005</v>
      </c>
      <c r="BO867" s="31">
        <f t="shared" si="2800"/>
        <v>0</v>
      </c>
      <c r="BP867" s="31">
        <f t="shared" si="2801"/>
        <v>0</v>
      </c>
      <c r="BQ867" s="31"/>
      <c r="BR867" s="31"/>
      <c r="BS867" s="31">
        <f t="shared" si="2802"/>
        <v>736.20000000000005</v>
      </c>
      <c r="BT867" s="31">
        <f t="shared" si="2803"/>
        <v>0</v>
      </c>
      <c r="BU867" s="31">
        <f t="shared" si="2804"/>
        <v>0</v>
      </c>
      <c r="BV867" s="31"/>
      <c r="BW867" s="31"/>
      <c r="BX867" s="31">
        <f t="shared" si="2805"/>
        <v>736.20000000000005</v>
      </c>
      <c r="BY867" s="31">
        <f t="shared" si="2806"/>
        <v>0</v>
      </c>
      <c r="BZ867" s="31">
        <f t="shared" si="2807"/>
        <v>0</v>
      </c>
      <c r="CA867" s="31">
        <v>633.60000000000002</v>
      </c>
      <c r="CB867" s="31"/>
      <c r="CC867" s="31"/>
      <c r="CD867" s="31">
        <f t="shared" si="2605"/>
        <v>1369.8000000000002</v>
      </c>
      <c r="CE867" s="31">
        <f t="shared" si="2606"/>
        <v>0</v>
      </c>
      <c r="CF867" s="31">
        <f t="shared" si="2607"/>
        <v>0</v>
      </c>
      <c r="CG867" s="31"/>
      <c r="CH867" s="24"/>
      <c r="CI867" s="40"/>
    </row>
    <row r="868" s="33" customFormat="1" ht="43.75">
      <c r="A868" s="34" t="s">
        <v>494</v>
      </c>
      <c r="B868" s="35"/>
      <c r="C868" s="34"/>
      <c r="D868" s="34"/>
      <c r="E868" s="36" t="s">
        <v>495</v>
      </c>
      <c r="F868" s="37">
        <f>F869+F899+F916+F925</f>
        <v>176149.60000000001</v>
      </c>
      <c r="G868" s="37">
        <f>G869+G899+G916+G925</f>
        <v>180580.89999999997</v>
      </c>
      <c r="H868" s="37">
        <f>H869+H899+H916+H925</f>
        <v>180580.89999999997</v>
      </c>
      <c r="I868" s="37">
        <f>I869+I899+I916+I925</f>
        <v>0</v>
      </c>
      <c r="J868" s="37">
        <f>J869+J899+J916+J925</f>
        <v>0</v>
      </c>
      <c r="K868" s="37">
        <f>K869+K899+K916+K925</f>
        <v>0</v>
      </c>
      <c r="L868" s="37">
        <f t="shared" si="2772"/>
        <v>176149.60000000001</v>
      </c>
      <c r="M868" s="37">
        <f t="shared" si="2773"/>
        <v>180580.89999999997</v>
      </c>
      <c r="N868" s="37">
        <f t="shared" si="2774"/>
        <v>180580.89999999997</v>
      </c>
      <c r="O868" s="37">
        <f>O869+O899+O916+O925</f>
        <v>0</v>
      </c>
      <c r="P868" s="37">
        <f>P869+P899+P916+P925</f>
        <v>0</v>
      </c>
      <c r="Q868" s="37">
        <f>Q869+Q899+Q916+Q925</f>
        <v>0</v>
      </c>
      <c r="R868" s="37">
        <f t="shared" si="2775"/>
        <v>176149.60000000001</v>
      </c>
      <c r="S868" s="37">
        <f t="shared" si="2776"/>
        <v>180580.89999999997</v>
      </c>
      <c r="T868" s="37">
        <f t="shared" si="2777"/>
        <v>180580.89999999997</v>
      </c>
      <c r="U868" s="37">
        <f>U869+U899+U916+U925</f>
        <v>0</v>
      </c>
      <c r="V868" s="37">
        <f>V869+V899+V916+V925</f>
        <v>0</v>
      </c>
      <c r="W868" s="37">
        <f>W869+W899+W916+W925</f>
        <v>0</v>
      </c>
      <c r="X868" s="37">
        <f t="shared" si="2778"/>
        <v>176149.60000000001</v>
      </c>
      <c r="Y868" s="37">
        <f t="shared" si="2779"/>
        <v>180580.89999999997</v>
      </c>
      <c r="Z868" s="37">
        <f t="shared" si="2780"/>
        <v>180580.89999999997</v>
      </c>
      <c r="AA868" s="37">
        <f>AA869+AA899+AA916+AA925</f>
        <v>0</v>
      </c>
      <c r="AB868" s="37">
        <f>AB869+AB899+AB916+AB925</f>
        <v>0</v>
      </c>
      <c r="AC868" s="37">
        <f>AC869+AC899+AC916+AC925</f>
        <v>0</v>
      </c>
      <c r="AD868" s="37">
        <f t="shared" si="2781"/>
        <v>176149.60000000001</v>
      </c>
      <c r="AE868" s="37">
        <f t="shared" si="2782"/>
        <v>180580.89999999997</v>
      </c>
      <c r="AF868" s="37">
        <f t="shared" si="2783"/>
        <v>180580.89999999997</v>
      </c>
      <c r="AG868" s="37">
        <f>AG869+AG899+AG916+AG925</f>
        <v>0</v>
      </c>
      <c r="AH868" s="37">
        <f>AH869+AH899+AH916+AH925</f>
        <v>0</v>
      </c>
      <c r="AI868" s="37">
        <f>AI869+AI899+AI916+AI925</f>
        <v>0</v>
      </c>
      <c r="AJ868" s="37">
        <f t="shared" si="2784"/>
        <v>176149.60000000001</v>
      </c>
      <c r="AK868" s="37">
        <f t="shared" si="2785"/>
        <v>180580.89999999997</v>
      </c>
      <c r="AL868" s="37">
        <f t="shared" si="2786"/>
        <v>180580.89999999997</v>
      </c>
      <c r="AM868" s="37">
        <f>AM869+AM899+AM916+AM925</f>
        <v>0</v>
      </c>
      <c r="AN868" s="37">
        <f>AN869+AN899+AN916+AN925</f>
        <v>0</v>
      </c>
      <c r="AO868" s="37">
        <f>AO869+AO899+AO916+AO925</f>
        <v>0</v>
      </c>
      <c r="AP868" s="37">
        <f t="shared" si="2787"/>
        <v>176149.60000000001</v>
      </c>
      <c r="AQ868" s="37">
        <f t="shared" si="2788"/>
        <v>180580.89999999997</v>
      </c>
      <c r="AR868" s="37">
        <f t="shared" si="2789"/>
        <v>180580.89999999997</v>
      </c>
      <c r="AS868" s="37">
        <f>AS869+AS899+AS916+AS925</f>
        <v>0</v>
      </c>
      <c r="AT868" s="37">
        <f>AT869+AT899+AT916+AT925</f>
        <v>0</v>
      </c>
      <c r="AU868" s="37">
        <f>AU869+AU899+AU916+AU925</f>
        <v>0</v>
      </c>
      <c r="AV868" s="37">
        <f t="shared" si="2790"/>
        <v>176149.60000000001</v>
      </c>
      <c r="AW868" s="37">
        <f t="shared" si="2791"/>
        <v>180580.89999999997</v>
      </c>
      <c r="AX868" s="37">
        <f t="shared" si="2792"/>
        <v>180580.89999999997</v>
      </c>
      <c r="AY868" s="37">
        <f>AY869+AY899+AY916+AY925</f>
        <v>153</v>
      </c>
      <c r="AZ868" s="37">
        <f>AZ869+AZ899+AZ916+AZ925</f>
        <v>153</v>
      </c>
      <c r="BA868" s="37">
        <f>BA869+BA899+BA916+BA925</f>
        <v>153</v>
      </c>
      <c r="BB868" s="37">
        <f t="shared" si="2793"/>
        <v>176302.60000000001</v>
      </c>
      <c r="BC868" s="37">
        <f t="shared" si="2794"/>
        <v>180733.89999999997</v>
      </c>
      <c r="BD868" s="37">
        <f t="shared" si="2795"/>
        <v>180733.89999999997</v>
      </c>
      <c r="BE868" s="37">
        <f>BE869+BE899+BE916+BE925</f>
        <v>0</v>
      </c>
      <c r="BF868" s="37">
        <f>BF869+BF899+BF916+BF925</f>
        <v>0</v>
      </c>
      <c r="BG868" s="37">
        <f>BG869+BG899+BG916+BG925</f>
        <v>0</v>
      </c>
      <c r="BH868" s="37">
        <f t="shared" si="2796"/>
        <v>176302.60000000001</v>
      </c>
      <c r="BI868" s="37">
        <f t="shared" si="2797"/>
        <v>180733.89999999997</v>
      </c>
      <c r="BJ868" s="37">
        <f t="shared" si="2798"/>
        <v>180733.89999999997</v>
      </c>
      <c r="BK868" s="37">
        <f>BK869+BK899+BK916+BK925</f>
        <v>0</v>
      </c>
      <c r="BL868" s="37">
        <f>BL869+BL899+BL916+BL925</f>
        <v>0</v>
      </c>
      <c r="BM868" s="37">
        <f>BM869+BM899+BM916+BM925</f>
        <v>0</v>
      </c>
      <c r="BN868" s="37">
        <f t="shared" si="2799"/>
        <v>176302.60000000001</v>
      </c>
      <c r="BO868" s="37">
        <f t="shared" si="2800"/>
        <v>180733.89999999997</v>
      </c>
      <c r="BP868" s="37">
        <f t="shared" si="2801"/>
        <v>180733.89999999997</v>
      </c>
      <c r="BQ868" s="37">
        <f>BQ869+BQ899+BQ916+BQ925</f>
        <v>0</v>
      </c>
      <c r="BR868" s="37">
        <f>BR869+BR899+BR916+BR925</f>
        <v>0</v>
      </c>
      <c r="BS868" s="31">
        <f t="shared" si="2802"/>
        <v>176302.60000000001</v>
      </c>
      <c r="BT868" s="31">
        <f t="shared" si="2803"/>
        <v>180733.89999999997</v>
      </c>
      <c r="BU868" s="31">
        <f t="shared" si="2804"/>
        <v>180733.89999999997</v>
      </c>
      <c r="BV868" s="37">
        <f>BV869+BV899+BV916+BV925</f>
        <v>0</v>
      </c>
      <c r="BW868" s="37">
        <f>BW869+BW899+BW916+BW925</f>
        <v>0</v>
      </c>
      <c r="BX868" s="37">
        <f t="shared" si="2805"/>
        <v>176302.60000000001</v>
      </c>
      <c r="BY868" s="37">
        <f t="shared" si="2806"/>
        <v>180733.89999999997</v>
      </c>
      <c r="BZ868" s="37">
        <f t="shared" si="2807"/>
        <v>180733.89999999997</v>
      </c>
      <c r="CA868" s="37">
        <f>CA869+CA899+CA916+CA925</f>
        <v>2535</v>
      </c>
      <c r="CB868" s="37">
        <f>CB869+CB899+CB916+CB925</f>
        <v>0</v>
      </c>
      <c r="CC868" s="37">
        <f>CC869+CC899+CC916+CC925</f>
        <v>0</v>
      </c>
      <c r="CD868" s="37">
        <f t="shared" si="2605"/>
        <v>178837.60000000001</v>
      </c>
      <c r="CE868" s="37">
        <f t="shared" si="2606"/>
        <v>180733.89999999997</v>
      </c>
      <c r="CF868" s="37">
        <f t="shared" si="2607"/>
        <v>180733.89999999997</v>
      </c>
      <c r="CG868" s="37">
        <f>CG869+CG899+CG916+CG925</f>
        <v>0</v>
      </c>
      <c r="CH868" s="24"/>
      <c r="CI868" s="38"/>
      <c r="CK868" s="33" t="s">
        <v>27</v>
      </c>
    </row>
    <row r="869" ht="43.75">
      <c r="A869" s="16" t="s">
        <v>496</v>
      </c>
      <c r="B869" s="17"/>
      <c r="C869" s="16"/>
      <c r="D869" s="16"/>
      <c r="E869" s="39" t="s">
        <v>497</v>
      </c>
      <c r="F869" s="31">
        <f>F870+F893+F886</f>
        <v>144309.60000000001</v>
      </c>
      <c r="G869" s="31">
        <f>G870+G893+G886</f>
        <v>148740.89999999997</v>
      </c>
      <c r="H869" s="31">
        <f>H870+H893+H886</f>
        <v>148740.89999999997</v>
      </c>
      <c r="I869" s="31">
        <f>I870+I893+I886</f>
        <v>0</v>
      </c>
      <c r="J869" s="31">
        <f>J870+J893+J886</f>
        <v>0</v>
      </c>
      <c r="K869" s="31">
        <f>K870+K893+K886</f>
        <v>0</v>
      </c>
      <c r="L869" s="31">
        <f t="shared" si="2772"/>
        <v>144309.60000000001</v>
      </c>
      <c r="M869" s="31">
        <f t="shared" si="2773"/>
        <v>148740.89999999997</v>
      </c>
      <c r="N869" s="31">
        <f t="shared" si="2774"/>
        <v>148740.89999999997</v>
      </c>
      <c r="O869" s="31">
        <f>O870+O893+O886</f>
        <v>0</v>
      </c>
      <c r="P869" s="31">
        <f>P870+P893+P886</f>
        <v>0</v>
      </c>
      <c r="Q869" s="31">
        <f>Q870+Q893+Q886</f>
        <v>0</v>
      </c>
      <c r="R869" s="31">
        <f t="shared" si="2775"/>
        <v>144309.60000000001</v>
      </c>
      <c r="S869" s="31">
        <f t="shared" si="2776"/>
        <v>148740.89999999997</v>
      </c>
      <c r="T869" s="31">
        <f t="shared" si="2777"/>
        <v>148740.89999999997</v>
      </c>
      <c r="U869" s="31">
        <f>U870+U893+U886</f>
        <v>0</v>
      </c>
      <c r="V869" s="31">
        <f>V870+V893+V886</f>
        <v>0</v>
      </c>
      <c r="W869" s="31">
        <f>W870+W893+W886</f>
        <v>0</v>
      </c>
      <c r="X869" s="31">
        <f t="shared" si="2778"/>
        <v>144309.60000000001</v>
      </c>
      <c r="Y869" s="31">
        <f t="shared" si="2779"/>
        <v>148740.89999999997</v>
      </c>
      <c r="Z869" s="31">
        <f t="shared" si="2780"/>
        <v>148740.89999999997</v>
      </c>
      <c r="AA869" s="31">
        <f>AA870+AA893+AA886</f>
        <v>0</v>
      </c>
      <c r="AB869" s="31">
        <f>AB870+AB893+AB886</f>
        <v>0</v>
      </c>
      <c r="AC869" s="31">
        <f>AC870+AC893+AC886</f>
        <v>0</v>
      </c>
      <c r="AD869" s="31">
        <f t="shared" si="2781"/>
        <v>144309.60000000001</v>
      </c>
      <c r="AE869" s="31">
        <f t="shared" si="2782"/>
        <v>148740.89999999997</v>
      </c>
      <c r="AF869" s="31">
        <f t="shared" si="2783"/>
        <v>148740.89999999997</v>
      </c>
      <c r="AG869" s="31">
        <f>AG870+AG893+AG886</f>
        <v>0</v>
      </c>
      <c r="AH869" s="31">
        <f>AH870+AH893+AH886</f>
        <v>0</v>
      </c>
      <c r="AI869" s="31">
        <f>AI870+AI893+AI886</f>
        <v>0</v>
      </c>
      <c r="AJ869" s="31">
        <f t="shared" si="2784"/>
        <v>144309.60000000001</v>
      </c>
      <c r="AK869" s="31">
        <f t="shared" si="2785"/>
        <v>148740.89999999997</v>
      </c>
      <c r="AL869" s="31">
        <f t="shared" si="2786"/>
        <v>148740.89999999997</v>
      </c>
      <c r="AM869" s="31">
        <f>AM870+AM893+AM886</f>
        <v>0</v>
      </c>
      <c r="AN869" s="31">
        <f>AN870+AN893+AN886</f>
        <v>0</v>
      </c>
      <c r="AO869" s="31">
        <f>AO870+AO893+AO886</f>
        <v>0</v>
      </c>
      <c r="AP869" s="31">
        <f t="shared" si="2787"/>
        <v>144309.60000000001</v>
      </c>
      <c r="AQ869" s="31">
        <f t="shared" si="2788"/>
        <v>148740.89999999997</v>
      </c>
      <c r="AR869" s="31">
        <f t="shared" si="2789"/>
        <v>148740.89999999997</v>
      </c>
      <c r="AS869" s="31">
        <f>AS870+AS893+AS886</f>
        <v>0</v>
      </c>
      <c r="AT869" s="31">
        <f>AT870+AT893+AT886</f>
        <v>0</v>
      </c>
      <c r="AU869" s="31">
        <f>AU870+AU893+AU886</f>
        <v>0</v>
      </c>
      <c r="AV869" s="31">
        <f t="shared" si="2790"/>
        <v>144309.60000000001</v>
      </c>
      <c r="AW869" s="31">
        <f t="shared" si="2791"/>
        <v>148740.89999999997</v>
      </c>
      <c r="AX869" s="31">
        <f t="shared" si="2792"/>
        <v>148740.89999999997</v>
      </c>
      <c r="AY869" s="31">
        <f>AY870+AY893+AY886</f>
        <v>0</v>
      </c>
      <c r="AZ869" s="31">
        <f>AZ870+AZ893+AZ886</f>
        <v>0</v>
      </c>
      <c r="BA869" s="31">
        <f>BA870+BA893+BA886</f>
        <v>0</v>
      </c>
      <c r="BB869" s="31">
        <f t="shared" si="2793"/>
        <v>144309.60000000001</v>
      </c>
      <c r="BC869" s="31">
        <f t="shared" si="2794"/>
        <v>148740.89999999997</v>
      </c>
      <c r="BD869" s="31">
        <f t="shared" si="2795"/>
        <v>148740.89999999997</v>
      </c>
      <c r="BE869" s="31">
        <f>BE870+BE893+BE886</f>
        <v>0</v>
      </c>
      <c r="BF869" s="31">
        <f>BF870+BF893+BF886</f>
        <v>0</v>
      </c>
      <c r="BG869" s="31">
        <f>BG870+BG893+BG886</f>
        <v>0</v>
      </c>
      <c r="BH869" s="31">
        <f t="shared" si="2796"/>
        <v>144309.60000000001</v>
      </c>
      <c r="BI869" s="31">
        <f t="shared" si="2797"/>
        <v>148740.89999999997</v>
      </c>
      <c r="BJ869" s="31">
        <f t="shared" si="2798"/>
        <v>148740.89999999997</v>
      </c>
      <c r="BK869" s="31">
        <f>BK870+BK893+BK886</f>
        <v>0</v>
      </c>
      <c r="BL869" s="31">
        <f>BL870+BL893+BL886</f>
        <v>0</v>
      </c>
      <c r="BM869" s="31">
        <f>BM870+BM893+BM886</f>
        <v>0</v>
      </c>
      <c r="BN869" s="31">
        <f t="shared" si="2799"/>
        <v>144309.60000000001</v>
      </c>
      <c r="BO869" s="31">
        <f t="shared" si="2800"/>
        <v>148740.89999999997</v>
      </c>
      <c r="BP869" s="31">
        <f t="shared" si="2801"/>
        <v>148740.89999999997</v>
      </c>
      <c r="BQ869" s="31">
        <f>BQ870+BQ893+BQ886</f>
        <v>0</v>
      </c>
      <c r="BR869" s="31">
        <f>BR870+BR893+BR886</f>
        <v>0</v>
      </c>
      <c r="BS869" s="31">
        <f t="shared" si="2802"/>
        <v>144309.60000000001</v>
      </c>
      <c r="BT869" s="31">
        <f t="shared" si="2803"/>
        <v>148740.89999999997</v>
      </c>
      <c r="BU869" s="31">
        <f t="shared" si="2804"/>
        <v>148740.89999999997</v>
      </c>
      <c r="BV869" s="31">
        <f>BV870+BV893+BV886</f>
        <v>0</v>
      </c>
      <c r="BW869" s="31">
        <f>BW870+BW893+BW886</f>
        <v>0</v>
      </c>
      <c r="BX869" s="31">
        <f t="shared" si="2805"/>
        <v>144309.60000000001</v>
      </c>
      <c r="BY869" s="31">
        <f t="shared" si="2806"/>
        <v>148740.89999999997</v>
      </c>
      <c r="BZ869" s="31">
        <f t="shared" si="2807"/>
        <v>148740.89999999997</v>
      </c>
      <c r="CA869" s="31">
        <f>CA870+CA893+CA886</f>
        <v>0</v>
      </c>
      <c r="CB869" s="31">
        <f>CB870+CB893+CB886</f>
        <v>0</v>
      </c>
      <c r="CC869" s="31">
        <f>CC870+CC893+CC886</f>
        <v>0</v>
      </c>
      <c r="CD869" s="31">
        <f t="shared" si="2605"/>
        <v>144309.60000000001</v>
      </c>
      <c r="CE869" s="31">
        <f t="shared" si="2606"/>
        <v>148740.89999999997</v>
      </c>
      <c r="CF869" s="31">
        <f t="shared" si="2607"/>
        <v>148740.89999999997</v>
      </c>
      <c r="CG869" s="31">
        <f>CG870+CG893+CG886</f>
        <v>0</v>
      </c>
      <c r="CH869" s="24"/>
      <c r="CI869" s="40"/>
      <c r="CL869" s="1" t="s">
        <v>28</v>
      </c>
    </row>
    <row r="870" ht="43.75">
      <c r="A870" s="16" t="s">
        <v>498</v>
      </c>
      <c r="B870" s="17"/>
      <c r="C870" s="16"/>
      <c r="D870" s="16"/>
      <c r="E870" s="39" t="s">
        <v>130</v>
      </c>
      <c r="F870" s="31">
        <f>F871+F874+F877+F883</f>
        <v>141111.10000000001</v>
      </c>
      <c r="G870" s="31">
        <f>G871+G874+G877+G883</f>
        <v>146341.59999999998</v>
      </c>
      <c r="H870" s="31">
        <f>H871+H874+H877+H883</f>
        <v>146341.59999999998</v>
      </c>
      <c r="I870" s="31">
        <f>I871+I874+I877+I883</f>
        <v>0</v>
      </c>
      <c r="J870" s="31">
        <f>J871+J874+J877+J883</f>
        <v>0</v>
      </c>
      <c r="K870" s="31">
        <f>K871+K874+K877+K883</f>
        <v>0</v>
      </c>
      <c r="L870" s="31">
        <f t="shared" si="2772"/>
        <v>141111.10000000001</v>
      </c>
      <c r="M870" s="31">
        <f t="shared" si="2773"/>
        <v>146341.59999999998</v>
      </c>
      <c r="N870" s="31">
        <f t="shared" si="2774"/>
        <v>146341.59999999998</v>
      </c>
      <c r="O870" s="31">
        <f>O871+O874+O877+O883</f>
        <v>0</v>
      </c>
      <c r="P870" s="31">
        <f>P871+P874+P877+P883</f>
        <v>0</v>
      </c>
      <c r="Q870" s="31">
        <f>Q871+Q874+Q877+Q883</f>
        <v>0</v>
      </c>
      <c r="R870" s="31">
        <f t="shared" si="2775"/>
        <v>141111.10000000001</v>
      </c>
      <c r="S870" s="31">
        <f t="shared" si="2776"/>
        <v>146341.59999999998</v>
      </c>
      <c r="T870" s="31">
        <f t="shared" si="2777"/>
        <v>146341.59999999998</v>
      </c>
      <c r="U870" s="31">
        <f>U871+U874+U877+U883</f>
        <v>0</v>
      </c>
      <c r="V870" s="31">
        <f>V871+V874+V877+V883</f>
        <v>0</v>
      </c>
      <c r="W870" s="31">
        <f>W871+W874+W877+W883</f>
        <v>0</v>
      </c>
      <c r="X870" s="31">
        <f t="shared" si="2778"/>
        <v>141111.10000000001</v>
      </c>
      <c r="Y870" s="31">
        <f t="shared" si="2779"/>
        <v>146341.59999999998</v>
      </c>
      <c r="Z870" s="31">
        <f t="shared" si="2780"/>
        <v>146341.59999999998</v>
      </c>
      <c r="AA870" s="31">
        <f>AA871+AA874+AA877+AA883</f>
        <v>0</v>
      </c>
      <c r="AB870" s="31">
        <f>AB871+AB874+AB877+AB883</f>
        <v>0</v>
      </c>
      <c r="AC870" s="31">
        <f>AC871+AC874+AC877+AC883</f>
        <v>0</v>
      </c>
      <c r="AD870" s="31">
        <f t="shared" si="2781"/>
        <v>141111.10000000001</v>
      </c>
      <c r="AE870" s="31">
        <f t="shared" si="2782"/>
        <v>146341.59999999998</v>
      </c>
      <c r="AF870" s="31">
        <f t="shared" si="2783"/>
        <v>146341.59999999998</v>
      </c>
      <c r="AG870" s="31">
        <f>AG871+AG874+AG877+AG883</f>
        <v>0</v>
      </c>
      <c r="AH870" s="31">
        <f>AH871+AH874+AH877+AH883</f>
        <v>0</v>
      </c>
      <c r="AI870" s="31">
        <f>AI871+AI874+AI877+AI883</f>
        <v>0</v>
      </c>
      <c r="AJ870" s="31">
        <f t="shared" si="2784"/>
        <v>141111.10000000001</v>
      </c>
      <c r="AK870" s="31">
        <f t="shared" si="2785"/>
        <v>146341.59999999998</v>
      </c>
      <c r="AL870" s="31">
        <f t="shared" si="2786"/>
        <v>146341.59999999998</v>
      </c>
      <c r="AM870" s="31">
        <f>AM871+AM874+AM877+AM883</f>
        <v>0</v>
      </c>
      <c r="AN870" s="31">
        <f>AN871+AN874+AN877+AN883</f>
        <v>0</v>
      </c>
      <c r="AO870" s="31">
        <f>AO871+AO874+AO877+AO883</f>
        <v>0</v>
      </c>
      <c r="AP870" s="31">
        <f t="shared" si="2787"/>
        <v>141111.10000000001</v>
      </c>
      <c r="AQ870" s="31">
        <f t="shared" si="2788"/>
        <v>146341.59999999998</v>
      </c>
      <c r="AR870" s="31">
        <f t="shared" si="2789"/>
        <v>146341.59999999998</v>
      </c>
      <c r="AS870" s="31">
        <f>AS871+AS874+AS877+AS883</f>
        <v>0</v>
      </c>
      <c r="AT870" s="31">
        <f>AT871+AT874+AT877+AT883</f>
        <v>0</v>
      </c>
      <c r="AU870" s="31">
        <f>AU871+AU874+AU877+AU883</f>
        <v>0</v>
      </c>
      <c r="AV870" s="31">
        <f t="shared" si="2790"/>
        <v>141111.10000000001</v>
      </c>
      <c r="AW870" s="31">
        <f t="shared" si="2791"/>
        <v>146341.59999999998</v>
      </c>
      <c r="AX870" s="31">
        <f t="shared" si="2792"/>
        <v>146341.59999999998</v>
      </c>
      <c r="AY870" s="31">
        <f>AY871+AY874+AY877+AY883</f>
        <v>0</v>
      </c>
      <c r="AZ870" s="31">
        <f>AZ871+AZ874+AZ877+AZ883</f>
        <v>0</v>
      </c>
      <c r="BA870" s="31">
        <f>BA871+BA874+BA877+BA883</f>
        <v>0</v>
      </c>
      <c r="BB870" s="31">
        <f t="shared" si="2793"/>
        <v>141111.10000000001</v>
      </c>
      <c r="BC870" s="31">
        <f t="shared" si="2794"/>
        <v>146341.59999999998</v>
      </c>
      <c r="BD870" s="31">
        <f t="shared" si="2795"/>
        <v>146341.59999999998</v>
      </c>
      <c r="BE870" s="31">
        <f>BE871+BE874+BE877+BE883</f>
        <v>0</v>
      </c>
      <c r="BF870" s="31">
        <f>BF871+BF874+BF877+BF883</f>
        <v>0</v>
      </c>
      <c r="BG870" s="31">
        <f>BG871+BG874+BG877+BG883</f>
        <v>0</v>
      </c>
      <c r="BH870" s="31">
        <f t="shared" si="2796"/>
        <v>141111.10000000001</v>
      </c>
      <c r="BI870" s="31">
        <f t="shared" si="2797"/>
        <v>146341.59999999998</v>
      </c>
      <c r="BJ870" s="31">
        <f t="shared" si="2798"/>
        <v>146341.59999999998</v>
      </c>
      <c r="BK870" s="31">
        <f>BK871+BK874+BK877+BK883</f>
        <v>0</v>
      </c>
      <c r="BL870" s="31">
        <f>BL871+BL874+BL877+BL883</f>
        <v>0</v>
      </c>
      <c r="BM870" s="31">
        <f>BM871+BM874+BM877+BM883</f>
        <v>0</v>
      </c>
      <c r="BN870" s="31">
        <f t="shared" si="2799"/>
        <v>141111.10000000001</v>
      </c>
      <c r="BO870" s="31">
        <f t="shared" si="2800"/>
        <v>146341.59999999998</v>
      </c>
      <c r="BP870" s="31">
        <f t="shared" si="2801"/>
        <v>146341.59999999998</v>
      </c>
      <c r="BQ870" s="31">
        <f>BQ871+BQ874+BQ877+BQ883</f>
        <v>0</v>
      </c>
      <c r="BR870" s="31">
        <f>BR871+BR874+BR877+BR883</f>
        <v>0</v>
      </c>
      <c r="BS870" s="31">
        <f t="shared" si="2802"/>
        <v>141111.10000000001</v>
      </c>
      <c r="BT870" s="31">
        <f t="shared" si="2803"/>
        <v>146341.59999999998</v>
      </c>
      <c r="BU870" s="31">
        <f t="shared" si="2804"/>
        <v>146341.59999999998</v>
      </c>
      <c r="BV870" s="31">
        <f>BV871+BV874+BV877+BV883</f>
        <v>0</v>
      </c>
      <c r="BW870" s="31">
        <f>BW871+BW874+BW877+BW883</f>
        <v>0</v>
      </c>
      <c r="BX870" s="31">
        <f t="shared" si="2805"/>
        <v>141111.10000000001</v>
      </c>
      <c r="BY870" s="31">
        <f t="shared" si="2806"/>
        <v>146341.59999999998</v>
      </c>
      <c r="BZ870" s="31">
        <f t="shared" si="2807"/>
        <v>146341.59999999998</v>
      </c>
      <c r="CA870" s="31">
        <f>CA871+CA874+CA877+CA883</f>
        <v>0</v>
      </c>
      <c r="CB870" s="31">
        <f>CB871+CB874+CB877+CB883</f>
        <v>0</v>
      </c>
      <c r="CC870" s="31">
        <f>CC871+CC874+CC877+CC883</f>
        <v>0</v>
      </c>
      <c r="CD870" s="31">
        <f t="shared" si="2605"/>
        <v>141111.10000000001</v>
      </c>
      <c r="CE870" s="31">
        <f t="shared" si="2606"/>
        <v>146341.59999999998</v>
      </c>
      <c r="CF870" s="31">
        <f t="shared" si="2607"/>
        <v>146341.59999999998</v>
      </c>
      <c r="CG870" s="31">
        <f>CG871+CG874+CG877+CG883</f>
        <v>0</v>
      </c>
      <c r="CH870" s="24"/>
      <c r="CI870" s="40"/>
      <c r="CO870" s="1" t="s">
        <v>31</v>
      </c>
    </row>
    <row r="871" ht="71.599999999999994">
      <c r="A871" s="16" t="s">
        <v>498</v>
      </c>
      <c r="B871" s="17">
        <v>100</v>
      </c>
      <c r="C871" s="16"/>
      <c r="D871" s="16"/>
      <c r="E871" s="39" t="s">
        <v>131</v>
      </c>
      <c r="F871" s="31">
        <f t="shared" ref="F871:F875" si="2853">F872</f>
        <v>56017.5</v>
      </c>
      <c r="G871" s="31">
        <f t="shared" ref="G871:G875" si="2854">G872</f>
        <v>58051.199999999997</v>
      </c>
      <c r="H871" s="31">
        <f t="shared" ref="H871:H875" si="2855">H872</f>
        <v>58051.199999999997</v>
      </c>
      <c r="I871" s="31">
        <f t="shared" ref="I871:I875" si="2856">I872</f>
        <v>0</v>
      </c>
      <c r="J871" s="31">
        <f t="shared" ref="J871:J875" si="2857">J872</f>
        <v>0</v>
      </c>
      <c r="K871" s="31">
        <f t="shared" ref="K871:K875" si="2858">K872</f>
        <v>0</v>
      </c>
      <c r="L871" s="31">
        <f t="shared" si="2772"/>
        <v>56017.5</v>
      </c>
      <c r="M871" s="31">
        <f t="shared" si="2773"/>
        <v>58051.199999999997</v>
      </c>
      <c r="N871" s="31">
        <f t="shared" si="2774"/>
        <v>58051.199999999997</v>
      </c>
      <c r="O871" s="31">
        <f t="shared" ref="O871:O875" si="2859">O872</f>
        <v>0</v>
      </c>
      <c r="P871" s="31">
        <f t="shared" ref="P871:P875" si="2860">P872</f>
        <v>0</v>
      </c>
      <c r="Q871" s="31">
        <f t="shared" ref="Q871:Q875" si="2861">Q872</f>
        <v>0</v>
      </c>
      <c r="R871" s="31">
        <f t="shared" si="2775"/>
        <v>56017.5</v>
      </c>
      <c r="S871" s="31">
        <f t="shared" si="2776"/>
        <v>58051.199999999997</v>
      </c>
      <c r="T871" s="31">
        <f t="shared" si="2777"/>
        <v>58051.199999999997</v>
      </c>
      <c r="U871" s="31">
        <f t="shared" ref="U871:U875" si="2862">U872</f>
        <v>0</v>
      </c>
      <c r="V871" s="31">
        <f t="shared" ref="V871:V875" si="2863">V872</f>
        <v>0</v>
      </c>
      <c r="W871" s="31">
        <f t="shared" ref="W871:W875" si="2864">W872</f>
        <v>0</v>
      </c>
      <c r="X871" s="31">
        <f t="shared" si="2778"/>
        <v>56017.5</v>
      </c>
      <c r="Y871" s="31">
        <f t="shared" si="2779"/>
        <v>58051.199999999997</v>
      </c>
      <c r="Z871" s="31">
        <f t="shared" si="2780"/>
        <v>58051.199999999997</v>
      </c>
      <c r="AA871" s="31">
        <f t="shared" ref="AA871:AA875" si="2865">AA872</f>
        <v>0</v>
      </c>
      <c r="AB871" s="31">
        <f t="shared" ref="AB871:AB875" si="2866">AB872</f>
        <v>0</v>
      </c>
      <c r="AC871" s="31">
        <f t="shared" ref="AC871:AC875" si="2867">AC872</f>
        <v>0</v>
      </c>
      <c r="AD871" s="31">
        <f t="shared" si="2781"/>
        <v>56017.5</v>
      </c>
      <c r="AE871" s="31">
        <f t="shared" si="2782"/>
        <v>58051.199999999997</v>
      </c>
      <c r="AF871" s="31">
        <f t="shared" si="2783"/>
        <v>58051.199999999997</v>
      </c>
      <c r="AG871" s="31">
        <f t="shared" ref="AG871:AG875" si="2868">AG872</f>
        <v>0</v>
      </c>
      <c r="AH871" s="31">
        <f t="shared" ref="AH871:AH875" si="2869">AH872</f>
        <v>0</v>
      </c>
      <c r="AI871" s="31">
        <f t="shared" ref="AI871:AI875" si="2870">AI872</f>
        <v>0</v>
      </c>
      <c r="AJ871" s="31">
        <f t="shared" si="2784"/>
        <v>56017.5</v>
      </c>
      <c r="AK871" s="31">
        <f t="shared" si="2785"/>
        <v>58051.199999999997</v>
      </c>
      <c r="AL871" s="31">
        <f t="shared" si="2786"/>
        <v>58051.199999999997</v>
      </c>
      <c r="AM871" s="31">
        <f t="shared" ref="AM871:AM875" si="2871">AM872</f>
        <v>0</v>
      </c>
      <c r="AN871" s="31">
        <f t="shared" ref="AN871:AN875" si="2872">AN872</f>
        <v>0</v>
      </c>
      <c r="AO871" s="31">
        <f t="shared" ref="AO871:AO875" si="2873">AO872</f>
        <v>0</v>
      </c>
      <c r="AP871" s="31">
        <f t="shared" si="2787"/>
        <v>56017.5</v>
      </c>
      <c r="AQ871" s="31">
        <f t="shared" si="2788"/>
        <v>58051.199999999997</v>
      </c>
      <c r="AR871" s="31">
        <f t="shared" si="2789"/>
        <v>58051.199999999997</v>
      </c>
      <c r="AS871" s="31">
        <f t="shared" ref="AS871:AS875" si="2874">AS872</f>
        <v>0</v>
      </c>
      <c r="AT871" s="31">
        <f t="shared" ref="AT871:AT875" si="2875">AT872</f>
        <v>0</v>
      </c>
      <c r="AU871" s="31">
        <f t="shared" ref="AU871:AU875" si="2876">AU872</f>
        <v>0</v>
      </c>
      <c r="AV871" s="31">
        <f t="shared" si="2790"/>
        <v>56017.5</v>
      </c>
      <c r="AW871" s="31">
        <f t="shared" si="2791"/>
        <v>58051.199999999997</v>
      </c>
      <c r="AX871" s="31">
        <f t="shared" si="2792"/>
        <v>58051.199999999997</v>
      </c>
      <c r="AY871" s="31">
        <f t="shared" ref="AY871:AY875" si="2877">AY872</f>
        <v>0</v>
      </c>
      <c r="AZ871" s="31">
        <f t="shared" ref="AZ871:AZ875" si="2878">AZ872</f>
        <v>0</v>
      </c>
      <c r="BA871" s="31">
        <f t="shared" ref="BA871:BA875" si="2879">BA872</f>
        <v>0</v>
      </c>
      <c r="BB871" s="31">
        <f t="shared" si="2793"/>
        <v>56017.5</v>
      </c>
      <c r="BC871" s="31">
        <f t="shared" si="2794"/>
        <v>58051.199999999997</v>
      </c>
      <c r="BD871" s="31">
        <f t="shared" si="2795"/>
        <v>58051.199999999997</v>
      </c>
      <c r="BE871" s="31">
        <f t="shared" ref="BE871:BE875" si="2880">BE872</f>
        <v>0</v>
      </c>
      <c r="BF871" s="31">
        <f t="shared" ref="BF871:BF875" si="2881">BF872</f>
        <v>0</v>
      </c>
      <c r="BG871" s="31">
        <f t="shared" ref="BG871:BG875" si="2882">BG872</f>
        <v>0</v>
      </c>
      <c r="BH871" s="31">
        <f t="shared" si="2796"/>
        <v>56017.5</v>
      </c>
      <c r="BI871" s="31">
        <f t="shared" si="2797"/>
        <v>58051.199999999997</v>
      </c>
      <c r="BJ871" s="31">
        <f t="shared" si="2798"/>
        <v>58051.199999999997</v>
      </c>
      <c r="BK871" s="31">
        <f t="shared" ref="BK871:BK875" si="2883">BK872</f>
        <v>0</v>
      </c>
      <c r="BL871" s="31">
        <f t="shared" ref="BL871:BL875" si="2884">BL872</f>
        <v>0</v>
      </c>
      <c r="BM871" s="31">
        <f t="shared" ref="BM871:BM875" si="2885">BM872</f>
        <v>0</v>
      </c>
      <c r="BN871" s="31">
        <f t="shared" si="2799"/>
        <v>56017.5</v>
      </c>
      <c r="BO871" s="31">
        <f t="shared" si="2800"/>
        <v>58051.199999999997</v>
      </c>
      <c r="BP871" s="31">
        <f t="shared" si="2801"/>
        <v>58051.199999999997</v>
      </c>
      <c r="BQ871" s="31">
        <f t="shared" ref="BQ871:BQ875" si="2886">BQ872</f>
        <v>0</v>
      </c>
      <c r="BR871" s="31">
        <f t="shared" ref="BR871:BR875" si="2887">BR872</f>
        <v>0</v>
      </c>
      <c r="BS871" s="31">
        <f t="shared" si="2802"/>
        <v>56017.5</v>
      </c>
      <c r="BT871" s="31">
        <f t="shared" si="2803"/>
        <v>58051.199999999997</v>
      </c>
      <c r="BU871" s="31">
        <f t="shared" si="2804"/>
        <v>58051.199999999997</v>
      </c>
      <c r="BV871" s="31">
        <f t="shared" ref="BV871:BV875" si="2888">BV872</f>
        <v>0</v>
      </c>
      <c r="BW871" s="31">
        <f t="shared" ref="BW871:BW875" si="2889">BW872</f>
        <v>0</v>
      </c>
      <c r="BX871" s="31">
        <f t="shared" si="2805"/>
        <v>56017.5</v>
      </c>
      <c r="BY871" s="31">
        <f t="shared" si="2806"/>
        <v>58051.199999999997</v>
      </c>
      <c r="BZ871" s="31">
        <f t="shared" si="2807"/>
        <v>58051.199999999997</v>
      </c>
      <c r="CA871" s="31">
        <f t="shared" ref="CA871:CA875" si="2890">CA872</f>
        <v>0</v>
      </c>
      <c r="CB871" s="31">
        <f t="shared" ref="CB871:CB875" si="2891">CB872</f>
        <v>0</v>
      </c>
      <c r="CC871" s="31">
        <f t="shared" ref="CC871:CC875" si="2892">CC872</f>
        <v>0</v>
      </c>
      <c r="CD871" s="31">
        <f t="shared" si="2605"/>
        <v>56017.5</v>
      </c>
      <c r="CE871" s="31">
        <f t="shared" si="2606"/>
        <v>58051.199999999997</v>
      </c>
      <c r="CF871" s="31">
        <f t="shared" si="2607"/>
        <v>58051.199999999997</v>
      </c>
      <c r="CG871" s="31">
        <f t="shared" ref="CG871:CG875" si="2893">CG872</f>
        <v>0</v>
      </c>
      <c r="CH871" s="24"/>
      <c r="CI871" s="40"/>
      <c r="CM871" s="1" t="s">
        <v>29</v>
      </c>
    </row>
    <row r="872" ht="29.850000000000001">
      <c r="A872" s="16" t="s">
        <v>498</v>
      </c>
      <c r="B872" s="17">
        <v>110</v>
      </c>
      <c r="C872" s="16"/>
      <c r="D872" s="16"/>
      <c r="E872" s="39" t="s">
        <v>132</v>
      </c>
      <c r="F872" s="31">
        <f t="shared" si="2853"/>
        <v>56017.5</v>
      </c>
      <c r="G872" s="31">
        <f t="shared" si="2854"/>
        <v>58051.199999999997</v>
      </c>
      <c r="H872" s="31">
        <f t="shared" si="2855"/>
        <v>58051.199999999997</v>
      </c>
      <c r="I872" s="31">
        <f t="shared" si="2856"/>
        <v>0</v>
      </c>
      <c r="J872" s="31">
        <f t="shared" si="2857"/>
        <v>0</v>
      </c>
      <c r="K872" s="31">
        <f t="shared" si="2858"/>
        <v>0</v>
      </c>
      <c r="L872" s="31">
        <f t="shared" si="2772"/>
        <v>56017.5</v>
      </c>
      <c r="M872" s="31">
        <f t="shared" si="2773"/>
        <v>58051.199999999997</v>
      </c>
      <c r="N872" s="31">
        <f t="shared" si="2774"/>
        <v>58051.199999999997</v>
      </c>
      <c r="O872" s="31">
        <f t="shared" si="2859"/>
        <v>0</v>
      </c>
      <c r="P872" s="31">
        <f t="shared" si="2860"/>
        <v>0</v>
      </c>
      <c r="Q872" s="31">
        <f t="shared" si="2861"/>
        <v>0</v>
      </c>
      <c r="R872" s="31">
        <f t="shared" si="2775"/>
        <v>56017.5</v>
      </c>
      <c r="S872" s="31">
        <f t="shared" si="2776"/>
        <v>58051.199999999997</v>
      </c>
      <c r="T872" s="31">
        <f t="shared" si="2777"/>
        <v>58051.199999999997</v>
      </c>
      <c r="U872" s="31">
        <f t="shared" si="2862"/>
        <v>0</v>
      </c>
      <c r="V872" s="31">
        <f t="shared" si="2863"/>
        <v>0</v>
      </c>
      <c r="W872" s="31">
        <f t="shared" si="2864"/>
        <v>0</v>
      </c>
      <c r="X872" s="31">
        <f t="shared" si="2778"/>
        <v>56017.5</v>
      </c>
      <c r="Y872" s="31">
        <f t="shared" si="2779"/>
        <v>58051.199999999997</v>
      </c>
      <c r="Z872" s="31">
        <f t="shared" si="2780"/>
        <v>58051.199999999997</v>
      </c>
      <c r="AA872" s="31">
        <f t="shared" si="2865"/>
        <v>0</v>
      </c>
      <c r="AB872" s="31">
        <f t="shared" si="2866"/>
        <v>0</v>
      </c>
      <c r="AC872" s="31">
        <f t="shared" si="2867"/>
        <v>0</v>
      </c>
      <c r="AD872" s="31">
        <f t="shared" si="2781"/>
        <v>56017.5</v>
      </c>
      <c r="AE872" s="31">
        <f t="shared" si="2782"/>
        <v>58051.199999999997</v>
      </c>
      <c r="AF872" s="31">
        <f t="shared" si="2783"/>
        <v>58051.199999999997</v>
      </c>
      <c r="AG872" s="31">
        <f t="shared" si="2868"/>
        <v>0</v>
      </c>
      <c r="AH872" s="31">
        <f t="shared" si="2869"/>
        <v>0</v>
      </c>
      <c r="AI872" s="31">
        <f t="shared" si="2870"/>
        <v>0</v>
      </c>
      <c r="AJ872" s="31">
        <f t="shared" si="2784"/>
        <v>56017.5</v>
      </c>
      <c r="AK872" s="31">
        <f t="shared" si="2785"/>
        <v>58051.199999999997</v>
      </c>
      <c r="AL872" s="31">
        <f t="shared" si="2786"/>
        <v>58051.199999999997</v>
      </c>
      <c r="AM872" s="31">
        <f t="shared" si="2871"/>
        <v>0</v>
      </c>
      <c r="AN872" s="31">
        <f t="shared" si="2872"/>
        <v>0</v>
      </c>
      <c r="AO872" s="31">
        <f t="shared" si="2873"/>
        <v>0</v>
      </c>
      <c r="AP872" s="31">
        <f t="shared" si="2787"/>
        <v>56017.5</v>
      </c>
      <c r="AQ872" s="31">
        <f t="shared" si="2788"/>
        <v>58051.199999999997</v>
      </c>
      <c r="AR872" s="31">
        <f t="shared" si="2789"/>
        <v>58051.199999999997</v>
      </c>
      <c r="AS872" s="31">
        <f t="shared" si="2874"/>
        <v>0</v>
      </c>
      <c r="AT872" s="31">
        <f t="shared" si="2875"/>
        <v>0</v>
      </c>
      <c r="AU872" s="31">
        <f t="shared" si="2876"/>
        <v>0</v>
      </c>
      <c r="AV872" s="31">
        <f t="shared" si="2790"/>
        <v>56017.5</v>
      </c>
      <c r="AW872" s="31">
        <f t="shared" si="2791"/>
        <v>58051.199999999997</v>
      </c>
      <c r="AX872" s="31">
        <f t="shared" si="2792"/>
        <v>58051.199999999997</v>
      </c>
      <c r="AY872" s="31">
        <f t="shared" si="2877"/>
        <v>0</v>
      </c>
      <c r="AZ872" s="31">
        <f t="shared" si="2878"/>
        <v>0</v>
      </c>
      <c r="BA872" s="31">
        <f t="shared" si="2879"/>
        <v>0</v>
      </c>
      <c r="BB872" s="31">
        <f t="shared" si="2793"/>
        <v>56017.5</v>
      </c>
      <c r="BC872" s="31">
        <f t="shared" si="2794"/>
        <v>58051.199999999997</v>
      </c>
      <c r="BD872" s="31">
        <f t="shared" si="2795"/>
        <v>58051.199999999997</v>
      </c>
      <c r="BE872" s="31">
        <f t="shared" si="2880"/>
        <v>0</v>
      </c>
      <c r="BF872" s="31">
        <f t="shared" si="2881"/>
        <v>0</v>
      </c>
      <c r="BG872" s="31">
        <f t="shared" si="2882"/>
        <v>0</v>
      </c>
      <c r="BH872" s="31">
        <f t="shared" si="2796"/>
        <v>56017.5</v>
      </c>
      <c r="BI872" s="31">
        <f t="shared" si="2797"/>
        <v>58051.199999999997</v>
      </c>
      <c r="BJ872" s="31">
        <f t="shared" si="2798"/>
        <v>58051.199999999997</v>
      </c>
      <c r="BK872" s="31">
        <f t="shared" si="2883"/>
        <v>0</v>
      </c>
      <c r="BL872" s="31">
        <f t="shared" si="2884"/>
        <v>0</v>
      </c>
      <c r="BM872" s="31">
        <f t="shared" si="2885"/>
        <v>0</v>
      </c>
      <c r="BN872" s="31">
        <f t="shared" si="2799"/>
        <v>56017.5</v>
      </c>
      <c r="BO872" s="31">
        <f t="shared" si="2800"/>
        <v>58051.199999999997</v>
      </c>
      <c r="BP872" s="31">
        <f t="shared" si="2801"/>
        <v>58051.199999999997</v>
      </c>
      <c r="BQ872" s="31">
        <f t="shared" si="2886"/>
        <v>0</v>
      </c>
      <c r="BR872" s="31">
        <f t="shared" si="2887"/>
        <v>0</v>
      </c>
      <c r="BS872" s="31">
        <f t="shared" si="2802"/>
        <v>56017.5</v>
      </c>
      <c r="BT872" s="31">
        <f t="shared" si="2803"/>
        <v>58051.199999999997</v>
      </c>
      <c r="BU872" s="31">
        <f t="shared" si="2804"/>
        <v>58051.199999999997</v>
      </c>
      <c r="BV872" s="31">
        <f t="shared" si="2888"/>
        <v>0</v>
      </c>
      <c r="BW872" s="31">
        <f t="shared" si="2889"/>
        <v>0</v>
      </c>
      <c r="BX872" s="31">
        <f t="shared" si="2805"/>
        <v>56017.5</v>
      </c>
      <c r="BY872" s="31">
        <f t="shared" si="2806"/>
        <v>58051.199999999997</v>
      </c>
      <c r="BZ872" s="31">
        <f t="shared" si="2807"/>
        <v>58051.199999999997</v>
      </c>
      <c r="CA872" s="31">
        <f t="shared" si="2890"/>
        <v>0</v>
      </c>
      <c r="CB872" s="31">
        <f t="shared" si="2891"/>
        <v>0</v>
      </c>
      <c r="CC872" s="31">
        <f t="shared" si="2892"/>
        <v>0</v>
      </c>
      <c r="CD872" s="31">
        <f t="shared" si="2605"/>
        <v>56017.5</v>
      </c>
      <c r="CE872" s="31">
        <f t="shared" si="2606"/>
        <v>58051.199999999997</v>
      </c>
      <c r="CF872" s="31">
        <f t="shared" si="2607"/>
        <v>58051.199999999997</v>
      </c>
      <c r="CG872" s="31">
        <f t="shared" si="2893"/>
        <v>0</v>
      </c>
      <c r="CH872" s="24"/>
      <c r="CI872" s="40"/>
      <c r="CN872" s="1" t="s">
        <v>30</v>
      </c>
    </row>
    <row r="873" ht="15">
      <c r="A873" s="16" t="s">
        <v>498</v>
      </c>
      <c r="B873" s="17">
        <v>110</v>
      </c>
      <c r="C873" s="16" t="s">
        <v>47</v>
      </c>
      <c r="D873" s="16" t="s">
        <v>105</v>
      </c>
      <c r="E873" s="39" t="s">
        <v>106</v>
      </c>
      <c r="F873" s="31">
        <v>56017.5</v>
      </c>
      <c r="G873" s="31">
        <v>58051.199999999997</v>
      </c>
      <c r="H873" s="31">
        <v>58051.199999999997</v>
      </c>
      <c r="I873" s="31"/>
      <c r="J873" s="31"/>
      <c r="K873" s="31"/>
      <c r="L873" s="31">
        <f t="shared" si="2772"/>
        <v>56017.5</v>
      </c>
      <c r="M873" s="31">
        <f t="shared" si="2773"/>
        <v>58051.199999999997</v>
      </c>
      <c r="N873" s="31">
        <f t="shared" si="2774"/>
        <v>58051.199999999997</v>
      </c>
      <c r="O873" s="31"/>
      <c r="P873" s="31"/>
      <c r="Q873" s="31"/>
      <c r="R873" s="31">
        <f t="shared" si="2775"/>
        <v>56017.5</v>
      </c>
      <c r="S873" s="31">
        <f t="shared" si="2776"/>
        <v>58051.199999999997</v>
      </c>
      <c r="T873" s="31">
        <f t="shared" si="2777"/>
        <v>58051.199999999997</v>
      </c>
      <c r="U873" s="31"/>
      <c r="V873" s="31"/>
      <c r="W873" s="31"/>
      <c r="X873" s="31">
        <f t="shared" si="2778"/>
        <v>56017.5</v>
      </c>
      <c r="Y873" s="31">
        <f t="shared" si="2779"/>
        <v>58051.199999999997</v>
      </c>
      <c r="Z873" s="31">
        <f t="shared" si="2780"/>
        <v>58051.199999999997</v>
      </c>
      <c r="AA873" s="31"/>
      <c r="AB873" s="31"/>
      <c r="AC873" s="31"/>
      <c r="AD873" s="31">
        <f t="shared" si="2781"/>
        <v>56017.5</v>
      </c>
      <c r="AE873" s="31">
        <f t="shared" si="2782"/>
        <v>58051.199999999997</v>
      </c>
      <c r="AF873" s="31">
        <f t="shared" si="2783"/>
        <v>58051.199999999997</v>
      </c>
      <c r="AG873" s="31"/>
      <c r="AH873" s="31"/>
      <c r="AI873" s="31"/>
      <c r="AJ873" s="31">
        <f t="shared" si="2784"/>
        <v>56017.5</v>
      </c>
      <c r="AK873" s="31">
        <f t="shared" si="2785"/>
        <v>58051.199999999997</v>
      </c>
      <c r="AL873" s="31">
        <f t="shared" si="2786"/>
        <v>58051.199999999997</v>
      </c>
      <c r="AM873" s="31"/>
      <c r="AN873" s="31"/>
      <c r="AO873" s="31"/>
      <c r="AP873" s="31">
        <f t="shared" si="2787"/>
        <v>56017.5</v>
      </c>
      <c r="AQ873" s="31">
        <f t="shared" si="2788"/>
        <v>58051.199999999997</v>
      </c>
      <c r="AR873" s="31">
        <f t="shared" si="2789"/>
        <v>58051.199999999997</v>
      </c>
      <c r="AS873" s="31"/>
      <c r="AT873" s="31"/>
      <c r="AU873" s="31"/>
      <c r="AV873" s="31">
        <f t="shared" si="2790"/>
        <v>56017.5</v>
      </c>
      <c r="AW873" s="31">
        <f t="shared" si="2791"/>
        <v>58051.199999999997</v>
      </c>
      <c r="AX873" s="31">
        <f t="shared" si="2792"/>
        <v>58051.199999999997</v>
      </c>
      <c r="AY873" s="31"/>
      <c r="AZ873" s="31"/>
      <c r="BA873" s="31"/>
      <c r="BB873" s="31">
        <f t="shared" si="2793"/>
        <v>56017.5</v>
      </c>
      <c r="BC873" s="31">
        <f t="shared" si="2794"/>
        <v>58051.199999999997</v>
      </c>
      <c r="BD873" s="31">
        <f t="shared" si="2795"/>
        <v>58051.199999999997</v>
      </c>
      <c r="BE873" s="31"/>
      <c r="BF873" s="31"/>
      <c r="BG873" s="31"/>
      <c r="BH873" s="31">
        <f t="shared" si="2796"/>
        <v>56017.5</v>
      </c>
      <c r="BI873" s="31">
        <f t="shared" si="2797"/>
        <v>58051.199999999997</v>
      </c>
      <c r="BJ873" s="31">
        <f t="shared" si="2798"/>
        <v>58051.199999999997</v>
      </c>
      <c r="BK873" s="31"/>
      <c r="BL873" s="31"/>
      <c r="BM873" s="31"/>
      <c r="BN873" s="31">
        <f t="shared" si="2799"/>
        <v>56017.5</v>
      </c>
      <c r="BO873" s="31">
        <f t="shared" si="2800"/>
        <v>58051.199999999997</v>
      </c>
      <c r="BP873" s="31">
        <f t="shared" si="2801"/>
        <v>58051.199999999997</v>
      </c>
      <c r="BQ873" s="31"/>
      <c r="BR873" s="31"/>
      <c r="BS873" s="31">
        <f t="shared" si="2802"/>
        <v>56017.5</v>
      </c>
      <c r="BT873" s="31">
        <f t="shared" si="2803"/>
        <v>58051.199999999997</v>
      </c>
      <c r="BU873" s="31">
        <f t="shared" si="2804"/>
        <v>58051.199999999997</v>
      </c>
      <c r="BV873" s="31"/>
      <c r="BW873" s="31"/>
      <c r="BX873" s="31">
        <f t="shared" si="2805"/>
        <v>56017.5</v>
      </c>
      <c r="BY873" s="31">
        <f t="shared" si="2806"/>
        <v>58051.199999999997</v>
      </c>
      <c r="BZ873" s="31">
        <f t="shared" si="2807"/>
        <v>58051.199999999997</v>
      </c>
      <c r="CA873" s="31"/>
      <c r="CB873" s="31"/>
      <c r="CC873" s="31"/>
      <c r="CD873" s="31">
        <f t="shared" si="2605"/>
        <v>56017.5</v>
      </c>
      <c r="CE873" s="31">
        <f t="shared" si="2606"/>
        <v>58051.199999999997</v>
      </c>
      <c r="CF873" s="31">
        <f t="shared" si="2607"/>
        <v>58051.199999999997</v>
      </c>
      <c r="CG873" s="31"/>
      <c r="CH873" s="24"/>
      <c r="CI873" s="40"/>
    </row>
    <row r="874" ht="29.850000000000001">
      <c r="A874" s="16" t="s">
        <v>498</v>
      </c>
      <c r="B874" s="17">
        <v>200</v>
      </c>
      <c r="C874" s="16"/>
      <c r="D874" s="16"/>
      <c r="E874" s="39" t="s">
        <v>40</v>
      </c>
      <c r="F874" s="31">
        <f t="shared" si="2853"/>
        <v>12537.9</v>
      </c>
      <c r="G874" s="31">
        <f t="shared" si="2854"/>
        <v>12537.9</v>
      </c>
      <c r="H874" s="31">
        <f t="shared" si="2855"/>
        <v>12537.9</v>
      </c>
      <c r="I874" s="31">
        <f t="shared" si="2856"/>
        <v>0</v>
      </c>
      <c r="J874" s="31">
        <f t="shared" si="2857"/>
        <v>0</v>
      </c>
      <c r="K874" s="31">
        <f t="shared" si="2858"/>
        <v>0</v>
      </c>
      <c r="L874" s="31">
        <f t="shared" si="2772"/>
        <v>12537.9</v>
      </c>
      <c r="M874" s="31">
        <f t="shared" si="2773"/>
        <v>12537.9</v>
      </c>
      <c r="N874" s="31">
        <f t="shared" si="2774"/>
        <v>12537.9</v>
      </c>
      <c r="O874" s="31">
        <f t="shared" si="2859"/>
        <v>0</v>
      </c>
      <c r="P874" s="31">
        <f t="shared" si="2860"/>
        <v>0</v>
      </c>
      <c r="Q874" s="31">
        <f t="shared" si="2861"/>
        <v>0</v>
      </c>
      <c r="R874" s="31">
        <f t="shared" si="2775"/>
        <v>12537.9</v>
      </c>
      <c r="S874" s="31">
        <f t="shared" si="2776"/>
        <v>12537.9</v>
      </c>
      <c r="T874" s="31">
        <f t="shared" si="2777"/>
        <v>12537.9</v>
      </c>
      <c r="U874" s="31">
        <f t="shared" si="2862"/>
        <v>0</v>
      </c>
      <c r="V874" s="31">
        <f t="shared" si="2863"/>
        <v>0</v>
      </c>
      <c r="W874" s="31">
        <f t="shared" si="2864"/>
        <v>0</v>
      </c>
      <c r="X874" s="31">
        <f t="shared" si="2778"/>
        <v>12537.9</v>
      </c>
      <c r="Y874" s="31">
        <f t="shared" si="2779"/>
        <v>12537.9</v>
      </c>
      <c r="Z874" s="31">
        <f t="shared" si="2780"/>
        <v>12537.9</v>
      </c>
      <c r="AA874" s="31">
        <f t="shared" si="2865"/>
        <v>0</v>
      </c>
      <c r="AB874" s="31">
        <f t="shared" si="2866"/>
        <v>0</v>
      </c>
      <c r="AC874" s="31">
        <f t="shared" si="2867"/>
        <v>0</v>
      </c>
      <c r="AD874" s="31">
        <f t="shared" si="2781"/>
        <v>12537.9</v>
      </c>
      <c r="AE874" s="31">
        <f t="shared" si="2782"/>
        <v>12537.9</v>
      </c>
      <c r="AF874" s="31">
        <f t="shared" si="2783"/>
        <v>12537.9</v>
      </c>
      <c r="AG874" s="31">
        <f t="shared" si="2868"/>
        <v>0</v>
      </c>
      <c r="AH874" s="31">
        <f t="shared" si="2869"/>
        <v>0</v>
      </c>
      <c r="AI874" s="31">
        <f t="shared" si="2870"/>
        <v>0</v>
      </c>
      <c r="AJ874" s="31">
        <f t="shared" si="2784"/>
        <v>12537.9</v>
      </c>
      <c r="AK874" s="31">
        <f t="shared" si="2785"/>
        <v>12537.9</v>
      </c>
      <c r="AL874" s="31">
        <f t="shared" si="2786"/>
        <v>12537.9</v>
      </c>
      <c r="AM874" s="31">
        <f t="shared" si="2871"/>
        <v>0</v>
      </c>
      <c r="AN874" s="31">
        <f t="shared" si="2872"/>
        <v>0</v>
      </c>
      <c r="AO874" s="31">
        <f t="shared" si="2873"/>
        <v>0</v>
      </c>
      <c r="AP874" s="31">
        <f t="shared" si="2787"/>
        <v>12537.9</v>
      </c>
      <c r="AQ874" s="31">
        <f t="shared" si="2788"/>
        <v>12537.9</v>
      </c>
      <c r="AR874" s="31">
        <f t="shared" si="2789"/>
        <v>12537.9</v>
      </c>
      <c r="AS874" s="31">
        <f t="shared" si="2874"/>
        <v>0</v>
      </c>
      <c r="AT874" s="31">
        <f t="shared" si="2875"/>
        <v>0</v>
      </c>
      <c r="AU874" s="31">
        <f t="shared" si="2876"/>
        <v>0</v>
      </c>
      <c r="AV874" s="31">
        <f t="shared" si="2790"/>
        <v>12537.9</v>
      </c>
      <c r="AW874" s="31">
        <f t="shared" si="2791"/>
        <v>12537.9</v>
      </c>
      <c r="AX874" s="31">
        <f t="shared" si="2792"/>
        <v>12537.9</v>
      </c>
      <c r="AY874" s="31">
        <f t="shared" si="2877"/>
        <v>0</v>
      </c>
      <c r="AZ874" s="31">
        <f t="shared" si="2878"/>
        <v>0</v>
      </c>
      <c r="BA874" s="31">
        <f t="shared" si="2879"/>
        <v>0</v>
      </c>
      <c r="BB874" s="31">
        <f t="shared" si="2793"/>
        <v>12537.9</v>
      </c>
      <c r="BC874" s="31">
        <f t="shared" si="2794"/>
        <v>12537.9</v>
      </c>
      <c r="BD874" s="31">
        <f t="shared" si="2795"/>
        <v>12537.9</v>
      </c>
      <c r="BE874" s="31">
        <f t="shared" si="2880"/>
        <v>0</v>
      </c>
      <c r="BF874" s="31">
        <f t="shared" si="2881"/>
        <v>0</v>
      </c>
      <c r="BG874" s="31">
        <f t="shared" si="2882"/>
        <v>0</v>
      </c>
      <c r="BH874" s="31">
        <f t="shared" si="2796"/>
        <v>12537.9</v>
      </c>
      <c r="BI874" s="31">
        <f t="shared" si="2797"/>
        <v>12537.9</v>
      </c>
      <c r="BJ874" s="31">
        <f t="shared" si="2798"/>
        <v>12537.9</v>
      </c>
      <c r="BK874" s="31">
        <f t="shared" si="2883"/>
        <v>0</v>
      </c>
      <c r="BL874" s="31">
        <f t="shared" si="2884"/>
        <v>0</v>
      </c>
      <c r="BM874" s="31">
        <f t="shared" si="2885"/>
        <v>0</v>
      </c>
      <c r="BN874" s="31">
        <f t="shared" si="2799"/>
        <v>12537.9</v>
      </c>
      <c r="BO874" s="31">
        <f t="shared" si="2800"/>
        <v>12537.9</v>
      </c>
      <c r="BP874" s="31">
        <f t="shared" si="2801"/>
        <v>12537.9</v>
      </c>
      <c r="BQ874" s="31">
        <f t="shared" si="2886"/>
        <v>0</v>
      </c>
      <c r="BR874" s="31">
        <f t="shared" si="2887"/>
        <v>0</v>
      </c>
      <c r="BS874" s="31">
        <f t="shared" si="2802"/>
        <v>12537.9</v>
      </c>
      <c r="BT874" s="31">
        <f t="shared" si="2803"/>
        <v>12537.9</v>
      </c>
      <c r="BU874" s="31">
        <f t="shared" si="2804"/>
        <v>12537.9</v>
      </c>
      <c r="BV874" s="31">
        <f t="shared" si="2888"/>
        <v>0</v>
      </c>
      <c r="BW874" s="31">
        <f t="shared" si="2889"/>
        <v>0</v>
      </c>
      <c r="BX874" s="31">
        <f t="shared" si="2805"/>
        <v>12537.9</v>
      </c>
      <c r="BY874" s="31">
        <f t="shared" si="2806"/>
        <v>12537.9</v>
      </c>
      <c r="BZ874" s="31">
        <f t="shared" si="2807"/>
        <v>12537.9</v>
      </c>
      <c r="CA874" s="31">
        <f t="shared" si="2890"/>
        <v>0</v>
      </c>
      <c r="CB874" s="31">
        <f t="shared" si="2891"/>
        <v>0</v>
      </c>
      <c r="CC874" s="31">
        <f t="shared" si="2892"/>
        <v>0</v>
      </c>
      <c r="CD874" s="31">
        <f t="shared" ref="CD874:CD937" si="2894">BX874+CA874</f>
        <v>12537.9</v>
      </c>
      <c r="CE874" s="31">
        <f t="shared" ref="CE874:CE937" si="2895">BY874+CB874</f>
        <v>12537.9</v>
      </c>
      <c r="CF874" s="31">
        <f t="shared" ref="CF874:CF937" si="2896">BZ874+CC874</f>
        <v>12537.9</v>
      </c>
      <c r="CG874" s="31">
        <f t="shared" si="2893"/>
        <v>0</v>
      </c>
      <c r="CH874" s="24"/>
      <c r="CI874" s="40"/>
      <c r="CM874" s="1" t="s">
        <v>29</v>
      </c>
    </row>
    <row r="875" ht="43.75">
      <c r="A875" s="16" t="s">
        <v>498</v>
      </c>
      <c r="B875" s="17">
        <v>240</v>
      </c>
      <c r="C875" s="16"/>
      <c r="D875" s="16"/>
      <c r="E875" s="39" t="s">
        <v>41</v>
      </c>
      <c r="F875" s="31">
        <f t="shared" si="2853"/>
        <v>12537.9</v>
      </c>
      <c r="G875" s="31">
        <f t="shared" si="2854"/>
        <v>12537.9</v>
      </c>
      <c r="H875" s="31">
        <f t="shared" si="2855"/>
        <v>12537.9</v>
      </c>
      <c r="I875" s="31">
        <f t="shared" si="2856"/>
        <v>0</v>
      </c>
      <c r="J875" s="31">
        <f t="shared" si="2857"/>
        <v>0</v>
      </c>
      <c r="K875" s="31">
        <f t="shared" si="2858"/>
        <v>0</v>
      </c>
      <c r="L875" s="31">
        <f t="shared" si="2772"/>
        <v>12537.9</v>
      </c>
      <c r="M875" s="31">
        <f t="shared" si="2773"/>
        <v>12537.9</v>
      </c>
      <c r="N875" s="31">
        <f t="shared" si="2774"/>
        <v>12537.9</v>
      </c>
      <c r="O875" s="31">
        <f t="shared" si="2859"/>
        <v>0</v>
      </c>
      <c r="P875" s="31">
        <f t="shared" si="2860"/>
        <v>0</v>
      </c>
      <c r="Q875" s="31">
        <f t="shared" si="2861"/>
        <v>0</v>
      </c>
      <c r="R875" s="31">
        <f t="shared" si="2775"/>
        <v>12537.9</v>
      </c>
      <c r="S875" s="31">
        <f t="shared" si="2776"/>
        <v>12537.9</v>
      </c>
      <c r="T875" s="31">
        <f t="shared" si="2777"/>
        <v>12537.9</v>
      </c>
      <c r="U875" s="31">
        <f t="shared" si="2862"/>
        <v>0</v>
      </c>
      <c r="V875" s="31">
        <f t="shared" si="2863"/>
        <v>0</v>
      </c>
      <c r="W875" s="31">
        <f t="shared" si="2864"/>
        <v>0</v>
      </c>
      <c r="X875" s="31">
        <f t="shared" si="2778"/>
        <v>12537.9</v>
      </c>
      <c r="Y875" s="31">
        <f t="shared" si="2779"/>
        <v>12537.9</v>
      </c>
      <c r="Z875" s="31">
        <f t="shared" si="2780"/>
        <v>12537.9</v>
      </c>
      <c r="AA875" s="31">
        <f t="shared" si="2865"/>
        <v>0</v>
      </c>
      <c r="AB875" s="31">
        <f t="shared" si="2866"/>
        <v>0</v>
      </c>
      <c r="AC875" s="31">
        <f t="shared" si="2867"/>
        <v>0</v>
      </c>
      <c r="AD875" s="31">
        <f t="shared" si="2781"/>
        <v>12537.9</v>
      </c>
      <c r="AE875" s="31">
        <f t="shared" si="2782"/>
        <v>12537.9</v>
      </c>
      <c r="AF875" s="31">
        <f t="shared" si="2783"/>
        <v>12537.9</v>
      </c>
      <c r="AG875" s="31">
        <f t="shared" si="2868"/>
        <v>0</v>
      </c>
      <c r="AH875" s="31">
        <f t="shared" si="2869"/>
        <v>0</v>
      </c>
      <c r="AI875" s="31">
        <f t="shared" si="2870"/>
        <v>0</v>
      </c>
      <c r="AJ875" s="31">
        <f t="shared" si="2784"/>
        <v>12537.9</v>
      </c>
      <c r="AK875" s="31">
        <f t="shared" si="2785"/>
        <v>12537.9</v>
      </c>
      <c r="AL875" s="31">
        <f t="shared" si="2786"/>
        <v>12537.9</v>
      </c>
      <c r="AM875" s="31">
        <f t="shared" si="2871"/>
        <v>0</v>
      </c>
      <c r="AN875" s="31">
        <f t="shared" si="2872"/>
        <v>0</v>
      </c>
      <c r="AO875" s="31">
        <f t="shared" si="2873"/>
        <v>0</v>
      </c>
      <c r="AP875" s="31">
        <f t="shared" si="2787"/>
        <v>12537.9</v>
      </c>
      <c r="AQ875" s="31">
        <f t="shared" si="2788"/>
        <v>12537.9</v>
      </c>
      <c r="AR875" s="31">
        <f t="shared" si="2789"/>
        <v>12537.9</v>
      </c>
      <c r="AS875" s="31">
        <f t="shared" si="2874"/>
        <v>0</v>
      </c>
      <c r="AT875" s="31">
        <f t="shared" si="2875"/>
        <v>0</v>
      </c>
      <c r="AU875" s="31">
        <f t="shared" si="2876"/>
        <v>0</v>
      </c>
      <c r="AV875" s="31">
        <f t="shared" si="2790"/>
        <v>12537.9</v>
      </c>
      <c r="AW875" s="31">
        <f t="shared" si="2791"/>
        <v>12537.9</v>
      </c>
      <c r="AX875" s="31">
        <f t="shared" si="2792"/>
        <v>12537.9</v>
      </c>
      <c r="AY875" s="31">
        <f t="shared" si="2877"/>
        <v>0</v>
      </c>
      <c r="AZ875" s="31">
        <f t="shared" si="2878"/>
        <v>0</v>
      </c>
      <c r="BA875" s="31">
        <f t="shared" si="2879"/>
        <v>0</v>
      </c>
      <c r="BB875" s="31">
        <f t="shared" si="2793"/>
        <v>12537.9</v>
      </c>
      <c r="BC875" s="31">
        <f t="shared" si="2794"/>
        <v>12537.9</v>
      </c>
      <c r="BD875" s="31">
        <f t="shared" si="2795"/>
        <v>12537.9</v>
      </c>
      <c r="BE875" s="31">
        <f t="shared" si="2880"/>
        <v>0</v>
      </c>
      <c r="BF875" s="31">
        <f t="shared" si="2881"/>
        <v>0</v>
      </c>
      <c r="BG875" s="31">
        <f t="shared" si="2882"/>
        <v>0</v>
      </c>
      <c r="BH875" s="31">
        <f t="shared" si="2796"/>
        <v>12537.9</v>
      </c>
      <c r="BI875" s="31">
        <f t="shared" si="2797"/>
        <v>12537.9</v>
      </c>
      <c r="BJ875" s="31">
        <f t="shared" si="2798"/>
        <v>12537.9</v>
      </c>
      <c r="BK875" s="31">
        <f t="shared" si="2883"/>
        <v>0</v>
      </c>
      <c r="BL875" s="31">
        <f t="shared" si="2884"/>
        <v>0</v>
      </c>
      <c r="BM875" s="31">
        <f t="shared" si="2885"/>
        <v>0</v>
      </c>
      <c r="BN875" s="31">
        <f t="shared" si="2799"/>
        <v>12537.9</v>
      </c>
      <c r="BO875" s="31">
        <f t="shared" si="2800"/>
        <v>12537.9</v>
      </c>
      <c r="BP875" s="31">
        <f t="shared" si="2801"/>
        <v>12537.9</v>
      </c>
      <c r="BQ875" s="31">
        <f t="shared" si="2886"/>
        <v>0</v>
      </c>
      <c r="BR875" s="31">
        <f t="shared" si="2887"/>
        <v>0</v>
      </c>
      <c r="BS875" s="31">
        <f t="shared" si="2802"/>
        <v>12537.9</v>
      </c>
      <c r="BT875" s="31">
        <f t="shared" si="2803"/>
        <v>12537.9</v>
      </c>
      <c r="BU875" s="31">
        <f t="shared" si="2804"/>
        <v>12537.9</v>
      </c>
      <c r="BV875" s="31">
        <f t="shared" si="2888"/>
        <v>0</v>
      </c>
      <c r="BW875" s="31">
        <f t="shared" si="2889"/>
        <v>0</v>
      </c>
      <c r="BX875" s="31">
        <f t="shared" si="2805"/>
        <v>12537.9</v>
      </c>
      <c r="BY875" s="31">
        <f t="shared" si="2806"/>
        <v>12537.9</v>
      </c>
      <c r="BZ875" s="31">
        <f t="shared" si="2807"/>
        <v>12537.9</v>
      </c>
      <c r="CA875" s="31">
        <f t="shared" si="2890"/>
        <v>0</v>
      </c>
      <c r="CB875" s="31">
        <f t="shared" si="2891"/>
        <v>0</v>
      </c>
      <c r="CC875" s="31">
        <f t="shared" si="2892"/>
        <v>0</v>
      </c>
      <c r="CD875" s="31">
        <f t="shared" si="2894"/>
        <v>12537.9</v>
      </c>
      <c r="CE875" s="31">
        <f t="shared" si="2895"/>
        <v>12537.9</v>
      </c>
      <c r="CF875" s="31">
        <f t="shared" si="2896"/>
        <v>12537.9</v>
      </c>
      <c r="CG875" s="31">
        <f t="shared" si="2893"/>
        <v>0</v>
      </c>
      <c r="CH875" s="24"/>
      <c r="CI875" s="40"/>
      <c r="CN875" s="1" t="s">
        <v>30</v>
      </c>
    </row>
    <row r="876" ht="15">
      <c r="A876" s="16" t="s">
        <v>498</v>
      </c>
      <c r="B876" s="17">
        <v>240</v>
      </c>
      <c r="C876" s="16" t="s">
        <v>47</v>
      </c>
      <c r="D876" s="16" t="s">
        <v>105</v>
      </c>
      <c r="E876" s="39" t="s">
        <v>106</v>
      </c>
      <c r="F876" s="31">
        <v>12537.9</v>
      </c>
      <c r="G876" s="31">
        <v>12537.9</v>
      </c>
      <c r="H876" s="31">
        <v>12537.9</v>
      </c>
      <c r="I876" s="31"/>
      <c r="J876" s="31"/>
      <c r="K876" s="31"/>
      <c r="L876" s="31">
        <f t="shared" si="2772"/>
        <v>12537.9</v>
      </c>
      <c r="M876" s="31">
        <f t="shared" si="2773"/>
        <v>12537.9</v>
      </c>
      <c r="N876" s="31">
        <f t="shared" si="2774"/>
        <v>12537.9</v>
      </c>
      <c r="O876" s="31"/>
      <c r="P876" s="31"/>
      <c r="Q876" s="31"/>
      <c r="R876" s="31">
        <f t="shared" si="2775"/>
        <v>12537.9</v>
      </c>
      <c r="S876" s="31">
        <f t="shared" si="2776"/>
        <v>12537.9</v>
      </c>
      <c r="T876" s="31">
        <f t="shared" si="2777"/>
        <v>12537.9</v>
      </c>
      <c r="U876" s="31"/>
      <c r="V876" s="31"/>
      <c r="W876" s="31"/>
      <c r="X876" s="31">
        <f t="shared" si="2778"/>
        <v>12537.9</v>
      </c>
      <c r="Y876" s="31">
        <f t="shared" si="2779"/>
        <v>12537.9</v>
      </c>
      <c r="Z876" s="31">
        <f t="shared" si="2780"/>
        <v>12537.9</v>
      </c>
      <c r="AA876" s="31"/>
      <c r="AB876" s="31"/>
      <c r="AC876" s="31"/>
      <c r="AD876" s="31">
        <f t="shared" si="2781"/>
        <v>12537.9</v>
      </c>
      <c r="AE876" s="31">
        <f t="shared" si="2782"/>
        <v>12537.9</v>
      </c>
      <c r="AF876" s="31">
        <f t="shared" si="2783"/>
        <v>12537.9</v>
      </c>
      <c r="AG876" s="31"/>
      <c r="AH876" s="31"/>
      <c r="AI876" s="31"/>
      <c r="AJ876" s="31">
        <f t="shared" si="2784"/>
        <v>12537.9</v>
      </c>
      <c r="AK876" s="31">
        <f t="shared" si="2785"/>
        <v>12537.9</v>
      </c>
      <c r="AL876" s="31">
        <f t="shared" si="2786"/>
        <v>12537.9</v>
      </c>
      <c r="AM876" s="31"/>
      <c r="AN876" s="31"/>
      <c r="AO876" s="31"/>
      <c r="AP876" s="31">
        <f t="shared" si="2787"/>
        <v>12537.9</v>
      </c>
      <c r="AQ876" s="31">
        <f t="shared" si="2788"/>
        <v>12537.9</v>
      </c>
      <c r="AR876" s="31">
        <f t="shared" si="2789"/>
        <v>12537.9</v>
      </c>
      <c r="AS876" s="31"/>
      <c r="AT876" s="31"/>
      <c r="AU876" s="31"/>
      <c r="AV876" s="31">
        <f t="shared" si="2790"/>
        <v>12537.9</v>
      </c>
      <c r="AW876" s="31">
        <f t="shared" si="2791"/>
        <v>12537.9</v>
      </c>
      <c r="AX876" s="31">
        <f t="shared" si="2792"/>
        <v>12537.9</v>
      </c>
      <c r="AY876" s="31"/>
      <c r="AZ876" s="31"/>
      <c r="BA876" s="31"/>
      <c r="BB876" s="31">
        <f t="shared" si="2793"/>
        <v>12537.9</v>
      </c>
      <c r="BC876" s="31">
        <f t="shared" si="2794"/>
        <v>12537.9</v>
      </c>
      <c r="BD876" s="31">
        <f t="shared" si="2795"/>
        <v>12537.9</v>
      </c>
      <c r="BE876" s="31"/>
      <c r="BF876" s="31"/>
      <c r="BG876" s="31"/>
      <c r="BH876" s="31">
        <f t="shared" si="2796"/>
        <v>12537.9</v>
      </c>
      <c r="BI876" s="31">
        <f t="shared" si="2797"/>
        <v>12537.9</v>
      </c>
      <c r="BJ876" s="31">
        <f t="shared" si="2798"/>
        <v>12537.9</v>
      </c>
      <c r="BK876" s="31"/>
      <c r="BL876" s="31"/>
      <c r="BM876" s="31"/>
      <c r="BN876" s="31">
        <f t="shared" si="2799"/>
        <v>12537.9</v>
      </c>
      <c r="BO876" s="31">
        <f t="shared" si="2800"/>
        <v>12537.9</v>
      </c>
      <c r="BP876" s="31">
        <f t="shared" si="2801"/>
        <v>12537.9</v>
      </c>
      <c r="BQ876" s="31"/>
      <c r="BR876" s="31"/>
      <c r="BS876" s="31">
        <f t="shared" si="2802"/>
        <v>12537.9</v>
      </c>
      <c r="BT876" s="31">
        <f t="shared" si="2803"/>
        <v>12537.9</v>
      </c>
      <c r="BU876" s="31">
        <f t="shared" si="2804"/>
        <v>12537.9</v>
      </c>
      <c r="BV876" s="31"/>
      <c r="BW876" s="31"/>
      <c r="BX876" s="31">
        <f t="shared" si="2805"/>
        <v>12537.9</v>
      </c>
      <c r="BY876" s="31">
        <f t="shared" si="2806"/>
        <v>12537.9</v>
      </c>
      <c r="BZ876" s="31">
        <f t="shared" si="2807"/>
        <v>12537.9</v>
      </c>
      <c r="CA876" s="31"/>
      <c r="CB876" s="31"/>
      <c r="CC876" s="31"/>
      <c r="CD876" s="31">
        <f t="shared" si="2894"/>
        <v>12537.9</v>
      </c>
      <c r="CE876" s="31">
        <f t="shared" si="2895"/>
        <v>12537.9</v>
      </c>
      <c r="CF876" s="31">
        <f t="shared" si="2896"/>
        <v>12537.9</v>
      </c>
      <c r="CG876" s="31"/>
      <c r="CH876" s="24"/>
      <c r="CI876" s="40"/>
    </row>
    <row r="877" ht="43.75">
      <c r="A877" s="16" t="s">
        <v>498</v>
      </c>
      <c r="B877" s="17">
        <v>600</v>
      </c>
      <c r="C877" s="16"/>
      <c r="D877" s="16"/>
      <c r="E877" s="39" t="s">
        <v>45</v>
      </c>
      <c r="F877" s="31">
        <f>F878+F880</f>
        <v>72129.200000000012</v>
      </c>
      <c r="G877" s="31">
        <f>G878+G880</f>
        <v>75326</v>
      </c>
      <c r="H877" s="31">
        <f>H878+H880</f>
        <v>75326</v>
      </c>
      <c r="I877" s="31">
        <f>I878+I880</f>
        <v>0</v>
      </c>
      <c r="J877" s="31">
        <f>J878+J880</f>
        <v>0</v>
      </c>
      <c r="K877" s="31">
        <f>K878+K880</f>
        <v>0</v>
      </c>
      <c r="L877" s="31">
        <f t="shared" si="2772"/>
        <v>72129.200000000012</v>
      </c>
      <c r="M877" s="31">
        <f t="shared" si="2773"/>
        <v>75326</v>
      </c>
      <c r="N877" s="31">
        <f t="shared" si="2774"/>
        <v>75326</v>
      </c>
      <c r="O877" s="31">
        <f>O878+O880</f>
        <v>0</v>
      </c>
      <c r="P877" s="31">
        <f>P878+P880</f>
        <v>0</v>
      </c>
      <c r="Q877" s="31">
        <f>Q878+Q880</f>
        <v>0</v>
      </c>
      <c r="R877" s="31">
        <f t="shared" si="2775"/>
        <v>72129.200000000012</v>
      </c>
      <c r="S877" s="31">
        <f t="shared" si="2776"/>
        <v>75326</v>
      </c>
      <c r="T877" s="31">
        <f t="shared" si="2777"/>
        <v>75326</v>
      </c>
      <c r="U877" s="31">
        <f>U878+U880</f>
        <v>0</v>
      </c>
      <c r="V877" s="31">
        <f>V878+V880</f>
        <v>0</v>
      </c>
      <c r="W877" s="31">
        <f>W878+W880</f>
        <v>0</v>
      </c>
      <c r="X877" s="31">
        <f t="shared" si="2778"/>
        <v>72129.200000000012</v>
      </c>
      <c r="Y877" s="31">
        <f t="shared" si="2779"/>
        <v>75326</v>
      </c>
      <c r="Z877" s="31">
        <f t="shared" si="2780"/>
        <v>75326</v>
      </c>
      <c r="AA877" s="31">
        <f>AA878+AA880</f>
        <v>0</v>
      </c>
      <c r="AB877" s="31">
        <f>AB878+AB880</f>
        <v>0</v>
      </c>
      <c r="AC877" s="31">
        <f>AC878+AC880</f>
        <v>0</v>
      </c>
      <c r="AD877" s="31">
        <f t="shared" si="2781"/>
        <v>72129.200000000012</v>
      </c>
      <c r="AE877" s="31">
        <f t="shared" si="2782"/>
        <v>75326</v>
      </c>
      <c r="AF877" s="31">
        <f t="shared" si="2783"/>
        <v>75326</v>
      </c>
      <c r="AG877" s="31">
        <f>AG878+AG880</f>
        <v>0</v>
      </c>
      <c r="AH877" s="31">
        <f>AH878+AH880</f>
        <v>0</v>
      </c>
      <c r="AI877" s="31">
        <f>AI878+AI880</f>
        <v>0</v>
      </c>
      <c r="AJ877" s="31">
        <f t="shared" si="2784"/>
        <v>72129.200000000012</v>
      </c>
      <c r="AK877" s="31">
        <f t="shared" si="2785"/>
        <v>75326</v>
      </c>
      <c r="AL877" s="31">
        <f t="shared" si="2786"/>
        <v>75326</v>
      </c>
      <c r="AM877" s="31">
        <f>AM878+AM880</f>
        <v>0</v>
      </c>
      <c r="AN877" s="31">
        <f>AN878+AN880</f>
        <v>0</v>
      </c>
      <c r="AO877" s="31">
        <f>AO878+AO880</f>
        <v>0</v>
      </c>
      <c r="AP877" s="31">
        <f t="shared" si="2787"/>
        <v>72129.200000000012</v>
      </c>
      <c r="AQ877" s="31">
        <f t="shared" si="2788"/>
        <v>75326</v>
      </c>
      <c r="AR877" s="31">
        <f t="shared" si="2789"/>
        <v>75326</v>
      </c>
      <c r="AS877" s="31">
        <f>AS878+AS880</f>
        <v>0</v>
      </c>
      <c r="AT877" s="31">
        <f>AT878+AT880</f>
        <v>0</v>
      </c>
      <c r="AU877" s="31">
        <f>AU878+AU880</f>
        <v>0</v>
      </c>
      <c r="AV877" s="31">
        <f t="shared" si="2790"/>
        <v>72129.200000000012</v>
      </c>
      <c r="AW877" s="31">
        <f t="shared" si="2791"/>
        <v>75326</v>
      </c>
      <c r="AX877" s="31">
        <f t="shared" si="2792"/>
        <v>75326</v>
      </c>
      <c r="AY877" s="31">
        <f>AY878+AY880</f>
        <v>0</v>
      </c>
      <c r="AZ877" s="31">
        <f>AZ878+AZ880</f>
        <v>0</v>
      </c>
      <c r="BA877" s="31">
        <f>BA878+BA880</f>
        <v>0</v>
      </c>
      <c r="BB877" s="31">
        <f t="shared" si="2793"/>
        <v>72129.200000000012</v>
      </c>
      <c r="BC877" s="31">
        <f t="shared" si="2794"/>
        <v>75326</v>
      </c>
      <c r="BD877" s="31">
        <f t="shared" si="2795"/>
        <v>75326</v>
      </c>
      <c r="BE877" s="31">
        <f>BE878+BE880</f>
        <v>0</v>
      </c>
      <c r="BF877" s="31">
        <f>BF878+BF880</f>
        <v>0</v>
      </c>
      <c r="BG877" s="31">
        <f>BG878+BG880</f>
        <v>0</v>
      </c>
      <c r="BH877" s="31">
        <f t="shared" si="2796"/>
        <v>72129.200000000012</v>
      </c>
      <c r="BI877" s="31">
        <f t="shared" si="2797"/>
        <v>75326</v>
      </c>
      <c r="BJ877" s="31">
        <f t="shared" si="2798"/>
        <v>75326</v>
      </c>
      <c r="BK877" s="31">
        <f>BK878+BK880</f>
        <v>0</v>
      </c>
      <c r="BL877" s="31">
        <f>BL878+BL880</f>
        <v>0</v>
      </c>
      <c r="BM877" s="31">
        <f>BM878+BM880</f>
        <v>0</v>
      </c>
      <c r="BN877" s="31">
        <f t="shared" si="2799"/>
        <v>72129.200000000012</v>
      </c>
      <c r="BO877" s="31">
        <f t="shared" si="2800"/>
        <v>75326</v>
      </c>
      <c r="BP877" s="31">
        <f t="shared" si="2801"/>
        <v>75326</v>
      </c>
      <c r="BQ877" s="31">
        <f>BQ878+BQ880</f>
        <v>0</v>
      </c>
      <c r="BR877" s="31">
        <f>BR878+BR880</f>
        <v>0</v>
      </c>
      <c r="BS877" s="31">
        <f t="shared" si="2802"/>
        <v>72129.200000000012</v>
      </c>
      <c r="BT877" s="31">
        <f t="shared" si="2803"/>
        <v>75326</v>
      </c>
      <c r="BU877" s="31">
        <f t="shared" si="2804"/>
        <v>75326</v>
      </c>
      <c r="BV877" s="31">
        <f>BV878+BV880</f>
        <v>0</v>
      </c>
      <c r="BW877" s="31">
        <f>BW878+BW880</f>
        <v>0</v>
      </c>
      <c r="BX877" s="31">
        <f t="shared" si="2805"/>
        <v>72129.200000000012</v>
      </c>
      <c r="BY877" s="31">
        <f t="shared" si="2806"/>
        <v>75326</v>
      </c>
      <c r="BZ877" s="31">
        <f t="shared" si="2807"/>
        <v>75326</v>
      </c>
      <c r="CA877" s="31">
        <f>CA878+CA880</f>
        <v>0</v>
      </c>
      <c r="CB877" s="31">
        <f>CB878+CB880</f>
        <v>0</v>
      </c>
      <c r="CC877" s="31">
        <f>CC878+CC880</f>
        <v>0</v>
      </c>
      <c r="CD877" s="31">
        <f t="shared" si="2894"/>
        <v>72129.200000000012</v>
      </c>
      <c r="CE877" s="31">
        <f t="shared" si="2895"/>
        <v>75326</v>
      </c>
      <c r="CF877" s="31">
        <f t="shared" si="2896"/>
        <v>75326</v>
      </c>
      <c r="CG877" s="31">
        <f>CG878+CG880</f>
        <v>0</v>
      </c>
      <c r="CH877" s="24"/>
      <c r="CI877" s="40"/>
      <c r="CM877" s="1" t="s">
        <v>29</v>
      </c>
    </row>
    <row r="878" ht="15">
      <c r="A878" s="16" t="s">
        <v>498</v>
      </c>
      <c r="B878" s="17">
        <v>610</v>
      </c>
      <c r="C878" s="16"/>
      <c r="D878" s="16"/>
      <c r="E878" s="39" t="s">
        <v>104</v>
      </c>
      <c r="F878" s="31">
        <f>F879</f>
        <v>49786.800000000003</v>
      </c>
      <c r="G878" s="31">
        <f>G879</f>
        <v>52034.400000000001</v>
      </c>
      <c r="H878" s="31">
        <f>H879</f>
        <v>52034.400000000001</v>
      </c>
      <c r="I878" s="31">
        <f>I879</f>
        <v>0</v>
      </c>
      <c r="J878" s="31">
        <f>J879</f>
        <v>0</v>
      </c>
      <c r="K878" s="31">
        <f>K879</f>
        <v>0</v>
      </c>
      <c r="L878" s="31">
        <f t="shared" si="2772"/>
        <v>49786.800000000003</v>
      </c>
      <c r="M878" s="31">
        <f t="shared" si="2773"/>
        <v>52034.400000000001</v>
      </c>
      <c r="N878" s="31">
        <f t="shared" si="2774"/>
        <v>52034.400000000001</v>
      </c>
      <c r="O878" s="31">
        <f>O879</f>
        <v>0</v>
      </c>
      <c r="P878" s="31">
        <f>P879</f>
        <v>0</v>
      </c>
      <c r="Q878" s="31">
        <f>Q879</f>
        <v>0</v>
      </c>
      <c r="R878" s="31">
        <f t="shared" si="2775"/>
        <v>49786.800000000003</v>
      </c>
      <c r="S878" s="31">
        <f t="shared" si="2776"/>
        <v>52034.400000000001</v>
      </c>
      <c r="T878" s="31">
        <f t="shared" si="2777"/>
        <v>52034.400000000001</v>
      </c>
      <c r="U878" s="31">
        <f>U879</f>
        <v>0</v>
      </c>
      <c r="V878" s="31">
        <f>V879</f>
        <v>0</v>
      </c>
      <c r="W878" s="31">
        <f>W879</f>
        <v>0</v>
      </c>
      <c r="X878" s="31">
        <f t="shared" si="2778"/>
        <v>49786.800000000003</v>
      </c>
      <c r="Y878" s="31">
        <f t="shared" si="2779"/>
        <v>52034.400000000001</v>
      </c>
      <c r="Z878" s="31">
        <f t="shared" si="2780"/>
        <v>52034.400000000001</v>
      </c>
      <c r="AA878" s="31">
        <f>AA879</f>
        <v>0</v>
      </c>
      <c r="AB878" s="31">
        <f>AB879</f>
        <v>0</v>
      </c>
      <c r="AC878" s="31">
        <f>AC879</f>
        <v>0</v>
      </c>
      <c r="AD878" s="31">
        <f t="shared" si="2781"/>
        <v>49786.800000000003</v>
      </c>
      <c r="AE878" s="31">
        <f t="shared" si="2782"/>
        <v>52034.400000000001</v>
      </c>
      <c r="AF878" s="31">
        <f t="shared" si="2783"/>
        <v>52034.400000000001</v>
      </c>
      <c r="AG878" s="31">
        <f>AG879</f>
        <v>0</v>
      </c>
      <c r="AH878" s="31">
        <f>AH879</f>
        <v>0</v>
      </c>
      <c r="AI878" s="31">
        <f>AI879</f>
        <v>0</v>
      </c>
      <c r="AJ878" s="31">
        <f t="shared" si="2784"/>
        <v>49786.800000000003</v>
      </c>
      <c r="AK878" s="31">
        <f t="shared" si="2785"/>
        <v>52034.400000000001</v>
      </c>
      <c r="AL878" s="31">
        <f t="shared" si="2786"/>
        <v>52034.400000000001</v>
      </c>
      <c r="AM878" s="31">
        <f>AM879</f>
        <v>0</v>
      </c>
      <c r="AN878" s="31">
        <f>AN879</f>
        <v>0</v>
      </c>
      <c r="AO878" s="31">
        <f>AO879</f>
        <v>0</v>
      </c>
      <c r="AP878" s="31">
        <f t="shared" si="2787"/>
        <v>49786.800000000003</v>
      </c>
      <c r="AQ878" s="31">
        <f t="shared" si="2788"/>
        <v>52034.400000000001</v>
      </c>
      <c r="AR878" s="31">
        <f t="shared" si="2789"/>
        <v>52034.400000000001</v>
      </c>
      <c r="AS878" s="31">
        <f>AS879</f>
        <v>0</v>
      </c>
      <c r="AT878" s="31">
        <f>AT879</f>
        <v>0</v>
      </c>
      <c r="AU878" s="31">
        <f>AU879</f>
        <v>0</v>
      </c>
      <c r="AV878" s="31">
        <f t="shared" si="2790"/>
        <v>49786.800000000003</v>
      </c>
      <c r="AW878" s="31">
        <f t="shared" si="2791"/>
        <v>52034.400000000001</v>
      </c>
      <c r="AX878" s="31">
        <f t="shared" si="2792"/>
        <v>52034.400000000001</v>
      </c>
      <c r="AY878" s="31">
        <f>AY879</f>
        <v>0</v>
      </c>
      <c r="AZ878" s="31">
        <f>AZ879</f>
        <v>0</v>
      </c>
      <c r="BA878" s="31">
        <f>BA879</f>
        <v>0</v>
      </c>
      <c r="BB878" s="31">
        <f t="shared" si="2793"/>
        <v>49786.800000000003</v>
      </c>
      <c r="BC878" s="31">
        <f t="shared" si="2794"/>
        <v>52034.400000000001</v>
      </c>
      <c r="BD878" s="31">
        <f t="shared" si="2795"/>
        <v>52034.400000000001</v>
      </c>
      <c r="BE878" s="31">
        <f>BE879</f>
        <v>0</v>
      </c>
      <c r="BF878" s="31">
        <f>BF879</f>
        <v>0</v>
      </c>
      <c r="BG878" s="31">
        <f>BG879</f>
        <v>0</v>
      </c>
      <c r="BH878" s="31">
        <f t="shared" si="2796"/>
        <v>49786.800000000003</v>
      </c>
      <c r="BI878" s="31">
        <f t="shared" si="2797"/>
        <v>52034.400000000001</v>
      </c>
      <c r="BJ878" s="31">
        <f t="shared" si="2798"/>
        <v>52034.400000000001</v>
      </c>
      <c r="BK878" s="31">
        <f>BK879</f>
        <v>0</v>
      </c>
      <c r="BL878" s="31">
        <f>BL879</f>
        <v>0</v>
      </c>
      <c r="BM878" s="31">
        <f>BM879</f>
        <v>0</v>
      </c>
      <c r="BN878" s="31">
        <f t="shared" si="2799"/>
        <v>49786.800000000003</v>
      </c>
      <c r="BO878" s="31">
        <f t="shared" si="2800"/>
        <v>52034.400000000001</v>
      </c>
      <c r="BP878" s="31">
        <f t="shared" si="2801"/>
        <v>52034.400000000001</v>
      </c>
      <c r="BQ878" s="31">
        <f>BQ879</f>
        <v>0</v>
      </c>
      <c r="BR878" s="31">
        <f>BR879</f>
        <v>0</v>
      </c>
      <c r="BS878" s="31">
        <f t="shared" si="2802"/>
        <v>49786.800000000003</v>
      </c>
      <c r="BT878" s="31">
        <f t="shared" si="2803"/>
        <v>52034.400000000001</v>
      </c>
      <c r="BU878" s="31">
        <f t="shared" si="2804"/>
        <v>52034.400000000001</v>
      </c>
      <c r="BV878" s="31">
        <f>BV879</f>
        <v>0</v>
      </c>
      <c r="BW878" s="31">
        <f>BW879</f>
        <v>0</v>
      </c>
      <c r="BX878" s="31">
        <f t="shared" si="2805"/>
        <v>49786.800000000003</v>
      </c>
      <c r="BY878" s="31">
        <f t="shared" si="2806"/>
        <v>52034.400000000001</v>
      </c>
      <c r="BZ878" s="31">
        <f t="shared" si="2807"/>
        <v>52034.400000000001</v>
      </c>
      <c r="CA878" s="31">
        <f>CA879</f>
        <v>0</v>
      </c>
      <c r="CB878" s="31">
        <f>CB879</f>
        <v>0</v>
      </c>
      <c r="CC878" s="31">
        <f>CC879</f>
        <v>0</v>
      </c>
      <c r="CD878" s="31">
        <f t="shared" si="2894"/>
        <v>49786.800000000003</v>
      </c>
      <c r="CE878" s="31">
        <f t="shared" si="2895"/>
        <v>52034.400000000001</v>
      </c>
      <c r="CF878" s="31">
        <f t="shared" si="2896"/>
        <v>52034.400000000001</v>
      </c>
      <c r="CG878" s="31">
        <f>CG879</f>
        <v>0</v>
      </c>
      <c r="CH878" s="24"/>
      <c r="CI878" s="40"/>
      <c r="CN878" s="1" t="s">
        <v>30</v>
      </c>
    </row>
    <row r="879" ht="15">
      <c r="A879" s="16" t="s">
        <v>498</v>
      </c>
      <c r="B879" s="17">
        <v>610</v>
      </c>
      <c r="C879" s="16" t="s">
        <v>47</v>
      </c>
      <c r="D879" s="16" t="s">
        <v>105</v>
      </c>
      <c r="E879" s="39" t="s">
        <v>106</v>
      </c>
      <c r="F879" s="31">
        <v>49786.800000000003</v>
      </c>
      <c r="G879" s="31">
        <v>52034.400000000001</v>
      </c>
      <c r="H879" s="31">
        <v>52034.400000000001</v>
      </c>
      <c r="I879" s="31"/>
      <c r="J879" s="31"/>
      <c r="K879" s="31"/>
      <c r="L879" s="31">
        <f t="shared" si="2772"/>
        <v>49786.800000000003</v>
      </c>
      <c r="M879" s="31">
        <f t="shared" si="2773"/>
        <v>52034.400000000001</v>
      </c>
      <c r="N879" s="31">
        <f t="shared" si="2774"/>
        <v>52034.400000000001</v>
      </c>
      <c r="O879" s="31"/>
      <c r="P879" s="31"/>
      <c r="Q879" s="31"/>
      <c r="R879" s="31">
        <f t="shared" si="2775"/>
        <v>49786.800000000003</v>
      </c>
      <c r="S879" s="31">
        <f t="shared" si="2776"/>
        <v>52034.400000000001</v>
      </c>
      <c r="T879" s="31">
        <f t="shared" si="2777"/>
        <v>52034.400000000001</v>
      </c>
      <c r="U879" s="31"/>
      <c r="V879" s="31"/>
      <c r="W879" s="31"/>
      <c r="X879" s="31">
        <f t="shared" si="2778"/>
        <v>49786.800000000003</v>
      </c>
      <c r="Y879" s="31">
        <f t="shared" si="2779"/>
        <v>52034.400000000001</v>
      </c>
      <c r="Z879" s="31">
        <f t="shared" si="2780"/>
        <v>52034.400000000001</v>
      </c>
      <c r="AA879" s="31"/>
      <c r="AB879" s="31"/>
      <c r="AC879" s="31"/>
      <c r="AD879" s="31">
        <f t="shared" si="2781"/>
        <v>49786.800000000003</v>
      </c>
      <c r="AE879" s="31">
        <f t="shared" si="2782"/>
        <v>52034.400000000001</v>
      </c>
      <c r="AF879" s="31">
        <f t="shared" si="2783"/>
        <v>52034.400000000001</v>
      </c>
      <c r="AG879" s="31"/>
      <c r="AH879" s="31"/>
      <c r="AI879" s="31"/>
      <c r="AJ879" s="31">
        <f t="shared" si="2784"/>
        <v>49786.800000000003</v>
      </c>
      <c r="AK879" s="31">
        <f t="shared" si="2785"/>
        <v>52034.400000000001</v>
      </c>
      <c r="AL879" s="31">
        <f t="shared" si="2786"/>
        <v>52034.400000000001</v>
      </c>
      <c r="AM879" s="31"/>
      <c r="AN879" s="31"/>
      <c r="AO879" s="31"/>
      <c r="AP879" s="31">
        <f t="shared" si="2787"/>
        <v>49786.800000000003</v>
      </c>
      <c r="AQ879" s="31">
        <f t="shared" si="2788"/>
        <v>52034.400000000001</v>
      </c>
      <c r="AR879" s="31">
        <f t="shared" si="2789"/>
        <v>52034.400000000001</v>
      </c>
      <c r="AS879" s="31"/>
      <c r="AT879" s="31"/>
      <c r="AU879" s="31"/>
      <c r="AV879" s="31">
        <f t="shared" si="2790"/>
        <v>49786.800000000003</v>
      </c>
      <c r="AW879" s="31">
        <f t="shared" si="2791"/>
        <v>52034.400000000001</v>
      </c>
      <c r="AX879" s="31">
        <f t="shared" si="2792"/>
        <v>52034.400000000001</v>
      </c>
      <c r="AY879" s="31"/>
      <c r="AZ879" s="31"/>
      <c r="BA879" s="31"/>
      <c r="BB879" s="31">
        <f t="shared" si="2793"/>
        <v>49786.800000000003</v>
      </c>
      <c r="BC879" s="31">
        <f t="shared" si="2794"/>
        <v>52034.400000000001</v>
      </c>
      <c r="BD879" s="31">
        <f t="shared" si="2795"/>
        <v>52034.400000000001</v>
      </c>
      <c r="BE879" s="31"/>
      <c r="BF879" s="31"/>
      <c r="BG879" s="31"/>
      <c r="BH879" s="31">
        <f t="shared" si="2796"/>
        <v>49786.800000000003</v>
      </c>
      <c r="BI879" s="31">
        <f t="shared" si="2797"/>
        <v>52034.400000000001</v>
      </c>
      <c r="BJ879" s="31">
        <f t="shared" si="2798"/>
        <v>52034.400000000001</v>
      </c>
      <c r="BK879" s="31"/>
      <c r="BL879" s="31"/>
      <c r="BM879" s="31"/>
      <c r="BN879" s="31">
        <f t="shared" si="2799"/>
        <v>49786.800000000003</v>
      </c>
      <c r="BO879" s="31">
        <f t="shared" si="2800"/>
        <v>52034.400000000001</v>
      </c>
      <c r="BP879" s="31">
        <f t="shared" si="2801"/>
        <v>52034.400000000001</v>
      </c>
      <c r="BQ879" s="31"/>
      <c r="BR879" s="31"/>
      <c r="BS879" s="31">
        <f t="shared" si="2802"/>
        <v>49786.800000000003</v>
      </c>
      <c r="BT879" s="31">
        <f t="shared" si="2803"/>
        <v>52034.400000000001</v>
      </c>
      <c r="BU879" s="31">
        <f t="shared" si="2804"/>
        <v>52034.400000000001</v>
      </c>
      <c r="BV879" s="31"/>
      <c r="BW879" s="31"/>
      <c r="BX879" s="31">
        <f t="shared" si="2805"/>
        <v>49786.800000000003</v>
      </c>
      <c r="BY879" s="31">
        <f t="shared" si="2806"/>
        <v>52034.400000000001</v>
      </c>
      <c r="BZ879" s="31">
        <f t="shared" si="2807"/>
        <v>52034.400000000001</v>
      </c>
      <c r="CA879" s="31"/>
      <c r="CB879" s="31"/>
      <c r="CC879" s="31"/>
      <c r="CD879" s="31">
        <f t="shared" si="2894"/>
        <v>49786.800000000003</v>
      </c>
      <c r="CE879" s="31">
        <f t="shared" si="2895"/>
        <v>52034.400000000001</v>
      </c>
      <c r="CF879" s="31">
        <f t="shared" si="2896"/>
        <v>52034.400000000001</v>
      </c>
      <c r="CG879" s="31"/>
      <c r="CH879" s="24"/>
      <c r="CI879" s="40"/>
    </row>
    <row r="880" ht="15">
      <c r="A880" s="16" t="s">
        <v>498</v>
      </c>
      <c r="B880" s="17">
        <v>620</v>
      </c>
      <c r="C880" s="16"/>
      <c r="D880" s="16"/>
      <c r="E880" s="39" t="s">
        <v>46</v>
      </c>
      <c r="F880" s="31">
        <f>F881+F882</f>
        <v>22342.400000000001</v>
      </c>
      <c r="G880" s="31">
        <f>G881+G882</f>
        <v>23291.599999999999</v>
      </c>
      <c r="H880" s="31">
        <f>H881+H882</f>
        <v>23291.599999999999</v>
      </c>
      <c r="I880" s="31">
        <f>I881+I882</f>
        <v>0</v>
      </c>
      <c r="J880" s="31">
        <f>J881+J882</f>
        <v>0</v>
      </c>
      <c r="K880" s="31">
        <f>K881+K882</f>
        <v>0</v>
      </c>
      <c r="L880" s="31">
        <f t="shared" si="2772"/>
        <v>22342.400000000001</v>
      </c>
      <c r="M880" s="31">
        <f t="shared" si="2773"/>
        <v>23291.599999999999</v>
      </c>
      <c r="N880" s="31">
        <f t="shared" si="2774"/>
        <v>23291.599999999999</v>
      </c>
      <c r="O880" s="31">
        <f>O881+O882</f>
        <v>0</v>
      </c>
      <c r="P880" s="31">
        <f>P881+P882</f>
        <v>0</v>
      </c>
      <c r="Q880" s="31">
        <f>Q881+Q882</f>
        <v>0</v>
      </c>
      <c r="R880" s="31">
        <f t="shared" si="2775"/>
        <v>22342.400000000001</v>
      </c>
      <c r="S880" s="31">
        <f t="shared" si="2776"/>
        <v>23291.599999999999</v>
      </c>
      <c r="T880" s="31">
        <f t="shared" si="2777"/>
        <v>23291.599999999999</v>
      </c>
      <c r="U880" s="31">
        <f>U881+U882</f>
        <v>0</v>
      </c>
      <c r="V880" s="31">
        <f>V881+V882</f>
        <v>0</v>
      </c>
      <c r="W880" s="31">
        <f>W881+W882</f>
        <v>0</v>
      </c>
      <c r="X880" s="31">
        <f t="shared" si="2778"/>
        <v>22342.400000000001</v>
      </c>
      <c r="Y880" s="31">
        <f t="shared" si="2779"/>
        <v>23291.599999999999</v>
      </c>
      <c r="Z880" s="31">
        <f t="shared" si="2780"/>
        <v>23291.599999999999</v>
      </c>
      <c r="AA880" s="31">
        <f>AA881+AA882</f>
        <v>0</v>
      </c>
      <c r="AB880" s="31">
        <f>AB881+AB882</f>
        <v>0</v>
      </c>
      <c r="AC880" s="31">
        <f>AC881+AC882</f>
        <v>0</v>
      </c>
      <c r="AD880" s="31">
        <f t="shared" si="2781"/>
        <v>22342.400000000001</v>
      </c>
      <c r="AE880" s="31">
        <f t="shared" si="2782"/>
        <v>23291.599999999999</v>
      </c>
      <c r="AF880" s="31">
        <f t="shared" si="2783"/>
        <v>23291.599999999999</v>
      </c>
      <c r="AG880" s="31">
        <f>AG881+AG882</f>
        <v>0</v>
      </c>
      <c r="AH880" s="31">
        <f>AH881+AH882</f>
        <v>0</v>
      </c>
      <c r="AI880" s="31">
        <f>AI881+AI882</f>
        <v>0</v>
      </c>
      <c r="AJ880" s="31">
        <f t="shared" si="2784"/>
        <v>22342.400000000001</v>
      </c>
      <c r="AK880" s="31">
        <f t="shared" si="2785"/>
        <v>23291.599999999999</v>
      </c>
      <c r="AL880" s="31">
        <f t="shared" si="2786"/>
        <v>23291.599999999999</v>
      </c>
      <c r="AM880" s="31">
        <f>AM881+AM882</f>
        <v>0</v>
      </c>
      <c r="AN880" s="31">
        <f>AN881+AN882</f>
        <v>0</v>
      </c>
      <c r="AO880" s="31">
        <f>AO881+AO882</f>
        <v>0</v>
      </c>
      <c r="AP880" s="31">
        <f t="shared" si="2787"/>
        <v>22342.400000000001</v>
      </c>
      <c r="AQ880" s="31">
        <f t="shared" si="2788"/>
        <v>23291.599999999999</v>
      </c>
      <c r="AR880" s="31">
        <f t="shared" si="2789"/>
        <v>23291.599999999999</v>
      </c>
      <c r="AS880" s="31">
        <f>AS881+AS882</f>
        <v>0</v>
      </c>
      <c r="AT880" s="31">
        <f>AT881+AT882</f>
        <v>0</v>
      </c>
      <c r="AU880" s="31">
        <f>AU881+AU882</f>
        <v>0</v>
      </c>
      <c r="AV880" s="31">
        <f t="shared" si="2790"/>
        <v>22342.400000000001</v>
      </c>
      <c r="AW880" s="31">
        <f t="shared" si="2791"/>
        <v>23291.599999999999</v>
      </c>
      <c r="AX880" s="31">
        <f t="shared" si="2792"/>
        <v>23291.599999999999</v>
      </c>
      <c r="AY880" s="31">
        <f>AY881+AY882</f>
        <v>0</v>
      </c>
      <c r="AZ880" s="31">
        <f>AZ881+AZ882</f>
        <v>0</v>
      </c>
      <c r="BA880" s="31">
        <f>BA881+BA882</f>
        <v>0</v>
      </c>
      <c r="BB880" s="31">
        <f t="shared" si="2793"/>
        <v>22342.400000000001</v>
      </c>
      <c r="BC880" s="31">
        <f t="shared" si="2794"/>
        <v>23291.599999999999</v>
      </c>
      <c r="BD880" s="31">
        <f t="shared" si="2795"/>
        <v>23291.599999999999</v>
      </c>
      <c r="BE880" s="31">
        <f>BE881+BE882</f>
        <v>0</v>
      </c>
      <c r="BF880" s="31">
        <f>BF881+BF882</f>
        <v>0</v>
      </c>
      <c r="BG880" s="31">
        <f>BG881+BG882</f>
        <v>0</v>
      </c>
      <c r="BH880" s="31">
        <f t="shared" si="2796"/>
        <v>22342.400000000001</v>
      </c>
      <c r="BI880" s="31">
        <f t="shared" si="2797"/>
        <v>23291.599999999999</v>
      </c>
      <c r="BJ880" s="31">
        <f t="shared" si="2798"/>
        <v>23291.599999999999</v>
      </c>
      <c r="BK880" s="31">
        <f>BK881+BK882</f>
        <v>0</v>
      </c>
      <c r="BL880" s="31">
        <f>BL881+BL882</f>
        <v>0</v>
      </c>
      <c r="BM880" s="31">
        <f>BM881+BM882</f>
        <v>0</v>
      </c>
      <c r="BN880" s="31">
        <f t="shared" si="2799"/>
        <v>22342.400000000001</v>
      </c>
      <c r="BO880" s="31">
        <f t="shared" si="2800"/>
        <v>23291.599999999999</v>
      </c>
      <c r="BP880" s="31">
        <f t="shared" si="2801"/>
        <v>23291.599999999999</v>
      </c>
      <c r="BQ880" s="31">
        <f>BQ881+BQ882</f>
        <v>0</v>
      </c>
      <c r="BR880" s="31">
        <f>BR881+BR882</f>
        <v>0</v>
      </c>
      <c r="BS880" s="31">
        <f t="shared" si="2802"/>
        <v>22342.400000000001</v>
      </c>
      <c r="BT880" s="31">
        <f t="shared" si="2803"/>
        <v>23291.599999999999</v>
      </c>
      <c r="BU880" s="31">
        <f t="shared" si="2804"/>
        <v>23291.599999999999</v>
      </c>
      <c r="BV880" s="31">
        <f>BV881+BV882</f>
        <v>0</v>
      </c>
      <c r="BW880" s="31">
        <f>BW881+BW882</f>
        <v>0</v>
      </c>
      <c r="BX880" s="31">
        <f t="shared" si="2805"/>
        <v>22342.400000000001</v>
      </c>
      <c r="BY880" s="31">
        <f t="shared" si="2806"/>
        <v>23291.599999999999</v>
      </c>
      <c r="BZ880" s="31">
        <f t="shared" si="2807"/>
        <v>23291.599999999999</v>
      </c>
      <c r="CA880" s="31">
        <f>CA881+CA882</f>
        <v>0</v>
      </c>
      <c r="CB880" s="31">
        <f>CB881+CB882</f>
        <v>0</v>
      </c>
      <c r="CC880" s="31">
        <f>CC881+CC882</f>
        <v>0</v>
      </c>
      <c r="CD880" s="31">
        <f t="shared" si="2894"/>
        <v>22342.400000000001</v>
      </c>
      <c r="CE880" s="31">
        <f t="shared" si="2895"/>
        <v>23291.599999999999</v>
      </c>
      <c r="CF880" s="31">
        <f t="shared" si="2896"/>
        <v>23291.599999999999</v>
      </c>
      <c r="CG880" s="31">
        <f>CG881+CG882</f>
        <v>0</v>
      </c>
      <c r="CH880" s="24"/>
      <c r="CI880" s="40"/>
      <c r="CN880" s="1" t="s">
        <v>30</v>
      </c>
    </row>
    <row r="881" ht="29.850000000000001">
      <c r="A881" s="16" t="s">
        <v>498</v>
      </c>
      <c r="B881" s="17">
        <v>620</v>
      </c>
      <c r="C881" s="16" t="s">
        <v>47</v>
      </c>
      <c r="D881" s="16" t="s">
        <v>66</v>
      </c>
      <c r="E881" s="39" t="s">
        <v>499</v>
      </c>
      <c r="F881" s="31">
        <v>15983.299999999999</v>
      </c>
      <c r="G881" s="31">
        <v>16664.5</v>
      </c>
      <c r="H881" s="31">
        <v>16664.5</v>
      </c>
      <c r="I881" s="31"/>
      <c r="J881" s="31"/>
      <c r="K881" s="31"/>
      <c r="L881" s="31">
        <f t="shared" si="2772"/>
        <v>15983.299999999999</v>
      </c>
      <c r="M881" s="31">
        <f t="shared" si="2773"/>
        <v>16664.5</v>
      </c>
      <c r="N881" s="31">
        <f t="shared" si="2774"/>
        <v>16664.5</v>
      </c>
      <c r="O881" s="31"/>
      <c r="P881" s="31"/>
      <c r="Q881" s="31"/>
      <c r="R881" s="31">
        <f t="shared" si="2775"/>
        <v>15983.299999999999</v>
      </c>
      <c r="S881" s="31">
        <f t="shared" si="2776"/>
        <v>16664.5</v>
      </c>
      <c r="T881" s="31">
        <f t="shared" si="2777"/>
        <v>16664.5</v>
      </c>
      <c r="U881" s="31"/>
      <c r="V881" s="31"/>
      <c r="W881" s="31"/>
      <c r="X881" s="31">
        <f t="shared" si="2778"/>
        <v>15983.299999999999</v>
      </c>
      <c r="Y881" s="31">
        <f t="shared" si="2779"/>
        <v>16664.5</v>
      </c>
      <c r="Z881" s="31">
        <f t="shared" si="2780"/>
        <v>16664.5</v>
      </c>
      <c r="AA881" s="31"/>
      <c r="AB881" s="31"/>
      <c r="AC881" s="31"/>
      <c r="AD881" s="31">
        <f t="shared" si="2781"/>
        <v>15983.299999999999</v>
      </c>
      <c r="AE881" s="31">
        <f t="shared" si="2782"/>
        <v>16664.5</v>
      </c>
      <c r="AF881" s="31">
        <f t="shared" si="2783"/>
        <v>16664.5</v>
      </c>
      <c r="AG881" s="31"/>
      <c r="AH881" s="31"/>
      <c r="AI881" s="31"/>
      <c r="AJ881" s="31">
        <f t="shared" si="2784"/>
        <v>15983.299999999999</v>
      </c>
      <c r="AK881" s="31">
        <f t="shared" si="2785"/>
        <v>16664.5</v>
      </c>
      <c r="AL881" s="31">
        <f t="shared" si="2786"/>
        <v>16664.5</v>
      </c>
      <c r="AM881" s="31"/>
      <c r="AN881" s="31"/>
      <c r="AO881" s="31"/>
      <c r="AP881" s="31">
        <f t="shared" si="2787"/>
        <v>15983.299999999999</v>
      </c>
      <c r="AQ881" s="31">
        <f t="shared" si="2788"/>
        <v>16664.5</v>
      </c>
      <c r="AR881" s="31">
        <f t="shared" si="2789"/>
        <v>16664.5</v>
      </c>
      <c r="AS881" s="31"/>
      <c r="AT881" s="31"/>
      <c r="AU881" s="31"/>
      <c r="AV881" s="31">
        <f t="shared" si="2790"/>
        <v>15983.299999999999</v>
      </c>
      <c r="AW881" s="31">
        <f t="shared" si="2791"/>
        <v>16664.5</v>
      </c>
      <c r="AX881" s="31">
        <f t="shared" si="2792"/>
        <v>16664.5</v>
      </c>
      <c r="AY881" s="31"/>
      <c r="AZ881" s="31"/>
      <c r="BA881" s="31"/>
      <c r="BB881" s="31">
        <f t="shared" si="2793"/>
        <v>15983.299999999999</v>
      </c>
      <c r="BC881" s="31">
        <f t="shared" si="2794"/>
        <v>16664.5</v>
      </c>
      <c r="BD881" s="31">
        <f t="shared" si="2795"/>
        <v>16664.5</v>
      </c>
      <c r="BE881" s="31"/>
      <c r="BF881" s="31"/>
      <c r="BG881" s="31"/>
      <c r="BH881" s="31">
        <f t="shared" si="2796"/>
        <v>15983.299999999999</v>
      </c>
      <c r="BI881" s="31">
        <f t="shared" si="2797"/>
        <v>16664.5</v>
      </c>
      <c r="BJ881" s="31">
        <f t="shared" si="2798"/>
        <v>16664.5</v>
      </c>
      <c r="BK881" s="31"/>
      <c r="BL881" s="31"/>
      <c r="BM881" s="31"/>
      <c r="BN881" s="31">
        <f t="shared" si="2799"/>
        <v>15983.299999999999</v>
      </c>
      <c r="BO881" s="31">
        <f t="shared" si="2800"/>
        <v>16664.5</v>
      </c>
      <c r="BP881" s="31">
        <f t="shared" si="2801"/>
        <v>16664.5</v>
      </c>
      <c r="BQ881" s="31"/>
      <c r="BR881" s="31"/>
      <c r="BS881" s="31">
        <f t="shared" si="2802"/>
        <v>15983.299999999999</v>
      </c>
      <c r="BT881" s="31">
        <f t="shared" si="2803"/>
        <v>16664.5</v>
      </c>
      <c r="BU881" s="31">
        <f t="shared" si="2804"/>
        <v>16664.5</v>
      </c>
      <c r="BV881" s="31"/>
      <c r="BW881" s="31"/>
      <c r="BX881" s="31">
        <f t="shared" si="2805"/>
        <v>15983.299999999999</v>
      </c>
      <c r="BY881" s="31">
        <f t="shared" si="2806"/>
        <v>16664.5</v>
      </c>
      <c r="BZ881" s="31">
        <f t="shared" si="2807"/>
        <v>16664.5</v>
      </c>
      <c r="CA881" s="31"/>
      <c r="CB881" s="31"/>
      <c r="CC881" s="31"/>
      <c r="CD881" s="31">
        <f t="shared" si="2894"/>
        <v>15983.299999999999</v>
      </c>
      <c r="CE881" s="31">
        <f t="shared" si="2895"/>
        <v>16664.5</v>
      </c>
      <c r="CF881" s="31">
        <f t="shared" si="2896"/>
        <v>16664.5</v>
      </c>
      <c r="CG881" s="31"/>
      <c r="CH881" s="24"/>
      <c r="CI881" s="40"/>
    </row>
    <row r="882" ht="15">
      <c r="A882" s="16" t="s">
        <v>498</v>
      </c>
      <c r="B882" s="17">
        <v>620</v>
      </c>
      <c r="C882" s="16" t="s">
        <v>47</v>
      </c>
      <c r="D882" s="16" t="s">
        <v>105</v>
      </c>
      <c r="E882" s="39" t="s">
        <v>106</v>
      </c>
      <c r="F882" s="31">
        <v>6359.1000000000004</v>
      </c>
      <c r="G882" s="31">
        <v>6627.1000000000004</v>
      </c>
      <c r="H882" s="31">
        <v>6627.1000000000004</v>
      </c>
      <c r="I882" s="31"/>
      <c r="J882" s="31"/>
      <c r="K882" s="31"/>
      <c r="L882" s="31">
        <f t="shared" si="2772"/>
        <v>6359.1000000000004</v>
      </c>
      <c r="M882" s="31">
        <f t="shared" si="2773"/>
        <v>6627.1000000000004</v>
      </c>
      <c r="N882" s="31">
        <f t="shared" si="2774"/>
        <v>6627.1000000000004</v>
      </c>
      <c r="O882" s="31"/>
      <c r="P882" s="31"/>
      <c r="Q882" s="31"/>
      <c r="R882" s="31">
        <f t="shared" si="2775"/>
        <v>6359.1000000000004</v>
      </c>
      <c r="S882" s="31">
        <f t="shared" si="2776"/>
        <v>6627.1000000000004</v>
      </c>
      <c r="T882" s="31">
        <f t="shared" si="2777"/>
        <v>6627.1000000000004</v>
      </c>
      <c r="U882" s="31"/>
      <c r="V882" s="31"/>
      <c r="W882" s="31"/>
      <c r="X882" s="31">
        <f t="shared" si="2778"/>
        <v>6359.1000000000004</v>
      </c>
      <c r="Y882" s="31">
        <f t="shared" si="2779"/>
        <v>6627.1000000000004</v>
      </c>
      <c r="Z882" s="31">
        <f t="shared" si="2780"/>
        <v>6627.1000000000004</v>
      </c>
      <c r="AA882" s="31"/>
      <c r="AB882" s="31"/>
      <c r="AC882" s="31"/>
      <c r="AD882" s="31">
        <f t="shared" si="2781"/>
        <v>6359.1000000000004</v>
      </c>
      <c r="AE882" s="31">
        <f t="shared" si="2782"/>
        <v>6627.1000000000004</v>
      </c>
      <c r="AF882" s="31">
        <f t="shared" si="2783"/>
        <v>6627.1000000000004</v>
      </c>
      <c r="AG882" s="31"/>
      <c r="AH882" s="31"/>
      <c r="AI882" s="31"/>
      <c r="AJ882" s="31">
        <f t="shared" si="2784"/>
        <v>6359.1000000000004</v>
      </c>
      <c r="AK882" s="31">
        <f t="shared" si="2785"/>
        <v>6627.1000000000004</v>
      </c>
      <c r="AL882" s="31">
        <f t="shared" si="2786"/>
        <v>6627.1000000000004</v>
      </c>
      <c r="AM882" s="31"/>
      <c r="AN882" s="31"/>
      <c r="AO882" s="31"/>
      <c r="AP882" s="31">
        <f t="shared" si="2787"/>
        <v>6359.1000000000004</v>
      </c>
      <c r="AQ882" s="31">
        <f t="shared" si="2788"/>
        <v>6627.1000000000004</v>
      </c>
      <c r="AR882" s="31">
        <f t="shared" si="2789"/>
        <v>6627.1000000000004</v>
      </c>
      <c r="AS882" s="31"/>
      <c r="AT882" s="31"/>
      <c r="AU882" s="31"/>
      <c r="AV882" s="31">
        <f t="shared" si="2790"/>
        <v>6359.1000000000004</v>
      </c>
      <c r="AW882" s="31">
        <f t="shared" si="2791"/>
        <v>6627.1000000000004</v>
      </c>
      <c r="AX882" s="31">
        <f t="shared" si="2792"/>
        <v>6627.1000000000004</v>
      </c>
      <c r="AY882" s="31"/>
      <c r="AZ882" s="31"/>
      <c r="BA882" s="31"/>
      <c r="BB882" s="31">
        <f t="shared" si="2793"/>
        <v>6359.1000000000004</v>
      </c>
      <c r="BC882" s="31">
        <f t="shared" si="2794"/>
        <v>6627.1000000000004</v>
      </c>
      <c r="BD882" s="31">
        <f t="shared" si="2795"/>
        <v>6627.1000000000004</v>
      </c>
      <c r="BE882" s="31"/>
      <c r="BF882" s="31"/>
      <c r="BG882" s="31"/>
      <c r="BH882" s="31">
        <f t="shared" si="2796"/>
        <v>6359.1000000000004</v>
      </c>
      <c r="BI882" s="31">
        <f t="shared" si="2797"/>
        <v>6627.1000000000004</v>
      </c>
      <c r="BJ882" s="31">
        <f t="shared" si="2798"/>
        <v>6627.1000000000004</v>
      </c>
      <c r="BK882" s="31"/>
      <c r="BL882" s="31"/>
      <c r="BM882" s="31"/>
      <c r="BN882" s="31">
        <f t="shared" si="2799"/>
        <v>6359.1000000000004</v>
      </c>
      <c r="BO882" s="31">
        <f t="shared" si="2800"/>
        <v>6627.1000000000004</v>
      </c>
      <c r="BP882" s="31">
        <f t="shared" si="2801"/>
        <v>6627.1000000000004</v>
      </c>
      <c r="BQ882" s="31"/>
      <c r="BR882" s="31"/>
      <c r="BS882" s="31">
        <f t="shared" si="2802"/>
        <v>6359.1000000000004</v>
      </c>
      <c r="BT882" s="31">
        <f t="shared" si="2803"/>
        <v>6627.1000000000004</v>
      </c>
      <c r="BU882" s="31">
        <f t="shared" si="2804"/>
        <v>6627.1000000000004</v>
      </c>
      <c r="BV882" s="31"/>
      <c r="BW882" s="31"/>
      <c r="BX882" s="31">
        <f t="shared" si="2805"/>
        <v>6359.1000000000004</v>
      </c>
      <c r="BY882" s="31">
        <f t="shared" si="2806"/>
        <v>6627.1000000000004</v>
      </c>
      <c r="BZ882" s="31">
        <f t="shared" si="2807"/>
        <v>6627.1000000000004</v>
      </c>
      <c r="CA882" s="31"/>
      <c r="CB882" s="31"/>
      <c r="CC882" s="31"/>
      <c r="CD882" s="31">
        <f t="shared" si="2894"/>
        <v>6359.1000000000004</v>
      </c>
      <c r="CE882" s="31">
        <f t="shared" si="2895"/>
        <v>6627.1000000000004</v>
      </c>
      <c r="CF882" s="31">
        <f t="shared" si="2896"/>
        <v>6627.1000000000004</v>
      </c>
      <c r="CG882" s="31"/>
      <c r="CH882" s="24"/>
      <c r="CI882" s="40"/>
    </row>
    <row r="883" ht="15">
      <c r="A883" s="16" t="s">
        <v>498</v>
      </c>
      <c r="B883" s="17">
        <v>800</v>
      </c>
      <c r="C883" s="16"/>
      <c r="D883" s="16"/>
      <c r="E883" s="39" t="s">
        <v>54</v>
      </c>
      <c r="F883" s="31">
        <f t="shared" ref="F883:F886" si="2897">F884</f>
        <v>426.5</v>
      </c>
      <c r="G883" s="31">
        <f t="shared" ref="G883:G886" si="2898">G884</f>
        <v>426.5</v>
      </c>
      <c r="H883" s="31">
        <f t="shared" ref="H883:H886" si="2899">H884</f>
        <v>426.5</v>
      </c>
      <c r="I883" s="31">
        <f t="shared" ref="I883:I886" si="2900">I884</f>
        <v>0</v>
      </c>
      <c r="J883" s="31">
        <f t="shared" ref="J883:J886" si="2901">J884</f>
        <v>0</v>
      </c>
      <c r="K883" s="31">
        <f t="shared" ref="K883:K886" si="2902">K884</f>
        <v>0</v>
      </c>
      <c r="L883" s="31">
        <f t="shared" si="2772"/>
        <v>426.5</v>
      </c>
      <c r="M883" s="31">
        <f t="shared" si="2773"/>
        <v>426.5</v>
      </c>
      <c r="N883" s="31">
        <f t="shared" si="2774"/>
        <v>426.5</v>
      </c>
      <c r="O883" s="31">
        <f t="shared" ref="O883:O886" si="2903">O884</f>
        <v>0</v>
      </c>
      <c r="P883" s="31">
        <f t="shared" ref="P883:P886" si="2904">P884</f>
        <v>0</v>
      </c>
      <c r="Q883" s="31">
        <f t="shared" ref="Q883:Q886" si="2905">Q884</f>
        <v>0</v>
      </c>
      <c r="R883" s="31">
        <f t="shared" si="2775"/>
        <v>426.5</v>
      </c>
      <c r="S883" s="31">
        <f t="shared" si="2776"/>
        <v>426.5</v>
      </c>
      <c r="T883" s="31">
        <f t="shared" si="2777"/>
        <v>426.5</v>
      </c>
      <c r="U883" s="31">
        <f t="shared" ref="U883:U886" si="2906">U884</f>
        <v>0</v>
      </c>
      <c r="V883" s="31">
        <f t="shared" ref="V883:V886" si="2907">V884</f>
        <v>0</v>
      </c>
      <c r="W883" s="31">
        <f t="shared" ref="W883:W886" si="2908">W884</f>
        <v>0</v>
      </c>
      <c r="X883" s="31">
        <f t="shared" si="2778"/>
        <v>426.5</v>
      </c>
      <c r="Y883" s="31">
        <f t="shared" si="2779"/>
        <v>426.5</v>
      </c>
      <c r="Z883" s="31">
        <f t="shared" si="2780"/>
        <v>426.5</v>
      </c>
      <c r="AA883" s="31">
        <f t="shared" ref="AA883:AA886" si="2909">AA884</f>
        <v>0</v>
      </c>
      <c r="AB883" s="31">
        <f t="shared" ref="AB883:AB886" si="2910">AB884</f>
        <v>0</v>
      </c>
      <c r="AC883" s="31">
        <f t="shared" ref="AC883:AC886" si="2911">AC884</f>
        <v>0</v>
      </c>
      <c r="AD883" s="31">
        <f t="shared" si="2781"/>
        <v>426.5</v>
      </c>
      <c r="AE883" s="31">
        <f t="shared" si="2782"/>
        <v>426.5</v>
      </c>
      <c r="AF883" s="31">
        <f t="shared" si="2783"/>
        <v>426.5</v>
      </c>
      <c r="AG883" s="31">
        <f t="shared" ref="AG883:AG886" si="2912">AG884</f>
        <v>0</v>
      </c>
      <c r="AH883" s="31">
        <f t="shared" ref="AH883:AH886" si="2913">AH884</f>
        <v>0</v>
      </c>
      <c r="AI883" s="31">
        <f t="shared" ref="AI883:AI886" si="2914">AI884</f>
        <v>0</v>
      </c>
      <c r="AJ883" s="31">
        <f t="shared" si="2784"/>
        <v>426.5</v>
      </c>
      <c r="AK883" s="31">
        <f t="shared" si="2785"/>
        <v>426.5</v>
      </c>
      <c r="AL883" s="31">
        <f t="shared" si="2786"/>
        <v>426.5</v>
      </c>
      <c r="AM883" s="31">
        <f t="shared" ref="AM883:AM886" si="2915">AM884</f>
        <v>0</v>
      </c>
      <c r="AN883" s="31">
        <f t="shared" ref="AN883:AN886" si="2916">AN884</f>
        <v>0</v>
      </c>
      <c r="AO883" s="31">
        <f t="shared" ref="AO883:AO886" si="2917">AO884</f>
        <v>0</v>
      </c>
      <c r="AP883" s="31">
        <f t="shared" si="2787"/>
        <v>426.5</v>
      </c>
      <c r="AQ883" s="31">
        <f t="shared" si="2788"/>
        <v>426.5</v>
      </c>
      <c r="AR883" s="31">
        <f t="shared" si="2789"/>
        <v>426.5</v>
      </c>
      <c r="AS883" s="31">
        <f t="shared" ref="AS883:AS886" si="2918">AS884</f>
        <v>0</v>
      </c>
      <c r="AT883" s="31">
        <f t="shared" ref="AT883:AT886" si="2919">AT884</f>
        <v>0</v>
      </c>
      <c r="AU883" s="31">
        <f t="shared" ref="AU883:AU886" si="2920">AU884</f>
        <v>0</v>
      </c>
      <c r="AV883" s="31">
        <f t="shared" si="2790"/>
        <v>426.5</v>
      </c>
      <c r="AW883" s="31">
        <f t="shared" si="2791"/>
        <v>426.5</v>
      </c>
      <c r="AX883" s="31">
        <f t="shared" si="2792"/>
        <v>426.5</v>
      </c>
      <c r="AY883" s="31">
        <f t="shared" ref="AY883:AY886" si="2921">AY884</f>
        <v>0</v>
      </c>
      <c r="AZ883" s="31">
        <f t="shared" ref="AZ883:AZ886" si="2922">AZ884</f>
        <v>0</v>
      </c>
      <c r="BA883" s="31">
        <f t="shared" ref="BA883:BA886" si="2923">BA884</f>
        <v>0</v>
      </c>
      <c r="BB883" s="31">
        <f t="shared" si="2793"/>
        <v>426.5</v>
      </c>
      <c r="BC883" s="31">
        <f t="shared" si="2794"/>
        <v>426.5</v>
      </c>
      <c r="BD883" s="31">
        <f t="shared" si="2795"/>
        <v>426.5</v>
      </c>
      <c r="BE883" s="31">
        <f t="shared" ref="BE883:BE886" si="2924">BE884</f>
        <v>0</v>
      </c>
      <c r="BF883" s="31">
        <f t="shared" ref="BF883:BF886" si="2925">BF884</f>
        <v>0</v>
      </c>
      <c r="BG883" s="31">
        <f t="shared" ref="BG883:BG886" si="2926">BG884</f>
        <v>0</v>
      </c>
      <c r="BH883" s="31">
        <f t="shared" si="2796"/>
        <v>426.5</v>
      </c>
      <c r="BI883" s="31">
        <f t="shared" si="2797"/>
        <v>426.5</v>
      </c>
      <c r="BJ883" s="31">
        <f t="shared" si="2798"/>
        <v>426.5</v>
      </c>
      <c r="BK883" s="31">
        <f t="shared" ref="BK883:BK886" si="2927">BK884</f>
        <v>0</v>
      </c>
      <c r="BL883" s="31">
        <f t="shared" ref="BL883:BL886" si="2928">BL884</f>
        <v>0</v>
      </c>
      <c r="BM883" s="31">
        <f t="shared" ref="BM883:BM886" si="2929">BM884</f>
        <v>0</v>
      </c>
      <c r="BN883" s="31">
        <f t="shared" si="2799"/>
        <v>426.5</v>
      </c>
      <c r="BO883" s="31">
        <f t="shared" si="2800"/>
        <v>426.5</v>
      </c>
      <c r="BP883" s="31">
        <f t="shared" si="2801"/>
        <v>426.5</v>
      </c>
      <c r="BQ883" s="31">
        <f t="shared" ref="BQ883:BQ886" si="2930">BQ884</f>
        <v>0</v>
      </c>
      <c r="BR883" s="31">
        <f t="shared" ref="BR883:BR886" si="2931">BR884</f>
        <v>0</v>
      </c>
      <c r="BS883" s="31">
        <f t="shared" si="2802"/>
        <v>426.5</v>
      </c>
      <c r="BT883" s="31">
        <f t="shared" si="2803"/>
        <v>426.5</v>
      </c>
      <c r="BU883" s="31">
        <f t="shared" si="2804"/>
        <v>426.5</v>
      </c>
      <c r="BV883" s="31">
        <f t="shared" ref="BV883:BV886" si="2932">BV884</f>
        <v>0</v>
      </c>
      <c r="BW883" s="31">
        <f t="shared" ref="BW883:BW886" si="2933">BW884</f>
        <v>0</v>
      </c>
      <c r="BX883" s="31">
        <f t="shared" si="2805"/>
        <v>426.5</v>
      </c>
      <c r="BY883" s="31">
        <f t="shared" si="2806"/>
        <v>426.5</v>
      </c>
      <c r="BZ883" s="31">
        <f t="shared" si="2807"/>
        <v>426.5</v>
      </c>
      <c r="CA883" s="31">
        <f t="shared" ref="CA883:CA886" si="2934">CA884</f>
        <v>0</v>
      </c>
      <c r="CB883" s="31">
        <f t="shared" ref="CB883:CB886" si="2935">CB884</f>
        <v>0</v>
      </c>
      <c r="CC883" s="31">
        <f t="shared" ref="CC883:CC886" si="2936">CC884</f>
        <v>0</v>
      </c>
      <c r="CD883" s="31">
        <f t="shared" si="2894"/>
        <v>426.5</v>
      </c>
      <c r="CE883" s="31">
        <f t="shared" si="2895"/>
        <v>426.5</v>
      </c>
      <c r="CF883" s="31">
        <f t="shared" si="2896"/>
        <v>426.5</v>
      </c>
      <c r="CG883" s="31">
        <f t="shared" ref="CG883:CG886" si="2937">CG884</f>
        <v>0</v>
      </c>
      <c r="CH883" s="24"/>
      <c r="CI883" s="40"/>
      <c r="CM883" s="1" t="s">
        <v>29</v>
      </c>
    </row>
    <row r="884" ht="15">
      <c r="A884" s="16" t="s">
        <v>498</v>
      </c>
      <c r="B884" s="17">
        <v>850</v>
      </c>
      <c r="C884" s="16"/>
      <c r="D884" s="16"/>
      <c r="E884" s="39" t="s">
        <v>79</v>
      </c>
      <c r="F884" s="31">
        <f t="shared" si="2897"/>
        <v>426.5</v>
      </c>
      <c r="G884" s="31">
        <f t="shared" si="2898"/>
        <v>426.5</v>
      </c>
      <c r="H884" s="31">
        <f t="shared" si="2899"/>
        <v>426.5</v>
      </c>
      <c r="I884" s="31">
        <f t="shared" si="2900"/>
        <v>0</v>
      </c>
      <c r="J884" s="31">
        <f t="shared" si="2901"/>
        <v>0</v>
      </c>
      <c r="K884" s="31">
        <f t="shared" si="2902"/>
        <v>0</v>
      </c>
      <c r="L884" s="31">
        <f t="shared" si="2772"/>
        <v>426.5</v>
      </c>
      <c r="M884" s="31">
        <f t="shared" si="2773"/>
        <v>426.5</v>
      </c>
      <c r="N884" s="31">
        <f t="shared" si="2774"/>
        <v>426.5</v>
      </c>
      <c r="O884" s="31">
        <f t="shared" si="2903"/>
        <v>0</v>
      </c>
      <c r="P884" s="31">
        <f t="shared" si="2904"/>
        <v>0</v>
      </c>
      <c r="Q884" s="31">
        <f t="shared" si="2905"/>
        <v>0</v>
      </c>
      <c r="R884" s="31">
        <f t="shared" si="2775"/>
        <v>426.5</v>
      </c>
      <c r="S884" s="31">
        <f t="shared" si="2776"/>
        <v>426.5</v>
      </c>
      <c r="T884" s="31">
        <f t="shared" si="2777"/>
        <v>426.5</v>
      </c>
      <c r="U884" s="31">
        <f t="shared" si="2906"/>
        <v>0</v>
      </c>
      <c r="V884" s="31">
        <f t="shared" si="2907"/>
        <v>0</v>
      </c>
      <c r="W884" s="31">
        <f t="shared" si="2908"/>
        <v>0</v>
      </c>
      <c r="X884" s="31">
        <f t="shared" si="2778"/>
        <v>426.5</v>
      </c>
      <c r="Y884" s="31">
        <f t="shared" si="2779"/>
        <v>426.5</v>
      </c>
      <c r="Z884" s="31">
        <f t="shared" si="2780"/>
        <v>426.5</v>
      </c>
      <c r="AA884" s="31">
        <f t="shared" si="2909"/>
        <v>0</v>
      </c>
      <c r="AB884" s="31">
        <f t="shared" si="2910"/>
        <v>0</v>
      </c>
      <c r="AC884" s="31">
        <f t="shared" si="2911"/>
        <v>0</v>
      </c>
      <c r="AD884" s="31">
        <f t="shared" si="2781"/>
        <v>426.5</v>
      </c>
      <c r="AE884" s="31">
        <f t="shared" si="2782"/>
        <v>426.5</v>
      </c>
      <c r="AF884" s="31">
        <f t="shared" si="2783"/>
        <v>426.5</v>
      </c>
      <c r="AG884" s="31">
        <f t="shared" si="2912"/>
        <v>0</v>
      </c>
      <c r="AH884" s="31">
        <f t="shared" si="2913"/>
        <v>0</v>
      </c>
      <c r="AI884" s="31">
        <f t="shared" si="2914"/>
        <v>0</v>
      </c>
      <c r="AJ884" s="31">
        <f t="shared" si="2784"/>
        <v>426.5</v>
      </c>
      <c r="AK884" s="31">
        <f t="shared" si="2785"/>
        <v>426.5</v>
      </c>
      <c r="AL884" s="31">
        <f t="shared" si="2786"/>
        <v>426.5</v>
      </c>
      <c r="AM884" s="31">
        <f t="shared" si="2915"/>
        <v>0</v>
      </c>
      <c r="AN884" s="31">
        <f t="shared" si="2916"/>
        <v>0</v>
      </c>
      <c r="AO884" s="31">
        <f t="shared" si="2917"/>
        <v>0</v>
      </c>
      <c r="AP884" s="31">
        <f t="shared" si="2787"/>
        <v>426.5</v>
      </c>
      <c r="AQ884" s="31">
        <f t="shared" si="2788"/>
        <v>426.5</v>
      </c>
      <c r="AR884" s="31">
        <f t="shared" si="2789"/>
        <v>426.5</v>
      </c>
      <c r="AS884" s="31">
        <f t="shared" si="2918"/>
        <v>0</v>
      </c>
      <c r="AT884" s="31">
        <f t="shared" si="2919"/>
        <v>0</v>
      </c>
      <c r="AU884" s="31">
        <f t="shared" si="2920"/>
        <v>0</v>
      </c>
      <c r="AV884" s="31">
        <f t="shared" si="2790"/>
        <v>426.5</v>
      </c>
      <c r="AW884" s="31">
        <f t="shared" si="2791"/>
        <v>426.5</v>
      </c>
      <c r="AX884" s="31">
        <f t="shared" si="2792"/>
        <v>426.5</v>
      </c>
      <c r="AY884" s="31">
        <f t="shared" si="2921"/>
        <v>0</v>
      </c>
      <c r="AZ884" s="31">
        <f t="shared" si="2922"/>
        <v>0</v>
      </c>
      <c r="BA884" s="31">
        <f t="shared" si="2923"/>
        <v>0</v>
      </c>
      <c r="BB884" s="31">
        <f t="shared" si="2793"/>
        <v>426.5</v>
      </c>
      <c r="BC884" s="31">
        <f t="shared" si="2794"/>
        <v>426.5</v>
      </c>
      <c r="BD884" s="31">
        <f t="shared" si="2795"/>
        <v>426.5</v>
      </c>
      <c r="BE884" s="31">
        <f t="shared" si="2924"/>
        <v>0</v>
      </c>
      <c r="BF884" s="31">
        <f t="shared" si="2925"/>
        <v>0</v>
      </c>
      <c r="BG884" s="31">
        <f t="shared" si="2926"/>
        <v>0</v>
      </c>
      <c r="BH884" s="31">
        <f t="shared" si="2796"/>
        <v>426.5</v>
      </c>
      <c r="BI884" s="31">
        <f t="shared" si="2797"/>
        <v>426.5</v>
      </c>
      <c r="BJ884" s="31">
        <f t="shared" si="2798"/>
        <v>426.5</v>
      </c>
      <c r="BK884" s="31">
        <f t="shared" si="2927"/>
        <v>0</v>
      </c>
      <c r="BL884" s="31">
        <f t="shared" si="2928"/>
        <v>0</v>
      </c>
      <c r="BM884" s="31">
        <f t="shared" si="2929"/>
        <v>0</v>
      </c>
      <c r="BN884" s="31">
        <f t="shared" si="2799"/>
        <v>426.5</v>
      </c>
      <c r="BO884" s="31">
        <f t="shared" si="2800"/>
        <v>426.5</v>
      </c>
      <c r="BP884" s="31">
        <f t="shared" si="2801"/>
        <v>426.5</v>
      </c>
      <c r="BQ884" s="31">
        <f t="shared" si="2930"/>
        <v>0</v>
      </c>
      <c r="BR884" s="31">
        <f t="shared" si="2931"/>
        <v>0</v>
      </c>
      <c r="BS884" s="31">
        <f t="shared" si="2802"/>
        <v>426.5</v>
      </c>
      <c r="BT884" s="31">
        <f t="shared" si="2803"/>
        <v>426.5</v>
      </c>
      <c r="BU884" s="31">
        <f t="shared" si="2804"/>
        <v>426.5</v>
      </c>
      <c r="BV884" s="31">
        <f t="shared" si="2932"/>
        <v>0</v>
      </c>
      <c r="BW884" s="31">
        <f t="shared" si="2933"/>
        <v>0</v>
      </c>
      <c r="BX884" s="31">
        <f t="shared" si="2805"/>
        <v>426.5</v>
      </c>
      <c r="BY884" s="31">
        <f t="shared" si="2806"/>
        <v>426.5</v>
      </c>
      <c r="BZ884" s="31">
        <f t="shared" si="2807"/>
        <v>426.5</v>
      </c>
      <c r="CA884" s="31">
        <f t="shared" si="2934"/>
        <v>0</v>
      </c>
      <c r="CB884" s="31">
        <f t="shared" si="2935"/>
        <v>0</v>
      </c>
      <c r="CC884" s="31">
        <f t="shared" si="2936"/>
        <v>0</v>
      </c>
      <c r="CD884" s="31">
        <f t="shared" si="2894"/>
        <v>426.5</v>
      </c>
      <c r="CE884" s="31">
        <f t="shared" si="2895"/>
        <v>426.5</v>
      </c>
      <c r="CF884" s="31">
        <f t="shared" si="2896"/>
        <v>426.5</v>
      </c>
      <c r="CG884" s="31">
        <f t="shared" si="2937"/>
        <v>0</v>
      </c>
      <c r="CH884" s="24"/>
      <c r="CI884" s="40"/>
      <c r="CN884" s="1" t="s">
        <v>30</v>
      </c>
    </row>
    <row r="885" ht="15">
      <c r="A885" s="16" t="s">
        <v>498</v>
      </c>
      <c r="B885" s="17">
        <v>850</v>
      </c>
      <c r="C885" s="16" t="s">
        <v>47</v>
      </c>
      <c r="D885" s="16" t="s">
        <v>105</v>
      </c>
      <c r="E885" s="39" t="s">
        <v>106</v>
      </c>
      <c r="F885" s="31">
        <v>426.5</v>
      </c>
      <c r="G885" s="31">
        <v>426.5</v>
      </c>
      <c r="H885" s="31">
        <v>426.5</v>
      </c>
      <c r="I885" s="31"/>
      <c r="J885" s="31"/>
      <c r="K885" s="31"/>
      <c r="L885" s="31">
        <f t="shared" si="2772"/>
        <v>426.5</v>
      </c>
      <c r="M885" s="31">
        <f t="shared" si="2773"/>
        <v>426.5</v>
      </c>
      <c r="N885" s="31">
        <f t="shared" si="2774"/>
        <v>426.5</v>
      </c>
      <c r="O885" s="31"/>
      <c r="P885" s="31"/>
      <c r="Q885" s="31"/>
      <c r="R885" s="31">
        <f t="shared" si="2775"/>
        <v>426.5</v>
      </c>
      <c r="S885" s="31">
        <f t="shared" si="2776"/>
        <v>426.5</v>
      </c>
      <c r="T885" s="31">
        <f t="shared" si="2777"/>
        <v>426.5</v>
      </c>
      <c r="U885" s="31"/>
      <c r="V885" s="31"/>
      <c r="W885" s="31"/>
      <c r="X885" s="31">
        <f t="shared" si="2778"/>
        <v>426.5</v>
      </c>
      <c r="Y885" s="31">
        <f t="shared" si="2779"/>
        <v>426.5</v>
      </c>
      <c r="Z885" s="31">
        <f t="shared" si="2780"/>
        <v>426.5</v>
      </c>
      <c r="AA885" s="31"/>
      <c r="AB885" s="31"/>
      <c r="AC885" s="31"/>
      <c r="AD885" s="31">
        <f t="shared" si="2781"/>
        <v>426.5</v>
      </c>
      <c r="AE885" s="31">
        <f t="shared" si="2782"/>
        <v>426.5</v>
      </c>
      <c r="AF885" s="31">
        <f t="shared" si="2783"/>
        <v>426.5</v>
      </c>
      <c r="AG885" s="31"/>
      <c r="AH885" s="31"/>
      <c r="AI885" s="31"/>
      <c r="AJ885" s="31">
        <f t="shared" si="2784"/>
        <v>426.5</v>
      </c>
      <c r="AK885" s="31">
        <f t="shared" si="2785"/>
        <v>426.5</v>
      </c>
      <c r="AL885" s="31">
        <f t="shared" si="2786"/>
        <v>426.5</v>
      </c>
      <c r="AM885" s="31"/>
      <c r="AN885" s="31"/>
      <c r="AO885" s="31"/>
      <c r="AP885" s="31">
        <f t="shared" si="2787"/>
        <v>426.5</v>
      </c>
      <c r="AQ885" s="31">
        <f t="shared" si="2788"/>
        <v>426.5</v>
      </c>
      <c r="AR885" s="31">
        <f t="shared" si="2789"/>
        <v>426.5</v>
      </c>
      <c r="AS885" s="31"/>
      <c r="AT885" s="31"/>
      <c r="AU885" s="31"/>
      <c r="AV885" s="31">
        <f t="shared" si="2790"/>
        <v>426.5</v>
      </c>
      <c r="AW885" s="31">
        <f t="shared" si="2791"/>
        <v>426.5</v>
      </c>
      <c r="AX885" s="31">
        <f t="shared" si="2792"/>
        <v>426.5</v>
      </c>
      <c r="AY885" s="31"/>
      <c r="AZ885" s="31"/>
      <c r="BA885" s="31"/>
      <c r="BB885" s="31">
        <f t="shared" si="2793"/>
        <v>426.5</v>
      </c>
      <c r="BC885" s="31">
        <f t="shared" si="2794"/>
        <v>426.5</v>
      </c>
      <c r="BD885" s="31">
        <f t="shared" si="2795"/>
        <v>426.5</v>
      </c>
      <c r="BE885" s="31"/>
      <c r="BF885" s="31"/>
      <c r="BG885" s="31"/>
      <c r="BH885" s="31">
        <f t="shared" si="2796"/>
        <v>426.5</v>
      </c>
      <c r="BI885" s="31">
        <f t="shared" si="2797"/>
        <v>426.5</v>
      </c>
      <c r="BJ885" s="31">
        <f t="shared" si="2798"/>
        <v>426.5</v>
      </c>
      <c r="BK885" s="31"/>
      <c r="BL885" s="31"/>
      <c r="BM885" s="31"/>
      <c r="BN885" s="31">
        <f t="shared" si="2799"/>
        <v>426.5</v>
      </c>
      <c r="BO885" s="31">
        <f t="shared" si="2800"/>
        <v>426.5</v>
      </c>
      <c r="BP885" s="31">
        <f t="shared" si="2801"/>
        <v>426.5</v>
      </c>
      <c r="BQ885" s="31"/>
      <c r="BR885" s="31"/>
      <c r="BS885" s="31">
        <f t="shared" si="2802"/>
        <v>426.5</v>
      </c>
      <c r="BT885" s="31">
        <f t="shared" si="2803"/>
        <v>426.5</v>
      </c>
      <c r="BU885" s="31">
        <f t="shared" si="2804"/>
        <v>426.5</v>
      </c>
      <c r="BV885" s="31"/>
      <c r="BW885" s="31"/>
      <c r="BX885" s="31">
        <f t="shared" si="2805"/>
        <v>426.5</v>
      </c>
      <c r="BY885" s="31">
        <f t="shared" si="2806"/>
        <v>426.5</v>
      </c>
      <c r="BZ885" s="31">
        <f t="shared" si="2807"/>
        <v>426.5</v>
      </c>
      <c r="CA885" s="31"/>
      <c r="CB885" s="31"/>
      <c r="CC885" s="31"/>
      <c r="CD885" s="31">
        <f t="shared" si="2894"/>
        <v>426.5</v>
      </c>
      <c r="CE885" s="31">
        <f t="shared" si="2895"/>
        <v>426.5</v>
      </c>
      <c r="CF885" s="31">
        <f t="shared" si="2896"/>
        <v>426.5</v>
      </c>
      <c r="CG885" s="31"/>
      <c r="CH885" s="24"/>
      <c r="CI885" s="40"/>
    </row>
    <row r="886" ht="29.850000000000001">
      <c r="A886" s="16" t="s">
        <v>500</v>
      </c>
      <c r="B886" s="17"/>
      <c r="C886" s="16"/>
      <c r="D886" s="16"/>
      <c r="E886" s="39" t="s">
        <v>206</v>
      </c>
      <c r="F886" s="31">
        <f t="shared" si="2897"/>
        <v>799.20000000000005</v>
      </c>
      <c r="G886" s="31">
        <f t="shared" si="2898"/>
        <v>0</v>
      </c>
      <c r="H886" s="31">
        <f t="shared" si="2899"/>
        <v>0</v>
      </c>
      <c r="I886" s="31">
        <f t="shared" si="2900"/>
        <v>0</v>
      </c>
      <c r="J886" s="31">
        <f t="shared" si="2901"/>
        <v>0</v>
      </c>
      <c r="K886" s="31">
        <f t="shared" si="2902"/>
        <v>0</v>
      </c>
      <c r="L886" s="31">
        <f t="shared" si="2772"/>
        <v>799.20000000000005</v>
      </c>
      <c r="M886" s="31">
        <f t="shared" si="2773"/>
        <v>0</v>
      </c>
      <c r="N886" s="31">
        <f t="shared" si="2774"/>
        <v>0</v>
      </c>
      <c r="O886" s="31">
        <f t="shared" si="2903"/>
        <v>0</v>
      </c>
      <c r="P886" s="31">
        <f t="shared" si="2904"/>
        <v>0</v>
      </c>
      <c r="Q886" s="31">
        <f t="shared" si="2905"/>
        <v>0</v>
      </c>
      <c r="R886" s="31">
        <f t="shared" si="2775"/>
        <v>799.20000000000005</v>
      </c>
      <c r="S886" s="31">
        <f t="shared" si="2776"/>
        <v>0</v>
      </c>
      <c r="T886" s="31">
        <f t="shared" si="2777"/>
        <v>0</v>
      </c>
      <c r="U886" s="31">
        <f t="shared" si="2906"/>
        <v>0</v>
      </c>
      <c r="V886" s="31">
        <f t="shared" si="2907"/>
        <v>0</v>
      </c>
      <c r="W886" s="31">
        <f t="shared" si="2908"/>
        <v>0</v>
      </c>
      <c r="X886" s="31">
        <f t="shared" si="2778"/>
        <v>799.20000000000005</v>
      </c>
      <c r="Y886" s="31">
        <f t="shared" si="2779"/>
        <v>0</v>
      </c>
      <c r="Z886" s="31">
        <f t="shared" si="2780"/>
        <v>0</v>
      </c>
      <c r="AA886" s="31">
        <f t="shared" si="2909"/>
        <v>0</v>
      </c>
      <c r="AB886" s="31">
        <f t="shared" si="2910"/>
        <v>0</v>
      </c>
      <c r="AC886" s="31">
        <f t="shared" si="2911"/>
        <v>0</v>
      </c>
      <c r="AD886" s="31">
        <f t="shared" si="2781"/>
        <v>799.20000000000005</v>
      </c>
      <c r="AE886" s="31">
        <f t="shared" si="2782"/>
        <v>0</v>
      </c>
      <c r="AF886" s="31">
        <f t="shared" si="2783"/>
        <v>0</v>
      </c>
      <c r="AG886" s="31">
        <f t="shared" si="2912"/>
        <v>0</v>
      </c>
      <c r="AH886" s="31">
        <f t="shared" si="2913"/>
        <v>0</v>
      </c>
      <c r="AI886" s="31">
        <f t="shared" si="2914"/>
        <v>0</v>
      </c>
      <c r="AJ886" s="31">
        <f t="shared" si="2784"/>
        <v>799.20000000000005</v>
      </c>
      <c r="AK886" s="31">
        <f t="shared" si="2785"/>
        <v>0</v>
      </c>
      <c r="AL886" s="31">
        <f t="shared" si="2786"/>
        <v>0</v>
      </c>
      <c r="AM886" s="31">
        <f t="shared" si="2915"/>
        <v>0</v>
      </c>
      <c r="AN886" s="31">
        <f t="shared" si="2916"/>
        <v>0</v>
      </c>
      <c r="AO886" s="31">
        <f t="shared" si="2917"/>
        <v>0</v>
      </c>
      <c r="AP886" s="31">
        <f t="shared" si="2787"/>
        <v>799.20000000000005</v>
      </c>
      <c r="AQ886" s="31">
        <f t="shared" si="2788"/>
        <v>0</v>
      </c>
      <c r="AR886" s="31">
        <f t="shared" si="2789"/>
        <v>0</v>
      </c>
      <c r="AS886" s="31">
        <f t="shared" si="2918"/>
        <v>0</v>
      </c>
      <c r="AT886" s="31">
        <f t="shared" si="2919"/>
        <v>0</v>
      </c>
      <c r="AU886" s="31">
        <f t="shared" si="2920"/>
        <v>0</v>
      </c>
      <c r="AV886" s="31">
        <f t="shared" si="2790"/>
        <v>799.20000000000005</v>
      </c>
      <c r="AW886" s="31">
        <f t="shared" si="2791"/>
        <v>0</v>
      </c>
      <c r="AX886" s="31">
        <f t="shared" si="2792"/>
        <v>0</v>
      </c>
      <c r="AY886" s="31">
        <f t="shared" si="2921"/>
        <v>0</v>
      </c>
      <c r="AZ886" s="31">
        <f t="shared" si="2922"/>
        <v>0</v>
      </c>
      <c r="BA886" s="31">
        <f t="shared" si="2923"/>
        <v>0</v>
      </c>
      <c r="BB886" s="31">
        <f t="shared" si="2793"/>
        <v>799.20000000000005</v>
      </c>
      <c r="BC886" s="31">
        <f t="shared" si="2794"/>
        <v>0</v>
      </c>
      <c r="BD886" s="31">
        <f t="shared" si="2795"/>
        <v>0</v>
      </c>
      <c r="BE886" s="31">
        <f t="shared" si="2924"/>
        <v>0</v>
      </c>
      <c r="BF886" s="31">
        <f t="shared" si="2925"/>
        <v>0</v>
      </c>
      <c r="BG886" s="31">
        <f t="shared" si="2926"/>
        <v>0</v>
      </c>
      <c r="BH886" s="31">
        <f t="shared" si="2796"/>
        <v>799.20000000000005</v>
      </c>
      <c r="BI886" s="31">
        <f t="shared" si="2797"/>
        <v>0</v>
      </c>
      <c r="BJ886" s="31">
        <f t="shared" si="2798"/>
        <v>0</v>
      </c>
      <c r="BK886" s="31">
        <f t="shared" si="2927"/>
        <v>0</v>
      </c>
      <c r="BL886" s="31">
        <f t="shared" si="2928"/>
        <v>0</v>
      </c>
      <c r="BM886" s="31">
        <f t="shared" si="2929"/>
        <v>0</v>
      </c>
      <c r="BN886" s="31">
        <f t="shared" si="2799"/>
        <v>799.20000000000005</v>
      </c>
      <c r="BO886" s="31">
        <f t="shared" si="2800"/>
        <v>0</v>
      </c>
      <c r="BP886" s="31">
        <f t="shared" si="2801"/>
        <v>0</v>
      </c>
      <c r="BQ886" s="31">
        <f t="shared" si="2930"/>
        <v>0</v>
      </c>
      <c r="BR886" s="31">
        <f t="shared" si="2931"/>
        <v>0</v>
      </c>
      <c r="BS886" s="31">
        <f t="shared" si="2802"/>
        <v>799.20000000000005</v>
      </c>
      <c r="BT886" s="31">
        <f t="shared" si="2803"/>
        <v>0</v>
      </c>
      <c r="BU886" s="31">
        <f t="shared" si="2804"/>
        <v>0</v>
      </c>
      <c r="BV886" s="31">
        <f t="shared" si="2932"/>
        <v>0</v>
      </c>
      <c r="BW886" s="31">
        <f t="shared" si="2933"/>
        <v>0</v>
      </c>
      <c r="BX886" s="31">
        <f t="shared" si="2805"/>
        <v>799.20000000000005</v>
      </c>
      <c r="BY886" s="31">
        <f t="shared" si="2806"/>
        <v>0</v>
      </c>
      <c r="BZ886" s="31">
        <f t="shared" si="2807"/>
        <v>0</v>
      </c>
      <c r="CA886" s="31">
        <f t="shared" si="2934"/>
        <v>0</v>
      </c>
      <c r="CB886" s="31">
        <f t="shared" si="2935"/>
        <v>0</v>
      </c>
      <c r="CC886" s="31">
        <f t="shared" si="2936"/>
        <v>0</v>
      </c>
      <c r="CD886" s="31">
        <f t="shared" si="2894"/>
        <v>799.20000000000005</v>
      </c>
      <c r="CE886" s="31">
        <f t="shared" si="2895"/>
        <v>0</v>
      </c>
      <c r="CF886" s="31">
        <f t="shared" si="2896"/>
        <v>0</v>
      </c>
      <c r="CG886" s="31">
        <f t="shared" si="2937"/>
        <v>0</v>
      </c>
      <c r="CH886" s="24"/>
      <c r="CI886" s="40"/>
      <c r="CO886" s="1" t="s">
        <v>31</v>
      </c>
    </row>
    <row r="887" ht="43.75">
      <c r="A887" s="16" t="s">
        <v>500</v>
      </c>
      <c r="B887" s="17">
        <v>600</v>
      </c>
      <c r="C887" s="16"/>
      <c r="D887" s="16"/>
      <c r="E887" s="39" t="s">
        <v>45</v>
      </c>
      <c r="F887" s="31">
        <f>F888+F890</f>
        <v>799.20000000000005</v>
      </c>
      <c r="G887" s="31">
        <f>G888+G890</f>
        <v>0</v>
      </c>
      <c r="H887" s="31">
        <f>H888+H890</f>
        <v>0</v>
      </c>
      <c r="I887" s="31">
        <f>I888+I890</f>
        <v>0</v>
      </c>
      <c r="J887" s="31">
        <f>J888+J890</f>
        <v>0</v>
      </c>
      <c r="K887" s="31">
        <f>K888+K890</f>
        <v>0</v>
      </c>
      <c r="L887" s="31">
        <f t="shared" si="2772"/>
        <v>799.20000000000005</v>
      </c>
      <c r="M887" s="31">
        <f t="shared" si="2773"/>
        <v>0</v>
      </c>
      <c r="N887" s="31">
        <f t="shared" si="2774"/>
        <v>0</v>
      </c>
      <c r="O887" s="31">
        <f>O888+O890</f>
        <v>0</v>
      </c>
      <c r="P887" s="31">
        <f>P888+P890</f>
        <v>0</v>
      </c>
      <c r="Q887" s="31">
        <f>Q888+Q890</f>
        <v>0</v>
      </c>
      <c r="R887" s="31">
        <f t="shared" si="2775"/>
        <v>799.20000000000005</v>
      </c>
      <c r="S887" s="31">
        <f t="shared" si="2776"/>
        <v>0</v>
      </c>
      <c r="T887" s="31">
        <f t="shared" si="2777"/>
        <v>0</v>
      </c>
      <c r="U887" s="31">
        <f>U888+U890</f>
        <v>0</v>
      </c>
      <c r="V887" s="31">
        <f>V888+V890</f>
        <v>0</v>
      </c>
      <c r="W887" s="31">
        <f>W888+W890</f>
        <v>0</v>
      </c>
      <c r="X887" s="31">
        <f t="shared" si="2778"/>
        <v>799.20000000000005</v>
      </c>
      <c r="Y887" s="31">
        <f t="shared" si="2779"/>
        <v>0</v>
      </c>
      <c r="Z887" s="31">
        <f t="shared" si="2780"/>
        <v>0</v>
      </c>
      <c r="AA887" s="31">
        <f>AA888+AA890</f>
        <v>0</v>
      </c>
      <c r="AB887" s="31">
        <f>AB888+AB890</f>
        <v>0</v>
      </c>
      <c r="AC887" s="31">
        <f>AC888+AC890</f>
        <v>0</v>
      </c>
      <c r="AD887" s="31">
        <f t="shared" si="2781"/>
        <v>799.20000000000005</v>
      </c>
      <c r="AE887" s="31">
        <f t="shared" si="2782"/>
        <v>0</v>
      </c>
      <c r="AF887" s="31">
        <f t="shared" si="2783"/>
        <v>0</v>
      </c>
      <c r="AG887" s="31">
        <f>AG888+AG890</f>
        <v>0</v>
      </c>
      <c r="AH887" s="31">
        <f>AH888+AH890</f>
        <v>0</v>
      </c>
      <c r="AI887" s="31">
        <f>AI888+AI890</f>
        <v>0</v>
      </c>
      <c r="AJ887" s="31">
        <f t="shared" si="2784"/>
        <v>799.20000000000005</v>
      </c>
      <c r="AK887" s="31">
        <f t="shared" si="2785"/>
        <v>0</v>
      </c>
      <c r="AL887" s="31">
        <f t="shared" si="2786"/>
        <v>0</v>
      </c>
      <c r="AM887" s="31">
        <f>AM888+AM890</f>
        <v>0</v>
      </c>
      <c r="AN887" s="31">
        <f>AN888+AN890</f>
        <v>0</v>
      </c>
      <c r="AO887" s="31">
        <f>AO888+AO890</f>
        <v>0</v>
      </c>
      <c r="AP887" s="31">
        <f t="shared" si="2787"/>
        <v>799.20000000000005</v>
      </c>
      <c r="AQ887" s="31">
        <f t="shared" si="2788"/>
        <v>0</v>
      </c>
      <c r="AR887" s="31">
        <f t="shared" si="2789"/>
        <v>0</v>
      </c>
      <c r="AS887" s="31">
        <f>AS888+AS890</f>
        <v>0</v>
      </c>
      <c r="AT887" s="31">
        <f>AT888+AT890</f>
        <v>0</v>
      </c>
      <c r="AU887" s="31">
        <f>AU888+AU890</f>
        <v>0</v>
      </c>
      <c r="AV887" s="31">
        <f t="shared" si="2790"/>
        <v>799.20000000000005</v>
      </c>
      <c r="AW887" s="31">
        <f t="shared" si="2791"/>
        <v>0</v>
      </c>
      <c r="AX887" s="31">
        <f t="shared" si="2792"/>
        <v>0</v>
      </c>
      <c r="AY887" s="31">
        <f>AY888+AY890</f>
        <v>0</v>
      </c>
      <c r="AZ887" s="31">
        <f>AZ888+AZ890</f>
        <v>0</v>
      </c>
      <c r="BA887" s="31">
        <f>BA888+BA890</f>
        <v>0</v>
      </c>
      <c r="BB887" s="31">
        <f t="shared" si="2793"/>
        <v>799.20000000000005</v>
      </c>
      <c r="BC887" s="31">
        <f t="shared" si="2794"/>
        <v>0</v>
      </c>
      <c r="BD887" s="31">
        <f t="shared" si="2795"/>
        <v>0</v>
      </c>
      <c r="BE887" s="31">
        <f>BE888+BE890</f>
        <v>0</v>
      </c>
      <c r="BF887" s="31">
        <f>BF888+BF890</f>
        <v>0</v>
      </c>
      <c r="BG887" s="31">
        <f>BG888+BG890</f>
        <v>0</v>
      </c>
      <c r="BH887" s="31">
        <f t="shared" si="2796"/>
        <v>799.20000000000005</v>
      </c>
      <c r="BI887" s="31">
        <f t="shared" si="2797"/>
        <v>0</v>
      </c>
      <c r="BJ887" s="31">
        <f t="shared" si="2798"/>
        <v>0</v>
      </c>
      <c r="BK887" s="31">
        <f>BK888+BK890</f>
        <v>0</v>
      </c>
      <c r="BL887" s="31">
        <f>BL888+BL890</f>
        <v>0</v>
      </c>
      <c r="BM887" s="31">
        <f>BM888+BM890</f>
        <v>0</v>
      </c>
      <c r="BN887" s="31">
        <f t="shared" si="2799"/>
        <v>799.20000000000005</v>
      </c>
      <c r="BO887" s="31">
        <f t="shared" si="2800"/>
        <v>0</v>
      </c>
      <c r="BP887" s="31">
        <f t="shared" si="2801"/>
        <v>0</v>
      </c>
      <c r="BQ887" s="31">
        <f>BQ888+BQ890</f>
        <v>0</v>
      </c>
      <c r="BR887" s="31">
        <f>BR888+BR890</f>
        <v>0</v>
      </c>
      <c r="BS887" s="31">
        <f t="shared" si="2802"/>
        <v>799.20000000000005</v>
      </c>
      <c r="BT887" s="31">
        <f t="shared" si="2803"/>
        <v>0</v>
      </c>
      <c r="BU887" s="31">
        <f t="shared" si="2804"/>
        <v>0</v>
      </c>
      <c r="BV887" s="31">
        <f>BV888+BV890</f>
        <v>0</v>
      </c>
      <c r="BW887" s="31">
        <f>BW888+BW890</f>
        <v>0</v>
      </c>
      <c r="BX887" s="31">
        <f t="shared" si="2805"/>
        <v>799.20000000000005</v>
      </c>
      <c r="BY887" s="31">
        <f t="shared" si="2806"/>
        <v>0</v>
      </c>
      <c r="BZ887" s="31">
        <f t="shared" si="2807"/>
        <v>0</v>
      </c>
      <c r="CA887" s="31">
        <f>CA888+CA890</f>
        <v>0</v>
      </c>
      <c r="CB887" s="31">
        <f>CB888+CB890</f>
        <v>0</v>
      </c>
      <c r="CC887" s="31">
        <f>CC888+CC890</f>
        <v>0</v>
      </c>
      <c r="CD887" s="31">
        <f t="shared" si="2894"/>
        <v>799.20000000000005</v>
      </c>
      <c r="CE887" s="31">
        <f t="shared" si="2895"/>
        <v>0</v>
      </c>
      <c r="CF887" s="31">
        <f t="shared" si="2896"/>
        <v>0</v>
      </c>
      <c r="CG887" s="31">
        <f>CG888+CG890</f>
        <v>0</v>
      </c>
      <c r="CH887" s="24"/>
      <c r="CI887" s="40"/>
      <c r="CM887" s="1" t="s">
        <v>29</v>
      </c>
    </row>
    <row r="888" ht="15">
      <c r="A888" s="16" t="s">
        <v>500</v>
      </c>
      <c r="B888" s="17">
        <v>610</v>
      </c>
      <c r="C888" s="16"/>
      <c r="D888" s="16"/>
      <c r="E888" s="39" t="s">
        <v>104</v>
      </c>
      <c r="F888" s="31">
        <f>F889</f>
        <v>561.89999999999998</v>
      </c>
      <c r="G888" s="31">
        <f>G889</f>
        <v>0</v>
      </c>
      <c r="H888" s="31">
        <f>H889</f>
        <v>0</v>
      </c>
      <c r="I888" s="31">
        <f>I889</f>
        <v>0</v>
      </c>
      <c r="J888" s="31">
        <f>J889</f>
        <v>0</v>
      </c>
      <c r="K888" s="31">
        <f>K889</f>
        <v>0</v>
      </c>
      <c r="L888" s="31">
        <f t="shared" si="2772"/>
        <v>561.89999999999998</v>
      </c>
      <c r="M888" s="31">
        <f t="shared" si="2773"/>
        <v>0</v>
      </c>
      <c r="N888" s="31">
        <f t="shared" si="2774"/>
        <v>0</v>
      </c>
      <c r="O888" s="31">
        <f>O889</f>
        <v>0</v>
      </c>
      <c r="P888" s="31">
        <f>P889</f>
        <v>0</v>
      </c>
      <c r="Q888" s="31">
        <f>Q889</f>
        <v>0</v>
      </c>
      <c r="R888" s="31">
        <f t="shared" si="2775"/>
        <v>561.89999999999998</v>
      </c>
      <c r="S888" s="31">
        <f t="shared" si="2776"/>
        <v>0</v>
      </c>
      <c r="T888" s="31">
        <f t="shared" si="2777"/>
        <v>0</v>
      </c>
      <c r="U888" s="31">
        <f>U889</f>
        <v>0</v>
      </c>
      <c r="V888" s="31">
        <f>V889</f>
        <v>0</v>
      </c>
      <c r="W888" s="31">
        <f>W889</f>
        <v>0</v>
      </c>
      <c r="X888" s="31">
        <f t="shared" si="2778"/>
        <v>561.89999999999998</v>
      </c>
      <c r="Y888" s="31">
        <f t="shared" si="2779"/>
        <v>0</v>
      </c>
      <c r="Z888" s="31">
        <f t="shared" si="2780"/>
        <v>0</v>
      </c>
      <c r="AA888" s="31">
        <f>AA889</f>
        <v>0</v>
      </c>
      <c r="AB888" s="31">
        <f>AB889</f>
        <v>0</v>
      </c>
      <c r="AC888" s="31">
        <f>AC889</f>
        <v>0</v>
      </c>
      <c r="AD888" s="31">
        <f t="shared" si="2781"/>
        <v>561.89999999999998</v>
      </c>
      <c r="AE888" s="31">
        <f t="shared" si="2782"/>
        <v>0</v>
      </c>
      <c r="AF888" s="31">
        <f t="shared" si="2783"/>
        <v>0</v>
      </c>
      <c r="AG888" s="31">
        <f>AG889</f>
        <v>0</v>
      </c>
      <c r="AH888" s="31">
        <f>AH889</f>
        <v>0</v>
      </c>
      <c r="AI888" s="31">
        <f>AI889</f>
        <v>0</v>
      </c>
      <c r="AJ888" s="31">
        <f t="shared" si="2784"/>
        <v>561.89999999999998</v>
      </c>
      <c r="AK888" s="31">
        <f t="shared" si="2785"/>
        <v>0</v>
      </c>
      <c r="AL888" s="31">
        <f t="shared" si="2786"/>
        <v>0</v>
      </c>
      <c r="AM888" s="31">
        <f>AM889</f>
        <v>0</v>
      </c>
      <c r="AN888" s="31">
        <f>AN889</f>
        <v>0</v>
      </c>
      <c r="AO888" s="31">
        <f>AO889</f>
        <v>0</v>
      </c>
      <c r="AP888" s="31">
        <f t="shared" si="2787"/>
        <v>561.89999999999998</v>
      </c>
      <c r="AQ888" s="31">
        <f t="shared" si="2788"/>
        <v>0</v>
      </c>
      <c r="AR888" s="31">
        <f t="shared" si="2789"/>
        <v>0</v>
      </c>
      <c r="AS888" s="31">
        <f>AS889</f>
        <v>0</v>
      </c>
      <c r="AT888" s="31">
        <f>AT889</f>
        <v>0</v>
      </c>
      <c r="AU888" s="31">
        <f>AU889</f>
        <v>0</v>
      </c>
      <c r="AV888" s="31">
        <f t="shared" si="2790"/>
        <v>561.89999999999998</v>
      </c>
      <c r="AW888" s="31">
        <f t="shared" si="2791"/>
        <v>0</v>
      </c>
      <c r="AX888" s="31">
        <f t="shared" si="2792"/>
        <v>0</v>
      </c>
      <c r="AY888" s="31">
        <f>AY889</f>
        <v>0</v>
      </c>
      <c r="AZ888" s="31">
        <f>AZ889</f>
        <v>0</v>
      </c>
      <c r="BA888" s="31">
        <f>BA889</f>
        <v>0</v>
      </c>
      <c r="BB888" s="31">
        <f t="shared" si="2793"/>
        <v>561.89999999999998</v>
      </c>
      <c r="BC888" s="31">
        <f t="shared" si="2794"/>
        <v>0</v>
      </c>
      <c r="BD888" s="31">
        <f t="shared" si="2795"/>
        <v>0</v>
      </c>
      <c r="BE888" s="31">
        <f>BE889</f>
        <v>0</v>
      </c>
      <c r="BF888" s="31">
        <f>BF889</f>
        <v>0</v>
      </c>
      <c r="BG888" s="31">
        <f>BG889</f>
        <v>0</v>
      </c>
      <c r="BH888" s="31">
        <f t="shared" si="2796"/>
        <v>561.89999999999998</v>
      </c>
      <c r="BI888" s="31">
        <f t="shared" si="2797"/>
        <v>0</v>
      </c>
      <c r="BJ888" s="31">
        <f t="shared" si="2798"/>
        <v>0</v>
      </c>
      <c r="BK888" s="31">
        <f>BK889</f>
        <v>0</v>
      </c>
      <c r="BL888" s="31">
        <f>BL889</f>
        <v>0</v>
      </c>
      <c r="BM888" s="31">
        <f>BM889</f>
        <v>0</v>
      </c>
      <c r="BN888" s="31">
        <f t="shared" si="2799"/>
        <v>561.89999999999998</v>
      </c>
      <c r="BO888" s="31">
        <f t="shared" si="2800"/>
        <v>0</v>
      </c>
      <c r="BP888" s="31">
        <f t="shared" si="2801"/>
        <v>0</v>
      </c>
      <c r="BQ888" s="31">
        <f>BQ889</f>
        <v>0</v>
      </c>
      <c r="BR888" s="31">
        <f>BR889</f>
        <v>0</v>
      </c>
      <c r="BS888" s="31">
        <f t="shared" si="2802"/>
        <v>561.89999999999998</v>
      </c>
      <c r="BT888" s="31">
        <f t="shared" si="2803"/>
        <v>0</v>
      </c>
      <c r="BU888" s="31">
        <f t="shared" si="2804"/>
        <v>0</v>
      </c>
      <c r="BV888" s="31">
        <f>BV889</f>
        <v>0</v>
      </c>
      <c r="BW888" s="31">
        <f>BW889</f>
        <v>0</v>
      </c>
      <c r="BX888" s="31">
        <f t="shared" si="2805"/>
        <v>561.89999999999998</v>
      </c>
      <c r="BY888" s="31">
        <f t="shared" si="2806"/>
        <v>0</v>
      </c>
      <c r="BZ888" s="31">
        <f t="shared" si="2807"/>
        <v>0</v>
      </c>
      <c r="CA888" s="31">
        <f>CA889</f>
        <v>0</v>
      </c>
      <c r="CB888" s="31">
        <f>CB889</f>
        <v>0</v>
      </c>
      <c r="CC888" s="31">
        <f>CC889</f>
        <v>0</v>
      </c>
      <c r="CD888" s="31">
        <f t="shared" si="2894"/>
        <v>561.89999999999998</v>
      </c>
      <c r="CE888" s="31">
        <f t="shared" si="2895"/>
        <v>0</v>
      </c>
      <c r="CF888" s="31">
        <f t="shared" si="2896"/>
        <v>0</v>
      </c>
      <c r="CG888" s="31">
        <f>CG889</f>
        <v>0</v>
      </c>
      <c r="CH888" s="24"/>
      <c r="CI888" s="40"/>
      <c r="CN888" s="1" t="s">
        <v>30</v>
      </c>
    </row>
    <row r="889" ht="15">
      <c r="A889" s="16" t="s">
        <v>500</v>
      </c>
      <c r="B889" s="17">
        <v>610</v>
      </c>
      <c r="C889" s="16" t="s">
        <v>47</v>
      </c>
      <c r="D889" s="16" t="s">
        <v>105</v>
      </c>
      <c r="E889" s="39" t="s">
        <v>106</v>
      </c>
      <c r="F889" s="31">
        <v>561.89999999999998</v>
      </c>
      <c r="G889" s="31"/>
      <c r="H889" s="31"/>
      <c r="I889" s="31"/>
      <c r="J889" s="31"/>
      <c r="K889" s="31"/>
      <c r="L889" s="31">
        <f t="shared" si="2772"/>
        <v>561.89999999999998</v>
      </c>
      <c r="M889" s="31">
        <f t="shared" si="2773"/>
        <v>0</v>
      </c>
      <c r="N889" s="31">
        <f t="shared" si="2774"/>
        <v>0</v>
      </c>
      <c r="O889" s="31"/>
      <c r="P889" s="31"/>
      <c r="Q889" s="31"/>
      <c r="R889" s="31">
        <f t="shared" si="2775"/>
        <v>561.89999999999998</v>
      </c>
      <c r="S889" s="31">
        <f t="shared" si="2776"/>
        <v>0</v>
      </c>
      <c r="T889" s="31">
        <f t="shared" si="2777"/>
        <v>0</v>
      </c>
      <c r="U889" s="31"/>
      <c r="V889" s="31"/>
      <c r="W889" s="31"/>
      <c r="X889" s="31">
        <f t="shared" si="2778"/>
        <v>561.89999999999998</v>
      </c>
      <c r="Y889" s="31">
        <f t="shared" si="2779"/>
        <v>0</v>
      </c>
      <c r="Z889" s="31">
        <f t="shared" si="2780"/>
        <v>0</v>
      </c>
      <c r="AA889" s="31"/>
      <c r="AB889" s="31"/>
      <c r="AC889" s="31"/>
      <c r="AD889" s="31">
        <f t="shared" si="2781"/>
        <v>561.89999999999998</v>
      </c>
      <c r="AE889" s="31">
        <f t="shared" si="2782"/>
        <v>0</v>
      </c>
      <c r="AF889" s="31">
        <f t="shared" si="2783"/>
        <v>0</v>
      </c>
      <c r="AG889" s="31"/>
      <c r="AH889" s="31"/>
      <c r="AI889" s="31"/>
      <c r="AJ889" s="31">
        <f t="shared" si="2784"/>
        <v>561.89999999999998</v>
      </c>
      <c r="AK889" s="31">
        <f t="shared" si="2785"/>
        <v>0</v>
      </c>
      <c r="AL889" s="31">
        <f t="shared" si="2786"/>
        <v>0</v>
      </c>
      <c r="AM889" s="31"/>
      <c r="AN889" s="31"/>
      <c r="AO889" s="31"/>
      <c r="AP889" s="31">
        <f t="shared" si="2787"/>
        <v>561.89999999999998</v>
      </c>
      <c r="AQ889" s="31">
        <f t="shared" si="2788"/>
        <v>0</v>
      </c>
      <c r="AR889" s="31">
        <f t="shared" si="2789"/>
        <v>0</v>
      </c>
      <c r="AS889" s="31"/>
      <c r="AT889" s="31"/>
      <c r="AU889" s="31"/>
      <c r="AV889" s="31">
        <f t="shared" si="2790"/>
        <v>561.89999999999998</v>
      </c>
      <c r="AW889" s="31">
        <f t="shared" si="2791"/>
        <v>0</v>
      </c>
      <c r="AX889" s="31">
        <f t="shared" si="2792"/>
        <v>0</v>
      </c>
      <c r="AY889" s="31"/>
      <c r="AZ889" s="31"/>
      <c r="BA889" s="31"/>
      <c r="BB889" s="31">
        <f t="shared" si="2793"/>
        <v>561.89999999999998</v>
      </c>
      <c r="BC889" s="31">
        <f t="shared" si="2794"/>
        <v>0</v>
      </c>
      <c r="BD889" s="31">
        <f t="shared" si="2795"/>
        <v>0</v>
      </c>
      <c r="BE889" s="31"/>
      <c r="BF889" s="31"/>
      <c r="BG889" s="31"/>
      <c r="BH889" s="31">
        <f t="shared" si="2796"/>
        <v>561.89999999999998</v>
      </c>
      <c r="BI889" s="31">
        <f t="shared" si="2797"/>
        <v>0</v>
      </c>
      <c r="BJ889" s="31">
        <f t="shared" si="2798"/>
        <v>0</v>
      </c>
      <c r="BK889" s="31"/>
      <c r="BL889" s="31"/>
      <c r="BM889" s="31"/>
      <c r="BN889" s="31">
        <f t="shared" si="2799"/>
        <v>561.89999999999998</v>
      </c>
      <c r="BO889" s="31">
        <f t="shared" si="2800"/>
        <v>0</v>
      </c>
      <c r="BP889" s="31">
        <f t="shared" si="2801"/>
        <v>0</v>
      </c>
      <c r="BQ889" s="31"/>
      <c r="BR889" s="31"/>
      <c r="BS889" s="31">
        <f t="shared" si="2802"/>
        <v>561.89999999999998</v>
      </c>
      <c r="BT889" s="31">
        <f t="shared" si="2803"/>
        <v>0</v>
      </c>
      <c r="BU889" s="31">
        <f t="shared" si="2804"/>
        <v>0</v>
      </c>
      <c r="BV889" s="31"/>
      <c r="BW889" s="31"/>
      <c r="BX889" s="31">
        <f t="shared" si="2805"/>
        <v>561.89999999999998</v>
      </c>
      <c r="BY889" s="31">
        <f t="shared" si="2806"/>
        <v>0</v>
      </c>
      <c r="BZ889" s="31">
        <f t="shared" si="2807"/>
        <v>0</v>
      </c>
      <c r="CA889" s="31"/>
      <c r="CB889" s="31"/>
      <c r="CC889" s="31"/>
      <c r="CD889" s="31">
        <f t="shared" si="2894"/>
        <v>561.89999999999998</v>
      </c>
      <c r="CE889" s="31">
        <f t="shared" si="2895"/>
        <v>0</v>
      </c>
      <c r="CF889" s="31">
        <f t="shared" si="2896"/>
        <v>0</v>
      </c>
      <c r="CG889" s="31"/>
      <c r="CH889" s="24"/>
      <c r="CI889" s="40"/>
    </row>
    <row r="890" ht="15">
      <c r="A890" s="16" t="s">
        <v>500</v>
      </c>
      <c r="B890" s="17">
        <v>620</v>
      </c>
      <c r="C890" s="16"/>
      <c r="D890" s="16"/>
      <c r="E890" s="39" t="s">
        <v>46</v>
      </c>
      <c r="F890" s="31">
        <f>F892+F891</f>
        <v>237.30000000000001</v>
      </c>
      <c r="G890" s="31">
        <f>G892+G891</f>
        <v>0</v>
      </c>
      <c r="H890" s="31">
        <f>H892+H891</f>
        <v>0</v>
      </c>
      <c r="I890" s="31">
        <f>I892+I891</f>
        <v>0</v>
      </c>
      <c r="J890" s="31">
        <f>J892+J891</f>
        <v>0</v>
      </c>
      <c r="K890" s="31">
        <f>K892+K891</f>
        <v>0</v>
      </c>
      <c r="L890" s="31">
        <f t="shared" si="2772"/>
        <v>237.30000000000001</v>
      </c>
      <c r="M890" s="31">
        <f t="shared" si="2773"/>
        <v>0</v>
      </c>
      <c r="N890" s="31">
        <f t="shared" si="2774"/>
        <v>0</v>
      </c>
      <c r="O890" s="31">
        <f>O892+O891</f>
        <v>0</v>
      </c>
      <c r="P890" s="31">
        <f>P892+P891</f>
        <v>0</v>
      </c>
      <c r="Q890" s="31">
        <f>Q892+Q891</f>
        <v>0</v>
      </c>
      <c r="R890" s="31">
        <f t="shared" si="2775"/>
        <v>237.30000000000001</v>
      </c>
      <c r="S890" s="31">
        <f t="shared" si="2776"/>
        <v>0</v>
      </c>
      <c r="T890" s="31">
        <f t="shared" si="2777"/>
        <v>0</v>
      </c>
      <c r="U890" s="31">
        <f>U892+U891</f>
        <v>0</v>
      </c>
      <c r="V890" s="31">
        <f>V892+V891</f>
        <v>0</v>
      </c>
      <c r="W890" s="31">
        <f>W892+W891</f>
        <v>0</v>
      </c>
      <c r="X890" s="31">
        <f t="shared" si="2778"/>
        <v>237.30000000000001</v>
      </c>
      <c r="Y890" s="31">
        <f t="shared" si="2779"/>
        <v>0</v>
      </c>
      <c r="Z890" s="31">
        <f t="shared" si="2780"/>
        <v>0</v>
      </c>
      <c r="AA890" s="31">
        <f>AA892+AA891</f>
        <v>0</v>
      </c>
      <c r="AB890" s="31">
        <f>AB892+AB891</f>
        <v>0</v>
      </c>
      <c r="AC890" s="31">
        <f>AC892+AC891</f>
        <v>0</v>
      </c>
      <c r="AD890" s="31">
        <f t="shared" si="2781"/>
        <v>237.30000000000001</v>
      </c>
      <c r="AE890" s="31">
        <f t="shared" si="2782"/>
        <v>0</v>
      </c>
      <c r="AF890" s="31">
        <f t="shared" si="2783"/>
        <v>0</v>
      </c>
      <c r="AG890" s="31">
        <f>AG892+AG891</f>
        <v>0</v>
      </c>
      <c r="AH890" s="31">
        <f>AH892+AH891</f>
        <v>0</v>
      </c>
      <c r="AI890" s="31">
        <f>AI892+AI891</f>
        <v>0</v>
      </c>
      <c r="AJ890" s="31">
        <f t="shared" si="2784"/>
        <v>237.30000000000001</v>
      </c>
      <c r="AK890" s="31">
        <f t="shared" si="2785"/>
        <v>0</v>
      </c>
      <c r="AL890" s="31">
        <f t="shared" si="2786"/>
        <v>0</v>
      </c>
      <c r="AM890" s="31">
        <f>AM892+AM891</f>
        <v>0</v>
      </c>
      <c r="AN890" s="31">
        <f>AN892+AN891</f>
        <v>0</v>
      </c>
      <c r="AO890" s="31">
        <f>AO892+AO891</f>
        <v>0</v>
      </c>
      <c r="AP890" s="31">
        <f t="shared" si="2787"/>
        <v>237.30000000000001</v>
      </c>
      <c r="AQ890" s="31">
        <f t="shared" si="2788"/>
        <v>0</v>
      </c>
      <c r="AR890" s="31">
        <f t="shared" si="2789"/>
        <v>0</v>
      </c>
      <c r="AS890" s="31">
        <f>AS892+AS891</f>
        <v>0</v>
      </c>
      <c r="AT890" s="31">
        <f>AT892+AT891</f>
        <v>0</v>
      </c>
      <c r="AU890" s="31">
        <f>AU892+AU891</f>
        <v>0</v>
      </c>
      <c r="AV890" s="31">
        <f t="shared" si="2790"/>
        <v>237.30000000000001</v>
      </c>
      <c r="AW890" s="31">
        <f t="shared" si="2791"/>
        <v>0</v>
      </c>
      <c r="AX890" s="31">
        <f t="shared" si="2792"/>
        <v>0</v>
      </c>
      <c r="AY890" s="31">
        <f>AY892+AY891</f>
        <v>0</v>
      </c>
      <c r="AZ890" s="31">
        <f>AZ892+AZ891</f>
        <v>0</v>
      </c>
      <c r="BA890" s="31">
        <f>BA892+BA891</f>
        <v>0</v>
      </c>
      <c r="BB890" s="31">
        <f t="shared" si="2793"/>
        <v>237.30000000000001</v>
      </c>
      <c r="BC890" s="31">
        <f t="shared" si="2794"/>
        <v>0</v>
      </c>
      <c r="BD890" s="31">
        <f t="shared" si="2795"/>
        <v>0</v>
      </c>
      <c r="BE890" s="31">
        <f>BE892+BE891</f>
        <v>0</v>
      </c>
      <c r="BF890" s="31">
        <f>BF892+BF891</f>
        <v>0</v>
      </c>
      <c r="BG890" s="31">
        <f>BG892+BG891</f>
        <v>0</v>
      </c>
      <c r="BH890" s="31">
        <f t="shared" si="2796"/>
        <v>237.30000000000001</v>
      </c>
      <c r="BI890" s="31">
        <f t="shared" si="2797"/>
        <v>0</v>
      </c>
      <c r="BJ890" s="31">
        <f t="shared" si="2798"/>
        <v>0</v>
      </c>
      <c r="BK890" s="31">
        <f>BK892+BK891</f>
        <v>0</v>
      </c>
      <c r="BL890" s="31">
        <f>BL892+BL891</f>
        <v>0</v>
      </c>
      <c r="BM890" s="31">
        <f>BM892+BM891</f>
        <v>0</v>
      </c>
      <c r="BN890" s="31">
        <f t="shared" si="2799"/>
        <v>237.30000000000001</v>
      </c>
      <c r="BO890" s="31">
        <f t="shared" si="2800"/>
        <v>0</v>
      </c>
      <c r="BP890" s="31">
        <f t="shared" si="2801"/>
        <v>0</v>
      </c>
      <c r="BQ890" s="31">
        <f>BQ892+BQ891</f>
        <v>0</v>
      </c>
      <c r="BR890" s="31">
        <f>BR892+BR891</f>
        <v>0</v>
      </c>
      <c r="BS890" s="31">
        <f t="shared" si="2802"/>
        <v>237.30000000000001</v>
      </c>
      <c r="BT890" s="31">
        <f t="shared" si="2803"/>
        <v>0</v>
      </c>
      <c r="BU890" s="31">
        <f t="shared" si="2804"/>
        <v>0</v>
      </c>
      <c r="BV890" s="31">
        <f>BV892+BV891</f>
        <v>0</v>
      </c>
      <c r="BW890" s="31">
        <f>BW892+BW891</f>
        <v>0</v>
      </c>
      <c r="BX890" s="31">
        <f t="shared" si="2805"/>
        <v>237.30000000000001</v>
      </c>
      <c r="BY890" s="31">
        <f t="shared" si="2806"/>
        <v>0</v>
      </c>
      <c r="BZ890" s="31">
        <f t="shared" si="2807"/>
        <v>0</v>
      </c>
      <c r="CA890" s="31">
        <f>CA892+CA891</f>
        <v>0</v>
      </c>
      <c r="CB890" s="31">
        <f>CB892+CB891</f>
        <v>0</v>
      </c>
      <c r="CC890" s="31">
        <f>CC892+CC891</f>
        <v>0</v>
      </c>
      <c r="CD890" s="31">
        <f t="shared" si="2894"/>
        <v>237.30000000000001</v>
      </c>
      <c r="CE890" s="31">
        <f t="shared" si="2895"/>
        <v>0</v>
      </c>
      <c r="CF890" s="31">
        <f t="shared" si="2896"/>
        <v>0</v>
      </c>
      <c r="CG890" s="31">
        <f>CG892+CG891</f>
        <v>0</v>
      </c>
      <c r="CH890" s="24"/>
      <c r="CI890" s="40"/>
      <c r="CN890" s="1" t="s">
        <v>30</v>
      </c>
    </row>
    <row r="891" ht="29.850000000000001">
      <c r="A891" s="16" t="s">
        <v>500</v>
      </c>
      <c r="B891" s="17">
        <v>620</v>
      </c>
      <c r="C891" s="16" t="s">
        <v>47</v>
      </c>
      <c r="D891" s="16" t="s">
        <v>66</v>
      </c>
      <c r="E891" s="39" t="s">
        <v>499</v>
      </c>
      <c r="F891" s="31">
        <v>170.30000000000001</v>
      </c>
      <c r="G891" s="31"/>
      <c r="H891" s="31"/>
      <c r="I891" s="31"/>
      <c r="J891" s="31"/>
      <c r="K891" s="31"/>
      <c r="L891" s="31">
        <f t="shared" si="2772"/>
        <v>170.30000000000001</v>
      </c>
      <c r="M891" s="31">
        <f t="shared" si="2773"/>
        <v>0</v>
      </c>
      <c r="N891" s="31">
        <f t="shared" si="2774"/>
        <v>0</v>
      </c>
      <c r="O891" s="31"/>
      <c r="P891" s="31"/>
      <c r="Q891" s="31"/>
      <c r="R891" s="31">
        <f t="shared" si="2775"/>
        <v>170.30000000000001</v>
      </c>
      <c r="S891" s="31">
        <f t="shared" si="2776"/>
        <v>0</v>
      </c>
      <c r="T891" s="31">
        <f t="shared" si="2777"/>
        <v>0</v>
      </c>
      <c r="U891" s="31"/>
      <c r="V891" s="31"/>
      <c r="W891" s="31"/>
      <c r="X891" s="31">
        <f t="shared" si="2778"/>
        <v>170.30000000000001</v>
      </c>
      <c r="Y891" s="31">
        <f t="shared" si="2779"/>
        <v>0</v>
      </c>
      <c r="Z891" s="31">
        <f t="shared" si="2780"/>
        <v>0</v>
      </c>
      <c r="AA891" s="31"/>
      <c r="AB891" s="31"/>
      <c r="AC891" s="31"/>
      <c r="AD891" s="31">
        <f t="shared" si="2781"/>
        <v>170.30000000000001</v>
      </c>
      <c r="AE891" s="31">
        <f t="shared" si="2782"/>
        <v>0</v>
      </c>
      <c r="AF891" s="31">
        <f t="shared" si="2783"/>
        <v>0</v>
      </c>
      <c r="AG891" s="31"/>
      <c r="AH891" s="31"/>
      <c r="AI891" s="31"/>
      <c r="AJ891" s="31">
        <f t="shared" si="2784"/>
        <v>170.30000000000001</v>
      </c>
      <c r="AK891" s="31">
        <f t="shared" si="2785"/>
        <v>0</v>
      </c>
      <c r="AL891" s="31">
        <f t="shared" si="2786"/>
        <v>0</v>
      </c>
      <c r="AM891" s="31"/>
      <c r="AN891" s="31"/>
      <c r="AO891" s="31"/>
      <c r="AP891" s="31">
        <f t="shared" si="2787"/>
        <v>170.30000000000001</v>
      </c>
      <c r="AQ891" s="31">
        <f t="shared" si="2788"/>
        <v>0</v>
      </c>
      <c r="AR891" s="31">
        <f t="shared" si="2789"/>
        <v>0</v>
      </c>
      <c r="AS891" s="31"/>
      <c r="AT891" s="31"/>
      <c r="AU891" s="31"/>
      <c r="AV891" s="31">
        <f t="shared" si="2790"/>
        <v>170.30000000000001</v>
      </c>
      <c r="AW891" s="31">
        <f t="shared" si="2791"/>
        <v>0</v>
      </c>
      <c r="AX891" s="31">
        <f t="shared" si="2792"/>
        <v>0</v>
      </c>
      <c r="AY891" s="31"/>
      <c r="AZ891" s="31"/>
      <c r="BA891" s="31"/>
      <c r="BB891" s="31">
        <f t="shared" si="2793"/>
        <v>170.30000000000001</v>
      </c>
      <c r="BC891" s="31">
        <f t="shared" si="2794"/>
        <v>0</v>
      </c>
      <c r="BD891" s="31">
        <f t="shared" si="2795"/>
        <v>0</v>
      </c>
      <c r="BE891" s="31"/>
      <c r="BF891" s="31"/>
      <c r="BG891" s="31"/>
      <c r="BH891" s="31">
        <f t="shared" si="2796"/>
        <v>170.30000000000001</v>
      </c>
      <c r="BI891" s="31">
        <f t="shared" si="2797"/>
        <v>0</v>
      </c>
      <c r="BJ891" s="31">
        <f t="shared" si="2798"/>
        <v>0</v>
      </c>
      <c r="BK891" s="31"/>
      <c r="BL891" s="31"/>
      <c r="BM891" s="31"/>
      <c r="BN891" s="31">
        <f t="shared" si="2799"/>
        <v>170.30000000000001</v>
      </c>
      <c r="BO891" s="31">
        <f t="shared" si="2800"/>
        <v>0</v>
      </c>
      <c r="BP891" s="31">
        <f t="shared" si="2801"/>
        <v>0</v>
      </c>
      <c r="BQ891" s="31"/>
      <c r="BR891" s="31"/>
      <c r="BS891" s="31">
        <f t="shared" si="2802"/>
        <v>170.30000000000001</v>
      </c>
      <c r="BT891" s="31">
        <f t="shared" si="2803"/>
        <v>0</v>
      </c>
      <c r="BU891" s="31">
        <f t="shared" si="2804"/>
        <v>0</v>
      </c>
      <c r="BV891" s="31"/>
      <c r="BW891" s="31"/>
      <c r="BX891" s="31">
        <f t="shared" si="2805"/>
        <v>170.30000000000001</v>
      </c>
      <c r="BY891" s="31">
        <f t="shared" si="2806"/>
        <v>0</v>
      </c>
      <c r="BZ891" s="31">
        <f t="shared" si="2807"/>
        <v>0</v>
      </c>
      <c r="CA891" s="31"/>
      <c r="CB891" s="31"/>
      <c r="CC891" s="31"/>
      <c r="CD891" s="31">
        <f t="shared" si="2894"/>
        <v>170.30000000000001</v>
      </c>
      <c r="CE891" s="31">
        <f t="shared" si="2895"/>
        <v>0</v>
      </c>
      <c r="CF891" s="31">
        <f t="shared" si="2896"/>
        <v>0</v>
      </c>
      <c r="CG891" s="31"/>
      <c r="CH891" s="24"/>
      <c r="CI891" s="40"/>
    </row>
    <row r="892" ht="15">
      <c r="A892" s="16" t="s">
        <v>500</v>
      </c>
      <c r="B892" s="17">
        <v>620</v>
      </c>
      <c r="C892" s="16" t="s">
        <v>47</v>
      </c>
      <c r="D892" s="16" t="s">
        <v>105</v>
      </c>
      <c r="E892" s="39" t="s">
        <v>106</v>
      </c>
      <c r="F892" s="31">
        <v>67</v>
      </c>
      <c r="G892" s="31"/>
      <c r="H892" s="31"/>
      <c r="I892" s="31"/>
      <c r="J892" s="31"/>
      <c r="K892" s="31"/>
      <c r="L892" s="31">
        <f t="shared" si="2772"/>
        <v>67</v>
      </c>
      <c r="M892" s="31">
        <f t="shared" si="2773"/>
        <v>0</v>
      </c>
      <c r="N892" s="31">
        <f t="shared" si="2774"/>
        <v>0</v>
      </c>
      <c r="O892" s="31"/>
      <c r="P892" s="31"/>
      <c r="Q892" s="31"/>
      <c r="R892" s="31">
        <f t="shared" si="2775"/>
        <v>67</v>
      </c>
      <c r="S892" s="31">
        <f t="shared" si="2776"/>
        <v>0</v>
      </c>
      <c r="T892" s="31">
        <f t="shared" si="2777"/>
        <v>0</v>
      </c>
      <c r="U892" s="31"/>
      <c r="V892" s="31"/>
      <c r="W892" s="31"/>
      <c r="X892" s="31">
        <f t="shared" si="2778"/>
        <v>67</v>
      </c>
      <c r="Y892" s="31">
        <f t="shared" si="2779"/>
        <v>0</v>
      </c>
      <c r="Z892" s="31">
        <f t="shared" si="2780"/>
        <v>0</v>
      </c>
      <c r="AA892" s="31"/>
      <c r="AB892" s="31"/>
      <c r="AC892" s="31"/>
      <c r="AD892" s="31">
        <f t="shared" si="2781"/>
        <v>67</v>
      </c>
      <c r="AE892" s="31">
        <f t="shared" si="2782"/>
        <v>0</v>
      </c>
      <c r="AF892" s="31">
        <f t="shared" si="2783"/>
        <v>0</v>
      </c>
      <c r="AG892" s="31"/>
      <c r="AH892" s="31"/>
      <c r="AI892" s="31"/>
      <c r="AJ892" s="31">
        <f t="shared" si="2784"/>
        <v>67</v>
      </c>
      <c r="AK892" s="31">
        <f t="shared" si="2785"/>
        <v>0</v>
      </c>
      <c r="AL892" s="31">
        <f t="shared" si="2786"/>
        <v>0</v>
      </c>
      <c r="AM892" s="31"/>
      <c r="AN892" s="31"/>
      <c r="AO892" s="31"/>
      <c r="AP892" s="31">
        <f t="shared" si="2787"/>
        <v>67</v>
      </c>
      <c r="AQ892" s="31">
        <f t="shared" si="2788"/>
        <v>0</v>
      </c>
      <c r="AR892" s="31">
        <f t="shared" si="2789"/>
        <v>0</v>
      </c>
      <c r="AS892" s="31"/>
      <c r="AT892" s="31"/>
      <c r="AU892" s="31"/>
      <c r="AV892" s="31">
        <f t="shared" si="2790"/>
        <v>67</v>
      </c>
      <c r="AW892" s="31">
        <f t="shared" si="2791"/>
        <v>0</v>
      </c>
      <c r="AX892" s="31">
        <f t="shared" si="2792"/>
        <v>0</v>
      </c>
      <c r="AY892" s="31"/>
      <c r="AZ892" s="31"/>
      <c r="BA892" s="31"/>
      <c r="BB892" s="31">
        <f t="shared" si="2793"/>
        <v>67</v>
      </c>
      <c r="BC892" s="31">
        <f t="shared" si="2794"/>
        <v>0</v>
      </c>
      <c r="BD892" s="31">
        <f t="shared" si="2795"/>
        <v>0</v>
      </c>
      <c r="BE892" s="31"/>
      <c r="BF892" s="31"/>
      <c r="BG892" s="31"/>
      <c r="BH892" s="31">
        <f t="shared" si="2796"/>
        <v>67</v>
      </c>
      <c r="BI892" s="31">
        <f t="shared" si="2797"/>
        <v>0</v>
      </c>
      <c r="BJ892" s="31">
        <f t="shared" si="2798"/>
        <v>0</v>
      </c>
      <c r="BK892" s="31"/>
      <c r="BL892" s="31"/>
      <c r="BM892" s="31"/>
      <c r="BN892" s="31">
        <f t="shared" si="2799"/>
        <v>67</v>
      </c>
      <c r="BO892" s="31">
        <f t="shared" si="2800"/>
        <v>0</v>
      </c>
      <c r="BP892" s="31">
        <f t="shared" si="2801"/>
        <v>0</v>
      </c>
      <c r="BQ892" s="31"/>
      <c r="BR892" s="31"/>
      <c r="BS892" s="31">
        <f t="shared" si="2802"/>
        <v>67</v>
      </c>
      <c r="BT892" s="31">
        <f t="shared" si="2803"/>
        <v>0</v>
      </c>
      <c r="BU892" s="31">
        <f t="shared" si="2804"/>
        <v>0</v>
      </c>
      <c r="BV892" s="31"/>
      <c r="BW892" s="31"/>
      <c r="BX892" s="31">
        <f t="shared" si="2805"/>
        <v>67</v>
      </c>
      <c r="BY892" s="31">
        <f t="shared" si="2806"/>
        <v>0</v>
      </c>
      <c r="BZ892" s="31">
        <f t="shared" si="2807"/>
        <v>0</v>
      </c>
      <c r="CA892" s="31"/>
      <c r="CB892" s="31"/>
      <c r="CC892" s="31"/>
      <c r="CD892" s="31">
        <f t="shared" si="2894"/>
        <v>67</v>
      </c>
      <c r="CE892" s="31">
        <f t="shared" si="2895"/>
        <v>0</v>
      </c>
      <c r="CF892" s="31">
        <f t="shared" si="2896"/>
        <v>0</v>
      </c>
      <c r="CG892" s="31"/>
      <c r="CH892" s="24"/>
      <c r="CI892" s="40"/>
    </row>
    <row r="893" ht="43.75">
      <c r="A893" s="16" t="s">
        <v>501</v>
      </c>
      <c r="B893" s="17"/>
      <c r="C893" s="16"/>
      <c r="D893" s="16"/>
      <c r="E893" s="39" t="s">
        <v>235</v>
      </c>
      <c r="F893" s="31">
        <f>F894</f>
        <v>2399.2999999999997</v>
      </c>
      <c r="G893" s="31">
        <f>G894</f>
        <v>2399.2999999999997</v>
      </c>
      <c r="H893" s="31">
        <f>H894</f>
        <v>2399.2999999999997</v>
      </c>
      <c r="I893" s="31">
        <f>I894</f>
        <v>0</v>
      </c>
      <c r="J893" s="31">
        <f>J894</f>
        <v>0</v>
      </c>
      <c r="K893" s="31">
        <f>K894</f>
        <v>0</v>
      </c>
      <c r="L893" s="31">
        <f t="shared" si="2772"/>
        <v>2399.2999999999997</v>
      </c>
      <c r="M893" s="31">
        <f t="shared" si="2773"/>
        <v>2399.2999999999997</v>
      </c>
      <c r="N893" s="31">
        <f t="shared" si="2774"/>
        <v>2399.2999999999997</v>
      </c>
      <c r="O893" s="31">
        <f>O894</f>
        <v>0</v>
      </c>
      <c r="P893" s="31">
        <f>P894</f>
        <v>0</v>
      </c>
      <c r="Q893" s="31">
        <f>Q894</f>
        <v>0</v>
      </c>
      <c r="R893" s="31">
        <f t="shared" si="2775"/>
        <v>2399.2999999999997</v>
      </c>
      <c r="S893" s="31">
        <f t="shared" si="2776"/>
        <v>2399.2999999999997</v>
      </c>
      <c r="T893" s="31">
        <f t="shared" si="2777"/>
        <v>2399.2999999999997</v>
      </c>
      <c r="U893" s="31">
        <f>U894</f>
        <v>0</v>
      </c>
      <c r="V893" s="31">
        <f>V894</f>
        <v>0</v>
      </c>
      <c r="W893" s="31">
        <f>W894</f>
        <v>0</v>
      </c>
      <c r="X893" s="31">
        <f t="shared" si="2778"/>
        <v>2399.2999999999997</v>
      </c>
      <c r="Y893" s="31">
        <f t="shared" si="2779"/>
        <v>2399.2999999999997</v>
      </c>
      <c r="Z893" s="31">
        <f t="shared" si="2780"/>
        <v>2399.2999999999997</v>
      </c>
      <c r="AA893" s="31">
        <f>AA894</f>
        <v>0</v>
      </c>
      <c r="AB893" s="31">
        <f>AB894</f>
        <v>0</v>
      </c>
      <c r="AC893" s="31">
        <f>AC894</f>
        <v>0</v>
      </c>
      <c r="AD893" s="31">
        <f t="shared" si="2781"/>
        <v>2399.2999999999997</v>
      </c>
      <c r="AE893" s="31">
        <f t="shared" si="2782"/>
        <v>2399.2999999999997</v>
      </c>
      <c r="AF893" s="31">
        <f t="shared" si="2783"/>
        <v>2399.2999999999997</v>
      </c>
      <c r="AG893" s="31">
        <f>AG894</f>
        <v>0</v>
      </c>
      <c r="AH893" s="31">
        <f>AH894</f>
        <v>0</v>
      </c>
      <c r="AI893" s="31">
        <f>AI894</f>
        <v>0</v>
      </c>
      <c r="AJ893" s="31">
        <f t="shared" si="2784"/>
        <v>2399.2999999999997</v>
      </c>
      <c r="AK893" s="31">
        <f t="shared" si="2785"/>
        <v>2399.2999999999997</v>
      </c>
      <c r="AL893" s="31">
        <f t="shared" si="2786"/>
        <v>2399.2999999999997</v>
      </c>
      <c r="AM893" s="31">
        <f>AM894</f>
        <v>0</v>
      </c>
      <c r="AN893" s="31">
        <f>AN894</f>
        <v>0</v>
      </c>
      <c r="AO893" s="31">
        <f>AO894</f>
        <v>0</v>
      </c>
      <c r="AP893" s="31">
        <f t="shared" si="2787"/>
        <v>2399.2999999999997</v>
      </c>
      <c r="AQ893" s="31">
        <f t="shared" si="2788"/>
        <v>2399.2999999999997</v>
      </c>
      <c r="AR893" s="31">
        <f t="shared" si="2789"/>
        <v>2399.2999999999997</v>
      </c>
      <c r="AS893" s="31">
        <f>AS894</f>
        <v>0</v>
      </c>
      <c r="AT893" s="31">
        <f>AT894</f>
        <v>0</v>
      </c>
      <c r="AU893" s="31">
        <f>AU894</f>
        <v>0</v>
      </c>
      <c r="AV893" s="31">
        <f t="shared" si="2790"/>
        <v>2399.2999999999997</v>
      </c>
      <c r="AW893" s="31">
        <f t="shared" si="2791"/>
        <v>2399.2999999999997</v>
      </c>
      <c r="AX893" s="31">
        <f t="shared" si="2792"/>
        <v>2399.2999999999997</v>
      </c>
      <c r="AY893" s="31">
        <f>AY894</f>
        <v>0</v>
      </c>
      <c r="AZ893" s="31">
        <f>AZ894</f>
        <v>0</v>
      </c>
      <c r="BA893" s="31">
        <f>BA894</f>
        <v>0</v>
      </c>
      <c r="BB893" s="31">
        <f t="shared" si="2793"/>
        <v>2399.2999999999997</v>
      </c>
      <c r="BC893" s="31">
        <f t="shared" si="2794"/>
        <v>2399.2999999999997</v>
      </c>
      <c r="BD893" s="31">
        <f t="shared" si="2795"/>
        <v>2399.2999999999997</v>
      </c>
      <c r="BE893" s="31">
        <f>BE894</f>
        <v>0</v>
      </c>
      <c r="BF893" s="31">
        <f>BF894</f>
        <v>0</v>
      </c>
      <c r="BG893" s="31">
        <f>BG894</f>
        <v>0</v>
      </c>
      <c r="BH893" s="31">
        <f t="shared" si="2796"/>
        <v>2399.2999999999997</v>
      </c>
      <c r="BI893" s="31">
        <f t="shared" si="2797"/>
        <v>2399.2999999999997</v>
      </c>
      <c r="BJ893" s="31">
        <f t="shared" si="2798"/>
        <v>2399.2999999999997</v>
      </c>
      <c r="BK893" s="31">
        <f>BK894</f>
        <v>0</v>
      </c>
      <c r="BL893" s="31">
        <f>BL894</f>
        <v>0</v>
      </c>
      <c r="BM893" s="31">
        <f>BM894</f>
        <v>0</v>
      </c>
      <c r="BN893" s="31">
        <f t="shared" si="2799"/>
        <v>2399.2999999999997</v>
      </c>
      <c r="BO893" s="31">
        <f t="shared" si="2800"/>
        <v>2399.2999999999997</v>
      </c>
      <c r="BP893" s="31">
        <f t="shared" si="2801"/>
        <v>2399.2999999999997</v>
      </c>
      <c r="BQ893" s="31">
        <f>BQ894</f>
        <v>0</v>
      </c>
      <c r="BR893" s="31">
        <f>BR894</f>
        <v>0</v>
      </c>
      <c r="BS893" s="31">
        <f t="shared" si="2802"/>
        <v>2399.2999999999997</v>
      </c>
      <c r="BT893" s="31">
        <f t="shared" si="2803"/>
        <v>2399.2999999999997</v>
      </c>
      <c r="BU893" s="31">
        <f t="shared" si="2804"/>
        <v>2399.2999999999997</v>
      </c>
      <c r="BV893" s="31">
        <f>BV894</f>
        <v>0</v>
      </c>
      <c r="BW893" s="31">
        <f>BW894</f>
        <v>0</v>
      </c>
      <c r="BX893" s="31">
        <f t="shared" si="2805"/>
        <v>2399.2999999999997</v>
      </c>
      <c r="BY893" s="31">
        <f t="shared" si="2806"/>
        <v>2399.2999999999997</v>
      </c>
      <c r="BZ893" s="31">
        <f t="shared" si="2807"/>
        <v>2399.2999999999997</v>
      </c>
      <c r="CA893" s="31">
        <f>CA894</f>
        <v>0</v>
      </c>
      <c r="CB893" s="31">
        <f>CB894</f>
        <v>0</v>
      </c>
      <c r="CC893" s="31">
        <f>CC894</f>
        <v>0</v>
      </c>
      <c r="CD893" s="31">
        <f t="shared" si="2894"/>
        <v>2399.2999999999997</v>
      </c>
      <c r="CE893" s="31">
        <f t="shared" si="2895"/>
        <v>2399.2999999999997</v>
      </c>
      <c r="CF893" s="31">
        <f t="shared" si="2896"/>
        <v>2399.2999999999997</v>
      </c>
      <c r="CG893" s="31">
        <f>CG894</f>
        <v>0</v>
      </c>
      <c r="CH893" s="24"/>
      <c r="CI893" s="40"/>
      <c r="CO893" s="1" t="s">
        <v>31</v>
      </c>
    </row>
    <row r="894" ht="43.75">
      <c r="A894" s="16" t="s">
        <v>501</v>
      </c>
      <c r="B894" s="17">
        <v>600</v>
      </c>
      <c r="C894" s="16"/>
      <c r="D894" s="16"/>
      <c r="E894" s="39" t="s">
        <v>45</v>
      </c>
      <c r="F894" s="31">
        <f>F895+F897</f>
        <v>2399.2999999999997</v>
      </c>
      <c r="G894" s="31">
        <f>G895+G897</f>
        <v>2399.2999999999997</v>
      </c>
      <c r="H894" s="31">
        <f>H895+H897</f>
        <v>2399.2999999999997</v>
      </c>
      <c r="I894" s="31">
        <f>I895+I897</f>
        <v>0</v>
      </c>
      <c r="J894" s="31">
        <f>J895+J897</f>
        <v>0</v>
      </c>
      <c r="K894" s="31">
        <f>K895+K897</f>
        <v>0</v>
      </c>
      <c r="L894" s="31">
        <f t="shared" si="2772"/>
        <v>2399.2999999999997</v>
      </c>
      <c r="M894" s="31">
        <f t="shared" si="2773"/>
        <v>2399.2999999999997</v>
      </c>
      <c r="N894" s="31">
        <f t="shared" si="2774"/>
        <v>2399.2999999999997</v>
      </c>
      <c r="O894" s="31">
        <f>O895+O897</f>
        <v>0</v>
      </c>
      <c r="P894" s="31">
        <f>P895+P897</f>
        <v>0</v>
      </c>
      <c r="Q894" s="31">
        <f>Q895+Q897</f>
        <v>0</v>
      </c>
      <c r="R894" s="31">
        <f t="shared" si="2775"/>
        <v>2399.2999999999997</v>
      </c>
      <c r="S894" s="31">
        <f t="shared" si="2776"/>
        <v>2399.2999999999997</v>
      </c>
      <c r="T894" s="31">
        <f t="shared" si="2777"/>
        <v>2399.2999999999997</v>
      </c>
      <c r="U894" s="31">
        <f>U895+U897</f>
        <v>0</v>
      </c>
      <c r="V894" s="31">
        <f>V895+V897</f>
        <v>0</v>
      </c>
      <c r="W894" s="31">
        <f>W895+W897</f>
        <v>0</v>
      </c>
      <c r="X894" s="31">
        <f t="shared" si="2778"/>
        <v>2399.2999999999997</v>
      </c>
      <c r="Y894" s="31">
        <f t="shared" si="2779"/>
        <v>2399.2999999999997</v>
      </c>
      <c r="Z894" s="31">
        <f t="shared" si="2780"/>
        <v>2399.2999999999997</v>
      </c>
      <c r="AA894" s="31">
        <f>AA895+AA897</f>
        <v>0</v>
      </c>
      <c r="AB894" s="31">
        <f>AB895+AB897</f>
        <v>0</v>
      </c>
      <c r="AC894" s="31">
        <f>AC895+AC897</f>
        <v>0</v>
      </c>
      <c r="AD894" s="31">
        <f t="shared" si="2781"/>
        <v>2399.2999999999997</v>
      </c>
      <c r="AE894" s="31">
        <f t="shared" si="2782"/>
        <v>2399.2999999999997</v>
      </c>
      <c r="AF894" s="31">
        <f t="shared" si="2783"/>
        <v>2399.2999999999997</v>
      </c>
      <c r="AG894" s="31">
        <f>AG895+AG897</f>
        <v>0</v>
      </c>
      <c r="AH894" s="31">
        <f>AH895+AH897</f>
        <v>0</v>
      </c>
      <c r="AI894" s="31">
        <f>AI895+AI897</f>
        <v>0</v>
      </c>
      <c r="AJ894" s="31">
        <f t="shared" si="2784"/>
        <v>2399.2999999999997</v>
      </c>
      <c r="AK894" s="31">
        <f t="shared" si="2785"/>
        <v>2399.2999999999997</v>
      </c>
      <c r="AL894" s="31">
        <f t="shared" si="2786"/>
        <v>2399.2999999999997</v>
      </c>
      <c r="AM894" s="31">
        <f>AM895+AM897</f>
        <v>0</v>
      </c>
      <c r="AN894" s="31">
        <f>AN895+AN897</f>
        <v>0</v>
      </c>
      <c r="AO894" s="31">
        <f>AO895+AO897</f>
        <v>0</v>
      </c>
      <c r="AP894" s="31">
        <f t="shared" si="2787"/>
        <v>2399.2999999999997</v>
      </c>
      <c r="AQ894" s="31">
        <f t="shared" si="2788"/>
        <v>2399.2999999999997</v>
      </c>
      <c r="AR894" s="31">
        <f t="shared" si="2789"/>
        <v>2399.2999999999997</v>
      </c>
      <c r="AS894" s="31">
        <f>AS895+AS897</f>
        <v>0</v>
      </c>
      <c r="AT894" s="31">
        <f>AT895+AT897</f>
        <v>0</v>
      </c>
      <c r="AU894" s="31">
        <f>AU895+AU897</f>
        <v>0</v>
      </c>
      <c r="AV894" s="31">
        <f t="shared" si="2790"/>
        <v>2399.2999999999997</v>
      </c>
      <c r="AW894" s="31">
        <f t="shared" si="2791"/>
        <v>2399.2999999999997</v>
      </c>
      <c r="AX894" s="31">
        <f t="shared" si="2792"/>
        <v>2399.2999999999997</v>
      </c>
      <c r="AY894" s="31">
        <f>AY895+AY897</f>
        <v>0</v>
      </c>
      <c r="AZ894" s="31">
        <f>AZ895+AZ897</f>
        <v>0</v>
      </c>
      <c r="BA894" s="31">
        <f>BA895+BA897</f>
        <v>0</v>
      </c>
      <c r="BB894" s="31">
        <f t="shared" si="2793"/>
        <v>2399.2999999999997</v>
      </c>
      <c r="BC894" s="31">
        <f t="shared" si="2794"/>
        <v>2399.2999999999997</v>
      </c>
      <c r="BD894" s="31">
        <f t="shared" si="2795"/>
        <v>2399.2999999999997</v>
      </c>
      <c r="BE894" s="31">
        <f>BE895+BE897</f>
        <v>0</v>
      </c>
      <c r="BF894" s="31">
        <f>BF895+BF897</f>
        <v>0</v>
      </c>
      <c r="BG894" s="31">
        <f>BG895+BG897</f>
        <v>0</v>
      </c>
      <c r="BH894" s="31">
        <f t="shared" si="2796"/>
        <v>2399.2999999999997</v>
      </c>
      <c r="BI894" s="31">
        <f t="shared" si="2797"/>
        <v>2399.2999999999997</v>
      </c>
      <c r="BJ894" s="31">
        <f t="shared" si="2798"/>
        <v>2399.2999999999997</v>
      </c>
      <c r="BK894" s="31">
        <f>BK895+BK897</f>
        <v>0</v>
      </c>
      <c r="BL894" s="31">
        <f>BL895+BL897</f>
        <v>0</v>
      </c>
      <c r="BM894" s="31">
        <f>BM895+BM897</f>
        <v>0</v>
      </c>
      <c r="BN894" s="31">
        <f t="shared" si="2799"/>
        <v>2399.2999999999997</v>
      </c>
      <c r="BO894" s="31">
        <f t="shared" si="2800"/>
        <v>2399.2999999999997</v>
      </c>
      <c r="BP894" s="31">
        <f t="shared" si="2801"/>
        <v>2399.2999999999997</v>
      </c>
      <c r="BQ894" s="31">
        <f>BQ895+BQ897</f>
        <v>0</v>
      </c>
      <c r="BR894" s="31">
        <f>BR895+BR897</f>
        <v>0</v>
      </c>
      <c r="BS894" s="31">
        <f t="shared" si="2802"/>
        <v>2399.2999999999997</v>
      </c>
      <c r="BT894" s="31">
        <f t="shared" si="2803"/>
        <v>2399.2999999999997</v>
      </c>
      <c r="BU894" s="31">
        <f t="shared" si="2804"/>
        <v>2399.2999999999997</v>
      </c>
      <c r="BV894" s="31">
        <f>BV895+BV897</f>
        <v>0</v>
      </c>
      <c r="BW894" s="31">
        <f>BW895+BW897</f>
        <v>0</v>
      </c>
      <c r="BX894" s="31">
        <f t="shared" si="2805"/>
        <v>2399.2999999999997</v>
      </c>
      <c r="BY894" s="31">
        <f t="shared" si="2806"/>
        <v>2399.2999999999997</v>
      </c>
      <c r="BZ894" s="31">
        <f t="shared" si="2807"/>
        <v>2399.2999999999997</v>
      </c>
      <c r="CA894" s="31">
        <f>CA895+CA897</f>
        <v>0</v>
      </c>
      <c r="CB894" s="31">
        <f>CB895+CB897</f>
        <v>0</v>
      </c>
      <c r="CC894" s="31">
        <f>CC895+CC897</f>
        <v>0</v>
      </c>
      <c r="CD894" s="31">
        <f t="shared" si="2894"/>
        <v>2399.2999999999997</v>
      </c>
      <c r="CE894" s="31">
        <f t="shared" si="2895"/>
        <v>2399.2999999999997</v>
      </c>
      <c r="CF894" s="31">
        <f t="shared" si="2896"/>
        <v>2399.2999999999997</v>
      </c>
      <c r="CG894" s="31">
        <f>CG895+CG897</f>
        <v>0</v>
      </c>
      <c r="CH894" s="24"/>
      <c r="CI894" s="40"/>
      <c r="CM894" s="1" t="s">
        <v>29</v>
      </c>
    </row>
    <row r="895" ht="15">
      <c r="A895" s="16" t="s">
        <v>501</v>
      </c>
      <c r="B895" s="17">
        <v>610</v>
      </c>
      <c r="C895" s="16"/>
      <c r="D895" s="16"/>
      <c r="E895" s="39" t="s">
        <v>104</v>
      </c>
      <c r="F895" s="31">
        <f>F896</f>
        <v>2052.0999999999999</v>
      </c>
      <c r="G895" s="31">
        <f>G896</f>
        <v>2052.0999999999999</v>
      </c>
      <c r="H895" s="31">
        <f>H896</f>
        <v>2052.0999999999999</v>
      </c>
      <c r="I895" s="31">
        <f>I896</f>
        <v>0</v>
      </c>
      <c r="J895" s="31">
        <f>J896</f>
        <v>0</v>
      </c>
      <c r="K895" s="31">
        <f>K896</f>
        <v>0</v>
      </c>
      <c r="L895" s="31">
        <f t="shared" si="2772"/>
        <v>2052.0999999999999</v>
      </c>
      <c r="M895" s="31">
        <f t="shared" si="2773"/>
        <v>2052.0999999999999</v>
      </c>
      <c r="N895" s="31">
        <f t="shared" si="2774"/>
        <v>2052.0999999999999</v>
      </c>
      <c r="O895" s="31">
        <f>O896</f>
        <v>0</v>
      </c>
      <c r="P895" s="31">
        <f>P896</f>
        <v>0</v>
      </c>
      <c r="Q895" s="31">
        <f>Q896</f>
        <v>0</v>
      </c>
      <c r="R895" s="31">
        <f t="shared" si="2775"/>
        <v>2052.0999999999999</v>
      </c>
      <c r="S895" s="31">
        <f t="shared" si="2776"/>
        <v>2052.0999999999999</v>
      </c>
      <c r="T895" s="31">
        <f t="shared" si="2777"/>
        <v>2052.0999999999999</v>
      </c>
      <c r="U895" s="31">
        <f>U896</f>
        <v>0</v>
      </c>
      <c r="V895" s="31">
        <f>V896</f>
        <v>0</v>
      </c>
      <c r="W895" s="31">
        <f>W896</f>
        <v>0</v>
      </c>
      <c r="X895" s="31">
        <f t="shared" si="2778"/>
        <v>2052.0999999999999</v>
      </c>
      <c r="Y895" s="31">
        <f t="shared" si="2779"/>
        <v>2052.0999999999999</v>
      </c>
      <c r="Z895" s="31">
        <f t="shared" si="2780"/>
        <v>2052.0999999999999</v>
      </c>
      <c r="AA895" s="31">
        <f>AA896</f>
        <v>0</v>
      </c>
      <c r="AB895" s="31">
        <f>AB896</f>
        <v>0</v>
      </c>
      <c r="AC895" s="31">
        <f>AC896</f>
        <v>0</v>
      </c>
      <c r="AD895" s="31">
        <f t="shared" si="2781"/>
        <v>2052.0999999999999</v>
      </c>
      <c r="AE895" s="31">
        <f t="shared" si="2782"/>
        <v>2052.0999999999999</v>
      </c>
      <c r="AF895" s="31">
        <f t="shared" si="2783"/>
        <v>2052.0999999999999</v>
      </c>
      <c r="AG895" s="31">
        <f>AG896</f>
        <v>0</v>
      </c>
      <c r="AH895" s="31">
        <f>AH896</f>
        <v>0</v>
      </c>
      <c r="AI895" s="31">
        <f>AI896</f>
        <v>0</v>
      </c>
      <c r="AJ895" s="31">
        <f t="shared" si="2784"/>
        <v>2052.0999999999999</v>
      </c>
      <c r="AK895" s="31">
        <f t="shared" si="2785"/>
        <v>2052.0999999999999</v>
      </c>
      <c r="AL895" s="31">
        <f t="shared" si="2786"/>
        <v>2052.0999999999999</v>
      </c>
      <c r="AM895" s="31">
        <f>AM896</f>
        <v>0</v>
      </c>
      <c r="AN895" s="31">
        <f>AN896</f>
        <v>0</v>
      </c>
      <c r="AO895" s="31">
        <f>AO896</f>
        <v>0</v>
      </c>
      <c r="AP895" s="31">
        <f t="shared" si="2787"/>
        <v>2052.0999999999999</v>
      </c>
      <c r="AQ895" s="31">
        <f t="shared" si="2788"/>
        <v>2052.0999999999999</v>
      </c>
      <c r="AR895" s="31">
        <f t="shared" si="2789"/>
        <v>2052.0999999999999</v>
      </c>
      <c r="AS895" s="31">
        <f>AS896</f>
        <v>0</v>
      </c>
      <c r="AT895" s="31">
        <f>AT896</f>
        <v>0</v>
      </c>
      <c r="AU895" s="31">
        <f>AU896</f>
        <v>0</v>
      </c>
      <c r="AV895" s="31">
        <f t="shared" si="2790"/>
        <v>2052.0999999999999</v>
      </c>
      <c r="AW895" s="31">
        <f t="shared" si="2791"/>
        <v>2052.0999999999999</v>
      </c>
      <c r="AX895" s="31">
        <f t="shared" si="2792"/>
        <v>2052.0999999999999</v>
      </c>
      <c r="AY895" s="31">
        <f>AY896</f>
        <v>0</v>
      </c>
      <c r="AZ895" s="31">
        <f>AZ896</f>
        <v>0</v>
      </c>
      <c r="BA895" s="31">
        <f>BA896</f>
        <v>0</v>
      </c>
      <c r="BB895" s="31">
        <f t="shared" si="2793"/>
        <v>2052.0999999999999</v>
      </c>
      <c r="BC895" s="31">
        <f t="shared" si="2794"/>
        <v>2052.0999999999999</v>
      </c>
      <c r="BD895" s="31">
        <f t="shared" si="2795"/>
        <v>2052.0999999999999</v>
      </c>
      <c r="BE895" s="31">
        <f>BE896</f>
        <v>0</v>
      </c>
      <c r="BF895" s="31">
        <f>BF896</f>
        <v>0</v>
      </c>
      <c r="BG895" s="31">
        <f>BG896</f>
        <v>0</v>
      </c>
      <c r="BH895" s="31">
        <f t="shared" si="2796"/>
        <v>2052.0999999999999</v>
      </c>
      <c r="BI895" s="31">
        <f t="shared" si="2797"/>
        <v>2052.0999999999999</v>
      </c>
      <c r="BJ895" s="31">
        <f t="shared" si="2798"/>
        <v>2052.0999999999999</v>
      </c>
      <c r="BK895" s="31">
        <f>BK896</f>
        <v>0</v>
      </c>
      <c r="BL895" s="31">
        <f>BL896</f>
        <v>0</v>
      </c>
      <c r="BM895" s="31">
        <f>BM896</f>
        <v>0</v>
      </c>
      <c r="BN895" s="31">
        <f t="shared" si="2799"/>
        <v>2052.0999999999999</v>
      </c>
      <c r="BO895" s="31">
        <f t="shared" si="2800"/>
        <v>2052.0999999999999</v>
      </c>
      <c r="BP895" s="31">
        <f t="shared" si="2801"/>
        <v>2052.0999999999999</v>
      </c>
      <c r="BQ895" s="31">
        <f>BQ896</f>
        <v>0</v>
      </c>
      <c r="BR895" s="31">
        <f>BR896</f>
        <v>0</v>
      </c>
      <c r="BS895" s="31">
        <f t="shared" si="2802"/>
        <v>2052.0999999999999</v>
      </c>
      <c r="BT895" s="31">
        <f t="shared" si="2803"/>
        <v>2052.0999999999999</v>
      </c>
      <c r="BU895" s="31">
        <f t="shared" si="2804"/>
        <v>2052.0999999999999</v>
      </c>
      <c r="BV895" s="31">
        <f>BV896</f>
        <v>0</v>
      </c>
      <c r="BW895" s="31">
        <f>BW896</f>
        <v>0</v>
      </c>
      <c r="BX895" s="31">
        <f t="shared" si="2805"/>
        <v>2052.0999999999999</v>
      </c>
      <c r="BY895" s="31">
        <f t="shared" si="2806"/>
        <v>2052.0999999999999</v>
      </c>
      <c r="BZ895" s="31">
        <f t="shared" si="2807"/>
        <v>2052.0999999999999</v>
      </c>
      <c r="CA895" s="31">
        <f>CA896</f>
        <v>0</v>
      </c>
      <c r="CB895" s="31">
        <f>CB896</f>
        <v>0</v>
      </c>
      <c r="CC895" s="31">
        <f>CC896</f>
        <v>0</v>
      </c>
      <c r="CD895" s="31">
        <f t="shared" si="2894"/>
        <v>2052.0999999999999</v>
      </c>
      <c r="CE895" s="31">
        <f t="shared" si="2895"/>
        <v>2052.0999999999999</v>
      </c>
      <c r="CF895" s="31">
        <f t="shared" si="2896"/>
        <v>2052.0999999999999</v>
      </c>
      <c r="CG895" s="31">
        <f>CG896</f>
        <v>0</v>
      </c>
      <c r="CH895" s="24"/>
      <c r="CI895" s="40"/>
      <c r="CN895" s="1" t="s">
        <v>30</v>
      </c>
    </row>
    <row r="896" ht="15">
      <c r="A896" s="16" t="s">
        <v>501</v>
      </c>
      <c r="B896" s="17">
        <v>610</v>
      </c>
      <c r="C896" s="16" t="s">
        <v>47</v>
      </c>
      <c r="D896" s="16" t="s">
        <v>105</v>
      </c>
      <c r="E896" s="39" t="s">
        <v>106</v>
      </c>
      <c r="F896" s="31">
        <v>2052.0999999999999</v>
      </c>
      <c r="G896" s="31">
        <v>2052.0999999999999</v>
      </c>
      <c r="H896" s="31">
        <v>2052.0999999999999</v>
      </c>
      <c r="I896" s="31"/>
      <c r="J896" s="31"/>
      <c r="K896" s="31"/>
      <c r="L896" s="31">
        <f t="shared" si="2772"/>
        <v>2052.0999999999999</v>
      </c>
      <c r="M896" s="31">
        <f t="shared" si="2773"/>
        <v>2052.0999999999999</v>
      </c>
      <c r="N896" s="31">
        <f t="shared" si="2774"/>
        <v>2052.0999999999999</v>
      </c>
      <c r="O896" s="31"/>
      <c r="P896" s="31"/>
      <c r="Q896" s="31"/>
      <c r="R896" s="31">
        <f t="shared" si="2775"/>
        <v>2052.0999999999999</v>
      </c>
      <c r="S896" s="31">
        <f t="shared" si="2776"/>
        <v>2052.0999999999999</v>
      </c>
      <c r="T896" s="31">
        <f t="shared" si="2777"/>
        <v>2052.0999999999999</v>
      </c>
      <c r="U896" s="31"/>
      <c r="V896" s="31"/>
      <c r="W896" s="31"/>
      <c r="X896" s="31">
        <f t="shared" si="2778"/>
        <v>2052.0999999999999</v>
      </c>
      <c r="Y896" s="31">
        <f t="shared" si="2779"/>
        <v>2052.0999999999999</v>
      </c>
      <c r="Z896" s="31">
        <f t="shared" si="2780"/>
        <v>2052.0999999999999</v>
      </c>
      <c r="AA896" s="31"/>
      <c r="AB896" s="31"/>
      <c r="AC896" s="31"/>
      <c r="AD896" s="31">
        <f t="shared" si="2781"/>
        <v>2052.0999999999999</v>
      </c>
      <c r="AE896" s="31">
        <f t="shared" si="2782"/>
        <v>2052.0999999999999</v>
      </c>
      <c r="AF896" s="31">
        <f t="shared" si="2783"/>
        <v>2052.0999999999999</v>
      </c>
      <c r="AG896" s="31"/>
      <c r="AH896" s="31"/>
      <c r="AI896" s="31"/>
      <c r="AJ896" s="31">
        <f t="shared" si="2784"/>
        <v>2052.0999999999999</v>
      </c>
      <c r="AK896" s="31">
        <f t="shared" si="2785"/>
        <v>2052.0999999999999</v>
      </c>
      <c r="AL896" s="31">
        <f t="shared" si="2786"/>
        <v>2052.0999999999999</v>
      </c>
      <c r="AM896" s="31"/>
      <c r="AN896" s="31"/>
      <c r="AO896" s="31"/>
      <c r="AP896" s="31">
        <f t="shared" si="2787"/>
        <v>2052.0999999999999</v>
      </c>
      <c r="AQ896" s="31">
        <f t="shared" si="2788"/>
        <v>2052.0999999999999</v>
      </c>
      <c r="AR896" s="31">
        <f t="shared" si="2789"/>
        <v>2052.0999999999999</v>
      </c>
      <c r="AS896" s="31"/>
      <c r="AT896" s="31"/>
      <c r="AU896" s="31"/>
      <c r="AV896" s="31">
        <f t="shared" si="2790"/>
        <v>2052.0999999999999</v>
      </c>
      <c r="AW896" s="31">
        <f t="shared" si="2791"/>
        <v>2052.0999999999999</v>
      </c>
      <c r="AX896" s="31">
        <f t="shared" si="2792"/>
        <v>2052.0999999999999</v>
      </c>
      <c r="AY896" s="31"/>
      <c r="AZ896" s="31"/>
      <c r="BA896" s="31"/>
      <c r="BB896" s="31">
        <f t="shared" si="2793"/>
        <v>2052.0999999999999</v>
      </c>
      <c r="BC896" s="31">
        <f t="shared" si="2794"/>
        <v>2052.0999999999999</v>
      </c>
      <c r="BD896" s="31">
        <f t="shared" si="2795"/>
        <v>2052.0999999999999</v>
      </c>
      <c r="BE896" s="31"/>
      <c r="BF896" s="31"/>
      <c r="BG896" s="31"/>
      <c r="BH896" s="31">
        <f t="shared" si="2796"/>
        <v>2052.0999999999999</v>
      </c>
      <c r="BI896" s="31">
        <f t="shared" si="2797"/>
        <v>2052.0999999999999</v>
      </c>
      <c r="BJ896" s="31">
        <f t="shared" si="2798"/>
        <v>2052.0999999999999</v>
      </c>
      <c r="BK896" s="31"/>
      <c r="BL896" s="31"/>
      <c r="BM896" s="31"/>
      <c r="BN896" s="31">
        <f t="shared" si="2799"/>
        <v>2052.0999999999999</v>
      </c>
      <c r="BO896" s="31">
        <f t="shared" si="2800"/>
        <v>2052.0999999999999</v>
      </c>
      <c r="BP896" s="31">
        <f t="shared" si="2801"/>
        <v>2052.0999999999999</v>
      </c>
      <c r="BQ896" s="31"/>
      <c r="BR896" s="31"/>
      <c r="BS896" s="31">
        <f t="shared" si="2802"/>
        <v>2052.0999999999999</v>
      </c>
      <c r="BT896" s="31">
        <f t="shared" si="2803"/>
        <v>2052.0999999999999</v>
      </c>
      <c r="BU896" s="31">
        <f t="shared" si="2804"/>
        <v>2052.0999999999999</v>
      </c>
      <c r="BV896" s="31"/>
      <c r="BW896" s="31"/>
      <c r="BX896" s="31">
        <f t="shared" si="2805"/>
        <v>2052.0999999999999</v>
      </c>
      <c r="BY896" s="31">
        <f t="shared" si="2806"/>
        <v>2052.0999999999999</v>
      </c>
      <c r="BZ896" s="31">
        <f t="shared" si="2807"/>
        <v>2052.0999999999999</v>
      </c>
      <c r="CA896" s="31"/>
      <c r="CB896" s="31"/>
      <c r="CC896" s="31"/>
      <c r="CD896" s="31">
        <f t="shared" si="2894"/>
        <v>2052.0999999999999</v>
      </c>
      <c r="CE896" s="31">
        <f t="shared" si="2895"/>
        <v>2052.0999999999999</v>
      </c>
      <c r="CF896" s="31">
        <f t="shared" si="2896"/>
        <v>2052.0999999999999</v>
      </c>
      <c r="CG896" s="31"/>
      <c r="CH896" s="24"/>
      <c r="CI896" s="40"/>
    </row>
    <row r="897" ht="15">
      <c r="A897" s="16" t="s">
        <v>501</v>
      </c>
      <c r="B897" s="17">
        <v>620</v>
      </c>
      <c r="C897" s="16"/>
      <c r="D897" s="16"/>
      <c r="E897" s="39" t="s">
        <v>46</v>
      </c>
      <c r="F897" s="31">
        <f>F898</f>
        <v>347.19999999999999</v>
      </c>
      <c r="G897" s="31">
        <f>G898</f>
        <v>347.19999999999999</v>
      </c>
      <c r="H897" s="31">
        <f>H898</f>
        <v>347.19999999999999</v>
      </c>
      <c r="I897" s="31">
        <f>I898</f>
        <v>0</v>
      </c>
      <c r="J897" s="31">
        <f>J898</f>
        <v>0</v>
      </c>
      <c r="K897" s="31">
        <f>K898</f>
        <v>0</v>
      </c>
      <c r="L897" s="31">
        <f t="shared" si="2772"/>
        <v>347.19999999999999</v>
      </c>
      <c r="M897" s="31">
        <f t="shared" si="2773"/>
        <v>347.19999999999999</v>
      </c>
      <c r="N897" s="31">
        <f t="shared" si="2774"/>
        <v>347.19999999999999</v>
      </c>
      <c r="O897" s="31">
        <f>O898</f>
        <v>0</v>
      </c>
      <c r="P897" s="31">
        <f>P898</f>
        <v>0</v>
      </c>
      <c r="Q897" s="31">
        <f>Q898</f>
        <v>0</v>
      </c>
      <c r="R897" s="31">
        <f t="shared" si="2775"/>
        <v>347.19999999999999</v>
      </c>
      <c r="S897" s="31">
        <f t="shared" si="2776"/>
        <v>347.19999999999999</v>
      </c>
      <c r="T897" s="31">
        <f t="shared" si="2777"/>
        <v>347.19999999999999</v>
      </c>
      <c r="U897" s="31">
        <f>U898</f>
        <v>0</v>
      </c>
      <c r="V897" s="31">
        <f>V898</f>
        <v>0</v>
      </c>
      <c r="W897" s="31">
        <f>W898</f>
        <v>0</v>
      </c>
      <c r="X897" s="31">
        <f t="shared" si="2778"/>
        <v>347.19999999999999</v>
      </c>
      <c r="Y897" s="31">
        <f t="shared" si="2779"/>
        <v>347.19999999999999</v>
      </c>
      <c r="Z897" s="31">
        <f t="shared" si="2780"/>
        <v>347.19999999999999</v>
      </c>
      <c r="AA897" s="31">
        <f>AA898</f>
        <v>0</v>
      </c>
      <c r="AB897" s="31">
        <f>AB898</f>
        <v>0</v>
      </c>
      <c r="AC897" s="31">
        <f>AC898</f>
        <v>0</v>
      </c>
      <c r="AD897" s="31">
        <f t="shared" si="2781"/>
        <v>347.19999999999999</v>
      </c>
      <c r="AE897" s="31">
        <f t="shared" si="2782"/>
        <v>347.19999999999999</v>
      </c>
      <c r="AF897" s="31">
        <f t="shared" si="2783"/>
        <v>347.19999999999999</v>
      </c>
      <c r="AG897" s="31">
        <f>AG898</f>
        <v>0</v>
      </c>
      <c r="AH897" s="31">
        <f>AH898</f>
        <v>0</v>
      </c>
      <c r="AI897" s="31">
        <f>AI898</f>
        <v>0</v>
      </c>
      <c r="AJ897" s="31">
        <f t="shared" si="2784"/>
        <v>347.19999999999999</v>
      </c>
      <c r="AK897" s="31">
        <f t="shared" si="2785"/>
        <v>347.19999999999999</v>
      </c>
      <c r="AL897" s="31">
        <f t="shared" si="2786"/>
        <v>347.19999999999999</v>
      </c>
      <c r="AM897" s="31">
        <f>AM898</f>
        <v>0</v>
      </c>
      <c r="AN897" s="31">
        <f>AN898</f>
        <v>0</v>
      </c>
      <c r="AO897" s="31">
        <f>AO898</f>
        <v>0</v>
      </c>
      <c r="AP897" s="31">
        <f t="shared" si="2787"/>
        <v>347.19999999999999</v>
      </c>
      <c r="AQ897" s="31">
        <f t="shared" si="2788"/>
        <v>347.19999999999999</v>
      </c>
      <c r="AR897" s="31">
        <f t="shared" si="2789"/>
        <v>347.19999999999999</v>
      </c>
      <c r="AS897" s="31">
        <f>AS898</f>
        <v>0</v>
      </c>
      <c r="AT897" s="31">
        <f>AT898</f>
        <v>0</v>
      </c>
      <c r="AU897" s="31">
        <f>AU898</f>
        <v>0</v>
      </c>
      <c r="AV897" s="31">
        <f t="shared" si="2790"/>
        <v>347.19999999999999</v>
      </c>
      <c r="AW897" s="31">
        <f t="shared" si="2791"/>
        <v>347.19999999999999</v>
      </c>
      <c r="AX897" s="31">
        <f t="shared" si="2792"/>
        <v>347.19999999999999</v>
      </c>
      <c r="AY897" s="31">
        <f>AY898</f>
        <v>0</v>
      </c>
      <c r="AZ897" s="31">
        <f>AZ898</f>
        <v>0</v>
      </c>
      <c r="BA897" s="31">
        <f>BA898</f>
        <v>0</v>
      </c>
      <c r="BB897" s="31">
        <f t="shared" si="2793"/>
        <v>347.19999999999999</v>
      </c>
      <c r="BC897" s="31">
        <f t="shared" si="2794"/>
        <v>347.19999999999999</v>
      </c>
      <c r="BD897" s="31">
        <f t="shared" si="2795"/>
        <v>347.19999999999999</v>
      </c>
      <c r="BE897" s="31">
        <f>BE898</f>
        <v>0</v>
      </c>
      <c r="BF897" s="31">
        <f>BF898</f>
        <v>0</v>
      </c>
      <c r="BG897" s="31">
        <f>BG898</f>
        <v>0</v>
      </c>
      <c r="BH897" s="31">
        <f t="shared" si="2796"/>
        <v>347.19999999999999</v>
      </c>
      <c r="BI897" s="31">
        <f t="shared" si="2797"/>
        <v>347.19999999999999</v>
      </c>
      <c r="BJ897" s="31">
        <f t="shared" si="2798"/>
        <v>347.19999999999999</v>
      </c>
      <c r="BK897" s="31">
        <f>BK898</f>
        <v>0</v>
      </c>
      <c r="BL897" s="31">
        <f>BL898</f>
        <v>0</v>
      </c>
      <c r="BM897" s="31">
        <f>BM898</f>
        <v>0</v>
      </c>
      <c r="BN897" s="31">
        <f t="shared" si="2799"/>
        <v>347.19999999999999</v>
      </c>
      <c r="BO897" s="31">
        <f t="shared" si="2800"/>
        <v>347.19999999999999</v>
      </c>
      <c r="BP897" s="31">
        <f t="shared" si="2801"/>
        <v>347.19999999999999</v>
      </c>
      <c r="BQ897" s="31">
        <f>BQ898</f>
        <v>0</v>
      </c>
      <c r="BR897" s="31">
        <f>BR898</f>
        <v>0</v>
      </c>
      <c r="BS897" s="31">
        <f t="shared" si="2802"/>
        <v>347.19999999999999</v>
      </c>
      <c r="BT897" s="31">
        <f t="shared" si="2803"/>
        <v>347.19999999999999</v>
      </c>
      <c r="BU897" s="31">
        <f t="shared" si="2804"/>
        <v>347.19999999999999</v>
      </c>
      <c r="BV897" s="31">
        <f>BV898</f>
        <v>0</v>
      </c>
      <c r="BW897" s="31">
        <f>BW898</f>
        <v>0</v>
      </c>
      <c r="BX897" s="31">
        <f t="shared" si="2805"/>
        <v>347.19999999999999</v>
      </c>
      <c r="BY897" s="31">
        <f t="shared" si="2806"/>
        <v>347.19999999999999</v>
      </c>
      <c r="BZ897" s="31">
        <f t="shared" si="2807"/>
        <v>347.19999999999999</v>
      </c>
      <c r="CA897" s="31">
        <f>CA898</f>
        <v>0</v>
      </c>
      <c r="CB897" s="31">
        <f>CB898</f>
        <v>0</v>
      </c>
      <c r="CC897" s="31">
        <f>CC898</f>
        <v>0</v>
      </c>
      <c r="CD897" s="31">
        <f t="shared" si="2894"/>
        <v>347.19999999999999</v>
      </c>
      <c r="CE897" s="31">
        <f t="shared" si="2895"/>
        <v>347.19999999999999</v>
      </c>
      <c r="CF897" s="31">
        <f t="shared" si="2896"/>
        <v>347.19999999999999</v>
      </c>
      <c r="CG897" s="31">
        <f>CG898</f>
        <v>0</v>
      </c>
      <c r="CH897" s="24"/>
      <c r="CI897" s="40"/>
      <c r="CN897" s="1" t="s">
        <v>30</v>
      </c>
    </row>
    <row r="898" ht="29.850000000000001">
      <c r="A898" s="16" t="s">
        <v>501</v>
      </c>
      <c r="B898" s="17">
        <v>620</v>
      </c>
      <c r="C898" s="16" t="s">
        <v>47</v>
      </c>
      <c r="D898" s="16" t="s">
        <v>66</v>
      </c>
      <c r="E898" s="39" t="s">
        <v>499</v>
      </c>
      <c r="F898" s="31">
        <v>347.19999999999999</v>
      </c>
      <c r="G898" s="31">
        <v>347.19999999999999</v>
      </c>
      <c r="H898" s="31">
        <v>347.19999999999999</v>
      </c>
      <c r="I898" s="31"/>
      <c r="J898" s="31"/>
      <c r="K898" s="31"/>
      <c r="L898" s="31">
        <f t="shared" si="2772"/>
        <v>347.19999999999999</v>
      </c>
      <c r="M898" s="31">
        <f t="shared" si="2773"/>
        <v>347.19999999999999</v>
      </c>
      <c r="N898" s="31">
        <f t="shared" si="2774"/>
        <v>347.19999999999999</v>
      </c>
      <c r="O898" s="31"/>
      <c r="P898" s="31"/>
      <c r="Q898" s="31"/>
      <c r="R898" s="31">
        <f t="shared" si="2775"/>
        <v>347.19999999999999</v>
      </c>
      <c r="S898" s="31">
        <f t="shared" si="2776"/>
        <v>347.19999999999999</v>
      </c>
      <c r="T898" s="31">
        <f t="shared" si="2777"/>
        <v>347.19999999999999</v>
      </c>
      <c r="U898" s="31"/>
      <c r="V898" s="31"/>
      <c r="W898" s="31"/>
      <c r="X898" s="31">
        <f t="shared" si="2778"/>
        <v>347.19999999999999</v>
      </c>
      <c r="Y898" s="31">
        <f t="shared" si="2779"/>
        <v>347.19999999999999</v>
      </c>
      <c r="Z898" s="31">
        <f t="shared" si="2780"/>
        <v>347.19999999999999</v>
      </c>
      <c r="AA898" s="31"/>
      <c r="AB898" s="31"/>
      <c r="AC898" s="31"/>
      <c r="AD898" s="31">
        <f t="shared" si="2781"/>
        <v>347.19999999999999</v>
      </c>
      <c r="AE898" s="31">
        <f t="shared" si="2782"/>
        <v>347.19999999999999</v>
      </c>
      <c r="AF898" s="31">
        <f t="shared" si="2783"/>
        <v>347.19999999999999</v>
      </c>
      <c r="AG898" s="31"/>
      <c r="AH898" s="31"/>
      <c r="AI898" s="31"/>
      <c r="AJ898" s="31">
        <f t="shared" si="2784"/>
        <v>347.19999999999999</v>
      </c>
      <c r="AK898" s="31">
        <f t="shared" si="2785"/>
        <v>347.19999999999999</v>
      </c>
      <c r="AL898" s="31">
        <f t="shared" si="2786"/>
        <v>347.19999999999999</v>
      </c>
      <c r="AM898" s="31"/>
      <c r="AN898" s="31"/>
      <c r="AO898" s="31"/>
      <c r="AP898" s="31">
        <f t="shared" si="2787"/>
        <v>347.19999999999999</v>
      </c>
      <c r="AQ898" s="31">
        <f t="shared" si="2788"/>
        <v>347.19999999999999</v>
      </c>
      <c r="AR898" s="31">
        <f t="shared" si="2789"/>
        <v>347.19999999999999</v>
      </c>
      <c r="AS898" s="31"/>
      <c r="AT898" s="31"/>
      <c r="AU898" s="31"/>
      <c r="AV898" s="31">
        <f t="shared" si="2790"/>
        <v>347.19999999999999</v>
      </c>
      <c r="AW898" s="31">
        <f t="shared" si="2791"/>
        <v>347.19999999999999</v>
      </c>
      <c r="AX898" s="31">
        <f t="shared" si="2792"/>
        <v>347.19999999999999</v>
      </c>
      <c r="AY898" s="31"/>
      <c r="AZ898" s="31"/>
      <c r="BA898" s="31"/>
      <c r="BB898" s="31">
        <f t="shared" si="2793"/>
        <v>347.19999999999999</v>
      </c>
      <c r="BC898" s="31">
        <f t="shared" si="2794"/>
        <v>347.19999999999999</v>
      </c>
      <c r="BD898" s="31">
        <f t="shared" si="2795"/>
        <v>347.19999999999999</v>
      </c>
      <c r="BE898" s="31"/>
      <c r="BF898" s="31"/>
      <c r="BG898" s="31"/>
      <c r="BH898" s="31">
        <f t="shared" si="2796"/>
        <v>347.19999999999999</v>
      </c>
      <c r="BI898" s="31">
        <f t="shared" si="2797"/>
        <v>347.19999999999999</v>
      </c>
      <c r="BJ898" s="31">
        <f t="shared" si="2798"/>
        <v>347.19999999999999</v>
      </c>
      <c r="BK898" s="31"/>
      <c r="BL898" s="31"/>
      <c r="BM898" s="31"/>
      <c r="BN898" s="31">
        <f t="shared" si="2799"/>
        <v>347.19999999999999</v>
      </c>
      <c r="BO898" s="31">
        <f t="shared" si="2800"/>
        <v>347.19999999999999</v>
      </c>
      <c r="BP898" s="31">
        <f t="shared" si="2801"/>
        <v>347.19999999999999</v>
      </c>
      <c r="BQ898" s="31"/>
      <c r="BR898" s="31"/>
      <c r="BS898" s="31">
        <f t="shared" si="2802"/>
        <v>347.19999999999999</v>
      </c>
      <c r="BT898" s="31">
        <f t="shared" si="2803"/>
        <v>347.19999999999999</v>
      </c>
      <c r="BU898" s="31">
        <f t="shared" si="2804"/>
        <v>347.19999999999999</v>
      </c>
      <c r="BV898" s="31"/>
      <c r="BW898" s="31"/>
      <c r="BX898" s="31">
        <f t="shared" si="2805"/>
        <v>347.19999999999999</v>
      </c>
      <c r="BY898" s="31">
        <f t="shared" si="2806"/>
        <v>347.19999999999999</v>
      </c>
      <c r="BZ898" s="31">
        <f t="shared" si="2807"/>
        <v>347.19999999999999</v>
      </c>
      <c r="CA898" s="31"/>
      <c r="CB898" s="31"/>
      <c r="CC898" s="31"/>
      <c r="CD898" s="31">
        <f t="shared" si="2894"/>
        <v>347.19999999999999</v>
      </c>
      <c r="CE898" s="31">
        <f t="shared" si="2895"/>
        <v>347.19999999999999</v>
      </c>
      <c r="CF898" s="31">
        <f t="shared" si="2896"/>
        <v>347.19999999999999</v>
      </c>
      <c r="CG898" s="31"/>
      <c r="CH898" s="24"/>
      <c r="CI898" s="40"/>
    </row>
    <row r="899" ht="29.850000000000001">
      <c r="A899" s="16" t="s">
        <v>502</v>
      </c>
      <c r="B899" s="17"/>
      <c r="C899" s="16"/>
      <c r="D899" s="16"/>
      <c r="E899" s="39" t="s">
        <v>503</v>
      </c>
      <c r="F899" s="31">
        <f>F904+F900</f>
        <v>18801.400000000001</v>
      </c>
      <c r="G899" s="31">
        <f>G904+G900</f>
        <v>18801.400000000001</v>
      </c>
      <c r="H899" s="31">
        <f>H904+H900</f>
        <v>18801.400000000001</v>
      </c>
      <c r="I899" s="31">
        <f>I904+I900</f>
        <v>0</v>
      </c>
      <c r="J899" s="31">
        <f>J904+J900</f>
        <v>0</v>
      </c>
      <c r="K899" s="31">
        <f>K904+K900</f>
        <v>0</v>
      </c>
      <c r="L899" s="31">
        <f t="shared" si="2772"/>
        <v>18801.400000000001</v>
      </c>
      <c r="M899" s="31">
        <f t="shared" si="2773"/>
        <v>18801.400000000001</v>
      </c>
      <c r="N899" s="31">
        <f t="shared" si="2774"/>
        <v>18801.400000000001</v>
      </c>
      <c r="O899" s="31">
        <f>O904+O900</f>
        <v>0</v>
      </c>
      <c r="P899" s="31">
        <f>P904+P900</f>
        <v>0</v>
      </c>
      <c r="Q899" s="31">
        <f>Q904+Q900</f>
        <v>0</v>
      </c>
      <c r="R899" s="31">
        <f t="shared" si="2775"/>
        <v>18801.400000000001</v>
      </c>
      <c r="S899" s="31">
        <f t="shared" si="2776"/>
        <v>18801.400000000001</v>
      </c>
      <c r="T899" s="31">
        <f t="shared" si="2777"/>
        <v>18801.400000000001</v>
      </c>
      <c r="U899" s="31">
        <f>U904+U900</f>
        <v>0</v>
      </c>
      <c r="V899" s="31">
        <f>V904+V900</f>
        <v>0</v>
      </c>
      <c r="W899" s="31">
        <f>W904+W900</f>
        <v>0</v>
      </c>
      <c r="X899" s="31">
        <f t="shared" si="2778"/>
        <v>18801.400000000001</v>
      </c>
      <c r="Y899" s="31">
        <f t="shared" si="2779"/>
        <v>18801.400000000001</v>
      </c>
      <c r="Z899" s="31">
        <f t="shared" si="2780"/>
        <v>18801.400000000001</v>
      </c>
      <c r="AA899" s="31">
        <f>AA904+AA900</f>
        <v>0</v>
      </c>
      <c r="AB899" s="31">
        <f>AB904+AB900</f>
        <v>0</v>
      </c>
      <c r="AC899" s="31">
        <f>AC904+AC900</f>
        <v>0</v>
      </c>
      <c r="AD899" s="31">
        <f t="shared" si="2781"/>
        <v>18801.400000000001</v>
      </c>
      <c r="AE899" s="31">
        <f t="shared" si="2782"/>
        <v>18801.400000000001</v>
      </c>
      <c r="AF899" s="31">
        <f t="shared" si="2783"/>
        <v>18801.400000000001</v>
      </c>
      <c r="AG899" s="31">
        <f>AG904+AG900</f>
        <v>0</v>
      </c>
      <c r="AH899" s="31">
        <f>AH904+AH900</f>
        <v>0</v>
      </c>
      <c r="AI899" s="31">
        <f>AI904+AI900</f>
        <v>0</v>
      </c>
      <c r="AJ899" s="31">
        <f t="shared" si="2784"/>
        <v>18801.400000000001</v>
      </c>
      <c r="AK899" s="31">
        <f t="shared" si="2785"/>
        <v>18801.400000000001</v>
      </c>
      <c r="AL899" s="31">
        <f t="shared" si="2786"/>
        <v>18801.400000000001</v>
      </c>
      <c r="AM899" s="31">
        <f>AM904+AM900</f>
        <v>0</v>
      </c>
      <c r="AN899" s="31">
        <f>AN904+AN900</f>
        <v>0</v>
      </c>
      <c r="AO899" s="31">
        <f>AO904+AO900</f>
        <v>0</v>
      </c>
      <c r="AP899" s="31">
        <f t="shared" si="2787"/>
        <v>18801.400000000001</v>
      </c>
      <c r="AQ899" s="31">
        <f t="shared" si="2788"/>
        <v>18801.400000000001</v>
      </c>
      <c r="AR899" s="31">
        <f t="shared" si="2789"/>
        <v>18801.400000000001</v>
      </c>
      <c r="AS899" s="31">
        <f>AS904+AS900</f>
        <v>0</v>
      </c>
      <c r="AT899" s="31">
        <f>AT904+AT900</f>
        <v>0</v>
      </c>
      <c r="AU899" s="31">
        <f>AU904+AU900</f>
        <v>0</v>
      </c>
      <c r="AV899" s="31">
        <f t="shared" si="2790"/>
        <v>18801.400000000001</v>
      </c>
      <c r="AW899" s="31">
        <f t="shared" si="2791"/>
        <v>18801.400000000001</v>
      </c>
      <c r="AX899" s="31">
        <f t="shared" si="2792"/>
        <v>18801.400000000001</v>
      </c>
      <c r="AY899" s="31">
        <f>AY904+AY900</f>
        <v>153</v>
      </c>
      <c r="AZ899" s="31">
        <f>AZ904+AZ900</f>
        <v>153</v>
      </c>
      <c r="BA899" s="31">
        <f>BA904+BA900</f>
        <v>153</v>
      </c>
      <c r="BB899" s="31">
        <f t="shared" si="2793"/>
        <v>18954.400000000001</v>
      </c>
      <c r="BC899" s="31">
        <f t="shared" si="2794"/>
        <v>18954.400000000001</v>
      </c>
      <c r="BD899" s="31">
        <f t="shared" si="2795"/>
        <v>18954.400000000001</v>
      </c>
      <c r="BE899" s="31">
        <f>BE904+BE900</f>
        <v>0</v>
      </c>
      <c r="BF899" s="31">
        <f>BF904+BF900</f>
        <v>0</v>
      </c>
      <c r="BG899" s="31">
        <f>BG904+BG900</f>
        <v>0</v>
      </c>
      <c r="BH899" s="31">
        <f t="shared" si="2796"/>
        <v>18954.400000000001</v>
      </c>
      <c r="BI899" s="31">
        <f t="shared" si="2797"/>
        <v>18954.400000000001</v>
      </c>
      <c r="BJ899" s="31">
        <f t="shared" si="2798"/>
        <v>18954.400000000001</v>
      </c>
      <c r="BK899" s="31">
        <f>BK904+BK900</f>
        <v>0</v>
      </c>
      <c r="BL899" s="31">
        <f>BL904+BL900</f>
        <v>0</v>
      </c>
      <c r="BM899" s="31">
        <f>BM904+BM900</f>
        <v>0</v>
      </c>
      <c r="BN899" s="31">
        <f t="shared" si="2799"/>
        <v>18954.400000000001</v>
      </c>
      <c r="BO899" s="31">
        <f t="shared" si="2800"/>
        <v>18954.400000000001</v>
      </c>
      <c r="BP899" s="31">
        <f t="shared" si="2801"/>
        <v>18954.400000000001</v>
      </c>
      <c r="BQ899" s="31">
        <f>BQ904+BQ900</f>
        <v>0</v>
      </c>
      <c r="BR899" s="31">
        <f>BR904+BR900</f>
        <v>0</v>
      </c>
      <c r="BS899" s="31">
        <f t="shared" si="2802"/>
        <v>18954.400000000001</v>
      </c>
      <c r="BT899" s="31">
        <f t="shared" si="2803"/>
        <v>18954.400000000001</v>
      </c>
      <c r="BU899" s="31">
        <f t="shared" si="2804"/>
        <v>18954.400000000001</v>
      </c>
      <c r="BV899" s="31">
        <f>BV904+BV900</f>
        <v>0</v>
      </c>
      <c r="BW899" s="31">
        <f>BW904+BW900</f>
        <v>0</v>
      </c>
      <c r="BX899" s="31">
        <f t="shared" si="2805"/>
        <v>18954.400000000001</v>
      </c>
      <c r="BY899" s="31">
        <f t="shared" si="2806"/>
        <v>18954.400000000001</v>
      </c>
      <c r="BZ899" s="31">
        <f t="shared" si="2807"/>
        <v>18954.400000000001</v>
      </c>
      <c r="CA899" s="31">
        <f>CA904+CA900</f>
        <v>2535</v>
      </c>
      <c r="CB899" s="31">
        <f>CB904+CB900</f>
        <v>0</v>
      </c>
      <c r="CC899" s="31">
        <f>CC904+CC900</f>
        <v>0</v>
      </c>
      <c r="CD899" s="31">
        <f t="shared" si="2894"/>
        <v>21489.400000000001</v>
      </c>
      <c r="CE899" s="31">
        <f t="shared" si="2895"/>
        <v>18954.400000000001</v>
      </c>
      <c r="CF899" s="31">
        <f t="shared" si="2896"/>
        <v>18954.400000000001</v>
      </c>
      <c r="CG899" s="31">
        <f>CG904+CG900</f>
        <v>0</v>
      </c>
      <c r="CH899" s="24"/>
      <c r="CI899" s="40"/>
      <c r="CL899" s="1" t="s">
        <v>28</v>
      </c>
    </row>
    <row r="900" ht="65.650000000000006" hidden="1">
      <c r="A900" s="41" t="s">
        <v>504</v>
      </c>
      <c r="B900" s="17"/>
      <c r="C900" s="16"/>
      <c r="D900" s="16"/>
      <c r="E900" s="39" t="s">
        <v>505</v>
      </c>
      <c r="F900" s="31">
        <f t="shared" ref="F900:F902" si="2938">F901</f>
        <v>0</v>
      </c>
      <c r="G900" s="31">
        <f t="shared" ref="G900:G902" si="2939">G901</f>
        <v>0</v>
      </c>
      <c r="H900" s="31">
        <f t="shared" ref="H900:H902" si="2940">H901</f>
        <v>0</v>
      </c>
      <c r="I900" s="31">
        <f t="shared" ref="I900:I902" si="2941">I901</f>
        <v>0</v>
      </c>
      <c r="J900" s="31">
        <f t="shared" ref="J900:J902" si="2942">J901</f>
        <v>0</v>
      </c>
      <c r="K900" s="31">
        <f t="shared" ref="K900:K902" si="2943">K901</f>
        <v>0</v>
      </c>
      <c r="L900" s="31">
        <f t="shared" si="2772"/>
        <v>0</v>
      </c>
      <c r="M900" s="31">
        <f t="shared" si="2773"/>
        <v>0</v>
      </c>
      <c r="N900" s="31">
        <f t="shared" si="2774"/>
        <v>0</v>
      </c>
      <c r="O900" s="31">
        <f t="shared" ref="O900:O902" si="2944">O901</f>
        <v>0</v>
      </c>
      <c r="P900" s="31">
        <f t="shared" ref="P900:P902" si="2945">P901</f>
        <v>0</v>
      </c>
      <c r="Q900" s="31">
        <f t="shared" ref="Q900:Q902" si="2946">Q901</f>
        <v>0</v>
      </c>
      <c r="R900" s="31">
        <f t="shared" si="2775"/>
        <v>0</v>
      </c>
      <c r="S900" s="31">
        <f t="shared" si="2776"/>
        <v>0</v>
      </c>
      <c r="T900" s="31">
        <f t="shared" si="2777"/>
        <v>0</v>
      </c>
      <c r="U900" s="31">
        <f t="shared" ref="U900:U902" si="2947">U901</f>
        <v>0</v>
      </c>
      <c r="V900" s="31">
        <f t="shared" ref="V900:V902" si="2948">V901</f>
        <v>0</v>
      </c>
      <c r="W900" s="31">
        <f t="shared" ref="W900:W902" si="2949">W901</f>
        <v>0</v>
      </c>
      <c r="X900" s="31">
        <f t="shared" si="2778"/>
        <v>0</v>
      </c>
      <c r="Y900" s="31">
        <f t="shared" si="2779"/>
        <v>0</v>
      </c>
      <c r="Z900" s="31">
        <f t="shared" si="2780"/>
        <v>0</v>
      </c>
      <c r="AA900" s="31">
        <f t="shared" ref="AA900:AA902" si="2950">AA901</f>
        <v>0</v>
      </c>
      <c r="AB900" s="31">
        <f t="shared" ref="AB900:AB902" si="2951">AB901</f>
        <v>0</v>
      </c>
      <c r="AC900" s="31">
        <f t="shared" ref="AC900:AC902" si="2952">AC901</f>
        <v>0</v>
      </c>
      <c r="AD900" s="31">
        <f t="shared" si="2781"/>
        <v>0</v>
      </c>
      <c r="AE900" s="31">
        <f t="shared" si="2782"/>
        <v>0</v>
      </c>
      <c r="AF900" s="31">
        <f t="shared" si="2783"/>
        <v>0</v>
      </c>
      <c r="AG900" s="31">
        <f t="shared" ref="AG900:AG902" si="2953">AG901</f>
        <v>0</v>
      </c>
      <c r="AH900" s="31">
        <f t="shared" ref="AH900:AH902" si="2954">AH901</f>
        <v>0</v>
      </c>
      <c r="AI900" s="31">
        <f t="shared" ref="AI900:AI902" si="2955">AI901</f>
        <v>0</v>
      </c>
      <c r="AJ900" s="31">
        <f t="shared" si="2784"/>
        <v>0</v>
      </c>
      <c r="AK900" s="31">
        <f t="shared" si="2785"/>
        <v>0</v>
      </c>
      <c r="AL900" s="31">
        <f t="shared" si="2786"/>
        <v>0</v>
      </c>
      <c r="AM900" s="31">
        <f t="shared" ref="AM900:AM902" si="2956">AM901</f>
        <v>0</v>
      </c>
      <c r="AN900" s="31">
        <f t="shared" ref="AN900:AN902" si="2957">AN901</f>
        <v>0</v>
      </c>
      <c r="AO900" s="31">
        <f t="shared" ref="AO900:AO902" si="2958">AO901</f>
        <v>0</v>
      </c>
      <c r="AP900" s="31">
        <f t="shared" si="2787"/>
        <v>0</v>
      </c>
      <c r="AQ900" s="31">
        <f t="shared" si="2788"/>
        <v>0</v>
      </c>
      <c r="AR900" s="31">
        <f t="shared" si="2789"/>
        <v>0</v>
      </c>
      <c r="AS900" s="31">
        <f t="shared" ref="AS900:AS902" si="2959">AS901</f>
        <v>0</v>
      </c>
      <c r="AT900" s="31">
        <f t="shared" ref="AT900:AT902" si="2960">AT901</f>
        <v>0</v>
      </c>
      <c r="AU900" s="31">
        <f t="shared" ref="AU900:AU902" si="2961">AU901</f>
        <v>0</v>
      </c>
      <c r="AV900" s="31">
        <f t="shared" si="2790"/>
        <v>0</v>
      </c>
      <c r="AW900" s="31">
        <f t="shared" si="2791"/>
        <v>0</v>
      </c>
      <c r="AX900" s="31">
        <f t="shared" si="2792"/>
        <v>0</v>
      </c>
      <c r="AY900" s="31">
        <f t="shared" ref="AY900:AY902" si="2962">AY901</f>
        <v>0</v>
      </c>
      <c r="AZ900" s="31">
        <f t="shared" ref="AZ900:AZ902" si="2963">AZ901</f>
        <v>0</v>
      </c>
      <c r="BA900" s="31">
        <f t="shared" ref="BA900:BA902" si="2964">BA901</f>
        <v>0</v>
      </c>
      <c r="BB900" s="31">
        <f t="shared" si="2793"/>
        <v>0</v>
      </c>
      <c r="BC900" s="31">
        <f t="shared" si="2794"/>
        <v>0</v>
      </c>
      <c r="BD900" s="31">
        <f t="shared" si="2795"/>
        <v>0</v>
      </c>
      <c r="BE900" s="31">
        <f t="shared" ref="BE900:BE902" si="2965">BE901</f>
        <v>0</v>
      </c>
      <c r="BF900" s="31">
        <f t="shared" ref="BF900:BF902" si="2966">BF901</f>
        <v>0</v>
      </c>
      <c r="BG900" s="31">
        <f t="shared" ref="BG900:BG902" si="2967">BG901</f>
        <v>0</v>
      </c>
      <c r="BH900" s="31">
        <f t="shared" si="2796"/>
        <v>0</v>
      </c>
      <c r="BI900" s="31">
        <f t="shared" si="2797"/>
        <v>0</v>
      </c>
      <c r="BJ900" s="31">
        <f t="shared" si="2798"/>
        <v>0</v>
      </c>
      <c r="BK900" s="31">
        <f t="shared" ref="BK900:BK902" si="2968">BK901</f>
        <v>0</v>
      </c>
      <c r="BL900" s="31">
        <f t="shared" ref="BL900:BL902" si="2969">BL901</f>
        <v>0</v>
      </c>
      <c r="BM900" s="31">
        <f t="shared" ref="BM900:BM902" si="2970">BM901</f>
        <v>0</v>
      </c>
      <c r="BN900" s="31">
        <f t="shared" si="2799"/>
        <v>0</v>
      </c>
      <c r="BO900" s="31">
        <f t="shared" si="2800"/>
        <v>0</v>
      </c>
      <c r="BP900" s="31">
        <f t="shared" si="2801"/>
        <v>0</v>
      </c>
      <c r="BQ900" s="31">
        <f t="shared" ref="BQ900:BQ902" si="2971">BQ901</f>
        <v>0</v>
      </c>
      <c r="BR900" s="31">
        <f t="shared" ref="BR900:BR902" si="2972">BR901</f>
        <v>0</v>
      </c>
      <c r="BS900" s="31">
        <f t="shared" si="2802"/>
        <v>0</v>
      </c>
      <c r="BT900" s="31">
        <f t="shared" si="2803"/>
        <v>0</v>
      </c>
      <c r="BU900" s="31">
        <f t="shared" si="2804"/>
        <v>0</v>
      </c>
      <c r="BV900" s="31">
        <f t="shared" ref="BV900:BV902" si="2973">BV901</f>
        <v>0</v>
      </c>
      <c r="BW900" s="31">
        <f t="shared" ref="BW900:BW902" si="2974">BW901</f>
        <v>0</v>
      </c>
      <c r="BX900" s="31">
        <f t="shared" si="2805"/>
        <v>0</v>
      </c>
      <c r="BY900" s="31">
        <f t="shared" si="2806"/>
        <v>0</v>
      </c>
      <c r="BZ900" s="31">
        <f t="shared" si="2807"/>
        <v>0</v>
      </c>
      <c r="CA900" s="31">
        <f t="shared" ref="CA900:CA902" si="2975">CA901</f>
        <v>0</v>
      </c>
      <c r="CB900" s="31">
        <f t="shared" ref="CB900:CB902" si="2976">CB901</f>
        <v>0</v>
      </c>
      <c r="CC900" s="31">
        <f t="shared" ref="CC900:CC902" si="2977">CC901</f>
        <v>0</v>
      </c>
      <c r="CD900" s="31">
        <f t="shared" si="2894"/>
        <v>0</v>
      </c>
      <c r="CE900" s="31">
        <f t="shared" si="2895"/>
        <v>0</v>
      </c>
      <c r="CF900" s="31">
        <f t="shared" si="2896"/>
        <v>0</v>
      </c>
      <c r="CG900" s="31">
        <f t="shared" ref="CG900:CG902" si="2978">CG901</f>
        <v>0</v>
      </c>
      <c r="CH900" s="24">
        <v>0</v>
      </c>
      <c r="CI900" s="40"/>
      <c r="CO900" s="1" t="s">
        <v>31</v>
      </c>
    </row>
    <row r="901" ht="43.75" hidden="1">
      <c r="A901" s="41" t="s">
        <v>504</v>
      </c>
      <c r="B901" s="17">
        <v>600</v>
      </c>
      <c r="C901" s="16"/>
      <c r="D901" s="16"/>
      <c r="E901" s="39" t="s">
        <v>45</v>
      </c>
      <c r="F901" s="31">
        <f t="shared" si="2938"/>
        <v>0</v>
      </c>
      <c r="G901" s="31">
        <f t="shared" si="2939"/>
        <v>0</v>
      </c>
      <c r="H901" s="31">
        <f t="shared" si="2940"/>
        <v>0</v>
      </c>
      <c r="I901" s="31">
        <f t="shared" si="2941"/>
        <v>0</v>
      </c>
      <c r="J901" s="31">
        <f t="shared" si="2942"/>
        <v>0</v>
      </c>
      <c r="K901" s="31">
        <f t="shared" si="2943"/>
        <v>0</v>
      </c>
      <c r="L901" s="31">
        <f t="shared" si="2772"/>
        <v>0</v>
      </c>
      <c r="M901" s="31">
        <f t="shared" si="2773"/>
        <v>0</v>
      </c>
      <c r="N901" s="31">
        <f t="shared" si="2774"/>
        <v>0</v>
      </c>
      <c r="O901" s="31">
        <f t="shared" si="2944"/>
        <v>0</v>
      </c>
      <c r="P901" s="31">
        <f t="shared" si="2945"/>
        <v>0</v>
      </c>
      <c r="Q901" s="31">
        <f t="shared" si="2946"/>
        <v>0</v>
      </c>
      <c r="R901" s="31">
        <f t="shared" si="2775"/>
        <v>0</v>
      </c>
      <c r="S901" s="31">
        <f t="shared" si="2776"/>
        <v>0</v>
      </c>
      <c r="T901" s="31">
        <f t="shared" si="2777"/>
        <v>0</v>
      </c>
      <c r="U901" s="31">
        <f t="shared" si="2947"/>
        <v>0</v>
      </c>
      <c r="V901" s="31">
        <f t="shared" si="2948"/>
        <v>0</v>
      </c>
      <c r="W901" s="31">
        <f t="shared" si="2949"/>
        <v>0</v>
      </c>
      <c r="X901" s="31">
        <f t="shared" si="2778"/>
        <v>0</v>
      </c>
      <c r="Y901" s="31">
        <f t="shared" si="2779"/>
        <v>0</v>
      </c>
      <c r="Z901" s="31">
        <f t="shared" si="2780"/>
        <v>0</v>
      </c>
      <c r="AA901" s="31">
        <f t="shared" si="2950"/>
        <v>0</v>
      </c>
      <c r="AB901" s="31">
        <f t="shared" si="2951"/>
        <v>0</v>
      </c>
      <c r="AC901" s="31">
        <f t="shared" si="2952"/>
        <v>0</v>
      </c>
      <c r="AD901" s="31">
        <f t="shared" si="2781"/>
        <v>0</v>
      </c>
      <c r="AE901" s="31">
        <f t="shared" si="2782"/>
        <v>0</v>
      </c>
      <c r="AF901" s="31">
        <f t="shared" si="2783"/>
        <v>0</v>
      </c>
      <c r="AG901" s="31">
        <f t="shared" si="2953"/>
        <v>0</v>
      </c>
      <c r="AH901" s="31">
        <f t="shared" si="2954"/>
        <v>0</v>
      </c>
      <c r="AI901" s="31">
        <f t="shared" si="2955"/>
        <v>0</v>
      </c>
      <c r="AJ901" s="31">
        <f t="shared" si="2784"/>
        <v>0</v>
      </c>
      <c r="AK901" s="31">
        <f t="shared" si="2785"/>
        <v>0</v>
      </c>
      <c r="AL901" s="31">
        <f t="shared" si="2786"/>
        <v>0</v>
      </c>
      <c r="AM901" s="31">
        <f t="shared" si="2956"/>
        <v>0</v>
      </c>
      <c r="AN901" s="31">
        <f t="shared" si="2957"/>
        <v>0</v>
      </c>
      <c r="AO901" s="31">
        <f t="shared" si="2958"/>
        <v>0</v>
      </c>
      <c r="AP901" s="31">
        <f t="shared" si="2787"/>
        <v>0</v>
      </c>
      <c r="AQ901" s="31">
        <f t="shared" si="2788"/>
        <v>0</v>
      </c>
      <c r="AR901" s="31">
        <f t="shared" si="2789"/>
        <v>0</v>
      </c>
      <c r="AS901" s="31">
        <f t="shared" si="2959"/>
        <v>0</v>
      </c>
      <c r="AT901" s="31">
        <f t="shared" si="2960"/>
        <v>0</v>
      </c>
      <c r="AU901" s="31">
        <f t="shared" si="2961"/>
        <v>0</v>
      </c>
      <c r="AV901" s="31">
        <f t="shared" si="2790"/>
        <v>0</v>
      </c>
      <c r="AW901" s="31">
        <f t="shared" si="2791"/>
        <v>0</v>
      </c>
      <c r="AX901" s="31">
        <f t="shared" si="2792"/>
        <v>0</v>
      </c>
      <c r="AY901" s="31">
        <f t="shared" si="2962"/>
        <v>0</v>
      </c>
      <c r="AZ901" s="31">
        <f t="shared" si="2963"/>
        <v>0</v>
      </c>
      <c r="BA901" s="31">
        <f t="shared" si="2964"/>
        <v>0</v>
      </c>
      <c r="BB901" s="31">
        <f t="shared" si="2793"/>
        <v>0</v>
      </c>
      <c r="BC901" s="31">
        <f t="shared" si="2794"/>
        <v>0</v>
      </c>
      <c r="BD901" s="31">
        <f t="shared" si="2795"/>
        <v>0</v>
      </c>
      <c r="BE901" s="31">
        <f t="shared" si="2965"/>
        <v>0</v>
      </c>
      <c r="BF901" s="31">
        <f t="shared" si="2966"/>
        <v>0</v>
      </c>
      <c r="BG901" s="31">
        <f t="shared" si="2967"/>
        <v>0</v>
      </c>
      <c r="BH901" s="31">
        <f t="shared" si="2796"/>
        <v>0</v>
      </c>
      <c r="BI901" s="31">
        <f t="shared" si="2797"/>
        <v>0</v>
      </c>
      <c r="BJ901" s="31">
        <f t="shared" si="2798"/>
        <v>0</v>
      </c>
      <c r="BK901" s="31">
        <f t="shared" si="2968"/>
        <v>0</v>
      </c>
      <c r="BL901" s="31">
        <f t="shared" si="2969"/>
        <v>0</v>
      </c>
      <c r="BM901" s="31">
        <f t="shared" si="2970"/>
        <v>0</v>
      </c>
      <c r="BN901" s="31">
        <f t="shared" si="2799"/>
        <v>0</v>
      </c>
      <c r="BO901" s="31">
        <f t="shared" si="2800"/>
        <v>0</v>
      </c>
      <c r="BP901" s="31">
        <f t="shared" si="2801"/>
        <v>0</v>
      </c>
      <c r="BQ901" s="31">
        <f t="shared" si="2971"/>
        <v>0</v>
      </c>
      <c r="BR901" s="31">
        <f t="shared" si="2972"/>
        <v>0</v>
      </c>
      <c r="BS901" s="31">
        <f t="shared" si="2802"/>
        <v>0</v>
      </c>
      <c r="BT901" s="31">
        <f t="shared" si="2803"/>
        <v>0</v>
      </c>
      <c r="BU901" s="31">
        <f t="shared" si="2804"/>
        <v>0</v>
      </c>
      <c r="BV901" s="31">
        <f t="shared" si="2973"/>
        <v>0</v>
      </c>
      <c r="BW901" s="31">
        <f t="shared" si="2974"/>
        <v>0</v>
      </c>
      <c r="BX901" s="31">
        <f t="shared" si="2805"/>
        <v>0</v>
      </c>
      <c r="BY901" s="31">
        <f t="shared" si="2806"/>
        <v>0</v>
      </c>
      <c r="BZ901" s="31">
        <f t="shared" si="2807"/>
        <v>0</v>
      </c>
      <c r="CA901" s="31">
        <f t="shared" si="2975"/>
        <v>0</v>
      </c>
      <c r="CB901" s="31">
        <f t="shared" si="2976"/>
        <v>0</v>
      </c>
      <c r="CC901" s="31">
        <f t="shared" si="2977"/>
        <v>0</v>
      </c>
      <c r="CD901" s="31">
        <f t="shared" si="2894"/>
        <v>0</v>
      </c>
      <c r="CE901" s="31">
        <f t="shared" si="2895"/>
        <v>0</v>
      </c>
      <c r="CF901" s="31">
        <f t="shared" si="2896"/>
        <v>0</v>
      </c>
      <c r="CG901" s="31">
        <f t="shared" si="2978"/>
        <v>0</v>
      </c>
      <c r="CH901" s="24">
        <v>0</v>
      </c>
      <c r="CI901" s="40"/>
      <c r="CM901" s="1" t="s">
        <v>29</v>
      </c>
    </row>
    <row r="902" ht="15" hidden="1">
      <c r="A902" s="41" t="s">
        <v>504</v>
      </c>
      <c r="B902" s="17">
        <v>620</v>
      </c>
      <c r="C902" s="16"/>
      <c r="D902" s="16"/>
      <c r="E902" s="39" t="s">
        <v>46</v>
      </c>
      <c r="F902" s="31">
        <f t="shared" si="2938"/>
        <v>0</v>
      </c>
      <c r="G902" s="31">
        <f t="shared" si="2939"/>
        <v>0</v>
      </c>
      <c r="H902" s="31">
        <f t="shared" si="2940"/>
        <v>0</v>
      </c>
      <c r="I902" s="31">
        <f t="shared" si="2941"/>
        <v>0</v>
      </c>
      <c r="J902" s="31">
        <f t="shared" si="2942"/>
        <v>0</v>
      </c>
      <c r="K902" s="31">
        <f t="shared" si="2943"/>
        <v>0</v>
      </c>
      <c r="L902" s="31">
        <f t="shared" si="2772"/>
        <v>0</v>
      </c>
      <c r="M902" s="31">
        <f t="shared" si="2773"/>
        <v>0</v>
      </c>
      <c r="N902" s="31">
        <f t="shared" si="2774"/>
        <v>0</v>
      </c>
      <c r="O902" s="31">
        <f t="shared" si="2944"/>
        <v>0</v>
      </c>
      <c r="P902" s="31">
        <f t="shared" si="2945"/>
        <v>0</v>
      </c>
      <c r="Q902" s="31">
        <f t="shared" si="2946"/>
        <v>0</v>
      </c>
      <c r="R902" s="31">
        <f t="shared" si="2775"/>
        <v>0</v>
      </c>
      <c r="S902" s="31">
        <f t="shared" si="2776"/>
        <v>0</v>
      </c>
      <c r="T902" s="31">
        <f t="shared" si="2777"/>
        <v>0</v>
      </c>
      <c r="U902" s="31">
        <f t="shared" si="2947"/>
        <v>0</v>
      </c>
      <c r="V902" s="31">
        <f t="shared" si="2948"/>
        <v>0</v>
      </c>
      <c r="W902" s="31">
        <f t="shared" si="2949"/>
        <v>0</v>
      </c>
      <c r="X902" s="31">
        <f t="shared" si="2778"/>
        <v>0</v>
      </c>
      <c r="Y902" s="31">
        <f t="shared" si="2779"/>
        <v>0</v>
      </c>
      <c r="Z902" s="31">
        <f t="shared" si="2780"/>
        <v>0</v>
      </c>
      <c r="AA902" s="31">
        <f t="shared" si="2950"/>
        <v>0</v>
      </c>
      <c r="AB902" s="31">
        <f t="shared" si="2951"/>
        <v>0</v>
      </c>
      <c r="AC902" s="31">
        <f t="shared" si="2952"/>
        <v>0</v>
      </c>
      <c r="AD902" s="31">
        <f t="shared" si="2781"/>
        <v>0</v>
      </c>
      <c r="AE902" s="31">
        <f t="shared" si="2782"/>
        <v>0</v>
      </c>
      <c r="AF902" s="31">
        <f t="shared" si="2783"/>
        <v>0</v>
      </c>
      <c r="AG902" s="31">
        <f t="shared" si="2953"/>
        <v>0</v>
      </c>
      <c r="AH902" s="31">
        <f t="shared" si="2954"/>
        <v>0</v>
      </c>
      <c r="AI902" s="31">
        <f t="shared" si="2955"/>
        <v>0</v>
      </c>
      <c r="AJ902" s="31">
        <f t="shared" si="2784"/>
        <v>0</v>
      </c>
      <c r="AK902" s="31">
        <f t="shared" si="2785"/>
        <v>0</v>
      </c>
      <c r="AL902" s="31">
        <f t="shared" si="2786"/>
        <v>0</v>
      </c>
      <c r="AM902" s="31">
        <f t="shared" si="2956"/>
        <v>0</v>
      </c>
      <c r="AN902" s="31">
        <f t="shared" si="2957"/>
        <v>0</v>
      </c>
      <c r="AO902" s="31">
        <f t="shared" si="2958"/>
        <v>0</v>
      </c>
      <c r="AP902" s="31">
        <f t="shared" si="2787"/>
        <v>0</v>
      </c>
      <c r="AQ902" s="31">
        <f t="shared" si="2788"/>
        <v>0</v>
      </c>
      <c r="AR902" s="31">
        <f t="shared" si="2789"/>
        <v>0</v>
      </c>
      <c r="AS902" s="31">
        <f t="shared" si="2959"/>
        <v>0</v>
      </c>
      <c r="AT902" s="31">
        <f t="shared" si="2960"/>
        <v>0</v>
      </c>
      <c r="AU902" s="31">
        <f t="shared" si="2961"/>
        <v>0</v>
      </c>
      <c r="AV902" s="31">
        <f t="shared" si="2790"/>
        <v>0</v>
      </c>
      <c r="AW902" s="31">
        <f t="shared" si="2791"/>
        <v>0</v>
      </c>
      <c r="AX902" s="31">
        <f t="shared" si="2792"/>
        <v>0</v>
      </c>
      <c r="AY902" s="31">
        <f t="shared" si="2962"/>
        <v>0</v>
      </c>
      <c r="AZ902" s="31">
        <f t="shared" si="2963"/>
        <v>0</v>
      </c>
      <c r="BA902" s="31">
        <f t="shared" si="2964"/>
        <v>0</v>
      </c>
      <c r="BB902" s="31">
        <f t="shared" si="2793"/>
        <v>0</v>
      </c>
      <c r="BC902" s="31">
        <f t="shared" si="2794"/>
        <v>0</v>
      </c>
      <c r="BD902" s="31">
        <f t="shared" si="2795"/>
        <v>0</v>
      </c>
      <c r="BE902" s="31">
        <f t="shared" si="2965"/>
        <v>0</v>
      </c>
      <c r="BF902" s="31">
        <f t="shared" si="2966"/>
        <v>0</v>
      </c>
      <c r="BG902" s="31">
        <f t="shared" si="2967"/>
        <v>0</v>
      </c>
      <c r="BH902" s="31">
        <f t="shared" si="2796"/>
        <v>0</v>
      </c>
      <c r="BI902" s="31">
        <f t="shared" si="2797"/>
        <v>0</v>
      </c>
      <c r="BJ902" s="31">
        <f t="shared" si="2798"/>
        <v>0</v>
      </c>
      <c r="BK902" s="31">
        <f t="shared" si="2968"/>
        <v>0</v>
      </c>
      <c r="BL902" s="31">
        <f t="shared" si="2969"/>
        <v>0</v>
      </c>
      <c r="BM902" s="31">
        <f t="shared" si="2970"/>
        <v>0</v>
      </c>
      <c r="BN902" s="31">
        <f t="shared" si="2799"/>
        <v>0</v>
      </c>
      <c r="BO902" s="31">
        <f t="shared" si="2800"/>
        <v>0</v>
      </c>
      <c r="BP902" s="31">
        <f t="shared" si="2801"/>
        <v>0</v>
      </c>
      <c r="BQ902" s="31">
        <f t="shared" si="2971"/>
        <v>0</v>
      </c>
      <c r="BR902" s="31">
        <f t="shared" si="2972"/>
        <v>0</v>
      </c>
      <c r="BS902" s="31">
        <f t="shared" si="2802"/>
        <v>0</v>
      </c>
      <c r="BT902" s="31">
        <f t="shared" si="2803"/>
        <v>0</v>
      </c>
      <c r="BU902" s="31">
        <f t="shared" si="2804"/>
        <v>0</v>
      </c>
      <c r="BV902" s="31">
        <f t="shared" si="2973"/>
        <v>0</v>
      </c>
      <c r="BW902" s="31">
        <f t="shared" si="2974"/>
        <v>0</v>
      </c>
      <c r="BX902" s="31">
        <f t="shared" si="2805"/>
        <v>0</v>
      </c>
      <c r="BY902" s="31">
        <f t="shared" si="2806"/>
        <v>0</v>
      </c>
      <c r="BZ902" s="31">
        <f t="shared" si="2807"/>
        <v>0</v>
      </c>
      <c r="CA902" s="31">
        <f t="shared" si="2975"/>
        <v>0</v>
      </c>
      <c r="CB902" s="31">
        <f t="shared" si="2976"/>
        <v>0</v>
      </c>
      <c r="CC902" s="31">
        <f t="shared" si="2977"/>
        <v>0</v>
      </c>
      <c r="CD902" s="31">
        <f t="shared" si="2894"/>
        <v>0</v>
      </c>
      <c r="CE902" s="31">
        <f t="shared" si="2895"/>
        <v>0</v>
      </c>
      <c r="CF902" s="31">
        <f t="shared" si="2896"/>
        <v>0</v>
      </c>
      <c r="CG902" s="31">
        <f t="shared" si="2978"/>
        <v>0</v>
      </c>
      <c r="CH902" s="24">
        <v>0</v>
      </c>
      <c r="CI902" s="40"/>
      <c r="CN902" s="1" t="s">
        <v>30</v>
      </c>
    </row>
    <row r="903" ht="15" hidden="1">
      <c r="A903" s="41" t="s">
        <v>504</v>
      </c>
      <c r="B903" s="17">
        <v>620</v>
      </c>
      <c r="C903" s="16" t="s">
        <v>47</v>
      </c>
      <c r="D903" s="16" t="s">
        <v>105</v>
      </c>
      <c r="E903" s="39" t="s">
        <v>106</v>
      </c>
      <c r="F903" s="31"/>
      <c r="G903" s="31"/>
      <c r="H903" s="31"/>
      <c r="I903" s="31"/>
      <c r="J903" s="31"/>
      <c r="K903" s="31"/>
      <c r="L903" s="31">
        <f t="shared" si="2772"/>
        <v>0</v>
      </c>
      <c r="M903" s="31">
        <f t="shared" si="2773"/>
        <v>0</v>
      </c>
      <c r="N903" s="31">
        <f t="shared" si="2774"/>
        <v>0</v>
      </c>
      <c r="O903" s="31"/>
      <c r="P903" s="31"/>
      <c r="Q903" s="31"/>
      <c r="R903" s="31">
        <f t="shared" si="2775"/>
        <v>0</v>
      </c>
      <c r="S903" s="31">
        <f t="shared" si="2776"/>
        <v>0</v>
      </c>
      <c r="T903" s="31">
        <f t="shared" si="2777"/>
        <v>0</v>
      </c>
      <c r="U903" s="31"/>
      <c r="V903" s="31"/>
      <c r="W903" s="31"/>
      <c r="X903" s="31">
        <f t="shared" si="2778"/>
        <v>0</v>
      </c>
      <c r="Y903" s="31">
        <f t="shared" si="2779"/>
        <v>0</v>
      </c>
      <c r="Z903" s="31">
        <f t="shared" si="2780"/>
        <v>0</v>
      </c>
      <c r="AA903" s="31"/>
      <c r="AB903" s="31"/>
      <c r="AC903" s="31"/>
      <c r="AD903" s="31">
        <f t="shared" si="2781"/>
        <v>0</v>
      </c>
      <c r="AE903" s="31">
        <f t="shared" si="2782"/>
        <v>0</v>
      </c>
      <c r="AF903" s="31">
        <f t="shared" si="2783"/>
        <v>0</v>
      </c>
      <c r="AG903" s="31"/>
      <c r="AH903" s="31"/>
      <c r="AI903" s="31"/>
      <c r="AJ903" s="31">
        <f t="shared" si="2784"/>
        <v>0</v>
      </c>
      <c r="AK903" s="31">
        <f t="shared" si="2785"/>
        <v>0</v>
      </c>
      <c r="AL903" s="31">
        <f t="shared" si="2786"/>
        <v>0</v>
      </c>
      <c r="AM903" s="31"/>
      <c r="AN903" s="31"/>
      <c r="AO903" s="31"/>
      <c r="AP903" s="31">
        <f t="shared" si="2787"/>
        <v>0</v>
      </c>
      <c r="AQ903" s="31">
        <f t="shared" si="2788"/>
        <v>0</v>
      </c>
      <c r="AR903" s="31">
        <f t="shared" si="2789"/>
        <v>0</v>
      </c>
      <c r="AS903" s="31"/>
      <c r="AT903" s="31"/>
      <c r="AU903" s="31"/>
      <c r="AV903" s="31">
        <f t="shared" si="2790"/>
        <v>0</v>
      </c>
      <c r="AW903" s="31">
        <f t="shared" si="2791"/>
        <v>0</v>
      </c>
      <c r="AX903" s="31">
        <f t="shared" si="2792"/>
        <v>0</v>
      </c>
      <c r="AY903" s="31"/>
      <c r="AZ903" s="31"/>
      <c r="BA903" s="31"/>
      <c r="BB903" s="31">
        <f t="shared" si="2793"/>
        <v>0</v>
      </c>
      <c r="BC903" s="31">
        <f t="shared" si="2794"/>
        <v>0</v>
      </c>
      <c r="BD903" s="31">
        <f t="shared" si="2795"/>
        <v>0</v>
      </c>
      <c r="BE903" s="31"/>
      <c r="BF903" s="31"/>
      <c r="BG903" s="31"/>
      <c r="BH903" s="31">
        <f t="shared" si="2796"/>
        <v>0</v>
      </c>
      <c r="BI903" s="31">
        <f t="shared" si="2797"/>
        <v>0</v>
      </c>
      <c r="BJ903" s="31">
        <f t="shared" si="2798"/>
        <v>0</v>
      </c>
      <c r="BK903" s="31"/>
      <c r="BL903" s="31"/>
      <c r="BM903" s="31"/>
      <c r="BN903" s="31">
        <f t="shared" si="2799"/>
        <v>0</v>
      </c>
      <c r="BO903" s="31">
        <f t="shared" si="2800"/>
        <v>0</v>
      </c>
      <c r="BP903" s="31">
        <f t="shared" si="2801"/>
        <v>0</v>
      </c>
      <c r="BQ903" s="31"/>
      <c r="BR903" s="31"/>
      <c r="BS903" s="31">
        <f t="shared" si="2802"/>
        <v>0</v>
      </c>
      <c r="BT903" s="31">
        <f t="shared" si="2803"/>
        <v>0</v>
      </c>
      <c r="BU903" s="31">
        <f t="shared" si="2804"/>
        <v>0</v>
      </c>
      <c r="BV903" s="31"/>
      <c r="BW903" s="31"/>
      <c r="BX903" s="31">
        <f t="shared" si="2805"/>
        <v>0</v>
      </c>
      <c r="BY903" s="31">
        <f t="shared" si="2806"/>
        <v>0</v>
      </c>
      <c r="BZ903" s="31">
        <f t="shared" si="2807"/>
        <v>0</v>
      </c>
      <c r="CA903" s="31"/>
      <c r="CB903" s="31"/>
      <c r="CC903" s="31"/>
      <c r="CD903" s="31">
        <f t="shared" si="2894"/>
        <v>0</v>
      </c>
      <c r="CE903" s="31">
        <f t="shared" si="2895"/>
        <v>0</v>
      </c>
      <c r="CF903" s="31">
        <f t="shared" si="2896"/>
        <v>0</v>
      </c>
      <c r="CG903" s="31"/>
      <c r="CH903" s="24">
        <v>0</v>
      </c>
      <c r="CI903" s="40"/>
    </row>
    <row r="904" ht="29.850000000000001">
      <c r="A904" s="16" t="s">
        <v>506</v>
      </c>
      <c r="B904" s="17"/>
      <c r="C904" s="16"/>
      <c r="D904" s="16"/>
      <c r="E904" s="39" t="s">
        <v>507</v>
      </c>
      <c r="F904" s="31">
        <f>F905+F908+F911</f>
        <v>18801.400000000001</v>
      </c>
      <c r="G904" s="31">
        <f>G905+G908+G911</f>
        <v>18801.400000000001</v>
      </c>
      <c r="H904" s="31">
        <f>H905+H908+H911</f>
        <v>18801.400000000001</v>
      </c>
      <c r="I904" s="31">
        <f>I905+I908+I911</f>
        <v>0</v>
      </c>
      <c r="J904" s="31">
        <f>J905+J908+J911</f>
        <v>0</v>
      </c>
      <c r="K904" s="31">
        <f>K905+K908+K911</f>
        <v>0</v>
      </c>
      <c r="L904" s="31">
        <f t="shared" si="2772"/>
        <v>18801.400000000001</v>
      </c>
      <c r="M904" s="31">
        <f t="shared" si="2773"/>
        <v>18801.400000000001</v>
      </c>
      <c r="N904" s="31">
        <f t="shared" si="2774"/>
        <v>18801.400000000001</v>
      </c>
      <c r="O904" s="31">
        <f>O905+O908+O911</f>
        <v>0</v>
      </c>
      <c r="P904" s="31">
        <f>P905+P908+P911</f>
        <v>0</v>
      </c>
      <c r="Q904" s="31">
        <f>Q905+Q908+Q911</f>
        <v>0</v>
      </c>
      <c r="R904" s="31">
        <f t="shared" si="2775"/>
        <v>18801.400000000001</v>
      </c>
      <c r="S904" s="31">
        <f t="shared" si="2776"/>
        <v>18801.400000000001</v>
      </c>
      <c r="T904" s="31">
        <f t="shared" si="2777"/>
        <v>18801.400000000001</v>
      </c>
      <c r="U904" s="31">
        <f>U905+U908+U911</f>
        <v>0</v>
      </c>
      <c r="V904" s="31">
        <f>V905+V908+V911</f>
        <v>0</v>
      </c>
      <c r="W904" s="31">
        <f>W905+W908+W911</f>
        <v>0</v>
      </c>
      <c r="X904" s="31">
        <f t="shared" si="2778"/>
        <v>18801.400000000001</v>
      </c>
      <c r="Y904" s="31">
        <f t="shared" si="2779"/>
        <v>18801.400000000001</v>
      </c>
      <c r="Z904" s="31">
        <f t="shared" si="2780"/>
        <v>18801.400000000001</v>
      </c>
      <c r="AA904" s="31">
        <f>AA905+AA908+AA911</f>
        <v>0</v>
      </c>
      <c r="AB904" s="31">
        <f>AB905+AB908+AB911</f>
        <v>0</v>
      </c>
      <c r="AC904" s="31">
        <f>AC905+AC908+AC911</f>
        <v>0</v>
      </c>
      <c r="AD904" s="31">
        <f t="shared" si="2781"/>
        <v>18801.400000000001</v>
      </c>
      <c r="AE904" s="31">
        <f t="shared" si="2782"/>
        <v>18801.400000000001</v>
      </c>
      <c r="AF904" s="31">
        <f t="shared" si="2783"/>
        <v>18801.400000000001</v>
      </c>
      <c r="AG904" s="31">
        <f>AG905+AG908+AG911</f>
        <v>0</v>
      </c>
      <c r="AH904" s="31">
        <f>AH905+AH908+AH911</f>
        <v>0</v>
      </c>
      <c r="AI904" s="31">
        <f>AI905+AI908+AI911</f>
        <v>0</v>
      </c>
      <c r="AJ904" s="31">
        <f t="shared" si="2784"/>
        <v>18801.400000000001</v>
      </c>
      <c r="AK904" s="31">
        <f t="shared" si="2785"/>
        <v>18801.400000000001</v>
      </c>
      <c r="AL904" s="31">
        <f t="shared" si="2786"/>
        <v>18801.400000000001</v>
      </c>
      <c r="AM904" s="31">
        <f>AM905+AM908+AM911</f>
        <v>0</v>
      </c>
      <c r="AN904" s="31">
        <f>AN905+AN908+AN911</f>
        <v>0</v>
      </c>
      <c r="AO904" s="31">
        <f>AO905+AO908+AO911</f>
        <v>0</v>
      </c>
      <c r="AP904" s="31">
        <f t="shared" si="2787"/>
        <v>18801.400000000001</v>
      </c>
      <c r="AQ904" s="31">
        <f t="shared" si="2788"/>
        <v>18801.400000000001</v>
      </c>
      <c r="AR904" s="31">
        <f t="shared" si="2789"/>
        <v>18801.400000000001</v>
      </c>
      <c r="AS904" s="31">
        <f>AS905+AS908+AS911</f>
        <v>0</v>
      </c>
      <c r="AT904" s="31">
        <f>AT905+AT908+AT911</f>
        <v>0</v>
      </c>
      <c r="AU904" s="31">
        <f>AU905+AU908+AU911</f>
        <v>0</v>
      </c>
      <c r="AV904" s="31">
        <f t="shared" si="2790"/>
        <v>18801.400000000001</v>
      </c>
      <c r="AW904" s="31">
        <f t="shared" si="2791"/>
        <v>18801.400000000001</v>
      </c>
      <c r="AX904" s="31">
        <f t="shared" si="2792"/>
        <v>18801.400000000001</v>
      </c>
      <c r="AY904" s="31">
        <f>AY905+AY908+AY911</f>
        <v>153</v>
      </c>
      <c r="AZ904" s="31">
        <f>AZ905+AZ908+AZ911</f>
        <v>153</v>
      </c>
      <c r="BA904" s="31">
        <f>BA905+BA908+BA911</f>
        <v>153</v>
      </c>
      <c r="BB904" s="31">
        <f t="shared" si="2793"/>
        <v>18954.400000000001</v>
      </c>
      <c r="BC904" s="31">
        <f t="shared" si="2794"/>
        <v>18954.400000000001</v>
      </c>
      <c r="BD904" s="31">
        <f t="shared" si="2795"/>
        <v>18954.400000000001</v>
      </c>
      <c r="BE904" s="31">
        <f>BE905+BE908+BE911</f>
        <v>0</v>
      </c>
      <c r="BF904" s="31">
        <f>BF905+BF908+BF911</f>
        <v>0</v>
      </c>
      <c r="BG904" s="31">
        <f>BG905+BG908+BG911</f>
        <v>0</v>
      </c>
      <c r="BH904" s="31">
        <f t="shared" si="2796"/>
        <v>18954.400000000001</v>
      </c>
      <c r="BI904" s="31">
        <f t="shared" si="2797"/>
        <v>18954.400000000001</v>
      </c>
      <c r="BJ904" s="31">
        <f t="shared" si="2798"/>
        <v>18954.400000000001</v>
      </c>
      <c r="BK904" s="31">
        <f>BK905+BK908+BK911</f>
        <v>0</v>
      </c>
      <c r="BL904" s="31">
        <f>BL905+BL908+BL911</f>
        <v>0</v>
      </c>
      <c r="BM904" s="31">
        <f>BM905+BM908+BM911</f>
        <v>0</v>
      </c>
      <c r="BN904" s="31">
        <f t="shared" si="2799"/>
        <v>18954.400000000001</v>
      </c>
      <c r="BO904" s="31">
        <f t="shared" si="2800"/>
        <v>18954.400000000001</v>
      </c>
      <c r="BP904" s="31">
        <f t="shared" si="2801"/>
        <v>18954.400000000001</v>
      </c>
      <c r="BQ904" s="31">
        <f>BQ905+BQ908+BQ911</f>
        <v>0</v>
      </c>
      <c r="BR904" s="31">
        <f>BR905+BR908+BR911</f>
        <v>0</v>
      </c>
      <c r="BS904" s="31">
        <f t="shared" si="2802"/>
        <v>18954.400000000001</v>
      </c>
      <c r="BT904" s="31">
        <f t="shared" si="2803"/>
        <v>18954.400000000001</v>
      </c>
      <c r="BU904" s="31">
        <f t="shared" si="2804"/>
        <v>18954.400000000001</v>
      </c>
      <c r="BV904" s="31">
        <f>BV905+BV908+BV911</f>
        <v>0</v>
      </c>
      <c r="BW904" s="31">
        <f>BW905+BW908+BW911</f>
        <v>0</v>
      </c>
      <c r="BX904" s="31">
        <f t="shared" si="2805"/>
        <v>18954.400000000001</v>
      </c>
      <c r="BY904" s="31">
        <f t="shared" si="2806"/>
        <v>18954.400000000001</v>
      </c>
      <c r="BZ904" s="31">
        <f t="shared" si="2807"/>
        <v>18954.400000000001</v>
      </c>
      <c r="CA904" s="31">
        <f>CA905+CA908+CA911</f>
        <v>2535</v>
      </c>
      <c r="CB904" s="31">
        <f>CB905+CB908+CB911</f>
        <v>0</v>
      </c>
      <c r="CC904" s="31">
        <f>CC905+CC908+CC911</f>
        <v>0</v>
      </c>
      <c r="CD904" s="31">
        <f t="shared" si="2894"/>
        <v>21489.400000000001</v>
      </c>
      <c r="CE904" s="31">
        <f t="shared" si="2895"/>
        <v>18954.400000000001</v>
      </c>
      <c r="CF904" s="31">
        <f t="shared" si="2896"/>
        <v>18954.400000000001</v>
      </c>
      <c r="CG904" s="31">
        <f>CG905+CG908+CG911</f>
        <v>0</v>
      </c>
      <c r="CH904" s="24"/>
      <c r="CI904" s="40"/>
      <c r="CO904" s="1" t="s">
        <v>31</v>
      </c>
    </row>
    <row r="905" ht="29.850000000000001">
      <c r="A905" s="16" t="s">
        <v>506</v>
      </c>
      <c r="B905" s="17">
        <v>200</v>
      </c>
      <c r="C905" s="16"/>
      <c r="D905" s="16"/>
      <c r="E905" s="39" t="s">
        <v>40</v>
      </c>
      <c r="F905" s="31">
        <f t="shared" ref="F905:F909" si="2979">F906</f>
        <v>1000</v>
      </c>
      <c r="G905" s="31">
        <f t="shared" ref="G905:G909" si="2980">G906</f>
        <v>1000</v>
      </c>
      <c r="H905" s="31">
        <f t="shared" ref="H905:H909" si="2981">H906</f>
        <v>1000</v>
      </c>
      <c r="I905" s="31">
        <f t="shared" ref="I905:I909" si="2982">I906</f>
        <v>0</v>
      </c>
      <c r="J905" s="31">
        <f t="shared" ref="J905:J909" si="2983">J906</f>
        <v>0</v>
      </c>
      <c r="K905" s="31">
        <f t="shared" ref="K905:K909" si="2984">K906</f>
        <v>0</v>
      </c>
      <c r="L905" s="31">
        <f t="shared" si="2772"/>
        <v>1000</v>
      </c>
      <c r="M905" s="31">
        <f t="shared" si="2773"/>
        <v>1000</v>
      </c>
      <c r="N905" s="31">
        <f t="shared" si="2774"/>
        <v>1000</v>
      </c>
      <c r="O905" s="31">
        <f t="shared" ref="O905:O909" si="2985">O906</f>
        <v>0</v>
      </c>
      <c r="P905" s="31">
        <f t="shared" ref="P905:P909" si="2986">P906</f>
        <v>0</v>
      </c>
      <c r="Q905" s="31">
        <f t="shared" ref="Q905:Q909" si="2987">Q906</f>
        <v>0</v>
      </c>
      <c r="R905" s="31">
        <f t="shared" si="2775"/>
        <v>1000</v>
      </c>
      <c r="S905" s="31">
        <f t="shared" si="2776"/>
        <v>1000</v>
      </c>
      <c r="T905" s="31">
        <f t="shared" si="2777"/>
        <v>1000</v>
      </c>
      <c r="U905" s="31">
        <f t="shared" ref="U905:U909" si="2988">U906</f>
        <v>0</v>
      </c>
      <c r="V905" s="31">
        <f t="shared" ref="V905:V909" si="2989">V906</f>
        <v>0</v>
      </c>
      <c r="W905" s="31">
        <f t="shared" ref="W905:W909" si="2990">W906</f>
        <v>0</v>
      </c>
      <c r="X905" s="31">
        <f t="shared" si="2778"/>
        <v>1000</v>
      </c>
      <c r="Y905" s="31">
        <f t="shared" si="2779"/>
        <v>1000</v>
      </c>
      <c r="Z905" s="31">
        <f t="shared" si="2780"/>
        <v>1000</v>
      </c>
      <c r="AA905" s="31">
        <f t="shared" ref="AA905:AA909" si="2991">AA906</f>
        <v>0</v>
      </c>
      <c r="AB905" s="31">
        <f t="shared" ref="AB905:AB909" si="2992">AB906</f>
        <v>0</v>
      </c>
      <c r="AC905" s="31">
        <f t="shared" ref="AC905:AC909" si="2993">AC906</f>
        <v>0</v>
      </c>
      <c r="AD905" s="31">
        <f t="shared" si="2781"/>
        <v>1000</v>
      </c>
      <c r="AE905" s="31">
        <f t="shared" si="2782"/>
        <v>1000</v>
      </c>
      <c r="AF905" s="31">
        <f t="shared" si="2783"/>
        <v>1000</v>
      </c>
      <c r="AG905" s="31">
        <f t="shared" ref="AG905:AG909" si="2994">AG906</f>
        <v>0</v>
      </c>
      <c r="AH905" s="31">
        <f t="shared" ref="AH905:AH909" si="2995">AH906</f>
        <v>0</v>
      </c>
      <c r="AI905" s="31">
        <f t="shared" ref="AI905:AI909" si="2996">AI906</f>
        <v>0</v>
      </c>
      <c r="AJ905" s="31">
        <f t="shared" si="2784"/>
        <v>1000</v>
      </c>
      <c r="AK905" s="31">
        <f t="shared" si="2785"/>
        <v>1000</v>
      </c>
      <c r="AL905" s="31">
        <f t="shared" si="2786"/>
        <v>1000</v>
      </c>
      <c r="AM905" s="31">
        <f t="shared" ref="AM905:AM909" si="2997">AM906</f>
        <v>0</v>
      </c>
      <c r="AN905" s="31">
        <f t="shared" ref="AN905:AN909" si="2998">AN906</f>
        <v>0</v>
      </c>
      <c r="AO905" s="31">
        <f t="shared" ref="AO905:AO909" si="2999">AO906</f>
        <v>0</v>
      </c>
      <c r="AP905" s="31">
        <f t="shared" si="2787"/>
        <v>1000</v>
      </c>
      <c r="AQ905" s="31">
        <f t="shared" si="2788"/>
        <v>1000</v>
      </c>
      <c r="AR905" s="31">
        <f t="shared" si="2789"/>
        <v>1000</v>
      </c>
      <c r="AS905" s="31">
        <f t="shared" ref="AS905:AS909" si="3000">AS906</f>
        <v>0</v>
      </c>
      <c r="AT905" s="31">
        <f t="shared" ref="AT905:AT909" si="3001">AT906</f>
        <v>0</v>
      </c>
      <c r="AU905" s="31">
        <f t="shared" ref="AU905:AU909" si="3002">AU906</f>
        <v>0</v>
      </c>
      <c r="AV905" s="31">
        <f t="shared" si="2790"/>
        <v>1000</v>
      </c>
      <c r="AW905" s="31">
        <f t="shared" si="2791"/>
        <v>1000</v>
      </c>
      <c r="AX905" s="31">
        <f t="shared" si="2792"/>
        <v>1000</v>
      </c>
      <c r="AY905" s="31">
        <f t="shared" ref="AY905:AY909" si="3003">AY906</f>
        <v>0</v>
      </c>
      <c r="AZ905" s="31">
        <f t="shared" ref="AZ905:AZ909" si="3004">AZ906</f>
        <v>0</v>
      </c>
      <c r="BA905" s="31">
        <f t="shared" ref="BA905:BA909" si="3005">BA906</f>
        <v>0</v>
      </c>
      <c r="BB905" s="31">
        <f t="shared" si="2793"/>
        <v>1000</v>
      </c>
      <c r="BC905" s="31">
        <f t="shared" si="2794"/>
        <v>1000</v>
      </c>
      <c r="BD905" s="31">
        <f t="shared" si="2795"/>
        <v>1000</v>
      </c>
      <c r="BE905" s="31">
        <f t="shared" ref="BE905:BE909" si="3006">BE906</f>
        <v>0</v>
      </c>
      <c r="BF905" s="31">
        <f t="shared" ref="BF905:BF909" si="3007">BF906</f>
        <v>0</v>
      </c>
      <c r="BG905" s="31">
        <f t="shared" ref="BG905:BG909" si="3008">BG906</f>
        <v>0</v>
      </c>
      <c r="BH905" s="31">
        <f t="shared" si="2796"/>
        <v>1000</v>
      </c>
      <c r="BI905" s="31">
        <f t="shared" si="2797"/>
        <v>1000</v>
      </c>
      <c r="BJ905" s="31">
        <f t="shared" si="2798"/>
        <v>1000</v>
      </c>
      <c r="BK905" s="31">
        <f t="shared" ref="BK905:BK909" si="3009">BK906</f>
        <v>0</v>
      </c>
      <c r="BL905" s="31">
        <f t="shared" ref="BL905:BL909" si="3010">BL906</f>
        <v>0</v>
      </c>
      <c r="BM905" s="31">
        <f t="shared" ref="BM905:BM909" si="3011">BM906</f>
        <v>0</v>
      </c>
      <c r="BN905" s="31">
        <f t="shared" si="2799"/>
        <v>1000</v>
      </c>
      <c r="BO905" s="31">
        <f t="shared" si="2800"/>
        <v>1000</v>
      </c>
      <c r="BP905" s="31">
        <f t="shared" si="2801"/>
        <v>1000</v>
      </c>
      <c r="BQ905" s="31">
        <f t="shared" ref="BQ905:BQ909" si="3012">BQ906</f>
        <v>0</v>
      </c>
      <c r="BR905" s="31">
        <f t="shared" ref="BR905:BR909" si="3013">BR906</f>
        <v>0</v>
      </c>
      <c r="BS905" s="31">
        <f t="shared" si="2802"/>
        <v>1000</v>
      </c>
      <c r="BT905" s="31">
        <f t="shared" si="2803"/>
        <v>1000</v>
      </c>
      <c r="BU905" s="31">
        <f t="shared" si="2804"/>
        <v>1000</v>
      </c>
      <c r="BV905" s="31">
        <f t="shared" ref="BV905:BV909" si="3014">BV906</f>
        <v>0</v>
      </c>
      <c r="BW905" s="31">
        <f t="shared" ref="BW905:BW909" si="3015">BW906</f>
        <v>0</v>
      </c>
      <c r="BX905" s="31">
        <f t="shared" si="2805"/>
        <v>1000</v>
      </c>
      <c r="BY905" s="31">
        <f t="shared" si="2806"/>
        <v>1000</v>
      </c>
      <c r="BZ905" s="31">
        <f t="shared" si="2807"/>
        <v>1000</v>
      </c>
      <c r="CA905" s="31">
        <f t="shared" ref="CA905:CA909" si="3016">CA906</f>
        <v>0</v>
      </c>
      <c r="CB905" s="31">
        <f t="shared" ref="CB905:CB909" si="3017">CB906</f>
        <v>0</v>
      </c>
      <c r="CC905" s="31">
        <f t="shared" ref="CC905:CC909" si="3018">CC906</f>
        <v>0</v>
      </c>
      <c r="CD905" s="31">
        <f t="shared" si="2894"/>
        <v>1000</v>
      </c>
      <c r="CE905" s="31">
        <f t="shared" si="2895"/>
        <v>1000</v>
      </c>
      <c r="CF905" s="31">
        <f t="shared" si="2896"/>
        <v>1000</v>
      </c>
      <c r="CG905" s="31">
        <f t="shared" ref="CG905:CG909" si="3019">CG906</f>
        <v>0</v>
      </c>
      <c r="CH905" s="24"/>
      <c r="CI905" s="40"/>
      <c r="CM905" s="1" t="s">
        <v>29</v>
      </c>
    </row>
    <row r="906" ht="43.75">
      <c r="A906" s="16" t="s">
        <v>506</v>
      </c>
      <c r="B906" s="17">
        <v>240</v>
      </c>
      <c r="C906" s="16"/>
      <c r="D906" s="16"/>
      <c r="E906" s="39" t="s">
        <v>41</v>
      </c>
      <c r="F906" s="31">
        <f t="shared" si="2979"/>
        <v>1000</v>
      </c>
      <c r="G906" s="31">
        <f t="shared" si="2980"/>
        <v>1000</v>
      </c>
      <c r="H906" s="31">
        <f t="shared" si="2981"/>
        <v>1000</v>
      </c>
      <c r="I906" s="31">
        <f t="shared" si="2982"/>
        <v>0</v>
      </c>
      <c r="J906" s="31">
        <f t="shared" si="2983"/>
        <v>0</v>
      </c>
      <c r="K906" s="31">
        <f t="shared" si="2984"/>
        <v>0</v>
      </c>
      <c r="L906" s="31">
        <f t="shared" si="2772"/>
        <v>1000</v>
      </c>
      <c r="M906" s="31">
        <f t="shared" si="2773"/>
        <v>1000</v>
      </c>
      <c r="N906" s="31">
        <f t="shared" si="2774"/>
        <v>1000</v>
      </c>
      <c r="O906" s="31">
        <f t="shared" si="2985"/>
        <v>0</v>
      </c>
      <c r="P906" s="31">
        <f t="shared" si="2986"/>
        <v>0</v>
      </c>
      <c r="Q906" s="31">
        <f t="shared" si="2987"/>
        <v>0</v>
      </c>
      <c r="R906" s="31">
        <f t="shared" si="2775"/>
        <v>1000</v>
      </c>
      <c r="S906" s="31">
        <f t="shared" si="2776"/>
        <v>1000</v>
      </c>
      <c r="T906" s="31">
        <f t="shared" si="2777"/>
        <v>1000</v>
      </c>
      <c r="U906" s="31">
        <f t="shared" si="2988"/>
        <v>0</v>
      </c>
      <c r="V906" s="31">
        <f t="shared" si="2989"/>
        <v>0</v>
      </c>
      <c r="W906" s="31">
        <f t="shared" si="2990"/>
        <v>0</v>
      </c>
      <c r="X906" s="31">
        <f t="shared" si="2778"/>
        <v>1000</v>
      </c>
      <c r="Y906" s="31">
        <f t="shared" si="2779"/>
        <v>1000</v>
      </c>
      <c r="Z906" s="31">
        <f t="shared" si="2780"/>
        <v>1000</v>
      </c>
      <c r="AA906" s="31">
        <f t="shared" si="2991"/>
        <v>0</v>
      </c>
      <c r="AB906" s="31">
        <f t="shared" si="2992"/>
        <v>0</v>
      </c>
      <c r="AC906" s="31">
        <f t="shared" si="2993"/>
        <v>0</v>
      </c>
      <c r="AD906" s="31">
        <f t="shared" si="2781"/>
        <v>1000</v>
      </c>
      <c r="AE906" s="31">
        <f t="shared" si="2782"/>
        <v>1000</v>
      </c>
      <c r="AF906" s="31">
        <f t="shared" si="2783"/>
        <v>1000</v>
      </c>
      <c r="AG906" s="31">
        <f t="shared" si="2994"/>
        <v>0</v>
      </c>
      <c r="AH906" s="31">
        <f t="shared" si="2995"/>
        <v>0</v>
      </c>
      <c r="AI906" s="31">
        <f t="shared" si="2996"/>
        <v>0</v>
      </c>
      <c r="AJ906" s="31">
        <f t="shared" si="2784"/>
        <v>1000</v>
      </c>
      <c r="AK906" s="31">
        <f t="shared" si="2785"/>
        <v>1000</v>
      </c>
      <c r="AL906" s="31">
        <f t="shared" si="2786"/>
        <v>1000</v>
      </c>
      <c r="AM906" s="31">
        <f t="shared" si="2997"/>
        <v>0</v>
      </c>
      <c r="AN906" s="31">
        <f t="shared" si="2998"/>
        <v>0</v>
      </c>
      <c r="AO906" s="31">
        <f t="shared" si="2999"/>
        <v>0</v>
      </c>
      <c r="AP906" s="31">
        <f t="shared" si="2787"/>
        <v>1000</v>
      </c>
      <c r="AQ906" s="31">
        <f t="shared" si="2788"/>
        <v>1000</v>
      </c>
      <c r="AR906" s="31">
        <f t="shared" si="2789"/>
        <v>1000</v>
      </c>
      <c r="AS906" s="31">
        <f t="shared" si="3000"/>
        <v>0</v>
      </c>
      <c r="AT906" s="31">
        <f t="shared" si="3001"/>
        <v>0</v>
      </c>
      <c r="AU906" s="31">
        <f t="shared" si="3002"/>
        <v>0</v>
      </c>
      <c r="AV906" s="31">
        <f t="shared" si="2790"/>
        <v>1000</v>
      </c>
      <c r="AW906" s="31">
        <f t="shared" si="2791"/>
        <v>1000</v>
      </c>
      <c r="AX906" s="31">
        <f t="shared" si="2792"/>
        <v>1000</v>
      </c>
      <c r="AY906" s="31">
        <f t="shared" si="3003"/>
        <v>0</v>
      </c>
      <c r="AZ906" s="31">
        <f t="shared" si="3004"/>
        <v>0</v>
      </c>
      <c r="BA906" s="31">
        <f t="shared" si="3005"/>
        <v>0</v>
      </c>
      <c r="BB906" s="31">
        <f t="shared" si="2793"/>
        <v>1000</v>
      </c>
      <c r="BC906" s="31">
        <f t="shared" si="2794"/>
        <v>1000</v>
      </c>
      <c r="BD906" s="31">
        <f t="shared" si="2795"/>
        <v>1000</v>
      </c>
      <c r="BE906" s="31">
        <f t="shared" si="3006"/>
        <v>0</v>
      </c>
      <c r="BF906" s="31">
        <f t="shared" si="3007"/>
        <v>0</v>
      </c>
      <c r="BG906" s="31">
        <f t="shared" si="3008"/>
        <v>0</v>
      </c>
      <c r="BH906" s="31">
        <f t="shared" si="2796"/>
        <v>1000</v>
      </c>
      <c r="BI906" s="31">
        <f t="shared" si="2797"/>
        <v>1000</v>
      </c>
      <c r="BJ906" s="31">
        <f t="shared" si="2798"/>
        <v>1000</v>
      </c>
      <c r="BK906" s="31">
        <f t="shared" si="3009"/>
        <v>0</v>
      </c>
      <c r="BL906" s="31">
        <f t="shared" si="3010"/>
        <v>0</v>
      </c>
      <c r="BM906" s="31">
        <f t="shared" si="3011"/>
        <v>0</v>
      </c>
      <c r="BN906" s="31">
        <f t="shared" si="2799"/>
        <v>1000</v>
      </c>
      <c r="BO906" s="31">
        <f t="shared" si="2800"/>
        <v>1000</v>
      </c>
      <c r="BP906" s="31">
        <f t="shared" si="2801"/>
        <v>1000</v>
      </c>
      <c r="BQ906" s="31">
        <f t="shared" si="3012"/>
        <v>0</v>
      </c>
      <c r="BR906" s="31">
        <f t="shared" si="3013"/>
        <v>0</v>
      </c>
      <c r="BS906" s="31">
        <f t="shared" si="2802"/>
        <v>1000</v>
      </c>
      <c r="BT906" s="31">
        <f t="shared" si="2803"/>
        <v>1000</v>
      </c>
      <c r="BU906" s="31">
        <f t="shared" si="2804"/>
        <v>1000</v>
      </c>
      <c r="BV906" s="31">
        <f t="shared" si="3014"/>
        <v>0</v>
      </c>
      <c r="BW906" s="31">
        <f t="shared" si="3015"/>
        <v>0</v>
      </c>
      <c r="BX906" s="31">
        <f t="shared" si="2805"/>
        <v>1000</v>
      </c>
      <c r="BY906" s="31">
        <f t="shared" si="2806"/>
        <v>1000</v>
      </c>
      <c r="BZ906" s="31">
        <f t="shared" si="2807"/>
        <v>1000</v>
      </c>
      <c r="CA906" s="31">
        <f t="shared" si="3016"/>
        <v>0</v>
      </c>
      <c r="CB906" s="31">
        <f t="shared" si="3017"/>
        <v>0</v>
      </c>
      <c r="CC906" s="31">
        <f t="shared" si="3018"/>
        <v>0</v>
      </c>
      <c r="CD906" s="31">
        <f t="shared" si="2894"/>
        <v>1000</v>
      </c>
      <c r="CE906" s="31">
        <f t="shared" si="2895"/>
        <v>1000</v>
      </c>
      <c r="CF906" s="31">
        <f t="shared" si="2896"/>
        <v>1000</v>
      </c>
      <c r="CG906" s="31">
        <f t="shared" si="3019"/>
        <v>0</v>
      </c>
      <c r="CH906" s="24"/>
      <c r="CI906" s="40"/>
      <c r="CN906" s="1" t="s">
        <v>30</v>
      </c>
    </row>
    <row r="907" ht="15">
      <c r="A907" s="16" t="s">
        <v>506</v>
      </c>
      <c r="B907" s="17">
        <v>240</v>
      </c>
      <c r="C907" s="16" t="s">
        <v>47</v>
      </c>
      <c r="D907" s="16" t="s">
        <v>105</v>
      </c>
      <c r="E907" s="39" t="s">
        <v>106</v>
      </c>
      <c r="F907" s="31">
        <v>1000</v>
      </c>
      <c r="G907" s="31">
        <v>1000</v>
      </c>
      <c r="H907" s="31">
        <v>1000</v>
      </c>
      <c r="I907" s="31"/>
      <c r="J907" s="31"/>
      <c r="K907" s="31"/>
      <c r="L907" s="31">
        <f t="shared" si="2772"/>
        <v>1000</v>
      </c>
      <c r="M907" s="31">
        <f t="shared" si="2773"/>
        <v>1000</v>
      </c>
      <c r="N907" s="31">
        <f t="shared" si="2774"/>
        <v>1000</v>
      </c>
      <c r="O907" s="31"/>
      <c r="P907" s="31"/>
      <c r="Q907" s="31"/>
      <c r="R907" s="31">
        <f t="shared" si="2775"/>
        <v>1000</v>
      </c>
      <c r="S907" s="31">
        <f t="shared" si="2776"/>
        <v>1000</v>
      </c>
      <c r="T907" s="31">
        <f t="shared" si="2777"/>
        <v>1000</v>
      </c>
      <c r="U907" s="31"/>
      <c r="V907" s="31"/>
      <c r="W907" s="31"/>
      <c r="X907" s="31">
        <f t="shared" si="2778"/>
        <v>1000</v>
      </c>
      <c r="Y907" s="31">
        <f t="shared" si="2779"/>
        <v>1000</v>
      </c>
      <c r="Z907" s="31">
        <f t="shared" si="2780"/>
        <v>1000</v>
      </c>
      <c r="AA907" s="31"/>
      <c r="AB907" s="31"/>
      <c r="AC907" s="31"/>
      <c r="AD907" s="31">
        <f t="shared" si="2781"/>
        <v>1000</v>
      </c>
      <c r="AE907" s="31">
        <f t="shared" si="2782"/>
        <v>1000</v>
      </c>
      <c r="AF907" s="31">
        <f t="shared" si="2783"/>
        <v>1000</v>
      </c>
      <c r="AG907" s="31"/>
      <c r="AH907" s="31"/>
      <c r="AI907" s="31"/>
      <c r="AJ907" s="31">
        <f t="shared" si="2784"/>
        <v>1000</v>
      </c>
      <c r="AK907" s="31">
        <f t="shared" si="2785"/>
        <v>1000</v>
      </c>
      <c r="AL907" s="31">
        <f t="shared" si="2786"/>
        <v>1000</v>
      </c>
      <c r="AM907" s="31"/>
      <c r="AN907" s="31"/>
      <c r="AO907" s="31"/>
      <c r="AP907" s="31">
        <f t="shared" si="2787"/>
        <v>1000</v>
      </c>
      <c r="AQ907" s="31">
        <f t="shared" si="2788"/>
        <v>1000</v>
      </c>
      <c r="AR907" s="31">
        <f t="shared" si="2789"/>
        <v>1000</v>
      </c>
      <c r="AS907" s="31"/>
      <c r="AT907" s="31"/>
      <c r="AU907" s="31"/>
      <c r="AV907" s="31">
        <f t="shared" si="2790"/>
        <v>1000</v>
      </c>
      <c r="AW907" s="31">
        <f t="shared" si="2791"/>
        <v>1000</v>
      </c>
      <c r="AX907" s="31">
        <f t="shared" si="2792"/>
        <v>1000</v>
      </c>
      <c r="AY907" s="31"/>
      <c r="AZ907" s="31"/>
      <c r="BA907" s="31"/>
      <c r="BB907" s="31">
        <f t="shared" si="2793"/>
        <v>1000</v>
      </c>
      <c r="BC907" s="31">
        <f t="shared" si="2794"/>
        <v>1000</v>
      </c>
      <c r="BD907" s="31">
        <f t="shared" si="2795"/>
        <v>1000</v>
      </c>
      <c r="BE907" s="31"/>
      <c r="BF907" s="31"/>
      <c r="BG907" s="31"/>
      <c r="BH907" s="31">
        <f t="shared" si="2796"/>
        <v>1000</v>
      </c>
      <c r="BI907" s="31">
        <f t="shared" si="2797"/>
        <v>1000</v>
      </c>
      <c r="BJ907" s="31">
        <f t="shared" si="2798"/>
        <v>1000</v>
      </c>
      <c r="BK907" s="31"/>
      <c r="BL907" s="31"/>
      <c r="BM907" s="31"/>
      <c r="BN907" s="31">
        <f t="shared" si="2799"/>
        <v>1000</v>
      </c>
      <c r="BO907" s="31">
        <f t="shared" si="2800"/>
        <v>1000</v>
      </c>
      <c r="BP907" s="31">
        <f t="shared" si="2801"/>
        <v>1000</v>
      </c>
      <c r="BQ907" s="31"/>
      <c r="BR907" s="31"/>
      <c r="BS907" s="31">
        <f t="shared" si="2802"/>
        <v>1000</v>
      </c>
      <c r="BT907" s="31">
        <f t="shared" si="2803"/>
        <v>1000</v>
      </c>
      <c r="BU907" s="31">
        <f t="shared" si="2804"/>
        <v>1000</v>
      </c>
      <c r="BV907" s="31"/>
      <c r="BW907" s="31"/>
      <c r="BX907" s="31">
        <f t="shared" si="2805"/>
        <v>1000</v>
      </c>
      <c r="BY907" s="31">
        <f t="shared" si="2806"/>
        <v>1000</v>
      </c>
      <c r="BZ907" s="31">
        <f t="shared" si="2807"/>
        <v>1000</v>
      </c>
      <c r="CA907" s="31"/>
      <c r="CB907" s="31"/>
      <c r="CC907" s="31"/>
      <c r="CD907" s="31">
        <f t="shared" si="2894"/>
        <v>1000</v>
      </c>
      <c r="CE907" s="31">
        <f t="shared" si="2895"/>
        <v>1000</v>
      </c>
      <c r="CF907" s="31">
        <f t="shared" si="2896"/>
        <v>1000</v>
      </c>
      <c r="CG907" s="31"/>
      <c r="CH907" s="24"/>
      <c r="CI907" s="40"/>
    </row>
    <row r="908" ht="29.850000000000001">
      <c r="A908" s="16" t="s">
        <v>506</v>
      </c>
      <c r="B908" s="17">
        <v>300</v>
      </c>
      <c r="C908" s="16"/>
      <c r="D908" s="16"/>
      <c r="E908" s="39" t="s">
        <v>194</v>
      </c>
      <c r="F908" s="31">
        <f t="shared" si="2979"/>
        <v>1630</v>
      </c>
      <c r="G908" s="31">
        <f t="shared" si="2980"/>
        <v>1630</v>
      </c>
      <c r="H908" s="31">
        <f t="shared" si="2981"/>
        <v>1630</v>
      </c>
      <c r="I908" s="31">
        <f t="shared" si="2982"/>
        <v>0</v>
      </c>
      <c r="J908" s="31">
        <f t="shared" si="2983"/>
        <v>0</v>
      </c>
      <c r="K908" s="31">
        <f t="shared" si="2984"/>
        <v>0</v>
      </c>
      <c r="L908" s="31">
        <f t="shared" si="2772"/>
        <v>1630</v>
      </c>
      <c r="M908" s="31">
        <f t="shared" si="2773"/>
        <v>1630</v>
      </c>
      <c r="N908" s="31">
        <f t="shared" si="2774"/>
        <v>1630</v>
      </c>
      <c r="O908" s="31">
        <f t="shared" si="2985"/>
        <v>0</v>
      </c>
      <c r="P908" s="31">
        <f t="shared" si="2986"/>
        <v>0</v>
      </c>
      <c r="Q908" s="31">
        <f t="shared" si="2987"/>
        <v>0</v>
      </c>
      <c r="R908" s="31">
        <f t="shared" si="2775"/>
        <v>1630</v>
      </c>
      <c r="S908" s="31">
        <f t="shared" si="2776"/>
        <v>1630</v>
      </c>
      <c r="T908" s="31">
        <f t="shared" si="2777"/>
        <v>1630</v>
      </c>
      <c r="U908" s="31">
        <f t="shared" si="2988"/>
        <v>0</v>
      </c>
      <c r="V908" s="31">
        <f t="shared" si="2989"/>
        <v>0</v>
      </c>
      <c r="W908" s="31">
        <f t="shared" si="2990"/>
        <v>0</v>
      </c>
      <c r="X908" s="31">
        <f t="shared" si="2778"/>
        <v>1630</v>
      </c>
      <c r="Y908" s="31">
        <f t="shared" si="2779"/>
        <v>1630</v>
      </c>
      <c r="Z908" s="31">
        <f t="shared" si="2780"/>
        <v>1630</v>
      </c>
      <c r="AA908" s="31">
        <f t="shared" si="2991"/>
        <v>0</v>
      </c>
      <c r="AB908" s="31">
        <f t="shared" si="2992"/>
        <v>0</v>
      </c>
      <c r="AC908" s="31">
        <f t="shared" si="2993"/>
        <v>0</v>
      </c>
      <c r="AD908" s="31">
        <f t="shared" si="2781"/>
        <v>1630</v>
      </c>
      <c r="AE908" s="31">
        <f t="shared" si="2782"/>
        <v>1630</v>
      </c>
      <c r="AF908" s="31">
        <f t="shared" si="2783"/>
        <v>1630</v>
      </c>
      <c r="AG908" s="31">
        <f t="shared" si="2994"/>
        <v>0</v>
      </c>
      <c r="AH908" s="31">
        <f t="shared" si="2995"/>
        <v>0</v>
      </c>
      <c r="AI908" s="31">
        <f t="shared" si="2996"/>
        <v>0</v>
      </c>
      <c r="AJ908" s="31">
        <f t="shared" si="2784"/>
        <v>1630</v>
      </c>
      <c r="AK908" s="31">
        <f t="shared" si="2785"/>
        <v>1630</v>
      </c>
      <c r="AL908" s="31">
        <f t="shared" si="2786"/>
        <v>1630</v>
      </c>
      <c r="AM908" s="31">
        <f t="shared" si="2997"/>
        <v>0</v>
      </c>
      <c r="AN908" s="31">
        <f t="shared" si="2998"/>
        <v>0</v>
      </c>
      <c r="AO908" s="31">
        <f t="shared" si="2999"/>
        <v>0</v>
      </c>
      <c r="AP908" s="31">
        <f t="shared" si="2787"/>
        <v>1630</v>
      </c>
      <c r="AQ908" s="31">
        <f t="shared" si="2788"/>
        <v>1630</v>
      </c>
      <c r="AR908" s="31">
        <f t="shared" si="2789"/>
        <v>1630</v>
      </c>
      <c r="AS908" s="31">
        <f t="shared" si="3000"/>
        <v>0</v>
      </c>
      <c r="AT908" s="31">
        <f t="shared" si="3001"/>
        <v>0</v>
      </c>
      <c r="AU908" s="31">
        <f t="shared" si="3002"/>
        <v>0</v>
      </c>
      <c r="AV908" s="31">
        <f t="shared" si="2790"/>
        <v>1630</v>
      </c>
      <c r="AW908" s="31">
        <f t="shared" si="2791"/>
        <v>1630</v>
      </c>
      <c r="AX908" s="31">
        <f t="shared" si="2792"/>
        <v>1630</v>
      </c>
      <c r="AY908" s="31">
        <f t="shared" si="3003"/>
        <v>0</v>
      </c>
      <c r="AZ908" s="31">
        <f t="shared" si="3004"/>
        <v>0</v>
      </c>
      <c r="BA908" s="31">
        <f t="shared" si="3005"/>
        <v>0</v>
      </c>
      <c r="BB908" s="31">
        <f t="shared" si="2793"/>
        <v>1630</v>
      </c>
      <c r="BC908" s="31">
        <f t="shared" si="2794"/>
        <v>1630</v>
      </c>
      <c r="BD908" s="31">
        <f t="shared" si="2795"/>
        <v>1630</v>
      </c>
      <c r="BE908" s="31">
        <f t="shared" si="3006"/>
        <v>0</v>
      </c>
      <c r="BF908" s="31">
        <f t="shared" si="3007"/>
        <v>0</v>
      </c>
      <c r="BG908" s="31">
        <f t="shared" si="3008"/>
        <v>0</v>
      </c>
      <c r="BH908" s="31">
        <f t="shared" si="2796"/>
        <v>1630</v>
      </c>
      <c r="BI908" s="31">
        <f t="shared" si="2797"/>
        <v>1630</v>
      </c>
      <c r="BJ908" s="31">
        <f t="shared" si="2798"/>
        <v>1630</v>
      </c>
      <c r="BK908" s="31">
        <f t="shared" si="3009"/>
        <v>0</v>
      </c>
      <c r="BL908" s="31">
        <f t="shared" si="3010"/>
        <v>0</v>
      </c>
      <c r="BM908" s="31">
        <f t="shared" si="3011"/>
        <v>0</v>
      </c>
      <c r="BN908" s="31">
        <f t="shared" si="2799"/>
        <v>1630</v>
      </c>
      <c r="BO908" s="31">
        <f t="shared" si="2800"/>
        <v>1630</v>
      </c>
      <c r="BP908" s="31">
        <f t="shared" si="2801"/>
        <v>1630</v>
      </c>
      <c r="BQ908" s="31">
        <f t="shared" si="3012"/>
        <v>0</v>
      </c>
      <c r="BR908" s="31">
        <f t="shared" si="3013"/>
        <v>0</v>
      </c>
      <c r="BS908" s="31">
        <f t="shared" si="2802"/>
        <v>1630</v>
      </c>
      <c r="BT908" s="31">
        <f t="shared" si="2803"/>
        <v>1630</v>
      </c>
      <c r="BU908" s="31">
        <f t="shared" si="2804"/>
        <v>1630</v>
      </c>
      <c r="BV908" s="31">
        <f t="shared" si="3014"/>
        <v>0</v>
      </c>
      <c r="BW908" s="31">
        <f t="shared" si="3015"/>
        <v>0</v>
      </c>
      <c r="BX908" s="31">
        <f t="shared" si="2805"/>
        <v>1630</v>
      </c>
      <c r="BY908" s="31">
        <f t="shared" si="2806"/>
        <v>1630</v>
      </c>
      <c r="BZ908" s="31">
        <f t="shared" si="2807"/>
        <v>1630</v>
      </c>
      <c r="CA908" s="31">
        <f t="shared" si="3016"/>
        <v>0</v>
      </c>
      <c r="CB908" s="31">
        <f t="shared" si="3017"/>
        <v>0</v>
      </c>
      <c r="CC908" s="31">
        <f t="shared" si="3018"/>
        <v>0</v>
      </c>
      <c r="CD908" s="31">
        <f t="shared" si="2894"/>
        <v>1630</v>
      </c>
      <c r="CE908" s="31">
        <f t="shared" si="2895"/>
        <v>1630</v>
      </c>
      <c r="CF908" s="31">
        <f t="shared" si="2896"/>
        <v>1630</v>
      </c>
      <c r="CG908" s="31">
        <f t="shared" si="3019"/>
        <v>0</v>
      </c>
      <c r="CH908" s="24"/>
      <c r="CI908" s="40"/>
      <c r="CM908" s="1" t="s">
        <v>29</v>
      </c>
    </row>
    <row r="909" ht="15">
      <c r="A909" s="16" t="s">
        <v>506</v>
      </c>
      <c r="B909" s="17">
        <v>350</v>
      </c>
      <c r="C909" s="16"/>
      <c r="D909" s="16"/>
      <c r="E909" s="39" t="s">
        <v>195</v>
      </c>
      <c r="F909" s="31">
        <f t="shared" si="2979"/>
        <v>1630</v>
      </c>
      <c r="G909" s="31">
        <f t="shared" si="2980"/>
        <v>1630</v>
      </c>
      <c r="H909" s="31">
        <f t="shared" si="2981"/>
        <v>1630</v>
      </c>
      <c r="I909" s="31">
        <f t="shared" si="2982"/>
        <v>0</v>
      </c>
      <c r="J909" s="31">
        <f t="shared" si="2983"/>
        <v>0</v>
      </c>
      <c r="K909" s="31">
        <f t="shared" si="2984"/>
        <v>0</v>
      </c>
      <c r="L909" s="31">
        <f t="shared" ref="L909:L972" si="3020">F909+I909</f>
        <v>1630</v>
      </c>
      <c r="M909" s="31">
        <f t="shared" ref="M909:M972" si="3021">G909+J909</f>
        <v>1630</v>
      </c>
      <c r="N909" s="31">
        <f t="shared" ref="N909:N972" si="3022">H909+K909</f>
        <v>1630</v>
      </c>
      <c r="O909" s="31">
        <f t="shared" si="2985"/>
        <v>0</v>
      </c>
      <c r="P909" s="31">
        <f t="shared" si="2986"/>
        <v>0</v>
      </c>
      <c r="Q909" s="31">
        <f t="shared" si="2987"/>
        <v>0</v>
      </c>
      <c r="R909" s="31">
        <f t="shared" ref="R909:R972" si="3023">L909+O909</f>
        <v>1630</v>
      </c>
      <c r="S909" s="31">
        <f t="shared" ref="S909:S972" si="3024">M909+P909</f>
        <v>1630</v>
      </c>
      <c r="T909" s="31">
        <f t="shared" ref="T909:T972" si="3025">N909+Q909</f>
        <v>1630</v>
      </c>
      <c r="U909" s="31">
        <f t="shared" si="2988"/>
        <v>0</v>
      </c>
      <c r="V909" s="31">
        <f t="shared" si="2989"/>
        <v>0</v>
      </c>
      <c r="W909" s="31">
        <f t="shared" si="2990"/>
        <v>0</v>
      </c>
      <c r="X909" s="31">
        <f t="shared" ref="X909:X972" si="3026">R909+U909</f>
        <v>1630</v>
      </c>
      <c r="Y909" s="31">
        <f t="shared" ref="Y909:Y972" si="3027">S909+V909</f>
        <v>1630</v>
      </c>
      <c r="Z909" s="31">
        <f t="shared" ref="Z909:Z972" si="3028">T909+W909</f>
        <v>1630</v>
      </c>
      <c r="AA909" s="31">
        <f t="shared" si="2991"/>
        <v>0</v>
      </c>
      <c r="AB909" s="31">
        <f t="shared" si="2992"/>
        <v>0</v>
      </c>
      <c r="AC909" s="31">
        <f t="shared" si="2993"/>
        <v>0</v>
      </c>
      <c r="AD909" s="31">
        <f t="shared" ref="AD909:AD972" si="3029">X909+AA909</f>
        <v>1630</v>
      </c>
      <c r="AE909" s="31">
        <f t="shared" ref="AE909:AE972" si="3030">Y909+AB909</f>
        <v>1630</v>
      </c>
      <c r="AF909" s="31">
        <f t="shared" ref="AF909:AF972" si="3031">Z909+AC909</f>
        <v>1630</v>
      </c>
      <c r="AG909" s="31">
        <f t="shared" si="2994"/>
        <v>0</v>
      </c>
      <c r="AH909" s="31">
        <f t="shared" si="2995"/>
        <v>0</v>
      </c>
      <c r="AI909" s="31">
        <f t="shared" si="2996"/>
        <v>0</v>
      </c>
      <c r="AJ909" s="31">
        <f t="shared" ref="AJ909:AJ972" si="3032">AD909+AG909</f>
        <v>1630</v>
      </c>
      <c r="AK909" s="31">
        <f t="shared" ref="AK909:AK972" si="3033">AE909+AH909</f>
        <v>1630</v>
      </c>
      <c r="AL909" s="31">
        <f t="shared" ref="AL909:AL972" si="3034">AF909+AI909</f>
        <v>1630</v>
      </c>
      <c r="AM909" s="31">
        <f t="shared" si="2997"/>
        <v>0</v>
      </c>
      <c r="AN909" s="31">
        <f t="shared" si="2998"/>
        <v>0</v>
      </c>
      <c r="AO909" s="31">
        <f t="shared" si="2999"/>
        <v>0</v>
      </c>
      <c r="AP909" s="31">
        <f t="shared" ref="AP909:AP972" si="3035">AJ909+AM909</f>
        <v>1630</v>
      </c>
      <c r="AQ909" s="31">
        <f t="shared" ref="AQ909:AQ972" si="3036">AK909+AN909</f>
        <v>1630</v>
      </c>
      <c r="AR909" s="31">
        <f t="shared" ref="AR909:AR972" si="3037">AL909+AO909</f>
        <v>1630</v>
      </c>
      <c r="AS909" s="31">
        <f t="shared" si="3000"/>
        <v>0</v>
      </c>
      <c r="AT909" s="31">
        <f t="shared" si="3001"/>
        <v>0</v>
      </c>
      <c r="AU909" s="31">
        <f t="shared" si="3002"/>
        <v>0</v>
      </c>
      <c r="AV909" s="31">
        <f t="shared" ref="AV909:AV972" si="3038">AP909+AS909</f>
        <v>1630</v>
      </c>
      <c r="AW909" s="31">
        <f t="shared" ref="AW909:AW972" si="3039">AQ909+AT909</f>
        <v>1630</v>
      </c>
      <c r="AX909" s="31">
        <f t="shared" ref="AX909:AX972" si="3040">AR909+AU909</f>
        <v>1630</v>
      </c>
      <c r="AY909" s="31">
        <f t="shared" si="3003"/>
        <v>0</v>
      </c>
      <c r="AZ909" s="31">
        <f t="shared" si="3004"/>
        <v>0</v>
      </c>
      <c r="BA909" s="31">
        <f t="shared" si="3005"/>
        <v>0</v>
      </c>
      <c r="BB909" s="31">
        <f t="shared" ref="BB909:BB972" si="3041">AV909+AY909</f>
        <v>1630</v>
      </c>
      <c r="BC909" s="31">
        <f t="shared" ref="BC909:BC972" si="3042">AW909+AZ909</f>
        <v>1630</v>
      </c>
      <c r="BD909" s="31">
        <f t="shared" ref="BD909:BD972" si="3043">AX909+BA909</f>
        <v>1630</v>
      </c>
      <c r="BE909" s="31">
        <f t="shared" si="3006"/>
        <v>0</v>
      </c>
      <c r="BF909" s="31">
        <f t="shared" si="3007"/>
        <v>0</v>
      </c>
      <c r="BG909" s="31">
        <f t="shared" si="3008"/>
        <v>0</v>
      </c>
      <c r="BH909" s="31">
        <f t="shared" ref="BH909:BH972" si="3044">BB909+BE909</f>
        <v>1630</v>
      </c>
      <c r="BI909" s="31">
        <f t="shared" ref="BI909:BI972" si="3045">BC909+BF909</f>
        <v>1630</v>
      </c>
      <c r="BJ909" s="31">
        <f t="shared" ref="BJ909:BJ972" si="3046">BD909+BG909</f>
        <v>1630</v>
      </c>
      <c r="BK909" s="31">
        <f t="shared" si="3009"/>
        <v>0</v>
      </c>
      <c r="BL909" s="31">
        <f t="shared" si="3010"/>
        <v>0</v>
      </c>
      <c r="BM909" s="31">
        <f t="shared" si="3011"/>
        <v>0</v>
      </c>
      <c r="BN909" s="31">
        <f t="shared" ref="BN909:BN972" si="3047">BH909+BK909</f>
        <v>1630</v>
      </c>
      <c r="BO909" s="31">
        <f t="shared" ref="BO909:BO972" si="3048">BI909+BL909</f>
        <v>1630</v>
      </c>
      <c r="BP909" s="31">
        <f t="shared" ref="BP909:BP972" si="3049">BJ909+BM909</f>
        <v>1630</v>
      </c>
      <c r="BQ909" s="31">
        <f t="shared" si="3012"/>
        <v>0</v>
      </c>
      <c r="BR909" s="31">
        <f t="shared" si="3013"/>
        <v>0</v>
      </c>
      <c r="BS909" s="31">
        <f t="shared" ref="BS909:BS972" si="3050">BQ909+BN909</f>
        <v>1630</v>
      </c>
      <c r="BT909" s="31">
        <f t="shared" ref="BT909:BT972" si="3051">BR909+BO909</f>
        <v>1630</v>
      </c>
      <c r="BU909" s="31">
        <f t="shared" ref="BU909:BU972" si="3052">BP909</f>
        <v>1630</v>
      </c>
      <c r="BV909" s="31">
        <f t="shared" si="3014"/>
        <v>0</v>
      </c>
      <c r="BW909" s="31">
        <f t="shared" si="3015"/>
        <v>0</v>
      </c>
      <c r="BX909" s="31">
        <f t="shared" ref="BX909:BX972" si="3053">BS909</f>
        <v>1630</v>
      </c>
      <c r="BY909" s="31">
        <f t="shared" ref="BY909:BY972" si="3054">BT909+BV909</f>
        <v>1630</v>
      </c>
      <c r="BZ909" s="31">
        <f t="shared" ref="BZ909:BZ972" si="3055">BU909+BW909</f>
        <v>1630</v>
      </c>
      <c r="CA909" s="31">
        <f t="shared" si="3016"/>
        <v>0</v>
      </c>
      <c r="CB909" s="31">
        <f t="shared" si="3017"/>
        <v>0</v>
      </c>
      <c r="CC909" s="31">
        <f t="shared" si="3018"/>
        <v>0</v>
      </c>
      <c r="CD909" s="31">
        <f t="shared" si="2894"/>
        <v>1630</v>
      </c>
      <c r="CE909" s="31">
        <f t="shared" si="2895"/>
        <v>1630</v>
      </c>
      <c r="CF909" s="31">
        <f t="shared" si="2896"/>
        <v>1630</v>
      </c>
      <c r="CG909" s="31">
        <f t="shared" si="3019"/>
        <v>0</v>
      </c>
      <c r="CH909" s="24"/>
      <c r="CI909" s="40"/>
      <c r="CN909" s="1" t="s">
        <v>30</v>
      </c>
    </row>
    <row r="910" ht="15">
      <c r="A910" s="16" t="s">
        <v>506</v>
      </c>
      <c r="B910" s="17">
        <v>350</v>
      </c>
      <c r="C910" s="16" t="s">
        <v>47</v>
      </c>
      <c r="D910" s="16" t="s">
        <v>105</v>
      </c>
      <c r="E910" s="39" t="s">
        <v>106</v>
      </c>
      <c r="F910" s="31">
        <v>1630</v>
      </c>
      <c r="G910" s="31">
        <v>1630</v>
      </c>
      <c r="H910" s="31">
        <v>1630</v>
      </c>
      <c r="I910" s="31"/>
      <c r="J910" s="31"/>
      <c r="K910" s="31"/>
      <c r="L910" s="31">
        <f t="shared" si="3020"/>
        <v>1630</v>
      </c>
      <c r="M910" s="31">
        <f t="shared" si="3021"/>
        <v>1630</v>
      </c>
      <c r="N910" s="31">
        <f t="shared" si="3022"/>
        <v>1630</v>
      </c>
      <c r="O910" s="31"/>
      <c r="P910" s="31"/>
      <c r="Q910" s="31"/>
      <c r="R910" s="31">
        <f t="shared" si="3023"/>
        <v>1630</v>
      </c>
      <c r="S910" s="31">
        <f t="shared" si="3024"/>
        <v>1630</v>
      </c>
      <c r="T910" s="31">
        <f t="shared" si="3025"/>
        <v>1630</v>
      </c>
      <c r="U910" s="31"/>
      <c r="V910" s="31"/>
      <c r="W910" s="31"/>
      <c r="X910" s="31">
        <f t="shared" si="3026"/>
        <v>1630</v>
      </c>
      <c r="Y910" s="31">
        <f t="shared" si="3027"/>
        <v>1630</v>
      </c>
      <c r="Z910" s="31">
        <f t="shared" si="3028"/>
        <v>1630</v>
      </c>
      <c r="AA910" s="31"/>
      <c r="AB910" s="31"/>
      <c r="AC910" s="31"/>
      <c r="AD910" s="31">
        <f t="shared" si="3029"/>
        <v>1630</v>
      </c>
      <c r="AE910" s="31">
        <f t="shared" si="3030"/>
        <v>1630</v>
      </c>
      <c r="AF910" s="31">
        <f t="shared" si="3031"/>
        <v>1630</v>
      </c>
      <c r="AG910" s="31"/>
      <c r="AH910" s="31"/>
      <c r="AI910" s="31"/>
      <c r="AJ910" s="31">
        <f t="shared" si="3032"/>
        <v>1630</v>
      </c>
      <c r="AK910" s="31">
        <f t="shared" si="3033"/>
        <v>1630</v>
      </c>
      <c r="AL910" s="31">
        <f t="shared" si="3034"/>
        <v>1630</v>
      </c>
      <c r="AM910" s="31"/>
      <c r="AN910" s="31"/>
      <c r="AO910" s="31"/>
      <c r="AP910" s="31">
        <f t="shared" si="3035"/>
        <v>1630</v>
      </c>
      <c r="AQ910" s="31">
        <f t="shared" si="3036"/>
        <v>1630</v>
      </c>
      <c r="AR910" s="31">
        <f t="shared" si="3037"/>
        <v>1630</v>
      </c>
      <c r="AS910" s="31"/>
      <c r="AT910" s="31"/>
      <c r="AU910" s="31"/>
      <c r="AV910" s="31">
        <f t="shared" si="3038"/>
        <v>1630</v>
      </c>
      <c r="AW910" s="31">
        <f t="shared" si="3039"/>
        <v>1630</v>
      </c>
      <c r="AX910" s="31">
        <f t="shared" si="3040"/>
        <v>1630</v>
      </c>
      <c r="AY910" s="31"/>
      <c r="AZ910" s="31"/>
      <c r="BA910" s="31"/>
      <c r="BB910" s="31">
        <f t="shared" si="3041"/>
        <v>1630</v>
      </c>
      <c r="BC910" s="31">
        <f t="shared" si="3042"/>
        <v>1630</v>
      </c>
      <c r="BD910" s="31">
        <f t="shared" si="3043"/>
        <v>1630</v>
      </c>
      <c r="BE910" s="31"/>
      <c r="BF910" s="31"/>
      <c r="BG910" s="31"/>
      <c r="BH910" s="31">
        <f t="shared" si="3044"/>
        <v>1630</v>
      </c>
      <c r="BI910" s="31">
        <f t="shared" si="3045"/>
        <v>1630</v>
      </c>
      <c r="BJ910" s="31">
        <f t="shared" si="3046"/>
        <v>1630</v>
      </c>
      <c r="BK910" s="31"/>
      <c r="BL910" s="31"/>
      <c r="BM910" s="31"/>
      <c r="BN910" s="31">
        <f t="shared" si="3047"/>
        <v>1630</v>
      </c>
      <c r="BO910" s="31">
        <f t="shared" si="3048"/>
        <v>1630</v>
      </c>
      <c r="BP910" s="31">
        <f t="shared" si="3049"/>
        <v>1630</v>
      </c>
      <c r="BQ910" s="31"/>
      <c r="BR910" s="31"/>
      <c r="BS910" s="31">
        <f t="shared" si="3050"/>
        <v>1630</v>
      </c>
      <c r="BT910" s="31">
        <f t="shared" si="3051"/>
        <v>1630</v>
      </c>
      <c r="BU910" s="31">
        <f t="shared" si="3052"/>
        <v>1630</v>
      </c>
      <c r="BV910" s="31"/>
      <c r="BW910" s="31"/>
      <c r="BX910" s="31">
        <f t="shared" si="3053"/>
        <v>1630</v>
      </c>
      <c r="BY910" s="31">
        <f t="shared" si="3054"/>
        <v>1630</v>
      </c>
      <c r="BZ910" s="31">
        <f t="shared" si="3055"/>
        <v>1630</v>
      </c>
      <c r="CA910" s="31"/>
      <c r="CB910" s="31"/>
      <c r="CC910" s="31"/>
      <c r="CD910" s="31">
        <f t="shared" si="2894"/>
        <v>1630</v>
      </c>
      <c r="CE910" s="31">
        <f t="shared" si="2895"/>
        <v>1630</v>
      </c>
      <c r="CF910" s="31">
        <f t="shared" si="2896"/>
        <v>1630</v>
      </c>
      <c r="CG910" s="31"/>
      <c r="CH910" s="24"/>
      <c r="CI910" s="40"/>
    </row>
    <row r="911" ht="43.75">
      <c r="A911" s="16" t="s">
        <v>506</v>
      </c>
      <c r="B911" s="17">
        <v>600</v>
      </c>
      <c r="C911" s="16"/>
      <c r="D911" s="16"/>
      <c r="E911" s="39" t="s">
        <v>45</v>
      </c>
      <c r="F911" s="31">
        <f>F914+F912</f>
        <v>16171.4</v>
      </c>
      <c r="G911" s="31">
        <f>G914+G912</f>
        <v>16171.4</v>
      </c>
      <c r="H911" s="31">
        <f>H914+H912</f>
        <v>16171.4</v>
      </c>
      <c r="I911" s="31">
        <f>I914+I912</f>
        <v>0</v>
      </c>
      <c r="J911" s="31">
        <f>J914+J912</f>
        <v>0</v>
      </c>
      <c r="K911" s="31">
        <f>K914+K912</f>
        <v>0</v>
      </c>
      <c r="L911" s="31">
        <f t="shared" si="3020"/>
        <v>16171.4</v>
      </c>
      <c r="M911" s="31">
        <f t="shared" si="3021"/>
        <v>16171.4</v>
      </c>
      <c r="N911" s="31">
        <f t="shared" si="3022"/>
        <v>16171.4</v>
      </c>
      <c r="O911" s="31">
        <f>O914+O912</f>
        <v>0</v>
      </c>
      <c r="P911" s="31">
        <f>P914+P912</f>
        <v>0</v>
      </c>
      <c r="Q911" s="31">
        <f>Q914+Q912</f>
        <v>0</v>
      </c>
      <c r="R911" s="31">
        <f t="shared" si="3023"/>
        <v>16171.4</v>
      </c>
      <c r="S911" s="31">
        <f t="shared" si="3024"/>
        <v>16171.4</v>
      </c>
      <c r="T911" s="31">
        <f t="shared" si="3025"/>
        <v>16171.4</v>
      </c>
      <c r="U911" s="31">
        <f>U914+U912</f>
        <v>0</v>
      </c>
      <c r="V911" s="31">
        <f>V914+V912</f>
        <v>0</v>
      </c>
      <c r="W911" s="31">
        <f>W914+W912</f>
        <v>0</v>
      </c>
      <c r="X911" s="31">
        <f t="shared" si="3026"/>
        <v>16171.4</v>
      </c>
      <c r="Y911" s="31">
        <f t="shared" si="3027"/>
        <v>16171.4</v>
      </c>
      <c r="Z911" s="31">
        <f t="shared" si="3028"/>
        <v>16171.4</v>
      </c>
      <c r="AA911" s="31">
        <f>AA914+AA912</f>
        <v>0</v>
      </c>
      <c r="AB911" s="31">
        <f>AB914+AB912</f>
        <v>0</v>
      </c>
      <c r="AC911" s="31">
        <f>AC914+AC912</f>
        <v>0</v>
      </c>
      <c r="AD911" s="31">
        <f t="shared" si="3029"/>
        <v>16171.4</v>
      </c>
      <c r="AE911" s="31">
        <f t="shared" si="3030"/>
        <v>16171.4</v>
      </c>
      <c r="AF911" s="31">
        <f t="shared" si="3031"/>
        <v>16171.4</v>
      </c>
      <c r="AG911" s="31">
        <f>AG914+AG912</f>
        <v>0</v>
      </c>
      <c r="AH911" s="31">
        <f>AH914+AH912</f>
        <v>0</v>
      </c>
      <c r="AI911" s="31">
        <f>AI914+AI912</f>
        <v>0</v>
      </c>
      <c r="AJ911" s="31">
        <f t="shared" si="3032"/>
        <v>16171.4</v>
      </c>
      <c r="AK911" s="31">
        <f t="shared" si="3033"/>
        <v>16171.4</v>
      </c>
      <c r="AL911" s="31">
        <f t="shared" si="3034"/>
        <v>16171.4</v>
      </c>
      <c r="AM911" s="31">
        <f>AM914+AM912</f>
        <v>0</v>
      </c>
      <c r="AN911" s="31">
        <f>AN914+AN912</f>
        <v>0</v>
      </c>
      <c r="AO911" s="31">
        <f>AO914+AO912</f>
        <v>0</v>
      </c>
      <c r="AP911" s="31">
        <f t="shared" si="3035"/>
        <v>16171.4</v>
      </c>
      <c r="AQ911" s="31">
        <f t="shared" si="3036"/>
        <v>16171.4</v>
      </c>
      <c r="AR911" s="31">
        <f t="shared" si="3037"/>
        <v>16171.4</v>
      </c>
      <c r="AS911" s="31">
        <f>AS914+AS912</f>
        <v>0</v>
      </c>
      <c r="AT911" s="31">
        <f>AT914+AT912</f>
        <v>0</v>
      </c>
      <c r="AU911" s="31">
        <f>AU914+AU912</f>
        <v>0</v>
      </c>
      <c r="AV911" s="31">
        <f t="shared" si="3038"/>
        <v>16171.4</v>
      </c>
      <c r="AW911" s="31">
        <f t="shared" si="3039"/>
        <v>16171.4</v>
      </c>
      <c r="AX911" s="31">
        <f t="shared" si="3040"/>
        <v>16171.4</v>
      </c>
      <c r="AY911" s="31">
        <f>AY914+AY912</f>
        <v>153</v>
      </c>
      <c r="AZ911" s="31">
        <f>AZ914+AZ912</f>
        <v>153</v>
      </c>
      <c r="BA911" s="31">
        <f>BA914+BA912</f>
        <v>153</v>
      </c>
      <c r="BB911" s="31">
        <f t="shared" si="3041"/>
        <v>16324.4</v>
      </c>
      <c r="BC911" s="31">
        <f t="shared" si="3042"/>
        <v>16324.4</v>
      </c>
      <c r="BD911" s="31">
        <f t="shared" si="3043"/>
        <v>16324.4</v>
      </c>
      <c r="BE911" s="31">
        <f>BE914+BE912</f>
        <v>0</v>
      </c>
      <c r="BF911" s="31">
        <f>BF914+BF912</f>
        <v>0</v>
      </c>
      <c r="BG911" s="31">
        <f>BG914+BG912</f>
        <v>0</v>
      </c>
      <c r="BH911" s="31">
        <f t="shared" si="3044"/>
        <v>16324.4</v>
      </c>
      <c r="BI911" s="31">
        <f t="shared" si="3045"/>
        <v>16324.4</v>
      </c>
      <c r="BJ911" s="31">
        <f t="shared" si="3046"/>
        <v>16324.4</v>
      </c>
      <c r="BK911" s="31">
        <f>BK914+BK912</f>
        <v>0</v>
      </c>
      <c r="BL911" s="31">
        <f>BL914+BL912</f>
        <v>0</v>
      </c>
      <c r="BM911" s="31">
        <f>BM914+BM912</f>
        <v>0</v>
      </c>
      <c r="BN911" s="31">
        <f t="shared" si="3047"/>
        <v>16324.4</v>
      </c>
      <c r="BO911" s="31">
        <f t="shared" si="3048"/>
        <v>16324.4</v>
      </c>
      <c r="BP911" s="31">
        <f t="shared" si="3049"/>
        <v>16324.4</v>
      </c>
      <c r="BQ911" s="31">
        <f>BQ914+BQ912</f>
        <v>0</v>
      </c>
      <c r="BR911" s="31">
        <f>BR914+BR912</f>
        <v>0</v>
      </c>
      <c r="BS911" s="31">
        <f t="shared" si="3050"/>
        <v>16324.4</v>
      </c>
      <c r="BT911" s="31">
        <f t="shared" si="3051"/>
        <v>16324.4</v>
      </c>
      <c r="BU911" s="31">
        <f t="shared" si="3052"/>
        <v>16324.4</v>
      </c>
      <c r="BV911" s="31">
        <f>BV914+BV912</f>
        <v>0</v>
      </c>
      <c r="BW911" s="31">
        <f>BW914+BW912</f>
        <v>0</v>
      </c>
      <c r="BX911" s="31">
        <f t="shared" si="3053"/>
        <v>16324.4</v>
      </c>
      <c r="BY911" s="31">
        <f t="shared" si="3054"/>
        <v>16324.4</v>
      </c>
      <c r="BZ911" s="31">
        <f t="shared" si="3055"/>
        <v>16324.4</v>
      </c>
      <c r="CA911" s="31">
        <f>CA914+CA912</f>
        <v>2535</v>
      </c>
      <c r="CB911" s="31">
        <f>CB914+CB912</f>
        <v>0</v>
      </c>
      <c r="CC911" s="31">
        <f>CC914+CC912</f>
        <v>0</v>
      </c>
      <c r="CD911" s="31">
        <f t="shared" si="2894"/>
        <v>18859.400000000001</v>
      </c>
      <c r="CE911" s="31">
        <f t="shared" si="2895"/>
        <v>16324.4</v>
      </c>
      <c r="CF911" s="31">
        <f t="shared" si="2896"/>
        <v>16324.4</v>
      </c>
      <c r="CG911" s="31">
        <f>CG914+CG912</f>
        <v>0</v>
      </c>
      <c r="CH911" s="24"/>
      <c r="CI911" s="40"/>
      <c r="CM911" s="1" t="s">
        <v>29</v>
      </c>
    </row>
    <row r="912" ht="15">
      <c r="A912" s="16" t="s">
        <v>506</v>
      </c>
      <c r="B912" s="17">
        <v>610</v>
      </c>
      <c r="C912" s="16"/>
      <c r="D912" s="16"/>
      <c r="E912" s="39" t="s">
        <v>104</v>
      </c>
      <c r="F912" s="31">
        <f>F913</f>
        <v>593.10000000000002</v>
      </c>
      <c r="G912" s="31">
        <f>G913</f>
        <v>593.10000000000002</v>
      </c>
      <c r="H912" s="31">
        <f>H913</f>
        <v>593.10000000000002</v>
      </c>
      <c r="I912" s="31">
        <f>I913</f>
        <v>0</v>
      </c>
      <c r="J912" s="31">
        <f>J913</f>
        <v>0</v>
      </c>
      <c r="K912" s="31">
        <f>K913</f>
        <v>0</v>
      </c>
      <c r="L912" s="31">
        <f t="shared" si="3020"/>
        <v>593.10000000000002</v>
      </c>
      <c r="M912" s="31">
        <f t="shared" si="3021"/>
        <v>593.10000000000002</v>
      </c>
      <c r="N912" s="31">
        <f t="shared" si="3022"/>
        <v>593.10000000000002</v>
      </c>
      <c r="O912" s="31">
        <f>O913</f>
        <v>0</v>
      </c>
      <c r="P912" s="31">
        <f>P913</f>
        <v>0</v>
      </c>
      <c r="Q912" s="31">
        <f>Q913</f>
        <v>0</v>
      </c>
      <c r="R912" s="31">
        <f t="shared" si="3023"/>
        <v>593.10000000000002</v>
      </c>
      <c r="S912" s="31">
        <f t="shared" si="3024"/>
        <v>593.10000000000002</v>
      </c>
      <c r="T912" s="31">
        <f t="shared" si="3025"/>
        <v>593.10000000000002</v>
      </c>
      <c r="U912" s="31">
        <f>U913</f>
        <v>0</v>
      </c>
      <c r="V912" s="31">
        <f>V913</f>
        <v>0</v>
      </c>
      <c r="W912" s="31">
        <f>W913</f>
        <v>0</v>
      </c>
      <c r="X912" s="31">
        <f t="shared" si="3026"/>
        <v>593.10000000000002</v>
      </c>
      <c r="Y912" s="31">
        <f t="shared" si="3027"/>
        <v>593.10000000000002</v>
      </c>
      <c r="Z912" s="31">
        <f t="shared" si="3028"/>
        <v>593.10000000000002</v>
      </c>
      <c r="AA912" s="31">
        <f>AA913</f>
        <v>0</v>
      </c>
      <c r="AB912" s="31">
        <f>AB913</f>
        <v>0</v>
      </c>
      <c r="AC912" s="31">
        <f>AC913</f>
        <v>0</v>
      </c>
      <c r="AD912" s="31">
        <f t="shared" si="3029"/>
        <v>593.10000000000002</v>
      </c>
      <c r="AE912" s="31">
        <f t="shared" si="3030"/>
        <v>593.10000000000002</v>
      </c>
      <c r="AF912" s="31">
        <f t="shared" si="3031"/>
        <v>593.10000000000002</v>
      </c>
      <c r="AG912" s="31">
        <f>AG913</f>
        <v>0</v>
      </c>
      <c r="AH912" s="31">
        <f>AH913</f>
        <v>0</v>
      </c>
      <c r="AI912" s="31">
        <f>AI913</f>
        <v>0</v>
      </c>
      <c r="AJ912" s="31">
        <f t="shared" si="3032"/>
        <v>593.10000000000002</v>
      </c>
      <c r="AK912" s="31">
        <f t="shared" si="3033"/>
        <v>593.10000000000002</v>
      </c>
      <c r="AL912" s="31">
        <f t="shared" si="3034"/>
        <v>593.10000000000002</v>
      </c>
      <c r="AM912" s="31">
        <f>AM913</f>
        <v>0</v>
      </c>
      <c r="AN912" s="31">
        <f>AN913</f>
        <v>0</v>
      </c>
      <c r="AO912" s="31">
        <f>AO913</f>
        <v>0</v>
      </c>
      <c r="AP912" s="31">
        <f t="shared" si="3035"/>
        <v>593.10000000000002</v>
      </c>
      <c r="AQ912" s="31">
        <f t="shared" si="3036"/>
        <v>593.10000000000002</v>
      </c>
      <c r="AR912" s="31">
        <f t="shared" si="3037"/>
        <v>593.10000000000002</v>
      </c>
      <c r="AS912" s="31">
        <f>AS913</f>
        <v>0</v>
      </c>
      <c r="AT912" s="31">
        <f>AT913</f>
        <v>0</v>
      </c>
      <c r="AU912" s="31">
        <f>AU913</f>
        <v>0</v>
      </c>
      <c r="AV912" s="31">
        <f t="shared" si="3038"/>
        <v>593.10000000000002</v>
      </c>
      <c r="AW912" s="31">
        <f t="shared" si="3039"/>
        <v>593.10000000000002</v>
      </c>
      <c r="AX912" s="31">
        <f t="shared" si="3040"/>
        <v>593.10000000000002</v>
      </c>
      <c r="AY912" s="31">
        <f>AY913</f>
        <v>0</v>
      </c>
      <c r="AZ912" s="31">
        <f>AZ913</f>
        <v>0</v>
      </c>
      <c r="BA912" s="31">
        <f>BA913</f>
        <v>0</v>
      </c>
      <c r="BB912" s="31">
        <f t="shared" si="3041"/>
        <v>593.10000000000002</v>
      </c>
      <c r="BC912" s="31">
        <f t="shared" si="3042"/>
        <v>593.10000000000002</v>
      </c>
      <c r="BD912" s="31">
        <f t="shared" si="3043"/>
        <v>593.10000000000002</v>
      </c>
      <c r="BE912" s="31">
        <f>BE913</f>
        <v>0</v>
      </c>
      <c r="BF912" s="31">
        <f>BF913</f>
        <v>0</v>
      </c>
      <c r="BG912" s="31">
        <f>BG913</f>
        <v>0</v>
      </c>
      <c r="BH912" s="31">
        <f t="shared" si="3044"/>
        <v>593.10000000000002</v>
      </c>
      <c r="BI912" s="31">
        <f t="shared" si="3045"/>
        <v>593.10000000000002</v>
      </c>
      <c r="BJ912" s="31">
        <f t="shared" si="3046"/>
        <v>593.10000000000002</v>
      </c>
      <c r="BK912" s="31">
        <f>BK913</f>
        <v>0</v>
      </c>
      <c r="BL912" s="31">
        <f>BL913</f>
        <v>0</v>
      </c>
      <c r="BM912" s="31">
        <f>BM913</f>
        <v>0</v>
      </c>
      <c r="BN912" s="31">
        <f t="shared" si="3047"/>
        <v>593.10000000000002</v>
      </c>
      <c r="BO912" s="31">
        <f t="shared" si="3048"/>
        <v>593.10000000000002</v>
      </c>
      <c r="BP912" s="31">
        <f t="shared" si="3049"/>
        <v>593.10000000000002</v>
      </c>
      <c r="BQ912" s="31">
        <f>BQ913</f>
        <v>0</v>
      </c>
      <c r="BR912" s="31">
        <f>BR913</f>
        <v>0</v>
      </c>
      <c r="BS912" s="31">
        <f t="shared" si="3050"/>
        <v>593.10000000000002</v>
      </c>
      <c r="BT912" s="31">
        <f t="shared" si="3051"/>
        <v>593.10000000000002</v>
      </c>
      <c r="BU912" s="31">
        <f t="shared" si="3052"/>
        <v>593.10000000000002</v>
      </c>
      <c r="BV912" s="31">
        <f>BV913</f>
        <v>0</v>
      </c>
      <c r="BW912" s="31">
        <f>BW913</f>
        <v>0</v>
      </c>
      <c r="BX912" s="31">
        <f t="shared" si="3053"/>
        <v>593.10000000000002</v>
      </c>
      <c r="BY912" s="31">
        <f t="shared" si="3054"/>
        <v>593.10000000000002</v>
      </c>
      <c r="BZ912" s="31">
        <f t="shared" si="3055"/>
        <v>593.10000000000002</v>
      </c>
      <c r="CA912" s="31">
        <f>CA913</f>
        <v>0</v>
      </c>
      <c r="CB912" s="31">
        <f>CB913</f>
        <v>0</v>
      </c>
      <c r="CC912" s="31">
        <f>CC913</f>
        <v>0</v>
      </c>
      <c r="CD912" s="31">
        <f t="shared" si="2894"/>
        <v>593.10000000000002</v>
      </c>
      <c r="CE912" s="31">
        <f t="shared" si="2895"/>
        <v>593.10000000000002</v>
      </c>
      <c r="CF912" s="31">
        <f t="shared" si="2896"/>
        <v>593.10000000000002</v>
      </c>
      <c r="CG912" s="31">
        <f>CG913</f>
        <v>0</v>
      </c>
      <c r="CH912" s="24"/>
      <c r="CI912" s="40"/>
      <c r="CN912" s="1" t="s">
        <v>30</v>
      </c>
    </row>
    <row r="913" ht="15">
      <c r="A913" s="16" t="s">
        <v>506</v>
      </c>
      <c r="B913" s="17">
        <v>610</v>
      </c>
      <c r="C913" s="16" t="s">
        <v>47</v>
      </c>
      <c r="D913" s="16" t="s">
        <v>105</v>
      </c>
      <c r="E913" s="39" t="s">
        <v>106</v>
      </c>
      <c r="F913" s="31">
        <v>593.10000000000002</v>
      </c>
      <c r="G913" s="31">
        <v>593.10000000000002</v>
      </c>
      <c r="H913" s="31">
        <v>593.10000000000002</v>
      </c>
      <c r="I913" s="31"/>
      <c r="J913" s="31"/>
      <c r="K913" s="31"/>
      <c r="L913" s="31">
        <f t="shared" si="3020"/>
        <v>593.10000000000002</v>
      </c>
      <c r="M913" s="31">
        <f t="shared" si="3021"/>
        <v>593.10000000000002</v>
      </c>
      <c r="N913" s="31">
        <f t="shared" si="3022"/>
        <v>593.10000000000002</v>
      </c>
      <c r="O913" s="31"/>
      <c r="P913" s="31"/>
      <c r="Q913" s="31"/>
      <c r="R913" s="31">
        <f t="shared" si="3023"/>
        <v>593.10000000000002</v>
      </c>
      <c r="S913" s="31">
        <f t="shared" si="3024"/>
        <v>593.10000000000002</v>
      </c>
      <c r="T913" s="31">
        <f t="shared" si="3025"/>
        <v>593.10000000000002</v>
      </c>
      <c r="U913" s="31"/>
      <c r="V913" s="31"/>
      <c r="W913" s="31"/>
      <c r="X913" s="31">
        <f t="shared" si="3026"/>
        <v>593.10000000000002</v>
      </c>
      <c r="Y913" s="31">
        <f t="shared" si="3027"/>
        <v>593.10000000000002</v>
      </c>
      <c r="Z913" s="31">
        <f t="shared" si="3028"/>
        <v>593.10000000000002</v>
      </c>
      <c r="AA913" s="31"/>
      <c r="AB913" s="31"/>
      <c r="AC913" s="31"/>
      <c r="AD913" s="31">
        <f t="shared" si="3029"/>
        <v>593.10000000000002</v>
      </c>
      <c r="AE913" s="31">
        <f t="shared" si="3030"/>
        <v>593.10000000000002</v>
      </c>
      <c r="AF913" s="31">
        <f t="shared" si="3031"/>
        <v>593.10000000000002</v>
      </c>
      <c r="AG913" s="31"/>
      <c r="AH913" s="31"/>
      <c r="AI913" s="31"/>
      <c r="AJ913" s="31">
        <f t="shared" si="3032"/>
        <v>593.10000000000002</v>
      </c>
      <c r="AK913" s="31">
        <f t="shared" si="3033"/>
        <v>593.10000000000002</v>
      </c>
      <c r="AL913" s="31">
        <f t="shared" si="3034"/>
        <v>593.10000000000002</v>
      </c>
      <c r="AM913" s="31"/>
      <c r="AN913" s="31"/>
      <c r="AO913" s="31"/>
      <c r="AP913" s="31">
        <f t="shared" si="3035"/>
        <v>593.10000000000002</v>
      </c>
      <c r="AQ913" s="31">
        <f t="shared" si="3036"/>
        <v>593.10000000000002</v>
      </c>
      <c r="AR913" s="31">
        <f t="shared" si="3037"/>
        <v>593.10000000000002</v>
      </c>
      <c r="AS913" s="31"/>
      <c r="AT913" s="31"/>
      <c r="AU913" s="31"/>
      <c r="AV913" s="31">
        <f t="shared" si="3038"/>
        <v>593.10000000000002</v>
      </c>
      <c r="AW913" s="31">
        <f t="shared" si="3039"/>
        <v>593.10000000000002</v>
      </c>
      <c r="AX913" s="31">
        <f t="shared" si="3040"/>
        <v>593.10000000000002</v>
      </c>
      <c r="AY913" s="31"/>
      <c r="AZ913" s="31"/>
      <c r="BA913" s="31"/>
      <c r="BB913" s="31">
        <f t="shared" si="3041"/>
        <v>593.10000000000002</v>
      </c>
      <c r="BC913" s="31">
        <f t="shared" si="3042"/>
        <v>593.10000000000002</v>
      </c>
      <c r="BD913" s="31">
        <f t="shared" si="3043"/>
        <v>593.10000000000002</v>
      </c>
      <c r="BE913" s="31"/>
      <c r="BF913" s="31"/>
      <c r="BG913" s="31"/>
      <c r="BH913" s="31">
        <f t="shared" si="3044"/>
        <v>593.10000000000002</v>
      </c>
      <c r="BI913" s="31">
        <f t="shared" si="3045"/>
        <v>593.10000000000002</v>
      </c>
      <c r="BJ913" s="31">
        <f t="shared" si="3046"/>
        <v>593.10000000000002</v>
      </c>
      <c r="BK913" s="31"/>
      <c r="BL913" s="31"/>
      <c r="BM913" s="31"/>
      <c r="BN913" s="31">
        <f t="shared" si="3047"/>
        <v>593.10000000000002</v>
      </c>
      <c r="BO913" s="31">
        <f t="shared" si="3048"/>
        <v>593.10000000000002</v>
      </c>
      <c r="BP913" s="31">
        <f t="shared" si="3049"/>
        <v>593.10000000000002</v>
      </c>
      <c r="BQ913" s="31"/>
      <c r="BR913" s="31"/>
      <c r="BS913" s="31">
        <f t="shared" si="3050"/>
        <v>593.10000000000002</v>
      </c>
      <c r="BT913" s="31">
        <f t="shared" si="3051"/>
        <v>593.10000000000002</v>
      </c>
      <c r="BU913" s="31">
        <f t="shared" si="3052"/>
        <v>593.10000000000002</v>
      </c>
      <c r="BV913" s="31"/>
      <c r="BW913" s="31"/>
      <c r="BX913" s="31">
        <f t="shared" si="3053"/>
        <v>593.10000000000002</v>
      </c>
      <c r="BY913" s="31">
        <f t="shared" si="3054"/>
        <v>593.10000000000002</v>
      </c>
      <c r="BZ913" s="31">
        <f t="shared" si="3055"/>
        <v>593.10000000000002</v>
      </c>
      <c r="CA913" s="31"/>
      <c r="CB913" s="31"/>
      <c r="CC913" s="31"/>
      <c r="CD913" s="31">
        <f t="shared" si="2894"/>
        <v>593.10000000000002</v>
      </c>
      <c r="CE913" s="31">
        <f t="shared" si="2895"/>
        <v>593.10000000000002</v>
      </c>
      <c r="CF913" s="31">
        <f t="shared" si="2896"/>
        <v>593.10000000000002</v>
      </c>
      <c r="CG913" s="31"/>
      <c r="CH913" s="24"/>
      <c r="CI913" s="40"/>
    </row>
    <row r="914" ht="15">
      <c r="A914" s="16" t="s">
        <v>506</v>
      </c>
      <c r="B914" s="17">
        <v>620</v>
      </c>
      <c r="C914" s="16"/>
      <c r="D914" s="16"/>
      <c r="E914" s="39" t="s">
        <v>46</v>
      </c>
      <c r="F914" s="31">
        <f>F915</f>
        <v>15578.299999999999</v>
      </c>
      <c r="G914" s="31">
        <f>G915</f>
        <v>15578.299999999999</v>
      </c>
      <c r="H914" s="31">
        <f>H915</f>
        <v>15578.299999999999</v>
      </c>
      <c r="I914" s="31">
        <f>I915</f>
        <v>0</v>
      </c>
      <c r="J914" s="31">
        <f>J915</f>
        <v>0</v>
      </c>
      <c r="K914" s="31">
        <f>K915</f>
        <v>0</v>
      </c>
      <c r="L914" s="31">
        <f t="shared" si="3020"/>
        <v>15578.299999999999</v>
      </c>
      <c r="M914" s="31">
        <f t="shared" si="3021"/>
        <v>15578.299999999999</v>
      </c>
      <c r="N914" s="31">
        <f t="shared" si="3022"/>
        <v>15578.299999999999</v>
      </c>
      <c r="O914" s="31">
        <f>O915</f>
        <v>0</v>
      </c>
      <c r="P914" s="31">
        <f>P915</f>
        <v>0</v>
      </c>
      <c r="Q914" s="31">
        <f>Q915</f>
        <v>0</v>
      </c>
      <c r="R914" s="31">
        <f t="shared" si="3023"/>
        <v>15578.299999999999</v>
      </c>
      <c r="S914" s="31">
        <f t="shared" si="3024"/>
        <v>15578.299999999999</v>
      </c>
      <c r="T914" s="31">
        <f t="shared" si="3025"/>
        <v>15578.299999999999</v>
      </c>
      <c r="U914" s="31">
        <f>U915</f>
        <v>0</v>
      </c>
      <c r="V914" s="31">
        <f>V915</f>
        <v>0</v>
      </c>
      <c r="W914" s="31">
        <f>W915</f>
        <v>0</v>
      </c>
      <c r="X914" s="31">
        <f t="shared" si="3026"/>
        <v>15578.299999999999</v>
      </c>
      <c r="Y914" s="31">
        <f t="shared" si="3027"/>
        <v>15578.299999999999</v>
      </c>
      <c r="Z914" s="31">
        <f t="shared" si="3028"/>
        <v>15578.299999999999</v>
      </c>
      <c r="AA914" s="31">
        <f>AA915</f>
        <v>0</v>
      </c>
      <c r="AB914" s="31">
        <f>AB915</f>
        <v>0</v>
      </c>
      <c r="AC914" s="31">
        <f>AC915</f>
        <v>0</v>
      </c>
      <c r="AD914" s="31">
        <f t="shared" si="3029"/>
        <v>15578.299999999999</v>
      </c>
      <c r="AE914" s="31">
        <f t="shared" si="3030"/>
        <v>15578.299999999999</v>
      </c>
      <c r="AF914" s="31">
        <f t="shared" si="3031"/>
        <v>15578.299999999999</v>
      </c>
      <c r="AG914" s="31">
        <f>AG915</f>
        <v>0</v>
      </c>
      <c r="AH914" s="31">
        <f>AH915</f>
        <v>0</v>
      </c>
      <c r="AI914" s="31">
        <f>AI915</f>
        <v>0</v>
      </c>
      <c r="AJ914" s="31">
        <f t="shared" si="3032"/>
        <v>15578.299999999999</v>
      </c>
      <c r="AK914" s="31">
        <f t="shared" si="3033"/>
        <v>15578.299999999999</v>
      </c>
      <c r="AL914" s="31">
        <f t="shared" si="3034"/>
        <v>15578.299999999999</v>
      </c>
      <c r="AM914" s="31">
        <f>AM915</f>
        <v>0</v>
      </c>
      <c r="AN914" s="31">
        <f>AN915</f>
        <v>0</v>
      </c>
      <c r="AO914" s="31">
        <f>AO915</f>
        <v>0</v>
      </c>
      <c r="AP914" s="31">
        <f t="shared" si="3035"/>
        <v>15578.299999999999</v>
      </c>
      <c r="AQ914" s="31">
        <f t="shared" si="3036"/>
        <v>15578.299999999999</v>
      </c>
      <c r="AR914" s="31">
        <f t="shared" si="3037"/>
        <v>15578.299999999999</v>
      </c>
      <c r="AS914" s="31">
        <f>AS915</f>
        <v>0</v>
      </c>
      <c r="AT914" s="31">
        <f>AT915</f>
        <v>0</v>
      </c>
      <c r="AU914" s="31">
        <f>AU915</f>
        <v>0</v>
      </c>
      <c r="AV914" s="31">
        <f t="shared" si="3038"/>
        <v>15578.299999999999</v>
      </c>
      <c r="AW914" s="31">
        <f t="shared" si="3039"/>
        <v>15578.299999999999</v>
      </c>
      <c r="AX914" s="31">
        <f t="shared" si="3040"/>
        <v>15578.299999999999</v>
      </c>
      <c r="AY914" s="31">
        <f>AY915</f>
        <v>153</v>
      </c>
      <c r="AZ914" s="31">
        <f>AZ915</f>
        <v>153</v>
      </c>
      <c r="BA914" s="31">
        <f>BA915</f>
        <v>153</v>
      </c>
      <c r="BB914" s="31">
        <f t="shared" si="3041"/>
        <v>15731.299999999999</v>
      </c>
      <c r="BC914" s="31">
        <f t="shared" si="3042"/>
        <v>15731.299999999999</v>
      </c>
      <c r="BD914" s="31">
        <f t="shared" si="3043"/>
        <v>15731.299999999999</v>
      </c>
      <c r="BE914" s="31">
        <f>BE915</f>
        <v>0</v>
      </c>
      <c r="BF914" s="31">
        <f>BF915</f>
        <v>0</v>
      </c>
      <c r="BG914" s="31">
        <f>BG915</f>
        <v>0</v>
      </c>
      <c r="BH914" s="31">
        <f t="shared" si="3044"/>
        <v>15731.299999999999</v>
      </c>
      <c r="BI914" s="31">
        <f t="shared" si="3045"/>
        <v>15731.299999999999</v>
      </c>
      <c r="BJ914" s="31">
        <f t="shared" si="3046"/>
        <v>15731.299999999999</v>
      </c>
      <c r="BK914" s="31">
        <f>BK915</f>
        <v>0</v>
      </c>
      <c r="BL914" s="31">
        <f>BL915</f>
        <v>0</v>
      </c>
      <c r="BM914" s="31">
        <f>BM915</f>
        <v>0</v>
      </c>
      <c r="BN914" s="31">
        <f t="shared" si="3047"/>
        <v>15731.299999999999</v>
      </c>
      <c r="BO914" s="31">
        <f t="shared" si="3048"/>
        <v>15731.299999999999</v>
      </c>
      <c r="BP914" s="31">
        <f t="shared" si="3049"/>
        <v>15731.299999999999</v>
      </c>
      <c r="BQ914" s="31">
        <f>BQ915</f>
        <v>0</v>
      </c>
      <c r="BR914" s="31">
        <f>BR915</f>
        <v>0</v>
      </c>
      <c r="BS914" s="31">
        <f t="shared" si="3050"/>
        <v>15731.299999999999</v>
      </c>
      <c r="BT914" s="31">
        <f t="shared" si="3051"/>
        <v>15731.299999999999</v>
      </c>
      <c r="BU914" s="31">
        <f t="shared" si="3052"/>
        <v>15731.299999999999</v>
      </c>
      <c r="BV914" s="31">
        <f>BV915</f>
        <v>0</v>
      </c>
      <c r="BW914" s="31">
        <f>BW915</f>
        <v>0</v>
      </c>
      <c r="BX914" s="31">
        <f t="shared" si="3053"/>
        <v>15731.299999999999</v>
      </c>
      <c r="BY914" s="31">
        <f t="shared" si="3054"/>
        <v>15731.299999999999</v>
      </c>
      <c r="BZ914" s="31">
        <f t="shared" si="3055"/>
        <v>15731.299999999999</v>
      </c>
      <c r="CA914" s="31">
        <f>CA915</f>
        <v>2535</v>
      </c>
      <c r="CB914" s="31">
        <f>CB915</f>
        <v>0</v>
      </c>
      <c r="CC914" s="31">
        <f>CC915</f>
        <v>0</v>
      </c>
      <c r="CD914" s="31">
        <f t="shared" si="2894"/>
        <v>18266.299999999999</v>
      </c>
      <c r="CE914" s="31">
        <f t="shared" si="2895"/>
        <v>15731.299999999999</v>
      </c>
      <c r="CF914" s="31">
        <f t="shared" si="2896"/>
        <v>15731.299999999999</v>
      </c>
      <c r="CG914" s="31">
        <f>CG915</f>
        <v>0</v>
      </c>
      <c r="CH914" s="24"/>
      <c r="CI914" s="40"/>
      <c r="CN914" s="1" t="s">
        <v>30</v>
      </c>
    </row>
    <row r="915" ht="15">
      <c r="A915" s="16" t="s">
        <v>506</v>
      </c>
      <c r="B915" s="17">
        <v>620</v>
      </c>
      <c r="C915" s="16" t="s">
        <v>47</v>
      </c>
      <c r="D915" s="16" t="s">
        <v>105</v>
      </c>
      <c r="E915" s="39" t="s">
        <v>106</v>
      </c>
      <c r="F915" s="31">
        <v>15578.299999999999</v>
      </c>
      <c r="G915" s="31">
        <v>15578.299999999999</v>
      </c>
      <c r="H915" s="31">
        <v>15578.299999999999</v>
      </c>
      <c r="I915" s="31"/>
      <c r="J915" s="31"/>
      <c r="K915" s="31"/>
      <c r="L915" s="31">
        <f t="shared" si="3020"/>
        <v>15578.299999999999</v>
      </c>
      <c r="M915" s="31">
        <f t="shared" si="3021"/>
        <v>15578.299999999999</v>
      </c>
      <c r="N915" s="31">
        <f t="shared" si="3022"/>
        <v>15578.299999999999</v>
      </c>
      <c r="O915" s="31"/>
      <c r="P915" s="31"/>
      <c r="Q915" s="31"/>
      <c r="R915" s="31">
        <f t="shared" si="3023"/>
        <v>15578.299999999999</v>
      </c>
      <c r="S915" s="31">
        <f t="shared" si="3024"/>
        <v>15578.299999999999</v>
      </c>
      <c r="T915" s="31">
        <f t="shared" si="3025"/>
        <v>15578.299999999999</v>
      </c>
      <c r="U915" s="31"/>
      <c r="V915" s="31"/>
      <c r="W915" s="31"/>
      <c r="X915" s="31">
        <f t="shared" si="3026"/>
        <v>15578.299999999999</v>
      </c>
      <c r="Y915" s="31">
        <f t="shared" si="3027"/>
        <v>15578.299999999999</v>
      </c>
      <c r="Z915" s="31">
        <f t="shared" si="3028"/>
        <v>15578.299999999999</v>
      </c>
      <c r="AA915" s="31"/>
      <c r="AB915" s="31"/>
      <c r="AC915" s="31"/>
      <c r="AD915" s="31">
        <f t="shared" si="3029"/>
        <v>15578.299999999999</v>
      </c>
      <c r="AE915" s="31">
        <f t="shared" si="3030"/>
        <v>15578.299999999999</v>
      </c>
      <c r="AF915" s="31">
        <f t="shared" si="3031"/>
        <v>15578.299999999999</v>
      </c>
      <c r="AG915" s="31"/>
      <c r="AH915" s="31"/>
      <c r="AI915" s="31"/>
      <c r="AJ915" s="31">
        <f t="shared" si="3032"/>
        <v>15578.299999999999</v>
      </c>
      <c r="AK915" s="31">
        <f t="shared" si="3033"/>
        <v>15578.299999999999</v>
      </c>
      <c r="AL915" s="31">
        <f t="shared" si="3034"/>
        <v>15578.299999999999</v>
      </c>
      <c r="AM915" s="31"/>
      <c r="AN915" s="31"/>
      <c r="AO915" s="31"/>
      <c r="AP915" s="31">
        <f t="shared" si="3035"/>
        <v>15578.299999999999</v>
      </c>
      <c r="AQ915" s="31">
        <f t="shared" si="3036"/>
        <v>15578.299999999999</v>
      </c>
      <c r="AR915" s="31">
        <f t="shared" si="3037"/>
        <v>15578.299999999999</v>
      </c>
      <c r="AS915" s="31"/>
      <c r="AT915" s="31"/>
      <c r="AU915" s="31"/>
      <c r="AV915" s="31">
        <f t="shared" si="3038"/>
        <v>15578.299999999999</v>
      </c>
      <c r="AW915" s="31">
        <f t="shared" si="3039"/>
        <v>15578.299999999999</v>
      </c>
      <c r="AX915" s="31">
        <f t="shared" si="3040"/>
        <v>15578.299999999999</v>
      </c>
      <c r="AY915" s="31">
        <v>153</v>
      </c>
      <c r="AZ915" s="31">
        <v>153</v>
      </c>
      <c r="BA915" s="31">
        <v>153</v>
      </c>
      <c r="BB915" s="31">
        <f t="shared" si="3041"/>
        <v>15731.299999999999</v>
      </c>
      <c r="BC915" s="31">
        <f t="shared" si="3042"/>
        <v>15731.299999999999</v>
      </c>
      <c r="BD915" s="31">
        <f t="shared" si="3043"/>
        <v>15731.299999999999</v>
      </c>
      <c r="BE915" s="31"/>
      <c r="BF915" s="31"/>
      <c r="BG915" s="31"/>
      <c r="BH915" s="31">
        <f t="shared" si="3044"/>
        <v>15731.299999999999</v>
      </c>
      <c r="BI915" s="31">
        <f t="shared" si="3045"/>
        <v>15731.299999999999</v>
      </c>
      <c r="BJ915" s="31">
        <f t="shared" si="3046"/>
        <v>15731.299999999999</v>
      </c>
      <c r="BK915" s="31"/>
      <c r="BL915" s="31"/>
      <c r="BM915" s="31"/>
      <c r="BN915" s="31">
        <f t="shared" si="3047"/>
        <v>15731.299999999999</v>
      </c>
      <c r="BO915" s="31">
        <f t="shared" si="3048"/>
        <v>15731.299999999999</v>
      </c>
      <c r="BP915" s="31">
        <f t="shared" si="3049"/>
        <v>15731.299999999999</v>
      </c>
      <c r="BQ915" s="31"/>
      <c r="BR915" s="31"/>
      <c r="BS915" s="31">
        <f t="shared" si="3050"/>
        <v>15731.299999999999</v>
      </c>
      <c r="BT915" s="31">
        <f t="shared" si="3051"/>
        <v>15731.299999999999</v>
      </c>
      <c r="BU915" s="31">
        <f t="shared" si="3052"/>
        <v>15731.299999999999</v>
      </c>
      <c r="BV915" s="31"/>
      <c r="BW915" s="31"/>
      <c r="BX915" s="31">
        <f t="shared" si="3053"/>
        <v>15731.299999999999</v>
      </c>
      <c r="BY915" s="31">
        <f t="shared" si="3054"/>
        <v>15731.299999999999</v>
      </c>
      <c r="BZ915" s="31">
        <f t="shared" si="3055"/>
        <v>15731.299999999999</v>
      </c>
      <c r="CA915" s="31">
        <v>2535</v>
      </c>
      <c r="CB915" s="31"/>
      <c r="CC915" s="31"/>
      <c r="CD915" s="31">
        <f t="shared" si="2894"/>
        <v>18266.299999999999</v>
      </c>
      <c r="CE915" s="31">
        <f t="shared" si="2895"/>
        <v>15731.299999999999</v>
      </c>
      <c r="CF915" s="31">
        <f t="shared" si="2896"/>
        <v>15731.299999999999</v>
      </c>
      <c r="CG915" s="31"/>
      <c r="CH915" s="24"/>
      <c r="CI915" s="40"/>
    </row>
    <row r="916" ht="43.75">
      <c r="A916" s="16" t="s">
        <v>508</v>
      </c>
      <c r="B916" s="17"/>
      <c r="C916" s="16"/>
      <c r="D916" s="16"/>
      <c r="E916" s="39" t="s">
        <v>509</v>
      </c>
      <c r="F916" s="31">
        <f t="shared" ref="F916:F917" si="3056">F917</f>
        <v>10050</v>
      </c>
      <c r="G916" s="31">
        <f t="shared" ref="G916:G917" si="3057">G917</f>
        <v>10050</v>
      </c>
      <c r="H916" s="31">
        <f t="shared" ref="H916:H917" si="3058">H917</f>
        <v>10050</v>
      </c>
      <c r="I916" s="31">
        <f t="shared" ref="I916:I917" si="3059">I917</f>
        <v>0</v>
      </c>
      <c r="J916" s="31">
        <f t="shared" ref="J916:J917" si="3060">J917</f>
        <v>0</v>
      </c>
      <c r="K916" s="31">
        <f t="shared" ref="K916:K917" si="3061">K917</f>
        <v>0</v>
      </c>
      <c r="L916" s="31">
        <f t="shared" si="3020"/>
        <v>10050</v>
      </c>
      <c r="M916" s="31">
        <f t="shared" si="3021"/>
        <v>10050</v>
      </c>
      <c r="N916" s="31">
        <f t="shared" si="3022"/>
        <v>10050</v>
      </c>
      <c r="O916" s="31">
        <f t="shared" ref="O916:O917" si="3062">O917</f>
        <v>0</v>
      </c>
      <c r="P916" s="31">
        <f t="shared" ref="P916:P917" si="3063">P917</f>
        <v>0</v>
      </c>
      <c r="Q916" s="31">
        <f t="shared" ref="Q916:Q917" si="3064">Q917</f>
        <v>0</v>
      </c>
      <c r="R916" s="31">
        <f t="shared" si="3023"/>
        <v>10050</v>
      </c>
      <c r="S916" s="31">
        <f t="shared" si="3024"/>
        <v>10050</v>
      </c>
      <c r="T916" s="31">
        <f t="shared" si="3025"/>
        <v>10050</v>
      </c>
      <c r="U916" s="31">
        <f t="shared" ref="U916:U917" si="3065">U917</f>
        <v>0</v>
      </c>
      <c r="V916" s="31">
        <f t="shared" ref="V916:V917" si="3066">V917</f>
        <v>0</v>
      </c>
      <c r="W916" s="31">
        <f t="shared" ref="W916:W917" si="3067">W917</f>
        <v>0</v>
      </c>
      <c r="X916" s="31">
        <f t="shared" si="3026"/>
        <v>10050</v>
      </c>
      <c r="Y916" s="31">
        <f t="shared" si="3027"/>
        <v>10050</v>
      </c>
      <c r="Z916" s="31">
        <f t="shared" si="3028"/>
        <v>10050</v>
      </c>
      <c r="AA916" s="31">
        <f t="shared" ref="AA916:AA917" si="3068">AA917</f>
        <v>0</v>
      </c>
      <c r="AB916" s="31">
        <f t="shared" ref="AB916:AB917" si="3069">AB917</f>
        <v>0</v>
      </c>
      <c r="AC916" s="31">
        <f t="shared" ref="AC916:AC917" si="3070">AC917</f>
        <v>0</v>
      </c>
      <c r="AD916" s="31">
        <f t="shared" si="3029"/>
        <v>10050</v>
      </c>
      <c r="AE916" s="31">
        <f t="shared" si="3030"/>
        <v>10050</v>
      </c>
      <c r="AF916" s="31">
        <f t="shared" si="3031"/>
        <v>10050</v>
      </c>
      <c r="AG916" s="31">
        <f t="shared" ref="AG916:AG917" si="3071">AG917</f>
        <v>0</v>
      </c>
      <c r="AH916" s="31">
        <f t="shared" ref="AH916:AH917" si="3072">AH917</f>
        <v>0</v>
      </c>
      <c r="AI916" s="31">
        <f t="shared" ref="AI916:AI917" si="3073">AI917</f>
        <v>0</v>
      </c>
      <c r="AJ916" s="31">
        <f t="shared" si="3032"/>
        <v>10050</v>
      </c>
      <c r="AK916" s="31">
        <f t="shared" si="3033"/>
        <v>10050</v>
      </c>
      <c r="AL916" s="31">
        <f t="shared" si="3034"/>
        <v>10050</v>
      </c>
      <c r="AM916" s="31">
        <f t="shared" ref="AM916:AM917" si="3074">AM917</f>
        <v>0</v>
      </c>
      <c r="AN916" s="31">
        <f t="shared" ref="AN916:AN917" si="3075">AN917</f>
        <v>0</v>
      </c>
      <c r="AO916" s="31">
        <f t="shared" ref="AO916:AO917" si="3076">AO917</f>
        <v>0</v>
      </c>
      <c r="AP916" s="31">
        <f t="shared" si="3035"/>
        <v>10050</v>
      </c>
      <c r="AQ916" s="31">
        <f t="shared" si="3036"/>
        <v>10050</v>
      </c>
      <c r="AR916" s="31">
        <f t="shared" si="3037"/>
        <v>10050</v>
      </c>
      <c r="AS916" s="31">
        <f t="shared" ref="AS916:AS917" si="3077">AS917</f>
        <v>0</v>
      </c>
      <c r="AT916" s="31">
        <f t="shared" ref="AT916:AT917" si="3078">AT917</f>
        <v>0</v>
      </c>
      <c r="AU916" s="31">
        <f t="shared" ref="AU916:AU917" si="3079">AU917</f>
        <v>0</v>
      </c>
      <c r="AV916" s="31">
        <f t="shared" si="3038"/>
        <v>10050</v>
      </c>
      <c r="AW916" s="31">
        <f t="shared" si="3039"/>
        <v>10050</v>
      </c>
      <c r="AX916" s="31">
        <f t="shared" si="3040"/>
        <v>10050</v>
      </c>
      <c r="AY916" s="31">
        <f t="shared" ref="AY916:AY917" si="3080">AY917</f>
        <v>0</v>
      </c>
      <c r="AZ916" s="31">
        <f t="shared" ref="AZ916:AZ917" si="3081">AZ917</f>
        <v>0</v>
      </c>
      <c r="BA916" s="31">
        <f t="shared" ref="BA916:BA917" si="3082">BA917</f>
        <v>0</v>
      </c>
      <c r="BB916" s="31">
        <f t="shared" si="3041"/>
        <v>10050</v>
      </c>
      <c r="BC916" s="31">
        <f t="shared" si="3042"/>
        <v>10050</v>
      </c>
      <c r="BD916" s="31">
        <f t="shared" si="3043"/>
        <v>10050</v>
      </c>
      <c r="BE916" s="31">
        <f t="shared" ref="BE916:BE917" si="3083">BE917</f>
        <v>0</v>
      </c>
      <c r="BF916" s="31">
        <f t="shared" ref="BF916:BF917" si="3084">BF917</f>
        <v>0</v>
      </c>
      <c r="BG916" s="31">
        <f t="shared" ref="BG916:BG917" si="3085">BG917</f>
        <v>0</v>
      </c>
      <c r="BH916" s="31">
        <f t="shared" si="3044"/>
        <v>10050</v>
      </c>
      <c r="BI916" s="31">
        <f t="shared" si="3045"/>
        <v>10050</v>
      </c>
      <c r="BJ916" s="31">
        <f t="shared" si="3046"/>
        <v>10050</v>
      </c>
      <c r="BK916" s="31">
        <f t="shared" ref="BK916:BK917" si="3086">BK917</f>
        <v>0</v>
      </c>
      <c r="BL916" s="31">
        <f t="shared" ref="BL916:BL917" si="3087">BL917</f>
        <v>0</v>
      </c>
      <c r="BM916" s="31">
        <f t="shared" ref="BM916:BM917" si="3088">BM917</f>
        <v>0</v>
      </c>
      <c r="BN916" s="31">
        <f t="shared" si="3047"/>
        <v>10050</v>
      </c>
      <c r="BO916" s="31">
        <f t="shared" si="3048"/>
        <v>10050</v>
      </c>
      <c r="BP916" s="31">
        <f t="shared" si="3049"/>
        <v>10050</v>
      </c>
      <c r="BQ916" s="31">
        <f t="shared" ref="BQ916:BQ917" si="3089">BQ917</f>
        <v>0</v>
      </c>
      <c r="BR916" s="31">
        <f t="shared" ref="BR916:BR917" si="3090">BR917</f>
        <v>0</v>
      </c>
      <c r="BS916" s="31">
        <f t="shared" si="3050"/>
        <v>10050</v>
      </c>
      <c r="BT916" s="31">
        <f t="shared" si="3051"/>
        <v>10050</v>
      </c>
      <c r="BU916" s="31">
        <f t="shared" si="3052"/>
        <v>10050</v>
      </c>
      <c r="BV916" s="31">
        <f t="shared" ref="BV916:BV917" si="3091">BV917</f>
        <v>0</v>
      </c>
      <c r="BW916" s="31">
        <f t="shared" ref="BW916:BW917" si="3092">BW917</f>
        <v>0</v>
      </c>
      <c r="BX916" s="31">
        <f t="shared" si="3053"/>
        <v>10050</v>
      </c>
      <c r="BY916" s="31">
        <f t="shared" si="3054"/>
        <v>10050</v>
      </c>
      <c r="BZ916" s="31">
        <f t="shared" si="3055"/>
        <v>10050</v>
      </c>
      <c r="CA916" s="31">
        <f t="shared" ref="CA916:CA917" si="3093">CA917</f>
        <v>0</v>
      </c>
      <c r="CB916" s="31">
        <f t="shared" ref="CB916:CB917" si="3094">CB917</f>
        <v>0</v>
      </c>
      <c r="CC916" s="31">
        <f t="shared" ref="CC916:CC917" si="3095">CC917</f>
        <v>0</v>
      </c>
      <c r="CD916" s="31">
        <f t="shared" si="2894"/>
        <v>10050</v>
      </c>
      <c r="CE916" s="31">
        <f t="shared" si="2895"/>
        <v>10050</v>
      </c>
      <c r="CF916" s="31">
        <f t="shared" si="2896"/>
        <v>10050</v>
      </c>
      <c r="CG916" s="31">
        <f t="shared" ref="CG916:CG917" si="3096">CG917</f>
        <v>0</v>
      </c>
      <c r="CH916" s="24"/>
      <c r="CI916" s="40"/>
      <c r="CL916" s="1" t="s">
        <v>28</v>
      </c>
    </row>
    <row r="917" ht="43.75">
      <c r="A917" s="16" t="s">
        <v>510</v>
      </c>
      <c r="B917" s="17"/>
      <c r="C917" s="16"/>
      <c r="D917" s="16"/>
      <c r="E917" s="39" t="s">
        <v>442</v>
      </c>
      <c r="F917" s="31">
        <f t="shared" si="3056"/>
        <v>10050</v>
      </c>
      <c r="G917" s="31">
        <f t="shared" si="3057"/>
        <v>10050</v>
      </c>
      <c r="H917" s="31">
        <f t="shared" si="3058"/>
        <v>10050</v>
      </c>
      <c r="I917" s="31">
        <f t="shared" si="3059"/>
        <v>0</v>
      </c>
      <c r="J917" s="31">
        <f t="shared" si="3060"/>
        <v>0</v>
      </c>
      <c r="K917" s="31">
        <f t="shared" si="3061"/>
        <v>0</v>
      </c>
      <c r="L917" s="31">
        <f t="shared" si="3020"/>
        <v>10050</v>
      </c>
      <c r="M917" s="31">
        <f t="shared" si="3021"/>
        <v>10050</v>
      </c>
      <c r="N917" s="31">
        <f t="shared" si="3022"/>
        <v>10050</v>
      </c>
      <c r="O917" s="31">
        <f t="shared" si="3062"/>
        <v>0</v>
      </c>
      <c r="P917" s="31">
        <f t="shared" si="3063"/>
        <v>0</v>
      </c>
      <c r="Q917" s="31">
        <f t="shared" si="3064"/>
        <v>0</v>
      </c>
      <c r="R917" s="31">
        <f t="shared" si="3023"/>
        <v>10050</v>
      </c>
      <c r="S917" s="31">
        <f t="shared" si="3024"/>
        <v>10050</v>
      </c>
      <c r="T917" s="31">
        <f t="shared" si="3025"/>
        <v>10050</v>
      </c>
      <c r="U917" s="31">
        <f t="shared" si="3065"/>
        <v>0</v>
      </c>
      <c r="V917" s="31">
        <f t="shared" si="3066"/>
        <v>0</v>
      </c>
      <c r="W917" s="31">
        <f t="shared" si="3067"/>
        <v>0</v>
      </c>
      <c r="X917" s="31">
        <f t="shared" si="3026"/>
        <v>10050</v>
      </c>
      <c r="Y917" s="31">
        <f t="shared" si="3027"/>
        <v>10050</v>
      </c>
      <c r="Z917" s="31">
        <f t="shared" si="3028"/>
        <v>10050</v>
      </c>
      <c r="AA917" s="31">
        <f t="shared" si="3068"/>
        <v>0</v>
      </c>
      <c r="AB917" s="31">
        <f t="shared" si="3069"/>
        <v>0</v>
      </c>
      <c r="AC917" s="31">
        <f t="shared" si="3070"/>
        <v>0</v>
      </c>
      <c r="AD917" s="31">
        <f t="shared" si="3029"/>
        <v>10050</v>
      </c>
      <c r="AE917" s="31">
        <f t="shared" si="3030"/>
        <v>10050</v>
      </c>
      <c r="AF917" s="31">
        <f t="shared" si="3031"/>
        <v>10050</v>
      </c>
      <c r="AG917" s="31">
        <f t="shared" si="3071"/>
        <v>0</v>
      </c>
      <c r="AH917" s="31">
        <f t="shared" si="3072"/>
        <v>0</v>
      </c>
      <c r="AI917" s="31">
        <f t="shared" si="3073"/>
        <v>0</v>
      </c>
      <c r="AJ917" s="31">
        <f t="shared" si="3032"/>
        <v>10050</v>
      </c>
      <c r="AK917" s="31">
        <f t="shared" si="3033"/>
        <v>10050</v>
      </c>
      <c r="AL917" s="31">
        <f t="shared" si="3034"/>
        <v>10050</v>
      </c>
      <c r="AM917" s="31">
        <f t="shared" si="3074"/>
        <v>0</v>
      </c>
      <c r="AN917" s="31">
        <f t="shared" si="3075"/>
        <v>0</v>
      </c>
      <c r="AO917" s="31">
        <f t="shared" si="3076"/>
        <v>0</v>
      </c>
      <c r="AP917" s="31">
        <f t="shared" si="3035"/>
        <v>10050</v>
      </c>
      <c r="AQ917" s="31">
        <f t="shared" si="3036"/>
        <v>10050</v>
      </c>
      <c r="AR917" s="31">
        <f t="shared" si="3037"/>
        <v>10050</v>
      </c>
      <c r="AS917" s="31">
        <f t="shared" si="3077"/>
        <v>0</v>
      </c>
      <c r="AT917" s="31">
        <f t="shared" si="3078"/>
        <v>0</v>
      </c>
      <c r="AU917" s="31">
        <f t="shared" si="3079"/>
        <v>0</v>
      </c>
      <c r="AV917" s="31">
        <f t="shared" si="3038"/>
        <v>10050</v>
      </c>
      <c r="AW917" s="31">
        <f t="shared" si="3039"/>
        <v>10050</v>
      </c>
      <c r="AX917" s="31">
        <f t="shared" si="3040"/>
        <v>10050</v>
      </c>
      <c r="AY917" s="31">
        <f t="shared" si="3080"/>
        <v>0</v>
      </c>
      <c r="AZ917" s="31">
        <f t="shared" si="3081"/>
        <v>0</v>
      </c>
      <c r="BA917" s="31">
        <f t="shared" si="3082"/>
        <v>0</v>
      </c>
      <c r="BB917" s="31">
        <f t="shared" si="3041"/>
        <v>10050</v>
      </c>
      <c r="BC917" s="31">
        <f t="shared" si="3042"/>
        <v>10050</v>
      </c>
      <c r="BD917" s="31">
        <f t="shared" si="3043"/>
        <v>10050</v>
      </c>
      <c r="BE917" s="31">
        <f t="shared" si="3083"/>
        <v>0</v>
      </c>
      <c r="BF917" s="31">
        <f t="shared" si="3084"/>
        <v>0</v>
      </c>
      <c r="BG917" s="31">
        <f t="shared" si="3085"/>
        <v>0</v>
      </c>
      <c r="BH917" s="31">
        <f t="shared" si="3044"/>
        <v>10050</v>
      </c>
      <c r="BI917" s="31">
        <f t="shared" si="3045"/>
        <v>10050</v>
      </c>
      <c r="BJ917" s="31">
        <f t="shared" si="3046"/>
        <v>10050</v>
      </c>
      <c r="BK917" s="31">
        <f t="shared" si="3086"/>
        <v>0</v>
      </c>
      <c r="BL917" s="31">
        <f t="shared" si="3087"/>
        <v>0</v>
      </c>
      <c r="BM917" s="31">
        <f t="shared" si="3088"/>
        <v>0</v>
      </c>
      <c r="BN917" s="31">
        <f t="shared" si="3047"/>
        <v>10050</v>
      </c>
      <c r="BO917" s="31">
        <f t="shared" si="3048"/>
        <v>10050</v>
      </c>
      <c r="BP917" s="31">
        <f t="shared" si="3049"/>
        <v>10050</v>
      </c>
      <c r="BQ917" s="31">
        <f t="shared" si="3089"/>
        <v>0</v>
      </c>
      <c r="BR917" s="31">
        <f t="shared" si="3090"/>
        <v>0</v>
      </c>
      <c r="BS917" s="31">
        <f t="shared" si="3050"/>
        <v>10050</v>
      </c>
      <c r="BT917" s="31">
        <f t="shared" si="3051"/>
        <v>10050</v>
      </c>
      <c r="BU917" s="31">
        <f t="shared" si="3052"/>
        <v>10050</v>
      </c>
      <c r="BV917" s="31">
        <f t="shared" si="3091"/>
        <v>0</v>
      </c>
      <c r="BW917" s="31">
        <f t="shared" si="3092"/>
        <v>0</v>
      </c>
      <c r="BX917" s="31">
        <f t="shared" si="3053"/>
        <v>10050</v>
      </c>
      <c r="BY917" s="31">
        <f t="shared" si="3054"/>
        <v>10050</v>
      </c>
      <c r="BZ917" s="31">
        <f t="shared" si="3055"/>
        <v>10050</v>
      </c>
      <c r="CA917" s="31">
        <f t="shared" si="3093"/>
        <v>0</v>
      </c>
      <c r="CB917" s="31">
        <f t="shared" si="3094"/>
        <v>0</v>
      </c>
      <c r="CC917" s="31">
        <f t="shared" si="3095"/>
        <v>0</v>
      </c>
      <c r="CD917" s="31">
        <f t="shared" si="2894"/>
        <v>10050</v>
      </c>
      <c r="CE917" s="31">
        <f t="shared" si="2895"/>
        <v>10050</v>
      </c>
      <c r="CF917" s="31">
        <f t="shared" si="2896"/>
        <v>10050</v>
      </c>
      <c r="CG917" s="31">
        <f t="shared" si="3096"/>
        <v>0</v>
      </c>
      <c r="CH917" s="24"/>
      <c r="CI917" s="40"/>
      <c r="CO917" s="1" t="s">
        <v>31</v>
      </c>
    </row>
    <row r="918" ht="43.75">
      <c r="A918" s="16" t="s">
        <v>510</v>
      </c>
      <c r="B918" s="17">
        <v>600</v>
      </c>
      <c r="C918" s="16"/>
      <c r="D918" s="16"/>
      <c r="E918" s="39" t="s">
        <v>45</v>
      </c>
      <c r="F918" s="31">
        <f>F919+F921+F923</f>
        <v>10050</v>
      </c>
      <c r="G918" s="31">
        <f>G919+G921+G923</f>
        <v>10050</v>
      </c>
      <c r="H918" s="31">
        <f>H919+H921+H923</f>
        <v>10050</v>
      </c>
      <c r="I918" s="31">
        <f>I919+I921+I923</f>
        <v>0</v>
      </c>
      <c r="J918" s="31">
        <f>J919+J921+J923</f>
        <v>0</v>
      </c>
      <c r="K918" s="31">
        <f>K919+K921+K923</f>
        <v>0</v>
      </c>
      <c r="L918" s="31">
        <f t="shared" si="3020"/>
        <v>10050</v>
      </c>
      <c r="M918" s="31">
        <f t="shared" si="3021"/>
        <v>10050</v>
      </c>
      <c r="N918" s="31">
        <f t="shared" si="3022"/>
        <v>10050</v>
      </c>
      <c r="O918" s="31">
        <f>O919+O921+O923</f>
        <v>0</v>
      </c>
      <c r="P918" s="31">
        <f>P919+P921+P923</f>
        <v>0</v>
      </c>
      <c r="Q918" s="31">
        <f>Q919+Q921+Q923</f>
        <v>0</v>
      </c>
      <c r="R918" s="31">
        <f t="shared" si="3023"/>
        <v>10050</v>
      </c>
      <c r="S918" s="31">
        <f t="shared" si="3024"/>
        <v>10050</v>
      </c>
      <c r="T918" s="31">
        <f t="shared" si="3025"/>
        <v>10050</v>
      </c>
      <c r="U918" s="31">
        <f>U919+U921+U923</f>
        <v>0</v>
      </c>
      <c r="V918" s="31">
        <f>V919+V921+V923</f>
        <v>0</v>
      </c>
      <c r="W918" s="31">
        <f>W919+W921+W923</f>
        <v>0</v>
      </c>
      <c r="X918" s="31">
        <f t="shared" si="3026"/>
        <v>10050</v>
      </c>
      <c r="Y918" s="31">
        <f t="shared" si="3027"/>
        <v>10050</v>
      </c>
      <c r="Z918" s="31">
        <f t="shared" si="3028"/>
        <v>10050</v>
      </c>
      <c r="AA918" s="31">
        <f>AA919+AA921+AA923</f>
        <v>0</v>
      </c>
      <c r="AB918" s="31">
        <f>AB919+AB921+AB923</f>
        <v>0</v>
      </c>
      <c r="AC918" s="31">
        <f>AC919+AC921+AC923</f>
        <v>0</v>
      </c>
      <c r="AD918" s="31">
        <f t="shared" si="3029"/>
        <v>10050</v>
      </c>
      <c r="AE918" s="31">
        <f t="shared" si="3030"/>
        <v>10050</v>
      </c>
      <c r="AF918" s="31">
        <f t="shared" si="3031"/>
        <v>10050</v>
      </c>
      <c r="AG918" s="31">
        <f>AG919+AG921+AG923</f>
        <v>0</v>
      </c>
      <c r="AH918" s="31">
        <f>AH919+AH921+AH923</f>
        <v>0</v>
      </c>
      <c r="AI918" s="31">
        <f>AI919+AI921+AI923</f>
        <v>0</v>
      </c>
      <c r="AJ918" s="31">
        <f t="shared" si="3032"/>
        <v>10050</v>
      </c>
      <c r="AK918" s="31">
        <f t="shared" si="3033"/>
        <v>10050</v>
      </c>
      <c r="AL918" s="31">
        <f t="shared" si="3034"/>
        <v>10050</v>
      </c>
      <c r="AM918" s="31">
        <f>AM919+AM921+AM923</f>
        <v>0</v>
      </c>
      <c r="AN918" s="31">
        <f>AN919+AN921+AN923</f>
        <v>0</v>
      </c>
      <c r="AO918" s="31">
        <f>AO919+AO921+AO923</f>
        <v>0</v>
      </c>
      <c r="AP918" s="31">
        <f t="shared" si="3035"/>
        <v>10050</v>
      </c>
      <c r="AQ918" s="31">
        <f t="shared" si="3036"/>
        <v>10050</v>
      </c>
      <c r="AR918" s="31">
        <f t="shared" si="3037"/>
        <v>10050</v>
      </c>
      <c r="AS918" s="31">
        <f>AS919+AS921+AS923</f>
        <v>0</v>
      </c>
      <c r="AT918" s="31">
        <f>AT919+AT921+AT923</f>
        <v>0</v>
      </c>
      <c r="AU918" s="31">
        <f>AU919+AU921+AU923</f>
        <v>0</v>
      </c>
      <c r="AV918" s="31">
        <f t="shared" si="3038"/>
        <v>10050</v>
      </c>
      <c r="AW918" s="31">
        <f t="shared" si="3039"/>
        <v>10050</v>
      </c>
      <c r="AX918" s="31">
        <f t="shared" si="3040"/>
        <v>10050</v>
      </c>
      <c r="AY918" s="31">
        <f>AY919+AY921+AY923</f>
        <v>0</v>
      </c>
      <c r="AZ918" s="31">
        <f>AZ919+AZ921+AZ923</f>
        <v>0</v>
      </c>
      <c r="BA918" s="31">
        <f>BA919+BA921+BA923</f>
        <v>0</v>
      </c>
      <c r="BB918" s="31">
        <f t="shared" si="3041"/>
        <v>10050</v>
      </c>
      <c r="BC918" s="31">
        <f t="shared" si="3042"/>
        <v>10050</v>
      </c>
      <c r="BD918" s="31">
        <f t="shared" si="3043"/>
        <v>10050</v>
      </c>
      <c r="BE918" s="31">
        <f>BE919+BE921+BE923</f>
        <v>0</v>
      </c>
      <c r="BF918" s="31">
        <f>BF919+BF921+BF923</f>
        <v>0</v>
      </c>
      <c r="BG918" s="31">
        <f>BG919+BG921+BG923</f>
        <v>0</v>
      </c>
      <c r="BH918" s="31">
        <f t="shared" si="3044"/>
        <v>10050</v>
      </c>
      <c r="BI918" s="31">
        <f t="shared" si="3045"/>
        <v>10050</v>
      </c>
      <c r="BJ918" s="31">
        <f t="shared" si="3046"/>
        <v>10050</v>
      </c>
      <c r="BK918" s="31">
        <f>BK919+BK921+BK923</f>
        <v>0</v>
      </c>
      <c r="BL918" s="31">
        <f>BL919+BL921+BL923</f>
        <v>0</v>
      </c>
      <c r="BM918" s="31">
        <f>BM919+BM921+BM923</f>
        <v>0</v>
      </c>
      <c r="BN918" s="31">
        <f t="shared" si="3047"/>
        <v>10050</v>
      </c>
      <c r="BO918" s="31">
        <f t="shared" si="3048"/>
        <v>10050</v>
      </c>
      <c r="BP918" s="31">
        <f t="shared" si="3049"/>
        <v>10050</v>
      </c>
      <c r="BQ918" s="31">
        <f>BQ919+BQ921+BQ923</f>
        <v>0</v>
      </c>
      <c r="BR918" s="31">
        <f>BR919+BR921+BR923</f>
        <v>0</v>
      </c>
      <c r="BS918" s="31">
        <f t="shared" si="3050"/>
        <v>10050</v>
      </c>
      <c r="BT918" s="31">
        <f t="shared" si="3051"/>
        <v>10050</v>
      </c>
      <c r="BU918" s="31">
        <f t="shared" si="3052"/>
        <v>10050</v>
      </c>
      <c r="BV918" s="31">
        <f>BV919+BV921+BV923</f>
        <v>0</v>
      </c>
      <c r="BW918" s="31">
        <f>BW919+BW921+BW923</f>
        <v>0</v>
      </c>
      <c r="BX918" s="31">
        <f t="shared" si="3053"/>
        <v>10050</v>
      </c>
      <c r="BY918" s="31">
        <f t="shared" si="3054"/>
        <v>10050</v>
      </c>
      <c r="BZ918" s="31">
        <f t="shared" si="3055"/>
        <v>10050</v>
      </c>
      <c r="CA918" s="31">
        <f>CA919+CA921+CA923</f>
        <v>0</v>
      </c>
      <c r="CB918" s="31">
        <f>CB919+CB921+CB923</f>
        <v>0</v>
      </c>
      <c r="CC918" s="31">
        <f>CC919+CC921+CC923</f>
        <v>0</v>
      </c>
      <c r="CD918" s="31">
        <f t="shared" si="2894"/>
        <v>10050</v>
      </c>
      <c r="CE918" s="31">
        <f t="shared" si="2895"/>
        <v>10050</v>
      </c>
      <c r="CF918" s="31">
        <f t="shared" si="2896"/>
        <v>10050</v>
      </c>
      <c r="CG918" s="31">
        <f>CG919+CG921+CG923</f>
        <v>0</v>
      </c>
      <c r="CH918" s="24"/>
      <c r="CI918" s="40"/>
      <c r="CM918" s="1" t="s">
        <v>29</v>
      </c>
    </row>
    <row r="919" ht="15">
      <c r="A919" s="16" t="s">
        <v>510</v>
      </c>
      <c r="B919" s="17">
        <v>610</v>
      </c>
      <c r="C919" s="16"/>
      <c r="D919" s="16"/>
      <c r="E919" s="39" t="s">
        <v>104</v>
      </c>
      <c r="F919" s="31">
        <f>F920</f>
        <v>976.70000000000005</v>
      </c>
      <c r="G919" s="31">
        <f>G920</f>
        <v>976.70000000000005</v>
      </c>
      <c r="H919" s="31">
        <f>H920</f>
        <v>976.70000000000005</v>
      </c>
      <c r="I919" s="31">
        <f>I920</f>
        <v>0</v>
      </c>
      <c r="J919" s="31">
        <f>J920</f>
        <v>0</v>
      </c>
      <c r="K919" s="31">
        <f>K920</f>
        <v>0</v>
      </c>
      <c r="L919" s="31">
        <f t="shared" si="3020"/>
        <v>976.70000000000005</v>
      </c>
      <c r="M919" s="31">
        <f t="shared" si="3021"/>
        <v>976.70000000000005</v>
      </c>
      <c r="N919" s="31">
        <f t="shared" si="3022"/>
        <v>976.70000000000005</v>
      </c>
      <c r="O919" s="31">
        <f>O920</f>
        <v>0</v>
      </c>
      <c r="P919" s="31">
        <f>P920</f>
        <v>0</v>
      </c>
      <c r="Q919" s="31">
        <f>Q920</f>
        <v>0</v>
      </c>
      <c r="R919" s="31">
        <f t="shared" si="3023"/>
        <v>976.70000000000005</v>
      </c>
      <c r="S919" s="31">
        <f t="shared" si="3024"/>
        <v>976.70000000000005</v>
      </c>
      <c r="T919" s="31">
        <f t="shared" si="3025"/>
        <v>976.70000000000005</v>
      </c>
      <c r="U919" s="31">
        <f>U920</f>
        <v>0</v>
      </c>
      <c r="V919" s="31">
        <f>V920</f>
        <v>0</v>
      </c>
      <c r="W919" s="31">
        <f>W920</f>
        <v>0</v>
      </c>
      <c r="X919" s="31">
        <f t="shared" si="3026"/>
        <v>976.70000000000005</v>
      </c>
      <c r="Y919" s="31">
        <f t="shared" si="3027"/>
        <v>976.70000000000005</v>
      </c>
      <c r="Z919" s="31">
        <f t="shared" si="3028"/>
        <v>976.70000000000005</v>
      </c>
      <c r="AA919" s="31">
        <f>AA920</f>
        <v>0</v>
      </c>
      <c r="AB919" s="31">
        <f>AB920</f>
        <v>0</v>
      </c>
      <c r="AC919" s="31">
        <f>AC920</f>
        <v>0</v>
      </c>
      <c r="AD919" s="31">
        <f t="shared" si="3029"/>
        <v>976.70000000000005</v>
      </c>
      <c r="AE919" s="31">
        <f t="shared" si="3030"/>
        <v>976.70000000000005</v>
      </c>
      <c r="AF919" s="31">
        <f t="shared" si="3031"/>
        <v>976.70000000000005</v>
      </c>
      <c r="AG919" s="31">
        <f>AG920</f>
        <v>0</v>
      </c>
      <c r="AH919" s="31">
        <f>AH920</f>
        <v>0</v>
      </c>
      <c r="AI919" s="31">
        <f>AI920</f>
        <v>0</v>
      </c>
      <c r="AJ919" s="31">
        <f t="shared" si="3032"/>
        <v>976.70000000000005</v>
      </c>
      <c r="AK919" s="31">
        <f t="shared" si="3033"/>
        <v>976.70000000000005</v>
      </c>
      <c r="AL919" s="31">
        <f t="shared" si="3034"/>
        <v>976.70000000000005</v>
      </c>
      <c r="AM919" s="31">
        <f>AM920</f>
        <v>0</v>
      </c>
      <c r="AN919" s="31">
        <f>AN920</f>
        <v>0</v>
      </c>
      <c r="AO919" s="31">
        <f>AO920</f>
        <v>0</v>
      </c>
      <c r="AP919" s="31">
        <f t="shared" si="3035"/>
        <v>976.70000000000005</v>
      </c>
      <c r="AQ919" s="31">
        <f t="shared" si="3036"/>
        <v>976.70000000000005</v>
      </c>
      <c r="AR919" s="31">
        <f t="shared" si="3037"/>
        <v>976.70000000000005</v>
      </c>
      <c r="AS919" s="31">
        <f>AS920</f>
        <v>0</v>
      </c>
      <c r="AT919" s="31">
        <f>AT920</f>
        <v>0</v>
      </c>
      <c r="AU919" s="31">
        <f>AU920</f>
        <v>0</v>
      </c>
      <c r="AV919" s="31">
        <f t="shared" si="3038"/>
        <v>976.70000000000005</v>
      </c>
      <c r="AW919" s="31">
        <f t="shared" si="3039"/>
        <v>976.70000000000005</v>
      </c>
      <c r="AX919" s="31">
        <f t="shared" si="3040"/>
        <v>976.70000000000005</v>
      </c>
      <c r="AY919" s="31">
        <f>AY920</f>
        <v>0</v>
      </c>
      <c r="AZ919" s="31">
        <f>AZ920</f>
        <v>0</v>
      </c>
      <c r="BA919" s="31">
        <f>BA920</f>
        <v>0</v>
      </c>
      <c r="BB919" s="31">
        <f t="shared" si="3041"/>
        <v>976.70000000000005</v>
      </c>
      <c r="BC919" s="31">
        <f t="shared" si="3042"/>
        <v>976.70000000000005</v>
      </c>
      <c r="BD919" s="31">
        <f t="shared" si="3043"/>
        <v>976.70000000000005</v>
      </c>
      <c r="BE919" s="31">
        <f>BE920</f>
        <v>0</v>
      </c>
      <c r="BF919" s="31">
        <f>BF920</f>
        <v>0</v>
      </c>
      <c r="BG919" s="31">
        <f>BG920</f>
        <v>0</v>
      </c>
      <c r="BH919" s="31">
        <f t="shared" si="3044"/>
        <v>976.70000000000005</v>
      </c>
      <c r="BI919" s="31">
        <f t="shared" si="3045"/>
        <v>976.70000000000005</v>
      </c>
      <c r="BJ919" s="31">
        <f t="shared" si="3046"/>
        <v>976.70000000000005</v>
      </c>
      <c r="BK919" s="31">
        <f>BK920</f>
        <v>0</v>
      </c>
      <c r="BL919" s="31">
        <f>BL920</f>
        <v>0</v>
      </c>
      <c r="BM919" s="31">
        <f>BM920</f>
        <v>0</v>
      </c>
      <c r="BN919" s="31">
        <f t="shared" si="3047"/>
        <v>976.70000000000005</v>
      </c>
      <c r="BO919" s="31">
        <f t="shared" si="3048"/>
        <v>976.70000000000005</v>
      </c>
      <c r="BP919" s="31">
        <f t="shared" si="3049"/>
        <v>976.70000000000005</v>
      </c>
      <c r="BQ919" s="31">
        <f>BQ920</f>
        <v>0</v>
      </c>
      <c r="BR919" s="31">
        <f>BR920</f>
        <v>0</v>
      </c>
      <c r="BS919" s="31">
        <f t="shared" si="3050"/>
        <v>976.70000000000005</v>
      </c>
      <c r="BT919" s="31">
        <f t="shared" si="3051"/>
        <v>976.70000000000005</v>
      </c>
      <c r="BU919" s="31">
        <f t="shared" si="3052"/>
        <v>976.70000000000005</v>
      </c>
      <c r="BV919" s="31">
        <f>BV920</f>
        <v>0</v>
      </c>
      <c r="BW919" s="31">
        <f>BW920</f>
        <v>0</v>
      </c>
      <c r="BX919" s="31">
        <f t="shared" si="3053"/>
        <v>976.70000000000005</v>
      </c>
      <c r="BY919" s="31">
        <f t="shared" si="3054"/>
        <v>976.70000000000005</v>
      </c>
      <c r="BZ919" s="31">
        <f t="shared" si="3055"/>
        <v>976.70000000000005</v>
      </c>
      <c r="CA919" s="31">
        <f>CA920</f>
        <v>0</v>
      </c>
      <c r="CB919" s="31">
        <f>CB920</f>
        <v>0</v>
      </c>
      <c r="CC919" s="31">
        <f>CC920</f>
        <v>0</v>
      </c>
      <c r="CD919" s="31">
        <f t="shared" si="2894"/>
        <v>976.70000000000005</v>
      </c>
      <c r="CE919" s="31">
        <f t="shared" si="2895"/>
        <v>976.70000000000005</v>
      </c>
      <c r="CF919" s="31">
        <f t="shared" si="2896"/>
        <v>976.70000000000005</v>
      </c>
      <c r="CG919" s="31">
        <f>CG920</f>
        <v>0</v>
      </c>
      <c r="CH919" s="24"/>
      <c r="CI919" s="40"/>
      <c r="CN919" s="1" t="s">
        <v>30</v>
      </c>
    </row>
    <row r="920" ht="15">
      <c r="A920" s="16" t="s">
        <v>510</v>
      </c>
      <c r="B920" s="17">
        <v>610</v>
      </c>
      <c r="C920" s="16" t="s">
        <v>134</v>
      </c>
      <c r="D920" s="16" t="s">
        <v>67</v>
      </c>
      <c r="E920" s="39" t="s">
        <v>236</v>
      </c>
      <c r="F920" s="31">
        <v>976.70000000000005</v>
      </c>
      <c r="G920" s="31">
        <v>976.70000000000005</v>
      </c>
      <c r="H920" s="31">
        <v>976.70000000000005</v>
      </c>
      <c r="I920" s="31"/>
      <c r="J920" s="31"/>
      <c r="K920" s="31"/>
      <c r="L920" s="31">
        <f t="shared" si="3020"/>
        <v>976.70000000000005</v>
      </c>
      <c r="M920" s="31">
        <f t="shared" si="3021"/>
        <v>976.70000000000005</v>
      </c>
      <c r="N920" s="31">
        <f t="shared" si="3022"/>
        <v>976.70000000000005</v>
      </c>
      <c r="O920" s="31"/>
      <c r="P920" s="31"/>
      <c r="Q920" s="31"/>
      <c r="R920" s="31">
        <f t="shared" si="3023"/>
        <v>976.70000000000005</v>
      </c>
      <c r="S920" s="31">
        <f t="shared" si="3024"/>
        <v>976.70000000000005</v>
      </c>
      <c r="T920" s="31">
        <f t="shared" si="3025"/>
        <v>976.70000000000005</v>
      </c>
      <c r="U920" s="31"/>
      <c r="V920" s="31"/>
      <c r="W920" s="31"/>
      <c r="X920" s="31">
        <f t="shared" si="3026"/>
        <v>976.70000000000005</v>
      </c>
      <c r="Y920" s="31">
        <f t="shared" si="3027"/>
        <v>976.70000000000005</v>
      </c>
      <c r="Z920" s="31">
        <f t="shared" si="3028"/>
        <v>976.70000000000005</v>
      </c>
      <c r="AA920" s="31"/>
      <c r="AB920" s="31"/>
      <c r="AC920" s="31"/>
      <c r="AD920" s="31">
        <f t="shared" si="3029"/>
        <v>976.70000000000005</v>
      </c>
      <c r="AE920" s="31">
        <f t="shared" si="3030"/>
        <v>976.70000000000005</v>
      </c>
      <c r="AF920" s="31">
        <f t="shared" si="3031"/>
        <v>976.70000000000005</v>
      </c>
      <c r="AG920" s="31"/>
      <c r="AH920" s="31"/>
      <c r="AI920" s="31"/>
      <c r="AJ920" s="31">
        <f t="shared" si="3032"/>
        <v>976.70000000000005</v>
      </c>
      <c r="AK920" s="31">
        <f t="shared" si="3033"/>
        <v>976.70000000000005</v>
      </c>
      <c r="AL920" s="31">
        <f t="shared" si="3034"/>
        <v>976.70000000000005</v>
      </c>
      <c r="AM920" s="31"/>
      <c r="AN920" s="31"/>
      <c r="AO920" s="31"/>
      <c r="AP920" s="31">
        <f t="shared" si="3035"/>
        <v>976.70000000000005</v>
      </c>
      <c r="AQ920" s="31">
        <f t="shared" si="3036"/>
        <v>976.70000000000005</v>
      </c>
      <c r="AR920" s="31">
        <f t="shared" si="3037"/>
        <v>976.70000000000005</v>
      </c>
      <c r="AS920" s="31"/>
      <c r="AT920" s="31"/>
      <c r="AU920" s="31"/>
      <c r="AV920" s="31">
        <f t="shared" si="3038"/>
        <v>976.70000000000005</v>
      </c>
      <c r="AW920" s="31">
        <f t="shared" si="3039"/>
        <v>976.70000000000005</v>
      </c>
      <c r="AX920" s="31">
        <f t="shared" si="3040"/>
        <v>976.70000000000005</v>
      </c>
      <c r="AY920" s="31"/>
      <c r="AZ920" s="31"/>
      <c r="BA920" s="31"/>
      <c r="BB920" s="31">
        <f t="shared" si="3041"/>
        <v>976.70000000000005</v>
      </c>
      <c r="BC920" s="31">
        <f t="shared" si="3042"/>
        <v>976.70000000000005</v>
      </c>
      <c r="BD920" s="31">
        <f t="shared" si="3043"/>
        <v>976.70000000000005</v>
      </c>
      <c r="BE920" s="31"/>
      <c r="BF920" s="31"/>
      <c r="BG920" s="31"/>
      <c r="BH920" s="31">
        <f t="shared" si="3044"/>
        <v>976.70000000000005</v>
      </c>
      <c r="BI920" s="31">
        <f t="shared" si="3045"/>
        <v>976.70000000000005</v>
      </c>
      <c r="BJ920" s="31">
        <f t="shared" si="3046"/>
        <v>976.70000000000005</v>
      </c>
      <c r="BK920" s="31"/>
      <c r="BL920" s="31"/>
      <c r="BM920" s="31"/>
      <c r="BN920" s="31">
        <f t="shared" si="3047"/>
        <v>976.70000000000005</v>
      </c>
      <c r="BO920" s="31">
        <f t="shared" si="3048"/>
        <v>976.70000000000005</v>
      </c>
      <c r="BP920" s="31">
        <f t="shared" si="3049"/>
        <v>976.70000000000005</v>
      </c>
      <c r="BQ920" s="31"/>
      <c r="BR920" s="31"/>
      <c r="BS920" s="31">
        <f t="shared" si="3050"/>
        <v>976.70000000000005</v>
      </c>
      <c r="BT920" s="31">
        <f t="shared" si="3051"/>
        <v>976.70000000000005</v>
      </c>
      <c r="BU920" s="31">
        <f t="shared" si="3052"/>
        <v>976.70000000000005</v>
      </c>
      <c r="BV920" s="31"/>
      <c r="BW920" s="31"/>
      <c r="BX920" s="31">
        <f t="shared" si="3053"/>
        <v>976.70000000000005</v>
      </c>
      <c r="BY920" s="31">
        <f t="shared" si="3054"/>
        <v>976.70000000000005</v>
      </c>
      <c r="BZ920" s="31">
        <f t="shared" si="3055"/>
        <v>976.70000000000005</v>
      </c>
      <c r="CA920" s="31"/>
      <c r="CB920" s="31"/>
      <c r="CC920" s="31"/>
      <c r="CD920" s="31">
        <f t="shared" si="2894"/>
        <v>976.70000000000005</v>
      </c>
      <c r="CE920" s="31">
        <f t="shared" si="2895"/>
        <v>976.70000000000005</v>
      </c>
      <c r="CF920" s="31">
        <f t="shared" si="2896"/>
        <v>976.70000000000005</v>
      </c>
      <c r="CG920" s="31"/>
      <c r="CH920" s="24"/>
      <c r="CI920" s="40"/>
    </row>
    <row r="921" ht="15">
      <c r="A921" s="16" t="s">
        <v>510</v>
      </c>
      <c r="B921" s="17">
        <v>620</v>
      </c>
      <c r="C921" s="16"/>
      <c r="D921" s="16"/>
      <c r="E921" s="39" t="s">
        <v>46</v>
      </c>
      <c r="F921" s="31">
        <f>F922</f>
        <v>8776.2999999999993</v>
      </c>
      <c r="G921" s="31">
        <f>G922</f>
        <v>8776.2999999999993</v>
      </c>
      <c r="H921" s="31">
        <f>H922</f>
        <v>8776.2999999999993</v>
      </c>
      <c r="I921" s="31">
        <f>I922</f>
        <v>0</v>
      </c>
      <c r="J921" s="31">
        <f>J922</f>
        <v>0</v>
      </c>
      <c r="K921" s="31">
        <f>K922</f>
        <v>0</v>
      </c>
      <c r="L921" s="31">
        <f t="shared" si="3020"/>
        <v>8776.2999999999993</v>
      </c>
      <c r="M921" s="31">
        <f t="shared" si="3021"/>
        <v>8776.2999999999993</v>
      </c>
      <c r="N921" s="31">
        <f t="shared" si="3022"/>
        <v>8776.2999999999993</v>
      </c>
      <c r="O921" s="31">
        <f>O922</f>
        <v>0</v>
      </c>
      <c r="P921" s="31">
        <f>P922</f>
        <v>0</v>
      </c>
      <c r="Q921" s="31">
        <f>Q922</f>
        <v>0</v>
      </c>
      <c r="R921" s="31">
        <f t="shared" si="3023"/>
        <v>8776.2999999999993</v>
      </c>
      <c r="S921" s="31">
        <f t="shared" si="3024"/>
        <v>8776.2999999999993</v>
      </c>
      <c r="T921" s="31">
        <f t="shared" si="3025"/>
        <v>8776.2999999999993</v>
      </c>
      <c r="U921" s="31">
        <f>U922</f>
        <v>0</v>
      </c>
      <c r="V921" s="31">
        <f>V922</f>
        <v>0</v>
      </c>
      <c r="W921" s="31">
        <f>W922</f>
        <v>0</v>
      </c>
      <c r="X921" s="31">
        <f t="shared" si="3026"/>
        <v>8776.2999999999993</v>
      </c>
      <c r="Y921" s="31">
        <f t="shared" si="3027"/>
        <v>8776.2999999999993</v>
      </c>
      <c r="Z921" s="31">
        <f t="shared" si="3028"/>
        <v>8776.2999999999993</v>
      </c>
      <c r="AA921" s="31">
        <f>AA922</f>
        <v>0</v>
      </c>
      <c r="AB921" s="31">
        <f>AB922</f>
        <v>0</v>
      </c>
      <c r="AC921" s="31">
        <f>AC922</f>
        <v>0</v>
      </c>
      <c r="AD921" s="31">
        <f t="shared" si="3029"/>
        <v>8776.2999999999993</v>
      </c>
      <c r="AE921" s="31">
        <f t="shared" si="3030"/>
        <v>8776.2999999999993</v>
      </c>
      <c r="AF921" s="31">
        <f t="shared" si="3031"/>
        <v>8776.2999999999993</v>
      </c>
      <c r="AG921" s="31">
        <f>AG922</f>
        <v>0</v>
      </c>
      <c r="AH921" s="31">
        <f>AH922</f>
        <v>0</v>
      </c>
      <c r="AI921" s="31">
        <f>AI922</f>
        <v>0</v>
      </c>
      <c r="AJ921" s="31">
        <f t="shared" si="3032"/>
        <v>8776.2999999999993</v>
      </c>
      <c r="AK921" s="31">
        <f t="shared" si="3033"/>
        <v>8776.2999999999993</v>
      </c>
      <c r="AL921" s="31">
        <f t="shared" si="3034"/>
        <v>8776.2999999999993</v>
      </c>
      <c r="AM921" s="31">
        <f>AM922</f>
        <v>0</v>
      </c>
      <c r="AN921" s="31">
        <f>AN922</f>
        <v>0</v>
      </c>
      <c r="AO921" s="31">
        <f>AO922</f>
        <v>0</v>
      </c>
      <c r="AP921" s="31">
        <f t="shared" si="3035"/>
        <v>8776.2999999999993</v>
      </c>
      <c r="AQ921" s="31">
        <f t="shared" si="3036"/>
        <v>8776.2999999999993</v>
      </c>
      <c r="AR921" s="31">
        <f t="shared" si="3037"/>
        <v>8776.2999999999993</v>
      </c>
      <c r="AS921" s="31">
        <f>AS922</f>
        <v>0</v>
      </c>
      <c r="AT921" s="31">
        <f>AT922</f>
        <v>0</v>
      </c>
      <c r="AU921" s="31">
        <f>AU922</f>
        <v>0</v>
      </c>
      <c r="AV921" s="31">
        <f t="shared" si="3038"/>
        <v>8776.2999999999993</v>
      </c>
      <c r="AW921" s="31">
        <f t="shared" si="3039"/>
        <v>8776.2999999999993</v>
      </c>
      <c r="AX921" s="31">
        <f t="shared" si="3040"/>
        <v>8776.2999999999993</v>
      </c>
      <c r="AY921" s="31">
        <f>AY922</f>
        <v>0</v>
      </c>
      <c r="AZ921" s="31">
        <f>AZ922</f>
        <v>0</v>
      </c>
      <c r="BA921" s="31">
        <f>BA922</f>
        <v>0</v>
      </c>
      <c r="BB921" s="31">
        <f t="shared" si="3041"/>
        <v>8776.2999999999993</v>
      </c>
      <c r="BC921" s="31">
        <f t="shared" si="3042"/>
        <v>8776.2999999999993</v>
      </c>
      <c r="BD921" s="31">
        <f t="shared" si="3043"/>
        <v>8776.2999999999993</v>
      </c>
      <c r="BE921" s="31">
        <f>BE922</f>
        <v>0</v>
      </c>
      <c r="BF921" s="31">
        <f>BF922</f>
        <v>0</v>
      </c>
      <c r="BG921" s="31">
        <f>BG922</f>
        <v>0</v>
      </c>
      <c r="BH921" s="31">
        <f t="shared" si="3044"/>
        <v>8776.2999999999993</v>
      </c>
      <c r="BI921" s="31">
        <f t="shared" si="3045"/>
        <v>8776.2999999999993</v>
      </c>
      <c r="BJ921" s="31">
        <f t="shared" si="3046"/>
        <v>8776.2999999999993</v>
      </c>
      <c r="BK921" s="31">
        <f>BK922</f>
        <v>0</v>
      </c>
      <c r="BL921" s="31">
        <f>BL922</f>
        <v>0</v>
      </c>
      <c r="BM921" s="31">
        <f>BM922</f>
        <v>0</v>
      </c>
      <c r="BN921" s="31">
        <f t="shared" si="3047"/>
        <v>8776.2999999999993</v>
      </c>
      <c r="BO921" s="31">
        <f t="shared" si="3048"/>
        <v>8776.2999999999993</v>
      </c>
      <c r="BP921" s="31">
        <f t="shared" si="3049"/>
        <v>8776.2999999999993</v>
      </c>
      <c r="BQ921" s="31">
        <f>BQ922</f>
        <v>0</v>
      </c>
      <c r="BR921" s="31">
        <f>BR922</f>
        <v>0</v>
      </c>
      <c r="BS921" s="31">
        <f t="shared" si="3050"/>
        <v>8776.2999999999993</v>
      </c>
      <c r="BT921" s="31">
        <f t="shared" si="3051"/>
        <v>8776.2999999999993</v>
      </c>
      <c r="BU921" s="31">
        <f t="shared" si="3052"/>
        <v>8776.2999999999993</v>
      </c>
      <c r="BV921" s="31">
        <f>BV922</f>
        <v>0</v>
      </c>
      <c r="BW921" s="31">
        <f>BW922</f>
        <v>0</v>
      </c>
      <c r="BX921" s="31">
        <f t="shared" si="3053"/>
        <v>8776.2999999999993</v>
      </c>
      <c r="BY921" s="31">
        <f t="shared" si="3054"/>
        <v>8776.2999999999993</v>
      </c>
      <c r="BZ921" s="31">
        <f t="shared" si="3055"/>
        <v>8776.2999999999993</v>
      </c>
      <c r="CA921" s="31">
        <f>CA922</f>
        <v>0</v>
      </c>
      <c r="CB921" s="31">
        <f>CB922</f>
        <v>0</v>
      </c>
      <c r="CC921" s="31">
        <f>CC922</f>
        <v>0</v>
      </c>
      <c r="CD921" s="31">
        <f t="shared" si="2894"/>
        <v>8776.2999999999993</v>
      </c>
      <c r="CE921" s="31">
        <f t="shared" si="2895"/>
        <v>8776.2999999999993</v>
      </c>
      <c r="CF921" s="31">
        <f t="shared" si="2896"/>
        <v>8776.2999999999993</v>
      </c>
      <c r="CG921" s="31">
        <f>CG922</f>
        <v>0</v>
      </c>
      <c r="CH921" s="24"/>
      <c r="CI921" s="40"/>
      <c r="CN921" s="1" t="s">
        <v>30</v>
      </c>
    </row>
    <row r="922" ht="15">
      <c r="A922" s="16" t="s">
        <v>510</v>
      </c>
      <c r="B922" s="17">
        <v>620</v>
      </c>
      <c r="C922" s="16" t="s">
        <v>134</v>
      </c>
      <c r="D922" s="16" t="s">
        <v>67</v>
      </c>
      <c r="E922" s="39" t="s">
        <v>236</v>
      </c>
      <c r="F922" s="31">
        <v>8776.2999999999993</v>
      </c>
      <c r="G922" s="31">
        <v>8776.2999999999993</v>
      </c>
      <c r="H922" s="31">
        <v>8776.2999999999993</v>
      </c>
      <c r="I922" s="31"/>
      <c r="J922" s="31"/>
      <c r="K922" s="31"/>
      <c r="L922" s="31">
        <f t="shared" si="3020"/>
        <v>8776.2999999999993</v>
      </c>
      <c r="M922" s="31">
        <f t="shared" si="3021"/>
        <v>8776.2999999999993</v>
      </c>
      <c r="N922" s="31">
        <f t="shared" si="3022"/>
        <v>8776.2999999999993</v>
      </c>
      <c r="O922" s="31"/>
      <c r="P922" s="31"/>
      <c r="Q922" s="31"/>
      <c r="R922" s="31">
        <f t="shared" si="3023"/>
        <v>8776.2999999999993</v>
      </c>
      <c r="S922" s="31">
        <f t="shared" si="3024"/>
        <v>8776.2999999999993</v>
      </c>
      <c r="T922" s="31">
        <f t="shared" si="3025"/>
        <v>8776.2999999999993</v>
      </c>
      <c r="U922" s="31"/>
      <c r="V922" s="31"/>
      <c r="W922" s="31"/>
      <c r="X922" s="31">
        <f t="shared" si="3026"/>
        <v>8776.2999999999993</v>
      </c>
      <c r="Y922" s="31">
        <f t="shared" si="3027"/>
        <v>8776.2999999999993</v>
      </c>
      <c r="Z922" s="31">
        <f t="shared" si="3028"/>
        <v>8776.2999999999993</v>
      </c>
      <c r="AA922" s="31"/>
      <c r="AB922" s="31"/>
      <c r="AC922" s="31"/>
      <c r="AD922" s="31">
        <f t="shared" si="3029"/>
        <v>8776.2999999999993</v>
      </c>
      <c r="AE922" s="31">
        <f t="shared" si="3030"/>
        <v>8776.2999999999993</v>
      </c>
      <c r="AF922" s="31">
        <f t="shared" si="3031"/>
        <v>8776.2999999999993</v>
      </c>
      <c r="AG922" s="31"/>
      <c r="AH922" s="31"/>
      <c r="AI922" s="31"/>
      <c r="AJ922" s="31">
        <f t="shared" si="3032"/>
        <v>8776.2999999999993</v>
      </c>
      <c r="AK922" s="31">
        <f t="shared" si="3033"/>
        <v>8776.2999999999993</v>
      </c>
      <c r="AL922" s="31">
        <f t="shared" si="3034"/>
        <v>8776.2999999999993</v>
      </c>
      <c r="AM922" s="31"/>
      <c r="AN922" s="31"/>
      <c r="AO922" s="31"/>
      <c r="AP922" s="31">
        <f t="shared" si="3035"/>
        <v>8776.2999999999993</v>
      </c>
      <c r="AQ922" s="31">
        <f t="shared" si="3036"/>
        <v>8776.2999999999993</v>
      </c>
      <c r="AR922" s="31">
        <f t="shared" si="3037"/>
        <v>8776.2999999999993</v>
      </c>
      <c r="AS922" s="31"/>
      <c r="AT922" s="31"/>
      <c r="AU922" s="31"/>
      <c r="AV922" s="31">
        <f t="shared" si="3038"/>
        <v>8776.2999999999993</v>
      </c>
      <c r="AW922" s="31">
        <f t="shared" si="3039"/>
        <v>8776.2999999999993</v>
      </c>
      <c r="AX922" s="31">
        <f t="shared" si="3040"/>
        <v>8776.2999999999993</v>
      </c>
      <c r="AY922" s="31"/>
      <c r="AZ922" s="31"/>
      <c r="BA922" s="31"/>
      <c r="BB922" s="31">
        <f t="shared" si="3041"/>
        <v>8776.2999999999993</v>
      </c>
      <c r="BC922" s="31">
        <f t="shared" si="3042"/>
        <v>8776.2999999999993</v>
      </c>
      <c r="BD922" s="31">
        <f t="shared" si="3043"/>
        <v>8776.2999999999993</v>
      </c>
      <c r="BE922" s="31"/>
      <c r="BF922" s="31"/>
      <c r="BG922" s="31"/>
      <c r="BH922" s="31">
        <f t="shared" si="3044"/>
        <v>8776.2999999999993</v>
      </c>
      <c r="BI922" s="31">
        <f t="shared" si="3045"/>
        <v>8776.2999999999993</v>
      </c>
      <c r="BJ922" s="31">
        <f t="shared" si="3046"/>
        <v>8776.2999999999993</v>
      </c>
      <c r="BK922" s="31"/>
      <c r="BL922" s="31"/>
      <c r="BM922" s="31"/>
      <c r="BN922" s="31">
        <f t="shared" si="3047"/>
        <v>8776.2999999999993</v>
      </c>
      <c r="BO922" s="31">
        <f t="shared" si="3048"/>
        <v>8776.2999999999993</v>
      </c>
      <c r="BP922" s="31">
        <f t="shared" si="3049"/>
        <v>8776.2999999999993</v>
      </c>
      <c r="BQ922" s="31"/>
      <c r="BR922" s="31"/>
      <c r="BS922" s="31">
        <f t="shared" si="3050"/>
        <v>8776.2999999999993</v>
      </c>
      <c r="BT922" s="31">
        <f t="shared" si="3051"/>
        <v>8776.2999999999993</v>
      </c>
      <c r="BU922" s="31">
        <f t="shared" si="3052"/>
        <v>8776.2999999999993</v>
      </c>
      <c r="BV922" s="31"/>
      <c r="BW922" s="31"/>
      <c r="BX922" s="31">
        <f t="shared" si="3053"/>
        <v>8776.2999999999993</v>
      </c>
      <c r="BY922" s="31">
        <f t="shared" si="3054"/>
        <v>8776.2999999999993</v>
      </c>
      <c r="BZ922" s="31">
        <f t="shared" si="3055"/>
        <v>8776.2999999999993</v>
      </c>
      <c r="CA922" s="31"/>
      <c r="CB922" s="31"/>
      <c r="CC922" s="31"/>
      <c r="CD922" s="31">
        <f t="shared" si="2894"/>
        <v>8776.2999999999993</v>
      </c>
      <c r="CE922" s="31">
        <f t="shared" si="2895"/>
        <v>8776.2999999999993</v>
      </c>
      <c r="CF922" s="31">
        <f t="shared" si="2896"/>
        <v>8776.2999999999993</v>
      </c>
      <c r="CG922" s="31"/>
      <c r="CH922" s="24"/>
      <c r="CI922" s="40"/>
    </row>
    <row r="923" ht="65.650000000000006">
      <c r="A923" s="16" t="s">
        <v>510</v>
      </c>
      <c r="B923" s="17">
        <v>630</v>
      </c>
      <c r="C923" s="16"/>
      <c r="D923" s="16"/>
      <c r="E923" s="39" t="s">
        <v>51</v>
      </c>
      <c r="F923" s="31">
        <f>F924</f>
        <v>297</v>
      </c>
      <c r="G923" s="31">
        <f>G924</f>
        <v>297</v>
      </c>
      <c r="H923" s="31">
        <f>H924</f>
        <v>297</v>
      </c>
      <c r="I923" s="31">
        <f>I924</f>
        <v>0</v>
      </c>
      <c r="J923" s="31">
        <f>J924</f>
        <v>0</v>
      </c>
      <c r="K923" s="31">
        <f>K924</f>
        <v>0</v>
      </c>
      <c r="L923" s="31">
        <f t="shared" si="3020"/>
        <v>297</v>
      </c>
      <c r="M923" s="31">
        <f t="shared" si="3021"/>
        <v>297</v>
      </c>
      <c r="N923" s="31">
        <f t="shared" si="3022"/>
        <v>297</v>
      </c>
      <c r="O923" s="31">
        <f>O924</f>
        <v>0</v>
      </c>
      <c r="P923" s="31">
        <f>P924</f>
        <v>0</v>
      </c>
      <c r="Q923" s="31">
        <f>Q924</f>
        <v>0</v>
      </c>
      <c r="R923" s="31">
        <f t="shared" si="3023"/>
        <v>297</v>
      </c>
      <c r="S923" s="31">
        <f t="shared" si="3024"/>
        <v>297</v>
      </c>
      <c r="T923" s="31">
        <f t="shared" si="3025"/>
        <v>297</v>
      </c>
      <c r="U923" s="31">
        <f>U924</f>
        <v>0</v>
      </c>
      <c r="V923" s="31">
        <f>V924</f>
        <v>0</v>
      </c>
      <c r="W923" s="31">
        <f>W924</f>
        <v>0</v>
      </c>
      <c r="X923" s="31">
        <f t="shared" si="3026"/>
        <v>297</v>
      </c>
      <c r="Y923" s="31">
        <f t="shared" si="3027"/>
        <v>297</v>
      </c>
      <c r="Z923" s="31">
        <f t="shared" si="3028"/>
        <v>297</v>
      </c>
      <c r="AA923" s="31">
        <f>AA924</f>
        <v>0</v>
      </c>
      <c r="AB923" s="31">
        <f>AB924</f>
        <v>0</v>
      </c>
      <c r="AC923" s="31">
        <f>AC924</f>
        <v>0</v>
      </c>
      <c r="AD923" s="31">
        <f t="shared" si="3029"/>
        <v>297</v>
      </c>
      <c r="AE923" s="31">
        <f t="shared" si="3030"/>
        <v>297</v>
      </c>
      <c r="AF923" s="31">
        <f t="shared" si="3031"/>
        <v>297</v>
      </c>
      <c r="AG923" s="31">
        <f>AG924</f>
        <v>0</v>
      </c>
      <c r="AH923" s="31">
        <f>AH924</f>
        <v>0</v>
      </c>
      <c r="AI923" s="31">
        <f>AI924</f>
        <v>0</v>
      </c>
      <c r="AJ923" s="31">
        <f t="shared" si="3032"/>
        <v>297</v>
      </c>
      <c r="AK923" s="31">
        <f t="shared" si="3033"/>
        <v>297</v>
      </c>
      <c r="AL923" s="31">
        <f t="shared" si="3034"/>
        <v>297</v>
      </c>
      <c r="AM923" s="31">
        <f>AM924</f>
        <v>0</v>
      </c>
      <c r="AN923" s="31">
        <f>AN924</f>
        <v>0</v>
      </c>
      <c r="AO923" s="31">
        <f>AO924</f>
        <v>0</v>
      </c>
      <c r="AP923" s="31">
        <f t="shared" si="3035"/>
        <v>297</v>
      </c>
      <c r="AQ923" s="31">
        <f t="shared" si="3036"/>
        <v>297</v>
      </c>
      <c r="AR923" s="31">
        <f t="shared" si="3037"/>
        <v>297</v>
      </c>
      <c r="AS923" s="31">
        <f>AS924</f>
        <v>0</v>
      </c>
      <c r="AT923" s="31">
        <f>AT924</f>
        <v>0</v>
      </c>
      <c r="AU923" s="31">
        <f>AU924</f>
        <v>0</v>
      </c>
      <c r="AV923" s="31">
        <f t="shared" si="3038"/>
        <v>297</v>
      </c>
      <c r="AW923" s="31">
        <f t="shared" si="3039"/>
        <v>297</v>
      </c>
      <c r="AX923" s="31">
        <f t="shared" si="3040"/>
        <v>297</v>
      </c>
      <c r="AY923" s="31">
        <f>AY924</f>
        <v>0</v>
      </c>
      <c r="AZ923" s="31">
        <f>AZ924</f>
        <v>0</v>
      </c>
      <c r="BA923" s="31">
        <f>BA924</f>
        <v>0</v>
      </c>
      <c r="BB923" s="31">
        <f t="shared" si="3041"/>
        <v>297</v>
      </c>
      <c r="BC923" s="31">
        <f t="shared" si="3042"/>
        <v>297</v>
      </c>
      <c r="BD923" s="31">
        <f t="shared" si="3043"/>
        <v>297</v>
      </c>
      <c r="BE923" s="31">
        <f>BE924</f>
        <v>0</v>
      </c>
      <c r="BF923" s="31">
        <f>BF924</f>
        <v>0</v>
      </c>
      <c r="BG923" s="31">
        <f>BG924</f>
        <v>0</v>
      </c>
      <c r="BH923" s="31">
        <f t="shared" si="3044"/>
        <v>297</v>
      </c>
      <c r="BI923" s="31">
        <f t="shared" si="3045"/>
        <v>297</v>
      </c>
      <c r="BJ923" s="31">
        <f t="shared" si="3046"/>
        <v>297</v>
      </c>
      <c r="BK923" s="31">
        <f>BK924</f>
        <v>0</v>
      </c>
      <c r="BL923" s="31">
        <f>BL924</f>
        <v>0</v>
      </c>
      <c r="BM923" s="31">
        <f>BM924</f>
        <v>0</v>
      </c>
      <c r="BN923" s="31">
        <f t="shared" si="3047"/>
        <v>297</v>
      </c>
      <c r="BO923" s="31">
        <f t="shared" si="3048"/>
        <v>297</v>
      </c>
      <c r="BP923" s="31">
        <f t="shared" si="3049"/>
        <v>297</v>
      </c>
      <c r="BQ923" s="31">
        <f>BQ924</f>
        <v>0</v>
      </c>
      <c r="BR923" s="31">
        <f>BR924</f>
        <v>0</v>
      </c>
      <c r="BS923" s="31">
        <f t="shared" si="3050"/>
        <v>297</v>
      </c>
      <c r="BT923" s="31">
        <f t="shared" si="3051"/>
        <v>297</v>
      </c>
      <c r="BU923" s="31">
        <f t="shared" si="3052"/>
        <v>297</v>
      </c>
      <c r="BV923" s="31">
        <f>BV924</f>
        <v>0</v>
      </c>
      <c r="BW923" s="31">
        <f>BW924</f>
        <v>0</v>
      </c>
      <c r="BX923" s="31">
        <f t="shared" si="3053"/>
        <v>297</v>
      </c>
      <c r="BY923" s="31">
        <f t="shared" si="3054"/>
        <v>297</v>
      </c>
      <c r="BZ923" s="31">
        <f t="shared" si="3055"/>
        <v>297</v>
      </c>
      <c r="CA923" s="31">
        <f>CA924</f>
        <v>0</v>
      </c>
      <c r="CB923" s="31">
        <f>CB924</f>
        <v>0</v>
      </c>
      <c r="CC923" s="31">
        <f>CC924</f>
        <v>0</v>
      </c>
      <c r="CD923" s="31">
        <f t="shared" si="2894"/>
        <v>297</v>
      </c>
      <c r="CE923" s="31">
        <f t="shared" si="2895"/>
        <v>297</v>
      </c>
      <c r="CF923" s="31">
        <f t="shared" si="2896"/>
        <v>297</v>
      </c>
      <c r="CG923" s="31">
        <f>CG924</f>
        <v>0</v>
      </c>
      <c r="CH923" s="24"/>
      <c r="CI923" s="40"/>
      <c r="CN923" s="1" t="s">
        <v>30</v>
      </c>
    </row>
    <row r="924" ht="15">
      <c r="A924" s="16" t="s">
        <v>510</v>
      </c>
      <c r="B924" s="17">
        <v>630</v>
      </c>
      <c r="C924" s="16" t="s">
        <v>134</v>
      </c>
      <c r="D924" s="16" t="s">
        <v>67</v>
      </c>
      <c r="E924" s="39" t="s">
        <v>236</v>
      </c>
      <c r="F924" s="31">
        <v>297</v>
      </c>
      <c r="G924" s="31">
        <v>297</v>
      </c>
      <c r="H924" s="31">
        <v>297</v>
      </c>
      <c r="I924" s="31"/>
      <c r="J924" s="31"/>
      <c r="K924" s="31"/>
      <c r="L924" s="31">
        <f t="shared" si="3020"/>
        <v>297</v>
      </c>
      <c r="M924" s="31">
        <f t="shared" si="3021"/>
        <v>297</v>
      </c>
      <c r="N924" s="31">
        <f t="shared" si="3022"/>
        <v>297</v>
      </c>
      <c r="O924" s="31"/>
      <c r="P924" s="31"/>
      <c r="Q924" s="31"/>
      <c r="R924" s="31">
        <f t="shared" si="3023"/>
        <v>297</v>
      </c>
      <c r="S924" s="31">
        <f t="shared" si="3024"/>
        <v>297</v>
      </c>
      <c r="T924" s="31">
        <f t="shared" si="3025"/>
        <v>297</v>
      </c>
      <c r="U924" s="31"/>
      <c r="V924" s="31"/>
      <c r="W924" s="31"/>
      <c r="X924" s="31">
        <f t="shared" si="3026"/>
        <v>297</v>
      </c>
      <c r="Y924" s="31">
        <f t="shared" si="3027"/>
        <v>297</v>
      </c>
      <c r="Z924" s="31">
        <f t="shared" si="3028"/>
        <v>297</v>
      </c>
      <c r="AA924" s="31"/>
      <c r="AB924" s="31"/>
      <c r="AC924" s="31"/>
      <c r="AD924" s="31">
        <f t="shared" si="3029"/>
        <v>297</v>
      </c>
      <c r="AE924" s="31">
        <f t="shared" si="3030"/>
        <v>297</v>
      </c>
      <c r="AF924" s="31">
        <f t="shared" si="3031"/>
        <v>297</v>
      </c>
      <c r="AG924" s="31"/>
      <c r="AH924" s="31"/>
      <c r="AI924" s="31"/>
      <c r="AJ924" s="31">
        <f t="shared" si="3032"/>
        <v>297</v>
      </c>
      <c r="AK924" s="31">
        <f t="shared" si="3033"/>
        <v>297</v>
      </c>
      <c r="AL924" s="31">
        <f t="shared" si="3034"/>
        <v>297</v>
      </c>
      <c r="AM924" s="31"/>
      <c r="AN924" s="31"/>
      <c r="AO924" s="31"/>
      <c r="AP924" s="31">
        <f t="shared" si="3035"/>
        <v>297</v>
      </c>
      <c r="AQ924" s="31">
        <f t="shared" si="3036"/>
        <v>297</v>
      </c>
      <c r="AR924" s="31">
        <f t="shared" si="3037"/>
        <v>297</v>
      </c>
      <c r="AS924" s="31"/>
      <c r="AT924" s="31"/>
      <c r="AU924" s="31"/>
      <c r="AV924" s="31">
        <f t="shared" si="3038"/>
        <v>297</v>
      </c>
      <c r="AW924" s="31">
        <f t="shared" si="3039"/>
        <v>297</v>
      </c>
      <c r="AX924" s="31">
        <f t="shared" si="3040"/>
        <v>297</v>
      </c>
      <c r="AY924" s="31"/>
      <c r="AZ924" s="31"/>
      <c r="BA924" s="31"/>
      <c r="BB924" s="31">
        <f t="shared" si="3041"/>
        <v>297</v>
      </c>
      <c r="BC924" s="31">
        <f t="shared" si="3042"/>
        <v>297</v>
      </c>
      <c r="BD924" s="31">
        <f t="shared" si="3043"/>
        <v>297</v>
      </c>
      <c r="BE924" s="31"/>
      <c r="BF924" s="31"/>
      <c r="BG924" s="31"/>
      <c r="BH924" s="31">
        <f t="shared" si="3044"/>
        <v>297</v>
      </c>
      <c r="BI924" s="31">
        <f t="shared" si="3045"/>
        <v>297</v>
      </c>
      <c r="BJ924" s="31">
        <f t="shared" si="3046"/>
        <v>297</v>
      </c>
      <c r="BK924" s="31"/>
      <c r="BL924" s="31"/>
      <c r="BM924" s="31"/>
      <c r="BN924" s="31">
        <f t="shared" si="3047"/>
        <v>297</v>
      </c>
      <c r="BO924" s="31">
        <f t="shared" si="3048"/>
        <v>297</v>
      </c>
      <c r="BP924" s="31">
        <f t="shared" si="3049"/>
        <v>297</v>
      </c>
      <c r="BQ924" s="31"/>
      <c r="BR924" s="31"/>
      <c r="BS924" s="31">
        <f t="shared" si="3050"/>
        <v>297</v>
      </c>
      <c r="BT924" s="31">
        <f t="shared" si="3051"/>
        <v>297</v>
      </c>
      <c r="BU924" s="31">
        <f t="shared" si="3052"/>
        <v>297</v>
      </c>
      <c r="BV924" s="31"/>
      <c r="BW924" s="31"/>
      <c r="BX924" s="31">
        <f t="shared" si="3053"/>
        <v>297</v>
      </c>
      <c r="BY924" s="31">
        <f t="shared" si="3054"/>
        <v>297</v>
      </c>
      <c r="BZ924" s="31">
        <f t="shared" si="3055"/>
        <v>297</v>
      </c>
      <c r="CA924" s="31"/>
      <c r="CB924" s="31"/>
      <c r="CC924" s="31"/>
      <c r="CD924" s="31">
        <f t="shared" si="2894"/>
        <v>297</v>
      </c>
      <c r="CE924" s="31">
        <f t="shared" si="2895"/>
        <v>297</v>
      </c>
      <c r="CF924" s="31">
        <f t="shared" si="2896"/>
        <v>297</v>
      </c>
      <c r="CG924" s="31"/>
      <c r="CH924" s="24"/>
      <c r="CI924" s="40"/>
    </row>
    <row r="925" ht="39.799999999999997">
      <c r="A925" s="16" t="s">
        <v>511</v>
      </c>
      <c r="B925" s="17"/>
      <c r="C925" s="16"/>
      <c r="D925" s="16"/>
      <c r="E925" s="39" t="s">
        <v>512</v>
      </c>
      <c r="F925" s="31">
        <f>F926</f>
        <v>2988.5999999999999</v>
      </c>
      <c r="G925" s="31">
        <f>G926</f>
        <v>2988.5999999999999</v>
      </c>
      <c r="H925" s="31">
        <f>H926</f>
        <v>2988.5999999999999</v>
      </c>
      <c r="I925" s="31">
        <f>I926</f>
        <v>0</v>
      </c>
      <c r="J925" s="31">
        <f>J926</f>
        <v>0</v>
      </c>
      <c r="K925" s="31">
        <f>K926</f>
        <v>0</v>
      </c>
      <c r="L925" s="31">
        <f t="shared" si="3020"/>
        <v>2988.5999999999999</v>
      </c>
      <c r="M925" s="31">
        <f t="shared" si="3021"/>
        <v>2988.5999999999999</v>
      </c>
      <c r="N925" s="31">
        <f t="shared" si="3022"/>
        <v>2988.5999999999999</v>
      </c>
      <c r="O925" s="31">
        <f>O926</f>
        <v>0</v>
      </c>
      <c r="P925" s="31">
        <f>P926</f>
        <v>0</v>
      </c>
      <c r="Q925" s="31">
        <f>Q926</f>
        <v>0</v>
      </c>
      <c r="R925" s="31">
        <f t="shared" si="3023"/>
        <v>2988.5999999999999</v>
      </c>
      <c r="S925" s="31">
        <f t="shared" si="3024"/>
        <v>2988.5999999999999</v>
      </c>
      <c r="T925" s="31">
        <f t="shared" si="3025"/>
        <v>2988.5999999999999</v>
      </c>
      <c r="U925" s="31">
        <f>U926</f>
        <v>0</v>
      </c>
      <c r="V925" s="31">
        <f>V926</f>
        <v>0</v>
      </c>
      <c r="W925" s="31">
        <f>W926</f>
        <v>0</v>
      </c>
      <c r="X925" s="31">
        <f t="shared" si="3026"/>
        <v>2988.5999999999999</v>
      </c>
      <c r="Y925" s="31">
        <f t="shared" si="3027"/>
        <v>2988.5999999999999</v>
      </c>
      <c r="Z925" s="31">
        <f t="shared" si="3028"/>
        <v>2988.5999999999999</v>
      </c>
      <c r="AA925" s="31">
        <f>AA926</f>
        <v>0</v>
      </c>
      <c r="AB925" s="31">
        <f>AB926</f>
        <v>0</v>
      </c>
      <c r="AC925" s="31">
        <f>AC926</f>
        <v>0</v>
      </c>
      <c r="AD925" s="31">
        <f t="shared" si="3029"/>
        <v>2988.5999999999999</v>
      </c>
      <c r="AE925" s="31">
        <f t="shared" si="3030"/>
        <v>2988.5999999999999</v>
      </c>
      <c r="AF925" s="31">
        <f t="shared" si="3031"/>
        <v>2988.5999999999999</v>
      </c>
      <c r="AG925" s="31">
        <f>AG926</f>
        <v>0</v>
      </c>
      <c r="AH925" s="31">
        <f>AH926</f>
        <v>0</v>
      </c>
      <c r="AI925" s="31">
        <f>AI926</f>
        <v>0</v>
      </c>
      <c r="AJ925" s="31">
        <f t="shared" si="3032"/>
        <v>2988.5999999999999</v>
      </c>
      <c r="AK925" s="31">
        <f t="shared" si="3033"/>
        <v>2988.5999999999999</v>
      </c>
      <c r="AL925" s="31">
        <f t="shared" si="3034"/>
        <v>2988.5999999999999</v>
      </c>
      <c r="AM925" s="31">
        <f>AM926</f>
        <v>0</v>
      </c>
      <c r="AN925" s="31">
        <f>AN926</f>
        <v>0</v>
      </c>
      <c r="AO925" s="31">
        <f>AO926</f>
        <v>0</v>
      </c>
      <c r="AP925" s="31">
        <f t="shared" si="3035"/>
        <v>2988.5999999999999</v>
      </c>
      <c r="AQ925" s="31">
        <f t="shared" si="3036"/>
        <v>2988.5999999999999</v>
      </c>
      <c r="AR925" s="31">
        <f t="shared" si="3037"/>
        <v>2988.5999999999999</v>
      </c>
      <c r="AS925" s="31">
        <f>AS926</f>
        <v>0</v>
      </c>
      <c r="AT925" s="31">
        <f>AT926</f>
        <v>0</v>
      </c>
      <c r="AU925" s="31">
        <f>AU926</f>
        <v>0</v>
      </c>
      <c r="AV925" s="31">
        <f t="shared" si="3038"/>
        <v>2988.5999999999999</v>
      </c>
      <c r="AW925" s="31">
        <f t="shared" si="3039"/>
        <v>2988.5999999999999</v>
      </c>
      <c r="AX925" s="31">
        <f t="shared" si="3040"/>
        <v>2988.5999999999999</v>
      </c>
      <c r="AY925" s="31">
        <f>AY926</f>
        <v>0</v>
      </c>
      <c r="AZ925" s="31">
        <f>AZ926</f>
        <v>0</v>
      </c>
      <c r="BA925" s="31">
        <f>BA926</f>
        <v>0</v>
      </c>
      <c r="BB925" s="31">
        <f t="shared" si="3041"/>
        <v>2988.5999999999999</v>
      </c>
      <c r="BC925" s="31">
        <f t="shared" si="3042"/>
        <v>2988.5999999999999</v>
      </c>
      <c r="BD925" s="31">
        <f t="shared" si="3043"/>
        <v>2988.5999999999999</v>
      </c>
      <c r="BE925" s="31">
        <f>BE926</f>
        <v>0</v>
      </c>
      <c r="BF925" s="31">
        <f>BF926</f>
        <v>0</v>
      </c>
      <c r="BG925" s="31">
        <f>BG926</f>
        <v>0</v>
      </c>
      <c r="BH925" s="31">
        <f t="shared" si="3044"/>
        <v>2988.5999999999999</v>
      </c>
      <c r="BI925" s="31">
        <f t="shared" si="3045"/>
        <v>2988.5999999999999</v>
      </c>
      <c r="BJ925" s="31">
        <f t="shared" si="3046"/>
        <v>2988.5999999999999</v>
      </c>
      <c r="BK925" s="31">
        <f>BK926</f>
        <v>0</v>
      </c>
      <c r="BL925" s="31">
        <f>BL926</f>
        <v>0</v>
      </c>
      <c r="BM925" s="31">
        <f>BM926</f>
        <v>0</v>
      </c>
      <c r="BN925" s="31">
        <f t="shared" si="3047"/>
        <v>2988.5999999999999</v>
      </c>
      <c r="BO925" s="31">
        <f t="shared" si="3048"/>
        <v>2988.5999999999999</v>
      </c>
      <c r="BP925" s="31">
        <f t="shared" si="3049"/>
        <v>2988.5999999999999</v>
      </c>
      <c r="BQ925" s="31">
        <f>BQ926</f>
        <v>0</v>
      </c>
      <c r="BR925" s="31">
        <f>BR926</f>
        <v>0</v>
      </c>
      <c r="BS925" s="31">
        <f t="shared" si="3050"/>
        <v>2988.5999999999999</v>
      </c>
      <c r="BT925" s="31">
        <f t="shared" si="3051"/>
        <v>2988.5999999999999</v>
      </c>
      <c r="BU925" s="31">
        <f t="shared" si="3052"/>
        <v>2988.5999999999999</v>
      </c>
      <c r="BV925" s="31">
        <f>BV926</f>
        <v>0</v>
      </c>
      <c r="BW925" s="31">
        <f>BW926</f>
        <v>0</v>
      </c>
      <c r="BX925" s="31">
        <f t="shared" si="3053"/>
        <v>2988.5999999999999</v>
      </c>
      <c r="BY925" s="31">
        <f t="shared" si="3054"/>
        <v>2988.5999999999999</v>
      </c>
      <c r="BZ925" s="31">
        <f t="shared" si="3055"/>
        <v>2988.5999999999999</v>
      </c>
      <c r="CA925" s="31">
        <f>CA926</f>
        <v>0</v>
      </c>
      <c r="CB925" s="31">
        <f>CB926</f>
        <v>0</v>
      </c>
      <c r="CC925" s="31">
        <f>CC926</f>
        <v>0</v>
      </c>
      <c r="CD925" s="31">
        <f t="shared" si="2894"/>
        <v>2988.5999999999999</v>
      </c>
      <c r="CE925" s="31">
        <f t="shared" si="2895"/>
        <v>2988.5999999999999</v>
      </c>
      <c r="CF925" s="31">
        <f t="shared" si="2896"/>
        <v>2988.5999999999999</v>
      </c>
      <c r="CG925" s="31">
        <f>CG926</f>
        <v>0</v>
      </c>
      <c r="CH925" s="24"/>
      <c r="CI925" s="40"/>
      <c r="CL925" s="1" t="s">
        <v>28</v>
      </c>
    </row>
    <row r="926" ht="15">
      <c r="A926" s="16" t="s">
        <v>513</v>
      </c>
      <c r="B926" s="17"/>
      <c r="C926" s="16"/>
      <c r="D926" s="16"/>
      <c r="E926" s="39" t="s">
        <v>514</v>
      </c>
      <c r="F926" s="31">
        <f>F927+F930</f>
        <v>2988.5999999999999</v>
      </c>
      <c r="G926" s="31">
        <f>G927+G930</f>
        <v>2988.5999999999999</v>
      </c>
      <c r="H926" s="31">
        <f>H927+H930</f>
        <v>2988.5999999999999</v>
      </c>
      <c r="I926" s="31">
        <f>I927+I930</f>
        <v>0</v>
      </c>
      <c r="J926" s="31">
        <f>J927+J930</f>
        <v>0</v>
      </c>
      <c r="K926" s="31">
        <f>K927+K930</f>
        <v>0</v>
      </c>
      <c r="L926" s="31">
        <f t="shared" si="3020"/>
        <v>2988.5999999999999</v>
      </c>
      <c r="M926" s="31">
        <f t="shared" si="3021"/>
        <v>2988.5999999999999</v>
      </c>
      <c r="N926" s="31">
        <f t="shared" si="3022"/>
        <v>2988.5999999999999</v>
      </c>
      <c r="O926" s="31">
        <f>O927+O930</f>
        <v>0</v>
      </c>
      <c r="P926" s="31">
        <f>P927+P930</f>
        <v>0</v>
      </c>
      <c r="Q926" s="31">
        <f>Q927+Q930</f>
        <v>0</v>
      </c>
      <c r="R926" s="31">
        <f t="shared" si="3023"/>
        <v>2988.5999999999999</v>
      </c>
      <c r="S926" s="31">
        <f t="shared" si="3024"/>
        <v>2988.5999999999999</v>
      </c>
      <c r="T926" s="31">
        <f t="shared" si="3025"/>
        <v>2988.5999999999999</v>
      </c>
      <c r="U926" s="31">
        <f>U927+U930</f>
        <v>0</v>
      </c>
      <c r="V926" s="31">
        <f>V927+V930</f>
        <v>0</v>
      </c>
      <c r="W926" s="31">
        <f>W927+W930</f>
        <v>0</v>
      </c>
      <c r="X926" s="31">
        <f t="shared" si="3026"/>
        <v>2988.5999999999999</v>
      </c>
      <c r="Y926" s="31">
        <f t="shared" si="3027"/>
        <v>2988.5999999999999</v>
      </c>
      <c r="Z926" s="31">
        <f t="shared" si="3028"/>
        <v>2988.5999999999999</v>
      </c>
      <c r="AA926" s="31">
        <f>AA927+AA930</f>
        <v>0</v>
      </c>
      <c r="AB926" s="31">
        <f>AB927+AB930</f>
        <v>0</v>
      </c>
      <c r="AC926" s="31">
        <f>AC927+AC930</f>
        <v>0</v>
      </c>
      <c r="AD926" s="31">
        <f t="shared" si="3029"/>
        <v>2988.5999999999999</v>
      </c>
      <c r="AE926" s="31">
        <f t="shared" si="3030"/>
        <v>2988.5999999999999</v>
      </c>
      <c r="AF926" s="31">
        <f t="shared" si="3031"/>
        <v>2988.5999999999999</v>
      </c>
      <c r="AG926" s="31">
        <f>AG927+AG930</f>
        <v>0</v>
      </c>
      <c r="AH926" s="31">
        <f>AH927+AH930</f>
        <v>0</v>
      </c>
      <c r="AI926" s="31">
        <f>AI927+AI930</f>
        <v>0</v>
      </c>
      <c r="AJ926" s="31">
        <f t="shared" si="3032"/>
        <v>2988.5999999999999</v>
      </c>
      <c r="AK926" s="31">
        <f t="shared" si="3033"/>
        <v>2988.5999999999999</v>
      </c>
      <c r="AL926" s="31">
        <f t="shared" si="3034"/>
        <v>2988.5999999999999</v>
      </c>
      <c r="AM926" s="31">
        <f>AM927+AM930</f>
        <v>0</v>
      </c>
      <c r="AN926" s="31">
        <f>AN927+AN930</f>
        <v>0</v>
      </c>
      <c r="AO926" s="31">
        <f>AO927+AO930</f>
        <v>0</v>
      </c>
      <c r="AP926" s="31">
        <f t="shared" si="3035"/>
        <v>2988.5999999999999</v>
      </c>
      <c r="AQ926" s="31">
        <f t="shared" si="3036"/>
        <v>2988.5999999999999</v>
      </c>
      <c r="AR926" s="31">
        <f t="shared" si="3037"/>
        <v>2988.5999999999999</v>
      </c>
      <c r="AS926" s="31">
        <f>AS927+AS930</f>
        <v>0</v>
      </c>
      <c r="AT926" s="31">
        <f>AT927+AT930</f>
        <v>0</v>
      </c>
      <c r="AU926" s="31">
        <f>AU927+AU930</f>
        <v>0</v>
      </c>
      <c r="AV926" s="31">
        <f t="shared" si="3038"/>
        <v>2988.5999999999999</v>
      </c>
      <c r="AW926" s="31">
        <f t="shared" si="3039"/>
        <v>2988.5999999999999</v>
      </c>
      <c r="AX926" s="31">
        <f t="shared" si="3040"/>
        <v>2988.5999999999999</v>
      </c>
      <c r="AY926" s="31">
        <f>AY927+AY930</f>
        <v>0</v>
      </c>
      <c r="AZ926" s="31">
        <f>AZ927+AZ930</f>
        <v>0</v>
      </c>
      <c r="BA926" s="31">
        <f>BA927+BA930</f>
        <v>0</v>
      </c>
      <c r="BB926" s="31">
        <f t="shared" si="3041"/>
        <v>2988.5999999999999</v>
      </c>
      <c r="BC926" s="31">
        <f t="shared" si="3042"/>
        <v>2988.5999999999999</v>
      </c>
      <c r="BD926" s="31">
        <f t="shared" si="3043"/>
        <v>2988.5999999999999</v>
      </c>
      <c r="BE926" s="31">
        <f>BE927+BE930</f>
        <v>0</v>
      </c>
      <c r="BF926" s="31">
        <f>BF927+BF930</f>
        <v>0</v>
      </c>
      <c r="BG926" s="31">
        <f>BG927+BG930</f>
        <v>0</v>
      </c>
      <c r="BH926" s="31">
        <f t="shared" si="3044"/>
        <v>2988.5999999999999</v>
      </c>
      <c r="BI926" s="31">
        <f t="shared" si="3045"/>
        <v>2988.5999999999999</v>
      </c>
      <c r="BJ926" s="31">
        <f t="shared" si="3046"/>
        <v>2988.5999999999999</v>
      </c>
      <c r="BK926" s="31">
        <f>BK927+BK930</f>
        <v>0</v>
      </c>
      <c r="BL926" s="31">
        <f>BL927+BL930</f>
        <v>0</v>
      </c>
      <c r="BM926" s="31">
        <f>BM927+BM930</f>
        <v>0</v>
      </c>
      <c r="BN926" s="31">
        <f t="shared" si="3047"/>
        <v>2988.5999999999999</v>
      </c>
      <c r="BO926" s="31">
        <f t="shared" si="3048"/>
        <v>2988.5999999999999</v>
      </c>
      <c r="BP926" s="31">
        <f t="shared" si="3049"/>
        <v>2988.5999999999999</v>
      </c>
      <c r="BQ926" s="31">
        <f>BQ927+BQ930</f>
        <v>0</v>
      </c>
      <c r="BR926" s="31">
        <f>BR927+BR930</f>
        <v>0</v>
      </c>
      <c r="BS926" s="31">
        <f t="shared" si="3050"/>
        <v>2988.5999999999999</v>
      </c>
      <c r="BT926" s="31">
        <f t="shared" si="3051"/>
        <v>2988.5999999999999</v>
      </c>
      <c r="BU926" s="31">
        <f t="shared" si="3052"/>
        <v>2988.5999999999999</v>
      </c>
      <c r="BV926" s="31">
        <f>BV927+BV930</f>
        <v>0</v>
      </c>
      <c r="BW926" s="31">
        <f>BW927+BW930</f>
        <v>0</v>
      </c>
      <c r="BX926" s="31">
        <f t="shared" si="3053"/>
        <v>2988.5999999999999</v>
      </c>
      <c r="BY926" s="31">
        <f t="shared" si="3054"/>
        <v>2988.5999999999999</v>
      </c>
      <c r="BZ926" s="31">
        <f t="shared" si="3055"/>
        <v>2988.5999999999999</v>
      </c>
      <c r="CA926" s="31">
        <f>CA927+CA930</f>
        <v>0</v>
      </c>
      <c r="CB926" s="31">
        <f>CB927+CB930</f>
        <v>0</v>
      </c>
      <c r="CC926" s="31">
        <f>CC927+CC930</f>
        <v>0</v>
      </c>
      <c r="CD926" s="31">
        <f t="shared" si="2894"/>
        <v>2988.5999999999999</v>
      </c>
      <c r="CE926" s="31">
        <f t="shared" si="2895"/>
        <v>2988.5999999999999</v>
      </c>
      <c r="CF926" s="31">
        <f t="shared" si="2896"/>
        <v>2988.5999999999999</v>
      </c>
      <c r="CG926" s="31">
        <f>CG927+CG930</f>
        <v>0</v>
      </c>
      <c r="CH926" s="24"/>
      <c r="CI926" s="40"/>
      <c r="CO926" s="1" t="s">
        <v>31</v>
      </c>
    </row>
    <row r="927" ht="29.850000000000001">
      <c r="A927" s="16" t="s">
        <v>513</v>
      </c>
      <c r="B927" s="17">
        <v>200</v>
      </c>
      <c r="C927" s="16"/>
      <c r="D927" s="16"/>
      <c r="E927" s="39" t="s">
        <v>40</v>
      </c>
      <c r="F927" s="31">
        <f t="shared" ref="F927:F931" si="3097">F928</f>
        <v>115</v>
      </c>
      <c r="G927" s="31">
        <f t="shared" ref="G927:G931" si="3098">G928</f>
        <v>115</v>
      </c>
      <c r="H927" s="31">
        <f t="shared" ref="H927:H931" si="3099">H928</f>
        <v>115</v>
      </c>
      <c r="I927" s="31">
        <f t="shared" ref="I927:I931" si="3100">I928</f>
        <v>0</v>
      </c>
      <c r="J927" s="31">
        <f t="shared" ref="J927:J931" si="3101">J928</f>
        <v>0</v>
      </c>
      <c r="K927" s="31">
        <f t="shared" ref="K927:K931" si="3102">K928</f>
        <v>0</v>
      </c>
      <c r="L927" s="31">
        <f t="shared" si="3020"/>
        <v>115</v>
      </c>
      <c r="M927" s="31">
        <f t="shared" si="3021"/>
        <v>115</v>
      </c>
      <c r="N927" s="31">
        <f t="shared" si="3022"/>
        <v>115</v>
      </c>
      <c r="O927" s="31">
        <f t="shared" ref="O927:O931" si="3103">O928</f>
        <v>0</v>
      </c>
      <c r="P927" s="31">
        <f t="shared" ref="P927:P931" si="3104">P928</f>
        <v>0</v>
      </c>
      <c r="Q927" s="31">
        <f t="shared" ref="Q927:Q931" si="3105">Q928</f>
        <v>0</v>
      </c>
      <c r="R927" s="31">
        <f t="shared" si="3023"/>
        <v>115</v>
      </c>
      <c r="S927" s="31">
        <f t="shared" si="3024"/>
        <v>115</v>
      </c>
      <c r="T927" s="31">
        <f t="shared" si="3025"/>
        <v>115</v>
      </c>
      <c r="U927" s="31">
        <f t="shared" ref="U927:U931" si="3106">U928</f>
        <v>0</v>
      </c>
      <c r="V927" s="31">
        <f t="shared" ref="V927:V931" si="3107">V928</f>
        <v>0</v>
      </c>
      <c r="W927" s="31">
        <f t="shared" ref="W927:W931" si="3108">W928</f>
        <v>0</v>
      </c>
      <c r="X927" s="31">
        <f t="shared" si="3026"/>
        <v>115</v>
      </c>
      <c r="Y927" s="31">
        <f t="shared" si="3027"/>
        <v>115</v>
      </c>
      <c r="Z927" s="31">
        <f t="shared" si="3028"/>
        <v>115</v>
      </c>
      <c r="AA927" s="31">
        <f t="shared" ref="AA927:AA931" si="3109">AA928</f>
        <v>0</v>
      </c>
      <c r="AB927" s="31">
        <f t="shared" ref="AB927:AB931" si="3110">AB928</f>
        <v>0</v>
      </c>
      <c r="AC927" s="31">
        <f t="shared" ref="AC927:AC931" si="3111">AC928</f>
        <v>0</v>
      </c>
      <c r="AD927" s="31">
        <f t="shared" si="3029"/>
        <v>115</v>
      </c>
      <c r="AE927" s="31">
        <f t="shared" si="3030"/>
        <v>115</v>
      </c>
      <c r="AF927" s="31">
        <f t="shared" si="3031"/>
        <v>115</v>
      </c>
      <c r="AG927" s="31">
        <f t="shared" ref="AG927:AG931" si="3112">AG928</f>
        <v>0</v>
      </c>
      <c r="AH927" s="31">
        <f t="shared" ref="AH927:AH931" si="3113">AH928</f>
        <v>0</v>
      </c>
      <c r="AI927" s="31">
        <f t="shared" ref="AI927:AI931" si="3114">AI928</f>
        <v>0</v>
      </c>
      <c r="AJ927" s="31">
        <f t="shared" si="3032"/>
        <v>115</v>
      </c>
      <c r="AK927" s="31">
        <f t="shared" si="3033"/>
        <v>115</v>
      </c>
      <c r="AL927" s="31">
        <f t="shared" si="3034"/>
        <v>115</v>
      </c>
      <c r="AM927" s="31">
        <f t="shared" ref="AM927:AM931" si="3115">AM928</f>
        <v>0</v>
      </c>
      <c r="AN927" s="31">
        <f t="shared" ref="AN927:AN931" si="3116">AN928</f>
        <v>0</v>
      </c>
      <c r="AO927" s="31">
        <f t="shared" ref="AO927:AO931" si="3117">AO928</f>
        <v>0</v>
      </c>
      <c r="AP927" s="31">
        <f t="shared" si="3035"/>
        <v>115</v>
      </c>
      <c r="AQ927" s="31">
        <f t="shared" si="3036"/>
        <v>115</v>
      </c>
      <c r="AR927" s="31">
        <f t="shared" si="3037"/>
        <v>115</v>
      </c>
      <c r="AS927" s="31">
        <f t="shared" ref="AS927:AS931" si="3118">AS928</f>
        <v>0</v>
      </c>
      <c r="AT927" s="31">
        <f t="shared" ref="AT927:AT931" si="3119">AT928</f>
        <v>0</v>
      </c>
      <c r="AU927" s="31">
        <f t="shared" ref="AU927:AU931" si="3120">AU928</f>
        <v>0</v>
      </c>
      <c r="AV927" s="31">
        <f t="shared" si="3038"/>
        <v>115</v>
      </c>
      <c r="AW927" s="31">
        <f t="shared" si="3039"/>
        <v>115</v>
      </c>
      <c r="AX927" s="31">
        <f t="shared" si="3040"/>
        <v>115</v>
      </c>
      <c r="AY927" s="31">
        <f t="shared" ref="AY927:AY931" si="3121">AY928</f>
        <v>0</v>
      </c>
      <c r="AZ927" s="31">
        <f t="shared" ref="AZ927:AZ931" si="3122">AZ928</f>
        <v>0</v>
      </c>
      <c r="BA927" s="31">
        <f t="shared" ref="BA927:BA931" si="3123">BA928</f>
        <v>0</v>
      </c>
      <c r="BB927" s="31">
        <f t="shared" si="3041"/>
        <v>115</v>
      </c>
      <c r="BC927" s="31">
        <f t="shared" si="3042"/>
        <v>115</v>
      </c>
      <c r="BD927" s="31">
        <f t="shared" si="3043"/>
        <v>115</v>
      </c>
      <c r="BE927" s="31">
        <f t="shared" ref="BE927:BE931" si="3124">BE928</f>
        <v>0</v>
      </c>
      <c r="BF927" s="31">
        <f t="shared" ref="BF927:BF931" si="3125">BF928</f>
        <v>0</v>
      </c>
      <c r="BG927" s="31">
        <f t="shared" ref="BG927:BG931" si="3126">BG928</f>
        <v>0</v>
      </c>
      <c r="BH927" s="31">
        <f t="shared" si="3044"/>
        <v>115</v>
      </c>
      <c r="BI927" s="31">
        <f t="shared" si="3045"/>
        <v>115</v>
      </c>
      <c r="BJ927" s="31">
        <f t="shared" si="3046"/>
        <v>115</v>
      </c>
      <c r="BK927" s="31">
        <f t="shared" ref="BK927:BK931" si="3127">BK928</f>
        <v>0</v>
      </c>
      <c r="BL927" s="31">
        <f t="shared" ref="BL927:BL931" si="3128">BL928</f>
        <v>0</v>
      </c>
      <c r="BM927" s="31">
        <f t="shared" ref="BM927:BM931" si="3129">BM928</f>
        <v>0</v>
      </c>
      <c r="BN927" s="31">
        <f t="shared" si="3047"/>
        <v>115</v>
      </c>
      <c r="BO927" s="31">
        <f t="shared" si="3048"/>
        <v>115</v>
      </c>
      <c r="BP927" s="31">
        <f t="shared" si="3049"/>
        <v>115</v>
      </c>
      <c r="BQ927" s="31">
        <f t="shared" ref="BQ927:BQ931" si="3130">BQ928</f>
        <v>0</v>
      </c>
      <c r="BR927" s="31">
        <f t="shared" ref="BR927:BR931" si="3131">BR928</f>
        <v>0</v>
      </c>
      <c r="BS927" s="31">
        <f t="shared" si="3050"/>
        <v>115</v>
      </c>
      <c r="BT927" s="31">
        <f t="shared" si="3051"/>
        <v>115</v>
      </c>
      <c r="BU927" s="31">
        <f t="shared" si="3052"/>
        <v>115</v>
      </c>
      <c r="BV927" s="31">
        <f t="shared" ref="BV927:BV931" si="3132">BV928</f>
        <v>0</v>
      </c>
      <c r="BW927" s="31">
        <f t="shared" ref="BW927:BW931" si="3133">BW928</f>
        <v>0</v>
      </c>
      <c r="BX927" s="31">
        <f t="shared" si="3053"/>
        <v>115</v>
      </c>
      <c r="BY927" s="31">
        <f t="shared" si="3054"/>
        <v>115</v>
      </c>
      <c r="BZ927" s="31">
        <f t="shared" si="3055"/>
        <v>115</v>
      </c>
      <c r="CA927" s="31">
        <f t="shared" ref="CA927:CA931" si="3134">CA928</f>
        <v>0</v>
      </c>
      <c r="CB927" s="31">
        <f t="shared" ref="CB927:CB931" si="3135">CB928</f>
        <v>0</v>
      </c>
      <c r="CC927" s="31">
        <f t="shared" ref="CC927:CC931" si="3136">CC928</f>
        <v>0</v>
      </c>
      <c r="CD927" s="31">
        <f t="shared" si="2894"/>
        <v>115</v>
      </c>
      <c r="CE927" s="31">
        <f t="shared" si="2895"/>
        <v>115</v>
      </c>
      <c r="CF927" s="31">
        <f t="shared" si="2896"/>
        <v>115</v>
      </c>
      <c r="CG927" s="31">
        <f t="shared" ref="CG927:CG931" si="3137">CG928</f>
        <v>0</v>
      </c>
      <c r="CH927" s="24"/>
      <c r="CI927" s="40"/>
      <c r="CM927" s="1" t="s">
        <v>29</v>
      </c>
    </row>
    <row r="928" ht="43.75">
      <c r="A928" s="16" t="s">
        <v>513</v>
      </c>
      <c r="B928" s="17">
        <v>240</v>
      </c>
      <c r="C928" s="16"/>
      <c r="D928" s="16"/>
      <c r="E928" s="39" t="s">
        <v>41</v>
      </c>
      <c r="F928" s="31">
        <f t="shared" si="3097"/>
        <v>115</v>
      </c>
      <c r="G928" s="31">
        <f t="shared" si="3098"/>
        <v>115</v>
      </c>
      <c r="H928" s="31">
        <f t="shared" si="3099"/>
        <v>115</v>
      </c>
      <c r="I928" s="31">
        <f t="shared" si="3100"/>
        <v>0</v>
      </c>
      <c r="J928" s="31">
        <f t="shared" si="3101"/>
        <v>0</v>
      </c>
      <c r="K928" s="31">
        <f t="shared" si="3102"/>
        <v>0</v>
      </c>
      <c r="L928" s="31">
        <f t="shared" si="3020"/>
        <v>115</v>
      </c>
      <c r="M928" s="31">
        <f t="shared" si="3021"/>
        <v>115</v>
      </c>
      <c r="N928" s="31">
        <f t="shared" si="3022"/>
        <v>115</v>
      </c>
      <c r="O928" s="31">
        <f t="shared" si="3103"/>
        <v>0</v>
      </c>
      <c r="P928" s="31">
        <f t="shared" si="3104"/>
        <v>0</v>
      </c>
      <c r="Q928" s="31">
        <f t="shared" si="3105"/>
        <v>0</v>
      </c>
      <c r="R928" s="31">
        <f t="shared" si="3023"/>
        <v>115</v>
      </c>
      <c r="S928" s="31">
        <f t="shared" si="3024"/>
        <v>115</v>
      </c>
      <c r="T928" s="31">
        <f t="shared" si="3025"/>
        <v>115</v>
      </c>
      <c r="U928" s="31">
        <f t="shared" si="3106"/>
        <v>0</v>
      </c>
      <c r="V928" s="31">
        <f t="shared" si="3107"/>
        <v>0</v>
      </c>
      <c r="W928" s="31">
        <f t="shared" si="3108"/>
        <v>0</v>
      </c>
      <c r="X928" s="31">
        <f t="shared" si="3026"/>
        <v>115</v>
      </c>
      <c r="Y928" s="31">
        <f t="shared" si="3027"/>
        <v>115</v>
      </c>
      <c r="Z928" s="31">
        <f t="shared" si="3028"/>
        <v>115</v>
      </c>
      <c r="AA928" s="31">
        <f t="shared" si="3109"/>
        <v>0</v>
      </c>
      <c r="AB928" s="31">
        <f t="shared" si="3110"/>
        <v>0</v>
      </c>
      <c r="AC928" s="31">
        <f t="shared" si="3111"/>
        <v>0</v>
      </c>
      <c r="AD928" s="31">
        <f t="shared" si="3029"/>
        <v>115</v>
      </c>
      <c r="AE928" s="31">
        <f t="shared" si="3030"/>
        <v>115</v>
      </c>
      <c r="AF928" s="31">
        <f t="shared" si="3031"/>
        <v>115</v>
      </c>
      <c r="AG928" s="31">
        <f t="shared" si="3112"/>
        <v>0</v>
      </c>
      <c r="AH928" s="31">
        <f t="shared" si="3113"/>
        <v>0</v>
      </c>
      <c r="AI928" s="31">
        <f t="shared" si="3114"/>
        <v>0</v>
      </c>
      <c r="AJ928" s="31">
        <f t="shared" si="3032"/>
        <v>115</v>
      </c>
      <c r="AK928" s="31">
        <f t="shared" si="3033"/>
        <v>115</v>
      </c>
      <c r="AL928" s="31">
        <f t="shared" si="3034"/>
        <v>115</v>
      </c>
      <c r="AM928" s="31">
        <f t="shared" si="3115"/>
        <v>0</v>
      </c>
      <c r="AN928" s="31">
        <f t="shared" si="3116"/>
        <v>0</v>
      </c>
      <c r="AO928" s="31">
        <f t="shared" si="3117"/>
        <v>0</v>
      </c>
      <c r="AP928" s="31">
        <f t="shared" si="3035"/>
        <v>115</v>
      </c>
      <c r="AQ928" s="31">
        <f t="shared" si="3036"/>
        <v>115</v>
      </c>
      <c r="AR928" s="31">
        <f t="shared" si="3037"/>
        <v>115</v>
      </c>
      <c r="AS928" s="31">
        <f t="shared" si="3118"/>
        <v>0</v>
      </c>
      <c r="AT928" s="31">
        <f t="shared" si="3119"/>
        <v>0</v>
      </c>
      <c r="AU928" s="31">
        <f t="shared" si="3120"/>
        <v>0</v>
      </c>
      <c r="AV928" s="31">
        <f t="shared" si="3038"/>
        <v>115</v>
      </c>
      <c r="AW928" s="31">
        <f t="shared" si="3039"/>
        <v>115</v>
      </c>
      <c r="AX928" s="31">
        <f t="shared" si="3040"/>
        <v>115</v>
      </c>
      <c r="AY928" s="31">
        <f t="shared" si="3121"/>
        <v>0</v>
      </c>
      <c r="AZ928" s="31">
        <f t="shared" si="3122"/>
        <v>0</v>
      </c>
      <c r="BA928" s="31">
        <f t="shared" si="3123"/>
        <v>0</v>
      </c>
      <c r="BB928" s="31">
        <f t="shared" si="3041"/>
        <v>115</v>
      </c>
      <c r="BC928" s="31">
        <f t="shared" si="3042"/>
        <v>115</v>
      </c>
      <c r="BD928" s="31">
        <f t="shared" si="3043"/>
        <v>115</v>
      </c>
      <c r="BE928" s="31">
        <f t="shared" si="3124"/>
        <v>0</v>
      </c>
      <c r="BF928" s="31">
        <f t="shared" si="3125"/>
        <v>0</v>
      </c>
      <c r="BG928" s="31">
        <f t="shared" si="3126"/>
        <v>0</v>
      </c>
      <c r="BH928" s="31">
        <f t="shared" si="3044"/>
        <v>115</v>
      </c>
      <c r="BI928" s="31">
        <f t="shared" si="3045"/>
        <v>115</v>
      </c>
      <c r="BJ928" s="31">
        <f t="shared" si="3046"/>
        <v>115</v>
      </c>
      <c r="BK928" s="31">
        <f t="shared" si="3127"/>
        <v>0</v>
      </c>
      <c r="BL928" s="31">
        <f t="shared" si="3128"/>
        <v>0</v>
      </c>
      <c r="BM928" s="31">
        <f t="shared" si="3129"/>
        <v>0</v>
      </c>
      <c r="BN928" s="31">
        <f t="shared" si="3047"/>
        <v>115</v>
      </c>
      <c r="BO928" s="31">
        <f t="shared" si="3048"/>
        <v>115</v>
      </c>
      <c r="BP928" s="31">
        <f t="shared" si="3049"/>
        <v>115</v>
      </c>
      <c r="BQ928" s="31">
        <f t="shared" si="3130"/>
        <v>0</v>
      </c>
      <c r="BR928" s="31">
        <f t="shared" si="3131"/>
        <v>0</v>
      </c>
      <c r="BS928" s="31">
        <f t="shared" si="3050"/>
        <v>115</v>
      </c>
      <c r="BT928" s="31">
        <f t="shared" si="3051"/>
        <v>115</v>
      </c>
      <c r="BU928" s="31">
        <f t="shared" si="3052"/>
        <v>115</v>
      </c>
      <c r="BV928" s="31">
        <f t="shared" si="3132"/>
        <v>0</v>
      </c>
      <c r="BW928" s="31">
        <f t="shared" si="3133"/>
        <v>0</v>
      </c>
      <c r="BX928" s="31">
        <f t="shared" si="3053"/>
        <v>115</v>
      </c>
      <c r="BY928" s="31">
        <f t="shared" si="3054"/>
        <v>115</v>
      </c>
      <c r="BZ928" s="31">
        <f t="shared" si="3055"/>
        <v>115</v>
      </c>
      <c r="CA928" s="31">
        <f t="shared" si="3134"/>
        <v>0</v>
      </c>
      <c r="CB928" s="31">
        <f t="shared" si="3135"/>
        <v>0</v>
      </c>
      <c r="CC928" s="31">
        <f t="shared" si="3136"/>
        <v>0</v>
      </c>
      <c r="CD928" s="31">
        <f t="shared" si="2894"/>
        <v>115</v>
      </c>
      <c r="CE928" s="31">
        <f t="shared" si="2895"/>
        <v>115</v>
      </c>
      <c r="CF928" s="31">
        <f t="shared" si="2896"/>
        <v>115</v>
      </c>
      <c r="CG928" s="31">
        <f t="shared" si="3137"/>
        <v>0</v>
      </c>
      <c r="CH928" s="24"/>
      <c r="CI928" s="40"/>
      <c r="CN928" s="1" t="s">
        <v>30</v>
      </c>
    </row>
    <row r="929" ht="15">
      <c r="A929" s="16" t="s">
        <v>513</v>
      </c>
      <c r="B929" s="17">
        <v>240</v>
      </c>
      <c r="C929" s="16" t="s">
        <v>47</v>
      </c>
      <c r="D929" s="16" t="s">
        <v>105</v>
      </c>
      <c r="E929" s="39" t="s">
        <v>106</v>
      </c>
      <c r="F929" s="31">
        <v>115</v>
      </c>
      <c r="G929" s="31">
        <v>115</v>
      </c>
      <c r="H929" s="31">
        <v>115</v>
      </c>
      <c r="I929" s="31"/>
      <c r="J929" s="31"/>
      <c r="K929" s="31"/>
      <c r="L929" s="31">
        <f t="shared" si="3020"/>
        <v>115</v>
      </c>
      <c r="M929" s="31">
        <f t="shared" si="3021"/>
        <v>115</v>
      </c>
      <c r="N929" s="31">
        <f t="shared" si="3022"/>
        <v>115</v>
      </c>
      <c r="O929" s="31"/>
      <c r="P929" s="31"/>
      <c r="Q929" s="31"/>
      <c r="R929" s="31">
        <f t="shared" si="3023"/>
        <v>115</v>
      </c>
      <c r="S929" s="31">
        <f t="shared" si="3024"/>
        <v>115</v>
      </c>
      <c r="T929" s="31">
        <f t="shared" si="3025"/>
        <v>115</v>
      </c>
      <c r="U929" s="31"/>
      <c r="V929" s="31"/>
      <c r="W929" s="31"/>
      <c r="X929" s="31">
        <f t="shared" si="3026"/>
        <v>115</v>
      </c>
      <c r="Y929" s="31">
        <f t="shared" si="3027"/>
        <v>115</v>
      </c>
      <c r="Z929" s="31">
        <f t="shared" si="3028"/>
        <v>115</v>
      </c>
      <c r="AA929" s="31"/>
      <c r="AB929" s="31"/>
      <c r="AC929" s="31"/>
      <c r="AD929" s="31">
        <f t="shared" si="3029"/>
        <v>115</v>
      </c>
      <c r="AE929" s="31">
        <f t="shared" si="3030"/>
        <v>115</v>
      </c>
      <c r="AF929" s="31">
        <f t="shared" si="3031"/>
        <v>115</v>
      </c>
      <c r="AG929" s="31"/>
      <c r="AH929" s="31"/>
      <c r="AI929" s="31"/>
      <c r="AJ929" s="31">
        <f t="shared" si="3032"/>
        <v>115</v>
      </c>
      <c r="AK929" s="31">
        <f t="shared" si="3033"/>
        <v>115</v>
      </c>
      <c r="AL929" s="31">
        <f t="shared" si="3034"/>
        <v>115</v>
      </c>
      <c r="AM929" s="31"/>
      <c r="AN929" s="31"/>
      <c r="AO929" s="31"/>
      <c r="AP929" s="31">
        <f t="shared" si="3035"/>
        <v>115</v>
      </c>
      <c r="AQ929" s="31">
        <f t="shared" si="3036"/>
        <v>115</v>
      </c>
      <c r="AR929" s="31">
        <f t="shared" si="3037"/>
        <v>115</v>
      </c>
      <c r="AS929" s="31"/>
      <c r="AT929" s="31"/>
      <c r="AU929" s="31"/>
      <c r="AV929" s="31">
        <f t="shared" si="3038"/>
        <v>115</v>
      </c>
      <c r="AW929" s="31">
        <f t="shared" si="3039"/>
        <v>115</v>
      </c>
      <c r="AX929" s="31">
        <f t="shared" si="3040"/>
        <v>115</v>
      </c>
      <c r="AY929" s="31"/>
      <c r="AZ929" s="31"/>
      <c r="BA929" s="31"/>
      <c r="BB929" s="31">
        <f t="shared" si="3041"/>
        <v>115</v>
      </c>
      <c r="BC929" s="31">
        <f t="shared" si="3042"/>
        <v>115</v>
      </c>
      <c r="BD929" s="31">
        <f t="shared" si="3043"/>
        <v>115</v>
      </c>
      <c r="BE929" s="31"/>
      <c r="BF929" s="31"/>
      <c r="BG929" s="31"/>
      <c r="BH929" s="31">
        <f t="shared" si="3044"/>
        <v>115</v>
      </c>
      <c r="BI929" s="31">
        <f t="shared" si="3045"/>
        <v>115</v>
      </c>
      <c r="BJ929" s="31">
        <f t="shared" si="3046"/>
        <v>115</v>
      </c>
      <c r="BK929" s="31"/>
      <c r="BL929" s="31"/>
      <c r="BM929" s="31"/>
      <c r="BN929" s="31">
        <f t="shared" si="3047"/>
        <v>115</v>
      </c>
      <c r="BO929" s="31">
        <f t="shared" si="3048"/>
        <v>115</v>
      </c>
      <c r="BP929" s="31">
        <f t="shared" si="3049"/>
        <v>115</v>
      </c>
      <c r="BQ929" s="31"/>
      <c r="BR929" s="31"/>
      <c r="BS929" s="31">
        <f t="shared" si="3050"/>
        <v>115</v>
      </c>
      <c r="BT929" s="31">
        <f t="shared" si="3051"/>
        <v>115</v>
      </c>
      <c r="BU929" s="31">
        <f t="shared" si="3052"/>
        <v>115</v>
      </c>
      <c r="BV929" s="31"/>
      <c r="BW929" s="31"/>
      <c r="BX929" s="31">
        <f t="shared" si="3053"/>
        <v>115</v>
      </c>
      <c r="BY929" s="31">
        <f t="shared" si="3054"/>
        <v>115</v>
      </c>
      <c r="BZ929" s="31">
        <f t="shared" si="3055"/>
        <v>115</v>
      </c>
      <c r="CA929" s="31"/>
      <c r="CB929" s="31"/>
      <c r="CC929" s="31"/>
      <c r="CD929" s="31">
        <f t="shared" si="2894"/>
        <v>115</v>
      </c>
      <c r="CE929" s="31">
        <f t="shared" si="2895"/>
        <v>115</v>
      </c>
      <c r="CF929" s="31">
        <f t="shared" si="2896"/>
        <v>115</v>
      </c>
      <c r="CG929" s="31"/>
      <c r="CH929" s="24"/>
      <c r="CI929" s="40"/>
    </row>
    <row r="930" ht="29.850000000000001">
      <c r="A930" s="16" t="s">
        <v>513</v>
      </c>
      <c r="B930" s="17">
        <v>300</v>
      </c>
      <c r="C930" s="16"/>
      <c r="D930" s="16"/>
      <c r="E930" s="39" t="s">
        <v>194</v>
      </c>
      <c r="F930" s="31">
        <f t="shared" si="3097"/>
        <v>2873.5999999999999</v>
      </c>
      <c r="G930" s="31">
        <f t="shared" si="3098"/>
        <v>2873.5999999999999</v>
      </c>
      <c r="H930" s="31">
        <f t="shared" si="3099"/>
        <v>2873.5999999999999</v>
      </c>
      <c r="I930" s="31">
        <f t="shared" si="3100"/>
        <v>0</v>
      </c>
      <c r="J930" s="31">
        <f t="shared" si="3101"/>
        <v>0</v>
      </c>
      <c r="K930" s="31">
        <f t="shared" si="3102"/>
        <v>0</v>
      </c>
      <c r="L930" s="31">
        <f t="shared" si="3020"/>
        <v>2873.5999999999999</v>
      </c>
      <c r="M930" s="31">
        <f t="shared" si="3021"/>
        <v>2873.5999999999999</v>
      </c>
      <c r="N930" s="31">
        <f t="shared" si="3022"/>
        <v>2873.5999999999999</v>
      </c>
      <c r="O930" s="31">
        <f t="shared" si="3103"/>
        <v>0</v>
      </c>
      <c r="P930" s="31">
        <f t="shared" si="3104"/>
        <v>0</v>
      </c>
      <c r="Q930" s="31">
        <f t="shared" si="3105"/>
        <v>0</v>
      </c>
      <c r="R930" s="31">
        <f t="shared" si="3023"/>
        <v>2873.5999999999999</v>
      </c>
      <c r="S930" s="31">
        <f t="shared" si="3024"/>
        <v>2873.5999999999999</v>
      </c>
      <c r="T930" s="31">
        <f t="shared" si="3025"/>
        <v>2873.5999999999999</v>
      </c>
      <c r="U930" s="31">
        <f t="shared" si="3106"/>
        <v>0</v>
      </c>
      <c r="V930" s="31">
        <f t="shared" si="3107"/>
        <v>0</v>
      </c>
      <c r="W930" s="31">
        <f t="shared" si="3108"/>
        <v>0</v>
      </c>
      <c r="X930" s="31">
        <f t="shared" si="3026"/>
        <v>2873.5999999999999</v>
      </c>
      <c r="Y930" s="31">
        <f t="shared" si="3027"/>
        <v>2873.5999999999999</v>
      </c>
      <c r="Z930" s="31">
        <f t="shared" si="3028"/>
        <v>2873.5999999999999</v>
      </c>
      <c r="AA930" s="31">
        <f t="shared" si="3109"/>
        <v>0</v>
      </c>
      <c r="AB930" s="31">
        <f t="shared" si="3110"/>
        <v>0</v>
      </c>
      <c r="AC930" s="31">
        <f t="shared" si="3111"/>
        <v>0</v>
      </c>
      <c r="AD930" s="31">
        <f t="shared" si="3029"/>
        <v>2873.5999999999999</v>
      </c>
      <c r="AE930" s="31">
        <f t="shared" si="3030"/>
        <v>2873.5999999999999</v>
      </c>
      <c r="AF930" s="31">
        <f t="shared" si="3031"/>
        <v>2873.5999999999999</v>
      </c>
      <c r="AG930" s="31">
        <f t="shared" si="3112"/>
        <v>0</v>
      </c>
      <c r="AH930" s="31">
        <f t="shared" si="3113"/>
        <v>0</v>
      </c>
      <c r="AI930" s="31">
        <f t="shared" si="3114"/>
        <v>0</v>
      </c>
      <c r="AJ930" s="31">
        <f t="shared" si="3032"/>
        <v>2873.5999999999999</v>
      </c>
      <c r="AK930" s="31">
        <f t="shared" si="3033"/>
        <v>2873.5999999999999</v>
      </c>
      <c r="AL930" s="31">
        <f t="shared" si="3034"/>
        <v>2873.5999999999999</v>
      </c>
      <c r="AM930" s="31">
        <f t="shared" si="3115"/>
        <v>0</v>
      </c>
      <c r="AN930" s="31">
        <f t="shared" si="3116"/>
        <v>0</v>
      </c>
      <c r="AO930" s="31">
        <f t="shared" si="3117"/>
        <v>0</v>
      </c>
      <c r="AP930" s="31">
        <f t="shared" si="3035"/>
        <v>2873.5999999999999</v>
      </c>
      <c r="AQ930" s="31">
        <f t="shared" si="3036"/>
        <v>2873.5999999999999</v>
      </c>
      <c r="AR930" s="31">
        <f t="shared" si="3037"/>
        <v>2873.5999999999999</v>
      </c>
      <c r="AS930" s="31">
        <f t="shared" si="3118"/>
        <v>0</v>
      </c>
      <c r="AT930" s="31">
        <f t="shared" si="3119"/>
        <v>0</v>
      </c>
      <c r="AU930" s="31">
        <f t="shared" si="3120"/>
        <v>0</v>
      </c>
      <c r="AV930" s="31">
        <f t="shared" si="3038"/>
        <v>2873.5999999999999</v>
      </c>
      <c r="AW930" s="31">
        <f t="shared" si="3039"/>
        <v>2873.5999999999999</v>
      </c>
      <c r="AX930" s="31">
        <f t="shared" si="3040"/>
        <v>2873.5999999999999</v>
      </c>
      <c r="AY930" s="31">
        <f t="shared" si="3121"/>
        <v>0</v>
      </c>
      <c r="AZ930" s="31">
        <f t="shared" si="3122"/>
        <v>0</v>
      </c>
      <c r="BA930" s="31">
        <f t="shared" si="3123"/>
        <v>0</v>
      </c>
      <c r="BB930" s="31">
        <f t="shared" si="3041"/>
        <v>2873.5999999999999</v>
      </c>
      <c r="BC930" s="31">
        <f t="shared" si="3042"/>
        <v>2873.5999999999999</v>
      </c>
      <c r="BD930" s="31">
        <f t="shared" si="3043"/>
        <v>2873.5999999999999</v>
      </c>
      <c r="BE930" s="31">
        <f t="shared" si="3124"/>
        <v>0</v>
      </c>
      <c r="BF930" s="31">
        <f t="shared" si="3125"/>
        <v>0</v>
      </c>
      <c r="BG930" s="31">
        <f t="shared" si="3126"/>
        <v>0</v>
      </c>
      <c r="BH930" s="31">
        <f t="shared" si="3044"/>
        <v>2873.5999999999999</v>
      </c>
      <c r="BI930" s="31">
        <f t="shared" si="3045"/>
        <v>2873.5999999999999</v>
      </c>
      <c r="BJ930" s="31">
        <f t="shared" si="3046"/>
        <v>2873.5999999999999</v>
      </c>
      <c r="BK930" s="31">
        <f t="shared" si="3127"/>
        <v>0</v>
      </c>
      <c r="BL930" s="31">
        <f t="shared" si="3128"/>
        <v>0</v>
      </c>
      <c r="BM930" s="31">
        <f t="shared" si="3129"/>
        <v>0</v>
      </c>
      <c r="BN930" s="31">
        <f t="shared" si="3047"/>
        <v>2873.5999999999999</v>
      </c>
      <c r="BO930" s="31">
        <f t="shared" si="3048"/>
        <v>2873.5999999999999</v>
      </c>
      <c r="BP930" s="31">
        <f t="shared" si="3049"/>
        <v>2873.5999999999999</v>
      </c>
      <c r="BQ930" s="31">
        <f t="shared" si="3130"/>
        <v>0</v>
      </c>
      <c r="BR930" s="31">
        <f t="shared" si="3131"/>
        <v>0</v>
      </c>
      <c r="BS930" s="31">
        <f t="shared" si="3050"/>
        <v>2873.5999999999999</v>
      </c>
      <c r="BT930" s="31">
        <f t="shared" si="3051"/>
        <v>2873.5999999999999</v>
      </c>
      <c r="BU930" s="31">
        <f t="shared" si="3052"/>
        <v>2873.5999999999999</v>
      </c>
      <c r="BV930" s="31">
        <f t="shared" si="3132"/>
        <v>0</v>
      </c>
      <c r="BW930" s="31">
        <f t="shared" si="3133"/>
        <v>0</v>
      </c>
      <c r="BX930" s="31">
        <f t="shared" si="3053"/>
        <v>2873.5999999999999</v>
      </c>
      <c r="BY930" s="31">
        <f t="shared" si="3054"/>
        <v>2873.5999999999999</v>
      </c>
      <c r="BZ930" s="31">
        <f t="shared" si="3055"/>
        <v>2873.5999999999999</v>
      </c>
      <c r="CA930" s="31">
        <f t="shared" si="3134"/>
        <v>0</v>
      </c>
      <c r="CB930" s="31">
        <f t="shared" si="3135"/>
        <v>0</v>
      </c>
      <c r="CC930" s="31">
        <f t="shared" si="3136"/>
        <v>0</v>
      </c>
      <c r="CD930" s="31">
        <f t="shared" si="2894"/>
        <v>2873.5999999999999</v>
      </c>
      <c r="CE930" s="31">
        <f t="shared" si="2895"/>
        <v>2873.5999999999999</v>
      </c>
      <c r="CF930" s="31">
        <f t="shared" si="2896"/>
        <v>2873.5999999999999</v>
      </c>
      <c r="CG930" s="31">
        <f t="shared" si="3137"/>
        <v>0</v>
      </c>
      <c r="CH930" s="24"/>
      <c r="CI930" s="40"/>
      <c r="CM930" s="1" t="s">
        <v>29</v>
      </c>
    </row>
    <row r="931" ht="29.850000000000001">
      <c r="A931" s="16" t="s">
        <v>513</v>
      </c>
      <c r="B931" s="41" t="s">
        <v>343</v>
      </c>
      <c r="C931" s="16"/>
      <c r="D931" s="16"/>
      <c r="E931" s="39" t="s">
        <v>344</v>
      </c>
      <c r="F931" s="31">
        <f t="shared" si="3097"/>
        <v>2873.5999999999999</v>
      </c>
      <c r="G931" s="31">
        <f t="shared" si="3098"/>
        <v>2873.5999999999999</v>
      </c>
      <c r="H931" s="31">
        <f t="shared" si="3099"/>
        <v>2873.5999999999999</v>
      </c>
      <c r="I931" s="31">
        <f t="shared" si="3100"/>
        <v>0</v>
      </c>
      <c r="J931" s="31">
        <f t="shared" si="3101"/>
        <v>0</v>
      </c>
      <c r="K931" s="31">
        <f t="shared" si="3102"/>
        <v>0</v>
      </c>
      <c r="L931" s="31">
        <f t="shared" si="3020"/>
        <v>2873.5999999999999</v>
      </c>
      <c r="M931" s="31">
        <f t="shared" si="3021"/>
        <v>2873.5999999999999</v>
      </c>
      <c r="N931" s="31">
        <f t="shared" si="3022"/>
        <v>2873.5999999999999</v>
      </c>
      <c r="O931" s="31">
        <f t="shared" si="3103"/>
        <v>0</v>
      </c>
      <c r="P931" s="31">
        <f t="shared" si="3104"/>
        <v>0</v>
      </c>
      <c r="Q931" s="31">
        <f t="shared" si="3105"/>
        <v>0</v>
      </c>
      <c r="R931" s="31">
        <f t="shared" si="3023"/>
        <v>2873.5999999999999</v>
      </c>
      <c r="S931" s="31">
        <f t="shared" si="3024"/>
        <v>2873.5999999999999</v>
      </c>
      <c r="T931" s="31">
        <f t="shared" si="3025"/>
        <v>2873.5999999999999</v>
      </c>
      <c r="U931" s="31">
        <f t="shared" si="3106"/>
        <v>0</v>
      </c>
      <c r="V931" s="31">
        <f t="shared" si="3107"/>
        <v>0</v>
      </c>
      <c r="W931" s="31">
        <f t="shared" si="3108"/>
        <v>0</v>
      </c>
      <c r="X931" s="31">
        <f t="shared" si="3026"/>
        <v>2873.5999999999999</v>
      </c>
      <c r="Y931" s="31">
        <f t="shared" si="3027"/>
        <v>2873.5999999999999</v>
      </c>
      <c r="Z931" s="31">
        <f t="shared" si="3028"/>
        <v>2873.5999999999999</v>
      </c>
      <c r="AA931" s="31">
        <f t="shared" si="3109"/>
        <v>0</v>
      </c>
      <c r="AB931" s="31">
        <f t="shared" si="3110"/>
        <v>0</v>
      </c>
      <c r="AC931" s="31">
        <f t="shared" si="3111"/>
        <v>0</v>
      </c>
      <c r="AD931" s="31">
        <f t="shared" si="3029"/>
        <v>2873.5999999999999</v>
      </c>
      <c r="AE931" s="31">
        <f t="shared" si="3030"/>
        <v>2873.5999999999999</v>
      </c>
      <c r="AF931" s="31">
        <f t="shared" si="3031"/>
        <v>2873.5999999999999</v>
      </c>
      <c r="AG931" s="31">
        <f t="shared" si="3112"/>
        <v>0</v>
      </c>
      <c r="AH931" s="31">
        <f t="shared" si="3113"/>
        <v>0</v>
      </c>
      <c r="AI931" s="31">
        <f t="shared" si="3114"/>
        <v>0</v>
      </c>
      <c r="AJ931" s="31">
        <f t="shared" si="3032"/>
        <v>2873.5999999999999</v>
      </c>
      <c r="AK931" s="31">
        <f t="shared" si="3033"/>
        <v>2873.5999999999999</v>
      </c>
      <c r="AL931" s="31">
        <f t="shared" si="3034"/>
        <v>2873.5999999999999</v>
      </c>
      <c r="AM931" s="31">
        <f t="shared" si="3115"/>
        <v>0</v>
      </c>
      <c r="AN931" s="31">
        <f t="shared" si="3116"/>
        <v>0</v>
      </c>
      <c r="AO931" s="31">
        <f t="shared" si="3117"/>
        <v>0</v>
      </c>
      <c r="AP931" s="31">
        <f t="shared" si="3035"/>
        <v>2873.5999999999999</v>
      </c>
      <c r="AQ931" s="31">
        <f t="shared" si="3036"/>
        <v>2873.5999999999999</v>
      </c>
      <c r="AR931" s="31">
        <f t="shared" si="3037"/>
        <v>2873.5999999999999</v>
      </c>
      <c r="AS931" s="31">
        <f t="shared" si="3118"/>
        <v>0</v>
      </c>
      <c r="AT931" s="31">
        <f t="shared" si="3119"/>
        <v>0</v>
      </c>
      <c r="AU931" s="31">
        <f t="shared" si="3120"/>
        <v>0</v>
      </c>
      <c r="AV931" s="31">
        <f t="shared" si="3038"/>
        <v>2873.5999999999999</v>
      </c>
      <c r="AW931" s="31">
        <f t="shared" si="3039"/>
        <v>2873.5999999999999</v>
      </c>
      <c r="AX931" s="31">
        <f t="shared" si="3040"/>
        <v>2873.5999999999999</v>
      </c>
      <c r="AY931" s="31">
        <f t="shared" si="3121"/>
        <v>0</v>
      </c>
      <c r="AZ931" s="31">
        <f t="shared" si="3122"/>
        <v>0</v>
      </c>
      <c r="BA931" s="31">
        <f t="shared" si="3123"/>
        <v>0</v>
      </c>
      <c r="BB931" s="31">
        <f t="shared" si="3041"/>
        <v>2873.5999999999999</v>
      </c>
      <c r="BC931" s="31">
        <f t="shared" si="3042"/>
        <v>2873.5999999999999</v>
      </c>
      <c r="BD931" s="31">
        <f t="shared" si="3043"/>
        <v>2873.5999999999999</v>
      </c>
      <c r="BE931" s="31">
        <f t="shared" si="3124"/>
        <v>0</v>
      </c>
      <c r="BF931" s="31">
        <f t="shared" si="3125"/>
        <v>0</v>
      </c>
      <c r="BG931" s="31">
        <f t="shared" si="3126"/>
        <v>0</v>
      </c>
      <c r="BH931" s="31">
        <f t="shared" si="3044"/>
        <v>2873.5999999999999</v>
      </c>
      <c r="BI931" s="31">
        <f t="shared" si="3045"/>
        <v>2873.5999999999999</v>
      </c>
      <c r="BJ931" s="31">
        <f t="shared" si="3046"/>
        <v>2873.5999999999999</v>
      </c>
      <c r="BK931" s="31">
        <f t="shared" si="3127"/>
        <v>0</v>
      </c>
      <c r="BL931" s="31">
        <f t="shared" si="3128"/>
        <v>0</v>
      </c>
      <c r="BM931" s="31">
        <f t="shared" si="3129"/>
        <v>0</v>
      </c>
      <c r="BN931" s="31">
        <f t="shared" si="3047"/>
        <v>2873.5999999999999</v>
      </c>
      <c r="BO931" s="31">
        <f t="shared" si="3048"/>
        <v>2873.5999999999999</v>
      </c>
      <c r="BP931" s="31">
        <f t="shared" si="3049"/>
        <v>2873.5999999999999</v>
      </c>
      <c r="BQ931" s="31">
        <f t="shared" si="3130"/>
        <v>0</v>
      </c>
      <c r="BR931" s="31">
        <f t="shared" si="3131"/>
        <v>0</v>
      </c>
      <c r="BS931" s="31">
        <f t="shared" si="3050"/>
        <v>2873.5999999999999</v>
      </c>
      <c r="BT931" s="31">
        <f t="shared" si="3051"/>
        <v>2873.5999999999999</v>
      </c>
      <c r="BU931" s="31">
        <f t="shared" si="3052"/>
        <v>2873.5999999999999</v>
      </c>
      <c r="BV931" s="31">
        <f t="shared" si="3132"/>
        <v>0</v>
      </c>
      <c r="BW931" s="31">
        <f t="shared" si="3133"/>
        <v>0</v>
      </c>
      <c r="BX931" s="31">
        <f t="shared" si="3053"/>
        <v>2873.5999999999999</v>
      </c>
      <c r="BY931" s="31">
        <f t="shared" si="3054"/>
        <v>2873.5999999999999</v>
      </c>
      <c r="BZ931" s="31">
        <f t="shared" si="3055"/>
        <v>2873.5999999999999</v>
      </c>
      <c r="CA931" s="31">
        <f t="shared" si="3134"/>
        <v>0</v>
      </c>
      <c r="CB931" s="31">
        <f t="shared" si="3135"/>
        <v>0</v>
      </c>
      <c r="CC931" s="31">
        <f t="shared" si="3136"/>
        <v>0</v>
      </c>
      <c r="CD931" s="31">
        <f t="shared" si="2894"/>
        <v>2873.5999999999999</v>
      </c>
      <c r="CE931" s="31">
        <f t="shared" si="2895"/>
        <v>2873.5999999999999</v>
      </c>
      <c r="CF931" s="31">
        <f t="shared" si="2896"/>
        <v>2873.5999999999999</v>
      </c>
      <c r="CG931" s="31">
        <f t="shared" si="3137"/>
        <v>0</v>
      </c>
      <c r="CH931" s="24"/>
      <c r="CI931" s="40"/>
      <c r="CN931" s="1" t="s">
        <v>30</v>
      </c>
    </row>
    <row r="932" ht="15">
      <c r="A932" s="16" t="s">
        <v>513</v>
      </c>
      <c r="B932" s="41" t="s">
        <v>343</v>
      </c>
      <c r="C932" s="16" t="s">
        <v>47</v>
      </c>
      <c r="D932" s="16" t="s">
        <v>105</v>
      </c>
      <c r="E932" s="39" t="s">
        <v>106</v>
      </c>
      <c r="F932" s="31">
        <v>2873.5999999999999</v>
      </c>
      <c r="G932" s="31">
        <v>2873.5999999999999</v>
      </c>
      <c r="H932" s="31">
        <v>2873.5999999999999</v>
      </c>
      <c r="I932" s="31"/>
      <c r="J932" s="31"/>
      <c r="K932" s="31"/>
      <c r="L932" s="31">
        <f t="shared" si="3020"/>
        <v>2873.5999999999999</v>
      </c>
      <c r="M932" s="31">
        <f t="shared" si="3021"/>
        <v>2873.5999999999999</v>
      </c>
      <c r="N932" s="31">
        <f t="shared" si="3022"/>
        <v>2873.5999999999999</v>
      </c>
      <c r="O932" s="31"/>
      <c r="P932" s="31"/>
      <c r="Q932" s="31"/>
      <c r="R932" s="31">
        <f t="shared" si="3023"/>
        <v>2873.5999999999999</v>
      </c>
      <c r="S932" s="31">
        <f t="shared" si="3024"/>
        <v>2873.5999999999999</v>
      </c>
      <c r="T932" s="31">
        <f t="shared" si="3025"/>
        <v>2873.5999999999999</v>
      </c>
      <c r="U932" s="31"/>
      <c r="V932" s="31"/>
      <c r="W932" s="31"/>
      <c r="X932" s="31">
        <f t="shared" si="3026"/>
        <v>2873.5999999999999</v>
      </c>
      <c r="Y932" s="31">
        <f t="shared" si="3027"/>
        <v>2873.5999999999999</v>
      </c>
      <c r="Z932" s="31">
        <f t="shared" si="3028"/>
        <v>2873.5999999999999</v>
      </c>
      <c r="AA932" s="31"/>
      <c r="AB932" s="31"/>
      <c r="AC932" s="31"/>
      <c r="AD932" s="31">
        <f t="shared" si="3029"/>
        <v>2873.5999999999999</v>
      </c>
      <c r="AE932" s="31">
        <f t="shared" si="3030"/>
        <v>2873.5999999999999</v>
      </c>
      <c r="AF932" s="31">
        <f t="shared" si="3031"/>
        <v>2873.5999999999999</v>
      </c>
      <c r="AG932" s="31"/>
      <c r="AH932" s="31"/>
      <c r="AI932" s="31"/>
      <c r="AJ932" s="31">
        <f t="shared" si="3032"/>
        <v>2873.5999999999999</v>
      </c>
      <c r="AK932" s="31">
        <f t="shared" si="3033"/>
        <v>2873.5999999999999</v>
      </c>
      <c r="AL932" s="31">
        <f t="shared" si="3034"/>
        <v>2873.5999999999999</v>
      </c>
      <c r="AM932" s="31"/>
      <c r="AN932" s="31"/>
      <c r="AO932" s="31"/>
      <c r="AP932" s="31">
        <f t="shared" si="3035"/>
        <v>2873.5999999999999</v>
      </c>
      <c r="AQ932" s="31">
        <f t="shared" si="3036"/>
        <v>2873.5999999999999</v>
      </c>
      <c r="AR932" s="31">
        <f t="shared" si="3037"/>
        <v>2873.5999999999999</v>
      </c>
      <c r="AS932" s="31"/>
      <c r="AT932" s="31"/>
      <c r="AU932" s="31"/>
      <c r="AV932" s="31">
        <f t="shared" si="3038"/>
        <v>2873.5999999999999</v>
      </c>
      <c r="AW932" s="31">
        <f t="shared" si="3039"/>
        <v>2873.5999999999999</v>
      </c>
      <c r="AX932" s="31">
        <f t="shared" si="3040"/>
        <v>2873.5999999999999</v>
      </c>
      <c r="AY932" s="31"/>
      <c r="AZ932" s="31"/>
      <c r="BA932" s="31"/>
      <c r="BB932" s="31">
        <f t="shared" si="3041"/>
        <v>2873.5999999999999</v>
      </c>
      <c r="BC932" s="31">
        <f t="shared" si="3042"/>
        <v>2873.5999999999999</v>
      </c>
      <c r="BD932" s="31">
        <f t="shared" si="3043"/>
        <v>2873.5999999999999</v>
      </c>
      <c r="BE932" s="31"/>
      <c r="BF932" s="31"/>
      <c r="BG932" s="31"/>
      <c r="BH932" s="31">
        <f t="shared" si="3044"/>
        <v>2873.5999999999999</v>
      </c>
      <c r="BI932" s="31">
        <f t="shared" si="3045"/>
        <v>2873.5999999999999</v>
      </c>
      <c r="BJ932" s="31">
        <f t="shared" si="3046"/>
        <v>2873.5999999999999</v>
      </c>
      <c r="BK932" s="31"/>
      <c r="BL932" s="31"/>
      <c r="BM932" s="31"/>
      <c r="BN932" s="31">
        <f t="shared" si="3047"/>
        <v>2873.5999999999999</v>
      </c>
      <c r="BO932" s="31">
        <f t="shared" si="3048"/>
        <v>2873.5999999999999</v>
      </c>
      <c r="BP932" s="31">
        <f t="shared" si="3049"/>
        <v>2873.5999999999999</v>
      </c>
      <c r="BQ932" s="31"/>
      <c r="BR932" s="31"/>
      <c r="BS932" s="31">
        <f t="shared" si="3050"/>
        <v>2873.5999999999999</v>
      </c>
      <c r="BT932" s="31">
        <f t="shared" si="3051"/>
        <v>2873.5999999999999</v>
      </c>
      <c r="BU932" s="31">
        <f t="shared" si="3052"/>
        <v>2873.5999999999999</v>
      </c>
      <c r="BV932" s="31"/>
      <c r="BW932" s="31"/>
      <c r="BX932" s="31">
        <f t="shared" si="3053"/>
        <v>2873.5999999999999</v>
      </c>
      <c r="BY932" s="31">
        <f t="shared" si="3054"/>
        <v>2873.5999999999999</v>
      </c>
      <c r="BZ932" s="31">
        <f t="shared" si="3055"/>
        <v>2873.5999999999999</v>
      </c>
      <c r="CA932" s="31"/>
      <c r="CB932" s="31"/>
      <c r="CC932" s="31"/>
      <c r="CD932" s="31">
        <f t="shared" si="2894"/>
        <v>2873.5999999999999</v>
      </c>
      <c r="CE932" s="31">
        <f t="shared" si="2895"/>
        <v>2873.5999999999999</v>
      </c>
      <c r="CF932" s="31">
        <f t="shared" si="2896"/>
        <v>2873.5999999999999</v>
      </c>
      <c r="CG932" s="31"/>
      <c r="CH932" s="24"/>
      <c r="CI932" s="40"/>
    </row>
    <row r="933" s="33" customFormat="1" ht="29.850000000000001">
      <c r="A933" s="34" t="s">
        <v>515</v>
      </c>
      <c r="B933" s="35"/>
      <c r="C933" s="34"/>
      <c r="D933" s="34"/>
      <c r="E933" s="36" t="s">
        <v>516</v>
      </c>
      <c r="F933" s="37">
        <f>F934+F954+F969</f>
        <v>345974.39999999997</v>
      </c>
      <c r="G933" s="37">
        <f>G934+G954+G969</f>
        <v>353197.09999999998</v>
      </c>
      <c r="H933" s="37">
        <f>H934+H954+H969</f>
        <v>353197.09999999998</v>
      </c>
      <c r="I933" s="37">
        <f>I934+I954+I969</f>
        <v>0</v>
      </c>
      <c r="J933" s="37">
        <f>J934+J954+J969</f>
        <v>0</v>
      </c>
      <c r="K933" s="37">
        <f>K934+K954+K969</f>
        <v>0</v>
      </c>
      <c r="L933" s="37">
        <f t="shared" si="3020"/>
        <v>345974.39999999997</v>
      </c>
      <c r="M933" s="37">
        <f t="shared" si="3021"/>
        <v>353197.09999999998</v>
      </c>
      <c r="N933" s="37">
        <f t="shared" si="3022"/>
        <v>353197.09999999998</v>
      </c>
      <c r="O933" s="37">
        <f>O934+O954+O969</f>
        <v>0</v>
      </c>
      <c r="P933" s="37">
        <f>P934+P954+P969</f>
        <v>0</v>
      </c>
      <c r="Q933" s="37">
        <f>Q934+Q954+Q969</f>
        <v>0</v>
      </c>
      <c r="R933" s="37">
        <f t="shared" si="3023"/>
        <v>345974.39999999997</v>
      </c>
      <c r="S933" s="37">
        <f t="shared" si="3024"/>
        <v>353197.09999999998</v>
      </c>
      <c r="T933" s="37">
        <f t="shared" si="3025"/>
        <v>353197.09999999998</v>
      </c>
      <c r="U933" s="37">
        <f>U934+U954+U969</f>
        <v>0</v>
      </c>
      <c r="V933" s="37">
        <f>V934+V954+V969</f>
        <v>0</v>
      </c>
      <c r="W933" s="37">
        <f>W934+W954+W969</f>
        <v>0</v>
      </c>
      <c r="X933" s="37">
        <f t="shared" si="3026"/>
        <v>345974.39999999997</v>
      </c>
      <c r="Y933" s="37">
        <f t="shared" si="3027"/>
        <v>353197.09999999998</v>
      </c>
      <c r="Z933" s="37">
        <f t="shared" si="3028"/>
        <v>353197.09999999998</v>
      </c>
      <c r="AA933" s="37">
        <f>AA934+AA954+AA969</f>
        <v>0</v>
      </c>
      <c r="AB933" s="37">
        <f>AB934+AB954+AB969</f>
        <v>0</v>
      </c>
      <c r="AC933" s="37">
        <f>AC934+AC954+AC969</f>
        <v>0</v>
      </c>
      <c r="AD933" s="37">
        <f t="shared" si="3029"/>
        <v>345974.39999999997</v>
      </c>
      <c r="AE933" s="37">
        <f t="shared" si="3030"/>
        <v>353197.09999999998</v>
      </c>
      <c r="AF933" s="37">
        <f t="shared" si="3031"/>
        <v>353197.09999999998</v>
      </c>
      <c r="AG933" s="37">
        <f>AG934+AG954+AG969</f>
        <v>0</v>
      </c>
      <c r="AH933" s="37">
        <f>AH934+AH954+AH969</f>
        <v>0</v>
      </c>
      <c r="AI933" s="37">
        <f>AI934+AI954+AI969</f>
        <v>0</v>
      </c>
      <c r="AJ933" s="37">
        <f t="shared" si="3032"/>
        <v>345974.39999999997</v>
      </c>
      <c r="AK933" s="37">
        <f t="shared" si="3033"/>
        <v>353197.09999999998</v>
      </c>
      <c r="AL933" s="37">
        <f t="shared" si="3034"/>
        <v>353197.09999999998</v>
      </c>
      <c r="AM933" s="37">
        <f>AM934+AM954+AM969</f>
        <v>0</v>
      </c>
      <c r="AN933" s="37">
        <f>AN934+AN954+AN969</f>
        <v>0</v>
      </c>
      <c r="AO933" s="37">
        <f>AO934+AO954+AO969</f>
        <v>0</v>
      </c>
      <c r="AP933" s="37">
        <f t="shared" si="3035"/>
        <v>345974.39999999997</v>
      </c>
      <c r="AQ933" s="37">
        <f t="shared" si="3036"/>
        <v>353197.09999999998</v>
      </c>
      <c r="AR933" s="37">
        <f t="shared" si="3037"/>
        <v>353197.09999999998</v>
      </c>
      <c r="AS933" s="37">
        <f>AS934+AS954+AS969</f>
        <v>0</v>
      </c>
      <c r="AT933" s="37">
        <f>AT934+AT954+AT969</f>
        <v>0</v>
      </c>
      <c r="AU933" s="37">
        <f>AU934+AU954+AU969</f>
        <v>0</v>
      </c>
      <c r="AV933" s="37">
        <f t="shared" si="3038"/>
        <v>345974.39999999997</v>
      </c>
      <c r="AW933" s="37">
        <f t="shared" si="3039"/>
        <v>353197.09999999998</v>
      </c>
      <c r="AX933" s="37">
        <f t="shared" si="3040"/>
        <v>353197.09999999998</v>
      </c>
      <c r="AY933" s="37">
        <f>AY934+AY954+AY969</f>
        <v>0</v>
      </c>
      <c r="AZ933" s="37">
        <f>AZ934+AZ954+AZ969</f>
        <v>0</v>
      </c>
      <c r="BA933" s="37">
        <f>BA934+BA954+BA969</f>
        <v>0</v>
      </c>
      <c r="BB933" s="37">
        <f t="shared" si="3041"/>
        <v>345974.39999999997</v>
      </c>
      <c r="BC933" s="37">
        <f t="shared" si="3042"/>
        <v>353197.09999999998</v>
      </c>
      <c r="BD933" s="37">
        <f t="shared" si="3043"/>
        <v>353197.09999999998</v>
      </c>
      <c r="BE933" s="37">
        <f>BE934+BE954+BE969</f>
        <v>0</v>
      </c>
      <c r="BF933" s="37">
        <f>BF934+BF954+BF969</f>
        <v>0</v>
      </c>
      <c r="BG933" s="37">
        <f>BG934+BG954+BG969</f>
        <v>0</v>
      </c>
      <c r="BH933" s="37">
        <f t="shared" si="3044"/>
        <v>345974.39999999997</v>
      </c>
      <c r="BI933" s="37">
        <f t="shared" si="3045"/>
        <v>353197.09999999998</v>
      </c>
      <c r="BJ933" s="37">
        <f t="shared" si="3046"/>
        <v>353197.09999999998</v>
      </c>
      <c r="BK933" s="37">
        <f>BK934+BK954+BK969</f>
        <v>0</v>
      </c>
      <c r="BL933" s="37">
        <f>BL934+BL954+BL969</f>
        <v>0</v>
      </c>
      <c r="BM933" s="37">
        <f>BM934+BM954+BM969</f>
        <v>0</v>
      </c>
      <c r="BN933" s="37">
        <f t="shared" si="3047"/>
        <v>345974.39999999997</v>
      </c>
      <c r="BO933" s="37">
        <f t="shared" si="3048"/>
        <v>353197.09999999998</v>
      </c>
      <c r="BP933" s="37">
        <f t="shared" si="3049"/>
        <v>353197.09999999998</v>
      </c>
      <c r="BQ933" s="37">
        <f>BQ934+BQ954+BQ969</f>
        <v>0</v>
      </c>
      <c r="BR933" s="37">
        <f>BR934+BR954+BR969</f>
        <v>0</v>
      </c>
      <c r="BS933" s="31">
        <f t="shared" si="3050"/>
        <v>345974.39999999997</v>
      </c>
      <c r="BT933" s="31">
        <f t="shared" si="3051"/>
        <v>353197.09999999998</v>
      </c>
      <c r="BU933" s="31">
        <f t="shared" si="3052"/>
        <v>353197.09999999998</v>
      </c>
      <c r="BV933" s="37">
        <f>BV934+BV954+BV969</f>
        <v>0</v>
      </c>
      <c r="BW933" s="37">
        <f>BW934+BW954+BW969</f>
        <v>0</v>
      </c>
      <c r="BX933" s="37">
        <f t="shared" si="3053"/>
        <v>345974.39999999997</v>
      </c>
      <c r="BY933" s="37">
        <f t="shared" si="3054"/>
        <v>353197.09999999998</v>
      </c>
      <c r="BZ933" s="37">
        <f t="shared" si="3055"/>
        <v>353197.09999999998</v>
      </c>
      <c r="CA933" s="37">
        <f>CA934+CA954+CA969</f>
        <v>0</v>
      </c>
      <c r="CB933" s="37">
        <f>CB934+CB954+CB969</f>
        <v>0</v>
      </c>
      <c r="CC933" s="37">
        <f>CC934+CC954+CC969</f>
        <v>0</v>
      </c>
      <c r="CD933" s="37">
        <f t="shared" si="2894"/>
        <v>345974.39999999997</v>
      </c>
      <c r="CE933" s="37">
        <f t="shared" si="2895"/>
        <v>353197.09999999998</v>
      </c>
      <c r="CF933" s="37">
        <f t="shared" si="2896"/>
        <v>353197.09999999998</v>
      </c>
      <c r="CG933" s="37">
        <f>CG934+CG954+CG969</f>
        <v>0</v>
      </c>
      <c r="CH933" s="24"/>
      <c r="CI933" s="38"/>
      <c r="CK933" s="33" t="s">
        <v>27</v>
      </c>
    </row>
    <row r="934" ht="43.75">
      <c r="A934" s="16" t="s">
        <v>517</v>
      </c>
      <c r="B934" s="17"/>
      <c r="C934" s="16"/>
      <c r="D934" s="16"/>
      <c r="E934" s="39" t="s">
        <v>518</v>
      </c>
      <c r="F934" s="31">
        <f>F935+F942+F946+F950</f>
        <v>42945.400000000001</v>
      </c>
      <c r="G934" s="31">
        <f>G935+G942+G946+G950</f>
        <v>42945.400000000001</v>
      </c>
      <c r="H934" s="31">
        <f>H935+H942+H946+H950</f>
        <v>42945.400000000001</v>
      </c>
      <c r="I934" s="31">
        <f>I935+I942+I946+I950</f>
        <v>0</v>
      </c>
      <c r="J934" s="31">
        <f>J935+J942+J946+J950</f>
        <v>0</v>
      </c>
      <c r="K934" s="31">
        <f>K935+K942+K946+K950</f>
        <v>0</v>
      </c>
      <c r="L934" s="31">
        <f t="shared" si="3020"/>
        <v>42945.400000000001</v>
      </c>
      <c r="M934" s="31">
        <f t="shared" si="3021"/>
        <v>42945.400000000001</v>
      </c>
      <c r="N934" s="31">
        <f t="shared" si="3022"/>
        <v>42945.400000000001</v>
      </c>
      <c r="O934" s="31">
        <f>O935+O942+O946+O950</f>
        <v>0</v>
      </c>
      <c r="P934" s="31">
        <f>P935+P942+P946+P950</f>
        <v>0</v>
      </c>
      <c r="Q934" s="31">
        <f>Q935+Q942+Q946+Q950</f>
        <v>0</v>
      </c>
      <c r="R934" s="31">
        <f t="shared" si="3023"/>
        <v>42945.400000000001</v>
      </c>
      <c r="S934" s="31">
        <f t="shared" si="3024"/>
        <v>42945.400000000001</v>
      </c>
      <c r="T934" s="31">
        <f t="shared" si="3025"/>
        <v>42945.400000000001</v>
      </c>
      <c r="U934" s="31">
        <f>U935+U942+U946+U950</f>
        <v>0</v>
      </c>
      <c r="V934" s="31">
        <f>V935+V942+V946+V950</f>
        <v>0</v>
      </c>
      <c r="W934" s="31">
        <f>W935+W942+W946+W950</f>
        <v>0</v>
      </c>
      <c r="X934" s="31">
        <f t="shared" si="3026"/>
        <v>42945.400000000001</v>
      </c>
      <c r="Y934" s="31">
        <f t="shared" si="3027"/>
        <v>42945.400000000001</v>
      </c>
      <c r="Z934" s="31">
        <f t="shared" si="3028"/>
        <v>42945.400000000001</v>
      </c>
      <c r="AA934" s="31">
        <f>AA935+AA942+AA946+AA950</f>
        <v>0</v>
      </c>
      <c r="AB934" s="31">
        <f>AB935+AB942+AB946+AB950</f>
        <v>0</v>
      </c>
      <c r="AC934" s="31">
        <f>AC935+AC942+AC946+AC950</f>
        <v>0</v>
      </c>
      <c r="AD934" s="31">
        <f t="shared" si="3029"/>
        <v>42945.400000000001</v>
      </c>
      <c r="AE934" s="31">
        <f t="shared" si="3030"/>
        <v>42945.400000000001</v>
      </c>
      <c r="AF934" s="31">
        <f t="shared" si="3031"/>
        <v>42945.400000000001</v>
      </c>
      <c r="AG934" s="31">
        <f>AG935+AG942+AG946+AG950</f>
        <v>0</v>
      </c>
      <c r="AH934" s="31">
        <f>AH935+AH942+AH946+AH950</f>
        <v>0</v>
      </c>
      <c r="AI934" s="31">
        <f>AI935+AI942+AI946+AI950</f>
        <v>0</v>
      </c>
      <c r="AJ934" s="31">
        <f t="shared" si="3032"/>
        <v>42945.400000000001</v>
      </c>
      <c r="AK934" s="31">
        <f t="shared" si="3033"/>
        <v>42945.400000000001</v>
      </c>
      <c r="AL934" s="31">
        <f t="shared" si="3034"/>
        <v>42945.400000000001</v>
      </c>
      <c r="AM934" s="31">
        <f>AM935+AM942+AM946+AM950</f>
        <v>0</v>
      </c>
      <c r="AN934" s="31">
        <f>AN935+AN942+AN946+AN950</f>
        <v>0</v>
      </c>
      <c r="AO934" s="31">
        <f>AO935+AO942+AO946+AO950</f>
        <v>0</v>
      </c>
      <c r="AP934" s="31">
        <f t="shared" si="3035"/>
        <v>42945.400000000001</v>
      </c>
      <c r="AQ934" s="31">
        <f t="shared" si="3036"/>
        <v>42945.400000000001</v>
      </c>
      <c r="AR934" s="31">
        <f t="shared" si="3037"/>
        <v>42945.400000000001</v>
      </c>
      <c r="AS934" s="31">
        <f>AS935+AS942+AS946+AS950</f>
        <v>0</v>
      </c>
      <c r="AT934" s="31">
        <f>AT935+AT942+AT946+AT950</f>
        <v>0</v>
      </c>
      <c r="AU934" s="31">
        <f>AU935+AU942+AU946+AU950</f>
        <v>0</v>
      </c>
      <c r="AV934" s="31">
        <f t="shared" si="3038"/>
        <v>42945.400000000001</v>
      </c>
      <c r="AW934" s="31">
        <f t="shared" si="3039"/>
        <v>42945.400000000001</v>
      </c>
      <c r="AX934" s="31">
        <f t="shared" si="3040"/>
        <v>42945.400000000001</v>
      </c>
      <c r="AY934" s="31">
        <f>AY935+AY942+AY946+AY950</f>
        <v>0</v>
      </c>
      <c r="AZ934" s="31">
        <f>AZ935+AZ942+AZ946+AZ950</f>
        <v>0</v>
      </c>
      <c r="BA934" s="31">
        <f>BA935+BA942+BA946+BA950</f>
        <v>0</v>
      </c>
      <c r="BB934" s="31">
        <f t="shared" si="3041"/>
        <v>42945.400000000001</v>
      </c>
      <c r="BC934" s="31">
        <f t="shared" si="3042"/>
        <v>42945.400000000001</v>
      </c>
      <c r="BD934" s="31">
        <f t="shared" si="3043"/>
        <v>42945.400000000001</v>
      </c>
      <c r="BE934" s="31">
        <f>BE935+BE942+BE946+BE950</f>
        <v>0</v>
      </c>
      <c r="BF934" s="31">
        <f>BF935+BF942+BF946+BF950</f>
        <v>0</v>
      </c>
      <c r="BG934" s="31">
        <f>BG935+BG942+BG946+BG950</f>
        <v>0</v>
      </c>
      <c r="BH934" s="31">
        <f t="shared" si="3044"/>
        <v>42945.400000000001</v>
      </c>
      <c r="BI934" s="31">
        <f t="shared" si="3045"/>
        <v>42945.400000000001</v>
      </c>
      <c r="BJ934" s="31">
        <f t="shared" si="3046"/>
        <v>42945.400000000001</v>
      </c>
      <c r="BK934" s="31">
        <f>BK935+BK942+BK946+BK950</f>
        <v>0</v>
      </c>
      <c r="BL934" s="31">
        <f>BL935+BL942+BL946+BL950</f>
        <v>0</v>
      </c>
      <c r="BM934" s="31">
        <f>BM935+BM942+BM946+BM950</f>
        <v>0</v>
      </c>
      <c r="BN934" s="31">
        <f t="shared" si="3047"/>
        <v>42945.400000000001</v>
      </c>
      <c r="BO934" s="31">
        <f t="shared" si="3048"/>
        <v>42945.400000000001</v>
      </c>
      <c r="BP934" s="31">
        <f t="shared" si="3049"/>
        <v>42945.400000000001</v>
      </c>
      <c r="BQ934" s="31">
        <f>BQ935+BQ942+BQ946+BQ950</f>
        <v>0</v>
      </c>
      <c r="BR934" s="31">
        <f>BR935+BR942+BR946+BR950</f>
        <v>0</v>
      </c>
      <c r="BS934" s="31">
        <f t="shared" si="3050"/>
        <v>42945.400000000001</v>
      </c>
      <c r="BT934" s="31">
        <f t="shared" si="3051"/>
        <v>42945.400000000001</v>
      </c>
      <c r="BU934" s="31">
        <f t="shared" si="3052"/>
        <v>42945.400000000001</v>
      </c>
      <c r="BV934" s="31">
        <f>BV935+BV942+BV946+BV950</f>
        <v>0</v>
      </c>
      <c r="BW934" s="31">
        <f>BW935+BW942+BW946+BW950</f>
        <v>0</v>
      </c>
      <c r="BX934" s="31">
        <f t="shared" si="3053"/>
        <v>42945.400000000001</v>
      </c>
      <c r="BY934" s="31">
        <f t="shared" si="3054"/>
        <v>42945.400000000001</v>
      </c>
      <c r="BZ934" s="31">
        <f t="shared" si="3055"/>
        <v>42945.400000000001</v>
      </c>
      <c r="CA934" s="31">
        <f>CA935+CA942+CA946+CA950</f>
        <v>0</v>
      </c>
      <c r="CB934" s="31">
        <f>CB935+CB942+CB946+CB950</f>
        <v>0</v>
      </c>
      <c r="CC934" s="31">
        <f>CC935+CC942+CC946+CC950</f>
        <v>0</v>
      </c>
      <c r="CD934" s="31">
        <f t="shared" si="2894"/>
        <v>42945.400000000001</v>
      </c>
      <c r="CE934" s="31">
        <f t="shared" si="2895"/>
        <v>42945.400000000001</v>
      </c>
      <c r="CF934" s="31">
        <f t="shared" si="2896"/>
        <v>42945.400000000001</v>
      </c>
      <c r="CG934" s="31">
        <f>CG935+CG942+CG946+CG950</f>
        <v>0</v>
      </c>
      <c r="CH934" s="24"/>
      <c r="CI934" s="40"/>
      <c r="CL934" s="1" t="s">
        <v>28</v>
      </c>
    </row>
    <row r="935" ht="57.700000000000003">
      <c r="A935" s="16" t="s">
        <v>519</v>
      </c>
      <c r="B935" s="17"/>
      <c r="C935" s="16"/>
      <c r="D935" s="16"/>
      <c r="E935" s="39" t="s">
        <v>520</v>
      </c>
      <c r="F935" s="31">
        <f>F936+F939</f>
        <v>36931.5</v>
      </c>
      <c r="G935" s="31">
        <f>G936+G939</f>
        <v>36931.5</v>
      </c>
      <c r="H935" s="31">
        <f>H936+H939</f>
        <v>36931.5</v>
      </c>
      <c r="I935" s="31">
        <f>I936+I939</f>
        <v>0</v>
      </c>
      <c r="J935" s="31">
        <f>J936+J939</f>
        <v>0</v>
      </c>
      <c r="K935" s="31">
        <f>K936+K939</f>
        <v>0</v>
      </c>
      <c r="L935" s="31">
        <f t="shared" si="3020"/>
        <v>36931.5</v>
      </c>
      <c r="M935" s="31">
        <f t="shared" si="3021"/>
        <v>36931.5</v>
      </c>
      <c r="N935" s="31">
        <f t="shared" si="3022"/>
        <v>36931.5</v>
      </c>
      <c r="O935" s="31">
        <f>O936+O939</f>
        <v>0</v>
      </c>
      <c r="P935" s="31">
        <f>P936+P939</f>
        <v>0</v>
      </c>
      <c r="Q935" s="31">
        <f>Q936+Q939</f>
        <v>0</v>
      </c>
      <c r="R935" s="31">
        <f t="shared" si="3023"/>
        <v>36931.5</v>
      </c>
      <c r="S935" s="31">
        <f t="shared" si="3024"/>
        <v>36931.5</v>
      </c>
      <c r="T935" s="31">
        <f t="shared" si="3025"/>
        <v>36931.5</v>
      </c>
      <c r="U935" s="31">
        <f>U936+U939</f>
        <v>0</v>
      </c>
      <c r="V935" s="31">
        <f>V936+V939</f>
        <v>0</v>
      </c>
      <c r="W935" s="31">
        <f>W936+W939</f>
        <v>0</v>
      </c>
      <c r="X935" s="31">
        <f t="shared" si="3026"/>
        <v>36931.5</v>
      </c>
      <c r="Y935" s="31">
        <f t="shared" si="3027"/>
        <v>36931.5</v>
      </c>
      <c r="Z935" s="31">
        <f t="shared" si="3028"/>
        <v>36931.5</v>
      </c>
      <c r="AA935" s="31">
        <f>AA936+AA939</f>
        <v>0</v>
      </c>
      <c r="AB935" s="31">
        <f>AB936+AB939</f>
        <v>0</v>
      </c>
      <c r="AC935" s="31">
        <f>AC936+AC939</f>
        <v>0</v>
      </c>
      <c r="AD935" s="31">
        <f t="shared" si="3029"/>
        <v>36931.5</v>
      </c>
      <c r="AE935" s="31">
        <f t="shared" si="3030"/>
        <v>36931.5</v>
      </c>
      <c r="AF935" s="31">
        <f t="shared" si="3031"/>
        <v>36931.5</v>
      </c>
      <c r="AG935" s="31">
        <f>AG936+AG939</f>
        <v>0</v>
      </c>
      <c r="AH935" s="31">
        <f>AH936+AH939</f>
        <v>0</v>
      </c>
      <c r="AI935" s="31">
        <f>AI936+AI939</f>
        <v>0</v>
      </c>
      <c r="AJ935" s="31">
        <f t="shared" si="3032"/>
        <v>36931.5</v>
      </c>
      <c r="AK935" s="31">
        <f t="shared" si="3033"/>
        <v>36931.5</v>
      </c>
      <c r="AL935" s="31">
        <f t="shared" si="3034"/>
        <v>36931.5</v>
      </c>
      <c r="AM935" s="31">
        <f>AM936+AM939</f>
        <v>0</v>
      </c>
      <c r="AN935" s="31">
        <f>AN936+AN939</f>
        <v>0</v>
      </c>
      <c r="AO935" s="31">
        <f>AO936+AO939</f>
        <v>0</v>
      </c>
      <c r="AP935" s="31">
        <f t="shared" si="3035"/>
        <v>36931.5</v>
      </c>
      <c r="AQ935" s="31">
        <f t="shared" si="3036"/>
        <v>36931.5</v>
      </c>
      <c r="AR935" s="31">
        <f t="shared" si="3037"/>
        <v>36931.5</v>
      </c>
      <c r="AS935" s="31">
        <f>AS936+AS939</f>
        <v>0</v>
      </c>
      <c r="AT935" s="31">
        <f>AT936+AT939</f>
        <v>0</v>
      </c>
      <c r="AU935" s="31">
        <f>AU936+AU939</f>
        <v>0</v>
      </c>
      <c r="AV935" s="31">
        <f t="shared" si="3038"/>
        <v>36931.5</v>
      </c>
      <c r="AW935" s="31">
        <f t="shared" si="3039"/>
        <v>36931.5</v>
      </c>
      <c r="AX935" s="31">
        <f t="shared" si="3040"/>
        <v>36931.5</v>
      </c>
      <c r="AY935" s="31">
        <f>AY936+AY939</f>
        <v>0</v>
      </c>
      <c r="AZ935" s="31">
        <f>AZ936+AZ939</f>
        <v>0</v>
      </c>
      <c r="BA935" s="31">
        <f>BA936+BA939</f>
        <v>0</v>
      </c>
      <c r="BB935" s="31">
        <f t="shared" si="3041"/>
        <v>36931.5</v>
      </c>
      <c r="BC935" s="31">
        <f t="shared" si="3042"/>
        <v>36931.5</v>
      </c>
      <c r="BD935" s="31">
        <f t="shared" si="3043"/>
        <v>36931.5</v>
      </c>
      <c r="BE935" s="31">
        <f>BE936+BE939</f>
        <v>0</v>
      </c>
      <c r="BF935" s="31">
        <f>BF936+BF939</f>
        <v>0</v>
      </c>
      <c r="BG935" s="31">
        <f>BG936+BG939</f>
        <v>0</v>
      </c>
      <c r="BH935" s="31">
        <f t="shared" si="3044"/>
        <v>36931.5</v>
      </c>
      <c r="BI935" s="31">
        <f t="shared" si="3045"/>
        <v>36931.5</v>
      </c>
      <c r="BJ935" s="31">
        <f t="shared" si="3046"/>
        <v>36931.5</v>
      </c>
      <c r="BK935" s="31">
        <f>BK936+BK939</f>
        <v>0</v>
      </c>
      <c r="BL935" s="31">
        <f>BL936+BL939</f>
        <v>0</v>
      </c>
      <c r="BM935" s="31">
        <f>BM936+BM939</f>
        <v>0</v>
      </c>
      <c r="BN935" s="31">
        <f t="shared" si="3047"/>
        <v>36931.5</v>
      </c>
      <c r="BO935" s="31">
        <f t="shared" si="3048"/>
        <v>36931.5</v>
      </c>
      <c r="BP935" s="31">
        <f t="shared" si="3049"/>
        <v>36931.5</v>
      </c>
      <c r="BQ935" s="31">
        <f>BQ936+BQ939</f>
        <v>0</v>
      </c>
      <c r="BR935" s="31">
        <f>BR936+BR939</f>
        <v>0</v>
      </c>
      <c r="BS935" s="31">
        <f t="shared" si="3050"/>
        <v>36931.5</v>
      </c>
      <c r="BT935" s="31">
        <f t="shared" si="3051"/>
        <v>36931.5</v>
      </c>
      <c r="BU935" s="31">
        <f t="shared" si="3052"/>
        <v>36931.5</v>
      </c>
      <c r="BV935" s="31">
        <f>BV936+BV939</f>
        <v>0</v>
      </c>
      <c r="BW935" s="31">
        <f>BW936+BW939</f>
        <v>0</v>
      </c>
      <c r="BX935" s="31">
        <f t="shared" si="3053"/>
        <v>36931.5</v>
      </c>
      <c r="BY935" s="31">
        <f t="shared" si="3054"/>
        <v>36931.5</v>
      </c>
      <c r="BZ935" s="31">
        <f t="shared" si="3055"/>
        <v>36931.5</v>
      </c>
      <c r="CA935" s="31">
        <f>CA936+CA939</f>
        <v>0</v>
      </c>
      <c r="CB935" s="31">
        <f>CB936+CB939</f>
        <v>0</v>
      </c>
      <c r="CC935" s="31">
        <f>CC936+CC939</f>
        <v>0</v>
      </c>
      <c r="CD935" s="31">
        <f t="shared" si="2894"/>
        <v>36931.5</v>
      </c>
      <c r="CE935" s="31">
        <f t="shared" si="2895"/>
        <v>36931.5</v>
      </c>
      <c r="CF935" s="31">
        <f t="shared" si="2896"/>
        <v>36931.5</v>
      </c>
      <c r="CG935" s="31">
        <f>CG936+CG939</f>
        <v>0</v>
      </c>
      <c r="CH935" s="24"/>
      <c r="CI935" s="40"/>
      <c r="CO935" s="1" t="s">
        <v>31</v>
      </c>
    </row>
    <row r="936" ht="43.75">
      <c r="A936" s="16" t="s">
        <v>519</v>
      </c>
      <c r="B936" s="17">
        <v>600</v>
      </c>
      <c r="C936" s="16"/>
      <c r="D936" s="16"/>
      <c r="E936" s="39" t="s">
        <v>45</v>
      </c>
      <c r="F936" s="31">
        <f t="shared" ref="F936:F948" si="3138">F937</f>
        <v>19247.099999999999</v>
      </c>
      <c r="G936" s="31">
        <f t="shared" ref="G936:G948" si="3139">G937</f>
        <v>19247.099999999999</v>
      </c>
      <c r="H936" s="31">
        <f t="shared" ref="H936:H948" si="3140">H937</f>
        <v>19247.099999999999</v>
      </c>
      <c r="I936" s="31">
        <f t="shared" ref="I936:I954" si="3141">I937</f>
        <v>0</v>
      </c>
      <c r="J936" s="31">
        <f t="shared" ref="J936:J954" si="3142">J937</f>
        <v>0</v>
      </c>
      <c r="K936" s="31">
        <f t="shared" ref="K936:K954" si="3143">K937</f>
        <v>0</v>
      </c>
      <c r="L936" s="31">
        <f t="shared" si="3020"/>
        <v>19247.099999999999</v>
      </c>
      <c r="M936" s="31">
        <f t="shared" si="3021"/>
        <v>19247.099999999999</v>
      </c>
      <c r="N936" s="31">
        <f t="shared" si="3022"/>
        <v>19247.099999999999</v>
      </c>
      <c r="O936" s="31">
        <f t="shared" ref="O936:O954" si="3144">O937</f>
        <v>0</v>
      </c>
      <c r="P936" s="31">
        <f t="shared" ref="P936:P954" si="3145">P937</f>
        <v>0</v>
      </c>
      <c r="Q936" s="31">
        <f t="shared" ref="Q936:Q954" si="3146">Q937</f>
        <v>0</v>
      </c>
      <c r="R936" s="31">
        <f t="shared" si="3023"/>
        <v>19247.099999999999</v>
      </c>
      <c r="S936" s="31">
        <f t="shared" si="3024"/>
        <v>19247.099999999999</v>
      </c>
      <c r="T936" s="31">
        <f t="shared" si="3025"/>
        <v>19247.099999999999</v>
      </c>
      <c r="U936" s="31">
        <f t="shared" ref="U936:U954" si="3147">U937</f>
        <v>0</v>
      </c>
      <c r="V936" s="31">
        <f t="shared" ref="V936:V954" si="3148">V937</f>
        <v>0</v>
      </c>
      <c r="W936" s="31">
        <f t="shared" ref="W936:W954" si="3149">W937</f>
        <v>0</v>
      </c>
      <c r="X936" s="31">
        <f t="shared" si="3026"/>
        <v>19247.099999999999</v>
      </c>
      <c r="Y936" s="31">
        <f t="shared" si="3027"/>
        <v>19247.099999999999</v>
      </c>
      <c r="Z936" s="31">
        <f t="shared" si="3028"/>
        <v>19247.099999999999</v>
      </c>
      <c r="AA936" s="31">
        <f t="shared" ref="AA936:AA954" si="3150">AA937</f>
        <v>0</v>
      </c>
      <c r="AB936" s="31">
        <f t="shared" ref="AB936:AB954" si="3151">AB937</f>
        <v>0</v>
      </c>
      <c r="AC936" s="31">
        <f t="shared" ref="AC936:AC954" si="3152">AC937</f>
        <v>0</v>
      </c>
      <c r="AD936" s="31">
        <f t="shared" si="3029"/>
        <v>19247.099999999999</v>
      </c>
      <c r="AE936" s="31">
        <f t="shared" si="3030"/>
        <v>19247.099999999999</v>
      </c>
      <c r="AF936" s="31">
        <f t="shared" si="3031"/>
        <v>19247.099999999999</v>
      </c>
      <c r="AG936" s="31">
        <f t="shared" ref="AG936:AG954" si="3153">AG937</f>
        <v>0</v>
      </c>
      <c r="AH936" s="31">
        <f t="shared" ref="AH936:AH954" si="3154">AH937</f>
        <v>0</v>
      </c>
      <c r="AI936" s="31">
        <f t="shared" ref="AI936:AI954" si="3155">AI937</f>
        <v>0</v>
      </c>
      <c r="AJ936" s="31">
        <f t="shared" si="3032"/>
        <v>19247.099999999999</v>
      </c>
      <c r="AK936" s="31">
        <f t="shared" si="3033"/>
        <v>19247.099999999999</v>
      </c>
      <c r="AL936" s="31">
        <f t="shared" si="3034"/>
        <v>19247.099999999999</v>
      </c>
      <c r="AM936" s="31">
        <f t="shared" ref="AM936:AM954" si="3156">AM937</f>
        <v>0</v>
      </c>
      <c r="AN936" s="31">
        <f t="shared" ref="AN936:AN954" si="3157">AN937</f>
        <v>0</v>
      </c>
      <c r="AO936" s="31">
        <f t="shared" ref="AO936:AO954" si="3158">AO937</f>
        <v>0</v>
      </c>
      <c r="AP936" s="31">
        <f t="shared" si="3035"/>
        <v>19247.099999999999</v>
      </c>
      <c r="AQ936" s="31">
        <f t="shared" si="3036"/>
        <v>19247.099999999999</v>
      </c>
      <c r="AR936" s="31">
        <f t="shared" si="3037"/>
        <v>19247.099999999999</v>
      </c>
      <c r="AS936" s="31">
        <f t="shared" ref="AS936:AS954" si="3159">AS937</f>
        <v>0</v>
      </c>
      <c r="AT936" s="31">
        <f t="shared" ref="AT936:AT954" si="3160">AT937</f>
        <v>0</v>
      </c>
      <c r="AU936" s="31">
        <f t="shared" ref="AU936:AU954" si="3161">AU937</f>
        <v>0</v>
      </c>
      <c r="AV936" s="31">
        <f t="shared" si="3038"/>
        <v>19247.099999999999</v>
      </c>
      <c r="AW936" s="31">
        <f t="shared" si="3039"/>
        <v>19247.099999999999</v>
      </c>
      <c r="AX936" s="31">
        <f t="shared" si="3040"/>
        <v>19247.099999999999</v>
      </c>
      <c r="AY936" s="31">
        <f t="shared" ref="AY936:AY954" si="3162">AY937</f>
        <v>0</v>
      </c>
      <c r="AZ936" s="31">
        <f t="shared" ref="AZ936:AZ954" si="3163">AZ937</f>
        <v>0</v>
      </c>
      <c r="BA936" s="31">
        <f t="shared" ref="BA936:BA954" si="3164">BA937</f>
        <v>0</v>
      </c>
      <c r="BB936" s="31">
        <f t="shared" si="3041"/>
        <v>19247.099999999999</v>
      </c>
      <c r="BC936" s="31">
        <f t="shared" si="3042"/>
        <v>19247.099999999999</v>
      </c>
      <c r="BD936" s="31">
        <f t="shared" si="3043"/>
        <v>19247.099999999999</v>
      </c>
      <c r="BE936" s="31">
        <f t="shared" ref="BE936:BE954" si="3165">BE937</f>
        <v>0</v>
      </c>
      <c r="BF936" s="31">
        <f t="shared" ref="BF936:BF954" si="3166">BF937</f>
        <v>0</v>
      </c>
      <c r="BG936" s="31">
        <f t="shared" ref="BG936:BG954" si="3167">BG937</f>
        <v>0</v>
      </c>
      <c r="BH936" s="31">
        <f t="shared" si="3044"/>
        <v>19247.099999999999</v>
      </c>
      <c r="BI936" s="31">
        <f t="shared" si="3045"/>
        <v>19247.099999999999</v>
      </c>
      <c r="BJ936" s="31">
        <f t="shared" si="3046"/>
        <v>19247.099999999999</v>
      </c>
      <c r="BK936" s="31">
        <f t="shared" ref="BK936:BK954" si="3168">BK937</f>
        <v>0</v>
      </c>
      <c r="BL936" s="31">
        <f t="shared" ref="BL936:BL954" si="3169">BL937</f>
        <v>0</v>
      </c>
      <c r="BM936" s="31">
        <f t="shared" ref="BM936:BM954" si="3170">BM937</f>
        <v>0</v>
      </c>
      <c r="BN936" s="31">
        <f t="shared" si="3047"/>
        <v>19247.099999999999</v>
      </c>
      <c r="BO936" s="31">
        <f t="shared" si="3048"/>
        <v>19247.099999999999</v>
      </c>
      <c r="BP936" s="31">
        <f t="shared" si="3049"/>
        <v>19247.099999999999</v>
      </c>
      <c r="BQ936" s="31">
        <f t="shared" ref="BQ936:BQ954" si="3171">BQ937</f>
        <v>0</v>
      </c>
      <c r="BR936" s="31">
        <f t="shared" ref="BR936:BR954" si="3172">BR937</f>
        <v>0</v>
      </c>
      <c r="BS936" s="31">
        <f t="shared" si="3050"/>
        <v>19247.099999999999</v>
      </c>
      <c r="BT936" s="31">
        <f t="shared" si="3051"/>
        <v>19247.099999999999</v>
      </c>
      <c r="BU936" s="31">
        <f t="shared" si="3052"/>
        <v>19247.099999999999</v>
      </c>
      <c r="BV936" s="31">
        <f t="shared" ref="BV936:BV954" si="3173">BV937</f>
        <v>0</v>
      </c>
      <c r="BW936" s="31">
        <f t="shared" ref="BW936:BW954" si="3174">BW937</f>
        <v>0</v>
      </c>
      <c r="BX936" s="31">
        <f t="shared" si="3053"/>
        <v>19247.099999999999</v>
      </c>
      <c r="BY936" s="31">
        <f t="shared" si="3054"/>
        <v>19247.099999999999</v>
      </c>
      <c r="BZ936" s="31">
        <f t="shared" si="3055"/>
        <v>19247.099999999999</v>
      </c>
      <c r="CA936" s="31">
        <f t="shared" ref="CA936:CA954" si="3175">CA937</f>
        <v>0</v>
      </c>
      <c r="CB936" s="31">
        <f t="shared" ref="CB936:CB954" si="3176">CB937</f>
        <v>0</v>
      </c>
      <c r="CC936" s="31">
        <f t="shared" ref="CC936:CC954" si="3177">CC937</f>
        <v>0</v>
      </c>
      <c r="CD936" s="31">
        <f t="shared" si="2894"/>
        <v>19247.099999999999</v>
      </c>
      <c r="CE936" s="31">
        <f t="shared" si="2895"/>
        <v>19247.099999999999</v>
      </c>
      <c r="CF936" s="31">
        <f t="shared" si="2896"/>
        <v>19247.099999999999</v>
      </c>
      <c r="CG936" s="31">
        <f t="shared" ref="CG936:CG954" si="3178">CG937</f>
        <v>0</v>
      </c>
      <c r="CH936" s="24"/>
      <c r="CI936" s="40"/>
      <c r="CM936" s="1" t="s">
        <v>29</v>
      </c>
    </row>
    <row r="937" ht="65.650000000000006">
      <c r="A937" s="16" t="s">
        <v>519</v>
      </c>
      <c r="B937" s="17">
        <v>630</v>
      </c>
      <c r="C937" s="16"/>
      <c r="D937" s="16"/>
      <c r="E937" s="39" t="s">
        <v>51</v>
      </c>
      <c r="F937" s="31">
        <f t="shared" si="3138"/>
        <v>19247.099999999999</v>
      </c>
      <c r="G937" s="31">
        <f t="shared" si="3139"/>
        <v>19247.099999999999</v>
      </c>
      <c r="H937" s="31">
        <f t="shared" si="3140"/>
        <v>19247.099999999999</v>
      </c>
      <c r="I937" s="31">
        <f t="shared" si="3141"/>
        <v>0</v>
      </c>
      <c r="J937" s="31">
        <f t="shared" si="3142"/>
        <v>0</v>
      </c>
      <c r="K937" s="31">
        <f t="shared" si="3143"/>
        <v>0</v>
      </c>
      <c r="L937" s="31">
        <f t="shared" si="3020"/>
        <v>19247.099999999999</v>
      </c>
      <c r="M937" s="31">
        <f t="shared" si="3021"/>
        <v>19247.099999999999</v>
      </c>
      <c r="N937" s="31">
        <f t="shared" si="3022"/>
        <v>19247.099999999999</v>
      </c>
      <c r="O937" s="31">
        <f t="shared" si="3144"/>
        <v>0</v>
      </c>
      <c r="P937" s="31">
        <f t="shared" si="3145"/>
        <v>0</v>
      </c>
      <c r="Q937" s="31">
        <f t="shared" si="3146"/>
        <v>0</v>
      </c>
      <c r="R937" s="31">
        <f t="shared" si="3023"/>
        <v>19247.099999999999</v>
      </c>
      <c r="S937" s="31">
        <f t="shared" si="3024"/>
        <v>19247.099999999999</v>
      </c>
      <c r="T937" s="31">
        <f t="shared" si="3025"/>
        <v>19247.099999999999</v>
      </c>
      <c r="U937" s="31">
        <f t="shared" si="3147"/>
        <v>0</v>
      </c>
      <c r="V937" s="31">
        <f t="shared" si="3148"/>
        <v>0</v>
      </c>
      <c r="W937" s="31">
        <f t="shared" si="3149"/>
        <v>0</v>
      </c>
      <c r="X937" s="31">
        <f t="shared" si="3026"/>
        <v>19247.099999999999</v>
      </c>
      <c r="Y937" s="31">
        <f t="shared" si="3027"/>
        <v>19247.099999999999</v>
      </c>
      <c r="Z937" s="31">
        <f t="shared" si="3028"/>
        <v>19247.099999999999</v>
      </c>
      <c r="AA937" s="31">
        <f t="shared" si="3150"/>
        <v>0</v>
      </c>
      <c r="AB937" s="31">
        <f t="shared" si="3151"/>
        <v>0</v>
      </c>
      <c r="AC937" s="31">
        <f t="shared" si="3152"/>
        <v>0</v>
      </c>
      <c r="AD937" s="31">
        <f t="shared" si="3029"/>
        <v>19247.099999999999</v>
      </c>
      <c r="AE937" s="31">
        <f t="shared" si="3030"/>
        <v>19247.099999999999</v>
      </c>
      <c r="AF937" s="31">
        <f t="shared" si="3031"/>
        <v>19247.099999999999</v>
      </c>
      <c r="AG937" s="31">
        <f t="shared" si="3153"/>
        <v>0</v>
      </c>
      <c r="AH937" s="31">
        <f t="shared" si="3154"/>
        <v>0</v>
      </c>
      <c r="AI937" s="31">
        <f t="shared" si="3155"/>
        <v>0</v>
      </c>
      <c r="AJ937" s="31">
        <f t="shared" si="3032"/>
        <v>19247.099999999999</v>
      </c>
      <c r="AK937" s="31">
        <f t="shared" si="3033"/>
        <v>19247.099999999999</v>
      </c>
      <c r="AL937" s="31">
        <f t="shared" si="3034"/>
        <v>19247.099999999999</v>
      </c>
      <c r="AM937" s="31">
        <f t="shared" si="3156"/>
        <v>0</v>
      </c>
      <c r="AN937" s="31">
        <f t="shared" si="3157"/>
        <v>0</v>
      </c>
      <c r="AO937" s="31">
        <f t="shared" si="3158"/>
        <v>0</v>
      </c>
      <c r="AP937" s="31">
        <f t="shared" si="3035"/>
        <v>19247.099999999999</v>
      </c>
      <c r="AQ937" s="31">
        <f t="shared" si="3036"/>
        <v>19247.099999999999</v>
      </c>
      <c r="AR937" s="31">
        <f t="shared" si="3037"/>
        <v>19247.099999999999</v>
      </c>
      <c r="AS937" s="31">
        <f t="shared" si="3159"/>
        <v>0</v>
      </c>
      <c r="AT937" s="31">
        <f t="shared" si="3160"/>
        <v>0</v>
      </c>
      <c r="AU937" s="31">
        <f t="shared" si="3161"/>
        <v>0</v>
      </c>
      <c r="AV937" s="31">
        <f t="shared" si="3038"/>
        <v>19247.099999999999</v>
      </c>
      <c r="AW937" s="31">
        <f t="shared" si="3039"/>
        <v>19247.099999999999</v>
      </c>
      <c r="AX937" s="31">
        <f t="shared" si="3040"/>
        <v>19247.099999999999</v>
      </c>
      <c r="AY937" s="31">
        <f t="shared" si="3162"/>
        <v>0</v>
      </c>
      <c r="AZ937" s="31">
        <f t="shared" si="3163"/>
        <v>0</v>
      </c>
      <c r="BA937" s="31">
        <f t="shared" si="3164"/>
        <v>0</v>
      </c>
      <c r="BB937" s="31">
        <f t="shared" si="3041"/>
        <v>19247.099999999999</v>
      </c>
      <c r="BC937" s="31">
        <f t="shared" si="3042"/>
        <v>19247.099999999999</v>
      </c>
      <c r="BD937" s="31">
        <f t="shared" si="3043"/>
        <v>19247.099999999999</v>
      </c>
      <c r="BE937" s="31">
        <f t="shared" si="3165"/>
        <v>0</v>
      </c>
      <c r="BF937" s="31">
        <f t="shared" si="3166"/>
        <v>0</v>
      </c>
      <c r="BG937" s="31">
        <f t="shared" si="3167"/>
        <v>0</v>
      </c>
      <c r="BH937" s="31">
        <f t="shared" si="3044"/>
        <v>19247.099999999999</v>
      </c>
      <c r="BI937" s="31">
        <f t="shared" si="3045"/>
        <v>19247.099999999999</v>
      </c>
      <c r="BJ937" s="31">
        <f t="shared" si="3046"/>
        <v>19247.099999999999</v>
      </c>
      <c r="BK937" s="31">
        <f t="shared" si="3168"/>
        <v>0</v>
      </c>
      <c r="BL937" s="31">
        <f t="shared" si="3169"/>
        <v>0</v>
      </c>
      <c r="BM937" s="31">
        <f t="shared" si="3170"/>
        <v>0</v>
      </c>
      <c r="BN937" s="31">
        <f t="shared" si="3047"/>
        <v>19247.099999999999</v>
      </c>
      <c r="BO937" s="31">
        <f t="shared" si="3048"/>
        <v>19247.099999999999</v>
      </c>
      <c r="BP937" s="31">
        <f t="shared" si="3049"/>
        <v>19247.099999999999</v>
      </c>
      <c r="BQ937" s="31">
        <f t="shared" si="3171"/>
        <v>0</v>
      </c>
      <c r="BR937" s="31">
        <f t="shared" si="3172"/>
        <v>0</v>
      </c>
      <c r="BS937" s="31">
        <f t="shared" si="3050"/>
        <v>19247.099999999999</v>
      </c>
      <c r="BT937" s="31">
        <f t="shared" si="3051"/>
        <v>19247.099999999999</v>
      </c>
      <c r="BU937" s="31">
        <f t="shared" si="3052"/>
        <v>19247.099999999999</v>
      </c>
      <c r="BV937" s="31">
        <f t="shared" si="3173"/>
        <v>0</v>
      </c>
      <c r="BW937" s="31">
        <f t="shared" si="3174"/>
        <v>0</v>
      </c>
      <c r="BX937" s="31">
        <f t="shared" si="3053"/>
        <v>19247.099999999999</v>
      </c>
      <c r="BY937" s="31">
        <f t="shared" si="3054"/>
        <v>19247.099999999999</v>
      </c>
      <c r="BZ937" s="31">
        <f t="shared" si="3055"/>
        <v>19247.099999999999</v>
      </c>
      <c r="CA937" s="31">
        <f t="shared" si="3175"/>
        <v>0</v>
      </c>
      <c r="CB937" s="31">
        <f t="shared" si="3176"/>
        <v>0</v>
      </c>
      <c r="CC937" s="31">
        <f t="shared" si="3177"/>
        <v>0</v>
      </c>
      <c r="CD937" s="31">
        <f t="shared" si="2894"/>
        <v>19247.099999999999</v>
      </c>
      <c r="CE937" s="31">
        <f t="shared" si="2895"/>
        <v>19247.099999999999</v>
      </c>
      <c r="CF937" s="31">
        <f t="shared" si="2896"/>
        <v>19247.099999999999</v>
      </c>
      <c r="CG937" s="31">
        <f t="shared" si="3178"/>
        <v>0</v>
      </c>
      <c r="CH937" s="24"/>
      <c r="CI937" s="40"/>
      <c r="CN937" s="1" t="s">
        <v>30</v>
      </c>
    </row>
    <row r="938" ht="15">
      <c r="A938" s="16" t="s">
        <v>519</v>
      </c>
      <c r="B938" s="17">
        <v>630</v>
      </c>
      <c r="C938" s="16" t="s">
        <v>47</v>
      </c>
      <c r="D938" s="16" t="s">
        <v>42</v>
      </c>
      <c r="E938" s="39" t="s">
        <v>436</v>
      </c>
      <c r="F938" s="31">
        <v>19247.099999999999</v>
      </c>
      <c r="G938" s="31">
        <v>19247.099999999999</v>
      </c>
      <c r="H938" s="31">
        <v>19247.099999999999</v>
      </c>
      <c r="I938" s="31"/>
      <c r="J938" s="31"/>
      <c r="K938" s="31"/>
      <c r="L938" s="31">
        <f t="shared" si="3020"/>
        <v>19247.099999999999</v>
      </c>
      <c r="M938" s="31">
        <f t="shared" si="3021"/>
        <v>19247.099999999999</v>
      </c>
      <c r="N938" s="31">
        <f t="shared" si="3022"/>
        <v>19247.099999999999</v>
      </c>
      <c r="O938" s="31"/>
      <c r="P938" s="31"/>
      <c r="Q938" s="31"/>
      <c r="R938" s="31">
        <f t="shared" si="3023"/>
        <v>19247.099999999999</v>
      </c>
      <c r="S938" s="31">
        <f t="shared" si="3024"/>
        <v>19247.099999999999</v>
      </c>
      <c r="T938" s="31">
        <f t="shared" si="3025"/>
        <v>19247.099999999999</v>
      </c>
      <c r="U938" s="31"/>
      <c r="V938" s="31"/>
      <c r="W938" s="31"/>
      <c r="X938" s="31">
        <f t="shared" si="3026"/>
        <v>19247.099999999999</v>
      </c>
      <c r="Y938" s="31">
        <f t="shared" si="3027"/>
        <v>19247.099999999999</v>
      </c>
      <c r="Z938" s="31">
        <f t="shared" si="3028"/>
        <v>19247.099999999999</v>
      </c>
      <c r="AA938" s="31"/>
      <c r="AB938" s="31"/>
      <c r="AC938" s="31"/>
      <c r="AD938" s="31">
        <f t="shared" si="3029"/>
        <v>19247.099999999999</v>
      </c>
      <c r="AE938" s="31">
        <f t="shared" si="3030"/>
        <v>19247.099999999999</v>
      </c>
      <c r="AF938" s="31">
        <f t="shared" si="3031"/>
        <v>19247.099999999999</v>
      </c>
      <c r="AG938" s="31"/>
      <c r="AH938" s="31"/>
      <c r="AI938" s="31"/>
      <c r="AJ938" s="31">
        <f t="shared" si="3032"/>
        <v>19247.099999999999</v>
      </c>
      <c r="AK938" s="31">
        <f t="shared" si="3033"/>
        <v>19247.099999999999</v>
      </c>
      <c r="AL938" s="31">
        <f t="shared" si="3034"/>
        <v>19247.099999999999</v>
      </c>
      <c r="AM938" s="31"/>
      <c r="AN938" s="31"/>
      <c r="AO938" s="31"/>
      <c r="AP938" s="31">
        <f t="shared" si="3035"/>
        <v>19247.099999999999</v>
      </c>
      <c r="AQ938" s="31">
        <f t="shared" si="3036"/>
        <v>19247.099999999999</v>
      </c>
      <c r="AR938" s="31">
        <f t="shared" si="3037"/>
        <v>19247.099999999999</v>
      </c>
      <c r="AS938" s="31"/>
      <c r="AT938" s="31"/>
      <c r="AU938" s="31"/>
      <c r="AV938" s="31">
        <f t="shared" si="3038"/>
        <v>19247.099999999999</v>
      </c>
      <c r="AW938" s="31">
        <f t="shared" si="3039"/>
        <v>19247.099999999999</v>
      </c>
      <c r="AX938" s="31">
        <f t="shared" si="3040"/>
        <v>19247.099999999999</v>
      </c>
      <c r="AY938" s="31"/>
      <c r="AZ938" s="31"/>
      <c r="BA938" s="31"/>
      <c r="BB938" s="31">
        <f t="shared" si="3041"/>
        <v>19247.099999999999</v>
      </c>
      <c r="BC938" s="31">
        <f t="shared" si="3042"/>
        <v>19247.099999999999</v>
      </c>
      <c r="BD938" s="31">
        <f t="shared" si="3043"/>
        <v>19247.099999999999</v>
      </c>
      <c r="BE938" s="31"/>
      <c r="BF938" s="31"/>
      <c r="BG938" s="31"/>
      <c r="BH938" s="31">
        <f t="shared" si="3044"/>
        <v>19247.099999999999</v>
      </c>
      <c r="BI938" s="31">
        <f t="shared" si="3045"/>
        <v>19247.099999999999</v>
      </c>
      <c r="BJ938" s="31">
        <f t="shared" si="3046"/>
        <v>19247.099999999999</v>
      </c>
      <c r="BK938" s="31"/>
      <c r="BL938" s="31"/>
      <c r="BM938" s="31"/>
      <c r="BN938" s="31">
        <f t="shared" si="3047"/>
        <v>19247.099999999999</v>
      </c>
      <c r="BO938" s="31">
        <f t="shared" si="3048"/>
        <v>19247.099999999999</v>
      </c>
      <c r="BP938" s="31">
        <f t="shared" si="3049"/>
        <v>19247.099999999999</v>
      </c>
      <c r="BQ938" s="31"/>
      <c r="BR938" s="31"/>
      <c r="BS938" s="31">
        <f t="shared" si="3050"/>
        <v>19247.099999999999</v>
      </c>
      <c r="BT938" s="31">
        <f t="shared" si="3051"/>
        <v>19247.099999999999</v>
      </c>
      <c r="BU938" s="31">
        <f t="shared" si="3052"/>
        <v>19247.099999999999</v>
      </c>
      <c r="BV938" s="31"/>
      <c r="BW938" s="31"/>
      <c r="BX938" s="31">
        <f t="shared" si="3053"/>
        <v>19247.099999999999</v>
      </c>
      <c r="BY938" s="31">
        <f t="shared" si="3054"/>
        <v>19247.099999999999</v>
      </c>
      <c r="BZ938" s="31">
        <f t="shared" si="3055"/>
        <v>19247.099999999999</v>
      </c>
      <c r="CA938" s="31"/>
      <c r="CB938" s="31"/>
      <c r="CC938" s="31"/>
      <c r="CD938" s="31">
        <f t="shared" ref="CD938:CD1001" si="3179">BX938+CA938</f>
        <v>19247.099999999999</v>
      </c>
      <c r="CE938" s="31">
        <f t="shared" ref="CE938:CE1001" si="3180">BY938+CB938</f>
        <v>19247.099999999999</v>
      </c>
      <c r="CF938" s="31">
        <f t="shared" ref="CF938:CF1001" si="3181">BZ938+CC938</f>
        <v>19247.099999999999</v>
      </c>
      <c r="CG938" s="31"/>
      <c r="CH938" s="24"/>
      <c r="CI938" s="40"/>
    </row>
    <row r="939" ht="15">
      <c r="A939" s="16" t="s">
        <v>519</v>
      </c>
      <c r="B939" s="17">
        <v>800</v>
      </c>
      <c r="C939" s="16"/>
      <c r="D939" s="16"/>
      <c r="E939" s="39" t="s">
        <v>54</v>
      </c>
      <c r="F939" s="31">
        <f t="shared" si="3138"/>
        <v>17684.400000000001</v>
      </c>
      <c r="G939" s="31">
        <f t="shared" si="3139"/>
        <v>17684.400000000001</v>
      </c>
      <c r="H939" s="31">
        <f t="shared" si="3140"/>
        <v>17684.400000000001</v>
      </c>
      <c r="I939" s="31">
        <f t="shared" si="3141"/>
        <v>0</v>
      </c>
      <c r="J939" s="31">
        <f t="shared" si="3142"/>
        <v>0</v>
      </c>
      <c r="K939" s="31">
        <f t="shared" si="3143"/>
        <v>0</v>
      </c>
      <c r="L939" s="31">
        <f t="shared" si="3020"/>
        <v>17684.400000000001</v>
      </c>
      <c r="M939" s="31">
        <f t="shared" si="3021"/>
        <v>17684.400000000001</v>
      </c>
      <c r="N939" s="31">
        <f t="shared" si="3022"/>
        <v>17684.400000000001</v>
      </c>
      <c r="O939" s="31">
        <f t="shared" si="3144"/>
        <v>0</v>
      </c>
      <c r="P939" s="31">
        <f t="shared" si="3145"/>
        <v>0</v>
      </c>
      <c r="Q939" s="31">
        <f t="shared" si="3146"/>
        <v>0</v>
      </c>
      <c r="R939" s="31">
        <f t="shared" si="3023"/>
        <v>17684.400000000001</v>
      </c>
      <c r="S939" s="31">
        <f t="shared" si="3024"/>
        <v>17684.400000000001</v>
      </c>
      <c r="T939" s="31">
        <f t="shared" si="3025"/>
        <v>17684.400000000001</v>
      </c>
      <c r="U939" s="31">
        <f t="shared" si="3147"/>
        <v>0</v>
      </c>
      <c r="V939" s="31">
        <f t="shared" si="3148"/>
        <v>0</v>
      </c>
      <c r="W939" s="31">
        <f t="shared" si="3149"/>
        <v>0</v>
      </c>
      <c r="X939" s="31">
        <f t="shared" si="3026"/>
        <v>17684.400000000001</v>
      </c>
      <c r="Y939" s="31">
        <f t="shared" si="3027"/>
        <v>17684.400000000001</v>
      </c>
      <c r="Z939" s="31">
        <f t="shared" si="3028"/>
        <v>17684.400000000001</v>
      </c>
      <c r="AA939" s="31">
        <f t="shared" si="3150"/>
        <v>0</v>
      </c>
      <c r="AB939" s="31">
        <f t="shared" si="3151"/>
        <v>0</v>
      </c>
      <c r="AC939" s="31">
        <f t="shared" si="3152"/>
        <v>0</v>
      </c>
      <c r="AD939" s="31">
        <f t="shared" si="3029"/>
        <v>17684.400000000001</v>
      </c>
      <c r="AE939" s="31">
        <f t="shared" si="3030"/>
        <v>17684.400000000001</v>
      </c>
      <c r="AF939" s="31">
        <f t="shared" si="3031"/>
        <v>17684.400000000001</v>
      </c>
      <c r="AG939" s="31">
        <f t="shared" si="3153"/>
        <v>0</v>
      </c>
      <c r="AH939" s="31">
        <f t="shared" si="3154"/>
        <v>0</v>
      </c>
      <c r="AI939" s="31">
        <f t="shared" si="3155"/>
        <v>0</v>
      </c>
      <c r="AJ939" s="31">
        <f t="shared" si="3032"/>
        <v>17684.400000000001</v>
      </c>
      <c r="AK939" s="31">
        <f t="shared" si="3033"/>
        <v>17684.400000000001</v>
      </c>
      <c r="AL939" s="31">
        <f t="shared" si="3034"/>
        <v>17684.400000000001</v>
      </c>
      <c r="AM939" s="31">
        <f t="shared" si="3156"/>
        <v>0</v>
      </c>
      <c r="AN939" s="31">
        <f t="shared" si="3157"/>
        <v>0</v>
      </c>
      <c r="AO939" s="31">
        <f t="shared" si="3158"/>
        <v>0</v>
      </c>
      <c r="AP939" s="31">
        <f t="shared" si="3035"/>
        <v>17684.400000000001</v>
      </c>
      <c r="AQ939" s="31">
        <f t="shared" si="3036"/>
        <v>17684.400000000001</v>
      </c>
      <c r="AR939" s="31">
        <f t="shared" si="3037"/>
        <v>17684.400000000001</v>
      </c>
      <c r="AS939" s="31">
        <f t="shared" si="3159"/>
        <v>0</v>
      </c>
      <c r="AT939" s="31">
        <f t="shared" si="3160"/>
        <v>0</v>
      </c>
      <c r="AU939" s="31">
        <f t="shared" si="3161"/>
        <v>0</v>
      </c>
      <c r="AV939" s="31">
        <f t="shared" si="3038"/>
        <v>17684.400000000001</v>
      </c>
      <c r="AW939" s="31">
        <f t="shared" si="3039"/>
        <v>17684.400000000001</v>
      </c>
      <c r="AX939" s="31">
        <f t="shared" si="3040"/>
        <v>17684.400000000001</v>
      </c>
      <c r="AY939" s="31">
        <f t="shared" si="3162"/>
        <v>0</v>
      </c>
      <c r="AZ939" s="31">
        <f t="shared" si="3163"/>
        <v>0</v>
      </c>
      <c r="BA939" s="31">
        <f t="shared" si="3164"/>
        <v>0</v>
      </c>
      <c r="BB939" s="31">
        <f t="shared" si="3041"/>
        <v>17684.400000000001</v>
      </c>
      <c r="BC939" s="31">
        <f t="shared" si="3042"/>
        <v>17684.400000000001</v>
      </c>
      <c r="BD939" s="31">
        <f t="shared" si="3043"/>
        <v>17684.400000000001</v>
      </c>
      <c r="BE939" s="31">
        <f t="shared" si="3165"/>
        <v>0</v>
      </c>
      <c r="BF939" s="31">
        <f t="shared" si="3166"/>
        <v>0</v>
      </c>
      <c r="BG939" s="31">
        <f t="shared" si="3167"/>
        <v>0</v>
      </c>
      <c r="BH939" s="31">
        <f t="shared" si="3044"/>
        <v>17684.400000000001</v>
      </c>
      <c r="BI939" s="31">
        <f t="shared" si="3045"/>
        <v>17684.400000000001</v>
      </c>
      <c r="BJ939" s="31">
        <f t="shared" si="3046"/>
        <v>17684.400000000001</v>
      </c>
      <c r="BK939" s="31">
        <f t="shared" si="3168"/>
        <v>0</v>
      </c>
      <c r="BL939" s="31">
        <f t="shared" si="3169"/>
        <v>0</v>
      </c>
      <c r="BM939" s="31">
        <f t="shared" si="3170"/>
        <v>0</v>
      </c>
      <c r="BN939" s="31">
        <f t="shared" si="3047"/>
        <v>17684.400000000001</v>
      </c>
      <c r="BO939" s="31">
        <f t="shared" si="3048"/>
        <v>17684.400000000001</v>
      </c>
      <c r="BP939" s="31">
        <f t="shared" si="3049"/>
        <v>17684.400000000001</v>
      </c>
      <c r="BQ939" s="31">
        <f t="shared" si="3171"/>
        <v>0</v>
      </c>
      <c r="BR939" s="31">
        <f t="shared" si="3172"/>
        <v>0</v>
      </c>
      <c r="BS939" s="31">
        <f t="shared" si="3050"/>
        <v>17684.400000000001</v>
      </c>
      <c r="BT939" s="31">
        <f t="shared" si="3051"/>
        <v>17684.400000000001</v>
      </c>
      <c r="BU939" s="31">
        <f t="shared" si="3052"/>
        <v>17684.400000000001</v>
      </c>
      <c r="BV939" s="31">
        <f t="shared" si="3173"/>
        <v>0</v>
      </c>
      <c r="BW939" s="31">
        <f t="shared" si="3174"/>
        <v>0</v>
      </c>
      <c r="BX939" s="31">
        <f t="shared" si="3053"/>
        <v>17684.400000000001</v>
      </c>
      <c r="BY939" s="31">
        <f t="shared" si="3054"/>
        <v>17684.400000000001</v>
      </c>
      <c r="BZ939" s="31">
        <f t="shared" si="3055"/>
        <v>17684.400000000001</v>
      </c>
      <c r="CA939" s="31">
        <f t="shared" si="3175"/>
        <v>0</v>
      </c>
      <c r="CB939" s="31">
        <f t="shared" si="3176"/>
        <v>0</v>
      </c>
      <c r="CC939" s="31">
        <f t="shared" si="3177"/>
        <v>0</v>
      </c>
      <c r="CD939" s="31">
        <f t="shared" si="3179"/>
        <v>17684.400000000001</v>
      </c>
      <c r="CE939" s="31">
        <f t="shared" si="3180"/>
        <v>17684.400000000001</v>
      </c>
      <c r="CF939" s="31">
        <f t="shared" si="3181"/>
        <v>17684.400000000001</v>
      </c>
      <c r="CG939" s="31">
        <f t="shared" si="3178"/>
        <v>0</v>
      </c>
      <c r="CH939" s="24"/>
      <c r="CI939" s="40"/>
      <c r="CM939" s="1" t="s">
        <v>29</v>
      </c>
    </row>
    <row r="940" ht="57.700000000000003">
      <c r="A940" s="16" t="s">
        <v>519</v>
      </c>
      <c r="B940" s="17">
        <v>810</v>
      </c>
      <c r="C940" s="16"/>
      <c r="D940" s="16"/>
      <c r="E940" s="39" t="s">
        <v>413</v>
      </c>
      <c r="F940" s="31">
        <f t="shared" si="3138"/>
        <v>17684.400000000001</v>
      </c>
      <c r="G940" s="31">
        <f t="shared" si="3139"/>
        <v>17684.400000000001</v>
      </c>
      <c r="H940" s="31">
        <f t="shared" si="3140"/>
        <v>17684.400000000001</v>
      </c>
      <c r="I940" s="31">
        <f t="shared" si="3141"/>
        <v>0</v>
      </c>
      <c r="J940" s="31">
        <f t="shared" si="3142"/>
        <v>0</v>
      </c>
      <c r="K940" s="31">
        <f t="shared" si="3143"/>
        <v>0</v>
      </c>
      <c r="L940" s="31">
        <f t="shared" si="3020"/>
        <v>17684.400000000001</v>
      </c>
      <c r="M940" s="31">
        <f t="shared" si="3021"/>
        <v>17684.400000000001</v>
      </c>
      <c r="N940" s="31">
        <f t="shared" si="3022"/>
        <v>17684.400000000001</v>
      </c>
      <c r="O940" s="31">
        <f t="shared" si="3144"/>
        <v>0</v>
      </c>
      <c r="P940" s="31">
        <f t="shared" si="3145"/>
        <v>0</v>
      </c>
      <c r="Q940" s="31">
        <f t="shared" si="3146"/>
        <v>0</v>
      </c>
      <c r="R940" s="31">
        <f t="shared" si="3023"/>
        <v>17684.400000000001</v>
      </c>
      <c r="S940" s="31">
        <f t="shared" si="3024"/>
        <v>17684.400000000001</v>
      </c>
      <c r="T940" s="31">
        <f t="shared" si="3025"/>
        <v>17684.400000000001</v>
      </c>
      <c r="U940" s="31">
        <f t="shared" si="3147"/>
        <v>0</v>
      </c>
      <c r="V940" s="31">
        <f t="shared" si="3148"/>
        <v>0</v>
      </c>
      <c r="W940" s="31">
        <f t="shared" si="3149"/>
        <v>0</v>
      </c>
      <c r="X940" s="31">
        <f t="shared" si="3026"/>
        <v>17684.400000000001</v>
      </c>
      <c r="Y940" s="31">
        <f t="shared" si="3027"/>
        <v>17684.400000000001</v>
      </c>
      <c r="Z940" s="31">
        <f t="shared" si="3028"/>
        <v>17684.400000000001</v>
      </c>
      <c r="AA940" s="31">
        <f t="shared" si="3150"/>
        <v>0</v>
      </c>
      <c r="AB940" s="31">
        <f t="shared" si="3151"/>
        <v>0</v>
      </c>
      <c r="AC940" s="31">
        <f t="shared" si="3152"/>
        <v>0</v>
      </c>
      <c r="AD940" s="31">
        <f t="shared" si="3029"/>
        <v>17684.400000000001</v>
      </c>
      <c r="AE940" s="31">
        <f t="shared" si="3030"/>
        <v>17684.400000000001</v>
      </c>
      <c r="AF940" s="31">
        <f t="shared" si="3031"/>
        <v>17684.400000000001</v>
      </c>
      <c r="AG940" s="31">
        <f t="shared" si="3153"/>
        <v>0</v>
      </c>
      <c r="AH940" s="31">
        <f t="shared" si="3154"/>
        <v>0</v>
      </c>
      <c r="AI940" s="31">
        <f t="shared" si="3155"/>
        <v>0</v>
      </c>
      <c r="AJ940" s="31">
        <f t="shared" si="3032"/>
        <v>17684.400000000001</v>
      </c>
      <c r="AK940" s="31">
        <f t="shared" si="3033"/>
        <v>17684.400000000001</v>
      </c>
      <c r="AL940" s="31">
        <f t="shared" si="3034"/>
        <v>17684.400000000001</v>
      </c>
      <c r="AM940" s="31">
        <f t="shared" si="3156"/>
        <v>0</v>
      </c>
      <c r="AN940" s="31">
        <f t="shared" si="3157"/>
        <v>0</v>
      </c>
      <c r="AO940" s="31">
        <f t="shared" si="3158"/>
        <v>0</v>
      </c>
      <c r="AP940" s="31">
        <f t="shared" si="3035"/>
        <v>17684.400000000001</v>
      </c>
      <c r="AQ940" s="31">
        <f t="shared" si="3036"/>
        <v>17684.400000000001</v>
      </c>
      <c r="AR940" s="31">
        <f t="shared" si="3037"/>
        <v>17684.400000000001</v>
      </c>
      <c r="AS940" s="31">
        <f t="shared" si="3159"/>
        <v>0</v>
      </c>
      <c r="AT940" s="31">
        <f t="shared" si="3160"/>
        <v>0</v>
      </c>
      <c r="AU940" s="31">
        <f t="shared" si="3161"/>
        <v>0</v>
      </c>
      <c r="AV940" s="31">
        <f t="shared" si="3038"/>
        <v>17684.400000000001</v>
      </c>
      <c r="AW940" s="31">
        <f t="shared" si="3039"/>
        <v>17684.400000000001</v>
      </c>
      <c r="AX940" s="31">
        <f t="shared" si="3040"/>
        <v>17684.400000000001</v>
      </c>
      <c r="AY940" s="31">
        <f t="shared" si="3162"/>
        <v>0</v>
      </c>
      <c r="AZ940" s="31">
        <f t="shared" si="3163"/>
        <v>0</v>
      </c>
      <c r="BA940" s="31">
        <f t="shared" si="3164"/>
        <v>0</v>
      </c>
      <c r="BB940" s="31">
        <f t="shared" si="3041"/>
        <v>17684.400000000001</v>
      </c>
      <c r="BC940" s="31">
        <f t="shared" si="3042"/>
        <v>17684.400000000001</v>
      </c>
      <c r="BD940" s="31">
        <f t="shared" si="3043"/>
        <v>17684.400000000001</v>
      </c>
      <c r="BE940" s="31">
        <f t="shared" si="3165"/>
        <v>0</v>
      </c>
      <c r="BF940" s="31">
        <f t="shared" si="3166"/>
        <v>0</v>
      </c>
      <c r="BG940" s="31">
        <f t="shared" si="3167"/>
        <v>0</v>
      </c>
      <c r="BH940" s="31">
        <f t="shared" si="3044"/>
        <v>17684.400000000001</v>
      </c>
      <c r="BI940" s="31">
        <f t="shared" si="3045"/>
        <v>17684.400000000001</v>
      </c>
      <c r="BJ940" s="31">
        <f t="shared" si="3046"/>
        <v>17684.400000000001</v>
      </c>
      <c r="BK940" s="31">
        <f t="shared" si="3168"/>
        <v>0</v>
      </c>
      <c r="BL940" s="31">
        <f t="shared" si="3169"/>
        <v>0</v>
      </c>
      <c r="BM940" s="31">
        <f t="shared" si="3170"/>
        <v>0</v>
      </c>
      <c r="BN940" s="31">
        <f t="shared" si="3047"/>
        <v>17684.400000000001</v>
      </c>
      <c r="BO940" s="31">
        <f t="shared" si="3048"/>
        <v>17684.400000000001</v>
      </c>
      <c r="BP940" s="31">
        <f t="shared" si="3049"/>
        <v>17684.400000000001</v>
      </c>
      <c r="BQ940" s="31">
        <f t="shared" si="3171"/>
        <v>0</v>
      </c>
      <c r="BR940" s="31">
        <f t="shared" si="3172"/>
        <v>0</v>
      </c>
      <c r="BS940" s="31">
        <f t="shared" si="3050"/>
        <v>17684.400000000001</v>
      </c>
      <c r="BT940" s="31">
        <f t="shared" si="3051"/>
        <v>17684.400000000001</v>
      </c>
      <c r="BU940" s="31">
        <f t="shared" si="3052"/>
        <v>17684.400000000001</v>
      </c>
      <c r="BV940" s="31">
        <f t="shared" si="3173"/>
        <v>0</v>
      </c>
      <c r="BW940" s="31">
        <f t="shared" si="3174"/>
        <v>0</v>
      </c>
      <c r="BX940" s="31">
        <f t="shared" si="3053"/>
        <v>17684.400000000001</v>
      </c>
      <c r="BY940" s="31">
        <f t="shared" si="3054"/>
        <v>17684.400000000001</v>
      </c>
      <c r="BZ940" s="31">
        <f t="shared" si="3055"/>
        <v>17684.400000000001</v>
      </c>
      <c r="CA940" s="31">
        <f t="shared" si="3175"/>
        <v>0</v>
      </c>
      <c r="CB940" s="31">
        <f t="shared" si="3176"/>
        <v>0</v>
      </c>
      <c r="CC940" s="31">
        <f t="shared" si="3177"/>
        <v>0</v>
      </c>
      <c r="CD940" s="31">
        <f t="shared" si="3179"/>
        <v>17684.400000000001</v>
      </c>
      <c r="CE940" s="31">
        <f t="shared" si="3180"/>
        <v>17684.400000000001</v>
      </c>
      <c r="CF940" s="31">
        <f t="shared" si="3181"/>
        <v>17684.400000000001</v>
      </c>
      <c r="CG940" s="31">
        <f t="shared" si="3178"/>
        <v>0</v>
      </c>
      <c r="CH940" s="24"/>
      <c r="CI940" s="40"/>
      <c r="CN940" s="1" t="s">
        <v>30</v>
      </c>
    </row>
    <row r="941" ht="15">
      <c r="A941" s="16" t="s">
        <v>519</v>
      </c>
      <c r="B941" s="17">
        <v>810</v>
      </c>
      <c r="C941" s="16" t="s">
        <v>47</v>
      </c>
      <c r="D941" s="16" t="s">
        <v>42</v>
      </c>
      <c r="E941" s="39" t="s">
        <v>436</v>
      </c>
      <c r="F941" s="31">
        <v>17684.400000000001</v>
      </c>
      <c r="G941" s="31">
        <v>17684.400000000001</v>
      </c>
      <c r="H941" s="31">
        <v>17684.400000000001</v>
      </c>
      <c r="I941" s="31"/>
      <c r="J941" s="31"/>
      <c r="K941" s="31"/>
      <c r="L941" s="31">
        <f t="shared" si="3020"/>
        <v>17684.400000000001</v>
      </c>
      <c r="M941" s="31">
        <f t="shared" si="3021"/>
        <v>17684.400000000001</v>
      </c>
      <c r="N941" s="31">
        <f t="shared" si="3022"/>
        <v>17684.400000000001</v>
      </c>
      <c r="O941" s="31"/>
      <c r="P941" s="31"/>
      <c r="Q941" s="31"/>
      <c r="R941" s="31">
        <f t="shared" si="3023"/>
        <v>17684.400000000001</v>
      </c>
      <c r="S941" s="31">
        <f t="shared" si="3024"/>
        <v>17684.400000000001</v>
      </c>
      <c r="T941" s="31">
        <f t="shared" si="3025"/>
        <v>17684.400000000001</v>
      </c>
      <c r="U941" s="31"/>
      <c r="V941" s="31"/>
      <c r="W941" s="31"/>
      <c r="X941" s="31">
        <f t="shared" si="3026"/>
        <v>17684.400000000001</v>
      </c>
      <c r="Y941" s="31">
        <f t="shared" si="3027"/>
        <v>17684.400000000001</v>
      </c>
      <c r="Z941" s="31">
        <f t="shared" si="3028"/>
        <v>17684.400000000001</v>
      </c>
      <c r="AA941" s="31"/>
      <c r="AB941" s="31"/>
      <c r="AC941" s="31"/>
      <c r="AD941" s="31">
        <f t="shared" si="3029"/>
        <v>17684.400000000001</v>
      </c>
      <c r="AE941" s="31">
        <f t="shared" si="3030"/>
        <v>17684.400000000001</v>
      </c>
      <c r="AF941" s="31">
        <f t="shared" si="3031"/>
        <v>17684.400000000001</v>
      </c>
      <c r="AG941" s="31"/>
      <c r="AH941" s="31"/>
      <c r="AI941" s="31"/>
      <c r="AJ941" s="31">
        <f t="shared" si="3032"/>
        <v>17684.400000000001</v>
      </c>
      <c r="AK941" s="31">
        <f t="shared" si="3033"/>
        <v>17684.400000000001</v>
      </c>
      <c r="AL941" s="31">
        <f t="shared" si="3034"/>
        <v>17684.400000000001</v>
      </c>
      <c r="AM941" s="31"/>
      <c r="AN941" s="31"/>
      <c r="AO941" s="31"/>
      <c r="AP941" s="31">
        <f t="shared" si="3035"/>
        <v>17684.400000000001</v>
      </c>
      <c r="AQ941" s="31">
        <f t="shared" si="3036"/>
        <v>17684.400000000001</v>
      </c>
      <c r="AR941" s="31">
        <f t="shared" si="3037"/>
        <v>17684.400000000001</v>
      </c>
      <c r="AS941" s="31"/>
      <c r="AT941" s="31"/>
      <c r="AU941" s="31"/>
      <c r="AV941" s="31">
        <f t="shared" si="3038"/>
        <v>17684.400000000001</v>
      </c>
      <c r="AW941" s="31">
        <f t="shared" si="3039"/>
        <v>17684.400000000001</v>
      </c>
      <c r="AX941" s="31">
        <f t="shared" si="3040"/>
        <v>17684.400000000001</v>
      </c>
      <c r="AY941" s="31"/>
      <c r="AZ941" s="31"/>
      <c r="BA941" s="31"/>
      <c r="BB941" s="31">
        <f t="shared" si="3041"/>
        <v>17684.400000000001</v>
      </c>
      <c r="BC941" s="31">
        <f t="shared" si="3042"/>
        <v>17684.400000000001</v>
      </c>
      <c r="BD941" s="31">
        <f t="shared" si="3043"/>
        <v>17684.400000000001</v>
      </c>
      <c r="BE941" s="31"/>
      <c r="BF941" s="31"/>
      <c r="BG941" s="31"/>
      <c r="BH941" s="31">
        <f t="shared" si="3044"/>
        <v>17684.400000000001</v>
      </c>
      <c r="BI941" s="31">
        <f t="shared" si="3045"/>
        <v>17684.400000000001</v>
      </c>
      <c r="BJ941" s="31">
        <f t="shared" si="3046"/>
        <v>17684.400000000001</v>
      </c>
      <c r="BK941" s="31"/>
      <c r="BL941" s="31"/>
      <c r="BM941" s="31"/>
      <c r="BN941" s="31">
        <f t="shared" si="3047"/>
        <v>17684.400000000001</v>
      </c>
      <c r="BO941" s="31">
        <f t="shared" si="3048"/>
        <v>17684.400000000001</v>
      </c>
      <c r="BP941" s="31">
        <f t="shared" si="3049"/>
        <v>17684.400000000001</v>
      </c>
      <c r="BQ941" s="31"/>
      <c r="BR941" s="31"/>
      <c r="BS941" s="31">
        <f t="shared" si="3050"/>
        <v>17684.400000000001</v>
      </c>
      <c r="BT941" s="31">
        <f t="shared" si="3051"/>
        <v>17684.400000000001</v>
      </c>
      <c r="BU941" s="31">
        <f t="shared" si="3052"/>
        <v>17684.400000000001</v>
      </c>
      <c r="BV941" s="31"/>
      <c r="BW941" s="31"/>
      <c r="BX941" s="31">
        <f t="shared" si="3053"/>
        <v>17684.400000000001</v>
      </c>
      <c r="BY941" s="31">
        <f t="shared" si="3054"/>
        <v>17684.400000000001</v>
      </c>
      <c r="BZ941" s="31">
        <f t="shared" si="3055"/>
        <v>17684.400000000001</v>
      </c>
      <c r="CA941" s="31"/>
      <c r="CB941" s="31"/>
      <c r="CC941" s="31"/>
      <c r="CD941" s="31">
        <f t="shared" si="3179"/>
        <v>17684.400000000001</v>
      </c>
      <c r="CE941" s="31">
        <f t="shared" si="3180"/>
        <v>17684.400000000001</v>
      </c>
      <c r="CF941" s="31">
        <f t="shared" si="3181"/>
        <v>17684.400000000001</v>
      </c>
      <c r="CG941" s="31"/>
      <c r="CH941" s="24"/>
      <c r="CI941" s="40"/>
    </row>
    <row r="942" ht="43.75">
      <c r="A942" s="16" t="s">
        <v>521</v>
      </c>
      <c r="B942" s="17"/>
      <c r="C942" s="16"/>
      <c r="D942" s="16"/>
      <c r="E942" s="39" t="s">
        <v>522</v>
      </c>
      <c r="F942" s="31">
        <f t="shared" si="3138"/>
        <v>4759.3000000000002</v>
      </c>
      <c r="G942" s="31">
        <f t="shared" si="3139"/>
        <v>4759.3000000000002</v>
      </c>
      <c r="H942" s="31">
        <f t="shared" si="3140"/>
        <v>4759.3000000000002</v>
      </c>
      <c r="I942" s="31">
        <f t="shared" si="3141"/>
        <v>0</v>
      </c>
      <c r="J942" s="31">
        <f t="shared" si="3142"/>
        <v>0</v>
      </c>
      <c r="K942" s="31">
        <f t="shared" si="3143"/>
        <v>0</v>
      </c>
      <c r="L942" s="31">
        <f t="shared" si="3020"/>
        <v>4759.3000000000002</v>
      </c>
      <c r="M942" s="31">
        <f t="shared" si="3021"/>
        <v>4759.3000000000002</v>
      </c>
      <c r="N942" s="31">
        <f t="shared" si="3022"/>
        <v>4759.3000000000002</v>
      </c>
      <c r="O942" s="31">
        <f t="shared" si="3144"/>
        <v>0</v>
      </c>
      <c r="P942" s="31">
        <f t="shared" si="3145"/>
        <v>0</v>
      </c>
      <c r="Q942" s="31">
        <f t="shared" si="3146"/>
        <v>0</v>
      </c>
      <c r="R942" s="31">
        <f t="shared" si="3023"/>
        <v>4759.3000000000002</v>
      </c>
      <c r="S942" s="31">
        <f t="shared" si="3024"/>
        <v>4759.3000000000002</v>
      </c>
      <c r="T942" s="31">
        <f t="shared" si="3025"/>
        <v>4759.3000000000002</v>
      </c>
      <c r="U942" s="31">
        <f t="shared" si="3147"/>
        <v>0</v>
      </c>
      <c r="V942" s="31">
        <f t="shared" si="3148"/>
        <v>0</v>
      </c>
      <c r="W942" s="31">
        <f t="shared" si="3149"/>
        <v>0</v>
      </c>
      <c r="X942" s="31">
        <f t="shared" si="3026"/>
        <v>4759.3000000000002</v>
      </c>
      <c r="Y942" s="31">
        <f t="shared" si="3027"/>
        <v>4759.3000000000002</v>
      </c>
      <c r="Z942" s="31">
        <f t="shared" si="3028"/>
        <v>4759.3000000000002</v>
      </c>
      <c r="AA942" s="31">
        <f t="shared" si="3150"/>
        <v>0</v>
      </c>
      <c r="AB942" s="31">
        <f t="shared" si="3151"/>
        <v>0</v>
      </c>
      <c r="AC942" s="31">
        <f t="shared" si="3152"/>
        <v>0</v>
      </c>
      <c r="AD942" s="31">
        <f t="shared" si="3029"/>
        <v>4759.3000000000002</v>
      </c>
      <c r="AE942" s="31">
        <f t="shared" si="3030"/>
        <v>4759.3000000000002</v>
      </c>
      <c r="AF942" s="31">
        <f t="shared" si="3031"/>
        <v>4759.3000000000002</v>
      </c>
      <c r="AG942" s="31">
        <f t="shared" si="3153"/>
        <v>0</v>
      </c>
      <c r="AH942" s="31">
        <f t="shared" si="3154"/>
        <v>0</v>
      </c>
      <c r="AI942" s="31">
        <f t="shared" si="3155"/>
        <v>0</v>
      </c>
      <c r="AJ942" s="31">
        <f t="shared" si="3032"/>
        <v>4759.3000000000002</v>
      </c>
      <c r="AK942" s="31">
        <f t="shared" si="3033"/>
        <v>4759.3000000000002</v>
      </c>
      <c r="AL942" s="31">
        <f t="shared" si="3034"/>
        <v>4759.3000000000002</v>
      </c>
      <c r="AM942" s="31">
        <f t="shared" si="3156"/>
        <v>0</v>
      </c>
      <c r="AN942" s="31">
        <f t="shared" si="3157"/>
        <v>0</v>
      </c>
      <c r="AO942" s="31">
        <f t="shared" si="3158"/>
        <v>0</v>
      </c>
      <c r="AP942" s="31">
        <f t="shared" si="3035"/>
        <v>4759.3000000000002</v>
      </c>
      <c r="AQ942" s="31">
        <f t="shared" si="3036"/>
        <v>4759.3000000000002</v>
      </c>
      <c r="AR942" s="31">
        <f t="shared" si="3037"/>
        <v>4759.3000000000002</v>
      </c>
      <c r="AS942" s="31">
        <f t="shared" si="3159"/>
        <v>0</v>
      </c>
      <c r="AT942" s="31">
        <f t="shared" si="3160"/>
        <v>0</v>
      </c>
      <c r="AU942" s="31">
        <f t="shared" si="3161"/>
        <v>0</v>
      </c>
      <c r="AV942" s="31">
        <f t="shared" si="3038"/>
        <v>4759.3000000000002</v>
      </c>
      <c r="AW942" s="31">
        <f t="shared" si="3039"/>
        <v>4759.3000000000002</v>
      </c>
      <c r="AX942" s="31">
        <f t="shared" si="3040"/>
        <v>4759.3000000000002</v>
      </c>
      <c r="AY942" s="31">
        <f t="shared" si="3162"/>
        <v>0</v>
      </c>
      <c r="AZ942" s="31">
        <f t="shared" si="3163"/>
        <v>0</v>
      </c>
      <c r="BA942" s="31">
        <f t="shared" si="3164"/>
        <v>0</v>
      </c>
      <c r="BB942" s="31">
        <f t="shared" si="3041"/>
        <v>4759.3000000000002</v>
      </c>
      <c r="BC942" s="31">
        <f t="shared" si="3042"/>
        <v>4759.3000000000002</v>
      </c>
      <c r="BD942" s="31">
        <f t="shared" si="3043"/>
        <v>4759.3000000000002</v>
      </c>
      <c r="BE942" s="31">
        <f t="shared" si="3165"/>
        <v>0</v>
      </c>
      <c r="BF942" s="31">
        <f t="shared" si="3166"/>
        <v>0</v>
      </c>
      <c r="BG942" s="31">
        <f t="shared" si="3167"/>
        <v>0</v>
      </c>
      <c r="BH942" s="31">
        <f t="shared" si="3044"/>
        <v>4759.3000000000002</v>
      </c>
      <c r="BI942" s="31">
        <f t="shared" si="3045"/>
        <v>4759.3000000000002</v>
      </c>
      <c r="BJ942" s="31">
        <f t="shared" si="3046"/>
        <v>4759.3000000000002</v>
      </c>
      <c r="BK942" s="31">
        <f t="shared" si="3168"/>
        <v>0</v>
      </c>
      <c r="BL942" s="31">
        <f t="shared" si="3169"/>
        <v>0</v>
      </c>
      <c r="BM942" s="31">
        <f t="shared" si="3170"/>
        <v>0</v>
      </c>
      <c r="BN942" s="31">
        <f t="shared" si="3047"/>
        <v>4759.3000000000002</v>
      </c>
      <c r="BO942" s="31">
        <f t="shared" si="3048"/>
        <v>4759.3000000000002</v>
      </c>
      <c r="BP942" s="31">
        <f t="shared" si="3049"/>
        <v>4759.3000000000002</v>
      </c>
      <c r="BQ942" s="31">
        <f t="shared" si="3171"/>
        <v>0</v>
      </c>
      <c r="BR942" s="31">
        <f t="shared" si="3172"/>
        <v>0</v>
      </c>
      <c r="BS942" s="31">
        <f t="shared" si="3050"/>
        <v>4759.3000000000002</v>
      </c>
      <c r="BT942" s="31">
        <f t="shared" si="3051"/>
        <v>4759.3000000000002</v>
      </c>
      <c r="BU942" s="31">
        <f t="shared" si="3052"/>
        <v>4759.3000000000002</v>
      </c>
      <c r="BV942" s="31">
        <f t="shared" si="3173"/>
        <v>0</v>
      </c>
      <c r="BW942" s="31">
        <f t="shared" si="3174"/>
        <v>0</v>
      </c>
      <c r="BX942" s="31">
        <f t="shared" si="3053"/>
        <v>4759.3000000000002</v>
      </c>
      <c r="BY942" s="31">
        <f t="shared" si="3054"/>
        <v>4759.3000000000002</v>
      </c>
      <c r="BZ942" s="31">
        <f t="shared" si="3055"/>
        <v>4759.3000000000002</v>
      </c>
      <c r="CA942" s="31">
        <f t="shared" si="3175"/>
        <v>0</v>
      </c>
      <c r="CB942" s="31">
        <f t="shared" si="3176"/>
        <v>0</v>
      </c>
      <c r="CC942" s="31">
        <f t="shared" si="3177"/>
        <v>0</v>
      </c>
      <c r="CD942" s="31">
        <f t="shared" si="3179"/>
        <v>4759.3000000000002</v>
      </c>
      <c r="CE942" s="31">
        <f t="shared" si="3180"/>
        <v>4759.3000000000002</v>
      </c>
      <c r="CF942" s="31">
        <f t="shared" si="3181"/>
        <v>4759.3000000000002</v>
      </c>
      <c r="CG942" s="31">
        <f t="shared" si="3178"/>
        <v>0</v>
      </c>
      <c r="CH942" s="24"/>
      <c r="CI942" s="40"/>
      <c r="CO942" s="1" t="s">
        <v>31</v>
      </c>
    </row>
    <row r="943" ht="43.75">
      <c r="A943" s="16" t="s">
        <v>521</v>
      </c>
      <c r="B943" s="17">
        <v>600</v>
      </c>
      <c r="C943" s="16"/>
      <c r="D943" s="16"/>
      <c r="E943" s="39" t="s">
        <v>45</v>
      </c>
      <c r="F943" s="31">
        <f t="shared" si="3138"/>
        <v>4759.3000000000002</v>
      </c>
      <c r="G943" s="31">
        <f t="shared" si="3139"/>
        <v>4759.3000000000002</v>
      </c>
      <c r="H943" s="31">
        <f t="shared" si="3140"/>
        <v>4759.3000000000002</v>
      </c>
      <c r="I943" s="31">
        <f t="shared" si="3141"/>
        <v>0</v>
      </c>
      <c r="J943" s="31">
        <f t="shared" si="3142"/>
        <v>0</v>
      </c>
      <c r="K943" s="31">
        <f t="shared" si="3143"/>
        <v>0</v>
      </c>
      <c r="L943" s="31">
        <f t="shared" si="3020"/>
        <v>4759.3000000000002</v>
      </c>
      <c r="M943" s="31">
        <f t="shared" si="3021"/>
        <v>4759.3000000000002</v>
      </c>
      <c r="N943" s="31">
        <f t="shared" si="3022"/>
        <v>4759.3000000000002</v>
      </c>
      <c r="O943" s="31">
        <f t="shared" si="3144"/>
        <v>0</v>
      </c>
      <c r="P943" s="31">
        <f t="shared" si="3145"/>
        <v>0</v>
      </c>
      <c r="Q943" s="31">
        <f t="shared" si="3146"/>
        <v>0</v>
      </c>
      <c r="R943" s="31">
        <f t="shared" si="3023"/>
        <v>4759.3000000000002</v>
      </c>
      <c r="S943" s="31">
        <f t="shared" si="3024"/>
        <v>4759.3000000000002</v>
      </c>
      <c r="T943" s="31">
        <f t="shared" si="3025"/>
        <v>4759.3000000000002</v>
      </c>
      <c r="U943" s="31">
        <f t="shared" si="3147"/>
        <v>0</v>
      </c>
      <c r="V943" s="31">
        <f t="shared" si="3148"/>
        <v>0</v>
      </c>
      <c r="W943" s="31">
        <f t="shared" si="3149"/>
        <v>0</v>
      </c>
      <c r="X943" s="31">
        <f t="shared" si="3026"/>
        <v>4759.3000000000002</v>
      </c>
      <c r="Y943" s="31">
        <f t="shared" si="3027"/>
        <v>4759.3000000000002</v>
      </c>
      <c r="Z943" s="31">
        <f t="shared" si="3028"/>
        <v>4759.3000000000002</v>
      </c>
      <c r="AA943" s="31">
        <f t="shared" si="3150"/>
        <v>0</v>
      </c>
      <c r="AB943" s="31">
        <f t="shared" si="3151"/>
        <v>0</v>
      </c>
      <c r="AC943" s="31">
        <f t="shared" si="3152"/>
        <v>0</v>
      </c>
      <c r="AD943" s="31">
        <f t="shared" si="3029"/>
        <v>4759.3000000000002</v>
      </c>
      <c r="AE943" s="31">
        <f t="shared" si="3030"/>
        <v>4759.3000000000002</v>
      </c>
      <c r="AF943" s="31">
        <f t="shared" si="3031"/>
        <v>4759.3000000000002</v>
      </c>
      <c r="AG943" s="31">
        <f t="shared" si="3153"/>
        <v>0</v>
      </c>
      <c r="AH943" s="31">
        <f t="shared" si="3154"/>
        <v>0</v>
      </c>
      <c r="AI943" s="31">
        <f t="shared" si="3155"/>
        <v>0</v>
      </c>
      <c r="AJ943" s="31">
        <f t="shared" si="3032"/>
        <v>4759.3000000000002</v>
      </c>
      <c r="AK943" s="31">
        <f t="shared" si="3033"/>
        <v>4759.3000000000002</v>
      </c>
      <c r="AL943" s="31">
        <f t="shared" si="3034"/>
        <v>4759.3000000000002</v>
      </c>
      <c r="AM943" s="31">
        <f t="shared" si="3156"/>
        <v>0</v>
      </c>
      <c r="AN943" s="31">
        <f t="shared" si="3157"/>
        <v>0</v>
      </c>
      <c r="AO943" s="31">
        <f t="shared" si="3158"/>
        <v>0</v>
      </c>
      <c r="AP943" s="31">
        <f t="shared" si="3035"/>
        <v>4759.3000000000002</v>
      </c>
      <c r="AQ943" s="31">
        <f t="shared" si="3036"/>
        <v>4759.3000000000002</v>
      </c>
      <c r="AR943" s="31">
        <f t="shared" si="3037"/>
        <v>4759.3000000000002</v>
      </c>
      <c r="AS943" s="31">
        <f t="shared" si="3159"/>
        <v>0</v>
      </c>
      <c r="AT943" s="31">
        <f t="shared" si="3160"/>
        <v>0</v>
      </c>
      <c r="AU943" s="31">
        <f t="shared" si="3161"/>
        <v>0</v>
      </c>
      <c r="AV943" s="31">
        <f t="shared" si="3038"/>
        <v>4759.3000000000002</v>
      </c>
      <c r="AW943" s="31">
        <f t="shared" si="3039"/>
        <v>4759.3000000000002</v>
      </c>
      <c r="AX943" s="31">
        <f t="shared" si="3040"/>
        <v>4759.3000000000002</v>
      </c>
      <c r="AY943" s="31">
        <f t="shared" si="3162"/>
        <v>0</v>
      </c>
      <c r="AZ943" s="31">
        <f t="shared" si="3163"/>
        <v>0</v>
      </c>
      <c r="BA943" s="31">
        <f t="shared" si="3164"/>
        <v>0</v>
      </c>
      <c r="BB943" s="31">
        <f t="shared" si="3041"/>
        <v>4759.3000000000002</v>
      </c>
      <c r="BC943" s="31">
        <f t="shared" si="3042"/>
        <v>4759.3000000000002</v>
      </c>
      <c r="BD943" s="31">
        <f t="shared" si="3043"/>
        <v>4759.3000000000002</v>
      </c>
      <c r="BE943" s="31">
        <f t="shared" si="3165"/>
        <v>0</v>
      </c>
      <c r="BF943" s="31">
        <f t="shared" si="3166"/>
        <v>0</v>
      </c>
      <c r="BG943" s="31">
        <f t="shared" si="3167"/>
        <v>0</v>
      </c>
      <c r="BH943" s="31">
        <f t="shared" si="3044"/>
        <v>4759.3000000000002</v>
      </c>
      <c r="BI943" s="31">
        <f t="shared" si="3045"/>
        <v>4759.3000000000002</v>
      </c>
      <c r="BJ943" s="31">
        <f t="shared" si="3046"/>
        <v>4759.3000000000002</v>
      </c>
      <c r="BK943" s="31">
        <f t="shared" si="3168"/>
        <v>0</v>
      </c>
      <c r="BL943" s="31">
        <f t="shared" si="3169"/>
        <v>0</v>
      </c>
      <c r="BM943" s="31">
        <f t="shared" si="3170"/>
        <v>0</v>
      </c>
      <c r="BN943" s="31">
        <f t="shared" si="3047"/>
        <v>4759.3000000000002</v>
      </c>
      <c r="BO943" s="31">
        <f t="shared" si="3048"/>
        <v>4759.3000000000002</v>
      </c>
      <c r="BP943" s="31">
        <f t="shared" si="3049"/>
        <v>4759.3000000000002</v>
      </c>
      <c r="BQ943" s="31">
        <f t="shared" si="3171"/>
        <v>0</v>
      </c>
      <c r="BR943" s="31">
        <f t="shared" si="3172"/>
        <v>0</v>
      </c>
      <c r="BS943" s="31">
        <f t="shared" si="3050"/>
        <v>4759.3000000000002</v>
      </c>
      <c r="BT943" s="31">
        <f t="shared" si="3051"/>
        <v>4759.3000000000002</v>
      </c>
      <c r="BU943" s="31">
        <f t="shared" si="3052"/>
        <v>4759.3000000000002</v>
      </c>
      <c r="BV943" s="31">
        <f t="shared" si="3173"/>
        <v>0</v>
      </c>
      <c r="BW943" s="31">
        <f t="shared" si="3174"/>
        <v>0</v>
      </c>
      <c r="BX943" s="31">
        <f t="shared" si="3053"/>
        <v>4759.3000000000002</v>
      </c>
      <c r="BY943" s="31">
        <f t="shared" si="3054"/>
        <v>4759.3000000000002</v>
      </c>
      <c r="BZ943" s="31">
        <f t="shared" si="3055"/>
        <v>4759.3000000000002</v>
      </c>
      <c r="CA943" s="31">
        <f t="shared" si="3175"/>
        <v>0</v>
      </c>
      <c r="CB943" s="31">
        <f t="shared" si="3176"/>
        <v>0</v>
      </c>
      <c r="CC943" s="31">
        <f t="shared" si="3177"/>
        <v>0</v>
      </c>
      <c r="CD943" s="31">
        <f t="shared" si="3179"/>
        <v>4759.3000000000002</v>
      </c>
      <c r="CE943" s="31">
        <f t="shared" si="3180"/>
        <v>4759.3000000000002</v>
      </c>
      <c r="CF943" s="31">
        <f t="shared" si="3181"/>
        <v>4759.3000000000002</v>
      </c>
      <c r="CG943" s="31">
        <f t="shared" si="3178"/>
        <v>0</v>
      </c>
      <c r="CH943" s="24"/>
      <c r="CI943" s="40"/>
      <c r="CM943" s="1" t="s">
        <v>29</v>
      </c>
    </row>
    <row r="944" ht="65.650000000000006">
      <c r="A944" s="16" t="s">
        <v>521</v>
      </c>
      <c r="B944" s="17">
        <v>630</v>
      </c>
      <c r="C944" s="16"/>
      <c r="D944" s="16"/>
      <c r="E944" s="39" t="s">
        <v>51</v>
      </c>
      <c r="F944" s="31">
        <f t="shared" si="3138"/>
        <v>4759.3000000000002</v>
      </c>
      <c r="G944" s="31">
        <f t="shared" si="3139"/>
        <v>4759.3000000000002</v>
      </c>
      <c r="H944" s="31">
        <f t="shared" si="3140"/>
        <v>4759.3000000000002</v>
      </c>
      <c r="I944" s="31">
        <f t="shared" si="3141"/>
        <v>0</v>
      </c>
      <c r="J944" s="31">
        <f t="shared" si="3142"/>
        <v>0</v>
      </c>
      <c r="K944" s="31">
        <f t="shared" si="3143"/>
        <v>0</v>
      </c>
      <c r="L944" s="31">
        <f t="shared" si="3020"/>
        <v>4759.3000000000002</v>
      </c>
      <c r="M944" s="31">
        <f t="shared" si="3021"/>
        <v>4759.3000000000002</v>
      </c>
      <c r="N944" s="31">
        <f t="shared" si="3022"/>
        <v>4759.3000000000002</v>
      </c>
      <c r="O944" s="31">
        <f t="shared" si="3144"/>
        <v>0</v>
      </c>
      <c r="P944" s="31">
        <f t="shared" si="3145"/>
        <v>0</v>
      </c>
      <c r="Q944" s="31">
        <f t="shared" si="3146"/>
        <v>0</v>
      </c>
      <c r="R944" s="31">
        <f t="shared" si="3023"/>
        <v>4759.3000000000002</v>
      </c>
      <c r="S944" s="31">
        <f t="shared" si="3024"/>
        <v>4759.3000000000002</v>
      </c>
      <c r="T944" s="31">
        <f t="shared" si="3025"/>
        <v>4759.3000000000002</v>
      </c>
      <c r="U944" s="31">
        <f t="shared" si="3147"/>
        <v>0</v>
      </c>
      <c r="V944" s="31">
        <f t="shared" si="3148"/>
        <v>0</v>
      </c>
      <c r="W944" s="31">
        <f t="shared" si="3149"/>
        <v>0</v>
      </c>
      <c r="X944" s="31">
        <f t="shared" si="3026"/>
        <v>4759.3000000000002</v>
      </c>
      <c r="Y944" s="31">
        <f t="shared" si="3027"/>
        <v>4759.3000000000002</v>
      </c>
      <c r="Z944" s="31">
        <f t="shared" si="3028"/>
        <v>4759.3000000000002</v>
      </c>
      <c r="AA944" s="31">
        <f t="shared" si="3150"/>
        <v>0</v>
      </c>
      <c r="AB944" s="31">
        <f t="shared" si="3151"/>
        <v>0</v>
      </c>
      <c r="AC944" s="31">
        <f t="shared" si="3152"/>
        <v>0</v>
      </c>
      <c r="AD944" s="31">
        <f t="shared" si="3029"/>
        <v>4759.3000000000002</v>
      </c>
      <c r="AE944" s="31">
        <f t="shared" si="3030"/>
        <v>4759.3000000000002</v>
      </c>
      <c r="AF944" s="31">
        <f t="shared" si="3031"/>
        <v>4759.3000000000002</v>
      </c>
      <c r="AG944" s="31">
        <f t="shared" si="3153"/>
        <v>0</v>
      </c>
      <c r="AH944" s="31">
        <f t="shared" si="3154"/>
        <v>0</v>
      </c>
      <c r="AI944" s="31">
        <f t="shared" si="3155"/>
        <v>0</v>
      </c>
      <c r="AJ944" s="31">
        <f t="shared" si="3032"/>
        <v>4759.3000000000002</v>
      </c>
      <c r="AK944" s="31">
        <f t="shared" si="3033"/>
        <v>4759.3000000000002</v>
      </c>
      <c r="AL944" s="31">
        <f t="shared" si="3034"/>
        <v>4759.3000000000002</v>
      </c>
      <c r="AM944" s="31">
        <f t="shared" si="3156"/>
        <v>0</v>
      </c>
      <c r="AN944" s="31">
        <f t="shared" si="3157"/>
        <v>0</v>
      </c>
      <c r="AO944" s="31">
        <f t="shared" si="3158"/>
        <v>0</v>
      </c>
      <c r="AP944" s="31">
        <f t="shared" si="3035"/>
        <v>4759.3000000000002</v>
      </c>
      <c r="AQ944" s="31">
        <f t="shared" si="3036"/>
        <v>4759.3000000000002</v>
      </c>
      <c r="AR944" s="31">
        <f t="shared" si="3037"/>
        <v>4759.3000000000002</v>
      </c>
      <c r="AS944" s="31">
        <f t="shared" si="3159"/>
        <v>0</v>
      </c>
      <c r="AT944" s="31">
        <f t="shared" si="3160"/>
        <v>0</v>
      </c>
      <c r="AU944" s="31">
        <f t="shared" si="3161"/>
        <v>0</v>
      </c>
      <c r="AV944" s="31">
        <f t="shared" si="3038"/>
        <v>4759.3000000000002</v>
      </c>
      <c r="AW944" s="31">
        <f t="shared" si="3039"/>
        <v>4759.3000000000002</v>
      </c>
      <c r="AX944" s="31">
        <f t="shared" si="3040"/>
        <v>4759.3000000000002</v>
      </c>
      <c r="AY944" s="31">
        <f t="shared" si="3162"/>
        <v>0</v>
      </c>
      <c r="AZ944" s="31">
        <f t="shared" si="3163"/>
        <v>0</v>
      </c>
      <c r="BA944" s="31">
        <f t="shared" si="3164"/>
        <v>0</v>
      </c>
      <c r="BB944" s="31">
        <f t="shared" si="3041"/>
        <v>4759.3000000000002</v>
      </c>
      <c r="BC944" s="31">
        <f t="shared" si="3042"/>
        <v>4759.3000000000002</v>
      </c>
      <c r="BD944" s="31">
        <f t="shared" si="3043"/>
        <v>4759.3000000000002</v>
      </c>
      <c r="BE944" s="31">
        <f t="shared" si="3165"/>
        <v>0</v>
      </c>
      <c r="BF944" s="31">
        <f t="shared" si="3166"/>
        <v>0</v>
      </c>
      <c r="BG944" s="31">
        <f t="shared" si="3167"/>
        <v>0</v>
      </c>
      <c r="BH944" s="31">
        <f t="shared" si="3044"/>
        <v>4759.3000000000002</v>
      </c>
      <c r="BI944" s="31">
        <f t="shared" si="3045"/>
        <v>4759.3000000000002</v>
      </c>
      <c r="BJ944" s="31">
        <f t="shared" si="3046"/>
        <v>4759.3000000000002</v>
      </c>
      <c r="BK944" s="31">
        <f t="shared" si="3168"/>
        <v>0</v>
      </c>
      <c r="BL944" s="31">
        <f t="shared" si="3169"/>
        <v>0</v>
      </c>
      <c r="BM944" s="31">
        <f t="shared" si="3170"/>
        <v>0</v>
      </c>
      <c r="BN944" s="31">
        <f t="shared" si="3047"/>
        <v>4759.3000000000002</v>
      </c>
      <c r="BO944" s="31">
        <f t="shared" si="3048"/>
        <v>4759.3000000000002</v>
      </c>
      <c r="BP944" s="31">
        <f t="shared" si="3049"/>
        <v>4759.3000000000002</v>
      </c>
      <c r="BQ944" s="31">
        <f t="shared" si="3171"/>
        <v>0</v>
      </c>
      <c r="BR944" s="31">
        <f t="shared" si="3172"/>
        <v>0</v>
      </c>
      <c r="BS944" s="31">
        <f t="shared" si="3050"/>
        <v>4759.3000000000002</v>
      </c>
      <c r="BT944" s="31">
        <f t="shared" si="3051"/>
        <v>4759.3000000000002</v>
      </c>
      <c r="BU944" s="31">
        <f t="shared" si="3052"/>
        <v>4759.3000000000002</v>
      </c>
      <c r="BV944" s="31">
        <f t="shared" si="3173"/>
        <v>0</v>
      </c>
      <c r="BW944" s="31">
        <f t="shared" si="3174"/>
        <v>0</v>
      </c>
      <c r="BX944" s="31">
        <f t="shared" si="3053"/>
        <v>4759.3000000000002</v>
      </c>
      <c r="BY944" s="31">
        <f t="shared" si="3054"/>
        <v>4759.3000000000002</v>
      </c>
      <c r="BZ944" s="31">
        <f t="shared" si="3055"/>
        <v>4759.3000000000002</v>
      </c>
      <c r="CA944" s="31">
        <f t="shared" si="3175"/>
        <v>0</v>
      </c>
      <c r="CB944" s="31">
        <f t="shared" si="3176"/>
        <v>0</v>
      </c>
      <c r="CC944" s="31">
        <f t="shared" si="3177"/>
        <v>0</v>
      </c>
      <c r="CD944" s="31">
        <f t="shared" si="3179"/>
        <v>4759.3000000000002</v>
      </c>
      <c r="CE944" s="31">
        <f t="shared" si="3180"/>
        <v>4759.3000000000002</v>
      </c>
      <c r="CF944" s="31">
        <f t="shared" si="3181"/>
        <v>4759.3000000000002</v>
      </c>
      <c r="CG944" s="31">
        <f t="shared" si="3178"/>
        <v>0</v>
      </c>
      <c r="CH944" s="24"/>
      <c r="CI944" s="40"/>
      <c r="CN944" s="1" t="s">
        <v>30</v>
      </c>
    </row>
    <row r="945" ht="15">
      <c r="A945" s="16" t="s">
        <v>521</v>
      </c>
      <c r="B945" s="17">
        <v>630</v>
      </c>
      <c r="C945" s="16" t="s">
        <v>47</v>
      </c>
      <c r="D945" s="16" t="s">
        <v>313</v>
      </c>
      <c r="E945" s="39" t="s">
        <v>387</v>
      </c>
      <c r="F945" s="31">
        <v>4759.3000000000002</v>
      </c>
      <c r="G945" s="31">
        <v>4759.3000000000002</v>
      </c>
      <c r="H945" s="31">
        <v>4759.3000000000002</v>
      </c>
      <c r="I945" s="31"/>
      <c r="J945" s="31"/>
      <c r="K945" s="31"/>
      <c r="L945" s="31">
        <f t="shared" si="3020"/>
        <v>4759.3000000000002</v>
      </c>
      <c r="M945" s="31">
        <f t="shared" si="3021"/>
        <v>4759.3000000000002</v>
      </c>
      <c r="N945" s="31">
        <f t="shared" si="3022"/>
        <v>4759.3000000000002</v>
      </c>
      <c r="O945" s="31"/>
      <c r="P945" s="31"/>
      <c r="Q945" s="31"/>
      <c r="R945" s="31">
        <f t="shared" si="3023"/>
        <v>4759.3000000000002</v>
      </c>
      <c r="S945" s="31">
        <f t="shared" si="3024"/>
        <v>4759.3000000000002</v>
      </c>
      <c r="T945" s="31">
        <f t="shared" si="3025"/>
        <v>4759.3000000000002</v>
      </c>
      <c r="U945" s="31"/>
      <c r="V945" s="31"/>
      <c r="W945" s="31"/>
      <c r="X945" s="31">
        <f t="shared" si="3026"/>
        <v>4759.3000000000002</v>
      </c>
      <c r="Y945" s="31">
        <f t="shared" si="3027"/>
        <v>4759.3000000000002</v>
      </c>
      <c r="Z945" s="31">
        <f t="shared" si="3028"/>
        <v>4759.3000000000002</v>
      </c>
      <c r="AA945" s="31"/>
      <c r="AB945" s="31"/>
      <c r="AC945" s="31"/>
      <c r="AD945" s="31">
        <f t="shared" si="3029"/>
        <v>4759.3000000000002</v>
      </c>
      <c r="AE945" s="31">
        <f t="shared" si="3030"/>
        <v>4759.3000000000002</v>
      </c>
      <c r="AF945" s="31">
        <f t="shared" si="3031"/>
        <v>4759.3000000000002</v>
      </c>
      <c r="AG945" s="31"/>
      <c r="AH945" s="31"/>
      <c r="AI945" s="31"/>
      <c r="AJ945" s="31">
        <f t="shared" si="3032"/>
        <v>4759.3000000000002</v>
      </c>
      <c r="AK945" s="31">
        <f t="shared" si="3033"/>
        <v>4759.3000000000002</v>
      </c>
      <c r="AL945" s="31">
        <f t="shared" si="3034"/>
        <v>4759.3000000000002</v>
      </c>
      <c r="AM945" s="31"/>
      <c r="AN945" s="31"/>
      <c r="AO945" s="31"/>
      <c r="AP945" s="31">
        <f t="shared" si="3035"/>
        <v>4759.3000000000002</v>
      </c>
      <c r="AQ945" s="31">
        <f t="shared" si="3036"/>
        <v>4759.3000000000002</v>
      </c>
      <c r="AR945" s="31">
        <f t="shared" si="3037"/>
        <v>4759.3000000000002</v>
      </c>
      <c r="AS945" s="31"/>
      <c r="AT945" s="31"/>
      <c r="AU945" s="31"/>
      <c r="AV945" s="31">
        <f t="shared" si="3038"/>
        <v>4759.3000000000002</v>
      </c>
      <c r="AW945" s="31">
        <f t="shared" si="3039"/>
        <v>4759.3000000000002</v>
      </c>
      <c r="AX945" s="31">
        <f t="shared" si="3040"/>
        <v>4759.3000000000002</v>
      </c>
      <c r="AY945" s="31"/>
      <c r="AZ945" s="31"/>
      <c r="BA945" s="31"/>
      <c r="BB945" s="31">
        <f t="shared" si="3041"/>
        <v>4759.3000000000002</v>
      </c>
      <c r="BC945" s="31">
        <f t="shared" si="3042"/>
        <v>4759.3000000000002</v>
      </c>
      <c r="BD945" s="31">
        <f t="shared" si="3043"/>
        <v>4759.3000000000002</v>
      </c>
      <c r="BE945" s="31"/>
      <c r="BF945" s="31"/>
      <c r="BG945" s="31"/>
      <c r="BH945" s="31">
        <f t="shared" si="3044"/>
        <v>4759.3000000000002</v>
      </c>
      <c r="BI945" s="31">
        <f t="shared" si="3045"/>
        <v>4759.3000000000002</v>
      </c>
      <c r="BJ945" s="31">
        <f t="shared" si="3046"/>
        <v>4759.3000000000002</v>
      </c>
      <c r="BK945" s="31"/>
      <c r="BL945" s="31"/>
      <c r="BM945" s="31"/>
      <c r="BN945" s="31">
        <f t="shared" si="3047"/>
        <v>4759.3000000000002</v>
      </c>
      <c r="BO945" s="31">
        <f t="shared" si="3048"/>
        <v>4759.3000000000002</v>
      </c>
      <c r="BP945" s="31">
        <f t="shared" si="3049"/>
        <v>4759.3000000000002</v>
      </c>
      <c r="BQ945" s="31"/>
      <c r="BR945" s="31"/>
      <c r="BS945" s="31">
        <f t="shared" si="3050"/>
        <v>4759.3000000000002</v>
      </c>
      <c r="BT945" s="31">
        <f t="shared" si="3051"/>
        <v>4759.3000000000002</v>
      </c>
      <c r="BU945" s="31">
        <f t="shared" si="3052"/>
        <v>4759.3000000000002</v>
      </c>
      <c r="BV945" s="31"/>
      <c r="BW945" s="31"/>
      <c r="BX945" s="31">
        <f t="shared" si="3053"/>
        <v>4759.3000000000002</v>
      </c>
      <c r="BY945" s="31">
        <f t="shared" si="3054"/>
        <v>4759.3000000000002</v>
      </c>
      <c r="BZ945" s="31">
        <f t="shared" si="3055"/>
        <v>4759.3000000000002</v>
      </c>
      <c r="CA945" s="31"/>
      <c r="CB945" s="31"/>
      <c r="CC945" s="31"/>
      <c r="CD945" s="31">
        <f t="shared" si="3179"/>
        <v>4759.3000000000002</v>
      </c>
      <c r="CE945" s="31">
        <f t="shared" si="3180"/>
        <v>4759.3000000000002</v>
      </c>
      <c r="CF945" s="31">
        <f t="shared" si="3181"/>
        <v>4759.3000000000002</v>
      </c>
      <c r="CG945" s="31"/>
      <c r="CH945" s="24"/>
      <c r="CI945" s="40"/>
    </row>
    <row r="946" ht="43.75">
      <c r="A946" s="16" t="s">
        <v>523</v>
      </c>
      <c r="B946" s="17"/>
      <c r="C946" s="16"/>
      <c r="D946" s="16"/>
      <c r="E946" s="39" t="s">
        <v>524</v>
      </c>
      <c r="F946" s="31">
        <f t="shared" si="3138"/>
        <v>1234.9000000000001</v>
      </c>
      <c r="G946" s="31">
        <f t="shared" si="3139"/>
        <v>1234.9000000000001</v>
      </c>
      <c r="H946" s="31">
        <f t="shared" si="3140"/>
        <v>1234.9000000000001</v>
      </c>
      <c r="I946" s="31">
        <f t="shared" si="3141"/>
        <v>0</v>
      </c>
      <c r="J946" s="31">
        <f t="shared" si="3142"/>
        <v>0</v>
      </c>
      <c r="K946" s="31">
        <f t="shared" si="3143"/>
        <v>0</v>
      </c>
      <c r="L946" s="31">
        <f t="shared" si="3020"/>
        <v>1234.9000000000001</v>
      </c>
      <c r="M946" s="31">
        <f t="shared" si="3021"/>
        <v>1234.9000000000001</v>
      </c>
      <c r="N946" s="31">
        <f t="shared" si="3022"/>
        <v>1234.9000000000001</v>
      </c>
      <c r="O946" s="31">
        <f t="shared" si="3144"/>
        <v>0</v>
      </c>
      <c r="P946" s="31">
        <f t="shared" si="3145"/>
        <v>0</v>
      </c>
      <c r="Q946" s="31">
        <f t="shared" si="3146"/>
        <v>0</v>
      </c>
      <c r="R946" s="31">
        <f t="shared" si="3023"/>
        <v>1234.9000000000001</v>
      </c>
      <c r="S946" s="31">
        <f t="shared" si="3024"/>
        <v>1234.9000000000001</v>
      </c>
      <c r="T946" s="31">
        <f t="shared" si="3025"/>
        <v>1234.9000000000001</v>
      </c>
      <c r="U946" s="31">
        <f t="shared" si="3147"/>
        <v>0</v>
      </c>
      <c r="V946" s="31">
        <f t="shared" si="3148"/>
        <v>0</v>
      </c>
      <c r="W946" s="31">
        <f t="shared" si="3149"/>
        <v>0</v>
      </c>
      <c r="X946" s="31">
        <f t="shared" si="3026"/>
        <v>1234.9000000000001</v>
      </c>
      <c r="Y946" s="31">
        <f t="shared" si="3027"/>
        <v>1234.9000000000001</v>
      </c>
      <c r="Z946" s="31">
        <f t="shared" si="3028"/>
        <v>1234.9000000000001</v>
      </c>
      <c r="AA946" s="31">
        <f t="shared" si="3150"/>
        <v>0</v>
      </c>
      <c r="AB946" s="31">
        <f t="shared" si="3151"/>
        <v>0</v>
      </c>
      <c r="AC946" s="31">
        <f t="shared" si="3152"/>
        <v>0</v>
      </c>
      <c r="AD946" s="31">
        <f t="shared" si="3029"/>
        <v>1234.9000000000001</v>
      </c>
      <c r="AE946" s="31">
        <f t="shared" si="3030"/>
        <v>1234.9000000000001</v>
      </c>
      <c r="AF946" s="31">
        <f t="shared" si="3031"/>
        <v>1234.9000000000001</v>
      </c>
      <c r="AG946" s="31">
        <f t="shared" si="3153"/>
        <v>0</v>
      </c>
      <c r="AH946" s="31">
        <f t="shared" si="3154"/>
        <v>0</v>
      </c>
      <c r="AI946" s="31">
        <f t="shared" si="3155"/>
        <v>0</v>
      </c>
      <c r="AJ946" s="31">
        <f t="shared" si="3032"/>
        <v>1234.9000000000001</v>
      </c>
      <c r="AK946" s="31">
        <f t="shared" si="3033"/>
        <v>1234.9000000000001</v>
      </c>
      <c r="AL946" s="31">
        <f t="shared" si="3034"/>
        <v>1234.9000000000001</v>
      </c>
      <c r="AM946" s="31">
        <f t="shared" si="3156"/>
        <v>0</v>
      </c>
      <c r="AN946" s="31">
        <f t="shared" si="3157"/>
        <v>0</v>
      </c>
      <c r="AO946" s="31">
        <f t="shared" si="3158"/>
        <v>0</v>
      </c>
      <c r="AP946" s="31">
        <f t="shared" si="3035"/>
        <v>1234.9000000000001</v>
      </c>
      <c r="AQ946" s="31">
        <f t="shared" si="3036"/>
        <v>1234.9000000000001</v>
      </c>
      <c r="AR946" s="31">
        <f t="shared" si="3037"/>
        <v>1234.9000000000001</v>
      </c>
      <c r="AS946" s="31">
        <f t="shared" si="3159"/>
        <v>0</v>
      </c>
      <c r="AT946" s="31">
        <f t="shared" si="3160"/>
        <v>0</v>
      </c>
      <c r="AU946" s="31">
        <f t="shared" si="3161"/>
        <v>0</v>
      </c>
      <c r="AV946" s="31">
        <f t="shared" si="3038"/>
        <v>1234.9000000000001</v>
      </c>
      <c r="AW946" s="31">
        <f t="shared" si="3039"/>
        <v>1234.9000000000001</v>
      </c>
      <c r="AX946" s="31">
        <f t="shared" si="3040"/>
        <v>1234.9000000000001</v>
      </c>
      <c r="AY946" s="31">
        <f t="shared" si="3162"/>
        <v>0</v>
      </c>
      <c r="AZ946" s="31">
        <f t="shared" si="3163"/>
        <v>0</v>
      </c>
      <c r="BA946" s="31">
        <f t="shared" si="3164"/>
        <v>0</v>
      </c>
      <c r="BB946" s="31">
        <f t="shared" si="3041"/>
        <v>1234.9000000000001</v>
      </c>
      <c r="BC946" s="31">
        <f t="shared" si="3042"/>
        <v>1234.9000000000001</v>
      </c>
      <c r="BD946" s="31">
        <f t="shared" si="3043"/>
        <v>1234.9000000000001</v>
      </c>
      <c r="BE946" s="31">
        <f t="shared" si="3165"/>
        <v>0</v>
      </c>
      <c r="BF946" s="31">
        <f t="shared" si="3166"/>
        <v>0</v>
      </c>
      <c r="BG946" s="31">
        <f t="shared" si="3167"/>
        <v>0</v>
      </c>
      <c r="BH946" s="31">
        <f t="shared" si="3044"/>
        <v>1234.9000000000001</v>
      </c>
      <c r="BI946" s="31">
        <f t="shared" si="3045"/>
        <v>1234.9000000000001</v>
      </c>
      <c r="BJ946" s="31">
        <f t="shared" si="3046"/>
        <v>1234.9000000000001</v>
      </c>
      <c r="BK946" s="31">
        <f t="shared" si="3168"/>
        <v>0</v>
      </c>
      <c r="BL946" s="31">
        <f t="shared" si="3169"/>
        <v>0</v>
      </c>
      <c r="BM946" s="31">
        <f t="shared" si="3170"/>
        <v>0</v>
      </c>
      <c r="BN946" s="31">
        <f t="shared" si="3047"/>
        <v>1234.9000000000001</v>
      </c>
      <c r="BO946" s="31">
        <f t="shared" si="3048"/>
        <v>1234.9000000000001</v>
      </c>
      <c r="BP946" s="31">
        <f t="shared" si="3049"/>
        <v>1234.9000000000001</v>
      </c>
      <c r="BQ946" s="31">
        <f t="shared" si="3171"/>
        <v>0</v>
      </c>
      <c r="BR946" s="31">
        <f t="shared" si="3172"/>
        <v>0</v>
      </c>
      <c r="BS946" s="31">
        <f t="shared" si="3050"/>
        <v>1234.9000000000001</v>
      </c>
      <c r="BT946" s="31">
        <f t="shared" si="3051"/>
        <v>1234.9000000000001</v>
      </c>
      <c r="BU946" s="31">
        <f t="shared" si="3052"/>
        <v>1234.9000000000001</v>
      </c>
      <c r="BV946" s="31">
        <f t="shared" si="3173"/>
        <v>0</v>
      </c>
      <c r="BW946" s="31">
        <f t="shared" si="3174"/>
        <v>0</v>
      </c>
      <c r="BX946" s="31">
        <f t="shared" si="3053"/>
        <v>1234.9000000000001</v>
      </c>
      <c r="BY946" s="31">
        <f t="shared" si="3054"/>
        <v>1234.9000000000001</v>
      </c>
      <c r="BZ946" s="31">
        <f t="shared" si="3055"/>
        <v>1234.9000000000001</v>
      </c>
      <c r="CA946" s="31">
        <f t="shared" si="3175"/>
        <v>0</v>
      </c>
      <c r="CB946" s="31">
        <f t="shared" si="3176"/>
        <v>0</v>
      </c>
      <c r="CC946" s="31">
        <f t="shared" si="3177"/>
        <v>0</v>
      </c>
      <c r="CD946" s="31">
        <f t="shared" si="3179"/>
        <v>1234.9000000000001</v>
      </c>
      <c r="CE946" s="31">
        <f t="shared" si="3180"/>
        <v>1234.9000000000001</v>
      </c>
      <c r="CF946" s="31">
        <f t="shared" si="3181"/>
        <v>1234.9000000000001</v>
      </c>
      <c r="CG946" s="31">
        <f t="shared" si="3178"/>
        <v>0</v>
      </c>
      <c r="CH946" s="24"/>
      <c r="CI946" s="40"/>
      <c r="CO946" s="1" t="s">
        <v>31</v>
      </c>
    </row>
    <row r="947" ht="43.75">
      <c r="A947" s="16" t="s">
        <v>523</v>
      </c>
      <c r="B947" s="17">
        <v>600</v>
      </c>
      <c r="C947" s="16"/>
      <c r="D947" s="16"/>
      <c r="E947" s="39" t="s">
        <v>45</v>
      </c>
      <c r="F947" s="31">
        <f t="shared" si="3138"/>
        <v>1234.9000000000001</v>
      </c>
      <c r="G947" s="31">
        <f t="shared" si="3139"/>
        <v>1234.9000000000001</v>
      </c>
      <c r="H947" s="31">
        <f t="shared" si="3140"/>
        <v>1234.9000000000001</v>
      </c>
      <c r="I947" s="31">
        <f t="shared" si="3141"/>
        <v>0</v>
      </c>
      <c r="J947" s="31">
        <f t="shared" si="3142"/>
        <v>0</v>
      </c>
      <c r="K947" s="31">
        <f t="shared" si="3143"/>
        <v>0</v>
      </c>
      <c r="L947" s="31">
        <f t="shared" si="3020"/>
        <v>1234.9000000000001</v>
      </c>
      <c r="M947" s="31">
        <f t="shared" si="3021"/>
        <v>1234.9000000000001</v>
      </c>
      <c r="N947" s="31">
        <f t="shared" si="3022"/>
        <v>1234.9000000000001</v>
      </c>
      <c r="O947" s="31">
        <f t="shared" si="3144"/>
        <v>0</v>
      </c>
      <c r="P947" s="31">
        <f t="shared" si="3145"/>
        <v>0</v>
      </c>
      <c r="Q947" s="31">
        <f t="shared" si="3146"/>
        <v>0</v>
      </c>
      <c r="R947" s="31">
        <f t="shared" si="3023"/>
        <v>1234.9000000000001</v>
      </c>
      <c r="S947" s="31">
        <f t="shared" si="3024"/>
        <v>1234.9000000000001</v>
      </c>
      <c r="T947" s="31">
        <f t="shared" si="3025"/>
        <v>1234.9000000000001</v>
      </c>
      <c r="U947" s="31">
        <f t="shared" si="3147"/>
        <v>0</v>
      </c>
      <c r="V947" s="31">
        <f t="shared" si="3148"/>
        <v>0</v>
      </c>
      <c r="W947" s="31">
        <f t="shared" si="3149"/>
        <v>0</v>
      </c>
      <c r="X947" s="31">
        <f t="shared" si="3026"/>
        <v>1234.9000000000001</v>
      </c>
      <c r="Y947" s="31">
        <f t="shared" si="3027"/>
        <v>1234.9000000000001</v>
      </c>
      <c r="Z947" s="31">
        <f t="shared" si="3028"/>
        <v>1234.9000000000001</v>
      </c>
      <c r="AA947" s="31">
        <f t="shared" si="3150"/>
        <v>0</v>
      </c>
      <c r="AB947" s="31">
        <f t="shared" si="3151"/>
        <v>0</v>
      </c>
      <c r="AC947" s="31">
        <f t="shared" si="3152"/>
        <v>0</v>
      </c>
      <c r="AD947" s="31">
        <f t="shared" si="3029"/>
        <v>1234.9000000000001</v>
      </c>
      <c r="AE947" s="31">
        <f t="shared" si="3030"/>
        <v>1234.9000000000001</v>
      </c>
      <c r="AF947" s="31">
        <f t="shared" si="3031"/>
        <v>1234.9000000000001</v>
      </c>
      <c r="AG947" s="31">
        <f t="shared" si="3153"/>
        <v>0</v>
      </c>
      <c r="AH947" s="31">
        <f t="shared" si="3154"/>
        <v>0</v>
      </c>
      <c r="AI947" s="31">
        <f t="shared" si="3155"/>
        <v>0</v>
      </c>
      <c r="AJ947" s="31">
        <f t="shared" si="3032"/>
        <v>1234.9000000000001</v>
      </c>
      <c r="AK947" s="31">
        <f t="shared" si="3033"/>
        <v>1234.9000000000001</v>
      </c>
      <c r="AL947" s="31">
        <f t="shared" si="3034"/>
        <v>1234.9000000000001</v>
      </c>
      <c r="AM947" s="31">
        <f t="shared" si="3156"/>
        <v>0</v>
      </c>
      <c r="AN947" s="31">
        <f t="shared" si="3157"/>
        <v>0</v>
      </c>
      <c r="AO947" s="31">
        <f t="shared" si="3158"/>
        <v>0</v>
      </c>
      <c r="AP947" s="31">
        <f t="shared" si="3035"/>
        <v>1234.9000000000001</v>
      </c>
      <c r="AQ947" s="31">
        <f t="shared" si="3036"/>
        <v>1234.9000000000001</v>
      </c>
      <c r="AR947" s="31">
        <f t="shared" si="3037"/>
        <v>1234.9000000000001</v>
      </c>
      <c r="AS947" s="31">
        <f t="shared" si="3159"/>
        <v>0</v>
      </c>
      <c r="AT947" s="31">
        <f t="shared" si="3160"/>
        <v>0</v>
      </c>
      <c r="AU947" s="31">
        <f t="shared" si="3161"/>
        <v>0</v>
      </c>
      <c r="AV947" s="31">
        <f t="shared" si="3038"/>
        <v>1234.9000000000001</v>
      </c>
      <c r="AW947" s="31">
        <f t="shared" si="3039"/>
        <v>1234.9000000000001</v>
      </c>
      <c r="AX947" s="31">
        <f t="shared" si="3040"/>
        <v>1234.9000000000001</v>
      </c>
      <c r="AY947" s="31">
        <f t="shared" si="3162"/>
        <v>0</v>
      </c>
      <c r="AZ947" s="31">
        <f t="shared" si="3163"/>
        <v>0</v>
      </c>
      <c r="BA947" s="31">
        <f t="shared" si="3164"/>
        <v>0</v>
      </c>
      <c r="BB947" s="31">
        <f t="shared" si="3041"/>
        <v>1234.9000000000001</v>
      </c>
      <c r="BC947" s="31">
        <f t="shared" si="3042"/>
        <v>1234.9000000000001</v>
      </c>
      <c r="BD947" s="31">
        <f t="shared" si="3043"/>
        <v>1234.9000000000001</v>
      </c>
      <c r="BE947" s="31">
        <f t="shared" si="3165"/>
        <v>0</v>
      </c>
      <c r="BF947" s="31">
        <f t="shared" si="3166"/>
        <v>0</v>
      </c>
      <c r="BG947" s="31">
        <f t="shared" si="3167"/>
        <v>0</v>
      </c>
      <c r="BH947" s="31">
        <f t="shared" si="3044"/>
        <v>1234.9000000000001</v>
      </c>
      <c r="BI947" s="31">
        <f t="shared" si="3045"/>
        <v>1234.9000000000001</v>
      </c>
      <c r="BJ947" s="31">
        <f t="shared" si="3046"/>
        <v>1234.9000000000001</v>
      </c>
      <c r="BK947" s="31">
        <f t="shared" si="3168"/>
        <v>0</v>
      </c>
      <c r="BL947" s="31">
        <f t="shared" si="3169"/>
        <v>0</v>
      </c>
      <c r="BM947" s="31">
        <f t="shared" si="3170"/>
        <v>0</v>
      </c>
      <c r="BN947" s="31">
        <f t="shared" si="3047"/>
        <v>1234.9000000000001</v>
      </c>
      <c r="BO947" s="31">
        <f t="shared" si="3048"/>
        <v>1234.9000000000001</v>
      </c>
      <c r="BP947" s="31">
        <f t="shared" si="3049"/>
        <v>1234.9000000000001</v>
      </c>
      <c r="BQ947" s="31">
        <f t="shared" si="3171"/>
        <v>0</v>
      </c>
      <c r="BR947" s="31">
        <f t="shared" si="3172"/>
        <v>0</v>
      </c>
      <c r="BS947" s="31">
        <f t="shared" si="3050"/>
        <v>1234.9000000000001</v>
      </c>
      <c r="BT947" s="31">
        <f t="shared" si="3051"/>
        <v>1234.9000000000001</v>
      </c>
      <c r="BU947" s="31">
        <f t="shared" si="3052"/>
        <v>1234.9000000000001</v>
      </c>
      <c r="BV947" s="31">
        <f t="shared" si="3173"/>
        <v>0</v>
      </c>
      <c r="BW947" s="31">
        <f t="shared" si="3174"/>
        <v>0</v>
      </c>
      <c r="BX947" s="31">
        <f t="shared" si="3053"/>
        <v>1234.9000000000001</v>
      </c>
      <c r="BY947" s="31">
        <f t="shared" si="3054"/>
        <v>1234.9000000000001</v>
      </c>
      <c r="BZ947" s="31">
        <f t="shared" si="3055"/>
        <v>1234.9000000000001</v>
      </c>
      <c r="CA947" s="31">
        <f t="shared" si="3175"/>
        <v>0</v>
      </c>
      <c r="CB947" s="31">
        <f t="shared" si="3176"/>
        <v>0</v>
      </c>
      <c r="CC947" s="31">
        <f t="shared" si="3177"/>
        <v>0</v>
      </c>
      <c r="CD947" s="31">
        <f t="shared" si="3179"/>
        <v>1234.9000000000001</v>
      </c>
      <c r="CE947" s="31">
        <f t="shared" si="3180"/>
        <v>1234.9000000000001</v>
      </c>
      <c r="CF947" s="31">
        <f t="shared" si="3181"/>
        <v>1234.9000000000001</v>
      </c>
      <c r="CG947" s="31">
        <f t="shared" si="3178"/>
        <v>0</v>
      </c>
      <c r="CH947" s="24"/>
      <c r="CI947" s="40"/>
      <c r="CM947" s="1" t="s">
        <v>29</v>
      </c>
    </row>
    <row r="948" ht="65.650000000000006">
      <c r="A948" s="16" t="s">
        <v>523</v>
      </c>
      <c r="B948" s="17">
        <v>630</v>
      </c>
      <c r="C948" s="16"/>
      <c r="D948" s="16"/>
      <c r="E948" s="39" t="s">
        <v>51</v>
      </c>
      <c r="F948" s="31">
        <f t="shared" si="3138"/>
        <v>1234.9000000000001</v>
      </c>
      <c r="G948" s="31">
        <f t="shared" si="3139"/>
        <v>1234.9000000000001</v>
      </c>
      <c r="H948" s="31">
        <f t="shared" si="3140"/>
        <v>1234.9000000000001</v>
      </c>
      <c r="I948" s="31">
        <f t="shared" si="3141"/>
        <v>0</v>
      </c>
      <c r="J948" s="31">
        <f t="shared" si="3142"/>
        <v>0</v>
      </c>
      <c r="K948" s="31">
        <f t="shared" si="3143"/>
        <v>0</v>
      </c>
      <c r="L948" s="31">
        <f t="shared" si="3020"/>
        <v>1234.9000000000001</v>
      </c>
      <c r="M948" s="31">
        <f t="shared" si="3021"/>
        <v>1234.9000000000001</v>
      </c>
      <c r="N948" s="31">
        <f t="shared" si="3022"/>
        <v>1234.9000000000001</v>
      </c>
      <c r="O948" s="31">
        <f t="shared" si="3144"/>
        <v>0</v>
      </c>
      <c r="P948" s="31">
        <f t="shared" si="3145"/>
        <v>0</v>
      </c>
      <c r="Q948" s="31">
        <f t="shared" si="3146"/>
        <v>0</v>
      </c>
      <c r="R948" s="31">
        <f t="shared" si="3023"/>
        <v>1234.9000000000001</v>
      </c>
      <c r="S948" s="31">
        <f t="shared" si="3024"/>
        <v>1234.9000000000001</v>
      </c>
      <c r="T948" s="31">
        <f t="shared" si="3025"/>
        <v>1234.9000000000001</v>
      </c>
      <c r="U948" s="31">
        <f t="shared" si="3147"/>
        <v>0</v>
      </c>
      <c r="V948" s="31">
        <f t="shared" si="3148"/>
        <v>0</v>
      </c>
      <c r="W948" s="31">
        <f t="shared" si="3149"/>
        <v>0</v>
      </c>
      <c r="X948" s="31">
        <f t="shared" si="3026"/>
        <v>1234.9000000000001</v>
      </c>
      <c r="Y948" s="31">
        <f t="shared" si="3027"/>
        <v>1234.9000000000001</v>
      </c>
      <c r="Z948" s="31">
        <f t="shared" si="3028"/>
        <v>1234.9000000000001</v>
      </c>
      <c r="AA948" s="31">
        <f t="shared" si="3150"/>
        <v>0</v>
      </c>
      <c r="AB948" s="31">
        <f t="shared" si="3151"/>
        <v>0</v>
      </c>
      <c r="AC948" s="31">
        <f t="shared" si="3152"/>
        <v>0</v>
      </c>
      <c r="AD948" s="31">
        <f t="shared" si="3029"/>
        <v>1234.9000000000001</v>
      </c>
      <c r="AE948" s="31">
        <f t="shared" si="3030"/>
        <v>1234.9000000000001</v>
      </c>
      <c r="AF948" s="31">
        <f t="shared" si="3031"/>
        <v>1234.9000000000001</v>
      </c>
      <c r="AG948" s="31">
        <f t="shared" si="3153"/>
        <v>0</v>
      </c>
      <c r="AH948" s="31">
        <f t="shared" si="3154"/>
        <v>0</v>
      </c>
      <c r="AI948" s="31">
        <f t="shared" si="3155"/>
        <v>0</v>
      </c>
      <c r="AJ948" s="31">
        <f t="shared" si="3032"/>
        <v>1234.9000000000001</v>
      </c>
      <c r="AK948" s="31">
        <f t="shared" si="3033"/>
        <v>1234.9000000000001</v>
      </c>
      <c r="AL948" s="31">
        <f t="shared" si="3034"/>
        <v>1234.9000000000001</v>
      </c>
      <c r="AM948" s="31">
        <f t="shared" si="3156"/>
        <v>0</v>
      </c>
      <c r="AN948" s="31">
        <f t="shared" si="3157"/>
        <v>0</v>
      </c>
      <c r="AO948" s="31">
        <f t="shared" si="3158"/>
        <v>0</v>
      </c>
      <c r="AP948" s="31">
        <f t="shared" si="3035"/>
        <v>1234.9000000000001</v>
      </c>
      <c r="AQ948" s="31">
        <f t="shared" si="3036"/>
        <v>1234.9000000000001</v>
      </c>
      <c r="AR948" s="31">
        <f t="shared" si="3037"/>
        <v>1234.9000000000001</v>
      </c>
      <c r="AS948" s="31">
        <f t="shared" si="3159"/>
        <v>0</v>
      </c>
      <c r="AT948" s="31">
        <f t="shared" si="3160"/>
        <v>0</v>
      </c>
      <c r="AU948" s="31">
        <f t="shared" si="3161"/>
        <v>0</v>
      </c>
      <c r="AV948" s="31">
        <f t="shared" si="3038"/>
        <v>1234.9000000000001</v>
      </c>
      <c r="AW948" s="31">
        <f t="shared" si="3039"/>
        <v>1234.9000000000001</v>
      </c>
      <c r="AX948" s="31">
        <f t="shared" si="3040"/>
        <v>1234.9000000000001</v>
      </c>
      <c r="AY948" s="31">
        <f t="shared" si="3162"/>
        <v>0</v>
      </c>
      <c r="AZ948" s="31">
        <f t="shared" si="3163"/>
        <v>0</v>
      </c>
      <c r="BA948" s="31">
        <f t="shared" si="3164"/>
        <v>0</v>
      </c>
      <c r="BB948" s="31">
        <f t="shared" si="3041"/>
        <v>1234.9000000000001</v>
      </c>
      <c r="BC948" s="31">
        <f t="shared" si="3042"/>
        <v>1234.9000000000001</v>
      </c>
      <c r="BD948" s="31">
        <f t="shared" si="3043"/>
        <v>1234.9000000000001</v>
      </c>
      <c r="BE948" s="31">
        <f t="shared" si="3165"/>
        <v>0</v>
      </c>
      <c r="BF948" s="31">
        <f t="shared" si="3166"/>
        <v>0</v>
      </c>
      <c r="BG948" s="31">
        <f t="shared" si="3167"/>
        <v>0</v>
      </c>
      <c r="BH948" s="31">
        <f t="shared" si="3044"/>
        <v>1234.9000000000001</v>
      </c>
      <c r="BI948" s="31">
        <f t="shared" si="3045"/>
        <v>1234.9000000000001</v>
      </c>
      <c r="BJ948" s="31">
        <f t="shared" si="3046"/>
        <v>1234.9000000000001</v>
      </c>
      <c r="BK948" s="31">
        <f t="shared" si="3168"/>
        <v>0</v>
      </c>
      <c r="BL948" s="31">
        <f t="shared" si="3169"/>
        <v>0</v>
      </c>
      <c r="BM948" s="31">
        <f t="shared" si="3170"/>
        <v>0</v>
      </c>
      <c r="BN948" s="31">
        <f t="shared" si="3047"/>
        <v>1234.9000000000001</v>
      </c>
      <c r="BO948" s="31">
        <f t="shared" si="3048"/>
        <v>1234.9000000000001</v>
      </c>
      <c r="BP948" s="31">
        <f t="shared" si="3049"/>
        <v>1234.9000000000001</v>
      </c>
      <c r="BQ948" s="31">
        <f t="shared" si="3171"/>
        <v>0</v>
      </c>
      <c r="BR948" s="31">
        <f t="shared" si="3172"/>
        <v>0</v>
      </c>
      <c r="BS948" s="31">
        <f t="shared" si="3050"/>
        <v>1234.9000000000001</v>
      </c>
      <c r="BT948" s="31">
        <f t="shared" si="3051"/>
        <v>1234.9000000000001</v>
      </c>
      <c r="BU948" s="31">
        <f t="shared" si="3052"/>
        <v>1234.9000000000001</v>
      </c>
      <c r="BV948" s="31">
        <f t="shared" si="3173"/>
        <v>0</v>
      </c>
      <c r="BW948" s="31">
        <f t="shared" si="3174"/>
        <v>0</v>
      </c>
      <c r="BX948" s="31">
        <f t="shared" si="3053"/>
        <v>1234.9000000000001</v>
      </c>
      <c r="BY948" s="31">
        <f t="shared" si="3054"/>
        <v>1234.9000000000001</v>
      </c>
      <c r="BZ948" s="31">
        <f t="shared" si="3055"/>
        <v>1234.9000000000001</v>
      </c>
      <c r="CA948" s="31">
        <f t="shared" si="3175"/>
        <v>0</v>
      </c>
      <c r="CB948" s="31">
        <f t="shared" si="3176"/>
        <v>0</v>
      </c>
      <c r="CC948" s="31">
        <f t="shared" si="3177"/>
        <v>0</v>
      </c>
      <c r="CD948" s="31">
        <f t="shared" si="3179"/>
        <v>1234.9000000000001</v>
      </c>
      <c r="CE948" s="31">
        <f t="shared" si="3180"/>
        <v>1234.9000000000001</v>
      </c>
      <c r="CF948" s="31">
        <f t="shared" si="3181"/>
        <v>1234.9000000000001</v>
      </c>
      <c r="CG948" s="31">
        <f t="shared" si="3178"/>
        <v>0</v>
      </c>
      <c r="CH948" s="24"/>
      <c r="CI948" s="40"/>
      <c r="CN948" s="1" t="s">
        <v>30</v>
      </c>
    </row>
    <row r="949" ht="15.9">
      <c r="A949" s="16" t="s">
        <v>523</v>
      </c>
      <c r="B949" s="17">
        <v>630</v>
      </c>
      <c r="C949" s="16" t="s">
        <v>134</v>
      </c>
      <c r="D949" s="16" t="s">
        <v>354</v>
      </c>
      <c r="E949" s="39" t="s">
        <v>355</v>
      </c>
      <c r="F949" s="31">
        <f>1234.9</f>
        <v>1234.9000000000001</v>
      </c>
      <c r="G949" s="31">
        <f>1234.9</f>
        <v>1234.9000000000001</v>
      </c>
      <c r="H949" s="31">
        <f>1234.9</f>
        <v>1234.9000000000001</v>
      </c>
      <c r="I949" s="31"/>
      <c r="J949" s="31"/>
      <c r="K949" s="31"/>
      <c r="L949" s="31">
        <f t="shared" si="3020"/>
        <v>1234.9000000000001</v>
      </c>
      <c r="M949" s="31">
        <f t="shared" si="3021"/>
        <v>1234.9000000000001</v>
      </c>
      <c r="N949" s="31">
        <f t="shared" si="3022"/>
        <v>1234.9000000000001</v>
      </c>
      <c r="O949" s="31"/>
      <c r="P949" s="31"/>
      <c r="Q949" s="31"/>
      <c r="R949" s="31">
        <f t="shared" si="3023"/>
        <v>1234.9000000000001</v>
      </c>
      <c r="S949" s="31">
        <f t="shared" si="3024"/>
        <v>1234.9000000000001</v>
      </c>
      <c r="T949" s="31">
        <f t="shared" si="3025"/>
        <v>1234.9000000000001</v>
      </c>
      <c r="U949" s="31"/>
      <c r="V949" s="31"/>
      <c r="W949" s="31"/>
      <c r="X949" s="31">
        <f t="shared" si="3026"/>
        <v>1234.9000000000001</v>
      </c>
      <c r="Y949" s="31">
        <f t="shared" si="3027"/>
        <v>1234.9000000000001</v>
      </c>
      <c r="Z949" s="31">
        <f t="shared" si="3028"/>
        <v>1234.9000000000001</v>
      </c>
      <c r="AA949" s="31"/>
      <c r="AB949" s="31"/>
      <c r="AC949" s="31"/>
      <c r="AD949" s="31">
        <f t="shared" si="3029"/>
        <v>1234.9000000000001</v>
      </c>
      <c r="AE949" s="31">
        <f t="shared" si="3030"/>
        <v>1234.9000000000001</v>
      </c>
      <c r="AF949" s="31">
        <f t="shared" si="3031"/>
        <v>1234.9000000000001</v>
      </c>
      <c r="AG949" s="31"/>
      <c r="AH949" s="31"/>
      <c r="AI949" s="31"/>
      <c r="AJ949" s="31">
        <f t="shared" si="3032"/>
        <v>1234.9000000000001</v>
      </c>
      <c r="AK949" s="31">
        <f t="shared" si="3033"/>
        <v>1234.9000000000001</v>
      </c>
      <c r="AL949" s="31">
        <f t="shared" si="3034"/>
        <v>1234.9000000000001</v>
      </c>
      <c r="AM949" s="31"/>
      <c r="AN949" s="31"/>
      <c r="AO949" s="31"/>
      <c r="AP949" s="31">
        <f t="shared" si="3035"/>
        <v>1234.9000000000001</v>
      </c>
      <c r="AQ949" s="31">
        <f t="shared" si="3036"/>
        <v>1234.9000000000001</v>
      </c>
      <c r="AR949" s="31">
        <f t="shared" si="3037"/>
        <v>1234.9000000000001</v>
      </c>
      <c r="AS949" s="31"/>
      <c r="AT949" s="31"/>
      <c r="AU949" s="31"/>
      <c r="AV949" s="31">
        <f t="shared" si="3038"/>
        <v>1234.9000000000001</v>
      </c>
      <c r="AW949" s="31">
        <f t="shared" si="3039"/>
        <v>1234.9000000000001</v>
      </c>
      <c r="AX949" s="31">
        <f t="shared" si="3040"/>
        <v>1234.9000000000001</v>
      </c>
      <c r="AY949" s="31"/>
      <c r="AZ949" s="31"/>
      <c r="BA949" s="31"/>
      <c r="BB949" s="31">
        <f t="shared" si="3041"/>
        <v>1234.9000000000001</v>
      </c>
      <c r="BC949" s="31">
        <f t="shared" si="3042"/>
        <v>1234.9000000000001</v>
      </c>
      <c r="BD949" s="31">
        <f t="shared" si="3043"/>
        <v>1234.9000000000001</v>
      </c>
      <c r="BE949" s="31"/>
      <c r="BF949" s="31"/>
      <c r="BG949" s="31"/>
      <c r="BH949" s="31">
        <f t="shared" si="3044"/>
        <v>1234.9000000000001</v>
      </c>
      <c r="BI949" s="31">
        <f t="shared" si="3045"/>
        <v>1234.9000000000001</v>
      </c>
      <c r="BJ949" s="31">
        <f t="shared" si="3046"/>
        <v>1234.9000000000001</v>
      </c>
      <c r="BK949" s="31"/>
      <c r="BL949" s="31"/>
      <c r="BM949" s="31"/>
      <c r="BN949" s="31">
        <f t="shared" si="3047"/>
        <v>1234.9000000000001</v>
      </c>
      <c r="BO949" s="31">
        <f t="shared" si="3048"/>
        <v>1234.9000000000001</v>
      </c>
      <c r="BP949" s="31">
        <f t="shared" si="3049"/>
        <v>1234.9000000000001</v>
      </c>
      <c r="BQ949" s="31"/>
      <c r="BR949" s="31"/>
      <c r="BS949" s="31">
        <f t="shared" si="3050"/>
        <v>1234.9000000000001</v>
      </c>
      <c r="BT949" s="31">
        <f t="shared" si="3051"/>
        <v>1234.9000000000001</v>
      </c>
      <c r="BU949" s="31">
        <f t="shared" si="3052"/>
        <v>1234.9000000000001</v>
      </c>
      <c r="BV949" s="31"/>
      <c r="BW949" s="31"/>
      <c r="BX949" s="31">
        <f t="shared" si="3053"/>
        <v>1234.9000000000001</v>
      </c>
      <c r="BY949" s="31">
        <f t="shared" si="3054"/>
        <v>1234.9000000000001</v>
      </c>
      <c r="BZ949" s="31">
        <f t="shared" si="3055"/>
        <v>1234.9000000000001</v>
      </c>
      <c r="CA949" s="31"/>
      <c r="CB949" s="31"/>
      <c r="CC949" s="31"/>
      <c r="CD949" s="31">
        <f t="shared" si="3179"/>
        <v>1234.9000000000001</v>
      </c>
      <c r="CE949" s="31">
        <f t="shared" si="3180"/>
        <v>1234.9000000000001</v>
      </c>
      <c r="CF949" s="31">
        <f t="shared" si="3181"/>
        <v>1234.9000000000001</v>
      </c>
      <c r="CG949" s="31"/>
      <c r="CH949" s="24"/>
      <c r="CI949" s="40"/>
    </row>
    <row r="950" ht="57.700000000000003">
      <c r="A950" s="16" t="s">
        <v>525</v>
      </c>
      <c r="B950" s="17"/>
      <c r="C950" s="16"/>
      <c r="D950" s="16"/>
      <c r="E950" s="39" t="s">
        <v>526</v>
      </c>
      <c r="F950" s="31">
        <f t="shared" ref="F950:F954" si="3182">F951</f>
        <v>19.699999999999999</v>
      </c>
      <c r="G950" s="31">
        <f t="shared" ref="G950:G954" si="3183">G951</f>
        <v>19.699999999999999</v>
      </c>
      <c r="H950" s="31">
        <f t="shared" ref="H950:H954" si="3184">H951</f>
        <v>19.699999999999999</v>
      </c>
      <c r="I950" s="31">
        <f t="shared" si="3141"/>
        <v>0</v>
      </c>
      <c r="J950" s="31">
        <f t="shared" si="3142"/>
        <v>0</v>
      </c>
      <c r="K950" s="31">
        <f t="shared" si="3143"/>
        <v>0</v>
      </c>
      <c r="L950" s="31">
        <f t="shared" si="3020"/>
        <v>19.699999999999999</v>
      </c>
      <c r="M950" s="31">
        <f t="shared" si="3021"/>
        <v>19.699999999999999</v>
      </c>
      <c r="N950" s="31">
        <f t="shared" si="3022"/>
        <v>19.699999999999999</v>
      </c>
      <c r="O950" s="31">
        <f t="shared" si="3144"/>
        <v>0</v>
      </c>
      <c r="P950" s="31">
        <f t="shared" si="3145"/>
        <v>0</v>
      </c>
      <c r="Q950" s="31">
        <f t="shared" si="3146"/>
        <v>0</v>
      </c>
      <c r="R950" s="31">
        <f t="shared" si="3023"/>
        <v>19.699999999999999</v>
      </c>
      <c r="S950" s="31">
        <f t="shared" si="3024"/>
        <v>19.699999999999999</v>
      </c>
      <c r="T950" s="31">
        <f t="shared" si="3025"/>
        <v>19.699999999999999</v>
      </c>
      <c r="U950" s="31">
        <f t="shared" si="3147"/>
        <v>0</v>
      </c>
      <c r="V950" s="31">
        <f t="shared" si="3148"/>
        <v>0</v>
      </c>
      <c r="W950" s="31">
        <f t="shared" si="3149"/>
        <v>0</v>
      </c>
      <c r="X950" s="31">
        <f t="shared" si="3026"/>
        <v>19.699999999999999</v>
      </c>
      <c r="Y950" s="31">
        <f t="shared" si="3027"/>
        <v>19.699999999999999</v>
      </c>
      <c r="Z950" s="31">
        <f t="shared" si="3028"/>
        <v>19.699999999999999</v>
      </c>
      <c r="AA950" s="31">
        <f t="shared" si="3150"/>
        <v>0</v>
      </c>
      <c r="AB950" s="31">
        <f t="shared" si="3151"/>
        <v>0</v>
      </c>
      <c r="AC950" s="31">
        <f t="shared" si="3152"/>
        <v>0</v>
      </c>
      <c r="AD950" s="31">
        <f t="shared" si="3029"/>
        <v>19.699999999999999</v>
      </c>
      <c r="AE950" s="31">
        <f t="shared" si="3030"/>
        <v>19.699999999999999</v>
      </c>
      <c r="AF950" s="31">
        <f t="shared" si="3031"/>
        <v>19.699999999999999</v>
      </c>
      <c r="AG950" s="31">
        <f t="shared" si="3153"/>
        <v>0</v>
      </c>
      <c r="AH950" s="31">
        <f t="shared" si="3154"/>
        <v>0</v>
      </c>
      <c r="AI950" s="31">
        <f t="shared" si="3155"/>
        <v>0</v>
      </c>
      <c r="AJ950" s="31">
        <f t="shared" si="3032"/>
        <v>19.699999999999999</v>
      </c>
      <c r="AK950" s="31">
        <f t="shared" si="3033"/>
        <v>19.699999999999999</v>
      </c>
      <c r="AL950" s="31">
        <f t="shared" si="3034"/>
        <v>19.699999999999999</v>
      </c>
      <c r="AM950" s="31">
        <f t="shared" si="3156"/>
        <v>0</v>
      </c>
      <c r="AN950" s="31">
        <f t="shared" si="3157"/>
        <v>0</v>
      </c>
      <c r="AO950" s="31">
        <f t="shared" si="3158"/>
        <v>0</v>
      </c>
      <c r="AP950" s="31">
        <f t="shared" si="3035"/>
        <v>19.699999999999999</v>
      </c>
      <c r="AQ950" s="31">
        <f t="shared" si="3036"/>
        <v>19.699999999999999</v>
      </c>
      <c r="AR950" s="31">
        <f t="shared" si="3037"/>
        <v>19.699999999999999</v>
      </c>
      <c r="AS950" s="31">
        <f t="shared" si="3159"/>
        <v>0</v>
      </c>
      <c r="AT950" s="31">
        <f t="shared" si="3160"/>
        <v>0</v>
      </c>
      <c r="AU950" s="31">
        <f t="shared" si="3161"/>
        <v>0</v>
      </c>
      <c r="AV950" s="31">
        <f t="shared" si="3038"/>
        <v>19.699999999999999</v>
      </c>
      <c r="AW950" s="31">
        <f t="shared" si="3039"/>
        <v>19.699999999999999</v>
      </c>
      <c r="AX950" s="31">
        <f t="shared" si="3040"/>
        <v>19.699999999999999</v>
      </c>
      <c r="AY950" s="31">
        <f t="shared" si="3162"/>
        <v>0</v>
      </c>
      <c r="AZ950" s="31">
        <f t="shared" si="3163"/>
        <v>0</v>
      </c>
      <c r="BA950" s="31">
        <f t="shared" si="3164"/>
        <v>0</v>
      </c>
      <c r="BB950" s="31">
        <f t="shared" si="3041"/>
        <v>19.699999999999999</v>
      </c>
      <c r="BC950" s="31">
        <f t="shared" si="3042"/>
        <v>19.699999999999999</v>
      </c>
      <c r="BD950" s="31">
        <f t="shared" si="3043"/>
        <v>19.699999999999999</v>
      </c>
      <c r="BE950" s="31">
        <f t="shared" si="3165"/>
        <v>0</v>
      </c>
      <c r="BF950" s="31">
        <f t="shared" si="3166"/>
        <v>0</v>
      </c>
      <c r="BG950" s="31">
        <f t="shared" si="3167"/>
        <v>0</v>
      </c>
      <c r="BH950" s="31">
        <f t="shared" si="3044"/>
        <v>19.699999999999999</v>
      </c>
      <c r="BI950" s="31">
        <f t="shared" si="3045"/>
        <v>19.699999999999999</v>
      </c>
      <c r="BJ950" s="31">
        <f t="shared" si="3046"/>
        <v>19.699999999999999</v>
      </c>
      <c r="BK950" s="31">
        <f t="shared" si="3168"/>
        <v>0</v>
      </c>
      <c r="BL950" s="31">
        <f t="shared" si="3169"/>
        <v>0</v>
      </c>
      <c r="BM950" s="31">
        <f t="shared" si="3170"/>
        <v>0</v>
      </c>
      <c r="BN950" s="31">
        <f t="shared" si="3047"/>
        <v>19.699999999999999</v>
      </c>
      <c r="BO950" s="31">
        <f t="shared" si="3048"/>
        <v>19.699999999999999</v>
      </c>
      <c r="BP950" s="31">
        <f t="shared" si="3049"/>
        <v>19.699999999999999</v>
      </c>
      <c r="BQ950" s="31">
        <f t="shared" si="3171"/>
        <v>0</v>
      </c>
      <c r="BR950" s="31">
        <f t="shared" si="3172"/>
        <v>0</v>
      </c>
      <c r="BS950" s="31">
        <f t="shared" si="3050"/>
        <v>19.699999999999999</v>
      </c>
      <c r="BT950" s="31">
        <f t="shared" si="3051"/>
        <v>19.699999999999999</v>
      </c>
      <c r="BU950" s="31">
        <f t="shared" si="3052"/>
        <v>19.699999999999999</v>
      </c>
      <c r="BV950" s="31">
        <f t="shared" si="3173"/>
        <v>0</v>
      </c>
      <c r="BW950" s="31">
        <f t="shared" si="3174"/>
        <v>0</v>
      </c>
      <c r="BX950" s="31">
        <f t="shared" si="3053"/>
        <v>19.699999999999999</v>
      </c>
      <c r="BY950" s="31">
        <f t="shared" si="3054"/>
        <v>19.699999999999999</v>
      </c>
      <c r="BZ950" s="31">
        <f t="shared" si="3055"/>
        <v>19.699999999999999</v>
      </c>
      <c r="CA950" s="31">
        <f t="shared" si="3175"/>
        <v>0</v>
      </c>
      <c r="CB950" s="31">
        <f t="shared" si="3176"/>
        <v>0</v>
      </c>
      <c r="CC950" s="31">
        <f t="shared" si="3177"/>
        <v>0</v>
      </c>
      <c r="CD950" s="31">
        <f t="shared" si="3179"/>
        <v>19.699999999999999</v>
      </c>
      <c r="CE950" s="31">
        <f t="shared" si="3180"/>
        <v>19.699999999999999</v>
      </c>
      <c r="CF950" s="31">
        <f t="shared" si="3181"/>
        <v>19.699999999999999</v>
      </c>
      <c r="CG950" s="31">
        <f t="shared" si="3178"/>
        <v>0</v>
      </c>
      <c r="CH950" s="24"/>
      <c r="CI950" s="40">
        <v>170</v>
      </c>
      <c r="CO950" s="1" t="s">
        <v>31</v>
      </c>
    </row>
    <row r="951" ht="43.75">
      <c r="A951" s="16" t="s">
        <v>525</v>
      </c>
      <c r="B951" s="17">
        <v>600</v>
      </c>
      <c r="C951" s="16"/>
      <c r="D951" s="16"/>
      <c r="E951" s="39" t="s">
        <v>45</v>
      </c>
      <c r="F951" s="31">
        <f t="shared" si="3182"/>
        <v>19.699999999999999</v>
      </c>
      <c r="G951" s="31">
        <f t="shared" si="3183"/>
        <v>19.699999999999999</v>
      </c>
      <c r="H951" s="31">
        <f t="shared" si="3184"/>
        <v>19.699999999999999</v>
      </c>
      <c r="I951" s="31">
        <f t="shared" si="3141"/>
        <v>0</v>
      </c>
      <c r="J951" s="31">
        <f t="shared" si="3142"/>
        <v>0</v>
      </c>
      <c r="K951" s="31">
        <f t="shared" si="3143"/>
        <v>0</v>
      </c>
      <c r="L951" s="31">
        <f t="shared" si="3020"/>
        <v>19.699999999999999</v>
      </c>
      <c r="M951" s="31">
        <f t="shared" si="3021"/>
        <v>19.699999999999999</v>
      </c>
      <c r="N951" s="31">
        <f t="shared" si="3022"/>
        <v>19.699999999999999</v>
      </c>
      <c r="O951" s="31">
        <f t="shared" si="3144"/>
        <v>0</v>
      </c>
      <c r="P951" s="31">
        <f t="shared" si="3145"/>
        <v>0</v>
      </c>
      <c r="Q951" s="31">
        <f t="shared" si="3146"/>
        <v>0</v>
      </c>
      <c r="R951" s="31">
        <f t="shared" si="3023"/>
        <v>19.699999999999999</v>
      </c>
      <c r="S951" s="31">
        <f t="shared" si="3024"/>
        <v>19.699999999999999</v>
      </c>
      <c r="T951" s="31">
        <f t="shared" si="3025"/>
        <v>19.699999999999999</v>
      </c>
      <c r="U951" s="31">
        <f t="shared" si="3147"/>
        <v>0</v>
      </c>
      <c r="V951" s="31">
        <f t="shared" si="3148"/>
        <v>0</v>
      </c>
      <c r="W951" s="31">
        <f t="shared" si="3149"/>
        <v>0</v>
      </c>
      <c r="X951" s="31">
        <f t="shared" si="3026"/>
        <v>19.699999999999999</v>
      </c>
      <c r="Y951" s="31">
        <f t="shared" si="3027"/>
        <v>19.699999999999999</v>
      </c>
      <c r="Z951" s="31">
        <f t="shared" si="3028"/>
        <v>19.699999999999999</v>
      </c>
      <c r="AA951" s="31">
        <f t="shared" si="3150"/>
        <v>0</v>
      </c>
      <c r="AB951" s="31">
        <f t="shared" si="3151"/>
        <v>0</v>
      </c>
      <c r="AC951" s="31">
        <f t="shared" si="3152"/>
        <v>0</v>
      </c>
      <c r="AD951" s="31">
        <f t="shared" si="3029"/>
        <v>19.699999999999999</v>
      </c>
      <c r="AE951" s="31">
        <f t="shared" si="3030"/>
        <v>19.699999999999999</v>
      </c>
      <c r="AF951" s="31">
        <f t="shared" si="3031"/>
        <v>19.699999999999999</v>
      </c>
      <c r="AG951" s="31">
        <f t="shared" si="3153"/>
        <v>0</v>
      </c>
      <c r="AH951" s="31">
        <f t="shared" si="3154"/>
        <v>0</v>
      </c>
      <c r="AI951" s="31">
        <f t="shared" si="3155"/>
        <v>0</v>
      </c>
      <c r="AJ951" s="31">
        <f t="shared" si="3032"/>
        <v>19.699999999999999</v>
      </c>
      <c r="AK951" s="31">
        <f t="shared" si="3033"/>
        <v>19.699999999999999</v>
      </c>
      <c r="AL951" s="31">
        <f t="shared" si="3034"/>
        <v>19.699999999999999</v>
      </c>
      <c r="AM951" s="31">
        <f t="shared" si="3156"/>
        <v>0</v>
      </c>
      <c r="AN951" s="31">
        <f t="shared" si="3157"/>
        <v>0</v>
      </c>
      <c r="AO951" s="31">
        <f t="shared" si="3158"/>
        <v>0</v>
      </c>
      <c r="AP951" s="31">
        <f t="shared" si="3035"/>
        <v>19.699999999999999</v>
      </c>
      <c r="AQ951" s="31">
        <f t="shared" si="3036"/>
        <v>19.699999999999999</v>
      </c>
      <c r="AR951" s="31">
        <f t="shared" si="3037"/>
        <v>19.699999999999999</v>
      </c>
      <c r="AS951" s="31">
        <f t="shared" si="3159"/>
        <v>0</v>
      </c>
      <c r="AT951" s="31">
        <f t="shared" si="3160"/>
        <v>0</v>
      </c>
      <c r="AU951" s="31">
        <f t="shared" si="3161"/>
        <v>0</v>
      </c>
      <c r="AV951" s="31">
        <f t="shared" si="3038"/>
        <v>19.699999999999999</v>
      </c>
      <c r="AW951" s="31">
        <f t="shared" si="3039"/>
        <v>19.699999999999999</v>
      </c>
      <c r="AX951" s="31">
        <f t="shared" si="3040"/>
        <v>19.699999999999999</v>
      </c>
      <c r="AY951" s="31">
        <f t="shared" si="3162"/>
        <v>0</v>
      </c>
      <c r="AZ951" s="31">
        <f t="shared" si="3163"/>
        <v>0</v>
      </c>
      <c r="BA951" s="31">
        <f t="shared" si="3164"/>
        <v>0</v>
      </c>
      <c r="BB951" s="31">
        <f t="shared" si="3041"/>
        <v>19.699999999999999</v>
      </c>
      <c r="BC951" s="31">
        <f t="shared" si="3042"/>
        <v>19.699999999999999</v>
      </c>
      <c r="BD951" s="31">
        <f t="shared" si="3043"/>
        <v>19.699999999999999</v>
      </c>
      <c r="BE951" s="31">
        <f t="shared" si="3165"/>
        <v>0</v>
      </c>
      <c r="BF951" s="31">
        <f t="shared" si="3166"/>
        <v>0</v>
      </c>
      <c r="BG951" s="31">
        <f t="shared" si="3167"/>
        <v>0</v>
      </c>
      <c r="BH951" s="31">
        <f t="shared" si="3044"/>
        <v>19.699999999999999</v>
      </c>
      <c r="BI951" s="31">
        <f t="shared" si="3045"/>
        <v>19.699999999999999</v>
      </c>
      <c r="BJ951" s="31">
        <f t="shared" si="3046"/>
        <v>19.699999999999999</v>
      </c>
      <c r="BK951" s="31">
        <f t="shared" si="3168"/>
        <v>0</v>
      </c>
      <c r="BL951" s="31">
        <f t="shared" si="3169"/>
        <v>0</v>
      </c>
      <c r="BM951" s="31">
        <f t="shared" si="3170"/>
        <v>0</v>
      </c>
      <c r="BN951" s="31">
        <f t="shared" si="3047"/>
        <v>19.699999999999999</v>
      </c>
      <c r="BO951" s="31">
        <f t="shared" si="3048"/>
        <v>19.699999999999999</v>
      </c>
      <c r="BP951" s="31">
        <f t="shared" si="3049"/>
        <v>19.699999999999999</v>
      </c>
      <c r="BQ951" s="31">
        <f t="shared" si="3171"/>
        <v>0</v>
      </c>
      <c r="BR951" s="31">
        <f t="shared" si="3172"/>
        <v>0</v>
      </c>
      <c r="BS951" s="31">
        <f t="shared" si="3050"/>
        <v>19.699999999999999</v>
      </c>
      <c r="BT951" s="31">
        <f t="shared" si="3051"/>
        <v>19.699999999999999</v>
      </c>
      <c r="BU951" s="31">
        <f t="shared" si="3052"/>
        <v>19.699999999999999</v>
      </c>
      <c r="BV951" s="31">
        <f t="shared" si="3173"/>
        <v>0</v>
      </c>
      <c r="BW951" s="31">
        <f t="shared" si="3174"/>
        <v>0</v>
      </c>
      <c r="BX951" s="31">
        <f t="shared" si="3053"/>
        <v>19.699999999999999</v>
      </c>
      <c r="BY951" s="31">
        <f t="shared" si="3054"/>
        <v>19.699999999999999</v>
      </c>
      <c r="BZ951" s="31">
        <f t="shared" si="3055"/>
        <v>19.699999999999999</v>
      </c>
      <c r="CA951" s="31">
        <f t="shared" si="3175"/>
        <v>0</v>
      </c>
      <c r="CB951" s="31">
        <f t="shared" si="3176"/>
        <v>0</v>
      </c>
      <c r="CC951" s="31">
        <f t="shared" si="3177"/>
        <v>0</v>
      </c>
      <c r="CD951" s="31">
        <f t="shared" si="3179"/>
        <v>19.699999999999999</v>
      </c>
      <c r="CE951" s="31">
        <f t="shared" si="3180"/>
        <v>19.699999999999999</v>
      </c>
      <c r="CF951" s="31">
        <f t="shared" si="3181"/>
        <v>19.699999999999999</v>
      </c>
      <c r="CG951" s="31">
        <f t="shared" si="3178"/>
        <v>0</v>
      </c>
      <c r="CH951" s="24"/>
      <c r="CI951" s="40"/>
      <c r="CM951" s="1" t="s">
        <v>29</v>
      </c>
    </row>
    <row r="952" ht="65.650000000000006">
      <c r="A952" s="16" t="s">
        <v>525</v>
      </c>
      <c r="B952" s="17">
        <v>630</v>
      </c>
      <c r="C952" s="16"/>
      <c r="D952" s="16"/>
      <c r="E952" s="39" t="s">
        <v>51</v>
      </c>
      <c r="F952" s="31">
        <f t="shared" si="3182"/>
        <v>19.699999999999999</v>
      </c>
      <c r="G952" s="31">
        <f t="shared" si="3183"/>
        <v>19.699999999999999</v>
      </c>
      <c r="H952" s="31">
        <f t="shared" si="3184"/>
        <v>19.699999999999999</v>
      </c>
      <c r="I952" s="31">
        <f t="shared" si="3141"/>
        <v>0</v>
      </c>
      <c r="J952" s="31">
        <f t="shared" si="3142"/>
        <v>0</v>
      </c>
      <c r="K952" s="31">
        <f t="shared" si="3143"/>
        <v>0</v>
      </c>
      <c r="L952" s="31">
        <f t="shared" si="3020"/>
        <v>19.699999999999999</v>
      </c>
      <c r="M952" s="31">
        <f t="shared" si="3021"/>
        <v>19.699999999999999</v>
      </c>
      <c r="N952" s="31">
        <f t="shared" si="3022"/>
        <v>19.699999999999999</v>
      </c>
      <c r="O952" s="31">
        <f t="shared" si="3144"/>
        <v>0</v>
      </c>
      <c r="P952" s="31">
        <f t="shared" si="3145"/>
        <v>0</v>
      </c>
      <c r="Q952" s="31">
        <f t="shared" si="3146"/>
        <v>0</v>
      </c>
      <c r="R952" s="31">
        <f t="shared" si="3023"/>
        <v>19.699999999999999</v>
      </c>
      <c r="S952" s="31">
        <f t="shared" si="3024"/>
        <v>19.699999999999999</v>
      </c>
      <c r="T952" s="31">
        <f t="shared" si="3025"/>
        <v>19.699999999999999</v>
      </c>
      <c r="U952" s="31">
        <f t="shared" si="3147"/>
        <v>0</v>
      </c>
      <c r="V952" s="31">
        <f t="shared" si="3148"/>
        <v>0</v>
      </c>
      <c r="W952" s="31">
        <f t="shared" si="3149"/>
        <v>0</v>
      </c>
      <c r="X952" s="31">
        <f t="shared" si="3026"/>
        <v>19.699999999999999</v>
      </c>
      <c r="Y952" s="31">
        <f t="shared" si="3027"/>
        <v>19.699999999999999</v>
      </c>
      <c r="Z952" s="31">
        <f t="shared" si="3028"/>
        <v>19.699999999999999</v>
      </c>
      <c r="AA952" s="31">
        <f t="shared" si="3150"/>
        <v>0</v>
      </c>
      <c r="AB952" s="31">
        <f t="shared" si="3151"/>
        <v>0</v>
      </c>
      <c r="AC952" s="31">
        <f t="shared" si="3152"/>
        <v>0</v>
      </c>
      <c r="AD952" s="31">
        <f t="shared" si="3029"/>
        <v>19.699999999999999</v>
      </c>
      <c r="AE952" s="31">
        <f t="shared" si="3030"/>
        <v>19.699999999999999</v>
      </c>
      <c r="AF952" s="31">
        <f t="shared" si="3031"/>
        <v>19.699999999999999</v>
      </c>
      <c r="AG952" s="31">
        <f t="shared" si="3153"/>
        <v>0</v>
      </c>
      <c r="AH952" s="31">
        <f t="shared" si="3154"/>
        <v>0</v>
      </c>
      <c r="AI952" s="31">
        <f t="shared" si="3155"/>
        <v>0</v>
      </c>
      <c r="AJ952" s="31">
        <f t="shared" si="3032"/>
        <v>19.699999999999999</v>
      </c>
      <c r="AK952" s="31">
        <f t="shared" si="3033"/>
        <v>19.699999999999999</v>
      </c>
      <c r="AL952" s="31">
        <f t="shared" si="3034"/>
        <v>19.699999999999999</v>
      </c>
      <c r="AM952" s="31">
        <f t="shared" si="3156"/>
        <v>0</v>
      </c>
      <c r="AN952" s="31">
        <f t="shared" si="3157"/>
        <v>0</v>
      </c>
      <c r="AO952" s="31">
        <f t="shared" si="3158"/>
        <v>0</v>
      </c>
      <c r="AP952" s="31">
        <f t="shared" si="3035"/>
        <v>19.699999999999999</v>
      </c>
      <c r="AQ952" s="31">
        <f t="shared" si="3036"/>
        <v>19.699999999999999</v>
      </c>
      <c r="AR952" s="31">
        <f t="shared" si="3037"/>
        <v>19.699999999999999</v>
      </c>
      <c r="AS952" s="31">
        <f t="shared" si="3159"/>
        <v>0</v>
      </c>
      <c r="AT952" s="31">
        <f t="shared" si="3160"/>
        <v>0</v>
      </c>
      <c r="AU952" s="31">
        <f t="shared" si="3161"/>
        <v>0</v>
      </c>
      <c r="AV952" s="31">
        <f t="shared" si="3038"/>
        <v>19.699999999999999</v>
      </c>
      <c r="AW952" s="31">
        <f t="shared" si="3039"/>
        <v>19.699999999999999</v>
      </c>
      <c r="AX952" s="31">
        <f t="shared" si="3040"/>
        <v>19.699999999999999</v>
      </c>
      <c r="AY952" s="31">
        <f t="shared" si="3162"/>
        <v>0</v>
      </c>
      <c r="AZ952" s="31">
        <f t="shared" si="3163"/>
        <v>0</v>
      </c>
      <c r="BA952" s="31">
        <f t="shared" si="3164"/>
        <v>0</v>
      </c>
      <c r="BB952" s="31">
        <f t="shared" si="3041"/>
        <v>19.699999999999999</v>
      </c>
      <c r="BC952" s="31">
        <f t="shared" si="3042"/>
        <v>19.699999999999999</v>
      </c>
      <c r="BD952" s="31">
        <f t="shared" si="3043"/>
        <v>19.699999999999999</v>
      </c>
      <c r="BE952" s="31">
        <f t="shared" si="3165"/>
        <v>0</v>
      </c>
      <c r="BF952" s="31">
        <f t="shared" si="3166"/>
        <v>0</v>
      </c>
      <c r="BG952" s="31">
        <f t="shared" si="3167"/>
        <v>0</v>
      </c>
      <c r="BH952" s="31">
        <f t="shared" si="3044"/>
        <v>19.699999999999999</v>
      </c>
      <c r="BI952" s="31">
        <f t="shared" si="3045"/>
        <v>19.699999999999999</v>
      </c>
      <c r="BJ952" s="31">
        <f t="shared" si="3046"/>
        <v>19.699999999999999</v>
      </c>
      <c r="BK952" s="31">
        <f t="shared" si="3168"/>
        <v>0</v>
      </c>
      <c r="BL952" s="31">
        <f t="shared" si="3169"/>
        <v>0</v>
      </c>
      <c r="BM952" s="31">
        <f t="shared" si="3170"/>
        <v>0</v>
      </c>
      <c r="BN952" s="31">
        <f t="shared" si="3047"/>
        <v>19.699999999999999</v>
      </c>
      <c r="BO952" s="31">
        <f t="shared" si="3048"/>
        <v>19.699999999999999</v>
      </c>
      <c r="BP952" s="31">
        <f t="shared" si="3049"/>
        <v>19.699999999999999</v>
      </c>
      <c r="BQ952" s="31">
        <f t="shared" si="3171"/>
        <v>0</v>
      </c>
      <c r="BR952" s="31">
        <f t="shared" si="3172"/>
        <v>0</v>
      </c>
      <c r="BS952" s="31">
        <f t="shared" si="3050"/>
        <v>19.699999999999999</v>
      </c>
      <c r="BT952" s="31">
        <f t="shared" si="3051"/>
        <v>19.699999999999999</v>
      </c>
      <c r="BU952" s="31">
        <f t="shared" si="3052"/>
        <v>19.699999999999999</v>
      </c>
      <c r="BV952" s="31">
        <f t="shared" si="3173"/>
        <v>0</v>
      </c>
      <c r="BW952" s="31">
        <f t="shared" si="3174"/>
        <v>0</v>
      </c>
      <c r="BX952" s="31">
        <f t="shared" si="3053"/>
        <v>19.699999999999999</v>
      </c>
      <c r="BY952" s="31">
        <f t="shared" si="3054"/>
        <v>19.699999999999999</v>
      </c>
      <c r="BZ952" s="31">
        <f t="shared" si="3055"/>
        <v>19.699999999999999</v>
      </c>
      <c r="CA952" s="31">
        <f t="shared" si="3175"/>
        <v>0</v>
      </c>
      <c r="CB952" s="31">
        <f t="shared" si="3176"/>
        <v>0</v>
      </c>
      <c r="CC952" s="31">
        <f t="shared" si="3177"/>
        <v>0</v>
      </c>
      <c r="CD952" s="31">
        <f t="shared" si="3179"/>
        <v>19.699999999999999</v>
      </c>
      <c r="CE952" s="31">
        <f t="shared" si="3180"/>
        <v>19.699999999999999</v>
      </c>
      <c r="CF952" s="31">
        <f t="shared" si="3181"/>
        <v>19.699999999999999</v>
      </c>
      <c r="CG952" s="31">
        <f t="shared" si="3178"/>
        <v>0</v>
      </c>
      <c r="CH952" s="24"/>
      <c r="CI952" s="40"/>
      <c r="CN952" s="1" t="s">
        <v>30</v>
      </c>
    </row>
    <row r="953" ht="15.9">
      <c r="A953" s="16" t="s">
        <v>525</v>
      </c>
      <c r="B953" s="17">
        <v>630</v>
      </c>
      <c r="C953" s="16" t="s">
        <v>134</v>
      </c>
      <c r="D953" s="16" t="s">
        <v>354</v>
      </c>
      <c r="E953" s="39" t="s">
        <v>355</v>
      </c>
      <c r="F953" s="31">
        <v>19.699999999999999</v>
      </c>
      <c r="G953" s="31">
        <v>19.699999999999999</v>
      </c>
      <c r="H953" s="31">
        <v>19.699999999999999</v>
      </c>
      <c r="I953" s="31"/>
      <c r="J953" s="31"/>
      <c r="K953" s="31"/>
      <c r="L953" s="31">
        <f t="shared" si="3020"/>
        <v>19.699999999999999</v>
      </c>
      <c r="M953" s="31">
        <f t="shared" si="3021"/>
        <v>19.699999999999999</v>
      </c>
      <c r="N953" s="31">
        <f t="shared" si="3022"/>
        <v>19.699999999999999</v>
      </c>
      <c r="O953" s="31"/>
      <c r="P953" s="31"/>
      <c r="Q953" s="31"/>
      <c r="R953" s="31">
        <f t="shared" si="3023"/>
        <v>19.699999999999999</v>
      </c>
      <c r="S953" s="31">
        <f t="shared" si="3024"/>
        <v>19.699999999999999</v>
      </c>
      <c r="T953" s="31">
        <f t="shared" si="3025"/>
        <v>19.699999999999999</v>
      </c>
      <c r="U953" s="31"/>
      <c r="V953" s="31"/>
      <c r="W953" s="31"/>
      <c r="X953" s="31">
        <f t="shared" si="3026"/>
        <v>19.699999999999999</v>
      </c>
      <c r="Y953" s="31">
        <f t="shared" si="3027"/>
        <v>19.699999999999999</v>
      </c>
      <c r="Z953" s="31">
        <f t="shared" si="3028"/>
        <v>19.699999999999999</v>
      </c>
      <c r="AA953" s="31"/>
      <c r="AB953" s="31"/>
      <c r="AC953" s="31"/>
      <c r="AD953" s="31">
        <f t="shared" si="3029"/>
        <v>19.699999999999999</v>
      </c>
      <c r="AE953" s="31">
        <f t="shared" si="3030"/>
        <v>19.699999999999999</v>
      </c>
      <c r="AF953" s="31">
        <f t="shared" si="3031"/>
        <v>19.699999999999999</v>
      </c>
      <c r="AG953" s="31"/>
      <c r="AH953" s="31"/>
      <c r="AI953" s="31"/>
      <c r="AJ953" s="31">
        <f t="shared" si="3032"/>
        <v>19.699999999999999</v>
      </c>
      <c r="AK953" s="31">
        <f t="shared" si="3033"/>
        <v>19.699999999999999</v>
      </c>
      <c r="AL953" s="31">
        <f t="shared" si="3034"/>
        <v>19.699999999999999</v>
      </c>
      <c r="AM953" s="31"/>
      <c r="AN953" s="31"/>
      <c r="AO953" s="31"/>
      <c r="AP953" s="31">
        <f t="shared" si="3035"/>
        <v>19.699999999999999</v>
      </c>
      <c r="AQ953" s="31">
        <f t="shared" si="3036"/>
        <v>19.699999999999999</v>
      </c>
      <c r="AR953" s="31">
        <f t="shared" si="3037"/>
        <v>19.699999999999999</v>
      </c>
      <c r="AS953" s="31"/>
      <c r="AT953" s="31"/>
      <c r="AU953" s="31"/>
      <c r="AV953" s="31">
        <f t="shared" si="3038"/>
        <v>19.699999999999999</v>
      </c>
      <c r="AW953" s="31">
        <f t="shared" si="3039"/>
        <v>19.699999999999999</v>
      </c>
      <c r="AX953" s="31">
        <f t="shared" si="3040"/>
        <v>19.699999999999999</v>
      </c>
      <c r="AY953" s="31"/>
      <c r="AZ953" s="31"/>
      <c r="BA953" s="31"/>
      <c r="BB953" s="31">
        <f t="shared" si="3041"/>
        <v>19.699999999999999</v>
      </c>
      <c r="BC953" s="31">
        <f t="shared" si="3042"/>
        <v>19.699999999999999</v>
      </c>
      <c r="BD953" s="31">
        <f t="shared" si="3043"/>
        <v>19.699999999999999</v>
      </c>
      <c r="BE953" s="31"/>
      <c r="BF953" s="31"/>
      <c r="BG953" s="31"/>
      <c r="BH953" s="31">
        <f t="shared" si="3044"/>
        <v>19.699999999999999</v>
      </c>
      <c r="BI953" s="31">
        <f t="shared" si="3045"/>
        <v>19.699999999999999</v>
      </c>
      <c r="BJ953" s="31">
        <f t="shared" si="3046"/>
        <v>19.699999999999999</v>
      </c>
      <c r="BK953" s="31"/>
      <c r="BL953" s="31"/>
      <c r="BM953" s="31"/>
      <c r="BN953" s="31">
        <f t="shared" si="3047"/>
        <v>19.699999999999999</v>
      </c>
      <c r="BO953" s="31">
        <f t="shared" si="3048"/>
        <v>19.699999999999999</v>
      </c>
      <c r="BP953" s="31">
        <f t="shared" si="3049"/>
        <v>19.699999999999999</v>
      </c>
      <c r="BQ953" s="31"/>
      <c r="BR953" s="31"/>
      <c r="BS953" s="31">
        <f t="shared" si="3050"/>
        <v>19.699999999999999</v>
      </c>
      <c r="BT953" s="31">
        <f t="shared" si="3051"/>
        <v>19.699999999999999</v>
      </c>
      <c r="BU953" s="31">
        <f t="shared" si="3052"/>
        <v>19.699999999999999</v>
      </c>
      <c r="BV953" s="31"/>
      <c r="BW953" s="31"/>
      <c r="BX953" s="31">
        <f t="shared" si="3053"/>
        <v>19.699999999999999</v>
      </c>
      <c r="BY953" s="31">
        <f t="shared" si="3054"/>
        <v>19.699999999999999</v>
      </c>
      <c r="BZ953" s="31">
        <f t="shared" si="3055"/>
        <v>19.699999999999999</v>
      </c>
      <c r="CA953" s="31"/>
      <c r="CB953" s="31"/>
      <c r="CC953" s="31"/>
      <c r="CD953" s="31">
        <f t="shared" si="3179"/>
        <v>19.699999999999999</v>
      </c>
      <c r="CE953" s="31">
        <f t="shared" si="3180"/>
        <v>19.699999999999999</v>
      </c>
      <c r="CF953" s="31">
        <f t="shared" si="3181"/>
        <v>19.699999999999999</v>
      </c>
      <c r="CG953" s="31"/>
      <c r="CH953" s="24"/>
      <c r="CI953" s="40"/>
    </row>
    <row r="954" ht="99.5">
      <c r="A954" s="16" t="s">
        <v>527</v>
      </c>
      <c r="B954" s="17"/>
      <c r="C954" s="16"/>
      <c r="D954" s="16"/>
      <c r="E954" s="39" t="s">
        <v>528</v>
      </c>
      <c r="F954" s="31">
        <f t="shared" si="3182"/>
        <v>283029.19999999995</v>
      </c>
      <c r="G954" s="31">
        <f t="shared" si="3183"/>
        <v>290251.89999999997</v>
      </c>
      <c r="H954" s="31">
        <f t="shared" si="3184"/>
        <v>290251.89999999997</v>
      </c>
      <c r="I954" s="31">
        <f t="shared" si="3141"/>
        <v>0</v>
      </c>
      <c r="J954" s="31">
        <f t="shared" si="3142"/>
        <v>0</v>
      </c>
      <c r="K954" s="31">
        <f t="shared" si="3143"/>
        <v>0</v>
      </c>
      <c r="L954" s="31">
        <f t="shared" si="3020"/>
        <v>283029.19999999995</v>
      </c>
      <c r="M954" s="31">
        <f t="shared" si="3021"/>
        <v>290251.89999999997</v>
      </c>
      <c r="N954" s="31">
        <f t="shared" si="3022"/>
        <v>290251.89999999997</v>
      </c>
      <c r="O954" s="31">
        <f t="shared" si="3144"/>
        <v>0</v>
      </c>
      <c r="P954" s="31">
        <f t="shared" si="3145"/>
        <v>0</v>
      </c>
      <c r="Q954" s="31">
        <f t="shared" si="3146"/>
        <v>0</v>
      </c>
      <c r="R954" s="31">
        <f t="shared" si="3023"/>
        <v>283029.19999999995</v>
      </c>
      <c r="S954" s="31">
        <f t="shared" si="3024"/>
        <v>290251.89999999997</v>
      </c>
      <c r="T954" s="31">
        <f t="shared" si="3025"/>
        <v>290251.89999999997</v>
      </c>
      <c r="U954" s="31">
        <f t="shared" si="3147"/>
        <v>0</v>
      </c>
      <c r="V954" s="31">
        <f t="shared" si="3148"/>
        <v>0</v>
      </c>
      <c r="W954" s="31">
        <f t="shared" si="3149"/>
        <v>0</v>
      </c>
      <c r="X954" s="31">
        <f t="shared" si="3026"/>
        <v>283029.19999999995</v>
      </c>
      <c r="Y954" s="31">
        <f t="shared" si="3027"/>
        <v>290251.89999999997</v>
      </c>
      <c r="Z954" s="31">
        <f t="shared" si="3028"/>
        <v>290251.89999999997</v>
      </c>
      <c r="AA954" s="31">
        <f t="shared" si="3150"/>
        <v>0</v>
      </c>
      <c r="AB954" s="31">
        <f t="shared" si="3151"/>
        <v>0</v>
      </c>
      <c r="AC954" s="31">
        <f t="shared" si="3152"/>
        <v>0</v>
      </c>
      <c r="AD954" s="31">
        <f t="shared" si="3029"/>
        <v>283029.19999999995</v>
      </c>
      <c r="AE954" s="31">
        <f t="shared" si="3030"/>
        <v>290251.89999999997</v>
      </c>
      <c r="AF954" s="31">
        <f t="shared" si="3031"/>
        <v>290251.89999999997</v>
      </c>
      <c r="AG954" s="31">
        <f t="shared" si="3153"/>
        <v>0</v>
      </c>
      <c r="AH954" s="31">
        <f t="shared" si="3154"/>
        <v>0</v>
      </c>
      <c r="AI954" s="31">
        <f t="shared" si="3155"/>
        <v>0</v>
      </c>
      <c r="AJ954" s="31">
        <f t="shared" si="3032"/>
        <v>283029.19999999995</v>
      </c>
      <c r="AK954" s="31">
        <f t="shared" si="3033"/>
        <v>290251.89999999997</v>
      </c>
      <c r="AL954" s="31">
        <f t="shared" si="3034"/>
        <v>290251.89999999997</v>
      </c>
      <c r="AM954" s="31">
        <f t="shared" si="3156"/>
        <v>0</v>
      </c>
      <c r="AN954" s="31">
        <f t="shared" si="3157"/>
        <v>0</v>
      </c>
      <c r="AO954" s="31">
        <f t="shared" si="3158"/>
        <v>0</v>
      </c>
      <c r="AP954" s="31">
        <f t="shared" si="3035"/>
        <v>283029.19999999995</v>
      </c>
      <c r="AQ954" s="31">
        <f t="shared" si="3036"/>
        <v>290251.89999999997</v>
      </c>
      <c r="AR954" s="31">
        <f t="shared" si="3037"/>
        <v>290251.89999999997</v>
      </c>
      <c r="AS954" s="31">
        <f t="shared" si="3159"/>
        <v>0</v>
      </c>
      <c r="AT954" s="31">
        <f t="shared" si="3160"/>
        <v>0</v>
      </c>
      <c r="AU954" s="31">
        <f t="shared" si="3161"/>
        <v>0</v>
      </c>
      <c r="AV954" s="31">
        <f t="shared" si="3038"/>
        <v>283029.19999999995</v>
      </c>
      <c r="AW954" s="31">
        <f t="shared" si="3039"/>
        <v>290251.89999999997</v>
      </c>
      <c r="AX954" s="31">
        <f t="shared" si="3040"/>
        <v>290251.89999999997</v>
      </c>
      <c r="AY954" s="31">
        <f t="shared" si="3162"/>
        <v>0</v>
      </c>
      <c r="AZ954" s="31">
        <f t="shared" si="3163"/>
        <v>0</v>
      </c>
      <c r="BA954" s="31">
        <f t="shared" si="3164"/>
        <v>0</v>
      </c>
      <c r="BB954" s="31">
        <f t="shared" si="3041"/>
        <v>283029.19999999995</v>
      </c>
      <c r="BC954" s="31">
        <f t="shared" si="3042"/>
        <v>290251.89999999997</v>
      </c>
      <c r="BD954" s="31">
        <f t="shared" si="3043"/>
        <v>290251.89999999997</v>
      </c>
      <c r="BE954" s="31">
        <f t="shared" si="3165"/>
        <v>0</v>
      </c>
      <c r="BF954" s="31">
        <f t="shared" si="3166"/>
        <v>0</v>
      </c>
      <c r="BG954" s="31">
        <f t="shared" si="3167"/>
        <v>0</v>
      </c>
      <c r="BH954" s="31">
        <f t="shared" si="3044"/>
        <v>283029.19999999995</v>
      </c>
      <c r="BI954" s="31">
        <f t="shared" si="3045"/>
        <v>290251.89999999997</v>
      </c>
      <c r="BJ954" s="31">
        <f t="shared" si="3046"/>
        <v>290251.89999999997</v>
      </c>
      <c r="BK954" s="31">
        <f t="shared" si="3168"/>
        <v>0</v>
      </c>
      <c r="BL954" s="31">
        <f t="shared" si="3169"/>
        <v>0</v>
      </c>
      <c r="BM954" s="31">
        <f t="shared" si="3170"/>
        <v>0</v>
      </c>
      <c r="BN954" s="31">
        <f t="shared" si="3047"/>
        <v>283029.19999999995</v>
      </c>
      <c r="BO954" s="31">
        <f t="shared" si="3048"/>
        <v>290251.89999999997</v>
      </c>
      <c r="BP954" s="31">
        <f t="shared" si="3049"/>
        <v>290251.89999999997</v>
      </c>
      <c r="BQ954" s="31">
        <f t="shared" si="3171"/>
        <v>0</v>
      </c>
      <c r="BR954" s="31">
        <f t="shared" si="3172"/>
        <v>0</v>
      </c>
      <c r="BS954" s="31">
        <f t="shared" si="3050"/>
        <v>283029.19999999995</v>
      </c>
      <c r="BT954" s="31">
        <f t="shared" si="3051"/>
        <v>290251.89999999997</v>
      </c>
      <c r="BU954" s="31">
        <f t="shared" si="3052"/>
        <v>290251.89999999997</v>
      </c>
      <c r="BV954" s="31">
        <f t="shared" si="3173"/>
        <v>0</v>
      </c>
      <c r="BW954" s="31">
        <f t="shared" si="3174"/>
        <v>0</v>
      </c>
      <c r="BX954" s="31">
        <f t="shared" si="3053"/>
        <v>283029.19999999995</v>
      </c>
      <c r="BY954" s="31">
        <f t="shared" si="3054"/>
        <v>290251.89999999997</v>
      </c>
      <c r="BZ954" s="31">
        <f t="shared" si="3055"/>
        <v>290251.89999999997</v>
      </c>
      <c r="CA954" s="31">
        <f t="shared" si="3175"/>
        <v>0</v>
      </c>
      <c r="CB954" s="31">
        <f t="shared" si="3176"/>
        <v>0</v>
      </c>
      <c r="CC954" s="31">
        <f t="shared" si="3177"/>
        <v>0</v>
      </c>
      <c r="CD954" s="31">
        <f t="shared" si="3179"/>
        <v>283029.19999999995</v>
      </c>
      <c r="CE954" s="31">
        <f t="shared" si="3180"/>
        <v>290251.89999999997</v>
      </c>
      <c r="CF954" s="31">
        <f t="shared" si="3181"/>
        <v>290251.89999999997</v>
      </c>
      <c r="CG954" s="31">
        <f t="shared" si="3178"/>
        <v>0</v>
      </c>
      <c r="CH954" s="24"/>
      <c r="CI954" s="40"/>
      <c r="CL954" s="1" t="s">
        <v>28</v>
      </c>
    </row>
    <row r="955" ht="43.75">
      <c r="A955" s="16" t="s">
        <v>529</v>
      </c>
      <c r="B955" s="17"/>
      <c r="C955" s="16"/>
      <c r="D955" s="16"/>
      <c r="E955" s="39" t="s">
        <v>442</v>
      </c>
      <c r="F955" s="31">
        <f>F956+F959+F962+F966</f>
        <v>283029.19999999995</v>
      </c>
      <c r="G955" s="31">
        <f>G956+G959+G962+G966</f>
        <v>290251.89999999997</v>
      </c>
      <c r="H955" s="31">
        <f>H956+H959+H962+H966</f>
        <v>290251.89999999997</v>
      </c>
      <c r="I955" s="31">
        <f>I956+I959+I962+I966</f>
        <v>0</v>
      </c>
      <c r="J955" s="31">
        <f>J956+J959+J962+J966</f>
        <v>0</v>
      </c>
      <c r="K955" s="31">
        <f>K956+K959+K962+K966</f>
        <v>0</v>
      </c>
      <c r="L955" s="31">
        <f t="shared" si="3020"/>
        <v>283029.19999999995</v>
      </c>
      <c r="M955" s="31">
        <f t="shared" si="3021"/>
        <v>290251.89999999997</v>
      </c>
      <c r="N955" s="31">
        <f t="shared" si="3022"/>
        <v>290251.89999999997</v>
      </c>
      <c r="O955" s="31">
        <f>O956+O959+O962+O966</f>
        <v>0</v>
      </c>
      <c r="P955" s="31">
        <f>P956+P959+P962+P966</f>
        <v>0</v>
      </c>
      <c r="Q955" s="31">
        <f>Q956+Q959+Q962+Q966</f>
        <v>0</v>
      </c>
      <c r="R955" s="31">
        <f t="shared" si="3023"/>
        <v>283029.19999999995</v>
      </c>
      <c r="S955" s="31">
        <f t="shared" si="3024"/>
        <v>290251.89999999997</v>
      </c>
      <c r="T955" s="31">
        <f t="shared" si="3025"/>
        <v>290251.89999999997</v>
      </c>
      <c r="U955" s="31">
        <f>U956+U959+U962+U966</f>
        <v>0</v>
      </c>
      <c r="V955" s="31">
        <f>V956+V959+V962+V966</f>
        <v>0</v>
      </c>
      <c r="W955" s="31">
        <f>W956+W959+W962+W966</f>
        <v>0</v>
      </c>
      <c r="X955" s="31">
        <f t="shared" si="3026"/>
        <v>283029.19999999995</v>
      </c>
      <c r="Y955" s="31">
        <f t="shared" si="3027"/>
        <v>290251.89999999997</v>
      </c>
      <c r="Z955" s="31">
        <f t="shared" si="3028"/>
        <v>290251.89999999997</v>
      </c>
      <c r="AA955" s="31">
        <f>AA956+AA959+AA962+AA966</f>
        <v>0</v>
      </c>
      <c r="AB955" s="31">
        <f>AB956+AB959+AB962+AB966</f>
        <v>0</v>
      </c>
      <c r="AC955" s="31">
        <f>AC956+AC959+AC962+AC966</f>
        <v>0</v>
      </c>
      <c r="AD955" s="31">
        <f t="shared" si="3029"/>
        <v>283029.19999999995</v>
      </c>
      <c r="AE955" s="31">
        <f t="shared" si="3030"/>
        <v>290251.89999999997</v>
      </c>
      <c r="AF955" s="31">
        <f t="shared" si="3031"/>
        <v>290251.89999999997</v>
      </c>
      <c r="AG955" s="31">
        <f>AG956+AG959+AG962+AG966</f>
        <v>0</v>
      </c>
      <c r="AH955" s="31">
        <f>AH956+AH959+AH962+AH966</f>
        <v>0</v>
      </c>
      <c r="AI955" s="31">
        <f>AI956+AI959+AI962+AI966</f>
        <v>0</v>
      </c>
      <c r="AJ955" s="31">
        <f t="shared" si="3032"/>
        <v>283029.19999999995</v>
      </c>
      <c r="AK955" s="31">
        <f t="shared" si="3033"/>
        <v>290251.89999999997</v>
      </c>
      <c r="AL955" s="31">
        <f t="shared" si="3034"/>
        <v>290251.89999999997</v>
      </c>
      <c r="AM955" s="31">
        <f>AM956+AM959+AM962+AM966</f>
        <v>0</v>
      </c>
      <c r="AN955" s="31">
        <f>AN956+AN959+AN962+AN966</f>
        <v>0</v>
      </c>
      <c r="AO955" s="31">
        <f>AO956+AO959+AO962+AO966</f>
        <v>0</v>
      </c>
      <c r="AP955" s="31">
        <f t="shared" si="3035"/>
        <v>283029.19999999995</v>
      </c>
      <c r="AQ955" s="31">
        <f t="shared" si="3036"/>
        <v>290251.89999999997</v>
      </c>
      <c r="AR955" s="31">
        <f t="shared" si="3037"/>
        <v>290251.89999999997</v>
      </c>
      <c r="AS955" s="31">
        <f>AS956+AS959+AS962+AS966</f>
        <v>0</v>
      </c>
      <c r="AT955" s="31">
        <f>AT956+AT959+AT962+AT966</f>
        <v>0</v>
      </c>
      <c r="AU955" s="31">
        <f>AU956+AU959+AU962+AU966</f>
        <v>0</v>
      </c>
      <c r="AV955" s="31">
        <f t="shared" si="3038"/>
        <v>283029.19999999995</v>
      </c>
      <c r="AW955" s="31">
        <f t="shared" si="3039"/>
        <v>290251.89999999997</v>
      </c>
      <c r="AX955" s="31">
        <f t="shared" si="3040"/>
        <v>290251.89999999997</v>
      </c>
      <c r="AY955" s="31">
        <f>AY956+AY959+AY962+AY966</f>
        <v>0</v>
      </c>
      <c r="AZ955" s="31">
        <f>AZ956+AZ959+AZ962+AZ966</f>
        <v>0</v>
      </c>
      <c r="BA955" s="31">
        <f>BA956+BA959+BA962+BA966</f>
        <v>0</v>
      </c>
      <c r="BB955" s="31">
        <f t="shared" si="3041"/>
        <v>283029.19999999995</v>
      </c>
      <c r="BC955" s="31">
        <f t="shared" si="3042"/>
        <v>290251.89999999997</v>
      </c>
      <c r="BD955" s="31">
        <f t="shared" si="3043"/>
        <v>290251.89999999997</v>
      </c>
      <c r="BE955" s="31">
        <f>BE956+BE959+BE962+BE966</f>
        <v>0</v>
      </c>
      <c r="BF955" s="31">
        <f>BF956+BF959+BF962+BF966</f>
        <v>0</v>
      </c>
      <c r="BG955" s="31">
        <f>BG956+BG959+BG962+BG966</f>
        <v>0</v>
      </c>
      <c r="BH955" s="31">
        <f t="shared" si="3044"/>
        <v>283029.19999999995</v>
      </c>
      <c r="BI955" s="31">
        <f t="shared" si="3045"/>
        <v>290251.89999999997</v>
      </c>
      <c r="BJ955" s="31">
        <f t="shared" si="3046"/>
        <v>290251.89999999997</v>
      </c>
      <c r="BK955" s="31">
        <f>BK956+BK959+BK962+BK966</f>
        <v>0</v>
      </c>
      <c r="BL955" s="31">
        <f>BL956+BL959+BL962+BL966</f>
        <v>0</v>
      </c>
      <c r="BM955" s="31">
        <f>BM956+BM959+BM962+BM966</f>
        <v>0</v>
      </c>
      <c r="BN955" s="31">
        <f t="shared" si="3047"/>
        <v>283029.19999999995</v>
      </c>
      <c r="BO955" s="31">
        <f t="shared" si="3048"/>
        <v>290251.89999999997</v>
      </c>
      <c r="BP955" s="31">
        <f t="shared" si="3049"/>
        <v>290251.89999999997</v>
      </c>
      <c r="BQ955" s="31">
        <f>BQ956+BQ959+BQ962+BQ966</f>
        <v>0</v>
      </c>
      <c r="BR955" s="31">
        <f>BR956+BR959+BR962+BR966</f>
        <v>0</v>
      </c>
      <c r="BS955" s="31">
        <f t="shared" si="3050"/>
        <v>283029.19999999995</v>
      </c>
      <c r="BT955" s="31">
        <f t="shared" si="3051"/>
        <v>290251.89999999997</v>
      </c>
      <c r="BU955" s="31">
        <f t="shared" si="3052"/>
        <v>290251.89999999997</v>
      </c>
      <c r="BV955" s="31">
        <f>BV956+BV959+BV962+BV966</f>
        <v>0</v>
      </c>
      <c r="BW955" s="31">
        <f>BW956+BW959+BW962+BW966</f>
        <v>0</v>
      </c>
      <c r="BX955" s="31">
        <f t="shared" si="3053"/>
        <v>283029.19999999995</v>
      </c>
      <c r="BY955" s="31">
        <f t="shared" si="3054"/>
        <v>290251.89999999997</v>
      </c>
      <c r="BZ955" s="31">
        <f t="shared" si="3055"/>
        <v>290251.89999999997</v>
      </c>
      <c r="CA955" s="31">
        <f>CA956+CA959+CA962+CA966</f>
        <v>0</v>
      </c>
      <c r="CB955" s="31">
        <f>CB956+CB959+CB962+CB966</f>
        <v>0</v>
      </c>
      <c r="CC955" s="31">
        <f>CC956+CC959+CC962+CC966</f>
        <v>0</v>
      </c>
      <c r="CD955" s="31">
        <f t="shared" si="3179"/>
        <v>283029.19999999995</v>
      </c>
      <c r="CE955" s="31">
        <f t="shared" si="3180"/>
        <v>290251.89999999997</v>
      </c>
      <c r="CF955" s="31">
        <f t="shared" si="3181"/>
        <v>290251.89999999997</v>
      </c>
      <c r="CG955" s="31">
        <f>CG956+CG959+CG962+CG966</f>
        <v>0</v>
      </c>
      <c r="CH955" s="24"/>
      <c r="CI955" s="40"/>
      <c r="CO955" s="1" t="s">
        <v>31</v>
      </c>
    </row>
    <row r="956" ht="71.599999999999994" hidden="1">
      <c r="A956" s="16" t="s">
        <v>529</v>
      </c>
      <c r="B956" s="17">
        <v>100</v>
      </c>
      <c r="C956" s="16"/>
      <c r="D956" s="16"/>
      <c r="E956" s="39" t="s">
        <v>131</v>
      </c>
      <c r="F956" s="31">
        <f t="shared" ref="F956:F962" si="3185">F957</f>
        <v>0</v>
      </c>
      <c r="G956" s="31">
        <f t="shared" ref="G956:G962" si="3186">G957</f>
        <v>0</v>
      </c>
      <c r="H956" s="31">
        <f t="shared" ref="H956:H962" si="3187">H957</f>
        <v>0</v>
      </c>
      <c r="I956" s="31">
        <f t="shared" ref="I956:I962" si="3188">I957</f>
        <v>0</v>
      </c>
      <c r="J956" s="31">
        <f t="shared" ref="J956:J962" si="3189">J957</f>
        <v>0</v>
      </c>
      <c r="K956" s="31">
        <f t="shared" ref="K956:K962" si="3190">K957</f>
        <v>0</v>
      </c>
      <c r="L956" s="31">
        <f t="shared" si="3020"/>
        <v>0</v>
      </c>
      <c r="M956" s="31">
        <f t="shared" si="3021"/>
        <v>0</v>
      </c>
      <c r="N956" s="31">
        <f t="shared" si="3022"/>
        <v>0</v>
      </c>
      <c r="O956" s="31">
        <f t="shared" ref="O956:O962" si="3191">O957</f>
        <v>0</v>
      </c>
      <c r="P956" s="31">
        <f t="shared" ref="P956:P962" si="3192">P957</f>
        <v>0</v>
      </c>
      <c r="Q956" s="31">
        <f t="shared" ref="Q956:Q962" si="3193">Q957</f>
        <v>0</v>
      </c>
      <c r="R956" s="31">
        <f t="shared" si="3023"/>
        <v>0</v>
      </c>
      <c r="S956" s="31">
        <f t="shared" si="3024"/>
        <v>0</v>
      </c>
      <c r="T956" s="31">
        <f t="shared" si="3025"/>
        <v>0</v>
      </c>
      <c r="U956" s="31">
        <f t="shared" ref="U956:U962" si="3194">U957</f>
        <v>0</v>
      </c>
      <c r="V956" s="31">
        <f t="shared" ref="V956:V962" si="3195">V957</f>
        <v>0</v>
      </c>
      <c r="W956" s="31">
        <f t="shared" ref="W956:W962" si="3196">W957</f>
        <v>0</v>
      </c>
      <c r="X956" s="31">
        <f t="shared" si="3026"/>
        <v>0</v>
      </c>
      <c r="Y956" s="31">
        <f t="shared" si="3027"/>
        <v>0</v>
      </c>
      <c r="Z956" s="31">
        <f t="shared" si="3028"/>
        <v>0</v>
      </c>
      <c r="AA956" s="31">
        <f t="shared" ref="AA956:AA962" si="3197">AA957</f>
        <v>0</v>
      </c>
      <c r="AB956" s="31">
        <f t="shared" ref="AB956:AB962" si="3198">AB957</f>
        <v>0</v>
      </c>
      <c r="AC956" s="31">
        <f t="shared" ref="AC956:AC962" si="3199">AC957</f>
        <v>0</v>
      </c>
      <c r="AD956" s="31">
        <f t="shared" si="3029"/>
        <v>0</v>
      </c>
      <c r="AE956" s="31">
        <f t="shared" si="3030"/>
        <v>0</v>
      </c>
      <c r="AF956" s="31">
        <f t="shared" si="3031"/>
        <v>0</v>
      </c>
      <c r="AG956" s="31">
        <f t="shared" ref="AG956:AG962" si="3200">AG957</f>
        <v>0</v>
      </c>
      <c r="AH956" s="31">
        <f t="shared" ref="AH956:AH962" si="3201">AH957</f>
        <v>0</v>
      </c>
      <c r="AI956" s="31">
        <f t="shared" ref="AI956:AI962" si="3202">AI957</f>
        <v>0</v>
      </c>
      <c r="AJ956" s="31">
        <f t="shared" si="3032"/>
        <v>0</v>
      </c>
      <c r="AK956" s="31">
        <f t="shared" si="3033"/>
        <v>0</v>
      </c>
      <c r="AL956" s="31">
        <f t="shared" si="3034"/>
        <v>0</v>
      </c>
      <c r="AM956" s="31">
        <f t="shared" ref="AM956:AM962" si="3203">AM957</f>
        <v>0</v>
      </c>
      <c r="AN956" s="31">
        <f t="shared" ref="AN956:AN962" si="3204">AN957</f>
        <v>0</v>
      </c>
      <c r="AO956" s="31">
        <f t="shared" ref="AO956:AO962" si="3205">AO957</f>
        <v>0</v>
      </c>
      <c r="AP956" s="31">
        <f t="shared" si="3035"/>
        <v>0</v>
      </c>
      <c r="AQ956" s="31">
        <f t="shared" si="3036"/>
        <v>0</v>
      </c>
      <c r="AR956" s="31">
        <f t="shared" si="3037"/>
        <v>0</v>
      </c>
      <c r="AS956" s="31">
        <f t="shared" ref="AS956:AS962" si="3206">AS957</f>
        <v>0</v>
      </c>
      <c r="AT956" s="31">
        <f t="shared" ref="AT956:AT962" si="3207">AT957</f>
        <v>0</v>
      </c>
      <c r="AU956" s="31">
        <f t="shared" ref="AU956:AU962" si="3208">AU957</f>
        <v>0</v>
      </c>
      <c r="AV956" s="31">
        <f t="shared" si="3038"/>
        <v>0</v>
      </c>
      <c r="AW956" s="31">
        <f t="shared" si="3039"/>
        <v>0</v>
      </c>
      <c r="AX956" s="31">
        <f t="shared" si="3040"/>
        <v>0</v>
      </c>
      <c r="AY956" s="31">
        <f t="shared" ref="AY956:AY962" si="3209">AY957</f>
        <v>0</v>
      </c>
      <c r="AZ956" s="31">
        <f t="shared" ref="AZ956:AZ962" si="3210">AZ957</f>
        <v>0</v>
      </c>
      <c r="BA956" s="31">
        <f t="shared" ref="BA956:BA962" si="3211">BA957</f>
        <v>0</v>
      </c>
      <c r="BB956" s="31">
        <f t="shared" si="3041"/>
        <v>0</v>
      </c>
      <c r="BC956" s="31">
        <f t="shared" si="3042"/>
        <v>0</v>
      </c>
      <c r="BD956" s="31">
        <f t="shared" si="3043"/>
        <v>0</v>
      </c>
      <c r="BE956" s="31">
        <f t="shared" ref="BE956:BE962" si="3212">BE957</f>
        <v>0</v>
      </c>
      <c r="BF956" s="31">
        <f t="shared" ref="BF956:BF962" si="3213">BF957</f>
        <v>0</v>
      </c>
      <c r="BG956" s="31">
        <f t="shared" ref="BG956:BG962" si="3214">BG957</f>
        <v>0</v>
      </c>
      <c r="BH956" s="31">
        <f t="shared" si="3044"/>
        <v>0</v>
      </c>
      <c r="BI956" s="31">
        <f t="shared" si="3045"/>
        <v>0</v>
      </c>
      <c r="BJ956" s="31">
        <f t="shared" si="3046"/>
        <v>0</v>
      </c>
      <c r="BK956" s="31">
        <f t="shared" ref="BK956:BK962" si="3215">BK957</f>
        <v>0</v>
      </c>
      <c r="BL956" s="31">
        <f t="shared" ref="BL956:BL962" si="3216">BL957</f>
        <v>0</v>
      </c>
      <c r="BM956" s="31">
        <f t="shared" ref="BM956:BM962" si="3217">BM957</f>
        <v>0</v>
      </c>
      <c r="BN956" s="31">
        <f t="shared" si="3047"/>
        <v>0</v>
      </c>
      <c r="BO956" s="31">
        <f t="shared" si="3048"/>
        <v>0</v>
      </c>
      <c r="BP956" s="31">
        <f t="shared" si="3049"/>
        <v>0</v>
      </c>
      <c r="BQ956" s="31">
        <f t="shared" ref="BQ956:BQ962" si="3218">BQ957</f>
        <v>0</v>
      </c>
      <c r="BR956" s="31">
        <f t="shared" ref="BR956:BR962" si="3219">BR957</f>
        <v>0</v>
      </c>
      <c r="BS956" s="31">
        <f t="shared" si="3050"/>
        <v>0</v>
      </c>
      <c r="BT956" s="31">
        <f t="shared" si="3051"/>
        <v>0</v>
      </c>
      <c r="BU956" s="31">
        <f t="shared" si="3052"/>
        <v>0</v>
      </c>
      <c r="BV956" s="31">
        <f t="shared" ref="BV956:BV962" si="3220">BV957</f>
        <v>0</v>
      </c>
      <c r="BW956" s="31">
        <f t="shared" ref="BW956:BW962" si="3221">BW957</f>
        <v>0</v>
      </c>
      <c r="BX956" s="31">
        <f t="shared" si="3053"/>
        <v>0</v>
      </c>
      <c r="BY956" s="31">
        <f t="shared" si="3054"/>
        <v>0</v>
      </c>
      <c r="BZ956" s="31">
        <f t="shared" si="3055"/>
        <v>0</v>
      </c>
      <c r="CA956" s="31">
        <f t="shared" ref="CA956:CA962" si="3222">CA957</f>
        <v>0</v>
      </c>
      <c r="CB956" s="31">
        <f t="shared" ref="CB956:CB962" si="3223">CB957</f>
        <v>0</v>
      </c>
      <c r="CC956" s="31">
        <f t="shared" ref="CC956:CC962" si="3224">CC957</f>
        <v>0</v>
      </c>
      <c r="CD956" s="31">
        <f t="shared" si="3179"/>
        <v>0</v>
      </c>
      <c r="CE956" s="31">
        <f t="shared" si="3180"/>
        <v>0</v>
      </c>
      <c r="CF956" s="31">
        <f t="shared" si="3181"/>
        <v>0</v>
      </c>
      <c r="CG956" s="31">
        <f t="shared" ref="CG956:CG962" si="3225">CG957</f>
        <v>0</v>
      </c>
      <c r="CH956" s="24">
        <v>0</v>
      </c>
      <c r="CI956" s="40"/>
      <c r="CM956" s="1" t="s">
        <v>29</v>
      </c>
    </row>
    <row r="957" ht="29.850000000000001" hidden="1">
      <c r="A957" s="16" t="s">
        <v>529</v>
      </c>
      <c r="B957" s="17">
        <v>120</v>
      </c>
      <c r="C957" s="16"/>
      <c r="D957" s="16"/>
      <c r="E957" s="39" t="s">
        <v>394</v>
      </c>
      <c r="F957" s="31">
        <f t="shared" si="3185"/>
        <v>0</v>
      </c>
      <c r="G957" s="31">
        <f t="shared" si="3186"/>
        <v>0</v>
      </c>
      <c r="H957" s="31">
        <f t="shared" si="3187"/>
        <v>0</v>
      </c>
      <c r="I957" s="31">
        <f t="shared" si="3188"/>
        <v>0</v>
      </c>
      <c r="J957" s="31">
        <f t="shared" si="3189"/>
        <v>0</v>
      </c>
      <c r="K957" s="31">
        <f t="shared" si="3190"/>
        <v>0</v>
      </c>
      <c r="L957" s="31">
        <f t="shared" si="3020"/>
        <v>0</v>
      </c>
      <c r="M957" s="31">
        <f t="shared" si="3021"/>
        <v>0</v>
      </c>
      <c r="N957" s="31">
        <f t="shared" si="3022"/>
        <v>0</v>
      </c>
      <c r="O957" s="31">
        <f t="shared" si="3191"/>
        <v>0</v>
      </c>
      <c r="P957" s="31">
        <f t="shared" si="3192"/>
        <v>0</v>
      </c>
      <c r="Q957" s="31">
        <f t="shared" si="3193"/>
        <v>0</v>
      </c>
      <c r="R957" s="31">
        <f t="shared" si="3023"/>
        <v>0</v>
      </c>
      <c r="S957" s="31">
        <f t="shared" si="3024"/>
        <v>0</v>
      </c>
      <c r="T957" s="31">
        <f t="shared" si="3025"/>
        <v>0</v>
      </c>
      <c r="U957" s="31">
        <f t="shared" si="3194"/>
        <v>0</v>
      </c>
      <c r="V957" s="31">
        <f t="shared" si="3195"/>
        <v>0</v>
      </c>
      <c r="W957" s="31">
        <f t="shared" si="3196"/>
        <v>0</v>
      </c>
      <c r="X957" s="31">
        <f t="shared" si="3026"/>
        <v>0</v>
      </c>
      <c r="Y957" s="31">
        <f t="shared" si="3027"/>
        <v>0</v>
      </c>
      <c r="Z957" s="31">
        <f t="shared" si="3028"/>
        <v>0</v>
      </c>
      <c r="AA957" s="31">
        <f t="shared" si="3197"/>
        <v>0</v>
      </c>
      <c r="AB957" s="31">
        <f t="shared" si="3198"/>
        <v>0</v>
      </c>
      <c r="AC957" s="31">
        <f t="shared" si="3199"/>
        <v>0</v>
      </c>
      <c r="AD957" s="31">
        <f t="shared" si="3029"/>
        <v>0</v>
      </c>
      <c r="AE957" s="31">
        <f t="shared" si="3030"/>
        <v>0</v>
      </c>
      <c r="AF957" s="31">
        <f t="shared" si="3031"/>
        <v>0</v>
      </c>
      <c r="AG957" s="31">
        <f t="shared" si="3200"/>
        <v>0</v>
      </c>
      <c r="AH957" s="31">
        <f t="shared" si="3201"/>
        <v>0</v>
      </c>
      <c r="AI957" s="31">
        <f t="shared" si="3202"/>
        <v>0</v>
      </c>
      <c r="AJ957" s="31">
        <f t="shared" si="3032"/>
        <v>0</v>
      </c>
      <c r="AK957" s="31">
        <f t="shared" si="3033"/>
        <v>0</v>
      </c>
      <c r="AL957" s="31">
        <f t="shared" si="3034"/>
        <v>0</v>
      </c>
      <c r="AM957" s="31">
        <f t="shared" si="3203"/>
        <v>0</v>
      </c>
      <c r="AN957" s="31">
        <f t="shared" si="3204"/>
        <v>0</v>
      </c>
      <c r="AO957" s="31">
        <f t="shared" si="3205"/>
        <v>0</v>
      </c>
      <c r="AP957" s="31">
        <f t="shared" si="3035"/>
        <v>0</v>
      </c>
      <c r="AQ957" s="31">
        <f t="shared" si="3036"/>
        <v>0</v>
      </c>
      <c r="AR957" s="31">
        <f t="shared" si="3037"/>
        <v>0</v>
      </c>
      <c r="AS957" s="31">
        <f t="shared" si="3206"/>
        <v>0</v>
      </c>
      <c r="AT957" s="31">
        <f t="shared" si="3207"/>
        <v>0</v>
      </c>
      <c r="AU957" s="31">
        <f t="shared" si="3208"/>
        <v>0</v>
      </c>
      <c r="AV957" s="31">
        <f t="shared" si="3038"/>
        <v>0</v>
      </c>
      <c r="AW957" s="31">
        <f t="shared" si="3039"/>
        <v>0</v>
      </c>
      <c r="AX957" s="31">
        <f t="shared" si="3040"/>
        <v>0</v>
      </c>
      <c r="AY957" s="31">
        <f t="shared" si="3209"/>
        <v>0</v>
      </c>
      <c r="AZ957" s="31">
        <f t="shared" si="3210"/>
        <v>0</v>
      </c>
      <c r="BA957" s="31">
        <f t="shared" si="3211"/>
        <v>0</v>
      </c>
      <c r="BB957" s="31">
        <f t="shared" si="3041"/>
        <v>0</v>
      </c>
      <c r="BC957" s="31">
        <f t="shared" si="3042"/>
        <v>0</v>
      </c>
      <c r="BD957" s="31">
        <f t="shared" si="3043"/>
        <v>0</v>
      </c>
      <c r="BE957" s="31">
        <f t="shared" si="3212"/>
        <v>0</v>
      </c>
      <c r="BF957" s="31">
        <f t="shared" si="3213"/>
        <v>0</v>
      </c>
      <c r="BG957" s="31">
        <f t="shared" si="3214"/>
        <v>0</v>
      </c>
      <c r="BH957" s="31">
        <f t="shared" si="3044"/>
        <v>0</v>
      </c>
      <c r="BI957" s="31">
        <f t="shared" si="3045"/>
        <v>0</v>
      </c>
      <c r="BJ957" s="31">
        <f t="shared" si="3046"/>
        <v>0</v>
      </c>
      <c r="BK957" s="31">
        <f t="shared" si="3215"/>
        <v>0</v>
      </c>
      <c r="BL957" s="31">
        <f t="shared" si="3216"/>
        <v>0</v>
      </c>
      <c r="BM957" s="31">
        <f t="shared" si="3217"/>
        <v>0</v>
      </c>
      <c r="BN957" s="31">
        <f t="shared" si="3047"/>
        <v>0</v>
      </c>
      <c r="BO957" s="31">
        <f t="shared" si="3048"/>
        <v>0</v>
      </c>
      <c r="BP957" s="31">
        <f t="shared" si="3049"/>
        <v>0</v>
      </c>
      <c r="BQ957" s="31">
        <f t="shared" si="3218"/>
        <v>0</v>
      </c>
      <c r="BR957" s="31">
        <f t="shared" si="3219"/>
        <v>0</v>
      </c>
      <c r="BS957" s="31">
        <f t="shared" si="3050"/>
        <v>0</v>
      </c>
      <c r="BT957" s="31">
        <f t="shared" si="3051"/>
        <v>0</v>
      </c>
      <c r="BU957" s="31">
        <f t="shared" si="3052"/>
        <v>0</v>
      </c>
      <c r="BV957" s="31">
        <f t="shared" si="3220"/>
        <v>0</v>
      </c>
      <c r="BW957" s="31">
        <f t="shared" si="3221"/>
        <v>0</v>
      </c>
      <c r="BX957" s="31">
        <f t="shared" si="3053"/>
        <v>0</v>
      </c>
      <c r="BY957" s="31">
        <f t="shared" si="3054"/>
        <v>0</v>
      </c>
      <c r="BZ957" s="31">
        <f t="shared" si="3055"/>
        <v>0</v>
      </c>
      <c r="CA957" s="31">
        <f t="shared" si="3222"/>
        <v>0</v>
      </c>
      <c r="CB957" s="31">
        <f t="shared" si="3223"/>
        <v>0</v>
      </c>
      <c r="CC957" s="31">
        <f t="shared" si="3224"/>
        <v>0</v>
      </c>
      <c r="CD957" s="31">
        <f t="shared" si="3179"/>
        <v>0</v>
      </c>
      <c r="CE957" s="31">
        <f t="shared" si="3180"/>
        <v>0</v>
      </c>
      <c r="CF957" s="31">
        <f t="shared" si="3181"/>
        <v>0</v>
      </c>
      <c r="CG957" s="31">
        <f t="shared" si="3225"/>
        <v>0</v>
      </c>
      <c r="CH957" s="24">
        <v>0</v>
      </c>
      <c r="CI957" s="40"/>
      <c r="CN957" s="1" t="s">
        <v>30</v>
      </c>
    </row>
    <row r="958" ht="15" hidden="1">
      <c r="A958" s="16" t="s">
        <v>529</v>
      </c>
      <c r="B958" s="17">
        <v>120</v>
      </c>
      <c r="C958" s="16" t="s">
        <v>47</v>
      </c>
      <c r="D958" s="16" t="s">
        <v>105</v>
      </c>
      <c r="E958" s="39" t="s">
        <v>106</v>
      </c>
      <c r="F958" s="31"/>
      <c r="G958" s="31"/>
      <c r="H958" s="31"/>
      <c r="I958" s="31"/>
      <c r="J958" s="31"/>
      <c r="K958" s="31"/>
      <c r="L958" s="31">
        <f t="shared" si="3020"/>
        <v>0</v>
      </c>
      <c r="M958" s="31">
        <f t="shared" si="3021"/>
        <v>0</v>
      </c>
      <c r="N958" s="31">
        <f t="shared" si="3022"/>
        <v>0</v>
      </c>
      <c r="O958" s="31"/>
      <c r="P958" s="31"/>
      <c r="Q958" s="31"/>
      <c r="R958" s="31">
        <f t="shared" si="3023"/>
        <v>0</v>
      </c>
      <c r="S958" s="31">
        <f t="shared" si="3024"/>
        <v>0</v>
      </c>
      <c r="T958" s="31">
        <f t="shared" si="3025"/>
        <v>0</v>
      </c>
      <c r="U958" s="31"/>
      <c r="V958" s="31"/>
      <c r="W958" s="31"/>
      <c r="X958" s="31">
        <f t="shared" si="3026"/>
        <v>0</v>
      </c>
      <c r="Y958" s="31">
        <f t="shared" si="3027"/>
        <v>0</v>
      </c>
      <c r="Z958" s="31">
        <f t="shared" si="3028"/>
        <v>0</v>
      </c>
      <c r="AA958" s="31"/>
      <c r="AB958" s="31"/>
      <c r="AC958" s="31"/>
      <c r="AD958" s="31">
        <f t="shared" si="3029"/>
        <v>0</v>
      </c>
      <c r="AE958" s="31">
        <f t="shared" si="3030"/>
        <v>0</v>
      </c>
      <c r="AF958" s="31">
        <f t="shared" si="3031"/>
        <v>0</v>
      </c>
      <c r="AG958" s="31"/>
      <c r="AH958" s="31"/>
      <c r="AI958" s="31"/>
      <c r="AJ958" s="31">
        <f t="shared" si="3032"/>
        <v>0</v>
      </c>
      <c r="AK958" s="31">
        <f t="shared" si="3033"/>
        <v>0</v>
      </c>
      <c r="AL958" s="31">
        <f t="shared" si="3034"/>
        <v>0</v>
      </c>
      <c r="AM958" s="31"/>
      <c r="AN958" s="31"/>
      <c r="AO958" s="31"/>
      <c r="AP958" s="31">
        <f t="shared" si="3035"/>
        <v>0</v>
      </c>
      <c r="AQ958" s="31">
        <f t="shared" si="3036"/>
        <v>0</v>
      </c>
      <c r="AR958" s="31">
        <f t="shared" si="3037"/>
        <v>0</v>
      </c>
      <c r="AS958" s="31"/>
      <c r="AT958" s="31"/>
      <c r="AU958" s="31"/>
      <c r="AV958" s="31">
        <f t="shared" si="3038"/>
        <v>0</v>
      </c>
      <c r="AW958" s="31">
        <f t="shared" si="3039"/>
        <v>0</v>
      </c>
      <c r="AX958" s="31">
        <f t="shared" si="3040"/>
        <v>0</v>
      </c>
      <c r="AY958" s="31"/>
      <c r="AZ958" s="31"/>
      <c r="BA958" s="31"/>
      <c r="BB958" s="31">
        <f t="shared" si="3041"/>
        <v>0</v>
      </c>
      <c r="BC958" s="31">
        <f t="shared" si="3042"/>
        <v>0</v>
      </c>
      <c r="BD958" s="31">
        <f t="shared" si="3043"/>
        <v>0</v>
      </c>
      <c r="BE958" s="31"/>
      <c r="BF958" s="31"/>
      <c r="BG958" s="31"/>
      <c r="BH958" s="31">
        <f t="shared" si="3044"/>
        <v>0</v>
      </c>
      <c r="BI958" s="31">
        <f t="shared" si="3045"/>
        <v>0</v>
      </c>
      <c r="BJ958" s="31">
        <f t="shared" si="3046"/>
        <v>0</v>
      </c>
      <c r="BK958" s="31"/>
      <c r="BL958" s="31"/>
      <c r="BM958" s="31"/>
      <c r="BN958" s="31">
        <f t="shared" si="3047"/>
        <v>0</v>
      </c>
      <c r="BO958" s="31">
        <f t="shared" si="3048"/>
        <v>0</v>
      </c>
      <c r="BP958" s="31">
        <f t="shared" si="3049"/>
        <v>0</v>
      </c>
      <c r="BQ958" s="31"/>
      <c r="BR958" s="31"/>
      <c r="BS958" s="31">
        <f t="shared" si="3050"/>
        <v>0</v>
      </c>
      <c r="BT958" s="31">
        <f t="shared" si="3051"/>
        <v>0</v>
      </c>
      <c r="BU958" s="31">
        <f t="shared" si="3052"/>
        <v>0</v>
      </c>
      <c r="BV958" s="31"/>
      <c r="BW958" s="31"/>
      <c r="BX958" s="31">
        <f t="shared" si="3053"/>
        <v>0</v>
      </c>
      <c r="BY958" s="31">
        <f t="shared" si="3054"/>
        <v>0</v>
      </c>
      <c r="BZ958" s="31">
        <f t="shared" si="3055"/>
        <v>0</v>
      </c>
      <c r="CA958" s="31"/>
      <c r="CB958" s="31"/>
      <c r="CC958" s="31"/>
      <c r="CD958" s="31">
        <f t="shared" si="3179"/>
        <v>0</v>
      </c>
      <c r="CE958" s="31">
        <f t="shared" si="3180"/>
        <v>0</v>
      </c>
      <c r="CF958" s="31">
        <f t="shared" si="3181"/>
        <v>0</v>
      </c>
      <c r="CG958" s="31"/>
      <c r="CH958" s="24">
        <v>0</v>
      </c>
      <c r="CI958" s="40"/>
    </row>
    <row r="959" ht="29.850000000000001">
      <c r="A959" s="16" t="s">
        <v>529</v>
      </c>
      <c r="B959" s="17">
        <v>200</v>
      </c>
      <c r="C959" s="16"/>
      <c r="D959" s="16"/>
      <c r="E959" s="39" t="s">
        <v>40</v>
      </c>
      <c r="F959" s="31">
        <f t="shared" si="3185"/>
        <v>1447.8</v>
      </c>
      <c r="G959" s="31">
        <f t="shared" si="3186"/>
        <v>1447.8</v>
      </c>
      <c r="H959" s="31">
        <f t="shared" si="3187"/>
        <v>1447.8</v>
      </c>
      <c r="I959" s="31">
        <f t="shared" si="3188"/>
        <v>0</v>
      </c>
      <c r="J959" s="31">
        <f t="shared" si="3189"/>
        <v>0</v>
      </c>
      <c r="K959" s="31">
        <f t="shared" si="3190"/>
        <v>0</v>
      </c>
      <c r="L959" s="31">
        <f t="shared" si="3020"/>
        <v>1447.8</v>
      </c>
      <c r="M959" s="31">
        <f t="shared" si="3021"/>
        <v>1447.8</v>
      </c>
      <c r="N959" s="31">
        <f t="shared" si="3022"/>
        <v>1447.8</v>
      </c>
      <c r="O959" s="31">
        <f t="shared" si="3191"/>
        <v>0</v>
      </c>
      <c r="P959" s="31">
        <f t="shared" si="3192"/>
        <v>0</v>
      </c>
      <c r="Q959" s="31">
        <f t="shared" si="3193"/>
        <v>0</v>
      </c>
      <c r="R959" s="31">
        <f t="shared" si="3023"/>
        <v>1447.8</v>
      </c>
      <c r="S959" s="31">
        <f t="shared" si="3024"/>
        <v>1447.8</v>
      </c>
      <c r="T959" s="31">
        <f t="shared" si="3025"/>
        <v>1447.8</v>
      </c>
      <c r="U959" s="31">
        <f t="shared" si="3194"/>
        <v>0</v>
      </c>
      <c r="V959" s="31">
        <f t="shared" si="3195"/>
        <v>0</v>
      </c>
      <c r="W959" s="31">
        <f t="shared" si="3196"/>
        <v>0</v>
      </c>
      <c r="X959" s="31">
        <f t="shared" si="3026"/>
        <v>1447.8</v>
      </c>
      <c r="Y959" s="31">
        <f t="shared" si="3027"/>
        <v>1447.8</v>
      </c>
      <c r="Z959" s="31">
        <f t="shared" si="3028"/>
        <v>1447.8</v>
      </c>
      <c r="AA959" s="31">
        <f t="shared" si="3197"/>
        <v>0</v>
      </c>
      <c r="AB959" s="31">
        <f t="shared" si="3198"/>
        <v>0</v>
      </c>
      <c r="AC959" s="31">
        <f t="shared" si="3199"/>
        <v>0</v>
      </c>
      <c r="AD959" s="31">
        <f t="shared" si="3029"/>
        <v>1447.8</v>
      </c>
      <c r="AE959" s="31">
        <f t="shared" si="3030"/>
        <v>1447.8</v>
      </c>
      <c r="AF959" s="31">
        <f t="shared" si="3031"/>
        <v>1447.8</v>
      </c>
      <c r="AG959" s="31">
        <f t="shared" si="3200"/>
        <v>0</v>
      </c>
      <c r="AH959" s="31">
        <f t="shared" si="3201"/>
        <v>0</v>
      </c>
      <c r="AI959" s="31">
        <f t="shared" si="3202"/>
        <v>0</v>
      </c>
      <c r="AJ959" s="31">
        <f t="shared" si="3032"/>
        <v>1447.8</v>
      </c>
      <c r="AK959" s="31">
        <f t="shared" si="3033"/>
        <v>1447.8</v>
      </c>
      <c r="AL959" s="31">
        <f t="shared" si="3034"/>
        <v>1447.8</v>
      </c>
      <c r="AM959" s="31">
        <f t="shared" si="3203"/>
        <v>0</v>
      </c>
      <c r="AN959" s="31">
        <f t="shared" si="3204"/>
        <v>0</v>
      </c>
      <c r="AO959" s="31">
        <f t="shared" si="3205"/>
        <v>0</v>
      </c>
      <c r="AP959" s="31">
        <f t="shared" si="3035"/>
        <v>1447.8</v>
      </c>
      <c r="AQ959" s="31">
        <f t="shared" si="3036"/>
        <v>1447.8</v>
      </c>
      <c r="AR959" s="31">
        <f t="shared" si="3037"/>
        <v>1447.8</v>
      </c>
      <c r="AS959" s="31">
        <f t="shared" si="3206"/>
        <v>0</v>
      </c>
      <c r="AT959" s="31">
        <f t="shared" si="3207"/>
        <v>0</v>
      </c>
      <c r="AU959" s="31">
        <f t="shared" si="3208"/>
        <v>0</v>
      </c>
      <c r="AV959" s="31">
        <f t="shared" si="3038"/>
        <v>1447.8</v>
      </c>
      <c r="AW959" s="31">
        <f t="shared" si="3039"/>
        <v>1447.8</v>
      </c>
      <c r="AX959" s="31">
        <f t="shared" si="3040"/>
        <v>1447.8</v>
      </c>
      <c r="AY959" s="31">
        <f t="shared" si="3209"/>
        <v>0</v>
      </c>
      <c r="AZ959" s="31">
        <f t="shared" si="3210"/>
        <v>0</v>
      </c>
      <c r="BA959" s="31">
        <f t="shared" si="3211"/>
        <v>0</v>
      </c>
      <c r="BB959" s="31">
        <f t="shared" si="3041"/>
        <v>1447.8</v>
      </c>
      <c r="BC959" s="31">
        <f t="shared" si="3042"/>
        <v>1447.8</v>
      </c>
      <c r="BD959" s="31">
        <f t="shared" si="3043"/>
        <v>1447.8</v>
      </c>
      <c r="BE959" s="31">
        <f t="shared" si="3212"/>
        <v>0</v>
      </c>
      <c r="BF959" s="31">
        <f t="shared" si="3213"/>
        <v>0</v>
      </c>
      <c r="BG959" s="31">
        <f t="shared" si="3214"/>
        <v>0</v>
      </c>
      <c r="BH959" s="31">
        <f t="shared" si="3044"/>
        <v>1447.8</v>
      </c>
      <c r="BI959" s="31">
        <f t="shared" si="3045"/>
        <v>1447.8</v>
      </c>
      <c r="BJ959" s="31">
        <f t="shared" si="3046"/>
        <v>1447.8</v>
      </c>
      <c r="BK959" s="31">
        <f t="shared" si="3215"/>
        <v>0</v>
      </c>
      <c r="BL959" s="31">
        <f t="shared" si="3216"/>
        <v>0</v>
      </c>
      <c r="BM959" s="31">
        <f t="shared" si="3217"/>
        <v>0</v>
      </c>
      <c r="BN959" s="31">
        <f t="shared" si="3047"/>
        <v>1447.8</v>
      </c>
      <c r="BO959" s="31">
        <f t="shared" si="3048"/>
        <v>1447.8</v>
      </c>
      <c r="BP959" s="31">
        <f t="shared" si="3049"/>
        <v>1447.8</v>
      </c>
      <c r="BQ959" s="31">
        <f t="shared" si="3218"/>
        <v>0</v>
      </c>
      <c r="BR959" s="31">
        <f t="shared" si="3219"/>
        <v>0</v>
      </c>
      <c r="BS959" s="31">
        <f t="shared" si="3050"/>
        <v>1447.8</v>
      </c>
      <c r="BT959" s="31">
        <f t="shared" si="3051"/>
        <v>1447.8</v>
      </c>
      <c r="BU959" s="31">
        <f t="shared" si="3052"/>
        <v>1447.8</v>
      </c>
      <c r="BV959" s="31">
        <f t="shared" si="3220"/>
        <v>0</v>
      </c>
      <c r="BW959" s="31">
        <f t="shared" si="3221"/>
        <v>0</v>
      </c>
      <c r="BX959" s="31">
        <f t="shared" si="3053"/>
        <v>1447.8</v>
      </c>
      <c r="BY959" s="31">
        <f t="shared" si="3054"/>
        <v>1447.8</v>
      </c>
      <c r="BZ959" s="31">
        <f t="shared" si="3055"/>
        <v>1447.8</v>
      </c>
      <c r="CA959" s="31">
        <f t="shared" si="3222"/>
        <v>0</v>
      </c>
      <c r="CB959" s="31">
        <f t="shared" si="3223"/>
        <v>0</v>
      </c>
      <c r="CC959" s="31">
        <f t="shared" si="3224"/>
        <v>0</v>
      </c>
      <c r="CD959" s="31">
        <f t="shared" si="3179"/>
        <v>1447.8</v>
      </c>
      <c r="CE959" s="31">
        <f t="shared" si="3180"/>
        <v>1447.8</v>
      </c>
      <c r="CF959" s="31">
        <f t="shared" si="3181"/>
        <v>1447.8</v>
      </c>
      <c r="CG959" s="31">
        <f t="shared" si="3225"/>
        <v>0</v>
      </c>
      <c r="CH959" s="24"/>
      <c r="CI959" s="40"/>
      <c r="CM959" s="1" t="s">
        <v>29</v>
      </c>
    </row>
    <row r="960" ht="43.75">
      <c r="A960" s="16" t="s">
        <v>529</v>
      </c>
      <c r="B960" s="17">
        <v>240</v>
      </c>
      <c r="C960" s="16"/>
      <c r="D960" s="16"/>
      <c r="E960" s="39" t="s">
        <v>41</v>
      </c>
      <c r="F960" s="31">
        <f t="shared" si="3185"/>
        <v>1447.8</v>
      </c>
      <c r="G960" s="31">
        <f t="shared" si="3186"/>
        <v>1447.8</v>
      </c>
      <c r="H960" s="31">
        <f t="shared" si="3187"/>
        <v>1447.8</v>
      </c>
      <c r="I960" s="31">
        <f t="shared" si="3188"/>
        <v>0</v>
      </c>
      <c r="J960" s="31">
        <f t="shared" si="3189"/>
        <v>0</v>
      </c>
      <c r="K960" s="31">
        <f t="shared" si="3190"/>
        <v>0</v>
      </c>
      <c r="L960" s="31">
        <f t="shared" si="3020"/>
        <v>1447.8</v>
      </c>
      <c r="M960" s="31">
        <f t="shared" si="3021"/>
        <v>1447.8</v>
      </c>
      <c r="N960" s="31">
        <f t="shared" si="3022"/>
        <v>1447.8</v>
      </c>
      <c r="O960" s="31">
        <f t="shared" si="3191"/>
        <v>0</v>
      </c>
      <c r="P960" s="31">
        <f t="shared" si="3192"/>
        <v>0</v>
      </c>
      <c r="Q960" s="31">
        <f t="shared" si="3193"/>
        <v>0</v>
      </c>
      <c r="R960" s="31">
        <f t="shared" si="3023"/>
        <v>1447.8</v>
      </c>
      <c r="S960" s="31">
        <f t="shared" si="3024"/>
        <v>1447.8</v>
      </c>
      <c r="T960" s="31">
        <f t="shared" si="3025"/>
        <v>1447.8</v>
      </c>
      <c r="U960" s="31">
        <f t="shared" si="3194"/>
        <v>0</v>
      </c>
      <c r="V960" s="31">
        <f t="shared" si="3195"/>
        <v>0</v>
      </c>
      <c r="W960" s="31">
        <f t="shared" si="3196"/>
        <v>0</v>
      </c>
      <c r="X960" s="31">
        <f t="shared" si="3026"/>
        <v>1447.8</v>
      </c>
      <c r="Y960" s="31">
        <f t="shared" si="3027"/>
        <v>1447.8</v>
      </c>
      <c r="Z960" s="31">
        <f t="shared" si="3028"/>
        <v>1447.8</v>
      </c>
      <c r="AA960" s="31">
        <f t="shared" si="3197"/>
        <v>0</v>
      </c>
      <c r="AB960" s="31">
        <f t="shared" si="3198"/>
        <v>0</v>
      </c>
      <c r="AC960" s="31">
        <f t="shared" si="3199"/>
        <v>0</v>
      </c>
      <c r="AD960" s="31">
        <f t="shared" si="3029"/>
        <v>1447.8</v>
      </c>
      <c r="AE960" s="31">
        <f t="shared" si="3030"/>
        <v>1447.8</v>
      </c>
      <c r="AF960" s="31">
        <f t="shared" si="3031"/>
        <v>1447.8</v>
      </c>
      <c r="AG960" s="31">
        <f t="shared" si="3200"/>
        <v>0</v>
      </c>
      <c r="AH960" s="31">
        <f t="shared" si="3201"/>
        <v>0</v>
      </c>
      <c r="AI960" s="31">
        <f t="shared" si="3202"/>
        <v>0</v>
      </c>
      <c r="AJ960" s="31">
        <f t="shared" si="3032"/>
        <v>1447.8</v>
      </c>
      <c r="AK960" s="31">
        <f t="shared" si="3033"/>
        <v>1447.8</v>
      </c>
      <c r="AL960" s="31">
        <f t="shared" si="3034"/>
        <v>1447.8</v>
      </c>
      <c r="AM960" s="31">
        <f t="shared" si="3203"/>
        <v>0</v>
      </c>
      <c r="AN960" s="31">
        <f t="shared" si="3204"/>
        <v>0</v>
      </c>
      <c r="AO960" s="31">
        <f t="shared" si="3205"/>
        <v>0</v>
      </c>
      <c r="AP960" s="31">
        <f t="shared" si="3035"/>
        <v>1447.8</v>
      </c>
      <c r="AQ960" s="31">
        <f t="shared" si="3036"/>
        <v>1447.8</v>
      </c>
      <c r="AR960" s="31">
        <f t="shared" si="3037"/>
        <v>1447.8</v>
      </c>
      <c r="AS960" s="31">
        <f t="shared" si="3206"/>
        <v>0</v>
      </c>
      <c r="AT960" s="31">
        <f t="shared" si="3207"/>
        <v>0</v>
      </c>
      <c r="AU960" s="31">
        <f t="shared" si="3208"/>
        <v>0</v>
      </c>
      <c r="AV960" s="31">
        <f t="shared" si="3038"/>
        <v>1447.8</v>
      </c>
      <c r="AW960" s="31">
        <f t="shared" si="3039"/>
        <v>1447.8</v>
      </c>
      <c r="AX960" s="31">
        <f t="shared" si="3040"/>
        <v>1447.8</v>
      </c>
      <c r="AY960" s="31">
        <f t="shared" si="3209"/>
        <v>0</v>
      </c>
      <c r="AZ960" s="31">
        <f t="shared" si="3210"/>
        <v>0</v>
      </c>
      <c r="BA960" s="31">
        <f t="shared" si="3211"/>
        <v>0</v>
      </c>
      <c r="BB960" s="31">
        <f t="shared" si="3041"/>
        <v>1447.8</v>
      </c>
      <c r="BC960" s="31">
        <f t="shared" si="3042"/>
        <v>1447.8</v>
      </c>
      <c r="BD960" s="31">
        <f t="shared" si="3043"/>
        <v>1447.8</v>
      </c>
      <c r="BE960" s="31">
        <f t="shared" si="3212"/>
        <v>0</v>
      </c>
      <c r="BF960" s="31">
        <f t="shared" si="3213"/>
        <v>0</v>
      </c>
      <c r="BG960" s="31">
        <f t="shared" si="3214"/>
        <v>0</v>
      </c>
      <c r="BH960" s="31">
        <f t="shared" si="3044"/>
        <v>1447.8</v>
      </c>
      <c r="BI960" s="31">
        <f t="shared" si="3045"/>
        <v>1447.8</v>
      </c>
      <c r="BJ960" s="31">
        <f t="shared" si="3046"/>
        <v>1447.8</v>
      </c>
      <c r="BK960" s="31">
        <f t="shared" si="3215"/>
        <v>0</v>
      </c>
      <c r="BL960" s="31">
        <f t="shared" si="3216"/>
        <v>0</v>
      </c>
      <c r="BM960" s="31">
        <f t="shared" si="3217"/>
        <v>0</v>
      </c>
      <c r="BN960" s="31">
        <f t="shared" si="3047"/>
        <v>1447.8</v>
      </c>
      <c r="BO960" s="31">
        <f t="shared" si="3048"/>
        <v>1447.8</v>
      </c>
      <c r="BP960" s="31">
        <f t="shared" si="3049"/>
        <v>1447.8</v>
      </c>
      <c r="BQ960" s="31">
        <f t="shared" si="3218"/>
        <v>0</v>
      </c>
      <c r="BR960" s="31">
        <f t="shared" si="3219"/>
        <v>0</v>
      </c>
      <c r="BS960" s="31">
        <f t="shared" si="3050"/>
        <v>1447.8</v>
      </c>
      <c r="BT960" s="31">
        <f t="shared" si="3051"/>
        <v>1447.8</v>
      </c>
      <c r="BU960" s="31">
        <f t="shared" si="3052"/>
        <v>1447.8</v>
      </c>
      <c r="BV960" s="31">
        <f t="shared" si="3220"/>
        <v>0</v>
      </c>
      <c r="BW960" s="31">
        <f t="shared" si="3221"/>
        <v>0</v>
      </c>
      <c r="BX960" s="31">
        <f t="shared" si="3053"/>
        <v>1447.8</v>
      </c>
      <c r="BY960" s="31">
        <f t="shared" si="3054"/>
        <v>1447.8</v>
      </c>
      <c r="BZ960" s="31">
        <f t="shared" si="3055"/>
        <v>1447.8</v>
      </c>
      <c r="CA960" s="31">
        <f t="shared" si="3222"/>
        <v>0</v>
      </c>
      <c r="CB960" s="31">
        <f t="shared" si="3223"/>
        <v>0</v>
      </c>
      <c r="CC960" s="31">
        <f t="shared" si="3224"/>
        <v>0</v>
      </c>
      <c r="CD960" s="31">
        <f t="shared" si="3179"/>
        <v>1447.8</v>
      </c>
      <c r="CE960" s="31">
        <f t="shared" si="3180"/>
        <v>1447.8</v>
      </c>
      <c r="CF960" s="31">
        <f t="shared" si="3181"/>
        <v>1447.8</v>
      </c>
      <c r="CG960" s="31">
        <f t="shared" si="3225"/>
        <v>0</v>
      </c>
      <c r="CH960" s="24"/>
      <c r="CI960" s="40"/>
      <c r="CN960" s="1" t="s">
        <v>30</v>
      </c>
    </row>
    <row r="961" ht="15">
      <c r="A961" s="16" t="s">
        <v>529</v>
      </c>
      <c r="B961" s="17">
        <v>240</v>
      </c>
      <c r="C961" s="16" t="s">
        <v>47</v>
      </c>
      <c r="D961" s="16" t="s">
        <v>105</v>
      </c>
      <c r="E961" s="39" t="s">
        <v>106</v>
      </c>
      <c r="F961" s="31">
        <v>1447.8</v>
      </c>
      <c r="G961" s="31">
        <v>1447.8</v>
      </c>
      <c r="H961" s="31">
        <v>1447.8</v>
      </c>
      <c r="I961" s="31"/>
      <c r="J961" s="31"/>
      <c r="K961" s="31"/>
      <c r="L961" s="31">
        <f t="shared" si="3020"/>
        <v>1447.8</v>
      </c>
      <c r="M961" s="31">
        <f t="shared" si="3021"/>
        <v>1447.8</v>
      </c>
      <c r="N961" s="31">
        <f t="shared" si="3022"/>
        <v>1447.8</v>
      </c>
      <c r="O961" s="31"/>
      <c r="P961" s="31"/>
      <c r="Q961" s="31"/>
      <c r="R961" s="31">
        <f t="shared" si="3023"/>
        <v>1447.8</v>
      </c>
      <c r="S961" s="31">
        <f t="shared" si="3024"/>
        <v>1447.8</v>
      </c>
      <c r="T961" s="31">
        <f t="shared" si="3025"/>
        <v>1447.8</v>
      </c>
      <c r="U961" s="31"/>
      <c r="V961" s="31"/>
      <c r="W961" s="31"/>
      <c r="X961" s="31">
        <f t="shared" si="3026"/>
        <v>1447.8</v>
      </c>
      <c r="Y961" s="31">
        <f t="shared" si="3027"/>
        <v>1447.8</v>
      </c>
      <c r="Z961" s="31">
        <f t="shared" si="3028"/>
        <v>1447.8</v>
      </c>
      <c r="AA961" s="31"/>
      <c r="AB961" s="31"/>
      <c r="AC961" s="31"/>
      <c r="AD961" s="31">
        <f t="shared" si="3029"/>
        <v>1447.8</v>
      </c>
      <c r="AE961" s="31">
        <f t="shared" si="3030"/>
        <v>1447.8</v>
      </c>
      <c r="AF961" s="31">
        <f t="shared" si="3031"/>
        <v>1447.8</v>
      </c>
      <c r="AG961" s="31"/>
      <c r="AH961" s="31"/>
      <c r="AI961" s="31"/>
      <c r="AJ961" s="31">
        <f t="shared" si="3032"/>
        <v>1447.8</v>
      </c>
      <c r="AK961" s="31">
        <f t="shared" si="3033"/>
        <v>1447.8</v>
      </c>
      <c r="AL961" s="31">
        <f t="shared" si="3034"/>
        <v>1447.8</v>
      </c>
      <c r="AM961" s="31"/>
      <c r="AN961" s="31"/>
      <c r="AO961" s="31"/>
      <c r="AP961" s="31">
        <f t="shared" si="3035"/>
        <v>1447.8</v>
      </c>
      <c r="AQ961" s="31">
        <f t="shared" si="3036"/>
        <v>1447.8</v>
      </c>
      <c r="AR961" s="31">
        <f t="shared" si="3037"/>
        <v>1447.8</v>
      </c>
      <c r="AS961" s="31"/>
      <c r="AT961" s="31"/>
      <c r="AU961" s="31"/>
      <c r="AV961" s="31">
        <f t="shared" si="3038"/>
        <v>1447.8</v>
      </c>
      <c r="AW961" s="31">
        <f t="shared" si="3039"/>
        <v>1447.8</v>
      </c>
      <c r="AX961" s="31">
        <f t="shared" si="3040"/>
        <v>1447.8</v>
      </c>
      <c r="AY961" s="31"/>
      <c r="AZ961" s="31"/>
      <c r="BA961" s="31"/>
      <c r="BB961" s="31">
        <f t="shared" si="3041"/>
        <v>1447.8</v>
      </c>
      <c r="BC961" s="31">
        <f t="shared" si="3042"/>
        <v>1447.8</v>
      </c>
      <c r="BD961" s="31">
        <f t="shared" si="3043"/>
        <v>1447.8</v>
      </c>
      <c r="BE961" s="31"/>
      <c r="BF961" s="31"/>
      <c r="BG961" s="31"/>
      <c r="BH961" s="31">
        <f t="shared" si="3044"/>
        <v>1447.8</v>
      </c>
      <c r="BI961" s="31">
        <f t="shared" si="3045"/>
        <v>1447.8</v>
      </c>
      <c r="BJ961" s="31">
        <f t="shared" si="3046"/>
        <v>1447.8</v>
      </c>
      <c r="BK961" s="31"/>
      <c r="BL961" s="31"/>
      <c r="BM961" s="31"/>
      <c r="BN961" s="31">
        <f t="shared" si="3047"/>
        <v>1447.8</v>
      </c>
      <c r="BO961" s="31">
        <f t="shared" si="3048"/>
        <v>1447.8</v>
      </c>
      <c r="BP961" s="31">
        <f t="shared" si="3049"/>
        <v>1447.8</v>
      </c>
      <c r="BQ961" s="31"/>
      <c r="BR961" s="31"/>
      <c r="BS961" s="31">
        <f t="shared" si="3050"/>
        <v>1447.8</v>
      </c>
      <c r="BT961" s="31">
        <f t="shared" si="3051"/>
        <v>1447.8</v>
      </c>
      <c r="BU961" s="31">
        <f t="shared" si="3052"/>
        <v>1447.8</v>
      </c>
      <c r="BV961" s="31"/>
      <c r="BW961" s="31"/>
      <c r="BX961" s="31">
        <f t="shared" si="3053"/>
        <v>1447.8</v>
      </c>
      <c r="BY961" s="31">
        <f t="shared" si="3054"/>
        <v>1447.8</v>
      </c>
      <c r="BZ961" s="31">
        <f t="shared" si="3055"/>
        <v>1447.8</v>
      </c>
      <c r="CA961" s="31"/>
      <c r="CB961" s="31"/>
      <c r="CC961" s="31"/>
      <c r="CD961" s="31">
        <f t="shared" si="3179"/>
        <v>1447.8</v>
      </c>
      <c r="CE961" s="31">
        <f t="shared" si="3180"/>
        <v>1447.8</v>
      </c>
      <c r="CF961" s="31">
        <f t="shared" si="3181"/>
        <v>1447.8</v>
      </c>
      <c r="CG961" s="31"/>
      <c r="CH961" s="24"/>
      <c r="CI961" s="40"/>
    </row>
    <row r="962" ht="43.75">
      <c r="A962" s="16" t="s">
        <v>529</v>
      </c>
      <c r="B962" s="17">
        <v>600</v>
      </c>
      <c r="C962" s="16"/>
      <c r="D962" s="16"/>
      <c r="E962" s="39" t="s">
        <v>45</v>
      </c>
      <c r="F962" s="31">
        <f t="shared" si="3185"/>
        <v>151858.39999999999</v>
      </c>
      <c r="G962" s="31">
        <f t="shared" si="3186"/>
        <v>155510.79999999999</v>
      </c>
      <c r="H962" s="31">
        <f t="shared" si="3187"/>
        <v>155510.79999999999</v>
      </c>
      <c r="I962" s="31">
        <f t="shared" si="3188"/>
        <v>0</v>
      </c>
      <c r="J962" s="31">
        <f t="shared" si="3189"/>
        <v>0</v>
      </c>
      <c r="K962" s="31">
        <f t="shared" si="3190"/>
        <v>0</v>
      </c>
      <c r="L962" s="31">
        <f t="shared" si="3020"/>
        <v>151858.39999999999</v>
      </c>
      <c r="M962" s="31">
        <f t="shared" si="3021"/>
        <v>155510.79999999999</v>
      </c>
      <c r="N962" s="31">
        <f t="shared" si="3022"/>
        <v>155510.79999999999</v>
      </c>
      <c r="O962" s="31">
        <f t="shared" si="3191"/>
        <v>0</v>
      </c>
      <c r="P962" s="31">
        <f t="shared" si="3192"/>
        <v>0</v>
      </c>
      <c r="Q962" s="31">
        <f t="shared" si="3193"/>
        <v>0</v>
      </c>
      <c r="R962" s="31">
        <f t="shared" si="3023"/>
        <v>151858.39999999999</v>
      </c>
      <c r="S962" s="31">
        <f t="shared" si="3024"/>
        <v>155510.79999999999</v>
      </c>
      <c r="T962" s="31">
        <f t="shared" si="3025"/>
        <v>155510.79999999999</v>
      </c>
      <c r="U962" s="31">
        <f t="shared" si="3194"/>
        <v>0</v>
      </c>
      <c r="V962" s="31">
        <f t="shared" si="3195"/>
        <v>0</v>
      </c>
      <c r="W962" s="31">
        <f t="shared" si="3196"/>
        <v>0</v>
      </c>
      <c r="X962" s="31">
        <f t="shared" si="3026"/>
        <v>151858.39999999999</v>
      </c>
      <c r="Y962" s="31">
        <f t="shared" si="3027"/>
        <v>155510.79999999999</v>
      </c>
      <c r="Z962" s="31">
        <f t="shared" si="3028"/>
        <v>155510.79999999999</v>
      </c>
      <c r="AA962" s="31">
        <f t="shared" si="3197"/>
        <v>0</v>
      </c>
      <c r="AB962" s="31">
        <f t="shared" si="3198"/>
        <v>0</v>
      </c>
      <c r="AC962" s="31">
        <f t="shared" si="3199"/>
        <v>0</v>
      </c>
      <c r="AD962" s="31">
        <f t="shared" si="3029"/>
        <v>151858.39999999999</v>
      </c>
      <c r="AE962" s="31">
        <f t="shared" si="3030"/>
        <v>155510.79999999999</v>
      </c>
      <c r="AF962" s="31">
        <f t="shared" si="3031"/>
        <v>155510.79999999999</v>
      </c>
      <c r="AG962" s="31">
        <f t="shared" si="3200"/>
        <v>0</v>
      </c>
      <c r="AH962" s="31">
        <f t="shared" si="3201"/>
        <v>0</v>
      </c>
      <c r="AI962" s="31">
        <f t="shared" si="3202"/>
        <v>0</v>
      </c>
      <c r="AJ962" s="31">
        <f t="shared" si="3032"/>
        <v>151858.39999999999</v>
      </c>
      <c r="AK962" s="31">
        <f t="shared" si="3033"/>
        <v>155510.79999999999</v>
      </c>
      <c r="AL962" s="31">
        <f t="shared" si="3034"/>
        <v>155510.79999999999</v>
      </c>
      <c r="AM962" s="31">
        <f t="shared" si="3203"/>
        <v>0</v>
      </c>
      <c r="AN962" s="31">
        <f t="shared" si="3204"/>
        <v>0</v>
      </c>
      <c r="AO962" s="31">
        <f t="shared" si="3205"/>
        <v>0</v>
      </c>
      <c r="AP962" s="31">
        <f t="shared" si="3035"/>
        <v>151858.39999999999</v>
      </c>
      <c r="AQ962" s="31">
        <f t="shared" si="3036"/>
        <v>155510.79999999999</v>
      </c>
      <c r="AR962" s="31">
        <f t="shared" si="3037"/>
        <v>155510.79999999999</v>
      </c>
      <c r="AS962" s="31">
        <f t="shared" si="3206"/>
        <v>0</v>
      </c>
      <c r="AT962" s="31">
        <f t="shared" si="3207"/>
        <v>0</v>
      </c>
      <c r="AU962" s="31">
        <f t="shared" si="3208"/>
        <v>0</v>
      </c>
      <c r="AV962" s="31">
        <f t="shared" si="3038"/>
        <v>151858.39999999999</v>
      </c>
      <c r="AW962" s="31">
        <f t="shared" si="3039"/>
        <v>155510.79999999999</v>
      </c>
      <c r="AX962" s="31">
        <f t="shared" si="3040"/>
        <v>155510.79999999999</v>
      </c>
      <c r="AY962" s="31">
        <f t="shared" si="3209"/>
        <v>0</v>
      </c>
      <c r="AZ962" s="31">
        <f t="shared" si="3210"/>
        <v>0</v>
      </c>
      <c r="BA962" s="31">
        <f t="shared" si="3211"/>
        <v>0</v>
      </c>
      <c r="BB962" s="31">
        <f t="shared" si="3041"/>
        <v>151858.39999999999</v>
      </c>
      <c r="BC962" s="31">
        <f t="shared" si="3042"/>
        <v>155510.79999999999</v>
      </c>
      <c r="BD962" s="31">
        <f t="shared" si="3043"/>
        <v>155510.79999999999</v>
      </c>
      <c r="BE962" s="31">
        <f t="shared" si="3212"/>
        <v>0</v>
      </c>
      <c r="BF962" s="31">
        <f t="shared" si="3213"/>
        <v>0</v>
      </c>
      <c r="BG962" s="31">
        <f t="shared" si="3214"/>
        <v>0</v>
      </c>
      <c r="BH962" s="31">
        <f t="shared" si="3044"/>
        <v>151858.39999999999</v>
      </c>
      <c r="BI962" s="31">
        <f t="shared" si="3045"/>
        <v>155510.79999999999</v>
      </c>
      <c r="BJ962" s="31">
        <f t="shared" si="3046"/>
        <v>155510.79999999999</v>
      </c>
      <c r="BK962" s="31">
        <f t="shared" si="3215"/>
        <v>0</v>
      </c>
      <c r="BL962" s="31">
        <f t="shared" si="3216"/>
        <v>0</v>
      </c>
      <c r="BM962" s="31">
        <f t="shared" si="3217"/>
        <v>0</v>
      </c>
      <c r="BN962" s="31">
        <f t="shared" si="3047"/>
        <v>151858.39999999999</v>
      </c>
      <c r="BO962" s="31">
        <f t="shared" si="3048"/>
        <v>155510.79999999999</v>
      </c>
      <c r="BP962" s="31">
        <f t="shared" si="3049"/>
        <v>155510.79999999999</v>
      </c>
      <c r="BQ962" s="31">
        <f t="shared" si="3218"/>
        <v>0</v>
      </c>
      <c r="BR962" s="31">
        <f t="shared" si="3219"/>
        <v>0</v>
      </c>
      <c r="BS962" s="31">
        <f t="shared" si="3050"/>
        <v>151858.39999999999</v>
      </c>
      <c r="BT962" s="31">
        <f t="shared" si="3051"/>
        <v>155510.79999999999</v>
      </c>
      <c r="BU962" s="31">
        <f t="shared" si="3052"/>
        <v>155510.79999999999</v>
      </c>
      <c r="BV962" s="31">
        <f t="shared" si="3220"/>
        <v>0</v>
      </c>
      <c r="BW962" s="31">
        <f t="shared" si="3221"/>
        <v>0</v>
      </c>
      <c r="BX962" s="31">
        <f t="shared" si="3053"/>
        <v>151858.39999999999</v>
      </c>
      <c r="BY962" s="31">
        <f t="shared" si="3054"/>
        <v>155510.79999999999</v>
      </c>
      <c r="BZ962" s="31">
        <f t="shared" si="3055"/>
        <v>155510.79999999999</v>
      </c>
      <c r="CA962" s="31">
        <f t="shared" si="3222"/>
        <v>0</v>
      </c>
      <c r="CB962" s="31">
        <f t="shared" si="3223"/>
        <v>0</v>
      </c>
      <c r="CC962" s="31">
        <f t="shared" si="3224"/>
        <v>0</v>
      </c>
      <c r="CD962" s="31">
        <f t="shared" si="3179"/>
        <v>151858.39999999999</v>
      </c>
      <c r="CE962" s="31">
        <f t="shared" si="3180"/>
        <v>155510.79999999999</v>
      </c>
      <c r="CF962" s="31">
        <f t="shared" si="3181"/>
        <v>155510.79999999999</v>
      </c>
      <c r="CG962" s="31">
        <f t="shared" si="3225"/>
        <v>0</v>
      </c>
      <c r="CH962" s="24"/>
      <c r="CI962" s="40"/>
      <c r="CM962" s="1" t="s">
        <v>29</v>
      </c>
    </row>
    <row r="963" ht="65.650000000000006">
      <c r="A963" s="16" t="s">
        <v>529</v>
      </c>
      <c r="B963" s="17">
        <v>630</v>
      </c>
      <c r="C963" s="16"/>
      <c r="D963" s="16"/>
      <c r="E963" s="39" t="s">
        <v>51</v>
      </c>
      <c r="F963" s="31">
        <f>F964+F965</f>
        <v>151858.39999999999</v>
      </c>
      <c r="G963" s="31">
        <f>G964+G965</f>
        <v>155510.79999999999</v>
      </c>
      <c r="H963" s="31">
        <f>H964+H965</f>
        <v>155510.79999999999</v>
      </c>
      <c r="I963" s="31">
        <f>I964+I965</f>
        <v>0</v>
      </c>
      <c r="J963" s="31">
        <f>J964+J965</f>
        <v>0</v>
      </c>
      <c r="K963" s="31">
        <f>K964+K965</f>
        <v>0</v>
      </c>
      <c r="L963" s="31">
        <f t="shared" si="3020"/>
        <v>151858.39999999999</v>
      </c>
      <c r="M963" s="31">
        <f t="shared" si="3021"/>
        <v>155510.79999999999</v>
      </c>
      <c r="N963" s="31">
        <f t="shared" si="3022"/>
        <v>155510.79999999999</v>
      </c>
      <c r="O963" s="31">
        <f>O964+O965</f>
        <v>0</v>
      </c>
      <c r="P963" s="31">
        <f>P964+P965</f>
        <v>0</v>
      </c>
      <c r="Q963" s="31">
        <f>Q964+Q965</f>
        <v>0</v>
      </c>
      <c r="R963" s="31">
        <f t="shared" si="3023"/>
        <v>151858.39999999999</v>
      </c>
      <c r="S963" s="31">
        <f t="shared" si="3024"/>
        <v>155510.79999999999</v>
      </c>
      <c r="T963" s="31">
        <f t="shared" si="3025"/>
        <v>155510.79999999999</v>
      </c>
      <c r="U963" s="31">
        <f>U964+U965</f>
        <v>0</v>
      </c>
      <c r="V963" s="31">
        <f>V964+V965</f>
        <v>0</v>
      </c>
      <c r="W963" s="31">
        <f>W964+W965</f>
        <v>0</v>
      </c>
      <c r="X963" s="31">
        <f t="shared" si="3026"/>
        <v>151858.39999999999</v>
      </c>
      <c r="Y963" s="31">
        <f t="shared" si="3027"/>
        <v>155510.79999999999</v>
      </c>
      <c r="Z963" s="31">
        <f t="shared" si="3028"/>
        <v>155510.79999999999</v>
      </c>
      <c r="AA963" s="31">
        <f>AA964+AA965</f>
        <v>0</v>
      </c>
      <c r="AB963" s="31">
        <f>AB964+AB965</f>
        <v>0</v>
      </c>
      <c r="AC963" s="31">
        <f>AC964+AC965</f>
        <v>0</v>
      </c>
      <c r="AD963" s="31">
        <f t="shared" si="3029"/>
        <v>151858.39999999999</v>
      </c>
      <c r="AE963" s="31">
        <f t="shared" si="3030"/>
        <v>155510.79999999999</v>
      </c>
      <c r="AF963" s="31">
        <f t="shared" si="3031"/>
        <v>155510.79999999999</v>
      </c>
      <c r="AG963" s="31">
        <f>AG964+AG965</f>
        <v>0</v>
      </c>
      <c r="AH963" s="31">
        <f>AH964+AH965</f>
        <v>0</v>
      </c>
      <c r="AI963" s="31">
        <f>AI964+AI965</f>
        <v>0</v>
      </c>
      <c r="AJ963" s="31">
        <f t="shared" si="3032"/>
        <v>151858.39999999999</v>
      </c>
      <c r="AK963" s="31">
        <f t="shared" si="3033"/>
        <v>155510.79999999999</v>
      </c>
      <c r="AL963" s="31">
        <f t="shared" si="3034"/>
        <v>155510.79999999999</v>
      </c>
      <c r="AM963" s="31">
        <f>AM964+AM965</f>
        <v>0</v>
      </c>
      <c r="AN963" s="31">
        <f>AN964+AN965</f>
        <v>0</v>
      </c>
      <c r="AO963" s="31">
        <f>AO964+AO965</f>
        <v>0</v>
      </c>
      <c r="AP963" s="31">
        <f t="shared" si="3035"/>
        <v>151858.39999999999</v>
      </c>
      <c r="AQ963" s="31">
        <f t="shared" si="3036"/>
        <v>155510.79999999999</v>
      </c>
      <c r="AR963" s="31">
        <f t="shared" si="3037"/>
        <v>155510.79999999999</v>
      </c>
      <c r="AS963" s="31">
        <f>AS964+AS965</f>
        <v>0</v>
      </c>
      <c r="AT963" s="31">
        <f>AT964+AT965</f>
        <v>0</v>
      </c>
      <c r="AU963" s="31">
        <f>AU964+AU965</f>
        <v>0</v>
      </c>
      <c r="AV963" s="31">
        <f t="shared" si="3038"/>
        <v>151858.39999999999</v>
      </c>
      <c r="AW963" s="31">
        <f t="shared" si="3039"/>
        <v>155510.79999999999</v>
      </c>
      <c r="AX963" s="31">
        <f t="shared" si="3040"/>
        <v>155510.79999999999</v>
      </c>
      <c r="AY963" s="31">
        <f>AY964+AY965</f>
        <v>0</v>
      </c>
      <c r="AZ963" s="31">
        <f>AZ964+AZ965</f>
        <v>0</v>
      </c>
      <c r="BA963" s="31">
        <f>BA964+BA965</f>
        <v>0</v>
      </c>
      <c r="BB963" s="31">
        <f t="shared" si="3041"/>
        <v>151858.39999999999</v>
      </c>
      <c r="BC963" s="31">
        <f t="shared" si="3042"/>
        <v>155510.79999999999</v>
      </c>
      <c r="BD963" s="31">
        <f t="shared" si="3043"/>
        <v>155510.79999999999</v>
      </c>
      <c r="BE963" s="31">
        <f>BE964+BE965</f>
        <v>0</v>
      </c>
      <c r="BF963" s="31">
        <f>BF964+BF965</f>
        <v>0</v>
      </c>
      <c r="BG963" s="31">
        <f>BG964+BG965</f>
        <v>0</v>
      </c>
      <c r="BH963" s="31">
        <f t="shared" si="3044"/>
        <v>151858.39999999999</v>
      </c>
      <c r="BI963" s="31">
        <f t="shared" si="3045"/>
        <v>155510.79999999999</v>
      </c>
      <c r="BJ963" s="31">
        <f t="shared" si="3046"/>
        <v>155510.79999999999</v>
      </c>
      <c r="BK963" s="31">
        <f>BK964+BK965</f>
        <v>0</v>
      </c>
      <c r="BL963" s="31">
        <f>BL964+BL965</f>
        <v>0</v>
      </c>
      <c r="BM963" s="31">
        <f>BM964+BM965</f>
        <v>0</v>
      </c>
      <c r="BN963" s="31">
        <f t="shared" si="3047"/>
        <v>151858.39999999999</v>
      </c>
      <c r="BO963" s="31">
        <f t="shared" si="3048"/>
        <v>155510.79999999999</v>
      </c>
      <c r="BP963" s="31">
        <f t="shared" si="3049"/>
        <v>155510.79999999999</v>
      </c>
      <c r="BQ963" s="31">
        <f>BQ964+BQ965</f>
        <v>0</v>
      </c>
      <c r="BR963" s="31">
        <f>BR964+BR965</f>
        <v>0</v>
      </c>
      <c r="BS963" s="31">
        <f t="shared" si="3050"/>
        <v>151858.39999999999</v>
      </c>
      <c r="BT963" s="31">
        <f t="shared" si="3051"/>
        <v>155510.79999999999</v>
      </c>
      <c r="BU963" s="31">
        <f t="shared" si="3052"/>
        <v>155510.79999999999</v>
      </c>
      <c r="BV963" s="31">
        <f>BV964+BV965</f>
        <v>0</v>
      </c>
      <c r="BW963" s="31">
        <f>BW964+BW965</f>
        <v>0</v>
      </c>
      <c r="BX963" s="31">
        <f t="shared" si="3053"/>
        <v>151858.39999999999</v>
      </c>
      <c r="BY963" s="31">
        <f t="shared" si="3054"/>
        <v>155510.79999999999</v>
      </c>
      <c r="BZ963" s="31">
        <f t="shared" si="3055"/>
        <v>155510.79999999999</v>
      </c>
      <c r="CA963" s="31">
        <f>CA964+CA965</f>
        <v>0</v>
      </c>
      <c r="CB963" s="31">
        <f>CB964+CB965</f>
        <v>0</v>
      </c>
      <c r="CC963" s="31">
        <f>CC964+CC965</f>
        <v>0</v>
      </c>
      <c r="CD963" s="31">
        <f t="shared" si="3179"/>
        <v>151858.39999999999</v>
      </c>
      <c r="CE963" s="31">
        <f t="shared" si="3180"/>
        <v>155510.79999999999</v>
      </c>
      <c r="CF963" s="31">
        <f t="shared" si="3181"/>
        <v>155510.79999999999</v>
      </c>
      <c r="CG963" s="31">
        <f>CG964+CG965</f>
        <v>0</v>
      </c>
      <c r="CH963" s="24"/>
      <c r="CI963" s="40"/>
      <c r="CN963" s="1" t="s">
        <v>30</v>
      </c>
    </row>
    <row r="964" ht="15">
      <c r="A964" s="16" t="s">
        <v>529</v>
      </c>
      <c r="B964" s="17">
        <v>630</v>
      </c>
      <c r="C964" s="16" t="s">
        <v>47</v>
      </c>
      <c r="D964" s="16" t="s">
        <v>42</v>
      </c>
      <c r="E964" s="39" t="s">
        <v>436</v>
      </c>
      <c r="F964" s="31">
        <v>95840.699999999997</v>
      </c>
      <c r="G964" s="31">
        <v>98474.399999999994</v>
      </c>
      <c r="H964" s="31">
        <v>98474.399999999994</v>
      </c>
      <c r="I964" s="31"/>
      <c r="J964" s="31"/>
      <c r="K964" s="31"/>
      <c r="L964" s="31">
        <f t="shared" si="3020"/>
        <v>95840.699999999997</v>
      </c>
      <c r="M964" s="31">
        <f t="shared" si="3021"/>
        <v>98474.399999999994</v>
      </c>
      <c r="N964" s="31">
        <f t="shared" si="3022"/>
        <v>98474.399999999994</v>
      </c>
      <c r="O964" s="31"/>
      <c r="P964" s="31"/>
      <c r="Q964" s="31"/>
      <c r="R964" s="31">
        <f t="shared" si="3023"/>
        <v>95840.699999999997</v>
      </c>
      <c r="S964" s="31">
        <f t="shared" si="3024"/>
        <v>98474.399999999994</v>
      </c>
      <c r="T964" s="31">
        <f t="shared" si="3025"/>
        <v>98474.399999999994</v>
      </c>
      <c r="U964" s="31"/>
      <c r="V964" s="31"/>
      <c r="W964" s="31"/>
      <c r="X964" s="31">
        <f t="shared" si="3026"/>
        <v>95840.699999999997</v>
      </c>
      <c r="Y964" s="31">
        <f t="shared" si="3027"/>
        <v>98474.399999999994</v>
      </c>
      <c r="Z964" s="31">
        <f t="shared" si="3028"/>
        <v>98474.399999999994</v>
      </c>
      <c r="AA964" s="31"/>
      <c r="AB964" s="31"/>
      <c r="AC964" s="31"/>
      <c r="AD964" s="31">
        <f t="shared" si="3029"/>
        <v>95840.699999999997</v>
      </c>
      <c r="AE964" s="31">
        <f t="shared" si="3030"/>
        <v>98474.399999999994</v>
      </c>
      <c r="AF964" s="31">
        <f t="shared" si="3031"/>
        <v>98474.399999999994</v>
      </c>
      <c r="AG964" s="31"/>
      <c r="AH964" s="31"/>
      <c r="AI964" s="31"/>
      <c r="AJ964" s="31">
        <f t="shared" si="3032"/>
        <v>95840.699999999997</v>
      </c>
      <c r="AK964" s="31">
        <f t="shared" si="3033"/>
        <v>98474.399999999994</v>
      </c>
      <c r="AL964" s="31">
        <f t="shared" si="3034"/>
        <v>98474.399999999994</v>
      </c>
      <c r="AM964" s="31"/>
      <c r="AN964" s="31"/>
      <c r="AO964" s="31"/>
      <c r="AP964" s="31">
        <f t="shared" si="3035"/>
        <v>95840.699999999997</v>
      </c>
      <c r="AQ964" s="31">
        <f t="shared" si="3036"/>
        <v>98474.399999999994</v>
      </c>
      <c r="AR964" s="31">
        <f t="shared" si="3037"/>
        <v>98474.399999999994</v>
      </c>
      <c r="AS964" s="31"/>
      <c r="AT964" s="31"/>
      <c r="AU964" s="31"/>
      <c r="AV964" s="31">
        <f t="shared" si="3038"/>
        <v>95840.699999999997</v>
      </c>
      <c r="AW964" s="31">
        <f t="shared" si="3039"/>
        <v>98474.399999999994</v>
      </c>
      <c r="AX964" s="31">
        <f t="shared" si="3040"/>
        <v>98474.399999999994</v>
      </c>
      <c r="AY964" s="31"/>
      <c r="AZ964" s="31"/>
      <c r="BA964" s="31"/>
      <c r="BB964" s="31">
        <f t="shared" si="3041"/>
        <v>95840.699999999997</v>
      </c>
      <c r="BC964" s="31">
        <f t="shared" si="3042"/>
        <v>98474.399999999994</v>
      </c>
      <c r="BD964" s="31">
        <f t="shared" si="3043"/>
        <v>98474.399999999994</v>
      </c>
      <c r="BE964" s="31"/>
      <c r="BF964" s="31"/>
      <c r="BG964" s="31"/>
      <c r="BH964" s="31">
        <f t="shared" si="3044"/>
        <v>95840.699999999997</v>
      </c>
      <c r="BI964" s="31">
        <f t="shared" si="3045"/>
        <v>98474.399999999994</v>
      </c>
      <c r="BJ964" s="31">
        <f t="shared" si="3046"/>
        <v>98474.399999999994</v>
      </c>
      <c r="BK964" s="31"/>
      <c r="BL964" s="31"/>
      <c r="BM964" s="31"/>
      <c r="BN964" s="31">
        <f t="shared" si="3047"/>
        <v>95840.699999999997</v>
      </c>
      <c r="BO964" s="31">
        <f t="shared" si="3048"/>
        <v>98474.399999999994</v>
      </c>
      <c r="BP964" s="31">
        <f t="shared" si="3049"/>
        <v>98474.399999999994</v>
      </c>
      <c r="BQ964" s="31"/>
      <c r="BR964" s="31"/>
      <c r="BS964" s="31">
        <f t="shared" si="3050"/>
        <v>95840.699999999997</v>
      </c>
      <c r="BT964" s="31">
        <f t="shared" si="3051"/>
        <v>98474.399999999994</v>
      </c>
      <c r="BU964" s="31">
        <f t="shared" si="3052"/>
        <v>98474.399999999994</v>
      </c>
      <c r="BV964" s="31"/>
      <c r="BW964" s="31"/>
      <c r="BX964" s="31">
        <f t="shared" si="3053"/>
        <v>95840.699999999997</v>
      </c>
      <c r="BY964" s="31">
        <f t="shared" si="3054"/>
        <v>98474.399999999994</v>
      </c>
      <c r="BZ964" s="31">
        <f t="shared" si="3055"/>
        <v>98474.399999999994</v>
      </c>
      <c r="CA964" s="31"/>
      <c r="CB964" s="31"/>
      <c r="CC964" s="31"/>
      <c r="CD964" s="31">
        <f t="shared" si="3179"/>
        <v>95840.699999999997</v>
      </c>
      <c r="CE964" s="31">
        <f t="shared" si="3180"/>
        <v>98474.399999999994</v>
      </c>
      <c r="CF964" s="31">
        <f t="shared" si="3181"/>
        <v>98474.399999999994</v>
      </c>
      <c r="CG964" s="31"/>
      <c r="CH964" s="24"/>
      <c r="CI964" s="40"/>
    </row>
    <row r="965" ht="15">
      <c r="A965" s="16" t="s">
        <v>529</v>
      </c>
      <c r="B965" s="17">
        <v>630</v>
      </c>
      <c r="C965" s="16" t="s">
        <v>47</v>
      </c>
      <c r="D965" s="16" t="s">
        <v>313</v>
      </c>
      <c r="E965" s="39" t="s">
        <v>387</v>
      </c>
      <c r="F965" s="31">
        <v>56017.699999999997</v>
      </c>
      <c r="G965" s="31">
        <v>57036.400000000001</v>
      </c>
      <c r="H965" s="31">
        <v>57036.400000000001</v>
      </c>
      <c r="I965" s="31"/>
      <c r="J965" s="31"/>
      <c r="K965" s="31"/>
      <c r="L965" s="31">
        <f t="shared" si="3020"/>
        <v>56017.699999999997</v>
      </c>
      <c r="M965" s="31">
        <f t="shared" si="3021"/>
        <v>57036.400000000001</v>
      </c>
      <c r="N965" s="31">
        <f t="shared" si="3022"/>
        <v>57036.400000000001</v>
      </c>
      <c r="O965" s="31"/>
      <c r="P965" s="31"/>
      <c r="Q965" s="31"/>
      <c r="R965" s="31">
        <f t="shared" si="3023"/>
        <v>56017.699999999997</v>
      </c>
      <c r="S965" s="31">
        <f t="shared" si="3024"/>
        <v>57036.400000000001</v>
      </c>
      <c r="T965" s="31">
        <f t="shared" si="3025"/>
        <v>57036.400000000001</v>
      </c>
      <c r="U965" s="31"/>
      <c r="V965" s="31"/>
      <c r="W965" s="31"/>
      <c r="X965" s="31">
        <f t="shared" si="3026"/>
        <v>56017.699999999997</v>
      </c>
      <c r="Y965" s="31">
        <f t="shared" si="3027"/>
        <v>57036.400000000001</v>
      </c>
      <c r="Z965" s="31">
        <f t="shared" si="3028"/>
        <v>57036.400000000001</v>
      </c>
      <c r="AA965" s="31"/>
      <c r="AB965" s="31"/>
      <c r="AC965" s="31"/>
      <c r="AD965" s="31">
        <f t="shared" si="3029"/>
        <v>56017.699999999997</v>
      </c>
      <c r="AE965" s="31">
        <f t="shared" si="3030"/>
        <v>57036.400000000001</v>
      </c>
      <c r="AF965" s="31">
        <f t="shared" si="3031"/>
        <v>57036.400000000001</v>
      </c>
      <c r="AG965" s="31"/>
      <c r="AH965" s="31"/>
      <c r="AI965" s="31"/>
      <c r="AJ965" s="31">
        <f t="shared" si="3032"/>
        <v>56017.699999999997</v>
      </c>
      <c r="AK965" s="31">
        <f t="shared" si="3033"/>
        <v>57036.400000000001</v>
      </c>
      <c r="AL965" s="31">
        <f t="shared" si="3034"/>
        <v>57036.400000000001</v>
      </c>
      <c r="AM965" s="31"/>
      <c r="AN965" s="31"/>
      <c r="AO965" s="31"/>
      <c r="AP965" s="31">
        <f t="shared" si="3035"/>
        <v>56017.699999999997</v>
      </c>
      <c r="AQ965" s="31">
        <f t="shared" si="3036"/>
        <v>57036.400000000001</v>
      </c>
      <c r="AR965" s="31">
        <f t="shared" si="3037"/>
        <v>57036.400000000001</v>
      </c>
      <c r="AS965" s="31"/>
      <c r="AT965" s="31"/>
      <c r="AU965" s="31"/>
      <c r="AV965" s="31">
        <f t="shared" si="3038"/>
        <v>56017.699999999997</v>
      </c>
      <c r="AW965" s="31">
        <f t="shared" si="3039"/>
        <v>57036.400000000001</v>
      </c>
      <c r="AX965" s="31">
        <f t="shared" si="3040"/>
        <v>57036.400000000001</v>
      </c>
      <c r="AY965" s="31"/>
      <c r="AZ965" s="31"/>
      <c r="BA965" s="31"/>
      <c r="BB965" s="31">
        <f t="shared" si="3041"/>
        <v>56017.699999999997</v>
      </c>
      <c r="BC965" s="31">
        <f t="shared" si="3042"/>
        <v>57036.400000000001</v>
      </c>
      <c r="BD965" s="31">
        <f t="shared" si="3043"/>
        <v>57036.400000000001</v>
      </c>
      <c r="BE965" s="31"/>
      <c r="BF965" s="31"/>
      <c r="BG965" s="31"/>
      <c r="BH965" s="31">
        <f t="shared" si="3044"/>
        <v>56017.699999999997</v>
      </c>
      <c r="BI965" s="31">
        <f t="shared" si="3045"/>
        <v>57036.400000000001</v>
      </c>
      <c r="BJ965" s="31">
        <f t="shared" si="3046"/>
        <v>57036.400000000001</v>
      </c>
      <c r="BK965" s="31"/>
      <c r="BL965" s="31"/>
      <c r="BM965" s="31"/>
      <c r="BN965" s="31">
        <f t="shared" si="3047"/>
        <v>56017.699999999997</v>
      </c>
      <c r="BO965" s="31">
        <f t="shared" si="3048"/>
        <v>57036.400000000001</v>
      </c>
      <c r="BP965" s="31">
        <f t="shared" si="3049"/>
        <v>57036.400000000001</v>
      </c>
      <c r="BQ965" s="31"/>
      <c r="BR965" s="31"/>
      <c r="BS965" s="31">
        <f t="shared" si="3050"/>
        <v>56017.699999999997</v>
      </c>
      <c r="BT965" s="31">
        <f t="shared" si="3051"/>
        <v>57036.400000000001</v>
      </c>
      <c r="BU965" s="31">
        <f t="shared" si="3052"/>
        <v>57036.400000000001</v>
      </c>
      <c r="BV965" s="31"/>
      <c r="BW965" s="31"/>
      <c r="BX965" s="31">
        <f t="shared" si="3053"/>
        <v>56017.699999999997</v>
      </c>
      <c r="BY965" s="31">
        <f t="shared" si="3054"/>
        <v>57036.400000000001</v>
      </c>
      <c r="BZ965" s="31">
        <f t="shared" si="3055"/>
        <v>57036.400000000001</v>
      </c>
      <c r="CA965" s="31"/>
      <c r="CB965" s="31"/>
      <c r="CC965" s="31"/>
      <c r="CD965" s="31">
        <f t="shared" si="3179"/>
        <v>56017.699999999997</v>
      </c>
      <c r="CE965" s="31">
        <f t="shared" si="3180"/>
        <v>57036.400000000001</v>
      </c>
      <c r="CF965" s="31">
        <f t="shared" si="3181"/>
        <v>57036.400000000001</v>
      </c>
      <c r="CG965" s="31"/>
      <c r="CH965" s="24"/>
      <c r="CI965" s="40"/>
    </row>
    <row r="966" ht="15">
      <c r="A966" s="16" t="s">
        <v>529</v>
      </c>
      <c r="B966" s="17">
        <v>800</v>
      </c>
      <c r="C966" s="16"/>
      <c r="D966" s="16"/>
      <c r="E966" s="39" t="s">
        <v>54</v>
      </c>
      <c r="F966" s="31">
        <f t="shared" ref="F966:F972" si="3226">F967</f>
        <v>129723</v>
      </c>
      <c r="G966" s="31">
        <f t="shared" ref="G966:G972" si="3227">G967</f>
        <v>133293.29999999999</v>
      </c>
      <c r="H966" s="31">
        <f t="shared" ref="H966:H972" si="3228">H967</f>
        <v>133293.29999999999</v>
      </c>
      <c r="I966" s="31">
        <f t="shared" ref="I966:I972" si="3229">I967</f>
        <v>0</v>
      </c>
      <c r="J966" s="31">
        <f t="shared" ref="J966:J972" si="3230">J967</f>
        <v>0</v>
      </c>
      <c r="K966" s="31">
        <f t="shared" ref="K966:K972" si="3231">K967</f>
        <v>0</v>
      </c>
      <c r="L966" s="31">
        <f t="shared" si="3020"/>
        <v>129723</v>
      </c>
      <c r="M966" s="31">
        <f t="shared" si="3021"/>
        <v>133293.29999999999</v>
      </c>
      <c r="N966" s="31">
        <f t="shared" si="3022"/>
        <v>133293.29999999999</v>
      </c>
      <c r="O966" s="31">
        <f t="shared" ref="O966:O972" si="3232">O967</f>
        <v>0</v>
      </c>
      <c r="P966" s="31">
        <f t="shared" ref="P966:P972" si="3233">P967</f>
        <v>0</v>
      </c>
      <c r="Q966" s="31">
        <f t="shared" ref="Q966:Q972" si="3234">Q967</f>
        <v>0</v>
      </c>
      <c r="R966" s="31">
        <f t="shared" si="3023"/>
        <v>129723</v>
      </c>
      <c r="S966" s="31">
        <f t="shared" si="3024"/>
        <v>133293.29999999999</v>
      </c>
      <c r="T966" s="31">
        <f t="shared" si="3025"/>
        <v>133293.29999999999</v>
      </c>
      <c r="U966" s="31">
        <f t="shared" ref="U966:U972" si="3235">U967</f>
        <v>0</v>
      </c>
      <c r="V966" s="31">
        <f t="shared" ref="V966:V972" si="3236">V967</f>
        <v>0</v>
      </c>
      <c r="W966" s="31">
        <f t="shared" ref="W966:W972" si="3237">W967</f>
        <v>0</v>
      </c>
      <c r="X966" s="31">
        <f t="shared" si="3026"/>
        <v>129723</v>
      </c>
      <c r="Y966" s="31">
        <f t="shared" si="3027"/>
        <v>133293.29999999999</v>
      </c>
      <c r="Z966" s="31">
        <f t="shared" si="3028"/>
        <v>133293.29999999999</v>
      </c>
      <c r="AA966" s="31">
        <f t="shared" ref="AA966:AA972" si="3238">AA967</f>
        <v>0</v>
      </c>
      <c r="AB966" s="31">
        <f t="shared" ref="AB966:AB972" si="3239">AB967</f>
        <v>0</v>
      </c>
      <c r="AC966" s="31">
        <f t="shared" ref="AC966:AC972" si="3240">AC967</f>
        <v>0</v>
      </c>
      <c r="AD966" s="31">
        <f t="shared" si="3029"/>
        <v>129723</v>
      </c>
      <c r="AE966" s="31">
        <f t="shared" si="3030"/>
        <v>133293.29999999999</v>
      </c>
      <c r="AF966" s="31">
        <f t="shared" si="3031"/>
        <v>133293.29999999999</v>
      </c>
      <c r="AG966" s="31">
        <f t="shared" ref="AG966:AG972" si="3241">AG967</f>
        <v>0</v>
      </c>
      <c r="AH966" s="31">
        <f t="shared" ref="AH966:AH972" si="3242">AH967</f>
        <v>0</v>
      </c>
      <c r="AI966" s="31">
        <f t="shared" ref="AI966:AI972" si="3243">AI967</f>
        <v>0</v>
      </c>
      <c r="AJ966" s="31">
        <f t="shared" si="3032"/>
        <v>129723</v>
      </c>
      <c r="AK966" s="31">
        <f t="shared" si="3033"/>
        <v>133293.29999999999</v>
      </c>
      <c r="AL966" s="31">
        <f t="shared" si="3034"/>
        <v>133293.29999999999</v>
      </c>
      <c r="AM966" s="31">
        <f t="shared" ref="AM966:AM972" si="3244">AM967</f>
        <v>0</v>
      </c>
      <c r="AN966" s="31">
        <f t="shared" ref="AN966:AN972" si="3245">AN967</f>
        <v>0</v>
      </c>
      <c r="AO966" s="31">
        <f t="shared" ref="AO966:AO972" si="3246">AO967</f>
        <v>0</v>
      </c>
      <c r="AP966" s="31">
        <f t="shared" si="3035"/>
        <v>129723</v>
      </c>
      <c r="AQ966" s="31">
        <f t="shared" si="3036"/>
        <v>133293.29999999999</v>
      </c>
      <c r="AR966" s="31">
        <f t="shared" si="3037"/>
        <v>133293.29999999999</v>
      </c>
      <c r="AS966" s="31">
        <f t="shared" ref="AS966:AS972" si="3247">AS967</f>
        <v>0</v>
      </c>
      <c r="AT966" s="31">
        <f t="shared" ref="AT966:AT972" si="3248">AT967</f>
        <v>0</v>
      </c>
      <c r="AU966" s="31">
        <f t="shared" ref="AU966:AU972" si="3249">AU967</f>
        <v>0</v>
      </c>
      <c r="AV966" s="31">
        <f t="shared" si="3038"/>
        <v>129723</v>
      </c>
      <c r="AW966" s="31">
        <f t="shared" si="3039"/>
        <v>133293.29999999999</v>
      </c>
      <c r="AX966" s="31">
        <f t="shared" si="3040"/>
        <v>133293.29999999999</v>
      </c>
      <c r="AY966" s="31">
        <f t="shared" ref="AY966:AY972" si="3250">AY967</f>
        <v>0</v>
      </c>
      <c r="AZ966" s="31">
        <f t="shared" ref="AZ966:AZ972" si="3251">AZ967</f>
        <v>0</v>
      </c>
      <c r="BA966" s="31">
        <f t="shared" ref="BA966:BA972" si="3252">BA967</f>
        <v>0</v>
      </c>
      <c r="BB966" s="31">
        <f t="shared" si="3041"/>
        <v>129723</v>
      </c>
      <c r="BC966" s="31">
        <f t="shared" si="3042"/>
        <v>133293.29999999999</v>
      </c>
      <c r="BD966" s="31">
        <f t="shared" si="3043"/>
        <v>133293.29999999999</v>
      </c>
      <c r="BE966" s="31">
        <f t="shared" ref="BE966:BE972" si="3253">BE967</f>
        <v>0</v>
      </c>
      <c r="BF966" s="31">
        <f t="shared" ref="BF966:BF972" si="3254">BF967</f>
        <v>0</v>
      </c>
      <c r="BG966" s="31">
        <f t="shared" ref="BG966:BG972" si="3255">BG967</f>
        <v>0</v>
      </c>
      <c r="BH966" s="31">
        <f t="shared" si="3044"/>
        <v>129723</v>
      </c>
      <c r="BI966" s="31">
        <f t="shared" si="3045"/>
        <v>133293.29999999999</v>
      </c>
      <c r="BJ966" s="31">
        <f t="shared" si="3046"/>
        <v>133293.29999999999</v>
      </c>
      <c r="BK966" s="31">
        <f t="shared" ref="BK966:BK972" si="3256">BK967</f>
        <v>0</v>
      </c>
      <c r="BL966" s="31">
        <f t="shared" ref="BL966:BL972" si="3257">BL967</f>
        <v>0</v>
      </c>
      <c r="BM966" s="31">
        <f t="shared" ref="BM966:BM972" si="3258">BM967</f>
        <v>0</v>
      </c>
      <c r="BN966" s="31">
        <f t="shared" si="3047"/>
        <v>129723</v>
      </c>
      <c r="BO966" s="31">
        <f t="shared" si="3048"/>
        <v>133293.29999999999</v>
      </c>
      <c r="BP966" s="31">
        <f t="shared" si="3049"/>
        <v>133293.29999999999</v>
      </c>
      <c r="BQ966" s="31">
        <f t="shared" ref="BQ966:BQ972" si="3259">BQ967</f>
        <v>0</v>
      </c>
      <c r="BR966" s="31">
        <f t="shared" ref="BR966:BR972" si="3260">BR967</f>
        <v>0</v>
      </c>
      <c r="BS966" s="31">
        <f t="shared" si="3050"/>
        <v>129723</v>
      </c>
      <c r="BT966" s="31">
        <f t="shared" si="3051"/>
        <v>133293.29999999999</v>
      </c>
      <c r="BU966" s="31">
        <f t="shared" si="3052"/>
        <v>133293.29999999999</v>
      </c>
      <c r="BV966" s="31">
        <f t="shared" ref="BV966:BV972" si="3261">BV967</f>
        <v>0</v>
      </c>
      <c r="BW966" s="31">
        <f t="shared" ref="BW966:BW972" si="3262">BW967</f>
        <v>0</v>
      </c>
      <c r="BX966" s="31">
        <f t="shared" si="3053"/>
        <v>129723</v>
      </c>
      <c r="BY966" s="31">
        <f t="shared" si="3054"/>
        <v>133293.29999999999</v>
      </c>
      <c r="BZ966" s="31">
        <f t="shared" si="3055"/>
        <v>133293.29999999999</v>
      </c>
      <c r="CA966" s="31">
        <f t="shared" ref="CA966:CA972" si="3263">CA967</f>
        <v>0</v>
      </c>
      <c r="CB966" s="31">
        <f t="shared" ref="CB966:CB972" si="3264">CB967</f>
        <v>0</v>
      </c>
      <c r="CC966" s="31">
        <f t="shared" ref="CC966:CC972" si="3265">CC967</f>
        <v>0</v>
      </c>
      <c r="CD966" s="31">
        <f t="shared" si="3179"/>
        <v>129723</v>
      </c>
      <c r="CE966" s="31">
        <f t="shared" si="3180"/>
        <v>133293.29999999999</v>
      </c>
      <c r="CF966" s="31">
        <f t="shared" si="3181"/>
        <v>133293.29999999999</v>
      </c>
      <c r="CG966" s="31">
        <f t="shared" ref="CG966:CG972" si="3266">CG967</f>
        <v>0</v>
      </c>
      <c r="CH966" s="24"/>
      <c r="CI966" s="40"/>
      <c r="CM966" s="1" t="s">
        <v>29</v>
      </c>
    </row>
    <row r="967" ht="57.700000000000003">
      <c r="A967" s="16" t="s">
        <v>529</v>
      </c>
      <c r="B967" s="17">
        <v>810</v>
      </c>
      <c r="C967" s="16"/>
      <c r="D967" s="16"/>
      <c r="E967" s="39" t="s">
        <v>413</v>
      </c>
      <c r="F967" s="31">
        <f t="shared" si="3226"/>
        <v>129723</v>
      </c>
      <c r="G967" s="31">
        <f t="shared" si="3227"/>
        <v>133293.29999999999</v>
      </c>
      <c r="H967" s="31">
        <f t="shared" si="3228"/>
        <v>133293.29999999999</v>
      </c>
      <c r="I967" s="31">
        <f t="shared" si="3229"/>
        <v>0</v>
      </c>
      <c r="J967" s="31">
        <f t="shared" si="3230"/>
        <v>0</v>
      </c>
      <c r="K967" s="31">
        <f t="shared" si="3231"/>
        <v>0</v>
      </c>
      <c r="L967" s="31">
        <f t="shared" si="3020"/>
        <v>129723</v>
      </c>
      <c r="M967" s="31">
        <f t="shared" si="3021"/>
        <v>133293.29999999999</v>
      </c>
      <c r="N967" s="31">
        <f t="shared" si="3022"/>
        <v>133293.29999999999</v>
      </c>
      <c r="O967" s="31">
        <f t="shared" si="3232"/>
        <v>0</v>
      </c>
      <c r="P967" s="31">
        <f t="shared" si="3233"/>
        <v>0</v>
      </c>
      <c r="Q967" s="31">
        <f t="shared" si="3234"/>
        <v>0</v>
      </c>
      <c r="R967" s="31">
        <f t="shared" si="3023"/>
        <v>129723</v>
      </c>
      <c r="S967" s="31">
        <f t="shared" si="3024"/>
        <v>133293.29999999999</v>
      </c>
      <c r="T967" s="31">
        <f t="shared" si="3025"/>
        <v>133293.29999999999</v>
      </c>
      <c r="U967" s="31">
        <f t="shared" si="3235"/>
        <v>0</v>
      </c>
      <c r="V967" s="31">
        <f t="shared" si="3236"/>
        <v>0</v>
      </c>
      <c r="W967" s="31">
        <f t="shared" si="3237"/>
        <v>0</v>
      </c>
      <c r="X967" s="31">
        <f t="shared" si="3026"/>
        <v>129723</v>
      </c>
      <c r="Y967" s="31">
        <f t="shared" si="3027"/>
        <v>133293.29999999999</v>
      </c>
      <c r="Z967" s="31">
        <f t="shared" si="3028"/>
        <v>133293.29999999999</v>
      </c>
      <c r="AA967" s="31">
        <f t="shared" si="3238"/>
        <v>0</v>
      </c>
      <c r="AB967" s="31">
        <f t="shared" si="3239"/>
        <v>0</v>
      </c>
      <c r="AC967" s="31">
        <f t="shared" si="3240"/>
        <v>0</v>
      </c>
      <c r="AD967" s="31">
        <f t="shared" si="3029"/>
        <v>129723</v>
      </c>
      <c r="AE967" s="31">
        <f t="shared" si="3030"/>
        <v>133293.29999999999</v>
      </c>
      <c r="AF967" s="31">
        <f t="shared" si="3031"/>
        <v>133293.29999999999</v>
      </c>
      <c r="AG967" s="31">
        <f t="shared" si="3241"/>
        <v>0</v>
      </c>
      <c r="AH967" s="31">
        <f t="shared" si="3242"/>
        <v>0</v>
      </c>
      <c r="AI967" s="31">
        <f t="shared" si="3243"/>
        <v>0</v>
      </c>
      <c r="AJ967" s="31">
        <f t="shared" si="3032"/>
        <v>129723</v>
      </c>
      <c r="AK967" s="31">
        <f t="shared" si="3033"/>
        <v>133293.29999999999</v>
      </c>
      <c r="AL967" s="31">
        <f t="shared" si="3034"/>
        <v>133293.29999999999</v>
      </c>
      <c r="AM967" s="31">
        <f t="shared" si="3244"/>
        <v>0</v>
      </c>
      <c r="AN967" s="31">
        <f t="shared" si="3245"/>
        <v>0</v>
      </c>
      <c r="AO967" s="31">
        <f t="shared" si="3246"/>
        <v>0</v>
      </c>
      <c r="AP967" s="31">
        <f t="shared" si="3035"/>
        <v>129723</v>
      </c>
      <c r="AQ967" s="31">
        <f t="shared" si="3036"/>
        <v>133293.29999999999</v>
      </c>
      <c r="AR967" s="31">
        <f t="shared" si="3037"/>
        <v>133293.29999999999</v>
      </c>
      <c r="AS967" s="31">
        <f t="shared" si="3247"/>
        <v>0</v>
      </c>
      <c r="AT967" s="31">
        <f t="shared" si="3248"/>
        <v>0</v>
      </c>
      <c r="AU967" s="31">
        <f t="shared" si="3249"/>
        <v>0</v>
      </c>
      <c r="AV967" s="31">
        <f t="shared" si="3038"/>
        <v>129723</v>
      </c>
      <c r="AW967" s="31">
        <f t="shared" si="3039"/>
        <v>133293.29999999999</v>
      </c>
      <c r="AX967" s="31">
        <f t="shared" si="3040"/>
        <v>133293.29999999999</v>
      </c>
      <c r="AY967" s="31">
        <f t="shared" si="3250"/>
        <v>0</v>
      </c>
      <c r="AZ967" s="31">
        <f t="shared" si="3251"/>
        <v>0</v>
      </c>
      <c r="BA967" s="31">
        <f t="shared" si="3252"/>
        <v>0</v>
      </c>
      <c r="BB967" s="31">
        <f t="shared" si="3041"/>
        <v>129723</v>
      </c>
      <c r="BC967" s="31">
        <f t="shared" si="3042"/>
        <v>133293.29999999999</v>
      </c>
      <c r="BD967" s="31">
        <f t="shared" si="3043"/>
        <v>133293.29999999999</v>
      </c>
      <c r="BE967" s="31">
        <f t="shared" si="3253"/>
        <v>0</v>
      </c>
      <c r="BF967" s="31">
        <f t="shared" si="3254"/>
        <v>0</v>
      </c>
      <c r="BG967" s="31">
        <f t="shared" si="3255"/>
        <v>0</v>
      </c>
      <c r="BH967" s="31">
        <f t="shared" si="3044"/>
        <v>129723</v>
      </c>
      <c r="BI967" s="31">
        <f t="shared" si="3045"/>
        <v>133293.29999999999</v>
      </c>
      <c r="BJ967" s="31">
        <f t="shared" si="3046"/>
        <v>133293.29999999999</v>
      </c>
      <c r="BK967" s="31">
        <f t="shared" si="3256"/>
        <v>0</v>
      </c>
      <c r="BL967" s="31">
        <f t="shared" si="3257"/>
        <v>0</v>
      </c>
      <c r="BM967" s="31">
        <f t="shared" si="3258"/>
        <v>0</v>
      </c>
      <c r="BN967" s="31">
        <f t="shared" si="3047"/>
        <v>129723</v>
      </c>
      <c r="BO967" s="31">
        <f t="shared" si="3048"/>
        <v>133293.29999999999</v>
      </c>
      <c r="BP967" s="31">
        <f t="shared" si="3049"/>
        <v>133293.29999999999</v>
      </c>
      <c r="BQ967" s="31">
        <f t="shared" si="3259"/>
        <v>0</v>
      </c>
      <c r="BR967" s="31">
        <f t="shared" si="3260"/>
        <v>0</v>
      </c>
      <c r="BS967" s="31">
        <f t="shared" si="3050"/>
        <v>129723</v>
      </c>
      <c r="BT967" s="31">
        <f t="shared" si="3051"/>
        <v>133293.29999999999</v>
      </c>
      <c r="BU967" s="31">
        <f t="shared" si="3052"/>
        <v>133293.29999999999</v>
      </c>
      <c r="BV967" s="31">
        <f t="shared" si="3261"/>
        <v>0</v>
      </c>
      <c r="BW967" s="31">
        <f t="shared" si="3262"/>
        <v>0</v>
      </c>
      <c r="BX967" s="31">
        <f t="shared" si="3053"/>
        <v>129723</v>
      </c>
      <c r="BY967" s="31">
        <f t="shared" si="3054"/>
        <v>133293.29999999999</v>
      </c>
      <c r="BZ967" s="31">
        <f t="shared" si="3055"/>
        <v>133293.29999999999</v>
      </c>
      <c r="CA967" s="31">
        <f t="shared" si="3263"/>
        <v>0</v>
      </c>
      <c r="CB967" s="31">
        <f t="shared" si="3264"/>
        <v>0</v>
      </c>
      <c r="CC967" s="31">
        <f t="shared" si="3265"/>
        <v>0</v>
      </c>
      <c r="CD967" s="31">
        <f t="shared" si="3179"/>
        <v>129723</v>
      </c>
      <c r="CE967" s="31">
        <f t="shared" si="3180"/>
        <v>133293.29999999999</v>
      </c>
      <c r="CF967" s="31">
        <f t="shared" si="3181"/>
        <v>133293.29999999999</v>
      </c>
      <c r="CG967" s="31">
        <f t="shared" si="3266"/>
        <v>0</v>
      </c>
      <c r="CH967" s="24"/>
      <c r="CI967" s="40"/>
      <c r="CN967" s="1" t="s">
        <v>30</v>
      </c>
    </row>
    <row r="968" ht="15">
      <c r="A968" s="16" t="s">
        <v>529</v>
      </c>
      <c r="B968" s="17">
        <v>810</v>
      </c>
      <c r="C968" s="16" t="s">
        <v>47</v>
      </c>
      <c r="D968" s="16" t="s">
        <v>42</v>
      </c>
      <c r="E968" s="39" t="s">
        <v>436</v>
      </c>
      <c r="F968" s="31">
        <v>129723</v>
      </c>
      <c r="G968" s="31">
        <v>133293.29999999999</v>
      </c>
      <c r="H968" s="31">
        <v>133293.29999999999</v>
      </c>
      <c r="I968" s="31"/>
      <c r="J968" s="31"/>
      <c r="K968" s="31"/>
      <c r="L968" s="31">
        <f t="shared" si="3020"/>
        <v>129723</v>
      </c>
      <c r="M968" s="31">
        <f t="shared" si="3021"/>
        <v>133293.29999999999</v>
      </c>
      <c r="N968" s="31">
        <f t="shared" si="3022"/>
        <v>133293.29999999999</v>
      </c>
      <c r="O968" s="31"/>
      <c r="P968" s="31"/>
      <c r="Q968" s="31"/>
      <c r="R968" s="31">
        <f t="shared" si="3023"/>
        <v>129723</v>
      </c>
      <c r="S968" s="31">
        <f t="shared" si="3024"/>
        <v>133293.29999999999</v>
      </c>
      <c r="T968" s="31">
        <f t="shared" si="3025"/>
        <v>133293.29999999999</v>
      </c>
      <c r="U968" s="31"/>
      <c r="V968" s="31"/>
      <c r="W968" s="31"/>
      <c r="X968" s="31">
        <f t="shared" si="3026"/>
        <v>129723</v>
      </c>
      <c r="Y968" s="31">
        <f t="shared" si="3027"/>
        <v>133293.29999999999</v>
      </c>
      <c r="Z968" s="31">
        <f t="shared" si="3028"/>
        <v>133293.29999999999</v>
      </c>
      <c r="AA968" s="31"/>
      <c r="AB968" s="31"/>
      <c r="AC968" s="31"/>
      <c r="AD968" s="31">
        <f t="shared" si="3029"/>
        <v>129723</v>
      </c>
      <c r="AE968" s="31">
        <f t="shared" si="3030"/>
        <v>133293.29999999999</v>
      </c>
      <c r="AF968" s="31">
        <f t="shared" si="3031"/>
        <v>133293.29999999999</v>
      </c>
      <c r="AG968" s="31"/>
      <c r="AH968" s="31"/>
      <c r="AI968" s="31"/>
      <c r="AJ968" s="31">
        <f t="shared" si="3032"/>
        <v>129723</v>
      </c>
      <c r="AK968" s="31">
        <f t="shared" si="3033"/>
        <v>133293.29999999999</v>
      </c>
      <c r="AL968" s="31">
        <f t="shared" si="3034"/>
        <v>133293.29999999999</v>
      </c>
      <c r="AM968" s="31"/>
      <c r="AN968" s="31"/>
      <c r="AO968" s="31"/>
      <c r="AP968" s="31">
        <f t="shared" si="3035"/>
        <v>129723</v>
      </c>
      <c r="AQ968" s="31">
        <f t="shared" si="3036"/>
        <v>133293.29999999999</v>
      </c>
      <c r="AR968" s="31">
        <f t="shared" si="3037"/>
        <v>133293.29999999999</v>
      </c>
      <c r="AS968" s="31"/>
      <c r="AT968" s="31"/>
      <c r="AU968" s="31"/>
      <c r="AV968" s="31">
        <f t="shared" si="3038"/>
        <v>129723</v>
      </c>
      <c r="AW968" s="31">
        <f t="shared" si="3039"/>
        <v>133293.29999999999</v>
      </c>
      <c r="AX968" s="31">
        <f t="shared" si="3040"/>
        <v>133293.29999999999</v>
      </c>
      <c r="AY968" s="31"/>
      <c r="AZ968" s="31"/>
      <c r="BA968" s="31"/>
      <c r="BB968" s="31">
        <f t="shared" si="3041"/>
        <v>129723</v>
      </c>
      <c r="BC968" s="31">
        <f t="shared" si="3042"/>
        <v>133293.29999999999</v>
      </c>
      <c r="BD968" s="31">
        <f t="shared" si="3043"/>
        <v>133293.29999999999</v>
      </c>
      <c r="BE968" s="31"/>
      <c r="BF968" s="31"/>
      <c r="BG968" s="31"/>
      <c r="BH968" s="31">
        <f t="shared" si="3044"/>
        <v>129723</v>
      </c>
      <c r="BI968" s="31">
        <f t="shared" si="3045"/>
        <v>133293.29999999999</v>
      </c>
      <c r="BJ968" s="31">
        <f t="shared" si="3046"/>
        <v>133293.29999999999</v>
      </c>
      <c r="BK968" s="31"/>
      <c r="BL968" s="31"/>
      <c r="BM968" s="31"/>
      <c r="BN968" s="31">
        <f t="shared" si="3047"/>
        <v>129723</v>
      </c>
      <c r="BO968" s="31">
        <f t="shared" si="3048"/>
        <v>133293.29999999999</v>
      </c>
      <c r="BP968" s="31">
        <f t="shared" si="3049"/>
        <v>133293.29999999999</v>
      </c>
      <c r="BQ968" s="31"/>
      <c r="BR968" s="31"/>
      <c r="BS968" s="31">
        <f t="shared" si="3050"/>
        <v>129723</v>
      </c>
      <c r="BT968" s="31">
        <f t="shared" si="3051"/>
        <v>133293.29999999999</v>
      </c>
      <c r="BU968" s="31">
        <f t="shared" si="3052"/>
        <v>133293.29999999999</v>
      </c>
      <c r="BV968" s="31"/>
      <c r="BW968" s="31"/>
      <c r="BX968" s="31">
        <f t="shared" si="3053"/>
        <v>129723</v>
      </c>
      <c r="BY968" s="31">
        <f t="shared" si="3054"/>
        <v>133293.29999999999</v>
      </c>
      <c r="BZ968" s="31">
        <f t="shared" si="3055"/>
        <v>133293.29999999999</v>
      </c>
      <c r="CA968" s="31"/>
      <c r="CB968" s="31"/>
      <c r="CC968" s="31"/>
      <c r="CD968" s="31">
        <f t="shared" si="3179"/>
        <v>129723</v>
      </c>
      <c r="CE968" s="31">
        <f t="shared" si="3180"/>
        <v>133293.29999999999</v>
      </c>
      <c r="CF968" s="31">
        <f t="shared" si="3181"/>
        <v>133293.29999999999</v>
      </c>
      <c r="CG968" s="31"/>
      <c r="CH968" s="24"/>
      <c r="CI968" s="40"/>
    </row>
    <row r="969" ht="29.850000000000001">
      <c r="A969" s="16" t="s">
        <v>530</v>
      </c>
      <c r="B969" s="17"/>
      <c r="C969" s="16"/>
      <c r="D969" s="16"/>
      <c r="E969" s="39" t="s">
        <v>531</v>
      </c>
      <c r="F969" s="31">
        <f t="shared" si="3226"/>
        <v>19999.799999999999</v>
      </c>
      <c r="G969" s="31">
        <f t="shared" si="3227"/>
        <v>19999.799999999999</v>
      </c>
      <c r="H969" s="31">
        <f t="shared" si="3228"/>
        <v>19999.799999999999</v>
      </c>
      <c r="I969" s="31">
        <f t="shared" si="3229"/>
        <v>0</v>
      </c>
      <c r="J969" s="31">
        <f t="shared" si="3230"/>
        <v>0</v>
      </c>
      <c r="K969" s="31">
        <f t="shared" si="3231"/>
        <v>0</v>
      </c>
      <c r="L969" s="31">
        <f t="shared" si="3020"/>
        <v>19999.799999999999</v>
      </c>
      <c r="M969" s="31">
        <f t="shared" si="3021"/>
        <v>19999.799999999999</v>
      </c>
      <c r="N969" s="31">
        <f t="shared" si="3022"/>
        <v>19999.799999999999</v>
      </c>
      <c r="O969" s="31">
        <f t="shared" si="3232"/>
        <v>0</v>
      </c>
      <c r="P969" s="31">
        <f t="shared" si="3233"/>
        <v>0</v>
      </c>
      <c r="Q969" s="31">
        <f t="shared" si="3234"/>
        <v>0</v>
      </c>
      <c r="R969" s="31">
        <f t="shared" si="3023"/>
        <v>19999.799999999999</v>
      </c>
      <c r="S969" s="31">
        <f t="shared" si="3024"/>
        <v>19999.799999999999</v>
      </c>
      <c r="T969" s="31">
        <f t="shared" si="3025"/>
        <v>19999.799999999999</v>
      </c>
      <c r="U969" s="31">
        <f t="shared" si="3235"/>
        <v>0</v>
      </c>
      <c r="V969" s="31">
        <f t="shared" si="3236"/>
        <v>0</v>
      </c>
      <c r="W969" s="31">
        <f t="shared" si="3237"/>
        <v>0</v>
      </c>
      <c r="X969" s="31">
        <f t="shared" si="3026"/>
        <v>19999.799999999999</v>
      </c>
      <c r="Y969" s="31">
        <f t="shared" si="3027"/>
        <v>19999.799999999999</v>
      </c>
      <c r="Z969" s="31">
        <f t="shared" si="3028"/>
        <v>19999.799999999999</v>
      </c>
      <c r="AA969" s="31">
        <f t="shared" si="3238"/>
        <v>0</v>
      </c>
      <c r="AB969" s="31">
        <f t="shared" si="3239"/>
        <v>0</v>
      </c>
      <c r="AC969" s="31">
        <f t="shared" si="3240"/>
        <v>0</v>
      </c>
      <c r="AD969" s="31">
        <f t="shared" si="3029"/>
        <v>19999.799999999999</v>
      </c>
      <c r="AE969" s="31">
        <f t="shared" si="3030"/>
        <v>19999.799999999999</v>
      </c>
      <c r="AF969" s="31">
        <f t="shared" si="3031"/>
        <v>19999.799999999999</v>
      </c>
      <c r="AG969" s="31">
        <f t="shared" si="3241"/>
        <v>0</v>
      </c>
      <c r="AH969" s="31">
        <f t="shared" si="3242"/>
        <v>0</v>
      </c>
      <c r="AI969" s="31">
        <f t="shared" si="3243"/>
        <v>0</v>
      </c>
      <c r="AJ969" s="31">
        <f t="shared" si="3032"/>
        <v>19999.799999999999</v>
      </c>
      <c r="AK969" s="31">
        <f t="shared" si="3033"/>
        <v>19999.799999999999</v>
      </c>
      <c r="AL969" s="31">
        <f t="shared" si="3034"/>
        <v>19999.799999999999</v>
      </c>
      <c r="AM969" s="31">
        <f t="shared" si="3244"/>
        <v>0</v>
      </c>
      <c r="AN969" s="31">
        <f t="shared" si="3245"/>
        <v>0</v>
      </c>
      <c r="AO969" s="31">
        <f t="shared" si="3246"/>
        <v>0</v>
      </c>
      <c r="AP969" s="31">
        <f t="shared" si="3035"/>
        <v>19999.799999999999</v>
      </c>
      <c r="AQ969" s="31">
        <f t="shared" si="3036"/>
        <v>19999.799999999999</v>
      </c>
      <c r="AR969" s="31">
        <f t="shared" si="3037"/>
        <v>19999.799999999999</v>
      </c>
      <c r="AS969" s="31">
        <f t="shared" si="3247"/>
        <v>0</v>
      </c>
      <c r="AT969" s="31">
        <f t="shared" si="3248"/>
        <v>0</v>
      </c>
      <c r="AU969" s="31">
        <f t="shared" si="3249"/>
        <v>0</v>
      </c>
      <c r="AV969" s="31">
        <f t="shared" si="3038"/>
        <v>19999.799999999999</v>
      </c>
      <c r="AW969" s="31">
        <f t="shared" si="3039"/>
        <v>19999.799999999999</v>
      </c>
      <c r="AX969" s="31">
        <f t="shared" si="3040"/>
        <v>19999.799999999999</v>
      </c>
      <c r="AY969" s="31">
        <f t="shared" si="3250"/>
        <v>0</v>
      </c>
      <c r="AZ969" s="31">
        <f t="shared" si="3251"/>
        <v>0</v>
      </c>
      <c r="BA969" s="31">
        <f t="shared" si="3252"/>
        <v>0</v>
      </c>
      <c r="BB969" s="31">
        <f t="shared" si="3041"/>
        <v>19999.799999999999</v>
      </c>
      <c r="BC969" s="31">
        <f t="shared" si="3042"/>
        <v>19999.799999999999</v>
      </c>
      <c r="BD969" s="31">
        <f t="shared" si="3043"/>
        <v>19999.799999999999</v>
      </c>
      <c r="BE969" s="31">
        <f t="shared" si="3253"/>
        <v>0</v>
      </c>
      <c r="BF969" s="31">
        <f t="shared" si="3254"/>
        <v>0</v>
      </c>
      <c r="BG969" s="31">
        <f t="shared" si="3255"/>
        <v>0</v>
      </c>
      <c r="BH969" s="31">
        <f t="shared" si="3044"/>
        <v>19999.799999999999</v>
      </c>
      <c r="BI969" s="31">
        <f t="shared" si="3045"/>
        <v>19999.799999999999</v>
      </c>
      <c r="BJ969" s="31">
        <f t="shared" si="3046"/>
        <v>19999.799999999999</v>
      </c>
      <c r="BK969" s="31">
        <f t="shared" si="3256"/>
        <v>0</v>
      </c>
      <c r="BL969" s="31">
        <f t="shared" si="3257"/>
        <v>0</v>
      </c>
      <c r="BM969" s="31">
        <f t="shared" si="3258"/>
        <v>0</v>
      </c>
      <c r="BN969" s="31">
        <f t="shared" si="3047"/>
        <v>19999.799999999999</v>
      </c>
      <c r="BO969" s="31">
        <f t="shared" si="3048"/>
        <v>19999.799999999999</v>
      </c>
      <c r="BP969" s="31">
        <f t="shared" si="3049"/>
        <v>19999.799999999999</v>
      </c>
      <c r="BQ969" s="31">
        <f t="shared" si="3259"/>
        <v>0</v>
      </c>
      <c r="BR969" s="31">
        <f t="shared" si="3260"/>
        <v>0</v>
      </c>
      <c r="BS969" s="31">
        <f t="shared" si="3050"/>
        <v>19999.799999999999</v>
      </c>
      <c r="BT969" s="31">
        <f t="shared" si="3051"/>
        <v>19999.799999999999</v>
      </c>
      <c r="BU969" s="31">
        <f t="shared" si="3052"/>
        <v>19999.799999999999</v>
      </c>
      <c r="BV969" s="31">
        <f t="shared" si="3261"/>
        <v>0</v>
      </c>
      <c r="BW969" s="31">
        <f t="shared" si="3262"/>
        <v>0</v>
      </c>
      <c r="BX969" s="31">
        <f t="shared" si="3053"/>
        <v>19999.799999999999</v>
      </c>
      <c r="BY969" s="31">
        <f t="shared" si="3054"/>
        <v>19999.799999999999</v>
      </c>
      <c r="BZ969" s="31">
        <f t="shared" si="3055"/>
        <v>19999.799999999999</v>
      </c>
      <c r="CA969" s="31">
        <f t="shared" si="3263"/>
        <v>0</v>
      </c>
      <c r="CB969" s="31">
        <f t="shared" si="3264"/>
        <v>0</v>
      </c>
      <c r="CC969" s="31">
        <f t="shared" si="3265"/>
        <v>0</v>
      </c>
      <c r="CD969" s="31">
        <f t="shared" si="3179"/>
        <v>19999.799999999999</v>
      </c>
      <c r="CE969" s="31">
        <f t="shared" si="3180"/>
        <v>19999.799999999999</v>
      </c>
      <c r="CF969" s="31">
        <f t="shared" si="3181"/>
        <v>19999.799999999999</v>
      </c>
      <c r="CG969" s="31">
        <f t="shared" si="3266"/>
        <v>0</v>
      </c>
      <c r="CH969" s="24"/>
      <c r="CI969" s="40"/>
      <c r="CL969" s="1" t="s">
        <v>28</v>
      </c>
    </row>
    <row r="970" ht="29.850000000000001">
      <c r="A970" s="16" t="s">
        <v>532</v>
      </c>
      <c r="B970" s="17"/>
      <c r="C970" s="16"/>
      <c r="D970" s="16"/>
      <c r="E970" s="39" t="s">
        <v>533</v>
      </c>
      <c r="F970" s="31">
        <f t="shared" si="3226"/>
        <v>19999.799999999999</v>
      </c>
      <c r="G970" s="31">
        <f t="shared" si="3227"/>
        <v>19999.799999999999</v>
      </c>
      <c r="H970" s="31">
        <f t="shared" si="3228"/>
        <v>19999.799999999999</v>
      </c>
      <c r="I970" s="31">
        <f t="shared" si="3229"/>
        <v>0</v>
      </c>
      <c r="J970" s="31">
        <f t="shared" si="3230"/>
        <v>0</v>
      </c>
      <c r="K970" s="31">
        <f t="shared" si="3231"/>
        <v>0</v>
      </c>
      <c r="L970" s="31">
        <f t="shared" si="3020"/>
        <v>19999.799999999999</v>
      </c>
      <c r="M970" s="31">
        <f t="shared" si="3021"/>
        <v>19999.799999999999</v>
      </c>
      <c r="N970" s="31">
        <f t="shared" si="3022"/>
        <v>19999.799999999999</v>
      </c>
      <c r="O970" s="31">
        <f t="shared" si="3232"/>
        <v>0</v>
      </c>
      <c r="P970" s="31">
        <f t="shared" si="3233"/>
        <v>0</v>
      </c>
      <c r="Q970" s="31">
        <f t="shared" si="3234"/>
        <v>0</v>
      </c>
      <c r="R970" s="31">
        <f t="shared" si="3023"/>
        <v>19999.799999999999</v>
      </c>
      <c r="S970" s="31">
        <f t="shared" si="3024"/>
        <v>19999.799999999999</v>
      </c>
      <c r="T970" s="31">
        <f t="shared" si="3025"/>
        <v>19999.799999999999</v>
      </c>
      <c r="U970" s="31">
        <f t="shared" si="3235"/>
        <v>0</v>
      </c>
      <c r="V970" s="31">
        <f t="shared" si="3236"/>
        <v>0</v>
      </c>
      <c r="W970" s="31">
        <f t="shared" si="3237"/>
        <v>0</v>
      </c>
      <c r="X970" s="31">
        <f t="shared" si="3026"/>
        <v>19999.799999999999</v>
      </c>
      <c r="Y970" s="31">
        <f t="shared" si="3027"/>
        <v>19999.799999999999</v>
      </c>
      <c r="Z970" s="31">
        <f t="shared" si="3028"/>
        <v>19999.799999999999</v>
      </c>
      <c r="AA970" s="31">
        <f t="shared" si="3238"/>
        <v>0</v>
      </c>
      <c r="AB970" s="31">
        <f t="shared" si="3239"/>
        <v>0</v>
      </c>
      <c r="AC970" s="31">
        <f t="shared" si="3240"/>
        <v>0</v>
      </c>
      <c r="AD970" s="31">
        <f t="shared" si="3029"/>
        <v>19999.799999999999</v>
      </c>
      <c r="AE970" s="31">
        <f t="shared" si="3030"/>
        <v>19999.799999999999</v>
      </c>
      <c r="AF970" s="31">
        <f t="shared" si="3031"/>
        <v>19999.799999999999</v>
      </c>
      <c r="AG970" s="31">
        <f t="shared" si="3241"/>
        <v>0</v>
      </c>
      <c r="AH970" s="31">
        <f t="shared" si="3242"/>
        <v>0</v>
      </c>
      <c r="AI970" s="31">
        <f t="shared" si="3243"/>
        <v>0</v>
      </c>
      <c r="AJ970" s="31">
        <f t="shared" si="3032"/>
        <v>19999.799999999999</v>
      </c>
      <c r="AK970" s="31">
        <f t="shared" si="3033"/>
        <v>19999.799999999999</v>
      </c>
      <c r="AL970" s="31">
        <f t="shared" si="3034"/>
        <v>19999.799999999999</v>
      </c>
      <c r="AM970" s="31">
        <f t="shared" si="3244"/>
        <v>0</v>
      </c>
      <c r="AN970" s="31">
        <f t="shared" si="3245"/>
        <v>0</v>
      </c>
      <c r="AO970" s="31">
        <f t="shared" si="3246"/>
        <v>0</v>
      </c>
      <c r="AP970" s="31">
        <f t="shared" si="3035"/>
        <v>19999.799999999999</v>
      </c>
      <c r="AQ970" s="31">
        <f t="shared" si="3036"/>
        <v>19999.799999999999</v>
      </c>
      <c r="AR970" s="31">
        <f t="shared" si="3037"/>
        <v>19999.799999999999</v>
      </c>
      <c r="AS970" s="31">
        <f t="shared" si="3247"/>
        <v>0</v>
      </c>
      <c r="AT970" s="31">
        <f t="shared" si="3248"/>
        <v>0</v>
      </c>
      <c r="AU970" s="31">
        <f t="shared" si="3249"/>
        <v>0</v>
      </c>
      <c r="AV970" s="31">
        <f t="shared" si="3038"/>
        <v>19999.799999999999</v>
      </c>
      <c r="AW970" s="31">
        <f t="shared" si="3039"/>
        <v>19999.799999999999</v>
      </c>
      <c r="AX970" s="31">
        <f t="shared" si="3040"/>
        <v>19999.799999999999</v>
      </c>
      <c r="AY970" s="31">
        <f t="shared" si="3250"/>
        <v>0</v>
      </c>
      <c r="AZ970" s="31">
        <f t="shared" si="3251"/>
        <v>0</v>
      </c>
      <c r="BA970" s="31">
        <f t="shared" si="3252"/>
        <v>0</v>
      </c>
      <c r="BB970" s="31">
        <f t="shared" si="3041"/>
        <v>19999.799999999999</v>
      </c>
      <c r="BC970" s="31">
        <f t="shared" si="3042"/>
        <v>19999.799999999999</v>
      </c>
      <c r="BD970" s="31">
        <f t="shared" si="3043"/>
        <v>19999.799999999999</v>
      </c>
      <c r="BE970" s="31">
        <f t="shared" si="3253"/>
        <v>0</v>
      </c>
      <c r="BF970" s="31">
        <f t="shared" si="3254"/>
        <v>0</v>
      </c>
      <c r="BG970" s="31">
        <f t="shared" si="3255"/>
        <v>0</v>
      </c>
      <c r="BH970" s="31">
        <f t="shared" si="3044"/>
        <v>19999.799999999999</v>
      </c>
      <c r="BI970" s="31">
        <f t="shared" si="3045"/>
        <v>19999.799999999999</v>
      </c>
      <c r="BJ970" s="31">
        <f t="shared" si="3046"/>
        <v>19999.799999999999</v>
      </c>
      <c r="BK970" s="31">
        <f t="shared" si="3256"/>
        <v>0</v>
      </c>
      <c r="BL970" s="31">
        <f t="shared" si="3257"/>
        <v>0</v>
      </c>
      <c r="BM970" s="31">
        <f t="shared" si="3258"/>
        <v>0</v>
      </c>
      <c r="BN970" s="31">
        <f t="shared" si="3047"/>
        <v>19999.799999999999</v>
      </c>
      <c r="BO970" s="31">
        <f t="shared" si="3048"/>
        <v>19999.799999999999</v>
      </c>
      <c r="BP970" s="31">
        <f t="shared" si="3049"/>
        <v>19999.799999999999</v>
      </c>
      <c r="BQ970" s="31">
        <f t="shared" si="3259"/>
        <v>0</v>
      </c>
      <c r="BR970" s="31">
        <f t="shared" si="3260"/>
        <v>0</v>
      </c>
      <c r="BS970" s="31">
        <f t="shared" si="3050"/>
        <v>19999.799999999999</v>
      </c>
      <c r="BT970" s="31">
        <f t="shared" si="3051"/>
        <v>19999.799999999999</v>
      </c>
      <c r="BU970" s="31">
        <f t="shared" si="3052"/>
        <v>19999.799999999999</v>
      </c>
      <c r="BV970" s="31">
        <f t="shared" si="3261"/>
        <v>0</v>
      </c>
      <c r="BW970" s="31">
        <f t="shared" si="3262"/>
        <v>0</v>
      </c>
      <c r="BX970" s="31">
        <f t="shared" si="3053"/>
        <v>19999.799999999999</v>
      </c>
      <c r="BY970" s="31">
        <f t="shared" si="3054"/>
        <v>19999.799999999999</v>
      </c>
      <c r="BZ970" s="31">
        <f t="shared" si="3055"/>
        <v>19999.799999999999</v>
      </c>
      <c r="CA970" s="31">
        <f t="shared" si="3263"/>
        <v>0</v>
      </c>
      <c r="CB970" s="31">
        <f t="shared" si="3264"/>
        <v>0</v>
      </c>
      <c r="CC970" s="31">
        <f t="shared" si="3265"/>
        <v>0</v>
      </c>
      <c r="CD970" s="31">
        <f t="shared" si="3179"/>
        <v>19999.799999999999</v>
      </c>
      <c r="CE970" s="31">
        <f t="shared" si="3180"/>
        <v>19999.799999999999</v>
      </c>
      <c r="CF970" s="31">
        <f t="shared" si="3181"/>
        <v>19999.799999999999</v>
      </c>
      <c r="CG970" s="31">
        <f t="shared" si="3266"/>
        <v>0</v>
      </c>
      <c r="CH970" s="24"/>
      <c r="CI970" s="40"/>
      <c r="CO970" s="1" t="s">
        <v>31</v>
      </c>
    </row>
    <row r="971" ht="43.75">
      <c r="A971" s="16" t="s">
        <v>532</v>
      </c>
      <c r="B971" s="17">
        <v>600</v>
      </c>
      <c r="C971" s="16"/>
      <c r="D971" s="16"/>
      <c r="E971" s="39" t="s">
        <v>45</v>
      </c>
      <c r="F971" s="31">
        <f t="shared" si="3226"/>
        <v>19999.799999999999</v>
      </c>
      <c r="G971" s="31">
        <f t="shared" si="3227"/>
        <v>19999.799999999999</v>
      </c>
      <c r="H971" s="31">
        <f t="shared" si="3228"/>
        <v>19999.799999999999</v>
      </c>
      <c r="I971" s="31">
        <f t="shared" si="3229"/>
        <v>0</v>
      </c>
      <c r="J971" s="31">
        <f t="shared" si="3230"/>
        <v>0</v>
      </c>
      <c r="K971" s="31">
        <f t="shared" si="3231"/>
        <v>0</v>
      </c>
      <c r="L971" s="31">
        <f t="shared" si="3020"/>
        <v>19999.799999999999</v>
      </c>
      <c r="M971" s="31">
        <f t="shared" si="3021"/>
        <v>19999.799999999999</v>
      </c>
      <c r="N971" s="31">
        <f t="shared" si="3022"/>
        <v>19999.799999999999</v>
      </c>
      <c r="O971" s="31">
        <f t="shared" si="3232"/>
        <v>0</v>
      </c>
      <c r="P971" s="31">
        <f t="shared" si="3233"/>
        <v>0</v>
      </c>
      <c r="Q971" s="31">
        <f t="shared" si="3234"/>
        <v>0</v>
      </c>
      <c r="R971" s="31">
        <f t="shared" si="3023"/>
        <v>19999.799999999999</v>
      </c>
      <c r="S971" s="31">
        <f t="shared" si="3024"/>
        <v>19999.799999999999</v>
      </c>
      <c r="T971" s="31">
        <f t="shared" si="3025"/>
        <v>19999.799999999999</v>
      </c>
      <c r="U971" s="31">
        <f t="shared" si="3235"/>
        <v>0</v>
      </c>
      <c r="V971" s="31">
        <f t="shared" si="3236"/>
        <v>0</v>
      </c>
      <c r="W971" s="31">
        <f t="shared" si="3237"/>
        <v>0</v>
      </c>
      <c r="X971" s="31">
        <f t="shared" si="3026"/>
        <v>19999.799999999999</v>
      </c>
      <c r="Y971" s="31">
        <f t="shared" si="3027"/>
        <v>19999.799999999999</v>
      </c>
      <c r="Z971" s="31">
        <f t="shared" si="3028"/>
        <v>19999.799999999999</v>
      </c>
      <c r="AA971" s="31">
        <f t="shared" si="3238"/>
        <v>0</v>
      </c>
      <c r="AB971" s="31">
        <f t="shared" si="3239"/>
        <v>0</v>
      </c>
      <c r="AC971" s="31">
        <f t="shared" si="3240"/>
        <v>0</v>
      </c>
      <c r="AD971" s="31">
        <f t="shared" si="3029"/>
        <v>19999.799999999999</v>
      </c>
      <c r="AE971" s="31">
        <f t="shared" si="3030"/>
        <v>19999.799999999999</v>
      </c>
      <c r="AF971" s="31">
        <f t="shared" si="3031"/>
        <v>19999.799999999999</v>
      </c>
      <c r="AG971" s="31">
        <f t="shared" si="3241"/>
        <v>0</v>
      </c>
      <c r="AH971" s="31">
        <f t="shared" si="3242"/>
        <v>0</v>
      </c>
      <c r="AI971" s="31">
        <f t="shared" si="3243"/>
        <v>0</v>
      </c>
      <c r="AJ971" s="31">
        <f t="shared" si="3032"/>
        <v>19999.799999999999</v>
      </c>
      <c r="AK971" s="31">
        <f t="shared" si="3033"/>
        <v>19999.799999999999</v>
      </c>
      <c r="AL971" s="31">
        <f t="shared" si="3034"/>
        <v>19999.799999999999</v>
      </c>
      <c r="AM971" s="31">
        <f t="shared" si="3244"/>
        <v>0</v>
      </c>
      <c r="AN971" s="31">
        <f t="shared" si="3245"/>
        <v>0</v>
      </c>
      <c r="AO971" s="31">
        <f t="shared" si="3246"/>
        <v>0</v>
      </c>
      <c r="AP971" s="31">
        <f t="shared" si="3035"/>
        <v>19999.799999999999</v>
      </c>
      <c r="AQ971" s="31">
        <f t="shared" si="3036"/>
        <v>19999.799999999999</v>
      </c>
      <c r="AR971" s="31">
        <f t="shared" si="3037"/>
        <v>19999.799999999999</v>
      </c>
      <c r="AS971" s="31">
        <f t="shared" si="3247"/>
        <v>0</v>
      </c>
      <c r="AT971" s="31">
        <f t="shared" si="3248"/>
        <v>0</v>
      </c>
      <c r="AU971" s="31">
        <f t="shared" si="3249"/>
        <v>0</v>
      </c>
      <c r="AV971" s="31">
        <f t="shared" si="3038"/>
        <v>19999.799999999999</v>
      </c>
      <c r="AW971" s="31">
        <f t="shared" si="3039"/>
        <v>19999.799999999999</v>
      </c>
      <c r="AX971" s="31">
        <f t="shared" si="3040"/>
        <v>19999.799999999999</v>
      </c>
      <c r="AY971" s="31">
        <f t="shared" si="3250"/>
        <v>0</v>
      </c>
      <c r="AZ971" s="31">
        <f t="shared" si="3251"/>
        <v>0</v>
      </c>
      <c r="BA971" s="31">
        <f t="shared" si="3252"/>
        <v>0</v>
      </c>
      <c r="BB971" s="31">
        <f t="shared" si="3041"/>
        <v>19999.799999999999</v>
      </c>
      <c r="BC971" s="31">
        <f t="shared" si="3042"/>
        <v>19999.799999999999</v>
      </c>
      <c r="BD971" s="31">
        <f t="shared" si="3043"/>
        <v>19999.799999999999</v>
      </c>
      <c r="BE971" s="31">
        <f t="shared" si="3253"/>
        <v>0</v>
      </c>
      <c r="BF971" s="31">
        <f t="shared" si="3254"/>
        <v>0</v>
      </c>
      <c r="BG971" s="31">
        <f t="shared" si="3255"/>
        <v>0</v>
      </c>
      <c r="BH971" s="31">
        <f t="shared" si="3044"/>
        <v>19999.799999999999</v>
      </c>
      <c r="BI971" s="31">
        <f t="shared" si="3045"/>
        <v>19999.799999999999</v>
      </c>
      <c r="BJ971" s="31">
        <f t="shared" si="3046"/>
        <v>19999.799999999999</v>
      </c>
      <c r="BK971" s="31">
        <f t="shared" si="3256"/>
        <v>0</v>
      </c>
      <c r="BL971" s="31">
        <f t="shared" si="3257"/>
        <v>0</v>
      </c>
      <c r="BM971" s="31">
        <f t="shared" si="3258"/>
        <v>0</v>
      </c>
      <c r="BN971" s="31">
        <f t="shared" si="3047"/>
        <v>19999.799999999999</v>
      </c>
      <c r="BO971" s="31">
        <f t="shared" si="3048"/>
        <v>19999.799999999999</v>
      </c>
      <c r="BP971" s="31">
        <f t="shared" si="3049"/>
        <v>19999.799999999999</v>
      </c>
      <c r="BQ971" s="31">
        <f t="shared" si="3259"/>
        <v>0</v>
      </c>
      <c r="BR971" s="31">
        <f t="shared" si="3260"/>
        <v>0</v>
      </c>
      <c r="BS971" s="31">
        <f t="shared" si="3050"/>
        <v>19999.799999999999</v>
      </c>
      <c r="BT971" s="31">
        <f t="shared" si="3051"/>
        <v>19999.799999999999</v>
      </c>
      <c r="BU971" s="31">
        <f t="shared" si="3052"/>
        <v>19999.799999999999</v>
      </c>
      <c r="BV971" s="31">
        <f t="shared" si="3261"/>
        <v>0</v>
      </c>
      <c r="BW971" s="31">
        <f t="shared" si="3262"/>
        <v>0</v>
      </c>
      <c r="BX971" s="31">
        <f t="shared" si="3053"/>
        <v>19999.799999999999</v>
      </c>
      <c r="BY971" s="31">
        <f t="shared" si="3054"/>
        <v>19999.799999999999</v>
      </c>
      <c r="BZ971" s="31">
        <f t="shared" si="3055"/>
        <v>19999.799999999999</v>
      </c>
      <c r="CA971" s="31">
        <f t="shared" si="3263"/>
        <v>0</v>
      </c>
      <c r="CB971" s="31">
        <f t="shared" si="3264"/>
        <v>0</v>
      </c>
      <c r="CC971" s="31">
        <f t="shared" si="3265"/>
        <v>0</v>
      </c>
      <c r="CD971" s="31">
        <f t="shared" si="3179"/>
        <v>19999.799999999999</v>
      </c>
      <c r="CE971" s="31">
        <f t="shared" si="3180"/>
        <v>19999.799999999999</v>
      </c>
      <c r="CF971" s="31">
        <f t="shared" si="3181"/>
        <v>19999.799999999999</v>
      </c>
      <c r="CG971" s="31">
        <f t="shared" si="3266"/>
        <v>0</v>
      </c>
      <c r="CH971" s="24"/>
      <c r="CI971" s="40"/>
      <c r="CM971" s="1" t="s">
        <v>29</v>
      </c>
    </row>
    <row r="972" ht="65.650000000000006">
      <c r="A972" s="16" t="s">
        <v>532</v>
      </c>
      <c r="B972" s="17">
        <v>630</v>
      </c>
      <c r="C972" s="16"/>
      <c r="D972" s="16"/>
      <c r="E972" s="39" t="s">
        <v>51</v>
      </c>
      <c r="F972" s="31">
        <f t="shared" si="3226"/>
        <v>19999.799999999999</v>
      </c>
      <c r="G972" s="31">
        <f t="shared" si="3227"/>
        <v>19999.799999999999</v>
      </c>
      <c r="H972" s="31">
        <f t="shared" si="3228"/>
        <v>19999.799999999999</v>
      </c>
      <c r="I972" s="31">
        <f t="shared" si="3229"/>
        <v>0</v>
      </c>
      <c r="J972" s="31">
        <f t="shared" si="3230"/>
        <v>0</v>
      </c>
      <c r="K972" s="31">
        <f t="shared" si="3231"/>
        <v>0</v>
      </c>
      <c r="L972" s="31">
        <f t="shared" si="3020"/>
        <v>19999.799999999999</v>
      </c>
      <c r="M972" s="31">
        <f t="shared" si="3021"/>
        <v>19999.799999999999</v>
      </c>
      <c r="N972" s="31">
        <f t="shared" si="3022"/>
        <v>19999.799999999999</v>
      </c>
      <c r="O972" s="31">
        <f t="shared" si="3232"/>
        <v>0</v>
      </c>
      <c r="P972" s="31">
        <f t="shared" si="3233"/>
        <v>0</v>
      </c>
      <c r="Q972" s="31">
        <f t="shared" si="3234"/>
        <v>0</v>
      </c>
      <c r="R972" s="31">
        <f t="shared" si="3023"/>
        <v>19999.799999999999</v>
      </c>
      <c r="S972" s="31">
        <f t="shared" si="3024"/>
        <v>19999.799999999999</v>
      </c>
      <c r="T972" s="31">
        <f t="shared" si="3025"/>
        <v>19999.799999999999</v>
      </c>
      <c r="U972" s="31">
        <f t="shared" si="3235"/>
        <v>0</v>
      </c>
      <c r="V972" s="31">
        <f t="shared" si="3236"/>
        <v>0</v>
      </c>
      <c r="W972" s="31">
        <f t="shared" si="3237"/>
        <v>0</v>
      </c>
      <c r="X972" s="31">
        <f t="shared" si="3026"/>
        <v>19999.799999999999</v>
      </c>
      <c r="Y972" s="31">
        <f t="shared" si="3027"/>
        <v>19999.799999999999</v>
      </c>
      <c r="Z972" s="31">
        <f t="shared" si="3028"/>
        <v>19999.799999999999</v>
      </c>
      <c r="AA972" s="31">
        <f t="shared" si="3238"/>
        <v>0</v>
      </c>
      <c r="AB972" s="31">
        <f t="shared" si="3239"/>
        <v>0</v>
      </c>
      <c r="AC972" s="31">
        <f t="shared" si="3240"/>
        <v>0</v>
      </c>
      <c r="AD972" s="31">
        <f t="shared" si="3029"/>
        <v>19999.799999999999</v>
      </c>
      <c r="AE972" s="31">
        <f t="shared" si="3030"/>
        <v>19999.799999999999</v>
      </c>
      <c r="AF972" s="31">
        <f t="shared" si="3031"/>
        <v>19999.799999999999</v>
      </c>
      <c r="AG972" s="31">
        <f t="shared" si="3241"/>
        <v>0</v>
      </c>
      <c r="AH972" s="31">
        <f t="shared" si="3242"/>
        <v>0</v>
      </c>
      <c r="AI972" s="31">
        <f t="shared" si="3243"/>
        <v>0</v>
      </c>
      <c r="AJ972" s="31">
        <f t="shared" si="3032"/>
        <v>19999.799999999999</v>
      </c>
      <c r="AK972" s="31">
        <f t="shared" si="3033"/>
        <v>19999.799999999999</v>
      </c>
      <c r="AL972" s="31">
        <f t="shared" si="3034"/>
        <v>19999.799999999999</v>
      </c>
      <c r="AM972" s="31">
        <f t="shared" si="3244"/>
        <v>0</v>
      </c>
      <c r="AN972" s="31">
        <f t="shared" si="3245"/>
        <v>0</v>
      </c>
      <c r="AO972" s="31">
        <f t="shared" si="3246"/>
        <v>0</v>
      </c>
      <c r="AP972" s="31">
        <f t="shared" si="3035"/>
        <v>19999.799999999999</v>
      </c>
      <c r="AQ972" s="31">
        <f t="shared" si="3036"/>
        <v>19999.799999999999</v>
      </c>
      <c r="AR972" s="31">
        <f t="shared" si="3037"/>
        <v>19999.799999999999</v>
      </c>
      <c r="AS972" s="31">
        <f t="shared" si="3247"/>
        <v>0</v>
      </c>
      <c r="AT972" s="31">
        <f t="shared" si="3248"/>
        <v>0</v>
      </c>
      <c r="AU972" s="31">
        <f t="shared" si="3249"/>
        <v>0</v>
      </c>
      <c r="AV972" s="31">
        <f t="shared" si="3038"/>
        <v>19999.799999999999</v>
      </c>
      <c r="AW972" s="31">
        <f t="shared" si="3039"/>
        <v>19999.799999999999</v>
      </c>
      <c r="AX972" s="31">
        <f t="shared" si="3040"/>
        <v>19999.799999999999</v>
      </c>
      <c r="AY972" s="31">
        <f t="shared" si="3250"/>
        <v>0</v>
      </c>
      <c r="AZ972" s="31">
        <f t="shared" si="3251"/>
        <v>0</v>
      </c>
      <c r="BA972" s="31">
        <f t="shared" si="3252"/>
        <v>0</v>
      </c>
      <c r="BB972" s="31">
        <f t="shared" si="3041"/>
        <v>19999.799999999999</v>
      </c>
      <c r="BC972" s="31">
        <f t="shared" si="3042"/>
        <v>19999.799999999999</v>
      </c>
      <c r="BD972" s="31">
        <f t="shared" si="3043"/>
        <v>19999.799999999999</v>
      </c>
      <c r="BE972" s="31">
        <f t="shared" si="3253"/>
        <v>0</v>
      </c>
      <c r="BF972" s="31">
        <f t="shared" si="3254"/>
        <v>0</v>
      </c>
      <c r="BG972" s="31">
        <f t="shared" si="3255"/>
        <v>0</v>
      </c>
      <c r="BH972" s="31">
        <f t="shared" si="3044"/>
        <v>19999.799999999999</v>
      </c>
      <c r="BI972" s="31">
        <f t="shared" si="3045"/>
        <v>19999.799999999999</v>
      </c>
      <c r="BJ972" s="31">
        <f t="shared" si="3046"/>
        <v>19999.799999999999</v>
      </c>
      <c r="BK972" s="31">
        <f t="shared" si="3256"/>
        <v>0</v>
      </c>
      <c r="BL972" s="31">
        <f t="shared" si="3257"/>
        <v>0</v>
      </c>
      <c r="BM972" s="31">
        <f t="shared" si="3258"/>
        <v>0</v>
      </c>
      <c r="BN972" s="31">
        <f t="shared" si="3047"/>
        <v>19999.799999999999</v>
      </c>
      <c r="BO972" s="31">
        <f t="shared" si="3048"/>
        <v>19999.799999999999</v>
      </c>
      <c r="BP972" s="31">
        <f t="shared" si="3049"/>
        <v>19999.799999999999</v>
      </c>
      <c r="BQ972" s="31">
        <f t="shared" si="3259"/>
        <v>0</v>
      </c>
      <c r="BR972" s="31">
        <f t="shared" si="3260"/>
        <v>0</v>
      </c>
      <c r="BS972" s="31">
        <f t="shared" si="3050"/>
        <v>19999.799999999999</v>
      </c>
      <c r="BT972" s="31">
        <f t="shared" si="3051"/>
        <v>19999.799999999999</v>
      </c>
      <c r="BU972" s="31">
        <f t="shared" si="3052"/>
        <v>19999.799999999999</v>
      </c>
      <c r="BV972" s="31">
        <f t="shared" si="3261"/>
        <v>0</v>
      </c>
      <c r="BW972" s="31">
        <f t="shared" si="3262"/>
        <v>0</v>
      </c>
      <c r="BX972" s="31">
        <f t="shared" si="3053"/>
        <v>19999.799999999999</v>
      </c>
      <c r="BY972" s="31">
        <f t="shared" si="3054"/>
        <v>19999.799999999999</v>
      </c>
      <c r="BZ972" s="31">
        <f t="shared" si="3055"/>
        <v>19999.799999999999</v>
      </c>
      <c r="CA972" s="31">
        <f t="shared" si="3263"/>
        <v>0</v>
      </c>
      <c r="CB972" s="31">
        <f t="shared" si="3264"/>
        <v>0</v>
      </c>
      <c r="CC972" s="31">
        <f t="shared" si="3265"/>
        <v>0</v>
      </c>
      <c r="CD972" s="31">
        <f t="shared" si="3179"/>
        <v>19999.799999999999</v>
      </c>
      <c r="CE972" s="31">
        <f t="shared" si="3180"/>
        <v>19999.799999999999</v>
      </c>
      <c r="CF972" s="31">
        <f t="shared" si="3181"/>
        <v>19999.799999999999</v>
      </c>
      <c r="CG972" s="31">
        <f t="shared" si="3266"/>
        <v>0</v>
      </c>
      <c r="CH972" s="24"/>
      <c r="CI972" s="40"/>
      <c r="CN972" s="1" t="s">
        <v>30</v>
      </c>
    </row>
    <row r="973" ht="15">
      <c r="A973" s="16" t="s">
        <v>532</v>
      </c>
      <c r="B973" s="17">
        <v>630</v>
      </c>
      <c r="C973" s="16" t="s">
        <v>47</v>
      </c>
      <c r="D973" s="16" t="s">
        <v>67</v>
      </c>
      <c r="E973" s="39" t="s">
        <v>217</v>
      </c>
      <c r="F973" s="31">
        <v>19999.799999999999</v>
      </c>
      <c r="G973" s="31">
        <v>19999.799999999999</v>
      </c>
      <c r="H973" s="31">
        <v>19999.799999999999</v>
      </c>
      <c r="I973" s="31"/>
      <c r="J973" s="31"/>
      <c r="K973" s="31"/>
      <c r="L973" s="31">
        <f t="shared" ref="L973:L1036" si="3267">F973+I973</f>
        <v>19999.799999999999</v>
      </c>
      <c r="M973" s="31">
        <f t="shared" ref="M973:M1036" si="3268">G973+J973</f>
        <v>19999.799999999999</v>
      </c>
      <c r="N973" s="31">
        <f t="shared" ref="N973:N1036" si="3269">H973+K973</f>
        <v>19999.799999999999</v>
      </c>
      <c r="O973" s="31"/>
      <c r="P973" s="31"/>
      <c r="Q973" s="31"/>
      <c r="R973" s="31">
        <f t="shared" ref="R973:R1036" si="3270">L973+O973</f>
        <v>19999.799999999999</v>
      </c>
      <c r="S973" s="31">
        <f t="shared" ref="S973:S1036" si="3271">M973+P973</f>
        <v>19999.799999999999</v>
      </c>
      <c r="T973" s="31">
        <f t="shared" ref="T973:T1036" si="3272">N973+Q973</f>
        <v>19999.799999999999</v>
      </c>
      <c r="U973" s="31"/>
      <c r="V973" s="31"/>
      <c r="W973" s="31"/>
      <c r="X973" s="31">
        <f t="shared" ref="X973:X1036" si="3273">R973+U973</f>
        <v>19999.799999999999</v>
      </c>
      <c r="Y973" s="31">
        <f t="shared" ref="Y973:Y1036" si="3274">S973+V973</f>
        <v>19999.799999999999</v>
      </c>
      <c r="Z973" s="31">
        <f t="shared" ref="Z973:Z1036" si="3275">T973+W973</f>
        <v>19999.799999999999</v>
      </c>
      <c r="AA973" s="31"/>
      <c r="AB973" s="31"/>
      <c r="AC973" s="31"/>
      <c r="AD973" s="31">
        <f t="shared" ref="AD973:AD1036" si="3276">X973+AA973</f>
        <v>19999.799999999999</v>
      </c>
      <c r="AE973" s="31">
        <f t="shared" ref="AE973:AE1036" si="3277">Y973+AB973</f>
        <v>19999.799999999999</v>
      </c>
      <c r="AF973" s="31">
        <f t="shared" ref="AF973:AF1036" si="3278">Z973+AC973</f>
        <v>19999.799999999999</v>
      </c>
      <c r="AG973" s="31"/>
      <c r="AH973" s="31"/>
      <c r="AI973" s="31"/>
      <c r="AJ973" s="31">
        <f t="shared" ref="AJ973:AJ1036" si="3279">AD973+AG973</f>
        <v>19999.799999999999</v>
      </c>
      <c r="AK973" s="31">
        <f t="shared" ref="AK973:AK1036" si="3280">AE973+AH973</f>
        <v>19999.799999999999</v>
      </c>
      <c r="AL973" s="31">
        <f t="shared" ref="AL973:AL1036" si="3281">AF973+AI973</f>
        <v>19999.799999999999</v>
      </c>
      <c r="AM973" s="31"/>
      <c r="AN973" s="31"/>
      <c r="AO973" s="31"/>
      <c r="AP973" s="31">
        <f t="shared" ref="AP973:AP1036" si="3282">AJ973+AM973</f>
        <v>19999.799999999999</v>
      </c>
      <c r="AQ973" s="31">
        <f t="shared" ref="AQ973:AQ1036" si="3283">AK973+AN973</f>
        <v>19999.799999999999</v>
      </c>
      <c r="AR973" s="31">
        <f t="shared" ref="AR973:AR1036" si="3284">AL973+AO973</f>
        <v>19999.799999999999</v>
      </c>
      <c r="AS973" s="31"/>
      <c r="AT973" s="31"/>
      <c r="AU973" s="31"/>
      <c r="AV973" s="31">
        <f t="shared" ref="AV973:AV1036" si="3285">AP973+AS973</f>
        <v>19999.799999999999</v>
      </c>
      <c r="AW973" s="31">
        <f t="shared" ref="AW973:AW1036" si="3286">AQ973+AT973</f>
        <v>19999.799999999999</v>
      </c>
      <c r="AX973" s="31">
        <f t="shared" ref="AX973:AX1036" si="3287">AR973+AU973</f>
        <v>19999.799999999999</v>
      </c>
      <c r="AY973" s="31"/>
      <c r="AZ973" s="31"/>
      <c r="BA973" s="31"/>
      <c r="BB973" s="31">
        <f t="shared" ref="BB973:BB1036" si="3288">AV973+AY973</f>
        <v>19999.799999999999</v>
      </c>
      <c r="BC973" s="31">
        <f t="shared" ref="BC973:BC1036" si="3289">AW973+AZ973</f>
        <v>19999.799999999999</v>
      </c>
      <c r="BD973" s="31">
        <f t="shared" ref="BD973:BD1036" si="3290">AX973+BA973</f>
        <v>19999.799999999999</v>
      </c>
      <c r="BE973" s="31"/>
      <c r="BF973" s="31"/>
      <c r="BG973" s="31"/>
      <c r="BH973" s="31">
        <f t="shared" ref="BH973:BH1036" si="3291">BB973+BE973</f>
        <v>19999.799999999999</v>
      </c>
      <c r="BI973" s="31">
        <f t="shared" ref="BI973:BI1036" si="3292">BC973+BF973</f>
        <v>19999.799999999999</v>
      </c>
      <c r="BJ973" s="31">
        <f t="shared" ref="BJ973:BJ1036" si="3293">BD973+BG973</f>
        <v>19999.799999999999</v>
      </c>
      <c r="BK973" s="31"/>
      <c r="BL973" s="31"/>
      <c r="BM973" s="31"/>
      <c r="BN973" s="31">
        <f t="shared" ref="BN973:BN1036" si="3294">BH973+BK973</f>
        <v>19999.799999999999</v>
      </c>
      <c r="BO973" s="31">
        <f t="shared" ref="BO973:BO1036" si="3295">BI973+BL973</f>
        <v>19999.799999999999</v>
      </c>
      <c r="BP973" s="31">
        <f t="shared" ref="BP973:BP1036" si="3296">BJ973+BM973</f>
        <v>19999.799999999999</v>
      </c>
      <c r="BQ973" s="31"/>
      <c r="BR973" s="31"/>
      <c r="BS973" s="31">
        <f t="shared" ref="BS973:BS1036" si="3297">BQ973+BN973</f>
        <v>19999.799999999999</v>
      </c>
      <c r="BT973" s="31">
        <f t="shared" ref="BT973:BT1036" si="3298">BR973+BO973</f>
        <v>19999.799999999999</v>
      </c>
      <c r="BU973" s="31">
        <f t="shared" ref="BU973:BU1036" si="3299">BP973</f>
        <v>19999.799999999999</v>
      </c>
      <c r="BV973" s="31"/>
      <c r="BW973" s="31"/>
      <c r="BX973" s="31">
        <f t="shared" ref="BX973:BX1036" si="3300">BS973</f>
        <v>19999.799999999999</v>
      </c>
      <c r="BY973" s="31">
        <f t="shared" ref="BY973:BY1036" si="3301">BT973+BV973</f>
        <v>19999.799999999999</v>
      </c>
      <c r="BZ973" s="31">
        <f t="shared" ref="BZ973:BZ1036" si="3302">BU973+BW973</f>
        <v>19999.799999999999</v>
      </c>
      <c r="CA973" s="31"/>
      <c r="CB973" s="31"/>
      <c r="CC973" s="31"/>
      <c r="CD973" s="31">
        <f t="shared" si="3179"/>
        <v>19999.799999999999</v>
      </c>
      <c r="CE973" s="31">
        <f t="shared" si="3180"/>
        <v>19999.799999999999</v>
      </c>
      <c r="CF973" s="31">
        <f t="shared" si="3181"/>
        <v>19999.799999999999</v>
      </c>
      <c r="CG973" s="31"/>
      <c r="CH973" s="24"/>
      <c r="CI973" s="40"/>
    </row>
    <row r="974" s="26" customFormat="1" ht="29.850000000000001">
      <c r="A974" s="27" t="s">
        <v>534</v>
      </c>
      <c r="B974" s="28"/>
      <c r="C974" s="27"/>
      <c r="D974" s="27"/>
      <c r="E974" s="29" t="s">
        <v>535</v>
      </c>
      <c r="F974" s="30">
        <f>F975+F985+F1073</f>
        <v>2441222.6999999997</v>
      </c>
      <c r="G974" s="30">
        <f>G975+G985+G1073</f>
        <v>2674308.0999999996</v>
      </c>
      <c r="H974" s="30">
        <f>H975+H985+H1073</f>
        <v>2871192.1999999997</v>
      </c>
      <c r="I974" s="30">
        <f>I975+I985+I1073</f>
        <v>-17944.351999999999</v>
      </c>
      <c r="J974" s="30">
        <f>J975+J985+J1073</f>
        <v>-53186.599999999999</v>
      </c>
      <c r="K974" s="30">
        <f>K975+K985+K1073</f>
        <v>-70868.899999999994</v>
      </c>
      <c r="L974" s="30">
        <f t="shared" si="3267"/>
        <v>2423278.3479999998</v>
      </c>
      <c r="M974" s="30">
        <f t="shared" si="3268"/>
        <v>2621121.4999999995</v>
      </c>
      <c r="N974" s="30">
        <f t="shared" si="3269"/>
        <v>2800323.2999999998</v>
      </c>
      <c r="O974" s="30">
        <f>O975+O985+O1073</f>
        <v>680580.44800000009</v>
      </c>
      <c r="P974" s="30">
        <f>P975+P985+P1073</f>
        <v>310354.36499999999</v>
      </c>
      <c r="Q974" s="30">
        <f>Q975+Q985+Q1073</f>
        <v>380618.08399999997</v>
      </c>
      <c r="R974" s="30">
        <f t="shared" si="3270"/>
        <v>3103858.7960000001</v>
      </c>
      <c r="S974" s="30">
        <f t="shared" si="3271"/>
        <v>2931475.8649999993</v>
      </c>
      <c r="T974" s="30">
        <f t="shared" si="3272"/>
        <v>3180941.3839999996</v>
      </c>
      <c r="U974" s="30">
        <f>U975+U985+U1073</f>
        <v>0</v>
      </c>
      <c r="V974" s="30">
        <f>V975+V985+V1073</f>
        <v>0</v>
      </c>
      <c r="W974" s="30">
        <f>W975+W985+W1073</f>
        <v>0</v>
      </c>
      <c r="X974" s="30">
        <f t="shared" si="3273"/>
        <v>3103858.7960000001</v>
      </c>
      <c r="Y974" s="30">
        <f t="shared" si="3274"/>
        <v>2931475.8649999993</v>
      </c>
      <c r="Z974" s="30">
        <f t="shared" si="3275"/>
        <v>3180941.3839999996</v>
      </c>
      <c r="AA974" s="30">
        <f>AA975+AA985+AA1073</f>
        <v>0</v>
      </c>
      <c r="AB974" s="30">
        <f>AB975+AB985+AB1073</f>
        <v>0</v>
      </c>
      <c r="AC974" s="30">
        <f>AC975+AC985+AC1073</f>
        <v>0</v>
      </c>
      <c r="AD974" s="30">
        <f t="shared" si="3276"/>
        <v>3103858.7960000001</v>
      </c>
      <c r="AE974" s="30">
        <f t="shared" si="3277"/>
        <v>2931475.8649999993</v>
      </c>
      <c r="AF974" s="30">
        <f t="shared" si="3278"/>
        <v>3180941.3839999996</v>
      </c>
      <c r="AG974" s="30">
        <f>AG975+AG985+AG1073</f>
        <v>0</v>
      </c>
      <c r="AH974" s="30">
        <f>AH975+AH985+AH1073</f>
        <v>0</v>
      </c>
      <c r="AI974" s="30">
        <f>AI975+AI985+AI1073</f>
        <v>0</v>
      </c>
      <c r="AJ974" s="30">
        <f t="shared" si="3279"/>
        <v>3103858.7960000001</v>
      </c>
      <c r="AK974" s="30">
        <f t="shared" si="3280"/>
        <v>2931475.8649999993</v>
      </c>
      <c r="AL974" s="30">
        <f t="shared" si="3281"/>
        <v>3180941.3839999996</v>
      </c>
      <c r="AM974" s="30">
        <f>AM975+AM985+AM1073</f>
        <v>74407.144</v>
      </c>
      <c r="AN974" s="30">
        <f>AN975+AN985+AN1073</f>
        <v>374374.17700000003</v>
      </c>
      <c r="AO974" s="30">
        <f>AO975+AO985+AO1073</f>
        <v>85000</v>
      </c>
      <c r="AP974" s="30">
        <f t="shared" si="3282"/>
        <v>3178265.9399999999</v>
      </c>
      <c r="AQ974" s="30">
        <f t="shared" si="3283"/>
        <v>3305850.0419999994</v>
      </c>
      <c r="AR974" s="30">
        <f t="shared" si="3284"/>
        <v>3265941.3839999996</v>
      </c>
      <c r="AS974" s="30">
        <f>AS975+AS985+AS1073</f>
        <v>0</v>
      </c>
      <c r="AT974" s="30">
        <f>AT975+AT985+AT1073</f>
        <v>-84000</v>
      </c>
      <c r="AU974" s="30">
        <f>AU975+AU985+AU1073</f>
        <v>-85000</v>
      </c>
      <c r="AV974" s="30">
        <f t="shared" si="3285"/>
        <v>3178265.9399999999</v>
      </c>
      <c r="AW974" s="30">
        <f t="shared" si="3286"/>
        <v>3221850.0419999994</v>
      </c>
      <c r="AX974" s="30">
        <f t="shared" si="3287"/>
        <v>3180941.3839999996</v>
      </c>
      <c r="AY974" s="30">
        <f>AY975+AY985+AY1073</f>
        <v>180831.28999999998</v>
      </c>
      <c r="AZ974" s="30">
        <f>AZ975+AZ985+AZ1073</f>
        <v>366188.50300000003</v>
      </c>
      <c r="BA974" s="30">
        <f>BA975+BA985+BA1073</f>
        <v>250797.60000000001</v>
      </c>
      <c r="BB974" s="30">
        <f t="shared" si="3288"/>
        <v>3359097.23</v>
      </c>
      <c r="BC974" s="30">
        <f t="shared" si="3289"/>
        <v>3588038.5449999995</v>
      </c>
      <c r="BD974" s="30">
        <f t="shared" si="3290"/>
        <v>3431738.9839999997</v>
      </c>
      <c r="BE974" s="30">
        <f>BE975+BE985+BE1073</f>
        <v>0</v>
      </c>
      <c r="BF974" s="30">
        <f>BF975+BF985+BF1073</f>
        <v>0</v>
      </c>
      <c r="BG974" s="30">
        <f>BG975+BG985+BG1073</f>
        <v>0</v>
      </c>
      <c r="BH974" s="30">
        <f t="shared" si="3291"/>
        <v>3359097.23</v>
      </c>
      <c r="BI974" s="30">
        <f t="shared" si="3292"/>
        <v>3588038.5449999995</v>
      </c>
      <c r="BJ974" s="30">
        <f t="shared" si="3293"/>
        <v>3431738.9839999997</v>
      </c>
      <c r="BK974" s="30">
        <f>BK975+BK985+BK1073</f>
        <v>1024832.942</v>
      </c>
      <c r="BL974" s="30">
        <f>BL975+BL985+BL1073</f>
        <v>-447070.72899999999</v>
      </c>
      <c r="BM974" s="30">
        <f>BM975+BM985+BM1073</f>
        <v>0</v>
      </c>
      <c r="BN974" s="30">
        <f t="shared" si="3294"/>
        <v>4383930.1720000003</v>
      </c>
      <c r="BO974" s="30">
        <f t="shared" si="3295"/>
        <v>3140967.8159999996</v>
      </c>
      <c r="BP974" s="30">
        <f t="shared" si="3296"/>
        <v>3431738.9839999997</v>
      </c>
      <c r="BQ974" s="30">
        <f>BQ975+BQ985+BQ1073</f>
        <v>0</v>
      </c>
      <c r="BR974" s="30">
        <f>BR975+BR985+BR1073</f>
        <v>0</v>
      </c>
      <c r="BS974" s="31">
        <f t="shared" si="3297"/>
        <v>4383930.1720000003</v>
      </c>
      <c r="BT974" s="31">
        <f t="shared" si="3298"/>
        <v>3140967.8159999996</v>
      </c>
      <c r="BU974" s="31">
        <f t="shared" si="3299"/>
        <v>3431738.9839999997</v>
      </c>
      <c r="BV974" s="30">
        <f>BV975+BV985+BV1073</f>
        <v>0</v>
      </c>
      <c r="BW974" s="30">
        <f>BW975+BW985+BW1073</f>
        <v>960.19200000003912</v>
      </c>
      <c r="BX974" s="30">
        <f t="shared" si="3300"/>
        <v>4383930.1720000003</v>
      </c>
      <c r="BY974" s="30">
        <f t="shared" si="3301"/>
        <v>3140967.8159999996</v>
      </c>
      <c r="BZ974" s="30">
        <f t="shared" si="3302"/>
        <v>3432699.176</v>
      </c>
      <c r="CA974" s="30">
        <f>CA975+CA985+CA1073</f>
        <v>-76553.964999999997</v>
      </c>
      <c r="CB974" s="30">
        <f>CB975+CB985+CB1073</f>
        <v>101419.864</v>
      </c>
      <c r="CC974" s="30">
        <f>CC975+CC985+CC1073</f>
        <v>0</v>
      </c>
      <c r="CD974" s="30">
        <f t="shared" si="3179"/>
        <v>4307376.2070000004</v>
      </c>
      <c r="CE974" s="30">
        <f t="shared" si="3180"/>
        <v>3242387.6799999997</v>
      </c>
      <c r="CF974" s="30">
        <f t="shared" si="3181"/>
        <v>3432699.176</v>
      </c>
      <c r="CG974" s="30">
        <f>CG975+CG985+CG1073</f>
        <v>0</v>
      </c>
      <c r="CH974" s="24"/>
      <c r="CI974" s="40"/>
      <c r="CJ974" s="26" t="s">
        <v>26</v>
      </c>
    </row>
    <row r="975" s="33" customFormat="1" ht="29.850000000000001" hidden="1">
      <c r="A975" s="34" t="s">
        <v>536</v>
      </c>
      <c r="B975" s="35"/>
      <c r="C975" s="34"/>
      <c r="D975" s="34"/>
      <c r="E975" s="36" t="s">
        <v>537</v>
      </c>
      <c r="F975" s="37">
        <f>F976</f>
        <v>204896.29999999999</v>
      </c>
      <c r="G975" s="37">
        <f>G976</f>
        <v>305572.29999999999</v>
      </c>
      <c r="H975" s="37">
        <f>H976</f>
        <v>0</v>
      </c>
      <c r="I975" s="37">
        <f>I976</f>
        <v>0</v>
      </c>
      <c r="J975" s="37">
        <f>J976</f>
        <v>-53186.599999999999</v>
      </c>
      <c r="K975" s="37">
        <f>K976</f>
        <v>0</v>
      </c>
      <c r="L975" s="37">
        <f t="shared" si="3267"/>
        <v>204896.29999999999</v>
      </c>
      <c r="M975" s="37">
        <f t="shared" si="3268"/>
        <v>252385.69999999998</v>
      </c>
      <c r="N975" s="37">
        <f t="shared" si="3269"/>
        <v>0</v>
      </c>
      <c r="O975" s="37">
        <f>O976</f>
        <v>0</v>
      </c>
      <c r="P975" s="37">
        <f>P976</f>
        <v>0</v>
      </c>
      <c r="Q975" s="37">
        <f>Q976</f>
        <v>0</v>
      </c>
      <c r="R975" s="37">
        <f t="shared" si="3270"/>
        <v>204896.29999999999</v>
      </c>
      <c r="S975" s="37">
        <f t="shared" si="3271"/>
        <v>252385.69999999998</v>
      </c>
      <c r="T975" s="37">
        <f t="shared" si="3272"/>
        <v>0</v>
      </c>
      <c r="U975" s="37">
        <f>U976</f>
        <v>0</v>
      </c>
      <c r="V975" s="37">
        <f>V976</f>
        <v>0</v>
      </c>
      <c r="W975" s="37">
        <f>W976</f>
        <v>0</v>
      </c>
      <c r="X975" s="37">
        <f t="shared" si="3273"/>
        <v>204896.29999999999</v>
      </c>
      <c r="Y975" s="37">
        <f t="shared" si="3274"/>
        <v>252385.69999999998</v>
      </c>
      <c r="Z975" s="37">
        <f t="shared" si="3275"/>
        <v>0</v>
      </c>
      <c r="AA975" s="37">
        <f>AA976</f>
        <v>0</v>
      </c>
      <c r="AB975" s="37">
        <f>AB976</f>
        <v>0</v>
      </c>
      <c r="AC975" s="37">
        <f>AC976</f>
        <v>0</v>
      </c>
      <c r="AD975" s="37">
        <f t="shared" si="3276"/>
        <v>204896.29999999999</v>
      </c>
      <c r="AE975" s="37">
        <f t="shared" si="3277"/>
        <v>252385.69999999998</v>
      </c>
      <c r="AF975" s="37">
        <f t="shared" si="3278"/>
        <v>0</v>
      </c>
      <c r="AG975" s="37">
        <f>AG976</f>
        <v>0</v>
      </c>
      <c r="AH975" s="37">
        <f>AH976</f>
        <v>0</v>
      </c>
      <c r="AI975" s="37">
        <f>AI976</f>
        <v>0</v>
      </c>
      <c r="AJ975" s="37">
        <f t="shared" si="3279"/>
        <v>204896.29999999999</v>
      </c>
      <c r="AK975" s="37">
        <f t="shared" si="3280"/>
        <v>252385.69999999998</v>
      </c>
      <c r="AL975" s="37">
        <f t="shared" si="3281"/>
        <v>0</v>
      </c>
      <c r="AM975" s="37">
        <f>AM976</f>
        <v>-200000</v>
      </c>
      <c r="AN975" s="37">
        <f>AN976</f>
        <v>200000</v>
      </c>
      <c r="AO975" s="37">
        <f>AO976</f>
        <v>0</v>
      </c>
      <c r="AP975" s="37">
        <f t="shared" si="3282"/>
        <v>4896.2999999999884</v>
      </c>
      <c r="AQ975" s="37">
        <f t="shared" si="3283"/>
        <v>452385.69999999995</v>
      </c>
      <c r="AR975" s="37">
        <f t="shared" si="3284"/>
        <v>0</v>
      </c>
      <c r="AS975" s="37">
        <f>AS976</f>
        <v>0</v>
      </c>
      <c r="AT975" s="37">
        <f>AT976</f>
        <v>0</v>
      </c>
      <c r="AU975" s="37">
        <f>AU976</f>
        <v>0</v>
      </c>
      <c r="AV975" s="37">
        <f t="shared" si="3285"/>
        <v>4896.2999999999884</v>
      </c>
      <c r="AW975" s="37">
        <f t="shared" si="3286"/>
        <v>452385.69999999995</v>
      </c>
      <c r="AX975" s="37">
        <f t="shared" si="3287"/>
        <v>0</v>
      </c>
      <c r="AY975" s="37">
        <f>AY976</f>
        <v>-4896.3000000000002</v>
      </c>
      <c r="AZ975" s="37">
        <f>AZ976</f>
        <v>0</v>
      </c>
      <c r="BA975" s="37">
        <f>BA976</f>
        <v>0</v>
      </c>
      <c r="BB975" s="37">
        <f t="shared" si="3288"/>
        <v>-1.1823431123048067e-11</v>
      </c>
      <c r="BC975" s="37">
        <f t="shared" si="3289"/>
        <v>452385.69999999995</v>
      </c>
      <c r="BD975" s="37">
        <f t="shared" si="3290"/>
        <v>0</v>
      </c>
      <c r="BE975" s="37">
        <f>BE976</f>
        <v>0</v>
      </c>
      <c r="BF975" s="37">
        <f>BF976</f>
        <v>0</v>
      </c>
      <c r="BG975" s="37">
        <f>BG976</f>
        <v>0</v>
      </c>
      <c r="BH975" s="37">
        <f t="shared" si="3291"/>
        <v>-1.1823431123048067e-11</v>
      </c>
      <c r="BI975" s="37">
        <f t="shared" si="3292"/>
        <v>452385.69999999995</v>
      </c>
      <c r="BJ975" s="37">
        <f t="shared" si="3293"/>
        <v>0</v>
      </c>
      <c r="BK975" s="37">
        <f>BK976</f>
        <v>0</v>
      </c>
      <c r="BL975" s="37">
        <f>BL976</f>
        <v>-452385.70000000001</v>
      </c>
      <c r="BM975" s="37">
        <f>BM976</f>
        <v>0</v>
      </c>
      <c r="BN975" s="37">
        <f t="shared" si="3294"/>
        <v>-1.1823431123048067e-11</v>
      </c>
      <c r="BO975" s="37">
        <f t="shared" si="3295"/>
        <v>-5.8207660913467407e-11</v>
      </c>
      <c r="BP975" s="37">
        <f t="shared" si="3296"/>
        <v>0</v>
      </c>
      <c r="BQ975" s="37">
        <f>BQ976</f>
        <v>0</v>
      </c>
      <c r="BR975" s="37">
        <f>BR976</f>
        <v>0</v>
      </c>
      <c r="BS975" s="31">
        <f t="shared" si="3297"/>
        <v>-1.1823431123048067e-11</v>
      </c>
      <c r="BT975" s="31">
        <f t="shared" si="3298"/>
        <v>-5.8207660913467407e-11</v>
      </c>
      <c r="BU975" s="31">
        <f t="shared" si="3299"/>
        <v>0</v>
      </c>
      <c r="BV975" s="37">
        <f>BV976</f>
        <v>0</v>
      </c>
      <c r="BW975" s="37">
        <f>BW976</f>
        <v>0</v>
      </c>
      <c r="BX975" s="37">
        <f t="shared" si="3300"/>
        <v>-1.1823431123048067e-11</v>
      </c>
      <c r="BY975" s="37">
        <f t="shared" si="3301"/>
        <v>-5.8207660913467407e-11</v>
      </c>
      <c r="BZ975" s="37">
        <f t="shared" si="3302"/>
        <v>0</v>
      </c>
      <c r="CA975" s="37">
        <f>CA976</f>
        <v>0</v>
      </c>
      <c r="CB975" s="37">
        <f>CB976</f>
        <v>0</v>
      </c>
      <c r="CC975" s="37">
        <f>CC976</f>
        <v>0</v>
      </c>
      <c r="CD975" s="37">
        <f t="shared" si="3179"/>
        <v>-1.1823431123048067e-11</v>
      </c>
      <c r="CE975" s="37">
        <f t="shared" si="3180"/>
        <v>-5.8207660913467407e-11</v>
      </c>
      <c r="CF975" s="37">
        <f t="shared" si="3181"/>
        <v>0</v>
      </c>
      <c r="CG975" s="37">
        <f>CG976</f>
        <v>0</v>
      </c>
      <c r="CH975" s="24">
        <v>0</v>
      </c>
      <c r="CI975" s="38"/>
      <c r="CK975" s="33" t="s">
        <v>27</v>
      </c>
    </row>
    <row r="976" ht="52.200000000000003" hidden="1">
      <c r="A976" s="16" t="s">
        <v>538</v>
      </c>
      <c r="B976" s="17"/>
      <c r="C976" s="16"/>
      <c r="D976" s="16"/>
      <c r="E976" s="39" t="s">
        <v>539</v>
      </c>
      <c r="F976" s="31">
        <f>F977+F981</f>
        <v>204896.29999999999</v>
      </c>
      <c r="G976" s="31">
        <f>G977+G981</f>
        <v>305572.29999999999</v>
      </c>
      <c r="H976" s="31">
        <f>H977+H981</f>
        <v>0</v>
      </c>
      <c r="I976" s="31">
        <f>I977+I981</f>
        <v>0</v>
      </c>
      <c r="J976" s="31">
        <f>J977+J981</f>
        <v>-53186.599999999999</v>
      </c>
      <c r="K976" s="31">
        <f>K977+K981</f>
        <v>0</v>
      </c>
      <c r="L976" s="31">
        <f t="shared" si="3267"/>
        <v>204896.29999999999</v>
      </c>
      <c r="M976" s="31">
        <f t="shared" si="3268"/>
        <v>252385.69999999998</v>
      </c>
      <c r="N976" s="31">
        <f t="shared" si="3269"/>
        <v>0</v>
      </c>
      <c r="O976" s="31">
        <f>O977+O981</f>
        <v>0</v>
      </c>
      <c r="P976" s="31">
        <f>P977+P981</f>
        <v>0</v>
      </c>
      <c r="Q976" s="31">
        <f>Q977+Q981</f>
        <v>0</v>
      </c>
      <c r="R976" s="31">
        <f t="shared" si="3270"/>
        <v>204896.29999999999</v>
      </c>
      <c r="S976" s="31">
        <f t="shared" si="3271"/>
        <v>252385.69999999998</v>
      </c>
      <c r="T976" s="31">
        <f t="shared" si="3272"/>
        <v>0</v>
      </c>
      <c r="U976" s="31">
        <f>U977+U981</f>
        <v>0</v>
      </c>
      <c r="V976" s="31">
        <f>V977+V981</f>
        <v>0</v>
      </c>
      <c r="W976" s="31">
        <f>W977+W981</f>
        <v>0</v>
      </c>
      <c r="X976" s="31">
        <f t="shared" si="3273"/>
        <v>204896.29999999999</v>
      </c>
      <c r="Y976" s="31">
        <f t="shared" si="3274"/>
        <v>252385.69999999998</v>
      </c>
      <c r="Z976" s="31">
        <f t="shared" si="3275"/>
        <v>0</v>
      </c>
      <c r="AA976" s="31">
        <f>AA977+AA981</f>
        <v>0</v>
      </c>
      <c r="AB976" s="31">
        <f>AB977+AB981</f>
        <v>0</v>
      </c>
      <c r="AC976" s="31">
        <f>AC977+AC981</f>
        <v>0</v>
      </c>
      <c r="AD976" s="31">
        <f t="shared" si="3276"/>
        <v>204896.29999999999</v>
      </c>
      <c r="AE976" s="31">
        <f t="shared" si="3277"/>
        <v>252385.69999999998</v>
      </c>
      <c r="AF976" s="31">
        <f t="shared" si="3278"/>
        <v>0</v>
      </c>
      <c r="AG976" s="31">
        <f>AG977+AG981</f>
        <v>0</v>
      </c>
      <c r="AH976" s="31">
        <f>AH977+AH981</f>
        <v>0</v>
      </c>
      <c r="AI976" s="31">
        <f>AI977+AI981</f>
        <v>0</v>
      </c>
      <c r="AJ976" s="31">
        <f t="shared" si="3279"/>
        <v>204896.29999999999</v>
      </c>
      <c r="AK976" s="31">
        <f t="shared" si="3280"/>
        <v>252385.69999999998</v>
      </c>
      <c r="AL976" s="31">
        <f t="shared" si="3281"/>
        <v>0</v>
      </c>
      <c r="AM976" s="31">
        <f>AM977+AM981</f>
        <v>-200000</v>
      </c>
      <c r="AN976" s="31">
        <f>AN977+AN981</f>
        <v>200000</v>
      </c>
      <c r="AO976" s="31">
        <f>AO977+AO981</f>
        <v>0</v>
      </c>
      <c r="AP976" s="31">
        <f t="shared" si="3282"/>
        <v>4896.2999999999884</v>
      </c>
      <c r="AQ976" s="31">
        <f t="shared" si="3283"/>
        <v>452385.69999999995</v>
      </c>
      <c r="AR976" s="31">
        <f t="shared" si="3284"/>
        <v>0</v>
      </c>
      <c r="AS976" s="31">
        <f>AS977+AS981</f>
        <v>0</v>
      </c>
      <c r="AT976" s="31">
        <f>AT977+AT981</f>
        <v>0</v>
      </c>
      <c r="AU976" s="31">
        <f>AU977+AU981</f>
        <v>0</v>
      </c>
      <c r="AV976" s="31">
        <f t="shared" si="3285"/>
        <v>4896.2999999999884</v>
      </c>
      <c r="AW976" s="31">
        <f t="shared" si="3286"/>
        <v>452385.69999999995</v>
      </c>
      <c r="AX976" s="31">
        <f t="shared" si="3287"/>
        <v>0</v>
      </c>
      <c r="AY976" s="31">
        <f>AY977+AY981</f>
        <v>-4896.3000000000002</v>
      </c>
      <c r="AZ976" s="31">
        <f>AZ977+AZ981</f>
        <v>0</v>
      </c>
      <c r="BA976" s="31">
        <f>BA977+BA981</f>
        <v>0</v>
      </c>
      <c r="BB976" s="31">
        <f t="shared" si="3288"/>
        <v>-1.1823431123048067e-11</v>
      </c>
      <c r="BC976" s="31">
        <f t="shared" si="3289"/>
        <v>452385.69999999995</v>
      </c>
      <c r="BD976" s="31">
        <f t="shared" si="3290"/>
        <v>0</v>
      </c>
      <c r="BE976" s="31">
        <f>BE977+BE981</f>
        <v>0</v>
      </c>
      <c r="BF976" s="31">
        <f>BF977+BF981</f>
        <v>0</v>
      </c>
      <c r="BG976" s="31">
        <f>BG977+BG981</f>
        <v>0</v>
      </c>
      <c r="BH976" s="31">
        <f t="shared" si="3291"/>
        <v>-1.1823431123048067e-11</v>
      </c>
      <c r="BI976" s="31">
        <f t="shared" si="3292"/>
        <v>452385.69999999995</v>
      </c>
      <c r="BJ976" s="31">
        <f t="shared" si="3293"/>
        <v>0</v>
      </c>
      <c r="BK976" s="31">
        <f>BK977+BK981</f>
        <v>0</v>
      </c>
      <c r="BL976" s="31">
        <f>BL977+BL981</f>
        <v>-452385.70000000001</v>
      </c>
      <c r="BM976" s="31">
        <f>BM977+BM981</f>
        <v>0</v>
      </c>
      <c r="BN976" s="31">
        <f t="shared" si="3294"/>
        <v>-1.1823431123048067e-11</v>
      </c>
      <c r="BO976" s="31">
        <f t="shared" si="3295"/>
        <v>-5.8207660913467407e-11</v>
      </c>
      <c r="BP976" s="31">
        <f t="shared" si="3296"/>
        <v>0</v>
      </c>
      <c r="BQ976" s="31">
        <f>BQ977+BQ981</f>
        <v>0</v>
      </c>
      <c r="BR976" s="31">
        <f>BR977+BR981</f>
        <v>0</v>
      </c>
      <c r="BS976" s="31">
        <f t="shared" si="3297"/>
        <v>-1.1823431123048067e-11</v>
      </c>
      <c r="BT976" s="31">
        <f t="shared" si="3298"/>
        <v>-5.8207660913467407e-11</v>
      </c>
      <c r="BU976" s="31">
        <f t="shared" si="3299"/>
        <v>0</v>
      </c>
      <c r="BV976" s="31">
        <f>BV977+BV981</f>
        <v>0</v>
      </c>
      <c r="BW976" s="31">
        <f>BW977+BW981</f>
        <v>0</v>
      </c>
      <c r="BX976" s="31">
        <f t="shared" si="3300"/>
        <v>-1.1823431123048067e-11</v>
      </c>
      <c r="BY976" s="31">
        <f t="shared" si="3301"/>
        <v>-5.8207660913467407e-11</v>
      </c>
      <c r="BZ976" s="31">
        <f t="shared" si="3302"/>
        <v>0</v>
      </c>
      <c r="CA976" s="31">
        <f>CA977+CA981</f>
        <v>0</v>
      </c>
      <c r="CB976" s="31">
        <f>CB977+CB981</f>
        <v>0</v>
      </c>
      <c r="CC976" s="31">
        <f>CC977+CC981</f>
        <v>0</v>
      </c>
      <c r="CD976" s="31">
        <f t="shared" si="3179"/>
        <v>-1.1823431123048067e-11</v>
      </c>
      <c r="CE976" s="31">
        <f t="shared" si="3180"/>
        <v>-5.8207660913467407e-11</v>
      </c>
      <c r="CF976" s="31">
        <f t="shared" si="3181"/>
        <v>0</v>
      </c>
      <c r="CG976" s="31">
        <f>CG977+CG981</f>
        <v>0</v>
      </c>
      <c r="CH976" s="24">
        <v>0</v>
      </c>
      <c r="CI976" s="40"/>
      <c r="CL976" s="1" t="s">
        <v>28</v>
      </c>
    </row>
    <row r="977" ht="57.700000000000003" hidden="1">
      <c r="A977" s="16" t="s">
        <v>540</v>
      </c>
      <c r="B977" s="17"/>
      <c r="C977" s="16"/>
      <c r="D977" s="16"/>
      <c r="E977" s="39" t="s">
        <v>541</v>
      </c>
      <c r="F977" s="31">
        <f t="shared" ref="F977:F983" si="3303">F978</f>
        <v>0</v>
      </c>
      <c r="G977" s="31">
        <f t="shared" ref="G977:G983" si="3304">G978</f>
        <v>0</v>
      </c>
      <c r="H977" s="31">
        <f t="shared" ref="H977:H983" si="3305">H978</f>
        <v>0</v>
      </c>
      <c r="I977" s="31">
        <f t="shared" ref="I977:I983" si="3306">I978</f>
        <v>0</v>
      </c>
      <c r="J977" s="31">
        <f t="shared" ref="J977:J983" si="3307">J978</f>
        <v>0</v>
      </c>
      <c r="K977" s="31">
        <f t="shared" ref="K977:K983" si="3308">K978</f>
        <v>0</v>
      </c>
      <c r="L977" s="31">
        <f t="shared" si="3267"/>
        <v>0</v>
      </c>
      <c r="M977" s="31">
        <f t="shared" si="3268"/>
        <v>0</v>
      </c>
      <c r="N977" s="31">
        <f t="shared" si="3269"/>
        <v>0</v>
      </c>
      <c r="O977" s="31">
        <f t="shared" ref="O977:O983" si="3309">O978</f>
        <v>0</v>
      </c>
      <c r="P977" s="31">
        <f t="shared" ref="P977:P983" si="3310">P978</f>
        <v>0</v>
      </c>
      <c r="Q977" s="31">
        <f t="shared" ref="Q977:Q983" si="3311">Q978</f>
        <v>0</v>
      </c>
      <c r="R977" s="31">
        <f t="shared" si="3270"/>
        <v>0</v>
      </c>
      <c r="S977" s="31">
        <f t="shared" si="3271"/>
        <v>0</v>
      </c>
      <c r="T977" s="31">
        <f t="shared" si="3272"/>
        <v>0</v>
      </c>
      <c r="U977" s="31">
        <f t="shared" ref="U977:U983" si="3312">U978</f>
        <v>0</v>
      </c>
      <c r="V977" s="31">
        <f t="shared" ref="V977:V983" si="3313">V978</f>
        <v>0</v>
      </c>
      <c r="W977" s="31">
        <f t="shared" ref="W977:W983" si="3314">W978</f>
        <v>0</v>
      </c>
      <c r="X977" s="31">
        <f t="shared" si="3273"/>
        <v>0</v>
      </c>
      <c r="Y977" s="31">
        <f t="shared" si="3274"/>
        <v>0</v>
      </c>
      <c r="Z977" s="31">
        <f t="shared" si="3275"/>
        <v>0</v>
      </c>
      <c r="AA977" s="31">
        <f t="shared" ref="AA977:AA983" si="3315">AA978</f>
        <v>0</v>
      </c>
      <c r="AB977" s="31">
        <f t="shared" ref="AB977:AB983" si="3316">AB978</f>
        <v>0</v>
      </c>
      <c r="AC977" s="31">
        <f t="shared" ref="AC977:AC983" si="3317">AC978</f>
        <v>0</v>
      </c>
      <c r="AD977" s="31">
        <f t="shared" si="3276"/>
        <v>0</v>
      </c>
      <c r="AE977" s="31">
        <f t="shared" si="3277"/>
        <v>0</v>
      </c>
      <c r="AF977" s="31">
        <f t="shared" si="3278"/>
        <v>0</v>
      </c>
      <c r="AG977" s="31">
        <f t="shared" ref="AG977:AG983" si="3318">AG978</f>
        <v>0</v>
      </c>
      <c r="AH977" s="31">
        <f t="shared" ref="AH977:AH983" si="3319">AH978</f>
        <v>0</v>
      </c>
      <c r="AI977" s="31">
        <f t="shared" ref="AI977:AI983" si="3320">AI978</f>
        <v>0</v>
      </c>
      <c r="AJ977" s="31">
        <f t="shared" si="3279"/>
        <v>0</v>
      </c>
      <c r="AK977" s="31">
        <f t="shared" si="3280"/>
        <v>0</v>
      </c>
      <c r="AL977" s="31">
        <f t="shared" si="3281"/>
        <v>0</v>
      </c>
      <c r="AM977" s="31">
        <f t="shared" ref="AM977:AM983" si="3321">AM978</f>
        <v>0</v>
      </c>
      <c r="AN977" s="31">
        <f t="shared" ref="AN977:AN983" si="3322">AN978</f>
        <v>0</v>
      </c>
      <c r="AO977" s="31">
        <f t="shared" ref="AO977:AO983" si="3323">AO978</f>
        <v>0</v>
      </c>
      <c r="AP977" s="31">
        <f t="shared" si="3282"/>
        <v>0</v>
      </c>
      <c r="AQ977" s="31">
        <f t="shared" si="3283"/>
        <v>0</v>
      </c>
      <c r="AR977" s="31">
        <f t="shared" si="3284"/>
        <v>0</v>
      </c>
      <c r="AS977" s="31">
        <f t="shared" ref="AS977:AS983" si="3324">AS978</f>
        <v>0</v>
      </c>
      <c r="AT977" s="31">
        <f t="shared" ref="AT977:AT983" si="3325">AT978</f>
        <v>0</v>
      </c>
      <c r="AU977" s="31">
        <f t="shared" ref="AU977:AU983" si="3326">AU978</f>
        <v>0</v>
      </c>
      <c r="AV977" s="31">
        <f t="shared" si="3285"/>
        <v>0</v>
      </c>
      <c r="AW977" s="31">
        <f t="shared" si="3286"/>
        <v>0</v>
      </c>
      <c r="AX977" s="31">
        <f t="shared" si="3287"/>
        <v>0</v>
      </c>
      <c r="AY977" s="31">
        <f t="shared" ref="AY977:AY983" si="3327">AY978</f>
        <v>0</v>
      </c>
      <c r="AZ977" s="31">
        <f t="shared" ref="AZ977:AZ983" si="3328">AZ978</f>
        <v>0</v>
      </c>
      <c r="BA977" s="31">
        <f t="shared" ref="BA977:BA983" si="3329">BA978</f>
        <v>0</v>
      </c>
      <c r="BB977" s="31">
        <f t="shared" si="3288"/>
        <v>0</v>
      </c>
      <c r="BC977" s="31">
        <f t="shared" si="3289"/>
        <v>0</v>
      </c>
      <c r="BD977" s="31">
        <f t="shared" si="3290"/>
        <v>0</v>
      </c>
      <c r="BE977" s="31">
        <f t="shared" ref="BE977:BE983" si="3330">BE978</f>
        <v>0</v>
      </c>
      <c r="BF977" s="31">
        <f t="shared" ref="BF977:BF983" si="3331">BF978</f>
        <v>0</v>
      </c>
      <c r="BG977" s="31">
        <f t="shared" ref="BG977:BG983" si="3332">BG978</f>
        <v>0</v>
      </c>
      <c r="BH977" s="31">
        <f t="shared" si="3291"/>
        <v>0</v>
      </c>
      <c r="BI977" s="31">
        <f t="shared" si="3292"/>
        <v>0</v>
      </c>
      <c r="BJ977" s="31">
        <f t="shared" si="3293"/>
        <v>0</v>
      </c>
      <c r="BK977" s="31">
        <f t="shared" ref="BK977:BK983" si="3333">BK978</f>
        <v>0</v>
      </c>
      <c r="BL977" s="31">
        <f t="shared" ref="BL977:BL983" si="3334">BL978</f>
        <v>0</v>
      </c>
      <c r="BM977" s="31">
        <f t="shared" ref="BM977:BM983" si="3335">BM978</f>
        <v>0</v>
      </c>
      <c r="BN977" s="31">
        <f t="shared" si="3294"/>
        <v>0</v>
      </c>
      <c r="BO977" s="31">
        <f t="shared" si="3295"/>
        <v>0</v>
      </c>
      <c r="BP977" s="31">
        <f t="shared" si="3296"/>
        <v>0</v>
      </c>
      <c r="BQ977" s="31">
        <f t="shared" ref="BQ977:BQ983" si="3336">BQ978</f>
        <v>0</v>
      </c>
      <c r="BR977" s="31">
        <f t="shared" ref="BR977:BR983" si="3337">BR978</f>
        <v>0</v>
      </c>
      <c r="BS977" s="31">
        <f t="shared" si="3297"/>
        <v>0</v>
      </c>
      <c r="BT977" s="31">
        <f t="shared" si="3298"/>
        <v>0</v>
      </c>
      <c r="BU977" s="31">
        <f t="shared" si="3299"/>
        <v>0</v>
      </c>
      <c r="BV977" s="31">
        <f t="shared" ref="BV977:BV983" si="3338">BV978</f>
        <v>0</v>
      </c>
      <c r="BW977" s="31">
        <f t="shared" ref="BW977:BW983" si="3339">BW978</f>
        <v>0</v>
      </c>
      <c r="BX977" s="31">
        <f t="shared" si="3300"/>
        <v>0</v>
      </c>
      <c r="BY977" s="31">
        <f t="shared" si="3301"/>
        <v>0</v>
      </c>
      <c r="BZ977" s="31">
        <f t="shared" si="3302"/>
        <v>0</v>
      </c>
      <c r="CA977" s="31">
        <f t="shared" ref="CA977:CA983" si="3340">CA978</f>
        <v>0</v>
      </c>
      <c r="CB977" s="31">
        <f t="shared" ref="CB977:CB983" si="3341">CB978</f>
        <v>0</v>
      </c>
      <c r="CC977" s="31">
        <f t="shared" ref="CC977:CC983" si="3342">CC978</f>
        <v>0</v>
      </c>
      <c r="CD977" s="31">
        <f t="shared" si="3179"/>
        <v>0</v>
      </c>
      <c r="CE977" s="31">
        <f t="shared" si="3180"/>
        <v>0</v>
      </c>
      <c r="CF977" s="31">
        <f t="shared" si="3181"/>
        <v>0</v>
      </c>
      <c r="CG977" s="31">
        <f t="shared" ref="CG977:CG983" si="3343">CG978</f>
        <v>0</v>
      </c>
      <c r="CH977" s="24">
        <v>0</v>
      </c>
      <c r="CI977" s="40"/>
      <c r="CO977" s="1" t="s">
        <v>31</v>
      </c>
    </row>
    <row r="978" ht="15" hidden="1">
      <c r="A978" s="16" t="s">
        <v>540</v>
      </c>
      <c r="B978" s="17">
        <v>800</v>
      </c>
      <c r="C978" s="16"/>
      <c r="D978" s="16"/>
      <c r="E978" s="39" t="s">
        <v>54</v>
      </c>
      <c r="F978" s="31">
        <f t="shared" si="3303"/>
        <v>0</v>
      </c>
      <c r="G978" s="31">
        <f t="shared" si="3304"/>
        <v>0</v>
      </c>
      <c r="H978" s="31">
        <f t="shared" si="3305"/>
        <v>0</v>
      </c>
      <c r="I978" s="31">
        <f t="shared" si="3306"/>
        <v>0</v>
      </c>
      <c r="J978" s="31">
        <f t="shared" si="3307"/>
        <v>0</v>
      </c>
      <c r="K978" s="31">
        <f t="shared" si="3308"/>
        <v>0</v>
      </c>
      <c r="L978" s="31">
        <f t="shared" si="3267"/>
        <v>0</v>
      </c>
      <c r="M978" s="31">
        <f t="shared" si="3268"/>
        <v>0</v>
      </c>
      <c r="N978" s="31">
        <f t="shared" si="3269"/>
        <v>0</v>
      </c>
      <c r="O978" s="31">
        <f t="shared" si="3309"/>
        <v>0</v>
      </c>
      <c r="P978" s="31">
        <f t="shared" si="3310"/>
        <v>0</v>
      </c>
      <c r="Q978" s="31">
        <f t="shared" si="3311"/>
        <v>0</v>
      </c>
      <c r="R978" s="31">
        <f t="shared" si="3270"/>
        <v>0</v>
      </c>
      <c r="S978" s="31">
        <f t="shared" si="3271"/>
        <v>0</v>
      </c>
      <c r="T978" s="31">
        <f t="shared" si="3272"/>
        <v>0</v>
      </c>
      <c r="U978" s="31">
        <f t="shared" si="3312"/>
        <v>0</v>
      </c>
      <c r="V978" s="31">
        <f t="shared" si="3313"/>
        <v>0</v>
      </c>
      <c r="W978" s="31">
        <f t="shared" si="3314"/>
        <v>0</v>
      </c>
      <c r="X978" s="31">
        <f t="shared" si="3273"/>
        <v>0</v>
      </c>
      <c r="Y978" s="31">
        <f t="shared" si="3274"/>
        <v>0</v>
      </c>
      <c r="Z978" s="31">
        <f t="shared" si="3275"/>
        <v>0</v>
      </c>
      <c r="AA978" s="31">
        <f t="shared" si="3315"/>
        <v>0</v>
      </c>
      <c r="AB978" s="31">
        <f t="shared" si="3316"/>
        <v>0</v>
      </c>
      <c r="AC978" s="31">
        <f t="shared" si="3317"/>
        <v>0</v>
      </c>
      <c r="AD978" s="31">
        <f t="shared" si="3276"/>
        <v>0</v>
      </c>
      <c r="AE978" s="31">
        <f t="shared" si="3277"/>
        <v>0</v>
      </c>
      <c r="AF978" s="31">
        <f t="shared" si="3278"/>
        <v>0</v>
      </c>
      <c r="AG978" s="31">
        <f t="shared" si="3318"/>
        <v>0</v>
      </c>
      <c r="AH978" s="31">
        <f t="shared" si="3319"/>
        <v>0</v>
      </c>
      <c r="AI978" s="31">
        <f t="shared" si="3320"/>
        <v>0</v>
      </c>
      <c r="AJ978" s="31">
        <f t="shared" si="3279"/>
        <v>0</v>
      </c>
      <c r="AK978" s="31">
        <f t="shared" si="3280"/>
        <v>0</v>
      </c>
      <c r="AL978" s="31">
        <f t="shared" si="3281"/>
        <v>0</v>
      </c>
      <c r="AM978" s="31">
        <f t="shared" si="3321"/>
        <v>0</v>
      </c>
      <c r="AN978" s="31">
        <f t="shared" si="3322"/>
        <v>0</v>
      </c>
      <c r="AO978" s="31">
        <f t="shared" si="3323"/>
        <v>0</v>
      </c>
      <c r="AP978" s="31">
        <f t="shared" si="3282"/>
        <v>0</v>
      </c>
      <c r="AQ978" s="31">
        <f t="shared" si="3283"/>
        <v>0</v>
      </c>
      <c r="AR978" s="31">
        <f t="shared" si="3284"/>
        <v>0</v>
      </c>
      <c r="AS978" s="31">
        <f t="shared" si="3324"/>
        <v>0</v>
      </c>
      <c r="AT978" s="31">
        <f t="shared" si="3325"/>
        <v>0</v>
      </c>
      <c r="AU978" s="31">
        <f t="shared" si="3326"/>
        <v>0</v>
      </c>
      <c r="AV978" s="31">
        <f t="shared" si="3285"/>
        <v>0</v>
      </c>
      <c r="AW978" s="31">
        <f t="shared" si="3286"/>
        <v>0</v>
      </c>
      <c r="AX978" s="31">
        <f t="shared" si="3287"/>
        <v>0</v>
      </c>
      <c r="AY978" s="31">
        <f t="shared" si="3327"/>
        <v>0</v>
      </c>
      <c r="AZ978" s="31">
        <f t="shared" si="3328"/>
        <v>0</v>
      </c>
      <c r="BA978" s="31">
        <f t="shared" si="3329"/>
        <v>0</v>
      </c>
      <c r="BB978" s="31">
        <f t="shared" si="3288"/>
        <v>0</v>
      </c>
      <c r="BC978" s="31">
        <f t="shared" si="3289"/>
        <v>0</v>
      </c>
      <c r="BD978" s="31">
        <f t="shared" si="3290"/>
        <v>0</v>
      </c>
      <c r="BE978" s="31">
        <f t="shared" si="3330"/>
        <v>0</v>
      </c>
      <c r="BF978" s="31">
        <f t="shared" si="3331"/>
        <v>0</v>
      </c>
      <c r="BG978" s="31">
        <f t="shared" si="3332"/>
        <v>0</v>
      </c>
      <c r="BH978" s="31">
        <f t="shared" si="3291"/>
        <v>0</v>
      </c>
      <c r="BI978" s="31">
        <f t="shared" si="3292"/>
        <v>0</v>
      </c>
      <c r="BJ978" s="31">
        <f t="shared" si="3293"/>
        <v>0</v>
      </c>
      <c r="BK978" s="31">
        <f t="shared" si="3333"/>
        <v>0</v>
      </c>
      <c r="BL978" s="31">
        <f t="shared" si="3334"/>
        <v>0</v>
      </c>
      <c r="BM978" s="31">
        <f t="shared" si="3335"/>
        <v>0</v>
      </c>
      <c r="BN978" s="31">
        <f t="shared" si="3294"/>
        <v>0</v>
      </c>
      <c r="BO978" s="31">
        <f t="shared" si="3295"/>
        <v>0</v>
      </c>
      <c r="BP978" s="31">
        <f t="shared" si="3296"/>
        <v>0</v>
      </c>
      <c r="BQ978" s="31">
        <f t="shared" si="3336"/>
        <v>0</v>
      </c>
      <c r="BR978" s="31">
        <f t="shared" si="3337"/>
        <v>0</v>
      </c>
      <c r="BS978" s="31">
        <f t="shared" si="3297"/>
        <v>0</v>
      </c>
      <c r="BT978" s="31">
        <f t="shared" si="3298"/>
        <v>0</v>
      </c>
      <c r="BU978" s="31">
        <f t="shared" si="3299"/>
        <v>0</v>
      </c>
      <c r="BV978" s="31">
        <f t="shared" si="3338"/>
        <v>0</v>
      </c>
      <c r="BW978" s="31">
        <f t="shared" si="3339"/>
        <v>0</v>
      </c>
      <c r="BX978" s="31">
        <f t="shared" si="3300"/>
        <v>0</v>
      </c>
      <c r="BY978" s="31">
        <f t="shared" si="3301"/>
        <v>0</v>
      </c>
      <c r="BZ978" s="31">
        <f t="shared" si="3302"/>
        <v>0</v>
      </c>
      <c r="CA978" s="31">
        <f t="shared" si="3340"/>
        <v>0</v>
      </c>
      <c r="CB978" s="31">
        <f t="shared" si="3341"/>
        <v>0</v>
      </c>
      <c r="CC978" s="31">
        <f t="shared" si="3342"/>
        <v>0</v>
      </c>
      <c r="CD978" s="31">
        <f t="shared" si="3179"/>
        <v>0</v>
      </c>
      <c r="CE978" s="31">
        <f t="shared" si="3180"/>
        <v>0</v>
      </c>
      <c r="CF978" s="31">
        <f t="shared" si="3181"/>
        <v>0</v>
      </c>
      <c r="CG978" s="31">
        <f t="shared" si="3343"/>
        <v>0</v>
      </c>
      <c r="CH978" s="24">
        <v>0</v>
      </c>
      <c r="CI978" s="40"/>
      <c r="CM978" s="1" t="s">
        <v>29</v>
      </c>
    </row>
    <row r="979" ht="57.700000000000003" hidden="1">
      <c r="A979" s="16" t="s">
        <v>540</v>
      </c>
      <c r="B979" s="17">
        <v>810</v>
      </c>
      <c r="C979" s="16"/>
      <c r="D979" s="16"/>
      <c r="E979" s="39" t="s">
        <v>413</v>
      </c>
      <c r="F979" s="31">
        <f t="shared" si="3303"/>
        <v>0</v>
      </c>
      <c r="G979" s="31">
        <f t="shared" si="3304"/>
        <v>0</v>
      </c>
      <c r="H979" s="31">
        <f t="shared" si="3305"/>
        <v>0</v>
      </c>
      <c r="I979" s="31">
        <f t="shared" si="3306"/>
        <v>0</v>
      </c>
      <c r="J979" s="31">
        <f t="shared" si="3307"/>
        <v>0</v>
      </c>
      <c r="K979" s="31">
        <f t="shared" si="3308"/>
        <v>0</v>
      </c>
      <c r="L979" s="31">
        <f t="shared" si="3267"/>
        <v>0</v>
      </c>
      <c r="M979" s="31">
        <f t="shared" si="3268"/>
        <v>0</v>
      </c>
      <c r="N979" s="31">
        <f t="shared" si="3269"/>
        <v>0</v>
      </c>
      <c r="O979" s="31">
        <f t="shared" si="3309"/>
        <v>0</v>
      </c>
      <c r="P979" s="31">
        <f t="shared" si="3310"/>
        <v>0</v>
      </c>
      <c r="Q979" s="31">
        <f t="shared" si="3311"/>
        <v>0</v>
      </c>
      <c r="R979" s="31">
        <f t="shared" si="3270"/>
        <v>0</v>
      </c>
      <c r="S979" s="31">
        <f t="shared" si="3271"/>
        <v>0</v>
      </c>
      <c r="T979" s="31">
        <f t="shared" si="3272"/>
        <v>0</v>
      </c>
      <c r="U979" s="31">
        <f t="shared" si="3312"/>
        <v>0</v>
      </c>
      <c r="V979" s="31">
        <f t="shared" si="3313"/>
        <v>0</v>
      </c>
      <c r="W979" s="31">
        <f t="shared" si="3314"/>
        <v>0</v>
      </c>
      <c r="X979" s="31">
        <f t="shared" si="3273"/>
        <v>0</v>
      </c>
      <c r="Y979" s="31">
        <f t="shared" si="3274"/>
        <v>0</v>
      </c>
      <c r="Z979" s="31">
        <f t="shared" si="3275"/>
        <v>0</v>
      </c>
      <c r="AA979" s="31">
        <f t="shared" si="3315"/>
        <v>0</v>
      </c>
      <c r="AB979" s="31">
        <f t="shared" si="3316"/>
        <v>0</v>
      </c>
      <c r="AC979" s="31">
        <f t="shared" si="3317"/>
        <v>0</v>
      </c>
      <c r="AD979" s="31">
        <f t="shared" si="3276"/>
        <v>0</v>
      </c>
      <c r="AE979" s="31">
        <f t="shared" si="3277"/>
        <v>0</v>
      </c>
      <c r="AF979" s="31">
        <f t="shared" si="3278"/>
        <v>0</v>
      </c>
      <c r="AG979" s="31">
        <f t="shared" si="3318"/>
        <v>0</v>
      </c>
      <c r="AH979" s="31">
        <f t="shared" si="3319"/>
        <v>0</v>
      </c>
      <c r="AI979" s="31">
        <f t="shared" si="3320"/>
        <v>0</v>
      </c>
      <c r="AJ979" s="31">
        <f t="shared" si="3279"/>
        <v>0</v>
      </c>
      <c r="AK979" s="31">
        <f t="shared" si="3280"/>
        <v>0</v>
      </c>
      <c r="AL979" s="31">
        <f t="shared" si="3281"/>
        <v>0</v>
      </c>
      <c r="AM979" s="31">
        <f t="shared" si="3321"/>
        <v>0</v>
      </c>
      <c r="AN979" s="31">
        <f t="shared" si="3322"/>
        <v>0</v>
      </c>
      <c r="AO979" s="31">
        <f t="shared" si="3323"/>
        <v>0</v>
      </c>
      <c r="AP979" s="31">
        <f t="shared" si="3282"/>
        <v>0</v>
      </c>
      <c r="AQ979" s="31">
        <f t="shared" si="3283"/>
        <v>0</v>
      </c>
      <c r="AR979" s="31">
        <f t="shared" si="3284"/>
        <v>0</v>
      </c>
      <c r="AS979" s="31">
        <f t="shared" si="3324"/>
        <v>0</v>
      </c>
      <c r="AT979" s="31">
        <f t="shared" si="3325"/>
        <v>0</v>
      </c>
      <c r="AU979" s="31">
        <f t="shared" si="3326"/>
        <v>0</v>
      </c>
      <c r="AV979" s="31">
        <f t="shared" si="3285"/>
        <v>0</v>
      </c>
      <c r="AW979" s="31">
        <f t="shared" si="3286"/>
        <v>0</v>
      </c>
      <c r="AX979" s="31">
        <f t="shared" si="3287"/>
        <v>0</v>
      </c>
      <c r="AY979" s="31">
        <f t="shared" si="3327"/>
        <v>0</v>
      </c>
      <c r="AZ979" s="31">
        <f t="shared" si="3328"/>
        <v>0</v>
      </c>
      <c r="BA979" s="31">
        <f t="shared" si="3329"/>
        <v>0</v>
      </c>
      <c r="BB979" s="31">
        <f t="shared" si="3288"/>
        <v>0</v>
      </c>
      <c r="BC979" s="31">
        <f t="shared" si="3289"/>
        <v>0</v>
      </c>
      <c r="BD979" s="31">
        <f t="shared" si="3290"/>
        <v>0</v>
      </c>
      <c r="BE979" s="31">
        <f t="shared" si="3330"/>
        <v>0</v>
      </c>
      <c r="BF979" s="31">
        <f t="shared" si="3331"/>
        <v>0</v>
      </c>
      <c r="BG979" s="31">
        <f t="shared" si="3332"/>
        <v>0</v>
      </c>
      <c r="BH979" s="31">
        <f t="shared" si="3291"/>
        <v>0</v>
      </c>
      <c r="BI979" s="31">
        <f t="shared" si="3292"/>
        <v>0</v>
      </c>
      <c r="BJ979" s="31">
        <f t="shared" si="3293"/>
        <v>0</v>
      </c>
      <c r="BK979" s="31">
        <f t="shared" si="3333"/>
        <v>0</v>
      </c>
      <c r="BL979" s="31">
        <f t="shared" si="3334"/>
        <v>0</v>
      </c>
      <c r="BM979" s="31">
        <f t="shared" si="3335"/>
        <v>0</v>
      </c>
      <c r="BN979" s="31">
        <f t="shared" si="3294"/>
        <v>0</v>
      </c>
      <c r="BO979" s="31">
        <f t="shared" si="3295"/>
        <v>0</v>
      </c>
      <c r="BP979" s="31">
        <f t="shared" si="3296"/>
        <v>0</v>
      </c>
      <c r="BQ979" s="31">
        <f t="shared" si="3336"/>
        <v>0</v>
      </c>
      <c r="BR979" s="31">
        <f t="shared" si="3337"/>
        <v>0</v>
      </c>
      <c r="BS979" s="31">
        <f t="shared" si="3297"/>
        <v>0</v>
      </c>
      <c r="BT979" s="31">
        <f t="shared" si="3298"/>
        <v>0</v>
      </c>
      <c r="BU979" s="31">
        <f t="shared" si="3299"/>
        <v>0</v>
      </c>
      <c r="BV979" s="31">
        <f t="shared" si="3338"/>
        <v>0</v>
      </c>
      <c r="BW979" s="31">
        <f t="shared" si="3339"/>
        <v>0</v>
      </c>
      <c r="BX979" s="31">
        <f t="shared" si="3300"/>
        <v>0</v>
      </c>
      <c r="BY979" s="31">
        <f t="shared" si="3301"/>
        <v>0</v>
      </c>
      <c r="BZ979" s="31">
        <f t="shared" si="3302"/>
        <v>0</v>
      </c>
      <c r="CA979" s="31">
        <f t="shared" si="3340"/>
        <v>0</v>
      </c>
      <c r="CB979" s="31">
        <f t="shared" si="3341"/>
        <v>0</v>
      </c>
      <c r="CC979" s="31">
        <f t="shared" si="3342"/>
        <v>0</v>
      </c>
      <c r="CD979" s="31">
        <f t="shared" si="3179"/>
        <v>0</v>
      </c>
      <c r="CE979" s="31">
        <f t="shared" si="3180"/>
        <v>0</v>
      </c>
      <c r="CF979" s="31">
        <f t="shared" si="3181"/>
        <v>0</v>
      </c>
      <c r="CG979" s="31">
        <f t="shared" si="3343"/>
        <v>0</v>
      </c>
      <c r="CH979" s="24">
        <v>0</v>
      </c>
      <c r="CI979" s="40"/>
      <c r="CN979" s="1" t="s">
        <v>30</v>
      </c>
    </row>
    <row r="980" ht="15" hidden="1">
      <c r="A980" s="16" t="s">
        <v>540</v>
      </c>
      <c r="B980" s="17">
        <v>810</v>
      </c>
      <c r="C980" s="16" t="s">
        <v>47</v>
      </c>
      <c r="D980" s="16" t="s">
        <v>42</v>
      </c>
      <c r="E980" s="39" t="s">
        <v>436</v>
      </c>
      <c r="F980" s="31"/>
      <c r="G980" s="31"/>
      <c r="H980" s="31"/>
      <c r="I980" s="31"/>
      <c r="J980" s="31"/>
      <c r="K980" s="31"/>
      <c r="L980" s="31">
        <f t="shared" si="3267"/>
        <v>0</v>
      </c>
      <c r="M980" s="31">
        <f t="shared" si="3268"/>
        <v>0</v>
      </c>
      <c r="N980" s="31">
        <f t="shared" si="3269"/>
        <v>0</v>
      </c>
      <c r="O980" s="31"/>
      <c r="P980" s="31"/>
      <c r="Q980" s="31"/>
      <c r="R980" s="31">
        <f t="shared" si="3270"/>
        <v>0</v>
      </c>
      <c r="S980" s="31">
        <f t="shared" si="3271"/>
        <v>0</v>
      </c>
      <c r="T980" s="31">
        <f t="shared" si="3272"/>
        <v>0</v>
      </c>
      <c r="U980" s="31"/>
      <c r="V980" s="31"/>
      <c r="W980" s="31"/>
      <c r="X980" s="31">
        <f t="shared" si="3273"/>
        <v>0</v>
      </c>
      <c r="Y980" s="31">
        <f t="shared" si="3274"/>
        <v>0</v>
      </c>
      <c r="Z980" s="31">
        <f t="shared" si="3275"/>
        <v>0</v>
      </c>
      <c r="AA980" s="31"/>
      <c r="AB980" s="31"/>
      <c r="AC980" s="31"/>
      <c r="AD980" s="31">
        <f t="shared" si="3276"/>
        <v>0</v>
      </c>
      <c r="AE980" s="31">
        <f t="shared" si="3277"/>
        <v>0</v>
      </c>
      <c r="AF980" s="31">
        <f t="shared" si="3278"/>
        <v>0</v>
      </c>
      <c r="AG980" s="31"/>
      <c r="AH980" s="31"/>
      <c r="AI980" s="31"/>
      <c r="AJ980" s="31">
        <f t="shared" si="3279"/>
        <v>0</v>
      </c>
      <c r="AK980" s="31">
        <f t="shared" si="3280"/>
        <v>0</v>
      </c>
      <c r="AL980" s="31">
        <f t="shared" si="3281"/>
        <v>0</v>
      </c>
      <c r="AM980" s="31"/>
      <c r="AN980" s="31"/>
      <c r="AO980" s="31"/>
      <c r="AP980" s="31">
        <f t="shared" si="3282"/>
        <v>0</v>
      </c>
      <c r="AQ980" s="31">
        <f t="shared" si="3283"/>
        <v>0</v>
      </c>
      <c r="AR980" s="31">
        <f t="shared" si="3284"/>
        <v>0</v>
      </c>
      <c r="AS980" s="31"/>
      <c r="AT980" s="31"/>
      <c r="AU980" s="31"/>
      <c r="AV980" s="31">
        <f t="shared" si="3285"/>
        <v>0</v>
      </c>
      <c r="AW980" s="31">
        <f t="shared" si="3286"/>
        <v>0</v>
      </c>
      <c r="AX980" s="31">
        <f t="shared" si="3287"/>
        <v>0</v>
      </c>
      <c r="AY980" s="31"/>
      <c r="AZ980" s="31"/>
      <c r="BA980" s="31"/>
      <c r="BB980" s="31">
        <f t="shared" si="3288"/>
        <v>0</v>
      </c>
      <c r="BC980" s="31">
        <f t="shared" si="3289"/>
        <v>0</v>
      </c>
      <c r="BD980" s="31">
        <f t="shared" si="3290"/>
        <v>0</v>
      </c>
      <c r="BE980" s="31"/>
      <c r="BF980" s="31"/>
      <c r="BG980" s="31"/>
      <c r="BH980" s="31">
        <f t="shared" si="3291"/>
        <v>0</v>
      </c>
      <c r="BI980" s="31">
        <f t="shared" si="3292"/>
        <v>0</v>
      </c>
      <c r="BJ980" s="31">
        <f t="shared" si="3293"/>
        <v>0</v>
      </c>
      <c r="BK980" s="31"/>
      <c r="BL980" s="31"/>
      <c r="BM980" s="31"/>
      <c r="BN980" s="31">
        <f t="shared" si="3294"/>
        <v>0</v>
      </c>
      <c r="BO980" s="31">
        <f t="shared" si="3295"/>
        <v>0</v>
      </c>
      <c r="BP980" s="31">
        <f t="shared" si="3296"/>
        <v>0</v>
      </c>
      <c r="BQ980" s="31"/>
      <c r="BR980" s="31"/>
      <c r="BS980" s="31">
        <f t="shared" si="3297"/>
        <v>0</v>
      </c>
      <c r="BT980" s="31">
        <f t="shared" si="3298"/>
        <v>0</v>
      </c>
      <c r="BU980" s="31">
        <f t="shared" si="3299"/>
        <v>0</v>
      </c>
      <c r="BV980" s="31"/>
      <c r="BW980" s="31"/>
      <c r="BX980" s="31">
        <f t="shared" si="3300"/>
        <v>0</v>
      </c>
      <c r="BY980" s="31">
        <f t="shared" si="3301"/>
        <v>0</v>
      </c>
      <c r="BZ980" s="31">
        <f t="shared" si="3302"/>
        <v>0</v>
      </c>
      <c r="CA980" s="31"/>
      <c r="CB980" s="31"/>
      <c r="CC980" s="31"/>
      <c r="CD980" s="31">
        <f t="shared" si="3179"/>
        <v>0</v>
      </c>
      <c r="CE980" s="31">
        <f t="shared" si="3180"/>
        <v>0</v>
      </c>
      <c r="CF980" s="31">
        <f t="shared" si="3181"/>
        <v>0</v>
      </c>
      <c r="CG980" s="31"/>
      <c r="CH980" s="24">
        <v>0</v>
      </c>
      <c r="CI980" s="40"/>
    </row>
    <row r="981" ht="71.599999999999994" hidden="1">
      <c r="A981" s="41" t="s">
        <v>542</v>
      </c>
      <c r="B981" s="17"/>
      <c r="C981" s="16"/>
      <c r="D981" s="16"/>
      <c r="E981" s="39" t="s">
        <v>543</v>
      </c>
      <c r="F981" s="31">
        <f t="shared" si="3303"/>
        <v>204896.29999999999</v>
      </c>
      <c r="G981" s="31">
        <f t="shared" si="3304"/>
        <v>305572.29999999999</v>
      </c>
      <c r="H981" s="31">
        <f t="shared" si="3305"/>
        <v>0</v>
      </c>
      <c r="I981" s="31">
        <f t="shared" si="3306"/>
        <v>0</v>
      </c>
      <c r="J981" s="31">
        <f t="shared" si="3307"/>
        <v>-53186.599999999999</v>
      </c>
      <c r="K981" s="31">
        <f t="shared" si="3308"/>
        <v>0</v>
      </c>
      <c r="L981" s="31">
        <f t="shared" si="3267"/>
        <v>204896.29999999999</v>
      </c>
      <c r="M981" s="31">
        <f t="shared" si="3268"/>
        <v>252385.69999999998</v>
      </c>
      <c r="N981" s="31">
        <f t="shared" si="3269"/>
        <v>0</v>
      </c>
      <c r="O981" s="31">
        <f t="shared" si="3309"/>
        <v>0</v>
      </c>
      <c r="P981" s="31">
        <f t="shared" si="3310"/>
        <v>0</v>
      </c>
      <c r="Q981" s="31">
        <f t="shared" si="3311"/>
        <v>0</v>
      </c>
      <c r="R981" s="31">
        <f t="shared" si="3270"/>
        <v>204896.29999999999</v>
      </c>
      <c r="S981" s="31">
        <f t="shared" si="3271"/>
        <v>252385.69999999998</v>
      </c>
      <c r="T981" s="31">
        <f t="shared" si="3272"/>
        <v>0</v>
      </c>
      <c r="U981" s="31">
        <f t="shared" si="3312"/>
        <v>0</v>
      </c>
      <c r="V981" s="31">
        <f t="shared" si="3313"/>
        <v>0</v>
      </c>
      <c r="W981" s="31">
        <f t="shared" si="3314"/>
        <v>0</v>
      </c>
      <c r="X981" s="31">
        <f t="shared" si="3273"/>
        <v>204896.29999999999</v>
      </c>
      <c r="Y981" s="31">
        <f t="shared" si="3274"/>
        <v>252385.69999999998</v>
      </c>
      <c r="Z981" s="31">
        <f t="shared" si="3275"/>
        <v>0</v>
      </c>
      <c r="AA981" s="31">
        <f t="shared" si="3315"/>
        <v>0</v>
      </c>
      <c r="AB981" s="31">
        <f t="shared" si="3316"/>
        <v>0</v>
      </c>
      <c r="AC981" s="31">
        <f t="shared" si="3317"/>
        <v>0</v>
      </c>
      <c r="AD981" s="31">
        <f t="shared" si="3276"/>
        <v>204896.29999999999</v>
      </c>
      <c r="AE981" s="31">
        <f t="shared" si="3277"/>
        <v>252385.69999999998</v>
      </c>
      <c r="AF981" s="31">
        <f t="shared" si="3278"/>
        <v>0</v>
      </c>
      <c r="AG981" s="31">
        <f t="shared" si="3318"/>
        <v>0</v>
      </c>
      <c r="AH981" s="31">
        <f t="shared" si="3319"/>
        <v>0</v>
      </c>
      <c r="AI981" s="31">
        <f t="shared" si="3320"/>
        <v>0</v>
      </c>
      <c r="AJ981" s="31">
        <f t="shared" si="3279"/>
        <v>204896.29999999999</v>
      </c>
      <c r="AK981" s="31">
        <f t="shared" si="3280"/>
        <v>252385.69999999998</v>
      </c>
      <c r="AL981" s="31">
        <f t="shared" si="3281"/>
        <v>0</v>
      </c>
      <c r="AM981" s="31">
        <f t="shared" si="3321"/>
        <v>-200000</v>
      </c>
      <c r="AN981" s="31">
        <f t="shared" si="3322"/>
        <v>200000</v>
      </c>
      <c r="AO981" s="31">
        <f t="shared" si="3323"/>
        <v>0</v>
      </c>
      <c r="AP981" s="31">
        <f t="shared" si="3282"/>
        <v>4896.2999999999884</v>
      </c>
      <c r="AQ981" s="31">
        <f t="shared" si="3283"/>
        <v>452385.69999999995</v>
      </c>
      <c r="AR981" s="31">
        <f t="shared" si="3284"/>
        <v>0</v>
      </c>
      <c r="AS981" s="31">
        <f t="shared" si="3324"/>
        <v>0</v>
      </c>
      <c r="AT981" s="31">
        <f t="shared" si="3325"/>
        <v>0</v>
      </c>
      <c r="AU981" s="31">
        <f t="shared" si="3326"/>
        <v>0</v>
      </c>
      <c r="AV981" s="31">
        <f t="shared" si="3285"/>
        <v>4896.2999999999884</v>
      </c>
      <c r="AW981" s="31">
        <f t="shared" si="3286"/>
        <v>452385.69999999995</v>
      </c>
      <c r="AX981" s="31">
        <f t="shared" si="3287"/>
        <v>0</v>
      </c>
      <c r="AY981" s="31">
        <f t="shared" si="3327"/>
        <v>-4896.3000000000002</v>
      </c>
      <c r="AZ981" s="31">
        <f t="shared" si="3328"/>
        <v>0</v>
      </c>
      <c r="BA981" s="31">
        <f t="shared" si="3329"/>
        <v>0</v>
      </c>
      <c r="BB981" s="31">
        <f t="shared" si="3288"/>
        <v>-1.1823431123048067e-11</v>
      </c>
      <c r="BC981" s="31">
        <f t="shared" si="3289"/>
        <v>452385.69999999995</v>
      </c>
      <c r="BD981" s="31">
        <f t="shared" si="3290"/>
        <v>0</v>
      </c>
      <c r="BE981" s="31">
        <f t="shared" si="3330"/>
        <v>0</v>
      </c>
      <c r="BF981" s="31">
        <f t="shared" si="3331"/>
        <v>0</v>
      </c>
      <c r="BG981" s="31">
        <f t="shared" si="3332"/>
        <v>0</v>
      </c>
      <c r="BH981" s="31">
        <f t="shared" si="3291"/>
        <v>-1.1823431123048067e-11</v>
      </c>
      <c r="BI981" s="31">
        <f t="shared" si="3292"/>
        <v>452385.69999999995</v>
      </c>
      <c r="BJ981" s="31">
        <f t="shared" si="3293"/>
        <v>0</v>
      </c>
      <c r="BK981" s="31">
        <f t="shared" si="3333"/>
        <v>0</v>
      </c>
      <c r="BL981" s="31">
        <f t="shared" si="3334"/>
        <v>-452385.70000000001</v>
      </c>
      <c r="BM981" s="31">
        <f t="shared" si="3335"/>
        <v>0</v>
      </c>
      <c r="BN981" s="31">
        <f t="shared" si="3294"/>
        <v>-1.1823431123048067e-11</v>
      </c>
      <c r="BO981" s="31">
        <f t="shared" si="3295"/>
        <v>-5.8207660913467407e-11</v>
      </c>
      <c r="BP981" s="31">
        <f t="shared" si="3296"/>
        <v>0</v>
      </c>
      <c r="BQ981" s="31">
        <f t="shared" si="3336"/>
        <v>0</v>
      </c>
      <c r="BR981" s="31">
        <f t="shared" si="3337"/>
        <v>0</v>
      </c>
      <c r="BS981" s="31">
        <f t="shared" si="3297"/>
        <v>-1.1823431123048067e-11</v>
      </c>
      <c r="BT981" s="31">
        <f t="shared" si="3298"/>
        <v>-5.8207660913467407e-11</v>
      </c>
      <c r="BU981" s="31">
        <f t="shared" si="3299"/>
        <v>0</v>
      </c>
      <c r="BV981" s="31">
        <f t="shared" si="3338"/>
        <v>0</v>
      </c>
      <c r="BW981" s="31">
        <f t="shared" si="3339"/>
        <v>0</v>
      </c>
      <c r="BX981" s="31">
        <f t="shared" si="3300"/>
        <v>-1.1823431123048067e-11</v>
      </c>
      <c r="BY981" s="31">
        <f t="shared" si="3301"/>
        <v>-5.8207660913467407e-11</v>
      </c>
      <c r="BZ981" s="31">
        <f t="shared" si="3302"/>
        <v>0</v>
      </c>
      <c r="CA981" s="31">
        <f t="shared" si="3340"/>
        <v>0</v>
      </c>
      <c r="CB981" s="31">
        <f t="shared" si="3341"/>
        <v>0</v>
      </c>
      <c r="CC981" s="31">
        <f t="shared" si="3342"/>
        <v>0</v>
      </c>
      <c r="CD981" s="31">
        <f t="shared" si="3179"/>
        <v>-1.1823431123048067e-11</v>
      </c>
      <c r="CE981" s="31">
        <f t="shared" si="3180"/>
        <v>-5.8207660913467407e-11</v>
      </c>
      <c r="CF981" s="31">
        <f t="shared" si="3181"/>
        <v>0</v>
      </c>
      <c r="CG981" s="31">
        <f t="shared" si="3343"/>
        <v>0</v>
      </c>
      <c r="CH981" s="24">
        <v>0</v>
      </c>
      <c r="CI981" s="40"/>
      <c r="CO981" s="1" t="s">
        <v>31</v>
      </c>
    </row>
    <row r="982" ht="39.799999999999997" hidden="1">
      <c r="A982" s="41" t="s">
        <v>542</v>
      </c>
      <c r="B982" s="17">
        <v>400</v>
      </c>
      <c r="C982" s="16"/>
      <c r="D982" s="16"/>
      <c r="E982" s="39" t="s">
        <v>84</v>
      </c>
      <c r="F982" s="31">
        <f t="shared" si="3303"/>
        <v>204896.29999999999</v>
      </c>
      <c r="G982" s="31">
        <f t="shared" si="3304"/>
        <v>305572.29999999999</v>
      </c>
      <c r="H982" s="31">
        <f t="shared" si="3305"/>
        <v>0</v>
      </c>
      <c r="I982" s="31">
        <f t="shared" si="3306"/>
        <v>0</v>
      </c>
      <c r="J982" s="31">
        <f t="shared" si="3307"/>
        <v>-53186.599999999999</v>
      </c>
      <c r="K982" s="31">
        <f t="shared" si="3308"/>
        <v>0</v>
      </c>
      <c r="L982" s="31">
        <f t="shared" si="3267"/>
        <v>204896.29999999999</v>
      </c>
      <c r="M982" s="31">
        <f t="shared" si="3268"/>
        <v>252385.69999999998</v>
      </c>
      <c r="N982" s="31">
        <f t="shared" si="3269"/>
        <v>0</v>
      </c>
      <c r="O982" s="31">
        <f t="shared" si="3309"/>
        <v>0</v>
      </c>
      <c r="P982" s="31">
        <f t="shared" si="3310"/>
        <v>0</v>
      </c>
      <c r="Q982" s="31">
        <f t="shared" si="3311"/>
        <v>0</v>
      </c>
      <c r="R982" s="31">
        <f t="shared" si="3270"/>
        <v>204896.29999999999</v>
      </c>
      <c r="S982" s="31">
        <f t="shared" si="3271"/>
        <v>252385.69999999998</v>
      </c>
      <c r="T982" s="31">
        <f t="shared" si="3272"/>
        <v>0</v>
      </c>
      <c r="U982" s="31">
        <f t="shared" si="3312"/>
        <v>0</v>
      </c>
      <c r="V982" s="31">
        <f t="shared" si="3313"/>
        <v>0</v>
      </c>
      <c r="W982" s="31">
        <f t="shared" si="3314"/>
        <v>0</v>
      </c>
      <c r="X982" s="31">
        <f t="shared" si="3273"/>
        <v>204896.29999999999</v>
      </c>
      <c r="Y982" s="31">
        <f t="shared" si="3274"/>
        <v>252385.69999999998</v>
      </c>
      <c r="Z982" s="31">
        <f t="shared" si="3275"/>
        <v>0</v>
      </c>
      <c r="AA982" s="31">
        <f t="shared" si="3315"/>
        <v>0</v>
      </c>
      <c r="AB982" s="31">
        <f t="shared" si="3316"/>
        <v>0</v>
      </c>
      <c r="AC982" s="31">
        <f t="shared" si="3317"/>
        <v>0</v>
      </c>
      <c r="AD982" s="31">
        <f t="shared" si="3276"/>
        <v>204896.29999999999</v>
      </c>
      <c r="AE982" s="31">
        <f t="shared" si="3277"/>
        <v>252385.69999999998</v>
      </c>
      <c r="AF982" s="31">
        <f t="shared" si="3278"/>
        <v>0</v>
      </c>
      <c r="AG982" s="31">
        <f t="shared" si="3318"/>
        <v>0</v>
      </c>
      <c r="AH982" s="31">
        <f t="shared" si="3319"/>
        <v>0</v>
      </c>
      <c r="AI982" s="31">
        <f t="shared" si="3320"/>
        <v>0</v>
      </c>
      <c r="AJ982" s="31">
        <f t="shared" si="3279"/>
        <v>204896.29999999999</v>
      </c>
      <c r="AK982" s="31">
        <f t="shared" si="3280"/>
        <v>252385.69999999998</v>
      </c>
      <c r="AL982" s="31">
        <f t="shared" si="3281"/>
        <v>0</v>
      </c>
      <c r="AM982" s="31">
        <f t="shared" si="3321"/>
        <v>-200000</v>
      </c>
      <c r="AN982" s="31">
        <f t="shared" si="3322"/>
        <v>200000</v>
      </c>
      <c r="AO982" s="31">
        <f t="shared" si="3323"/>
        <v>0</v>
      </c>
      <c r="AP982" s="31">
        <f t="shared" si="3282"/>
        <v>4896.2999999999884</v>
      </c>
      <c r="AQ982" s="31">
        <f t="shared" si="3283"/>
        <v>452385.69999999995</v>
      </c>
      <c r="AR982" s="31">
        <f t="shared" si="3284"/>
        <v>0</v>
      </c>
      <c r="AS982" s="31">
        <f t="shared" si="3324"/>
        <v>0</v>
      </c>
      <c r="AT982" s="31">
        <f t="shared" si="3325"/>
        <v>0</v>
      </c>
      <c r="AU982" s="31">
        <f t="shared" si="3326"/>
        <v>0</v>
      </c>
      <c r="AV982" s="31">
        <f t="shared" si="3285"/>
        <v>4896.2999999999884</v>
      </c>
      <c r="AW982" s="31">
        <f t="shared" si="3286"/>
        <v>452385.69999999995</v>
      </c>
      <c r="AX982" s="31">
        <f t="shared" si="3287"/>
        <v>0</v>
      </c>
      <c r="AY982" s="31">
        <f t="shared" si="3327"/>
        <v>-4896.3000000000002</v>
      </c>
      <c r="AZ982" s="31">
        <f t="shared" si="3328"/>
        <v>0</v>
      </c>
      <c r="BA982" s="31">
        <f t="shared" si="3329"/>
        <v>0</v>
      </c>
      <c r="BB982" s="31">
        <f t="shared" si="3288"/>
        <v>-1.1823431123048067e-11</v>
      </c>
      <c r="BC982" s="31">
        <f t="shared" si="3289"/>
        <v>452385.69999999995</v>
      </c>
      <c r="BD982" s="31">
        <f t="shared" si="3290"/>
        <v>0</v>
      </c>
      <c r="BE982" s="31">
        <f t="shared" si="3330"/>
        <v>0</v>
      </c>
      <c r="BF982" s="31">
        <f t="shared" si="3331"/>
        <v>0</v>
      </c>
      <c r="BG982" s="31">
        <f t="shared" si="3332"/>
        <v>0</v>
      </c>
      <c r="BH982" s="31">
        <f t="shared" si="3291"/>
        <v>-1.1823431123048067e-11</v>
      </c>
      <c r="BI982" s="31">
        <f t="shared" si="3292"/>
        <v>452385.69999999995</v>
      </c>
      <c r="BJ982" s="31">
        <f t="shared" si="3293"/>
        <v>0</v>
      </c>
      <c r="BK982" s="31">
        <f t="shared" si="3333"/>
        <v>0</v>
      </c>
      <c r="BL982" s="31">
        <f t="shared" si="3334"/>
        <v>-452385.70000000001</v>
      </c>
      <c r="BM982" s="31">
        <f t="shared" si="3335"/>
        <v>0</v>
      </c>
      <c r="BN982" s="31">
        <f t="shared" si="3294"/>
        <v>-1.1823431123048067e-11</v>
      </c>
      <c r="BO982" s="31">
        <f t="shared" si="3295"/>
        <v>-5.8207660913467407e-11</v>
      </c>
      <c r="BP982" s="31">
        <f t="shared" si="3296"/>
        <v>0</v>
      </c>
      <c r="BQ982" s="31">
        <f t="shared" si="3336"/>
        <v>0</v>
      </c>
      <c r="BR982" s="31">
        <f t="shared" si="3337"/>
        <v>0</v>
      </c>
      <c r="BS982" s="31">
        <f t="shared" si="3297"/>
        <v>-1.1823431123048067e-11</v>
      </c>
      <c r="BT982" s="31">
        <f t="shared" si="3298"/>
        <v>-5.8207660913467407e-11</v>
      </c>
      <c r="BU982" s="31">
        <f t="shared" si="3299"/>
        <v>0</v>
      </c>
      <c r="BV982" s="31">
        <f t="shared" si="3338"/>
        <v>0</v>
      </c>
      <c r="BW982" s="31">
        <f t="shared" si="3339"/>
        <v>0</v>
      </c>
      <c r="BX982" s="31">
        <f t="shared" si="3300"/>
        <v>-1.1823431123048067e-11</v>
      </c>
      <c r="BY982" s="31">
        <f t="shared" si="3301"/>
        <v>-5.8207660913467407e-11</v>
      </c>
      <c r="BZ982" s="31">
        <f t="shared" si="3302"/>
        <v>0</v>
      </c>
      <c r="CA982" s="31">
        <f t="shared" si="3340"/>
        <v>0</v>
      </c>
      <c r="CB982" s="31">
        <f t="shared" si="3341"/>
        <v>0</v>
      </c>
      <c r="CC982" s="31">
        <f t="shared" si="3342"/>
        <v>0</v>
      </c>
      <c r="CD982" s="31">
        <f t="shared" si="3179"/>
        <v>-1.1823431123048067e-11</v>
      </c>
      <c r="CE982" s="31">
        <f t="shared" si="3180"/>
        <v>-5.8207660913467407e-11</v>
      </c>
      <c r="CF982" s="31">
        <f t="shared" si="3181"/>
        <v>0</v>
      </c>
      <c r="CG982" s="31">
        <f t="shared" si="3343"/>
        <v>0</v>
      </c>
      <c r="CH982" s="24">
        <v>0</v>
      </c>
      <c r="CI982" s="40"/>
      <c r="CM982" s="1" t="s">
        <v>29</v>
      </c>
    </row>
    <row r="983" ht="15" hidden="1">
      <c r="A983" s="41" t="s">
        <v>542</v>
      </c>
      <c r="B983" s="17">
        <v>410</v>
      </c>
      <c r="C983" s="16"/>
      <c r="D983" s="16"/>
      <c r="E983" s="39" t="s">
        <v>85</v>
      </c>
      <c r="F983" s="31">
        <f t="shared" si="3303"/>
        <v>204896.29999999999</v>
      </c>
      <c r="G983" s="31">
        <f t="shared" si="3304"/>
        <v>305572.29999999999</v>
      </c>
      <c r="H983" s="31">
        <f t="shared" si="3305"/>
        <v>0</v>
      </c>
      <c r="I983" s="31">
        <f t="shared" si="3306"/>
        <v>0</v>
      </c>
      <c r="J983" s="31">
        <f t="shared" si="3307"/>
        <v>-53186.599999999999</v>
      </c>
      <c r="K983" s="31">
        <f t="shared" si="3308"/>
        <v>0</v>
      </c>
      <c r="L983" s="31">
        <f t="shared" si="3267"/>
        <v>204896.29999999999</v>
      </c>
      <c r="M983" s="31">
        <f t="shared" si="3268"/>
        <v>252385.69999999998</v>
      </c>
      <c r="N983" s="31">
        <f t="shared" si="3269"/>
        <v>0</v>
      </c>
      <c r="O983" s="31">
        <f t="shared" si="3309"/>
        <v>0</v>
      </c>
      <c r="P983" s="31">
        <f t="shared" si="3310"/>
        <v>0</v>
      </c>
      <c r="Q983" s="31">
        <f t="shared" si="3311"/>
        <v>0</v>
      </c>
      <c r="R983" s="31">
        <f t="shared" si="3270"/>
        <v>204896.29999999999</v>
      </c>
      <c r="S983" s="31">
        <f t="shared" si="3271"/>
        <v>252385.69999999998</v>
      </c>
      <c r="T983" s="31">
        <f t="shared" si="3272"/>
        <v>0</v>
      </c>
      <c r="U983" s="31">
        <f t="shared" si="3312"/>
        <v>0</v>
      </c>
      <c r="V983" s="31">
        <f t="shared" si="3313"/>
        <v>0</v>
      </c>
      <c r="W983" s="31">
        <f t="shared" si="3314"/>
        <v>0</v>
      </c>
      <c r="X983" s="31">
        <f t="shared" si="3273"/>
        <v>204896.29999999999</v>
      </c>
      <c r="Y983" s="31">
        <f t="shared" si="3274"/>
        <v>252385.69999999998</v>
      </c>
      <c r="Z983" s="31">
        <f t="shared" si="3275"/>
        <v>0</v>
      </c>
      <c r="AA983" s="31">
        <f t="shared" si="3315"/>
        <v>0</v>
      </c>
      <c r="AB983" s="31">
        <f t="shared" si="3316"/>
        <v>0</v>
      </c>
      <c r="AC983" s="31">
        <f t="shared" si="3317"/>
        <v>0</v>
      </c>
      <c r="AD983" s="31">
        <f t="shared" si="3276"/>
        <v>204896.29999999999</v>
      </c>
      <c r="AE983" s="31">
        <f t="shared" si="3277"/>
        <v>252385.69999999998</v>
      </c>
      <c r="AF983" s="31">
        <f t="shared" si="3278"/>
        <v>0</v>
      </c>
      <c r="AG983" s="31">
        <f t="shared" si="3318"/>
        <v>0</v>
      </c>
      <c r="AH983" s="31">
        <f t="shared" si="3319"/>
        <v>0</v>
      </c>
      <c r="AI983" s="31">
        <f t="shared" si="3320"/>
        <v>0</v>
      </c>
      <c r="AJ983" s="31">
        <f t="shared" si="3279"/>
        <v>204896.29999999999</v>
      </c>
      <c r="AK983" s="31">
        <f t="shared" si="3280"/>
        <v>252385.69999999998</v>
      </c>
      <c r="AL983" s="31">
        <f t="shared" si="3281"/>
        <v>0</v>
      </c>
      <c r="AM983" s="31">
        <f t="shared" si="3321"/>
        <v>-200000</v>
      </c>
      <c r="AN983" s="31">
        <f t="shared" si="3322"/>
        <v>200000</v>
      </c>
      <c r="AO983" s="31">
        <f t="shared" si="3323"/>
        <v>0</v>
      </c>
      <c r="AP983" s="31">
        <f t="shared" si="3282"/>
        <v>4896.2999999999884</v>
      </c>
      <c r="AQ983" s="31">
        <f t="shared" si="3283"/>
        <v>452385.69999999995</v>
      </c>
      <c r="AR983" s="31">
        <f t="shared" si="3284"/>
        <v>0</v>
      </c>
      <c r="AS983" s="31">
        <f t="shared" si="3324"/>
        <v>0</v>
      </c>
      <c r="AT983" s="31">
        <f t="shared" si="3325"/>
        <v>0</v>
      </c>
      <c r="AU983" s="31">
        <f t="shared" si="3326"/>
        <v>0</v>
      </c>
      <c r="AV983" s="31">
        <f t="shared" si="3285"/>
        <v>4896.2999999999884</v>
      </c>
      <c r="AW983" s="31">
        <f t="shared" si="3286"/>
        <v>452385.69999999995</v>
      </c>
      <c r="AX983" s="31">
        <f t="shared" si="3287"/>
        <v>0</v>
      </c>
      <c r="AY983" s="31">
        <f t="shared" si="3327"/>
        <v>-4896.3000000000002</v>
      </c>
      <c r="AZ983" s="31">
        <f t="shared" si="3328"/>
        <v>0</v>
      </c>
      <c r="BA983" s="31">
        <f t="shared" si="3329"/>
        <v>0</v>
      </c>
      <c r="BB983" s="31">
        <f t="shared" si="3288"/>
        <v>-1.1823431123048067e-11</v>
      </c>
      <c r="BC983" s="31">
        <f t="shared" si="3289"/>
        <v>452385.69999999995</v>
      </c>
      <c r="BD983" s="31">
        <f t="shared" si="3290"/>
        <v>0</v>
      </c>
      <c r="BE983" s="31">
        <f t="shared" si="3330"/>
        <v>0</v>
      </c>
      <c r="BF983" s="31">
        <f t="shared" si="3331"/>
        <v>0</v>
      </c>
      <c r="BG983" s="31">
        <f t="shared" si="3332"/>
        <v>0</v>
      </c>
      <c r="BH983" s="31">
        <f t="shared" si="3291"/>
        <v>-1.1823431123048067e-11</v>
      </c>
      <c r="BI983" s="31">
        <f t="shared" si="3292"/>
        <v>452385.69999999995</v>
      </c>
      <c r="BJ983" s="31">
        <f t="shared" si="3293"/>
        <v>0</v>
      </c>
      <c r="BK983" s="31">
        <f t="shared" si="3333"/>
        <v>0</v>
      </c>
      <c r="BL983" s="31">
        <f t="shared" si="3334"/>
        <v>-452385.70000000001</v>
      </c>
      <c r="BM983" s="31">
        <f t="shared" si="3335"/>
        <v>0</v>
      </c>
      <c r="BN983" s="31">
        <f t="shared" si="3294"/>
        <v>-1.1823431123048067e-11</v>
      </c>
      <c r="BO983" s="31">
        <f t="shared" si="3295"/>
        <v>-5.8207660913467407e-11</v>
      </c>
      <c r="BP983" s="31">
        <f t="shared" si="3296"/>
        <v>0</v>
      </c>
      <c r="BQ983" s="31">
        <f t="shared" si="3336"/>
        <v>0</v>
      </c>
      <c r="BR983" s="31">
        <f t="shared" si="3337"/>
        <v>0</v>
      </c>
      <c r="BS983" s="31">
        <f t="shared" si="3297"/>
        <v>-1.1823431123048067e-11</v>
      </c>
      <c r="BT983" s="31">
        <f t="shared" si="3298"/>
        <v>-5.8207660913467407e-11</v>
      </c>
      <c r="BU983" s="31">
        <f t="shared" si="3299"/>
        <v>0</v>
      </c>
      <c r="BV983" s="31">
        <f t="shared" si="3338"/>
        <v>0</v>
      </c>
      <c r="BW983" s="31">
        <f t="shared" si="3339"/>
        <v>0</v>
      </c>
      <c r="BX983" s="31">
        <f t="shared" si="3300"/>
        <v>-1.1823431123048067e-11</v>
      </c>
      <c r="BY983" s="31">
        <f t="shared" si="3301"/>
        <v>-5.8207660913467407e-11</v>
      </c>
      <c r="BZ983" s="31">
        <f t="shared" si="3302"/>
        <v>0</v>
      </c>
      <c r="CA983" s="31">
        <f t="shared" si="3340"/>
        <v>0</v>
      </c>
      <c r="CB983" s="31">
        <f t="shared" si="3341"/>
        <v>0</v>
      </c>
      <c r="CC983" s="31">
        <f t="shared" si="3342"/>
        <v>0</v>
      </c>
      <c r="CD983" s="31">
        <f t="shared" si="3179"/>
        <v>-1.1823431123048067e-11</v>
      </c>
      <c r="CE983" s="31">
        <f t="shared" si="3180"/>
        <v>-5.8207660913467407e-11</v>
      </c>
      <c r="CF983" s="31">
        <f t="shared" si="3181"/>
        <v>0</v>
      </c>
      <c r="CG983" s="31">
        <f t="shared" si="3343"/>
        <v>0</v>
      </c>
      <c r="CH983" s="24">
        <v>0</v>
      </c>
      <c r="CI983" s="40"/>
      <c r="CN983" s="1" t="s">
        <v>30</v>
      </c>
    </row>
    <row r="984" ht="15" hidden="1">
      <c r="A984" s="41" t="s">
        <v>542</v>
      </c>
      <c r="B984" s="17">
        <v>410</v>
      </c>
      <c r="C984" s="16" t="s">
        <v>47</v>
      </c>
      <c r="D984" s="16" t="s">
        <v>42</v>
      </c>
      <c r="E984" s="39" t="s">
        <v>436</v>
      </c>
      <c r="F984" s="31">
        <v>204896.29999999999</v>
      </c>
      <c r="G984" s="31">
        <v>305572.29999999999</v>
      </c>
      <c r="H984" s="31"/>
      <c r="I984" s="31"/>
      <c r="J984" s="31">
        <v>-53186.599999999999</v>
      </c>
      <c r="K984" s="31"/>
      <c r="L984" s="31">
        <f t="shared" si="3267"/>
        <v>204896.29999999999</v>
      </c>
      <c r="M984" s="31">
        <f t="shared" si="3268"/>
        <v>252385.69999999998</v>
      </c>
      <c r="N984" s="31">
        <f t="shared" si="3269"/>
        <v>0</v>
      </c>
      <c r="O984" s="31"/>
      <c r="P984" s="31"/>
      <c r="Q984" s="31"/>
      <c r="R984" s="31">
        <f t="shared" si="3270"/>
        <v>204896.29999999999</v>
      </c>
      <c r="S984" s="31">
        <f t="shared" si="3271"/>
        <v>252385.69999999998</v>
      </c>
      <c r="T984" s="31">
        <f t="shared" si="3272"/>
        <v>0</v>
      </c>
      <c r="U984" s="31"/>
      <c r="V984" s="31"/>
      <c r="W984" s="31"/>
      <c r="X984" s="31">
        <f t="shared" si="3273"/>
        <v>204896.29999999999</v>
      </c>
      <c r="Y984" s="31">
        <f t="shared" si="3274"/>
        <v>252385.69999999998</v>
      </c>
      <c r="Z984" s="31">
        <f t="shared" si="3275"/>
        <v>0</v>
      </c>
      <c r="AA984" s="31"/>
      <c r="AB984" s="31"/>
      <c r="AC984" s="31"/>
      <c r="AD984" s="31">
        <f t="shared" si="3276"/>
        <v>204896.29999999999</v>
      </c>
      <c r="AE984" s="31">
        <f t="shared" si="3277"/>
        <v>252385.69999999998</v>
      </c>
      <c r="AF984" s="31">
        <f t="shared" si="3278"/>
        <v>0</v>
      </c>
      <c r="AG984" s="31"/>
      <c r="AH984" s="31"/>
      <c r="AI984" s="31"/>
      <c r="AJ984" s="31">
        <f t="shared" si="3279"/>
        <v>204896.29999999999</v>
      </c>
      <c r="AK984" s="31">
        <f t="shared" si="3280"/>
        <v>252385.69999999998</v>
      </c>
      <c r="AL984" s="31">
        <f t="shared" si="3281"/>
        <v>0</v>
      </c>
      <c r="AM984" s="31">
        <v>-200000</v>
      </c>
      <c r="AN984" s="31">
        <v>200000</v>
      </c>
      <c r="AO984" s="31"/>
      <c r="AP984" s="31">
        <f t="shared" si="3282"/>
        <v>4896.2999999999884</v>
      </c>
      <c r="AQ984" s="31">
        <f t="shared" si="3283"/>
        <v>452385.69999999995</v>
      </c>
      <c r="AR984" s="31">
        <f t="shared" si="3284"/>
        <v>0</v>
      </c>
      <c r="AS984" s="31"/>
      <c r="AT984" s="31"/>
      <c r="AU984" s="31"/>
      <c r="AV984" s="31">
        <f t="shared" si="3285"/>
        <v>4896.2999999999884</v>
      </c>
      <c r="AW984" s="31">
        <f t="shared" si="3286"/>
        <v>452385.69999999995</v>
      </c>
      <c r="AX984" s="31">
        <f t="shared" si="3287"/>
        <v>0</v>
      </c>
      <c r="AY984" s="31">
        <v>-4896.3000000000002</v>
      </c>
      <c r="AZ984" s="31"/>
      <c r="BA984" s="31"/>
      <c r="BB984" s="31">
        <f t="shared" si="3288"/>
        <v>-1.1823431123048067e-11</v>
      </c>
      <c r="BC984" s="31">
        <f t="shared" si="3289"/>
        <v>452385.69999999995</v>
      </c>
      <c r="BD984" s="31">
        <f t="shared" si="3290"/>
        <v>0</v>
      </c>
      <c r="BE984" s="31"/>
      <c r="BF984" s="31"/>
      <c r="BG984" s="31"/>
      <c r="BH984" s="31">
        <f t="shared" si="3291"/>
        <v>-1.1823431123048067e-11</v>
      </c>
      <c r="BI984" s="31">
        <f t="shared" si="3292"/>
        <v>452385.69999999995</v>
      </c>
      <c r="BJ984" s="31">
        <f t="shared" si="3293"/>
        <v>0</v>
      </c>
      <c r="BK984" s="31"/>
      <c r="BL984" s="31">
        <v>-452385.70000000001</v>
      </c>
      <c r="BM984" s="31"/>
      <c r="BN984" s="31">
        <f t="shared" si="3294"/>
        <v>-1.1823431123048067e-11</v>
      </c>
      <c r="BO984" s="31">
        <f t="shared" si="3295"/>
        <v>-5.8207660913467407e-11</v>
      </c>
      <c r="BP984" s="31">
        <f t="shared" si="3296"/>
        <v>0</v>
      </c>
      <c r="BQ984" s="31"/>
      <c r="BR984" s="31"/>
      <c r="BS984" s="31">
        <f t="shared" si="3297"/>
        <v>-1.1823431123048067e-11</v>
      </c>
      <c r="BT984" s="31">
        <f t="shared" si="3298"/>
        <v>-5.8207660913467407e-11</v>
      </c>
      <c r="BU984" s="31">
        <f t="shared" si="3299"/>
        <v>0</v>
      </c>
      <c r="BV984" s="31"/>
      <c r="BW984" s="31"/>
      <c r="BX984" s="31">
        <f t="shared" si="3300"/>
        <v>-1.1823431123048067e-11</v>
      </c>
      <c r="BY984" s="31">
        <f t="shared" si="3301"/>
        <v>-5.8207660913467407e-11</v>
      </c>
      <c r="BZ984" s="31">
        <f t="shared" si="3302"/>
        <v>0</v>
      </c>
      <c r="CA984" s="31"/>
      <c r="CB984" s="31"/>
      <c r="CC984" s="31"/>
      <c r="CD984" s="31">
        <f t="shared" si="3179"/>
        <v>-1.1823431123048067e-11</v>
      </c>
      <c r="CE984" s="31">
        <f t="shared" si="3180"/>
        <v>-5.8207660913467407e-11</v>
      </c>
      <c r="CF984" s="31">
        <f t="shared" si="3181"/>
        <v>0</v>
      </c>
      <c r="CG984" s="31"/>
      <c r="CH984" s="24">
        <v>0</v>
      </c>
      <c r="CI984" s="40">
        <v>68</v>
      </c>
    </row>
    <row r="985" s="33" customFormat="1" ht="29.850000000000001">
      <c r="A985" s="34" t="s">
        <v>544</v>
      </c>
      <c r="B985" s="35"/>
      <c r="C985" s="34"/>
      <c r="D985" s="34"/>
      <c r="E985" s="36" t="s">
        <v>545</v>
      </c>
      <c r="F985" s="37">
        <f>F986+F1041+F1068</f>
        <v>1625916.0999999999</v>
      </c>
      <c r="G985" s="37">
        <f>G986+G1041+G1068</f>
        <v>1586236.8999999999</v>
      </c>
      <c r="H985" s="37">
        <f>H986+H1041+H1068</f>
        <v>1860920.0999999999</v>
      </c>
      <c r="I985" s="37">
        <f>I986+I1041+I1068</f>
        <v>-21444.351999999999</v>
      </c>
      <c r="J985" s="37">
        <f>J986+J1041+J1068</f>
        <v>0</v>
      </c>
      <c r="K985" s="37">
        <f>K986+K1041+K1068</f>
        <v>-70868.899999999994</v>
      </c>
      <c r="L985" s="37">
        <f t="shared" si="3267"/>
        <v>1604471.7479999999</v>
      </c>
      <c r="M985" s="37">
        <f t="shared" si="3268"/>
        <v>1586236.8999999999</v>
      </c>
      <c r="N985" s="37">
        <f t="shared" si="3269"/>
        <v>1790051.2</v>
      </c>
      <c r="O985" s="37">
        <f>O986+O1041+O1068</f>
        <v>576578.62900000007</v>
      </c>
      <c r="P985" s="37">
        <f>P986+P1041+P1068</f>
        <v>310354.36499999999</v>
      </c>
      <c r="Q985" s="37">
        <f>Q986+Q1041+Q1068</f>
        <v>380618.08399999997</v>
      </c>
      <c r="R985" s="37">
        <f t="shared" si="3270"/>
        <v>2181050.3769999999</v>
      </c>
      <c r="S985" s="37">
        <f t="shared" si="3271"/>
        <v>1896591.2649999999</v>
      </c>
      <c r="T985" s="37">
        <f t="shared" si="3272"/>
        <v>2170669.284</v>
      </c>
      <c r="U985" s="37">
        <f>U986+U1041+U1068</f>
        <v>0</v>
      </c>
      <c r="V985" s="37">
        <f>V986+V1041+V1068</f>
        <v>0</v>
      </c>
      <c r="W985" s="37">
        <f>W986+W1041+W1068</f>
        <v>0</v>
      </c>
      <c r="X985" s="37">
        <f t="shared" si="3273"/>
        <v>2181050.3769999999</v>
      </c>
      <c r="Y985" s="37">
        <f t="shared" si="3274"/>
        <v>1896591.2649999999</v>
      </c>
      <c r="Z985" s="37">
        <f t="shared" si="3275"/>
        <v>2170669.284</v>
      </c>
      <c r="AA985" s="37">
        <f>AA986+AA1041+AA1068</f>
        <v>0</v>
      </c>
      <c r="AB985" s="37">
        <f>AB986+AB1041+AB1068</f>
        <v>0</v>
      </c>
      <c r="AC985" s="37">
        <f>AC986+AC1041+AC1068</f>
        <v>0</v>
      </c>
      <c r="AD985" s="37">
        <f t="shared" si="3276"/>
        <v>2181050.3769999999</v>
      </c>
      <c r="AE985" s="37">
        <f t="shared" si="3277"/>
        <v>1896591.2649999999</v>
      </c>
      <c r="AF985" s="37">
        <f t="shared" si="3278"/>
        <v>2170669.284</v>
      </c>
      <c r="AG985" s="37">
        <f>AG986+AG1041+AG1068</f>
        <v>0</v>
      </c>
      <c r="AH985" s="37">
        <f>AH986+AH1041+AH1068</f>
        <v>0</v>
      </c>
      <c r="AI985" s="37">
        <f>AI986+AI1041+AI1068</f>
        <v>0</v>
      </c>
      <c r="AJ985" s="37">
        <f t="shared" si="3279"/>
        <v>2181050.3769999999</v>
      </c>
      <c r="AK985" s="37">
        <f t="shared" si="3280"/>
        <v>1896591.2649999999</v>
      </c>
      <c r="AL985" s="37">
        <f t="shared" si="3281"/>
        <v>2170669.284</v>
      </c>
      <c r="AM985" s="37">
        <f>AM986+AM1041+AM1068</f>
        <v>234407.144</v>
      </c>
      <c r="AN985" s="37">
        <f>AN986+AN1041+AN1068</f>
        <v>48973.176999999996</v>
      </c>
      <c r="AO985" s="37">
        <f>AO986+AO1041+AO1068</f>
        <v>0</v>
      </c>
      <c r="AP985" s="37">
        <f t="shared" si="3282"/>
        <v>2415457.5209999997</v>
      </c>
      <c r="AQ985" s="37">
        <f t="shared" si="3283"/>
        <v>1945564.4419999998</v>
      </c>
      <c r="AR985" s="37">
        <f t="shared" si="3284"/>
        <v>2170669.284</v>
      </c>
      <c r="AS985" s="37">
        <f>AS986+AS1041+AS1068</f>
        <v>0</v>
      </c>
      <c r="AT985" s="37">
        <f>AT986+AT1041+AT1068</f>
        <v>0</v>
      </c>
      <c r="AU985" s="37">
        <f>AU986+AU1041+AU1068</f>
        <v>0</v>
      </c>
      <c r="AV985" s="37">
        <f t="shared" si="3285"/>
        <v>2415457.5209999997</v>
      </c>
      <c r="AW985" s="37">
        <f t="shared" si="3286"/>
        <v>1945564.4419999998</v>
      </c>
      <c r="AX985" s="37">
        <f t="shared" si="3287"/>
        <v>2170669.284</v>
      </c>
      <c r="AY985" s="37">
        <f>AY986+AY1041+AY1068</f>
        <v>99101.35500000001</v>
      </c>
      <c r="AZ985" s="37">
        <f>AZ986+AZ1041+AZ1068</f>
        <v>292061.36600000004</v>
      </c>
      <c r="BA985" s="37">
        <f>BA986+BA1041+BA1068</f>
        <v>250797.60000000001</v>
      </c>
      <c r="BB985" s="37">
        <f t="shared" si="3288"/>
        <v>2514558.8759999997</v>
      </c>
      <c r="BC985" s="37">
        <f t="shared" si="3289"/>
        <v>2237625.8079999997</v>
      </c>
      <c r="BD985" s="37">
        <f t="shared" si="3290"/>
        <v>2421466.8840000001</v>
      </c>
      <c r="BE985" s="37">
        <f>BE986+BE1041+BE1068</f>
        <v>0</v>
      </c>
      <c r="BF985" s="37">
        <f>BF986+BF1041+BF1068</f>
        <v>0</v>
      </c>
      <c r="BG985" s="37">
        <f>BG986+BG1041+BG1068</f>
        <v>0</v>
      </c>
      <c r="BH985" s="37">
        <f t="shared" si="3291"/>
        <v>2514558.8759999997</v>
      </c>
      <c r="BI985" s="37">
        <f t="shared" si="3292"/>
        <v>2237625.8079999997</v>
      </c>
      <c r="BJ985" s="37">
        <f t="shared" si="3293"/>
        <v>2421466.8840000001</v>
      </c>
      <c r="BK985" s="37">
        <f>BK986+BK1041+BK1068</f>
        <v>529479.31999999995</v>
      </c>
      <c r="BL985" s="37">
        <f>BL986+BL1041+BL1068</f>
        <v>5314.9709999999995</v>
      </c>
      <c r="BM985" s="37">
        <f>BM986+BM1041+BM1068</f>
        <v>0</v>
      </c>
      <c r="BN985" s="37">
        <f t="shared" si="3294"/>
        <v>3044038.1959999995</v>
      </c>
      <c r="BO985" s="37">
        <f t="shared" si="3295"/>
        <v>2242940.7789999996</v>
      </c>
      <c r="BP985" s="37">
        <f t="shared" si="3296"/>
        <v>2421466.8840000001</v>
      </c>
      <c r="BQ985" s="37">
        <f>BQ986+BQ1041+BQ1068</f>
        <v>0</v>
      </c>
      <c r="BR985" s="37">
        <f>BR986+BR1041+BR1068</f>
        <v>0</v>
      </c>
      <c r="BS985" s="31">
        <f t="shared" si="3297"/>
        <v>3044038.1959999995</v>
      </c>
      <c r="BT985" s="31">
        <f t="shared" si="3298"/>
        <v>2242940.7789999996</v>
      </c>
      <c r="BU985" s="31">
        <f t="shared" si="3299"/>
        <v>2421466.8840000001</v>
      </c>
      <c r="BV985" s="37">
        <f>BV986+BV1041+BV1068</f>
        <v>0</v>
      </c>
      <c r="BW985" s="37">
        <f>BW986+BW1041+BW1068</f>
        <v>960.19200000003912</v>
      </c>
      <c r="BX985" s="37">
        <f t="shared" si="3300"/>
        <v>3044038.1959999995</v>
      </c>
      <c r="BY985" s="37">
        <f t="shared" si="3301"/>
        <v>2242940.7789999996</v>
      </c>
      <c r="BZ985" s="37">
        <f t="shared" si="3302"/>
        <v>2422427.0760000004</v>
      </c>
      <c r="CA985" s="37">
        <f>CA986+CA1041+CA1068</f>
        <v>-89715.923999999999</v>
      </c>
      <c r="CB985" s="37">
        <f>CB986+CB1041+CB1068</f>
        <v>101419.864</v>
      </c>
      <c r="CC985" s="37">
        <f>CC986+CC1041+CC1068</f>
        <v>0</v>
      </c>
      <c r="CD985" s="37">
        <f t="shared" si="3179"/>
        <v>2954322.2719999994</v>
      </c>
      <c r="CE985" s="37">
        <f t="shared" si="3180"/>
        <v>2344360.6429999997</v>
      </c>
      <c r="CF985" s="37">
        <f t="shared" si="3181"/>
        <v>2422427.0760000004</v>
      </c>
      <c r="CG985" s="37">
        <f>CG986+CG1041+CG1068</f>
        <v>0</v>
      </c>
      <c r="CH985" s="24"/>
      <c r="CI985" s="38"/>
      <c r="CK985" s="33" t="s">
        <v>27</v>
      </c>
    </row>
    <row r="986" ht="65.650000000000006">
      <c r="A986" s="16" t="s">
        <v>546</v>
      </c>
      <c r="B986" s="17"/>
      <c r="C986" s="16"/>
      <c r="D986" s="16"/>
      <c r="E986" s="39" t="s">
        <v>547</v>
      </c>
      <c r="F986" s="31">
        <f>F987+F995+F1037+F1013+F1019+F991+F1025+F1031+F999+F1005</f>
        <v>764101.5</v>
      </c>
      <c r="G986" s="31">
        <f>G987+G995+G1037+G1013+G1019+G991+G1025+G1031+G999+G1005</f>
        <v>1533319.0999999999</v>
      </c>
      <c r="H986" s="31">
        <f>H987+H995+H1037+H1013+H1019+H991+H1025+H1031+H999+H1005</f>
        <v>1860920.0999999999</v>
      </c>
      <c r="I986" s="31">
        <f>I987+I995+I1037+I1013+I1019+I991+I1025+I1031+I999+I1005</f>
        <v>-21444.351999999999</v>
      </c>
      <c r="J986" s="31">
        <f>J987+J995+J1037+J1013+J1019+J991+J1025+J1031+J999+J1005</f>
        <v>0</v>
      </c>
      <c r="K986" s="31">
        <f>K987+K995+K1037+K1013+K1019+K991+K1025+K1031+K999+K1005</f>
        <v>-70868.899999999994</v>
      </c>
      <c r="L986" s="31">
        <f t="shared" si="3267"/>
        <v>742657.14800000004</v>
      </c>
      <c r="M986" s="31">
        <f t="shared" si="3268"/>
        <v>1533319.0999999999</v>
      </c>
      <c r="N986" s="31">
        <f t="shared" si="3269"/>
        <v>1790051.2</v>
      </c>
      <c r="O986" s="31">
        <f>O987+O995+O1037+O1013+O1019+O991+O1025+O1031+O999+O1005</f>
        <v>622288.83100000012</v>
      </c>
      <c r="P986" s="31">
        <f>P987+P995+P1037+P1013+P1019+P991+P1025+P1031+P999+P1005</f>
        <v>310354.36499999999</v>
      </c>
      <c r="Q986" s="31">
        <f>Q987+Q995+Q1037+Q1013+Q1019+Q991+Q1025+Q1031+Q999+Q1005</f>
        <v>380618.08399999997</v>
      </c>
      <c r="R986" s="31">
        <f t="shared" si="3270"/>
        <v>1364945.9790000003</v>
      </c>
      <c r="S986" s="31">
        <f t="shared" si="3271"/>
        <v>1843673.4649999999</v>
      </c>
      <c r="T986" s="31">
        <f t="shared" si="3272"/>
        <v>2170669.284</v>
      </c>
      <c r="U986" s="31">
        <f>U987+U995+U1037+U1013+U1019+U991+U1025+U1031+U999+U1005</f>
        <v>0</v>
      </c>
      <c r="V986" s="31">
        <f>V987+V995+V1037+V1013+V1019+V991+V1025+V1031+V999+V1005</f>
        <v>0</v>
      </c>
      <c r="W986" s="31">
        <f>W987+W995+W1037+W1013+W1019+W991+W1025+W1031+W999+W1005</f>
        <v>0</v>
      </c>
      <c r="X986" s="31">
        <f t="shared" si="3273"/>
        <v>1364945.9790000003</v>
      </c>
      <c r="Y986" s="31">
        <f t="shared" si="3274"/>
        <v>1843673.4649999999</v>
      </c>
      <c r="Z986" s="31">
        <f t="shared" si="3275"/>
        <v>2170669.284</v>
      </c>
      <c r="AA986" s="31">
        <f>AA987+AA995+AA1037+AA1013+AA1019+AA991+AA1025+AA1031+AA999+AA1005</f>
        <v>0</v>
      </c>
      <c r="AB986" s="31">
        <f>AB987+AB995+AB1037+AB1013+AB1019+AB991+AB1025+AB1031+AB999+AB1005</f>
        <v>0</v>
      </c>
      <c r="AC986" s="31">
        <f>AC987+AC995+AC1037+AC1013+AC1019+AC991+AC1025+AC1031+AC999+AC1005</f>
        <v>0</v>
      </c>
      <c r="AD986" s="31">
        <f t="shared" si="3276"/>
        <v>1364945.9790000003</v>
      </c>
      <c r="AE986" s="31">
        <f t="shared" si="3277"/>
        <v>1843673.4649999999</v>
      </c>
      <c r="AF986" s="31">
        <f t="shared" si="3278"/>
        <v>2170669.284</v>
      </c>
      <c r="AG986" s="31">
        <f>AG987+AG995+AG1037+AG1013+AG1019+AG991+AG1025+AG1031+AG999+AG1005</f>
        <v>0</v>
      </c>
      <c r="AH986" s="31">
        <f>AH987+AH995+AH1037+AH1013+AH1019+AH991+AH1025+AH1031+AH999+AH1005</f>
        <v>0</v>
      </c>
      <c r="AI986" s="31">
        <f>AI987+AI995+AI1037+AI1013+AI1019+AI991+AI1025+AI1031+AI999+AI1005</f>
        <v>0</v>
      </c>
      <c r="AJ986" s="31">
        <f t="shared" si="3279"/>
        <v>1364945.9790000003</v>
      </c>
      <c r="AK986" s="31">
        <f t="shared" si="3280"/>
        <v>1843673.4649999999</v>
      </c>
      <c r="AL986" s="31">
        <f t="shared" si="3281"/>
        <v>2170669.284</v>
      </c>
      <c r="AM986" s="31">
        <f>AM987+AM995+AM1037+AM1013+AM1019+AM991+AM1025+AM1031+AM999+AM1005</f>
        <v>234407.144</v>
      </c>
      <c r="AN986" s="31">
        <f>AN987+AN995+AN1037+AN1013+AN1019+AN991+AN1025+AN1031+AN999+AN1005</f>
        <v>48973.176999999996</v>
      </c>
      <c r="AO986" s="31">
        <f>AO987+AO995+AO1037+AO1013+AO1019+AO991+AO1025+AO1031+AO999+AO1005</f>
        <v>0</v>
      </c>
      <c r="AP986" s="31">
        <f t="shared" si="3282"/>
        <v>1599353.1230000004</v>
      </c>
      <c r="AQ986" s="31">
        <f t="shared" si="3283"/>
        <v>1892646.6419999998</v>
      </c>
      <c r="AR986" s="31">
        <f t="shared" si="3284"/>
        <v>2170669.284</v>
      </c>
      <c r="AS986" s="31">
        <f>AS987+AS995+AS1037+AS1013+AS1019+AS991+AS1025+AS1031+AS999+AS1005</f>
        <v>0</v>
      </c>
      <c r="AT986" s="31">
        <f>AT987+AT995+AT1037+AT1013+AT1019+AT991+AT1025+AT1031+AT999+AT1005</f>
        <v>0</v>
      </c>
      <c r="AU986" s="31">
        <f>AU987+AU995+AU1037+AU1013+AU1019+AU991+AU1025+AU1031+AU999+AU1005</f>
        <v>0</v>
      </c>
      <c r="AV986" s="31">
        <f t="shared" si="3285"/>
        <v>1599353.1230000004</v>
      </c>
      <c r="AW986" s="31">
        <f t="shared" si="3286"/>
        <v>1892646.6419999998</v>
      </c>
      <c r="AX986" s="31">
        <f t="shared" si="3287"/>
        <v>2170669.284</v>
      </c>
      <c r="AY986" s="31">
        <f>AY987+AY995+AY1037+AY1013+AY1019+AY991+AY1025+AY1031+AY999+AY1005</f>
        <v>144101.35500000001</v>
      </c>
      <c r="AZ986" s="31">
        <f>AZ987+AZ995+AZ1037+AZ1013+AZ1019+AZ991+AZ1025+AZ1031+AZ999+AZ1005</f>
        <v>247061.36600000001</v>
      </c>
      <c r="BA986" s="31">
        <f>BA987+BA995+BA1037+BA1013+BA1019+BA991+BA1025+BA1031+BA999+BA1005</f>
        <v>250797.60000000001</v>
      </c>
      <c r="BB986" s="31">
        <f t="shared" si="3288"/>
        <v>1743454.4780000004</v>
      </c>
      <c r="BC986" s="31">
        <f t="shared" si="3289"/>
        <v>2139708.0079999999</v>
      </c>
      <c r="BD986" s="31">
        <f t="shared" si="3290"/>
        <v>2421466.8840000001</v>
      </c>
      <c r="BE986" s="31">
        <f>BE987+BE995+BE1037+BE1013+BE1019+BE991+BE1025+BE1031+BE999+BE1005</f>
        <v>0</v>
      </c>
      <c r="BF986" s="31">
        <f>BF987+BF995+BF1037+BF1013+BF1019+BF991+BF1025+BF1031+BF999+BF1005</f>
        <v>0</v>
      </c>
      <c r="BG986" s="31">
        <f>BG987+BG995+BG1037+BG1013+BG1019+BG991+BG1025+BG1031+BG999+BG1005</f>
        <v>0</v>
      </c>
      <c r="BH986" s="31">
        <f t="shared" si="3291"/>
        <v>1743454.4780000004</v>
      </c>
      <c r="BI986" s="31">
        <f t="shared" si="3292"/>
        <v>2139708.0079999999</v>
      </c>
      <c r="BJ986" s="31">
        <f t="shared" si="3293"/>
        <v>2421466.8840000001</v>
      </c>
      <c r="BK986" s="31">
        <f>BK987+BK995+BK1037+BK1013+BK1019+BK991+BK1025+BK1031+BK999+BK1005</f>
        <v>407119.46299999999</v>
      </c>
      <c r="BL986" s="31">
        <f>BL987+BL995+BL1037+BL1013+BL1019+BL991+BL1025+BL1031+BL999+BL1005</f>
        <v>0</v>
      </c>
      <c r="BM986" s="31">
        <f>BM987+BM995+BM1037+BM1013+BM1019+BM991+BM1025+BM1031+BM999+BM1005</f>
        <v>0</v>
      </c>
      <c r="BN986" s="31">
        <f t="shared" si="3294"/>
        <v>2150573.9410000006</v>
      </c>
      <c r="BO986" s="31">
        <f t="shared" si="3295"/>
        <v>2139708.0079999999</v>
      </c>
      <c r="BP986" s="31">
        <f t="shared" si="3296"/>
        <v>2421466.8840000001</v>
      </c>
      <c r="BQ986" s="31">
        <f>BQ987+BQ995+BQ1037+BQ1013+BQ1019+BQ991+BQ1025+BQ1031+BQ999+BQ1005</f>
        <v>0</v>
      </c>
      <c r="BR986" s="31">
        <f>BR987+BR995+BR1037+BR1013+BR1019+BR991+BR1025+BR1031+BR999+BR1005</f>
        <v>0</v>
      </c>
      <c r="BS986" s="31">
        <f t="shared" si="3297"/>
        <v>2150573.9410000006</v>
      </c>
      <c r="BT986" s="31">
        <f t="shared" si="3298"/>
        <v>2139708.0079999999</v>
      </c>
      <c r="BU986" s="31">
        <f t="shared" si="3299"/>
        <v>2421466.8840000001</v>
      </c>
      <c r="BV986" s="31">
        <f>BV987+BV995+BV1037+BV1013+BV1019+BV991+BV1025+BV1031+BV999+BV1005+BV1009</f>
        <v>0</v>
      </c>
      <c r="BW986" s="31">
        <f>BW987+BW995+BW1037+BW1013+BW1019+BW991+BW1025+BW1031+BW999+BW1005+BW1009</f>
        <v>960.19200000003912</v>
      </c>
      <c r="BX986" s="31">
        <f t="shared" si="3300"/>
        <v>2150573.9410000006</v>
      </c>
      <c r="BY986" s="31">
        <f t="shared" si="3301"/>
        <v>2139708.0079999999</v>
      </c>
      <c r="BZ986" s="31">
        <f t="shared" si="3302"/>
        <v>2422427.0760000004</v>
      </c>
      <c r="CA986" s="31">
        <f>CA987+CA995+CA1037+CA1013+CA1019+CA991+CA1025+CA1031+CA999+CA1005+CA1009</f>
        <v>0</v>
      </c>
      <c r="CB986" s="31">
        <f>CB987+CB995+CB1037+CB1013+CB1019+CB991+CB1025+CB1031+CB999+CB1005+CB1009</f>
        <v>0</v>
      </c>
      <c r="CC986" s="31">
        <f>CC987+CC995+CC1037+CC1013+CC1019+CC991+CC1025+CC1031+CC999+CC1005+CC1009</f>
        <v>0</v>
      </c>
      <c r="CD986" s="31">
        <f t="shared" si="3179"/>
        <v>2150573.9410000006</v>
      </c>
      <c r="CE986" s="31">
        <f t="shared" si="3180"/>
        <v>2139708.0079999999</v>
      </c>
      <c r="CF986" s="31">
        <f t="shared" si="3181"/>
        <v>2422427.0760000004</v>
      </c>
      <c r="CG986" s="31">
        <f>CG987+CG995+CG1037+CG1013+CG1019+CG991+CG1025+CG1031+CG999+CG1005+CG1009</f>
        <v>0</v>
      </c>
      <c r="CH986" s="24"/>
      <c r="CI986" s="40"/>
      <c r="CL986" s="1" t="s">
        <v>28</v>
      </c>
    </row>
    <row r="987" ht="43.75">
      <c r="A987" s="16" t="s">
        <v>548</v>
      </c>
      <c r="B987" s="17"/>
      <c r="C987" s="16"/>
      <c r="D987" s="16"/>
      <c r="E987" s="39" t="s">
        <v>549</v>
      </c>
      <c r="F987" s="31">
        <f t="shared" ref="F987:F999" si="3344">F988</f>
        <v>0</v>
      </c>
      <c r="G987" s="31">
        <f t="shared" ref="G987:G999" si="3345">G988</f>
        <v>0</v>
      </c>
      <c r="H987" s="31">
        <f t="shared" ref="H987:H999" si="3346">H988</f>
        <v>0</v>
      </c>
      <c r="I987" s="31">
        <f t="shared" ref="I987:I999" si="3347">I988</f>
        <v>0</v>
      </c>
      <c r="J987" s="31">
        <f t="shared" ref="J987:J999" si="3348">J988</f>
        <v>0</v>
      </c>
      <c r="K987" s="31">
        <f t="shared" ref="K987:K999" si="3349">K988</f>
        <v>0</v>
      </c>
      <c r="L987" s="31">
        <f t="shared" si="3267"/>
        <v>0</v>
      </c>
      <c r="M987" s="31">
        <f t="shared" si="3268"/>
        <v>0</v>
      </c>
      <c r="N987" s="31">
        <f t="shared" si="3269"/>
        <v>0</v>
      </c>
      <c r="O987" s="31">
        <f t="shared" ref="O987:O989" si="3350">O988</f>
        <v>121768.00599999999</v>
      </c>
      <c r="P987" s="31">
        <f t="shared" ref="P987:P999" si="3351">P988</f>
        <v>0</v>
      </c>
      <c r="Q987" s="31">
        <f t="shared" ref="Q987:Q999" si="3352">Q988</f>
        <v>0</v>
      </c>
      <c r="R987" s="31">
        <f t="shared" si="3270"/>
        <v>121768.00599999999</v>
      </c>
      <c r="S987" s="31">
        <f t="shared" si="3271"/>
        <v>0</v>
      </c>
      <c r="T987" s="31">
        <f t="shared" si="3272"/>
        <v>0</v>
      </c>
      <c r="U987" s="31">
        <f t="shared" ref="U987:U999" si="3353">U988</f>
        <v>0</v>
      </c>
      <c r="V987" s="31">
        <f t="shared" ref="V987:V999" si="3354">V988</f>
        <v>0</v>
      </c>
      <c r="W987" s="31">
        <f t="shared" ref="W987:W999" si="3355">W988</f>
        <v>0</v>
      </c>
      <c r="X987" s="31">
        <f t="shared" si="3273"/>
        <v>121768.00599999999</v>
      </c>
      <c r="Y987" s="31">
        <f t="shared" si="3274"/>
        <v>0</v>
      </c>
      <c r="Z987" s="31">
        <f t="shared" si="3275"/>
        <v>0</v>
      </c>
      <c r="AA987" s="31">
        <f t="shared" ref="AA987:AA999" si="3356">AA988</f>
        <v>0</v>
      </c>
      <c r="AB987" s="31">
        <f t="shared" ref="AB987:AB999" si="3357">AB988</f>
        <v>0</v>
      </c>
      <c r="AC987" s="31">
        <f t="shared" ref="AC987:AC999" si="3358">AC988</f>
        <v>0</v>
      </c>
      <c r="AD987" s="31">
        <f t="shared" si="3276"/>
        <v>121768.00599999999</v>
      </c>
      <c r="AE987" s="31">
        <f t="shared" si="3277"/>
        <v>0</v>
      </c>
      <c r="AF987" s="31">
        <f t="shared" si="3278"/>
        <v>0</v>
      </c>
      <c r="AG987" s="31">
        <f t="shared" ref="AG987:AG999" si="3359">AG988</f>
        <v>0</v>
      </c>
      <c r="AH987" s="31">
        <f t="shared" ref="AH987:AH999" si="3360">AH988</f>
        <v>0</v>
      </c>
      <c r="AI987" s="31">
        <f t="shared" ref="AI987:AI999" si="3361">AI988</f>
        <v>0</v>
      </c>
      <c r="AJ987" s="31">
        <f t="shared" si="3279"/>
        <v>121768.00599999999</v>
      </c>
      <c r="AK987" s="31">
        <f t="shared" si="3280"/>
        <v>0</v>
      </c>
      <c r="AL987" s="31">
        <f t="shared" si="3281"/>
        <v>0</v>
      </c>
      <c r="AM987" s="31">
        <f t="shared" ref="AM987:AM999" si="3362">AM988</f>
        <v>0</v>
      </c>
      <c r="AN987" s="31">
        <f t="shared" ref="AN987:AN999" si="3363">AN988</f>
        <v>0</v>
      </c>
      <c r="AO987" s="31">
        <f t="shared" ref="AO987:AO999" si="3364">AO988</f>
        <v>0</v>
      </c>
      <c r="AP987" s="31">
        <f t="shared" si="3282"/>
        <v>121768.00599999999</v>
      </c>
      <c r="AQ987" s="31">
        <f t="shared" si="3283"/>
        <v>0</v>
      </c>
      <c r="AR987" s="31">
        <f t="shared" si="3284"/>
        <v>0</v>
      </c>
      <c r="AS987" s="31">
        <f t="shared" ref="AS987:AS999" si="3365">AS988</f>
        <v>0</v>
      </c>
      <c r="AT987" s="31">
        <f t="shared" ref="AT987:AT999" si="3366">AT988</f>
        <v>0</v>
      </c>
      <c r="AU987" s="31">
        <f t="shared" ref="AU987:AU999" si="3367">AU988</f>
        <v>0</v>
      </c>
      <c r="AV987" s="31">
        <f t="shared" si="3285"/>
        <v>121768.00599999999</v>
      </c>
      <c r="AW987" s="31">
        <f t="shared" si="3286"/>
        <v>0</v>
      </c>
      <c r="AX987" s="31">
        <f t="shared" si="3287"/>
        <v>0</v>
      </c>
      <c r="AY987" s="31">
        <f t="shared" ref="AY987:AY989" si="3368">AY988</f>
        <v>59529.878000000012</v>
      </c>
      <c r="AZ987" s="31">
        <f t="shared" ref="AZ987:AZ999" si="3369">AZ988</f>
        <v>0</v>
      </c>
      <c r="BA987" s="31">
        <f t="shared" ref="BA987:BA999" si="3370">BA988</f>
        <v>0</v>
      </c>
      <c r="BB987" s="31">
        <f t="shared" si="3288"/>
        <v>181297.88400000002</v>
      </c>
      <c r="BC987" s="31">
        <f t="shared" si="3289"/>
        <v>0</v>
      </c>
      <c r="BD987" s="31">
        <f t="shared" si="3290"/>
        <v>0</v>
      </c>
      <c r="BE987" s="31">
        <f t="shared" ref="BE987:BE999" si="3371">BE988</f>
        <v>0</v>
      </c>
      <c r="BF987" s="31">
        <f t="shared" ref="BF987:BF999" si="3372">BF988</f>
        <v>0</v>
      </c>
      <c r="BG987" s="31">
        <f t="shared" ref="BG987:BG999" si="3373">BG988</f>
        <v>0</v>
      </c>
      <c r="BH987" s="31">
        <f t="shared" si="3291"/>
        <v>181297.88400000002</v>
      </c>
      <c r="BI987" s="31">
        <f t="shared" si="3292"/>
        <v>0</v>
      </c>
      <c r="BJ987" s="31">
        <f t="shared" si="3293"/>
        <v>0</v>
      </c>
      <c r="BK987" s="31">
        <f t="shared" ref="BK987:BK999" si="3374">BK988</f>
        <v>0</v>
      </c>
      <c r="BL987" s="31">
        <f t="shared" ref="BL987:BL999" si="3375">BL988</f>
        <v>0</v>
      </c>
      <c r="BM987" s="31">
        <f t="shared" ref="BM987:BM999" si="3376">BM988</f>
        <v>0</v>
      </c>
      <c r="BN987" s="31">
        <f t="shared" si="3294"/>
        <v>181297.88400000002</v>
      </c>
      <c r="BO987" s="31">
        <f t="shared" si="3295"/>
        <v>0</v>
      </c>
      <c r="BP987" s="31">
        <f t="shared" si="3296"/>
        <v>0</v>
      </c>
      <c r="BQ987" s="31">
        <f t="shared" ref="BQ987:BQ999" si="3377">BQ988</f>
        <v>0</v>
      </c>
      <c r="BR987" s="31">
        <f t="shared" ref="BR987:BR999" si="3378">BR988</f>
        <v>0</v>
      </c>
      <c r="BS987" s="31">
        <f t="shared" si="3297"/>
        <v>181297.88400000002</v>
      </c>
      <c r="BT987" s="31">
        <f t="shared" si="3298"/>
        <v>0</v>
      </c>
      <c r="BU987" s="31">
        <f t="shared" si="3299"/>
        <v>0</v>
      </c>
      <c r="BV987" s="31">
        <f t="shared" ref="BV987:BV999" si="3379">BV988</f>
        <v>0</v>
      </c>
      <c r="BW987" s="31">
        <f t="shared" ref="BW987:BW999" si="3380">BW988</f>
        <v>0</v>
      </c>
      <c r="BX987" s="31">
        <f t="shared" si="3300"/>
        <v>181297.88400000002</v>
      </c>
      <c r="BY987" s="31">
        <f t="shared" si="3301"/>
        <v>0</v>
      </c>
      <c r="BZ987" s="31">
        <f t="shared" si="3302"/>
        <v>0</v>
      </c>
      <c r="CA987" s="31">
        <f t="shared" ref="CA987:CA999" si="3381">CA988</f>
        <v>0</v>
      </c>
      <c r="CB987" s="31">
        <f t="shared" ref="CB987:CB999" si="3382">CB988</f>
        <v>0</v>
      </c>
      <c r="CC987" s="31">
        <f t="shared" ref="CC987:CC999" si="3383">CC988</f>
        <v>0</v>
      </c>
      <c r="CD987" s="31">
        <f t="shared" si="3179"/>
        <v>181297.88400000002</v>
      </c>
      <c r="CE987" s="31">
        <f t="shared" si="3180"/>
        <v>0</v>
      </c>
      <c r="CF987" s="31">
        <f t="shared" si="3181"/>
        <v>0</v>
      </c>
      <c r="CG987" s="31">
        <f t="shared" ref="CG987:CG999" si="3384">CG988</f>
        <v>0</v>
      </c>
      <c r="CH987" s="24"/>
      <c r="CI987" s="40"/>
      <c r="CO987" s="1" t="s">
        <v>31</v>
      </c>
    </row>
    <row r="988" ht="39.549999999999997">
      <c r="A988" s="16" t="s">
        <v>548</v>
      </c>
      <c r="B988" s="17">
        <v>400</v>
      </c>
      <c r="C988" s="16"/>
      <c r="D988" s="16"/>
      <c r="E988" s="39" t="s">
        <v>84</v>
      </c>
      <c r="F988" s="31">
        <f t="shared" si="3344"/>
        <v>0</v>
      </c>
      <c r="G988" s="31">
        <f t="shared" si="3345"/>
        <v>0</v>
      </c>
      <c r="H988" s="31">
        <f t="shared" si="3346"/>
        <v>0</v>
      </c>
      <c r="I988" s="31">
        <f t="shared" si="3347"/>
        <v>0</v>
      </c>
      <c r="J988" s="31">
        <f t="shared" si="3348"/>
        <v>0</v>
      </c>
      <c r="K988" s="31">
        <f t="shared" si="3349"/>
        <v>0</v>
      </c>
      <c r="L988" s="31">
        <f t="shared" si="3267"/>
        <v>0</v>
      </c>
      <c r="M988" s="31">
        <f t="shared" si="3268"/>
        <v>0</v>
      </c>
      <c r="N988" s="31">
        <f t="shared" si="3269"/>
        <v>0</v>
      </c>
      <c r="O988" s="31">
        <f t="shared" si="3350"/>
        <v>121768.00599999999</v>
      </c>
      <c r="P988" s="31">
        <f t="shared" si="3351"/>
        <v>0</v>
      </c>
      <c r="Q988" s="31">
        <f t="shared" si="3352"/>
        <v>0</v>
      </c>
      <c r="R988" s="31">
        <f t="shared" si="3270"/>
        <v>121768.00599999999</v>
      </c>
      <c r="S988" s="31">
        <f t="shared" si="3271"/>
        <v>0</v>
      </c>
      <c r="T988" s="31">
        <f t="shared" si="3272"/>
        <v>0</v>
      </c>
      <c r="U988" s="31">
        <f t="shared" si="3353"/>
        <v>0</v>
      </c>
      <c r="V988" s="31">
        <f t="shared" si="3354"/>
        <v>0</v>
      </c>
      <c r="W988" s="31">
        <f t="shared" si="3355"/>
        <v>0</v>
      </c>
      <c r="X988" s="31">
        <f t="shared" si="3273"/>
        <v>121768.00599999999</v>
      </c>
      <c r="Y988" s="31">
        <f t="shared" si="3274"/>
        <v>0</v>
      </c>
      <c r="Z988" s="31">
        <f t="shared" si="3275"/>
        <v>0</v>
      </c>
      <c r="AA988" s="31">
        <f t="shared" si="3356"/>
        <v>0</v>
      </c>
      <c r="AB988" s="31">
        <f t="shared" si="3357"/>
        <v>0</v>
      </c>
      <c r="AC988" s="31">
        <f t="shared" si="3358"/>
        <v>0</v>
      </c>
      <c r="AD988" s="31">
        <f t="shared" si="3276"/>
        <v>121768.00599999999</v>
      </c>
      <c r="AE988" s="31">
        <f t="shared" si="3277"/>
        <v>0</v>
      </c>
      <c r="AF988" s="31">
        <f t="shared" si="3278"/>
        <v>0</v>
      </c>
      <c r="AG988" s="31">
        <f t="shared" si="3359"/>
        <v>0</v>
      </c>
      <c r="AH988" s="31">
        <f t="shared" si="3360"/>
        <v>0</v>
      </c>
      <c r="AI988" s="31">
        <f t="shared" si="3361"/>
        <v>0</v>
      </c>
      <c r="AJ988" s="31">
        <f t="shared" si="3279"/>
        <v>121768.00599999999</v>
      </c>
      <c r="AK988" s="31">
        <f t="shared" si="3280"/>
        <v>0</v>
      </c>
      <c r="AL988" s="31">
        <f t="shared" si="3281"/>
        <v>0</v>
      </c>
      <c r="AM988" s="31">
        <f t="shared" si="3362"/>
        <v>0</v>
      </c>
      <c r="AN988" s="31">
        <f t="shared" si="3363"/>
        <v>0</v>
      </c>
      <c r="AO988" s="31">
        <f t="shared" si="3364"/>
        <v>0</v>
      </c>
      <c r="AP988" s="31">
        <f t="shared" si="3282"/>
        <v>121768.00599999999</v>
      </c>
      <c r="AQ988" s="31">
        <f t="shared" si="3283"/>
        <v>0</v>
      </c>
      <c r="AR988" s="31">
        <f t="shared" si="3284"/>
        <v>0</v>
      </c>
      <c r="AS988" s="31">
        <f t="shared" si="3365"/>
        <v>0</v>
      </c>
      <c r="AT988" s="31">
        <f t="shared" si="3366"/>
        <v>0</v>
      </c>
      <c r="AU988" s="31">
        <f t="shared" si="3367"/>
        <v>0</v>
      </c>
      <c r="AV988" s="31">
        <f t="shared" si="3285"/>
        <v>121768.00599999999</v>
      </c>
      <c r="AW988" s="31">
        <f t="shared" si="3286"/>
        <v>0</v>
      </c>
      <c r="AX988" s="31">
        <f t="shared" si="3287"/>
        <v>0</v>
      </c>
      <c r="AY988" s="31">
        <f t="shared" si="3368"/>
        <v>59529.878000000012</v>
      </c>
      <c r="AZ988" s="31">
        <f t="shared" si="3369"/>
        <v>0</v>
      </c>
      <c r="BA988" s="31">
        <f t="shared" si="3370"/>
        <v>0</v>
      </c>
      <c r="BB988" s="31">
        <f t="shared" si="3288"/>
        <v>181297.88400000002</v>
      </c>
      <c r="BC988" s="31">
        <f t="shared" si="3289"/>
        <v>0</v>
      </c>
      <c r="BD988" s="31">
        <f t="shared" si="3290"/>
        <v>0</v>
      </c>
      <c r="BE988" s="31">
        <f t="shared" si="3371"/>
        <v>0</v>
      </c>
      <c r="BF988" s="31">
        <f t="shared" si="3372"/>
        <v>0</v>
      </c>
      <c r="BG988" s="31">
        <f t="shared" si="3373"/>
        <v>0</v>
      </c>
      <c r="BH988" s="31">
        <f t="shared" si="3291"/>
        <v>181297.88400000002</v>
      </c>
      <c r="BI988" s="31">
        <f t="shared" si="3292"/>
        <v>0</v>
      </c>
      <c r="BJ988" s="31">
        <f t="shared" si="3293"/>
        <v>0</v>
      </c>
      <c r="BK988" s="31">
        <f t="shared" si="3374"/>
        <v>0</v>
      </c>
      <c r="BL988" s="31">
        <f t="shared" si="3375"/>
        <v>0</v>
      </c>
      <c r="BM988" s="31">
        <f t="shared" si="3376"/>
        <v>0</v>
      </c>
      <c r="BN988" s="31">
        <f t="shared" si="3294"/>
        <v>181297.88400000002</v>
      </c>
      <c r="BO988" s="31">
        <f t="shared" si="3295"/>
        <v>0</v>
      </c>
      <c r="BP988" s="31">
        <f t="shared" si="3296"/>
        <v>0</v>
      </c>
      <c r="BQ988" s="31">
        <f t="shared" si="3377"/>
        <v>0</v>
      </c>
      <c r="BR988" s="31">
        <f t="shared" si="3378"/>
        <v>0</v>
      </c>
      <c r="BS988" s="31">
        <f t="shared" si="3297"/>
        <v>181297.88400000002</v>
      </c>
      <c r="BT988" s="31">
        <f t="shared" si="3298"/>
        <v>0</v>
      </c>
      <c r="BU988" s="31">
        <f t="shared" si="3299"/>
        <v>0</v>
      </c>
      <c r="BV988" s="31">
        <f t="shared" si="3379"/>
        <v>0</v>
      </c>
      <c r="BW988" s="31">
        <f t="shared" si="3380"/>
        <v>0</v>
      </c>
      <c r="BX988" s="31">
        <f t="shared" si="3300"/>
        <v>181297.88400000002</v>
      </c>
      <c r="BY988" s="31">
        <f t="shared" si="3301"/>
        <v>0</v>
      </c>
      <c r="BZ988" s="31">
        <f t="shared" si="3302"/>
        <v>0</v>
      </c>
      <c r="CA988" s="31">
        <f t="shared" si="3381"/>
        <v>0</v>
      </c>
      <c r="CB988" s="31">
        <f t="shared" si="3382"/>
        <v>0</v>
      </c>
      <c r="CC988" s="31">
        <f t="shared" si="3383"/>
        <v>0</v>
      </c>
      <c r="CD988" s="31">
        <f t="shared" si="3179"/>
        <v>181297.88400000002</v>
      </c>
      <c r="CE988" s="31">
        <f t="shared" si="3180"/>
        <v>0</v>
      </c>
      <c r="CF988" s="31">
        <f t="shared" si="3181"/>
        <v>0</v>
      </c>
      <c r="CG988" s="31">
        <f t="shared" si="3384"/>
        <v>0</v>
      </c>
      <c r="CH988" s="24"/>
      <c r="CI988" s="40"/>
      <c r="CM988" s="1" t="s">
        <v>29</v>
      </c>
    </row>
    <row r="989" ht="15">
      <c r="A989" s="16" t="s">
        <v>548</v>
      </c>
      <c r="B989" s="17">
        <v>410</v>
      </c>
      <c r="C989" s="16"/>
      <c r="D989" s="16"/>
      <c r="E989" s="39" t="s">
        <v>85</v>
      </c>
      <c r="F989" s="31">
        <f t="shared" si="3344"/>
        <v>0</v>
      </c>
      <c r="G989" s="31">
        <f t="shared" si="3345"/>
        <v>0</v>
      </c>
      <c r="H989" s="31">
        <f t="shared" si="3346"/>
        <v>0</v>
      </c>
      <c r="I989" s="31">
        <f t="shared" si="3347"/>
        <v>0</v>
      </c>
      <c r="J989" s="31">
        <f t="shared" si="3348"/>
        <v>0</v>
      </c>
      <c r="K989" s="31">
        <f t="shared" si="3349"/>
        <v>0</v>
      </c>
      <c r="L989" s="31">
        <f t="shared" si="3267"/>
        <v>0</v>
      </c>
      <c r="M989" s="31">
        <f t="shared" si="3268"/>
        <v>0</v>
      </c>
      <c r="N989" s="31">
        <f t="shared" si="3269"/>
        <v>0</v>
      </c>
      <c r="O989" s="31">
        <f t="shared" si="3350"/>
        <v>121768.00599999999</v>
      </c>
      <c r="P989" s="31">
        <f t="shared" si="3351"/>
        <v>0</v>
      </c>
      <c r="Q989" s="31">
        <f t="shared" si="3352"/>
        <v>0</v>
      </c>
      <c r="R989" s="31">
        <f t="shared" si="3270"/>
        <v>121768.00599999999</v>
      </c>
      <c r="S989" s="31">
        <f t="shared" si="3271"/>
        <v>0</v>
      </c>
      <c r="T989" s="31">
        <f t="shared" si="3272"/>
        <v>0</v>
      </c>
      <c r="U989" s="31">
        <f t="shared" si="3353"/>
        <v>0</v>
      </c>
      <c r="V989" s="31">
        <f t="shared" si="3354"/>
        <v>0</v>
      </c>
      <c r="W989" s="31">
        <f t="shared" si="3355"/>
        <v>0</v>
      </c>
      <c r="X989" s="31">
        <f t="shared" si="3273"/>
        <v>121768.00599999999</v>
      </c>
      <c r="Y989" s="31">
        <f t="shared" si="3274"/>
        <v>0</v>
      </c>
      <c r="Z989" s="31">
        <f t="shared" si="3275"/>
        <v>0</v>
      </c>
      <c r="AA989" s="31">
        <f t="shared" si="3356"/>
        <v>0</v>
      </c>
      <c r="AB989" s="31">
        <f t="shared" si="3357"/>
        <v>0</v>
      </c>
      <c r="AC989" s="31">
        <f t="shared" si="3358"/>
        <v>0</v>
      </c>
      <c r="AD989" s="31">
        <f t="shared" si="3276"/>
        <v>121768.00599999999</v>
      </c>
      <c r="AE989" s="31">
        <f t="shared" si="3277"/>
        <v>0</v>
      </c>
      <c r="AF989" s="31">
        <f t="shared" si="3278"/>
        <v>0</v>
      </c>
      <c r="AG989" s="31">
        <f t="shared" si="3359"/>
        <v>0</v>
      </c>
      <c r="AH989" s="31">
        <f t="shared" si="3360"/>
        <v>0</v>
      </c>
      <c r="AI989" s="31">
        <f t="shared" si="3361"/>
        <v>0</v>
      </c>
      <c r="AJ989" s="31">
        <f t="shared" si="3279"/>
        <v>121768.00599999999</v>
      </c>
      <c r="AK989" s="31">
        <f t="shared" si="3280"/>
        <v>0</v>
      </c>
      <c r="AL989" s="31">
        <f t="shared" si="3281"/>
        <v>0</v>
      </c>
      <c r="AM989" s="31">
        <f t="shared" si="3362"/>
        <v>0</v>
      </c>
      <c r="AN989" s="31">
        <f t="shared" si="3363"/>
        <v>0</v>
      </c>
      <c r="AO989" s="31">
        <f t="shared" si="3364"/>
        <v>0</v>
      </c>
      <c r="AP989" s="31">
        <f t="shared" si="3282"/>
        <v>121768.00599999999</v>
      </c>
      <c r="AQ989" s="31">
        <f t="shared" si="3283"/>
        <v>0</v>
      </c>
      <c r="AR989" s="31">
        <f t="shared" si="3284"/>
        <v>0</v>
      </c>
      <c r="AS989" s="31">
        <f t="shared" si="3365"/>
        <v>0</v>
      </c>
      <c r="AT989" s="31">
        <f t="shared" si="3366"/>
        <v>0</v>
      </c>
      <c r="AU989" s="31">
        <f t="shared" si="3367"/>
        <v>0</v>
      </c>
      <c r="AV989" s="31">
        <f t="shared" si="3285"/>
        <v>121768.00599999999</v>
      </c>
      <c r="AW989" s="31">
        <f t="shared" si="3286"/>
        <v>0</v>
      </c>
      <c r="AX989" s="31">
        <f t="shared" si="3287"/>
        <v>0</v>
      </c>
      <c r="AY989" s="31">
        <f t="shared" si="3368"/>
        <v>59529.878000000012</v>
      </c>
      <c r="AZ989" s="31">
        <f t="shared" si="3369"/>
        <v>0</v>
      </c>
      <c r="BA989" s="31">
        <f t="shared" si="3370"/>
        <v>0</v>
      </c>
      <c r="BB989" s="31">
        <f t="shared" si="3288"/>
        <v>181297.88400000002</v>
      </c>
      <c r="BC989" s="31">
        <f t="shared" si="3289"/>
        <v>0</v>
      </c>
      <c r="BD989" s="31">
        <f t="shared" si="3290"/>
        <v>0</v>
      </c>
      <c r="BE989" s="31">
        <f t="shared" si="3371"/>
        <v>0</v>
      </c>
      <c r="BF989" s="31">
        <f t="shared" si="3372"/>
        <v>0</v>
      </c>
      <c r="BG989" s="31">
        <f t="shared" si="3373"/>
        <v>0</v>
      </c>
      <c r="BH989" s="31">
        <f t="shared" si="3291"/>
        <v>181297.88400000002</v>
      </c>
      <c r="BI989" s="31">
        <f t="shared" si="3292"/>
        <v>0</v>
      </c>
      <c r="BJ989" s="31">
        <f t="shared" si="3293"/>
        <v>0</v>
      </c>
      <c r="BK989" s="31">
        <f t="shared" si="3374"/>
        <v>0</v>
      </c>
      <c r="BL989" s="31">
        <f t="shared" si="3375"/>
        <v>0</v>
      </c>
      <c r="BM989" s="31">
        <f t="shared" si="3376"/>
        <v>0</v>
      </c>
      <c r="BN989" s="31">
        <f t="shared" si="3294"/>
        <v>181297.88400000002</v>
      </c>
      <c r="BO989" s="31">
        <f t="shared" si="3295"/>
        <v>0</v>
      </c>
      <c r="BP989" s="31">
        <f t="shared" si="3296"/>
        <v>0</v>
      </c>
      <c r="BQ989" s="31">
        <f t="shared" si="3377"/>
        <v>0</v>
      </c>
      <c r="BR989" s="31">
        <f t="shared" si="3378"/>
        <v>0</v>
      </c>
      <c r="BS989" s="31">
        <f t="shared" si="3297"/>
        <v>181297.88400000002</v>
      </c>
      <c r="BT989" s="31">
        <f t="shared" si="3298"/>
        <v>0</v>
      </c>
      <c r="BU989" s="31">
        <f t="shared" si="3299"/>
        <v>0</v>
      </c>
      <c r="BV989" s="31">
        <f t="shared" si="3379"/>
        <v>0</v>
      </c>
      <c r="BW989" s="31">
        <f t="shared" si="3380"/>
        <v>0</v>
      </c>
      <c r="BX989" s="31">
        <f t="shared" si="3300"/>
        <v>181297.88400000002</v>
      </c>
      <c r="BY989" s="31">
        <f t="shared" si="3301"/>
        <v>0</v>
      </c>
      <c r="BZ989" s="31">
        <f t="shared" si="3302"/>
        <v>0</v>
      </c>
      <c r="CA989" s="31">
        <f t="shared" si="3381"/>
        <v>0</v>
      </c>
      <c r="CB989" s="31">
        <f t="shared" si="3382"/>
        <v>0</v>
      </c>
      <c r="CC989" s="31">
        <f t="shared" si="3383"/>
        <v>0</v>
      </c>
      <c r="CD989" s="31">
        <f t="shared" si="3179"/>
        <v>181297.88400000002</v>
      </c>
      <c r="CE989" s="31">
        <f t="shared" si="3180"/>
        <v>0</v>
      </c>
      <c r="CF989" s="31">
        <f t="shared" si="3181"/>
        <v>0</v>
      </c>
      <c r="CG989" s="31">
        <f t="shared" si="3384"/>
        <v>0</v>
      </c>
      <c r="CH989" s="24"/>
      <c r="CI989" s="40"/>
      <c r="CN989" s="1" t="s">
        <v>30</v>
      </c>
    </row>
    <row r="990" ht="15">
      <c r="A990" s="16" t="s">
        <v>548</v>
      </c>
      <c r="B990" s="17">
        <v>410</v>
      </c>
      <c r="C990" s="16" t="s">
        <v>47</v>
      </c>
      <c r="D990" s="16" t="s">
        <v>313</v>
      </c>
      <c r="E990" s="39" t="s">
        <v>387</v>
      </c>
      <c r="F990" s="42"/>
      <c r="G990" s="42"/>
      <c r="H990" s="42"/>
      <c r="I990" s="42"/>
      <c r="J990" s="42"/>
      <c r="K990" s="42"/>
      <c r="L990" s="42">
        <f t="shared" si="3267"/>
        <v>0</v>
      </c>
      <c r="M990" s="42">
        <f t="shared" si="3268"/>
        <v>0</v>
      </c>
      <c r="N990" s="42">
        <f t="shared" si="3269"/>
        <v>0</v>
      </c>
      <c r="O990" s="42">
        <f>95080.23+26687.776</f>
        <v>121768.00599999999</v>
      </c>
      <c r="P990" s="42"/>
      <c r="Q990" s="42"/>
      <c r="R990" s="42">
        <f t="shared" si="3270"/>
        <v>121768.00599999999</v>
      </c>
      <c r="S990" s="42">
        <f t="shared" si="3271"/>
        <v>0</v>
      </c>
      <c r="T990" s="42">
        <f t="shared" si="3272"/>
        <v>0</v>
      </c>
      <c r="U990" s="42"/>
      <c r="V990" s="42"/>
      <c r="W990" s="42"/>
      <c r="X990" s="42">
        <f t="shared" si="3273"/>
        <v>121768.00599999999</v>
      </c>
      <c r="Y990" s="42">
        <f t="shared" si="3274"/>
        <v>0</v>
      </c>
      <c r="Z990" s="42">
        <f t="shared" si="3275"/>
        <v>0</v>
      </c>
      <c r="AA990" s="42"/>
      <c r="AB990" s="42"/>
      <c r="AC990" s="42"/>
      <c r="AD990" s="42">
        <f t="shared" si="3276"/>
        <v>121768.00599999999</v>
      </c>
      <c r="AE990" s="42">
        <f t="shared" si="3277"/>
        <v>0</v>
      </c>
      <c r="AF990" s="42">
        <f t="shared" si="3278"/>
        <v>0</v>
      </c>
      <c r="AG990" s="42"/>
      <c r="AH990" s="42"/>
      <c r="AI990" s="42"/>
      <c r="AJ990" s="42">
        <f t="shared" si="3279"/>
        <v>121768.00599999999</v>
      </c>
      <c r="AK990" s="42">
        <f t="shared" si="3280"/>
        <v>0</v>
      </c>
      <c r="AL990" s="42">
        <f t="shared" si="3281"/>
        <v>0</v>
      </c>
      <c r="AM990" s="42"/>
      <c r="AN990" s="42"/>
      <c r="AO990" s="42"/>
      <c r="AP990" s="42">
        <f t="shared" si="3282"/>
        <v>121768.00599999999</v>
      </c>
      <c r="AQ990" s="42">
        <f t="shared" si="3283"/>
        <v>0</v>
      </c>
      <c r="AR990" s="42">
        <f t="shared" si="3284"/>
        <v>0</v>
      </c>
      <c r="AS990" s="42"/>
      <c r="AT990" s="42"/>
      <c r="AU990" s="42"/>
      <c r="AV990" s="42">
        <f t="shared" si="3285"/>
        <v>121768.00599999999</v>
      </c>
      <c r="AW990" s="42">
        <f t="shared" si="3286"/>
        <v>0</v>
      </c>
      <c r="AX990" s="42">
        <f t="shared" si="3287"/>
        <v>0</v>
      </c>
      <c r="AY990" s="42">
        <f>-95080.23+154610.108</f>
        <v>59529.878000000012</v>
      </c>
      <c r="AZ990" s="42"/>
      <c r="BA990" s="42"/>
      <c r="BB990" s="42">
        <f t="shared" si="3288"/>
        <v>181297.88400000002</v>
      </c>
      <c r="BC990" s="42">
        <f t="shared" si="3289"/>
        <v>0</v>
      </c>
      <c r="BD990" s="42">
        <f t="shared" si="3290"/>
        <v>0</v>
      </c>
      <c r="BE990" s="42"/>
      <c r="BF990" s="42"/>
      <c r="BG990" s="42"/>
      <c r="BH990" s="42">
        <f t="shared" si="3291"/>
        <v>181297.88400000002</v>
      </c>
      <c r="BI990" s="42">
        <f t="shared" si="3292"/>
        <v>0</v>
      </c>
      <c r="BJ990" s="42">
        <f t="shared" si="3293"/>
        <v>0</v>
      </c>
      <c r="BK990" s="42"/>
      <c r="BL990" s="42"/>
      <c r="BM990" s="42"/>
      <c r="BN990" s="42">
        <f t="shared" si="3294"/>
        <v>181297.88400000002</v>
      </c>
      <c r="BO990" s="42">
        <f t="shared" si="3295"/>
        <v>0</v>
      </c>
      <c r="BP990" s="42">
        <f t="shared" si="3296"/>
        <v>0</v>
      </c>
      <c r="BQ990" s="42"/>
      <c r="BR990" s="42"/>
      <c r="BS990" s="31">
        <f t="shared" si="3297"/>
        <v>181297.88400000002</v>
      </c>
      <c r="BT990" s="31">
        <f t="shared" si="3298"/>
        <v>0</v>
      </c>
      <c r="BU990" s="31">
        <f t="shared" si="3299"/>
        <v>0</v>
      </c>
      <c r="BV990" s="42"/>
      <c r="BW990" s="42"/>
      <c r="BX990" s="42">
        <f t="shared" si="3300"/>
        <v>181297.88400000002</v>
      </c>
      <c r="BY990" s="42">
        <f t="shared" si="3301"/>
        <v>0</v>
      </c>
      <c r="BZ990" s="42">
        <f t="shared" si="3302"/>
        <v>0</v>
      </c>
      <c r="CA990" s="42"/>
      <c r="CB990" s="42"/>
      <c r="CC990" s="42"/>
      <c r="CD990" s="42">
        <f t="shared" si="3179"/>
        <v>181297.88400000002</v>
      </c>
      <c r="CE990" s="42">
        <f t="shared" si="3180"/>
        <v>0</v>
      </c>
      <c r="CF990" s="42">
        <f t="shared" si="3181"/>
        <v>0</v>
      </c>
      <c r="CG990" s="42"/>
      <c r="CH990" s="24"/>
      <c r="CI990" s="40"/>
    </row>
    <row r="991" ht="15" hidden="1">
      <c r="A991" s="41" t="s">
        <v>550</v>
      </c>
      <c r="B991" s="17"/>
      <c r="C991" s="16"/>
      <c r="D991" s="16"/>
      <c r="E991" s="39" t="s">
        <v>551</v>
      </c>
      <c r="F991" s="31">
        <f t="shared" si="3344"/>
        <v>0</v>
      </c>
      <c r="G991" s="31">
        <f t="shared" si="3345"/>
        <v>0</v>
      </c>
      <c r="H991" s="31">
        <f t="shared" si="3346"/>
        <v>0</v>
      </c>
      <c r="I991" s="31">
        <f t="shared" si="3347"/>
        <v>0</v>
      </c>
      <c r="J991" s="31">
        <f t="shared" si="3348"/>
        <v>0</v>
      </c>
      <c r="K991" s="31">
        <f t="shared" si="3349"/>
        <v>0</v>
      </c>
      <c r="L991" s="31">
        <f t="shared" si="3267"/>
        <v>0</v>
      </c>
      <c r="M991" s="31">
        <f t="shared" si="3268"/>
        <v>0</v>
      </c>
      <c r="N991" s="31">
        <f t="shared" si="3269"/>
        <v>0</v>
      </c>
      <c r="O991" s="31">
        <f t="shared" ref="O991:O999" si="3385">O992</f>
        <v>0</v>
      </c>
      <c r="P991" s="31">
        <f t="shared" si="3351"/>
        <v>123188.321</v>
      </c>
      <c r="Q991" s="31">
        <f t="shared" si="3352"/>
        <v>391659.15399999998</v>
      </c>
      <c r="R991" s="31">
        <f t="shared" si="3270"/>
        <v>0</v>
      </c>
      <c r="S991" s="31">
        <f t="shared" si="3271"/>
        <v>123188.321</v>
      </c>
      <c r="T991" s="31">
        <f t="shared" si="3272"/>
        <v>391659.15399999998</v>
      </c>
      <c r="U991" s="31">
        <f t="shared" si="3353"/>
        <v>0</v>
      </c>
      <c r="V991" s="31">
        <f t="shared" si="3354"/>
        <v>0</v>
      </c>
      <c r="W991" s="31">
        <f t="shared" si="3355"/>
        <v>0</v>
      </c>
      <c r="X991" s="31">
        <f t="shared" si="3273"/>
        <v>0</v>
      </c>
      <c r="Y991" s="31">
        <f t="shared" si="3274"/>
        <v>123188.321</v>
      </c>
      <c r="Z991" s="31">
        <f t="shared" si="3275"/>
        <v>391659.15399999998</v>
      </c>
      <c r="AA991" s="31">
        <f t="shared" si="3356"/>
        <v>0</v>
      </c>
      <c r="AB991" s="31">
        <f t="shared" si="3357"/>
        <v>0</v>
      </c>
      <c r="AC991" s="31">
        <f t="shared" si="3358"/>
        <v>0</v>
      </c>
      <c r="AD991" s="31">
        <f t="shared" si="3276"/>
        <v>0</v>
      </c>
      <c r="AE991" s="31">
        <f t="shared" si="3277"/>
        <v>123188.321</v>
      </c>
      <c r="AF991" s="31">
        <f t="shared" si="3278"/>
        <v>391659.15399999998</v>
      </c>
      <c r="AG991" s="31">
        <f t="shared" si="3359"/>
        <v>0</v>
      </c>
      <c r="AH991" s="31">
        <f t="shared" si="3360"/>
        <v>0</v>
      </c>
      <c r="AI991" s="31">
        <f t="shared" si="3361"/>
        <v>0</v>
      </c>
      <c r="AJ991" s="31">
        <f t="shared" si="3279"/>
        <v>0</v>
      </c>
      <c r="AK991" s="31">
        <f t="shared" si="3280"/>
        <v>123188.321</v>
      </c>
      <c r="AL991" s="31">
        <f t="shared" si="3281"/>
        <v>391659.15399999998</v>
      </c>
      <c r="AM991" s="31">
        <f t="shared" si="3362"/>
        <v>0</v>
      </c>
      <c r="AN991" s="31">
        <f t="shared" si="3363"/>
        <v>0</v>
      </c>
      <c r="AO991" s="31">
        <f t="shared" si="3364"/>
        <v>0</v>
      </c>
      <c r="AP991" s="31">
        <f t="shared" si="3282"/>
        <v>0</v>
      </c>
      <c r="AQ991" s="31">
        <f t="shared" si="3283"/>
        <v>123188.321</v>
      </c>
      <c r="AR991" s="31">
        <f t="shared" si="3284"/>
        <v>391659.15399999998</v>
      </c>
      <c r="AS991" s="31">
        <f t="shared" si="3365"/>
        <v>0</v>
      </c>
      <c r="AT991" s="31">
        <f t="shared" si="3366"/>
        <v>0</v>
      </c>
      <c r="AU991" s="31">
        <f t="shared" si="3367"/>
        <v>0</v>
      </c>
      <c r="AV991" s="31">
        <f t="shared" si="3285"/>
        <v>0</v>
      </c>
      <c r="AW991" s="31">
        <f t="shared" si="3286"/>
        <v>123188.321</v>
      </c>
      <c r="AX991" s="31">
        <f t="shared" si="3287"/>
        <v>391659.15399999998</v>
      </c>
      <c r="AY991" s="31">
        <f t="shared" ref="AY991:AY999" si="3386">AY992</f>
        <v>0</v>
      </c>
      <c r="AZ991" s="31">
        <f t="shared" si="3369"/>
        <v>341796.54800000001</v>
      </c>
      <c r="BA991" s="31">
        <f t="shared" si="3370"/>
        <v>250797.60000000001</v>
      </c>
      <c r="BB991" s="31">
        <f t="shared" si="3288"/>
        <v>0</v>
      </c>
      <c r="BC991" s="31">
        <f t="shared" si="3289"/>
        <v>464984.86900000001</v>
      </c>
      <c r="BD991" s="31">
        <f t="shared" si="3290"/>
        <v>642456.75399999996</v>
      </c>
      <c r="BE991" s="31">
        <f t="shared" si="3371"/>
        <v>0</v>
      </c>
      <c r="BF991" s="31">
        <f t="shared" si="3372"/>
        <v>0</v>
      </c>
      <c r="BG991" s="31">
        <f t="shared" si="3373"/>
        <v>0</v>
      </c>
      <c r="BH991" s="31">
        <f t="shared" si="3291"/>
        <v>0</v>
      </c>
      <c r="BI991" s="31">
        <f t="shared" si="3292"/>
        <v>464984.86900000001</v>
      </c>
      <c r="BJ991" s="31">
        <f t="shared" si="3293"/>
        <v>642456.75399999996</v>
      </c>
      <c r="BK991" s="31">
        <f t="shared" si="3374"/>
        <v>0</v>
      </c>
      <c r="BL991" s="31">
        <f t="shared" si="3375"/>
        <v>0</v>
      </c>
      <c r="BM991" s="31">
        <f t="shared" si="3376"/>
        <v>407119.46299999999</v>
      </c>
      <c r="BN991" s="31">
        <f t="shared" si="3294"/>
        <v>0</v>
      </c>
      <c r="BO991" s="31">
        <f t="shared" si="3295"/>
        <v>464984.86900000001</v>
      </c>
      <c r="BP991" s="31">
        <f t="shared" si="3296"/>
        <v>1049576.2169999999</v>
      </c>
      <c r="BQ991" s="31">
        <f t="shared" si="3377"/>
        <v>0</v>
      </c>
      <c r="BR991" s="31">
        <f t="shared" si="3378"/>
        <v>0</v>
      </c>
      <c r="BS991" s="31">
        <f t="shared" si="3297"/>
        <v>0</v>
      </c>
      <c r="BT991" s="31">
        <f t="shared" si="3298"/>
        <v>464984.86900000001</v>
      </c>
      <c r="BU991" s="31">
        <f t="shared" si="3299"/>
        <v>1049576.2169999999</v>
      </c>
      <c r="BV991" s="31">
        <f t="shared" si="3379"/>
        <v>-464984.86900000001</v>
      </c>
      <c r="BW991" s="31">
        <f t="shared" si="3380"/>
        <v>-1049576.2169999999</v>
      </c>
      <c r="BX991" s="31">
        <f t="shared" si="3300"/>
        <v>0</v>
      </c>
      <c r="BY991" s="31">
        <f t="shared" si="3301"/>
        <v>0</v>
      </c>
      <c r="BZ991" s="31">
        <f t="shared" si="3302"/>
        <v>0</v>
      </c>
      <c r="CA991" s="31">
        <f t="shared" si="3381"/>
        <v>0</v>
      </c>
      <c r="CB991" s="31">
        <f t="shared" si="3382"/>
        <v>0</v>
      </c>
      <c r="CC991" s="31">
        <f t="shared" si="3383"/>
        <v>0</v>
      </c>
      <c r="CD991" s="31">
        <f t="shared" si="3179"/>
        <v>0</v>
      </c>
      <c r="CE991" s="31">
        <f t="shared" si="3180"/>
        <v>0</v>
      </c>
      <c r="CF991" s="31">
        <f t="shared" si="3181"/>
        <v>0</v>
      </c>
      <c r="CG991" s="31">
        <f t="shared" si="3384"/>
        <v>0</v>
      </c>
      <c r="CH991" s="24">
        <v>0</v>
      </c>
      <c r="CI991" s="40"/>
      <c r="CO991" s="1" t="s">
        <v>31</v>
      </c>
    </row>
    <row r="992" ht="39.799999999999997" hidden="1">
      <c r="A992" s="41" t="s">
        <v>550</v>
      </c>
      <c r="B992" s="17">
        <v>400</v>
      </c>
      <c r="C992" s="16"/>
      <c r="D992" s="16"/>
      <c r="E992" s="39" t="s">
        <v>84</v>
      </c>
      <c r="F992" s="31">
        <f t="shared" si="3344"/>
        <v>0</v>
      </c>
      <c r="G992" s="31">
        <f t="shared" si="3345"/>
        <v>0</v>
      </c>
      <c r="H992" s="31">
        <f t="shared" si="3346"/>
        <v>0</v>
      </c>
      <c r="I992" s="31">
        <f t="shared" si="3347"/>
        <v>0</v>
      </c>
      <c r="J992" s="31">
        <f t="shared" si="3348"/>
        <v>0</v>
      </c>
      <c r="K992" s="31">
        <f t="shared" si="3349"/>
        <v>0</v>
      </c>
      <c r="L992" s="31">
        <f t="shared" si="3267"/>
        <v>0</v>
      </c>
      <c r="M992" s="31">
        <f t="shared" si="3268"/>
        <v>0</v>
      </c>
      <c r="N992" s="31">
        <f t="shared" si="3269"/>
        <v>0</v>
      </c>
      <c r="O992" s="31">
        <f t="shared" si="3385"/>
        <v>0</v>
      </c>
      <c r="P992" s="31">
        <f t="shared" si="3351"/>
        <v>123188.321</v>
      </c>
      <c r="Q992" s="31">
        <f t="shared" si="3352"/>
        <v>391659.15399999998</v>
      </c>
      <c r="R992" s="31">
        <f t="shared" si="3270"/>
        <v>0</v>
      </c>
      <c r="S992" s="31">
        <f t="shared" si="3271"/>
        <v>123188.321</v>
      </c>
      <c r="T992" s="31">
        <f t="shared" si="3272"/>
        <v>391659.15399999998</v>
      </c>
      <c r="U992" s="31">
        <f t="shared" si="3353"/>
        <v>0</v>
      </c>
      <c r="V992" s="31">
        <f t="shared" si="3354"/>
        <v>0</v>
      </c>
      <c r="W992" s="31">
        <f t="shared" si="3355"/>
        <v>0</v>
      </c>
      <c r="X992" s="31">
        <f t="shared" si="3273"/>
        <v>0</v>
      </c>
      <c r="Y992" s="31">
        <f t="shared" si="3274"/>
        <v>123188.321</v>
      </c>
      <c r="Z992" s="31">
        <f t="shared" si="3275"/>
        <v>391659.15399999998</v>
      </c>
      <c r="AA992" s="31">
        <f t="shared" si="3356"/>
        <v>0</v>
      </c>
      <c r="AB992" s="31">
        <f t="shared" si="3357"/>
        <v>0</v>
      </c>
      <c r="AC992" s="31">
        <f t="shared" si="3358"/>
        <v>0</v>
      </c>
      <c r="AD992" s="31">
        <f t="shared" si="3276"/>
        <v>0</v>
      </c>
      <c r="AE992" s="31">
        <f t="shared" si="3277"/>
        <v>123188.321</v>
      </c>
      <c r="AF992" s="31">
        <f t="shared" si="3278"/>
        <v>391659.15399999998</v>
      </c>
      <c r="AG992" s="31">
        <f t="shared" si="3359"/>
        <v>0</v>
      </c>
      <c r="AH992" s="31">
        <f t="shared" si="3360"/>
        <v>0</v>
      </c>
      <c r="AI992" s="31">
        <f t="shared" si="3361"/>
        <v>0</v>
      </c>
      <c r="AJ992" s="31">
        <f t="shared" si="3279"/>
        <v>0</v>
      </c>
      <c r="AK992" s="31">
        <f t="shared" si="3280"/>
        <v>123188.321</v>
      </c>
      <c r="AL992" s="31">
        <f t="shared" si="3281"/>
        <v>391659.15399999998</v>
      </c>
      <c r="AM992" s="31">
        <f t="shared" si="3362"/>
        <v>0</v>
      </c>
      <c r="AN992" s="31">
        <f t="shared" si="3363"/>
        <v>0</v>
      </c>
      <c r="AO992" s="31">
        <f t="shared" si="3364"/>
        <v>0</v>
      </c>
      <c r="AP992" s="31">
        <f t="shared" si="3282"/>
        <v>0</v>
      </c>
      <c r="AQ992" s="31">
        <f t="shared" si="3283"/>
        <v>123188.321</v>
      </c>
      <c r="AR992" s="31">
        <f t="shared" si="3284"/>
        <v>391659.15399999998</v>
      </c>
      <c r="AS992" s="31">
        <f t="shared" si="3365"/>
        <v>0</v>
      </c>
      <c r="AT992" s="31">
        <f t="shared" si="3366"/>
        <v>0</v>
      </c>
      <c r="AU992" s="31">
        <f t="shared" si="3367"/>
        <v>0</v>
      </c>
      <c r="AV992" s="31">
        <f t="shared" si="3285"/>
        <v>0</v>
      </c>
      <c r="AW992" s="31">
        <f t="shared" si="3286"/>
        <v>123188.321</v>
      </c>
      <c r="AX992" s="31">
        <f t="shared" si="3287"/>
        <v>391659.15399999998</v>
      </c>
      <c r="AY992" s="31">
        <f t="shared" si="3386"/>
        <v>0</v>
      </c>
      <c r="AZ992" s="31">
        <f t="shared" si="3369"/>
        <v>341796.54800000001</v>
      </c>
      <c r="BA992" s="31">
        <f t="shared" si="3370"/>
        <v>250797.60000000001</v>
      </c>
      <c r="BB992" s="31">
        <f t="shared" si="3288"/>
        <v>0</v>
      </c>
      <c r="BC992" s="31">
        <f t="shared" si="3289"/>
        <v>464984.86900000001</v>
      </c>
      <c r="BD992" s="31">
        <f t="shared" si="3290"/>
        <v>642456.75399999996</v>
      </c>
      <c r="BE992" s="31">
        <f t="shared" si="3371"/>
        <v>0</v>
      </c>
      <c r="BF992" s="31">
        <f t="shared" si="3372"/>
        <v>0</v>
      </c>
      <c r="BG992" s="31">
        <f t="shared" si="3373"/>
        <v>0</v>
      </c>
      <c r="BH992" s="31">
        <f t="shared" si="3291"/>
        <v>0</v>
      </c>
      <c r="BI992" s="31">
        <f t="shared" si="3292"/>
        <v>464984.86900000001</v>
      </c>
      <c r="BJ992" s="31">
        <f t="shared" si="3293"/>
        <v>642456.75399999996</v>
      </c>
      <c r="BK992" s="31">
        <f t="shared" si="3374"/>
        <v>0</v>
      </c>
      <c r="BL992" s="31">
        <f t="shared" si="3375"/>
        <v>0</v>
      </c>
      <c r="BM992" s="31">
        <f t="shared" si="3376"/>
        <v>407119.46299999999</v>
      </c>
      <c r="BN992" s="31">
        <f t="shared" si="3294"/>
        <v>0</v>
      </c>
      <c r="BO992" s="31">
        <f t="shared" si="3295"/>
        <v>464984.86900000001</v>
      </c>
      <c r="BP992" s="31">
        <f t="shared" si="3296"/>
        <v>1049576.2169999999</v>
      </c>
      <c r="BQ992" s="31">
        <f t="shared" si="3377"/>
        <v>0</v>
      </c>
      <c r="BR992" s="31">
        <f t="shared" si="3378"/>
        <v>0</v>
      </c>
      <c r="BS992" s="31">
        <f t="shared" si="3297"/>
        <v>0</v>
      </c>
      <c r="BT992" s="31">
        <f t="shared" si="3298"/>
        <v>464984.86900000001</v>
      </c>
      <c r="BU992" s="31">
        <f t="shared" si="3299"/>
        <v>1049576.2169999999</v>
      </c>
      <c r="BV992" s="31">
        <f t="shared" si="3379"/>
        <v>-464984.86900000001</v>
      </c>
      <c r="BW992" s="31">
        <f t="shared" si="3380"/>
        <v>-1049576.2169999999</v>
      </c>
      <c r="BX992" s="31">
        <f t="shared" si="3300"/>
        <v>0</v>
      </c>
      <c r="BY992" s="31">
        <f t="shared" si="3301"/>
        <v>0</v>
      </c>
      <c r="BZ992" s="31">
        <f t="shared" si="3302"/>
        <v>0</v>
      </c>
      <c r="CA992" s="31">
        <f t="shared" si="3381"/>
        <v>0</v>
      </c>
      <c r="CB992" s="31">
        <f t="shared" si="3382"/>
        <v>0</v>
      </c>
      <c r="CC992" s="31">
        <f t="shared" si="3383"/>
        <v>0</v>
      </c>
      <c r="CD992" s="31">
        <f t="shared" si="3179"/>
        <v>0</v>
      </c>
      <c r="CE992" s="31">
        <f t="shared" si="3180"/>
        <v>0</v>
      </c>
      <c r="CF992" s="31">
        <f t="shared" si="3181"/>
        <v>0</v>
      </c>
      <c r="CG992" s="31">
        <f t="shared" si="3384"/>
        <v>0</v>
      </c>
      <c r="CH992" s="24">
        <v>0</v>
      </c>
      <c r="CI992" s="40"/>
      <c r="CM992" s="1" t="s">
        <v>29</v>
      </c>
    </row>
    <row r="993" ht="15" hidden="1">
      <c r="A993" s="41" t="s">
        <v>550</v>
      </c>
      <c r="B993" s="17">
        <v>410</v>
      </c>
      <c r="C993" s="16"/>
      <c r="D993" s="16"/>
      <c r="E993" s="39" t="s">
        <v>85</v>
      </c>
      <c r="F993" s="31">
        <f t="shared" si="3344"/>
        <v>0</v>
      </c>
      <c r="G993" s="31">
        <f t="shared" si="3345"/>
        <v>0</v>
      </c>
      <c r="H993" s="31">
        <f t="shared" si="3346"/>
        <v>0</v>
      </c>
      <c r="I993" s="31">
        <f t="shared" si="3347"/>
        <v>0</v>
      </c>
      <c r="J993" s="31">
        <f t="shared" si="3348"/>
        <v>0</v>
      </c>
      <c r="K993" s="31">
        <f t="shared" si="3349"/>
        <v>0</v>
      </c>
      <c r="L993" s="31">
        <f t="shared" si="3267"/>
        <v>0</v>
      </c>
      <c r="M993" s="31">
        <f t="shared" si="3268"/>
        <v>0</v>
      </c>
      <c r="N993" s="31">
        <f t="shared" si="3269"/>
        <v>0</v>
      </c>
      <c r="O993" s="31">
        <f t="shared" si="3385"/>
        <v>0</v>
      </c>
      <c r="P993" s="31">
        <f t="shared" si="3351"/>
        <v>123188.321</v>
      </c>
      <c r="Q993" s="31">
        <f t="shared" si="3352"/>
        <v>391659.15399999998</v>
      </c>
      <c r="R993" s="31">
        <f t="shared" si="3270"/>
        <v>0</v>
      </c>
      <c r="S993" s="31">
        <f t="shared" si="3271"/>
        <v>123188.321</v>
      </c>
      <c r="T993" s="31">
        <f t="shared" si="3272"/>
        <v>391659.15399999998</v>
      </c>
      <c r="U993" s="31">
        <f t="shared" si="3353"/>
        <v>0</v>
      </c>
      <c r="V993" s="31">
        <f t="shared" si="3354"/>
        <v>0</v>
      </c>
      <c r="W993" s="31">
        <f t="shared" si="3355"/>
        <v>0</v>
      </c>
      <c r="X993" s="31">
        <f t="shared" si="3273"/>
        <v>0</v>
      </c>
      <c r="Y993" s="31">
        <f t="shared" si="3274"/>
        <v>123188.321</v>
      </c>
      <c r="Z993" s="31">
        <f t="shared" si="3275"/>
        <v>391659.15399999998</v>
      </c>
      <c r="AA993" s="31">
        <f t="shared" si="3356"/>
        <v>0</v>
      </c>
      <c r="AB993" s="31">
        <f t="shared" si="3357"/>
        <v>0</v>
      </c>
      <c r="AC993" s="31">
        <f t="shared" si="3358"/>
        <v>0</v>
      </c>
      <c r="AD993" s="31">
        <f t="shared" si="3276"/>
        <v>0</v>
      </c>
      <c r="AE993" s="31">
        <f t="shared" si="3277"/>
        <v>123188.321</v>
      </c>
      <c r="AF993" s="31">
        <f t="shared" si="3278"/>
        <v>391659.15399999998</v>
      </c>
      <c r="AG993" s="31">
        <f t="shared" si="3359"/>
        <v>0</v>
      </c>
      <c r="AH993" s="31">
        <f t="shared" si="3360"/>
        <v>0</v>
      </c>
      <c r="AI993" s="31">
        <f t="shared" si="3361"/>
        <v>0</v>
      </c>
      <c r="AJ993" s="31">
        <f t="shared" si="3279"/>
        <v>0</v>
      </c>
      <c r="AK993" s="31">
        <f t="shared" si="3280"/>
        <v>123188.321</v>
      </c>
      <c r="AL993" s="31">
        <f t="shared" si="3281"/>
        <v>391659.15399999998</v>
      </c>
      <c r="AM993" s="31">
        <f t="shared" si="3362"/>
        <v>0</v>
      </c>
      <c r="AN993" s="31">
        <f t="shared" si="3363"/>
        <v>0</v>
      </c>
      <c r="AO993" s="31">
        <f t="shared" si="3364"/>
        <v>0</v>
      </c>
      <c r="AP993" s="31">
        <f t="shared" si="3282"/>
        <v>0</v>
      </c>
      <c r="AQ993" s="31">
        <f t="shared" si="3283"/>
        <v>123188.321</v>
      </c>
      <c r="AR993" s="31">
        <f t="shared" si="3284"/>
        <v>391659.15399999998</v>
      </c>
      <c r="AS993" s="31">
        <f t="shared" si="3365"/>
        <v>0</v>
      </c>
      <c r="AT993" s="31">
        <f t="shared" si="3366"/>
        <v>0</v>
      </c>
      <c r="AU993" s="31">
        <f t="shared" si="3367"/>
        <v>0</v>
      </c>
      <c r="AV993" s="31">
        <f t="shared" si="3285"/>
        <v>0</v>
      </c>
      <c r="AW993" s="31">
        <f t="shared" si="3286"/>
        <v>123188.321</v>
      </c>
      <c r="AX993" s="31">
        <f t="shared" si="3287"/>
        <v>391659.15399999998</v>
      </c>
      <c r="AY993" s="31">
        <f t="shared" si="3386"/>
        <v>0</v>
      </c>
      <c r="AZ993" s="31">
        <f t="shared" si="3369"/>
        <v>341796.54800000001</v>
      </c>
      <c r="BA993" s="31">
        <f t="shared" si="3370"/>
        <v>250797.60000000001</v>
      </c>
      <c r="BB993" s="31">
        <f t="shared" si="3288"/>
        <v>0</v>
      </c>
      <c r="BC993" s="31">
        <f t="shared" si="3289"/>
        <v>464984.86900000001</v>
      </c>
      <c r="BD993" s="31">
        <f t="shared" si="3290"/>
        <v>642456.75399999996</v>
      </c>
      <c r="BE993" s="31">
        <f t="shared" si="3371"/>
        <v>0</v>
      </c>
      <c r="BF993" s="31">
        <f t="shared" si="3372"/>
        <v>0</v>
      </c>
      <c r="BG993" s="31">
        <f t="shared" si="3373"/>
        <v>0</v>
      </c>
      <c r="BH993" s="31">
        <f t="shared" si="3291"/>
        <v>0</v>
      </c>
      <c r="BI993" s="31">
        <f t="shared" si="3292"/>
        <v>464984.86900000001</v>
      </c>
      <c r="BJ993" s="31">
        <f t="shared" si="3293"/>
        <v>642456.75399999996</v>
      </c>
      <c r="BK993" s="31">
        <f t="shared" si="3374"/>
        <v>0</v>
      </c>
      <c r="BL993" s="31">
        <f t="shared" si="3375"/>
        <v>0</v>
      </c>
      <c r="BM993" s="31">
        <f t="shared" si="3376"/>
        <v>407119.46299999999</v>
      </c>
      <c r="BN993" s="31">
        <f t="shared" si="3294"/>
        <v>0</v>
      </c>
      <c r="BO993" s="31">
        <f t="shared" si="3295"/>
        <v>464984.86900000001</v>
      </c>
      <c r="BP993" s="31">
        <f t="shared" si="3296"/>
        <v>1049576.2169999999</v>
      </c>
      <c r="BQ993" s="31">
        <f t="shared" si="3377"/>
        <v>0</v>
      </c>
      <c r="BR993" s="31">
        <f t="shared" si="3378"/>
        <v>0</v>
      </c>
      <c r="BS993" s="31">
        <f t="shared" si="3297"/>
        <v>0</v>
      </c>
      <c r="BT993" s="31">
        <f t="shared" si="3298"/>
        <v>464984.86900000001</v>
      </c>
      <c r="BU993" s="31">
        <f t="shared" si="3299"/>
        <v>1049576.2169999999</v>
      </c>
      <c r="BV993" s="31">
        <f t="shared" si="3379"/>
        <v>-464984.86900000001</v>
      </c>
      <c r="BW993" s="31">
        <f t="shared" si="3380"/>
        <v>-1049576.2169999999</v>
      </c>
      <c r="BX993" s="31">
        <f t="shared" si="3300"/>
        <v>0</v>
      </c>
      <c r="BY993" s="31">
        <f t="shared" si="3301"/>
        <v>0</v>
      </c>
      <c r="BZ993" s="31">
        <f t="shared" si="3302"/>
        <v>0</v>
      </c>
      <c r="CA993" s="31">
        <f t="shared" si="3381"/>
        <v>0</v>
      </c>
      <c r="CB993" s="31">
        <f t="shared" si="3382"/>
        <v>0</v>
      </c>
      <c r="CC993" s="31">
        <f t="shared" si="3383"/>
        <v>0</v>
      </c>
      <c r="CD993" s="31">
        <f t="shared" si="3179"/>
        <v>0</v>
      </c>
      <c r="CE993" s="31">
        <f t="shared" si="3180"/>
        <v>0</v>
      </c>
      <c r="CF993" s="31">
        <f t="shared" si="3181"/>
        <v>0</v>
      </c>
      <c r="CG993" s="31">
        <f t="shared" si="3384"/>
        <v>0</v>
      </c>
      <c r="CH993" s="24">
        <v>0</v>
      </c>
      <c r="CI993" s="40"/>
      <c r="CN993" s="1" t="s">
        <v>30</v>
      </c>
    </row>
    <row r="994" ht="15" hidden="1">
      <c r="A994" s="41" t="s">
        <v>550</v>
      </c>
      <c r="B994" s="17">
        <v>410</v>
      </c>
      <c r="C994" s="16" t="s">
        <v>47</v>
      </c>
      <c r="D994" s="16" t="s">
        <v>313</v>
      </c>
      <c r="E994" s="39" t="s">
        <v>387</v>
      </c>
      <c r="F994" s="31"/>
      <c r="G994" s="31"/>
      <c r="H994" s="31"/>
      <c r="I994" s="31"/>
      <c r="J994" s="31"/>
      <c r="K994" s="31"/>
      <c r="L994" s="31">
        <f t="shared" si="3267"/>
        <v>0</v>
      </c>
      <c r="M994" s="31">
        <f t="shared" si="3268"/>
        <v>0</v>
      </c>
      <c r="N994" s="31">
        <f t="shared" si="3269"/>
        <v>0</v>
      </c>
      <c r="O994" s="31"/>
      <c r="P994" s="31">
        <v>123188.321</v>
      </c>
      <c r="Q994" s="31">
        <v>391659.15399999998</v>
      </c>
      <c r="R994" s="31">
        <f t="shared" si="3270"/>
        <v>0</v>
      </c>
      <c r="S994" s="31">
        <f t="shared" si="3271"/>
        <v>123188.321</v>
      </c>
      <c r="T994" s="31">
        <f t="shared" si="3272"/>
        <v>391659.15399999998</v>
      </c>
      <c r="U994" s="31"/>
      <c r="V994" s="31"/>
      <c r="W994" s="31"/>
      <c r="X994" s="31">
        <f t="shared" si="3273"/>
        <v>0</v>
      </c>
      <c r="Y994" s="31">
        <f t="shared" si="3274"/>
        <v>123188.321</v>
      </c>
      <c r="Z994" s="31">
        <f t="shared" si="3275"/>
        <v>391659.15399999998</v>
      </c>
      <c r="AA994" s="31"/>
      <c r="AB994" s="31"/>
      <c r="AC994" s="31"/>
      <c r="AD994" s="31">
        <f t="shared" si="3276"/>
        <v>0</v>
      </c>
      <c r="AE994" s="31">
        <f t="shared" si="3277"/>
        <v>123188.321</v>
      </c>
      <c r="AF994" s="31">
        <f t="shared" si="3278"/>
        <v>391659.15399999998</v>
      </c>
      <c r="AG994" s="31"/>
      <c r="AH994" s="31"/>
      <c r="AI994" s="31"/>
      <c r="AJ994" s="31">
        <f t="shared" si="3279"/>
        <v>0</v>
      </c>
      <c r="AK994" s="31">
        <f t="shared" si="3280"/>
        <v>123188.321</v>
      </c>
      <c r="AL994" s="31">
        <f t="shared" si="3281"/>
        <v>391659.15399999998</v>
      </c>
      <c r="AM994" s="31"/>
      <c r="AN994" s="31"/>
      <c r="AO994" s="31"/>
      <c r="AP994" s="31">
        <f t="shared" si="3282"/>
        <v>0</v>
      </c>
      <c r="AQ994" s="31">
        <f t="shared" si="3283"/>
        <v>123188.321</v>
      </c>
      <c r="AR994" s="31">
        <f t="shared" si="3284"/>
        <v>391659.15399999998</v>
      </c>
      <c r="AS994" s="31"/>
      <c r="AT994" s="31"/>
      <c r="AU994" s="31"/>
      <c r="AV994" s="31">
        <f t="shared" si="3285"/>
        <v>0</v>
      </c>
      <c r="AW994" s="31">
        <f t="shared" si="3286"/>
        <v>123188.321</v>
      </c>
      <c r="AX994" s="31">
        <f t="shared" si="3287"/>
        <v>391659.15399999998</v>
      </c>
      <c r="AY994" s="31"/>
      <c r="AZ994" s="31">
        <v>341796.54800000001</v>
      </c>
      <c r="BA994" s="31">
        <v>250797.60000000001</v>
      </c>
      <c r="BB994" s="31">
        <f t="shared" si="3288"/>
        <v>0</v>
      </c>
      <c r="BC994" s="31">
        <f t="shared" si="3289"/>
        <v>464984.86900000001</v>
      </c>
      <c r="BD994" s="31">
        <f t="shared" si="3290"/>
        <v>642456.75399999996</v>
      </c>
      <c r="BE994" s="31"/>
      <c r="BF994" s="31"/>
      <c r="BG994" s="31"/>
      <c r="BH994" s="31">
        <f t="shared" si="3291"/>
        <v>0</v>
      </c>
      <c r="BI994" s="31">
        <f t="shared" si="3292"/>
        <v>464984.86900000001</v>
      </c>
      <c r="BJ994" s="31">
        <f t="shared" si="3293"/>
        <v>642456.75399999996</v>
      </c>
      <c r="BK994" s="31"/>
      <c r="BL994" s="31"/>
      <c r="BM994" s="31">
        <v>407119.46299999999</v>
      </c>
      <c r="BN994" s="31">
        <f t="shared" si="3294"/>
        <v>0</v>
      </c>
      <c r="BO994" s="31">
        <f t="shared" si="3295"/>
        <v>464984.86900000001</v>
      </c>
      <c r="BP994" s="31">
        <f t="shared" si="3296"/>
        <v>1049576.2169999999</v>
      </c>
      <c r="BQ994" s="31"/>
      <c r="BR994" s="31"/>
      <c r="BS994" s="31">
        <f t="shared" si="3297"/>
        <v>0</v>
      </c>
      <c r="BT994" s="31">
        <f t="shared" si="3298"/>
        <v>464984.86900000001</v>
      </c>
      <c r="BU994" s="31">
        <f t="shared" si="3299"/>
        <v>1049576.2169999999</v>
      </c>
      <c r="BV994" s="31">
        <v>-464984.86900000001</v>
      </c>
      <c r="BW994" s="31">
        <v>-1049576.2169999999</v>
      </c>
      <c r="BX994" s="31">
        <f t="shared" si="3300"/>
        <v>0</v>
      </c>
      <c r="BY994" s="31">
        <f t="shared" si="3301"/>
        <v>0</v>
      </c>
      <c r="BZ994" s="31">
        <f t="shared" si="3302"/>
        <v>0</v>
      </c>
      <c r="CA994" s="31"/>
      <c r="CB994" s="31"/>
      <c r="CC994" s="31"/>
      <c r="CD994" s="31">
        <f t="shared" si="3179"/>
        <v>0</v>
      </c>
      <c r="CE994" s="31">
        <f t="shared" si="3180"/>
        <v>0</v>
      </c>
      <c r="CF994" s="31">
        <f t="shared" si="3181"/>
        <v>0</v>
      </c>
      <c r="CG994" s="31"/>
      <c r="CH994" s="24">
        <v>0</v>
      </c>
      <c r="CI994" s="40"/>
    </row>
    <row r="995" ht="29.850000000000001">
      <c r="A995" s="16" t="s">
        <v>552</v>
      </c>
      <c r="B995" s="17"/>
      <c r="C995" s="16"/>
      <c r="D995" s="16"/>
      <c r="E995" s="39" t="s">
        <v>553</v>
      </c>
      <c r="F995" s="31">
        <f t="shared" si="3344"/>
        <v>62244.099999999999</v>
      </c>
      <c r="G995" s="31">
        <f t="shared" si="3345"/>
        <v>0</v>
      </c>
      <c r="H995" s="31">
        <f t="shared" si="3346"/>
        <v>0</v>
      </c>
      <c r="I995" s="31">
        <f t="shared" si="3347"/>
        <v>-21444.351999999999</v>
      </c>
      <c r="J995" s="31">
        <f t="shared" si="3348"/>
        <v>0</v>
      </c>
      <c r="K995" s="31">
        <f t="shared" si="3349"/>
        <v>0</v>
      </c>
      <c r="L995" s="31">
        <f t="shared" si="3267"/>
        <v>40799.748</v>
      </c>
      <c r="M995" s="31">
        <f t="shared" si="3268"/>
        <v>0</v>
      </c>
      <c r="N995" s="31">
        <f t="shared" si="3269"/>
        <v>0</v>
      </c>
      <c r="O995" s="31">
        <f t="shared" si="3385"/>
        <v>596.89499999999998</v>
      </c>
      <c r="P995" s="31">
        <f t="shared" si="3351"/>
        <v>0</v>
      </c>
      <c r="Q995" s="31">
        <f t="shared" si="3352"/>
        <v>0</v>
      </c>
      <c r="R995" s="31">
        <f t="shared" si="3270"/>
        <v>41396.642999999996</v>
      </c>
      <c r="S995" s="31">
        <f t="shared" si="3271"/>
        <v>0</v>
      </c>
      <c r="T995" s="31">
        <f t="shared" si="3272"/>
        <v>0</v>
      </c>
      <c r="U995" s="31">
        <f t="shared" si="3353"/>
        <v>0</v>
      </c>
      <c r="V995" s="31">
        <f t="shared" si="3354"/>
        <v>0</v>
      </c>
      <c r="W995" s="31">
        <f t="shared" si="3355"/>
        <v>0</v>
      </c>
      <c r="X995" s="31">
        <f t="shared" si="3273"/>
        <v>41396.642999999996</v>
      </c>
      <c r="Y995" s="31">
        <f t="shared" si="3274"/>
        <v>0</v>
      </c>
      <c r="Z995" s="31">
        <f t="shared" si="3275"/>
        <v>0</v>
      </c>
      <c r="AA995" s="31">
        <f t="shared" si="3356"/>
        <v>0</v>
      </c>
      <c r="AB995" s="31">
        <f t="shared" si="3357"/>
        <v>0</v>
      </c>
      <c r="AC995" s="31">
        <f t="shared" si="3358"/>
        <v>0</v>
      </c>
      <c r="AD995" s="31">
        <f t="shared" si="3276"/>
        <v>41396.642999999996</v>
      </c>
      <c r="AE995" s="31">
        <f t="shared" si="3277"/>
        <v>0</v>
      </c>
      <c r="AF995" s="31">
        <f t="shared" si="3278"/>
        <v>0</v>
      </c>
      <c r="AG995" s="31">
        <f t="shared" si="3359"/>
        <v>0</v>
      </c>
      <c r="AH995" s="31">
        <f t="shared" si="3360"/>
        <v>0</v>
      </c>
      <c r="AI995" s="31">
        <f t="shared" si="3361"/>
        <v>0</v>
      </c>
      <c r="AJ995" s="31">
        <f t="shared" si="3279"/>
        <v>41396.642999999996</v>
      </c>
      <c r="AK995" s="31">
        <f t="shared" si="3280"/>
        <v>0</v>
      </c>
      <c r="AL995" s="31">
        <f t="shared" si="3281"/>
        <v>0</v>
      </c>
      <c r="AM995" s="31">
        <f t="shared" si="3362"/>
        <v>0</v>
      </c>
      <c r="AN995" s="31">
        <f t="shared" si="3363"/>
        <v>0</v>
      </c>
      <c r="AO995" s="31">
        <f t="shared" si="3364"/>
        <v>0</v>
      </c>
      <c r="AP995" s="31">
        <f t="shared" si="3282"/>
        <v>41396.642999999996</v>
      </c>
      <c r="AQ995" s="31">
        <f t="shared" si="3283"/>
        <v>0</v>
      </c>
      <c r="AR995" s="31">
        <f t="shared" si="3284"/>
        <v>0</v>
      </c>
      <c r="AS995" s="31">
        <f t="shared" si="3365"/>
        <v>0</v>
      </c>
      <c r="AT995" s="31">
        <f t="shared" si="3366"/>
        <v>0</v>
      </c>
      <c r="AU995" s="31">
        <f t="shared" si="3367"/>
        <v>0</v>
      </c>
      <c r="AV995" s="31">
        <f t="shared" si="3285"/>
        <v>41396.642999999996</v>
      </c>
      <c r="AW995" s="31">
        <f t="shared" si="3286"/>
        <v>0</v>
      </c>
      <c r="AX995" s="31">
        <f t="shared" si="3287"/>
        <v>0</v>
      </c>
      <c r="AY995" s="31">
        <f t="shared" si="3386"/>
        <v>0</v>
      </c>
      <c r="AZ995" s="31">
        <f t="shared" si="3369"/>
        <v>0</v>
      </c>
      <c r="BA995" s="31">
        <f t="shared" si="3370"/>
        <v>0</v>
      </c>
      <c r="BB995" s="31">
        <f t="shared" si="3288"/>
        <v>41396.642999999996</v>
      </c>
      <c r="BC995" s="31">
        <f t="shared" si="3289"/>
        <v>0</v>
      </c>
      <c r="BD995" s="31">
        <f t="shared" si="3290"/>
        <v>0</v>
      </c>
      <c r="BE995" s="31">
        <f t="shared" si="3371"/>
        <v>0</v>
      </c>
      <c r="BF995" s="31">
        <f t="shared" si="3372"/>
        <v>0</v>
      </c>
      <c r="BG995" s="31">
        <f t="shared" si="3373"/>
        <v>0</v>
      </c>
      <c r="BH995" s="31">
        <f t="shared" si="3291"/>
        <v>41396.642999999996</v>
      </c>
      <c r="BI995" s="31">
        <f t="shared" si="3292"/>
        <v>0</v>
      </c>
      <c r="BJ995" s="31">
        <f t="shared" si="3293"/>
        <v>0</v>
      </c>
      <c r="BK995" s="31">
        <f t="shared" si="3374"/>
        <v>0</v>
      </c>
      <c r="BL995" s="31">
        <f t="shared" si="3375"/>
        <v>0</v>
      </c>
      <c r="BM995" s="31">
        <f t="shared" si="3376"/>
        <v>0</v>
      </c>
      <c r="BN995" s="31">
        <f t="shared" si="3294"/>
        <v>41396.642999999996</v>
      </c>
      <c r="BO995" s="31">
        <f t="shared" si="3295"/>
        <v>0</v>
      </c>
      <c r="BP995" s="31">
        <f t="shared" si="3296"/>
        <v>0</v>
      </c>
      <c r="BQ995" s="31">
        <f t="shared" si="3377"/>
        <v>0</v>
      </c>
      <c r="BR995" s="31">
        <f t="shared" si="3378"/>
        <v>0</v>
      </c>
      <c r="BS995" s="31">
        <f t="shared" si="3297"/>
        <v>41396.642999999996</v>
      </c>
      <c r="BT995" s="31">
        <f t="shared" si="3298"/>
        <v>0</v>
      </c>
      <c r="BU995" s="31">
        <f t="shared" si="3299"/>
        <v>0</v>
      </c>
      <c r="BV995" s="31">
        <f t="shared" si="3379"/>
        <v>0</v>
      </c>
      <c r="BW995" s="31">
        <f t="shared" si="3380"/>
        <v>0</v>
      </c>
      <c r="BX995" s="31">
        <f t="shared" si="3300"/>
        <v>41396.642999999996</v>
      </c>
      <c r="BY995" s="31">
        <f t="shared" si="3301"/>
        <v>0</v>
      </c>
      <c r="BZ995" s="31">
        <f t="shared" si="3302"/>
        <v>0</v>
      </c>
      <c r="CA995" s="31">
        <f t="shared" si="3381"/>
        <v>0</v>
      </c>
      <c r="CB995" s="31">
        <f t="shared" si="3382"/>
        <v>0</v>
      </c>
      <c r="CC995" s="31">
        <f t="shared" si="3383"/>
        <v>0</v>
      </c>
      <c r="CD995" s="31">
        <f t="shared" si="3179"/>
        <v>41396.642999999996</v>
      </c>
      <c r="CE995" s="31">
        <f t="shared" si="3180"/>
        <v>0</v>
      </c>
      <c r="CF995" s="31">
        <f t="shared" si="3181"/>
        <v>0</v>
      </c>
      <c r="CG995" s="31">
        <f t="shared" si="3384"/>
        <v>0</v>
      </c>
      <c r="CH995" s="24"/>
      <c r="CI995" s="40"/>
      <c r="CO995" s="1" t="s">
        <v>31</v>
      </c>
    </row>
    <row r="996" ht="39.799999999999997">
      <c r="A996" s="16" t="s">
        <v>552</v>
      </c>
      <c r="B996" s="17">
        <v>400</v>
      </c>
      <c r="C996" s="16"/>
      <c r="D996" s="16"/>
      <c r="E996" s="39" t="s">
        <v>84</v>
      </c>
      <c r="F996" s="31">
        <f t="shared" si="3344"/>
        <v>62244.099999999999</v>
      </c>
      <c r="G996" s="31">
        <f t="shared" si="3345"/>
        <v>0</v>
      </c>
      <c r="H996" s="31">
        <f t="shared" si="3346"/>
        <v>0</v>
      </c>
      <c r="I996" s="31">
        <f t="shared" si="3347"/>
        <v>-21444.351999999999</v>
      </c>
      <c r="J996" s="31">
        <f t="shared" si="3348"/>
        <v>0</v>
      </c>
      <c r="K996" s="31">
        <f t="shared" si="3349"/>
        <v>0</v>
      </c>
      <c r="L996" s="31">
        <f t="shared" si="3267"/>
        <v>40799.748</v>
      </c>
      <c r="M996" s="31">
        <f t="shared" si="3268"/>
        <v>0</v>
      </c>
      <c r="N996" s="31">
        <f t="shared" si="3269"/>
        <v>0</v>
      </c>
      <c r="O996" s="31">
        <f t="shared" si="3385"/>
        <v>596.89499999999998</v>
      </c>
      <c r="P996" s="31">
        <f t="shared" si="3351"/>
        <v>0</v>
      </c>
      <c r="Q996" s="31">
        <f t="shared" si="3352"/>
        <v>0</v>
      </c>
      <c r="R996" s="31">
        <f t="shared" si="3270"/>
        <v>41396.642999999996</v>
      </c>
      <c r="S996" s="31">
        <f t="shared" si="3271"/>
        <v>0</v>
      </c>
      <c r="T996" s="31">
        <f t="shared" si="3272"/>
        <v>0</v>
      </c>
      <c r="U996" s="31">
        <f t="shared" si="3353"/>
        <v>0</v>
      </c>
      <c r="V996" s="31">
        <f t="shared" si="3354"/>
        <v>0</v>
      </c>
      <c r="W996" s="31">
        <f t="shared" si="3355"/>
        <v>0</v>
      </c>
      <c r="X996" s="31">
        <f t="shared" si="3273"/>
        <v>41396.642999999996</v>
      </c>
      <c r="Y996" s="31">
        <f t="shared" si="3274"/>
        <v>0</v>
      </c>
      <c r="Z996" s="31">
        <f t="shared" si="3275"/>
        <v>0</v>
      </c>
      <c r="AA996" s="31">
        <f t="shared" si="3356"/>
        <v>0</v>
      </c>
      <c r="AB996" s="31">
        <f t="shared" si="3357"/>
        <v>0</v>
      </c>
      <c r="AC996" s="31">
        <f t="shared" si="3358"/>
        <v>0</v>
      </c>
      <c r="AD996" s="31">
        <f t="shared" si="3276"/>
        <v>41396.642999999996</v>
      </c>
      <c r="AE996" s="31">
        <f t="shared" si="3277"/>
        <v>0</v>
      </c>
      <c r="AF996" s="31">
        <f t="shared" si="3278"/>
        <v>0</v>
      </c>
      <c r="AG996" s="31">
        <f t="shared" si="3359"/>
        <v>0</v>
      </c>
      <c r="AH996" s="31">
        <f t="shared" si="3360"/>
        <v>0</v>
      </c>
      <c r="AI996" s="31">
        <f t="shared" si="3361"/>
        <v>0</v>
      </c>
      <c r="AJ996" s="31">
        <f t="shared" si="3279"/>
        <v>41396.642999999996</v>
      </c>
      <c r="AK996" s="31">
        <f t="shared" si="3280"/>
        <v>0</v>
      </c>
      <c r="AL996" s="31">
        <f t="shared" si="3281"/>
        <v>0</v>
      </c>
      <c r="AM996" s="31">
        <f t="shared" si="3362"/>
        <v>0</v>
      </c>
      <c r="AN996" s="31">
        <f t="shared" si="3363"/>
        <v>0</v>
      </c>
      <c r="AO996" s="31">
        <f t="shared" si="3364"/>
        <v>0</v>
      </c>
      <c r="AP996" s="31">
        <f t="shared" si="3282"/>
        <v>41396.642999999996</v>
      </c>
      <c r="AQ996" s="31">
        <f t="shared" si="3283"/>
        <v>0</v>
      </c>
      <c r="AR996" s="31">
        <f t="shared" si="3284"/>
        <v>0</v>
      </c>
      <c r="AS996" s="31">
        <f t="shared" si="3365"/>
        <v>0</v>
      </c>
      <c r="AT996" s="31">
        <f t="shared" si="3366"/>
        <v>0</v>
      </c>
      <c r="AU996" s="31">
        <f t="shared" si="3367"/>
        <v>0</v>
      </c>
      <c r="AV996" s="31">
        <f t="shared" si="3285"/>
        <v>41396.642999999996</v>
      </c>
      <c r="AW996" s="31">
        <f t="shared" si="3286"/>
        <v>0</v>
      </c>
      <c r="AX996" s="31">
        <f t="shared" si="3287"/>
        <v>0</v>
      </c>
      <c r="AY996" s="31">
        <f t="shared" si="3386"/>
        <v>0</v>
      </c>
      <c r="AZ996" s="31">
        <f t="shared" si="3369"/>
        <v>0</v>
      </c>
      <c r="BA996" s="31">
        <f t="shared" si="3370"/>
        <v>0</v>
      </c>
      <c r="BB996" s="31">
        <f t="shared" si="3288"/>
        <v>41396.642999999996</v>
      </c>
      <c r="BC996" s="31">
        <f t="shared" si="3289"/>
        <v>0</v>
      </c>
      <c r="BD996" s="31">
        <f t="shared" si="3290"/>
        <v>0</v>
      </c>
      <c r="BE996" s="31">
        <f t="shared" si="3371"/>
        <v>0</v>
      </c>
      <c r="BF996" s="31">
        <f t="shared" si="3372"/>
        <v>0</v>
      </c>
      <c r="BG996" s="31">
        <f t="shared" si="3373"/>
        <v>0</v>
      </c>
      <c r="BH996" s="31">
        <f t="shared" si="3291"/>
        <v>41396.642999999996</v>
      </c>
      <c r="BI996" s="31">
        <f t="shared" si="3292"/>
        <v>0</v>
      </c>
      <c r="BJ996" s="31">
        <f t="shared" si="3293"/>
        <v>0</v>
      </c>
      <c r="BK996" s="31">
        <f t="shared" si="3374"/>
        <v>0</v>
      </c>
      <c r="BL996" s="31">
        <f t="shared" si="3375"/>
        <v>0</v>
      </c>
      <c r="BM996" s="31">
        <f t="shared" si="3376"/>
        <v>0</v>
      </c>
      <c r="BN996" s="31">
        <f t="shared" si="3294"/>
        <v>41396.642999999996</v>
      </c>
      <c r="BO996" s="31">
        <f t="shared" si="3295"/>
        <v>0</v>
      </c>
      <c r="BP996" s="31">
        <f t="shared" si="3296"/>
        <v>0</v>
      </c>
      <c r="BQ996" s="31">
        <f t="shared" si="3377"/>
        <v>0</v>
      </c>
      <c r="BR996" s="31">
        <f t="shared" si="3378"/>
        <v>0</v>
      </c>
      <c r="BS996" s="31">
        <f t="shared" si="3297"/>
        <v>41396.642999999996</v>
      </c>
      <c r="BT996" s="31">
        <f t="shared" si="3298"/>
        <v>0</v>
      </c>
      <c r="BU996" s="31">
        <f t="shared" si="3299"/>
        <v>0</v>
      </c>
      <c r="BV996" s="31">
        <f t="shared" si="3379"/>
        <v>0</v>
      </c>
      <c r="BW996" s="31">
        <f t="shared" si="3380"/>
        <v>0</v>
      </c>
      <c r="BX996" s="31">
        <f t="shared" si="3300"/>
        <v>41396.642999999996</v>
      </c>
      <c r="BY996" s="31">
        <f t="shared" si="3301"/>
        <v>0</v>
      </c>
      <c r="BZ996" s="31">
        <f t="shared" si="3302"/>
        <v>0</v>
      </c>
      <c r="CA996" s="31">
        <f t="shared" si="3381"/>
        <v>0</v>
      </c>
      <c r="CB996" s="31">
        <f t="shared" si="3382"/>
        <v>0</v>
      </c>
      <c r="CC996" s="31">
        <f t="shared" si="3383"/>
        <v>0</v>
      </c>
      <c r="CD996" s="31">
        <f t="shared" si="3179"/>
        <v>41396.642999999996</v>
      </c>
      <c r="CE996" s="31">
        <f t="shared" si="3180"/>
        <v>0</v>
      </c>
      <c r="CF996" s="31">
        <f t="shared" si="3181"/>
        <v>0</v>
      </c>
      <c r="CG996" s="31">
        <f t="shared" si="3384"/>
        <v>0</v>
      </c>
      <c r="CH996" s="24"/>
      <c r="CI996" s="40"/>
      <c r="CM996" s="1" t="s">
        <v>29</v>
      </c>
    </row>
    <row r="997" ht="15">
      <c r="A997" s="16" t="s">
        <v>552</v>
      </c>
      <c r="B997" s="17">
        <v>410</v>
      </c>
      <c r="C997" s="16"/>
      <c r="D997" s="16"/>
      <c r="E997" s="39" t="s">
        <v>85</v>
      </c>
      <c r="F997" s="31">
        <f t="shared" si="3344"/>
        <v>62244.099999999999</v>
      </c>
      <c r="G997" s="31">
        <f t="shared" si="3345"/>
        <v>0</v>
      </c>
      <c r="H997" s="31">
        <f t="shared" si="3346"/>
        <v>0</v>
      </c>
      <c r="I997" s="31">
        <f t="shared" si="3347"/>
        <v>-21444.351999999999</v>
      </c>
      <c r="J997" s="31">
        <f t="shared" si="3348"/>
        <v>0</v>
      </c>
      <c r="K997" s="31">
        <f t="shared" si="3349"/>
        <v>0</v>
      </c>
      <c r="L997" s="31">
        <f t="shared" si="3267"/>
        <v>40799.748</v>
      </c>
      <c r="M997" s="31">
        <f t="shared" si="3268"/>
        <v>0</v>
      </c>
      <c r="N997" s="31">
        <f t="shared" si="3269"/>
        <v>0</v>
      </c>
      <c r="O997" s="31">
        <f t="shared" si="3385"/>
        <v>596.89499999999998</v>
      </c>
      <c r="P997" s="31">
        <f t="shared" si="3351"/>
        <v>0</v>
      </c>
      <c r="Q997" s="31">
        <f t="shared" si="3352"/>
        <v>0</v>
      </c>
      <c r="R997" s="31">
        <f t="shared" si="3270"/>
        <v>41396.642999999996</v>
      </c>
      <c r="S997" s="31">
        <f t="shared" si="3271"/>
        <v>0</v>
      </c>
      <c r="T997" s="31">
        <f t="shared" si="3272"/>
        <v>0</v>
      </c>
      <c r="U997" s="31">
        <f t="shared" si="3353"/>
        <v>0</v>
      </c>
      <c r="V997" s="31">
        <f t="shared" si="3354"/>
        <v>0</v>
      </c>
      <c r="W997" s="31">
        <f t="shared" si="3355"/>
        <v>0</v>
      </c>
      <c r="X997" s="31">
        <f t="shared" si="3273"/>
        <v>41396.642999999996</v>
      </c>
      <c r="Y997" s="31">
        <f t="shared" si="3274"/>
        <v>0</v>
      </c>
      <c r="Z997" s="31">
        <f t="shared" si="3275"/>
        <v>0</v>
      </c>
      <c r="AA997" s="31">
        <f t="shared" si="3356"/>
        <v>0</v>
      </c>
      <c r="AB997" s="31">
        <f t="shared" si="3357"/>
        <v>0</v>
      </c>
      <c r="AC997" s="31">
        <f t="shared" si="3358"/>
        <v>0</v>
      </c>
      <c r="AD997" s="31">
        <f t="shared" si="3276"/>
        <v>41396.642999999996</v>
      </c>
      <c r="AE997" s="31">
        <f t="shared" si="3277"/>
        <v>0</v>
      </c>
      <c r="AF997" s="31">
        <f t="shared" si="3278"/>
        <v>0</v>
      </c>
      <c r="AG997" s="31">
        <f t="shared" si="3359"/>
        <v>0</v>
      </c>
      <c r="AH997" s="31">
        <f t="shared" si="3360"/>
        <v>0</v>
      </c>
      <c r="AI997" s="31">
        <f t="shared" si="3361"/>
        <v>0</v>
      </c>
      <c r="AJ997" s="31">
        <f t="shared" si="3279"/>
        <v>41396.642999999996</v>
      </c>
      <c r="AK997" s="31">
        <f t="shared" si="3280"/>
        <v>0</v>
      </c>
      <c r="AL997" s="31">
        <f t="shared" si="3281"/>
        <v>0</v>
      </c>
      <c r="AM997" s="31">
        <f t="shared" si="3362"/>
        <v>0</v>
      </c>
      <c r="AN997" s="31">
        <f t="shared" si="3363"/>
        <v>0</v>
      </c>
      <c r="AO997" s="31">
        <f t="shared" si="3364"/>
        <v>0</v>
      </c>
      <c r="AP997" s="31">
        <f t="shared" si="3282"/>
        <v>41396.642999999996</v>
      </c>
      <c r="AQ997" s="31">
        <f t="shared" si="3283"/>
        <v>0</v>
      </c>
      <c r="AR997" s="31">
        <f t="shared" si="3284"/>
        <v>0</v>
      </c>
      <c r="AS997" s="31">
        <f t="shared" si="3365"/>
        <v>0</v>
      </c>
      <c r="AT997" s="31">
        <f t="shared" si="3366"/>
        <v>0</v>
      </c>
      <c r="AU997" s="31">
        <f t="shared" si="3367"/>
        <v>0</v>
      </c>
      <c r="AV997" s="31">
        <f t="shared" si="3285"/>
        <v>41396.642999999996</v>
      </c>
      <c r="AW997" s="31">
        <f t="shared" si="3286"/>
        <v>0</v>
      </c>
      <c r="AX997" s="31">
        <f t="shared" si="3287"/>
        <v>0</v>
      </c>
      <c r="AY997" s="31">
        <f t="shared" si="3386"/>
        <v>0</v>
      </c>
      <c r="AZ997" s="31">
        <f t="shared" si="3369"/>
        <v>0</v>
      </c>
      <c r="BA997" s="31">
        <f t="shared" si="3370"/>
        <v>0</v>
      </c>
      <c r="BB997" s="31">
        <f t="shared" si="3288"/>
        <v>41396.642999999996</v>
      </c>
      <c r="BC997" s="31">
        <f t="shared" si="3289"/>
        <v>0</v>
      </c>
      <c r="BD997" s="31">
        <f t="shared" si="3290"/>
        <v>0</v>
      </c>
      <c r="BE997" s="31">
        <f t="shared" si="3371"/>
        <v>0</v>
      </c>
      <c r="BF997" s="31">
        <f t="shared" si="3372"/>
        <v>0</v>
      </c>
      <c r="BG997" s="31">
        <f t="shared" si="3373"/>
        <v>0</v>
      </c>
      <c r="BH997" s="31">
        <f t="shared" si="3291"/>
        <v>41396.642999999996</v>
      </c>
      <c r="BI997" s="31">
        <f t="shared" si="3292"/>
        <v>0</v>
      </c>
      <c r="BJ997" s="31">
        <f t="shared" si="3293"/>
        <v>0</v>
      </c>
      <c r="BK997" s="31">
        <f t="shared" si="3374"/>
        <v>0</v>
      </c>
      <c r="BL997" s="31">
        <f t="shared" si="3375"/>
        <v>0</v>
      </c>
      <c r="BM997" s="31">
        <f t="shared" si="3376"/>
        <v>0</v>
      </c>
      <c r="BN997" s="31">
        <f t="shared" si="3294"/>
        <v>41396.642999999996</v>
      </c>
      <c r="BO997" s="31">
        <f t="shared" si="3295"/>
        <v>0</v>
      </c>
      <c r="BP997" s="31">
        <f t="shared" si="3296"/>
        <v>0</v>
      </c>
      <c r="BQ997" s="31">
        <f t="shared" si="3377"/>
        <v>0</v>
      </c>
      <c r="BR997" s="31">
        <f t="shared" si="3378"/>
        <v>0</v>
      </c>
      <c r="BS997" s="31">
        <f t="shared" si="3297"/>
        <v>41396.642999999996</v>
      </c>
      <c r="BT997" s="31">
        <f t="shared" si="3298"/>
        <v>0</v>
      </c>
      <c r="BU997" s="31">
        <f t="shared" si="3299"/>
        <v>0</v>
      </c>
      <c r="BV997" s="31">
        <f t="shared" si="3379"/>
        <v>0</v>
      </c>
      <c r="BW997" s="31">
        <f t="shared" si="3380"/>
        <v>0</v>
      </c>
      <c r="BX997" s="31">
        <f t="shared" si="3300"/>
        <v>41396.642999999996</v>
      </c>
      <c r="BY997" s="31">
        <f t="shared" si="3301"/>
        <v>0</v>
      </c>
      <c r="BZ997" s="31">
        <f t="shared" si="3302"/>
        <v>0</v>
      </c>
      <c r="CA997" s="31">
        <f t="shared" si="3381"/>
        <v>0</v>
      </c>
      <c r="CB997" s="31">
        <f t="shared" si="3382"/>
        <v>0</v>
      </c>
      <c r="CC997" s="31">
        <f t="shared" si="3383"/>
        <v>0</v>
      </c>
      <c r="CD997" s="31">
        <f t="shared" si="3179"/>
        <v>41396.642999999996</v>
      </c>
      <c r="CE997" s="31">
        <f t="shared" si="3180"/>
        <v>0</v>
      </c>
      <c r="CF997" s="31">
        <f t="shared" si="3181"/>
        <v>0</v>
      </c>
      <c r="CG997" s="31">
        <f t="shared" si="3384"/>
        <v>0</v>
      </c>
      <c r="CH997" s="24"/>
      <c r="CI997" s="40"/>
      <c r="CN997" s="1" t="s">
        <v>30</v>
      </c>
    </row>
    <row r="998" ht="15">
      <c r="A998" s="16" t="s">
        <v>552</v>
      </c>
      <c r="B998" s="17">
        <v>410</v>
      </c>
      <c r="C998" s="16" t="s">
        <v>47</v>
      </c>
      <c r="D998" s="16" t="s">
        <v>67</v>
      </c>
      <c r="E998" s="39" t="s">
        <v>217</v>
      </c>
      <c r="F998" s="31">
        <v>62244.099999999999</v>
      </c>
      <c r="G998" s="31"/>
      <c r="H998" s="31"/>
      <c r="I998" s="31">
        <v>-21444.351999999999</v>
      </c>
      <c r="J998" s="31"/>
      <c r="K998" s="31"/>
      <c r="L998" s="31">
        <f t="shared" si="3267"/>
        <v>40799.748</v>
      </c>
      <c r="M998" s="31">
        <f t="shared" si="3268"/>
        <v>0</v>
      </c>
      <c r="N998" s="31">
        <f t="shared" si="3269"/>
        <v>0</v>
      </c>
      <c r="O998" s="31">
        <v>596.89499999999998</v>
      </c>
      <c r="P998" s="31"/>
      <c r="Q998" s="31"/>
      <c r="R998" s="31">
        <f t="shared" si="3270"/>
        <v>41396.642999999996</v>
      </c>
      <c r="S998" s="31">
        <f t="shared" si="3271"/>
        <v>0</v>
      </c>
      <c r="T998" s="31">
        <f t="shared" si="3272"/>
        <v>0</v>
      </c>
      <c r="U998" s="31"/>
      <c r="V998" s="31"/>
      <c r="W998" s="31"/>
      <c r="X998" s="31">
        <f t="shared" si="3273"/>
        <v>41396.642999999996</v>
      </c>
      <c r="Y998" s="31">
        <f t="shared" si="3274"/>
        <v>0</v>
      </c>
      <c r="Z998" s="31">
        <f t="shared" si="3275"/>
        <v>0</v>
      </c>
      <c r="AA998" s="31"/>
      <c r="AB998" s="31"/>
      <c r="AC998" s="31"/>
      <c r="AD998" s="31">
        <f t="shared" si="3276"/>
        <v>41396.642999999996</v>
      </c>
      <c r="AE998" s="31">
        <f t="shared" si="3277"/>
        <v>0</v>
      </c>
      <c r="AF998" s="31">
        <f t="shared" si="3278"/>
        <v>0</v>
      </c>
      <c r="AG998" s="31"/>
      <c r="AH998" s="31"/>
      <c r="AI998" s="31"/>
      <c r="AJ998" s="31">
        <f t="shared" si="3279"/>
        <v>41396.642999999996</v>
      </c>
      <c r="AK998" s="31">
        <f t="shared" si="3280"/>
        <v>0</v>
      </c>
      <c r="AL998" s="31">
        <f t="shared" si="3281"/>
        <v>0</v>
      </c>
      <c r="AM998" s="31"/>
      <c r="AN998" s="31"/>
      <c r="AO998" s="31"/>
      <c r="AP998" s="31">
        <f t="shared" si="3282"/>
        <v>41396.642999999996</v>
      </c>
      <c r="AQ998" s="31">
        <f t="shared" si="3283"/>
        <v>0</v>
      </c>
      <c r="AR998" s="31">
        <f t="shared" si="3284"/>
        <v>0</v>
      </c>
      <c r="AS998" s="31"/>
      <c r="AT998" s="31"/>
      <c r="AU998" s="31"/>
      <c r="AV998" s="31">
        <f t="shared" si="3285"/>
        <v>41396.642999999996</v>
      </c>
      <c r="AW998" s="31">
        <f t="shared" si="3286"/>
        <v>0</v>
      </c>
      <c r="AX998" s="31">
        <f t="shared" si="3287"/>
        <v>0</v>
      </c>
      <c r="AY998" s="31"/>
      <c r="AZ998" s="31"/>
      <c r="BA998" s="31"/>
      <c r="BB998" s="31">
        <f t="shared" si="3288"/>
        <v>41396.642999999996</v>
      </c>
      <c r="BC998" s="31">
        <f t="shared" si="3289"/>
        <v>0</v>
      </c>
      <c r="BD998" s="31">
        <f t="shared" si="3290"/>
        <v>0</v>
      </c>
      <c r="BE998" s="31"/>
      <c r="BF998" s="31"/>
      <c r="BG998" s="31"/>
      <c r="BH998" s="31">
        <f t="shared" si="3291"/>
        <v>41396.642999999996</v>
      </c>
      <c r="BI998" s="31">
        <f t="shared" si="3292"/>
        <v>0</v>
      </c>
      <c r="BJ998" s="31">
        <f t="shared" si="3293"/>
        <v>0</v>
      </c>
      <c r="BK998" s="31"/>
      <c r="BL998" s="31"/>
      <c r="BM998" s="31"/>
      <c r="BN998" s="31">
        <f t="shared" si="3294"/>
        <v>41396.642999999996</v>
      </c>
      <c r="BO998" s="31">
        <f t="shared" si="3295"/>
        <v>0</v>
      </c>
      <c r="BP998" s="31">
        <f t="shared" si="3296"/>
        <v>0</v>
      </c>
      <c r="BQ998" s="31"/>
      <c r="BR998" s="31"/>
      <c r="BS998" s="31">
        <f t="shared" si="3297"/>
        <v>41396.642999999996</v>
      </c>
      <c r="BT998" s="31">
        <f t="shared" si="3298"/>
        <v>0</v>
      </c>
      <c r="BU998" s="31">
        <f t="shared" si="3299"/>
        <v>0</v>
      </c>
      <c r="BV998" s="31"/>
      <c r="BW998" s="31"/>
      <c r="BX998" s="31">
        <f t="shared" si="3300"/>
        <v>41396.642999999996</v>
      </c>
      <c r="BY998" s="31">
        <f t="shared" si="3301"/>
        <v>0</v>
      </c>
      <c r="BZ998" s="31">
        <f t="shared" si="3302"/>
        <v>0</v>
      </c>
      <c r="CA998" s="31"/>
      <c r="CB998" s="31"/>
      <c r="CC998" s="31"/>
      <c r="CD998" s="31">
        <f t="shared" si="3179"/>
        <v>41396.642999999996</v>
      </c>
      <c r="CE998" s="31">
        <f t="shared" si="3180"/>
        <v>0</v>
      </c>
      <c r="CF998" s="31">
        <f t="shared" si="3181"/>
        <v>0</v>
      </c>
      <c r="CG998" s="31"/>
      <c r="CH998" s="24"/>
      <c r="CI998" s="40">
        <v>94</v>
      </c>
    </row>
    <row r="999" ht="29.850000000000001">
      <c r="A999" s="16" t="s">
        <v>554</v>
      </c>
      <c r="B999" s="17"/>
      <c r="C999" s="16"/>
      <c r="D999" s="16"/>
      <c r="E999" s="39" t="s">
        <v>555</v>
      </c>
      <c r="F999" s="31">
        <f t="shared" si="3344"/>
        <v>147175</v>
      </c>
      <c r="G999" s="31">
        <f t="shared" si="3345"/>
        <v>222299.20000000001</v>
      </c>
      <c r="H999" s="31">
        <f t="shared" si="3346"/>
        <v>0</v>
      </c>
      <c r="I999" s="31">
        <f t="shared" si="3347"/>
        <v>0</v>
      </c>
      <c r="J999" s="31">
        <f t="shared" si="3348"/>
        <v>0</v>
      </c>
      <c r="K999" s="31">
        <f t="shared" si="3349"/>
        <v>0</v>
      </c>
      <c r="L999" s="31">
        <f t="shared" si="3267"/>
        <v>147175</v>
      </c>
      <c r="M999" s="31">
        <f t="shared" si="3268"/>
        <v>222299.20000000001</v>
      </c>
      <c r="N999" s="31">
        <f t="shared" si="3269"/>
        <v>0</v>
      </c>
      <c r="O999" s="31">
        <f t="shared" si="3385"/>
        <v>272357.66000000003</v>
      </c>
      <c r="P999" s="31">
        <f t="shared" si="3351"/>
        <v>-222299.20000000001</v>
      </c>
      <c r="Q999" s="31">
        <f t="shared" si="3352"/>
        <v>0</v>
      </c>
      <c r="R999" s="31">
        <f t="shared" si="3270"/>
        <v>419532.66000000003</v>
      </c>
      <c r="S999" s="31">
        <f t="shared" si="3271"/>
        <v>0</v>
      </c>
      <c r="T999" s="31">
        <f t="shared" si="3272"/>
        <v>0</v>
      </c>
      <c r="U999" s="31">
        <f t="shared" si="3353"/>
        <v>0</v>
      </c>
      <c r="V999" s="31">
        <f t="shared" si="3354"/>
        <v>0</v>
      </c>
      <c r="W999" s="31">
        <f t="shared" si="3355"/>
        <v>0</v>
      </c>
      <c r="X999" s="31">
        <f t="shared" si="3273"/>
        <v>419532.66000000003</v>
      </c>
      <c r="Y999" s="31">
        <f t="shared" si="3274"/>
        <v>0</v>
      </c>
      <c r="Z999" s="31">
        <f t="shared" si="3275"/>
        <v>0</v>
      </c>
      <c r="AA999" s="31">
        <f t="shared" si="3356"/>
        <v>0</v>
      </c>
      <c r="AB999" s="31">
        <f t="shared" si="3357"/>
        <v>0</v>
      </c>
      <c r="AC999" s="31">
        <f t="shared" si="3358"/>
        <v>0</v>
      </c>
      <c r="AD999" s="31">
        <f t="shared" si="3276"/>
        <v>419532.66000000003</v>
      </c>
      <c r="AE999" s="31">
        <f t="shared" si="3277"/>
        <v>0</v>
      </c>
      <c r="AF999" s="31">
        <f t="shared" si="3278"/>
        <v>0</v>
      </c>
      <c r="AG999" s="31">
        <f t="shared" si="3359"/>
        <v>0</v>
      </c>
      <c r="AH999" s="31">
        <f t="shared" si="3360"/>
        <v>0</v>
      </c>
      <c r="AI999" s="31">
        <f t="shared" si="3361"/>
        <v>0</v>
      </c>
      <c r="AJ999" s="31">
        <f t="shared" si="3279"/>
        <v>419532.66000000003</v>
      </c>
      <c r="AK999" s="31">
        <f t="shared" si="3280"/>
        <v>0</v>
      </c>
      <c r="AL999" s="31">
        <f t="shared" si="3281"/>
        <v>0</v>
      </c>
      <c r="AM999" s="31">
        <f t="shared" si="3362"/>
        <v>233321.821</v>
      </c>
      <c r="AN999" s="31">
        <f t="shared" si="3363"/>
        <v>0</v>
      </c>
      <c r="AO999" s="31">
        <f t="shared" si="3364"/>
        <v>0</v>
      </c>
      <c r="AP999" s="31">
        <f t="shared" si="3282"/>
        <v>652854.48100000003</v>
      </c>
      <c r="AQ999" s="31">
        <f t="shared" si="3283"/>
        <v>0</v>
      </c>
      <c r="AR999" s="31">
        <f t="shared" si="3284"/>
        <v>0</v>
      </c>
      <c r="AS999" s="31">
        <f t="shared" si="3365"/>
        <v>0</v>
      </c>
      <c r="AT999" s="31">
        <f t="shared" si="3366"/>
        <v>0</v>
      </c>
      <c r="AU999" s="31">
        <f t="shared" si="3367"/>
        <v>0</v>
      </c>
      <c r="AV999" s="31">
        <f t="shared" si="3285"/>
        <v>652854.48100000003</v>
      </c>
      <c r="AW999" s="31">
        <f t="shared" si="3286"/>
        <v>0</v>
      </c>
      <c r="AX999" s="31">
        <f t="shared" si="3287"/>
        <v>0</v>
      </c>
      <c r="AY999" s="31">
        <f t="shared" si="3386"/>
        <v>0</v>
      </c>
      <c r="AZ999" s="31">
        <f t="shared" si="3369"/>
        <v>0</v>
      </c>
      <c r="BA999" s="31">
        <f t="shared" si="3370"/>
        <v>0</v>
      </c>
      <c r="BB999" s="31">
        <f t="shared" si="3288"/>
        <v>652854.48100000003</v>
      </c>
      <c r="BC999" s="31">
        <f t="shared" si="3289"/>
        <v>0</v>
      </c>
      <c r="BD999" s="31">
        <f t="shared" si="3290"/>
        <v>0</v>
      </c>
      <c r="BE999" s="31">
        <f t="shared" si="3371"/>
        <v>0</v>
      </c>
      <c r="BF999" s="31">
        <f t="shared" si="3372"/>
        <v>0</v>
      </c>
      <c r="BG999" s="31">
        <f t="shared" si="3373"/>
        <v>0</v>
      </c>
      <c r="BH999" s="31">
        <f t="shared" si="3291"/>
        <v>652854.48100000003</v>
      </c>
      <c r="BI999" s="31">
        <f t="shared" si="3292"/>
        <v>0</v>
      </c>
      <c r="BJ999" s="31">
        <f t="shared" si="3293"/>
        <v>0</v>
      </c>
      <c r="BK999" s="31">
        <f t="shared" si="3374"/>
        <v>0</v>
      </c>
      <c r="BL999" s="31">
        <f t="shared" si="3375"/>
        <v>0</v>
      </c>
      <c r="BM999" s="31">
        <f t="shared" si="3376"/>
        <v>0</v>
      </c>
      <c r="BN999" s="31">
        <f t="shared" si="3294"/>
        <v>652854.48100000003</v>
      </c>
      <c r="BO999" s="31">
        <f t="shared" si="3295"/>
        <v>0</v>
      </c>
      <c r="BP999" s="31">
        <f t="shared" si="3296"/>
        <v>0</v>
      </c>
      <c r="BQ999" s="31">
        <f t="shared" si="3377"/>
        <v>0</v>
      </c>
      <c r="BR999" s="31">
        <f t="shared" si="3378"/>
        <v>0</v>
      </c>
      <c r="BS999" s="31">
        <f t="shared" si="3297"/>
        <v>652854.48100000003</v>
      </c>
      <c r="BT999" s="31">
        <f t="shared" si="3298"/>
        <v>0</v>
      </c>
      <c r="BU999" s="31">
        <f t="shared" si="3299"/>
        <v>0</v>
      </c>
      <c r="BV999" s="31">
        <f t="shared" si="3379"/>
        <v>0</v>
      </c>
      <c r="BW999" s="31">
        <f t="shared" si="3380"/>
        <v>0</v>
      </c>
      <c r="BX999" s="31">
        <f t="shared" si="3300"/>
        <v>652854.48100000003</v>
      </c>
      <c r="BY999" s="31">
        <f t="shared" si="3301"/>
        <v>0</v>
      </c>
      <c r="BZ999" s="31">
        <f t="shared" si="3302"/>
        <v>0</v>
      </c>
      <c r="CA999" s="31">
        <f t="shared" si="3381"/>
        <v>0</v>
      </c>
      <c r="CB999" s="31">
        <f t="shared" si="3382"/>
        <v>0</v>
      </c>
      <c r="CC999" s="31">
        <f t="shared" si="3383"/>
        <v>0</v>
      </c>
      <c r="CD999" s="31">
        <f t="shared" si="3179"/>
        <v>652854.48100000003</v>
      </c>
      <c r="CE999" s="31">
        <f t="shared" si="3180"/>
        <v>0</v>
      </c>
      <c r="CF999" s="31">
        <f t="shared" si="3181"/>
        <v>0</v>
      </c>
      <c r="CG999" s="31">
        <f t="shared" si="3384"/>
        <v>0</v>
      </c>
      <c r="CH999" s="24"/>
      <c r="CI999" s="40"/>
      <c r="CO999" s="1" t="s">
        <v>31</v>
      </c>
    </row>
    <row r="1000" ht="39.799999999999997">
      <c r="A1000" s="16" t="s">
        <v>554</v>
      </c>
      <c r="B1000" s="17">
        <v>400</v>
      </c>
      <c r="C1000" s="16"/>
      <c r="D1000" s="16"/>
      <c r="E1000" s="39" t="s">
        <v>84</v>
      </c>
      <c r="F1000" s="31">
        <f>F1001+F1003</f>
        <v>147175</v>
      </c>
      <c r="G1000" s="31">
        <f>G1001+G1003</f>
        <v>222299.20000000001</v>
      </c>
      <c r="H1000" s="31">
        <f>H1001+H1003</f>
        <v>0</v>
      </c>
      <c r="I1000" s="31">
        <f>I1001+I1003</f>
        <v>0</v>
      </c>
      <c r="J1000" s="31">
        <f>J1001+J1003</f>
        <v>0</v>
      </c>
      <c r="K1000" s="31">
        <f>K1001+K1003</f>
        <v>0</v>
      </c>
      <c r="L1000" s="31">
        <f t="shared" si="3267"/>
        <v>147175</v>
      </c>
      <c r="M1000" s="31">
        <f t="shared" si="3268"/>
        <v>222299.20000000001</v>
      </c>
      <c r="N1000" s="31">
        <f t="shared" si="3269"/>
        <v>0</v>
      </c>
      <c r="O1000" s="31">
        <f>O1001+O1003</f>
        <v>272357.66000000003</v>
      </c>
      <c r="P1000" s="31">
        <f>P1001+P1003</f>
        <v>-222299.20000000001</v>
      </c>
      <c r="Q1000" s="31">
        <f>Q1001+Q1003</f>
        <v>0</v>
      </c>
      <c r="R1000" s="31">
        <f t="shared" si="3270"/>
        <v>419532.66000000003</v>
      </c>
      <c r="S1000" s="31">
        <f t="shared" si="3271"/>
        <v>0</v>
      </c>
      <c r="T1000" s="31">
        <f t="shared" si="3272"/>
        <v>0</v>
      </c>
      <c r="U1000" s="31">
        <f>U1001+U1003</f>
        <v>0</v>
      </c>
      <c r="V1000" s="31">
        <f>V1001+V1003</f>
        <v>0</v>
      </c>
      <c r="W1000" s="31">
        <f>W1001+W1003</f>
        <v>0</v>
      </c>
      <c r="X1000" s="31">
        <f t="shared" si="3273"/>
        <v>419532.66000000003</v>
      </c>
      <c r="Y1000" s="31">
        <f t="shared" si="3274"/>
        <v>0</v>
      </c>
      <c r="Z1000" s="31">
        <f t="shared" si="3275"/>
        <v>0</v>
      </c>
      <c r="AA1000" s="31">
        <f>AA1001+AA1003</f>
        <v>0</v>
      </c>
      <c r="AB1000" s="31">
        <f>AB1001+AB1003</f>
        <v>0</v>
      </c>
      <c r="AC1000" s="31">
        <f>AC1001+AC1003</f>
        <v>0</v>
      </c>
      <c r="AD1000" s="31">
        <f t="shared" si="3276"/>
        <v>419532.66000000003</v>
      </c>
      <c r="AE1000" s="31">
        <f t="shared" si="3277"/>
        <v>0</v>
      </c>
      <c r="AF1000" s="31">
        <f t="shared" si="3278"/>
        <v>0</v>
      </c>
      <c r="AG1000" s="31">
        <f>AG1001+AG1003</f>
        <v>0</v>
      </c>
      <c r="AH1000" s="31">
        <f>AH1001+AH1003</f>
        <v>0</v>
      </c>
      <c r="AI1000" s="31">
        <f>AI1001+AI1003</f>
        <v>0</v>
      </c>
      <c r="AJ1000" s="31">
        <f t="shared" si="3279"/>
        <v>419532.66000000003</v>
      </c>
      <c r="AK1000" s="31">
        <f t="shared" si="3280"/>
        <v>0</v>
      </c>
      <c r="AL1000" s="31">
        <f t="shared" si="3281"/>
        <v>0</v>
      </c>
      <c r="AM1000" s="31">
        <f>AM1001+AM1003</f>
        <v>233321.821</v>
      </c>
      <c r="AN1000" s="31">
        <f>AN1001+AN1003</f>
        <v>0</v>
      </c>
      <c r="AO1000" s="31">
        <f>AO1001+AO1003</f>
        <v>0</v>
      </c>
      <c r="AP1000" s="31">
        <f t="shared" si="3282"/>
        <v>652854.48100000003</v>
      </c>
      <c r="AQ1000" s="31">
        <f t="shared" si="3283"/>
        <v>0</v>
      </c>
      <c r="AR1000" s="31">
        <f t="shared" si="3284"/>
        <v>0</v>
      </c>
      <c r="AS1000" s="31">
        <f>AS1001+AS1003</f>
        <v>0</v>
      </c>
      <c r="AT1000" s="31">
        <f>AT1001+AT1003</f>
        <v>0</v>
      </c>
      <c r="AU1000" s="31">
        <f>AU1001+AU1003</f>
        <v>0</v>
      </c>
      <c r="AV1000" s="31">
        <f t="shared" si="3285"/>
        <v>652854.48100000003</v>
      </c>
      <c r="AW1000" s="31">
        <f t="shared" si="3286"/>
        <v>0</v>
      </c>
      <c r="AX1000" s="31">
        <f t="shared" si="3287"/>
        <v>0</v>
      </c>
      <c r="AY1000" s="31">
        <f>AY1001+AY1003</f>
        <v>0</v>
      </c>
      <c r="AZ1000" s="31">
        <f>AZ1001+AZ1003</f>
        <v>0</v>
      </c>
      <c r="BA1000" s="31">
        <f>BA1001+BA1003</f>
        <v>0</v>
      </c>
      <c r="BB1000" s="31">
        <f t="shared" si="3288"/>
        <v>652854.48100000003</v>
      </c>
      <c r="BC1000" s="31">
        <f t="shared" si="3289"/>
        <v>0</v>
      </c>
      <c r="BD1000" s="31">
        <f t="shared" si="3290"/>
        <v>0</v>
      </c>
      <c r="BE1000" s="31">
        <f>BE1001+BE1003</f>
        <v>0</v>
      </c>
      <c r="BF1000" s="31">
        <f>BF1001+BF1003</f>
        <v>0</v>
      </c>
      <c r="BG1000" s="31">
        <f>BG1001+BG1003</f>
        <v>0</v>
      </c>
      <c r="BH1000" s="31">
        <f t="shared" si="3291"/>
        <v>652854.48100000003</v>
      </c>
      <c r="BI1000" s="31">
        <f t="shared" si="3292"/>
        <v>0</v>
      </c>
      <c r="BJ1000" s="31">
        <f t="shared" si="3293"/>
        <v>0</v>
      </c>
      <c r="BK1000" s="31">
        <f>BK1001+BK1003</f>
        <v>0</v>
      </c>
      <c r="BL1000" s="31">
        <f>BL1001+BL1003</f>
        <v>0</v>
      </c>
      <c r="BM1000" s="31">
        <f>BM1001+BM1003</f>
        <v>0</v>
      </c>
      <c r="BN1000" s="31">
        <f t="shared" si="3294"/>
        <v>652854.48100000003</v>
      </c>
      <c r="BO1000" s="31">
        <f t="shared" si="3295"/>
        <v>0</v>
      </c>
      <c r="BP1000" s="31">
        <f t="shared" si="3296"/>
        <v>0</v>
      </c>
      <c r="BQ1000" s="31">
        <f>BQ1001+BQ1003</f>
        <v>0</v>
      </c>
      <c r="BR1000" s="31">
        <f>BR1001+BR1003</f>
        <v>0</v>
      </c>
      <c r="BS1000" s="31">
        <f t="shared" si="3297"/>
        <v>652854.48100000003</v>
      </c>
      <c r="BT1000" s="31">
        <f t="shared" si="3298"/>
        <v>0</v>
      </c>
      <c r="BU1000" s="31">
        <f t="shared" si="3299"/>
        <v>0</v>
      </c>
      <c r="BV1000" s="31">
        <f>BV1001+BV1003</f>
        <v>0</v>
      </c>
      <c r="BW1000" s="31">
        <f>BW1001+BW1003</f>
        <v>0</v>
      </c>
      <c r="BX1000" s="31">
        <f t="shared" si="3300"/>
        <v>652854.48100000003</v>
      </c>
      <c r="BY1000" s="31">
        <f t="shared" si="3301"/>
        <v>0</v>
      </c>
      <c r="BZ1000" s="31">
        <f t="shared" si="3302"/>
        <v>0</v>
      </c>
      <c r="CA1000" s="31">
        <f>CA1001+CA1003</f>
        <v>0</v>
      </c>
      <c r="CB1000" s="31">
        <f>CB1001+CB1003</f>
        <v>0</v>
      </c>
      <c r="CC1000" s="31">
        <f>CC1001+CC1003</f>
        <v>0</v>
      </c>
      <c r="CD1000" s="31">
        <f t="shared" si="3179"/>
        <v>652854.48100000003</v>
      </c>
      <c r="CE1000" s="31">
        <f t="shared" si="3180"/>
        <v>0</v>
      </c>
      <c r="CF1000" s="31">
        <f t="shared" si="3181"/>
        <v>0</v>
      </c>
      <c r="CG1000" s="31">
        <f>CG1001+CG1003</f>
        <v>0</v>
      </c>
      <c r="CH1000" s="24"/>
      <c r="CI1000" s="40"/>
      <c r="CM1000" s="1" t="s">
        <v>29</v>
      </c>
    </row>
    <row r="1001" ht="15">
      <c r="A1001" s="16" t="s">
        <v>554</v>
      </c>
      <c r="B1001" s="17">
        <v>410</v>
      </c>
      <c r="C1001" s="16"/>
      <c r="D1001" s="16"/>
      <c r="E1001" s="39" t="s">
        <v>85</v>
      </c>
      <c r="F1001" s="31">
        <f>F1002</f>
        <v>92554.300000000003</v>
      </c>
      <c r="G1001" s="31">
        <f>G1002</f>
        <v>222299.20000000001</v>
      </c>
      <c r="H1001" s="31">
        <f>H1002</f>
        <v>0</v>
      </c>
      <c r="I1001" s="31">
        <f>I1002</f>
        <v>0</v>
      </c>
      <c r="J1001" s="31">
        <f>J1002</f>
        <v>0</v>
      </c>
      <c r="K1001" s="31">
        <f>K1002</f>
        <v>0</v>
      </c>
      <c r="L1001" s="31">
        <f t="shared" si="3267"/>
        <v>92554.300000000003</v>
      </c>
      <c r="M1001" s="31">
        <f t="shared" si="3268"/>
        <v>222299.20000000001</v>
      </c>
      <c r="N1001" s="31">
        <f t="shared" si="3269"/>
        <v>0</v>
      </c>
      <c r="O1001" s="31">
        <f>O1002</f>
        <v>272357.66000000003</v>
      </c>
      <c r="P1001" s="31">
        <f>P1002</f>
        <v>-222299.20000000001</v>
      </c>
      <c r="Q1001" s="31">
        <f>Q1002</f>
        <v>0</v>
      </c>
      <c r="R1001" s="31">
        <f t="shared" si="3270"/>
        <v>364911.96000000002</v>
      </c>
      <c r="S1001" s="31">
        <f t="shared" si="3271"/>
        <v>0</v>
      </c>
      <c r="T1001" s="31">
        <f t="shared" si="3272"/>
        <v>0</v>
      </c>
      <c r="U1001" s="31">
        <f>U1002</f>
        <v>0</v>
      </c>
      <c r="V1001" s="31">
        <f>V1002</f>
        <v>0</v>
      </c>
      <c r="W1001" s="31">
        <f>W1002</f>
        <v>0</v>
      </c>
      <c r="X1001" s="31">
        <f t="shared" si="3273"/>
        <v>364911.96000000002</v>
      </c>
      <c r="Y1001" s="31">
        <f t="shared" si="3274"/>
        <v>0</v>
      </c>
      <c r="Z1001" s="31">
        <f t="shared" si="3275"/>
        <v>0</v>
      </c>
      <c r="AA1001" s="31">
        <f>AA1002</f>
        <v>0</v>
      </c>
      <c r="AB1001" s="31">
        <f>AB1002</f>
        <v>0</v>
      </c>
      <c r="AC1001" s="31">
        <f>AC1002</f>
        <v>0</v>
      </c>
      <c r="AD1001" s="31">
        <f t="shared" si="3276"/>
        <v>364911.96000000002</v>
      </c>
      <c r="AE1001" s="31">
        <f t="shared" si="3277"/>
        <v>0</v>
      </c>
      <c r="AF1001" s="31">
        <f t="shared" si="3278"/>
        <v>0</v>
      </c>
      <c r="AG1001" s="31">
        <f>AG1002</f>
        <v>0</v>
      </c>
      <c r="AH1001" s="31">
        <f>AH1002</f>
        <v>0</v>
      </c>
      <c r="AI1001" s="31">
        <f>AI1002</f>
        <v>0</v>
      </c>
      <c r="AJ1001" s="31">
        <f t="shared" si="3279"/>
        <v>364911.96000000002</v>
      </c>
      <c r="AK1001" s="31">
        <f t="shared" si="3280"/>
        <v>0</v>
      </c>
      <c r="AL1001" s="31">
        <f t="shared" si="3281"/>
        <v>0</v>
      </c>
      <c r="AM1001" s="31">
        <f>AM1002</f>
        <v>187884.84899999999</v>
      </c>
      <c r="AN1001" s="31">
        <f>AN1002</f>
        <v>0</v>
      </c>
      <c r="AO1001" s="31">
        <f>AO1002</f>
        <v>0</v>
      </c>
      <c r="AP1001" s="31">
        <f t="shared" si="3282"/>
        <v>552796.80900000001</v>
      </c>
      <c r="AQ1001" s="31">
        <f t="shared" si="3283"/>
        <v>0</v>
      </c>
      <c r="AR1001" s="31">
        <f t="shared" si="3284"/>
        <v>0</v>
      </c>
      <c r="AS1001" s="31">
        <f>AS1002</f>
        <v>0</v>
      </c>
      <c r="AT1001" s="31">
        <f>AT1002</f>
        <v>0</v>
      </c>
      <c r="AU1001" s="31">
        <f>AU1002</f>
        <v>0</v>
      </c>
      <c r="AV1001" s="31">
        <f t="shared" si="3285"/>
        <v>552796.80900000001</v>
      </c>
      <c r="AW1001" s="31">
        <f t="shared" si="3286"/>
        <v>0</v>
      </c>
      <c r="AX1001" s="31">
        <f t="shared" si="3287"/>
        <v>0</v>
      </c>
      <c r="AY1001" s="31">
        <f>AY1002</f>
        <v>0</v>
      </c>
      <c r="AZ1001" s="31">
        <f>AZ1002</f>
        <v>0</v>
      </c>
      <c r="BA1001" s="31">
        <f>BA1002</f>
        <v>0</v>
      </c>
      <c r="BB1001" s="31">
        <f t="shared" si="3288"/>
        <v>552796.80900000001</v>
      </c>
      <c r="BC1001" s="31">
        <f t="shared" si="3289"/>
        <v>0</v>
      </c>
      <c r="BD1001" s="31">
        <f t="shared" si="3290"/>
        <v>0</v>
      </c>
      <c r="BE1001" s="31">
        <f>BE1002</f>
        <v>0</v>
      </c>
      <c r="BF1001" s="31">
        <f>BF1002</f>
        <v>0</v>
      </c>
      <c r="BG1001" s="31">
        <f>BG1002</f>
        <v>0</v>
      </c>
      <c r="BH1001" s="31">
        <f t="shared" si="3291"/>
        <v>552796.80900000001</v>
      </c>
      <c r="BI1001" s="31">
        <f t="shared" si="3292"/>
        <v>0</v>
      </c>
      <c r="BJ1001" s="31">
        <f t="shared" si="3293"/>
        <v>0</v>
      </c>
      <c r="BK1001" s="31">
        <f>BK1002</f>
        <v>0</v>
      </c>
      <c r="BL1001" s="31">
        <f>BL1002</f>
        <v>0</v>
      </c>
      <c r="BM1001" s="31">
        <f>BM1002</f>
        <v>0</v>
      </c>
      <c r="BN1001" s="31">
        <f t="shared" si="3294"/>
        <v>552796.80900000001</v>
      </c>
      <c r="BO1001" s="31">
        <f t="shared" si="3295"/>
        <v>0</v>
      </c>
      <c r="BP1001" s="31">
        <f t="shared" si="3296"/>
        <v>0</v>
      </c>
      <c r="BQ1001" s="31">
        <f>BQ1002</f>
        <v>0</v>
      </c>
      <c r="BR1001" s="31">
        <f>BR1002</f>
        <v>0</v>
      </c>
      <c r="BS1001" s="31">
        <f t="shared" si="3297"/>
        <v>552796.80900000001</v>
      </c>
      <c r="BT1001" s="31">
        <f t="shared" si="3298"/>
        <v>0</v>
      </c>
      <c r="BU1001" s="31">
        <f t="shared" si="3299"/>
        <v>0</v>
      </c>
      <c r="BV1001" s="31">
        <f>BV1002</f>
        <v>0</v>
      </c>
      <c r="BW1001" s="31">
        <f>BW1002</f>
        <v>0</v>
      </c>
      <c r="BX1001" s="31">
        <f t="shared" si="3300"/>
        <v>552796.80900000001</v>
      </c>
      <c r="BY1001" s="31">
        <f t="shared" si="3301"/>
        <v>0</v>
      </c>
      <c r="BZ1001" s="31">
        <f t="shared" si="3302"/>
        <v>0</v>
      </c>
      <c r="CA1001" s="31">
        <f>CA1002</f>
        <v>0</v>
      </c>
      <c r="CB1001" s="31">
        <f>CB1002</f>
        <v>0</v>
      </c>
      <c r="CC1001" s="31">
        <f>CC1002</f>
        <v>0</v>
      </c>
      <c r="CD1001" s="31">
        <f t="shared" si="3179"/>
        <v>552796.80900000001</v>
      </c>
      <c r="CE1001" s="31">
        <f t="shared" si="3180"/>
        <v>0</v>
      </c>
      <c r="CF1001" s="31">
        <f t="shared" si="3181"/>
        <v>0</v>
      </c>
      <c r="CG1001" s="31">
        <f>CG1002</f>
        <v>0</v>
      </c>
      <c r="CH1001" s="24"/>
      <c r="CI1001" s="40"/>
      <c r="CN1001" s="1" t="s">
        <v>30</v>
      </c>
    </row>
    <row r="1002" ht="15">
      <c r="A1002" s="16" t="s">
        <v>554</v>
      </c>
      <c r="B1002" s="17">
        <v>410</v>
      </c>
      <c r="C1002" s="16" t="s">
        <v>47</v>
      </c>
      <c r="D1002" s="16" t="s">
        <v>313</v>
      </c>
      <c r="E1002" s="39" t="s">
        <v>387</v>
      </c>
      <c r="F1002" s="31">
        <f>147175-54620.7</f>
        <v>92554.300000000003</v>
      </c>
      <c r="G1002" s="31">
        <v>222299.20000000001</v>
      </c>
      <c r="H1002" s="31"/>
      <c r="I1002" s="31"/>
      <c r="J1002" s="31"/>
      <c r="K1002" s="31"/>
      <c r="L1002" s="31">
        <f t="shared" si="3267"/>
        <v>92554.300000000003</v>
      </c>
      <c r="M1002" s="31">
        <f t="shared" si="3268"/>
        <v>222299.20000000001</v>
      </c>
      <c r="N1002" s="31">
        <f t="shared" si="3269"/>
        <v>0</v>
      </c>
      <c r="O1002" s="31">
        <f>-92554.3+364911.96</f>
        <v>272357.66000000003</v>
      </c>
      <c r="P1002" s="31">
        <v>-222299.20000000001</v>
      </c>
      <c r="Q1002" s="31"/>
      <c r="R1002" s="31">
        <f t="shared" si="3270"/>
        <v>364911.96000000002</v>
      </c>
      <c r="S1002" s="31">
        <f t="shared" si="3271"/>
        <v>0</v>
      </c>
      <c r="T1002" s="31">
        <f t="shared" si="3272"/>
        <v>0</v>
      </c>
      <c r="U1002" s="31"/>
      <c r="V1002" s="31"/>
      <c r="W1002" s="31"/>
      <c r="X1002" s="31">
        <f t="shared" si="3273"/>
        <v>364911.96000000002</v>
      </c>
      <c r="Y1002" s="31">
        <f t="shared" si="3274"/>
        <v>0</v>
      </c>
      <c r="Z1002" s="31">
        <f t="shared" si="3275"/>
        <v>0</v>
      </c>
      <c r="AA1002" s="31"/>
      <c r="AB1002" s="31"/>
      <c r="AC1002" s="31"/>
      <c r="AD1002" s="31">
        <f t="shared" si="3276"/>
        <v>364911.96000000002</v>
      </c>
      <c r="AE1002" s="31">
        <f t="shared" si="3277"/>
        <v>0</v>
      </c>
      <c r="AF1002" s="31">
        <f t="shared" si="3278"/>
        <v>0</v>
      </c>
      <c r="AG1002" s="31"/>
      <c r="AH1002" s="31"/>
      <c r="AI1002" s="31"/>
      <c r="AJ1002" s="31">
        <f t="shared" si="3279"/>
        <v>364911.96000000002</v>
      </c>
      <c r="AK1002" s="31">
        <f t="shared" si="3280"/>
        <v>0</v>
      </c>
      <c r="AL1002" s="31">
        <f t="shared" si="3281"/>
        <v>0</v>
      </c>
      <c r="AM1002" s="31">
        <v>187884.84899999999</v>
      </c>
      <c r="AN1002" s="31"/>
      <c r="AO1002" s="31"/>
      <c r="AP1002" s="31">
        <f t="shared" si="3282"/>
        <v>552796.80900000001</v>
      </c>
      <c r="AQ1002" s="31">
        <f t="shared" si="3283"/>
        <v>0</v>
      </c>
      <c r="AR1002" s="31">
        <f t="shared" si="3284"/>
        <v>0</v>
      </c>
      <c r="AS1002" s="31"/>
      <c r="AT1002" s="31"/>
      <c r="AU1002" s="31"/>
      <c r="AV1002" s="31">
        <f t="shared" si="3285"/>
        <v>552796.80900000001</v>
      </c>
      <c r="AW1002" s="31">
        <f t="shared" si="3286"/>
        <v>0</v>
      </c>
      <c r="AX1002" s="31">
        <f t="shared" si="3287"/>
        <v>0</v>
      </c>
      <c r="AY1002" s="31"/>
      <c r="AZ1002" s="31"/>
      <c r="BA1002" s="31"/>
      <c r="BB1002" s="31">
        <f t="shared" si="3288"/>
        <v>552796.80900000001</v>
      </c>
      <c r="BC1002" s="31">
        <f t="shared" si="3289"/>
        <v>0</v>
      </c>
      <c r="BD1002" s="31">
        <f t="shared" si="3290"/>
        <v>0</v>
      </c>
      <c r="BE1002" s="31"/>
      <c r="BF1002" s="31"/>
      <c r="BG1002" s="31"/>
      <c r="BH1002" s="31">
        <f t="shared" si="3291"/>
        <v>552796.80900000001</v>
      </c>
      <c r="BI1002" s="31">
        <f t="shared" si="3292"/>
        <v>0</v>
      </c>
      <c r="BJ1002" s="31">
        <f t="shared" si="3293"/>
        <v>0</v>
      </c>
      <c r="BK1002" s="31"/>
      <c r="BL1002" s="31"/>
      <c r="BM1002" s="31"/>
      <c r="BN1002" s="31">
        <f t="shared" si="3294"/>
        <v>552796.80900000001</v>
      </c>
      <c r="BO1002" s="31">
        <f t="shared" si="3295"/>
        <v>0</v>
      </c>
      <c r="BP1002" s="31">
        <f t="shared" si="3296"/>
        <v>0</v>
      </c>
      <c r="BQ1002" s="31"/>
      <c r="BR1002" s="31"/>
      <c r="BS1002" s="31">
        <f t="shared" si="3297"/>
        <v>552796.80900000001</v>
      </c>
      <c r="BT1002" s="31">
        <f t="shared" si="3298"/>
        <v>0</v>
      </c>
      <c r="BU1002" s="31">
        <f t="shared" si="3299"/>
        <v>0</v>
      </c>
      <c r="BV1002" s="31"/>
      <c r="BW1002" s="31"/>
      <c r="BX1002" s="31">
        <f t="shared" si="3300"/>
        <v>552796.80900000001</v>
      </c>
      <c r="BY1002" s="31">
        <f t="shared" si="3301"/>
        <v>0</v>
      </c>
      <c r="BZ1002" s="31">
        <f t="shared" si="3302"/>
        <v>0</v>
      </c>
      <c r="CA1002" s="31"/>
      <c r="CB1002" s="31"/>
      <c r="CC1002" s="31"/>
      <c r="CD1002" s="31">
        <f t="shared" ref="CD1002:CD1005" si="3387">BX1002+CA1002</f>
        <v>552796.80900000001</v>
      </c>
      <c r="CE1002" s="31">
        <f t="shared" ref="CE1002:CE1005" si="3388">BY1002+CB1002</f>
        <v>0</v>
      </c>
      <c r="CF1002" s="31">
        <f t="shared" ref="CF1002:CF1005" si="3389">BZ1002+CC1002</f>
        <v>0</v>
      </c>
      <c r="CG1002" s="31"/>
      <c r="CH1002" s="24"/>
      <c r="CI1002" s="40"/>
    </row>
    <row r="1003" ht="116.40000000000001">
      <c r="A1003" s="16" t="s">
        <v>554</v>
      </c>
      <c r="B1003" s="17">
        <v>460</v>
      </c>
      <c r="C1003" s="16"/>
      <c r="D1003" s="16"/>
      <c r="E1003" s="39" t="s">
        <v>286</v>
      </c>
      <c r="F1003" s="31">
        <f>F1004</f>
        <v>54620.699999999997</v>
      </c>
      <c r="G1003" s="31">
        <f>G1004</f>
        <v>0</v>
      </c>
      <c r="H1003" s="31">
        <f>H1004</f>
        <v>0</v>
      </c>
      <c r="I1003" s="31">
        <f>I1004</f>
        <v>0</v>
      </c>
      <c r="J1003" s="31">
        <f>J1004</f>
        <v>0</v>
      </c>
      <c r="K1003" s="31">
        <f>K1004</f>
        <v>0</v>
      </c>
      <c r="L1003" s="31">
        <f t="shared" si="3267"/>
        <v>54620.699999999997</v>
      </c>
      <c r="M1003" s="31">
        <f t="shared" si="3268"/>
        <v>0</v>
      </c>
      <c r="N1003" s="31">
        <f t="shared" si="3269"/>
        <v>0</v>
      </c>
      <c r="O1003" s="31">
        <f>O1004</f>
        <v>0</v>
      </c>
      <c r="P1003" s="31">
        <f>P1004</f>
        <v>0</v>
      </c>
      <c r="Q1003" s="31">
        <f>Q1004</f>
        <v>0</v>
      </c>
      <c r="R1003" s="31">
        <f t="shared" si="3270"/>
        <v>54620.699999999997</v>
      </c>
      <c r="S1003" s="31">
        <f t="shared" si="3271"/>
        <v>0</v>
      </c>
      <c r="T1003" s="31">
        <f t="shared" si="3272"/>
        <v>0</v>
      </c>
      <c r="U1003" s="31">
        <f>U1004</f>
        <v>0</v>
      </c>
      <c r="V1003" s="31">
        <f>V1004</f>
        <v>0</v>
      </c>
      <c r="W1003" s="31">
        <f>W1004</f>
        <v>0</v>
      </c>
      <c r="X1003" s="31">
        <f t="shared" si="3273"/>
        <v>54620.699999999997</v>
      </c>
      <c r="Y1003" s="31">
        <f t="shared" si="3274"/>
        <v>0</v>
      </c>
      <c r="Z1003" s="31">
        <f t="shared" si="3275"/>
        <v>0</v>
      </c>
      <c r="AA1003" s="31">
        <f>AA1004</f>
        <v>0</v>
      </c>
      <c r="AB1003" s="31">
        <f>AB1004</f>
        <v>0</v>
      </c>
      <c r="AC1003" s="31">
        <f>AC1004</f>
        <v>0</v>
      </c>
      <c r="AD1003" s="31">
        <f t="shared" si="3276"/>
        <v>54620.699999999997</v>
      </c>
      <c r="AE1003" s="31">
        <f t="shared" si="3277"/>
        <v>0</v>
      </c>
      <c r="AF1003" s="31">
        <f t="shared" si="3278"/>
        <v>0</v>
      </c>
      <c r="AG1003" s="31">
        <f>AG1004</f>
        <v>0</v>
      </c>
      <c r="AH1003" s="31">
        <f>AH1004</f>
        <v>0</v>
      </c>
      <c r="AI1003" s="31">
        <f>AI1004</f>
        <v>0</v>
      </c>
      <c r="AJ1003" s="31">
        <f t="shared" si="3279"/>
        <v>54620.699999999997</v>
      </c>
      <c r="AK1003" s="31">
        <f t="shared" si="3280"/>
        <v>0</v>
      </c>
      <c r="AL1003" s="31">
        <f t="shared" si="3281"/>
        <v>0</v>
      </c>
      <c r="AM1003" s="31">
        <f>AM1004</f>
        <v>45436.972000000002</v>
      </c>
      <c r="AN1003" s="31">
        <f>AN1004</f>
        <v>0</v>
      </c>
      <c r="AO1003" s="31">
        <f>AO1004</f>
        <v>0</v>
      </c>
      <c r="AP1003" s="31">
        <f t="shared" si="3282"/>
        <v>100057.67199999999</v>
      </c>
      <c r="AQ1003" s="31">
        <f t="shared" si="3283"/>
        <v>0</v>
      </c>
      <c r="AR1003" s="31">
        <f t="shared" si="3284"/>
        <v>0</v>
      </c>
      <c r="AS1003" s="31">
        <f>AS1004</f>
        <v>0</v>
      </c>
      <c r="AT1003" s="31">
        <f>AT1004</f>
        <v>0</v>
      </c>
      <c r="AU1003" s="31">
        <f>AU1004</f>
        <v>0</v>
      </c>
      <c r="AV1003" s="31">
        <f t="shared" si="3285"/>
        <v>100057.67199999999</v>
      </c>
      <c r="AW1003" s="31">
        <f t="shared" si="3286"/>
        <v>0</v>
      </c>
      <c r="AX1003" s="31">
        <f t="shared" si="3287"/>
        <v>0</v>
      </c>
      <c r="AY1003" s="31">
        <f>AY1004</f>
        <v>0</v>
      </c>
      <c r="AZ1003" s="31">
        <f>AZ1004</f>
        <v>0</v>
      </c>
      <c r="BA1003" s="31">
        <f>BA1004</f>
        <v>0</v>
      </c>
      <c r="BB1003" s="31">
        <f t="shared" si="3288"/>
        <v>100057.67199999999</v>
      </c>
      <c r="BC1003" s="31">
        <f t="shared" si="3289"/>
        <v>0</v>
      </c>
      <c r="BD1003" s="31">
        <f t="shared" si="3290"/>
        <v>0</v>
      </c>
      <c r="BE1003" s="31">
        <f>BE1004</f>
        <v>0</v>
      </c>
      <c r="BF1003" s="31">
        <f>BF1004</f>
        <v>0</v>
      </c>
      <c r="BG1003" s="31">
        <f>BG1004</f>
        <v>0</v>
      </c>
      <c r="BH1003" s="31">
        <f t="shared" si="3291"/>
        <v>100057.67199999999</v>
      </c>
      <c r="BI1003" s="31">
        <f t="shared" si="3292"/>
        <v>0</v>
      </c>
      <c r="BJ1003" s="31">
        <f t="shared" si="3293"/>
        <v>0</v>
      </c>
      <c r="BK1003" s="31">
        <f>BK1004</f>
        <v>0</v>
      </c>
      <c r="BL1003" s="31">
        <f>BL1004</f>
        <v>0</v>
      </c>
      <c r="BM1003" s="31">
        <f>BM1004</f>
        <v>0</v>
      </c>
      <c r="BN1003" s="31">
        <f t="shared" si="3294"/>
        <v>100057.67199999999</v>
      </c>
      <c r="BO1003" s="31">
        <f t="shared" si="3295"/>
        <v>0</v>
      </c>
      <c r="BP1003" s="31">
        <f t="shared" si="3296"/>
        <v>0</v>
      </c>
      <c r="BQ1003" s="31">
        <f>BQ1004</f>
        <v>0</v>
      </c>
      <c r="BR1003" s="31">
        <f>BR1004</f>
        <v>0</v>
      </c>
      <c r="BS1003" s="31">
        <f t="shared" si="3297"/>
        <v>100057.67199999999</v>
      </c>
      <c r="BT1003" s="31">
        <f t="shared" si="3298"/>
        <v>0</v>
      </c>
      <c r="BU1003" s="31">
        <f t="shared" si="3299"/>
        <v>0</v>
      </c>
      <c r="BV1003" s="31">
        <f>BV1004</f>
        <v>0</v>
      </c>
      <c r="BW1003" s="31">
        <f>BW1004</f>
        <v>0</v>
      </c>
      <c r="BX1003" s="31">
        <f t="shared" si="3300"/>
        <v>100057.67199999999</v>
      </c>
      <c r="BY1003" s="31">
        <f t="shared" si="3301"/>
        <v>0</v>
      </c>
      <c r="BZ1003" s="31">
        <f t="shared" si="3302"/>
        <v>0</v>
      </c>
      <c r="CA1003" s="31">
        <f>CA1004</f>
        <v>0</v>
      </c>
      <c r="CB1003" s="31">
        <f>CB1004</f>
        <v>0</v>
      </c>
      <c r="CC1003" s="31">
        <f>CC1004</f>
        <v>0</v>
      </c>
      <c r="CD1003" s="31">
        <f t="shared" si="3387"/>
        <v>100057.67199999999</v>
      </c>
      <c r="CE1003" s="31">
        <f t="shared" si="3388"/>
        <v>0</v>
      </c>
      <c r="CF1003" s="31">
        <f t="shared" si="3389"/>
        <v>0</v>
      </c>
      <c r="CG1003" s="31">
        <f>CG1004</f>
        <v>0</v>
      </c>
      <c r="CH1003" s="24"/>
      <c r="CI1003" s="40"/>
      <c r="CN1003" s="1" t="s">
        <v>30</v>
      </c>
    </row>
    <row r="1004" ht="15">
      <c r="A1004" s="16" t="s">
        <v>554</v>
      </c>
      <c r="B1004" s="17">
        <v>460</v>
      </c>
      <c r="C1004" s="16" t="s">
        <v>47</v>
      </c>
      <c r="D1004" s="16" t="s">
        <v>313</v>
      </c>
      <c r="E1004" s="39" t="s">
        <v>387</v>
      </c>
      <c r="F1004" s="31">
        <v>54620.699999999997</v>
      </c>
      <c r="G1004" s="31"/>
      <c r="H1004" s="31"/>
      <c r="I1004" s="31"/>
      <c r="J1004" s="31"/>
      <c r="K1004" s="31"/>
      <c r="L1004" s="31">
        <f t="shared" si="3267"/>
        <v>54620.699999999997</v>
      </c>
      <c r="M1004" s="31">
        <f t="shared" si="3268"/>
        <v>0</v>
      </c>
      <c r="N1004" s="31">
        <f t="shared" si="3269"/>
        <v>0</v>
      </c>
      <c r="O1004" s="31">
        <f>-54620.7+54620.7</f>
        <v>0</v>
      </c>
      <c r="P1004" s="31"/>
      <c r="Q1004" s="31"/>
      <c r="R1004" s="31">
        <f t="shared" si="3270"/>
        <v>54620.699999999997</v>
      </c>
      <c r="S1004" s="31">
        <f t="shared" si="3271"/>
        <v>0</v>
      </c>
      <c r="T1004" s="31">
        <f t="shared" si="3272"/>
        <v>0</v>
      </c>
      <c r="U1004" s="31"/>
      <c r="V1004" s="31"/>
      <c r="W1004" s="31"/>
      <c r="X1004" s="31">
        <f t="shared" si="3273"/>
        <v>54620.699999999997</v>
      </c>
      <c r="Y1004" s="31">
        <f t="shared" si="3274"/>
        <v>0</v>
      </c>
      <c r="Z1004" s="31">
        <f t="shared" si="3275"/>
        <v>0</v>
      </c>
      <c r="AA1004" s="31"/>
      <c r="AB1004" s="31"/>
      <c r="AC1004" s="31"/>
      <c r="AD1004" s="31">
        <f t="shared" si="3276"/>
        <v>54620.699999999997</v>
      </c>
      <c r="AE1004" s="31">
        <f t="shared" si="3277"/>
        <v>0</v>
      </c>
      <c r="AF1004" s="31">
        <f t="shared" si="3278"/>
        <v>0</v>
      </c>
      <c r="AG1004" s="31"/>
      <c r="AH1004" s="31"/>
      <c r="AI1004" s="31"/>
      <c r="AJ1004" s="31">
        <f t="shared" si="3279"/>
        <v>54620.699999999997</v>
      </c>
      <c r="AK1004" s="31">
        <f t="shared" si="3280"/>
        <v>0</v>
      </c>
      <c r="AL1004" s="31">
        <f t="shared" si="3281"/>
        <v>0</v>
      </c>
      <c r="AM1004" s="31">
        <v>45436.972000000002</v>
      </c>
      <c r="AN1004" s="31"/>
      <c r="AO1004" s="31"/>
      <c r="AP1004" s="31">
        <f t="shared" si="3282"/>
        <v>100057.67199999999</v>
      </c>
      <c r="AQ1004" s="31">
        <f t="shared" si="3283"/>
        <v>0</v>
      </c>
      <c r="AR1004" s="31">
        <f t="shared" si="3284"/>
        <v>0</v>
      </c>
      <c r="AS1004" s="31"/>
      <c r="AT1004" s="31"/>
      <c r="AU1004" s="31"/>
      <c r="AV1004" s="31">
        <f t="shared" si="3285"/>
        <v>100057.67199999999</v>
      </c>
      <c r="AW1004" s="31">
        <f t="shared" si="3286"/>
        <v>0</v>
      </c>
      <c r="AX1004" s="31">
        <f t="shared" si="3287"/>
        <v>0</v>
      </c>
      <c r="AY1004" s="31"/>
      <c r="AZ1004" s="31"/>
      <c r="BA1004" s="31"/>
      <c r="BB1004" s="31">
        <f t="shared" si="3288"/>
        <v>100057.67199999999</v>
      </c>
      <c r="BC1004" s="31">
        <f t="shared" si="3289"/>
        <v>0</v>
      </c>
      <c r="BD1004" s="31">
        <f t="shared" si="3290"/>
        <v>0</v>
      </c>
      <c r="BE1004" s="31"/>
      <c r="BF1004" s="31"/>
      <c r="BG1004" s="31"/>
      <c r="BH1004" s="31">
        <f t="shared" si="3291"/>
        <v>100057.67199999999</v>
      </c>
      <c r="BI1004" s="31">
        <f t="shared" si="3292"/>
        <v>0</v>
      </c>
      <c r="BJ1004" s="31">
        <f t="shared" si="3293"/>
        <v>0</v>
      </c>
      <c r="BK1004" s="31"/>
      <c r="BL1004" s="31"/>
      <c r="BM1004" s="31"/>
      <c r="BN1004" s="31">
        <f t="shared" si="3294"/>
        <v>100057.67199999999</v>
      </c>
      <c r="BO1004" s="31">
        <f t="shared" si="3295"/>
        <v>0</v>
      </c>
      <c r="BP1004" s="31">
        <f t="shared" si="3296"/>
        <v>0</v>
      </c>
      <c r="BQ1004" s="31"/>
      <c r="BR1004" s="31"/>
      <c r="BS1004" s="31">
        <f t="shared" si="3297"/>
        <v>100057.67199999999</v>
      </c>
      <c r="BT1004" s="31">
        <f t="shared" si="3298"/>
        <v>0</v>
      </c>
      <c r="BU1004" s="31">
        <f t="shared" si="3299"/>
        <v>0</v>
      </c>
      <c r="BV1004" s="31"/>
      <c r="BW1004" s="31"/>
      <c r="BX1004" s="31">
        <f t="shared" si="3300"/>
        <v>100057.67199999999</v>
      </c>
      <c r="BY1004" s="31">
        <f t="shared" si="3301"/>
        <v>0</v>
      </c>
      <c r="BZ1004" s="31">
        <f t="shared" si="3302"/>
        <v>0</v>
      </c>
      <c r="CA1004" s="31"/>
      <c r="CB1004" s="31"/>
      <c r="CC1004" s="31"/>
      <c r="CD1004" s="31">
        <f t="shared" si="3387"/>
        <v>100057.67199999999</v>
      </c>
      <c r="CE1004" s="31">
        <f t="shared" si="3388"/>
        <v>0</v>
      </c>
      <c r="CF1004" s="31">
        <f t="shared" si="3389"/>
        <v>0</v>
      </c>
      <c r="CG1004" s="31"/>
      <c r="CH1004" s="24"/>
      <c r="CI1004" s="40"/>
    </row>
    <row r="1005" ht="43.75">
      <c r="A1005" s="16" t="s">
        <v>556</v>
      </c>
      <c r="B1005" s="17"/>
      <c r="C1005" s="16"/>
      <c r="D1005" s="16"/>
      <c r="E1005" s="39" t="s">
        <v>557</v>
      </c>
      <c r="F1005" s="31">
        <f t="shared" ref="F1005:F1013" si="3390">F1006</f>
        <v>25000</v>
      </c>
      <c r="G1005" s="31">
        <f t="shared" ref="G1005:G1013" si="3391">G1006</f>
        <v>100000</v>
      </c>
      <c r="H1005" s="31">
        <f t="shared" ref="H1005:H1007" si="3392">H1006</f>
        <v>757100.69999999995</v>
      </c>
      <c r="I1005" s="31">
        <f t="shared" ref="I1005:I1013" si="3393">I1006</f>
        <v>0</v>
      </c>
      <c r="J1005" s="31">
        <f t="shared" ref="J1005:J1013" si="3394">J1006</f>
        <v>0</v>
      </c>
      <c r="K1005" s="31">
        <f t="shared" ref="K1005:K1013" si="3395">K1006</f>
        <v>0</v>
      </c>
      <c r="L1005" s="31">
        <f t="shared" si="3267"/>
        <v>25000</v>
      </c>
      <c r="M1005" s="31">
        <f t="shared" si="3268"/>
        <v>100000</v>
      </c>
      <c r="N1005" s="31">
        <f t="shared" si="3269"/>
        <v>757100.69999999995</v>
      </c>
      <c r="O1005" s="31">
        <f t="shared" ref="O1005:O1007" si="3396">O1006</f>
        <v>186763.856</v>
      </c>
      <c r="P1005" s="31">
        <f t="shared" ref="P1005:P1013" si="3397">P1006</f>
        <v>409465.24400000001</v>
      </c>
      <c r="Q1005" s="31">
        <f t="shared" ref="Q1005:Q1013" si="3398">Q1006</f>
        <v>-11041.07</v>
      </c>
      <c r="R1005" s="31">
        <f t="shared" si="3270"/>
        <v>211763.856</v>
      </c>
      <c r="S1005" s="31">
        <f t="shared" si="3271"/>
        <v>509465.24400000001</v>
      </c>
      <c r="T1005" s="31">
        <f t="shared" si="3272"/>
        <v>746059.63</v>
      </c>
      <c r="U1005" s="31">
        <f t="shared" ref="U1005:U1013" si="3399">U1006</f>
        <v>0</v>
      </c>
      <c r="V1005" s="31">
        <f t="shared" ref="V1005:V1013" si="3400">V1006</f>
        <v>0</v>
      </c>
      <c r="W1005" s="31">
        <f t="shared" ref="W1005:W1013" si="3401">W1006</f>
        <v>0</v>
      </c>
      <c r="X1005" s="31">
        <f t="shared" si="3273"/>
        <v>211763.856</v>
      </c>
      <c r="Y1005" s="31">
        <f t="shared" si="3274"/>
        <v>509465.24400000001</v>
      </c>
      <c r="Z1005" s="31">
        <f t="shared" si="3275"/>
        <v>746059.63</v>
      </c>
      <c r="AA1005" s="31">
        <f t="shared" ref="AA1005:AA1013" si="3402">AA1006</f>
        <v>0</v>
      </c>
      <c r="AB1005" s="31">
        <f t="shared" ref="AB1005:AB1013" si="3403">AB1006</f>
        <v>0</v>
      </c>
      <c r="AC1005" s="31">
        <f t="shared" ref="AC1005:AC1013" si="3404">AC1006</f>
        <v>0</v>
      </c>
      <c r="AD1005" s="31">
        <f t="shared" si="3276"/>
        <v>211763.856</v>
      </c>
      <c r="AE1005" s="31">
        <f t="shared" si="3277"/>
        <v>509465.24400000001</v>
      </c>
      <c r="AF1005" s="31">
        <f t="shared" si="3278"/>
        <v>746059.63</v>
      </c>
      <c r="AG1005" s="31">
        <f t="shared" ref="AG1005:AG1013" si="3405">AG1006</f>
        <v>0</v>
      </c>
      <c r="AH1005" s="31">
        <f t="shared" ref="AH1005:AH1013" si="3406">AH1006</f>
        <v>0</v>
      </c>
      <c r="AI1005" s="31">
        <f t="shared" ref="AI1005:AI1013" si="3407">AI1006</f>
        <v>0</v>
      </c>
      <c r="AJ1005" s="31">
        <f t="shared" si="3279"/>
        <v>211763.856</v>
      </c>
      <c r="AK1005" s="31">
        <f t="shared" si="3280"/>
        <v>509465.24400000001</v>
      </c>
      <c r="AL1005" s="31">
        <f t="shared" si="3281"/>
        <v>746059.63</v>
      </c>
      <c r="AM1005" s="31">
        <f t="shared" ref="AM1005:AM1013" si="3408">AM1006</f>
        <v>-48973.177000000003</v>
      </c>
      <c r="AN1005" s="31">
        <f t="shared" ref="AN1005:AN1013" si="3409">AN1006</f>
        <v>-93026.823000000004</v>
      </c>
      <c r="AO1005" s="31">
        <f t="shared" ref="AO1005:AO1013" si="3410">AO1006</f>
        <v>0</v>
      </c>
      <c r="AP1005" s="31">
        <f t="shared" si="3282"/>
        <v>162790.679</v>
      </c>
      <c r="AQ1005" s="31">
        <f t="shared" si="3283"/>
        <v>416438.42099999997</v>
      </c>
      <c r="AR1005" s="31">
        <f t="shared" si="3284"/>
        <v>746059.63</v>
      </c>
      <c r="AS1005" s="31">
        <f t="shared" ref="AS1005:AS1013" si="3411">AS1006</f>
        <v>0</v>
      </c>
      <c r="AT1005" s="31">
        <f t="shared" ref="AT1005:AT1013" si="3412">AT1006</f>
        <v>0</v>
      </c>
      <c r="AU1005" s="31">
        <f t="shared" ref="AU1005:AU1013" si="3413">AU1006</f>
        <v>0</v>
      </c>
      <c r="AV1005" s="31">
        <f t="shared" si="3285"/>
        <v>162790.679</v>
      </c>
      <c r="AW1005" s="31">
        <f t="shared" si="3286"/>
        <v>416438.42099999997</v>
      </c>
      <c r="AX1005" s="31">
        <f t="shared" si="3287"/>
        <v>746059.63</v>
      </c>
      <c r="AY1005" s="31">
        <f t="shared" ref="AY1005:AY1013" si="3414">AY1006</f>
        <v>0</v>
      </c>
      <c r="AZ1005" s="31">
        <f t="shared" ref="AZ1005:AZ1013" si="3415">AZ1006</f>
        <v>0</v>
      </c>
      <c r="BA1005" s="31">
        <f t="shared" ref="BA1005:BA1013" si="3416">BA1006</f>
        <v>0</v>
      </c>
      <c r="BB1005" s="31">
        <f t="shared" si="3288"/>
        <v>162790.679</v>
      </c>
      <c r="BC1005" s="31">
        <f t="shared" si="3289"/>
        <v>416438.42099999997</v>
      </c>
      <c r="BD1005" s="31">
        <f t="shared" si="3290"/>
        <v>746059.63</v>
      </c>
      <c r="BE1005" s="31">
        <f t="shared" ref="BE1005:BE1013" si="3417">BE1006</f>
        <v>0</v>
      </c>
      <c r="BF1005" s="31">
        <f t="shared" ref="BF1005:BF1013" si="3418">BF1006</f>
        <v>0</v>
      </c>
      <c r="BG1005" s="31">
        <f t="shared" ref="BG1005:BG1013" si="3419">BG1006</f>
        <v>0</v>
      </c>
      <c r="BH1005" s="31">
        <f t="shared" si="3291"/>
        <v>162790.679</v>
      </c>
      <c r="BI1005" s="31">
        <f t="shared" si="3292"/>
        <v>416438.42099999997</v>
      </c>
      <c r="BJ1005" s="31">
        <f t="shared" si="3293"/>
        <v>746059.63</v>
      </c>
      <c r="BK1005" s="31">
        <f t="shared" ref="BK1005:BK1013" si="3420">BK1006</f>
        <v>0</v>
      </c>
      <c r="BL1005" s="31">
        <f t="shared" ref="BL1005:BL1013" si="3421">BL1006</f>
        <v>0</v>
      </c>
      <c r="BM1005" s="31">
        <f t="shared" ref="BM1005:BM1013" si="3422">BM1006</f>
        <v>0</v>
      </c>
      <c r="BN1005" s="31">
        <f t="shared" si="3294"/>
        <v>162790.679</v>
      </c>
      <c r="BO1005" s="31">
        <f t="shared" si="3295"/>
        <v>416438.42099999997</v>
      </c>
      <c r="BP1005" s="31">
        <f t="shared" si="3296"/>
        <v>746059.63</v>
      </c>
      <c r="BQ1005" s="31">
        <f t="shared" ref="BQ1005:BQ1013" si="3423">BQ1006</f>
        <v>0</v>
      </c>
      <c r="BR1005" s="31">
        <f t="shared" ref="BR1005:BR1013" si="3424">BR1006</f>
        <v>0</v>
      </c>
      <c r="BS1005" s="31">
        <f t="shared" si="3297"/>
        <v>162790.679</v>
      </c>
      <c r="BT1005" s="31">
        <f t="shared" si="3298"/>
        <v>416438.42099999997</v>
      </c>
      <c r="BU1005" s="31">
        <f t="shared" si="3299"/>
        <v>746059.63</v>
      </c>
      <c r="BV1005" s="31">
        <f t="shared" ref="BV1005:BV1013" si="3425">BV1006</f>
        <v>0</v>
      </c>
      <c r="BW1005" s="31">
        <f t="shared" ref="BW1005:BW1013" si="3426">BW1006</f>
        <v>0</v>
      </c>
      <c r="BX1005" s="31">
        <f t="shared" si="3300"/>
        <v>162790.679</v>
      </c>
      <c r="BY1005" s="31">
        <f t="shared" si="3301"/>
        <v>416438.42099999997</v>
      </c>
      <c r="BZ1005" s="31">
        <f t="shared" si="3302"/>
        <v>746059.63</v>
      </c>
      <c r="CA1005" s="31">
        <f t="shared" ref="CA1005:CA1013" si="3427">CA1006</f>
        <v>0</v>
      </c>
      <c r="CB1005" s="31">
        <f t="shared" ref="CB1005:CB1013" si="3428">CB1006</f>
        <v>0</v>
      </c>
      <c r="CC1005" s="31">
        <f t="shared" ref="CC1005:CC1013" si="3429">CC1006</f>
        <v>0</v>
      </c>
      <c r="CD1005" s="31">
        <f t="shared" si="3387"/>
        <v>162790.679</v>
      </c>
      <c r="CE1005" s="31">
        <f t="shared" si="3388"/>
        <v>416438.42099999997</v>
      </c>
      <c r="CF1005" s="31">
        <f t="shared" si="3389"/>
        <v>746059.63</v>
      </c>
      <c r="CG1005" s="31">
        <f t="shared" ref="CG1005:CG1013" si="3430">CG1006</f>
        <v>0</v>
      </c>
      <c r="CH1005" s="24"/>
      <c r="CI1005" s="40"/>
      <c r="CO1005" s="1" t="s">
        <v>31</v>
      </c>
    </row>
    <row r="1006" ht="39.549999999999997">
      <c r="A1006" s="16" t="s">
        <v>556</v>
      </c>
      <c r="B1006" s="17">
        <v>400</v>
      </c>
      <c r="C1006" s="16"/>
      <c r="D1006" s="16"/>
      <c r="E1006" s="39" t="s">
        <v>84</v>
      </c>
      <c r="F1006" s="31">
        <f t="shared" si="3390"/>
        <v>25000</v>
      </c>
      <c r="G1006" s="31">
        <f t="shared" si="3391"/>
        <v>100000</v>
      </c>
      <c r="H1006" s="31">
        <f t="shared" si="3392"/>
        <v>757100.69999999995</v>
      </c>
      <c r="I1006" s="31">
        <f t="shared" si="3393"/>
        <v>0</v>
      </c>
      <c r="J1006" s="31">
        <f t="shared" si="3394"/>
        <v>0</v>
      </c>
      <c r="K1006" s="31">
        <f t="shared" si="3395"/>
        <v>0</v>
      </c>
      <c r="L1006" s="31">
        <f t="shared" si="3267"/>
        <v>25000</v>
      </c>
      <c r="M1006" s="31">
        <f t="shared" si="3268"/>
        <v>100000</v>
      </c>
      <c r="N1006" s="31">
        <f t="shared" si="3269"/>
        <v>757100.69999999995</v>
      </c>
      <c r="O1006" s="31">
        <f t="shared" si="3396"/>
        <v>186763.856</v>
      </c>
      <c r="P1006" s="31">
        <f t="shared" si="3397"/>
        <v>409465.24400000001</v>
      </c>
      <c r="Q1006" s="31">
        <f t="shared" si="3398"/>
        <v>-11041.07</v>
      </c>
      <c r="R1006" s="31">
        <f t="shared" si="3270"/>
        <v>211763.856</v>
      </c>
      <c r="S1006" s="31">
        <f t="shared" si="3271"/>
        <v>509465.24400000001</v>
      </c>
      <c r="T1006" s="31">
        <f t="shared" si="3272"/>
        <v>746059.63</v>
      </c>
      <c r="U1006" s="31">
        <f t="shared" si="3399"/>
        <v>0</v>
      </c>
      <c r="V1006" s="31">
        <f t="shared" si="3400"/>
        <v>0</v>
      </c>
      <c r="W1006" s="31">
        <f t="shared" si="3401"/>
        <v>0</v>
      </c>
      <c r="X1006" s="31">
        <f t="shared" si="3273"/>
        <v>211763.856</v>
      </c>
      <c r="Y1006" s="31">
        <f t="shared" si="3274"/>
        <v>509465.24400000001</v>
      </c>
      <c r="Z1006" s="31">
        <f t="shared" si="3275"/>
        <v>746059.63</v>
      </c>
      <c r="AA1006" s="31">
        <f t="shared" si="3402"/>
        <v>0</v>
      </c>
      <c r="AB1006" s="31">
        <f t="shared" si="3403"/>
        <v>0</v>
      </c>
      <c r="AC1006" s="31">
        <f t="shared" si="3404"/>
        <v>0</v>
      </c>
      <c r="AD1006" s="31">
        <f t="shared" si="3276"/>
        <v>211763.856</v>
      </c>
      <c r="AE1006" s="31">
        <f t="shared" si="3277"/>
        <v>509465.24400000001</v>
      </c>
      <c r="AF1006" s="31">
        <f t="shared" si="3278"/>
        <v>746059.63</v>
      </c>
      <c r="AG1006" s="31">
        <f t="shared" si="3405"/>
        <v>0</v>
      </c>
      <c r="AH1006" s="31">
        <f t="shared" si="3406"/>
        <v>0</v>
      </c>
      <c r="AI1006" s="31">
        <f t="shared" si="3407"/>
        <v>0</v>
      </c>
      <c r="AJ1006" s="31">
        <f t="shared" si="3279"/>
        <v>211763.856</v>
      </c>
      <c r="AK1006" s="31">
        <f t="shared" si="3280"/>
        <v>509465.24400000001</v>
      </c>
      <c r="AL1006" s="31">
        <f t="shared" si="3281"/>
        <v>746059.63</v>
      </c>
      <c r="AM1006" s="31">
        <f t="shared" si="3408"/>
        <v>-48973.177000000003</v>
      </c>
      <c r="AN1006" s="31">
        <f t="shared" si="3409"/>
        <v>-93026.823000000004</v>
      </c>
      <c r="AO1006" s="31">
        <f t="shared" si="3410"/>
        <v>0</v>
      </c>
      <c r="AP1006" s="31">
        <f t="shared" si="3282"/>
        <v>162790.679</v>
      </c>
      <c r="AQ1006" s="31">
        <f t="shared" si="3283"/>
        <v>416438.42099999997</v>
      </c>
      <c r="AR1006" s="31">
        <f t="shared" si="3284"/>
        <v>746059.63</v>
      </c>
      <c r="AS1006" s="31">
        <f t="shared" si="3411"/>
        <v>0</v>
      </c>
      <c r="AT1006" s="31">
        <f t="shared" si="3412"/>
        <v>0</v>
      </c>
      <c r="AU1006" s="31">
        <f t="shared" si="3413"/>
        <v>0</v>
      </c>
      <c r="AV1006" s="31">
        <f t="shared" si="3285"/>
        <v>162790.679</v>
      </c>
      <c r="AW1006" s="31">
        <f t="shared" si="3286"/>
        <v>416438.42099999997</v>
      </c>
      <c r="AX1006" s="31">
        <f t="shared" si="3287"/>
        <v>746059.63</v>
      </c>
      <c r="AY1006" s="31">
        <f t="shared" si="3414"/>
        <v>0</v>
      </c>
      <c r="AZ1006" s="31">
        <f t="shared" si="3415"/>
        <v>0</v>
      </c>
      <c r="BA1006" s="31">
        <f t="shared" si="3416"/>
        <v>0</v>
      </c>
      <c r="BB1006" s="31">
        <f t="shared" si="3288"/>
        <v>162790.679</v>
      </c>
      <c r="BC1006" s="31">
        <f t="shared" si="3289"/>
        <v>416438.42099999997</v>
      </c>
      <c r="BD1006" s="31">
        <f t="shared" si="3290"/>
        <v>746059.63</v>
      </c>
      <c r="BE1006" s="31">
        <f t="shared" si="3417"/>
        <v>0</v>
      </c>
      <c r="BF1006" s="31">
        <f t="shared" si="3418"/>
        <v>0</v>
      </c>
      <c r="BG1006" s="31">
        <f t="shared" si="3419"/>
        <v>0</v>
      </c>
      <c r="BH1006" s="31">
        <f t="shared" si="3291"/>
        <v>162790.679</v>
      </c>
      <c r="BI1006" s="31">
        <f t="shared" si="3292"/>
        <v>416438.42099999997</v>
      </c>
      <c r="BJ1006" s="31">
        <f t="shared" si="3293"/>
        <v>746059.63</v>
      </c>
      <c r="BK1006" s="31">
        <f t="shared" si="3420"/>
        <v>0</v>
      </c>
      <c r="BL1006" s="31">
        <f t="shared" si="3421"/>
        <v>0</v>
      </c>
      <c r="BM1006" s="31">
        <f t="shared" si="3422"/>
        <v>0</v>
      </c>
      <c r="BN1006" s="31">
        <f t="shared" si="3294"/>
        <v>162790.679</v>
      </c>
      <c r="BO1006" s="31">
        <f t="shared" si="3295"/>
        <v>416438.42099999997</v>
      </c>
      <c r="BP1006" s="31">
        <f t="shared" si="3296"/>
        <v>746059.63</v>
      </c>
      <c r="BQ1006" s="31">
        <f t="shared" si="3423"/>
        <v>0</v>
      </c>
      <c r="BR1006" s="31">
        <f t="shared" si="3424"/>
        <v>0</v>
      </c>
      <c r="BS1006" s="31">
        <f t="shared" si="3297"/>
        <v>162790.679</v>
      </c>
      <c r="BT1006" s="31">
        <f t="shared" si="3298"/>
        <v>416438.42099999997</v>
      </c>
      <c r="BU1006" s="31">
        <f t="shared" si="3299"/>
        <v>746059.63</v>
      </c>
      <c r="BV1006" s="31">
        <f t="shared" si="3425"/>
        <v>0</v>
      </c>
      <c r="BW1006" s="31">
        <f t="shared" si="3426"/>
        <v>0</v>
      </c>
      <c r="BX1006" s="31">
        <f t="shared" si="3300"/>
        <v>162790.679</v>
      </c>
      <c r="BY1006" s="31">
        <f t="shared" si="3301"/>
        <v>416438.42099999997</v>
      </c>
      <c r="BZ1006" s="31">
        <f t="shared" si="3302"/>
        <v>746059.63</v>
      </c>
      <c r="CA1006" s="31">
        <f t="shared" si="3427"/>
        <v>0</v>
      </c>
      <c r="CB1006" s="31">
        <f t="shared" si="3428"/>
        <v>0</v>
      </c>
      <c r="CC1006" s="31">
        <f t="shared" si="3429"/>
        <v>0</v>
      </c>
      <c r="CD1006" s="31">
        <f t="shared" ref="CD1006:CD1069" si="3431">BX1006+CA1006</f>
        <v>162790.679</v>
      </c>
      <c r="CE1006" s="31">
        <f t="shared" ref="CE1006:CE1069" si="3432">BY1006+CB1006</f>
        <v>416438.42099999997</v>
      </c>
      <c r="CF1006" s="31">
        <f t="shared" ref="CF1006:CF1069" si="3433">BZ1006+CC1006</f>
        <v>746059.63</v>
      </c>
      <c r="CG1006" s="31">
        <f t="shared" si="3430"/>
        <v>0</v>
      </c>
      <c r="CH1006" s="24"/>
      <c r="CI1006" s="40"/>
      <c r="CM1006" s="1" t="s">
        <v>29</v>
      </c>
    </row>
    <row r="1007" ht="15">
      <c r="A1007" s="16" t="s">
        <v>556</v>
      </c>
      <c r="B1007" s="17">
        <v>410</v>
      </c>
      <c r="C1007" s="16"/>
      <c r="D1007" s="16"/>
      <c r="E1007" s="39" t="s">
        <v>85</v>
      </c>
      <c r="F1007" s="31">
        <f t="shared" si="3390"/>
        <v>25000</v>
      </c>
      <c r="G1007" s="31">
        <f t="shared" si="3391"/>
        <v>100000</v>
      </c>
      <c r="H1007" s="31">
        <f t="shared" si="3392"/>
        <v>757100.69999999995</v>
      </c>
      <c r="I1007" s="31">
        <f t="shared" si="3393"/>
        <v>0</v>
      </c>
      <c r="J1007" s="31">
        <f t="shared" si="3394"/>
        <v>0</v>
      </c>
      <c r="K1007" s="31">
        <f t="shared" si="3395"/>
        <v>0</v>
      </c>
      <c r="L1007" s="31">
        <f t="shared" si="3267"/>
        <v>25000</v>
      </c>
      <c r="M1007" s="31">
        <f t="shared" si="3268"/>
        <v>100000</v>
      </c>
      <c r="N1007" s="31">
        <f t="shared" si="3269"/>
        <v>757100.69999999995</v>
      </c>
      <c r="O1007" s="31">
        <f t="shared" si="3396"/>
        <v>186763.856</v>
      </c>
      <c r="P1007" s="31">
        <f t="shared" si="3397"/>
        <v>409465.24400000001</v>
      </c>
      <c r="Q1007" s="31">
        <f t="shared" si="3398"/>
        <v>-11041.07</v>
      </c>
      <c r="R1007" s="31">
        <f t="shared" si="3270"/>
        <v>211763.856</v>
      </c>
      <c r="S1007" s="31">
        <f t="shared" si="3271"/>
        <v>509465.24400000001</v>
      </c>
      <c r="T1007" s="31">
        <f t="shared" si="3272"/>
        <v>746059.63</v>
      </c>
      <c r="U1007" s="31">
        <f t="shared" si="3399"/>
        <v>0</v>
      </c>
      <c r="V1007" s="31">
        <f t="shared" si="3400"/>
        <v>0</v>
      </c>
      <c r="W1007" s="31">
        <f t="shared" si="3401"/>
        <v>0</v>
      </c>
      <c r="X1007" s="31">
        <f t="shared" si="3273"/>
        <v>211763.856</v>
      </c>
      <c r="Y1007" s="31">
        <f t="shared" si="3274"/>
        <v>509465.24400000001</v>
      </c>
      <c r="Z1007" s="31">
        <f t="shared" si="3275"/>
        <v>746059.63</v>
      </c>
      <c r="AA1007" s="31">
        <f t="shared" si="3402"/>
        <v>0</v>
      </c>
      <c r="AB1007" s="31">
        <f t="shared" si="3403"/>
        <v>0</v>
      </c>
      <c r="AC1007" s="31">
        <f t="shared" si="3404"/>
        <v>0</v>
      </c>
      <c r="AD1007" s="31">
        <f t="shared" si="3276"/>
        <v>211763.856</v>
      </c>
      <c r="AE1007" s="31">
        <f t="shared" si="3277"/>
        <v>509465.24400000001</v>
      </c>
      <c r="AF1007" s="31">
        <f t="shared" si="3278"/>
        <v>746059.63</v>
      </c>
      <c r="AG1007" s="31">
        <f t="shared" si="3405"/>
        <v>0</v>
      </c>
      <c r="AH1007" s="31">
        <f t="shared" si="3406"/>
        <v>0</v>
      </c>
      <c r="AI1007" s="31">
        <f t="shared" si="3407"/>
        <v>0</v>
      </c>
      <c r="AJ1007" s="31">
        <f t="shared" si="3279"/>
        <v>211763.856</v>
      </c>
      <c r="AK1007" s="31">
        <f t="shared" si="3280"/>
        <v>509465.24400000001</v>
      </c>
      <c r="AL1007" s="31">
        <f t="shared" si="3281"/>
        <v>746059.63</v>
      </c>
      <c r="AM1007" s="31">
        <f t="shared" si="3408"/>
        <v>-48973.177000000003</v>
      </c>
      <c r="AN1007" s="31">
        <f t="shared" si="3409"/>
        <v>-93026.823000000004</v>
      </c>
      <c r="AO1007" s="31">
        <f t="shared" si="3410"/>
        <v>0</v>
      </c>
      <c r="AP1007" s="31">
        <f t="shared" si="3282"/>
        <v>162790.679</v>
      </c>
      <c r="AQ1007" s="31">
        <f t="shared" si="3283"/>
        <v>416438.42099999997</v>
      </c>
      <c r="AR1007" s="31">
        <f t="shared" si="3284"/>
        <v>746059.63</v>
      </c>
      <c r="AS1007" s="31">
        <f t="shared" si="3411"/>
        <v>0</v>
      </c>
      <c r="AT1007" s="31">
        <f t="shared" si="3412"/>
        <v>0</v>
      </c>
      <c r="AU1007" s="31">
        <f t="shared" si="3413"/>
        <v>0</v>
      </c>
      <c r="AV1007" s="31">
        <f t="shared" si="3285"/>
        <v>162790.679</v>
      </c>
      <c r="AW1007" s="31">
        <f t="shared" si="3286"/>
        <v>416438.42099999997</v>
      </c>
      <c r="AX1007" s="31">
        <f t="shared" si="3287"/>
        <v>746059.63</v>
      </c>
      <c r="AY1007" s="31">
        <f t="shared" si="3414"/>
        <v>0</v>
      </c>
      <c r="AZ1007" s="31">
        <f t="shared" si="3415"/>
        <v>0</v>
      </c>
      <c r="BA1007" s="31">
        <f t="shared" si="3416"/>
        <v>0</v>
      </c>
      <c r="BB1007" s="31">
        <f t="shared" si="3288"/>
        <v>162790.679</v>
      </c>
      <c r="BC1007" s="31">
        <f t="shared" si="3289"/>
        <v>416438.42099999997</v>
      </c>
      <c r="BD1007" s="31">
        <f t="shared" si="3290"/>
        <v>746059.63</v>
      </c>
      <c r="BE1007" s="31">
        <f t="shared" si="3417"/>
        <v>0</v>
      </c>
      <c r="BF1007" s="31">
        <f t="shared" si="3418"/>
        <v>0</v>
      </c>
      <c r="BG1007" s="31">
        <f t="shared" si="3419"/>
        <v>0</v>
      </c>
      <c r="BH1007" s="31">
        <f t="shared" si="3291"/>
        <v>162790.679</v>
      </c>
      <c r="BI1007" s="31">
        <f t="shared" si="3292"/>
        <v>416438.42099999997</v>
      </c>
      <c r="BJ1007" s="31">
        <f t="shared" si="3293"/>
        <v>746059.63</v>
      </c>
      <c r="BK1007" s="31">
        <f t="shared" si="3420"/>
        <v>0</v>
      </c>
      <c r="BL1007" s="31">
        <f t="shared" si="3421"/>
        <v>0</v>
      </c>
      <c r="BM1007" s="31">
        <f t="shared" si="3422"/>
        <v>0</v>
      </c>
      <c r="BN1007" s="31">
        <f t="shared" si="3294"/>
        <v>162790.679</v>
      </c>
      <c r="BO1007" s="31">
        <f t="shared" si="3295"/>
        <v>416438.42099999997</v>
      </c>
      <c r="BP1007" s="31">
        <f t="shared" si="3296"/>
        <v>746059.63</v>
      </c>
      <c r="BQ1007" s="31">
        <f t="shared" si="3423"/>
        <v>0</v>
      </c>
      <c r="BR1007" s="31">
        <f t="shared" si="3424"/>
        <v>0</v>
      </c>
      <c r="BS1007" s="31">
        <f t="shared" si="3297"/>
        <v>162790.679</v>
      </c>
      <c r="BT1007" s="31">
        <f t="shared" si="3298"/>
        <v>416438.42099999997</v>
      </c>
      <c r="BU1007" s="31">
        <f t="shared" si="3299"/>
        <v>746059.63</v>
      </c>
      <c r="BV1007" s="31">
        <f t="shared" si="3425"/>
        <v>0</v>
      </c>
      <c r="BW1007" s="31">
        <f t="shared" si="3426"/>
        <v>0</v>
      </c>
      <c r="BX1007" s="31">
        <f t="shared" si="3300"/>
        <v>162790.679</v>
      </c>
      <c r="BY1007" s="31">
        <f t="shared" si="3301"/>
        <v>416438.42099999997</v>
      </c>
      <c r="BZ1007" s="31">
        <f t="shared" si="3302"/>
        <v>746059.63</v>
      </c>
      <c r="CA1007" s="31">
        <f t="shared" si="3427"/>
        <v>0</v>
      </c>
      <c r="CB1007" s="31">
        <f t="shared" si="3428"/>
        <v>0</v>
      </c>
      <c r="CC1007" s="31">
        <f t="shared" si="3429"/>
        <v>0</v>
      </c>
      <c r="CD1007" s="31">
        <f t="shared" si="3431"/>
        <v>162790.679</v>
      </c>
      <c r="CE1007" s="31">
        <f t="shared" si="3432"/>
        <v>416438.42099999997</v>
      </c>
      <c r="CF1007" s="31">
        <f t="shared" si="3433"/>
        <v>746059.63</v>
      </c>
      <c r="CG1007" s="31">
        <f t="shared" si="3430"/>
        <v>0</v>
      </c>
      <c r="CH1007" s="24"/>
      <c r="CI1007" s="40"/>
      <c r="CN1007" s="1" t="s">
        <v>30</v>
      </c>
    </row>
    <row r="1008" ht="15">
      <c r="A1008" s="16" t="s">
        <v>556</v>
      </c>
      <c r="B1008" s="17">
        <v>410</v>
      </c>
      <c r="C1008" s="16" t="s">
        <v>47</v>
      </c>
      <c r="D1008" s="16" t="s">
        <v>313</v>
      </c>
      <c r="E1008" s="39" t="s">
        <v>387</v>
      </c>
      <c r="F1008" s="31">
        <v>25000</v>
      </c>
      <c r="G1008" s="31">
        <v>100000</v>
      </c>
      <c r="H1008" s="31">
        <f>857100.7-100000</f>
        <v>757100.69999999995</v>
      </c>
      <c r="I1008" s="31"/>
      <c r="J1008" s="31"/>
      <c r="K1008" s="31"/>
      <c r="L1008" s="31">
        <f t="shared" si="3267"/>
        <v>25000</v>
      </c>
      <c r="M1008" s="31">
        <f t="shared" si="3268"/>
        <v>100000</v>
      </c>
      <c r="N1008" s="31">
        <f t="shared" si="3269"/>
        <v>757100.69999999995</v>
      </c>
      <c r="O1008" s="31">
        <f>-25000+211763.856</f>
        <v>186763.856</v>
      </c>
      <c r="P1008" s="31">
        <v>409465.24400000001</v>
      </c>
      <c r="Q1008" s="31">
        <v>-11041.07</v>
      </c>
      <c r="R1008" s="31">
        <f t="shared" si="3270"/>
        <v>211763.856</v>
      </c>
      <c r="S1008" s="31">
        <f t="shared" si="3271"/>
        <v>509465.24400000001</v>
      </c>
      <c r="T1008" s="31">
        <f t="shared" si="3272"/>
        <v>746059.63</v>
      </c>
      <c r="U1008" s="31"/>
      <c r="V1008" s="31"/>
      <c r="W1008" s="31"/>
      <c r="X1008" s="31">
        <f t="shared" si="3273"/>
        <v>211763.856</v>
      </c>
      <c r="Y1008" s="31">
        <f t="shared" si="3274"/>
        <v>509465.24400000001</v>
      </c>
      <c r="Z1008" s="31">
        <f t="shared" si="3275"/>
        <v>746059.63</v>
      </c>
      <c r="AA1008" s="31"/>
      <c r="AB1008" s="31"/>
      <c r="AC1008" s="31"/>
      <c r="AD1008" s="31">
        <f t="shared" si="3276"/>
        <v>211763.856</v>
      </c>
      <c r="AE1008" s="31">
        <f t="shared" si="3277"/>
        <v>509465.24400000001</v>
      </c>
      <c r="AF1008" s="31">
        <f t="shared" si="3278"/>
        <v>746059.63</v>
      </c>
      <c r="AG1008" s="31"/>
      <c r="AH1008" s="31"/>
      <c r="AI1008" s="31"/>
      <c r="AJ1008" s="31">
        <f t="shared" si="3279"/>
        <v>211763.856</v>
      </c>
      <c r="AK1008" s="31">
        <f t="shared" si="3280"/>
        <v>509465.24400000001</v>
      </c>
      <c r="AL1008" s="31">
        <f t="shared" si="3281"/>
        <v>746059.63</v>
      </c>
      <c r="AM1008" s="31">
        <v>-48973.177000000003</v>
      </c>
      <c r="AN1008" s="31">
        <v>-93026.823000000004</v>
      </c>
      <c r="AO1008" s="31"/>
      <c r="AP1008" s="31">
        <f t="shared" si="3282"/>
        <v>162790.679</v>
      </c>
      <c r="AQ1008" s="31">
        <f t="shared" si="3283"/>
        <v>416438.42099999997</v>
      </c>
      <c r="AR1008" s="31">
        <f t="shared" si="3284"/>
        <v>746059.63</v>
      </c>
      <c r="AS1008" s="31"/>
      <c r="AT1008" s="31"/>
      <c r="AU1008" s="31"/>
      <c r="AV1008" s="31">
        <f t="shared" si="3285"/>
        <v>162790.679</v>
      </c>
      <c r="AW1008" s="31">
        <f t="shared" si="3286"/>
        <v>416438.42099999997</v>
      </c>
      <c r="AX1008" s="31">
        <f t="shared" si="3287"/>
        <v>746059.63</v>
      </c>
      <c r="AY1008" s="31"/>
      <c r="AZ1008" s="31"/>
      <c r="BA1008" s="31"/>
      <c r="BB1008" s="31">
        <f t="shared" si="3288"/>
        <v>162790.679</v>
      </c>
      <c r="BC1008" s="31">
        <f t="shared" si="3289"/>
        <v>416438.42099999997</v>
      </c>
      <c r="BD1008" s="31">
        <f t="shared" si="3290"/>
        <v>746059.63</v>
      </c>
      <c r="BE1008" s="31"/>
      <c r="BF1008" s="31"/>
      <c r="BG1008" s="31"/>
      <c r="BH1008" s="31">
        <f t="shared" si="3291"/>
        <v>162790.679</v>
      </c>
      <c r="BI1008" s="31">
        <f t="shared" si="3292"/>
        <v>416438.42099999997</v>
      </c>
      <c r="BJ1008" s="31">
        <f t="shared" si="3293"/>
        <v>746059.63</v>
      </c>
      <c r="BK1008" s="31"/>
      <c r="BL1008" s="31"/>
      <c r="BM1008" s="31"/>
      <c r="BN1008" s="31">
        <f t="shared" si="3294"/>
        <v>162790.679</v>
      </c>
      <c r="BO1008" s="31">
        <f t="shared" si="3295"/>
        <v>416438.42099999997</v>
      </c>
      <c r="BP1008" s="31">
        <f t="shared" si="3296"/>
        <v>746059.63</v>
      </c>
      <c r="BQ1008" s="31"/>
      <c r="BR1008" s="31"/>
      <c r="BS1008" s="31">
        <f t="shared" si="3297"/>
        <v>162790.679</v>
      </c>
      <c r="BT1008" s="31">
        <f t="shared" si="3298"/>
        <v>416438.42099999997</v>
      </c>
      <c r="BU1008" s="31">
        <f t="shared" si="3299"/>
        <v>746059.63</v>
      </c>
      <c r="BV1008" s="31"/>
      <c r="BW1008" s="31"/>
      <c r="BX1008" s="31">
        <f t="shared" si="3300"/>
        <v>162790.679</v>
      </c>
      <c r="BY1008" s="31">
        <f t="shared" si="3301"/>
        <v>416438.42099999997</v>
      </c>
      <c r="BZ1008" s="31">
        <f t="shared" si="3302"/>
        <v>746059.63</v>
      </c>
      <c r="CA1008" s="31"/>
      <c r="CB1008" s="31"/>
      <c r="CC1008" s="31"/>
      <c r="CD1008" s="31">
        <f t="shared" si="3431"/>
        <v>162790.679</v>
      </c>
      <c r="CE1008" s="31">
        <f t="shared" si="3432"/>
        <v>416438.42099999997</v>
      </c>
      <c r="CF1008" s="31">
        <f t="shared" si="3433"/>
        <v>746059.63</v>
      </c>
      <c r="CG1008" s="31"/>
      <c r="CH1008" s="24"/>
      <c r="CI1008" s="40"/>
    </row>
    <row r="1009" ht="15">
      <c r="A1009" s="16" t="s">
        <v>558</v>
      </c>
      <c r="B1009" s="17"/>
      <c r="C1009" s="16"/>
      <c r="D1009" s="16"/>
      <c r="E1009" s="39" t="s">
        <v>559</v>
      </c>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c r="AF1009" s="31"/>
      <c r="AG1009" s="31"/>
      <c r="AH1009" s="31"/>
      <c r="AI1009" s="31"/>
      <c r="AJ1009" s="31"/>
      <c r="AK1009" s="31"/>
      <c r="AL1009" s="31"/>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f t="shared" si="3425"/>
        <v>464984.86900000001</v>
      </c>
      <c r="BW1009" s="31">
        <f t="shared" si="3426"/>
        <v>1050536.409</v>
      </c>
      <c r="BX1009" s="31">
        <f t="shared" si="3300"/>
        <v>0</v>
      </c>
      <c r="BY1009" s="31">
        <f t="shared" si="3301"/>
        <v>464984.86900000001</v>
      </c>
      <c r="BZ1009" s="31">
        <f t="shared" si="3302"/>
        <v>1050536.409</v>
      </c>
      <c r="CA1009" s="31">
        <f t="shared" si="3427"/>
        <v>0</v>
      </c>
      <c r="CB1009" s="31">
        <f t="shared" si="3428"/>
        <v>0</v>
      </c>
      <c r="CC1009" s="31">
        <f t="shared" si="3429"/>
        <v>0</v>
      </c>
      <c r="CD1009" s="31">
        <f t="shared" si="3431"/>
        <v>0</v>
      </c>
      <c r="CE1009" s="31">
        <f t="shared" si="3432"/>
        <v>464984.86900000001</v>
      </c>
      <c r="CF1009" s="31">
        <f t="shared" si="3433"/>
        <v>1050536.409</v>
      </c>
      <c r="CG1009" s="31">
        <f t="shared" si="3430"/>
        <v>0</v>
      </c>
      <c r="CH1009" s="24"/>
      <c r="CI1009" s="40"/>
    </row>
    <row r="1010" ht="15">
      <c r="A1010" s="16" t="s">
        <v>558</v>
      </c>
      <c r="B1010" s="17">
        <v>400</v>
      </c>
      <c r="C1010" s="16"/>
      <c r="D1010" s="16"/>
      <c r="E1010" s="39" t="s">
        <v>84</v>
      </c>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c r="AF1010" s="31"/>
      <c r="AG1010" s="31"/>
      <c r="AH1010" s="31"/>
      <c r="AI1010" s="31"/>
      <c r="AJ1010" s="31"/>
      <c r="AK1010" s="31"/>
      <c r="AL1010" s="31"/>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f t="shared" si="3425"/>
        <v>464984.86900000001</v>
      </c>
      <c r="BW1010" s="31">
        <f t="shared" si="3426"/>
        <v>1050536.409</v>
      </c>
      <c r="BX1010" s="31">
        <f t="shared" si="3300"/>
        <v>0</v>
      </c>
      <c r="BY1010" s="31">
        <f t="shared" si="3301"/>
        <v>464984.86900000001</v>
      </c>
      <c r="BZ1010" s="31">
        <f t="shared" si="3302"/>
        <v>1050536.409</v>
      </c>
      <c r="CA1010" s="31">
        <f t="shared" si="3427"/>
        <v>0</v>
      </c>
      <c r="CB1010" s="31">
        <f t="shared" si="3428"/>
        <v>0</v>
      </c>
      <c r="CC1010" s="31">
        <f t="shared" si="3429"/>
        <v>0</v>
      </c>
      <c r="CD1010" s="31">
        <f t="shared" si="3431"/>
        <v>0</v>
      </c>
      <c r="CE1010" s="31">
        <f t="shared" si="3432"/>
        <v>464984.86900000001</v>
      </c>
      <c r="CF1010" s="31">
        <f t="shared" si="3433"/>
        <v>1050536.409</v>
      </c>
      <c r="CG1010" s="31">
        <f t="shared" si="3430"/>
        <v>0</v>
      </c>
      <c r="CH1010" s="24"/>
      <c r="CI1010" s="40"/>
    </row>
    <row r="1011" ht="15">
      <c r="A1011" s="16" t="s">
        <v>558</v>
      </c>
      <c r="B1011" s="17">
        <v>410</v>
      </c>
      <c r="C1011" s="16"/>
      <c r="D1011" s="16"/>
      <c r="E1011" s="39" t="s">
        <v>85</v>
      </c>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c r="AF1011" s="31"/>
      <c r="AG1011" s="31"/>
      <c r="AH1011" s="31"/>
      <c r="AI1011" s="31"/>
      <c r="AJ1011" s="31"/>
      <c r="AK1011" s="31"/>
      <c r="AL1011" s="31"/>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f t="shared" si="3425"/>
        <v>464984.86900000001</v>
      </c>
      <c r="BW1011" s="31">
        <f t="shared" si="3426"/>
        <v>1050536.409</v>
      </c>
      <c r="BX1011" s="31">
        <f t="shared" si="3300"/>
        <v>0</v>
      </c>
      <c r="BY1011" s="31">
        <f t="shared" si="3301"/>
        <v>464984.86900000001</v>
      </c>
      <c r="BZ1011" s="31">
        <f t="shared" si="3302"/>
        <v>1050536.409</v>
      </c>
      <c r="CA1011" s="31">
        <f t="shared" si="3427"/>
        <v>0</v>
      </c>
      <c r="CB1011" s="31">
        <f t="shared" si="3428"/>
        <v>0</v>
      </c>
      <c r="CC1011" s="31">
        <f t="shared" si="3429"/>
        <v>0</v>
      </c>
      <c r="CD1011" s="31">
        <f t="shared" si="3431"/>
        <v>0</v>
      </c>
      <c r="CE1011" s="31">
        <f t="shared" si="3432"/>
        <v>464984.86900000001</v>
      </c>
      <c r="CF1011" s="31">
        <f t="shared" si="3433"/>
        <v>1050536.409</v>
      </c>
      <c r="CG1011" s="31">
        <f t="shared" si="3430"/>
        <v>0</v>
      </c>
      <c r="CH1011" s="24"/>
      <c r="CI1011" s="40"/>
    </row>
    <row r="1012" ht="15">
      <c r="A1012" s="16" t="s">
        <v>558</v>
      </c>
      <c r="B1012" s="17">
        <v>410</v>
      </c>
      <c r="C1012" s="16" t="s">
        <v>47</v>
      </c>
      <c r="D1012" s="16" t="s">
        <v>313</v>
      </c>
      <c r="E1012" s="39" t="s">
        <v>387</v>
      </c>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c r="AF1012" s="31"/>
      <c r="AG1012" s="31"/>
      <c r="AH1012" s="31"/>
      <c r="AI1012" s="31"/>
      <c r="AJ1012" s="31"/>
      <c r="AK1012" s="31"/>
      <c r="AL1012" s="31"/>
      <c r="AM1012" s="31"/>
      <c r="AN1012" s="31"/>
      <c r="AO1012" s="31"/>
      <c r="AP1012" s="31"/>
      <c r="AQ1012" s="31"/>
      <c r="AR1012" s="31"/>
      <c r="AS1012" s="31"/>
      <c r="AT1012" s="31"/>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v>464984.86900000001</v>
      </c>
      <c r="BW1012" s="31">
        <v>1050536.409</v>
      </c>
      <c r="BX1012" s="31">
        <f t="shared" si="3300"/>
        <v>0</v>
      </c>
      <c r="BY1012" s="31">
        <f t="shared" si="3301"/>
        <v>464984.86900000001</v>
      </c>
      <c r="BZ1012" s="31">
        <f t="shared" si="3302"/>
        <v>1050536.409</v>
      </c>
      <c r="CA1012" s="31"/>
      <c r="CB1012" s="31"/>
      <c r="CC1012" s="31"/>
      <c r="CD1012" s="31">
        <f t="shared" si="3431"/>
        <v>0</v>
      </c>
      <c r="CE1012" s="31">
        <f t="shared" si="3432"/>
        <v>464984.86900000001</v>
      </c>
      <c r="CF1012" s="31">
        <f t="shared" si="3433"/>
        <v>1050536.409</v>
      </c>
      <c r="CG1012" s="31"/>
      <c r="CH1012" s="24"/>
      <c r="CI1012" s="40"/>
    </row>
    <row r="1013" ht="43.75">
      <c r="A1013" s="16" t="s">
        <v>560</v>
      </c>
      <c r="B1013" s="17"/>
      <c r="C1013" s="16"/>
      <c r="D1013" s="16"/>
      <c r="E1013" s="39" t="s">
        <v>561</v>
      </c>
      <c r="F1013" s="31">
        <f t="shared" si="3390"/>
        <v>47000</v>
      </c>
      <c r="G1013" s="31">
        <f t="shared" si="3391"/>
        <v>453000</v>
      </c>
      <c r="H1013" s="31">
        <f>H1014</f>
        <v>1103819.3999999999</v>
      </c>
      <c r="I1013" s="31">
        <f t="shared" si="3393"/>
        <v>0</v>
      </c>
      <c r="J1013" s="31">
        <f t="shared" si="3394"/>
        <v>0</v>
      </c>
      <c r="K1013" s="31">
        <f t="shared" si="3395"/>
        <v>-70868.899999999994</v>
      </c>
      <c r="L1013" s="31">
        <f t="shared" si="3267"/>
        <v>47000</v>
      </c>
      <c r="M1013" s="31">
        <f t="shared" si="3268"/>
        <v>453000</v>
      </c>
      <c r="N1013" s="31">
        <f t="shared" si="3269"/>
        <v>1032950.4999999999</v>
      </c>
      <c r="O1013" s="31">
        <f>O1014</f>
        <v>0</v>
      </c>
      <c r="P1013" s="31">
        <f t="shared" si="3397"/>
        <v>0</v>
      </c>
      <c r="Q1013" s="31">
        <f t="shared" si="3398"/>
        <v>0</v>
      </c>
      <c r="R1013" s="31">
        <f t="shared" si="3270"/>
        <v>47000</v>
      </c>
      <c r="S1013" s="31">
        <f t="shared" si="3271"/>
        <v>453000</v>
      </c>
      <c r="T1013" s="31">
        <f t="shared" si="3272"/>
        <v>1032950.4999999999</v>
      </c>
      <c r="U1013" s="31">
        <f t="shared" si="3399"/>
        <v>0</v>
      </c>
      <c r="V1013" s="31">
        <f t="shared" si="3400"/>
        <v>0</v>
      </c>
      <c r="W1013" s="31">
        <f t="shared" si="3401"/>
        <v>0</v>
      </c>
      <c r="X1013" s="31">
        <f t="shared" si="3273"/>
        <v>47000</v>
      </c>
      <c r="Y1013" s="31">
        <f t="shared" si="3274"/>
        <v>453000</v>
      </c>
      <c r="Z1013" s="31">
        <f t="shared" si="3275"/>
        <v>1032950.4999999999</v>
      </c>
      <c r="AA1013" s="31">
        <f t="shared" si="3402"/>
        <v>0</v>
      </c>
      <c r="AB1013" s="31">
        <f t="shared" si="3403"/>
        <v>0</v>
      </c>
      <c r="AC1013" s="31">
        <f t="shared" si="3404"/>
        <v>0</v>
      </c>
      <c r="AD1013" s="31">
        <f t="shared" si="3276"/>
        <v>47000</v>
      </c>
      <c r="AE1013" s="31">
        <f t="shared" si="3277"/>
        <v>453000</v>
      </c>
      <c r="AF1013" s="31">
        <f t="shared" si="3278"/>
        <v>1032950.4999999999</v>
      </c>
      <c r="AG1013" s="31">
        <f t="shared" si="3405"/>
        <v>0</v>
      </c>
      <c r="AH1013" s="31">
        <f t="shared" si="3406"/>
        <v>0</v>
      </c>
      <c r="AI1013" s="31">
        <f t="shared" si="3407"/>
        <v>0</v>
      </c>
      <c r="AJ1013" s="31">
        <f t="shared" si="3279"/>
        <v>47000</v>
      </c>
      <c r="AK1013" s="31">
        <f t="shared" si="3280"/>
        <v>453000</v>
      </c>
      <c r="AL1013" s="31">
        <f t="shared" si="3281"/>
        <v>1032950.4999999999</v>
      </c>
      <c r="AM1013" s="31">
        <f t="shared" si="3408"/>
        <v>0</v>
      </c>
      <c r="AN1013" s="31">
        <f t="shared" si="3409"/>
        <v>0</v>
      </c>
      <c r="AO1013" s="31">
        <f t="shared" si="3410"/>
        <v>0</v>
      </c>
      <c r="AP1013" s="31">
        <f t="shared" si="3282"/>
        <v>47000</v>
      </c>
      <c r="AQ1013" s="31">
        <f t="shared" si="3283"/>
        <v>453000</v>
      </c>
      <c r="AR1013" s="31">
        <f t="shared" si="3284"/>
        <v>1032950.4999999999</v>
      </c>
      <c r="AS1013" s="31">
        <f t="shared" si="3411"/>
        <v>0</v>
      </c>
      <c r="AT1013" s="31">
        <f t="shared" si="3412"/>
        <v>0</v>
      </c>
      <c r="AU1013" s="31">
        <f t="shared" si="3413"/>
        <v>0</v>
      </c>
      <c r="AV1013" s="31">
        <f t="shared" si="3285"/>
        <v>47000</v>
      </c>
      <c r="AW1013" s="31">
        <f t="shared" si="3286"/>
        <v>453000</v>
      </c>
      <c r="AX1013" s="31">
        <f t="shared" si="3287"/>
        <v>1032950.4999999999</v>
      </c>
      <c r="AY1013" s="31">
        <f t="shared" si="3414"/>
        <v>0</v>
      </c>
      <c r="AZ1013" s="31">
        <f t="shared" si="3415"/>
        <v>0</v>
      </c>
      <c r="BA1013" s="31">
        <f t="shared" si="3416"/>
        <v>0</v>
      </c>
      <c r="BB1013" s="31">
        <f t="shared" si="3288"/>
        <v>47000</v>
      </c>
      <c r="BC1013" s="31">
        <f t="shared" si="3289"/>
        <v>453000</v>
      </c>
      <c r="BD1013" s="31">
        <f t="shared" si="3290"/>
        <v>1032950.4999999999</v>
      </c>
      <c r="BE1013" s="31">
        <f t="shared" si="3417"/>
        <v>0</v>
      </c>
      <c r="BF1013" s="31">
        <f t="shared" si="3418"/>
        <v>0</v>
      </c>
      <c r="BG1013" s="31">
        <f t="shared" si="3419"/>
        <v>0</v>
      </c>
      <c r="BH1013" s="31">
        <f t="shared" si="3291"/>
        <v>47000</v>
      </c>
      <c r="BI1013" s="31">
        <f t="shared" si="3292"/>
        <v>453000</v>
      </c>
      <c r="BJ1013" s="31">
        <f t="shared" si="3293"/>
        <v>1032950.4999999999</v>
      </c>
      <c r="BK1013" s="31">
        <f t="shared" si="3420"/>
        <v>407119.46299999999</v>
      </c>
      <c r="BL1013" s="31">
        <f t="shared" si="3421"/>
        <v>0</v>
      </c>
      <c r="BM1013" s="31">
        <f t="shared" si="3422"/>
        <v>-407119.46299999999</v>
      </c>
      <c r="BN1013" s="31">
        <f t="shared" si="3294"/>
        <v>454119.46299999999</v>
      </c>
      <c r="BO1013" s="31">
        <f t="shared" si="3295"/>
        <v>453000</v>
      </c>
      <c r="BP1013" s="31">
        <f t="shared" si="3296"/>
        <v>625831.03699999989</v>
      </c>
      <c r="BQ1013" s="31">
        <f t="shared" si="3423"/>
        <v>0</v>
      </c>
      <c r="BR1013" s="31">
        <f t="shared" si="3424"/>
        <v>0</v>
      </c>
      <c r="BS1013" s="31">
        <f t="shared" si="3297"/>
        <v>454119.46299999999</v>
      </c>
      <c r="BT1013" s="31">
        <f t="shared" si="3298"/>
        <v>453000</v>
      </c>
      <c r="BU1013" s="31">
        <f t="shared" si="3299"/>
        <v>625831.03699999989</v>
      </c>
      <c r="BV1013" s="31">
        <f t="shared" si="3425"/>
        <v>0</v>
      </c>
      <c r="BW1013" s="31">
        <f t="shared" si="3426"/>
        <v>0</v>
      </c>
      <c r="BX1013" s="31">
        <f t="shared" si="3300"/>
        <v>454119.46299999999</v>
      </c>
      <c r="BY1013" s="31">
        <f t="shared" si="3301"/>
        <v>453000</v>
      </c>
      <c r="BZ1013" s="31">
        <f t="shared" si="3302"/>
        <v>625831.03699999989</v>
      </c>
      <c r="CA1013" s="31">
        <f t="shared" si="3427"/>
        <v>0</v>
      </c>
      <c r="CB1013" s="31">
        <f t="shared" si="3428"/>
        <v>0</v>
      </c>
      <c r="CC1013" s="31">
        <f t="shared" si="3429"/>
        <v>0</v>
      </c>
      <c r="CD1013" s="31">
        <f t="shared" si="3431"/>
        <v>454119.46299999999</v>
      </c>
      <c r="CE1013" s="31">
        <f t="shared" si="3432"/>
        <v>453000</v>
      </c>
      <c r="CF1013" s="31">
        <f t="shared" si="3433"/>
        <v>625831.03699999989</v>
      </c>
      <c r="CG1013" s="31">
        <f t="shared" si="3430"/>
        <v>0</v>
      </c>
      <c r="CH1013" s="24"/>
      <c r="CI1013" s="40"/>
      <c r="CO1013" s="1" t="s">
        <v>31</v>
      </c>
    </row>
    <row r="1014" ht="39.549999999999997">
      <c r="A1014" s="16" t="s">
        <v>560</v>
      </c>
      <c r="B1014" s="17">
        <v>400</v>
      </c>
      <c r="C1014" s="16"/>
      <c r="D1014" s="16"/>
      <c r="E1014" s="39" t="s">
        <v>84</v>
      </c>
      <c r="F1014" s="31">
        <f>F1015+F1017</f>
        <v>47000</v>
      </c>
      <c r="G1014" s="31">
        <f>G1015+G1017</f>
        <v>453000</v>
      </c>
      <c r="H1014" s="31">
        <f>H1015+H1017</f>
        <v>1103819.3999999999</v>
      </c>
      <c r="I1014" s="31">
        <f>I1015+I1017</f>
        <v>0</v>
      </c>
      <c r="J1014" s="31">
        <f>J1015+J1017</f>
        <v>0</v>
      </c>
      <c r="K1014" s="31">
        <f>K1015+K1017</f>
        <v>-70868.899999999994</v>
      </c>
      <c r="L1014" s="31">
        <f t="shared" si="3267"/>
        <v>47000</v>
      </c>
      <c r="M1014" s="31">
        <f t="shared" si="3268"/>
        <v>453000</v>
      </c>
      <c r="N1014" s="31">
        <f t="shared" si="3269"/>
        <v>1032950.4999999999</v>
      </c>
      <c r="O1014" s="31">
        <f>O1015+O1017</f>
        <v>0</v>
      </c>
      <c r="P1014" s="31">
        <f>P1015+P1017</f>
        <v>0</v>
      </c>
      <c r="Q1014" s="31">
        <f>Q1015+Q1017</f>
        <v>0</v>
      </c>
      <c r="R1014" s="31">
        <f t="shared" si="3270"/>
        <v>47000</v>
      </c>
      <c r="S1014" s="31">
        <f t="shared" si="3271"/>
        <v>453000</v>
      </c>
      <c r="T1014" s="31">
        <f t="shared" si="3272"/>
        <v>1032950.4999999999</v>
      </c>
      <c r="U1014" s="31">
        <f>U1015+U1017</f>
        <v>0</v>
      </c>
      <c r="V1014" s="31">
        <f>V1015+V1017</f>
        <v>0</v>
      </c>
      <c r="W1014" s="31">
        <f>W1015+W1017</f>
        <v>0</v>
      </c>
      <c r="X1014" s="31">
        <f t="shared" si="3273"/>
        <v>47000</v>
      </c>
      <c r="Y1014" s="31">
        <f t="shared" si="3274"/>
        <v>453000</v>
      </c>
      <c r="Z1014" s="31">
        <f t="shared" si="3275"/>
        <v>1032950.4999999999</v>
      </c>
      <c r="AA1014" s="31">
        <f>AA1015+AA1017</f>
        <v>0</v>
      </c>
      <c r="AB1014" s="31">
        <f>AB1015+AB1017</f>
        <v>0</v>
      </c>
      <c r="AC1014" s="31">
        <f>AC1015+AC1017</f>
        <v>0</v>
      </c>
      <c r="AD1014" s="31">
        <f t="shared" si="3276"/>
        <v>47000</v>
      </c>
      <c r="AE1014" s="31">
        <f t="shared" si="3277"/>
        <v>453000</v>
      </c>
      <c r="AF1014" s="31">
        <f t="shared" si="3278"/>
        <v>1032950.4999999999</v>
      </c>
      <c r="AG1014" s="31">
        <f>AG1015+AG1017</f>
        <v>0</v>
      </c>
      <c r="AH1014" s="31">
        <f>AH1015+AH1017</f>
        <v>0</v>
      </c>
      <c r="AI1014" s="31">
        <f>AI1015+AI1017</f>
        <v>0</v>
      </c>
      <c r="AJ1014" s="31">
        <f t="shared" si="3279"/>
        <v>47000</v>
      </c>
      <c r="AK1014" s="31">
        <f t="shared" si="3280"/>
        <v>453000</v>
      </c>
      <c r="AL1014" s="31">
        <f t="shared" si="3281"/>
        <v>1032950.4999999999</v>
      </c>
      <c r="AM1014" s="31">
        <f>AM1015+AM1017</f>
        <v>0</v>
      </c>
      <c r="AN1014" s="31">
        <f>AN1015+AN1017</f>
        <v>0</v>
      </c>
      <c r="AO1014" s="31">
        <f>AO1015+AO1017</f>
        <v>0</v>
      </c>
      <c r="AP1014" s="31">
        <f t="shared" si="3282"/>
        <v>47000</v>
      </c>
      <c r="AQ1014" s="31">
        <f t="shared" si="3283"/>
        <v>453000</v>
      </c>
      <c r="AR1014" s="31">
        <f t="shared" si="3284"/>
        <v>1032950.4999999999</v>
      </c>
      <c r="AS1014" s="31">
        <f>AS1015+AS1017</f>
        <v>0</v>
      </c>
      <c r="AT1014" s="31">
        <f>AT1015+AT1017</f>
        <v>0</v>
      </c>
      <c r="AU1014" s="31">
        <f>AU1015+AU1017</f>
        <v>0</v>
      </c>
      <c r="AV1014" s="31">
        <f t="shared" si="3285"/>
        <v>47000</v>
      </c>
      <c r="AW1014" s="31">
        <f t="shared" si="3286"/>
        <v>453000</v>
      </c>
      <c r="AX1014" s="31">
        <f t="shared" si="3287"/>
        <v>1032950.4999999999</v>
      </c>
      <c r="AY1014" s="31">
        <f>AY1015+AY1017</f>
        <v>0</v>
      </c>
      <c r="AZ1014" s="31">
        <f>AZ1015+AZ1017</f>
        <v>0</v>
      </c>
      <c r="BA1014" s="31">
        <f>BA1015+BA1017</f>
        <v>0</v>
      </c>
      <c r="BB1014" s="31">
        <f t="shared" si="3288"/>
        <v>47000</v>
      </c>
      <c r="BC1014" s="31">
        <f t="shared" si="3289"/>
        <v>453000</v>
      </c>
      <c r="BD1014" s="31">
        <f t="shared" si="3290"/>
        <v>1032950.4999999999</v>
      </c>
      <c r="BE1014" s="31">
        <f>BE1015+BE1017</f>
        <v>0</v>
      </c>
      <c r="BF1014" s="31">
        <f>BF1015+BF1017</f>
        <v>0</v>
      </c>
      <c r="BG1014" s="31">
        <f>BG1015+BG1017</f>
        <v>0</v>
      </c>
      <c r="BH1014" s="31">
        <f t="shared" si="3291"/>
        <v>47000</v>
      </c>
      <c r="BI1014" s="31">
        <f t="shared" si="3292"/>
        <v>453000</v>
      </c>
      <c r="BJ1014" s="31">
        <f t="shared" si="3293"/>
        <v>1032950.4999999999</v>
      </c>
      <c r="BK1014" s="31">
        <f>BK1015+BK1017</f>
        <v>407119.46299999999</v>
      </c>
      <c r="BL1014" s="31">
        <f>BL1015+BL1017</f>
        <v>0</v>
      </c>
      <c r="BM1014" s="31">
        <f>BM1015+BM1017</f>
        <v>-407119.46299999999</v>
      </c>
      <c r="BN1014" s="31">
        <f t="shared" si="3294"/>
        <v>454119.46299999999</v>
      </c>
      <c r="BO1014" s="31">
        <f t="shared" si="3295"/>
        <v>453000</v>
      </c>
      <c r="BP1014" s="31">
        <f t="shared" si="3296"/>
        <v>625831.03699999989</v>
      </c>
      <c r="BQ1014" s="31">
        <f>BQ1015+BQ1017</f>
        <v>0</v>
      </c>
      <c r="BR1014" s="31">
        <f>BR1015+BR1017</f>
        <v>0</v>
      </c>
      <c r="BS1014" s="31">
        <f t="shared" si="3297"/>
        <v>454119.46299999999</v>
      </c>
      <c r="BT1014" s="31">
        <f t="shared" si="3298"/>
        <v>453000</v>
      </c>
      <c r="BU1014" s="31">
        <f t="shared" si="3299"/>
        <v>625831.03699999989</v>
      </c>
      <c r="BV1014" s="31">
        <f>BV1015+BV1017</f>
        <v>0</v>
      </c>
      <c r="BW1014" s="31">
        <f>BW1015+BW1017</f>
        <v>0</v>
      </c>
      <c r="BX1014" s="31">
        <f t="shared" si="3300"/>
        <v>454119.46299999999</v>
      </c>
      <c r="BY1014" s="31">
        <f t="shared" si="3301"/>
        <v>453000</v>
      </c>
      <c r="BZ1014" s="31">
        <f t="shared" si="3302"/>
        <v>625831.03699999989</v>
      </c>
      <c r="CA1014" s="31">
        <f>CA1015+CA1017</f>
        <v>0</v>
      </c>
      <c r="CB1014" s="31">
        <f>CB1015+CB1017</f>
        <v>0</v>
      </c>
      <c r="CC1014" s="31">
        <f>CC1015+CC1017</f>
        <v>0</v>
      </c>
      <c r="CD1014" s="31">
        <f t="shared" si="3431"/>
        <v>454119.46299999999</v>
      </c>
      <c r="CE1014" s="31">
        <f t="shared" si="3432"/>
        <v>453000</v>
      </c>
      <c r="CF1014" s="31">
        <f t="shared" si="3433"/>
        <v>625831.03699999989</v>
      </c>
      <c r="CG1014" s="31">
        <f>CG1015+CG1017</f>
        <v>0</v>
      </c>
      <c r="CH1014" s="24"/>
      <c r="CI1014" s="40"/>
      <c r="CM1014" s="1" t="s">
        <v>29</v>
      </c>
    </row>
    <row r="1015" ht="15">
      <c r="A1015" s="16" t="s">
        <v>560</v>
      </c>
      <c r="B1015" s="17">
        <v>410</v>
      </c>
      <c r="C1015" s="16"/>
      <c r="D1015" s="16"/>
      <c r="E1015" s="39" t="s">
        <v>85</v>
      </c>
      <c r="F1015" s="31">
        <f>F1016</f>
        <v>47000</v>
      </c>
      <c r="G1015" s="31">
        <f>G1016</f>
        <v>453000</v>
      </c>
      <c r="H1015" s="31">
        <f>H1016</f>
        <v>1049198.7</v>
      </c>
      <c r="I1015" s="31">
        <f>I1016</f>
        <v>0</v>
      </c>
      <c r="J1015" s="31">
        <f>J1016</f>
        <v>0</v>
      </c>
      <c r="K1015" s="31">
        <f>K1016</f>
        <v>-70868.899999999994</v>
      </c>
      <c r="L1015" s="31">
        <f t="shared" si="3267"/>
        <v>47000</v>
      </c>
      <c r="M1015" s="31">
        <f t="shared" si="3268"/>
        <v>453000</v>
      </c>
      <c r="N1015" s="31">
        <f t="shared" si="3269"/>
        <v>978329.79999999993</v>
      </c>
      <c r="O1015" s="31">
        <f>O1016</f>
        <v>0</v>
      </c>
      <c r="P1015" s="31">
        <f>P1016</f>
        <v>0</v>
      </c>
      <c r="Q1015" s="31">
        <f>Q1016</f>
        <v>0</v>
      </c>
      <c r="R1015" s="31">
        <f t="shared" si="3270"/>
        <v>47000</v>
      </c>
      <c r="S1015" s="31">
        <f t="shared" si="3271"/>
        <v>453000</v>
      </c>
      <c r="T1015" s="31">
        <f t="shared" si="3272"/>
        <v>978329.79999999993</v>
      </c>
      <c r="U1015" s="31">
        <f>U1016</f>
        <v>0</v>
      </c>
      <c r="V1015" s="31">
        <f>V1016</f>
        <v>0</v>
      </c>
      <c r="W1015" s="31">
        <f>W1016</f>
        <v>0</v>
      </c>
      <c r="X1015" s="31">
        <f t="shared" si="3273"/>
        <v>47000</v>
      </c>
      <c r="Y1015" s="31">
        <f t="shared" si="3274"/>
        <v>453000</v>
      </c>
      <c r="Z1015" s="31">
        <f t="shared" si="3275"/>
        <v>978329.79999999993</v>
      </c>
      <c r="AA1015" s="31">
        <f>AA1016</f>
        <v>0</v>
      </c>
      <c r="AB1015" s="31">
        <f>AB1016</f>
        <v>0</v>
      </c>
      <c r="AC1015" s="31">
        <f>AC1016</f>
        <v>0</v>
      </c>
      <c r="AD1015" s="31">
        <f t="shared" si="3276"/>
        <v>47000</v>
      </c>
      <c r="AE1015" s="31">
        <f t="shared" si="3277"/>
        <v>453000</v>
      </c>
      <c r="AF1015" s="31">
        <f t="shared" si="3278"/>
        <v>978329.79999999993</v>
      </c>
      <c r="AG1015" s="31">
        <f>AG1016</f>
        <v>0</v>
      </c>
      <c r="AH1015" s="31">
        <f>AH1016</f>
        <v>0</v>
      </c>
      <c r="AI1015" s="31">
        <f>AI1016</f>
        <v>0</v>
      </c>
      <c r="AJ1015" s="31">
        <f t="shared" si="3279"/>
        <v>47000</v>
      </c>
      <c r="AK1015" s="31">
        <f t="shared" si="3280"/>
        <v>453000</v>
      </c>
      <c r="AL1015" s="31">
        <f t="shared" si="3281"/>
        <v>978329.79999999993</v>
      </c>
      <c r="AM1015" s="31">
        <f>AM1016</f>
        <v>0</v>
      </c>
      <c r="AN1015" s="31">
        <f>AN1016</f>
        <v>0</v>
      </c>
      <c r="AO1015" s="31">
        <f>AO1016</f>
        <v>0</v>
      </c>
      <c r="AP1015" s="31">
        <f t="shared" si="3282"/>
        <v>47000</v>
      </c>
      <c r="AQ1015" s="31">
        <f t="shared" si="3283"/>
        <v>453000</v>
      </c>
      <c r="AR1015" s="31">
        <f t="shared" si="3284"/>
        <v>978329.79999999993</v>
      </c>
      <c r="AS1015" s="31">
        <f>AS1016</f>
        <v>0</v>
      </c>
      <c r="AT1015" s="31">
        <f>AT1016</f>
        <v>0</v>
      </c>
      <c r="AU1015" s="31">
        <f>AU1016</f>
        <v>0</v>
      </c>
      <c r="AV1015" s="31">
        <f t="shared" si="3285"/>
        <v>47000</v>
      </c>
      <c r="AW1015" s="31">
        <f t="shared" si="3286"/>
        <v>453000</v>
      </c>
      <c r="AX1015" s="31">
        <f t="shared" si="3287"/>
        <v>978329.79999999993</v>
      </c>
      <c r="AY1015" s="31">
        <f>AY1016</f>
        <v>0</v>
      </c>
      <c r="AZ1015" s="31">
        <f>AZ1016</f>
        <v>0</v>
      </c>
      <c r="BA1015" s="31">
        <f>BA1016</f>
        <v>0</v>
      </c>
      <c r="BB1015" s="31">
        <f t="shared" si="3288"/>
        <v>47000</v>
      </c>
      <c r="BC1015" s="31">
        <f t="shared" si="3289"/>
        <v>453000</v>
      </c>
      <c r="BD1015" s="31">
        <f t="shared" si="3290"/>
        <v>978329.79999999993</v>
      </c>
      <c r="BE1015" s="31">
        <f>BE1016</f>
        <v>0</v>
      </c>
      <c r="BF1015" s="31">
        <f>BF1016</f>
        <v>0</v>
      </c>
      <c r="BG1015" s="31">
        <f>BG1016</f>
        <v>0</v>
      </c>
      <c r="BH1015" s="31">
        <f t="shared" si="3291"/>
        <v>47000</v>
      </c>
      <c r="BI1015" s="31">
        <f t="shared" si="3292"/>
        <v>453000</v>
      </c>
      <c r="BJ1015" s="31">
        <f t="shared" si="3293"/>
        <v>978329.79999999993</v>
      </c>
      <c r="BK1015" s="31">
        <f>BK1016</f>
        <v>407119.46299999999</v>
      </c>
      <c r="BL1015" s="31">
        <f>BL1016</f>
        <v>0</v>
      </c>
      <c r="BM1015" s="31">
        <f>BM1016</f>
        <v>-407119.46299999999</v>
      </c>
      <c r="BN1015" s="31">
        <f t="shared" si="3294"/>
        <v>454119.46299999999</v>
      </c>
      <c r="BO1015" s="31">
        <f t="shared" si="3295"/>
        <v>453000</v>
      </c>
      <c r="BP1015" s="31">
        <f t="shared" si="3296"/>
        <v>571210.33699999994</v>
      </c>
      <c r="BQ1015" s="31">
        <f>BQ1016</f>
        <v>0</v>
      </c>
      <c r="BR1015" s="31">
        <f>BR1016</f>
        <v>0</v>
      </c>
      <c r="BS1015" s="31">
        <f t="shared" si="3297"/>
        <v>454119.46299999999</v>
      </c>
      <c r="BT1015" s="31">
        <f t="shared" si="3298"/>
        <v>453000</v>
      </c>
      <c r="BU1015" s="31">
        <f t="shared" si="3299"/>
        <v>571210.33699999994</v>
      </c>
      <c r="BV1015" s="31">
        <f>BV1016</f>
        <v>0</v>
      </c>
      <c r="BW1015" s="31">
        <f>BW1016</f>
        <v>0</v>
      </c>
      <c r="BX1015" s="31">
        <f t="shared" si="3300"/>
        <v>454119.46299999999</v>
      </c>
      <c r="BY1015" s="31">
        <f t="shared" si="3301"/>
        <v>453000</v>
      </c>
      <c r="BZ1015" s="31">
        <f t="shared" si="3302"/>
        <v>571210.33699999994</v>
      </c>
      <c r="CA1015" s="31">
        <f>CA1016</f>
        <v>0</v>
      </c>
      <c r="CB1015" s="31">
        <f>CB1016</f>
        <v>0</v>
      </c>
      <c r="CC1015" s="31">
        <f>CC1016</f>
        <v>0</v>
      </c>
      <c r="CD1015" s="31">
        <f t="shared" si="3431"/>
        <v>454119.46299999999</v>
      </c>
      <c r="CE1015" s="31">
        <f t="shared" si="3432"/>
        <v>453000</v>
      </c>
      <c r="CF1015" s="31">
        <f t="shared" si="3433"/>
        <v>571210.33699999994</v>
      </c>
      <c r="CG1015" s="31">
        <f>CG1016</f>
        <v>0</v>
      </c>
      <c r="CH1015" s="24"/>
      <c r="CI1015" s="40"/>
      <c r="CN1015" s="1" t="s">
        <v>30</v>
      </c>
    </row>
    <row r="1016" ht="15">
      <c r="A1016" s="16" t="s">
        <v>560</v>
      </c>
      <c r="B1016" s="17">
        <v>410</v>
      </c>
      <c r="C1016" s="16" t="s">
        <v>47</v>
      </c>
      <c r="D1016" s="16" t="s">
        <v>313</v>
      </c>
      <c r="E1016" s="39" t="s">
        <v>387</v>
      </c>
      <c r="F1016" s="31">
        <v>47000</v>
      </c>
      <c r="G1016" s="31">
        <v>453000</v>
      </c>
      <c r="H1016" s="31">
        <f>1103819.4-54620.7</f>
        <v>1049198.7</v>
      </c>
      <c r="I1016" s="31"/>
      <c r="J1016" s="31"/>
      <c r="K1016" s="31">
        <v>-70868.899999999994</v>
      </c>
      <c r="L1016" s="31">
        <f t="shared" si="3267"/>
        <v>47000</v>
      </c>
      <c r="M1016" s="31">
        <f t="shared" si="3268"/>
        <v>453000</v>
      </c>
      <c r="N1016" s="31">
        <f t="shared" si="3269"/>
        <v>978329.79999999993</v>
      </c>
      <c r="O1016" s="31"/>
      <c r="P1016" s="31"/>
      <c r="Q1016" s="31"/>
      <c r="R1016" s="31">
        <f t="shared" si="3270"/>
        <v>47000</v>
      </c>
      <c r="S1016" s="31">
        <f t="shared" si="3271"/>
        <v>453000</v>
      </c>
      <c r="T1016" s="31">
        <f t="shared" si="3272"/>
        <v>978329.79999999993</v>
      </c>
      <c r="U1016" s="31"/>
      <c r="V1016" s="31"/>
      <c r="W1016" s="31"/>
      <c r="X1016" s="31">
        <f t="shared" si="3273"/>
        <v>47000</v>
      </c>
      <c r="Y1016" s="31">
        <f t="shared" si="3274"/>
        <v>453000</v>
      </c>
      <c r="Z1016" s="31">
        <f t="shared" si="3275"/>
        <v>978329.79999999993</v>
      </c>
      <c r="AA1016" s="31"/>
      <c r="AB1016" s="31"/>
      <c r="AC1016" s="31"/>
      <c r="AD1016" s="31">
        <f t="shared" si="3276"/>
        <v>47000</v>
      </c>
      <c r="AE1016" s="31">
        <f t="shared" si="3277"/>
        <v>453000</v>
      </c>
      <c r="AF1016" s="31">
        <f t="shared" si="3278"/>
        <v>978329.79999999993</v>
      </c>
      <c r="AG1016" s="31"/>
      <c r="AH1016" s="31"/>
      <c r="AI1016" s="31"/>
      <c r="AJ1016" s="31">
        <f t="shared" si="3279"/>
        <v>47000</v>
      </c>
      <c r="AK1016" s="31">
        <f t="shared" si="3280"/>
        <v>453000</v>
      </c>
      <c r="AL1016" s="31">
        <f t="shared" si="3281"/>
        <v>978329.79999999993</v>
      </c>
      <c r="AM1016" s="31"/>
      <c r="AN1016" s="31"/>
      <c r="AO1016" s="31"/>
      <c r="AP1016" s="31">
        <f t="shared" si="3282"/>
        <v>47000</v>
      </c>
      <c r="AQ1016" s="31">
        <f t="shared" si="3283"/>
        <v>453000</v>
      </c>
      <c r="AR1016" s="31">
        <f t="shared" si="3284"/>
        <v>978329.79999999993</v>
      </c>
      <c r="AS1016" s="31"/>
      <c r="AT1016" s="31"/>
      <c r="AU1016" s="31"/>
      <c r="AV1016" s="31">
        <f t="shared" si="3285"/>
        <v>47000</v>
      </c>
      <c r="AW1016" s="31">
        <f t="shared" si="3286"/>
        <v>453000</v>
      </c>
      <c r="AX1016" s="31">
        <f t="shared" si="3287"/>
        <v>978329.79999999993</v>
      </c>
      <c r="AY1016" s="31"/>
      <c r="AZ1016" s="31"/>
      <c r="BA1016" s="31"/>
      <c r="BB1016" s="31">
        <f t="shared" si="3288"/>
        <v>47000</v>
      </c>
      <c r="BC1016" s="31">
        <f t="shared" si="3289"/>
        <v>453000</v>
      </c>
      <c r="BD1016" s="31">
        <f t="shared" si="3290"/>
        <v>978329.79999999993</v>
      </c>
      <c r="BE1016" s="31"/>
      <c r="BF1016" s="31"/>
      <c r="BG1016" s="31"/>
      <c r="BH1016" s="31">
        <f t="shared" si="3291"/>
        <v>47000</v>
      </c>
      <c r="BI1016" s="31">
        <f t="shared" si="3292"/>
        <v>453000</v>
      </c>
      <c r="BJ1016" s="31">
        <f t="shared" si="3293"/>
        <v>978329.79999999993</v>
      </c>
      <c r="BK1016" s="31">
        <v>407119.46299999999</v>
      </c>
      <c r="BL1016" s="31"/>
      <c r="BM1016" s="31">
        <v>-407119.46299999999</v>
      </c>
      <c r="BN1016" s="31">
        <f t="shared" si="3294"/>
        <v>454119.46299999999</v>
      </c>
      <c r="BO1016" s="31">
        <f t="shared" si="3295"/>
        <v>453000</v>
      </c>
      <c r="BP1016" s="31">
        <f t="shared" si="3296"/>
        <v>571210.33699999994</v>
      </c>
      <c r="BQ1016" s="31"/>
      <c r="BR1016" s="31"/>
      <c r="BS1016" s="31">
        <f t="shared" si="3297"/>
        <v>454119.46299999999</v>
      </c>
      <c r="BT1016" s="31">
        <f t="shared" si="3298"/>
        <v>453000</v>
      </c>
      <c r="BU1016" s="31">
        <f t="shared" si="3299"/>
        <v>571210.33699999994</v>
      </c>
      <c r="BV1016" s="31"/>
      <c r="BW1016" s="31"/>
      <c r="BX1016" s="31">
        <f t="shared" si="3300"/>
        <v>454119.46299999999</v>
      </c>
      <c r="BY1016" s="31">
        <f t="shared" si="3301"/>
        <v>453000</v>
      </c>
      <c r="BZ1016" s="31">
        <f t="shared" si="3302"/>
        <v>571210.33699999994</v>
      </c>
      <c r="CA1016" s="31"/>
      <c r="CB1016" s="31"/>
      <c r="CC1016" s="31"/>
      <c r="CD1016" s="31">
        <f t="shared" si="3431"/>
        <v>454119.46299999999</v>
      </c>
      <c r="CE1016" s="31">
        <f t="shared" si="3432"/>
        <v>453000</v>
      </c>
      <c r="CF1016" s="31">
        <f t="shared" si="3433"/>
        <v>571210.33699999994</v>
      </c>
      <c r="CG1016" s="31"/>
      <c r="CH1016" s="24"/>
      <c r="CI1016" s="40">
        <v>67</v>
      </c>
    </row>
    <row r="1017" ht="116.40000000000001">
      <c r="A1017" s="16" t="s">
        <v>560</v>
      </c>
      <c r="B1017" s="17">
        <v>460</v>
      </c>
      <c r="C1017" s="16"/>
      <c r="D1017" s="16"/>
      <c r="E1017" s="39" t="s">
        <v>286</v>
      </c>
      <c r="F1017" s="31">
        <f>F1018</f>
        <v>0</v>
      </c>
      <c r="G1017" s="31">
        <f>G1018</f>
        <v>0</v>
      </c>
      <c r="H1017" s="31">
        <f>H1018</f>
        <v>54620.699999999997</v>
      </c>
      <c r="I1017" s="31">
        <f>I1018</f>
        <v>0</v>
      </c>
      <c r="J1017" s="31">
        <f>J1018</f>
        <v>0</v>
      </c>
      <c r="K1017" s="31">
        <f>K1018</f>
        <v>0</v>
      </c>
      <c r="L1017" s="31">
        <f t="shared" si="3267"/>
        <v>0</v>
      </c>
      <c r="M1017" s="31">
        <f t="shared" si="3268"/>
        <v>0</v>
      </c>
      <c r="N1017" s="31">
        <f t="shared" si="3269"/>
        <v>54620.699999999997</v>
      </c>
      <c r="O1017" s="31">
        <f>O1018</f>
        <v>0</v>
      </c>
      <c r="P1017" s="31">
        <f>P1018</f>
        <v>0</v>
      </c>
      <c r="Q1017" s="31">
        <f>Q1018</f>
        <v>0</v>
      </c>
      <c r="R1017" s="31">
        <f t="shared" si="3270"/>
        <v>0</v>
      </c>
      <c r="S1017" s="31">
        <f t="shared" si="3271"/>
        <v>0</v>
      </c>
      <c r="T1017" s="31">
        <f t="shared" si="3272"/>
        <v>54620.699999999997</v>
      </c>
      <c r="U1017" s="31">
        <f>U1018</f>
        <v>0</v>
      </c>
      <c r="V1017" s="31">
        <f>V1018</f>
        <v>0</v>
      </c>
      <c r="W1017" s="31">
        <f>W1018</f>
        <v>0</v>
      </c>
      <c r="X1017" s="31">
        <f t="shared" si="3273"/>
        <v>0</v>
      </c>
      <c r="Y1017" s="31">
        <f t="shared" si="3274"/>
        <v>0</v>
      </c>
      <c r="Z1017" s="31">
        <f t="shared" si="3275"/>
        <v>54620.699999999997</v>
      </c>
      <c r="AA1017" s="31">
        <f>AA1018</f>
        <v>0</v>
      </c>
      <c r="AB1017" s="31">
        <f>AB1018</f>
        <v>0</v>
      </c>
      <c r="AC1017" s="31">
        <f>AC1018</f>
        <v>0</v>
      </c>
      <c r="AD1017" s="31">
        <f t="shared" si="3276"/>
        <v>0</v>
      </c>
      <c r="AE1017" s="31">
        <f t="shared" si="3277"/>
        <v>0</v>
      </c>
      <c r="AF1017" s="31">
        <f t="shared" si="3278"/>
        <v>54620.699999999997</v>
      </c>
      <c r="AG1017" s="31">
        <f>AG1018</f>
        <v>0</v>
      </c>
      <c r="AH1017" s="31">
        <f>AH1018</f>
        <v>0</v>
      </c>
      <c r="AI1017" s="31">
        <f>AI1018</f>
        <v>0</v>
      </c>
      <c r="AJ1017" s="31">
        <f t="shared" si="3279"/>
        <v>0</v>
      </c>
      <c r="AK1017" s="31">
        <f t="shared" si="3280"/>
        <v>0</v>
      </c>
      <c r="AL1017" s="31">
        <f t="shared" si="3281"/>
        <v>54620.699999999997</v>
      </c>
      <c r="AM1017" s="31">
        <f>AM1018</f>
        <v>0</v>
      </c>
      <c r="AN1017" s="31">
        <f>AN1018</f>
        <v>0</v>
      </c>
      <c r="AO1017" s="31">
        <f>AO1018</f>
        <v>0</v>
      </c>
      <c r="AP1017" s="31">
        <f t="shared" si="3282"/>
        <v>0</v>
      </c>
      <c r="AQ1017" s="31">
        <f t="shared" si="3283"/>
        <v>0</v>
      </c>
      <c r="AR1017" s="31">
        <f t="shared" si="3284"/>
        <v>54620.699999999997</v>
      </c>
      <c r="AS1017" s="31">
        <f>AS1018</f>
        <v>0</v>
      </c>
      <c r="AT1017" s="31">
        <f>AT1018</f>
        <v>0</v>
      </c>
      <c r="AU1017" s="31">
        <f>AU1018</f>
        <v>0</v>
      </c>
      <c r="AV1017" s="31">
        <f t="shared" si="3285"/>
        <v>0</v>
      </c>
      <c r="AW1017" s="31">
        <f t="shared" si="3286"/>
        <v>0</v>
      </c>
      <c r="AX1017" s="31">
        <f t="shared" si="3287"/>
        <v>54620.699999999997</v>
      </c>
      <c r="AY1017" s="31">
        <f>AY1018</f>
        <v>0</v>
      </c>
      <c r="AZ1017" s="31">
        <f>AZ1018</f>
        <v>0</v>
      </c>
      <c r="BA1017" s="31">
        <f>BA1018</f>
        <v>0</v>
      </c>
      <c r="BB1017" s="31">
        <f t="shared" si="3288"/>
        <v>0</v>
      </c>
      <c r="BC1017" s="31">
        <f t="shared" si="3289"/>
        <v>0</v>
      </c>
      <c r="BD1017" s="31">
        <f t="shared" si="3290"/>
        <v>54620.699999999997</v>
      </c>
      <c r="BE1017" s="31">
        <f>BE1018</f>
        <v>0</v>
      </c>
      <c r="BF1017" s="31">
        <f>BF1018</f>
        <v>0</v>
      </c>
      <c r="BG1017" s="31">
        <f>BG1018</f>
        <v>0</v>
      </c>
      <c r="BH1017" s="31">
        <f t="shared" si="3291"/>
        <v>0</v>
      </c>
      <c r="BI1017" s="31">
        <f t="shared" si="3292"/>
        <v>0</v>
      </c>
      <c r="BJ1017" s="31">
        <f t="shared" si="3293"/>
        <v>54620.699999999997</v>
      </c>
      <c r="BK1017" s="31">
        <f>BK1018</f>
        <v>0</v>
      </c>
      <c r="BL1017" s="31">
        <f>BL1018</f>
        <v>0</v>
      </c>
      <c r="BM1017" s="31">
        <f>BM1018</f>
        <v>0</v>
      </c>
      <c r="BN1017" s="31">
        <f t="shared" si="3294"/>
        <v>0</v>
      </c>
      <c r="BO1017" s="31">
        <f t="shared" si="3295"/>
        <v>0</v>
      </c>
      <c r="BP1017" s="31">
        <f t="shared" si="3296"/>
        <v>54620.699999999997</v>
      </c>
      <c r="BQ1017" s="31">
        <f>BQ1018</f>
        <v>0</v>
      </c>
      <c r="BR1017" s="31">
        <f>BR1018</f>
        <v>0</v>
      </c>
      <c r="BS1017" s="31">
        <f t="shared" si="3297"/>
        <v>0</v>
      </c>
      <c r="BT1017" s="31">
        <f t="shared" si="3298"/>
        <v>0</v>
      </c>
      <c r="BU1017" s="31">
        <f t="shared" si="3299"/>
        <v>54620.699999999997</v>
      </c>
      <c r="BV1017" s="31">
        <f>BV1018</f>
        <v>0</v>
      </c>
      <c r="BW1017" s="31">
        <f>BW1018</f>
        <v>0</v>
      </c>
      <c r="BX1017" s="31">
        <f t="shared" si="3300"/>
        <v>0</v>
      </c>
      <c r="BY1017" s="31">
        <f t="shared" si="3301"/>
        <v>0</v>
      </c>
      <c r="BZ1017" s="31">
        <f t="shared" si="3302"/>
        <v>54620.699999999997</v>
      </c>
      <c r="CA1017" s="31">
        <f>CA1018</f>
        <v>0</v>
      </c>
      <c r="CB1017" s="31">
        <f>CB1018</f>
        <v>0</v>
      </c>
      <c r="CC1017" s="31">
        <f>CC1018</f>
        <v>0</v>
      </c>
      <c r="CD1017" s="31">
        <f t="shared" si="3431"/>
        <v>0</v>
      </c>
      <c r="CE1017" s="31">
        <f t="shared" si="3432"/>
        <v>0</v>
      </c>
      <c r="CF1017" s="31">
        <f t="shared" si="3433"/>
        <v>54620.699999999997</v>
      </c>
      <c r="CG1017" s="31">
        <f>CG1018</f>
        <v>0</v>
      </c>
      <c r="CH1017" s="24"/>
      <c r="CI1017" s="40"/>
      <c r="CN1017" s="1" t="s">
        <v>30</v>
      </c>
    </row>
    <row r="1018" ht="15">
      <c r="A1018" s="16" t="s">
        <v>560</v>
      </c>
      <c r="B1018" s="17">
        <v>460</v>
      </c>
      <c r="C1018" s="16" t="s">
        <v>47</v>
      </c>
      <c r="D1018" s="16" t="s">
        <v>313</v>
      </c>
      <c r="E1018" s="39" t="s">
        <v>387</v>
      </c>
      <c r="F1018" s="31"/>
      <c r="G1018" s="31"/>
      <c r="H1018" s="31">
        <v>54620.699999999997</v>
      </c>
      <c r="I1018" s="31"/>
      <c r="J1018" s="31"/>
      <c r="K1018" s="31"/>
      <c r="L1018" s="31">
        <f t="shared" si="3267"/>
        <v>0</v>
      </c>
      <c r="M1018" s="31">
        <f t="shared" si="3268"/>
        <v>0</v>
      </c>
      <c r="N1018" s="31">
        <f t="shared" si="3269"/>
        <v>54620.699999999997</v>
      </c>
      <c r="O1018" s="31"/>
      <c r="P1018" s="31"/>
      <c r="Q1018" s="31"/>
      <c r="R1018" s="31">
        <f t="shared" si="3270"/>
        <v>0</v>
      </c>
      <c r="S1018" s="31">
        <f t="shared" si="3271"/>
        <v>0</v>
      </c>
      <c r="T1018" s="31">
        <f t="shared" si="3272"/>
        <v>54620.699999999997</v>
      </c>
      <c r="U1018" s="31"/>
      <c r="V1018" s="31"/>
      <c r="W1018" s="31"/>
      <c r="X1018" s="31">
        <f t="shared" si="3273"/>
        <v>0</v>
      </c>
      <c r="Y1018" s="31">
        <f t="shared" si="3274"/>
        <v>0</v>
      </c>
      <c r="Z1018" s="31">
        <f t="shared" si="3275"/>
        <v>54620.699999999997</v>
      </c>
      <c r="AA1018" s="31"/>
      <c r="AB1018" s="31"/>
      <c r="AC1018" s="31"/>
      <c r="AD1018" s="31">
        <f t="shared" si="3276"/>
        <v>0</v>
      </c>
      <c r="AE1018" s="31">
        <f t="shared" si="3277"/>
        <v>0</v>
      </c>
      <c r="AF1018" s="31">
        <f t="shared" si="3278"/>
        <v>54620.699999999997</v>
      </c>
      <c r="AG1018" s="31"/>
      <c r="AH1018" s="31"/>
      <c r="AI1018" s="31"/>
      <c r="AJ1018" s="31">
        <f t="shared" si="3279"/>
        <v>0</v>
      </c>
      <c r="AK1018" s="31">
        <f t="shared" si="3280"/>
        <v>0</v>
      </c>
      <c r="AL1018" s="31">
        <f t="shared" si="3281"/>
        <v>54620.699999999997</v>
      </c>
      <c r="AM1018" s="31"/>
      <c r="AN1018" s="31"/>
      <c r="AO1018" s="31"/>
      <c r="AP1018" s="31">
        <f t="shared" si="3282"/>
        <v>0</v>
      </c>
      <c r="AQ1018" s="31">
        <f t="shared" si="3283"/>
        <v>0</v>
      </c>
      <c r="AR1018" s="31">
        <f t="shared" si="3284"/>
        <v>54620.699999999997</v>
      </c>
      <c r="AS1018" s="31"/>
      <c r="AT1018" s="31"/>
      <c r="AU1018" s="31"/>
      <c r="AV1018" s="31">
        <f t="shared" si="3285"/>
        <v>0</v>
      </c>
      <c r="AW1018" s="31">
        <f t="shared" si="3286"/>
        <v>0</v>
      </c>
      <c r="AX1018" s="31">
        <f t="shared" si="3287"/>
        <v>54620.699999999997</v>
      </c>
      <c r="AY1018" s="31"/>
      <c r="AZ1018" s="31"/>
      <c r="BA1018" s="31"/>
      <c r="BB1018" s="31">
        <f t="shared" si="3288"/>
        <v>0</v>
      </c>
      <c r="BC1018" s="31">
        <f t="shared" si="3289"/>
        <v>0</v>
      </c>
      <c r="BD1018" s="31">
        <f t="shared" si="3290"/>
        <v>54620.699999999997</v>
      </c>
      <c r="BE1018" s="31"/>
      <c r="BF1018" s="31"/>
      <c r="BG1018" s="31"/>
      <c r="BH1018" s="31">
        <f t="shared" si="3291"/>
        <v>0</v>
      </c>
      <c r="BI1018" s="31">
        <f t="shared" si="3292"/>
        <v>0</v>
      </c>
      <c r="BJ1018" s="31">
        <f t="shared" si="3293"/>
        <v>54620.699999999997</v>
      </c>
      <c r="BK1018" s="31"/>
      <c r="BL1018" s="31"/>
      <c r="BM1018" s="31"/>
      <c r="BN1018" s="31">
        <f t="shared" si="3294"/>
        <v>0</v>
      </c>
      <c r="BO1018" s="31">
        <f t="shared" si="3295"/>
        <v>0</v>
      </c>
      <c r="BP1018" s="31">
        <f t="shared" si="3296"/>
        <v>54620.699999999997</v>
      </c>
      <c r="BQ1018" s="31"/>
      <c r="BR1018" s="31"/>
      <c r="BS1018" s="31">
        <f t="shared" si="3297"/>
        <v>0</v>
      </c>
      <c r="BT1018" s="31">
        <f t="shared" si="3298"/>
        <v>0</v>
      </c>
      <c r="BU1018" s="31">
        <f t="shared" si="3299"/>
        <v>54620.699999999997</v>
      </c>
      <c r="BV1018" s="31"/>
      <c r="BW1018" s="31"/>
      <c r="BX1018" s="31">
        <f t="shared" si="3300"/>
        <v>0</v>
      </c>
      <c r="BY1018" s="31">
        <f t="shared" si="3301"/>
        <v>0</v>
      </c>
      <c r="BZ1018" s="31">
        <f t="shared" si="3302"/>
        <v>54620.699999999997</v>
      </c>
      <c r="CA1018" s="31"/>
      <c r="CB1018" s="31"/>
      <c r="CC1018" s="31"/>
      <c r="CD1018" s="31">
        <f t="shared" si="3431"/>
        <v>0</v>
      </c>
      <c r="CE1018" s="31">
        <f t="shared" si="3432"/>
        <v>0</v>
      </c>
      <c r="CF1018" s="31">
        <f t="shared" si="3433"/>
        <v>54620.699999999997</v>
      </c>
      <c r="CG1018" s="31"/>
      <c r="CH1018" s="24"/>
      <c r="CI1018" s="40"/>
    </row>
    <row r="1019" ht="43.75">
      <c r="A1019" s="41" t="s">
        <v>562</v>
      </c>
      <c r="B1019" s="17"/>
      <c r="C1019" s="16"/>
      <c r="D1019" s="16"/>
      <c r="E1019" s="39" t="s">
        <v>563</v>
      </c>
      <c r="F1019" s="31">
        <f>F1020</f>
        <v>247160.89999999999</v>
      </c>
      <c r="G1019" s="31">
        <f>G1020</f>
        <v>412839.09999999998</v>
      </c>
      <c r="H1019" s="31">
        <f>H1020</f>
        <v>0</v>
      </c>
      <c r="I1019" s="31">
        <f>I1020</f>
        <v>0</v>
      </c>
      <c r="J1019" s="31">
        <f>J1020</f>
        <v>0</v>
      </c>
      <c r="K1019" s="31">
        <f>K1020</f>
        <v>0</v>
      </c>
      <c r="L1019" s="31">
        <f t="shared" si="3267"/>
        <v>247160.89999999999</v>
      </c>
      <c r="M1019" s="31">
        <f t="shared" si="3268"/>
        <v>412839.09999999998</v>
      </c>
      <c r="N1019" s="31">
        <f t="shared" si="3269"/>
        <v>0</v>
      </c>
      <c r="O1019" s="31">
        <f>O1020</f>
        <v>24298.196000000011</v>
      </c>
      <c r="P1019" s="31">
        <f>P1020</f>
        <v>0</v>
      </c>
      <c r="Q1019" s="31">
        <f>Q1020</f>
        <v>0</v>
      </c>
      <c r="R1019" s="31">
        <f t="shared" si="3270"/>
        <v>271459.09600000002</v>
      </c>
      <c r="S1019" s="31">
        <f t="shared" si="3271"/>
        <v>412839.09999999998</v>
      </c>
      <c r="T1019" s="31">
        <f t="shared" si="3272"/>
        <v>0</v>
      </c>
      <c r="U1019" s="31">
        <f>U1020</f>
        <v>0</v>
      </c>
      <c r="V1019" s="31">
        <f>V1020</f>
        <v>0</v>
      </c>
      <c r="W1019" s="31">
        <f>W1020</f>
        <v>0</v>
      </c>
      <c r="X1019" s="31">
        <f t="shared" si="3273"/>
        <v>271459.09600000002</v>
      </c>
      <c r="Y1019" s="31">
        <f t="shared" si="3274"/>
        <v>412839.09999999998</v>
      </c>
      <c r="Z1019" s="31">
        <f t="shared" si="3275"/>
        <v>0</v>
      </c>
      <c r="AA1019" s="31">
        <f>AA1020</f>
        <v>0</v>
      </c>
      <c r="AB1019" s="31">
        <f>AB1020</f>
        <v>0</v>
      </c>
      <c r="AC1019" s="31">
        <f>AC1020</f>
        <v>0</v>
      </c>
      <c r="AD1019" s="31">
        <f t="shared" si="3276"/>
        <v>271459.09600000002</v>
      </c>
      <c r="AE1019" s="31">
        <f t="shared" si="3277"/>
        <v>412839.09999999998</v>
      </c>
      <c r="AF1019" s="31">
        <f t="shared" si="3278"/>
        <v>0</v>
      </c>
      <c r="AG1019" s="31">
        <f>AG1020</f>
        <v>0</v>
      </c>
      <c r="AH1019" s="31">
        <f>AH1020</f>
        <v>0</v>
      </c>
      <c r="AI1019" s="31">
        <f>AI1020</f>
        <v>0</v>
      </c>
      <c r="AJ1019" s="31">
        <f t="shared" si="3279"/>
        <v>271459.09600000002</v>
      </c>
      <c r="AK1019" s="31">
        <f t="shared" si="3280"/>
        <v>412839.09999999998</v>
      </c>
      <c r="AL1019" s="31">
        <f t="shared" si="3281"/>
        <v>0</v>
      </c>
      <c r="AM1019" s="31">
        <f>AM1020</f>
        <v>0</v>
      </c>
      <c r="AN1019" s="31">
        <f>AN1020</f>
        <v>0</v>
      </c>
      <c r="AO1019" s="31">
        <f>AO1020</f>
        <v>0</v>
      </c>
      <c r="AP1019" s="31">
        <f t="shared" si="3282"/>
        <v>271459.09600000002</v>
      </c>
      <c r="AQ1019" s="31">
        <f t="shared" si="3283"/>
        <v>412839.09999999998</v>
      </c>
      <c r="AR1019" s="31">
        <f t="shared" si="3284"/>
        <v>0</v>
      </c>
      <c r="AS1019" s="31">
        <f>AS1020</f>
        <v>0</v>
      </c>
      <c r="AT1019" s="31">
        <f>AT1020</f>
        <v>0</v>
      </c>
      <c r="AU1019" s="31">
        <f>AU1020</f>
        <v>0</v>
      </c>
      <c r="AV1019" s="31">
        <f t="shared" si="3285"/>
        <v>271459.09600000002</v>
      </c>
      <c r="AW1019" s="31">
        <f t="shared" si="3286"/>
        <v>412839.09999999998</v>
      </c>
      <c r="AX1019" s="31">
        <f t="shared" si="3287"/>
        <v>0</v>
      </c>
      <c r="AY1019" s="31">
        <f>AY1020</f>
        <v>94735.182000000001</v>
      </c>
      <c r="AZ1019" s="31">
        <f>AZ1020</f>
        <v>-94735.182000000001</v>
      </c>
      <c r="BA1019" s="31">
        <f>BA1020</f>
        <v>0</v>
      </c>
      <c r="BB1019" s="31">
        <f t="shared" si="3288"/>
        <v>366194.27800000005</v>
      </c>
      <c r="BC1019" s="31">
        <f t="shared" si="3289"/>
        <v>318103.91799999995</v>
      </c>
      <c r="BD1019" s="31">
        <f t="shared" si="3290"/>
        <v>0</v>
      </c>
      <c r="BE1019" s="31">
        <f>BE1020</f>
        <v>0</v>
      </c>
      <c r="BF1019" s="31">
        <f>BF1020</f>
        <v>0</v>
      </c>
      <c r="BG1019" s="31">
        <f>BG1020</f>
        <v>0</v>
      </c>
      <c r="BH1019" s="31">
        <f t="shared" si="3291"/>
        <v>366194.27800000005</v>
      </c>
      <c r="BI1019" s="31">
        <f t="shared" si="3292"/>
        <v>318103.91799999995</v>
      </c>
      <c r="BJ1019" s="31">
        <f t="shared" si="3293"/>
        <v>0</v>
      </c>
      <c r="BK1019" s="31">
        <f>BK1020</f>
        <v>0</v>
      </c>
      <c r="BL1019" s="31">
        <f>BL1020</f>
        <v>0</v>
      </c>
      <c r="BM1019" s="31">
        <f>BM1020</f>
        <v>0</v>
      </c>
      <c r="BN1019" s="31">
        <f t="shared" si="3294"/>
        <v>366194.27800000005</v>
      </c>
      <c r="BO1019" s="31">
        <f t="shared" si="3295"/>
        <v>318103.91799999995</v>
      </c>
      <c r="BP1019" s="31">
        <f t="shared" si="3296"/>
        <v>0</v>
      </c>
      <c r="BQ1019" s="31">
        <f>BQ1020</f>
        <v>0</v>
      </c>
      <c r="BR1019" s="31">
        <f>BR1020</f>
        <v>0</v>
      </c>
      <c r="BS1019" s="31">
        <f t="shared" si="3297"/>
        <v>366194.27800000005</v>
      </c>
      <c r="BT1019" s="31">
        <f t="shared" si="3298"/>
        <v>318103.91799999995</v>
      </c>
      <c r="BU1019" s="31">
        <f t="shared" si="3299"/>
        <v>0</v>
      </c>
      <c r="BV1019" s="31">
        <f>BV1020</f>
        <v>0</v>
      </c>
      <c r="BW1019" s="31">
        <f>BW1020</f>
        <v>0</v>
      </c>
      <c r="BX1019" s="31">
        <f t="shared" si="3300"/>
        <v>366194.27800000005</v>
      </c>
      <c r="BY1019" s="31">
        <f t="shared" si="3301"/>
        <v>318103.91799999995</v>
      </c>
      <c r="BZ1019" s="31">
        <f t="shared" si="3302"/>
        <v>0</v>
      </c>
      <c r="CA1019" s="31">
        <f>CA1020</f>
        <v>0</v>
      </c>
      <c r="CB1019" s="31">
        <f>CB1020</f>
        <v>0</v>
      </c>
      <c r="CC1019" s="31">
        <f>CC1020</f>
        <v>0</v>
      </c>
      <c r="CD1019" s="31">
        <f t="shared" si="3431"/>
        <v>366194.27800000005</v>
      </c>
      <c r="CE1019" s="31">
        <f t="shared" si="3432"/>
        <v>318103.91799999995</v>
      </c>
      <c r="CF1019" s="31">
        <f t="shared" si="3433"/>
        <v>0</v>
      </c>
      <c r="CG1019" s="31">
        <f>CG1020</f>
        <v>0</v>
      </c>
      <c r="CH1019" s="24"/>
      <c r="CI1019" s="40"/>
      <c r="CO1019" s="1" t="s">
        <v>31</v>
      </c>
    </row>
    <row r="1020" ht="39.549999999999997">
      <c r="A1020" s="41" t="s">
        <v>562</v>
      </c>
      <c r="B1020" s="17">
        <v>400</v>
      </c>
      <c r="C1020" s="16"/>
      <c r="D1020" s="16"/>
      <c r="E1020" s="39" t="s">
        <v>84</v>
      </c>
      <c r="F1020" s="31">
        <f>F1021+F1023</f>
        <v>247160.89999999999</v>
      </c>
      <c r="G1020" s="31">
        <f>G1021+G1023</f>
        <v>412839.09999999998</v>
      </c>
      <c r="H1020" s="31">
        <f>H1021+H1023</f>
        <v>0</v>
      </c>
      <c r="I1020" s="31">
        <f>I1021+I1023</f>
        <v>0</v>
      </c>
      <c r="J1020" s="31">
        <f>J1021+J1023</f>
        <v>0</v>
      </c>
      <c r="K1020" s="31">
        <f>K1021+K1023</f>
        <v>0</v>
      </c>
      <c r="L1020" s="31">
        <f t="shared" si="3267"/>
        <v>247160.89999999999</v>
      </c>
      <c r="M1020" s="31">
        <f t="shared" si="3268"/>
        <v>412839.09999999998</v>
      </c>
      <c r="N1020" s="31">
        <f t="shared" si="3269"/>
        <v>0</v>
      </c>
      <c r="O1020" s="31">
        <f>O1021+O1023</f>
        <v>24298.196000000011</v>
      </c>
      <c r="P1020" s="31">
        <f>P1021+P1023</f>
        <v>0</v>
      </c>
      <c r="Q1020" s="31">
        <f>Q1021+Q1023</f>
        <v>0</v>
      </c>
      <c r="R1020" s="31">
        <f t="shared" si="3270"/>
        <v>271459.09600000002</v>
      </c>
      <c r="S1020" s="31">
        <f t="shared" si="3271"/>
        <v>412839.09999999998</v>
      </c>
      <c r="T1020" s="31">
        <f t="shared" si="3272"/>
        <v>0</v>
      </c>
      <c r="U1020" s="31">
        <f>U1021+U1023</f>
        <v>0</v>
      </c>
      <c r="V1020" s="31">
        <f>V1021+V1023</f>
        <v>0</v>
      </c>
      <c r="W1020" s="31">
        <f>W1021+W1023</f>
        <v>0</v>
      </c>
      <c r="X1020" s="31">
        <f t="shared" si="3273"/>
        <v>271459.09600000002</v>
      </c>
      <c r="Y1020" s="31">
        <f t="shared" si="3274"/>
        <v>412839.09999999998</v>
      </c>
      <c r="Z1020" s="31">
        <f t="shared" si="3275"/>
        <v>0</v>
      </c>
      <c r="AA1020" s="31">
        <f>AA1021+AA1023</f>
        <v>0</v>
      </c>
      <c r="AB1020" s="31">
        <f>AB1021+AB1023</f>
        <v>0</v>
      </c>
      <c r="AC1020" s="31">
        <f>AC1021+AC1023</f>
        <v>0</v>
      </c>
      <c r="AD1020" s="31">
        <f t="shared" si="3276"/>
        <v>271459.09600000002</v>
      </c>
      <c r="AE1020" s="31">
        <f t="shared" si="3277"/>
        <v>412839.09999999998</v>
      </c>
      <c r="AF1020" s="31">
        <f t="shared" si="3278"/>
        <v>0</v>
      </c>
      <c r="AG1020" s="31">
        <f>AG1021+AG1023</f>
        <v>0</v>
      </c>
      <c r="AH1020" s="31">
        <f>AH1021+AH1023</f>
        <v>0</v>
      </c>
      <c r="AI1020" s="31">
        <f>AI1021+AI1023</f>
        <v>0</v>
      </c>
      <c r="AJ1020" s="31">
        <f t="shared" si="3279"/>
        <v>271459.09600000002</v>
      </c>
      <c r="AK1020" s="31">
        <f t="shared" si="3280"/>
        <v>412839.09999999998</v>
      </c>
      <c r="AL1020" s="31">
        <f t="shared" si="3281"/>
        <v>0</v>
      </c>
      <c r="AM1020" s="31">
        <f>AM1021+AM1023</f>
        <v>0</v>
      </c>
      <c r="AN1020" s="31">
        <f>AN1021+AN1023</f>
        <v>0</v>
      </c>
      <c r="AO1020" s="31">
        <f>AO1021+AO1023</f>
        <v>0</v>
      </c>
      <c r="AP1020" s="31">
        <f t="shared" si="3282"/>
        <v>271459.09600000002</v>
      </c>
      <c r="AQ1020" s="31">
        <f t="shared" si="3283"/>
        <v>412839.09999999998</v>
      </c>
      <c r="AR1020" s="31">
        <f t="shared" si="3284"/>
        <v>0</v>
      </c>
      <c r="AS1020" s="31">
        <f>AS1021+AS1023</f>
        <v>0</v>
      </c>
      <c r="AT1020" s="31">
        <f>AT1021+AT1023</f>
        <v>0</v>
      </c>
      <c r="AU1020" s="31">
        <f>AU1021+AU1023</f>
        <v>0</v>
      </c>
      <c r="AV1020" s="31">
        <f t="shared" si="3285"/>
        <v>271459.09600000002</v>
      </c>
      <c r="AW1020" s="31">
        <f t="shared" si="3286"/>
        <v>412839.09999999998</v>
      </c>
      <c r="AX1020" s="31">
        <f t="shared" si="3287"/>
        <v>0</v>
      </c>
      <c r="AY1020" s="31">
        <f>AY1021+AY1023</f>
        <v>94735.182000000001</v>
      </c>
      <c r="AZ1020" s="31">
        <f>AZ1021+AZ1023</f>
        <v>-94735.182000000001</v>
      </c>
      <c r="BA1020" s="31">
        <f>BA1021+BA1023</f>
        <v>0</v>
      </c>
      <c r="BB1020" s="31">
        <f t="shared" si="3288"/>
        <v>366194.27800000005</v>
      </c>
      <c r="BC1020" s="31">
        <f t="shared" si="3289"/>
        <v>318103.91799999995</v>
      </c>
      <c r="BD1020" s="31">
        <f t="shared" si="3290"/>
        <v>0</v>
      </c>
      <c r="BE1020" s="31">
        <f>BE1021+BE1023</f>
        <v>0</v>
      </c>
      <c r="BF1020" s="31">
        <f>BF1021+BF1023</f>
        <v>0</v>
      </c>
      <c r="BG1020" s="31">
        <f>BG1021+BG1023</f>
        <v>0</v>
      </c>
      <c r="BH1020" s="31">
        <f t="shared" si="3291"/>
        <v>366194.27800000005</v>
      </c>
      <c r="BI1020" s="31">
        <f t="shared" si="3292"/>
        <v>318103.91799999995</v>
      </c>
      <c r="BJ1020" s="31">
        <f t="shared" si="3293"/>
        <v>0</v>
      </c>
      <c r="BK1020" s="31">
        <f>BK1021+BK1023</f>
        <v>0</v>
      </c>
      <c r="BL1020" s="31">
        <f>BL1021+BL1023</f>
        <v>0</v>
      </c>
      <c r="BM1020" s="31">
        <f>BM1021+BM1023</f>
        <v>0</v>
      </c>
      <c r="BN1020" s="31">
        <f t="shared" si="3294"/>
        <v>366194.27800000005</v>
      </c>
      <c r="BO1020" s="31">
        <f t="shared" si="3295"/>
        <v>318103.91799999995</v>
      </c>
      <c r="BP1020" s="31">
        <f t="shared" si="3296"/>
        <v>0</v>
      </c>
      <c r="BQ1020" s="31">
        <f>BQ1021+BQ1023</f>
        <v>0</v>
      </c>
      <c r="BR1020" s="31">
        <f>BR1021+BR1023</f>
        <v>0</v>
      </c>
      <c r="BS1020" s="31">
        <f t="shared" si="3297"/>
        <v>366194.27800000005</v>
      </c>
      <c r="BT1020" s="31">
        <f t="shared" si="3298"/>
        <v>318103.91799999995</v>
      </c>
      <c r="BU1020" s="31">
        <f t="shared" si="3299"/>
        <v>0</v>
      </c>
      <c r="BV1020" s="31">
        <f>BV1021+BV1023</f>
        <v>0</v>
      </c>
      <c r="BW1020" s="31">
        <f>BW1021+BW1023</f>
        <v>0</v>
      </c>
      <c r="BX1020" s="31">
        <f t="shared" si="3300"/>
        <v>366194.27800000005</v>
      </c>
      <c r="BY1020" s="31">
        <f t="shared" si="3301"/>
        <v>318103.91799999995</v>
      </c>
      <c r="BZ1020" s="31">
        <f t="shared" si="3302"/>
        <v>0</v>
      </c>
      <c r="CA1020" s="31">
        <f>CA1021+CA1023</f>
        <v>0</v>
      </c>
      <c r="CB1020" s="31">
        <f>CB1021+CB1023</f>
        <v>0</v>
      </c>
      <c r="CC1020" s="31">
        <f>CC1021+CC1023</f>
        <v>0</v>
      </c>
      <c r="CD1020" s="31">
        <f t="shared" si="3431"/>
        <v>366194.27800000005</v>
      </c>
      <c r="CE1020" s="31">
        <f t="shared" si="3432"/>
        <v>318103.91799999995</v>
      </c>
      <c r="CF1020" s="31">
        <f t="shared" si="3433"/>
        <v>0</v>
      </c>
      <c r="CG1020" s="31">
        <f>CG1021+CG1023</f>
        <v>0</v>
      </c>
      <c r="CH1020" s="24"/>
      <c r="CI1020" s="40"/>
      <c r="CM1020" s="1" t="s">
        <v>29</v>
      </c>
    </row>
    <row r="1021" ht="15">
      <c r="A1021" s="41" t="s">
        <v>562</v>
      </c>
      <c r="B1021" s="17">
        <v>410</v>
      </c>
      <c r="C1021" s="16"/>
      <c r="D1021" s="16"/>
      <c r="E1021" s="39" t="s">
        <v>85</v>
      </c>
      <c r="F1021" s="31">
        <f>F1022</f>
        <v>247160.89999999999</v>
      </c>
      <c r="G1021" s="31">
        <f>G1022</f>
        <v>386829.29999999999</v>
      </c>
      <c r="H1021" s="31">
        <f>H1022</f>
        <v>0</v>
      </c>
      <c r="I1021" s="31">
        <f>I1022</f>
        <v>0</v>
      </c>
      <c r="J1021" s="31">
        <f>J1022</f>
        <v>0</v>
      </c>
      <c r="K1021" s="31">
        <f>K1022</f>
        <v>0</v>
      </c>
      <c r="L1021" s="31">
        <f t="shared" si="3267"/>
        <v>247160.89999999999</v>
      </c>
      <c r="M1021" s="31">
        <f t="shared" si="3268"/>
        <v>386829.29999999999</v>
      </c>
      <c r="N1021" s="31">
        <f t="shared" si="3269"/>
        <v>0</v>
      </c>
      <c r="O1021" s="31">
        <f>O1022</f>
        <v>24298.196000000011</v>
      </c>
      <c r="P1021" s="31">
        <f>P1022</f>
        <v>-40308.101999999999</v>
      </c>
      <c r="Q1021" s="31">
        <f>Q1022</f>
        <v>0</v>
      </c>
      <c r="R1021" s="31">
        <f t="shared" si="3270"/>
        <v>271459.09600000002</v>
      </c>
      <c r="S1021" s="31">
        <f t="shared" si="3271"/>
        <v>346521.19799999997</v>
      </c>
      <c r="T1021" s="31">
        <f t="shared" si="3272"/>
        <v>0</v>
      </c>
      <c r="U1021" s="31">
        <f>U1022</f>
        <v>0</v>
      </c>
      <c r="V1021" s="31">
        <f>V1022</f>
        <v>0</v>
      </c>
      <c r="W1021" s="31">
        <f>W1022</f>
        <v>0</v>
      </c>
      <c r="X1021" s="31">
        <f t="shared" si="3273"/>
        <v>271459.09600000002</v>
      </c>
      <c r="Y1021" s="31">
        <f t="shared" si="3274"/>
        <v>346521.19799999997</v>
      </c>
      <c r="Z1021" s="31">
        <f t="shared" si="3275"/>
        <v>0</v>
      </c>
      <c r="AA1021" s="31">
        <f>AA1022</f>
        <v>0</v>
      </c>
      <c r="AB1021" s="31">
        <f>AB1022</f>
        <v>0</v>
      </c>
      <c r="AC1021" s="31">
        <f>AC1022</f>
        <v>0</v>
      </c>
      <c r="AD1021" s="31">
        <f t="shared" si="3276"/>
        <v>271459.09600000002</v>
      </c>
      <c r="AE1021" s="31">
        <f t="shared" si="3277"/>
        <v>346521.19799999997</v>
      </c>
      <c r="AF1021" s="31">
        <f t="shared" si="3278"/>
        <v>0</v>
      </c>
      <c r="AG1021" s="31">
        <f>AG1022</f>
        <v>0</v>
      </c>
      <c r="AH1021" s="31">
        <f>AH1022</f>
        <v>0</v>
      </c>
      <c r="AI1021" s="31">
        <f>AI1022</f>
        <v>0</v>
      </c>
      <c r="AJ1021" s="31">
        <f t="shared" si="3279"/>
        <v>271459.09600000002</v>
      </c>
      <c r="AK1021" s="31">
        <f t="shared" si="3280"/>
        <v>346521.19799999997</v>
      </c>
      <c r="AL1021" s="31">
        <f t="shared" si="3281"/>
        <v>0</v>
      </c>
      <c r="AM1021" s="31">
        <f>AM1022</f>
        <v>0</v>
      </c>
      <c r="AN1021" s="31">
        <f>AN1022</f>
        <v>0</v>
      </c>
      <c r="AO1021" s="31">
        <f>AO1022</f>
        <v>0</v>
      </c>
      <c r="AP1021" s="31">
        <f t="shared" si="3282"/>
        <v>271459.09600000002</v>
      </c>
      <c r="AQ1021" s="31">
        <f t="shared" si="3283"/>
        <v>346521.19799999997</v>
      </c>
      <c r="AR1021" s="31">
        <f t="shared" si="3284"/>
        <v>0</v>
      </c>
      <c r="AS1021" s="31">
        <f>AS1022</f>
        <v>0</v>
      </c>
      <c r="AT1021" s="31">
        <f>AT1022</f>
        <v>0</v>
      </c>
      <c r="AU1021" s="31">
        <f>AU1022</f>
        <v>0</v>
      </c>
      <c r="AV1021" s="31">
        <f t="shared" si="3285"/>
        <v>271459.09600000002</v>
      </c>
      <c r="AW1021" s="31">
        <f t="shared" si="3286"/>
        <v>346521.19799999997</v>
      </c>
      <c r="AX1021" s="31">
        <f t="shared" si="3287"/>
        <v>0</v>
      </c>
      <c r="AY1021" s="31">
        <f>AY1022</f>
        <v>94735.182000000001</v>
      </c>
      <c r="AZ1021" s="31">
        <f>AZ1022</f>
        <v>-94735.182000000001</v>
      </c>
      <c r="BA1021" s="31">
        <f>BA1022</f>
        <v>0</v>
      </c>
      <c r="BB1021" s="31">
        <f t="shared" si="3288"/>
        <v>366194.27800000005</v>
      </c>
      <c r="BC1021" s="31">
        <f t="shared" si="3289"/>
        <v>251786.01599999997</v>
      </c>
      <c r="BD1021" s="31">
        <f t="shared" si="3290"/>
        <v>0</v>
      </c>
      <c r="BE1021" s="31">
        <f>BE1022</f>
        <v>0</v>
      </c>
      <c r="BF1021" s="31">
        <f>BF1022</f>
        <v>0</v>
      </c>
      <c r="BG1021" s="31">
        <f>BG1022</f>
        <v>0</v>
      </c>
      <c r="BH1021" s="31">
        <f t="shared" si="3291"/>
        <v>366194.27800000005</v>
      </c>
      <c r="BI1021" s="31">
        <f t="shared" si="3292"/>
        <v>251786.01599999997</v>
      </c>
      <c r="BJ1021" s="31">
        <f t="shared" si="3293"/>
        <v>0</v>
      </c>
      <c r="BK1021" s="31">
        <f>BK1022</f>
        <v>0</v>
      </c>
      <c r="BL1021" s="31">
        <f>BL1022</f>
        <v>0</v>
      </c>
      <c r="BM1021" s="31">
        <f>BM1022</f>
        <v>0</v>
      </c>
      <c r="BN1021" s="31">
        <f t="shared" si="3294"/>
        <v>366194.27800000005</v>
      </c>
      <c r="BO1021" s="31">
        <f t="shared" si="3295"/>
        <v>251786.01599999997</v>
      </c>
      <c r="BP1021" s="31">
        <f t="shared" si="3296"/>
        <v>0</v>
      </c>
      <c r="BQ1021" s="31">
        <f>BQ1022</f>
        <v>0</v>
      </c>
      <c r="BR1021" s="31">
        <f>BR1022</f>
        <v>0</v>
      </c>
      <c r="BS1021" s="31">
        <f t="shared" si="3297"/>
        <v>366194.27800000005</v>
      </c>
      <c r="BT1021" s="31">
        <f t="shared" si="3298"/>
        <v>251786.01599999997</v>
      </c>
      <c r="BU1021" s="31">
        <f t="shared" si="3299"/>
        <v>0</v>
      </c>
      <c r="BV1021" s="31">
        <f>BV1022</f>
        <v>0</v>
      </c>
      <c r="BW1021" s="31">
        <f>BW1022</f>
        <v>0</v>
      </c>
      <c r="BX1021" s="31">
        <f t="shared" si="3300"/>
        <v>366194.27800000005</v>
      </c>
      <c r="BY1021" s="31">
        <f t="shared" si="3301"/>
        <v>251786.01599999997</v>
      </c>
      <c r="BZ1021" s="31">
        <f t="shared" si="3302"/>
        <v>0</v>
      </c>
      <c r="CA1021" s="31">
        <f>CA1022</f>
        <v>0</v>
      </c>
      <c r="CB1021" s="31">
        <f>CB1022</f>
        <v>0</v>
      </c>
      <c r="CC1021" s="31">
        <f>CC1022</f>
        <v>0</v>
      </c>
      <c r="CD1021" s="31">
        <f t="shared" si="3431"/>
        <v>366194.27800000005</v>
      </c>
      <c r="CE1021" s="31">
        <f t="shared" si="3432"/>
        <v>251786.01599999997</v>
      </c>
      <c r="CF1021" s="31">
        <f t="shared" si="3433"/>
        <v>0</v>
      </c>
      <c r="CG1021" s="31">
        <f>CG1022</f>
        <v>0</v>
      </c>
      <c r="CH1021" s="24"/>
      <c r="CI1021" s="40"/>
      <c r="CN1021" s="1" t="s">
        <v>30</v>
      </c>
    </row>
    <row r="1022" ht="15">
      <c r="A1022" s="41" t="s">
        <v>562</v>
      </c>
      <c r="B1022" s="17">
        <v>410</v>
      </c>
      <c r="C1022" s="16" t="s">
        <v>47</v>
      </c>
      <c r="D1022" s="16" t="s">
        <v>313</v>
      </c>
      <c r="E1022" s="39" t="s">
        <v>387</v>
      </c>
      <c r="F1022" s="31">
        <v>247160.89999999999</v>
      </c>
      <c r="G1022" s="31">
        <f>412839.1-26009.8</f>
        <v>386829.29999999999</v>
      </c>
      <c r="H1022" s="31"/>
      <c r="I1022" s="31"/>
      <c r="J1022" s="31"/>
      <c r="K1022" s="31"/>
      <c r="L1022" s="31">
        <f t="shared" si="3267"/>
        <v>247160.89999999999</v>
      </c>
      <c r="M1022" s="31">
        <f t="shared" si="3268"/>
        <v>386829.29999999999</v>
      </c>
      <c r="N1022" s="31">
        <f t="shared" si="3269"/>
        <v>0</v>
      </c>
      <c r="O1022" s="31">
        <f>147105.896-122807.7</f>
        <v>24298.196000000011</v>
      </c>
      <c r="P1022" s="31">
        <v>-40308.101999999999</v>
      </c>
      <c r="Q1022" s="31"/>
      <c r="R1022" s="31">
        <f t="shared" si="3270"/>
        <v>271459.09600000002</v>
      </c>
      <c r="S1022" s="31">
        <f t="shared" si="3271"/>
        <v>346521.19799999997</v>
      </c>
      <c r="T1022" s="31">
        <f t="shared" si="3272"/>
        <v>0</v>
      </c>
      <c r="U1022" s="31"/>
      <c r="V1022" s="31"/>
      <c r="W1022" s="31"/>
      <c r="X1022" s="31">
        <f t="shared" si="3273"/>
        <v>271459.09600000002</v>
      </c>
      <c r="Y1022" s="31">
        <f t="shared" si="3274"/>
        <v>346521.19799999997</v>
      </c>
      <c r="Z1022" s="31">
        <f t="shared" si="3275"/>
        <v>0</v>
      </c>
      <c r="AA1022" s="31"/>
      <c r="AB1022" s="31"/>
      <c r="AC1022" s="31"/>
      <c r="AD1022" s="31">
        <f t="shared" si="3276"/>
        <v>271459.09600000002</v>
      </c>
      <c r="AE1022" s="31">
        <f t="shared" si="3277"/>
        <v>346521.19799999997</v>
      </c>
      <c r="AF1022" s="31">
        <f t="shared" si="3278"/>
        <v>0</v>
      </c>
      <c r="AG1022" s="31"/>
      <c r="AH1022" s="31"/>
      <c r="AI1022" s="31"/>
      <c r="AJ1022" s="31">
        <f t="shared" si="3279"/>
        <v>271459.09600000002</v>
      </c>
      <c r="AK1022" s="31">
        <f t="shared" si="3280"/>
        <v>346521.19799999997</v>
      </c>
      <c r="AL1022" s="31">
        <f t="shared" si="3281"/>
        <v>0</v>
      </c>
      <c r="AM1022" s="31"/>
      <c r="AN1022" s="31"/>
      <c r="AO1022" s="31"/>
      <c r="AP1022" s="31">
        <f t="shared" si="3282"/>
        <v>271459.09600000002</v>
      </c>
      <c r="AQ1022" s="31">
        <f t="shared" si="3283"/>
        <v>346521.19799999997</v>
      </c>
      <c r="AR1022" s="31">
        <f t="shared" si="3284"/>
        <v>0</v>
      </c>
      <c r="AS1022" s="31"/>
      <c r="AT1022" s="31"/>
      <c r="AU1022" s="31"/>
      <c r="AV1022" s="31">
        <f t="shared" si="3285"/>
        <v>271459.09600000002</v>
      </c>
      <c r="AW1022" s="31">
        <f t="shared" si="3286"/>
        <v>346521.19799999997</v>
      </c>
      <c r="AX1022" s="31">
        <f t="shared" si="3287"/>
        <v>0</v>
      </c>
      <c r="AY1022" s="31">
        <f>-42451.258+137186.44</f>
        <v>94735.182000000001</v>
      </c>
      <c r="AZ1022" s="31">
        <v>-94735.182000000001</v>
      </c>
      <c r="BA1022" s="31"/>
      <c r="BB1022" s="31">
        <f t="shared" si="3288"/>
        <v>366194.27800000005</v>
      </c>
      <c r="BC1022" s="31">
        <f t="shared" si="3289"/>
        <v>251786.01599999997</v>
      </c>
      <c r="BD1022" s="31">
        <f t="shared" si="3290"/>
        <v>0</v>
      </c>
      <c r="BE1022" s="31"/>
      <c r="BF1022" s="31"/>
      <c r="BG1022" s="31"/>
      <c r="BH1022" s="31">
        <f t="shared" si="3291"/>
        <v>366194.27800000005</v>
      </c>
      <c r="BI1022" s="31">
        <f t="shared" si="3292"/>
        <v>251786.01599999997</v>
      </c>
      <c r="BJ1022" s="31">
        <f t="shared" si="3293"/>
        <v>0</v>
      </c>
      <c r="BK1022" s="31"/>
      <c r="BL1022" s="31"/>
      <c r="BM1022" s="31"/>
      <c r="BN1022" s="31">
        <f t="shared" si="3294"/>
        <v>366194.27800000005</v>
      </c>
      <c r="BO1022" s="31">
        <f t="shared" si="3295"/>
        <v>251786.01599999997</v>
      </c>
      <c r="BP1022" s="31">
        <f t="shared" si="3296"/>
        <v>0</v>
      </c>
      <c r="BQ1022" s="31"/>
      <c r="BR1022" s="31"/>
      <c r="BS1022" s="31">
        <f t="shared" si="3297"/>
        <v>366194.27800000005</v>
      </c>
      <c r="BT1022" s="31">
        <f t="shared" si="3298"/>
        <v>251786.01599999997</v>
      </c>
      <c r="BU1022" s="31">
        <f t="shared" si="3299"/>
        <v>0</v>
      </c>
      <c r="BV1022" s="31"/>
      <c r="BW1022" s="31"/>
      <c r="BX1022" s="31">
        <f t="shared" si="3300"/>
        <v>366194.27800000005</v>
      </c>
      <c r="BY1022" s="31">
        <f t="shared" si="3301"/>
        <v>251786.01599999997</v>
      </c>
      <c r="BZ1022" s="31">
        <f t="shared" si="3302"/>
        <v>0</v>
      </c>
      <c r="CA1022" s="31"/>
      <c r="CB1022" s="31"/>
      <c r="CC1022" s="31"/>
      <c r="CD1022" s="31">
        <f t="shared" si="3431"/>
        <v>366194.27800000005</v>
      </c>
      <c r="CE1022" s="31">
        <f t="shared" si="3432"/>
        <v>251786.01599999997</v>
      </c>
      <c r="CF1022" s="31">
        <f t="shared" si="3433"/>
        <v>0</v>
      </c>
      <c r="CG1022" s="31"/>
      <c r="CH1022" s="24"/>
      <c r="CI1022" s="40"/>
    </row>
    <row r="1023" ht="116.40000000000001">
      <c r="A1023" s="41" t="s">
        <v>562</v>
      </c>
      <c r="B1023" s="17">
        <v>460</v>
      </c>
      <c r="C1023" s="16"/>
      <c r="D1023" s="16"/>
      <c r="E1023" s="39" t="s">
        <v>286</v>
      </c>
      <c r="F1023" s="31">
        <f>F1024</f>
        <v>0</v>
      </c>
      <c r="G1023" s="31">
        <f>G1024</f>
        <v>26009.799999999999</v>
      </c>
      <c r="H1023" s="31">
        <f>H1024</f>
        <v>0</v>
      </c>
      <c r="I1023" s="31">
        <f>I1024</f>
        <v>0</v>
      </c>
      <c r="J1023" s="31">
        <f>J1024</f>
        <v>0</v>
      </c>
      <c r="K1023" s="31">
        <f>K1024</f>
        <v>0</v>
      </c>
      <c r="L1023" s="31">
        <f t="shared" si="3267"/>
        <v>0</v>
      </c>
      <c r="M1023" s="31">
        <f t="shared" si="3268"/>
        <v>26009.799999999999</v>
      </c>
      <c r="N1023" s="31">
        <f t="shared" si="3269"/>
        <v>0</v>
      </c>
      <c r="O1023" s="31">
        <f>O1024</f>
        <v>0</v>
      </c>
      <c r="P1023" s="31">
        <f>P1024</f>
        <v>40308.101999999999</v>
      </c>
      <c r="Q1023" s="31">
        <f>Q1024</f>
        <v>0</v>
      </c>
      <c r="R1023" s="31">
        <f t="shared" si="3270"/>
        <v>0</v>
      </c>
      <c r="S1023" s="31">
        <f t="shared" si="3271"/>
        <v>66317.902000000002</v>
      </c>
      <c r="T1023" s="31">
        <f t="shared" si="3272"/>
        <v>0</v>
      </c>
      <c r="U1023" s="31">
        <f>U1024</f>
        <v>0</v>
      </c>
      <c r="V1023" s="31">
        <f>V1024</f>
        <v>0</v>
      </c>
      <c r="W1023" s="31">
        <f>W1024</f>
        <v>0</v>
      </c>
      <c r="X1023" s="31">
        <f t="shared" si="3273"/>
        <v>0</v>
      </c>
      <c r="Y1023" s="31">
        <f t="shared" si="3274"/>
        <v>66317.902000000002</v>
      </c>
      <c r="Z1023" s="31">
        <f t="shared" si="3275"/>
        <v>0</v>
      </c>
      <c r="AA1023" s="31">
        <f>AA1024</f>
        <v>0</v>
      </c>
      <c r="AB1023" s="31">
        <f>AB1024</f>
        <v>0</v>
      </c>
      <c r="AC1023" s="31">
        <f>AC1024</f>
        <v>0</v>
      </c>
      <c r="AD1023" s="31">
        <f t="shared" si="3276"/>
        <v>0</v>
      </c>
      <c r="AE1023" s="31">
        <f t="shared" si="3277"/>
        <v>66317.902000000002</v>
      </c>
      <c r="AF1023" s="31">
        <f t="shared" si="3278"/>
        <v>0</v>
      </c>
      <c r="AG1023" s="31">
        <f>AG1024</f>
        <v>0</v>
      </c>
      <c r="AH1023" s="31">
        <f>AH1024</f>
        <v>0</v>
      </c>
      <c r="AI1023" s="31">
        <f>AI1024</f>
        <v>0</v>
      </c>
      <c r="AJ1023" s="31">
        <f t="shared" si="3279"/>
        <v>0</v>
      </c>
      <c r="AK1023" s="31">
        <f t="shared" si="3280"/>
        <v>66317.902000000002</v>
      </c>
      <c r="AL1023" s="31">
        <f t="shared" si="3281"/>
        <v>0</v>
      </c>
      <c r="AM1023" s="31">
        <f>AM1024</f>
        <v>0</v>
      </c>
      <c r="AN1023" s="31">
        <f>AN1024</f>
        <v>0</v>
      </c>
      <c r="AO1023" s="31">
        <f>AO1024</f>
        <v>0</v>
      </c>
      <c r="AP1023" s="31">
        <f t="shared" si="3282"/>
        <v>0</v>
      </c>
      <c r="AQ1023" s="31">
        <f t="shared" si="3283"/>
        <v>66317.902000000002</v>
      </c>
      <c r="AR1023" s="31">
        <f t="shared" si="3284"/>
        <v>0</v>
      </c>
      <c r="AS1023" s="31">
        <f>AS1024</f>
        <v>0</v>
      </c>
      <c r="AT1023" s="31">
        <f>AT1024</f>
        <v>0</v>
      </c>
      <c r="AU1023" s="31">
        <f>AU1024</f>
        <v>0</v>
      </c>
      <c r="AV1023" s="31">
        <f t="shared" si="3285"/>
        <v>0</v>
      </c>
      <c r="AW1023" s="31">
        <f t="shared" si="3286"/>
        <v>66317.902000000002</v>
      </c>
      <c r="AX1023" s="31">
        <f t="shared" si="3287"/>
        <v>0</v>
      </c>
      <c r="AY1023" s="31">
        <f>AY1024</f>
        <v>0</v>
      </c>
      <c r="AZ1023" s="31">
        <f>AZ1024</f>
        <v>0</v>
      </c>
      <c r="BA1023" s="31">
        <f>BA1024</f>
        <v>0</v>
      </c>
      <c r="BB1023" s="31">
        <f t="shared" si="3288"/>
        <v>0</v>
      </c>
      <c r="BC1023" s="31">
        <f t="shared" si="3289"/>
        <v>66317.902000000002</v>
      </c>
      <c r="BD1023" s="31">
        <f t="shared" si="3290"/>
        <v>0</v>
      </c>
      <c r="BE1023" s="31">
        <f>BE1024</f>
        <v>0</v>
      </c>
      <c r="BF1023" s="31">
        <f>BF1024</f>
        <v>0</v>
      </c>
      <c r="BG1023" s="31">
        <f>BG1024</f>
        <v>0</v>
      </c>
      <c r="BH1023" s="31">
        <f t="shared" si="3291"/>
        <v>0</v>
      </c>
      <c r="BI1023" s="31">
        <f t="shared" si="3292"/>
        <v>66317.902000000002</v>
      </c>
      <c r="BJ1023" s="31">
        <f t="shared" si="3293"/>
        <v>0</v>
      </c>
      <c r="BK1023" s="31">
        <f>BK1024</f>
        <v>0</v>
      </c>
      <c r="BL1023" s="31">
        <f>BL1024</f>
        <v>0</v>
      </c>
      <c r="BM1023" s="31">
        <f>BM1024</f>
        <v>0</v>
      </c>
      <c r="BN1023" s="31">
        <f t="shared" si="3294"/>
        <v>0</v>
      </c>
      <c r="BO1023" s="31">
        <f t="shared" si="3295"/>
        <v>66317.902000000002</v>
      </c>
      <c r="BP1023" s="31">
        <f t="shared" si="3296"/>
        <v>0</v>
      </c>
      <c r="BQ1023" s="31">
        <f>BQ1024</f>
        <v>0</v>
      </c>
      <c r="BR1023" s="31">
        <f>BR1024</f>
        <v>0</v>
      </c>
      <c r="BS1023" s="31">
        <f t="shared" si="3297"/>
        <v>0</v>
      </c>
      <c r="BT1023" s="31">
        <f t="shared" si="3298"/>
        <v>66317.902000000002</v>
      </c>
      <c r="BU1023" s="31">
        <f t="shared" si="3299"/>
        <v>0</v>
      </c>
      <c r="BV1023" s="31">
        <f>BV1024</f>
        <v>0</v>
      </c>
      <c r="BW1023" s="31">
        <f>BW1024</f>
        <v>0</v>
      </c>
      <c r="BX1023" s="31">
        <f t="shared" si="3300"/>
        <v>0</v>
      </c>
      <c r="BY1023" s="31">
        <f t="shared" si="3301"/>
        <v>66317.902000000002</v>
      </c>
      <c r="BZ1023" s="31">
        <f t="shared" si="3302"/>
        <v>0</v>
      </c>
      <c r="CA1023" s="31">
        <f>CA1024</f>
        <v>0</v>
      </c>
      <c r="CB1023" s="31">
        <f>CB1024</f>
        <v>0</v>
      </c>
      <c r="CC1023" s="31">
        <f>CC1024</f>
        <v>0</v>
      </c>
      <c r="CD1023" s="31">
        <f t="shared" si="3431"/>
        <v>0</v>
      </c>
      <c r="CE1023" s="31">
        <f t="shared" si="3432"/>
        <v>66317.902000000002</v>
      </c>
      <c r="CF1023" s="31">
        <f t="shared" si="3433"/>
        <v>0</v>
      </c>
      <c r="CG1023" s="31">
        <f>CG1024</f>
        <v>0</v>
      </c>
      <c r="CH1023" s="24"/>
      <c r="CI1023" s="40"/>
      <c r="CN1023" s="1" t="s">
        <v>30</v>
      </c>
    </row>
    <row r="1024" ht="15">
      <c r="A1024" s="41" t="s">
        <v>562</v>
      </c>
      <c r="B1024" s="17">
        <v>460</v>
      </c>
      <c r="C1024" s="16" t="s">
        <v>47</v>
      </c>
      <c r="D1024" s="16" t="s">
        <v>313</v>
      </c>
      <c r="E1024" s="39" t="s">
        <v>387</v>
      </c>
      <c r="F1024" s="31"/>
      <c r="G1024" s="31">
        <v>26009.799999999999</v>
      </c>
      <c r="H1024" s="31"/>
      <c r="I1024" s="31"/>
      <c r="J1024" s="31"/>
      <c r="K1024" s="31"/>
      <c r="L1024" s="31">
        <f t="shared" si="3267"/>
        <v>0</v>
      </c>
      <c r="M1024" s="31">
        <f t="shared" si="3268"/>
        <v>26009.799999999999</v>
      </c>
      <c r="N1024" s="31">
        <f t="shared" si="3269"/>
        <v>0</v>
      </c>
      <c r="O1024" s="31"/>
      <c r="P1024" s="31">
        <v>40308.101999999999</v>
      </c>
      <c r="Q1024" s="31"/>
      <c r="R1024" s="31">
        <f t="shared" si="3270"/>
        <v>0</v>
      </c>
      <c r="S1024" s="31">
        <f t="shared" si="3271"/>
        <v>66317.902000000002</v>
      </c>
      <c r="T1024" s="31">
        <f t="shared" si="3272"/>
        <v>0</v>
      </c>
      <c r="U1024" s="31"/>
      <c r="V1024" s="31"/>
      <c r="W1024" s="31"/>
      <c r="X1024" s="31">
        <f t="shared" si="3273"/>
        <v>0</v>
      </c>
      <c r="Y1024" s="31">
        <f t="shared" si="3274"/>
        <v>66317.902000000002</v>
      </c>
      <c r="Z1024" s="31">
        <f t="shared" si="3275"/>
        <v>0</v>
      </c>
      <c r="AA1024" s="31"/>
      <c r="AB1024" s="31"/>
      <c r="AC1024" s="31"/>
      <c r="AD1024" s="31">
        <f t="shared" si="3276"/>
        <v>0</v>
      </c>
      <c r="AE1024" s="31">
        <f t="shared" si="3277"/>
        <v>66317.902000000002</v>
      </c>
      <c r="AF1024" s="31">
        <f t="shared" si="3278"/>
        <v>0</v>
      </c>
      <c r="AG1024" s="31"/>
      <c r="AH1024" s="31"/>
      <c r="AI1024" s="31"/>
      <c r="AJ1024" s="31">
        <f t="shared" si="3279"/>
        <v>0</v>
      </c>
      <c r="AK1024" s="31">
        <f t="shared" si="3280"/>
        <v>66317.902000000002</v>
      </c>
      <c r="AL1024" s="31">
        <f t="shared" si="3281"/>
        <v>0</v>
      </c>
      <c r="AM1024" s="31"/>
      <c r="AN1024" s="31"/>
      <c r="AO1024" s="31"/>
      <c r="AP1024" s="31">
        <f t="shared" si="3282"/>
        <v>0</v>
      </c>
      <c r="AQ1024" s="31">
        <f t="shared" si="3283"/>
        <v>66317.902000000002</v>
      </c>
      <c r="AR1024" s="31">
        <f t="shared" si="3284"/>
        <v>0</v>
      </c>
      <c r="AS1024" s="31"/>
      <c r="AT1024" s="31"/>
      <c r="AU1024" s="31"/>
      <c r="AV1024" s="31">
        <f t="shared" si="3285"/>
        <v>0</v>
      </c>
      <c r="AW1024" s="31">
        <f t="shared" si="3286"/>
        <v>66317.902000000002</v>
      </c>
      <c r="AX1024" s="31">
        <f t="shared" si="3287"/>
        <v>0</v>
      </c>
      <c r="AY1024" s="31"/>
      <c r="AZ1024" s="31"/>
      <c r="BA1024" s="31"/>
      <c r="BB1024" s="31">
        <f t="shared" si="3288"/>
        <v>0</v>
      </c>
      <c r="BC1024" s="31">
        <f t="shared" si="3289"/>
        <v>66317.902000000002</v>
      </c>
      <c r="BD1024" s="31">
        <f t="shared" si="3290"/>
        <v>0</v>
      </c>
      <c r="BE1024" s="31"/>
      <c r="BF1024" s="31"/>
      <c r="BG1024" s="31"/>
      <c r="BH1024" s="31">
        <f t="shared" si="3291"/>
        <v>0</v>
      </c>
      <c r="BI1024" s="31">
        <f t="shared" si="3292"/>
        <v>66317.902000000002</v>
      </c>
      <c r="BJ1024" s="31">
        <f t="shared" si="3293"/>
        <v>0</v>
      </c>
      <c r="BK1024" s="31"/>
      <c r="BL1024" s="31"/>
      <c r="BM1024" s="31"/>
      <c r="BN1024" s="31">
        <f t="shared" si="3294"/>
        <v>0</v>
      </c>
      <c r="BO1024" s="31">
        <f t="shared" si="3295"/>
        <v>66317.902000000002</v>
      </c>
      <c r="BP1024" s="31">
        <f t="shared" si="3296"/>
        <v>0</v>
      </c>
      <c r="BQ1024" s="31"/>
      <c r="BR1024" s="31"/>
      <c r="BS1024" s="31">
        <f t="shared" si="3297"/>
        <v>0</v>
      </c>
      <c r="BT1024" s="31">
        <f t="shared" si="3298"/>
        <v>66317.902000000002</v>
      </c>
      <c r="BU1024" s="31">
        <f t="shared" si="3299"/>
        <v>0</v>
      </c>
      <c r="BV1024" s="31"/>
      <c r="BW1024" s="31"/>
      <c r="BX1024" s="31">
        <f t="shared" si="3300"/>
        <v>0</v>
      </c>
      <c r="BY1024" s="31">
        <f t="shared" si="3301"/>
        <v>66317.902000000002</v>
      </c>
      <c r="BZ1024" s="31">
        <f t="shared" si="3302"/>
        <v>0</v>
      </c>
      <c r="CA1024" s="31"/>
      <c r="CB1024" s="31"/>
      <c r="CC1024" s="31"/>
      <c r="CD1024" s="31">
        <f t="shared" si="3431"/>
        <v>0</v>
      </c>
      <c r="CE1024" s="31">
        <f t="shared" si="3432"/>
        <v>66317.902000000002</v>
      </c>
      <c r="CF1024" s="31">
        <f t="shared" si="3433"/>
        <v>0</v>
      </c>
      <c r="CG1024" s="31"/>
      <c r="CH1024" s="24"/>
      <c r="CI1024" s="40"/>
    </row>
    <row r="1025" ht="29.850000000000001" hidden="1">
      <c r="A1025" s="41" t="s">
        <v>564</v>
      </c>
      <c r="B1025" s="17"/>
      <c r="C1025" s="16"/>
      <c r="D1025" s="16"/>
      <c r="E1025" s="39" t="s">
        <v>565</v>
      </c>
      <c r="F1025" s="31">
        <f>F1026</f>
        <v>0</v>
      </c>
      <c r="G1025" s="31">
        <f>G1026</f>
        <v>0</v>
      </c>
      <c r="H1025" s="31">
        <f>H1026</f>
        <v>0</v>
      </c>
      <c r="I1025" s="31">
        <f>I1026</f>
        <v>0</v>
      </c>
      <c r="J1025" s="31">
        <f>J1026</f>
        <v>0</v>
      </c>
      <c r="K1025" s="31">
        <f>K1026</f>
        <v>0</v>
      </c>
      <c r="L1025" s="31">
        <f t="shared" si="3267"/>
        <v>0</v>
      </c>
      <c r="M1025" s="31">
        <f t="shared" si="3268"/>
        <v>0</v>
      </c>
      <c r="N1025" s="31">
        <f t="shared" si="3269"/>
        <v>0</v>
      </c>
      <c r="O1025" s="31">
        <f>O1026</f>
        <v>0</v>
      </c>
      <c r="P1025" s="31">
        <f>P1026</f>
        <v>0</v>
      </c>
      <c r="Q1025" s="31">
        <f>Q1026</f>
        <v>0</v>
      </c>
      <c r="R1025" s="31">
        <f t="shared" si="3270"/>
        <v>0</v>
      </c>
      <c r="S1025" s="31">
        <f t="shared" si="3271"/>
        <v>0</v>
      </c>
      <c r="T1025" s="31">
        <f t="shared" si="3272"/>
        <v>0</v>
      </c>
      <c r="U1025" s="31">
        <f>U1026</f>
        <v>0</v>
      </c>
      <c r="V1025" s="31">
        <f>V1026</f>
        <v>0</v>
      </c>
      <c r="W1025" s="31">
        <f>W1026</f>
        <v>0</v>
      </c>
      <c r="X1025" s="31">
        <f t="shared" si="3273"/>
        <v>0</v>
      </c>
      <c r="Y1025" s="31">
        <f t="shared" si="3274"/>
        <v>0</v>
      </c>
      <c r="Z1025" s="31">
        <f t="shared" si="3275"/>
        <v>0</v>
      </c>
      <c r="AA1025" s="31">
        <f>AA1026</f>
        <v>0</v>
      </c>
      <c r="AB1025" s="31">
        <f>AB1026</f>
        <v>0</v>
      </c>
      <c r="AC1025" s="31">
        <f>AC1026</f>
        <v>0</v>
      </c>
      <c r="AD1025" s="31">
        <f t="shared" si="3276"/>
        <v>0</v>
      </c>
      <c r="AE1025" s="31">
        <f t="shared" si="3277"/>
        <v>0</v>
      </c>
      <c r="AF1025" s="31">
        <f t="shared" si="3278"/>
        <v>0</v>
      </c>
      <c r="AG1025" s="31">
        <f>AG1026</f>
        <v>0</v>
      </c>
      <c r="AH1025" s="31">
        <f>AH1026</f>
        <v>0</v>
      </c>
      <c r="AI1025" s="31">
        <f>AI1026</f>
        <v>0</v>
      </c>
      <c r="AJ1025" s="31">
        <f t="shared" si="3279"/>
        <v>0</v>
      </c>
      <c r="AK1025" s="31">
        <f t="shared" si="3280"/>
        <v>0</v>
      </c>
      <c r="AL1025" s="31">
        <f t="shared" si="3281"/>
        <v>0</v>
      </c>
      <c r="AM1025" s="31">
        <f>AM1026</f>
        <v>0</v>
      </c>
      <c r="AN1025" s="31">
        <f>AN1026</f>
        <v>0</v>
      </c>
      <c r="AO1025" s="31">
        <f>AO1026</f>
        <v>0</v>
      </c>
      <c r="AP1025" s="31">
        <f t="shared" si="3282"/>
        <v>0</v>
      </c>
      <c r="AQ1025" s="31">
        <f t="shared" si="3283"/>
        <v>0</v>
      </c>
      <c r="AR1025" s="31">
        <f t="shared" si="3284"/>
        <v>0</v>
      </c>
      <c r="AS1025" s="31">
        <f>AS1026</f>
        <v>0</v>
      </c>
      <c r="AT1025" s="31">
        <f>AT1026</f>
        <v>0</v>
      </c>
      <c r="AU1025" s="31">
        <f>AU1026</f>
        <v>0</v>
      </c>
      <c r="AV1025" s="31">
        <f t="shared" si="3285"/>
        <v>0</v>
      </c>
      <c r="AW1025" s="31">
        <f t="shared" si="3286"/>
        <v>0</v>
      </c>
      <c r="AX1025" s="31">
        <f t="shared" si="3287"/>
        <v>0</v>
      </c>
      <c r="AY1025" s="31">
        <f>AY1026</f>
        <v>0</v>
      </c>
      <c r="AZ1025" s="31">
        <f>AZ1026</f>
        <v>0</v>
      </c>
      <c r="BA1025" s="31">
        <f>BA1026</f>
        <v>0</v>
      </c>
      <c r="BB1025" s="31">
        <f t="shared" si="3288"/>
        <v>0</v>
      </c>
      <c r="BC1025" s="31">
        <f t="shared" si="3289"/>
        <v>0</v>
      </c>
      <c r="BD1025" s="31">
        <f t="shared" si="3290"/>
        <v>0</v>
      </c>
      <c r="BE1025" s="31">
        <f>BE1026</f>
        <v>0</v>
      </c>
      <c r="BF1025" s="31">
        <f>BF1026</f>
        <v>0</v>
      </c>
      <c r="BG1025" s="31">
        <f>BG1026</f>
        <v>0</v>
      </c>
      <c r="BH1025" s="31">
        <f t="shared" si="3291"/>
        <v>0</v>
      </c>
      <c r="BI1025" s="31">
        <f t="shared" si="3292"/>
        <v>0</v>
      </c>
      <c r="BJ1025" s="31">
        <f t="shared" si="3293"/>
        <v>0</v>
      </c>
      <c r="BK1025" s="31">
        <f>BK1026</f>
        <v>0</v>
      </c>
      <c r="BL1025" s="31">
        <f>BL1026</f>
        <v>0</v>
      </c>
      <c r="BM1025" s="31">
        <f>BM1026</f>
        <v>0</v>
      </c>
      <c r="BN1025" s="31">
        <f t="shared" si="3294"/>
        <v>0</v>
      </c>
      <c r="BO1025" s="31">
        <f t="shared" si="3295"/>
        <v>0</v>
      </c>
      <c r="BP1025" s="31">
        <f t="shared" si="3296"/>
        <v>0</v>
      </c>
      <c r="BQ1025" s="31">
        <f>BQ1026</f>
        <v>0</v>
      </c>
      <c r="BR1025" s="31">
        <f>BR1026</f>
        <v>0</v>
      </c>
      <c r="BS1025" s="31">
        <f t="shared" si="3297"/>
        <v>0</v>
      </c>
      <c r="BT1025" s="31">
        <f t="shared" si="3298"/>
        <v>0</v>
      </c>
      <c r="BU1025" s="31">
        <f t="shared" si="3299"/>
        <v>0</v>
      </c>
      <c r="BV1025" s="31">
        <f>BV1026</f>
        <v>0</v>
      </c>
      <c r="BW1025" s="31">
        <f>BW1026</f>
        <v>0</v>
      </c>
      <c r="BX1025" s="31">
        <f t="shared" si="3300"/>
        <v>0</v>
      </c>
      <c r="BY1025" s="31">
        <f t="shared" si="3301"/>
        <v>0</v>
      </c>
      <c r="BZ1025" s="31">
        <f t="shared" si="3302"/>
        <v>0</v>
      </c>
      <c r="CA1025" s="31">
        <f>CA1026</f>
        <v>0</v>
      </c>
      <c r="CB1025" s="31">
        <f>CB1026</f>
        <v>0</v>
      </c>
      <c r="CC1025" s="31">
        <f>CC1026</f>
        <v>0</v>
      </c>
      <c r="CD1025" s="31">
        <f t="shared" si="3431"/>
        <v>0</v>
      </c>
      <c r="CE1025" s="31">
        <f t="shared" si="3432"/>
        <v>0</v>
      </c>
      <c r="CF1025" s="31">
        <f t="shared" si="3433"/>
        <v>0</v>
      </c>
      <c r="CG1025" s="31">
        <f>CG1026</f>
        <v>0</v>
      </c>
      <c r="CH1025" s="24">
        <v>0</v>
      </c>
      <c r="CI1025" s="40"/>
      <c r="CO1025" s="1" t="s">
        <v>31</v>
      </c>
    </row>
    <row r="1026" ht="39.799999999999997" hidden="1">
      <c r="A1026" s="41" t="s">
        <v>564</v>
      </c>
      <c r="B1026" s="17">
        <v>400</v>
      </c>
      <c r="C1026" s="16"/>
      <c r="D1026" s="16"/>
      <c r="E1026" s="39" t="s">
        <v>84</v>
      </c>
      <c r="F1026" s="31">
        <f>F1027+F1029</f>
        <v>0</v>
      </c>
      <c r="G1026" s="31">
        <f>G1027+G1029</f>
        <v>0</v>
      </c>
      <c r="H1026" s="31">
        <f>H1027+H1029</f>
        <v>0</v>
      </c>
      <c r="I1026" s="31">
        <f>I1027+I1029</f>
        <v>0</v>
      </c>
      <c r="J1026" s="31">
        <f>J1027+J1029</f>
        <v>0</v>
      </c>
      <c r="K1026" s="31">
        <f>K1027+K1029</f>
        <v>0</v>
      </c>
      <c r="L1026" s="31">
        <f t="shared" si="3267"/>
        <v>0</v>
      </c>
      <c r="M1026" s="31">
        <f t="shared" si="3268"/>
        <v>0</v>
      </c>
      <c r="N1026" s="31">
        <f t="shared" si="3269"/>
        <v>0</v>
      </c>
      <c r="O1026" s="31">
        <f>O1027+O1029</f>
        <v>0</v>
      </c>
      <c r="P1026" s="31">
        <f>P1027+P1029</f>
        <v>0</v>
      </c>
      <c r="Q1026" s="31">
        <f>Q1027+Q1029</f>
        <v>0</v>
      </c>
      <c r="R1026" s="31">
        <f t="shared" si="3270"/>
        <v>0</v>
      </c>
      <c r="S1026" s="31">
        <f t="shared" si="3271"/>
        <v>0</v>
      </c>
      <c r="T1026" s="31">
        <f t="shared" si="3272"/>
        <v>0</v>
      </c>
      <c r="U1026" s="31">
        <f>U1027+U1029</f>
        <v>0</v>
      </c>
      <c r="V1026" s="31">
        <f>V1027+V1029</f>
        <v>0</v>
      </c>
      <c r="W1026" s="31">
        <f>W1027+W1029</f>
        <v>0</v>
      </c>
      <c r="X1026" s="31">
        <f t="shared" si="3273"/>
        <v>0</v>
      </c>
      <c r="Y1026" s="31">
        <f t="shared" si="3274"/>
        <v>0</v>
      </c>
      <c r="Z1026" s="31">
        <f t="shared" si="3275"/>
        <v>0</v>
      </c>
      <c r="AA1026" s="31">
        <f>AA1027+AA1029</f>
        <v>0</v>
      </c>
      <c r="AB1026" s="31">
        <f>AB1027+AB1029</f>
        <v>0</v>
      </c>
      <c r="AC1026" s="31">
        <f>AC1027+AC1029</f>
        <v>0</v>
      </c>
      <c r="AD1026" s="31">
        <f t="shared" si="3276"/>
        <v>0</v>
      </c>
      <c r="AE1026" s="31">
        <f t="shared" si="3277"/>
        <v>0</v>
      </c>
      <c r="AF1026" s="31">
        <f t="shared" si="3278"/>
        <v>0</v>
      </c>
      <c r="AG1026" s="31">
        <f>AG1027+AG1029</f>
        <v>0</v>
      </c>
      <c r="AH1026" s="31">
        <f>AH1027+AH1029</f>
        <v>0</v>
      </c>
      <c r="AI1026" s="31">
        <f>AI1027+AI1029</f>
        <v>0</v>
      </c>
      <c r="AJ1026" s="31">
        <f t="shared" si="3279"/>
        <v>0</v>
      </c>
      <c r="AK1026" s="31">
        <f t="shared" si="3280"/>
        <v>0</v>
      </c>
      <c r="AL1026" s="31">
        <f t="shared" si="3281"/>
        <v>0</v>
      </c>
      <c r="AM1026" s="31">
        <f>AM1027+AM1029</f>
        <v>0</v>
      </c>
      <c r="AN1026" s="31">
        <f>AN1027+AN1029</f>
        <v>0</v>
      </c>
      <c r="AO1026" s="31">
        <f>AO1027+AO1029</f>
        <v>0</v>
      </c>
      <c r="AP1026" s="31">
        <f t="shared" si="3282"/>
        <v>0</v>
      </c>
      <c r="AQ1026" s="31">
        <f t="shared" si="3283"/>
        <v>0</v>
      </c>
      <c r="AR1026" s="31">
        <f t="shared" si="3284"/>
        <v>0</v>
      </c>
      <c r="AS1026" s="31">
        <f>AS1027+AS1029</f>
        <v>0</v>
      </c>
      <c r="AT1026" s="31">
        <f>AT1027+AT1029</f>
        <v>0</v>
      </c>
      <c r="AU1026" s="31">
        <f>AU1027+AU1029</f>
        <v>0</v>
      </c>
      <c r="AV1026" s="31">
        <f t="shared" si="3285"/>
        <v>0</v>
      </c>
      <c r="AW1026" s="31">
        <f t="shared" si="3286"/>
        <v>0</v>
      </c>
      <c r="AX1026" s="31">
        <f t="shared" si="3287"/>
        <v>0</v>
      </c>
      <c r="AY1026" s="31">
        <f>AY1027+AY1029</f>
        <v>0</v>
      </c>
      <c r="AZ1026" s="31">
        <f>AZ1027+AZ1029</f>
        <v>0</v>
      </c>
      <c r="BA1026" s="31">
        <f>BA1027+BA1029</f>
        <v>0</v>
      </c>
      <c r="BB1026" s="31">
        <f t="shared" si="3288"/>
        <v>0</v>
      </c>
      <c r="BC1026" s="31">
        <f t="shared" si="3289"/>
        <v>0</v>
      </c>
      <c r="BD1026" s="31">
        <f t="shared" si="3290"/>
        <v>0</v>
      </c>
      <c r="BE1026" s="31">
        <f>BE1027+BE1029</f>
        <v>0</v>
      </c>
      <c r="BF1026" s="31">
        <f>BF1027+BF1029</f>
        <v>0</v>
      </c>
      <c r="BG1026" s="31">
        <f>BG1027+BG1029</f>
        <v>0</v>
      </c>
      <c r="BH1026" s="31">
        <f t="shared" si="3291"/>
        <v>0</v>
      </c>
      <c r="BI1026" s="31">
        <f t="shared" si="3292"/>
        <v>0</v>
      </c>
      <c r="BJ1026" s="31">
        <f t="shared" si="3293"/>
        <v>0</v>
      </c>
      <c r="BK1026" s="31">
        <f>BK1027+BK1029</f>
        <v>0</v>
      </c>
      <c r="BL1026" s="31">
        <f>BL1027+BL1029</f>
        <v>0</v>
      </c>
      <c r="BM1026" s="31">
        <f>BM1027+BM1029</f>
        <v>0</v>
      </c>
      <c r="BN1026" s="31">
        <f t="shared" si="3294"/>
        <v>0</v>
      </c>
      <c r="BO1026" s="31">
        <f t="shared" si="3295"/>
        <v>0</v>
      </c>
      <c r="BP1026" s="31">
        <f t="shared" si="3296"/>
        <v>0</v>
      </c>
      <c r="BQ1026" s="31">
        <f>BQ1027+BQ1029</f>
        <v>0</v>
      </c>
      <c r="BR1026" s="31">
        <f>BR1027+BR1029</f>
        <v>0</v>
      </c>
      <c r="BS1026" s="31">
        <f t="shared" si="3297"/>
        <v>0</v>
      </c>
      <c r="BT1026" s="31">
        <f t="shared" si="3298"/>
        <v>0</v>
      </c>
      <c r="BU1026" s="31">
        <f t="shared" si="3299"/>
        <v>0</v>
      </c>
      <c r="BV1026" s="31">
        <f>BV1027+BV1029</f>
        <v>0</v>
      </c>
      <c r="BW1026" s="31">
        <f>BW1027+BW1029</f>
        <v>0</v>
      </c>
      <c r="BX1026" s="31">
        <f t="shared" si="3300"/>
        <v>0</v>
      </c>
      <c r="BY1026" s="31">
        <f t="shared" si="3301"/>
        <v>0</v>
      </c>
      <c r="BZ1026" s="31">
        <f t="shared" si="3302"/>
        <v>0</v>
      </c>
      <c r="CA1026" s="31">
        <f>CA1027+CA1029</f>
        <v>0</v>
      </c>
      <c r="CB1026" s="31">
        <f>CB1027+CB1029</f>
        <v>0</v>
      </c>
      <c r="CC1026" s="31">
        <f>CC1027+CC1029</f>
        <v>0</v>
      </c>
      <c r="CD1026" s="31">
        <f t="shared" si="3431"/>
        <v>0</v>
      </c>
      <c r="CE1026" s="31">
        <f t="shared" si="3432"/>
        <v>0</v>
      </c>
      <c r="CF1026" s="31">
        <f t="shared" si="3433"/>
        <v>0</v>
      </c>
      <c r="CG1026" s="31">
        <f>CG1027+CG1029</f>
        <v>0</v>
      </c>
      <c r="CH1026" s="24">
        <v>0</v>
      </c>
      <c r="CI1026" s="40"/>
      <c r="CM1026" s="1" t="s">
        <v>29</v>
      </c>
    </row>
    <row r="1027" ht="15" hidden="1">
      <c r="A1027" s="41" t="s">
        <v>564</v>
      </c>
      <c r="B1027" s="17">
        <v>410</v>
      </c>
      <c r="C1027" s="16"/>
      <c r="D1027" s="16"/>
      <c r="E1027" s="39" t="s">
        <v>85</v>
      </c>
      <c r="F1027" s="31">
        <f>F1028</f>
        <v>0</v>
      </c>
      <c r="G1027" s="31">
        <f>G1028</f>
        <v>0</v>
      </c>
      <c r="H1027" s="31">
        <f>H1028</f>
        <v>0</v>
      </c>
      <c r="I1027" s="31">
        <f>I1028</f>
        <v>0</v>
      </c>
      <c r="J1027" s="31">
        <f>J1028</f>
        <v>0</v>
      </c>
      <c r="K1027" s="31">
        <f>K1028</f>
        <v>0</v>
      </c>
      <c r="L1027" s="31">
        <f t="shared" si="3267"/>
        <v>0</v>
      </c>
      <c r="M1027" s="31">
        <f t="shared" si="3268"/>
        <v>0</v>
      </c>
      <c r="N1027" s="31">
        <f t="shared" si="3269"/>
        <v>0</v>
      </c>
      <c r="O1027" s="31">
        <f>O1028</f>
        <v>0</v>
      </c>
      <c r="P1027" s="31">
        <f>P1028</f>
        <v>0</v>
      </c>
      <c r="Q1027" s="31">
        <f>Q1028</f>
        <v>0</v>
      </c>
      <c r="R1027" s="31">
        <f t="shared" si="3270"/>
        <v>0</v>
      </c>
      <c r="S1027" s="31">
        <f t="shared" si="3271"/>
        <v>0</v>
      </c>
      <c r="T1027" s="31">
        <f t="shared" si="3272"/>
        <v>0</v>
      </c>
      <c r="U1027" s="31">
        <f>U1028</f>
        <v>0</v>
      </c>
      <c r="V1027" s="31">
        <f>V1028</f>
        <v>0</v>
      </c>
      <c r="W1027" s="31">
        <f>W1028</f>
        <v>0</v>
      </c>
      <c r="X1027" s="31">
        <f t="shared" si="3273"/>
        <v>0</v>
      </c>
      <c r="Y1027" s="31">
        <f t="shared" si="3274"/>
        <v>0</v>
      </c>
      <c r="Z1027" s="31">
        <f t="shared" si="3275"/>
        <v>0</v>
      </c>
      <c r="AA1027" s="31">
        <f>AA1028</f>
        <v>0</v>
      </c>
      <c r="AB1027" s="31">
        <f>AB1028</f>
        <v>0</v>
      </c>
      <c r="AC1027" s="31">
        <f>AC1028</f>
        <v>0</v>
      </c>
      <c r="AD1027" s="31">
        <f t="shared" si="3276"/>
        <v>0</v>
      </c>
      <c r="AE1027" s="31">
        <f t="shared" si="3277"/>
        <v>0</v>
      </c>
      <c r="AF1027" s="31">
        <f t="shared" si="3278"/>
        <v>0</v>
      </c>
      <c r="AG1027" s="31">
        <f>AG1028</f>
        <v>0</v>
      </c>
      <c r="AH1027" s="31">
        <f>AH1028</f>
        <v>0</v>
      </c>
      <c r="AI1027" s="31">
        <f>AI1028</f>
        <v>0</v>
      </c>
      <c r="AJ1027" s="31">
        <f t="shared" si="3279"/>
        <v>0</v>
      </c>
      <c r="AK1027" s="31">
        <f t="shared" si="3280"/>
        <v>0</v>
      </c>
      <c r="AL1027" s="31">
        <f t="shared" si="3281"/>
        <v>0</v>
      </c>
      <c r="AM1027" s="31">
        <f>AM1028</f>
        <v>0</v>
      </c>
      <c r="AN1027" s="31">
        <f>AN1028</f>
        <v>0</v>
      </c>
      <c r="AO1027" s="31">
        <f>AO1028</f>
        <v>0</v>
      </c>
      <c r="AP1027" s="31">
        <f t="shared" si="3282"/>
        <v>0</v>
      </c>
      <c r="AQ1027" s="31">
        <f t="shared" si="3283"/>
        <v>0</v>
      </c>
      <c r="AR1027" s="31">
        <f t="shared" si="3284"/>
        <v>0</v>
      </c>
      <c r="AS1027" s="31">
        <f>AS1028</f>
        <v>0</v>
      </c>
      <c r="AT1027" s="31">
        <f>AT1028</f>
        <v>0</v>
      </c>
      <c r="AU1027" s="31">
        <f>AU1028</f>
        <v>0</v>
      </c>
      <c r="AV1027" s="31">
        <f t="shared" si="3285"/>
        <v>0</v>
      </c>
      <c r="AW1027" s="31">
        <f t="shared" si="3286"/>
        <v>0</v>
      </c>
      <c r="AX1027" s="31">
        <f t="shared" si="3287"/>
        <v>0</v>
      </c>
      <c r="AY1027" s="31">
        <f>AY1028</f>
        <v>0</v>
      </c>
      <c r="AZ1027" s="31">
        <f>AZ1028</f>
        <v>0</v>
      </c>
      <c r="BA1027" s="31">
        <f>BA1028</f>
        <v>0</v>
      </c>
      <c r="BB1027" s="31">
        <f t="shared" si="3288"/>
        <v>0</v>
      </c>
      <c r="BC1027" s="31">
        <f t="shared" si="3289"/>
        <v>0</v>
      </c>
      <c r="BD1027" s="31">
        <f t="shared" si="3290"/>
        <v>0</v>
      </c>
      <c r="BE1027" s="31">
        <f>BE1028</f>
        <v>0</v>
      </c>
      <c r="BF1027" s="31">
        <f>BF1028</f>
        <v>0</v>
      </c>
      <c r="BG1027" s="31">
        <f>BG1028</f>
        <v>0</v>
      </c>
      <c r="BH1027" s="31">
        <f t="shared" si="3291"/>
        <v>0</v>
      </c>
      <c r="BI1027" s="31">
        <f t="shared" si="3292"/>
        <v>0</v>
      </c>
      <c r="BJ1027" s="31">
        <f t="shared" si="3293"/>
        <v>0</v>
      </c>
      <c r="BK1027" s="31">
        <f>BK1028</f>
        <v>0</v>
      </c>
      <c r="BL1027" s="31">
        <f>BL1028</f>
        <v>0</v>
      </c>
      <c r="BM1027" s="31">
        <f>BM1028</f>
        <v>0</v>
      </c>
      <c r="BN1027" s="31">
        <f t="shared" si="3294"/>
        <v>0</v>
      </c>
      <c r="BO1027" s="31">
        <f t="shared" si="3295"/>
        <v>0</v>
      </c>
      <c r="BP1027" s="31">
        <f t="shared" si="3296"/>
        <v>0</v>
      </c>
      <c r="BQ1027" s="31">
        <f>BQ1028</f>
        <v>0</v>
      </c>
      <c r="BR1027" s="31">
        <f>BR1028</f>
        <v>0</v>
      </c>
      <c r="BS1027" s="31">
        <f t="shared" si="3297"/>
        <v>0</v>
      </c>
      <c r="BT1027" s="31">
        <f t="shared" si="3298"/>
        <v>0</v>
      </c>
      <c r="BU1027" s="31">
        <f t="shared" si="3299"/>
        <v>0</v>
      </c>
      <c r="BV1027" s="31">
        <f>BV1028</f>
        <v>0</v>
      </c>
      <c r="BW1027" s="31">
        <f>BW1028</f>
        <v>0</v>
      </c>
      <c r="BX1027" s="31">
        <f t="shared" si="3300"/>
        <v>0</v>
      </c>
      <c r="BY1027" s="31">
        <f t="shared" si="3301"/>
        <v>0</v>
      </c>
      <c r="BZ1027" s="31">
        <f t="shared" si="3302"/>
        <v>0</v>
      </c>
      <c r="CA1027" s="31">
        <f>CA1028</f>
        <v>0</v>
      </c>
      <c r="CB1027" s="31">
        <f>CB1028</f>
        <v>0</v>
      </c>
      <c r="CC1027" s="31">
        <f>CC1028</f>
        <v>0</v>
      </c>
      <c r="CD1027" s="31">
        <f t="shared" si="3431"/>
        <v>0</v>
      </c>
      <c r="CE1027" s="31">
        <f t="shared" si="3432"/>
        <v>0</v>
      </c>
      <c r="CF1027" s="31">
        <f t="shared" si="3433"/>
        <v>0</v>
      </c>
      <c r="CG1027" s="31">
        <f>CG1028</f>
        <v>0</v>
      </c>
      <c r="CH1027" s="24">
        <v>0</v>
      </c>
      <c r="CI1027" s="40"/>
      <c r="CN1027" s="1" t="s">
        <v>30</v>
      </c>
    </row>
    <row r="1028" ht="15" hidden="1">
      <c r="A1028" s="41" t="s">
        <v>564</v>
      </c>
      <c r="B1028" s="17">
        <v>410</v>
      </c>
      <c r="C1028" s="16" t="s">
        <v>47</v>
      </c>
      <c r="D1028" s="16" t="s">
        <v>313</v>
      </c>
      <c r="E1028" s="39" t="s">
        <v>387</v>
      </c>
      <c r="F1028" s="31"/>
      <c r="G1028" s="31"/>
      <c r="H1028" s="31"/>
      <c r="I1028" s="31"/>
      <c r="J1028" s="31"/>
      <c r="K1028" s="31"/>
      <c r="L1028" s="31">
        <f t="shared" si="3267"/>
        <v>0</v>
      </c>
      <c r="M1028" s="31">
        <f t="shared" si="3268"/>
        <v>0</v>
      </c>
      <c r="N1028" s="31">
        <f t="shared" si="3269"/>
        <v>0</v>
      </c>
      <c r="O1028" s="31"/>
      <c r="P1028" s="31"/>
      <c r="Q1028" s="31"/>
      <c r="R1028" s="31">
        <f t="shared" si="3270"/>
        <v>0</v>
      </c>
      <c r="S1028" s="31">
        <f t="shared" si="3271"/>
        <v>0</v>
      </c>
      <c r="T1028" s="31">
        <f t="shared" si="3272"/>
        <v>0</v>
      </c>
      <c r="U1028" s="31"/>
      <c r="V1028" s="31"/>
      <c r="W1028" s="31"/>
      <c r="X1028" s="31">
        <f t="shared" si="3273"/>
        <v>0</v>
      </c>
      <c r="Y1028" s="31">
        <f t="shared" si="3274"/>
        <v>0</v>
      </c>
      <c r="Z1028" s="31">
        <f t="shared" si="3275"/>
        <v>0</v>
      </c>
      <c r="AA1028" s="31"/>
      <c r="AB1028" s="31"/>
      <c r="AC1028" s="31"/>
      <c r="AD1028" s="31">
        <f t="shared" si="3276"/>
        <v>0</v>
      </c>
      <c r="AE1028" s="31">
        <f t="shared" si="3277"/>
        <v>0</v>
      </c>
      <c r="AF1028" s="31">
        <f t="shared" si="3278"/>
        <v>0</v>
      </c>
      <c r="AG1028" s="31"/>
      <c r="AH1028" s="31"/>
      <c r="AI1028" s="31"/>
      <c r="AJ1028" s="31">
        <f t="shared" si="3279"/>
        <v>0</v>
      </c>
      <c r="AK1028" s="31">
        <f t="shared" si="3280"/>
        <v>0</v>
      </c>
      <c r="AL1028" s="31">
        <f t="shared" si="3281"/>
        <v>0</v>
      </c>
      <c r="AM1028" s="31"/>
      <c r="AN1028" s="31"/>
      <c r="AO1028" s="31"/>
      <c r="AP1028" s="31">
        <f t="shared" si="3282"/>
        <v>0</v>
      </c>
      <c r="AQ1028" s="31">
        <f t="shared" si="3283"/>
        <v>0</v>
      </c>
      <c r="AR1028" s="31">
        <f t="shared" si="3284"/>
        <v>0</v>
      </c>
      <c r="AS1028" s="31"/>
      <c r="AT1028" s="31"/>
      <c r="AU1028" s="31"/>
      <c r="AV1028" s="31">
        <f t="shared" si="3285"/>
        <v>0</v>
      </c>
      <c r="AW1028" s="31">
        <f t="shared" si="3286"/>
        <v>0</v>
      </c>
      <c r="AX1028" s="31">
        <f t="shared" si="3287"/>
        <v>0</v>
      </c>
      <c r="AY1028" s="31"/>
      <c r="AZ1028" s="31"/>
      <c r="BA1028" s="31"/>
      <c r="BB1028" s="31">
        <f t="shared" si="3288"/>
        <v>0</v>
      </c>
      <c r="BC1028" s="31">
        <f t="shared" si="3289"/>
        <v>0</v>
      </c>
      <c r="BD1028" s="31">
        <f t="shared" si="3290"/>
        <v>0</v>
      </c>
      <c r="BE1028" s="31"/>
      <c r="BF1028" s="31"/>
      <c r="BG1028" s="31"/>
      <c r="BH1028" s="31">
        <f t="shared" si="3291"/>
        <v>0</v>
      </c>
      <c r="BI1028" s="31">
        <f t="shared" si="3292"/>
        <v>0</v>
      </c>
      <c r="BJ1028" s="31">
        <f t="shared" si="3293"/>
        <v>0</v>
      </c>
      <c r="BK1028" s="31"/>
      <c r="BL1028" s="31"/>
      <c r="BM1028" s="31"/>
      <c r="BN1028" s="31">
        <f t="shared" si="3294"/>
        <v>0</v>
      </c>
      <c r="BO1028" s="31">
        <f t="shared" si="3295"/>
        <v>0</v>
      </c>
      <c r="BP1028" s="31">
        <f t="shared" si="3296"/>
        <v>0</v>
      </c>
      <c r="BQ1028" s="31"/>
      <c r="BR1028" s="31"/>
      <c r="BS1028" s="31">
        <f t="shared" si="3297"/>
        <v>0</v>
      </c>
      <c r="BT1028" s="31">
        <f t="shared" si="3298"/>
        <v>0</v>
      </c>
      <c r="BU1028" s="31">
        <f t="shared" si="3299"/>
        <v>0</v>
      </c>
      <c r="BV1028" s="31"/>
      <c r="BW1028" s="31"/>
      <c r="BX1028" s="31">
        <f t="shared" si="3300"/>
        <v>0</v>
      </c>
      <c r="BY1028" s="31">
        <f t="shared" si="3301"/>
        <v>0</v>
      </c>
      <c r="BZ1028" s="31">
        <f t="shared" si="3302"/>
        <v>0</v>
      </c>
      <c r="CA1028" s="31"/>
      <c r="CB1028" s="31"/>
      <c r="CC1028" s="31"/>
      <c r="CD1028" s="31">
        <f t="shared" si="3431"/>
        <v>0</v>
      </c>
      <c r="CE1028" s="31">
        <f t="shared" si="3432"/>
        <v>0</v>
      </c>
      <c r="CF1028" s="31">
        <f t="shared" si="3433"/>
        <v>0</v>
      </c>
      <c r="CG1028" s="31"/>
      <c r="CH1028" s="24">
        <v>0</v>
      </c>
      <c r="CI1028" s="40"/>
    </row>
    <row r="1029" ht="116.40000000000001" hidden="1">
      <c r="A1029" s="41" t="s">
        <v>564</v>
      </c>
      <c r="B1029" s="17">
        <v>460</v>
      </c>
      <c r="C1029" s="16"/>
      <c r="D1029" s="16"/>
      <c r="E1029" s="39" t="s">
        <v>286</v>
      </c>
      <c r="F1029" s="31">
        <f>F1030</f>
        <v>0</v>
      </c>
      <c r="G1029" s="31">
        <f>G1030</f>
        <v>0</v>
      </c>
      <c r="H1029" s="31">
        <f>H1030</f>
        <v>0</v>
      </c>
      <c r="I1029" s="31">
        <f>I1030</f>
        <v>0</v>
      </c>
      <c r="J1029" s="31">
        <f>J1030</f>
        <v>0</v>
      </c>
      <c r="K1029" s="31">
        <f>K1030</f>
        <v>0</v>
      </c>
      <c r="L1029" s="31">
        <f t="shared" si="3267"/>
        <v>0</v>
      </c>
      <c r="M1029" s="31">
        <f t="shared" si="3268"/>
        <v>0</v>
      </c>
      <c r="N1029" s="31">
        <f t="shared" si="3269"/>
        <v>0</v>
      </c>
      <c r="O1029" s="31">
        <f>O1030</f>
        <v>0</v>
      </c>
      <c r="P1029" s="31">
        <f>P1030</f>
        <v>0</v>
      </c>
      <c r="Q1029" s="31">
        <f>Q1030</f>
        <v>0</v>
      </c>
      <c r="R1029" s="31">
        <f t="shared" si="3270"/>
        <v>0</v>
      </c>
      <c r="S1029" s="31">
        <f t="shared" si="3271"/>
        <v>0</v>
      </c>
      <c r="T1029" s="31">
        <f t="shared" si="3272"/>
        <v>0</v>
      </c>
      <c r="U1029" s="31">
        <f>U1030</f>
        <v>0</v>
      </c>
      <c r="V1029" s="31">
        <f>V1030</f>
        <v>0</v>
      </c>
      <c r="W1029" s="31">
        <f>W1030</f>
        <v>0</v>
      </c>
      <c r="X1029" s="31">
        <f t="shared" si="3273"/>
        <v>0</v>
      </c>
      <c r="Y1029" s="31">
        <f t="shared" si="3274"/>
        <v>0</v>
      </c>
      <c r="Z1029" s="31">
        <f t="shared" si="3275"/>
        <v>0</v>
      </c>
      <c r="AA1029" s="31">
        <f>AA1030</f>
        <v>0</v>
      </c>
      <c r="AB1029" s="31">
        <f>AB1030</f>
        <v>0</v>
      </c>
      <c r="AC1029" s="31">
        <f>AC1030</f>
        <v>0</v>
      </c>
      <c r="AD1029" s="31">
        <f t="shared" si="3276"/>
        <v>0</v>
      </c>
      <c r="AE1029" s="31">
        <f t="shared" si="3277"/>
        <v>0</v>
      </c>
      <c r="AF1029" s="31">
        <f t="shared" si="3278"/>
        <v>0</v>
      </c>
      <c r="AG1029" s="31">
        <f>AG1030</f>
        <v>0</v>
      </c>
      <c r="AH1029" s="31">
        <f>AH1030</f>
        <v>0</v>
      </c>
      <c r="AI1029" s="31">
        <f>AI1030</f>
        <v>0</v>
      </c>
      <c r="AJ1029" s="31">
        <f t="shared" si="3279"/>
        <v>0</v>
      </c>
      <c r="AK1029" s="31">
        <f t="shared" si="3280"/>
        <v>0</v>
      </c>
      <c r="AL1029" s="31">
        <f t="shared" si="3281"/>
        <v>0</v>
      </c>
      <c r="AM1029" s="31">
        <f>AM1030</f>
        <v>0</v>
      </c>
      <c r="AN1029" s="31">
        <f>AN1030</f>
        <v>0</v>
      </c>
      <c r="AO1029" s="31">
        <f>AO1030</f>
        <v>0</v>
      </c>
      <c r="AP1029" s="31">
        <f t="shared" si="3282"/>
        <v>0</v>
      </c>
      <c r="AQ1029" s="31">
        <f t="shared" si="3283"/>
        <v>0</v>
      </c>
      <c r="AR1029" s="31">
        <f t="shared" si="3284"/>
        <v>0</v>
      </c>
      <c r="AS1029" s="31">
        <f>AS1030</f>
        <v>0</v>
      </c>
      <c r="AT1029" s="31">
        <f>AT1030</f>
        <v>0</v>
      </c>
      <c r="AU1029" s="31">
        <f>AU1030</f>
        <v>0</v>
      </c>
      <c r="AV1029" s="31">
        <f t="shared" si="3285"/>
        <v>0</v>
      </c>
      <c r="AW1029" s="31">
        <f t="shared" si="3286"/>
        <v>0</v>
      </c>
      <c r="AX1029" s="31">
        <f t="shared" si="3287"/>
        <v>0</v>
      </c>
      <c r="AY1029" s="31">
        <f>AY1030</f>
        <v>0</v>
      </c>
      <c r="AZ1029" s="31">
        <f>AZ1030</f>
        <v>0</v>
      </c>
      <c r="BA1029" s="31">
        <f>BA1030</f>
        <v>0</v>
      </c>
      <c r="BB1029" s="31">
        <f t="shared" si="3288"/>
        <v>0</v>
      </c>
      <c r="BC1029" s="31">
        <f t="shared" si="3289"/>
        <v>0</v>
      </c>
      <c r="BD1029" s="31">
        <f t="shared" si="3290"/>
        <v>0</v>
      </c>
      <c r="BE1029" s="31">
        <f>BE1030</f>
        <v>0</v>
      </c>
      <c r="BF1029" s="31">
        <f>BF1030</f>
        <v>0</v>
      </c>
      <c r="BG1029" s="31">
        <f>BG1030</f>
        <v>0</v>
      </c>
      <c r="BH1029" s="31">
        <f t="shared" si="3291"/>
        <v>0</v>
      </c>
      <c r="BI1029" s="31">
        <f t="shared" si="3292"/>
        <v>0</v>
      </c>
      <c r="BJ1029" s="31">
        <f t="shared" si="3293"/>
        <v>0</v>
      </c>
      <c r="BK1029" s="31">
        <f>BK1030</f>
        <v>0</v>
      </c>
      <c r="BL1029" s="31">
        <f>BL1030</f>
        <v>0</v>
      </c>
      <c r="BM1029" s="31">
        <f>BM1030</f>
        <v>0</v>
      </c>
      <c r="BN1029" s="31">
        <f t="shared" si="3294"/>
        <v>0</v>
      </c>
      <c r="BO1029" s="31">
        <f t="shared" si="3295"/>
        <v>0</v>
      </c>
      <c r="BP1029" s="31">
        <f t="shared" si="3296"/>
        <v>0</v>
      </c>
      <c r="BQ1029" s="31">
        <f>BQ1030</f>
        <v>0</v>
      </c>
      <c r="BR1029" s="31">
        <f>BR1030</f>
        <v>0</v>
      </c>
      <c r="BS1029" s="31">
        <f t="shared" si="3297"/>
        <v>0</v>
      </c>
      <c r="BT1029" s="31">
        <f t="shared" si="3298"/>
        <v>0</v>
      </c>
      <c r="BU1029" s="31">
        <f t="shared" si="3299"/>
        <v>0</v>
      </c>
      <c r="BV1029" s="31">
        <f>BV1030</f>
        <v>0</v>
      </c>
      <c r="BW1029" s="31">
        <f>BW1030</f>
        <v>0</v>
      </c>
      <c r="BX1029" s="31">
        <f t="shared" si="3300"/>
        <v>0</v>
      </c>
      <c r="BY1029" s="31">
        <f t="shared" si="3301"/>
        <v>0</v>
      </c>
      <c r="BZ1029" s="31">
        <f t="shared" si="3302"/>
        <v>0</v>
      </c>
      <c r="CA1029" s="31">
        <f>CA1030</f>
        <v>0</v>
      </c>
      <c r="CB1029" s="31">
        <f>CB1030</f>
        <v>0</v>
      </c>
      <c r="CC1029" s="31">
        <f>CC1030</f>
        <v>0</v>
      </c>
      <c r="CD1029" s="31">
        <f t="shared" si="3431"/>
        <v>0</v>
      </c>
      <c r="CE1029" s="31">
        <f t="shared" si="3432"/>
        <v>0</v>
      </c>
      <c r="CF1029" s="31">
        <f t="shared" si="3433"/>
        <v>0</v>
      </c>
      <c r="CG1029" s="31">
        <f>CG1030</f>
        <v>0</v>
      </c>
      <c r="CH1029" s="24">
        <v>0</v>
      </c>
      <c r="CI1029" s="40"/>
      <c r="CN1029" s="1" t="s">
        <v>30</v>
      </c>
    </row>
    <row r="1030" ht="15" hidden="1">
      <c r="A1030" s="41" t="s">
        <v>564</v>
      </c>
      <c r="B1030" s="17">
        <v>460</v>
      </c>
      <c r="C1030" s="16" t="s">
        <v>47</v>
      </c>
      <c r="D1030" s="16" t="s">
        <v>313</v>
      </c>
      <c r="E1030" s="39" t="s">
        <v>387</v>
      </c>
      <c r="F1030" s="31"/>
      <c r="G1030" s="31"/>
      <c r="H1030" s="31"/>
      <c r="I1030" s="31"/>
      <c r="J1030" s="31"/>
      <c r="K1030" s="31"/>
      <c r="L1030" s="31">
        <f t="shared" si="3267"/>
        <v>0</v>
      </c>
      <c r="M1030" s="31">
        <f t="shared" si="3268"/>
        <v>0</v>
      </c>
      <c r="N1030" s="31">
        <f t="shared" si="3269"/>
        <v>0</v>
      </c>
      <c r="O1030" s="31"/>
      <c r="P1030" s="31"/>
      <c r="Q1030" s="31"/>
      <c r="R1030" s="31">
        <f t="shared" si="3270"/>
        <v>0</v>
      </c>
      <c r="S1030" s="31">
        <f t="shared" si="3271"/>
        <v>0</v>
      </c>
      <c r="T1030" s="31">
        <f t="shared" si="3272"/>
        <v>0</v>
      </c>
      <c r="U1030" s="31"/>
      <c r="V1030" s="31"/>
      <c r="W1030" s="31"/>
      <c r="X1030" s="31">
        <f t="shared" si="3273"/>
        <v>0</v>
      </c>
      <c r="Y1030" s="31">
        <f t="shared" si="3274"/>
        <v>0</v>
      </c>
      <c r="Z1030" s="31">
        <f t="shared" si="3275"/>
        <v>0</v>
      </c>
      <c r="AA1030" s="31"/>
      <c r="AB1030" s="31"/>
      <c r="AC1030" s="31"/>
      <c r="AD1030" s="31">
        <f t="shared" si="3276"/>
        <v>0</v>
      </c>
      <c r="AE1030" s="31">
        <f t="shared" si="3277"/>
        <v>0</v>
      </c>
      <c r="AF1030" s="31">
        <f t="shared" si="3278"/>
        <v>0</v>
      </c>
      <c r="AG1030" s="31"/>
      <c r="AH1030" s="31"/>
      <c r="AI1030" s="31"/>
      <c r="AJ1030" s="31">
        <f t="shared" si="3279"/>
        <v>0</v>
      </c>
      <c r="AK1030" s="31">
        <f t="shared" si="3280"/>
        <v>0</v>
      </c>
      <c r="AL1030" s="31">
        <f t="shared" si="3281"/>
        <v>0</v>
      </c>
      <c r="AM1030" s="31"/>
      <c r="AN1030" s="31"/>
      <c r="AO1030" s="31"/>
      <c r="AP1030" s="31">
        <f t="shared" si="3282"/>
        <v>0</v>
      </c>
      <c r="AQ1030" s="31">
        <f t="shared" si="3283"/>
        <v>0</v>
      </c>
      <c r="AR1030" s="31">
        <f t="shared" si="3284"/>
        <v>0</v>
      </c>
      <c r="AS1030" s="31"/>
      <c r="AT1030" s="31"/>
      <c r="AU1030" s="31"/>
      <c r="AV1030" s="31">
        <f t="shared" si="3285"/>
        <v>0</v>
      </c>
      <c r="AW1030" s="31">
        <f t="shared" si="3286"/>
        <v>0</v>
      </c>
      <c r="AX1030" s="31">
        <f t="shared" si="3287"/>
        <v>0</v>
      </c>
      <c r="AY1030" s="31"/>
      <c r="AZ1030" s="31"/>
      <c r="BA1030" s="31"/>
      <c r="BB1030" s="31">
        <f t="shared" si="3288"/>
        <v>0</v>
      </c>
      <c r="BC1030" s="31">
        <f t="shared" si="3289"/>
        <v>0</v>
      </c>
      <c r="BD1030" s="31">
        <f t="shared" si="3290"/>
        <v>0</v>
      </c>
      <c r="BE1030" s="31"/>
      <c r="BF1030" s="31"/>
      <c r="BG1030" s="31"/>
      <c r="BH1030" s="31">
        <f t="shared" si="3291"/>
        <v>0</v>
      </c>
      <c r="BI1030" s="31">
        <f t="shared" si="3292"/>
        <v>0</v>
      </c>
      <c r="BJ1030" s="31">
        <f t="shared" si="3293"/>
        <v>0</v>
      </c>
      <c r="BK1030" s="31"/>
      <c r="BL1030" s="31"/>
      <c r="BM1030" s="31"/>
      <c r="BN1030" s="31">
        <f t="shared" si="3294"/>
        <v>0</v>
      </c>
      <c r="BO1030" s="31">
        <f t="shared" si="3295"/>
        <v>0</v>
      </c>
      <c r="BP1030" s="31">
        <f t="shared" si="3296"/>
        <v>0</v>
      </c>
      <c r="BQ1030" s="31"/>
      <c r="BR1030" s="31"/>
      <c r="BS1030" s="31">
        <f t="shared" si="3297"/>
        <v>0</v>
      </c>
      <c r="BT1030" s="31">
        <f t="shared" si="3298"/>
        <v>0</v>
      </c>
      <c r="BU1030" s="31">
        <f t="shared" si="3299"/>
        <v>0</v>
      </c>
      <c r="BV1030" s="31"/>
      <c r="BW1030" s="31"/>
      <c r="BX1030" s="31">
        <f t="shared" si="3300"/>
        <v>0</v>
      </c>
      <c r="BY1030" s="31">
        <f t="shared" si="3301"/>
        <v>0</v>
      </c>
      <c r="BZ1030" s="31">
        <f t="shared" si="3302"/>
        <v>0</v>
      </c>
      <c r="CA1030" s="31"/>
      <c r="CB1030" s="31"/>
      <c r="CC1030" s="31"/>
      <c r="CD1030" s="31">
        <f t="shared" si="3431"/>
        <v>0</v>
      </c>
      <c r="CE1030" s="31">
        <f t="shared" si="3432"/>
        <v>0</v>
      </c>
      <c r="CF1030" s="31">
        <f t="shared" si="3433"/>
        <v>0</v>
      </c>
      <c r="CG1030" s="31"/>
      <c r="CH1030" s="24">
        <v>0</v>
      </c>
      <c r="CI1030" s="40"/>
    </row>
    <row r="1031" ht="29.850000000000001">
      <c r="A1031" s="41" t="s">
        <v>566</v>
      </c>
      <c r="B1031" s="17"/>
      <c r="C1031" s="16"/>
      <c r="D1031" s="16"/>
      <c r="E1031" s="39" t="s">
        <v>567</v>
      </c>
      <c r="F1031" s="31">
        <f>F1032</f>
        <v>0</v>
      </c>
      <c r="G1031" s="31">
        <f>G1032</f>
        <v>0</v>
      </c>
      <c r="H1031" s="31">
        <f>H1032</f>
        <v>0</v>
      </c>
      <c r="I1031" s="31">
        <f>I1032</f>
        <v>0</v>
      </c>
      <c r="J1031" s="31">
        <f>J1032</f>
        <v>0</v>
      </c>
      <c r="K1031" s="31">
        <f>K1032</f>
        <v>0</v>
      </c>
      <c r="L1031" s="31">
        <f t="shared" si="3267"/>
        <v>0</v>
      </c>
      <c r="M1031" s="31">
        <f t="shared" si="3268"/>
        <v>0</v>
      </c>
      <c r="N1031" s="31">
        <f t="shared" si="3269"/>
        <v>0</v>
      </c>
      <c r="O1031" s="31">
        <f>O1032</f>
        <v>13869.562</v>
      </c>
      <c r="P1031" s="31">
        <f>P1032</f>
        <v>0</v>
      </c>
      <c r="Q1031" s="31">
        <f>Q1032</f>
        <v>0</v>
      </c>
      <c r="R1031" s="31">
        <f t="shared" si="3270"/>
        <v>13869.562</v>
      </c>
      <c r="S1031" s="31">
        <f t="shared" si="3271"/>
        <v>0</v>
      </c>
      <c r="T1031" s="31">
        <f t="shared" si="3272"/>
        <v>0</v>
      </c>
      <c r="U1031" s="31">
        <f>U1032</f>
        <v>0</v>
      </c>
      <c r="V1031" s="31">
        <f>V1032</f>
        <v>0</v>
      </c>
      <c r="W1031" s="31">
        <f>W1032</f>
        <v>0</v>
      </c>
      <c r="X1031" s="31">
        <f t="shared" si="3273"/>
        <v>13869.562</v>
      </c>
      <c r="Y1031" s="31">
        <f t="shared" si="3274"/>
        <v>0</v>
      </c>
      <c r="Z1031" s="31">
        <f t="shared" si="3275"/>
        <v>0</v>
      </c>
      <c r="AA1031" s="31">
        <f>AA1032</f>
        <v>0</v>
      </c>
      <c r="AB1031" s="31">
        <f>AB1032</f>
        <v>0</v>
      </c>
      <c r="AC1031" s="31">
        <f>AC1032</f>
        <v>0</v>
      </c>
      <c r="AD1031" s="31">
        <f t="shared" si="3276"/>
        <v>13869.562</v>
      </c>
      <c r="AE1031" s="31">
        <f t="shared" si="3277"/>
        <v>0</v>
      </c>
      <c r="AF1031" s="31">
        <f t="shared" si="3278"/>
        <v>0</v>
      </c>
      <c r="AG1031" s="31">
        <f>AG1032</f>
        <v>0</v>
      </c>
      <c r="AH1031" s="31">
        <f>AH1032</f>
        <v>0</v>
      </c>
      <c r="AI1031" s="31">
        <f>AI1032</f>
        <v>0</v>
      </c>
      <c r="AJ1031" s="31">
        <f t="shared" si="3279"/>
        <v>13869.562</v>
      </c>
      <c r="AK1031" s="31">
        <f t="shared" si="3280"/>
        <v>0</v>
      </c>
      <c r="AL1031" s="31">
        <f t="shared" si="3281"/>
        <v>0</v>
      </c>
      <c r="AM1031" s="31">
        <f>AM1032</f>
        <v>0</v>
      </c>
      <c r="AN1031" s="31">
        <f>AN1032</f>
        <v>0</v>
      </c>
      <c r="AO1031" s="31">
        <f>AO1032</f>
        <v>0</v>
      </c>
      <c r="AP1031" s="31">
        <f t="shared" si="3282"/>
        <v>13869.562</v>
      </c>
      <c r="AQ1031" s="31">
        <f t="shared" si="3283"/>
        <v>0</v>
      </c>
      <c r="AR1031" s="31">
        <f t="shared" si="3284"/>
        <v>0</v>
      </c>
      <c r="AS1031" s="31">
        <f>AS1032</f>
        <v>0</v>
      </c>
      <c r="AT1031" s="31">
        <f>AT1032</f>
        <v>0</v>
      </c>
      <c r="AU1031" s="31">
        <f>AU1032</f>
        <v>0</v>
      </c>
      <c r="AV1031" s="31">
        <f t="shared" si="3285"/>
        <v>13869.562</v>
      </c>
      <c r="AW1031" s="31">
        <f t="shared" si="3286"/>
        <v>0</v>
      </c>
      <c r="AX1031" s="31">
        <f t="shared" si="3287"/>
        <v>0</v>
      </c>
      <c r="AY1031" s="31">
        <f>AY1032</f>
        <v>-10163.705</v>
      </c>
      <c r="AZ1031" s="31">
        <f>AZ1032</f>
        <v>0</v>
      </c>
      <c r="BA1031" s="31">
        <f>BA1032</f>
        <v>0</v>
      </c>
      <c r="BB1031" s="31">
        <f t="shared" si="3288"/>
        <v>3705.857</v>
      </c>
      <c r="BC1031" s="31">
        <f t="shared" si="3289"/>
        <v>0</v>
      </c>
      <c r="BD1031" s="31">
        <f t="shared" si="3290"/>
        <v>0</v>
      </c>
      <c r="BE1031" s="31">
        <f>BE1032</f>
        <v>0</v>
      </c>
      <c r="BF1031" s="31">
        <f>BF1032</f>
        <v>0</v>
      </c>
      <c r="BG1031" s="31">
        <f>BG1032</f>
        <v>0</v>
      </c>
      <c r="BH1031" s="31">
        <f t="shared" si="3291"/>
        <v>3705.857</v>
      </c>
      <c r="BI1031" s="31">
        <f t="shared" si="3292"/>
        <v>0</v>
      </c>
      <c r="BJ1031" s="31">
        <f t="shared" si="3293"/>
        <v>0</v>
      </c>
      <c r="BK1031" s="31">
        <f>BK1032</f>
        <v>0</v>
      </c>
      <c r="BL1031" s="31">
        <f>BL1032</f>
        <v>0</v>
      </c>
      <c r="BM1031" s="31">
        <f>BM1032</f>
        <v>0</v>
      </c>
      <c r="BN1031" s="31">
        <f t="shared" si="3294"/>
        <v>3705.857</v>
      </c>
      <c r="BO1031" s="31">
        <f t="shared" si="3295"/>
        <v>0</v>
      </c>
      <c r="BP1031" s="31">
        <f t="shared" si="3296"/>
        <v>0</v>
      </c>
      <c r="BQ1031" s="31">
        <f>BQ1032</f>
        <v>0</v>
      </c>
      <c r="BR1031" s="31">
        <f>BR1032</f>
        <v>0</v>
      </c>
      <c r="BS1031" s="31">
        <f t="shared" si="3297"/>
        <v>3705.857</v>
      </c>
      <c r="BT1031" s="31">
        <f t="shared" si="3298"/>
        <v>0</v>
      </c>
      <c r="BU1031" s="31">
        <f t="shared" si="3299"/>
        <v>0</v>
      </c>
      <c r="BV1031" s="31">
        <f>BV1032</f>
        <v>0</v>
      </c>
      <c r="BW1031" s="31">
        <f>BW1032</f>
        <v>0</v>
      </c>
      <c r="BX1031" s="31">
        <f t="shared" si="3300"/>
        <v>3705.857</v>
      </c>
      <c r="BY1031" s="31">
        <f t="shared" si="3301"/>
        <v>0</v>
      </c>
      <c r="BZ1031" s="31">
        <f t="shared" si="3302"/>
        <v>0</v>
      </c>
      <c r="CA1031" s="31">
        <f>CA1032</f>
        <v>0</v>
      </c>
      <c r="CB1031" s="31">
        <f>CB1032</f>
        <v>0</v>
      </c>
      <c r="CC1031" s="31">
        <f>CC1032</f>
        <v>0</v>
      </c>
      <c r="CD1031" s="31">
        <f t="shared" si="3431"/>
        <v>3705.857</v>
      </c>
      <c r="CE1031" s="31">
        <f t="shared" si="3432"/>
        <v>0</v>
      </c>
      <c r="CF1031" s="31">
        <f t="shared" si="3433"/>
        <v>0</v>
      </c>
      <c r="CG1031" s="31">
        <f>CG1032</f>
        <v>0</v>
      </c>
      <c r="CH1031" s="24"/>
      <c r="CI1031" s="40"/>
      <c r="CO1031" s="1" t="s">
        <v>31</v>
      </c>
    </row>
    <row r="1032" ht="39.799999999999997">
      <c r="A1032" s="41" t="s">
        <v>566</v>
      </c>
      <c r="B1032" s="17">
        <v>400</v>
      </c>
      <c r="C1032" s="16"/>
      <c r="D1032" s="16"/>
      <c r="E1032" s="39" t="s">
        <v>84</v>
      </c>
      <c r="F1032" s="31">
        <f>F1033+F1035</f>
        <v>0</v>
      </c>
      <c r="G1032" s="31">
        <f>G1033+G1035</f>
        <v>0</v>
      </c>
      <c r="H1032" s="31">
        <f>H1033+H1035</f>
        <v>0</v>
      </c>
      <c r="I1032" s="31">
        <f>I1033+I1035</f>
        <v>0</v>
      </c>
      <c r="J1032" s="31">
        <f>J1033+J1035</f>
        <v>0</v>
      </c>
      <c r="K1032" s="31">
        <f>K1033+K1035</f>
        <v>0</v>
      </c>
      <c r="L1032" s="31">
        <f t="shared" si="3267"/>
        <v>0</v>
      </c>
      <c r="M1032" s="31">
        <f t="shared" si="3268"/>
        <v>0</v>
      </c>
      <c r="N1032" s="31">
        <f t="shared" si="3269"/>
        <v>0</v>
      </c>
      <c r="O1032" s="31">
        <f>O1033+O1035</f>
        <v>13869.562</v>
      </c>
      <c r="P1032" s="31">
        <f>P1033+P1035</f>
        <v>0</v>
      </c>
      <c r="Q1032" s="31">
        <f>Q1033+Q1035</f>
        <v>0</v>
      </c>
      <c r="R1032" s="31">
        <f t="shared" si="3270"/>
        <v>13869.562</v>
      </c>
      <c r="S1032" s="31">
        <f t="shared" si="3271"/>
        <v>0</v>
      </c>
      <c r="T1032" s="31">
        <f t="shared" si="3272"/>
        <v>0</v>
      </c>
      <c r="U1032" s="31">
        <f>U1033+U1035</f>
        <v>0</v>
      </c>
      <c r="V1032" s="31">
        <f>V1033+V1035</f>
        <v>0</v>
      </c>
      <c r="W1032" s="31">
        <f>W1033+W1035</f>
        <v>0</v>
      </c>
      <c r="X1032" s="31">
        <f t="shared" si="3273"/>
        <v>13869.562</v>
      </c>
      <c r="Y1032" s="31">
        <f t="shared" si="3274"/>
        <v>0</v>
      </c>
      <c r="Z1032" s="31">
        <f t="shared" si="3275"/>
        <v>0</v>
      </c>
      <c r="AA1032" s="31">
        <f>AA1033+AA1035</f>
        <v>0</v>
      </c>
      <c r="AB1032" s="31">
        <f>AB1033+AB1035</f>
        <v>0</v>
      </c>
      <c r="AC1032" s="31">
        <f>AC1033+AC1035</f>
        <v>0</v>
      </c>
      <c r="AD1032" s="31">
        <f t="shared" si="3276"/>
        <v>13869.562</v>
      </c>
      <c r="AE1032" s="31">
        <f t="shared" si="3277"/>
        <v>0</v>
      </c>
      <c r="AF1032" s="31">
        <f t="shared" si="3278"/>
        <v>0</v>
      </c>
      <c r="AG1032" s="31">
        <f>AG1033+AG1035</f>
        <v>0</v>
      </c>
      <c r="AH1032" s="31">
        <f>AH1033+AH1035</f>
        <v>0</v>
      </c>
      <c r="AI1032" s="31">
        <f>AI1033+AI1035</f>
        <v>0</v>
      </c>
      <c r="AJ1032" s="31">
        <f t="shared" si="3279"/>
        <v>13869.562</v>
      </c>
      <c r="AK1032" s="31">
        <f t="shared" si="3280"/>
        <v>0</v>
      </c>
      <c r="AL1032" s="31">
        <f t="shared" si="3281"/>
        <v>0</v>
      </c>
      <c r="AM1032" s="31">
        <f>AM1033+AM1035</f>
        <v>0</v>
      </c>
      <c r="AN1032" s="31">
        <f>AN1033+AN1035</f>
        <v>0</v>
      </c>
      <c r="AO1032" s="31">
        <f>AO1033+AO1035</f>
        <v>0</v>
      </c>
      <c r="AP1032" s="31">
        <f t="shared" si="3282"/>
        <v>13869.562</v>
      </c>
      <c r="AQ1032" s="31">
        <f t="shared" si="3283"/>
        <v>0</v>
      </c>
      <c r="AR1032" s="31">
        <f t="shared" si="3284"/>
        <v>0</v>
      </c>
      <c r="AS1032" s="31">
        <f>AS1033+AS1035</f>
        <v>0</v>
      </c>
      <c r="AT1032" s="31">
        <f>AT1033+AT1035</f>
        <v>0</v>
      </c>
      <c r="AU1032" s="31">
        <f>AU1033+AU1035</f>
        <v>0</v>
      </c>
      <c r="AV1032" s="31">
        <f t="shared" si="3285"/>
        <v>13869.562</v>
      </c>
      <c r="AW1032" s="31">
        <f t="shared" si="3286"/>
        <v>0</v>
      </c>
      <c r="AX1032" s="31">
        <f t="shared" si="3287"/>
        <v>0</v>
      </c>
      <c r="AY1032" s="31">
        <f>AY1033+AY1035</f>
        <v>-10163.705</v>
      </c>
      <c r="AZ1032" s="31">
        <f>AZ1033+AZ1035</f>
        <v>0</v>
      </c>
      <c r="BA1032" s="31">
        <f>BA1033+BA1035</f>
        <v>0</v>
      </c>
      <c r="BB1032" s="31">
        <f t="shared" si="3288"/>
        <v>3705.857</v>
      </c>
      <c r="BC1032" s="31">
        <f t="shared" si="3289"/>
        <v>0</v>
      </c>
      <c r="BD1032" s="31">
        <f t="shared" si="3290"/>
        <v>0</v>
      </c>
      <c r="BE1032" s="31">
        <f>BE1033+BE1035</f>
        <v>0</v>
      </c>
      <c r="BF1032" s="31">
        <f>BF1033+BF1035</f>
        <v>0</v>
      </c>
      <c r="BG1032" s="31">
        <f>BG1033+BG1035</f>
        <v>0</v>
      </c>
      <c r="BH1032" s="31">
        <f t="shared" si="3291"/>
        <v>3705.857</v>
      </c>
      <c r="BI1032" s="31">
        <f t="shared" si="3292"/>
        <v>0</v>
      </c>
      <c r="BJ1032" s="31">
        <f t="shared" si="3293"/>
        <v>0</v>
      </c>
      <c r="BK1032" s="31">
        <f>BK1033+BK1035</f>
        <v>0</v>
      </c>
      <c r="BL1032" s="31">
        <f>BL1033+BL1035</f>
        <v>0</v>
      </c>
      <c r="BM1032" s="31">
        <f>BM1033+BM1035</f>
        <v>0</v>
      </c>
      <c r="BN1032" s="31">
        <f t="shared" si="3294"/>
        <v>3705.857</v>
      </c>
      <c r="BO1032" s="31">
        <f t="shared" si="3295"/>
        <v>0</v>
      </c>
      <c r="BP1032" s="31">
        <f t="shared" si="3296"/>
        <v>0</v>
      </c>
      <c r="BQ1032" s="31">
        <f>BQ1033+BQ1035</f>
        <v>0</v>
      </c>
      <c r="BR1032" s="31">
        <f>BR1033+BR1035</f>
        <v>0</v>
      </c>
      <c r="BS1032" s="31">
        <f t="shared" si="3297"/>
        <v>3705.857</v>
      </c>
      <c r="BT1032" s="31">
        <f t="shared" si="3298"/>
        <v>0</v>
      </c>
      <c r="BU1032" s="31">
        <f t="shared" si="3299"/>
        <v>0</v>
      </c>
      <c r="BV1032" s="31">
        <f>BV1033+BV1035</f>
        <v>0</v>
      </c>
      <c r="BW1032" s="31">
        <f>BW1033+BW1035</f>
        <v>0</v>
      </c>
      <c r="BX1032" s="31">
        <f t="shared" si="3300"/>
        <v>3705.857</v>
      </c>
      <c r="BY1032" s="31">
        <f t="shared" si="3301"/>
        <v>0</v>
      </c>
      <c r="BZ1032" s="31">
        <f t="shared" si="3302"/>
        <v>0</v>
      </c>
      <c r="CA1032" s="31">
        <f>CA1033+CA1035</f>
        <v>0</v>
      </c>
      <c r="CB1032" s="31">
        <f>CB1033+CB1035</f>
        <v>0</v>
      </c>
      <c r="CC1032" s="31">
        <f>CC1033+CC1035</f>
        <v>0</v>
      </c>
      <c r="CD1032" s="31">
        <f t="shared" si="3431"/>
        <v>3705.857</v>
      </c>
      <c r="CE1032" s="31">
        <f t="shared" si="3432"/>
        <v>0</v>
      </c>
      <c r="CF1032" s="31">
        <f t="shared" si="3433"/>
        <v>0</v>
      </c>
      <c r="CG1032" s="31">
        <f>CG1033+CG1035</f>
        <v>0</v>
      </c>
      <c r="CH1032" s="24"/>
      <c r="CI1032" s="40"/>
      <c r="CM1032" s="1" t="s">
        <v>29</v>
      </c>
    </row>
    <row r="1033" ht="15">
      <c r="A1033" s="41" t="s">
        <v>566</v>
      </c>
      <c r="B1033" s="17">
        <v>410</v>
      </c>
      <c r="C1033" s="16"/>
      <c r="D1033" s="16"/>
      <c r="E1033" s="39" t="s">
        <v>85</v>
      </c>
      <c r="F1033" s="31">
        <f>F1034</f>
        <v>0</v>
      </c>
      <c r="G1033" s="31">
        <f>G1034</f>
        <v>0</v>
      </c>
      <c r="H1033" s="31">
        <f>H1034</f>
        <v>0</v>
      </c>
      <c r="I1033" s="31">
        <f>I1034</f>
        <v>0</v>
      </c>
      <c r="J1033" s="31">
        <f>J1034</f>
        <v>0</v>
      </c>
      <c r="K1033" s="31">
        <f>K1034</f>
        <v>0</v>
      </c>
      <c r="L1033" s="31">
        <f t="shared" si="3267"/>
        <v>0</v>
      </c>
      <c r="M1033" s="31">
        <f t="shared" si="3268"/>
        <v>0</v>
      </c>
      <c r="N1033" s="31">
        <f t="shared" si="3269"/>
        <v>0</v>
      </c>
      <c r="O1033" s="31">
        <f>O1034</f>
        <v>13869.562</v>
      </c>
      <c r="P1033" s="31">
        <f>P1034</f>
        <v>0</v>
      </c>
      <c r="Q1033" s="31">
        <f>Q1034</f>
        <v>0</v>
      </c>
      <c r="R1033" s="31">
        <f t="shared" si="3270"/>
        <v>13869.562</v>
      </c>
      <c r="S1033" s="31">
        <f t="shared" si="3271"/>
        <v>0</v>
      </c>
      <c r="T1033" s="31">
        <f t="shared" si="3272"/>
        <v>0</v>
      </c>
      <c r="U1033" s="31">
        <f>U1034</f>
        <v>0</v>
      </c>
      <c r="V1033" s="31">
        <f>V1034</f>
        <v>0</v>
      </c>
      <c r="W1033" s="31">
        <f>W1034</f>
        <v>0</v>
      </c>
      <c r="X1033" s="31">
        <f t="shared" si="3273"/>
        <v>13869.562</v>
      </c>
      <c r="Y1033" s="31">
        <f t="shared" si="3274"/>
        <v>0</v>
      </c>
      <c r="Z1033" s="31">
        <f t="shared" si="3275"/>
        <v>0</v>
      </c>
      <c r="AA1033" s="31">
        <f>AA1034</f>
        <v>0</v>
      </c>
      <c r="AB1033" s="31">
        <f>AB1034</f>
        <v>0</v>
      </c>
      <c r="AC1033" s="31">
        <f>AC1034</f>
        <v>0</v>
      </c>
      <c r="AD1033" s="31">
        <f t="shared" si="3276"/>
        <v>13869.562</v>
      </c>
      <c r="AE1033" s="31">
        <f t="shared" si="3277"/>
        <v>0</v>
      </c>
      <c r="AF1033" s="31">
        <f t="shared" si="3278"/>
        <v>0</v>
      </c>
      <c r="AG1033" s="31">
        <f>AG1034</f>
        <v>0</v>
      </c>
      <c r="AH1033" s="31">
        <f>AH1034</f>
        <v>0</v>
      </c>
      <c r="AI1033" s="31">
        <f>AI1034</f>
        <v>0</v>
      </c>
      <c r="AJ1033" s="31">
        <f t="shared" si="3279"/>
        <v>13869.562</v>
      </c>
      <c r="AK1033" s="31">
        <f t="shared" si="3280"/>
        <v>0</v>
      </c>
      <c r="AL1033" s="31">
        <f t="shared" si="3281"/>
        <v>0</v>
      </c>
      <c r="AM1033" s="31">
        <f>AM1034</f>
        <v>0</v>
      </c>
      <c r="AN1033" s="31">
        <f>AN1034</f>
        <v>0</v>
      </c>
      <c r="AO1033" s="31">
        <f>AO1034</f>
        <v>0</v>
      </c>
      <c r="AP1033" s="31">
        <f t="shared" si="3282"/>
        <v>13869.562</v>
      </c>
      <c r="AQ1033" s="31">
        <f t="shared" si="3283"/>
        <v>0</v>
      </c>
      <c r="AR1033" s="31">
        <f t="shared" si="3284"/>
        <v>0</v>
      </c>
      <c r="AS1033" s="31">
        <f>AS1034</f>
        <v>0</v>
      </c>
      <c r="AT1033" s="31">
        <f>AT1034</f>
        <v>0</v>
      </c>
      <c r="AU1033" s="31">
        <f>AU1034</f>
        <v>0</v>
      </c>
      <c r="AV1033" s="31">
        <f t="shared" si="3285"/>
        <v>13869.562</v>
      </c>
      <c r="AW1033" s="31">
        <f t="shared" si="3286"/>
        <v>0</v>
      </c>
      <c r="AX1033" s="31">
        <f t="shared" si="3287"/>
        <v>0</v>
      </c>
      <c r="AY1033" s="31">
        <f>AY1034</f>
        <v>-10163.705</v>
      </c>
      <c r="AZ1033" s="31">
        <f>AZ1034</f>
        <v>0</v>
      </c>
      <c r="BA1033" s="31">
        <f>BA1034</f>
        <v>0</v>
      </c>
      <c r="BB1033" s="31">
        <f t="shared" si="3288"/>
        <v>3705.857</v>
      </c>
      <c r="BC1033" s="31">
        <f t="shared" si="3289"/>
        <v>0</v>
      </c>
      <c r="BD1033" s="31">
        <f t="shared" si="3290"/>
        <v>0</v>
      </c>
      <c r="BE1033" s="31">
        <f>BE1034</f>
        <v>0</v>
      </c>
      <c r="BF1033" s="31">
        <f>BF1034</f>
        <v>0</v>
      </c>
      <c r="BG1033" s="31">
        <f>BG1034</f>
        <v>0</v>
      </c>
      <c r="BH1033" s="31">
        <f t="shared" si="3291"/>
        <v>3705.857</v>
      </c>
      <c r="BI1033" s="31">
        <f t="shared" si="3292"/>
        <v>0</v>
      </c>
      <c r="BJ1033" s="31">
        <f t="shared" si="3293"/>
        <v>0</v>
      </c>
      <c r="BK1033" s="31">
        <f>BK1034</f>
        <v>0</v>
      </c>
      <c r="BL1033" s="31">
        <f>BL1034</f>
        <v>0</v>
      </c>
      <c r="BM1033" s="31">
        <f>BM1034</f>
        <v>0</v>
      </c>
      <c r="BN1033" s="31">
        <f t="shared" si="3294"/>
        <v>3705.857</v>
      </c>
      <c r="BO1033" s="31">
        <f t="shared" si="3295"/>
        <v>0</v>
      </c>
      <c r="BP1033" s="31">
        <f t="shared" si="3296"/>
        <v>0</v>
      </c>
      <c r="BQ1033" s="31">
        <f>BQ1034</f>
        <v>0</v>
      </c>
      <c r="BR1033" s="31">
        <f>BR1034</f>
        <v>0</v>
      </c>
      <c r="BS1033" s="31">
        <f t="shared" si="3297"/>
        <v>3705.857</v>
      </c>
      <c r="BT1033" s="31">
        <f t="shared" si="3298"/>
        <v>0</v>
      </c>
      <c r="BU1033" s="31">
        <f t="shared" si="3299"/>
        <v>0</v>
      </c>
      <c r="BV1033" s="31">
        <f>BV1034</f>
        <v>0</v>
      </c>
      <c r="BW1033" s="31">
        <f>BW1034</f>
        <v>0</v>
      </c>
      <c r="BX1033" s="31">
        <f t="shared" si="3300"/>
        <v>3705.857</v>
      </c>
      <c r="BY1033" s="31">
        <f t="shared" si="3301"/>
        <v>0</v>
      </c>
      <c r="BZ1033" s="31">
        <f t="shared" si="3302"/>
        <v>0</v>
      </c>
      <c r="CA1033" s="31">
        <f>CA1034</f>
        <v>0</v>
      </c>
      <c r="CB1033" s="31">
        <f>CB1034</f>
        <v>0</v>
      </c>
      <c r="CC1033" s="31">
        <f>CC1034</f>
        <v>0</v>
      </c>
      <c r="CD1033" s="31">
        <f t="shared" si="3431"/>
        <v>3705.857</v>
      </c>
      <c r="CE1033" s="31">
        <f t="shared" si="3432"/>
        <v>0</v>
      </c>
      <c r="CF1033" s="31">
        <f t="shared" si="3433"/>
        <v>0</v>
      </c>
      <c r="CG1033" s="31">
        <f>CG1034</f>
        <v>0</v>
      </c>
      <c r="CH1033" s="24"/>
      <c r="CI1033" s="40"/>
      <c r="CN1033" s="1" t="s">
        <v>30</v>
      </c>
    </row>
    <row r="1034" ht="15">
      <c r="A1034" s="41" t="s">
        <v>566</v>
      </c>
      <c r="B1034" s="17">
        <v>410</v>
      </c>
      <c r="C1034" s="16" t="s">
        <v>47</v>
      </c>
      <c r="D1034" s="16" t="s">
        <v>313</v>
      </c>
      <c r="E1034" s="39" t="s">
        <v>387</v>
      </c>
      <c r="F1034" s="31"/>
      <c r="G1034" s="31"/>
      <c r="H1034" s="31"/>
      <c r="I1034" s="31"/>
      <c r="J1034" s="31"/>
      <c r="K1034" s="31"/>
      <c r="L1034" s="31">
        <f t="shared" si="3267"/>
        <v>0</v>
      </c>
      <c r="M1034" s="31">
        <f t="shared" si="3268"/>
        <v>0</v>
      </c>
      <c r="N1034" s="31">
        <f t="shared" si="3269"/>
        <v>0</v>
      </c>
      <c r="O1034" s="31">
        <f>3705.857+10163.705</f>
        <v>13869.562</v>
      </c>
      <c r="P1034" s="31"/>
      <c r="Q1034" s="31"/>
      <c r="R1034" s="31">
        <f t="shared" si="3270"/>
        <v>13869.562</v>
      </c>
      <c r="S1034" s="31">
        <f t="shared" si="3271"/>
        <v>0</v>
      </c>
      <c r="T1034" s="31">
        <f t="shared" si="3272"/>
        <v>0</v>
      </c>
      <c r="U1034" s="31"/>
      <c r="V1034" s="31"/>
      <c r="W1034" s="31"/>
      <c r="X1034" s="31">
        <f t="shared" si="3273"/>
        <v>13869.562</v>
      </c>
      <c r="Y1034" s="31">
        <f t="shared" si="3274"/>
        <v>0</v>
      </c>
      <c r="Z1034" s="31">
        <f t="shared" si="3275"/>
        <v>0</v>
      </c>
      <c r="AA1034" s="31"/>
      <c r="AB1034" s="31"/>
      <c r="AC1034" s="31"/>
      <c r="AD1034" s="31">
        <f t="shared" si="3276"/>
        <v>13869.562</v>
      </c>
      <c r="AE1034" s="31">
        <f t="shared" si="3277"/>
        <v>0</v>
      </c>
      <c r="AF1034" s="31">
        <f t="shared" si="3278"/>
        <v>0</v>
      </c>
      <c r="AG1034" s="31"/>
      <c r="AH1034" s="31"/>
      <c r="AI1034" s="31"/>
      <c r="AJ1034" s="31">
        <f t="shared" si="3279"/>
        <v>13869.562</v>
      </c>
      <c r="AK1034" s="31">
        <f t="shared" si="3280"/>
        <v>0</v>
      </c>
      <c r="AL1034" s="31">
        <f t="shared" si="3281"/>
        <v>0</v>
      </c>
      <c r="AM1034" s="31"/>
      <c r="AN1034" s="31"/>
      <c r="AO1034" s="31"/>
      <c r="AP1034" s="31">
        <f t="shared" si="3282"/>
        <v>13869.562</v>
      </c>
      <c r="AQ1034" s="31">
        <f t="shared" si="3283"/>
        <v>0</v>
      </c>
      <c r="AR1034" s="31">
        <f t="shared" si="3284"/>
        <v>0</v>
      </c>
      <c r="AS1034" s="31"/>
      <c r="AT1034" s="31"/>
      <c r="AU1034" s="31"/>
      <c r="AV1034" s="31">
        <f t="shared" si="3285"/>
        <v>13869.562</v>
      </c>
      <c r="AW1034" s="31">
        <f t="shared" si="3286"/>
        <v>0</v>
      </c>
      <c r="AX1034" s="31">
        <f t="shared" si="3287"/>
        <v>0</v>
      </c>
      <c r="AY1034" s="31">
        <v>-10163.705</v>
      </c>
      <c r="AZ1034" s="31"/>
      <c r="BA1034" s="31"/>
      <c r="BB1034" s="31">
        <f t="shared" si="3288"/>
        <v>3705.857</v>
      </c>
      <c r="BC1034" s="31">
        <f t="shared" si="3289"/>
        <v>0</v>
      </c>
      <c r="BD1034" s="31">
        <f t="shared" si="3290"/>
        <v>0</v>
      </c>
      <c r="BE1034" s="31"/>
      <c r="BF1034" s="31"/>
      <c r="BG1034" s="31"/>
      <c r="BH1034" s="31">
        <f t="shared" si="3291"/>
        <v>3705.857</v>
      </c>
      <c r="BI1034" s="31">
        <f t="shared" si="3292"/>
        <v>0</v>
      </c>
      <c r="BJ1034" s="31">
        <f t="shared" si="3293"/>
        <v>0</v>
      </c>
      <c r="BK1034" s="31"/>
      <c r="BL1034" s="31"/>
      <c r="BM1034" s="31"/>
      <c r="BN1034" s="31">
        <f t="shared" si="3294"/>
        <v>3705.857</v>
      </c>
      <c r="BO1034" s="31">
        <f t="shared" si="3295"/>
        <v>0</v>
      </c>
      <c r="BP1034" s="31">
        <f t="shared" si="3296"/>
        <v>0</v>
      </c>
      <c r="BQ1034" s="31"/>
      <c r="BR1034" s="31"/>
      <c r="BS1034" s="31">
        <f t="shared" si="3297"/>
        <v>3705.857</v>
      </c>
      <c r="BT1034" s="31">
        <f t="shared" si="3298"/>
        <v>0</v>
      </c>
      <c r="BU1034" s="31">
        <f t="shared" si="3299"/>
        <v>0</v>
      </c>
      <c r="BV1034" s="31"/>
      <c r="BW1034" s="31"/>
      <c r="BX1034" s="31">
        <f t="shared" si="3300"/>
        <v>3705.857</v>
      </c>
      <c r="BY1034" s="31">
        <f t="shared" si="3301"/>
        <v>0</v>
      </c>
      <c r="BZ1034" s="31">
        <f t="shared" si="3302"/>
        <v>0</v>
      </c>
      <c r="CA1034" s="31"/>
      <c r="CB1034" s="31"/>
      <c r="CC1034" s="31"/>
      <c r="CD1034" s="31">
        <f t="shared" si="3431"/>
        <v>3705.857</v>
      </c>
      <c r="CE1034" s="31">
        <f t="shared" si="3432"/>
        <v>0</v>
      </c>
      <c r="CF1034" s="31">
        <f t="shared" si="3433"/>
        <v>0</v>
      </c>
      <c r="CG1034" s="31"/>
      <c r="CH1034" s="24"/>
      <c r="CI1034" s="40"/>
    </row>
    <row r="1035" ht="116.40000000000001" hidden="1">
      <c r="A1035" s="41" t="s">
        <v>566</v>
      </c>
      <c r="B1035" s="17">
        <v>460</v>
      </c>
      <c r="C1035" s="16"/>
      <c r="D1035" s="16"/>
      <c r="E1035" s="39" t="s">
        <v>286</v>
      </c>
      <c r="F1035" s="31">
        <f>F1036</f>
        <v>0</v>
      </c>
      <c r="G1035" s="31">
        <f>G1036</f>
        <v>0</v>
      </c>
      <c r="H1035" s="31">
        <f>H1036</f>
        <v>0</v>
      </c>
      <c r="I1035" s="31">
        <f>I1036</f>
        <v>0</v>
      </c>
      <c r="J1035" s="31">
        <f>J1036</f>
        <v>0</v>
      </c>
      <c r="K1035" s="31">
        <f>K1036</f>
        <v>0</v>
      </c>
      <c r="L1035" s="31">
        <f t="shared" si="3267"/>
        <v>0</v>
      </c>
      <c r="M1035" s="31">
        <f t="shared" si="3268"/>
        <v>0</v>
      </c>
      <c r="N1035" s="31">
        <f t="shared" si="3269"/>
        <v>0</v>
      </c>
      <c r="O1035" s="31">
        <f>O1036</f>
        <v>0</v>
      </c>
      <c r="P1035" s="31">
        <f>P1036</f>
        <v>0</v>
      </c>
      <c r="Q1035" s="31">
        <f>Q1036</f>
        <v>0</v>
      </c>
      <c r="R1035" s="31">
        <f t="shared" si="3270"/>
        <v>0</v>
      </c>
      <c r="S1035" s="31">
        <f t="shared" si="3271"/>
        <v>0</v>
      </c>
      <c r="T1035" s="31">
        <f t="shared" si="3272"/>
        <v>0</v>
      </c>
      <c r="U1035" s="31">
        <f>U1036</f>
        <v>0</v>
      </c>
      <c r="V1035" s="31">
        <f>V1036</f>
        <v>0</v>
      </c>
      <c r="W1035" s="31">
        <f>W1036</f>
        <v>0</v>
      </c>
      <c r="X1035" s="31">
        <f t="shared" si="3273"/>
        <v>0</v>
      </c>
      <c r="Y1035" s="31">
        <f t="shared" si="3274"/>
        <v>0</v>
      </c>
      <c r="Z1035" s="31">
        <f t="shared" si="3275"/>
        <v>0</v>
      </c>
      <c r="AA1035" s="31">
        <f>AA1036</f>
        <v>0</v>
      </c>
      <c r="AB1035" s="31">
        <f>AB1036</f>
        <v>0</v>
      </c>
      <c r="AC1035" s="31">
        <f>AC1036</f>
        <v>0</v>
      </c>
      <c r="AD1035" s="31">
        <f t="shared" si="3276"/>
        <v>0</v>
      </c>
      <c r="AE1035" s="31">
        <f t="shared" si="3277"/>
        <v>0</v>
      </c>
      <c r="AF1035" s="31">
        <f t="shared" si="3278"/>
        <v>0</v>
      </c>
      <c r="AG1035" s="31">
        <f>AG1036</f>
        <v>0</v>
      </c>
      <c r="AH1035" s="31">
        <f>AH1036</f>
        <v>0</v>
      </c>
      <c r="AI1035" s="31">
        <f>AI1036</f>
        <v>0</v>
      </c>
      <c r="AJ1035" s="31">
        <f t="shared" si="3279"/>
        <v>0</v>
      </c>
      <c r="AK1035" s="31">
        <f t="shared" si="3280"/>
        <v>0</v>
      </c>
      <c r="AL1035" s="31">
        <f t="shared" si="3281"/>
        <v>0</v>
      </c>
      <c r="AM1035" s="31">
        <f>AM1036</f>
        <v>0</v>
      </c>
      <c r="AN1035" s="31">
        <f>AN1036</f>
        <v>0</v>
      </c>
      <c r="AO1035" s="31">
        <f>AO1036</f>
        <v>0</v>
      </c>
      <c r="AP1035" s="31">
        <f t="shared" si="3282"/>
        <v>0</v>
      </c>
      <c r="AQ1035" s="31">
        <f t="shared" si="3283"/>
        <v>0</v>
      </c>
      <c r="AR1035" s="31">
        <f t="shared" si="3284"/>
        <v>0</v>
      </c>
      <c r="AS1035" s="31">
        <f>AS1036</f>
        <v>0</v>
      </c>
      <c r="AT1035" s="31">
        <f>AT1036</f>
        <v>0</v>
      </c>
      <c r="AU1035" s="31">
        <f>AU1036</f>
        <v>0</v>
      </c>
      <c r="AV1035" s="31">
        <f t="shared" si="3285"/>
        <v>0</v>
      </c>
      <c r="AW1035" s="31">
        <f t="shared" si="3286"/>
        <v>0</v>
      </c>
      <c r="AX1035" s="31">
        <f t="shared" si="3287"/>
        <v>0</v>
      </c>
      <c r="AY1035" s="31">
        <f>AY1036</f>
        <v>0</v>
      </c>
      <c r="AZ1035" s="31">
        <f>AZ1036</f>
        <v>0</v>
      </c>
      <c r="BA1035" s="31">
        <f>BA1036</f>
        <v>0</v>
      </c>
      <c r="BB1035" s="31">
        <f t="shared" si="3288"/>
        <v>0</v>
      </c>
      <c r="BC1035" s="31">
        <f t="shared" si="3289"/>
        <v>0</v>
      </c>
      <c r="BD1035" s="31">
        <f t="shared" si="3290"/>
        <v>0</v>
      </c>
      <c r="BE1035" s="31">
        <f>BE1036</f>
        <v>0</v>
      </c>
      <c r="BF1035" s="31">
        <f>BF1036</f>
        <v>0</v>
      </c>
      <c r="BG1035" s="31">
        <f>BG1036</f>
        <v>0</v>
      </c>
      <c r="BH1035" s="31">
        <f t="shared" si="3291"/>
        <v>0</v>
      </c>
      <c r="BI1035" s="31">
        <f t="shared" si="3292"/>
        <v>0</v>
      </c>
      <c r="BJ1035" s="31">
        <f t="shared" si="3293"/>
        <v>0</v>
      </c>
      <c r="BK1035" s="31">
        <f>BK1036</f>
        <v>0</v>
      </c>
      <c r="BL1035" s="31">
        <f>BL1036</f>
        <v>0</v>
      </c>
      <c r="BM1035" s="31">
        <f>BM1036</f>
        <v>0</v>
      </c>
      <c r="BN1035" s="31">
        <f t="shared" si="3294"/>
        <v>0</v>
      </c>
      <c r="BO1035" s="31">
        <f t="shared" si="3295"/>
        <v>0</v>
      </c>
      <c r="BP1035" s="31">
        <f t="shared" si="3296"/>
        <v>0</v>
      </c>
      <c r="BQ1035" s="31">
        <f>BQ1036</f>
        <v>0</v>
      </c>
      <c r="BR1035" s="31">
        <f>BR1036</f>
        <v>0</v>
      </c>
      <c r="BS1035" s="31">
        <f t="shared" si="3297"/>
        <v>0</v>
      </c>
      <c r="BT1035" s="31">
        <f t="shared" si="3298"/>
        <v>0</v>
      </c>
      <c r="BU1035" s="31">
        <f t="shared" si="3299"/>
        <v>0</v>
      </c>
      <c r="BV1035" s="31">
        <f>BV1036</f>
        <v>0</v>
      </c>
      <c r="BW1035" s="31">
        <f>BW1036</f>
        <v>0</v>
      </c>
      <c r="BX1035" s="31">
        <f t="shared" si="3300"/>
        <v>0</v>
      </c>
      <c r="BY1035" s="31">
        <f t="shared" si="3301"/>
        <v>0</v>
      </c>
      <c r="BZ1035" s="31">
        <f t="shared" si="3302"/>
        <v>0</v>
      </c>
      <c r="CA1035" s="31">
        <f>CA1036</f>
        <v>0</v>
      </c>
      <c r="CB1035" s="31">
        <f>CB1036</f>
        <v>0</v>
      </c>
      <c r="CC1035" s="31">
        <f>CC1036</f>
        <v>0</v>
      </c>
      <c r="CD1035" s="31">
        <f t="shared" si="3431"/>
        <v>0</v>
      </c>
      <c r="CE1035" s="31">
        <f t="shared" si="3432"/>
        <v>0</v>
      </c>
      <c r="CF1035" s="31">
        <f t="shared" si="3433"/>
        <v>0</v>
      </c>
      <c r="CG1035" s="31">
        <f>CG1036</f>
        <v>0</v>
      </c>
      <c r="CH1035" s="24">
        <v>0</v>
      </c>
      <c r="CI1035" s="40"/>
      <c r="CN1035" s="1" t="s">
        <v>30</v>
      </c>
    </row>
    <row r="1036" ht="15" hidden="1">
      <c r="A1036" s="41" t="s">
        <v>566</v>
      </c>
      <c r="B1036" s="17">
        <v>460</v>
      </c>
      <c r="C1036" s="16" t="s">
        <v>47</v>
      </c>
      <c r="D1036" s="16" t="s">
        <v>313</v>
      </c>
      <c r="E1036" s="39" t="s">
        <v>387</v>
      </c>
      <c r="F1036" s="31"/>
      <c r="G1036" s="31"/>
      <c r="H1036" s="31"/>
      <c r="I1036" s="31"/>
      <c r="J1036" s="31"/>
      <c r="K1036" s="31"/>
      <c r="L1036" s="31">
        <f t="shared" si="3267"/>
        <v>0</v>
      </c>
      <c r="M1036" s="31">
        <f t="shared" si="3268"/>
        <v>0</v>
      </c>
      <c r="N1036" s="31">
        <f t="shared" si="3269"/>
        <v>0</v>
      </c>
      <c r="O1036" s="31"/>
      <c r="P1036" s="31"/>
      <c r="Q1036" s="31"/>
      <c r="R1036" s="31">
        <f t="shared" si="3270"/>
        <v>0</v>
      </c>
      <c r="S1036" s="31">
        <f t="shared" si="3271"/>
        <v>0</v>
      </c>
      <c r="T1036" s="31">
        <f t="shared" si="3272"/>
        <v>0</v>
      </c>
      <c r="U1036" s="31"/>
      <c r="V1036" s="31"/>
      <c r="W1036" s="31"/>
      <c r="X1036" s="31">
        <f t="shared" si="3273"/>
        <v>0</v>
      </c>
      <c r="Y1036" s="31">
        <f t="shared" si="3274"/>
        <v>0</v>
      </c>
      <c r="Z1036" s="31">
        <f t="shared" si="3275"/>
        <v>0</v>
      </c>
      <c r="AA1036" s="31"/>
      <c r="AB1036" s="31"/>
      <c r="AC1036" s="31"/>
      <c r="AD1036" s="31">
        <f t="shared" si="3276"/>
        <v>0</v>
      </c>
      <c r="AE1036" s="31">
        <f t="shared" si="3277"/>
        <v>0</v>
      </c>
      <c r="AF1036" s="31">
        <f t="shared" si="3278"/>
        <v>0</v>
      </c>
      <c r="AG1036" s="31"/>
      <c r="AH1036" s="31"/>
      <c r="AI1036" s="31"/>
      <c r="AJ1036" s="31">
        <f t="shared" si="3279"/>
        <v>0</v>
      </c>
      <c r="AK1036" s="31">
        <f t="shared" si="3280"/>
        <v>0</v>
      </c>
      <c r="AL1036" s="31">
        <f t="shared" si="3281"/>
        <v>0</v>
      </c>
      <c r="AM1036" s="31"/>
      <c r="AN1036" s="31"/>
      <c r="AO1036" s="31"/>
      <c r="AP1036" s="31">
        <f t="shared" si="3282"/>
        <v>0</v>
      </c>
      <c r="AQ1036" s="31">
        <f t="shared" si="3283"/>
        <v>0</v>
      </c>
      <c r="AR1036" s="31">
        <f t="shared" si="3284"/>
        <v>0</v>
      </c>
      <c r="AS1036" s="31"/>
      <c r="AT1036" s="31"/>
      <c r="AU1036" s="31"/>
      <c r="AV1036" s="31">
        <f t="shared" si="3285"/>
        <v>0</v>
      </c>
      <c r="AW1036" s="31">
        <f t="shared" si="3286"/>
        <v>0</v>
      </c>
      <c r="AX1036" s="31">
        <f t="shared" si="3287"/>
        <v>0</v>
      </c>
      <c r="AY1036" s="31"/>
      <c r="AZ1036" s="31"/>
      <c r="BA1036" s="31"/>
      <c r="BB1036" s="31">
        <f t="shared" si="3288"/>
        <v>0</v>
      </c>
      <c r="BC1036" s="31">
        <f t="shared" si="3289"/>
        <v>0</v>
      </c>
      <c r="BD1036" s="31">
        <f t="shared" si="3290"/>
        <v>0</v>
      </c>
      <c r="BE1036" s="31"/>
      <c r="BF1036" s="31"/>
      <c r="BG1036" s="31"/>
      <c r="BH1036" s="31">
        <f t="shared" si="3291"/>
        <v>0</v>
      </c>
      <c r="BI1036" s="31">
        <f t="shared" si="3292"/>
        <v>0</v>
      </c>
      <c r="BJ1036" s="31">
        <f t="shared" si="3293"/>
        <v>0</v>
      </c>
      <c r="BK1036" s="31"/>
      <c r="BL1036" s="31"/>
      <c r="BM1036" s="31"/>
      <c r="BN1036" s="31">
        <f t="shared" si="3294"/>
        <v>0</v>
      </c>
      <c r="BO1036" s="31">
        <f t="shared" si="3295"/>
        <v>0</v>
      </c>
      <c r="BP1036" s="31">
        <f t="shared" si="3296"/>
        <v>0</v>
      </c>
      <c r="BQ1036" s="31"/>
      <c r="BR1036" s="31"/>
      <c r="BS1036" s="31">
        <f t="shared" si="3297"/>
        <v>0</v>
      </c>
      <c r="BT1036" s="31">
        <f t="shared" si="3298"/>
        <v>0</v>
      </c>
      <c r="BU1036" s="31">
        <f t="shared" si="3299"/>
        <v>0</v>
      </c>
      <c r="BV1036" s="31"/>
      <c r="BW1036" s="31"/>
      <c r="BX1036" s="31">
        <f t="shared" si="3300"/>
        <v>0</v>
      </c>
      <c r="BY1036" s="31">
        <f t="shared" si="3301"/>
        <v>0</v>
      </c>
      <c r="BZ1036" s="31">
        <f t="shared" si="3302"/>
        <v>0</v>
      </c>
      <c r="CA1036" s="31"/>
      <c r="CB1036" s="31"/>
      <c r="CC1036" s="31"/>
      <c r="CD1036" s="31">
        <f t="shared" si="3431"/>
        <v>0</v>
      </c>
      <c r="CE1036" s="31">
        <f t="shared" si="3432"/>
        <v>0</v>
      </c>
      <c r="CF1036" s="31">
        <f t="shared" si="3433"/>
        <v>0</v>
      </c>
      <c r="CG1036" s="31"/>
      <c r="CH1036" s="24">
        <v>0</v>
      </c>
      <c r="CI1036" s="40"/>
    </row>
    <row r="1037" ht="99.5">
      <c r="A1037" s="16" t="s">
        <v>568</v>
      </c>
      <c r="B1037" s="17"/>
      <c r="C1037" s="16"/>
      <c r="D1037" s="16"/>
      <c r="E1037" s="39" t="s">
        <v>569</v>
      </c>
      <c r="F1037" s="31">
        <f t="shared" ref="F1037:F1039" si="3434">F1038</f>
        <v>235521.5</v>
      </c>
      <c r="G1037" s="31">
        <f t="shared" ref="G1037:G1039" si="3435">G1038</f>
        <v>345180.79999999999</v>
      </c>
      <c r="H1037" s="31">
        <f t="shared" ref="H1037:H1039" si="3436">H1038</f>
        <v>0</v>
      </c>
      <c r="I1037" s="31">
        <f t="shared" ref="I1037:I1039" si="3437">I1038</f>
        <v>0</v>
      </c>
      <c r="J1037" s="31">
        <f t="shared" ref="J1037:J1039" si="3438">J1038</f>
        <v>0</v>
      </c>
      <c r="K1037" s="31">
        <f t="shared" ref="K1037:K1039" si="3439">K1038</f>
        <v>0</v>
      </c>
      <c r="L1037" s="31">
        <f t="shared" ref="L1037:L1100" si="3440">F1037+I1037</f>
        <v>235521.5</v>
      </c>
      <c r="M1037" s="31">
        <f t="shared" ref="M1037:M1100" si="3441">G1037+J1037</f>
        <v>345180.79999999999</v>
      </c>
      <c r="N1037" s="31">
        <f t="shared" ref="N1037:N1100" si="3442">H1037+K1037</f>
        <v>0</v>
      </c>
      <c r="O1037" s="31">
        <f t="shared" ref="O1037:O1039" si="3443">O1038</f>
        <v>2634.6559999999999</v>
      </c>
      <c r="P1037" s="31">
        <f t="shared" ref="P1037:P1039" si="3444">P1038</f>
        <v>0</v>
      </c>
      <c r="Q1037" s="31">
        <f t="shared" ref="Q1037:Q1039" si="3445">Q1038</f>
        <v>0</v>
      </c>
      <c r="R1037" s="31">
        <f t="shared" ref="R1037:R1100" si="3446">L1037+O1037</f>
        <v>238156.15599999999</v>
      </c>
      <c r="S1037" s="31">
        <f t="shared" ref="S1037:S1100" si="3447">M1037+P1037</f>
        <v>345180.79999999999</v>
      </c>
      <c r="T1037" s="31">
        <f t="shared" ref="T1037:T1100" si="3448">N1037+Q1037</f>
        <v>0</v>
      </c>
      <c r="U1037" s="31">
        <f t="shared" ref="U1037:U1039" si="3449">U1038</f>
        <v>0</v>
      </c>
      <c r="V1037" s="31">
        <f t="shared" ref="V1037:V1039" si="3450">V1038</f>
        <v>0</v>
      </c>
      <c r="W1037" s="31">
        <f t="shared" ref="W1037:W1039" si="3451">W1038</f>
        <v>0</v>
      </c>
      <c r="X1037" s="31">
        <f t="shared" ref="X1037:X1100" si="3452">R1037+U1037</f>
        <v>238156.15599999999</v>
      </c>
      <c r="Y1037" s="31">
        <f t="shared" ref="Y1037:Y1100" si="3453">S1037+V1037</f>
        <v>345180.79999999999</v>
      </c>
      <c r="Z1037" s="31">
        <f t="shared" ref="Z1037:Z1100" si="3454">T1037+W1037</f>
        <v>0</v>
      </c>
      <c r="AA1037" s="31">
        <f t="shared" ref="AA1037:AA1039" si="3455">AA1038</f>
        <v>0</v>
      </c>
      <c r="AB1037" s="31">
        <f t="shared" ref="AB1037:AB1039" si="3456">AB1038</f>
        <v>0</v>
      </c>
      <c r="AC1037" s="31">
        <f t="shared" ref="AC1037:AC1039" si="3457">AC1038</f>
        <v>0</v>
      </c>
      <c r="AD1037" s="31">
        <f t="shared" ref="AD1037:AD1100" si="3458">X1037+AA1037</f>
        <v>238156.15599999999</v>
      </c>
      <c r="AE1037" s="31">
        <f t="shared" ref="AE1037:AE1100" si="3459">Y1037+AB1037</f>
        <v>345180.79999999999</v>
      </c>
      <c r="AF1037" s="31">
        <f t="shared" ref="AF1037:AF1100" si="3460">Z1037+AC1037</f>
        <v>0</v>
      </c>
      <c r="AG1037" s="31">
        <f t="shared" ref="AG1037:AG1039" si="3461">AG1038</f>
        <v>0</v>
      </c>
      <c r="AH1037" s="31">
        <f t="shared" ref="AH1037:AH1039" si="3462">AH1038</f>
        <v>0</v>
      </c>
      <c r="AI1037" s="31">
        <f t="shared" ref="AI1037:AI1039" si="3463">AI1038</f>
        <v>0</v>
      </c>
      <c r="AJ1037" s="31">
        <f t="shared" ref="AJ1037:AJ1100" si="3464">AD1037+AG1037</f>
        <v>238156.15599999999</v>
      </c>
      <c r="AK1037" s="31">
        <f t="shared" ref="AK1037:AK1100" si="3465">AE1037+AH1037</f>
        <v>345180.79999999999</v>
      </c>
      <c r="AL1037" s="31">
        <f t="shared" ref="AL1037:AL1100" si="3466">AF1037+AI1037</f>
        <v>0</v>
      </c>
      <c r="AM1037" s="31">
        <f t="shared" ref="AM1037:AM1039" si="3467">AM1038</f>
        <v>50058.5</v>
      </c>
      <c r="AN1037" s="31">
        <f t="shared" ref="AN1037:AN1039" si="3468">AN1038</f>
        <v>142000</v>
      </c>
      <c r="AO1037" s="31">
        <f t="shared" ref="AO1037:AO1039" si="3469">AO1038</f>
        <v>0</v>
      </c>
      <c r="AP1037" s="31">
        <f t="shared" ref="AP1037:AP1100" si="3470">AJ1037+AM1037</f>
        <v>288214.65599999996</v>
      </c>
      <c r="AQ1037" s="31">
        <f t="shared" ref="AQ1037:AQ1100" si="3471">AK1037+AN1037</f>
        <v>487180.79999999999</v>
      </c>
      <c r="AR1037" s="31">
        <f t="shared" ref="AR1037:AR1100" si="3472">AL1037+AO1037</f>
        <v>0</v>
      </c>
      <c r="AS1037" s="31">
        <f t="shared" ref="AS1037:AS1039" si="3473">AS1038</f>
        <v>0</v>
      </c>
      <c r="AT1037" s="31">
        <f t="shared" ref="AT1037:AT1039" si="3474">AT1038</f>
        <v>0</v>
      </c>
      <c r="AU1037" s="31">
        <f t="shared" ref="AU1037:AU1039" si="3475">AU1038</f>
        <v>0</v>
      </c>
      <c r="AV1037" s="31">
        <f t="shared" ref="AV1037:AV1100" si="3476">AP1037+AS1037</f>
        <v>288214.65599999996</v>
      </c>
      <c r="AW1037" s="31">
        <f t="shared" ref="AW1037:AW1100" si="3477">AQ1037+AT1037</f>
        <v>487180.79999999999</v>
      </c>
      <c r="AX1037" s="31">
        <f t="shared" ref="AX1037:AX1100" si="3478">AR1037+AU1037</f>
        <v>0</v>
      </c>
      <c r="AY1037" s="31">
        <f t="shared" ref="AY1037:AY1039" si="3479">AY1038</f>
        <v>0</v>
      </c>
      <c r="AZ1037" s="31">
        <f t="shared" ref="AZ1037:AZ1039" si="3480">AZ1038</f>
        <v>0</v>
      </c>
      <c r="BA1037" s="31">
        <f t="shared" ref="BA1037:BA1039" si="3481">BA1038</f>
        <v>0</v>
      </c>
      <c r="BB1037" s="31">
        <f t="shared" ref="BB1037:BB1100" si="3482">AV1037+AY1037</f>
        <v>288214.65599999996</v>
      </c>
      <c r="BC1037" s="31">
        <f t="shared" ref="BC1037:BC1100" si="3483">AW1037+AZ1037</f>
        <v>487180.79999999999</v>
      </c>
      <c r="BD1037" s="31">
        <f t="shared" ref="BD1037:BD1100" si="3484">AX1037+BA1037</f>
        <v>0</v>
      </c>
      <c r="BE1037" s="31">
        <f t="shared" ref="BE1037:BE1039" si="3485">BE1038</f>
        <v>0</v>
      </c>
      <c r="BF1037" s="31">
        <f t="shared" ref="BF1037:BF1039" si="3486">BF1038</f>
        <v>0</v>
      </c>
      <c r="BG1037" s="31">
        <f t="shared" ref="BG1037:BG1039" si="3487">BG1038</f>
        <v>0</v>
      </c>
      <c r="BH1037" s="31">
        <f t="shared" ref="BH1037:BH1100" si="3488">BB1037+BE1037</f>
        <v>288214.65599999996</v>
      </c>
      <c r="BI1037" s="31">
        <f t="shared" ref="BI1037:BI1100" si="3489">BC1037+BF1037</f>
        <v>487180.79999999999</v>
      </c>
      <c r="BJ1037" s="31">
        <f t="shared" ref="BJ1037:BJ1100" si="3490">BD1037+BG1037</f>
        <v>0</v>
      </c>
      <c r="BK1037" s="31">
        <f t="shared" ref="BK1037:BK1039" si="3491">BK1038</f>
        <v>0</v>
      </c>
      <c r="BL1037" s="31">
        <f t="shared" ref="BL1037:BL1039" si="3492">BL1038</f>
        <v>0</v>
      </c>
      <c r="BM1037" s="31">
        <f t="shared" ref="BM1037:BM1039" si="3493">BM1038</f>
        <v>0</v>
      </c>
      <c r="BN1037" s="31">
        <f t="shared" ref="BN1037:BN1100" si="3494">BH1037+BK1037</f>
        <v>288214.65599999996</v>
      </c>
      <c r="BO1037" s="31">
        <f t="shared" ref="BO1037:BO1100" si="3495">BI1037+BL1037</f>
        <v>487180.79999999999</v>
      </c>
      <c r="BP1037" s="31">
        <f t="shared" ref="BP1037:BP1100" si="3496">BJ1037+BM1037</f>
        <v>0</v>
      </c>
      <c r="BQ1037" s="31">
        <f t="shared" ref="BQ1037:BQ1039" si="3497">BQ1038</f>
        <v>0</v>
      </c>
      <c r="BR1037" s="31">
        <f t="shared" ref="BR1037:BR1039" si="3498">BR1038</f>
        <v>0</v>
      </c>
      <c r="BS1037" s="31">
        <f t="shared" ref="BS1037:BS1100" si="3499">BQ1037+BN1037</f>
        <v>288214.65599999996</v>
      </c>
      <c r="BT1037" s="31">
        <f t="shared" ref="BT1037:BT1100" si="3500">BR1037+BO1037</f>
        <v>487180.79999999999</v>
      </c>
      <c r="BU1037" s="31">
        <f t="shared" ref="BU1037:BU1100" si="3501">BP1037</f>
        <v>0</v>
      </c>
      <c r="BV1037" s="31">
        <f t="shared" ref="BV1037:BV1039" si="3502">BV1038</f>
        <v>0</v>
      </c>
      <c r="BW1037" s="31">
        <f t="shared" ref="BW1037:BW1039" si="3503">BW1038</f>
        <v>0</v>
      </c>
      <c r="BX1037" s="31">
        <f t="shared" ref="BX1037:BX1100" si="3504">BS1037</f>
        <v>288214.65599999996</v>
      </c>
      <c r="BY1037" s="31">
        <f t="shared" ref="BY1037:BY1100" si="3505">BT1037+BV1037</f>
        <v>487180.79999999999</v>
      </c>
      <c r="BZ1037" s="31">
        <f t="shared" ref="BZ1037:BZ1100" si="3506">BU1037+BW1037</f>
        <v>0</v>
      </c>
      <c r="CA1037" s="31">
        <f t="shared" ref="CA1037:CA1039" si="3507">CA1038</f>
        <v>0</v>
      </c>
      <c r="CB1037" s="31">
        <f t="shared" ref="CB1037:CB1039" si="3508">CB1038</f>
        <v>0</v>
      </c>
      <c r="CC1037" s="31">
        <f t="shared" ref="CC1037:CC1039" si="3509">CC1038</f>
        <v>0</v>
      </c>
      <c r="CD1037" s="31">
        <f t="shared" si="3431"/>
        <v>288214.65599999996</v>
      </c>
      <c r="CE1037" s="31">
        <f t="shared" si="3432"/>
        <v>487180.79999999999</v>
      </c>
      <c r="CF1037" s="31">
        <f t="shared" si="3433"/>
        <v>0</v>
      </c>
      <c r="CG1037" s="31">
        <f t="shared" ref="CG1037:CG1039" si="3510">CG1038</f>
        <v>0</v>
      </c>
      <c r="CH1037" s="24"/>
      <c r="CI1037" s="40"/>
      <c r="CO1037" s="1" t="s">
        <v>31</v>
      </c>
    </row>
    <row r="1038" ht="39.799999999999997">
      <c r="A1038" s="16" t="s">
        <v>568</v>
      </c>
      <c r="B1038" s="17">
        <v>400</v>
      </c>
      <c r="C1038" s="16"/>
      <c r="D1038" s="16"/>
      <c r="E1038" s="39" t="s">
        <v>84</v>
      </c>
      <c r="F1038" s="31">
        <f t="shared" si="3434"/>
        <v>235521.5</v>
      </c>
      <c r="G1038" s="31">
        <f t="shared" si="3435"/>
        <v>345180.79999999999</v>
      </c>
      <c r="H1038" s="31">
        <f t="shared" si="3436"/>
        <v>0</v>
      </c>
      <c r="I1038" s="31">
        <f t="shared" si="3437"/>
        <v>0</v>
      </c>
      <c r="J1038" s="31">
        <f t="shared" si="3438"/>
        <v>0</v>
      </c>
      <c r="K1038" s="31">
        <f t="shared" si="3439"/>
        <v>0</v>
      </c>
      <c r="L1038" s="31">
        <f t="shared" si="3440"/>
        <v>235521.5</v>
      </c>
      <c r="M1038" s="31">
        <f t="shared" si="3441"/>
        <v>345180.79999999999</v>
      </c>
      <c r="N1038" s="31">
        <f t="shared" si="3442"/>
        <v>0</v>
      </c>
      <c r="O1038" s="31">
        <f t="shared" si="3443"/>
        <v>2634.6559999999999</v>
      </c>
      <c r="P1038" s="31">
        <f t="shared" si="3444"/>
        <v>0</v>
      </c>
      <c r="Q1038" s="31">
        <f t="shared" si="3445"/>
        <v>0</v>
      </c>
      <c r="R1038" s="31">
        <f t="shared" si="3446"/>
        <v>238156.15599999999</v>
      </c>
      <c r="S1038" s="31">
        <f t="shared" si="3447"/>
        <v>345180.79999999999</v>
      </c>
      <c r="T1038" s="31">
        <f t="shared" si="3448"/>
        <v>0</v>
      </c>
      <c r="U1038" s="31">
        <f t="shared" si="3449"/>
        <v>0</v>
      </c>
      <c r="V1038" s="31">
        <f t="shared" si="3450"/>
        <v>0</v>
      </c>
      <c r="W1038" s="31">
        <f t="shared" si="3451"/>
        <v>0</v>
      </c>
      <c r="X1038" s="31">
        <f t="shared" si="3452"/>
        <v>238156.15599999999</v>
      </c>
      <c r="Y1038" s="31">
        <f t="shared" si="3453"/>
        <v>345180.79999999999</v>
      </c>
      <c r="Z1038" s="31">
        <f t="shared" si="3454"/>
        <v>0</v>
      </c>
      <c r="AA1038" s="31">
        <f t="shared" si="3455"/>
        <v>0</v>
      </c>
      <c r="AB1038" s="31">
        <f t="shared" si="3456"/>
        <v>0</v>
      </c>
      <c r="AC1038" s="31">
        <f t="shared" si="3457"/>
        <v>0</v>
      </c>
      <c r="AD1038" s="31">
        <f t="shared" si="3458"/>
        <v>238156.15599999999</v>
      </c>
      <c r="AE1038" s="31">
        <f t="shared" si="3459"/>
        <v>345180.79999999999</v>
      </c>
      <c r="AF1038" s="31">
        <f t="shared" si="3460"/>
        <v>0</v>
      </c>
      <c r="AG1038" s="31">
        <f t="shared" si="3461"/>
        <v>0</v>
      </c>
      <c r="AH1038" s="31">
        <f t="shared" si="3462"/>
        <v>0</v>
      </c>
      <c r="AI1038" s="31">
        <f t="shared" si="3463"/>
        <v>0</v>
      </c>
      <c r="AJ1038" s="31">
        <f t="shared" si="3464"/>
        <v>238156.15599999999</v>
      </c>
      <c r="AK1038" s="31">
        <f t="shared" si="3465"/>
        <v>345180.79999999999</v>
      </c>
      <c r="AL1038" s="31">
        <f t="shared" si="3466"/>
        <v>0</v>
      </c>
      <c r="AM1038" s="31">
        <f t="shared" si="3467"/>
        <v>50058.5</v>
      </c>
      <c r="AN1038" s="31">
        <f t="shared" si="3468"/>
        <v>142000</v>
      </c>
      <c r="AO1038" s="31">
        <f t="shared" si="3469"/>
        <v>0</v>
      </c>
      <c r="AP1038" s="31">
        <f t="shared" si="3470"/>
        <v>288214.65599999996</v>
      </c>
      <c r="AQ1038" s="31">
        <f t="shared" si="3471"/>
        <v>487180.79999999999</v>
      </c>
      <c r="AR1038" s="31">
        <f t="shared" si="3472"/>
        <v>0</v>
      </c>
      <c r="AS1038" s="31">
        <f t="shared" si="3473"/>
        <v>0</v>
      </c>
      <c r="AT1038" s="31">
        <f t="shared" si="3474"/>
        <v>0</v>
      </c>
      <c r="AU1038" s="31">
        <f t="shared" si="3475"/>
        <v>0</v>
      </c>
      <c r="AV1038" s="31">
        <f t="shared" si="3476"/>
        <v>288214.65599999996</v>
      </c>
      <c r="AW1038" s="31">
        <f t="shared" si="3477"/>
        <v>487180.79999999999</v>
      </c>
      <c r="AX1038" s="31">
        <f t="shared" si="3478"/>
        <v>0</v>
      </c>
      <c r="AY1038" s="31">
        <f t="shared" si="3479"/>
        <v>0</v>
      </c>
      <c r="AZ1038" s="31">
        <f t="shared" si="3480"/>
        <v>0</v>
      </c>
      <c r="BA1038" s="31">
        <f t="shared" si="3481"/>
        <v>0</v>
      </c>
      <c r="BB1038" s="31">
        <f t="shared" si="3482"/>
        <v>288214.65599999996</v>
      </c>
      <c r="BC1038" s="31">
        <f t="shared" si="3483"/>
        <v>487180.79999999999</v>
      </c>
      <c r="BD1038" s="31">
        <f t="shared" si="3484"/>
        <v>0</v>
      </c>
      <c r="BE1038" s="31">
        <f t="shared" si="3485"/>
        <v>0</v>
      </c>
      <c r="BF1038" s="31">
        <f t="shared" si="3486"/>
        <v>0</v>
      </c>
      <c r="BG1038" s="31">
        <f t="shared" si="3487"/>
        <v>0</v>
      </c>
      <c r="BH1038" s="31">
        <f t="shared" si="3488"/>
        <v>288214.65599999996</v>
      </c>
      <c r="BI1038" s="31">
        <f t="shared" si="3489"/>
        <v>487180.79999999999</v>
      </c>
      <c r="BJ1038" s="31">
        <f t="shared" si="3490"/>
        <v>0</v>
      </c>
      <c r="BK1038" s="31">
        <f t="shared" si="3491"/>
        <v>0</v>
      </c>
      <c r="BL1038" s="31">
        <f t="shared" si="3492"/>
        <v>0</v>
      </c>
      <c r="BM1038" s="31">
        <f t="shared" si="3493"/>
        <v>0</v>
      </c>
      <c r="BN1038" s="31">
        <f t="shared" si="3494"/>
        <v>288214.65599999996</v>
      </c>
      <c r="BO1038" s="31">
        <f t="shared" si="3495"/>
        <v>487180.79999999999</v>
      </c>
      <c r="BP1038" s="31">
        <f t="shared" si="3496"/>
        <v>0</v>
      </c>
      <c r="BQ1038" s="31">
        <f t="shared" si="3497"/>
        <v>0</v>
      </c>
      <c r="BR1038" s="31">
        <f t="shared" si="3498"/>
        <v>0</v>
      </c>
      <c r="BS1038" s="31">
        <f t="shared" si="3499"/>
        <v>288214.65599999996</v>
      </c>
      <c r="BT1038" s="31">
        <f t="shared" si="3500"/>
        <v>487180.79999999999</v>
      </c>
      <c r="BU1038" s="31">
        <f t="shared" si="3501"/>
        <v>0</v>
      </c>
      <c r="BV1038" s="31">
        <f t="shared" si="3502"/>
        <v>0</v>
      </c>
      <c r="BW1038" s="31">
        <f t="shared" si="3503"/>
        <v>0</v>
      </c>
      <c r="BX1038" s="31">
        <f t="shared" si="3504"/>
        <v>288214.65599999996</v>
      </c>
      <c r="BY1038" s="31">
        <f t="shared" si="3505"/>
        <v>487180.79999999999</v>
      </c>
      <c r="BZ1038" s="31">
        <f t="shared" si="3506"/>
        <v>0</v>
      </c>
      <c r="CA1038" s="31">
        <f t="shared" si="3507"/>
        <v>0</v>
      </c>
      <c r="CB1038" s="31">
        <f t="shared" si="3508"/>
        <v>0</v>
      </c>
      <c r="CC1038" s="31">
        <f t="shared" si="3509"/>
        <v>0</v>
      </c>
      <c r="CD1038" s="31">
        <f t="shared" si="3431"/>
        <v>288214.65599999996</v>
      </c>
      <c r="CE1038" s="31">
        <f t="shared" si="3432"/>
        <v>487180.79999999999</v>
      </c>
      <c r="CF1038" s="31">
        <f t="shared" si="3433"/>
        <v>0</v>
      </c>
      <c r="CG1038" s="31">
        <f t="shared" si="3510"/>
        <v>0</v>
      </c>
      <c r="CH1038" s="24"/>
      <c r="CI1038" s="40"/>
      <c r="CM1038" s="1" t="s">
        <v>29</v>
      </c>
    </row>
    <row r="1039" ht="15">
      <c r="A1039" s="16" t="s">
        <v>568</v>
      </c>
      <c r="B1039" s="17">
        <v>410</v>
      </c>
      <c r="C1039" s="16"/>
      <c r="D1039" s="16"/>
      <c r="E1039" s="39" t="s">
        <v>85</v>
      </c>
      <c r="F1039" s="31">
        <f t="shared" si="3434"/>
        <v>235521.5</v>
      </c>
      <c r="G1039" s="31">
        <f t="shared" si="3435"/>
        <v>345180.79999999999</v>
      </c>
      <c r="H1039" s="31">
        <f t="shared" si="3436"/>
        <v>0</v>
      </c>
      <c r="I1039" s="31">
        <f t="shared" si="3437"/>
        <v>0</v>
      </c>
      <c r="J1039" s="31">
        <f t="shared" si="3438"/>
        <v>0</v>
      </c>
      <c r="K1039" s="31">
        <f t="shared" si="3439"/>
        <v>0</v>
      </c>
      <c r="L1039" s="31">
        <f t="shared" si="3440"/>
        <v>235521.5</v>
      </c>
      <c r="M1039" s="31">
        <f t="shared" si="3441"/>
        <v>345180.79999999999</v>
      </c>
      <c r="N1039" s="31">
        <f t="shared" si="3442"/>
        <v>0</v>
      </c>
      <c r="O1039" s="31">
        <f t="shared" si="3443"/>
        <v>2634.6559999999999</v>
      </c>
      <c r="P1039" s="31">
        <f t="shared" si="3444"/>
        <v>0</v>
      </c>
      <c r="Q1039" s="31">
        <f t="shared" si="3445"/>
        <v>0</v>
      </c>
      <c r="R1039" s="31">
        <f t="shared" si="3446"/>
        <v>238156.15599999999</v>
      </c>
      <c r="S1039" s="31">
        <f t="shared" si="3447"/>
        <v>345180.79999999999</v>
      </c>
      <c r="T1039" s="31">
        <f t="shared" si="3448"/>
        <v>0</v>
      </c>
      <c r="U1039" s="31">
        <f t="shared" si="3449"/>
        <v>0</v>
      </c>
      <c r="V1039" s="31">
        <f t="shared" si="3450"/>
        <v>0</v>
      </c>
      <c r="W1039" s="31">
        <f t="shared" si="3451"/>
        <v>0</v>
      </c>
      <c r="X1039" s="31">
        <f t="shared" si="3452"/>
        <v>238156.15599999999</v>
      </c>
      <c r="Y1039" s="31">
        <f t="shared" si="3453"/>
        <v>345180.79999999999</v>
      </c>
      <c r="Z1039" s="31">
        <f t="shared" si="3454"/>
        <v>0</v>
      </c>
      <c r="AA1039" s="31">
        <f t="shared" si="3455"/>
        <v>0</v>
      </c>
      <c r="AB1039" s="31">
        <f t="shared" si="3456"/>
        <v>0</v>
      </c>
      <c r="AC1039" s="31">
        <f t="shared" si="3457"/>
        <v>0</v>
      </c>
      <c r="AD1039" s="31">
        <f t="shared" si="3458"/>
        <v>238156.15599999999</v>
      </c>
      <c r="AE1039" s="31">
        <f t="shared" si="3459"/>
        <v>345180.79999999999</v>
      </c>
      <c r="AF1039" s="31">
        <f t="shared" si="3460"/>
        <v>0</v>
      </c>
      <c r="AG1039" s="31">
        <f t="shared" si="3461"/>
        <v>0</v>
      </c>
      <c r="AH1039" s="31">
        <f t="shared" si="3462"/>
        <v>0</v>
      </c>
      <c r="AI1039" s="31">
        <f t="shared" si="3463"/>
        <v>0</v>
      </c>
      <c r="AJ1039" s="31">
        <f t="shared" si="3464"/>
        <v>238156.15599999999</v>
      </c>
      <c r="AK1039" s="31">
        <f t="shared" si="3465"/>
        <v>345180.79999999999</v>
      </c>
      <c r="AL1039" s="31">
        <f t="shared" si="3466"/>
        <v>0</v>
      </c>
      <c r="AM1039" s="31">
        <f t="shared" si="3467"/>
        <v>50058.5</v>
      </c>
      <c r="AN1039" s="31">
        <f t="shared" si="3468"/>
        <v>142000</v>
      </c>
      <c r="AO1039" s="31">
        <f t="shared" si="3469"/>
        <v>0</v>
      </c>
      <c r="AP1039" s="31">
        <f t="shared" si="3470"/>
        <v>288214.65599999996</v>
      </c>
      <c r="AQ1039" s="31">
        <f t="shared" si="3471"/>
        <v>487180.79999999999</v>
      </c>
      <c r="AR1039" s="31">
        <f t="shared" si="3472"/>
        <v>0</v>
      </c>
      <c r="AS1039" s="31">
        <f t="shared" si="3473"/>
        <v>0</v>
      </c>
      <c r="AT1039" s="31">
        <f t="shared" si="3474"/>
        <v>0</v>
      </c>
      <c r="AU1039" s="31">
        <f t="shared" si="3475"/>
        <v>0</v>
      </c>
      <c r="AV1039" s="31">
        <f t="shared" si="3476"/>
        <v>288214.65599999996</v>
      </c>
      <c r="AW1039" s="31">
        <f t="shared" si="3477"/>
        <v>487180.79999999999</v>
      </c>
      <c r="AX1039" s="31">
        <f t="shared" si="3478"/>
        <v>0</v>
      </c>
      <c r="AY1039" s="31">
        <f t="shared" si="3479"/>
        <v>0</v>
      </c>
      <c r="AZ1039" s="31">
        <f t="shared" si="3480"/>
        <v>0</v>
      </c>
      <c r="BA1039" s="31">
        <f t="shared" si="3481"/>
        <v>0</v>
      </c>
      <c r="BB1039" s="31">
        <f t="shared" si="3482"/>
        <v>288214.65599999996</v>
      </c>
      <c r="BC1039" s="31">
        <f t="shared" si="3483"/>
        <v>487180.79999999999</v>
      </c>
      <c r="BD1039" s="31">
        <f t="shared" si="3484"/>
        <v>0</v>
      </c>
      <c r="BE1039" s="31">
        <f t="shared" si="3485"/>
        <v>0</v>
      </c>
      <c r="BF1039" s="31">
        <f t="shared" si="3486"/>
        <v>0</v>
      </c>
      <c r="BG1039" s="31">
        <f t="shared" si="3487"/>
        <v>0</v>
      </c>
      <c r="BH1039" s="31">
        <f t="shared" si="3488"/>
        <v>288214.65599999996</v>
      </c>
      <c r="BI1039" s="31">
        <f t="shared" si="3489"/>
        <v>487180.79999999999</v>
      </c>
      <c r="BJ1039" s="31">
        <f t="shared" si="3490"/>
        <v>0</v>
      </c>
      <c r="BK1039" s="31">
        <f t="shared" si="3491"/>
        <v>0</v>
      </c>
      <c r="BL1039" s="31">
        <f t="shared" si="3492"/>
        <v>0</v>
      </c>
      <c r="BM1039" s="31">
        <f t="shared" si="3493"/>
        <v>0</v>
      </c>
      <c r="BN1039" s="31">
        <f t="shared" si="3494"/>
        <v>288214.65599999996</v>
      </c>
      <c r="BO1039" s="31">
        <f t="shared" si="3495"/>
        <v>487180.79999999999</v>
      </c>
      <c r="BP1039" s="31">
        <f t="shared" si="3496"/>
        <v>0</v>
      </c>
      <c r="BQ1039" s="31">
        <f t="shared" si="3497"/>
        <v>0</v>
      </c>
      <c r="BR1039" s="31">
        <f t="shared" si="3498"/>
        <v>0</v>
      </c>
      <c r="BS1039" s="31">
        <f t="shared" si="3499"/>
        <v>288214.65599999996</v>
      </c>
      <c r="BT1039" s="31">
        <f t="shared" si="3500"/>
        <v>487180.79999999999</v>
      </c>
      <c r="BU1039" s="31">
        <f t="shared" si="3501"/>
        <v>0</v>
      </c>
      <c r="BV1039" s="31">
        <f t="shared" si="3502"/>
        <v>0</v>
      </c>
      <c r="BW1039" s="31">
        <f t="shared" si="3503"/>
        <v>0</v>
      </c>
      <c r="BX1039" s="31">
        <f t="shared" si="3504"/>
        <v>288214.65599999996</v>
      </c>
      <c r="BY1039" s="31">
        <f t="shared" si="3505"/>
        <v>487180.79999999999</v>
      </c>
      <c r="BZ1039" s="31">
        <f t="shared" si="3506"/>
        <v>0</v>
      </c>
      <c r="CA1039" s="31">
        <f t="shared" si="3507"/>
        <v>0</v>
      </c>
      <c r="CB1039" s="31">
        <f t="shared" si="3508"/>
        <v>0</v>
      </c>
      <c r="CC1039" s="31">
        <f t="shared" si="3509"/>
        <v>0</v>
      </c>
      <c r="CD1039" s="31">
        <f t="shared" si="3431"/>
        <v>288214.65599999996</v>
      </c>
      <c r="CE1039" s="31">
        <f t="shared" si="3432"/>
        <v>487180.79999999999</v>
      </c>
      <c r="CF1039" s="31">
        <f t="shared" si="3433"/>
        <v>0</v>
      </c>
      <c r="CG1039" s="31">
        <f t="shared" si="3510"/>
        <v>0</v>
      </c>
      <c r="CH1039" s="24"/>
      <c r="CI1039" s="40"/>
      <c r="CN1039" s="1" t="s">
        <v>30</v>
      </c>
    </row>
    <row r="1040" ht="15">
      <c r="A1040" s="16" t="s">
        <v>568</v>
      </c>
      <c r="B1040" s="17">
        <v>410</v>
      </c>
      <c r="C1040" s="16" t="s">
        <v>47</v>
      </c>
      <c r="D1040" s="16" t="s">
        <v>313</v>
      </c>
      <c r="E1040" s="39" t="s">
        <v>387</v>
      </c>
      <c r="F1040" s="31">
        <v>235521.5</v>
      </c>
      <c r="G1040" s="31">
        <v>345180.79999999999</v>
      </c>
      <c r="H1040" s="31"/>
      <c r="I1040" s="31"/>
      <c r="J1040" s="31"/>
      <c r="K1040" s="31"/>
      <c r="L1040" s="31">
        <f t="shared" si="3440"/>
        <v>235521.5</v>
      </c>
      <c r="M1040" s="31">
        <f t="shared" si="3441"/>
        <v>345180.79999999999</v>
      </c>
      <c r="N1040" s="31">
        <f t="shared" si="3442"/>
        <v>0</v>
      </c>
      <c r="O1040" s="31">
        <v>2634.6559999999999</v>
      </c>
      <c r="P1040" s="31"/>
      <c r="Q1040" s="31"/>
      <c r="R1040" s="31">
        <f t="shared" si="3446"/>
        <v>238156.15599999999</v>
      </c>
      <c r="S1040" s="31">
        <f t="shared" si="3447"/>
        <v>345180.79999999999</v>
      </c>
      <c r="T1040" s="31">
        <f t="shared" si="3448"/>
        <v>0</v>
      </c>
      <c r="U1040" s="31"/>
      <c r="V1040" s="31"/>
      <c r="W1040" s="31"/>
      <c r="X1040" s="31">
        <f t="shared" si="3452"/>
        <v>238156.15599999999</v>
      </c>
      <c r="Y1040" s="31">
        <f t="shared" si="3453"/>
        <v>345180.79999999999</v>
      </c>
      <c r="Z1040" s="31">
        <f t="shared" si="3454"/>
        <v>0</v>
      </c>
      <c r="AA1040" s="31"/>
      <c r="AB1040" s="31"/>
      <c r="AC1040" s="31"/>
      <c r="AD1040" s="31">
        <f t="shared" si="3458"/>
        <v>238156.15599999999</v>
      </c>
      <c r="AE1040" s="31">
        <f t="shared" si="3459"/>
        <v>345180.79999999999</v>
      </c>
      <c r="AF1040" s="31">
        <f t="shared" si="3460"/>
        <v>0</v>
      </c>
      <c r="AG1040" s="31"/>
      <c r="AH1040" s="31"/>
      <c r="AI1040" s="31"/>
      <c r="AJ1040" s="31">
        <f t="shared" si="3464"/>
        <v>238156.15599999999</v>
      </c>
      <c r="AK1040" s="31">
        <f t="shared" si="3465"/>
        <v>345180.79999999999</v>
      </c>
      <c r="AL1040" s="31">
        <f t="shared" si="3466"/>
        <v>0</v>
      </c>
      <c r="AM1040" s="31">
        <v>50058.5</v>
      </c>
      <c r="AN1040" s="31">
        <v>142000</v>
      </c>
      <c r="AO1040" s="31"/>
      <c r="AP1040" s="31">
        <f t="shared" si="3470"/>
        <v>288214.65599999996</v>
      </c>
      <c r="AQ1040" s="31">
        <f t="shared" si="3471"/>
        <v>487180.79999999999</v>
      </c>
      <c r="AR1040" s="31">
        <f t="shared" si="3472"/>
        <v>0</v>
      </c>
      <c r="AS1040" s="31"/>
      <c r="AT1040" s="31"/>
      <c r="AU1040" s="31"/>
      <c r="AV1040" s="31">
        <f t="shared" si="3476"/>
        <v>288214.65599999996</v>
      </c>
      <c r="AW1040" s="31">
        <f t="shared" si="3477"/>
        <v>487180.79999999999</v>
      </c>
      <c r="AX1040" s="31">
        <f t="shared" si="3478"/>
        <v>0</v>
      </c>
      <c r="AY1040" s="31"/>
      <c r="AZ1040" s="31"/>
      <c r="BA1040" s="31"/>
      <c r="BB1040" s="31">
        <f t="shared" si="3482"/>
        <v>288214.65599999996</v>
      </c>
      <c r="BC1040" s="31">
        <f t="shared" si="3483"/>
        <v>487180.79999999999</v>
      </c>
      <c r="BD1040" s="31">
        <f t="shared" si="3484"/>
        <v>0</v>
      </c>
      <c r="BE1040" s="31"/>
      <c r="BF1040" s="31"/>
      <c r="BG1040" s="31"/>
      <c r="BH1040" s="31">
        <f t="shared" si="3488"/>
        <v>288214.65599999996</v>
      </c>
      <c r="BI1040" s="31">
        <f t="shared" si="3489"/>
        <v>487180.79999999999</v>
      </c>
      <c r="BJ1040" s="31">
        <f t="shared" si="3490"/>
        <v>0</v>
      </c>
      <c r="BK1040" s="31"/>
      <c r="BL1040" s="31"/>
      <c r="BM1040" s="31"/>
      <c r="BN1040" s="31">
        <f t="shared" si="3494"/>
        <v>288214.65599999996</v>
      </c>
      <c r="BO1040" s="31">
        <f t="shared" si="3495"/>
        <v>487180.79999999999</v>
      </c>
      <c r="BP1040" s="31">
        <f t="shared" si="3496"/>
        <v>0</v>
      </c>
      <c r="BQ1040" s="31"/>
      <c r="BR1040" s="31"/>
      <c r="BS1040" s="31">
        <f t="shared" si="3499"/>
        <v>288214.65599999996</v>
      </c>
      <c r="BT1040" s="31">
        <f t="shared" si="3500"/>
        <v>487180.79999999999</v>
      </c>
      <c r="BU1040" s="31">
        <f t="shared" si="3501"/>
        <v>0</v>
      </c>
      <c r="BV1040" s="31"/>
      <c r="BW1040" s="31"/>
      <c r="BX1040" s="31">
        <f t="shared" si="3504"/>
        <v>288214.65599999996</v>
      </c>
      <c r="BY1040" s="31">
        <f t="shared" si="3505"/>
        <v>487180.79999999999</v>
      </c>
      <c r="BZ1040" s="31">
        <f t="shared" si="3506"/>
        <v>0</v>
      </c>
      <c r="CA1040" s="31"/>
      <c r="CB1040" s="31"/>
      <c r="CC1040" s="31"/>
      <c r="CD1040" s="31">
        <f t="shared" si="3431"/>
        <v>288214.65599999996</v>
      </c>
      <c r="CE1040" s="31">
        <f t="shared" si="3432"/>
        <v>487180.79999999999</v>
      </c>
      <c r="CF1040" s="31">
        <f t="shared" si="3433"/>
        <v>0</v>
      </c>
      <c r="CG1040" s="31"/>
      <c r="CH1040" s="24"/>
      <c r="CI1040" s="40"/>
    </row>
    <row r="1041" ht="57.700000000000003">
      <c r="A1041" s="16" t="s">
        <v>570</v>
      </c>
      <c r="B1041" s="17"/>
      <c r="C1041" s="16"/>
      <c r="D1041" s="16"/>
      <c r="E1041" s="39" t="s">
        <v>571</v>
      </c>
      <c r="F1041" s="31">
        <f>F1048+F1054+F1042</f>
        <v>334883.40000000002</v>
      </c>
      <c r="G1041" s="31">
        <f>G1048+G1054+G1042</f>
        <v>52917.800000000003</v>
      </c>
      <c r="H1041" s="31">
        <f>H1048+H1054+H1042</f>
        <v>0</v>
      </c>
      <c r="I1041" s="31">
        <f>I1048+I1054+I1042</f>
        <v>0</v>
      </c>
      <c r="J1041" s="31">
        <f>J1048+J1054+J1042</f>
        <v>0</v>
      </c>
      <c r="K1041" s="31">
        <f>K1048+K1054+K1042</f>
        <v>0</v>
      </c>
      <c r="L1041" s="31">
        <f t="shared" si="3440"/>
        <v>334883.40000000002</v>
      </c>
      <c r="M1041" s="31">
        <f t="shared" si="3441"/>
        <v>52917.800000000003</v>
      </c>
      <c r="N1041" s="31">
        <f t="shared" si="3442"/>
        <v>0</v>
      </c>
      <c r="O1041" s="31">
        <f>O1048+O1054+O1042</f>
        <v>6982.9139999999998</v>
      </c>
      <c r="P1041" s="31">
        <f>P1048+P1054+P1042</f>
        <v>0</v>
      </c>
      <c r="Q1041" s="31">
        <f>Q1048+Q1054+Q1042</f>
        <v>0</v>
      </c>
      <c r="R1041" s="31">
        <f t="shared" si="3446"/>
        <v>341866.31400000001</v>
      </c>
      <c r="S1041" s="31">
        <f t="shared" si="3447"/>
        <v>52917.800000000003</v>
      </c>
      <c r="T1041" s="31">
        <f t="shared" si="3448"/>
        <v>0</v>
      </c>
      <c r="U1041" s="31">
        <f>U1048+U1054+U1042</f>
        <v>0</v>
      </c>
      <c r="V1041" s="31">
        <f>V1048+V1054+V1042</f>
        <v>0</v>
      </c>
      <c r="W1041" s="31">
        <f>W1048+W1054+W1042</f>
        <v>0</v>
      </c>
      <c r="X1041" s="31">
        <f t="shared" si="3452"/>
        <v>341866.31400000001</v>
      </c>
      <c r="Y1041" s="31">
        <f t="shared" si="3453"/>
        <v>52917.800000000003</v>
      </c>
      <c r="Z1041" s="31">
        <f t="shared" si="3454"/>
        <v>0</v>
      </c>
      <c r="AA1041" s="31">
        <f>AA1048+AA1054+AA1042</f>
        <v>0</v>
      </c>
      <c r="AB1041" s="31">
        <f>AB1048+AB1054+AB1042</f>
        <v>0</v>
      </c>
      <c r="AC1041" s="31">
        <f>AC1048+AC1054+AC1042</f>
        <v>0</v>
      </c>
      <c r="AD1041" s="31">
        <f t="shared" si="3458"/>
        <v>341866.31400000001</v>
      </c>
      <c r="AE1041" s="31">
        <f t="shared" si="3459"/>
        <v>52917.800000000003</v>
      </c>
      <c r="AF1041" s="31">
        <f t="shared" si="3460"/>
        <v>0</v>
      </c>
      <c r="AG1041" s="31">
        <f>AG1048+AG1054+AG1042</f>
        <v>0</v>
      </c>
      <c r="AH1041" s="31">
        <f>AH1048+AH1054+AH1042</f>
        <v>0</v>
      </c>
      <c r="AI1041" s="31">
        <f>AI1048+AI1054+AI1042</f>
        <v>0</v>
      </c>
      <c r="AJ1041" s="31">
        <f t="shared" si="3464"/>
        <v>341866.31400000001</v>
      </c>
      <c r="AK1041" s="31">
        <f t="shared" si="3465"/>
        <v>52917.800000000003</v>
      </c>
      <c r="AL1041" s="31">
        <f t="shared" si="3466"/>
        <v>0</v>
      </c>
      <c r="AM1041" s="31">
        <f>AM1048+AM1054+AM1042</f>
        <v>0</v>
      </c>
      <c r="AN1041" s="31">
        <f>AN1048+AN1054+AN1042</f>
        <v>0</v>
      </c>
      <c r="AO1041" s="31">
        <f>AO1048+AO1054+AO1042</f>
        <v>0</v>
      </c>
      <c r="AP1041" s="31">
        <f t="shared" si="3470"/>
        <v>341866.31400000001</v>
      </c>
      <c r="AQ1041" s="31">
        <f t="shared" si="3471"/>
        <v>52917.800000000003</v>
      </c>
      <c r="AR1041" s="31">
        <f t="shared" si="3472"/>
        <v>0</v>
      </c>
      <c r="AS1041" s="31">
        <f>AS1048+AS1054+AS1042</f>
        <v>0</v>
      </c>
      <c r="AT1041" s="31">
        <f>AT1048+AT1054+AT1042</f>
        <v>0</v>
      </c>
      <c r="AU1041" s="31">
        <f>AU1048+AU1054+AU1042</f>
        <v>0</v>
      </c>
      <c r="AV1041" s="31">
        <f t="shared" si="3476"/>
        <v>341866.31400000001</v>
      </c>
      <c r="AW1041" s="31">
        <f t="shared" si="3477"/>
        <v>52917.800000000003</v>
      </c>
      <c r="AX1041" s="31">
        <f t="shared" si="3478"/>
        <v>0</v>
      </c>
      <c r="AY1041" s="31">
        <f>AY1048+AY1054+AY1042</f>
        <v>-45000</v>
      </c>
      <c r="AZ1041" s="31">
        <f>AZ1048+AZ1054+AZ1042</f>
        <v>45000</v>
      </c>
      <c r="BA1041" s="31">
        <f>BA1048+BA1054+BA1042</f>
        <v>0</v>
      </c>
      <c r="BB1041" s="31">
        <f t="shared" si="3482"/>
        <v>296866.31400000001</v>
      </c>
      <c r="BC1041" s="31">
        <f t="shared" si="3483"/>
        <v>97917.800000000003</v>
      </c>
      <c r="BD1041" s="31">
        <f t="shared" si="3484"/>
        <v>0</v>
      </c>
      <c r="BE1041" s="31">
        <f>BE1048+BE1054+BE1042</f>
        <v>0</v>
      </c>
      <c r="BF1041" s="31">
        <f>BF1048+BF1054+BF1042</f>
        <v>0</v>
      </c>
      <c r="BG1041" s="31">
        <f>BG1048+BG1054+BG1042</f>
        <v>0</v>
      </c>
      <c r="BH1041" s="31">
        <f t="shared" si="3488"/>
        <v>296866.31400000001</v>
      </c>
      <c r="BI1041" s="31">
        <f t="shared" si="3489"/>
        <v>97917.800000000003</v>
      </c>
      <c r="BJ1041" s="31">
        <f t="shared" si="3490"/>
        <v>0</v>
      </c>
      <c r="BK1041" s="31">
        <f>BK1048+BK1054+BK1042+BK1060+BK1064</f>
        <v>122359.85699999999</v>
      </c>
      <c r="BL1041" s="31">
        <f>BL1048+BL1054+BL1042+BL1060+BL1064</f>
        <v>5314.9709999999995</v>
      </c>
      <c r="BM1041" s="31">
        <f>BM1048+BM1054+BM1042+BM1060+BM1064</f>
        <v>0</v>
      </c>
      <c r="BN1041" s="31">
        <f t="shared" si="3494"/>
        <v>419226.17099999997</v>
      </c>
      <c r="BO1041" s="31">
        <f t="shared" si="3495"/>
        <v>103232.77100000001</v>
      </c>
      <c r="BP1041" s="31">
        <f t="shared" si="3496"/>
        <v>0</v>
      </c>
      <c r="BQ1041" s="31">
        <f>BQ1048+BQ1054+BQ1042+BQ1060+BQ1064</f>
        <v>0</v>
      </c>
      <c r="BR1041" s="31">
        <f>BR1048+BR1054+BR1042+BR1060+BR1064</f>
        <v>0</v>
      </c>
      <c r="BS1041" s="31">
        <f t="shared" si="3499"/>
        <v>419226.17099999997</v>
      </c>
      <c r="BT1041" s="31">
        <f t="shared" si="3500"/>
        <v>103232.77100000001</v>
      </c>
      <c r="BU1041" s="31">
        <f t="shared" si="3501"/>
        <v>0</v>
      </c>
      <c r="BV1041" s="31">
        <f>BV1048+BV1054+BV1042+BV1060+BV1064</f>
        <v>0</v>
      </c>
      <c r="BW1041" s="31">
        <f>BW1048+BW1054+BW1042+BW1060+BW1064</f>
        <v>0</v>
      </c>
      <c r="BX1041" s="31">
        <f t="shared" si="3504"/>
        <v>419226.17099999997</v>
      </c>
      <c r="BY1041" s="31">
        <f t="shared" si="3505"/>
        <v>103232.77100000001</v>
      </c>
      <c r="BZ1041" s="31">
        <f t="shared" si="3506"/>
        <v>0</v>
      </c>
      <c r="CA1041" s="31">
        <f>CA1048+CA1054+CA1042+CA1060+CA1064</f>
        <v>-89715.923999999999</v>
      </c>
      <c r="CB1041" s="31">
        <f>CB1048+CB1054+CB1042+CB1060+CB1064</f>
        <v>101419.864</v>
      </c>
      <c r="CC1041" s="31">
        <f>CC1048+CC1054+CC1042+CC1060+CC1064</f>
        <v>0</v>
      </c>
      <c r="CD1041" s="31">
        <f t="shared" si="3431"/>
        <v>329510.24699999997</v>
      </c>
      <c r="CE1041" s="31">
        <f t="shared" si="3432"/>
        <v>204652.63500000001</v>
      </c>
      <c r="CF1041" s="31">
        <f t="shared" si="3433"/>
        <v>0</v>
      </c>
      <c r="CG1041" s="31">
        <f>CG1048+CG1054+CG1042+CG1060+CG1064</f>
        <v>0</v>
      </c>
      <c r="CH1041" s="24"/>
      <c r="CI1041" s="40"/>
      <c r="CL1041" s="1" t="s">
        <v>28</v>
      </c>
    </row>
    <row r="1042" ht="29.850000000000001">
      <c r="A1042" s="16" t="s">
        <v>572</v>
      </c>
      <c r="B1042" s="17"/>
      <c r="C1042" s="16"/>
      <c r="D1042" s="16"/>
      <c r="E1042" s="39" t="s">
        <v>573</v>
      </c>
      <c r="F1042" s="31">
        <f>F1043</f>
        <v>53552.5</v>
      </c>
      <c r="G1042" s="31">
        <f>G1043</f>
        <v>52917.800000000003</v>
      </c>
      <c r="H1042" s="31">
        <f>H1043</f>
        <v>0</v>
      </c>
      <c r="I1042" s="31">
        <f>I1043</f>
        <v>0</v>
      </c>
      <c r="J1042" s="31">
        <f>J1043</f>
        <v>0</v>
      </c>
      <c r="K1042" s="31">
        <f>K1043</f>
        <v>0</v>
      </c>
      <c r="L1042" s="31">
        <f t="shared" si="3440"/>
        <v>53552.5</v>
      </c>
      <c r="M1042" s="31">
        <f t="shared" si="3441"/>
        <v>52917.800000000003</v>
      </c>
      <c r="N1042" s="31">
        <f t="shared" si="3442"/>
        <v>0</v>
      </c>
      <c r="O1042" s="31">
        <f>O1043</f>
        <v>0</v>
      </c>
      <c r="P1042" s="31">
        <f>P1043</f>
        <v>0</v>
      </c>
      <c r="Q1042" s="31">
        <f>Q1043</f>
        <v>0</v>
      </c>
      <c r="R1042" s="31">
        <f t="shared" si="3446"/>
        <v>53552.5</v>
      </c>
      <c r="S1042" s="31">
        <f t="shared" si="3447"/>
        <v>52917.800000000003</v>
      </c>
      <c r="T1042" s="31">
        <f t="shared" si="3448"/>
        <v>0</v>
      </c>
      <c r="U1042" s="31">
        <f>U1043</f>
        <v>0</v>
      </c>
      <c r="V1042" s="31">
        <f>V1043</f>
        <v>0</v>
      </c>
      <c r="W1042" s="31">
        <f>W1043</f>
        <v>0</v>
      </c>
      <c r="X1042" s="31">
        <f t="shared" si="3452"/>
        <v>53552.5</v>
      </c>
      <c r="Y1042" s="31">
        <f t="shared" si="3453"/>
        <v>52917.800000000003</v>
      </c>
      <c r="Z1042" s="31">
        <f t="shared" si="3454"/>
        <v>0</v>
      </c>
      <c r="AA1042" s="31">
        <f>AA1043</f>
        <v>0</v>
      </c>
      <c r="AB1042" s="31">
        <f>AB1043</f>
        <v>0</v>
      </c>
      <c r="AC1042" s="31">
        <f>AC1043</f>
        <v>0</v>
      </c>
      <c r="AD1042" s="31">
        <f t="shared" si="3458"/>
        <v>53552.5</v>
      </c>
      <c r="AE1042" s="31">
        <f t="shared" si="3459"/>
        <v>52917.800000000003</v>
      </c>
      <c r="AF1042" s="31">
        <f t="shared" si="3460"/>
        <v>0</v>
      </c>
      <c r="AG1042" s="31">
        <f>AG1043</f>
        <v>0</v>
      </c>
      <c r="AH1042" s="31">
        <f>AH1043</f>
        <v>0</v>
      </c>
      <c r="AI1042" s="31">
        <f>AI1043</f>
        <v>0</v>
      </c>
      <c r="AJ1042" s="31">
        <f t="shared" si="3464"/>
        <v>53552.5</v>
      </c>
      <c r="AK1042" s="31">
        <f t="shared" si="3465"/>
        <v>52917.800000000003</v>
      </c>
      <c r="AL1042" s="31">
        <f t="shared" si="3466"/>
        <v>0</v>
      </c>
      <c r="AM1042" s="31">
        <f>AM1043</f>
        <v>0</v>
      </c>
      <c r="AN1042" s="31">
        <f>AN1043</f>
        <v>0</v>
      </c>
      <c r="AO1042" s="31">
        <f>AO1043</f>
        <v>0</v>
      </c>
      <c r="AP1042" s="31">
        <f t="shared" si="3470"/>
        <v>53552.5</v>
      </c>
      <c r="AQ1042" s="31">
        <f t="shared" si="3471"/>
        <v>52917.800000000003</v>
      </c>
      <c r="AR1042" s="31">
        <f t="shared" si="3472"/>
        <v>0</v>
      </c>
      <c r="AS1042" s="31">
        <f>AS1043</f>
        <v>0</v>
      </c>
      <c r="AT1042" s="31">
        <f>AT1043</f>
        <v>0</v>
      </c>
      <c r="AU1042" s="31">
        <f>AU1043</f>
        <v>0</v>
      </c>
      <c r="AV1042" s="31">
        <f t="shared" si="3476"/>
        <v>53552.5</v>
      </c>
      <c r="AW1042" s="31">
        <f t="shared" si="3477"/>
        <v>52917.800000000003</v>
      </c>
      <c r="AX1042" s="31">
        <f t="shared" si="3478"/>
        <v>0</v>
      </c>
      <c r="AY1042" s="31">
        <f>AY1043</f>
        <v>-45000</v>
      </c>
      <c r="AZ1042" s="31">
        <f>AZ1043</f>
        <v>45000</v>
      </c>
      <c r="BA1042" s="31">
        <f>BA1043</f>
        <v>0</v>
      </c>
      <c r="BB1042" s="31">
        <f t="shared" si="3482"/>
        <v>8552.5</v>
      </c>
      <c r="BC1042" s="31">
        <f t="shared" si="3483"/>
        <v>97917.800000000003</v>
      </c>
      <c r="BD1042" s="31">
        <f t="shared" si="3484"/>
        <v>0</v>
      </c>
      <c r="BE1042" s="31">
        <f>BE1043</f>
        <v>0</v>
      </c>
      <c r="BF1042" s="31">
        <f>BF1043</f>
        <v>0</v>
      </c>
      <c r="BG1042" s="31">
        <f>BG1043</f>
        <v>0</v>
      </c>
      <c r="BH1042" s="31">
        <f t="shared" si="3488"/>
        <v>8552.5</v>
      </c>
      <c r="BI1042" s="31">
        <f t="shared" si="3489"/>
        <v>97917.800000000003</v>
      </c>
      <c r="BJ1042" s="31">
        <f t="shared" si="3490"/>
        <v>0</v>
      </c>
      <c r="BK1042" s="31">
        <f>BK1043</f>
        <v>-5314.9709999999995</v>
      </c>
      <c r="BL1042" s="31">
        <f>BL1043</f>
        <v>5314.9709999999995</v>
      </c>
      <c r="BM1042" s="31">
        <f>BM1043</f>
        <v>0</v>
      </c>
      <c r="BN1042" s="31">
        <f t="shared" si="3494"/>
        <v>3237.5290000000005</v>
      </c>
      <c r="BO1042" s="31">
        <f t="shared" si="3495"/>
        <v>103232.77100000001</v>
      </c>
      <c r="BP1042" s="31">
        <f t="shared" si="3496"/>
        <v>0</v>
      </c>
      <c r="BQ1042" s="31">
        <f>BQ1043</f>
        <v>0</v>
      </c>
      <c r="BR1042" s="31">
        <f>BR1043</f>
        <v>0</v>
      </c>
      <c r="BS1042" s="31">
        <f t="shared" si="3499"/>
        <v>3237.5290000000005</v>
      </c>
      <c r="BT1042" s="31">
        <f t="shared" si="3500"/>
        <v>103232.77100000001</v>
      </c>
      <c r="BU1042" s="31">
        <f t="shared" si="3501"/>
        <v>0</v>
      </c>
      <c r="BV1042" s="31">
        <f>BV1043</f>
        <v>0</v>
      </c>
      <c r="BW1042" s="31">
        <f>BW1043</f>
        <v>0</v>
      </c>
      <c r="BX1042" s="31">
        <f t="shared" si="3504"/>
        <v>3237.5290000000005</v>
      </c>
      <c r="BY1042" s="31">
        <f t="shared" si="3505"/>
        <v>103232.77100000001</v>
      </c>
      <c r="BZ1042" s="31">
        <f t="shared" si="3506"/>
        <v>0</v>
      </c>
      <c r="CA1042" s="31">
        <f>CA1043</f>
        <v>0</v>
      </c>
      <c r="CB1042" s="31">
        <f>CB1043</f>
        <v>0</v>
      </c>
      <c r="CC1042" s="31">
        <f>CC1043</f>
        <v>0</v>
      </c>
      <c r="CD1042" s="31">
        <f t="shared" si="3431"/>
        <v>3237.5290000000005</v>
      </c>
      <c r="CE1042" s="31">
        <f t="shared" si="3432"/>
        <v>103232.77100000001</v>
      </c>
      <c r="CF1042" s="31">
        <f t="shared" si="3433"/>
        <v>0</v>
      </c>
      <c r="CG1042" s="31">
        <f>CG1043</f>
        <v>0</v>
      </c>
      <c r="CH1042" s="24"/>
      <c r="CI1042" s="40"/>
      <c r="CO1042" s="1" t="s">
        <v>31</v>
      </c>
    </row>
    <row r="1043" ht="39.799999999999997">
      <c r="A1043" s="16" t="s">
        <v>572</v>
      </c>
      <c r="B1043" s="17">
        <v>400</v>
      </c>
      <c r="C1043" s="16"/>
      <c r="D1043" s="16"/>
      <c r="E1043" s="39" t="s">
        <v>84</v>
      </c>
      <c r="F1043" s="31">
        <f>F1044+F1046</f>
        <v>53552.5</v>
      </c>
      <c r="G1043" s="31">
        <f>G1044+G1046</f>
        <v>52917.800000000003</v>
      </c>
      <c r="H1043" s="31">
        <f>H1044+H1046</f>
        <v>0</v>
      </c>
      <c r="I1043" s="31">
        <f>I1044+I1046</f>
        <v>0</v>
      </c>
      <c r="J1043" s="31">
        <f>J1044+J1046</f>
        <v>0</v>
      </c>
      <c r="K1043" s="31">
        <f>K1044+K1046</f>
        <v>0</v>
      </c>
      <c r="L1043" s="31">
        <f t="shared" si="3440"/>
        <v>53552.5</v>
      </c>
      <c r="M1043" s="31">
        <f t="shared" si="3441"/>
        <v>52917.800000000003</v>
      </c>
      <c r="N1043" s="31">
        <f t="shared" si="3442"/>
        <v>0</v>
      </c>
      <c r="O1043" s="31">
        <f>O1044+O1046</f>
        <v>0</v>
      </c>
      <c r="P1043" s="31">
        <f>P1044+P1046</f>
        <v>0</v>
      </c>
      <c r="Q1043" s="31">
        <f>Q1044+Q1046</f>
        <v>0</v>
      </c>
      <c r="R1043" s="31">
        <f t="shared" si="3446"/>
        <v>53552.5</v>
      </c>
      <c r="S1043" s="31">
        <f t="shared" si="3447"/>
        <v>52917.800000000003</v>
      </c>
      <c r="T1043" s="31">
        <f t="shared" si="3448"/>
        <v>0</v>
      </c>
      <c r="U1043" s="31">
        <f>U1044+U1046</f>
        <v>0</v>
      </c>
      <c r="V1043" s="31">
        <f>V1044+V1046</f>
        <v>0</v>
      </c>
      <c r="W1043" s="31">
        <f>W1044+W1046</f>
        <v>0</v>
      </c>
      <c r="X1043" s="31">
        <f t="shared" si="3452"/>
        <v>53552.5</v>
      </c>
      <c r="Y1043" s="31">
        <f t="shared" si="3453"/>
        <v>52917.800000000003</v>
      </c>
      <c r="Z1043" s="31">
        <f t="shared" si="3454"/>
        <v>0</v>
      </c>
      <c r="AA1043" s="31">
        <f>AA1044+AA1046</f>
        <v>0</v>
      </c>
      <c r="AB1043" s="31">
        <f>AB1044+AB1046</f>
        <v>0</v>
      </c>
      <c r="AC1043" s="31">
        <f>AC1044+AC1046</f>
        <v>0</v>
      </c>
      <c r="AD1043" s="31">
        <f t="shared" si="3458"/>
        <v>53552.5</v>
      </c>
      <c r="AE1043" s="31">
        <f t="shared" si="3459"/>
        <v>52917.800000000003</v>
      </c>
      <c r="AF1043" s="31">
        <f t="shared" si="3460"/>
        <v>0</v>
      </c>
      <c r="AG1043" s="31">
        <f>AG1044+AG1046</f>
        <v>0</v>
      </c>
      <c r="AH1043" s="31">
        <f>AH1044+AH1046</f>
        <v>0</v>
      </c>
      <c r="AI1043" s="31">
        <f>AI1044+AI1046</f>
        <v>0</v>
      </c>
      <c r="AJ1043" s="31">
        <f t="shared" si="3464"/>
        <v>53552.5</v>
      </c>
      <c r="AK1043" s="31">
        <f t="shared" si="3465"/>
        <v>52917.800000000003</v>
      </c>
      <c r="AL1043" s="31">
        <f t="shared" si="3466"/>
        <v>0</v>
      </c>
      <c r="AM1043" s="31">
        <f>AM1044+AM1046</f>
        <v>0</v>
      </c>
      <c r="AN1043" s="31">
        <f>AN1044+AN1046</f>
        <v>0</v>
      </c>
      <c r="AO1043" s="31">
        <f>AO1044+AO1046</f>
        <v>0</v>
      </c>
      <c r="AP1043" s="31">
        <f t="shared" si="3470"/>
        <v>53552.5</v>
      </c>
      <c r="AQ1043" s="31">
        <f t="shared" si="3471"/>
        <v>52917.800000000003</v>
      </c>
      <c r="AR1043" s="31">
        <f t="shared" si="3472"/>
        <v>0</v>
      </c>
      <c r="AS1043" s="31">
        <f>AS1044+AS1046</f>
        <v>0</v>
      </c>
      <c r="AT1043" s="31">
        <f>AT1044+AT1046</f>
        <v>0</v>
      </c>
      <c r="AU1043" s="31">
        <f>AU1044+AU1046</f>
        <v>0</v>
      </c>
      <c r="AV1043" s="31">
        <f t="shared" si="3476"/>
        <v>53552.5</v>
      </c>
      <c r="AW1043" s="31">
        <f t="shared" si="3477"/>
        <v>52917.800000000003</v>
      </c>
      <c r="AX1043" s="31">
        <f t="shared" si="3478"/>
        <v>0</v>
      </c>
      <c r="AY1043" s="31">
        <f>AY1044+AY1046</f>
        <v>-45000</v>
      </c>
      <c r="AZ1043" s="31">
        <f>AZ1044+AZ1046</f>
        <v>45000</v>
      </c>
      <c r="BA1043" s="31">
        <f>BA1044+BA1046</f>
        <v>0</v>
      </c>
      <c r="BB1043" s="31">
        <f t="shared" si="3482"/>
        <v>8552.5</v>
      </c>
      <c r="BC1043" s="31">
        <f t="shared" si="3483"/>
        <v>97917.800000000003</v>
      </c>
      <c r="BD1043" s="31">
        <f t="shared" si="3484"/>
        <v>0</v>
      </c>
      <c r="BE1043" s="31">
        <f>BE1044+BE1046</f>
        <v>0</v>
      </c>
      <c r="BF1043" s="31">
        <f>BF1044+BF1046</f>
        <v>0</v>
      </c>
      <c r="BG1043" s="31">
        <f>BG1044+BG1046</f>
        <v>0</v>
      </c>
      <c r="BH1043" s="31">
        <f t="shared" si="3488"/>
        <v>8552.5</v>
      </c>
      <c r="BI1043" s="31">
        <f t="shared" si="3489"/>
        <v>97917.800000000003</v>
      </c>
      <c r="BJ1043" s="31">
        <f t="shared" si="3490"/>
        <v>0</v>
      </c>
      <c r="BK1043" s="31">
        <f>BK1044+BK1046</f>
        <v>-5314.9709999999995</v>
      </c>
      <c r="BL1043" s="31">
        <f>BL1044+BL1046</f>
        <v>5314.9709999999995</v>
      </c>
      <c r="BM1043" s="31">
        <f>BM1044+BM1046</f>
        <v>0</v>
      </c>
      <c r="BN1043" s="31">
        <f t="shared" si="3494"/>
        <v>3237.5290000000005</v>
      </c>
      <c r="BO1043" s="31">
        <f t="shared" si="3495"/>
        <v>103232.77100000001</v>
      </c>
      <c r="BP1043" s="31">
        <f t="shared" si="3496"/>
        <v>0</v>
      </c>
      <c r="BQ1043" s="31">
        <f>BQ1044+BQ1046</f>
        <v>0</v>
      </c>
      <c r="BR1043" s="31">
        <f>BR1044+BR1046</f>
        <v>0</v>
      </c>
      <c r="BS1043" s="31">
        <f t="shared" si="3499"/>
        <v>3237.5290000000005</v>
      </c>
      <c r="BT1043" s="31">
        <f t="shared" si="3500"/>
        <v>103232.77100000001</v>
      </c>
      <c r="BU1043" s="31">
        <f t="shared" si="3501"/>
        <v>0</v>
      </c>
      <c r="BV1043" s="31">
        <f>BV1044+BV1046</f>
        <v>0</v>
      </c>
      <c r="BW1043" s="31">
        <f>BW1044+BW1046</f>
        <v>0</v>
      </c>
      <c r="BX1043" s="31">
        <f t="shared" si="3504"/>
        <v>3237.5290000000005</v>
      </c>
      <c r="BY1043" s="31">
        <f t="shared" si="3505"/>
        <v>103232.77100000001</v>
      </c>
      <c r="BZ1043" s="31">
        <f t="shared" si="3506"/>
        <v>0</v>
      </c>
      <c r="CA1043" s="31">
        <f>CA1044+CA1046</f>
        <v>0</v>
      </c>
      <c r="CB1043" s="31">
        <f>CB1044+CB1046</f>
        <v>0</v>
      </c>
      <c r="CC1043" s="31">
        <f>CC1044+CC1046</f>
        <v>0</v>
      </c>
      <c r="CD1043" s="31">
        <f t="shared" si="3431"/>
        <v>3237.5290000000005</v>
      </c>
      <c r="CE1043" s="31">
        <f t="shared" si="3432"/>
        <v>103232.77100000001</v>
      </c>
      <c r="CF1043" s="31">
        <f t="shared" si="3433"/>
        <v>0</v>
      </c>
      <c r="CG1043" s="31">
        <f>CG1044+CG1046</f>
        <v>0</v>
      </c>
      <c r="CH1043" s="24"/>
      <c r="CI1043" s="40"/>
      <c r="CM1043" s="1" t="s">
        <v>29</v>
      </c>
    </row>
    <row r="1044" ht="15">
      <c r="A1044" s="16" t="s">
        <v>572</v>
      </c>
      <c r="B1044" s="17">
        <v>410</v>
      </c>
      <c r="C1044" s="16"/>
      <c r="D1044" s="16"/>
      <c r="E1044" s="39" t="s">
        <v>85</v>
      </c>
      <c r="F1044" s="31">
        <f>F1045</f>
        <v>53552.5</v>
      </c>
      <c r="G1044" s="31">
        <f>G1045</f>
        <v>51507.300000000003</v>
      </c>
      <c r="H1044" s="31">
        <f>H1045</f>
        <v>0</v>
      </c>
      <c r="I1044" s="31">
        <f>I1045</f>
        <v>0</v>
      </c>
      <c r="J1044" s="31">
        <f>J1045</f>
        <v>0</v>
      </c>
      <c r="K1044" s="31">
        <f>K1045</f>
        <v>0</v>
      </c>
      <c r="L1044" s="31">
        <f t="shared" si="3440"/>
        <v>53552.5</v>
      </c>
      <c r="M1044" s="31">
        <f t="shared" si="3441"/>
        <v>51507.300000000003</v>
      </c>
      <c r="N1044" s="31">
        <f t="shared" si="3442"/>
        <v>0</v>
      </c>
      <c r="O1044" s="31">
        <f>O1045</f>
        <v>0</v>
      </c>
      <c r="P1044" s="31">
        <f>P1045</f>
        <v>0</v>
      </c>
      <c r="Q1044" s="31">
        <f>Q1045</f>
        <v>0</v>
      </c>
      <c r="R1044" s="31">
        <f t="shared" si="3446"/>
        <v>53552.5</v>
      </c>
      <c r="S1044" s="31">
        <f t="shared" si="3447"/>
        <v>51507.300000000003</v>
      </c>
      <c r="T1044" s="31">
        <f t="shared" si="3448"/>
        <v>0</v>
      </c>
      <c r="U1044" s="31">
        <f>U1045</f>
        <v>0</v>
      </c>
      <c r="V1044" s="31">
        <f>V1045</f>
        <v>0</v>
      </c>
      <c r="W1044" s="31">
        <f>W1045</f>
        <v>0</v>
      </c>
      <c r="X1044" s="31">
        <f t="shared" si="3452"/>
        <v>53552.5</v>
      </c>
      <c r="Y1044" s="31">
        <f t="shared" si="3453"/>
        <v>51507.300000000003</v>
      </c>
      <c r="Z1044" s="31">
        <f t="shared" si="3454"/>
        <v>0</v>
      </c>
      <c r="AA1044" s="31">
        <f>AA1045</f>
        <v>0</v>
      </c>
      <c r="AB1044" s="31">
        <f>AB1045</f>
        <v>0</v>
      </c>
      <c r="AC1044" s="31">
        <f>AC1045</f>
        <v>0</v>
      </c>
      <c r="AD1044" s="31">
        <f t="shared" si="3458"/>
        <v>53552.5</v>
      </c>
      <c r="AE1044" s="31">
        <f t="shared" si="3459"/>
        <v>51507.300000000003</v>
      </c>
      <c r="AF1044" s="31">
        <f t="shared" si="3460"/>
        <v>0</v>
      </c>
      <c r="AG1044" s="31">
        <f>AG1045</f>
        <v>0</v>
      </c>
      <c r="AH1044" s="31">
        <f>AH1045</f>
        <v>0</v>
      </c>
      <c r="AI1044" s="31">
        <f>AI1045</f>
        <v>0</v>
      </c>
      <c r="AJ1044" s="31">
        <f t="shared" si="3464"/>
        <v>53552.5</v>
      </c>
      <c r="AK1044" s="31">
        <f t="shared" si="3465"/>
        <v>51507.300000000003</v>
      </c>
      <c r="AL1044" s="31">
        <f t="shared" si="3466"/>
        <v>0</v>
      </c>
      <c r="AM1044" s="31">
        <f>AM1045</f>
        <v>0</v>
      </c>
      <c r="AN1044" s="31">
        <f>AN1045</f>
        <v>0</v>
      </c>
      <c r="AO1044" s="31">
        <f>AO1045</f>
        <v>0</v>
      </c>
      <c r="AP1044" s="31">
        <f t="shared" si="3470"/>
        <v>53552.5</v>
      </c>
      <c r="AQ1044" s="31">
        <f t="shared" si="3471"/>
        <v>51507.300000000003</v>
      </c>
      <c r="AR1044" s="31">
        <f t="shared" si="3472"/>
        <v>0</v>
      </c>
      <c r="AS1044" s="31">
        <f>AS1045</f>
        <v>0</v>
      </c>
      <c r="AT1044" s="31">
        <f>AT1045</f>
        <v>0</v>
      </c>
      <c r="AU1044" s="31">
        <f>AU1045</f>
        <v>0</v>
      </c>
      <c r="AV1044" s="31">
        <f t="shared" si="3476"/>
        <v>53552.5</v>
      </c>
      <c r="AW1044" s="31">
        <f t="shared" si="3477"/>
        <v>51507.300000000003</v>
      </c>
      <c r="AX1044" s="31">
        <f t="shared" si="3478"/>
        <v>0</v>
      </c>
      <c r="AY1044" s="31">
        <f>AY1045</f>
        <v>-45000</v>
      </c>
      <c r="AZ1044" s="31">
        <f>AZ1045</f>
        <v>45000</v>
      </c>
      <c r="BA1044" s="31">
        <f>BA1045</f>
        <v>0</v>
      </c>
      <c r="BB1044" s="31">
        <f t="shared" si="3482"/>
        <v>8552.5</v>
      </c>
      <c r="BC1044" s="31">
        <f t="shared" si="3483"/>
        <v>96507.300000000003</v>
      </c>
      <c r="BD1044" s="31">
        <f t="shared" si="3484"/>
        <v>0</v>
      </c>
      <c r="BE1044" s="31">
        <f>BE1045</f>
        <v>0</v>
      </c>
      <c r="BF1044" s="31">
        <f>BF1045</f>
        <v>0</v>
      </c>
      <c r="BG1044" s="31">
        <f>BG1045</f>
        <v>0</v>
      </c>
      <c r="BH1044" s="31">
        <f t="shared" si="3488"/>
        <v>8552.5</v>
      </c>
      <c r="BI1044" s="31">
        <f t="shared" si="3489"/>
        <v>96507.300000000003</v>
      </c>
      <c r="BJ1044" s="31">
        <f t="shared" si="3490"/>
        <v>0</v>
      </c>
      <c r="BK1044" s="31">
        <f>BK1045</f>
        <v>-5314.9709999999995</v>
      </c>
      <c r="BL1044" s="31">
        <f>BL1045</f>
        <v>5314.9709999999995</v>
      </c>
      <c r="BM1044" s="31">
        <f>BM1045</f>
        <v>0</v>
      </c>
      <c r="BN1044" s="31">
        <f t="shared" si="3494"/>
        <v>3237.5290000000005</v>
      </c>
      <c r="BO1044" s="31">
        <f t="shared" si="3495"/>
        <v>101822.27100000001</v>
      </c>
      <c r="BP1044" s="31">
        <f t="shared" si="3496"/>
        <v>0</v>
      </c>
      <c r="BQ1044" s="31">
        <f>BQ1045</f>
        <v>0</v>
      </c>
      <c r="BR1044" s="31">
        <f>BR1045</f>
        <v>0</v>
      </c>
      <c r="BS1044" s="31">
        <f t="shared" si="3499"/>
        <v>3237.5290000000005</v>
      </c>
      <c r="BT1044" s="31">
        <f t="shared" si="3500"/>
        <v>101822.27100000001</v>
      </c>
      <c r="BU1044" s="31">
        <f t="shared" si="3501"/>
        <v>0</v>
      </c>
      <c r="BV1044" s="31">
        <f>BV1045</f>
        <v>0</v>
      </c>
      <c r="BW1044" s="31">
        <f>BW1045</f>
        <v>0</v>
      </c>
      <c r="BX1044" s="31">
        <f t="shared" si="3504"/>
        <v>3237.5290000000005</v>
      </c>
      <c r="BY1044" s="31">
        <f t="shared" si="3505"/>
        <v>101822.27100000001</v>
      </c>
      <c r="BZ1044" s="31">
        <f t="shared" si="3506"/>
        <v>0</v>
      </c>
      <c r="CA1044" s="31">
        <f>CA1045</f>
        <v>0</v>
      </c>
      <c r="CB1044" s="31">
        <f>CB1045</f>
        <v>0</v>
      </c>
      <c r="CC1044" s="31">
        <f>CC1045</f>
        <v>0</v>
      </c>
      <c r="CD1044" s="31">
        <f t="shared" si="3431"/>
        <v>3237.5290000000005</v>
      </c>
      <c r="CE1044" s="31">
        <f t="shared" si="3432"/>
        <v>101822.27100000001</v>
      </c>
      <c r="CF1044" s="31">
        <f t="shared" si="3433"/>
        <v>0</v>
      </c>
      <c r="CG1044" s="31">
        <f>CG1045</f>
        <v>0</v>
      </c>
      <c r="CH1044" s="24"/>
      <c r="CI1044" s="40"/>
      <c r="CN1044" s="1" t="s">
        <v>30</v>
      </c>
    </row>
    <row r="1045" ht="15">
      <c r="A1045" s="16" t="s">
        <v>572</v>
      </c>
      <c r="B1045" s="17">
        <v>410</v>
      </c>
      <c r="C1045" s="16" t="s">
        <v>47</v>
      </c>
      <c r="D1045" s="16" t="s">
        <v>313</v>
      </c>
      <c r="E1045" s="39" t="s">
        <v>387</v>
      </c>
      <c r="F1045" s="31">
        <v>53552.5</v>
      </c>
      <c r="G1045" s="31">
        <v>51507.300000000003</v>
      </c>
      <c r="H1045" s="31"/>
      <c r="I1045" s="31"/>
      <c r="J1045" s="31"/>
      <c r="K1045" s="31"/>
      <c r="L1045" s="31">
        <f t="shared" si="3440"/>
        <v>53552.5</v>
      </c>
      <c r="M1045" s="31">
        <f t="shared" si="3441"/>
        <v>51507.300000000003</v>
      </c>
      <c r="N1045" s="31">
        <f t="shared" si="3442"/>
        <v>0</v>
      </c>
      <c r="O1045" s="31"/>
      <c r="P1045" s="31"/>
      <c r="Q1045" s="31"/>
      <c r="R1045" s="31">
        <f t="shared" si="3446"/>
        <v>53552.5</v>
      </c>
      <c r="S1045" s="31">
        <f t="shared" si="3447"/>
        <v>51507.300000000003</v>
      </c>
      <c r="T1045" s="31">
        <f t="shared" si="3448"/>
        <v>0</v>
      </c>
      <c r="U1045" s="31"/>
      <c r="V1045" s="31"/>
      <c r="W1045" s="31"/>
      <c r="X1045" s="31">
        <f t="shared" si="3452"/>
        <v>53552.5</v>
      </c>
      <c r="Y1045" s="31">
        <f t="shared" si="3453"/>
        <v>51507.300000000003</v>
      </c>
      <c r="Z1045" s="31">
        <f t="shared" si="3454"/>
        <v>0</v>
      </c>
      <c r="AA1045" s="31"/>
      <c r="AB1045" s="31"/>
      <c r="AC1045" s="31"/>
      <c r="AD1045" s="31">
        <f t="shared" si="3458"/>
        <v>53552.5</v>
      </c>
      <c r="AE1045" s="31">
        <f t="shared" si="3459"/>
        <v>51507.300000000003</v>
      </c>
      <c r="AF1045" s="31">
        <f t="shared" si="3460"/>
        <v>0</v>
      </c>
      <c r="AG1045" s="31"/>
      <c r="AH1045" s="31"/>
      <c r="AI1045" s="31"/>
      <c r="AJ1045" s="31">
        <f t="shared" si="3464"/>
        <v>53552.5</v>
      </c>
      <c r="AK1045" s="31">
        <f t="shared" si="3465"/>
        <v>51507.300000000003</v>
      </c>
      <c r="AL1045" s="31">
        <f t="shared" si="3466"/>
        <v>0</v>
      </c>
      <c r="AM1045" s="31"/>
      <c r="AN1045" s="31"/>
      <c r="AO1045" s="31"/>
      <c r="AP1045" s="31">
        <f t="shared" si="3470"/>
        <v>53552.5</v>
      </c>
      <c r="AQ1045" s="31">
        <f t="shared" si="3471"/>
        <v>51507.300000000003</v>
      </c>
      <c r="AR1045" s="31">
        <f t="shared" si="3472"/>
        <v>0</v>
      </c>
      <c r="AS1045" s="31"/>
      <c r="AT1045" s="31"/>
      <c r="AU1045" s="31"/>
      <c r="AV1045" s="31">
        <f t="shared" si="3476"/>
        <v>53552.5</v>
      </c>
      <c r="AW1045" s="31">
        <f t="shared" si="3477"/>
        <v>51507.300000000003</v>
      </c>
      <c r="AX1045" s="31">
        <f t="shared" si="3478"/>
        <v>0</v>
      </c>
      <c r="AY1045" s="31">
        <v>-45000</v>
      </c>
      <c r="AZ1045" s="31">
        <v>45000</v>
      </c>
      <c r="BA1045" s="31"/>
      <c r="BB1045" s="31">
        <f t="shared" si="3482"/>
        <v>8552.5</v>
      </c>
      <c r="BC1045" s="31">
        <f t="shared" si="3483"/>
        <v>96507.300000000003</v>
      </c>
      <c r="BD1045" s="31">
        <f t="shared" si="3484"/>
        <v>0</v>
      </c>
      <c r="BE1045" s="31"/>
      <c r="BF1045" s="31"/>
      <c r="BG1045" s="31"/>
      <c r="BH1045" s="31">
        <f t="shared" si="3488"/>
        <v>8552.5</v>
      </c>
      <c r="BI1045" s="31">
        <f t="shared" si="3489"/>
        <v>96507.300000000003</v>
      </c>
      <c r="BJ1045" s="31">
        <f t="shared" si="3490"/>
        <v>0</v>
      </c>
      <c r="BK1045" s="31">
        <v>-5314.9709999999995</v>
      </c>
      <c r="BL1045" s="31">
        <v>5314.9709999999995</v>
      </c>
      <c r="BM1045" s="31"/>
      <c r="BN1045" s="31">
        <f t="shared" si="3494"/>
        <v>3237.5290000000005</v>
      </c>
      <c r="BO1045" s="31">
        <f t="shared" si="3495"/>
        <v>101822.27100000001</v>
      </c>
      <c r="BP1045" s="31">
        <f t="shared" si="3496"/>
        <v>0</v>
      </c>
      <c r="BQ1045" s="31"/>
      <c r="BR1045" s="31"/>
      <c r="BS1045" s="31">
        <f t="shared" si="3499"/>
        <v>3237.5290000000005</v>
      </c>
      <c r="BT1045" s="31">
        <f t="shared" si="3500"/>
        <v>101822.27100000001</v>
      </c>
      <c r="BU1045" s="31">
        <f t="shared" si="3501"/>
        <v>0</v>
      </c>
      <c r="BV1045" s="31"/>
      <c r="BW1045" s="31"/>
      <c r="BX1045" s="31">
        <f t="shared" si="3504"/>
        <v>3237.5290000000005</v>
      </c>
      <c r="BY1045" s="31">
        <f t="shared" si="3505"/>
        <v>101822.27100000001</v>
      </c>
      <c r="BZ1045" s="31">
        <f t="shared" si="3506"/>
        <v>0</v>
      </c>
      <c r="CA1045" s="31"/>
      <c r="CB1045" s="31"/>
      <c r="CC1045" s="31"/>
      <c r="CD1045" s="31">
        <f t="shared" si="3431"/>
        <v>3237.5290000000005</v>
      </c>
      <c r="CE1045" s="31">
        <f t="shared" si="3432"/>
        <v>101822.27100000001</v>
      </c>
      <c r="CF1045" s="31">
        <f t="shared" si="3433"/>
        <v>0</v>
      </c>
      <c r="CG1045" s="31"/>
      <c r="CH1045" s="24"/>
      <c r="CI1045" s="40"/>
    </row>
    <row r="1046" ht="116.40000000000001">
      <c r="A1046" s="16" t="s">
        <v>572</v>
      </c>
      <c r="B1046" s="17">
        <v>460</v>
      </c>
      <c r="C1046" s="16"/>
      <c r="D1046" s="16"/>
      <c r="E1046" s="39" t="s">
        <v>286</v>
      </c>
      <c r="F1046" s="31">
        <f>F1047</f>
        <v>0</v>
      </c>
      <c r="G1046" s="31">
        <f>G1047</f>
        <v>1410.5</v>
      </c>
      <c r="H1046" s="31">
        <f>H1047</f>
        <v>0</v>
      </c>
      <c r="I1046" s="31">
        <f>I1047</f>
        <v>0</v>
      </c>
      <c r="J1046" s="31">
        <f>J1047</f>
        <v>0</v>
      </c>
      <c r="K1046" s="31">
        <f>K1047</f>
        <v>0</v>
      </c>
      <c r="L1046" s="31">
        <f t="shared" si="3440"/>
        <v>0</v>
      </c>
      <c r="M1046" s="31">
        <f t="shared" si="3441"/>
        <v>1410.5</v>
      </c>
      <c r="N1046" s="31">
        <f t="shared" si="3442"/>
        <v>0</v>
      </c>
      <c r="O1046" s="31">
        <f>O1047</f>
        <v>0</v>
      </c>
      <c r="P1046" s="31">
        <f>P1047</f>
        <v>0</v>
      </c>
      <c r="Q1046" s="31">
        <f>Q1047</f>
        <v>0</v>
      </c>
      <c r="R1046" s="31">
        <f t="shared" si="3446"/>
        <v>0</v>
      </c>
      <c r="S1046" s="31">
        <f t="shared" si="3447"/>
        <v>1410.5</v>
      </c>
      <c r="T1046" s="31">
        <f t="shared" si="3448"/>
        <v>0</v>
      </c>
      <c r="U1046" s="31">
        <f>U1047</f>
        <v>0</v>
      </c>
      <c r="V1046" s="31">
        <f>V1047</f>
        <v>0</v>
      </c>
      <c r="W1046" s="31">
        <f>W1047</f>
        <v>0</v>
      </c>
      <c r="X1046" s="31">
        <f t="shared" si="3452"/>
        <v>0</v>
      </c>
      <c r="Y1046" s="31">
        <f t="shared" si="3453"/>
        <v>1410.5</v>
      </c>
      <c r="Z1046" s="31">
        <f t="shared" si="3454"/>
        <v>0</v>
      </c>
      <c r="AA1046" s="31">
        <f>AA1047</f>
        <v>0</v>
      </c>
      <c r="AB1046" s="31">
        <f>AB1047</f>
        <v>0</v>
      </c>
      <c r="AC1046" s="31">
        <f>AC1047</f>
        <v>0</v>
      </c>
      <c r="AD1046" s="31">
        <f t="shared" si="3458"/>
        <v>0</v>
      </c>
      <c r="AE1046" s="31">
        <f t="shared" si="3459"/>
        <v>1410.5</v>
      </c>
      <c r="AF1046" s="31">
        <f t="shared" si="3460"/>
        <v>0</v>
      </c>
      <c r="AG1046" s="31">
        <f>AG1047</f>
        <v>0</v>
      </c>
      <c r="AH1046" s="31">
        <f>AH1047</f>
        <v>0</v>
      </c>
      <c r="AI1046" s="31">
        <f>AI1047</f>
        <v>0</v>
      </c>
      <c r="AJ1046" s="31">
        <f t="shared" si="3464"/>
        <v>0</v>
      </c>
      <c r="AK1046" s="31">
        <f t="shared" si="3465"/>
        <v>1410.5</v>
      </c>
      <c r="AL1046" s="31">
        <f t="shared" si="3466"/>
        <v>0</v>
      </c>
      <c r="AM1046" s="31">
        <f>AM1047</f>
        <v>0</v>
      </c>
      <c r="AN1046" s="31">
        <f>AN1047</f>
        <v>0</v>
      </c>
      <c r="AO1046" s="31">
        <f>AO1047</f>
        <v>0</v>
      </c>
      <c r="AP1046" s="31">
        <f t="shared" si="3470"/>
        <v>0</v>
      </c>
      <c r="AQ1046" s="31">
        <f t="shared" si="3471"/>
        <v>1410.5</v>
      </c>
      <c r="AR1046" s="31">
        <f t="shared" si="3472"/>
        <v>0</v>
      </c>
      <c r="AS1046" s="31">
        <f>AS1047</f>
        <v>0</v>
      </c>
      <c r="AT1046" s="31">
        <f>AT1047</f>
        <v>0</v>
      </c>
      <c r="AU1046" s="31">
        <f>AU1047</f>
        <v>0</v>
      </c>
      <c r="AV1046" s="31">
        <f t="shared" si="3476"/>
        <v>0</v>
      </c>
      <c r="AW1046" s="31">
        <f t="shared" si="3477"/>
        <v>1410.5</v>
      </c>
      <c r="AX1046" s="31">
        <f t="shared" si="3478"/>
        <v>0</v>
      </c>
      <c r="AY1046" s="31">
        <f>AY1047</f>
        <v>0</v>
      </c>
      <c r="AZ1046" s="31">
        <f>AZ1047</f>
        <v>0</v>
      </c>
      <c r="BA1046" s="31">
        <f>BA1047</f>
        <v>0</v>
      </c>
      <c r="BB1046" s="31">
        <f t="shared" si="3482"/>
        <v>0</v>
      </c>
      <c r="BC1046" s="31">
        <f t="shared" si="3483"/>
        <v>1410.5</v>
      </c>
      <c r="BD1046" s="31">
        <f t="shared" si="3484"/>
        <v>0</v>
      </c>
      <c r="BE1046" s="31">
        <f>BE1047</f>
        <v>0</v>
      </c>
      <c r="BF1046" s="31">
        <f>BF1047</f>
        <v>0</v>
      </c>
      <c r="BG1046" s="31">
        <f>BG1047</f>
        <v>0</v>
      </c>
      <c r="BH1046" s="31">
        <f t="shared" si="3488"/>
        <v>0</v>
      </c>
      <c r="BI1046" s="31">
        <f t="shared" si="3489"/>
        <v>1410.5</v>
      </c>
      <c r="BJ1046" s="31">
        <f t="shared" si="3490"/>
        <v>0</v>
      </c>
      <c r="BK1046" s="31">
        <f>BK1047</f>
        <v>0</v>
      </c>
      <c r="BL1046" s="31">
        <f>BL1047</f>
        <v>0</v>
      </c>
      <c r="BM1046" s="31">
        <f>BM1047</f>
        <v>0</v>
      </c>
      <c r="BN1046" s="31">
        <f t="shared" si="3494"/>
        <v>0</v>
      </c>
      <c r="BO1046" s="31">
        <f t="shared" si="3495"/>
        <v>1410.5</v>
      </c>
      <c r="BP1046" s="31">
        <f t="shared" si="3496"/>
        <v>0</v>
      </c>
      <c r="BQ1046" s="31">
        <f>BQ1047</f>
        <v>0</v>
      </c>
      <c r="BR1046" s="31">
        <f>BR1047</f>
        <v>0</v>
      </c>
      <c r="BS1046" s="31">
        <f t="shared" si="3499"/>
        <v>0</v>
      </c>
      <c r="BT1046" s="31">
        <f t="shared" si="3500"/>
        <v>1410.5</v>
      </c>
      <c r="BU1046" s="31">
        <f t="shared" si="3501"/>
        <v>0</v>
      </c>
      <c r="BV1046" s="31">
        <f>BV1047</f>
        <v>0</v>
      </c>
      <c r="BW1046" s="31">
        <f>BW1047</f>
        <v>0</v>
      </c>
      <c r="BX1046" s="31">
        <f t="shared" si="3504"/>
        <v>0</v>
      </c>
      <c r="BY1046" s="31">
        <f t="shared" si="3505"/>
        <v>1410.5</v>
      </c>
      <c r="BZ1046" s="31">
        <f t="shared" si="3506"/>
        <v>0</v>
      </c>
      <c r="CA1046" s="31">
        <f>CA1047</f>
        <v>0</v>
      </c>
      <c r="CB1046" s="31">
        <f>CB1047</f>
        <v>0</v>
      </c>
      <c r="CC1046" s="31">
        <f>CC1047</f>
        <v>0</v>
      </c>
      <c r="CD1046" s="31">
        <f t="shared" si="3431"/>
        <v>0</v>
      </c>
      <c r="CE1046" s="31">
        <f t="shared" si="3432"/>
        <v>1410.5</v>
      </c>
      <c r="CF1046" s="31">
        <f t="shared" si="3433"/>
        <v>0</v>
      </c>
      <c r="CG1046" s="31">
        <f>CG1047</f>
        <v>0</v>
      </c>
      <c r="CH1046" s="24"/>
      <c r="CI1046" s="40"/>
      <c r="CN1046" s="1" t="s">
        <v>30</v>
      </c>
    </row>
    <row r="1047" ht="15">
      <c r="A1047" s="16" t="s">
        <v>572</v>
      </c>
      <c r="B1047" s="17">
        <v>460</v>
      </c>
      <c r="C1047" s="16" t="s">
        <v>47</v>
      </c>
      <c r="D1047" s="16" t="s">
        <v>313</v>
      </c>
      <c r="E1047" s="39" t="s">
        <v>387</v>
      </c>
      <c r="F1047" s="31"/>
      <c r="G1047" s="31">
        <v>1410.5</v>
      </c>
      <c r="H1047" s="31"/>
      <c r="I1047" s="31"/>
      <c r="J1047" s="31"/>
      <c r="K1047" s="31"/>
      <c r="L1047" s="31">
        <f t="shared" si="3440"/>
        <v>0</v>
      </c>
      <c r="M1047" s="31">
        <f t="shared" si="3441"/>
        <v>1410.5</v>
      </c>
      <c r="N1047" s="31">
        <f t="shared" si="3442"/>
        <v>0</v>
      </c>
      <c r="O1047" s="31"/>
      <c r="P1047" s="31"/>
      <c r="Q1047" s="31"/>
      <c r="R1047" s="31">
        <f t="shared" si="3446"/>
        <v>0</v>
      </c>
      <c r="S1047" s="31">
        <f t="shared" si="3447"/>
        <v>1410.5</v>
      </c>
      <c r="T1047" s="31">
        <f t="shared" si="3448"/>
        <v>0</v>
      </c>
      <c r="U1047" s="31"/>
      <c r="V1047" s="31"/>
      <c r="W1047" s="31"/>
      <c r="X1047" s="31">
        <f t="shared" si="3452"/>
        <v>0</v>
      </c>
      <c r="Y1047" s="31">
        <f t="shared" si="3453"/>
        <v>1410.5</v>
      </c>
      <c r="Z1047" s="31">
        <f t="shared" si="3454"/>
        <v>0</v>
      </c>
      <c r="AA1047" s="31"/>
      <c r="AB1047" s="31"/>
      <c r="AC1047" s="31"/>
      <c r="AD1047" s="31">
        <f t="shared" si="3458"/>
        <v>0</v>
      </c>
      <c r="AE1047" s="31">
        <f t="shared" si="3459"/>
        <v>1410.5</v>
      </c>
      <c r="AF1047" s="31">
        <f t="shared" si="3460"/>
        <v>0</v>
      </c>
      <c r="AG1047" s="31"/>
      <c r="AH1047" s="31"/>
      <c r="AI1047" s="31"/>
      <c r="AJ1047" s="31">
        <f t="shared" si="3464"/>
        <v>0</v>
      </c>
      <c r="AK1047" s="31">
        <f t="shared" si="3465"/>
        <v>1410.5</v>
      </c>
      <c r="AL1047" s="31">
        <f t="shared" si="3466"/>
        <v>0</v>
      </c>
      <c r="AM1047" s="31"/>
      <c r="AN1047" s="31"/>
      <c r="AO1047" s="31"/>
      <c r="AP1047" s="31">
        <f t="shared" si="3470"/>
        <v>0</v>
      </c>
      <c r="AQ1047" s="31">
        <f t="shared" si="3471"/>
        <v>1410.5</v>
      </c>
      <c r="AR1047" s="31">
        <f t="shared" si="3472"/>
        <v>0</v>
      </c>
      <c r="AS1047" s="31"/>
      <c r="AT1047" s="31"/>
      <c r="AU1047" s="31"/>
      <c r="AV1047" s="31">
        <f t="shared" si="3476"/>
        <v>0</v>
      </c>
      <c r="AW1047" s="31">
        <f t="shared" si="3477"/>
        <v>1410.5</v>
      </c>
      <c r="AX1047" s="31">
        <f t="shared" si="3478"/>
        <v>0</v>
      </c>
      <c r="AY1047" s="31"/>
      <c r="AZ1047" s="31"/>
      <c r="BA1047" s="31"/>
      <c r="BB1047" s="31">
        <f t="shared" si="3482"/>
        <v>0</v>
      </c>
      <c r="BC1047" s="31">
        <f t="shared" si="3483"/>
        <v>1410.5</v>
      </c>
      <c r="BD1047" s="31">
        <f t="shared" si="3484"/>
        <v>0</v>
      </c>
      <c r="BE1047" s="31"/>
      <c r="BF1047" s="31"/>
      <c r="BG1047" s="31"/>
      <c r="BH1047" s="31">
        <f t="shared" si="3488"/>
        <v>0</v>
      </c>
      <c r="BI1047" s="31">
        <f t="shared" si="3489"/>
        <v>1410.5</v>
      </c>
      <c r="BJ1047" s="31">
        <f t="shared" si="3490"/>
        <v>0</v>
      </c>
      <c r="BK1047" s="31"/>
      <c r="BL1047" s="31"/>
      <c r="BM1047" s="31"/>
      <c r="BN1047" s="31">
        <f t="shared" si="3494"/>
        <v>0</v>
      </c>
      <c r="BO1047" s="31">
        <f t="shared" si="3495"/>
        <v>1410.5</v>
      </c>
      <c r="BP1047" s="31">
        <f t="shared" si="3496"/>
        <v>0</v>
      </c>
      <c r="BQ1047" s="31"/>
      <c r="BR1047" s="31"/>
      <c r="BS1047" s="31">
        <f t="shared" si="3499"/>
        <v>0</v>
      </c>
      <c r="BT1047" s="31">
        <f t="shared" si="3500"/>
        <v>1410.5</v>
      </c>
      <c r="BU1047" s="31">
        <f t="shared" si="3501"/>
        <v>0</v>
      </c>
      <c r="BV1047" s="31"/>
      <c r="BW1047" s="31"/>
      <c r="BX1047" s="31">
        <f t="shared" si="3504"/>
        <v>0</v>
      </c>
      <c r="BY1047" s="31">
        <f t="shared" si="3505"/>
        <v>1410.5</v>
      </c>
      <c r="BZ1047" s="31">
        <f t="shared" si="3506"/>
        <v>0</v>
      </c>
      <c r="CA1047" s="31"/>
      <c r="CB1047" s="31"/>
      <c r="CC1047" s="31"/>
      <c r="CD1047" s="31">
        <f t="shared" si="3431"/>
        <v>0</v>
      </c>
      <c r="CE1047" s="31">
        <f t="shared" si="3432"/>
        <v>1410.5</v>
      </c>
      <c r="CF1047" s="31">
        <f t="shared" si="3433"/>
        <v>0</v>
      </c>
      <c r="CG1047" s="31"/>
      <c r="CH1047" s="24"/>
      <c r="CI1047" s="40"/>
    </row>
    <row r="1048" ht="29.850000000000001">
      <c r="A1048" s="16" t="s">
        <v>574</v>
      </c>
      <c r="B1048" s="17"/>
      <c r="C1048" s="16"/>
      <c r="D1048" s="16"/>
      <c r="E1048" s="39" t="s">
        <v>575</v>
      </c>
      <c r="F1048" s="31">
        <f>F1049</f>
        <v>158844.5</v>
      </c>
      <c r="G1048" s="31">
        <f>G1049</f>
        <v>0</v>
      </c>
      <c r="H1048" s="31">
        <f>H1049</f>
        <v>0</v>
      </c>
      <c r="I1048" s="31">
        <f>I1049</f>
        <v>0</v>
      </c>
      <c r="J1048" s="31">
        <f>J1049</f>
        <v>0</v>
      </c>
      <c r="K1048" s="31">
        <f>K1049</f>
        <v>0</v>
      </c>
      <c r="L1048" s="31">
        <f t="shared" si="3440"/>
        <v>158844.5</v>
      </c>
      <c r="M1048" s="31">
        <f t="shared" si="3441"/>
        <v>0</v>
      </c>
      <c r="N1048" s="31">
        <f t="shared" si="3442"/>
        <v>0</v>
      </c>
      <c r="O1048" s="31">
        <f>O1049</f>
        <v>6917.7399999999998</v>
      </c>
      <c r="P1048" s="31">
        <f>P1049</f>
        <v>0</v>
      </c>
      <c r="Q1048" s="31">
        <f>Q1049</f>
        <v>0</v>
      </c>
      <c r="R1048" s="31">
        <f t="shared" si="3446"/>
        <v>165762.23999999999</v>
      </c>
      <c r="S1048" s="31">
        <f t="shared" si="3447"/>
        <v>0</v>
      </c>
      <c r="T1048" s="31">
        <f t="shared" si="3448"/>
        <v>0</v>
      </c>
      <c r="U1048" s="31">
        <f>U1049</f>
        <v>0</v>
      </c>
      <c r="V1048" s="31">
        <f>V1049</f>
        <v>0</v>
      </c>
      <c r="W1048" s="31">
        <f>W1049</f>
        <v>0</v>
      </c>
      <c r="X1048" s="31">
        <f t="shared" si="3452"/>
        <v>165762.23999999999</v>
      </c>
      <c r="Y1048" s="31">
        <f t="shared" si="3453"/>
        <v>0</v>
      </c>
      <c r="Z1048" s="31">
        <f t="shared" si="3454"/>
        <v>0</v>
      </c>
      <c r="AA1048" s="31">
        <f>AA1049</f>
        <v>0</v>
      </c>
      <c r="AB1048" s="31">
        <f>AB1049</f>
        <v>0</v>
      </c>
      <c r="AC1048" s="31">
        <f>AC1049</f>
        <v>0</v>
      </c>
      <c r="AD1048" s="31">
        <f t="shared" si="3458"/>
        <v>165762.23999999999</v>
      </c>
      <c r="AE1048" s="31">
        <f t="shared" si="3459"/>
        <v>0</v>
      </c>
      <c r="AF1048" s="31">
        <f t="shared" si="3460"/>
        <v>0</v>
      </c>
      <c r="AG1048" s="31">
        <f>AG1049</f>
        <v>0</v>
      </c>
      <c r="AH1048" s="31">
        <f>AH1049</f>
        <v>0</v>
      </c>
      <c r="AI1048" s="31">
        <f>AI1049</f>
        <v>0</v>
      </c>
      <c r="AJ1048" s="31">
        <f t="shared" si="3464"/>
        <v>165762.23999999999</v>
      </c>
      <c r="AK1048" s="31">
        <f t="shared" si="3465"/>
        <v>0</v>
      </c>
      <c r="AL1048" s="31">
        <f t="shared" si="3466"/>
        <v>0</v>
      </c>
      <c r="AM1048" s="31">
        <f>AM1049</f>
        <v>0</v>
      </c>
      <c r="AN1048" s="31">
        <f>AN1049</f>
        <v>0</v>
      </c>
      <c r="AO1048" s="31">
        <f>AO1049</f>
        <v>0</v>
      </c>
      <c r="AP1048" s="31">
        <f t="shared" si="3470"/>
        <v>165762.23999999999</v>
      </c>
      <c r="AQ1048" s="31">
        <f t="shared" si="3471"/>
        <v>0</v>
      </c>
      <c r="AR1048" s="31">
        <f t="shared" si="3472"/>
        <v>0</v>
      </c>
      <c r="AS1048" s="31">
        <f>AS1049</f>
        <v>0</v>
      </c>
      <c r="AT1048" s="31">
        <f>AT1049</f>
        <v>0</v>
      </c>
      <c r="AU1048" s="31">
        <f>AU1049</f>
        <v>0</v>
      </c>
      <c r="AV1048" s="31">
        <f t="shared" si="3476"/>
        <v>165762.23999999999</v>
      </c>
      <c r="AW1048" s="31">
        <f t="shared" si="3477"/>
        <v>0</v>
      </c>
      <c r="AX1048" s="31">
        <f t="shared" si="3478"/>
        <v>0</v>
      </c>
      <c r="AY1048" s="31">
        <f>AY1049</f>
        <v>0</v>
      </c>
      <c r="AZ1048" s="31">
        <f>AZ1049</f>
        <v>0</v>
      </c>
      <c r="BA1048" s="31">
        <f>BA1049</f>
        <v>0</v>
      </c>
      <c r="BB1048" s="31">
        <f t="shared" si="3482"/>
        <v>165762.23999999999</v>
      </c>
      <c r="BC1048" s="31">
        <f t="shared" si="3483"/>
        <v>0</v>
      </c>
      <c r="BD1048" s="31">
        <f t="shared" si="3484"/>
        <v>0</v>
      </c>
      <c r="BE1048" s="31">
        <f>BE1049</f>
        <v>0</v>
      </c>
      <c r="BF1048" s="31">
        <f>BF1049</f>
        <v>0</v>
      </c>
      <c r="BG1048" s="31">
        <f>BG1049</f>
        <v>0</v>
      </c>
      <c r="BH1048" s="31">
        <f t="shared" si="3488"/>
        <v>165762.23999999999</v>
      </c>
      <c r="BI1048" s="31">
        <f t="shared" si="3489"/>
        <v>0</v>
      </c>
      <c r="BJ1048" s="31">
        <f t="shared" si="3490"/>
        <v>0</v>
      </c>
      <c r="BK1048" s="31">
        <f>BK1049</f>
        <v>51763.614000000001</v>
      </c>
      <c r="BL1048" s="31">
        <f>BL1049</f>
        <v>0</v>
      </c>
      <c r="BM1048" s="31">
        <f>BM1049</f>
        <v>0</v>
      </c>
      <c r="BN1048" s="31">
        <f t="shared" si="3494"/>
        <v>217525.85399999999</v>
      </c>
      <c r="BO1048" s="31">
        <f t="shared" si="3495"/>
        <v>0</v>
      </c>
      <c r="BP1048" s="31">
        <f t="shared" si="3496"/>
        <v>0</v>
      </c>
      <c r="BQ1048" s="31">
        <f>BQ1049</f>
        <v>0</v>
      </c>
      <c r="BR1048" s="31">
        <f>BR1049</f>
        <v>0</v>
      </c>
      <c r="BS1048" s="31">
        <f t="shared" si="3499"/>
        <v>217525.85399999999</v>
      </c>
      <c r="BT1048" s="31">
        <f t="shared" si="3500"/>
        <v>0</v>
      </c>
      <c r="BU1048" s="31">
        <f t="shared" si="3501"/>
        <v>0</v>
      </c>
      <c r="BV1048" s="31">
        <f>BV1049</f>
        <v>0</v>
      </c>
      <c r="BW1048" s="31">
        <f>BW1049</f>
        <v>0</v>
      </c>
      <c r="BX1048" s="31">
        <f t="shared" si="3504"/>
        <v>217525.85399999999</v>
      </c>
      <c r="BY1048" s="31">
        <f t="shared" si="3505"/>
        <v>0</v>
      </c>
      <c r="BZ1048" s="31">
        <f t="shared" si="3506"/>
        <v>0</v>
      </c>
      <c r="CA1048" s="31">
        <f>CA1049</f>
        <v>-101419.864</v>
      </c>
      <c r="CB1048" s="31">
        <f>CB1049</f>
        <v>101419.864</v>
      </c>
      <c r="CC1048" s="31">
        <f>CC1049</f>
        <v>0</v>
      </c>
      <c r="CD1048" s="31">
        <f t="shared" si="3431"/>
        <v>116105.98999999999</v>
      </c>
      <c r="CE1048" s="31">
        <f t="shared" si="3432"/>
        <v>101419.864</v>
      </c>
      <c r="CF1048" s="31">
        <f t="shared" si="3433"/>
        <v>0</v>
      </c>
      <c r="CG1048" s="31">
        <f>CG1049</f>
        <v>0</v>
      </c>
      <c r="CH1048" s="24"/>
      <c r="CI1048" s="40"/>
      <c r="CO1048" s="1" t="s">
        <v>31</v>
      </c>
    </row>
    <row r="1049" ht="39.799999999999997">
      <c r="A1049" s="16" t="s">
        <v>574</v>
      </c>
      <c r="B1049" s="17">
        <v>400</v>
      </c>
      <c r="C1049" s="16"/>
      <c r="D1049" s="16"/>
      <c r="E1049" s="39" t="s">
        <v>84</v>
      </c>
      <c r="F1049" s="31">
        <f>F1050+F1052</f>
        <v>158844.5</v>
      </c>
      <c r="G1049" s="31">
        <f>G1050+G1052</f>
        <v>0</v>
      </c>
      <c r="H1049" s="31">
        <f>H1050+H1052</f>
        <v>0</v>
      </c>
      <c r="I1049" s="31">
        <f>I1050+I1052</f>
        <v>0</v>
      </c>
      <c r="J1049" s="31">
        <f>J1050+J1052</f>
        <v>0</v>
      </c>
      <c r="K1049" s="31">
        <f>K1050+K1052</f>
        <v>0</v>
      </c>
      <c r="L1049" s="31">
        <f t="shared" si="3440"/>
        <v>158844.5</v>
      </c>
      <c r="M1049" s="31">
        <f t="shared" si="3441"/>
        <v>0</v>
      </c>
      <c r="N1049" s="31">
        <f t="shared" si="3442"/>
        <v>0</v>
      </c>
      <c r="O1049" s="31">
        <f>O1050+O1052</f>
        <v>6917.7399999999998</v>
      </c>
      <c r="P1049" s="31">
        <f>P1050+P1052</f>
        <v>0</v>
      </c>
      <c r="Q1049" s="31">
        <f>Q1050+Q1052</f>
        <v>0</v>
      </c>
      <c r="R1049" s="31">
        <f t="shared" si="3446"/>
        <v>165762.23999999999</v>
      </c>
      <c r="S1049" s="31">
        <f t="shared" si="3447"/>
        <v>0</v>
      </c>
      <c r="T1049" s="31">
        <f t="shared" si="3448"/>
        <v>0</v>
      </c>
      <c r="U1049" s="31">
        <f>U1050+U1052</f>
        <v>0</v>
      </c>
      <c r="V1049" s="31">
        <f>V1050+V1052</f>
        <v>0</v>
      </c>
      <c r="W1049" s="31">
        <f>W1050+W1052</f>
        <v>0</v>
      </c>
      <c r="X1049" s="31">
        <f t="shared" si="3452"/>
        <v>165762.23999999999</v>
      </c>
      <c r="Y1049" s="31">
        <f t="shared" si="3453"/>
        <v>0</v>
      </c>
      <c r="Z1049" s="31">
        <f t="shared" si="3454"/>
        <v>0</v>
      </c>
      <c r="AA1049" s="31">
        <f>AA1050+AA1052</f>
        <v>0</v>
      </c>
      <c r="AB1049" s="31">
        <f>AB1050+AB1052</f>
        <v>0</v>
      </c>
      <c r="AC1049" s="31">
        <f>AC1050+AC1052</f>
        <v>0</v>
      </c>
      <c r="AD1049" s="31">
        <f t="shared" si="3458"/>
        <v>165762.23999999999</v>
      </c>
      <c r="AE1049" s="31">
        <f t="shared" si="3459"/>
        <v>0</v>
      </c>
      <c r="AF1049" s="31">
        <f t="shared" si="3460"/>
        <v>0</v>
      </c>
      <c r="AG1049" s="31">
        <f>AG1050+AG1052</f>
        <v>0</v>
      </c>
      <c r="AH1049" s="31">
        <f>AH1050+AH1052</f>
        <v>0</v>
      </c>
      <c r="AI1049" s="31">
        <f>AI1050+AI1052</f>
        <v>0</v>
      </c>
      <c r="AJ1049" s="31">
        <f t="shared" si="3464"/>
        <v>165762.23999999999</v>
      </c>
      <c r="AK1049" s="31">
        <f t="shared" si="3465"/>
        <v>0</v>
      </c>
      <c r="AL1049" s="31">
        <f t="shared" si="3466"/>
        <v>0</v>
      </c>
      <c r="AM1049" s="31">
        <f>AM1050+AM1052</f>
        <v>0</v>
      </c>
      <c r="AN1049" s="31">
        <f>AN1050+AN1052</f>
        <v>0</v>
      </c>
      <c r="AO1049" s="31">
        <f>AO1050+AO1052</f>
        <v>0</v>
      </c>
      <c r="AP1049" s="31">
        <f t="shared" si="3470"/>
        <v>165762.23999999999</v>
      </c>
      <c r="AQ1049" s="31">
        <f t="shared" si="3471"/>
        <v>0</v>
      </c>
      <c r="AR1049" s="31">
        <f t="shared" si="3472"/>
        <v>0</v>
      </c>
      <c r="AS1049" s="31">
        <f>AS1050+AS1052</f>
        <v>0</v>
      </c>
      <c r="AT1049" s="31">
        <f>AT1050+AT1052</f>
        <v>0</v>
      </c>
      <c r="AU1049" s="31">
        <f>AU1050+AU1052</f>
        <v>0</v>
      </c>
      <c r="AV1049" s="31">
        <f t="shared" si="3476"/>
        <v>165762.23999999999</v>
      </c>
      <c r="AW1049" s="31">
        <f t="shared" si="3477"/>
        <v>0</v>
      </c>
      <c r="AX1049" s="31">
        <f t="shared" si="3478"/>
        <v>0</v>
      </c>
      <c r="AY1049" s="31">
        <f>AY1050+AY1052</f>
        <v>0</v>
      </c>
      <c r="AZ1049" s="31">
        <f>AZ1050+AZ1052</f>
        <v>0</v>
      </c>
      <c r="BA1049" s="31">
        <f>BA1050+BA1052</f>
        <v>0</v>
      </c>
      <c r="BB1049" s="31">
        <f t="shared" si="3482"/>
        <v>165762.23999999999</v>
      </c>
      <c r="BC1049" s="31">
        <f t="shared" si="3483"/>
        <v>0</v>
      </c>
      <c r="BD1049" s="31">
        <f t="shared" si="3484"/>
        <v>0</v>
      </c>
      <c r="BE1049" s="31">
        <f>BE1050+BE1052</f>
        <v>0</v>
      </c>
      <c r="BF1049" s="31">
        <f>BF1050+BF1052</f>
        <v>0</v>
      </c>
      <c r="BG1049" s="31">
        <f>BG1050+BG1052</f>
        <v>0</v>
      </c>
      <c r="BH1049" s="31">
        <f t="shared" si="3488"/>
        <v>165762.23999999999</v>
      </c>
      <c r="BI1049" s="31">
        <f t="shared" si="3489"/>
        <v>0</v>
      </c>
      <c r="BJ1049" s="31">
        <f t="shared" si="3490"/>
        <v>0</v>
      </c>
      <c r="BK1049" s="31">
        <f>BK1050+BK1052</f>
        <v>51763.614000000001</v>
      </c>
      <c r="BL1049" s="31">
        <f>BL1050+BL1052</f>
        <v>0</v>
      </c>
      <c r="BM1049" s="31">
        <f>BM1050+BM1052</f>
        <v>0</v>
      </c>
      <c r="BN1049" s="31">
        <f t="shared" si="3494"/>
        <v>217525.85399999999</v>
      </c>
      <c r="BO1049" s="31">
        <f t="shared" si="3495"/>
        <v>0</v>
      </c>
      <c r="BP1049" s="31">
        <f t="shared" si="3496"/>
        <v>0</v>
      </c>
      <c r="BQ1049" s="31">
        <f>BQ1050+BQ1052</f>
        <v>0</v>
      </c>
      <c r="BR1049" s="31">
        <f>BR1050+BR1052</f>
        <v>0</v>
      </c>
      <c r="BS1049" s="31">
        <f t="shared" si="3499"/>
        <v>217525.85399999999</v>
      </c>
      <c r="BT1049" s="31">
        <f t="shared" si="3500"/>
        <v>0</v>
      </c>
      <c r="BU1049" s="31">
        <f t="shared" si="3501"/>
        <v>0</v>
      </c>
      <c r="BV1049" s="31">
        <f>BV1050+BV1052</f>
        <v>0</v>
      </c>
      <c r="BW1049" s="31">
        <f>BW1050+BW1052</f>
        <v>0</v>
      </c>
      <c r="BX1049" s="31">
        <f t="shared" si="3504"/>
        <v>217525.85399999999</v>
      </c>
      <c r="BY1049" s="31">
        <f t="shared" si="3505"/>
        <v>0</v>
      </c>
      <c r="BZ1049" s="31">
        <f t="shared" si="3506"/>
        <v>0</v>
      </c>
      <c r="CA1049" s="31">
        <f>CA1050+CA1052</f>
        <v>-101419.864</v>
      </c>
      <c r="CB1049" s="31">
        <f>CB1050+CB1052</f>
        <v>101419.864</v>
      </c>
      <c r="CC1049" s="31">
        <f>CC1050+CC1052</f>
        <v>0</v>
      </c>
      <c r="CD1049" s="31">
        <f t="shared" si="3431"/>
        <v>116105.98999999999</v>
      </c>
      <c r="CE1049" s="31">
        <f t="shared" si="3432"/>
        <v>101419.864</v>
      </c>
      <c r="CF1049" s="31">
        <f t="shared" si="3433"/>
        <v>0</v>
      </c>
      <c r="CG1049" s="31">
        <f>CG1050+CG1052</f>
        <v>0</v>
      </c>
      <c r="CH1049" s="24"/>
      <c r="CI1049" s="40"/>
      <c r="CM1049" s="1" t="s">
        <v>29</v>
      </c>
    </row>
    <row r="1050" ht="15">
      <c r="A1050" s="16" t="s">
        <v>574</v>
      </c>
      <c r="B1050" s="17">
        <v>410</v>
      </c>
      <c r="C1050" s="16"/>
      <c r="D1050" s="16"/>
      <c r="E1050" s="39" t="s">
        <v>85</v>
      </c>
      <c r="F1050" s="31">
        <f>F1051</f>
        <v>157309.60000000001</v>
      </c>
      <c r="G1050" s="31">
        <f>G1051</f>
        <v>0</v>
      </c>
      <c r="H1050" s="31">
        <f>H1051</f>
        <v>0</v>
      </c>
      <c r="I1050" s="31">
        <f>I1051</f>
        <v>0</v>
      </c>
      <c r="J1050" s="31">
        <f>J1051</f>
        <v>0</v>
      </c>
      <c r="K1050" s="31">
        <f>K1051</f>
        <v>0</v>
      </c>
      <c r="L1050" s="31">
        <f t="shared" si="3440"/>
        <v>157309.60000000001</v>
      </c>
      <c r="M1050" s="31">
        <f t="shared" si="3441"/>
        <v>0</v>
      </c>
      <c r="N1050" s="31">
        <f t="shared" si="3442"/>
        <v>0</v>
      </c>
      <c r="O1050" s="31">
        <f>O1051</f>
        <v>6917.7399999999998</v>
      </c>
      <c r="P1050" s="31">
        <f>P1051</f>
        <v>0</v>
      </c>
      <c r="Q1050" s="31">
        <f>Q1051</f>
        <v>0</v>
      </c>
      <c r="R1050" s="31">
        <f t="shared" si="3446"/>
        <v>164227.34</v>
      </c>
      <c r="S1050" s="31">
        <f t="shared" si="3447"/>
        <v>0</v>
      </c>
      <c r="T1050" s="31">
        <f t="shared" si="3448"/>
        <v>0</v>
      </c>
      <c r="U1050" s="31">
        <f>U1051</f>
        <v>0</v>
      </c>
      <c r="V1050" s="31">
        <f>V1051</f>
        <v>0</v>
      </c>
      <c r="W1050" s="31">
        <f>W1051</f>
        <v>0</v>
      </c>
      <c r="X1050" s="31">
        <f t="shared" si="3452"/>
        <v>164227.34</v>
      </c>
      <c r="Y1050" s="31">
        <f t="shared" si="3453"/>
        <v>0</v>
      </c>
      <c r="Z1050" s="31">
        <f t="shared" si="3454"/>
        <v>0</v>
      </c>
      <c r="AA1050" s="31">
        <f>AA1051</f>
        <v>0</v>
      </c>
      <c r="AB1050" s="31">
        <f>AB1051</f>
        <v>0</v>
      </c>
      <c r="AC1050" s="31">
        <f>AC1051</f>
        <v>0</v>
      </c>
      <c r="AD1050" s="31">
        <f t="shared" si="3458"/>
        <v>164227.34</v>
      </c>
      <c r="AE1050" s="31">
        <f t="shared" si="3459"/>
        <v>0</v>
      </c>
      <c r="AF1050" s="31">
        <f t="shared" si="3460"/>
        <v>0</v>
      </c>
      <c r="AG1050" s="31">
        <f>AG1051</f>
        <v>0</v>
      </c>
      <c r="AH1050" s="31">
        <f>AH1051</f>
        <v>0</v>
      </c>
      <c r="AI1050" s="31">
        <f>AI1051</f>
        <v>0</v>
      </c>
      <c r="AJ1050" s="31">
        <f t="shared" si="3464"/>
        <v>164227.34</v>
      </c>
      <c r="AK1050" s="31">
        <f t="shared" si="3465"/>
        <v>0</v>
      </c>
      <c r="AL1050" s="31">
        <f t="shared" si="3466"/>
        <v>0</v>
      </c>
      <c r="AM1050" s="31">
        <f>AM1051</f>
        <v>0</v>
      </c>
      <c r="AN1050" s="31">
        <f>AN1051</f>
        <v>0</v>
      </c>
      <c r="AO1050" s="31">
        <f>AO1051</f>
        <v>0</v>
      </c>
      <c r="AP1050" s="31">
        <f t="shared" si="3470"/>
        <v>164227.34</v>
      </c>
      <c r="AQ1050" s="31">
        <f t="shared" si="3471"/>
        <v>0</v>
      </c>
      <c r="AR1050" s="31">
        <f t="shared" si="3472"/>
        <v>0</v>
      </c>
      <c r="AS1050" s="31">
        <f>AS1051</f>
        <v>0</v>
      </c>
      <c r="AT1050" s="31">
        <f>AT1051</f>
        <v>0</v>
      </c>
      <c r="AU1050" s="31">
        <f>AU1051</f>
        <v>0</v>
      </c>
      <c r="AV1050" s="31">
        <f t="shared" si="3476"/>
        <v>164227.34</v>
      </c>
      <c r="AW1050" s="31">
        <f t="shared" si="3477"/>
        <v>0</v>
      </c>
      <c r="AX1050" s="31">
        <f t="shared" si="3478"/>
        <v>0</v>
      </c>
      <c r="AY1050" s="31">
        <f>AY1051</f>
        <v>0</v>
      </c>
      <c r="AZ1050" s="31">
        <f>AZ1051</f>
        <v>0</v>
      </c>
      <c r="BA1050" s="31">
        <f>BA1051</f>
        <v>0</v>
      </c>
      <c r="BB1050" s="31">
        <f t="shared" si="3482"/>
        <v>164227.34</v>
      </c>
      <c r="BC1050" s="31">
        <f t="shared" si="3483"/>
        <v>0</v>
      </c>
      <c r="BD1050" s="31">
        <f t="shared" si="3484"/>
        <v>0</v>
      </c>
      <c r="BE1050" s="31">
        <f>BE1051</f>
        <v>0</v>
      </c>
      <c r="BF1050" s="31">
        <f>BF1051</f>
        <v>0</v>
      </c>
      <c r="BG1050" s="31">
        <f>BG1051</f>
        <v>0</v>
      </c>
      <c r="BH1050" s="31">
        <f t="shared" si="3488"/>
        <v>164227.34</v>
      </c>
      <c r="BI1050" s="31">
        <f t="shared" si="3489"/>
        <v>0</v>
      </c>
      <c r="BJ1050" s="31">
        <f t="shared" si="3490"/>
        <v>0</v>
      </c>
      <c r="BK1050" s="31">
        <f>BK1051</f>
        <v>51763.614000000001</v>
      </c>
      <c r="BL1050" s="31">
        <f>BL1051</f>
        <v>0</v>
      </c>
      <c r="BM1050" s="31">
        <f>BM1051</f>
        <v>0</v>
      </c>
      <c r="BN1050" s="31">
        <f t="shared" si="3494"/>
        <v>215990.954</v>
      </c>
      <c r="BO1050" s="31">
        <f t="shared" si="3495"/>
        <v>0</v>
      </c>
      <c r="BP1050" s="31">
        <f t="shared" si="3496"/>
        <v>0</v>
      </c>
      <c r="BQ1050" s="31">
        <f>BQ1051</f>
        <v>0</v>
      </c>
      <c r="BR1050" s="31">
        <f>BR1051</f>
        <v>0</v>
      </c>
      <c r="BS1050" s="31">
        <f t="shared" si="3499"/>
        <v>215990.954</v>
      </c>
      <c r="BT1050" s="31">
        <f t="shared" si="3500"/>
        <v>0</v>
      </c>
      <c r="BU1050" s="31">
        <f t="shared" si="3501"/>
        <v>0</v>
      </c>
      <c r="BV1050" s="31">
        <f>BV1051</f>
        <v>0</v>
      </c>
      <c r="BW1050" s="31">
        <f>BW1051</f>
        <v>0</v>
      </c>
      <c r="BX1050" s="31">
        <f t="shared" si="3504"/>
        <v>215990.954</v>
      </c>
      <c r="BY1050" s="31">
        <f t="shared" si="3505"/>
        <v>0</v>
      </c>
      <c r="BZ1050" s="31">
        <f t="shared" si="3506"/>
        <v>0</v>
      </c>
      <c r="CA1050" s="31">
        <f>CA1051</f>
        <v>-101419.864</v>
      </c>
      <c r="CB1050" s="31">
        <f>CB1051</f>
        <v>101419.864</v>
      </c>
      <c r="CC1050" s="31">
        <f>CC1051</f>
        <v>0</v>
      </c>
      <c r="CD1050" s="31">
        <f t="shared" si="3431"/>
        <v>114571.09</v>
      </c>
      <c r="CE1050" s="31">
        <f t="shared" si="3432"/>
        <v>101419.864</v>
      </c>
      <c r="CF1050" s="31">
        <f t="shared" si="3433"/>
        <v>0</v>
      </c>
      <c r="CG1050" s="31">
        <f>CG1051</f>
        <v>0</v>
      </c>
      <c r="CH1050" s="24"/>
      <c r="CI1050" s="40"/>
      <c r="CN1050" s="1" t="s">
        <v>30</v>
      </c>
    </row>
    <row r="1051" ht="15">
      <c r="A1051" s="16" t="s">
        <v>574</v>
      </c>
      <c r="B1051" s="17">
        <v>410</v>
      </c>
      <c r="C1051" s="16" t="s">
        <v>47</v>
      </c>
      <c r="D1051" s="16" t="s">
        <v>313</v>
      </c>
      <c r="E1051" s="39" t="s">
        <v>387</v>
      </c>
      <c r="F1051" s="31">
        <v>157309.60000000001</v>
      </c>
      <c r="G1051" s="31"/>
      <c r="H1051" s="31"/>
      <c r="I1051" s="31"/>
      <c r="J1051" s="31"/>
      <c r="K1051" s="31"/>
      <c r="L1051" s="31">
        <f t="shared" si="3440"/>
        <v>157309.60000000001</v>
      </c>
      <c r="M1051" s="31">
        <f t="shared" si="3441"/>
        <v>0</v>
      </c>
      <c r="N1051" s="31">
        <f t="shared" si="3442"/>
        <v>0</v>
      </c>
      <c r="O1051" s="31">
        <f>6917.74</f>
        <v>6917.7399999999998</v>
      </c>
      <c r="P1051" s="31"/>
      <c r="Q1051" s="31"/>
      <c r="R1051" s="31">
        <f t="shared" si="3446"/>
        <v>164227.34</v>
      </c>
      <c r="S1051" s="31">
        <f t="shared" si="3447"/>
        <v>0</v>
      </c>
      <c r="T1051" s="31">
        <f t="shared" si="3448"/>
        <v>0</v>
      </c>
      <c r="U1051" s="31"/>
      <c r="V1051" s="31"/>
      <c r="W1051" s="31"/>
      <c r="X1051" s="31">
        <f t="shared" si="3452"/>
        <v>164227.34</v>
      </c>
      <c r="Y1051" s="31">
        <f t="shared" si="3453"/>
        <v>0</v>
      </c>
      <c r="Z1051" s="31">
        <f t="shared" si="3454"/>
        <v>0</v>
      </c>
      <c r="AA1051" s="31"/>
      <c r="AB1051" s="31"/>
      <c r="AC1051" s="31"/>
      <c r="AD1051" s="31">
        <f t="shared" si="3458"/>
        <v>164227.34</v>
      </c>
      <c r="AE1051" s="31">
        <f t="shared" si="3459"/>
        <v>0</v>
      </c>
      <c r="AF1051" s="31">
        <f t="shared" si="3460"/>
        <v>0</v>
      </c>
      <c r="AG1051" s="31"/>
      <c r="AH1051" s="31"/>
      <c r="AI1051" s="31"/>
      <c r="AJ1051" s="31">
        <f t="shared" si="3464"/>
        <v>164227.34</v>
      </c>
      <c r="AK1051" s="31">
        <f t="shared" si="3465"/>
        <v>0</v>
      </c>
      <c r="AL1051" s="31">
        <f t="shared" si="3466"/>
        <v>0</v>
      </c>
      <c r="AM1051" s="31"/>
      <c r="AN1051" s="31"/>
      <c r="AO1051" s="31"/>
      <c r="AP1051" s="31">
        <f t="shared" si="3470"/>
        <v>164227.34</v>
      </c>
      <c r="AQ1051" s="31">
        <f t="shared" si="3471"/>
        <v>0</v>
      </c>
      <c r="AR1051" s="31">
        <f t="shared" si="3472"/>
        <v>0</v>
      </c>
      <c r="AS1051" s="31"/>
      <c r="AT1051" s="31"/>
      <c r="AU1051" s="31"/>
      <c r="AV1051" s="31">
        <f t="shared" si="3476"/>
        <v>164227.34</v>
      </c>
      <c r="AW1051" s="31">
        <f t="shared" si="3477"/>
        <v>0</v>
      </c>
      <c r="AX1051" s="31">
        <f t="shared" si="3478"/>
        <v>0</v>
      </c>
      <c r="AY1051" s="31"/>
      <c r="AZ1051" s="31"/>
      <c r="BA1051" s="31"/>
      <c r="BB1051" s="31">
        <f t="shared" si="3482"/>
        <v>164227.34</v>
      </c>
      <c r="BC1051" s="31">
        <f t="shared" si="3483"/>
        <v>0</v>
      </c>
      <c r="BD1051" s="31">
        <f t="shared" si="3484"/>
        <v>0</v>
      </c>
      <c r="BE1051" s="31"/>
      <c r="BF1051" s="31"/>
      <c r="BG1051" s="31"/>
      <c r="BH1051" s="31">
        <f t="shared" si="3488"/>
        <v>164227.34</v>
      </c>
      <c r="BI1051" s="31">
        <f t="shared" si="3489"/>
        <v>0</v>
      </c>
      <c r="BJ1051" s="31">
        <f t="shared" si="3490"/>
        <v>0</v>
      </c>
      <c r="BK1051" s="31">
        <v>51763.614000000001</v>
      </c>
      <c r="BL1051" s="31"/>
      <c r="BM1051" s="31"/>
      <c r="BN1051" s="31">
        <f t="shared" si="3494"/>
        <v>215990.954</v>
      </c>
      <c r="BO1051" s="31">
        <f t="shared" si="3495"/>
        <v>0</v>
      </c>
      <c r="BP1051" s="31">
        <f t="shared" si="3496"/>
        <v>0</v>
      </c>
      <c r="BQ1051" s="31"/>
      <c r="BR1051" s="31"/>
      <c r="BS1051" s="31">
        <f t="shared" si="3499"/>
        <v>215990.954</v>
      </c>
      <c r="BT1051" s="31">
        <f t="shared" si="3500"/>
        <v>0</v>
      </c>
      <c r="BU1051" s="31">
        <f t="shared" si="3501"/>
        <v>0</v>
      </c>
      <c r="BV1051" s="31"/>
      <c r="BW1051" s="31"/>
      <c r="BX1051" s="31">
        <f t="shared" si="3504"/>
        <v>215990.954</v>
      </c>
      <c r="BY1051" s="31">
        <f t="shared" si="3505"/>
        <v>0</v>
      </c>
      <c r="BZ1051" s="31">
        <f t="shared" si="3506"/>
        <v>0</v>
      </c>
      <c r="CA1051" s="31">
        <v>-101419.864</v>
      </c>
      <c r="CB1051" s="31">
        <v>101419.864</v>
      </c>
      <c r="CC1051" s="31"/>
      <c r="CD1051" s="31">
        <f t="shared" si="3431"/>
        <v>114571.09</v>
      </c>
      <c r="CE1051" s="31">
        <f t="shared" si="3432"/>
        <v>101419.864</v>
      </c>
      <c r="CF1051" s="31">
        <f t="shared" si="3433"/>
        <v>0</v>
      </c>
      <c r="CG1051" s="31"/>
      <c r="CH1051" s="24"/>
      <c r="CI1051" s="40"/>
    </row>
    <row r="1052" ht="116.40000000000001">
      <c r="A1052" s="16" t="s">
        <v>574</v>
      </c>
      <c r="B1052" s="17">
        <v>460</v>
      </c>
      <c r="C1052" s="16"/>
      <c r="D1052" s="16"/>
      <c r="E1052" s="39" t="s">
        <v>286</v>
      </c>
      <c r="F1052" s="31">
        <f>F1053</f>
        <v>1534.9000000000001</v>
      </c>
      <c r="G1052" s="31">
        <f>G1053</f>
        <v>0</v>
      </c>
      <c r="H1052" s="31">
        <f>H1053</f>
        <v>0</v>
      </c>
      <c r="I1052" s="31">
        <f>I1053</f>
        <v>0</v>
      </c>
      <c r="J1052" s="31">
        <f>J1053</f>
        <v>0</v>
      </c>
      <c r="K1052" s="31">
        <f>K1053</f>
        <v>0</v>
      </c>
      <c r="L1052" s="31">
        <f t="shared" si="3440"/>
        <v>1534.9000000000001</v>
      </c>
      <c r="M1052" s="31">
        <f t="shared" si="3441"/>
        <v>0</v>
      </c>
      <c r="N1052" s="31">
        <f t="shared" si="3442"/>
        <v>0</v>
      </c>
      <c r="O1052" s="31">
        <f>O1053</f>
        <v>0</v>
      </c>
      <c r="P1052" s="31">
        <f>P1053</f>
        <v>0</v>
      </c>
      <c r="Q1052" s="31">
        <f>Q1053</f>
        <v>0</v>
      </c>
      <c r="R1052" s="31">
        <f t="shared" si="3446"/>
        <v>1534.9000000000001</v>
      </c>
      <c r="S1052" s="31">
        <f t="shared" si="3447"/>
        <v>0</v>
      </c>
      <c r="T1052" s="31">
        <f t="shared" si="3448"/>
        <v>0</v>
      </c>
      <c r="U1052" s="31">
        <f>U1053</f>
        <v>0</v>
      </c>
      <c r="V1052" s="31">
        <f>V1053</f>
        <v>0</v>
      </c>
      <c r="W1052" s="31">
        <f>W1053</f>
        <v>0</v>
      </c>
      <c r="X1052" s="31">
        <f t="shared" si="3452"/>
        <v>1534.9000000000001</v>
      </c>
      <c r="Y1052" s="31">
        <f t="shared" si="3453"/>
        <v>0</v>
      </c>
      <c r="Z1052" s="31">
        <f t="shared" si="3454"/>
        <v>0</v>
      </c>
      <c r="AA1052" s="31">
        <f>AA1053</f>
        <v>0</v>
      </c>
      <c r="AB1052" s="31">
        <f>AB1053</f>
        <v>0</v>
      </c>
      <c r="AC1052" s="31">
        <f>AC1053</f>
        <v>0</v>
      </c>
      <c r="AD1052" s="31">
        <f t="shared" si="3458"/>
        <v>1534.9000000000001</v>
      </c>
      <c r="AE1052" s="31">
        <f t="shared" si="3459"/>
        <v>0</v>
      </c>
      <c r="AF1052" s="31">
        <f t="shared" si="3460"/>
        <v>0</v>
      </c>
      <c r="AG1052" s="31">
        <f>AG1053</f>
        <v>0</v>
      </c>
      <c r="AH1052" s="31">
        <f>AH1053</f>
        <v>0</v>
      </c>
      <c r="AI1052" s="31">
        <f>AI1053</f>
        <v>0</v>
      </c>
      <c r="AJ1052" s="31">
        <f t="shared" si="3464"/>
        <v>1534.9000000000001</v>
      </c>
      <c r="AK1052" s="31">
        <f t="shared" si="3465"/>
        <v>0</v>
      </c>
      <c r="AL1052" s="31">
        <f t="shared" si="3466"/>
        <v>0</v>
      </c>
      <c r="AM1052" s="31">
        <f>AM1053</f>
        <v>0</v>
      </c>
      <c r="AN1052" s="31">
        <f>AN1053</f>
        <v>0</v>
      </c>
      <c r="AO1052" s="31">
        <f>AO1053</f>
        <v>0</v>
      </c>
      <c r="AP1052" s="31">
        <f t="shared" si="3470"/>
        <v>1534.9000000000001</v>
      </c>
      <c r="AQ1052" s="31">
        <f t="shared" si="3471"/>
        <v>0</v>
      </c>
      <c r="AR1052" s="31">
        <f t="shared" si="3472"/>
        <v>0</v>
      </c>
      <c r="AS1052" s="31">
        <f>AS1053</f>
        <v>0</v>
      </c>
      <c r="AT1052" s="31">
        <f>AT1053</f>
        <v>0</v>
      </c>
      <c r="AU1052" s="31">
        <f>AU1053</f>
        <v>0</v>
      </c>
      <c r="AV1052" s="31">
        <f t="shared" si="3476"/>
        <v>1534.9000000000001</v>
      </c>
      <c r="AW1052" s="31">
        <f t="shared" si="3477"/>
        <v>0</v>
      </c>
      <c r="AX1052" s="31">
        <f t="shared" si="3478"/>
        <v>0</v>
      </c>
      <c r="AY1052" s="31">
        <f>AY1053</f>
        <v>0</v>
      </c>
      <c r="AZ1052" s="31">
        <f>AZ1053</f>
        <v>0</v>
      </c>
      <c r="BA1052" s="31">
        <f>BA1053</f>
        <v>0</v>
      </c>
      <c r="BB1052" s="31">
        <f t="shared" si="3482"/>
        <v>1534.9000000000001</v>
      </c>
      <c r="BC1052" s="31">
        <f t="shared" si="3483"/>
        <v>0</v>
      </c>
      <c r="BD1052" s="31">
        <f t="shared" si="3484"/>
        <v>0</v>
      </c>
      <c r="BE1052" s="31">
        <f>BE1053</f>
        <v>0</v>
      </c>
      <c r="BF1052" s="31">
        <f>BF1053</f>
        <v>0</v>
      </c>
      <c r="BG1052" s="31">
        <f>BG1053</f>
        <v>0</v>
      </c>
      <c r="BH1052" s="31">
        <f t="shared" si="3488"/>
        <v>1534.9000000000001</v>
      </c>
      <c r="BI1052" s="31">
        <f t="shared" si="3489"/>
        <v>0</v>
      </c>
      <c r="BJ1052" s="31">
        <f t="shared" si="3490"/>
        <v>0</v>
      </c>
      <c r="BK1052" s="31">
        <f>BK1053</f>
        <v>0</v>
      </c>
      <c r="BL1052" s="31">
        <f>BL1053</f>
        <v>0</v>
      </c>
      <c r="BM1052" s="31">
        <f>BM1053</f>
        <v>0</v>
      </c>
      <c r="BN1052" s="31">
        <f t="shared" si="3494"/>
        <v>1534.9000000000001</v>
      </c>
      <c r="BO1052" s="31">
        <f t="shared" si="3495"/>
        <v>0</v>
      </c>
      <c r="BP1052" s="31">
        <f t="shared" si="3496"/>
        <v>0</v>
      </c>
      <c r="BQ1052" s="31">
        <f>BQ1053</f>
        <v>0</v>
      </c>
      <c r="BR1052" s="31">
        <f>BR1053</f>
        <v>0</v>
      </c>
      <c r="BS1052" s="31">
        <f t="shared" si="3499"/>
        <v>1534.9000000000001</v>
      </c>
      <c r="BT1052" s="31">
        <f t="shared" si="3500"/>
        <v>0</v>
      </c>
      <c r="BU1052" s="31">
        <f t="shared" si="3501"/>
        <v>0</v>
      </c>
      <c r="BV1052" s="31">
        <f>BV1053</f>
        <v>0</v>
      </c>
      <c r="BW1052" s="31">
        <f>BW1053</f>
        <v>0</v>
      </c>
      <c r="BX1052" s="31">
        <f t="shared" si="3504"/>
        <v>1534.9000000000001</v>
      </c>
      <c r="BY1052" s="31">
        <f t="shared" si="3505"/>
        <v>0</v>
      </c>
      <c r="BZ1052" s="31">
        <f t="shared" si="3506"/>
        <v>0</v>
      </c>
      <c r="CA1052" s="31">
        <f>CA1053</f>
        <v>0</v>
      </c>
      <c r="CB1052" s="31">
        <f>CB1053</f>
        <v>0</v>
      </c>
      <c r="CC1052" s="31">
        <f>CC1053</f>
        <v>0</v>
      </c>
      <c r="CD1052" s="31">
        <f t="shared" si="3431"/>
        <v>1534.9000000000001</v>
      </c>
      <c r="CE1052" s="31">
        <f t="shared" si="3432"/>
        <v>0</v>
      </c>
      <c r="CF1052" s="31">
        <f t="shared" si="3433"/>
        <v>0</v>
      </c>
      <c r="CG1052" s="31">
        <f>CG1053</f>
        <v>0</v>
      </c>
      <c r="CH1052" s="24"/>
      <c r="CI1052" s="40"/>
      <c r="CN1052" s="1" t="s">
        <v>30</v>
      </c>
    </row>
    <row r="1053" ht="15">
      <c r="A1053" s="16" t="s">
        <v>574</v>
      </c>
      <c r="B1053" s="17">
        <v>460</v>
      </c>
      <c r="C1053" s="16" t="s">
        <v>47</v>
      </c>
      <c r="D1053" s="16" t="s">
        <v>313</v>
      </c>
      <c r="E1053" s="39" t="s">
        <v>387</v>
      </c>
      <c r="F1053" s="31">
        <v>1534.9000000000001</v>
      </c>
      <c r="G1053" s="31"/>
      <c r="H1053" s="31"/>
      <c r="I1053" s="31"/>
      <c r="J1053" s="31"/>
      <c r="K1053" s="31"/>
      <c r="L1053" s="31">
        <f t="shared" si="3440"/>
        <v>1534.9000000000001</v>
      </c>
      <c r="M1053" s="31">
        <f t="shared" si="3441"/>
        <v>0</v>
      </c>
      <c r="N1053" s="31">
        <f t="shared" si="3442"/>
        <v>0</v>
      </c>
      <c r="O1053" s="31"/>
      <c r="P1053" s="31"/>
      <c r="Q1053" s="31"/>
      <c r="R1053" s="31">
        <f t="shared" si="3446"/>
        <v>1534.9000000000001</v>
      </c>
      <c r="S1053" s="31">
        <f t="shared" si="3447"/>
        <v>0</v>
      </c>
      <c r="T1053" s="31">
        <f t="shared" si="3448"/>
        <v>0</v>
      </c>
      <c r="U1053" s="31"/>
      <c r="V1053" s="31"/>
      <c r="W1053" s="31"/>
      <c r="X1053" s="31">
        <f t="shared" si="3452"/>
        <v>1534.9000000000001</v>
      </c>
      <c r="Y1053" s="31">
        <f t="shared" si="3453"/>
        <v>0</v>
      </c>
      <c r="Z1053" s="31">
        <f t="shared" si="3454"/>
        <v>0</v>
      </c>
      <c r="AA1053" s="31"/>
      <c r="AB1053" s="31"/>
      <c r="AC1053" s="31"/>
      <c r="AD1053" s="31">
        <f t="shared" si="3458"/>
        <v>1534.9000000000001</v>
      </c>
      <c r="AE1053" s="31">
        <f t="shared" si="3459"/>
        <v>0</v>
      </c>
      <c r="AF1053" s="31">
        <f t="shared" si="3460"/>
        <v>0</v>
      </c>
      <c r="AG1053" s="31"/>
      <c r="AH1053" s="31"/>
      <c r="AI1053" s="31"/>
      <c r="AJ1053" s="31">
        <f t="shared" si="3464"/>
        <v>1534.9000000000001</v>
      </c>
      <c r="AK1053" s="31">
        <f t="shared" si="3465"/>
        <v>0</v>
      </c>
      <c r="AL1053" s="31">
        <f t="shared" si="3466"/>
        <v>0</v>
      </c>
      <c r="AM1053" s="31"/>
      <c r="AN1053" s="31"/>
      <c r="AO1053" s="31"/>
      <c r="AP1053" s="31">
        <f t="shared" si="3470"/>
        <v>1534.9000000000001</v>
      </c>
      <c r="AQ1053" s="31">
        <f t="shared" si="3471"/>
        <v>0</v>
      </c>
      <c r="AR1053" s="31">
        <f t="shared" si="3472"/>
        <v>0</v>
      </c>
      <c r="AS1053" s="31"/>
      <c r="AT1053" s="31"/>
      <c r="AU1053" s="31"/>
      <c r="AV1053" s="31">
        <f t="shared" si="3476"/>
        <v>1534.9000000000001</v>
      </c>
      <c r="AW1053" s="31">
        <f t="shared" si="3477"/>
        <v>0</v>
      </c>
      <c r="AX1053" s="31">
        <f t="shared" si="3478"/>
        <v>0</v>
      </c>
      <c r="AY1053" s="31"/>
      <c r="AZ1053" s="31"/>
      <c r="BA1053" s="31"/>
      <c r="BB1053" s="31">
        <f t="shared" si="3482"/>
        <v>1534.9000000000001</v>
      </c>
      <c r="BC1053" s="31">
        <f t="shared" si="3483"/>
        <v>0</v>
      </c>
      <c r="BD1053" s="31">
        <f t="shared" si="3484"/>
        <v>0</v>
      </c>
      <c r="BE1053" s="31"/>
      <c r="BF1053" s="31"/>
      <c r="BG1053" s="31"/>
      <c r="BH1053" s="31">
        <f t="shared" si="3488"/>
        <v>1534.9000000000001</v>
      </c>
      <c r="BI1053" s="31">
        <f t="shared" si="3489"/>
        <v>0</v>
      </c>
      <c r="BJ1053" s="31">
        <f t="shared" si="3490"/>
        <v>0</v>
      </c>
      <c r="BK1053" s="31"/>
      <c r="BL1053" s="31"/>
      <c r="BM1053" s="31"/>
      <c r="BN1053" s="31">
        <f t="shared" si="3494"/>
        <v>1534.9000000000001</v>
      </c>
      <c r="BO1053" s="31">
        <f t="shared" si="3495"/>
        <v>0</v>
      </c>
      <c r="BP1053" s="31">
        <f t="shared" si="3496"/>
        <v>0</v>
      </c>
      <c r="BQ1053" s="31"/>
      <c r="BR1053" s="31"/>
      <c r="BS1053" s="31">
        <f t="shared" si="3499"/>
        <v>1534.9000000000001</v>
      </c>
      <c r="BT1053" s="31">
        <f t="shared" si="3500"/>
        <v>0</v>
      </c>
      <c r="BU1053" s="31">
        <f t="shared" si="3501"/>
        <v>0</v>
      </c>
      <c r="BV1053" s="31"/>
      <c r="BW1053" s="31"/>
      <c r="BX1053" s="31">
        <f t="shared" si="3504"/>
        <v>1534.9000000000001</v>
      </c>
      <c r="BY1053" s="31">
        <f t="shared" si="3505"/>
        <v>0</v>
      </c>
      <c r="BZ1053" s="31">
        <f t="shared" si="3506"/>
        <v>0</v>
      </c>
      <c r="CA1053" s="31"/>
      <c r="CB1053" s="31"/>
      <c r="CC1053" s="31"/>
      <c r="CD1053" s="31">
        <f t="shared" si="3431"/>
        <v>1534.9000000000001</v>
      </c>
      <c r="CE1053" s="31">
        <f t="shared" si="3432"/>
        <v>0</v>
      </c>
      <c r="CF1053" s="31">
        <f t="shared" si="3433"/>
        <v>0</v>
      </c>
      <c r="CG1053" s="31"/>
      <c r="CH1053" s="24"/>
      <c r="CI1053" s="40"/>
    </row>
    <row r="1054" ht="29.850000000000001">
      <c r="A1054" s="16" t="s">
        <v>576</v>
      </c>
      <c r="B1054" s="17"/>
      <c r="C1054" s="16"/>
      <c r="D1054" s="16"/>
      <c r="E1054" s="39" t="s">
        <v>577</v>
      </c>
      <c r="F1054" s="31">
        <f>F1055</f>
        <v>122486.40000000001</v>
      </c>
      <c r="G1054" s="31">
        <f>G1055</f>
        <v>0</v>
      </c>
      <c r="H1054" s="31">
        <f>H1055</f>
        <v>0</v>
      </c>
      <c r="I1054" s="31">
        <f>I1055</f>
        <v>0</v>
      </c>
      <c r="J1054" s="31">
        <f>J1055</f>
        <v>0</v>
      </c>
      <c r="K1054" s="31">
        <f>K1055</f>
        <v>0</v>
      </c>
      <c r="L1054" s="31">
        <f t="shared" si="3440"/>
        <v>122486.40000000001</v>
      </c>
      <c r="M1054" s="31">
        <f t="shared" si="3441"/>
        <v>0</v>
      </c>
      <c r="N1054" s="31">
        <f t="shared" si="3442"/>
        <v>0</v>
      </c>
      <c r="O1054" s="31">
        <f>O1055</f>
        <v>65.174000000000007</v>
      </c>
      <c r="P1054" s="31">
        <f>P1055</f>
        <v>0</v>
      </c>
      <c r="Q1054" s="31">
        <f>Q1055</f>
        <v>0</v>
      </c>
      <c r="R1054" s="31">
        <f t="shared" si="3446"/>
        <v>122551.57400000001</v>
      </c>
      <c r="S1054" s="31">
        <f t="shared" si="3447"/>
        <v>0</v>
      </c>
      <c r="T1054" s="31">
        <f t="shared" si="3448"/>
        <v>0</v>
      </c>
      <c r="U1054" s="31">
        <f>U1055</f>
        <v>0</v>
      </c>
      <c r="V1054" s="31">
        <f>V1055</f>
        <v>0</v>
      </c>
      <c r="W1054" s="31">
        <f>W1055</f>
        <v>0</v>
      </c>
      <c r="X1054" s="31">
        <f t="shared" si="3452"/>
        <v>122551.57400000001</v>
      </c>
      <c r="Y1054" s="31">
        <f t="shared" si="3453"/>
        <v>0</v>
      </c>
      <c r="Z1054" s="31">
        <f t="shared" si="3454"/>
        <v>0</v>
      </c>
      <c r="AA1054" s="31">
        <f>AA1055</f>
        <v>0</v>
      </c>
      <c r="AB1054" s="31">
        <f>AB1055</f>
        <v>0</v>
      </c>
      <c r="AC1054" s="31">
        <f>AC1055</f>
        <v>0</v>
      </c>
      <c r="AD1054" s="31">
        <f t="shared" si="3458"/>
        <v>122551.57400000001</v>
      </c>
      <c r="AE1054" s="31">
        <f t="shared" si="3459"/>
        <v>0</v>
      </c>
      <c r="AF1054" s="31">
        <f t="shared" si="3460"/>
        <v>0</v>
      </c>
      <c r="AG1054" s="31">
        <f>AG1055</f>
        <v>0</v>
      </c>
      <c r="AH1054" s="31">
        <f>AH1055</f>
        <v>0</v>
      </c>
      <c r="AI1054" s="31">
        <f>AI1055</f>
        <v>0</v>
      </c>
      <c r="AJ1054" s="31">
        <f t="shared" si="3464"/>
        <v>122551.57400000001</v>
      </c>
      <c r="AK1054" s="31">
        <f t="shared" si="3465"/>
        <v>0</v>
      </c>
      <c r="AL1054" s="31">
        <f t="shared" si="3466"/>
        <v>0</v>
      </c>
      <c r="AM1054" s="31">
        <f>AM1055</f>
        <v>0</v>
      </c>
      <c r="AN1054" s="31">
        <f>AN1055</f>
        <v>0</v>
      </c>
      <c r="AO1054" s="31">
        <f>AO1055</f>
        <v>0</v>
      </c>
      <c r="AP1054" s="31">
        <f t="shared" si="3470"/>
        <v>122551.57400000001</v>
      </c>
      <c r="AQ1054" s="31">
        <f t="shared" si="3471"/>
        <v>0</v>
      </c>
      <c r="AR1054" s="31">
        <f t="shared" si="3472"/>
        <v>0</v>
      </c>
      <c r="AS1054" s="31">
        <f>AS1055</f>
        <v>0</v>
      </c>
      <c r="AT1054" s="31">
        <f>AT1055</f>
        <v>0</v>
      </c>
      <c r="AU1054" s="31">
        <f>AU1055</f>
        <v>0</v>
      </c>
      <c r="AV1054" s="31">
        <f t="shared" si="3476"/>
        <v>122551.57400000001</v>
      </c>
      <c r="AW1054" s="31">
        <f t="shared" si="3477"/>
        <v>0</v>
      </c>
      <c r="AX1054" s="31">
        <f t="shared" si="3478"/>
        <v>0</v>
      </c>
      <c r="AY1054" s="31">
        <f>AY1055</f>
        <v>0</v>
      </c>
      <c r="AZ1054" s="31">
        <f>AZ1055</f>
        <v>0</v>
      </c>
      <c r="BA1054" s="31">
        <f>BA1055</f>
        <v>0</v>
      </c>
      <c r="BB1054" s="31">
        <f t="shared" si="3482"/>
        <v>122551.57400000001</v>
      </c>
      <c r="BC1054" s="31">
        <f t="shared" si="3483"/>
        <v>0</v>
      </c>
      <c r="BD1054" s="31">
        <f t="shared" si="3484"/>
        <v>0</v>
      </c>
      <c r="BE1054" s="31">
        <f>BE1055</f>
        <v>0</v>
      </c>
      <c r="BF1054" s="31">
        <f>BF1055</f>
        <v>0</v>
      </c>
      <c r="BG1054" s="31">
        <f>BG1055</f>
        <v>0</v>
      </c>
      <c r="BH1054" s="31">
        <f t="shared" si="3488"/>
        <v>122551.57400000001</v>
      </c>
      <c r="BI1054" s="31">
        <f t="shared" si="3489"/>
        <v>0</v>
      </c>
      <c r="BJ1054" s="31">
        <f t="shared" si="3490"/>
        <v>0</v>
      </c>
      <c r="BK1054" s="31">
        <f>BK1055</f>
        <v>29993.163</v>
      </c>
      <c r="BL1054" s="31">
        <f>BL1055</f>
        <v>0</v>
      </c>
      <c r="BM1054" s="31">
        <f>BM1055</f>
        <v>0</v>
      </c>
      <c r="BN1054" s="31">
        <f t="shared" si="3494"/>
        <v>152544.73700000002</v>
      </c>
      <c r="BO1054" s="31">
        <f t="shared" si="3495"/>
        <v>0</v>
      </c>
      <c r="BP1054" s="31">
        <f t="shared" si="3496"/>
        <v>0</v>
      </c>
      <c r="BQ1054" s="31">
        <f>BQ1055</f>
        <v>0</v>
      </c>
      <c r="BR1054" s="31">
        <f>BR1055</f>
        <v>0</v>
      </c>
      <c r="BS1054" s="31">
        <f t="shared" si="3499"/>
        <v>152544.73700000002</v>
      </c>
      <c r="BT1054" s="31">
        <f t="shared" si="3500"/>
        <v>0</v>
      </c>
      <c r="BU1054" s="31">
        <f t="shared" si="3501"/>
        <v>0</v>
      </c>
      <c r="BV1054" s="31">
        <f>BV1055</f>
        <v>0</v>
      </c>
      <c r="BW1054" s="31">
        <f>BW1055</f>
        <v>0</v>
      </c>
      <c r="BX1054" s="31">
        <f t="shared" si="3504"/>
        <v>152544.73700000002</v>
      </c>
      <c r="BY1054" s="31">
        <f t="shared" si="3505"/>
        <v>0</v>
      </c>
      <c r="BZ1054" s="31">
        <f t="shared" si="3506"/>
        <v>0</v>
      </c>
      <c r="CA1054" s="31">
        <f>CA1055</f>
        <v>0</v>
      </c>
      <c r="CB1054" s="31">
        <f>CB1055</f>
        <v>0</v>
      </c>
      <c r="CC1054" s="31">
        <f>CC1055</f>
        <v>0</v>
      </c>
      <c r="CD1054" s="31">
        <f t="shared" si="3431"/>
        <v>152544.73700000002</v>
      </c>
      <c r="CE1054" s="31">
        <f t="shared" si="3432"/>
        <v>0</v>
      </c>
      <c r="CF1054" s="31">
        <f t="shared" si="3433"/>
        <v>0</v>
      </c>
      <c r="CG1054" s="31">
        <f>CG1055</f>
        <v>0</v>
      </c>
      <c r="CH1054" s="24"/>
      <c r="CI1054" s="40"/>
      <c r="CO1054" s="1" t="s">
        <v>31</v>
      </c>
    </row>
    <row r="1055" ht="39.799999999999997">
      <c r="A1055" s="16" t="s">
        <v>576</v>
      </c>
      <c r="B1055" s="17">
        <v>400</v>
      </c>
      <c r="C1055" s="16"/>
      <c r="D1055" s="16"/>
      <c r="E1055" s="39" t="s">
        <v>84</v>
      </c>
      <c r="F1055" s="31">
        <f>F1056+F1058</f>
        <v>122486.40000000001</v>
      </c>
      <c r="G1055" s="31">
        <f>G1056+G1058</f>
        <v>0</v>
      </c>
      <c r="H1055" s="31">
        <f>H1056+H1058</f>
        <v>0</v>
      </c>
      <c r="I1055" s="31">
        <f>I1056+I1058</f>
        <v>0</v>
      </c>
      <c r="J1055" s="31">
        <f>J1056+J1058</f>
        <v>0</v>
      </c>
      <c r="K1055" s="31">
        <f>K1056+K1058</f>
        <v>0</v>
      </c>
      <c r="L1055" s="31">
        <f t="shared" si="3440"/>
        <v>122486.40000000001</v>
      </c>
      <c r="M1055" s="31">
        <f t="shared" si="3441"/>
        <v>0</v>
      </c>
      <c r="N1055" s="31">
        <f t="shared" si="3442"/>
        <v>0</v>
      </c>
      <c r="O1055" s="31">
        <f>O1056+O1058</f>
        <v>65.174000000000007</v>
      </c>
      <c r="P1055" s="31">
        <f>P1056+P1058</f>
        <v>0</v>
      </c>
      <c r="Q1055" s="31">
        <f>Q1056+Q1058</f>
        <v>0</v>
      </c>
      <c r="R1055" s="31">
        <f t="shared" si="3446"/>
        <v>122551.57400000001</v>
      </c>
      <c r="S1055" s="31">
        <f t="shared" si="3447"/>
        <v>0</v>
      </c>
      <c r="T1055" s="31">
        <f t="shared" si="3448"/>
        <v>0</v>
      </c>
      <c r="U1055" s="31">
        <f>U1056+U1058</f>
        <v>0</v>
      </c>
      <c r="V1055" s="31">
        <f>V1056+V1058</f>
        <v>0</v>
      </c>
      <c r="W1055" s="31">
        <f>W1056+W1058</f>
        <v>0</v>
      </c>
      <c r="X1055" s="31">
        <f t="shared" si="3452"/>
        <v>122551.57400000001</v>
      </c>
      <c r="Y1055" s="31">
        <f t="shared" si="3453"/>
        <v>0</v>
      </c>
      <c r="Z1055" s="31">
        <f t="shared" si="3454"/>
        <v>0</v>
      </c>
      <c r="AA1055" s="31">
        <f>AA1056+AA1058</f>
        <v>0</v>
      </c>
      <c r="AB1055" s="31">
        <f>AB1056+AB1058</f>
        <v>0</v>
      </c>
      <c r="AC1055" s="31">
        <f>AC1056+AC1058</f>
        <v>0</v>
      </c>
      <c r="AD1055" s="31">
        <f t="shared" si="3458"/>
        <v>122551.57400000001</v>
      </c>
      <c r="AE1055" s="31">
        <f t="shared" si="3459"/>
        <v>0</v>
      </c>
      <c r="AF1055" s="31">
        <f t="shared" si="3460"/>
        <v>0</v>
      </c>
      <c r="AG1055" s="31">
        <f>AG1056+AG1058</f>
        <v>0</v>
      </c>
      <c r="AH1055" s="31">
        <f>AH1056+AH1058</f>
        <v>0</v>
      </c>
      <c r="AI1055" s="31">
        <f>AI1056+AI1058</f>
        <v>0</v>
      </c>
      <c r="AJ1055" s="31">
        <f t="shared" si="3464"/>
        <v>122551.57400000001</v>
      </c>
      <c r="AK1055" s="31">
        <f t="shared" si="3465"/>
        <v>0</v>
      </c>
      <c r="AL1055" s="31">
        <f t="shared" si="3466"/>
        <v>0</v>
      </c>
      <c r="AM1055" s="31">
        <f>AM1056+AM1058</f>
        <v>0</v>
      </c>
      <c r="AN1055" s="31">
        <f>AN1056+AN1058</f>
        <v>0</v>
      </c>
      <c r="AO1055" s="31">
        <f>AO1056+AO1058</f>
        <v>0</v>
      </c>
      <c r="AP1055" s="31">
        <f t="shared" si="3470"/>
        <v>122551.57400000001</v>
      </c>
      <c r="AQ1055" s="31">
        <f t="shared" si="3471"/>
        <v>0</v>
      </c>
      <c r="AR1055" s="31">
        <f t="shared" si="3472"/>
        <v>0</v>
      </c>
      <c r="AS1055" s="31">
        <f>AS1056+AS1058</f>
        <v>0</v>
      </c>
      <c r="AT1055" s="31">
        <f>AT1056+AT1058</f>
        <v>0</v>
      </c>
      <c r="AU1055" s="31">
        <f>AU1056+AU1058</f>
        <v>0</v>
      </c>
      <c r="AV1055" s="31">
        <f t="shared" si="3476"/>
        <v>122551.57400000001</v>
      </c>
      <c r="AW1055" s="31">
        <f t="shared" si="3477"/>
        <v>0</v>
      </c>
      <c r="AX1055" s="31">
        <f t="shared" si="3478"/>
        <v>0</v>
      </c>
      <c r="AY1055" s="31">
        <f>AY1056+AY1058</f>
        <v>0</v>
      </c>
      <c r="AZ1055" s="31">
        <f>AZ1056+AZ1058</f>
        <v>0</v>
      </c>
      <c r="BA1055" s="31">
        <f>BA1056+BA1058</f>
        <v>0</v>
      </c>
      <c r="BB1055" s="31">
        <f t="shared" si="3482"/>
        <v>122551.57400000001</v>
      </c>
      <c r="BC1055" s="31">
        <f t="shared" si="3483"/>
        <v>0</v>
      </c>
      <c r="BD1055" s="31">
        <f t="shared" si="3484"/>
        <v>0</v>
      </c>
      <c r="BE1055" s="31">
        <f>BE1056+BE1058</f>
        <v>0</v>
      </c>
      <c r="BF1055" s="31">
        <f>BF1056+BF1058</f>
        <v>0</v>
      </c>
      <c r="BG1055" s="31">
        <f>BG1056+BG1058</f>
        <v>0</v>
      </c>
      <c r="BH1055" s="31">
        <f t="shared" si="3488"/>
        <v>122551.57400000001</v>
      </c>
      <c r="BI1055" s="31">
        <f t="shared" si="3489"/>
        <v>0</v>
      </c>
      <c r="BJ1055" s="31">
        <f t="shared" si="3490"/>
        <v>0</v>
      </c>
      <c r="BK1055" s="31">
        <f>BK1056+BK1058</f>
        <v>29993.163</v>
      </c>
      <c r="BL1055" s="31">
        <f>BL1056+BL1058</f>
        <v>0</v>
      </c>
      <c r="BM1055" s="31">
        <f>BM1056+BM1058</f>
        <v>0</v>
      </c>
      <c r="BN1055" s="31">
        <f t="shared" si="3494"/>
        <v>152544.73700000002</v>
      </c>
      <c r="BO1055" s="31">
        <f t="shared" si="3495"/>
        <v>0</v>
      </c>
      <c r="BP1055" s="31">
        <f t="shared" si="3496"/>
        <v>0</v>
      </c>
      <c r="BQ1055" s="31">
        <f>BQ1056+BQ1058</f>
        <v>0</v>
      </c>
      <c r="BR1055" s="31">
        <f>BR1056+BR1058</f>
        <v>0</v>
      </c>
      <c r="BS1055" s="31">
        <f t="shared" si="3499"/>
        <v>152544.73700000002</v>
      </c>
      <c r="BT1055" s="31">
        <f t="shared" si="3500"/>
        <v>0</v>
      </c>
      <c r="BU1055" s="31">
        <f t="shared" si="3501"/>
        <v>0</v>
      </c>
      <c r="BV1055" s="31">
        <f>BV1056+BV1058</f>
        <v>0</v>
      </c>
      <c r="BW1055" s="31">
        <f>BW1056+BW1058</f>
        <v>0</v>
      </c>
      <c r="BX1055" s="31">
        <f t="shared" si="3504"/>
        <v>152544.73700000002</v>
      </c>
      <c r="BY1055" s="31">
        <f t="shared" si="3505"/>
        <v>0</v>
      </c>
      <c r="BZ1055" s="31">
        <f t="shared" si="3506"/>
        <v>0</v>
      </c>
      <c r="CA1055" s="31">
        <f>CA1056+CA1058</f>
        <v>0</v>
      </c>
      <c r="CB1055" s="31">
        <f>CB1056+CB1058</f>
        <v>0</v>
      </c>
      <c r="CC1055" s="31">
        <f>CC1056+CC1058</f>
        <v>0</v>
      </c>
      <c r="CD1055" s="31">
        <f t="shared" si="3431"/>
        <v>152544.73700000002</v>
      </c>
      <c r="CE1055" s="31">
        <f t="shared" si="3432"/>
        <v>0</v>
      </c>
      <c r="CF1055" s="31">
        <f t="shared" si="3433"/>
        <v>0</v>
      </c>
      <c r="CG1055" s="31">
        <f>CG1056+CG1058</f>
        <v>0</v>
      </c>
      <c r="CH1055" s="24"/>
      <c r="CI1055" s="40"/>
      <c r="CM1055" s="1" t="s">
        <v>29</v>
      </c>
    </row>
    <row r="1056" ht="15">
      <c r="A1056" s="16" t="s">
        <v>576</v>
      </c>
      <c r="B1056" s="17">
        <v>410</v>
      </c>
      <c r="C1056" s="16"/>
      <c r="D1056" s="16"/>
      <c r="E1056" s="39" t="s">
        <v>85</v>
      </c>
      <c r="F1056" s="31">
        <f>F1057</f>
        <v>122109.10000000001</v>
      </c>
      <c r="G1056" s="31">
        <f>G1057</f>
        <v>0</v>
      </c>
      <c r="H1056" s="31">
        <f>H1057</f>
        <v>0</v>
      </c>
      <c r="I1056" s="31">
        <f>I1057</f>
        <v>0</v>
      </c>
      <c r="J1056" s="31">
        <f>J1057</f>
        <v>0</v>
      </c>
      <c r="K1056" s="31">
        <f>K1057</f>
        <v>0</v>
      </c>
      <c r="L1056" s="31">
        <f t="shared" si="3440"/>
        <v>122109.10000000001</v>
      </c>
      <c r="M1056" s="31">
        <f t="shared" si="3441"/>
        <v>0</v>
      </c>
      <c r="N1056" s="31">
        <f t="shared" si="3442"/>
        <v>0</v>
      </c>
      <c r="O1056" s="31">
        <f>O1057</f>
        <v>65.174000000000007</v>
      </c>
      <c r="P1056" s="31">
        <f>P1057</f>
        <v>0</v>
      </c>
      <c r="Q1056" s="31">
        <f>Q1057</f>
        <v>0</v>
      </c>
      <c r="R1056" s="31">
        <f t="shared" si="3446"/>
        <v>122174.274</v>
      </c>
      <c r="S1056" s="31">
        <f t="shared" si="3447"/>
        <v>0</v>
      </c>
      <c r="T1056" s="31">
        <f t="shared" si="3448"/>
        <v>0</v>
      </c>
      <c r="U1056" s="31">
        <f>U1057</f>
        <v>0</v>
      </c>
      <c r="V1056" s="31">
        <f>V1057</f>
        <v>0</v>
      </c>
      <c r="W1056" s="31">
        <f>W1057</f>
        <v>0</v>
      </c>
      <c r="X1056" s="31">
        <f t="shared" si="3452"/>
        <v>122174.274</v>
      </c>
      <c r="Y1056" s="31">
        <f t="shared" si="3453"/>
        <v>0</v>
      </c>
      <c r="Z1056" s="31">
        <f t="shared" si="3454"/>
        <v>0</v>
      </c>
      <c r="AA1056" s="31">
        <f>AA1057</f>
        <v>0</v>
      </c>
      <c r="AB1056" s="31">
        <f>AB1057</f>
        <v>0</v>
      </c>
      <c r="AC1056" s="31">
        <f>AC1057</f>
        <v>0</v>
      </c>
      <c r="AD1056" s="31">
        <f t="shared" si="3458"/>
        <v>122174.274</v>
      </c>
      <c r="AE1056" s="31">
        <f t="shared" si="3459"/>
        <v>0</v>
      </c>
      <c r="AF1056" s="31">
        <f t="shared" si="3460"/>
        <v>0</v>
      </c>
      <c r="AG1056" s="31">
        <f>AG1057</f>
        <v>0</v>
      </c>
      <c r="AH1056" s="31">
        <f>AH1057</f>
        <v>0</v>
      </c>
      <c r="AI1056" s="31">
        <f>AI1057</f>
        <v>0</v>
      </c>
      <c r="AJ1056" s="31">
        <f t="shared" si="3464"/>
        <v>122174.274</v>
      </c>
      <c r="AK1056" s="31">
        <f t="shared" si="3465"/>
        <v>0</v>
      </c>
      <c r="AL1056" s="31">
        <f t="shared" si="3466"/>
        <v>0</v>
      </c>
      <c r="AM1056" s="31">
        <f>AM1057</f>
        <v>0</v>
      </c>
      <c r="AN1056" s="31">
        <f>AN1057</f>
        <v>0</v>
      </c>
      <c r="AO1056" s="31">
        <f>AO1057</f>
        <v>0</v>
      </c>
      <c r="AP1056" s="31">
        <f t="shared" si="3470"/>
        <v>122174.274</v>
      </c>
      <c r="AQ1056" s="31">
        <f t="shared" si="3471"/>
        <v>0</v>
      </c>
      <c r="AR1056" s="31">
        <f t="shared" si="3472"/>
        <v>0</v>
      </c>
      <c r="AS1056" s="31">
        <f>AS1057</f>
        <v>0</v>
      </c>
      <c r="AT1056" s="31">
        <f>AT1057</f>
        <v>0</v>
      </c>
      <c r="AU1056" s="31">
        <f>AU1057</f>
        <v>0</v>
      </c>
      <c r="AV1056" s="31">
        <f t="shared" si="3476"/>
        <v>122174.274</v>
      </c>
      <c r="AW1056" s="31">
        <f t="shared" si="3477"/>
        <v>0</v>
      </c>
      <c r="AX1056" s="31">
        <f t="shared" si="3478"/>
        <v>0</v>
      </c>
      <c r="AY1056" s="31">
        <f>AY1057</f>
        <v>0</v>
      </c>
      <c r="AZ1056" s="31">
        <f>AZ1057</f>
        <v>0</v>
      </c>
      <c r="BA1056" s="31">
        <f>BA1057</f>
        <v>0</v>
      </c>
      <c r="BB1056" s="31">
        <f t="shared" si="3482"/>
        <v>122174.274</v>
      </c>
      <c r="BC1056" s="31">
        <f t="shared" si="3483"/>
        <v>0</v>
      </c>
      <c r="BD1056" s="31">
        <f t="shared" si="3484"/>
        <v>0</v>
      </c>
      <c r="BE1056" s="31">
        <f>BE1057</f>
        <v>0</v>
      </c>
      <c r="BF1056" s="31">
        <f>BF1057</f>
        <v>0</v>
      </c>
      <c r="BG1056" s="31">
        <f>BG1057</f>
        <v>0</v>
      </c>
      <c r="BH1056" s="31">
        <f t="shared" si="3488"/>
        <v>122174.274</v>
      </c>
      <c r="BI1056" s="31">
        <f t="shared" si="3489"/>
        <v>0</v>
      </c>
      <c r="BJ1056" s="31">
        <f t="shared" si="3490"/>
        <v>0</v>
      </c>
      <c r="BK1056" s="31">
        <f>BK1057</f>
        <v>29993.163</v>
      </c>
      <c r="BL1056" s="31">
        <f>BL1057</f>
        <v>0</v>
      </c>
      <c r="BM1056" s="31">
        <f>BM1057</f>
        <v>0</v>
      </c>
      <c r="BN1056" s="31">
        <f t="shared" si="3494"/>
        <v>152167.43700000001</v>
      </c>
      <c r="BO1056" s="31">
        <f t="shared" si="3495"/>
        <v>0</v>
      </c>
      <c r="BP1056" s="31">
        <f t="shared" si="3496"/>
        <v>0</v>
      </c>
      <c r="BQ1056" s="31">
        <f>BQ1057</f>
        <v>0</v>
      </c>
      <c r="BR1056" s="31">
        <f>BR1057</f>
        <v>0</v>
      </c>
      <c r="BS1056" s="31">
        <f t="shared" si="3499"/>
        <v>152167.43700000001</v>
      </c>
      <c r="BT1056" s="31">
        <f t="shared" si="3500"/>
        <v>0</v>
      </c>
      <c r="BU1056" s="31">
        <f t="shared" si="3501"/>
        <v>0</v>
      </c>
      <c r="BV1056" s="31">
        <f>BV1057</f>
        <v>0</v>
      </c>
      <c r="BW1056" s="31">
        <f>BW1057</f>
        <v>0</v>
      </c>
      <c r="BX1056" s="31">
        <f t="shared" si="3504"/>
        <v>152167.43700000001</v>
      </c>
      <c r="BY1056" s="31">
        <f t="shared" si="3505"/>
        <v>0</v>
      </c>
      <c r="BZ1056" s="31">
        <f t="shared" si="3506"/>
        <v>0</v>
      </c>
      <c r="CA1056" s="31">
        <f>CA1057</f>
        <v>0</v>
      </c>
      <c r="CB1056" s="31">
        <f>CB1057</f>
        <v>0</v>
      </c>
      <c r="CC1056" s="31">
        <f>CC1057</f>
        <v>0</v>
      </c>
      <c r="CD1056" s="31">
        <f t="shared" si="3431"/>
        <v>152167.43700000001</v>
      </c>
      <c r="CE1056" s="31">
        <f t="shared" si="3432"/>
        <v>0</v>
      </c>
      <c r="CF1056" s="31">
        <f t="shared" si="3433"/>
        <v>0</v>
      </c>
      <c r="CG1056" s="31">
        <f>CG1057</f>
        <v>0</v>
      </c>
      <c r="CH1056" s="24"/>
      <c r="CI1056" s="40"/>
      <c r="CN1056" s="1" t="s">
        <v>30</v>
      </c>
    </row>
    <row r="1057" ht="15">
      <c r="A1057" s="16" t="s">
        <v>576</v>
      </c>
      <c r="B1057" s="17">
        <v>410</v>
      </c>
      <c r="C1057" s="16" t="s">
        <v>47</v>
      </c>
      <c r="D1057" s="16" t="s">
        <v>313</v>
      </c>
      <c r="E1057" s="39" t="s">
        <v>387</v>
      </c>
      <c r="F1057" s="31">
        <v>122109.10000000001</v>
      </c>
      <c r="G1057" s="31"/>
      <c r="H1057" s="31"/>
      <c r="I1057" s="31"/>
      <c r="J1057" s="31"/>
      <c r="K1057" s="31"/>
      <c r="L1057" s="31">
        <f t="shared" si="3440"/>
        <v>122109.10000000001</v>
      </c>
      <c r="M1057" s="31">
        <f t="shared" si="3441"/>
        <v>0</v>
      </c>
      <c r="N1057" s="31">
        <f t="shared" si="3442"/>
        <v>0</v>
      </c>
      <c r="O1057" s="31">
        <v>65.174000000000007</v>
      </c>
      <c r="P1057" s="31"/>
      <c r="Q1057" s="31"/>
      <c r="R1057" s="31">
        <f t="shared" si="3446"/>
        <v>122174.274</v>
      </c>
      <c r="S1057" s="31">
        <f t="shared" si="3447"/>
        <v>0</v>
      </c>
      <c r="T1057" s="31">
        <f t="shared" si="3448"/>
        <v>0</v>
      </c>
      <c r="U1057" s="31"/>
      <c r="V1057" s="31"/>
      <c r="W1057" s="31"/>
      <c r="X1057" s="31">
        <f t="shared" si="3452"/>
        <v>122174.274</v>
      </c>
      <c r="Y1057" s="31">
        <f t="shared" si="3453"/>
        <v>0</v>
      </c>
      <c r="Z1057" s="31">
        <f t="shared" si="3454"/>
        <v>0</v>
      </c>
      <c r="AA1057" s="31"/>
      <c r="AB1057" s="31"/>
      <c r="AC1057" s="31"/>
      <c r="AD1057" s="31">
        <f t="shared" si="3458"/>
        <v>122174.274</v>
      </c>
      <c r="AE1057" s="31">
        <f t="shared" si="3459"/>
        <v>0</v>
      </c>
      <c r="AF1057" s="31">
        <f t="shared" si="3460"/>
        <v>0</v>
      </c>
      <c r="AG1057" s="31"/>
      <c r="AH1057" s="31"/>
      <c r="AI1057" s="31"/>
      <c r="AJ1057" s="31">
        <f t="shared" si="3464"/>
        <v>122174.274</v>
      </c>
      <c r="AK1057" s="31">
        <f t="shared" si="3465"/>
        <v>0</v>
      </c>
      <c r="AL1057" s="31">
        <f t="shared" si="3466"/>
        <v>0</v>
      </c>
      <c r="AM1057" s="31"/>
      <c r="AN1057" s="31"/>
      <c r="AO1057" s="31"/>
      <c r="AP1057" s="31">
        <f t="shared" si="3470"/>
        <v>122174.274</v>
      </c>
      <c r="AQ1057" s="31">
        <f t="shared" si="3471"/>
        <v>0</v>
      </c>
      <c r="AR1057" s="31">
        <f t="shared" si="3472"/>
        <v>0</v>
      </c>
      <c r="AS1057" s="31"/>
      <c r="AT1057" s="31"/>
      <c r="AU1057" s="31"/>
      <c r="AV1057" s="31">
        <f t="shared" si="3476"/>
        <v>122174.274</v>
      </c>
      <c r="AW1057" s="31">
        <f t="shared" si="3477"/>
        <v>0</v>
      </c>
      <c r="AX1057" s="31">
        <f t="shared" si="3478"/>
        <v>0</v>
      </c>
      <c r="AY1057" s="31"/>
      <c r="AZ1057" s="31"/>
      <c r="BA1057" s="31"/>
      <c r="BB1057" s="31">
        <f t="shared" si="3482"/>
        <v>122174.274</v>
      </c>
      <c r="BC1057" s="31">
        <f t="shared" si="3483"/>
        <v>0</v>
      </c>
      <c r="BD1057" s="31">
        <f t="shared" si="3484"/>
        <v>0</v>
      </c>
      <c r="BE1057" s="31"/>
      <c r="BF1057" s="31"/>
      <c r="BG1057" s="31"/>
      <c r="BH1057" s="31">
        <f t="shared" si="3488"/>
        <v>122174.274</v>
      </c>
      <c r="BI1057" s="31">
        <f t="shared" si="3489"/>
        <v>0</v>
      </c>
      <c r="BJ1057" s="31">
        <f t="shared" si="3490"/>
        <v>0</v>
      </c>
      <c r="BK1057" s="31">
        <v>29993.163</v>
      </c>
      <c r="BL1057" s="31"/>
      <c r="BM1057" s="31"/>
      <c r="BN1057" s="31">
        <f t="shared" si="3494"/>
        <v>152167.43700000001</v>
      </c>
      <c r="BO1057" s="31">
        <f t="shared" si="3495"/>
        <v>0</v>
      </c>
      <c r="BP1057" s="31">
        <f t="shared" si="3496"/>
        <v>0</v>
      </c>
      <c r="BQ1057" s="31"/>
      <c r="BR1057" s="31"/>
      <c r="BS1057" s="31">
        <f t="shared" si="3499"/>
        <v>152167.43700000001</v>
      </c>
      <c r="BT1057" s="31">
        <f t="shared" si="3500"/>
        <v>0</v>
      </c>
      <c r="BU1057" s="31">
        <f t="shared" si="3501"/>
        <v>0</v>
      </c>
      <c r="BV1057" s="31"/>
      <c r="BW1057" s="31"/>
      <c r="BX1057" s="31">
        <f t="shared" si="3504"/>
        <v>152167.43700000001</v>
      </c>
      <c r="BY1057" s="31">
        <f t="shared" si="3505"/>
        <v>0</v>
      </c>
      <c r="BZ1057" s="31">
        <f t="shared" si="3506"/>
        <v>0</v>
      </c>
      <c r="CA1057" s="31"/>
      <c r="CB1057" s="31"/>
      <c r="CC1057" s="31"/>
      <c r="CD1057" s="31">
        <f t="shared" si="3431"/>
        <v>152167.43700000001</v>
      </c>
      <c r="CE1057" s="31">
        <f t="shared" si="3432"/>
        <v>0</v>
      </c>
      <c r="CF1057" s="31">
        <f t="shared" si="3433"/>
        <v>0</v>
      </c>
      <c r="CG1057" s="31"/>
      <c r="CH1057" s="24"/>
      <c r="CI1057" s="40"/>
    </row>
    <row r="1058" ht="116.40000000000001">
      <c r="A1058" s="16" t="s">
        <v>576</v>
      </c>
      <c r="B1058" s="17">
        <v>460</v>
      </c>
      <c r="C1058" s="16"/>
      <c r="D1058" s="16"/>
      <c r="E1058" s="39" t="s">
        <v>286</v>
      </c>
      <c r="F1058" s="31">
        <f>F1059</f>
        <v>377.30000000000001</v>
      </c>
      <c r="G1058" s="31">
        <f>G1059</f>
        <v>0</v>
      </c>
      <c r="H1058" s="31">
        <f>H1059</f>
        <v>0</v>
      </c>
      <c r="I1058" s="31">
        <f>I1059</f>
        <v>0</v>
      </c>
      <c r="J1058" s="31">
        <f>J1059</f>
        <v>0</v>
      </c>
      <c r="K1058" s="31">
        <f>K1059</f>
        <v>0</v>
      </c>
      <c r="L1058" s="31">
        <f t="shared" si="3440"/>
        <v>377.30000000000001</v>
      </c>
      <c r="M1058" s="31">
        <f t="shared" si="3441"/>
        <v>0</v>
      </c>
      <c r="N1058" s="31">
        <f t="shared" si="3442"/>
        <v>0</v>
      </c>
      <c r="O1058" s="31">
        <f>O1059</f>
        <v>0</v>
      </c>
      <c r="P1058" s="31">
        <f>P1059</f>
        <v>0</v>
      </c>
      <c r="Q1058" s="31">
        <f>Q1059</f>
        <v>0</v>
      </c>
      <c r="R1058" s="31">
        <f t="shared" si="3446"/>
        <v>377.30000000000001</v>
      </c>
      <c r="S1058" s="31">
        <f t="shared" si="3447"/>
        <v>0</v>
      </c>
      <c r="T1058" s="31">
        <f t="shared" si="3448"/>
        <v>0</v>
      </c>
      <c r="U1058" s="31">
        <f>U1059</f>
        <v>0</v>
      </c>
      <c r="V1058" s="31">
        <f>V1059</f>
        <v>0</v>
      </c>
      <c r="W1058" s="31">
        <f>W1059</f>
        <v>0</v>
      </c>
      <c r="X1058" s="31">
        <f t="shared" si="3452"/>
        <v>377.30000000000001</v>
      </c>
      <c r="Y1058" s="31">
        <f t="shared" si="3453"/>
        <v>0</v>
      </c>
      <c r="Z1058" s="31">
        <f t="shared" si="3454"/>
        <v>0</v>
      </c>
      <c r="AA1058" s="31">
        <f>AA1059</f>
        <v>0</v>
      </c>
      <c r="AB1058" s="31">
        <f>AB1059</f>
        <v>0</v>
      </c>
      <c r="AC1058" s="31">
        <f>AC1059</f>
        <v>0</v>
      </c>
      <c r="AD1058" s="31">
        <f t="shared" si="3458"/>
        <v>377.30000000000001</v>
      </c>
      <c r="AE1058" s="31">
        <f t="shared" si="3459"/>
        <v>0</v>
      </c>
      <c r="AF1058" s="31">
        <f t="shared" si="3460"/>
        <v>0</v>
      </c>
      <c r="AG1058" s="31">
        <f>AG1059</f>
        <v>0</v>
      </c>
      <c r="AH1058" s="31">
        <f>AH1059</f>
        <v>0</v>
      </c>
      <c r="AI1058" s="31">
        <f>AI1059</f>
        <v>0</v>
      </c>
      <c r="AJ1058" s="31">
        <f t="shared" si="3464"/>
        <v>377.30000000000001</v>
      </c>
      <c r="AK1058" s="31">
        <f t="shared" si="3465"/>
        <v>0</v>
      </c>
      <c r="AL1058" s="31">
        <f t="shared" si="3466"/>
        <v>0</v>
      </c>
      <c r="AM1058" s="31">
        <f>AM1059</f>
        <v>0</v>
      </c>
      <c r="AN1058" s="31">
        <f>AN1059</f>
        <v>0</v>
      </c>
      <c r="AO1058" s="31">
        <f>AO1059</f>
        <v>0</v>
      </c>
      <c r="AP1058" s="31">
        <f t="shared" si="3470"/>
        <v>377.30000000000001</v>
      </c>
      <c r="AQ1058" s="31">
        <f t="shared" si="3471"/>
        <v>0</v>
      </c>
      <c r="AR1058" s="31">
        <f t="shared" si="3472"/>
        <v>0</v>
      </c>
      <c r="AS1058" s="31">
        <f>AS1059</f>
        <v>0</v>
      </c>
      <c r="AT1058" s="31">
        <f>AT1059</f>
        <v>0</v>
      </c>
      <c r="AU1058" s="31">
        <f>AU1059</f>
        <v>0</v>
      </c>
      <c r="AV1058" s="31">
        <f t="shared" si="3476"/>
        <v>377.30000000000001</v>
      </c>
      <c r="AW1058" s="31">
        <f t="shared" si="3477"/>
        <v>0</v>
      </c>
      <c r="AX1058" s="31">
        <f t="shared" si="3478"/>
        <v>0</v>
      </c>
      <c r="AY1058" s="31">
        <f>AY1059</f>
        <v>0</v>
      </c>
      <c r="AZ1058" s="31">
        <f>AZ1059</f>
        <v>0</v>
      </c>
      <c r="BA1058" s="31">
        <f>BA1059</f>
        <v>0</v>
      </c>
      <c r="BB1058" s="31">
        <f t="shared" si="3482"/>
        <v>377.30000000000001</v>
      </c>
      <c r="BC1058" s="31">
        <f t="shared" si="3483"/>
        <v>0</v>
      </c>
      <c r="BD1058" s="31">
        <f t="shared" si="3484"/>
        <v>0</v>
      </c>
      <c r="BE1058" s="31">
        <f>BE1059</f>
        <v>0</v>
      </c>
      <c r="BF1058" s="31">
        <f>BF1059</f>
        <v>0</v>
      </c>
      <c r="BG1058" s="31">
        <f>BG1059</f>
        <v>0</v>
      </c>
      <c r="BH1058" s="31">
        <f t="shared" si="3488"/>
        <v>377.30000000000001</v>
      </c>
      <c r="BI1058" s="31">
        <f t="shared" si="3489"/>
        <v>0</v>
      </c>
      <c r="BJ1058" s="31">
        <f t="shared" si="3490"/>
        <v>0</v>
      </c>
      <c r="BK1058" s="31">
        <f>BK1059</f>
        <v>0</v>
      </c>
      <c r="BL1058" s="31">
        <f>BL1059</f>
        <v>0</v>
      </c>
      <c r="BM1058" s="31">
        <f>BM1059</f>
        <v>0</v>
      </c>
      <c r="BN1058" s="31">
        <f t="shared" si="3494"/>
        <v>377.30000000000001</v>
      </c>
      <c r="BO1058" s="31">
        <f t="shared" si="3495"/>
        <v>0</v>
      </c>
      <c r="BP1058" s="31">
        <f t="shared" si="3496"/>
        <v>0</v>
      </c>
      <c r="BQ1058" s="31">
        <f>BQ1059</f>
        <v>0</v>
      </c>
      <c r="BR1058" s="31">
        <f>BR1059</f>
        <v>0</v>
      </c>
      <c r="BS1058" s="31">
        <f t="shared" si="3499"/>
        <v>377.30000000000001</v>
      </c>
      <c r="BT1058" s="31">
        <f t="shared" si="3500"/>
        <v>0</v>
      </c>
      <c r="BU1058" s="31">
        <f t="shared" si="3501"/>
        <v>0</v>
      </c>
      <c r="BV1058" s="31">
        <f>BV1059</f>
        <v>0</v>
      </c>
      <c r="BW1058" s="31">
        <f>BW1059</f>
        <v>0</v>
      </c>
      <c r="BX1058" s="31">
        <f t="shared" si="3504"/>
        <v>377.30000000000001</v>
      </c>
      <c r="BY1058" s="31">
        <f t="shared" si="3505"/>
        <v>0</v>
      </c>
      <c r="BZ1058" s="31">
        <f t="shared" si="3506"/>
        <v>0</v>
      </c>
      <c r="CA1058" s="31">
        <f>CA1059</f>
        <v>0</v>
      </c>
      <c r="CB1058" s="31">
        <f>CB1059</f>
        <v>0</v>
      </c>
      <c r="CC1058" s="31">
        <f>CC1059</f>
        <v>0</v>
      </c>
      <c r="CD1058" s="31">
        <f t="shared" si="3431"/>
        <v>377.30000000000001</v>
      </c>
      <c r="CE1058" s="31">
        <f t="shared" si="3432"/>
        <v>0</v>
      </c>
      <c r="CF1058" s="31">
        <f t="shared" si="3433"/>
        <v>0</v>
      </c>
      <c r="CG1058" s="31">
        <f>CG1059</f>
        <v>0</v>
      </c>
      <c r="CH1058" s="24"/>
      <c r="CI1058" s="40"/>
      <c r="CN1058" s="1" t="s">
        <v>30</v>
      </c>
    </row>
    <row r="1059" ht="15">
      <c r="A1059" s="16" t="s">
        <v>576</v>
      </c>
      <c r="B1059" s="17">
        <v>460</v>
      </c>
      <c r="C1059" s="16" t="s">
        <v>47</v>
      </c>
      <c r="D1059" s="16" t="s">
        <v>313</v>
      </c>
      <c r="E1059" s="39" t="s">
        <v>387</v>
      </c>
      <c r="F1059" s="31">
        <v>377.30000000000001</v>
      </c>
      <c r="G1059" s="31"/>
      <c r="H1059" s="31"/>
      <c r="I1059" s="31"/>
      <c r="J1059" s="31"/>
      <c r="K1059" s="31"/>
      <c r="L1059" s="31">
        <f t="shared" si="3440"/>
        <v>377.30000000000001</v>
      </c>
      <c r="M1059" s="31">
        <f t="shared" si="3441"/>
        <v>0</v>
      </c>
      <c r="N1059" s="31">
        <f t="shared" si="3442"/>
        <v>0</v>
      </c>
      <c r="O1059" s="31"/>
      <c r="P1059" s="31"/>
      <c r="Q1059" s="31"/>
      <c r="R1059" s="31">
        <f t="shared" si="3446"/>
        <v>377.30000000000001</v>
      </c>
      <c r="S1059" s="31">
        <f t="shared" si="3447"/>
        <v>0</v>
      </c>
      <c r="T1059" s="31">
        <f t="shared" si="3448"/>
        <v>0</v>
      </c>
      <c r="U1059" s="31"/>
      <c r="V1059" s="31"/>
      <c r="W1059" s="31"/>
      <c r="X1059" s="31">
        <f t="shared" si="3452"/>
        <v>377.30000000000001</v>
      </c>
      <c r="Y1059" s="31">
        <f t="shared" si="3453"/>
        <v>0</v>
      </c>
      <c r="Z1059" s="31">
        <f t="shared" si="3454"/>
        <v>0</v>
      </c>
      <c r="AA1059" s="31"/>
      <c r="AB1059" s="31"/>
      <c r="AC1059" s="31"/>
      <c r="AD1059" s="31">
        <f t="shared" si="3458"/>
        <v>377.30000000000001</v>
      </c>
      <c r="AE1059" s="31">
        <f t="shared" si="3459"/>
        <v>0</v>
      </c>
      <c r="AF1059" s="31">
        <f t="shared" si="3460"/>
        <v>0</v>
      </c>
      <c r="AG1059" s="31"/>
      <c r="AH1059" s="31"/>
      <c r="AI1059" s="31"/>
      <c r="AJ1059" s="31">
        <f t="shared" si="3464"/>
        <v>377.30000000000001</v>
      </c>
      <c r="AK1059" s="31">
        <f t="shared" si="3465"/>
        <v>0</v>
      </c>
      <c r="AL1059" s="31">
        <f t="shared" si="3466"/>
        <v>0</v>
      </c>
      <c r="AM1059" s="31"/>
      <c r="AN1059" s="31"/>
      <c r="AO1059" s="31"/>
      <c r="AP1059" s="31">
        <f t="shared" si="3470"/>
        <v>377.30000000000001</v>
      </c>
      <c r="AQ1059" s="31">
        <f t="shared" si="3471"/>
        <v>0</v>
      </c>
      <c r="AR1059" s="31">
        <f t="shared" si="3472"/>
        <v>0</v>
      </c>
      <c r="AS1059" s="31"/>
      <c r="AT1059" s="31"/>
      <c r="AU1059" s="31"/>
      <c r="AV1059" s="31">
        <f t="shared" si="3476"/>
        <v>377.30000000000001</v>
      </c>
      <c r="AW1059" s="31">
        <f t="shared" si="3477"/>
        <v>0</v>
      </c>
      <c r="AX1059" s="31">
        <f t="shared" si="3478"/>
        <v>0</v>
      </c>
      <c r="AY1059" s="31"/>
      <c r="AZ1059" s="31"/>
      <c r="BA1059" s="31"/>
      <c r="BB1059" s="31">
        <f t="shared" si="3482"/>
        <v>377.30000000000001</v>
      </c>
      <c r="BC1059" s="31">
        <f t="shared" si="3483"/>
        <v>0</v>
      </c>
      <c r="BD1059" s="31">
        <f t="shared" si="3484"/>
        <v>0</v>
      </c>
      <c r="BE1059" s="31"/>
      <c r="BF1059" s="31"/>
      <c r="BG1059" s="31"/>
      <c r="BH1059" s="31">
        <f t="shared" si="3488"/>
        <v>377.30000000000001</v>
      </c>
      <c r="BI1059" s="31">
        <f t="shared" si="3489"/>
        <v>0</v>
      </c>
      <c r="BJ1059" s="31">
        <f t="shared" si="3490"/>
        <v>0</v>
      </c>
      <c r="BK1059" s="31"/>
      <c r="BL1059" s="31"/>
      <c r="BM1059" s="31"/>
      <c r="BN1059" s="31">
        <f t="shared" si="3494"/>
        <v>377.30000000000001</v>
      </c>
      <c r="BO1059" s="31">
        <f t="shared" si="3495"/>
        <v>0</v>
      </c>
      <c r="BP1059" s="31">
        <f t="shared" si="3496"/>
        <v>0</v>
      </c>
      <c r="BQ1059" s="31"/>
      <c r="BR1059" s="31"/>
      <c r="BS1059" s="31">
        <f t="shared" si="3499"/>
        <v>377.30000000000001</v>
      </c>
      <c r="BT1059" s="31">
        <f t="shared" si="3500"/>
        <v>0</v>
      </c>
      <c r="BU1059" s="31">
        <f t="shared" si="3501"/>
        <v>0</v>
      </c>
      <c r="BV1059" s="31"/>
      <c r="BW1059" s="31"/>
      <c r="BX1059" s="31">
        <f t="shared" si="3504"/>
        <v>377.30000000000001</v>
      </c>
      <c r="BY1059" s="31">
        <f t="shared" si="3505"/>
        <v>0</v>
      </c>
      <c r="BZ1059" s="31">
        <f t="shared" si="3506"/>
        <v>0</v>
      </c>
      <c r="CA1059" s="31"/>
      <c r="CB1059" s="31"/>
      <c r="CC1059" s="31"/>
      <c r="CD1059" s="31">
        <f t="shared" si="3431"/>
        <v>377.30000000000001</v>
      </c>
      <c r="CE1059" s="31">
        <f t="shared" si="3432"/>
        <v>0</v>
      </c>
      <c r="CF1059" s="31">
        <f t="shared" si="3433"/>
        <v>0</v>
      </c>
      <c r="CG1059" s="31"/>
      <c r="CH1059" s="24"/>
      <c r="CI1059" s="40"/>
    </row>
    <row r="1060" ht="43.75">
      <c r="A1060" s="16" t="s">
        <v>578</v>
      </c>
      <c r="B1060" s="17"/>
      <c r="C1060" s="16"/>
      <c r="D1060" s="16"/>
      <c r="E1060" s="39" t="s">
        <v>579</v>
      </c>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c r="AF1060" s="31"/>
      <c r="AG1060" s="31"/>
      <c r="AH1060" s="31"/>
      <c r="AI1060" s="31"/>
      <c r="AJ1060" s="31"/>
      <c r="AK1060" s="31"/>
      <c r="AL1060" s="31"/>
      <c r="AM1060" s="31"/>
      <c r="AN1060" s="31"/>
      <c r="AO1060" s="31"/>
      <c r="AP1060" s="31"/>
      <c r="AQ1060" s="31"/>
      <c r="AR1060" s="31"/>
      <c r="AS1060" s="31"/>
      <c r="AT1060" s="31"/>
      <c r="AU1060" s="31"/>
      <c r="AV1060" s="31"/>
      <c r="AW1060" s="31"/>
      <c r="AX1060" s="31"/>
      <c r="AY1060" s="31"/>
      <c r="AZ1060" s="31"/>
      <c r="BA1060" s="31"/>
      <c r="BB1060" s="31"/>
      <c r="BC1060" s="31"/>
      <c r="BD1060" s="31"/>
      <c r="BE1060" s="31"/>
      <c r="BF1060" s="31"/>
      <c r="BG1060" s="31"/>
      <c r="BH1060" s="31"/>
      <c r="BI1060" s="31"/>
      <c r="BJ1060" s="31"/>
      <c r="BK1060" s="31">
        <f t="shared" ref="BK1060:BK1071" si="3511">BK1061</f>
        <v>23800</v>
      </c>
      <c r="BL1060" s="31">
        <f t="shared" ref="BL1060:BL1071" si="3512">BL1061</f>
        <v>0</v>
      </c>
      <c r="BM1060" s="31">
        <f t="shared" ref="BM1060:BM1071" si="3513">BM1061</f>
        <v>0</v>
      </c>
      <c r="BN1060" s="31">
        <f t="shared" si="3494"/>
        <v>23800</v>
      </c>
      <c r="BO1060" s="31">
        <f t="shared" si="3495"/>
        <v>0</v>
      </c>
      <c r="BP1060" s="31">
        <f t="shared" si="3496"/>
        <v>0</v>
      </c>
      <c r="BQ1060" s="31">
        <f t="shared" ref="BQ1060:BQ1071" si="3514">BQ1061</f>
        <v>0</v>
      </c>
      <c r="BR1060" s="31">
        <f t="shared" ref="BR1060:BR1071" si="3515">BR1061</f>
        <v>0</v>
      </c>
      <c r="BS1060" s="31">
        <f t="shared" si="3499"/>
        <v>23800</v>
      </c>
      <c r="BT1060" s="31">
        <f t="shared" si="3500"/>
        <v>0</v>
      </c>
      <c r="BU1060" s="31">
        <f t="shared" si="3501"/>
        <v>0</v>
      </c>
      <c r="BV1060" s="31">
        <f t="shared" ref="BV1060:BV1071" si="3516">BV1061</f>
        <v>0</v>
      </c>
      <c r="BW1060" s="31">
        <f t="shared" ref="BW1060:BW1071" si="3517">BW1061</f>
        <v>0</v>
      </c>
      <c r="BX1060" s="31">
        <f t="shared" si="3504"/>
        <v>23800</v>
      </c>
      <c r="BY1060" s="31">
        <f t="shared" si="3505"/>
        <v>0</v>
      </c>
      <c r="BZ1060" s="31">
        <f t="shared" si="3506"/>
        <v>0</v>
      </c>
      <c r="CA1060" s="31">
        <f t="shared" ref="CA1060:CA1071" si="3518">CA1061</f>
        <v>0</v>
      </c>
      <c r="CB1060" s="31">
        <f t="shared" ref="CB1060:CB1071" si="3519">CB1061</f>
        <v>0</v>
      </c>
      <c r="CC1060" s="31">
        <f t="shared" ref="CC1060:CC1071" si="3520">CC1061</f>
        <v>0</v>
      </c>
      <c r="CD1060" s="31">
        <f t="shared" si="3431"/>
        <v>23800</v>
      </c>
      <c r="CE1060" s="31">
        <f t="shared" si="3432"/>
        <v>0</v>
      </c>
      <c r="CF1060" s="31">
        <f t="shared" si="3433"/>
        <v>0</v>
      </c>
      <c r="CG1060" s="31">
        <f t="shared" ref="CG1060:CG1071" si="3521">CG1061</f>
        <v>0</v>
      </c>
      <c r="CH1060" s="24"/>
      <c r="CI1060" s="40"/>
    </row>
    <row r="1061" ht="39.549999999999997">
      <c r="A1061" s="16" t="s">
        <v>578</v>
      </c>
      <c r="B1061" s="17">
        <v>400</v>
      </c>
      <c r="C1061" s="16"/>
      <c r="D1061" s="16"/>
      <c r="E1061" s="39" t="s">
        <v>84</v>
      </c>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c r="AF1061" s="31"/>
      <c r="AG1061" s="31"/>
      <c r="AH1061" s="31"/>
      <c r="AI1061" s="31"/>
      <c r="AJ1061" s="31"/>
      <c r="AK1061" s="31"/>
      <c r="AL1061" s="31"/>
      <c r="AM1061" s="31"/>
      <c r="AN1061" s="31"/>
      <c r="AO1061" s="31"/>
      <c r="AP1061" s="31"/>
      <c r="AQ1061" s="31"/>
      <c r="AR1061" s="31"/>
      <c r="AS1061" s="31"/>
      <c r="AT1061" s="31"/>
      <c r="AU1061" s="31"/>
      <c r="AV1061" s="31"/>
      <c r="AW1061" s="31"/>
      <c r="AX1061" s="31"/>
      <c r="AY1061" s="31"/>
      <c r="AZ1061" s="31"/>
      <c r="BA1061" s="31"/>
      <c r="BB1061" s="31"/>
      <c r="BC1061" s="31"/>
      <c r="BD1061" s="31"/>
      <c r="BE1061" s="31"/>
      <c r="BF1061" s="31"/>
      <c r="BG1061" s="31"/>
      <c r="BH1061" s="31"/>
      <c r="BI1061" s="31"/>
      <c r="BJ1061" s="31"/>
      <c r="BK1061" s="31">
        <f t="shared" si="3511"/>
        <v>23800</v>
      </c>
      <c r="BL1061" s="31">
        <f t="shared" si="3512"/>
        <v>0</v>
      </c>
      <c r="BM1061" s="31">
        <f t="shared" si="3513"/>
        <v>0</v>
      </c>
      <c r="BN1061" s="31">
        <f t="shared" si="3494"/>
        <v>23800</v>
      </c>
      <c r="BO1061" s="31">
        <f t="shared" si="3495"/>
        <v>0</v>
      </c>
      <c r="BP1061" s="31">
        <f t="shared" si="3496"/>
        <v>0</v>
      </c>
      <c r="BQ1061" s="31">
        <f t="shared" si="3514"/>
        <v>0</v>
      </c>
      <c r="BR1061" s="31">
        <f t="shared" si="3515"/>
        <v>0</v>
      </c>
      <c r="BS1061" s="31">
        <f t="shared" si="3499"/>
        <v>23800</v>
      </c>
      <c r="BT1061" s="31">
        <f t="shared" si="3500"/>
        <v>0</v>
      </c>
      <c r="BU1061" s="31">
        <f t="shared" si="3501"/>
        <v>0</v>
      </c>
      <c r="BV1061" s="31">
        <f t="shared" si="3516"/>
        <v>0</v>
      </c>
      <c r="BW1061" s="31">
        <f t="shared" si="3517"/>
        <v>0</v>
      </c>
      <c r="BX1061" s="31">
        <f t="shared" si="3504"/>
        <v>23800</v>
      </c>
      <c r="BY1061" s="31">
        <f t="shared" si="3505"/>
        <v>0</v>
      </c>
      <c r="BZ1061" s="31">
        <f t="shared" si="3506"/>
        <v>0</v>
      </c>
      <c r="CA1061" s="31">
        <f t="shared" si="3518"/>
        <v>0</v>
      </c>
      <c r="CB1061" s="31">
        <f t="shared" si="3519"/>
        <v>0</v>
      </c>
      <c r="CC1061" s="31">
        <f t="shared" si="3520"/>
        <v>0</v>
      </c>
      <c r="CD1061" s="31">
        <f t="shared" si="3431"/>
        <v>23800</v>
      </c>
      <c r="CE1061" s="31">
        <f t="shared" si="3432"/>
        <v>0</v>
      </c>
      <c r="CF1061" s="31">
        <f t="shared" si="3433"/>
        <v>0</v>
      </c>
      <c r="CG1061" s="31">
        <f t="shared" si="3521"/>
        <v>0</v>
      </c>
      <c r="CH1061" s="24"/>
      <c r="CI1061" s="40"/>
    </row>
    <row r="1062" ht="116.40000000000001">
      <c r="A1062" s="16" t="s">
        <v>578</v>
      </c>
      <c r="B1062" s="17">
        <v>460</v>
      </c>
      <c r="C1062" s="16"/>
      <c r="D1062" s="16"/>
      <c r="E1062" s="39" t="s">
        <v>286</v>
      </c>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c r="AF1062" s="31"/>
      <c r="AG1062" s="31"/>
      <c r="AH1062" s="31"/>
      <c r="AI1062" s="31"/>
      <c r="AJ1062" s="31"/>
      <c r="AK1062" s="31"/>
      <c r="AL1062" s="31"/>
      <c r="AM1062" s="31"/>
      <c r="AN1062" s="31"/>
      <c r="AO1062" s="31"/>
      <c r="AP1062" s="31"/>
      <c r="AQ1062" s="31"/>
      <c r="AR1062" s="31"/>
      <c r="AS1062" s="31"/>
      <c r="AT1062" s="31"/>
      <c r="AU1062" s="31"/>
      <c r="AV1062" s="31"/>
      <c r="AW1062" s="31"/>
      <c r="AX1062" s="31"/>
      <c r="AY1062" s="31"/>
      <c r="AZ1062" s="31"/>
      <c r="BA1062" s="31"/>
      <c r="BB1062" s="31"/>
      <c r="BC1062" s="31"/>
      <c r="BD1062" s="31"/>
      <c r="BE1062" s="31"/>
      <c r="BF1062" s="31"/>
      <c r="BG1062" s="31"/>
      <c r="BH1062" s="31"/>
      <c r="BI1062" s="31"/>
      <c r="BJ1062" s="31"/>
      <c r="BK1062" s="31">
        <f t="shared" si="3511"/>
        <v>23800</v>
      </c>
      <c r="BL1062" s="31">
        <f t="shared" si="3512"/>
        <v>0</v>
      </c>
      <c r="BM1062" s="31">
        <f t="shared" si="3513"/>
        <v>0</v>
      </c>
      <c r="BN1062" s="31">
        <f t="shared" si="3494"/>
        <v>23800</v>
      </c>
      <c r="BO1062" s="31">
        <f t="shared" si="3495"/>
        <v>0</v>
      </c>
      <c r="BP1062" s="31">
        <f t="shared" si="3496"/>
        <v>0</v>
      </c>
      <c r="BQ1062" s="31">
        <f t="shared" si="3514"/>
        <v>0</v>
      </c>
      <c r="BR1062" s="31">
        <f t="shared" si="3515"/>
        <v>0</v>
      </c>
      <c r="BS1062" s="31">
        <f t="shared" si="3499"/>
        <v>23800</v>
      </c>
      <c r="BT1062" s="31">
        <f t="shared" si="3500"/>
        <v>0</v>
      </c>
      <c r="BU1062" s="31">
        <f t="shared" si="3501"/>
        <v>0</v>
      </c>
      <c r="BV1062" s="31">
        <f t="shared" si="3516"/>
        <v>0</v>
      </c>
      <c r="BW1062" s="31">
        <f t="shared" si="3517"/>
        <v>0</v>
      </c>
      <c r="BX1062" s="31">
        <f t="shared" si="3504"/>
        <v>23800</v>
      </c>
      <c r="BY1062" s="31">
        <f t="shared" si="3505"/>
        <v>0</v>
      </c>
      <c r="BZ1062" s="31">
        <f t="shared" si="3506"/>
        <v>0</v>
      </c>
      <c r="CA1062" s="31">
        <f t="shared" si="3518"/>
        <v>0</v>
      </c>
      <c r="CB1062" s="31">
        <f t="shared" si="3519"/>
        <v>0</v>
      </c>
      <c r="CC1062" s="31">
        <f t="shared" si="3520"/>
        <v>0</v>
      </c>
      <c r="CD1062" s="31">
        <f t="shared" si="3431"/>
        <v>23800</v>
      </c>
      <c r="CE1062" s="31">
        <f t="shared" si="3432"/>
        <v>0</v>
      </c>
      <c r="CF1062" s="31">
        <f t="shared" si="3433"/>
        <v>0</v>
      </c>
      <c r="CG1062" s="31">
        <f t="shared" si="3521"/>
        <v>0</v>
      </c>
      <c r="CH1062" s="24"/>
      <c r="CI1062" s="40"/>
    </row>
    <row r="1063" ht="15">
      <c r="A1063" s="16" t="s">
        <v>578</v>
      </c>
      <c r="B1063" s="17">
        <v>460</v>
      </c>
      <c r="C1063" s="16" t="s">
        <v>47</v>
      </c>
      <c r="D1063" s="16" t="s">
        <v>313</v>
      </c>
      <c r="E1063" s="39" t="s">
        <v>387</v>
      </c>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c r="AF1063" s="31"/>
      <c r="AG1063" s="31"/>
      <c r="AH1063" s="31"/>
      <c r="AI1063" s="31"/>
      <c r="AJ1063" s="31"/>
      <c r="AK1063" s="31"/>
      <c r="AL1063" s="3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v>23800</v>
      </c>
      <c r="BL1063" s="31"/>
      <c r="BM1063" s="31"/>
      <c r="BN1063" s="31">
        <f t="shared" si="3494"/>
        <v>23800</v>
      </c>
      <c r="BO1063" s="31">
        <f t="shared" si="3495"/>
        <v>0</v>
      </c>
      <c r="BP1063" s="31">
        <f t="shared" si="3496"/>
        <v>0</v>
      </c>
      <c r="BQ1063" s="31"/>
      <c r="BR1063" s="31"/>
      <c r="BS1063" s="31">
        <f t="shared" si="3499"/>
        <v>23800</v>
      </c>
      <c r="BT1063" s="31">
        <f t="shared" si="3500"/>
        <v>0</v>
      </c>
      <c r="BU1063" s="31">
        <f t="shared" si="3501"/>
        <v>0</v>
      </c>
      <c r="BV1063" s="31"/>
      <c r="BW1063" s="31"/>
      <c r="BX1063" s="31">
        <f t="shared" si="3504"/>
        <v>23800</v>
      </c>
      <c r="BY1063" s="31">
        <f t="shared" si="3505"/>
        <v>0</v>
      </c>
      <c r="BZ1063" s="31">
        <f t="shared" si="3506"/>
        <v>0</v>
      </c>
      <c r="CA1063" s="31"/>
      <c r="CB1063" s="31"/>
      <c r="CC1063" s="31"/>
      <c r="CD1063" s="31">
        <f t="shared" si="3431"/>
        <v>23800</v>
      </c>
      <c r="CE1063" s="31">
        <f t="shared" si="3432"/>
        <v>0</v>
      </c>
      <c r="CF1063" s="31">
        <f t="shared" si="3433"/>
        <v>0</v>
      </c>
      <c r="CG1063" s="31"/>
      <c r="CH1063" s="24"/>
      <c r="CI1063" s="40"/>
    </row>
    <row r="1064" ht="71.599999999999994">
      <c r="A1064" s="16" t="s">
        <v>580</v>
      </c>
      <c r="B1064" s="17"/>
      <c r="C1064" s="16"/>
      <c r="D1064" s="16"/>
      <c r="E1064" s="39" t="s">
        <v>581</v>
      </c>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c r="AF1064" s="31"/>
      <c r="AG1064" s="31"/>
      <c r="AH1064" s="31"/>
      <c r="AI1064" s="31"/>
      <c r="AJ1064" s="31"/>
      <c r="AK1064" s="31"/>
      <c r="AL1064" s="31"/>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f t="shared" si="3511"/>
        <v>22118.050999999999</v>
      </c>
      <c r="BL1064" s="31">
        <f t="shared" si="3512"/>
        <v>0</v>
      </c>
      <c r="BM1064" s="31">
        <f t="shared" si="3513"/>
        <v>0</v>
      </c>
      <c r="BN1064" s="31">
        <f t="shared" si="3494"/>
        <v>22118.050999999999</v>
      </c>
      <c r="BO1064" s="31">
        <f t="shared" si="3495"/>
        <v>0</v>
      </c>
      <c r="BP1064" s="31">
        <f t="shared" si="3496"/>
        <v>0</v>
      </c>
      <c r="BQ1064" s="31">
        <f t="shared" si="3514"/>
        <v>0</v>
      </c>
      <c r="BR1064" s="31">
        <f t="shared" si="3515"/>
        <v>0</v>
      </c>
      <c r="BS1064" s="31">
        <f t="shared" si="3499"/>
        <v>22118.050999999999</v>
      </c>
      <c r="BT1064" s="31">
        <f t="shared" si="3500"/>
        <v>0</v>
      </c>
      <c r="BU1064" s="31">
        <f t="shared" si="3501"/>
        <v>0</v>
      </c>
      <c r="BV1064" s="31">
        <f t="shared" si="3516"/>
        <v>0</v>
      </c>
      <c r="BW1064" s="31">
        <f t="shared" si="3517"/>
        <v>0</v>
      </c>
      <c r="BX1064" s="31">
        <f t="shared" si="3504"/>
        <v>22118.050999999999</v>
      </c>
      <c r="BY1064" s="31">
        <f t="shared" si="3505"/>
        <v>0</v>
      </c>
      <c r="BZ1064" s="31">
        <f t="shared" si="3506"/>
        <v>0</v>
      </c>
      <c r="CA1064" s="31">
        <f t="shared" si="3518"/>
        <v>11703.940000000001</v>
      </c>
      <c r="CB1064" s="31">
        <f t="shared" si="3519"/>
        <v>0</v>
      </c>
      <c r="CC1064" s="31">
        <f t="shared" si="3520"/>
        <v>0</v>
      </c>
      <c r="CD1064" s="31">
        <f t="shared" si="3431"/>
        <v>33821.991000000002</v>
      </c>
      <c r="CE1064" s="31">
        <f t="shared" si="3432"/>
        <v>0</v>
      </c>
      <c r="CF1064" s="31">
        <f t="shared" si="3433"/>
        <v>0</v>
      </c>
      <c r="CG1064" s="31">
        <f t="shared" si="3521"/>
        <v>0</v>
      </c>
      <c r="CH1064" s="24"/>
      <c r="CI1064" s="40"/>
    </row>
    <row r="1065" ht="39.799999999999997">
      <c r="A1065" s="16" t="s">
        <v>580</v>
      </c>
      <c r="B1065" s="17">
        <v>400</v>
      </c>
      <c r="C1065" s="16"/>
      <c r="D1065" s="16"/>
      <c r="E1065" s="39" t="s">
        <v>84</v>
      </c>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c r="AF1065" s="31"/>
      <c r="AG1065" s="31"/>
      <c r="AH1065" s="31"/>
      <c r="AI1065" s="31"/>
      <c r="AJ1065" s="31"/>
      <c r="AK1065" s="31"/>
      <c r="AL1065" s="31"/>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f t="shared" si="3511"/>
        <v>22118.050999999999</v>
      </c>
      <c r="BL1065" s="31">
        <f t="shared" si="3512"/>
        <v>0</v>
      </c>
      <c r="BM1065" s="31">
        <f t="shared" si="3513"/>
        <v>0</v>
      </c>
      <c r="BN1065" s="31">
        <f t="shared" si="3494"/>
        <v>22118.050999999999</v>
      </c>
      <c r="BO1065" s="31">
        <f t="shared" si="3495"/>
        <v>0</v>
      </c>
      <c r="BP1065" s="31">
        <f t="shared" si="3496"/>
        <v>0</v>
      </c>
      <c r="BQ1065" s="31">
        <f t="shared" si="3514"/>
        <v>0</v>
      </c>
      <c r="BR1065" s="31">
        <f t="shared" si="3515"/>
        <v>0</v>
      </c>
      <c r="BS1065" s="31">
        <f t="shared" si="3499"/>
        <v>22118.050999999999</v>
      </c>
      <c r="BT1065" s="31">
        <f t="shared" si="3500"/>
        <v>0</v>
      </c>
      <c r="BU1065" s="31">
        <f t="shared" si="3501"/>
        <v>0</v>
      </c>
      <c r="BV1065" s="31">
        <f t="shared" si="3516"/>
        <v>0</v>
      </c>
      <c r="BW1065" s="31">
        <f t="shared" si="3517"/>
        <v>0</v>
      </c>
      <c r="BX1065" s="31">
        <f t="shared" si="3504"/>
        <v>22118.050999999999</v>
      </c>
      <c r="BY1065" s="31">
        <f t="shared" si="3505"/>
        <v>0</v>
      </c>
      <c r="BZ1065" s="31">
        <f t="shared" si="3506"/>
        <v>0</v>
      </c>
      <c r="CA1065" s="31">
        <f t="shared" si="3518"/>
        <v>11703.940000000001</v>
      </c>
      <c r="CB1065" s="31">
        <f t="shared" si="3519"/>
        <v>0</v>
      </c>
      <c r="CC1065" s="31">
        <f t="shared" si="3520"/>
        <v>0</v>
      </c>
      <c r="CD1065" s="31">
        <f t="shared" si="3431"/>
        <v>33821.991000000002</v>
      </c>
      <c r="CE1065" s="31">
        <f t="shared" si="3432"/>
        <v>0</v>
      </c>
      <c r="CF1065" s="31">
        <f t="shared" si="3433"/>
        <v>0</v>
      </c>
      <c r="CG1065" s="31">
        <f t="shared" si="3521"/>
        <v>0</v>
      </c>
      <c r="CH1065" s="24"/>
      <c r="CI1065" s="40"/>
    </row>
    <row r="1066" ht="116.40000000000001">
      <c r="A1066" s="16" t="s">
        <v>580</v>
      </c>
      <c r="B1066" s="17">
        <v>460</v>
      </c>
      <c r="C1066" s="16"/>
      <c r="D1066" s="16"/>
      <c r="E1066" s="39" t="s">
        <v>286</v>
      </c>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c r="AF1066" s="31"/>
      <c r="AG1066" s="31"/>
      <c r="AH1066" s="31"/>
      <c r="AI1066" s="31"/>
      <c r="AJ1066" s="31"/>
      <c r="AK1066" s="31"/>
      <c r="AL1066" s="31"/>
      <c r="AM1066" s="31"/>
      <c r="AN1066" s="31"/>
      <c r="AO1066" s="31"/>
      <c r="AP1066" s="31"/>
      <c r="AQ1066" s="31"/>
      <c r="AR1066" s="31"/>
      <c r="AS1066" s="31"/>
      <c r="AT1066" s="31"/>
      <c r="AU1066" s="31"/>
      <c r="AV1066" s="31"/>
      <c r="AW1066" s="31"/>
      <c r="AX1066" s="31"/>
      <c r="AY1066" s="31"/>
      <c r="AZ1066" s="31"/>
      <c r="BA1066" s="31"/>
      <c r="BB1066" s="31"/>
      <c r="BC1066" s="31"/>
      <c r="BD1066" s="31"/>
      <c r="BE1066" s="31"/>
      <c r="BF1066" s="31"/>
      <c r="BG1066" s="31"/>
      <c r="BH1066" s="31"/>
      <c r="BI1066" s="31"/>
      <c r="BJ1066" s="31"/>
      <c r="BK1066" s="31">
        <f t="shared" si="3511"/>
        <v>22118.050999999999</v>
      </c>
      <c r="BL1066" s="31">
        <f t="shared" si="3512"/>
        <v>0</v>
      </c>
      <c r="BM1066" s="31">
        <f t="shared" si="3513"/>
        <v>0</v>
      </c>
      <c r="BN1066" s="31">
        <f t="shared" si="3494"/>
        <v>22118.050999999999</v>
      </c>
      <c r="BO1066" s="31">
        <f t="shared" si="3495"/>
        <v>0</v>
      </c>
      <c r="BP1066" s="31">
        <f t="shared" si="3496"/>
        <v>0</v>
      </c>
      <c r="BQ1066" s="31">
        <f t="shared" si="3514"/>
        <v>0</v>
      </c>
      <c r="BR1066" s="31">
        <f t="shared" si="3515"/>
        <v>0</v>
      </c>
      <c r="BS1066" s="31">
        <f t="shared" si="3499"/>
        <v>22118.050999999999</v>
      </c>
      <c r="BT1066" s="31">
        <f t="shared" si="3500"/>
        <v>0</v>
      </c>
      <c r="BU1066" s="31">
        <f t="shared" si="3501"/>
        <v>0</v>
      </c>
      <c r="BV1066" s="31">
        <f t="shared" si="3516"/>
        <v>0</v>
      </c>
      <c r="BW1066" s="31">
        <f t="shared" si="3517"/>
        <v>0</v>
      </c>
      <c r="BX1066" s="31">
        <f t="shared" si="3504"/>
        <v>22118.050999999999</v>
      </c>
      <c r="BY1066" s="31">
        <f t="shared" si="3505"/>
        <v>0</v>
      </c>
      <c r="BZ1066" s="31">
        <f t="shared" si="3506"/>
        <v>0</v>
      </c>
      <c r="CA1066" s="31">
        <f t="shared" si="3518"/>
        <v>11703.940000000001</v>
      </c>
      <c r="CB1066" s="31">
        <f t="shared" si="3519"/>
        <v>0</v>
      </c>
      <c r="CC1066" s="31">
        <f t="shared" si="3520"/>
        <v>0</v>
      </c>
      <c r="CD1066" s="31">
        <f t="shared" si="3431"/>
        <v>33821.991000000002</v>
      </c>
      <c r="CE1066" s="31">
        <f t="shared" si="3432"/>
        <v>0</v>
      </c>
      <c r="CF1066" s="31">
        <f t="shared" si="3433"/>
        <v>0</v>
      </c>
      <c r="CG1066" s="31">
        <f t="shared" si="3521"/>
        <v>0</v>
      </c>
      <c r="CH1066" s="24"/>
      <c r="CI1066" s="40"/>
    </row>
    <row r="1067" ht="15">
      <c r="A1067" s="16" t="s">
        <v>580</v>
      </c>
      <c r="B1067" s="17">
        <v>460</v>
      </c>
      <c r="C1067" s="16" t="s">
        <v>47</v>
      </c>
      <c r="D1067" s="16" t="s">
        <v>313</v>
      </c>
      <c r="E1067" s="39" t="s">
        <v>387</v>
      </c>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c r="AF1067" s="31"/>
      <c r="AG1067" s="31"/>
      <c r="AH1067" s="31"/>
      <c r="AI1067" s="31"/>
      <c r="AJ1067" s="31"/>
      <c r="AK1067" s="31"/>
      <c r="AL1067" s="31"/>
      <c r="AM1067" s="31"/>
      <c r="AN1067" s="31"/>
      <c r="AO1067" s="31"/>
      <c r="AP1067" s="31"/>
      <c r="AQ1067" s="31"/>
      <c r="AR1067" s="31"/>
      <c r="AS1067" s="31"/>
      <c r="AT1067" s="31"/>
      <c r="AU1067" s="31"/>
      <c r="AV1067" s="31"/>
      <c r="AW1067" s="31"/>
      <c r="AX1067" s="31"/>
      <c r="AY1067" s="31"/>
      <c r="AZ1067" s="31"/>
      <c r="BA1067" s="31"/>
      <c r="BB1067" s="31"/>
      <c r="BC1067" s="31"/>
      <c r="BD1067" s="31"/>
      <c r="BE1067" s="31"/>
      <c r="BF1067" s="31"/>
      <c r="BG1067" s="31"/>
      <c r="BH1067" s="31"/>
      <c r="BI1067" s="31"/>
      <c r="BJ1067" s="31"/>
      <c r="BK1067" s="31">
        <v>22118.050999999999</v>
      </c>
      <c r="BL1067" s="31"/>
      <c r="BM1067" s="31"/>
      <c r="BN1067" s="31">
        <f t="shared" si="3494"/>
        <v>22118.050999999999</v>
      </c>
      <c r="BO1067" s="31">
        <f t="shared" si="3495"/>
        <v>0</v>
      </c>
      <c r="BP1067" s="31">
        <f t="shared" si="3496"/>
        <v>0</v>
      </c>
      <c r="BQ1067" s="31"/>
      <c r="BR1067" s="31"/>
      <c r="BS1067" s="31">
        <f t="shared" si="3499"/>
        <v>22118.050999999999</v>
      </c>
      <c r="BT1067" s="31">
        <f t="shared" si="3500"/>
        <v>0</v>
      </c>
      <c r="BU1067" s="31">
        <f t="shared" si="3501"/>
        <v>0</v>
      </c>
      <c r="BV1067" s="31"/>
      <c r="BW1067" s="31"/>
      <c r="BX1067" s="31">
        <f t="shared" si="3504"/>
        <v>22118.050999999999</v>
      </c>
      <c r="BY1067" s="31">
        <f t="shared" si="3505"/>
        <v>0</v>
      </c>
      <c r="BZ1067" s="31">
        <f t="shared" si="3506"/>
        <v>0</v>
      </c>
      <c r="CA1067" s="31">
        <v>11703.940000000001</v>
      </c>
      <c r="CB1067" s="31"/>
      <c r="CC1067" s="31"/>
      <c r="CD1067" s="31">
        <f t="shared" si="3431"/>
        <v>33821.991000000002</v>
      </c>
      <c r="CE1067" s="31">
        <f t="shared" si="3432"/>
        <v>0</v>
      </c>
      <c r="CF1067" s="31">
        <f t="shared" si="3433"/>
        <v>0</v>
      </c>
      <c r="CG1067" s="31"/>
      <c r="CH1067" s="24"/>
      <c r="CI1067" s="40"/>
    </row>
    <row r="1068" ht="29.850000000000001">
      <c r="A1068" s="16" t="s">
        <v>582</v>
      </c>
      <c r="B1068" s="17"/>
      <c r="C1068" s="16"/>
      <c r="D1068" s="16"/>
      <c r="E1068" s="39" t="s">
        <v>583</v>
      </c>
      <c r="F1068" s="31">
        <f t="shared" ref="F1068:F1071" si="3522">F1069</f>
        <v>526931.19999999995</v>
      </c>
      <c r="G1068" s="31">
        <f t="shared" ref="G1068:G1071" si="3523">G1069</f>
        <v>0</v>
      </c>
      <c r="H1068" s="31">
        <f t="shared" ref="H1068:H1071" si="3524">H1069</f>
        <v>0</v>
      </c>
      <c r="I1068" s="31">
        <f t="shared" ref="I1068:I1071" si="3525">I1069</f>
        <v>0</v>
      </c>
      <c r="J1068" s="31">
        <f t="shared" ref="J1068:J1071" si="3526">J1069</f>
        <v>0</v>
      </c>
      <c r="K1068" s="31">
        <f t="shared" ref="K1068:K1071" si="3527">K1069</f>
        <v>0</v>
      </c>
      <c r="L1068" s="31">
        <f t="shared" si="3440"/>
        <v>526931.19999999995</v>
      </c>
      <c r="M1068" s="31">
        <f t="shared" si="3441"/>
        <v>0</v>
      </c>
      <c r="N1068" s="31">
        <f t="shared" si="3442"/>
        <v>0</v>
      </c>
      <c r="O1068" s="31">
        <f t="shared" ref="O1068:O1071" si="3528">O1069</f>
        <v>-52693.116000000002</v>
      </c>
      <c r="P1068" s="31">
        <f t="shared" ref="P1068:P1071" si="3529">P1069</f>
        <v>0</v>
      </c>
      <c r="Q1068" s="31">
        <f t="shared" ref="Q1068:Q1071" si="3530">Q1069</f>
        <v>0</v>
      </c>
      <c r="R1068" s="31">
        <f t="shared" si="3446"/>
        <v>474238.08399999997</v>
      </c>
      <c r="S1068" s="31">
        <f t="shared" si="3447"/>
        <v>0</v>
      </c>
      <c r="T1068" s="31">
        <f t="shared" si="3448"/>
        <v>0</v>
      </c>
      <c r="U1068" s="31">
        <f t="shared" ref="U1068:U1071" si="3531">U1069</f>
        <v>0</v>
      </c>
      <c r="V1068" s="31">
        <f t="shared" ref="V1068:V1071" si="3532">V1069</f>
        <v>0</v>
      </c>
      <c r="W1068" s="31">
        <f t="shared" ref="W1068:W1071" si="3533">W1069</f>
        <v>0</v>
      </c>
      <c r="X1068" s="31">
        <f t="shared" si="3452"/>
        <v>474238.08399999997</v>
      </c>
      <c r="Y1068" s="31">
        <f t="shared" si="3453"/>
        <v>0</v>
      </c>
      <c r="Z1068" s="31">
        <f t="shared" si="3454"/>
        <v>0</v>
      </c>
      <c r="AA1068" s="31">
        <f t="shared" ref="AA1068:AA1071" si="3534">AA1069</f>
        <v>0</v>
      </c>
      <c r="AB1068" s="31">
        <f t="shared" ref="AB1068:AB1071" si="3535">AB1069</f>
        <v>0</v>
      </c>
      <c r="AC1068" s="31">
        <f t="shared" ref="AC1068:AC1071" si="3536">AC1069</f>
        <v>0</v>
      </c>
      <c r="AD1068" s="31">
        <f t="shared" si="3458"/>
        <v>474238.08399999997</v>
      </c>
      <c r="AE1068" s="31">
        <f t="shared" si="3459"/>
        <v>0</v>
      </c>
      <c r="AF1068" s="31">
        <f t="shared" si="3460"/>
        <v>0</v>
      </c>
      <c r="AG1068" s="31">
        <f t="shared" ref="AG1068:AG1071" si="3537">AG1069</f>
        <v>0</v>
      </c>
      <c r="AH1068" s="31">
        <f t="shared" ref="AH1068:AH1071" si="3538">AH1069</f>
        <v>0</v>
      </c>
      <c r="AI1068" s="31">
        <f t="shared" ref="AI1068:AI1071" si="3539">AI1069</f>
        <v>0</v>
      </c>
      <c r="AJ1068" s="31">
        <f t="shared" si="3464"/>
        <v>474238.08399999997</v>
      </c>
      <c r="AK1068" s="31">
        <f t="shared" si="3465"/>
        <v>0</v>
      </c>
      <c r="AL1068" s="31">
        <f t="shared" si="3466"/>
        <v>0</v>
      </c>
      <c r="AM1068" s="31">
        <f t="shared" ref="AM1068:AM1071" si="3540">AM1069</f>
        <v>0</v>
      </c>
      <c r="AN1068" s="31">
        <f t="shared" ref="AN1068:AN1071" si="3541">AN1069</f>
        <v>0</v>
      </c>
      <c r="AO1068" s="31">
        <f t="shared" ref="AO1068:AO1071" si="3542">AO1069</f>
        <v>0</v>
      </c>
      <c r="AP1068" s="31">
        <f t="shared" si="3470"/>
        <v>474238.08399999997</v>
      </c>
      <c r="AQ1068" s="31">
        <f t="shared" si="3471"/>
        <v>0</v>
      </c>
      <c r="AR1068" s="31">
        <f t="shared" si="3472"/>
        <v>0</v>
      </c>
      <c r="AS1068" s="31">
        <f t="shared" ref="AS1068:AS1071" si="3543">AS1069</f>
        <v>0</v>
      </c>
      <c r="AT1068" s="31">
        <f t="shared" ref="AT1068:AT1071" si="3544">AT1069</f>
        <v>0</v>
      </c>
      <c r="AU1068" s="31">
        <f t="shared" ref="AU1068:AU1071" si="3545">AU1069</f>
        <v>0</v>
      </c>
      <c r="AV1068" s="31">
        <f t="shared" si="3476"/>
        <v>474238.08399999997</v>
      </c>
      <c r="AW1068" s="31">
        <f t="shared" si="3477"/>
        <v>0</v>
      </c>
      <c r="AX1068" s="31">
        <f t="shared" si="3478"/>
        <v>0</v>
      </c>
      <c r="AY1068" s="31">
        <f t="shared" ref="AY1068:AY1071" si="3546">AY1069</f>
        <v>0</v>
      </c>
      <c r="AZ1068" s="31">
        <f t="shared" ref="AZ1068:AZ1071" si="3547">AZ1069</f>
        <v>0</v>
      </c>
      <c r="BA1068" s="31">
        <f t="shared" ref="BA1068:BA1071" si="3548">BA1069</f>
        <v>0</v>
      </c>
      <c r="BB1068" s="31">
        <f t="shared" si="3482"/>
        <v>474238.08399999997</v>
      </c>
      <c r="BC1068" s="31">
        <f t="shared" si="3483"/>
        <v>0</v>
      </c>
      <c r="BD1068" s="31">
        <f t="shared" si="3484"/>
        <v>0</v>
      </c>
      <c r="BE1068" s="31">
        <f t="shared" ref="BE1068:BE1071" si="3549">BE1069</f>
        <v>0</v>
      </c>
      <c r="BF1068" s="31">
        <f t="shared" ref="BF1068:BF1071" si="3550">BF1069</f>
        <v>0</v>
      </c>
      <c r="BG1068" s="31">
        <f t="shared" ref="BG1068:BG1071" si="3551">BG1069</f>
        <v>0</v>
      </c>
      <c r="BH1068" s="31">
        <f t="shared" si="3488"/>
        <v>474238.08399999997</v>
      </c>
      <c r="BI1068" s="31">
        <f t="shared" si="3489"/>
        <v>0</v>
      </c>
      <c r="BJ1068" s="31">
        <f t="shared" si="3490"/>
        <v>0</v>
      </c>
      <c r="BK1068" s="31">
        <f t="shared" si="3511"/>
        <v>0</v>
      </c>
      <c r="BL1068" s="31">
        <f t="shared" si="3512"/>
        <v>0</v>
      </c>
      <c r="BM1068" s="31">
        <f t="shared" si="3513"/>
        <v>0</v>
      </c>
      <c r="BN1068" s="31">
        <f t="shared" si="3494"/>
        <v>474238.08399999997</v>
      </c>
      <c r="BO1068" s="31">
        <f t="shared" si="3495"/>
        <v>0</v>
      </c>
      <c r="BP1068" s="31">
        <f t="shared" si="3496"/>
        <v>0</v>
      </c>
      <c r="BQ1068" s="31">
        <f t="shared" si="3514"/>
        <v>0</v>
      </c>
      <c r="BR1068" s="31">
        <f t="shared" si="3515"/>
        <v>0</v>
      </c>
      <c r="BS1068" s="31">
        <f t="shared" si="3499"/>
        <v>474238.08399999997</v>
      </c>
      <c r="BT1068" s="31">
        <f t="shared" si="3500"/>
        <v>0</v>
      </c>
      <c r="BU1068" s="31">
        <f t="shared" si="3501"/>
        <v>0</v>
      </c>
      <c r="BV1068" s="31">
        <f t="shared" si="3516"/>
        <v>0</v>
      </c>
      <c r="BW1068" s="31">
        <f t="shared" si="3517"/>
        <v>0</v>
      </c>
      <c r="BX1068" s="31">
        <f t="shared" si="3504"/>
        <v>474238.08399999997</v>
      </c>
      <c r="BY1068" s="31">
        <f t="shared" si="3505"/>
        <v>0</v>
      </c>
      <c r="BZ1068" s="31">
        <f t="shared" si="3506"/>
        <v>0</v>
      </c>
      <c r="CA1068" s="31">
        <f t="shared" si="3518"/>
        <v>0</v>
      </c>
      <c r="CB1068" s="31">
        <f t="shared" si="3519"/>
        <v>0</v>
      </c>
      <c r="CC1068" s="31">
        <f t="shared" si="3520"/>
        <v>0</v>
      </c>
      <c r="CD1068" s="31">
        <f t="shared" si="3431"/>
        <v>474238.08399999997</v>
      </c>
      <c r="CE1068" s="31">
        <f t="shared" si="3432"/>
        <v>0</v>
      </c>
      <c r="CF1068" s="31">
        <f t="shared" si="3433"/>
        <v>0</v>
      </c>
      <c r="CG1068" s="31">
        <f t="shared" si="3521"/>
        <v>0</v>
      </c>
      <c r="CH1068" s="24"/>
      <c r="CI1068" s="40"/>
      <c r="CL1068" s="1" t="s">
        <v>28</v>
      </c>
    </row>
    <row r="1069" ht="57.700000000000003">
      <c r="A1069" s="41" t="s">
        <v>584</v>
      </c>
      <c r="B1069" s="17"/>
      <c r="C1069" s="16"/>
      <c r="D1069" s="16"/>
      <c r="E1069" s="39" t="s">
        <v>585</v>
      </c>
      <c r="F1069" s="31">
        <f t="shared" si="3522"/>
        <v>526931.19999999995</v>
      </c>
      <c r="G1069" s="31">
        <f t="shared" si="3523"/>
        <v>0</v>
      </c>
      <c r="H1069" s="31">
        <f t="shared" si="3524"/>
        <v>0</v>
      </c>
      <c r="I1069" s="31">
        <f t="shared" si="3525"/>
        <v>0</v>
      </c>
      <c r="J1069" s="31">
        <f t="shared" si="3526"/>
        <v>0</v>
      </c>
      <c r="K1069" s="31">
        <f t="shared" si="3527"/>
        <v>0</v>
      </c>
      <c r="L1069" s="31">
        <f t="shared" si="3440"/>
        <v>526931.19999999995</v>
      </c>
      <c r="M1069" s="31">
        <f t="shared" si="3441"/>
        <v>0</v>
      </c>
      <c r="N1069" s="31">
        <f t="shared" si="3442"/>
        <v>0</v>
      </c>
      <c r="O1069" s="31">
        <f t="shared" si="3528"/>
        <v>-52693.116000000002</v>
      </c>
      <c r="P1069" s="31">
        <f t="shared" si="3529"/>
        <v>0</v>
      </c>
      <c r="Q1069" s="31">
        <f t="shared" si="3530"/>
        <v>0</v>
      </c>
      <c r="R1069" s="31">
        <f t="shared" si="3446"/>
        <v>474238.08399999997</v>
      </c>
      <c r="S1069" s="31">
        <f t="shared" si="3447"/>
        <v>0</v>
      </c>
      <c r="T1069" s="31">
        <f t="shared" si="3448"/>
        <v>0</v>
      </c>
      <c r="U1069" s="31">
        <f t="shared" si="3531"/>
        <v>0</v>
      </c>
      <c r="V1069" s="31">
        <f t="shared" si="3532"/>
        <v>0</v>
      </c>
      <c r="W1069" s="31">
        <f t="shared" si="3533"/>
        <v>0</v>
      </c>
      <c r="X1069" s="31">
        <f t="shared" si="3452"/>
        <v>474238.08399999997</v>
      </c>
      <c r="Y1069" s="31">
        <f t="shared" si="3453"/>
        <v>0</v>
      </c>
      <c r="Z1069" s="31">
        <f t="shared" si="3454"/>
        <v>0</v>
      </c>
      <c r="AA1069" s="31">
        <f t="shared" si="3534"/>
        <v>0</v>
      </c>
      <c r="AB1069" s="31">
        <f t="shared" si="3535"/>
        <v>0</v>
      </c>
      <c r="AC1069" s="31">
        <f t="shared" si="3536"/>
        <v>0</v>
      </c>
      <c r="AD1069" s="31">
        <f t="shared" si="3458"/>
        <v>474238.08399999997</v>
      </c>
      <c r="AE1069" s="31">
        <f t="shared" si="3459"/>
        <v>0</v>
      </c>
      <c r="AF1069" s="31">
        <f t="shared" si="3460"/>
        <v>0</v>
      </c>
      <c r="AG1069" s="31">
        <f t="shared" si="3537"/>
        <v>0</v>
      </c>
      <c r="AH1069" s="31">
        <f t="shared" si="3538"/>
        <v>0</v>
      </c>
      <c r="AI1069" s="31">
        <f t="shared" si="3539"/>
        <v>0</v>
      </c>
      <c r="AJ1069" s="31">
        <f t="shared" si="3464"/>
        <v>474238.08399999997</v>
      </c>
      <c r="AK1069" s="31">
        <f t="shared" si="3465"/>
        <v>0</v>
      </c>
      <c r="AL1069" s="31">
        <f t="shared" si="3466"/>
        <v>0</v>
      </c>
      <c r="AM1069" s="31">
        <f t="shared" si="3540"/>
        <v>0</v>
      </c>
      <c r="AN1069" s="31">
        <f t="shared" si="3541"/>
        <v>0</v>
      </c>
      <c r="AO1069" s="31">
        <f t="shared" si="3542"/>
        <v>0</v>
      </c>
      <c r="AP1069" s="31">
        <f t="shared" si="3470"/>
        <v>474238.08399999997</v>
      </c>
      <c r="AQ1069" s="31">
        <f t="shared" si="3471"/>
        <v>0</v>
      </c>
      <c r="AR1069" s="31">
        <f t="shared" si="3472"/>
        <v>0</v>
      </c>
      <c r="AS1069" s="31">
        <f t="shared" si="3543"/>
        <v>0</v>
      </c>
      <c r="AT1069" s="31">
        <f t="shared" si="3544"/>
        <v>0</v>
      </c>
      <c r="AU1069" s="31">
        <f t="shared" si="3545"/>
        <v>0</v>
      </c>
      <c r="AV1069" s="31">
        <f t="shared" si="3476"/>
        <v>474238.08399999997</v>
      </c>
      <c r="AW1069" s="31">
        <f t="shared" si="3477"/>
        <v>0</v>
      </c>
      <c r="AX1069" s="31">
        <f t="shared" si="3478"/>
        <v>0</v>
      </c>
      <c r="AY1069" s="31">
        <f t="shared" si="3546"/>
        <v>0</v>
      </c>
      <c r="AZ1069" s="31">
        <f t="shared" si="3547"/>
        <v>0</v>
      </c>
      <c r="BA1069" s="31">
        <f t="shared" si="3548"/>
        <v>0</v>
      </c>
      <c r="BB1069" s="31">
        <f t="shared" si="3482"/>
        <v>474238.08399999997</v>
      </c>
      <c r="BC1069" s="31">
        <f t="shared" si="3483"/>
        <v>0</v>
      </c>
      <c r="BD1069" s="31">
        <f t="shared" si="3484"/>
        <v>0</v>
      </c>
      <c r="BE1069" s="31">
        <f t="shared" si="3549"/>
        <v>0</v>
      </c>
      <c r="BF1069" s="31">
        <f t="shared" si="3550"/>
        <v>0</v>
      </c>
      <c r="BG1069" s="31">
        <f t="shared" si="3551"/>
        <v>0</v>
      </c>
      <c r="BH1069" s="31">
        <f t="shared" si="3488"/>
        <v>474238.08399999997</v>
      </c>
      <c r="BI1069" s="31">
        <f t="shared" si="3489"/>
        <v>0</v>
      </c>
      <c r="BJ1069" s="31">
        <f t="shared" si="3490"/>
        <v>0</v>
      </c>
      <c r="BK1069" s="31">
        <f t="shared" si="3511"/>
        <v>0</v>
      </c>
      <c r="BL1069" s="31">
        <f t="shared" si="3512"/>
        <v>0</v>
      </c>
      <c r="BM1069" s="31">
        <f t="shared" si="3513"/>
        <v>0</v>
      </c>
      <c r="BN1069" s="31">
        <f t="shared" si="3494"/>
        <v>474238.08399999997</v>
      </c>
      <c r="BO1069" s="31">
        <f t="shared" si="3495"/>
        <v>0</v>
      </c>
      <c r="BP1069" s="31">
        <f t="shared" si="3496"/>
        <v>0</v>
      </c>
      <c r="BQ1069" s="31">
        <f t="shared" si="3514"/>
        <v>0</v>
      </c>
      <c r="BR1069" s="31">
        <f t="shared" si="3515"/>
        <v>0</v>
      </c>
      <c r="BS1069" s="31">
        <f t="shared" si="3499"/>
        <v>474238.08399999997</v>
      </c>
      <c r="BT1069" s="31">
        <f t="shared" si="3500"/>
        <v>0</v>
      </c>
      <c r="BU1069" s="31">
        <f t="shared" si="3501"/>
        <v>0</v>
      </c>
      <c r="BV1069" s="31">
        <f t="shared" si="3516"/>
        <v>0</v>
      </c>
      <c r="BW1069" s="31">
        <f t="shared" si="3517"/>
        <v>0</v>
      </c>
      <c r="BX1069" s="31">
        <f t="shared" si="3504"/>
        <v>474238.08399999997</v>
      </c>
      <c r="BY1069" s="31">
        <f t="shared" si="3505"/>
        <v>0</v>
      </c>
      <c r="BZ1069" s="31">
        <f t="shared" si="3506"/>
        <v>0</v>
      </c>
      <c r="CA1069" s="31">
        <f t="shared" si="3518"/>
        <v>0</v>
      </c>
      <c r="CB1069" s="31">
        <f t="shared" si="3519"/>
        <v>0</v>
      </c>
      <c r="CC1069" s="31">
        <f t="shared" si="3520"/>
        <v>0</v>
      </c>
      <c r="CD1069" s="31">
        <f t="shared" si="3431"/>
        <v>474238.08399999997</v>
      </c>
      <c r="CE1069" s="31">
        <f t="shared" si="3432"/>
        <v>0</v>
      </c>
      <c r="CF1069" s="31">
        <f t="shared" si="3433"/>
        <v>0</v>
      </c>
      <c r="CG1069" s="31">
        <f t="shared" si="3521"/>
        <v>0</v>
      </c>
      <c r="CH1069" s="24"/>
      <c r="CI1069" s="40"/>
      <c r="CO1069" s="1" t="s">
        <v>31</v>
      </c>
    </row>
    <row r="1070" ht="39.799999999999997">
      <c r="A1070" s="41" t="s">
        <v>584</v>
      </c>
      <c r="B1070" s="17">
        <v>400</v>
      </c>
      <c r="C1070" s="16"/>
      <c r="D1070" s="16"/>
      <c r="E1070" s="39" t="s">
        <v>84</v>
      </c>
      <c r="F1070" s="31">
        <f t="shared" si="3522"/>
        <v>526931.19999999995</v>
      </c>
      <c r="G1070" s="31">
        <f t="shared" si="3523"/>
        <v>0</v>
      </c>
      <c r="H1070" s="31">
        <f t="shared" si="3524"/>
        <v>0</v>
      </c>
      <c r="I1070" s="31">
        <f t="shared" si="3525"/>
        <v>0</v>
      </c>
      <c r="J1070" s="31">
        <f t="shared" si="3526"/>
        <v>0</v>
      </c>
      <c r="K1070" s="31">
        <f t="shared" si="3527"/>
        <v>0</v>
      </c>
      <c r="L1070" s="31">
        <f t="shared" si="3440"/>
        <v>526931.19999999995</v>
      </c>
      <c r="M1070" s="31">
        <f t="shared" si="3441"/>
        <v>0</v>
      </c>
      <c r="N1070" s="31">
        <f t="shared" si="3442"/>
        <v>0</v>
      </c>
      <c r="O1070" s="31">
        <f t="shared" si="3528"/>
        <v>-52693.116000000002</v>
      </c>
      <c r="P1070" s="31">
        <f t="shared" si="3529"/>
        <v>0</v>
      </c>
      <c r="Q1070" s="31">
        <f t="shared" si="3530"/>
        <v>0</v>
      </c>
      <c r="R1070" s="31">
        <f t="shared" si="3446"/>
        <v>474238.08399999997</v>
      </c>
      <c r="S1070" s="31">
        <f t="shared" si="3447"/>
        <v>0</v>
      </c>
      <c r="T1070" s="31">
        <f t="shared" si="3448"/>
        <v>0</v>
      </c>
      <c r="U1070" s="31">
        <f t="shared" si="3531"/>
        <v>0</v>
      </c>
      <c r="V1070" s="31">
        <f t="shared" si="3532"/>
        <v>0</v>
      </c>
      <c r="W1070" s="31">
        <f t="shared" si="3533"/>
        <v>0</v>
      </c>
      <c r="X1070" s="31">
        <f t="shared" si="3452"/>
        <v>474238.08399999997</v>
      </c>
      <c r="Y1070" s="31">
        <f t="shared" si="3453"/>
        <v>0</v>
      </c>
      <c r="Z1070" s="31">
        <f t="shared" si="3454"/>
        <v>0</v>
      </c>
      <c r="AA1070" s="31">
        <f t="shared" si="3534"/>
        <v>0</v>
      </c>
      <c r="AB1070" s="31">
        <f t="shared" si="3535"/>
        <v>0</v>
      </c>
      <c r="AC1070" s="31">
        <f t="shared" si="3536"/>
        <v>0</v>
      </c>
      <c r="AD1070" s="31">
        <f t="shared" si="3458"/>
        <v>474238.08399999997</v>
      </c>
      <c r="AE1070" s="31">
        <f t="shared" si="3459"/>
        <v>0</v>
      </c>
      <c r="AF1070" s="31">
        <f t="shared" si="3460"/>
        <v>0</v>
      </c>
      <c r="AG1070" s="31">
        <f t="shared" si="3537"/>
        <v>0</v>
      </c>
      <c r="AH1070" s="31">
        <f t="shared" si="3538"/>
        <v>0</v>
      </c>
      <c r="AI1070" s="31">
        <f t="shared" si="3539"/>
        <v>0</v>
      </c>
      <c r="AJ1070" s="31">
        <f t="shared" si="3464"/>
        <v>474238.08399999997</v>
      </c>
      <c r="AK1070" s="31">
        <f t="shared" si="3465"/>
        <v>0</v>
      </c>
      <c r="AL1070" s="31">
        <f t="shared" si="3466"/>
        <v>0</v>
      </c>
      <c r="AM1070" s="31">
        <f t="shared" si="3540"/>
        <v>0</v>
      </c>
      <c r="AN1070" s="31">
        <f t="shared" si="3541"/>
        <v>0</v>
      </c>
      <c r="AO1070" s="31">
        <f t="shared" si="3542"/>
        <v>0</v>
      </c>
      <c r="AP1070" s="31">
        <f t="shared" si="3470"/>
        <v>474238.08399999997</v>
      </c>
      <c r="AQ1070" s="31">
        <f t="shared" si="3471"/>
        <v>0</v>
      </c>
      <c r="AR1070" s="31">
        <f t="shared" si="3472"/>
        <v>0</v>
      </c>
      <c r="AS1070" s="31">
        <f t="shared" si="3543"/>
        <v>0</v>
      </c>
      <c r="AT1070" s="31">
        <f t="shared" si="3544"/>
        <v>0</v>
      </c>
      <c r="AU1070" s="31">
        <f t="shared" si="3545"/>
        <v>0</v>
      </c>
      <c r="AV1070" s="31">
        <f t="shared" si="3476"/>
        <v>474238.08399999997</v>
      </c>
      <c r="AW1070" s="31">
        <f t="shared" si="3477"/>
        <v>0</v>
      </c>
      <c r="AX1070" s="31">
        <f t="shared" si="3478"/>
        <v>0</v>
      </c>
      <c r="AY1070" s="31">
        <f t="shared" si="3546"/>
        <v>0</v>
      </c>
      <c r="AZ1070" s="31">
        <f t="shared" si="3547"/>
        <v>0</v>
      </c>
      <c r="BA1070" s="31">
        <f t="shared" si="3548"/>
        <v>0</v>
      </c>
      <c r="BB1070" s="31">
        <f t="shared" si="3482"/>
        <v>474238.08399999997</v>
      </c>
      <c r="BC1070" s="31">
        <f t="shared" si="3483"/>
        <v>0</v>
      </c>
      <c r="BD1070" s="31">
        <f t="shared" si="3484"/>
        <v>0</v>
      </c>
      <c r="BE1070" s="31">
        <f t="shared" si="3549"/>
        <v>0</v>
      </c>
      <c r="BF1070" s="31">
        <f t="shared" si="3550"/>
        <v>0</v>
      </c>
      <c r="BG1070" s="31">
        <f t="shared" si="3551"/>
        <v>0</v>
      </c>
      <c r="BH1070" s="31">
        <f t="shared" si="3488"/>
        <v>474238.08399999997</v>
      </c>
      <c r="BI1070" s="31">
        <f t="shared" si="3489"/>
        <v>0</v>
      </c>
      <c r="BJ1070" s="31">
        <f t="shared" si="3490"/>
        <v>0</v>
      </c>
      <c r="BK1070" s="31">
        <f t="shared" si="3511"/>
        <v>0</v>
      </c>
      <c r="BL1070" s="31">
        <f t="shared" si="3512"/>
        <v>0</v>
      </c>
      <c r="BM1070" s="31">
        <f t="shared" si="3513"/>
        <v>0</v>
      </c>
      <c r="BN1070" s="31">
        <f t="shared" si="3494"/>
        <v>474238.08399999997</v>
      </c>
      <c r="BO1070" s="31">
        <f t="shared" si="3495"/>
        <v>0</v>
      </c>
      <c r="BP1070" s="31">
        <f t="shared" si="3496"/>
        <v>0</v>
      </c>
      <c r="BQ1070" s="31">
        <f t="shared" si="3514"/>
        <v>0</v>
      </c>
      <c r="BR1070" s="31">
        <f t="shared" si="3515"/>
        <v>0</v>
      </c>
      <c r="BS1070" s="31">
        <f t="shared" si="3499"/>
        <v>474238.08399999997</v>
      </c>
      <c r="BT1070" s="31">
        <f t="shared" si="3500"/>
        <v>0</v>
      </c>
      <c r="BU1070" s="31">
        <f t="shared" si="3501"/>
        <v>0</v>
      </c>
      <c r="BV1070" s="31">
        <f t="shared" si="3516"/>
        <v>0</v>
      </c>
      <c r="BW1070" s="31">
        <f t="shared" si="3517"/>
        <v>0</v>
      </c>
      <c r="BX1070" s="31">
        <f t="shared" si="3504"/>
        <v>474238.08399999997</v>
      </c>
      <c r="BY1070" s="31">
        <f t="shared" si="3505"/>
        <v>0</v>
      </c>
      <c r="BZ1070" s="31">
        <f t="shared" si="3506"/>
        <v>0</v>
      </c>
      <c r="CA1070" s="31">
        <f t="shared" si="3518"/>
        <v>0</v>
      </c>
      <c r="CB1070" s="31">
        <f t="shared" si="3519"/>
        <v>0</v>
      </c>
      <c r="CC1070" s="31">
        <f t="shared" si="3520"/>
        <v>0</v>
      </c>
      <c r="CD1070" s="31">
        <f t="shared" ref="CD1070:CD1133" si="3552">BX1070+CA1070</f>
        <v>474238.08399999997</v>
      </c>
      <c r="CE1070" s="31">
        <f t="shared" ref="CE1070:CE1133" si="3553">BY1070+CB1070</f>
        <v>0</v>
      </c>
      <c r="CF1070" s="31">
        <f t="shared" ref="CF1070:CF1133" si="3554">BZ1070+CC1070</f>
        <v>0</v>
      </c>
      <c r="CG1070" s="31">
        <f t="shared" si="3521"/>
        <v>0</v>
      </c>
      <c r="CH1070" s="24"/>
      <c r="CI1070" s="40"/>
      <c r="CM1070" s="1" t="s">
        <v>29</v>
      </c>
    </row>
    <row r="1071" ht="15">
      <c r="A1071" s="41" t="s">
        <v>584</v>
      </c>
      <c r="B1071" s="17">
        <v>410</v>
      </c>
      <c r="C1071" s="16"/>
      <c r="D1071" s="16"/>
      <c r="E1071" s="39" t="s">
        <v>85</v>
      </c>
      <c r="F1071" s="31">
        <f t="shared" si="3522"/>
        <v>526931.19999999995</v>
      </c>
      <c r="G1071" s="31">
        <f t="shared" si="3523"/>
        <v>0</v>
      </c>
      <c r="H1071" s="31">
        <f t="shared" si="3524"/>
        <v>0</v>
      </c>
      <c r="I1071" s="31">
        <f t="shared" si="3525"/>
        <v>0</v>
      </c>
      <c r="J1071" s="31">
        <f t="shared" si="3526"/>
        <v>0</v>
      </c>
      <c r="K1071" s="31">
        <f t="shared" si="3527"/>
        <v>0</v>
      </c>
      <c r="L1071" s="31">
        <f t="shared" si="3440"/>
        <v>526931.19999999995</v>
      </c>
      <c r="M1071" s="31">
        <f t="shared" si="3441"/>
        <v>0</v>
      </c>
      <c r="N1071" s="31">
        <f t="shared" si="3442"/>
        <v>0</v>
      </c>
      <c r="O1071" s="31">
        <f t="shared" si="3528"/>
        <v>-52693.116000000002</v>
      </c>
      <c r="P1071" s="31">
        <f t="shared" si="3529"/>
        <v>0</v>
      </c>
      <c r="Q1071" s="31">
        <f t="shared" si="3530"/>
        <v>0</v>
      </c>
      <c r="R1071" s="31">
        <f t="shared" si="3446"/>
        <v>474238.08399999997</v>
      </c>
      <c r="S1071" s="31">
        <f t="shared" si="3447"/>
        <v>0</v>
      </c>
      <c r="T1071" s="31">
        <f t="shared" si="3448"/>
        <v>0</v>
      </c>
      <c r="U1071" s="31">
        <f t="shared" si="3531"/>
        <v>0</v>
      </c>
      <c r="V1071" s="31">
        <f t="shared" si="3532"/>
        <v>0</v>
      </c>
      <c r="W1071" s="31">
        <f t="shared" si="3533"/>
        <v>0</v>
      </c>
      <c r="X1071" s="31">
        <f t="shared" si="3452"/>
        <v>474238.08399999997</v>
      </c>
      <c r="Y1071" s="31">
        <f t="shared" si="3453"/>
        <v>0</v>
      </c>
      <c r="Z1071" s="31">
        <f t="shared" si="3454"/>
        <v>0</v>
      </c>
      <c r="AA1071" s="31">
        <f t="shared" si="3534"/>
        <v>0</v>
      </c>
      <c r="AB1071" s="31">
        <f t="shared" si="3535"/>
        <v>0</v>
      </c>
      <c r="AC1071" s="31">
        <f t="shared" si="3536"/>
        <v>0</v>
      </c>
      <c r="AD1071" s="31">
        <f t="shared" si="3458"/>
        <v>474238.08399999997</v>
      </c>
      <c r="AE1071" s="31">
        <f t="shared" si="3459"/>
        <v>0</v>
      </c>
      <c r="AF1071" s="31">
        <f t="shared" si="3460"/>
        <v>0</v>
      </c>
      <c r="AG1071" s="31">
        <f t="shared" si="3537"/>
        <v>0</v>
      </c>
      <c r="AH1071" s="31">
        <f t="shared" si="3538"/>
        <v>0</v>
      </c>
      <c r="AI1071" s="31">
        <f t="shared" si="3539"/>
        <v>0</v>
      </c>
      <c r="AJ1071" s="31">
        <f t="shared" si="3464"/>
        <v>474238.08399999997</v>
      </c>
      <c r="AK1071" s="31">
        <f t="shared" si="3465"/>
        <v>0</v>
      </c>
      <c r="AL1071" s="31">
        <f t="shared" si="3466"/>
        <v>0</v>
      </c>
      <c r="AM1071" s="31">
        <f t="shared" si="3540"/>
        <v>0</v>
      </c>
      <c r="AN1071" s="31">
        <f t="shared" si="3541"/>
        <v>0</v>
      </c>
      <c r="AO1071" s="31">
        <f t="shared" si="3542"/>
        <v>0</v>
      </c>
      <c r="AP1071" s="31">
        <f t="shared" si="3470"/>
        <v>474238.08399999997</v>
      </c>
      <c r="AQ1071" s="31">
        <f t="shared" si="3471"/>
        <v>0</v>
      </c>
      <c r="AR1071" s="31">
        <f t="shared" si="3472"/>
        <v>0</v>
      </c>
      <c r="AS1071" s="31">
        <f t="shared" si="3543"/>
        <v>0</v>
      </c>
      <c r="AT1071" s="31">
        <f t="shared" si="3544"/>
        <v>0</v>
      </c>
      <c r="AU1071" s="31">
        <f t="shared" si="3545"/>
        <v>0</v>
      </c>
      <c r="AV1071" s="31">
        <f t="shared" si="3476"/>
        <v>474238.08399999997</v>
      </c>
      <c r="AW1071" s="31">
        <f t="shared" si="3477"/>
        <v>0</v>
      </c>
      <c r="AX1071" s="31">
        <f t="shared" si="3478"/>
        <v>0</v>
      </c>
      <c r="AY1071" s="31">
        <f t="shared" si="3546"/>
        <v>0</v>
      </c>
      <c r="AZ1071" s="31">
        <f t="shared" si="3547"/>
        <v>0</v>
      </c>
      <c r="BA1071" s="31">
        <f t="shared" si="3548"/>
        <v>0</v>
      </c>
      <c r="BB1071" s="31">
        <f t="shared" si="3482"/>
        <v>474238.08399999997</v>
      </c>
      <c r="BC1071" s="31">
        <f t="shared" si="3483"/>
        <v>0</v>
      </c>
      <c r="BD1071" s="31">
        <f t="shared" si="3484"/>
        <v>0</v>
      </c>
      <c r="BE1071" s="31">
        <f t="shared" si="3549"/>
        <v>0</v>
      </c>
      <c r="BF1071" s="31">
        <f t="shared" si="3550"/>
        <v>0</v>
      </c>
      <c r="BG1071" s="31">
        <f t="shared" si="3551"/>
        <v>0</v>
      </c>
      <c r="BH1071" s="31">
        <f t="shared" si="3488"/>
        <v>474238.08399999997</v>
      </c>
      <c r="BI1071" s="31">
        <f t="shared" si="3489"/>
        <v>0</v>
      </c>
      <c r="BJ1071" s="31">
        <f t="shared" si="3490"/>
        <v>0</v>
      </c>
      <c r="BK1071" s="31">
        <f t="shared" si="3511"/>
        <v>0</v>
      </c>
      <c r="BL1071" s="31">
        <f t="shared" si="3512"/>
        <v>0</v>
      </c>
      <c r="BM1071" s="31">
        <f t="shared" si="3513"/>
        <v>0</v>
      </c>
      <c r="BN1071" s="31">
        <f t="shared" si="3494"/>
        <v>474238.08399999997</v>
      </c>
      <c r="BO1071" s="31">
        <f t="shared" si="3495"/>
        <v>0</v>
      </c>
      <c r="BP1071" s="31">
        <f t="shared" si="3496"/>
        <v>0</v>
      </c>
      <c r="BQ1071" s="31">
        <f t="shared" si="3514"/>
        <v>0</v>
      </c>
      <c r="BR1071" s="31">
        <f t="shared" si="3515"/>
        <v>0</v>
      </c>
      <c r="BS1071" s="31">
        <f t="shared" si="3499"/>
        <v>474238.08399999997</v>
      </c>
      <c r="BT1071" s="31">
        <f t="shared" si="3500"/>
        <v>0</v>
      </c>
      <c r="BU1071" s="31">
        <f t="shared" si="3501"/>
        <v>0</v>
      </c>
      <c r="BV1071" s="31">
        <f t="shared" si="3516"/>
        <v>0</v>
      </c>
      <c r="BW1071" s="31">
        <f t="shared" si="3517"/>
        <v>0</v>
      </c>
      <c r="BX1071" s="31">
        <f t="shared" si="3504"/>
        <v>474238.08399999997</v>
      </c>
      <c r="BY1071" s="31">
        <f t="shared" si="3505"/>
        <v>0</v>
      </c>
      <c r="BZ1071" s="31">
        <f t="shared" si="3506"/>
        <v>0</v>
      </c>
      <c r="CA1071" s="31">
        <f t="shared" si="3518"/>
        <v>0</v>
      </c>
      <c r="CB1071" s="31">
        <f t="shared" si="3519"/>
        <v>0</v>
      </c>
      <c r="CC1071" s="31">
        <f t="shared" si="3520"/>
        <v>0</v>
      </c>
      <c r="CD1071" s="31">
        <f t="shared" si="3552"/>
        <v>474238.08399999997</v>
      </c>
      <c r="CE1071" s="31">
        <f t="shared" si="3553"/>
        <v>0</v>
      </c>
      <c r="CF1071" s="31">
        <f t="shared" si="3554"/>
        <v>0</v>
      </c>
      <c r="CG1071" s="31">
        <f t="shared" si="3521"/>
        <v>0</v>
      </c>
      <c r="CH1071" s="24"/>
      <c r="CI1071" s="40"/>
      <c r="CN1071" s="1" t="s">
        <v>30</v>
      </c>
    </row>
    <row r="1072" ht="15">
      <c r="A1072" s="41" t="s">
        <v>584</v>
      </c>
      <c r="B1072" s="17">
        <v>410</v>
      </c>
      <c r="C1072" s="16" t="s">
        <v>47</v>
      </c>
      <c r="D1072" s="16" t="s">
        <v>313</v>
      </c>
      <c r="E1072" s="39" t="s">
        <v>387</v>
      </c>
      <c r="F1072" s="31">
        <v>526931.19999999995</v>
      </c>
      <c r="G1072" s="31"/>
      <c r="H1072" s="31"/>
      <c r="I1072" s="31"/>
      <c r="J1072" s="31"/>
      <c r="K1072" s="31"/>
      <c r="L1072" s="31">
        <f t="shared" si="3440"/>
        <v>526931.19999999995</v>
      </c>
      <c r="M1072" s="31">
        <f t="shared" si="3441"/>
        <v>0</v>
      </c>
      <c r="N1072" s="31">
        <f t="shared" si="3442"/>
        <v>0</v>
      </c>
      <c r="O1072" s="31">
        <f>-2634.656-50058.46</f>
        <v>-52693.116000000002</v>
      </c>
      <c r="P1072" s="31"/>
      <c r="Q1072" s="31"/>
      <c r="R1072" s="31">
        <f t="shared" si="3446"/>
        <v>474238.08399999997</v>
      </c>
      <c r="S1072" s="31">
        <f t="shared" si="3447"/>
        <v>0</v>
      </c>
      <c r="T1072" s="31">
        <f t="shared" si="3448"/>
        <v>0</v>
      </c>
      <c r="U1072" s="31"/>
      <c r="V1072" s="31"/>
      <c r="W1072" s="31"/>
      <c r="X1072" s="31">
        <f t="shared" si="3452"/>
        <v>474238.08399999997</v>
      </c>
      <c r="Y1072" s="31">
        <f t="shared" si="3453"/>
        <v>0</v>
      </c>
      <c r="Z1072" s="31">
        <f t="shared" si="3454"/>
        <v>0</v>
      </c>
      <c r="AA1072" s="31"/>
      <c r="AB1072" s="31"/>
      <c r="AC1072" s="31"/>
      <c r="AD1072" s="31">
        <f t="shared" si="3458"/>
        <v>474238.08399999997</v>
      </c>
      <c r="AE1072" s="31">
        <f t="shared" si="3459"/>
        <v>0</v>
      </c>
      <c r="AF1072" s="31">
        <f t="shared" si="3460"/>
        <v>0</v>
      </c>
      <c r="AG1072" s="31"/>
      <c r="AH1072" s="31"/>
      <c r="AI1072" s="31"/>
      <c r="AJ1072" s="31">
        <f t="shared" si="3464"/>
        <v>474238.08399999997</v>
      </c>
      <c r="AK1072" s="31">
        <f t="shared" si="3465"/>
        <v>0</v>
      </c>
      <c r="AL1072" s="31">
        <f t="shared" si="3466"/>
        <v>0</v>
      </c>
      <c r="AM1072" s="31"/>
      <c r="AN1072" s="31"/>
      <c r="AO1072" s="31"/>
      <c r="AP1072" s="31">
        <f t="shared" si="3470"/>
        <v>474238.08399999997</v>
      </c>
      <c r="AQ1072" s="31">
        <f t="shared" si="3471"/>
        <v>0</v>
      </c>
      <c r="AR1072" s="31">
        <f t="shared" si="3472"/>
        <v>0</v>
      </c>
      <c r="AS1072" s="31"/>
      <c r="AT1072" s="31"/>
      <c r="AU1072" s="31"/>
      <c r="AV1072" s="31">
        <f t="shared" si="3476"/>
        <v>474238.08399999997</v>
      </c>
      <c r="AW1072" s="31">
        <f t="shared" si="3477"/>
        <v>0</v>
      </c>
      <c r="AX1072" s="31">
        <f t="shared" si="3478"/>
        <v>0</v>
      </c>
      <c r="AY1072" s="31"/>
      <c r="AZ1072" s="31"/>
      <c r="BA1072" s="31"/>
      <c r="BB1072" s="31">
        <f t="shared" si="3482"/>
        <v>474238.08399999997</v>
      </c>
      <c r="BC1072" s="31">
        <f t="shared" si="3483"/>
        <v>0</v>
      </c>
      <c r="BD1072" s="31">
        <f t="shared" si="3484"/>
        <v>0</v>
      </c>
      <c r="BE1072" s="31"/>
      <c r="BF1072" s="31"/>
      <c r="BG1072" s="31"/>
      <c r="BH1072" s="31">
        <f t="shared" si="3488"/>
        <v>474238.08399999997</v>
      </c>
      <c r="BI1072" s="31">
        <f t="shared" si="3489"/>
        <v>0</v>
      </c>
      <c r="BJ1072" s="31">
        <f t="shared" si="3490"/>
        <v>0</v>
      </c>
      <c r="BK1072" s="31"/>
      <c r="BL1072" s="31"/>
      <c r="BM1072" s="31"/>
      <c r="BN1072" s="31">
        <f t="shared" si="3494"/>
        <v>474238.08399999997</v>
      </c>
      <c r="BO1072" s="31">
        <f t="shared" si="3495"/>
        <v>0</v>
      </c>
      <c r="BP1072" s="31">
        <f t="shared" si="3496"/>
        <v>0</v>
      </c>
      <c r="BQ1072" s="31"/>
      <c r="BR1072" s="31"/>
      <c r="BS1072" s="31">
        <f t="shared" si="3499"/>
        <v>474238.08399999997</v>
      </c>
      <c r="BT1072" s="31">
        <f t="shared" si="3500"/>
        <v>0</v>
      </c>
      <c r="BU1072" s="31">
        <f t="shared" si="3501"/>
        <v>0</v>
      </c>
      <c r="BV1072" s="31"/>
      <c r="BW1072" s="31"/>
      <c r="BX1072" s="31">
        <f t="shared" si="3504"/>
        <v>474238.08399999997</v>
      </c>
      <c r="BY1072" s="31">
        <f t="shared" si="3505"/>
        <v>0</v>
      </c>
      <c r="BZ1072" s="31">
        <f t="shared" si="3506"/>
        <v>0</v>
      </c>
      <c r="CA1072" s="31"/>
      <c r="CB1072" s="31"/>
      <c r="CC1072" s="31"/>
      <c r="CD1072" s="31">
        <f t="shared" si="3552"/>
        <v>474238.08399999997</v>
      </c>
      <c r="CE1072" s="31">
        <f t="shared" si="3553"/>
        <v>0</v>
      </c>
      <c r="CF1072" s="31">
        <f t="shared" si="3554"/>
        <v>0</v>
      </c>
      <c r="CG1072" s="31"/>
      <c r="CH1072" s="24"/>
      <c r="CI1072" s="40"/>
    </row>
    <row r="1073" s="33" customFormat="1" ht="57.700000000000003">
      <c r="A1073" s="34" t="s">
        <v>586</v>
      </c>
      <c r="B1073" s="35"/>
      <c r="C1073" s="34"/>
      <c r="D1073" s="34"/>
      <c r="E1073" s="36" t="s">
        <v>587</v>
      </c>
      <c r="F1073" s="37">
        <f>F1074+F1134+F1153</f>
        <v>610410.29999999993</v>
      </c>
      <c r="G1073" s="37">
        <f>G1074+G1134+G1153</f>
        <v>782498.89999999991</v>
      </c>
      <c r="H1073" s="37">
        <f>H1074+H1134+H1153</f>
        <v>1010272.1</v>
      </c>
      <c r="I1073" s="37">
        <f>I1074+I1134+I1153</f>
        <v>3500</v>
      </c>
      <c r="J1073" s="37">
        <f>J1074+J1134+J1153</f>
        <v>0</v>
      </c>
      <c r="K1073" s="37">
        <f>K1074+K1134+K1153</f>
        <v>0</v>
      </c>
      <c r="L1073" s="37">
        <f t="shared" si="3440"/>
        <v>613910.29999999993</v>
      </c>
      <c r="M1073" s="37">
        <f t="shared" si="3441"/>
        <v>782498.89999999991</v>
      </c>
      <c r="N1073" s="37">
        <f t="shared" si="3442"/>
        <v>1010272.1</v>
      </c>
      <c r="O1073" s="37">
        <f>O1074+O1134+O1153</f>
        <v>104001.819</v>
      </c>
      <c r="P1073" s="37">
        <f>P1074+P1134+P1153</f>
        <v>0</v>
      </c>
      <c r="Q1073" s="37">
        <f>Q1074+Q1134+Q1153</f>
        <v>1.2732925824820995e-11</v>
      </c>
      <c r="R1073" s="37">
        <f t="shared" si="3446"/>
        <v>717912.11899999995</v>
      </c>
      <c r="S1073" s="37">
        <f t="shared" si="3447"/>
        <v>782498.89999999991</v>
      </c>
      <c r="T1073" s="37">
        <f t="shared" si="3448"/>
        <v>1010272.1</v>
      </c>
      <c r="U1073" s="37">
        <f>U1074+U1134+U1153</f>
        <v>0</v>
      </c>
      <c r="V1073" s="37">
        <f>V1074+V1134+V1153</f>
        <v>0</v>
      </c>
      <c r="W1073" s="37">
        <f>W1074+W1134+W1153</f>
        <v>0</v>
      </c>
      <c r="X1073" s="37">
        <f t="shared" si="3452"/>
        <v>717912.11899999995</v>
      </c>
      <c r="Y1073" s="37">
        <f t="shared" si="3453"/>
        <v>782498.89999999991</v>
      </c>
      <c r="Z1073" s="37">
        <f t="shared" si="3454"/>
        <v>1010272.1</v>
      </c>
      <c r="AA1073" s="37">
        <f>AA1074+AA1134+AA1153</f>
        <v>0</v>
      </c>
      <c r="AB1073" s="37">
        <f>AB1074+AB1134+AB1153</f>
        <v>0</v>
      </c>
      <c r="AC1073" s="37">
        <f>AC1074+AC1134+AC1153</f>
        <v>0</v>
      </c>
      <c r="AD1073" s="37">
        <f t="shared" si="3458"/>
        <v>717912.11899999995</v>
      </c>
      <c r="AE1073" s="37">
        <f t="shared" si="3459"/>
        <v>782498.89999999991</v>
      </c>
      <c r="AF1073" s="37">
        <f t="shared" si="3460"/>
        <v>1010272.1</v>
      </c>
      <c r="AG1073" s="37">
        <f>AG1074+AG1134+AG1153</f>
        <v>0</v>
      </c>
      <c r="AH1073" s="37">
        <f>AH1074+AH1134+AH1153</f>
        <v>0</v>
      </c>
      <c r="AI1073" s="37">
        <f>AI1074+AI1134+AI1153</f>
        <v>0</v>
      </c>
      <c r="AJ1073" s="37">
        <f t="shared" si="3464"/>
        <v>717912.11899999995</v>
      </c>
      <c r="AK1073" s="37">
        <f t="shared" si="3465"/>
        <v>782498.89999999991</v>
      </c>
      <c r="AL1073" s="37">
        <f t="shared" si="3466"/>
        <v>1010272.1</v>
      </c>
      <c r="AM1073" s="37">
        <f>AM1074+AM1134+AM1153</f>
        <v>40000</v>
      </c>
      <c r="AN1073" s="37">
        <f>AN1074+AN1134+AN1153</f>
        <v>125401</v>
      </c>
      <c r="AO1073" s="37">
        <f>AO1074+AO1134+AO1153</f>
        <v>85000</v>
      </c>
      <c r="AP1073" s="37">
        <f t="shared" si="3470"/>
        <v>757912.11899999995</v>
      </c>
      <c r="AQ1073" s="37">
        <f t="shared" si="3471"/>
        <v>907899.89999999991</v>
      </c>
      <c r="AR1073" s="37">
        <f t="shared" si="3472"/>
        <v>1095272.1000000001</v>
      </c>
      <c r="AS1073" s="37">
        <f>AS1074+AS1134+AS1153</f>
        <v>0</v>
      </c>
      <c r="AT1073" s="37">
        <f>AT1074+AT1134+AT1153</f>
        <v>-84000</v>
      </c>
      <c r="AU1073" s="37">
        <f>AU1074+AU1134+AU1153</f>
        <v>-85000</v>
      </c>
      <c r="AV1073" s="37">
        <f t="shared" si="3476"/>
        <v>757912.11899999995</v>
      </c>
      <c r="AW1073" s="37">
        <f t="shared" si="3477"/>
        <v>823899.89999999991</v>
      </c>
      <c r="AX1073" s="37">
        <f t="shared" si="3478"/>
        <v>1010272.1000000001</v>
      </c>
      <c r="AY1073" s="37">
        <f>AY1074+AY1134+AY1153</f>
        <v>86626.234999999986</v>
      </c>
      <c r="AZ1073" s="37">
        <f>AZ1074+AZ1134+AZ1153</f>
        <v>74127.137000000002</v>
      </c>
      <c r="BA1073" s="37">
        <f>BA1074+BA1134+BA1153</f>
        <v>0</v>
      </c>
      <c r="BB1073" s="37">
        <f t="shared" si="3482"/>
        <v>844538.35399999993</v>
      </c>
      <c r="BC1073" s="37">
        <f t="shared" si="3483"/>
        <v>898027.03699999989</v>
      </c>
      <c r="BD1073" s="37">
        <f t="shared" si="3484"/>
        <v>1010272.1000000001</v>
      </c>
      <c r="BE1073" s="37">
        <f>BE1074+BE1134+BE1153</f>
        <v>0</v>
      </c>
      <c r="BF1073" s="37">
        <f>BF1074+BF1134+BF1153</f>
        <v>0</v>
      </c>
      <c r="BG1073" s="37">
        <f>BG1074+BG1134+BG1153</f>
        <v>0</v>
      </c>
      <c r="BH1073" s="37">
        <f t="shared" si="3488"/>
        <v>844538.35399999993</v>
      </c>
      <c r="BI1073" s="37">
        <f t="shared" si="3489"/>
        <v>898027.03699999989</v>
      </c>
      <c r="BJ1073" s="37">
        <f t="shared" si="3490"/>
        <v>1010272.1000000001</v>
      </c>
      <c r="BK1073" s="37">
        <f>BK1074+BK1134+BK1153</f>
        <v>495353.62200000003</v>
      </c>
      <c r="BL1073" s="37">
        <f>BL1074+BL1134+BL1153</f>
        <v>0</v>
      </c>
      <c r="BM1073" s="37">
        <f>BM1074+BM1134+BM1153</f>
        <v>0</v>
      </c>
      <c r="BN1073" s="37">
        <f t="shared" si="3494"/>
        <v>1339891.976</v>
      </c>
      <c r="BO1073" s="37">
        <f t="shared" si="3495"/>
        <v>898027.03699999989</v>
      </c>
      <c r="BP1073" s="37">
        <f t="shared" si="3496"/>
        <v>1010272.1000000001</v>
      </c>
      <c r="BQ1073" s="37">
        <f>BQ1074+BQ1134+BQ1153</f>
        <v>0</v>
      </c>
      <c r="BR1073" s="37">
        <f>BR1074+BR1134+BR1153</f>
        <v>0</v>
      </c>
      <c r="BS1073" s="31">
        <f t="shared" si="3499"/>
        <v>1339891.976</v>
      </c>
      <c r="BT1073" s="31">
        <f t="shared" si="3500"/>
        <v>898027.03699999989</v>
      </c>
      <c r="BU1073" s="31">
        <f t="shared" si="3501"/>
        <v>1010272.1000000001</v>
      </c>
      <c r="BV1073" s="37">
        <f>BV1074+BV1134+BV1153</f>
        <v>0</v>
      </c>
      <c r="BW1073" s="37">
        <f>BW1074+BW1134+BW1153</f>
        <v>0</v>
      </c>
      <c r="BX1073" s="37">
        <f t="shared" si="3504"/>
        <v>1339891.976</v>
      </c>
      <c r="BY1073" s="37">
        <f t="shared" si="3505"/>
        <v>898027.03699999989</v>
      </c>
      <c r="BZ1073" s="37">
        <f t="shared" si="3506"/>
        <v>1010272.1000000001</v>
      </c>
      <c r="CA1073" s="37">
        <f>CA1074+CA1134+CA1153</f>
        <v>13161.959000000003</v>
      </c>
      <c r="CB1073" s="37">
        <f>CB1074+CB1134+CB1153</f>
        <v>0</v>
      </c>
      <c r="CC1073" s="37">
        <f>CC1074+CC1134+CC1153</f>
        <v>0</v>
      </c>
      <c r="CD1073" s="37">
        <f t="shared" si="3552"/>
        <v>1353053.9350000001</v>
      </c>
      <c r="CE1073" s="37">
        <f t="shared" si="3553"/>
        <v>898027.03699999989</v>
      </c>
      <c r="CF1073" s="37">
        <f t="shared" si="3554"/>
        <v>1010272.1000000001</v>
      </c>
      <c r="CG1073" s="37">
        <f>CG1074+CG1134+CG1153</f>
        <v>0</v>
      </c>
      <c r="CH1073" s="24"/>
      <c r="CI1073" s="38"/>
      <c r="CK1073" s="33" t="s">
        <v>27</v>
      </c>
    </row>
    <row r="1074" ht="57.700000000000003">
      <c r="A1074" s="16" t="s">
        <v>588</v>
      </c>
      <c r="B1074" s="17"/>
      <c r="C1074" s="16"/>
      <c r="D1074" s="16"/>
      <c r="E1074" s="39" t="s">
        <v>589</v>
      </c>
      <c r="F1074" s="31">
        <f>F1079+F1093+F1111+F1122+F1107</f>
        <v>478333.99999999994</v>
      </c>
      <c r="G1074" s="31">
        <f>G1079+G1093+G1111+G1122+G1107</f>
        <v>782498.89999999991</v>
      </c>
      <c r="H1074" s="31">
        <f>H1079+H1093+H1111+H1122+H1107</f>
        <v>861709.59999999998</v>
      </c>
      <c r="I1074" s="31">
        <f>I1079+I1093+I1111+I1122+I1107</f>
        <v>3500</v>
      </c>
      <c r="J1074" s="31">
        <f>J1079+J1093+J1111+J1122+J1107</f>
        <v>0</v>
      </c>
      <c r="K1074" s="31">
        <f>K1079+K1093+K1111+K1122+K1107</f>
        <v>0</v>
      </c>
      <c r="L1074" s="31">
        <f t="shared" si="3440"/>
        <v>481833.99999999994</v>
      </c>
      <c r="M1074" s="31">
        <f t="shared" si="3441"/>
        <v>782498.89999999991</v>
      </c>
      <c r="N1074" s="31">
        <f t="shared" si="3442"/>
        <v>861709.59999999998</v>
      </c>
      <c r="O1074" s="31">
        <f>O1079+O1093+O1111+O1122+O1107</f>
        <v>102632.109</v>
      </c>
      <c r="P1074" s="31">
        <f>P1079+P1093+P1111+P1122+P1107</f>
        <v>0</v>
      </c>
      <c r="Q1074" s="31">
        <f>Q1079+Q1093+Q1111+Q1122+Q1107</f>
        <v>1.2732925824820995e-11</v>
      </c>
      <c r="R1074" s="31">
        <f t="shared" si="3446"/>
        <v>584466.10899999994</v>
      </c>
      <c r="S1074" s="31">
        <f t="shared" si="3447"/>
        <v>782498.89999999991</v>
      </c>
      <c r="T1074" s="31">
        <f t="shared" si="3448"/>
        <v>861709.59999999998</v>
      </c>
      <c r="U1074" s="31">
        <f>U1079+U1093+U1111+U1122+U1107</f>
        <v>0</v>
      </c>
      <c r="V1074" s="31">
        <f>V1079+V1093+V1111+V1122+V1107</f>
        <v>0</v>
      </c>
      <c r="W1074" s="31">
        <f>W1079+W1093+W1111+W1122+W1107</f>
        <v>0</v>
      </c>
      <c r="X1074" s="31">
        <f t="shared" si="3452"/>
        <v>584466.10899999994</v>
      </c>
      <c r="Y1074" s="31">
        <f t="shared" si="3453"/>
        <v>782498.89999999991</v>
      </c>
      <c r="Z1074" s="31">
        <f t="shared" si="3454"/>
        <v>861709.59999999998</v>
      </c>
      <c r="AA1074" s="31">
        <f>AA1079+AA1093+AA1111+AA1122+AA1107</f>
        <v>0</v>
      </c>
      <c r="AB1074" s="31">
        <f>AB1079+AB1093+AB1111+AB1122+AB1107</f>
        <v>0</v>
      </c>
      <c r="AC1074" s="31">
        <f>AC1079+AC1093+AC1111+AC1122+AC1107</f>
        <v>0</v>
      </c>
      <c r="AD1074" s="31">
        <f t="shared" si="3458"/>
        <v>584466.10899999994</v>
      </c>
      <c r="AE1074" s="31">
        <f t="shared" si="3459"/>
        <v>782498.89999999991</v>
      </c>
      <c r="AF1074" s="31">
        <f t="shared" si="3460"/>
        <v>861709.59999999998</v>
      </c>
      <c r="AG1074" s="31">
        <f>AG1079+AG1093+AG1111+AG1122+AG1107</f>
        <v>0</v>
      </c>
      <c r="AH1074" s="31">
        <f>AH1079+AH1093+AH1111+AH1122+AH1107</f>
        <v>0</v>
      </c>
      <c r="AI1074" s="31">
        <f>AI1079+AI1093+AI1111+AI1122+AI1107</f>
        <v>0</v>
      </c>
      <c r="AJ1074" s="31">
        <f t="shared" si="3464"/>
        <v>584466.10899999994</v>
      </c>
      <c r="AK1074" s="31">
        <f t="shared" si="3465"/>
        <v>782498.89999999991</v>
      </c>
      <c r="AL1074" s="31">
        <f t="shared" si="3466"/>
        <v>861709.59999999998</v>
      </c>
      <c r="AM1074" s="31">
        <f>AM1079+AM1093+AM1111+AM1122+AM1107</f>
        <v>40000</v>
      </c>
      <c r="AN1074" s="31">
        <f>AN1079+AN1093+AN1111+AN1122+AN1107</f>
        <v>125401</v>
      </c>
      <c r="AO1074" s="31">
        <f>AO1079+AO1093+AO1111+AO1122+AO1107</f>
        <v>85000</v>
      </c>
      <c r="AP1074" s="31">
        <f t="shared" si="3470"/>
        <v>624466.10899999994</v>
      </c>
      <c r="AQ1074" s="31">
        <f t="shared" si="3471"/>
        <v>907899.89999999991</v>
      </c>
      <c r="AR1074" s="31">
        <f t="shared" si="3472"/>
        <v>946709.59999999998</v>
      </c>
      <c r="AS1074" s="31">
        <f>AS1079+AS1093+AS1111+AS1122+AS1107</f>
        <v>0</v>
      </c>
      <c r="AT1074" s="31">
        <f>AT1079+AT1093+AT1111+AT1122+AT1107</f>
        <v>-84000</v>
      </c>
      <c r="AU1074" s="31">
        <f>AU1079+AU1093+AU1111+AU1122+AU1107</f>
        <v>-85000</v>
      </c>
      <c r="AV1074" s="31">
        <f t="shared" si="3476"/>
        <v>624466.10899999994</v>
      </c>
      <c r="AW1074" s="31">
        <f t="shared" si="3477"/>
        <v>823899.89999999991</v>
      </c>
      <c r="AX1074" s="31">
        <f t="shared" si="3478"/>
        <v>861709.59999999998</v>
      </c>
      <c r="AY1074" s="31">
        <f>AY1079+AY1093+AY1111+AY1122+AY1107+AY1126+AY1130+AY1118</f>
        <v>34177.390999999996</v>
      </c>
      <c r="AZ1074" s="31">
        <f>AZ1079+AZ1093+AZ1111+AZ1122+AZ1107+AZ1126+AZ1130+AZ1118</f>
        <v>74127.137000000002</v>
      </c>
      <c r="BA1074" s="31">
        <f>BA1079+BA1093+BA1111+BA1122+BA1107+BA1126+BA1130+BA1118</f>
        <v>0</v>
      </c>
      <c r="BB1074" s="31">
        <f t="shared" si="3482"/>
        <v>658643.49999999988</v>
      </c>
      <c r="BC1074" s="31">
        <f t="shared" si="3483"/>
        <v>898027.03699999989</v>
      </c>
      <c r="BD1074" s="31">
        <f t="shared" si="3484"/>
        <v>861709.59999999998</v>
      </c>
      <c r="BE1074" s="31">
        <f>BE1079+BE1093+BE1111+BE1122+BE1107+BE1126+BE1130+BE1118+BE1075</f>
        <v>0</v>
      </c>
      <c r="BF1074" s="31">
        <f>BF1079+BF1093+BF1111+BF1122+BF1107+BF1126+BF1130+BF1118</f>
        <v>0</v>
      </c>
      <c r="BG1074" s="31">
        <f>BG1079+BG1093+BG1111+BG1122+BG1107+BG1126+BG1130+BG1118</f>
        <v>0</v>
      </c>
      <c r="BH1074" s="31">
        <f t="shared" si="3488"/>
        <v>658643.49999999988</v>
      </c>
      <c r="BI1074" s="31">
        <f t="shared" si="3489"/>
        <v>898027.03699999989</v>
      </c>
      <c r="BJ1074" s="31">
        <f t="shared" si="3490"/>
        <v>861709.59999999998</v>
      </c>
      <c r="BK1074" s="31">
        <f>BK1079+BK1093+BK1111+BK1122+BK1107+BK1126+BK1130+BK1118</f>
        <v>449416.42300000001</v>
      </c>
      <c r="BL1074" s="31">
        <f>BL1079+BL1093+BL1111+BL1122+BL1107+BL1126+BL1130+BL1118</f>
        <v>0</v>
      </c>
      <c r="BM1074" s="31">
        <f>BM1079+BM1093+BM1111+BM1122+BM1107+BM1126+BM1130+BM1118</f>
        <v>0</v>
      </c>
      <c r="BN1074" s="31">
        <f t="shared" si="3494"/>
        <v>1108059.923</v>
      </c>
      <c r="BO1074" s="31">
        <f t="shared" si="3495"/>
        <v>898027.03699999989</v>
      </c>
      <c r="BP1074" s="31">
        <f t="shared" si="3496"/>
        <v>861709.59999999998</v>
      </c>
      <c r="BQ1074" s="31">
        <f>BQ1079+BQ1093+BQ1111+BQ1122+BQ1107+BQ1126+BQ1130+BQ1118</f>
        <v>0</v>
      </c>
      <c r="BR1074" s="31">
        <f>BR1079+BR1093+BR1111+BR1122+BR1107+BR1126+BR1130+BR1118</f>
        <v>0</v>
      </c>
      <c r="BS1074" s="31">
        <f t="shared" si="3499"/>
        <v>1108059.923</v>
      </c>
      <c r="BT1074" s="31">
        <f t="shared" si="3500"/>
        <v>898027.03699999989</v>
      </c>
      <c r="BU1074" s="31">
        <f t="shared" si="3501"/>
        <v>861709.59999999998</v>
      </c>
      <c r="BV1074" s="31">
        <f>BV1079+BV1093+BV1111+BV1122+BV1107+BV1126+BV1130+BV1118</f>
        <v>0</v>
      </c>
      <c r="BW1074" s="31">
        <f>BW1079+BW1093+BW1111+BW1122+BW1107+BW1126+BW1130+BW1118</f>
        <v>0</v>
      </c>
      <c r="BX1074" s="31">
        <f t="shared" si="3504"/>
        <v>1108059.923</v>
      </c>
      <c r="BY1074" s="31">
        <f t="shared" si="3505"/>
        <v>898027.03699999989</v>
      </c>
      <c r="BZ1074" s="31">
        <f t="shared" si="3506"/>
        <v>861709.59999999998</v>
      </c>
      <c r="CA1074" s="31">
        <f>CA1079+CA1093+CA1111+CA1122+CA1107+CA1126+CA1130+CA1118</f>
        <v>23781.959000000003</v>
      </c>
      <c r="CB1074" s="31">
        <f>CB1079+CB1093+CB1111+CB1122+CB1107+CB1126+CB1130+CB1118</f>
        <v>0</v>
      </c>
      <c r="CC1074" s="31">
        <f>CC1079+CC1093+CC1111+CC1122+CC1107+CC1126+CC1130+CC1118</f>
        <v>0</v>
      </c>
      <c r="CD1074" s="31">
        <f t="shared" si="3552"/>
        <v>1131841.882</v>
      </c>
      <c r="CE1074" s="31">
        <f t="shared" si="3553"/>
        <v>898027.03699999989</v>
      </c>
      <c r="CF1074" s="31">
        <f t="shared" si="3554"/>
        <v>861709.59999999998</v>
      </c>
      <c r="CG1074" s="31">
        <f>CG1079+CG1093+CG1111+CG1122+CG1107+CG1126+CG1130+CG1118</f>
        <v>0</v>
      </c>
      <c r="CH1074" s="24"/>
      <c r="CI1074" s="40"/>
      <c r="CL1074" s="1" t="s">
        <v>28</v>
      </c>
    </row>
    <row r="1075" ht="29.850000000000001">
      <c r="A1075" s="16" t="s">
        <v>590</v>
      </c>
      <c r="B1075" s="17"/>
      <c r="C1075" s="16"/>
      <c r="D1075" s="16"/>
      <c r="E1075" s="39" t="s">
        <v>290</v>
      </c>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c r="AF1075" s="31"/>
      <c r="AG1075" s="31"/>
      <c r="AH1075" s="31"/>
      <c r="AI1075" s="31"/>
      <c r="AJ1075" s="31"/>
      <c r="AK1075" s="31"/>
      <c r="AL1075" s="31"/>
      <c r="AM1075" s="31"/>
      <c r="AN1075" s="31"/>
      <c r="AO1075" s="31"/>
      <c r="AP1075" s="31"/>
      <c r="AQ1075" s="31"/>
      <c r="AR1075" s="31"/>
      <c r="AS1075" s="31"/>
      <c r="AT1075" s="31"/>
      <c r="AU1075" s="31"/>
      <c r="AV1075" s="31"/>
      <c r="AW1075" s="31"/>
      <c r="AX1075" s="31"/>
      <c r="AY1075" s="31"/>
      <c r="AZ1075" s="31"/>
      <c r="BA1075" s="31"/>
      <c r="BB1075" s="31"/>
      <c r="BC1075" s="31"/>
      <c r="BD1075" s="31"/>
      <c r="BE1075" s="31">
        <f t="shared" ref="BE1075:BE1077" si="3555">BE1076</f>
        <v>2800.2420000000002</v>
      </c>
      <c r="BF1075" s="31">
        <f t="shared" ref="BF1075:BF1077" si="3556">BF1076</f>
        <v>0</v>
      </c>
      <c r="BG1075" s="31">
        <f t="shared" ref="BG1075:BG1077" si="3557">BG1076</f>
        <v>0</v>
      </c>
      <c r="BH1075" s="31">
        <f t="shared" si="3488"/>
        <v>2800.2420000000002</v>
      </c>
      <c r="BI1075" s="31">
        <f t="shared" si="3489"/>
        <v>0</v>
      </c>
      <c r="BJ1075" s="31">
        <f t="shared" si="3490"/>
        <v>0</v>
      </c>
      <c r="BK1075" s="31">
        <f t="shared" ref="BK1075:BK1077" si="3558">BK1076</f>
        <v>0</v>
      </c>
      <c r="BL1075" s="31">
        <f t="shared" ref="BL1075:BL1077" si="3559">BL1076</f>
        <v>0</v>
      </c>
      <c r="BM1075" s="31">
        <f t="shared" ref="BM1075:BM1077" si="3560">BM1076</f>
        <v>0</v>
      </c>
      <c r="BN1075" s="31">
        <f t="shared" si="3494"/>
        <v>2800.2420000000002</v>
      </c>
      <c r="BO1075" s="31">
        <f t="shared" si="3495"/>
        <v>0</v>
      </c>
      <c r="BP1075" s="31">
        <f t="shared" si="3496"/>
        <v>0</v>
      </c>
      <c r="BQ1075" s="31">
        <f t="shared" ref="BQ1075:BQ1077" si="3561">BQ1076</f>
        <v>0</v>
      </c>
      <c r="BR1075" s="31">
        <f t="shared" ref="BR1075:BR1077" si="3562">BR1076</f>
        <v>0</v>
      </c>
      <c r="BS1075" s="31">
        <f t="shared" si="3499"/>
        <v>2800.2420000000002</v>
      </c>
      <c r="BT1075" s="31">
        <f t="shared" si="3500"/>
        <v>0</v>
      </c>
      <c r="BU1075" s="31">
        <f t="shared" si="3501"/>
        <v>0</v>
      </c>
      <c r="BV1075" s="31">
        <f t="shared" ref="BV1075:BV1077" si="3563">BV1076</f>
        <v>0</v>
      </c>
      <c r="BW1075" s="31">
        <f t="shared" ref="BW1075:BW1077" si="3564">BW1076</f>
        <v>0</v>
      </c>
      <c r="BX1075" s="31">
        <f t="shared" si="3504"/>
        <v>2800.2420000000002</v>
      </c>
      <c r="BY1075" s="31">
        <f t="shared" si="3505"/>
        <v>0</v>
      </c>
      <c r="BZ1075" s="31">
        <f t="shared" si="3506"/>
        <v>0</v>
      </c>
      <c r="CA1075" s="31">
        <f t="shared" ref="CA1075:CA1077" si="3565">CA1076</f>
        <v>0</v>
      </c>
      <c r="CB1075" s="31">
        <f t="shared" ref="CB1075:CB1077" si="3566">CB1076</f>
        <v>0</v>
      </c>
      <c r="CC1075" s="31">
        <f t="shared" ref="CC1075:CC1077" si="3567">CC1076</f>
        <v>0</v>
      </c>
      <c r="CD1075" s="31">
        <f t="shared" si="3552"/>
        <v>2800.2420000000002</v>
      </c>
      <c r="CE1075" s="31">
        <f t="shared" si="3553"/>
        <v>0</v>
      </c>
      <c r="CF1075" s="31">
        <f t="shared" si="3554"/>
        <v>0</v>
      </c>
      <c r="CG1075" s="31">
        <f t="shared" ref="CG1075:CG1077" si="3568">CG1076</f>
        <v>0</v>
      </c>
      <c r="CH1075" s="24"/>
      <c r="CI1075" s="40"/>
    </row>
    <row r="1076" ht="43.75">
      <c r="A1076" s="16" t="s">
        <v>590</v>
      </c>
      <c r="B1076" s="17">
        <v>600</v>
      </c>
      <c r="C1076" s="16"/>
      <c r="D1076" s="16"/>
      <c r="E1076" s="39" t="s">
        <v>45</v>
      </c>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c r="AF1076" s="31"/>
      <c r="AG1076" s="31"/>
      <c r="AH1076" s="31"/>
      <c r="AI1076" s="31"/>
      <c r="AJ1076" s="31"/>
      <c r="AK1076" s="31"/>
      <c r="AL1076" s="31"/>
      <c r="AM1076" s="31"/>
      <c r="AN1076" s="31"/>
      <c r="AO1076" s="31"/>
      <c r="AP1076" s="31"/>
      <c r="AQ1076" s="31"/>
      <c r="AR1076" s="31"/>
      <c r="AS1076" s="31"/>
      <c r="AT1076" s="31"/>
      <c r="AU1076" s="31"/>
      <c r="AV1076" s="31"/>
      <c r="AW1076" s="31"/>
      <c r="AX1076" s="31"/>
      <c r="AY1076" s="31"/>
      <c r="AZ1076" s="31"/>
      <c r="BA1076" s="31"/>
      <c r="BB1076" s="31"/>
      <c r="BC1076" s="31"/>
      <c r="BD1076" s="31"/>
      <c r="BE1076" s="31">
        <f t="shared" si="3555"/>
        <v>2800.2420000000002</v>
      </c>
      <c r="BF1076" s="31">
        <f t="shared" si="3556"/>
        <v>0</v>
      </c>
      <c r="BG1076" s="31">
        <f t="shared" si="3557"/>
        <v>0</v>
      </c>
      <c r="BH1076" s="31">
        <f t="shared" si="3488"/>
        <v>2800.2420000000002</v>
      </c>
      <c r="BI1076" s="31">
        <f t="shared" si="3489"/>
        <v>0</v>
      </c>
      <c r="BJ1076" s="31">
        <f t="shared" si="3490"/>
        <v>0</v>
      </c>
      <c r="BK1076" s="31">
        <f t="shared" si="3558"/>
        <v>0</v>
      </c>
      <c r="BL1076" s="31">
        <f t="shared" si="3559"/>
        <v>0</v>
      </c>
      <c r="BM1076" s="31">
        <f t="shared" si="3560"/>
        <v>0</v>
      </c>
      <c r="BN1076" s="31">
        <f t="shared" si="3494"/>
        <v>2800.2420000000002</v>
      </c>
      <c r="BO1076" s="31">
        <f t="shared" si="3495"/>
        <v>0</v>
      </c>
      <c r="BP1076" s="31">
        <f t="shared" si="3496"/>
        <v>0</v>
      </c>
      <c r="BQ1076" s="31">
        <f t="shared" si="3561"/>
        <v>0</v>
      </c>
      <c r="BR1076" s="31">
        <f t="shared" si="3562"/>
        <v>0</v>
      </c>
      <c r="BS1076" s="31">
        <f t="shared" si="3499"/>
        <v>2800.2420000000002</v>
      </c>
      <c r="BT1076" s="31">
        <f t="shared" si="3500"/>
        <v>0</v>
      </c>
      <c r="BU1076" s="31">
        <f t="shared" si="3501"/>
        <v>0</v>
      </c>
      <c r="BV1076" s="31">
        <f t="shared" si="3563"/>
        <v>0</v>
      </c>
      <c r="BW1076" s="31">
        <f t="shared" si="3564"/>
        <v>0</v>
      </c>
      <c r="BX1076" s="31">
        <f t="shared" si="3504"/>
        <v>2800.2420000000002</v>
      </c>
      <c r="BY1076" s="31">
        <f t="shared" si="3505"/>
        <v>0</v>
      </c>
      <c r="BZ1076" s="31">
        <f t="shared" si="3506"/>
        <v>0</v>
      </c>
      <c r="CA1076" s="31">
        <f t="shared" si="3565"/>
        <v>0</v>
      </c>
      <c r="CB1076" s="31">
        <f t="shared" si="3566"/>
        <v>0</v>
      </c>
      <c r="CC1076" s="31">
        <f t="shared" si="3567"/>
        <v>0</v>
      </c>
      <c r="CD1076" s="31">
        <f t="shared" si="3552"/>
        <v>2800.2420000000002</v>
      </c>
      <c r="CE1076" s="31">
        <f t="shared" si="3553"/>
        <v>0</v>
      </c>
      <c r="CF1076" s="31">
        <f t="shared" si="3554"/>
        <v>0</v>
      </c>
      <c r="CG1076" s="31">
        <f t="shared" si="3568"/>
        <v>0</v>
      </c>
      <c r="CH1076" s="24"/>
      <c r="CI1076" s="40"/>
    </row>
    <row r="1077" ht="15">
      <c r="A1077" s="16" t="s">
        <v>590</v>
      </c>
      <c r="B1077" s="17">
        <v>620</v>
      </c>
      <c r="C1077" s="16"/>
      <c r="D1077" s="16"/>
      <c r="E1077" s="39" t="s">
        <v>46</v>
      </c>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c r="AF1077" s="31"/>
      <c r="AG1077" s="31"/>
      <c r="AH1077" s="31"/>
      <c r="AI1077" s="31"/>
      <c r="AJ1077" s="31"/>
      <c r="AK1077" s="31"/>
      <c r="AL1077" s="31"/>
      <c r="AM1077" s="31"/>
      <c r="AN1077" s="31"/>
      <c r="AO1077" s="31"/>
      <c r="AP1077" s="31"/>
      <c r="AQ1077" s="31"/>
      <c r="AR1077" s="31"/>
      <c r="AS1077" s="31"/>
      <c r="AT1077" s="31"/>
      <c r="AU1077" s="31"/>
      <c r="AV1077" s="31"/>
      <c r="AW1077" s="31"/>
      <c r="AX1077" s="31"/>
      <c r="AY1077" s="31"/>
      <c r="AZ1077" s="31"/>
      <c r="BA1077" s="31"/>
      <c r="BB1077" s="31"/>
      <c r="BC1077" s="31"/>
      <c r="BD1077" s="31"/>
      <c r="BE1077" s="31">
        <f t="shared" si="3555"/>
        <v>2800.2420000000002</v>
      </c>
      <c r="BF1077" s="31">
        <f t="shared" si="3556"/>
        <v>0</v>
      </c>
      <c r="BG1077" s="31">
        <f t="shared" si="3557"/>
        <v>0</v>
      </c>
      <c r="BH1077" s="31">
        <f t="shared" si="3488"/>
        <v>2800.2420000000002</v>
      </c>
      <c r="BI1077" s="31">
        <f t="shared" si="3489"/>
        <v>0</v>
      </c>
      <c r="BJ1077" s="31">
        <f t="shared" si="3490"/>
        <v>0</v>
      </c>
      <c r="BK1077" s="31">
        <f t="shared" si="3558"/>
        <v>0</v>
      </c>
      <c r="BL1077" s="31">
        <f t="shared" si="3559"/>
        <v>0</v>
      </c>
      <c r="BM1077" s="31">
        <f t="shared" si="3560"/>
        <v>0</v>
      </c>
      <c r="BN1077" s="31">
        <f t="shared" si="3494"/>
        <v>2800.2420000000002</v>
      </c>
      <c r="BO1077" s="31">
        <f t="shared" si="3495"/>
        <v>0</v>
      </c>
      <c r="BP1077" s="31">
        <f t="shared" si="3496"/>
        <v>0</v>
      </c>
      <c r="BQ1077" s="31">
        <f t="shared" si="3561"/>
        <v>0</v>
      </c>
      <c r="BR1077" s="31">
        <f t="shared" si="3562"/>
        <v>0</v>
      </c>
      <c r="BS1077" s="31">
        <f t="shared" si="3499"/>
        <v>2800.2420000000002</v>
      </c>
      <c r="BT1077" s="31">
        <f t="shared" si="3500"/>
        <v>0</v>
      </c>
      <c r="BU1077" s="31">
        <f t="shared" si="3501"/>
        <v>0</v>
      </c>
      <c r="BV1077" s="31">
        <f t="shared" si="3563"/>
        <v>0</v>
      </c>
      <c r="BW1077" s="31">
        <f t="shared" si="3564"/>
        <v>0</v>
      </c>
      <c r="BX1077" s="31">
        <f t="shared" si="3504"/>
        <v>2800.2420000000002</v>
      </c>
      <c r="BY1077" s="31">
        <f t="shared" si="3505"/>
        <v>0</v>
      </c>
      <c r="BZ1077" s="31">
        <f t="shared" si="3506"/>
        <v>0</v>
      </c>
      <c r="CA1077" s="31">
        <f t="shared" si="3565"/>
        <v>0</v>
      </c>
      <c r="CB1077" s="31">
        <f t="shared" si="3566"/>
        <v>0</v>
      </c>
      <c r="CC1077" s="31">
        <f t="shared" si="3567"/>
        <v>0</v>
      </c>
      <c r="CD1077" s="31">
        <f t="shared" si="3552"/>
        <v>2800.2420000000002</v>
      </c>
      <c r="CE1077" s="31">
        <f t="shared" si="3553"/>
        <v>0</v>
      </c>
      <c r="CF1077" s="31">
        <f t="shared" si="3554"/>
        <v>0</v>
      </c>
      <c r="CG1077" s="31">
        <f t="shared" si="3568"/>
        <v>0</v>
      </c>
      <c r="CH1077" s="24"/>
      <c r="CI1077" s="40"/>
    </row>
    <row r="1078" ht="15">
      <c r="A1078" s="16" t="s">
        <v>590</v>
      </c>
      <c r="B1078" s="17">
        <v>620</v>
      </c>
      <c r="C1078" s="16" t="s">
        <v>47</v>
      </c>
      <c r="D1078" s="16" t="s">
        <v>42</v>
      </c>
      <c r="E1078" s="39" t="s">
        <v>436</v>
      </c>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c r="AF1078" s="31"/>
      <c r="AG1078" s="31"/>
      <c r="AH1078" s="31"/>
      <c r="AI1078" s="31"/>
      <c r="AJ1078" s="31"/>
      <c r="AK1078" s="31"/>
      <c r="AL1078" s="31"/>
      <c r="AM1078" s="31"/>
      <c r="AN1078" s="31"/>
      <c r="AO1078" s="31"/>
      <c r="AP1078" s="31"/>
      <c r="AQ1078" s="31"/>
      <c r="AR1078" s="31"/>
      <c r="AS1078" s="31"/>
      <c r="AT1078" s="31"/>
      <c r="AU1078" s="31"/>
      <c r="AV1078" s="31"/>
      <c r="AW1078" s="31"/>
      <c r="AX1078" s="31"/>
      <c r="AY1078" s="31"/>
      <c r="AZ1078" s="31"/>
      <c r="BA1078" s="31"/>
      <c r="BB1078" s="31"/>
      <c r="BC1078" s="31"/>
      <c r="BD1078" s="31"/>
      <c r="BE1078" s="31">
        <v>2800.2420000000002</v>
      </c>
      <c r="BF1078" s="31"/>
      <c r="BG1078" s="31"/>
      <c r="BH1078" s="31">
        <f t="shared" si="3488"/>
        <v>2800.2420000000002</v>
      </c>
      <c r="BI1078" s="31">
        <f t="shared" si="3489"/>
        <v>0</v>
      </c>
      <c r="BJ1078" s="31">
        <f t="shared" si="3490"/>
        <v>0</v>
      </c>
      <c r="BK1078" s="31"/>
      <c r="BL1078" s="31"/>
      <c r="BM1078" s="31"/>
      <c r="BN1078" s="31">
        <f t="shared" si="3494"/>
        <v>2800.2420000000002</v>
      </c>
      <c r="BO1078" s="31">
        <f t="shared" si="3495"/>
        <v>0</v>
      </c>
      <c r="BP1078" s="31">
        <f t="shared" si="3496"/>
        <v>0</v>
      </c>
      <c r="BQ1078" s="31"/>
      <c r="BR1078" s="31"/>
      <c r="BS1078" s="31">
        <f t="shared" si="3499"/>
        <v>2800.2420000000002</v>
      </c>
      <c r="BT1078" s="31">
        <f t="shared" si="3500"/>
        <v>0</v>
      </c>
      <c r="BU1078" s="31">
        <f t="shared" si="3501"/>
        <v>0</v>
      </c>
      <c r="BV1078" s="31"/>
      <c r="BW1078" s="31"/>
      <c r="BX1078" s="31">
        <f t="shared" si="3504"/>
        <v>2800.2420000000002</v>
      </c>
      <c r="BY1078" s="31">
        <f t="shared" si="3505"/>
        <v>0</v>
      </c>
      <c r="BZ1078" s="31">
        <f t="shared" si="3506"/>
        <v>0</v>
      </c>
      <c r="CA1078" s="31"/>
      <c r="CB1078" s="31"/>
      <c r="CC1078" s="31"/>
      <c r="CD1078" s="31">
        <f t="shared" si="3552"/>
        <v>2800.2420000000002</v>
      </c>
      <c r="CE1078" s="31">
        <f t="shared" si="3553"/>
        <v>0</v>
      </c>
      <c r="CF1078" s="31">
        <f t="shared" si="3554"/>
        <v>0</v>
      </c>
      <c r="CG1078" s="31"/>
      <c r="CH1078" s="24"/>
      <c r="CI1078" s="40"/>
    </row>
    <row r="1079" ht="29.850000000000001">
      <c r="A1079" s="41" t="s">
        <v>591</v>
      </c>
      <c r="B1079" s="41"/>
      <c r="C1079" s="39"/>
      <c r="D1079" s="16"/>
      <c r="E1079" s="39" t="s">
        <v>216</v>
      </c>
      <c r="F1079" s="31">
        <f>F1080+F1083</f>
        <v>2108.5999999999999</v>
      </c>
      <c r="G1079" s="31">
        <f>G1080+G1083</f>
        <v>2193.3000000000002</v>
      </c>
      <c r="H1079" s="31">
        <f>H1080+H1083</f>
        <v>2193.3000000000002</v>
      </c>
      <c r="I1079" s="31">
        <f>I1080+I1083</f>
        <v>0</v>
      </c>
      <c r="J1079" s="31">
        <f>J1080+J1083</f>
        <v>0</v>
      </c>
      <c r="K1079" s="31">
        <f>K1080+K1083</f>
        <v>0</v>
      </c>
      <c r="L1079" s="31">
        <f t="shared" si="3440"/>
        <v>2108.5999999999999</v>
      </c>
      <c r="M1079" s="31">
        <f t="shared" si="3441"/>
        <v>2193.3000000000002</v>
      </c>
      <c r="N1079" s="31">
        <f t="shared" si="3442"/>
        <v>2193.3000000000002</v>
      </c>
      <c r="O1079" s="31">
        <f>O1080+O1083</f>
        <v>0</v>
      </c>
      <c r="P1079" s="31">
        <f>P1080+P1083</f>
        <v>0</v>
      </c>
      <c r="Q1079" s="31">
        <f>Q1080+Q1083</f>
        <v>0</v>
      </c>
      <c r="R1079" s="31">
        <f t="shared" si="3446"/>
        <v>2108.5999999999999</v>
      </c>
      <c r="S1079" s="31">
        <f t="shared" si="3447"/>
        <v>2193.3000000000002</v>
      </c>
      <c r="T1079" s="31">
        <f t="shared" si="3448"/>
        <v>2193.3000000000002</v>
      </c>
      <c r="U1079" s="31">
        <f>U1080+U1083</f>
        <v>0</v>
      </c>
      <c r="V1079" s="31">
        <f>V1080+V1083</f>
        <v>0</v>
      </c>
      <c r="W1079" s="31">
        <f>W1080+W1083</f>
        <v>0</v>
      </c>
      <c r="X1079" s="31">
        <f t="shared" si="3452"/>
        <v>2108.5999999999999</v>
      </c>
      <c r="Y1079" s="31">
        <f t="shared" si="3453"/>
        <v>2193.3000000000002</v>
      </c>
      <c r="Z1079" s="31">
        <f t="shared" si="3454"/>
        <v>2193.3000000000002</v>
      </c>
      <c r="AA1079" s="31">
        <f>AA1080+AA1083</f>
        <v>0</v>
      </c>
      <c r="AB1079" s="31">
        <f>AB1080+AB1083</f>
        <v>0</v>
      </c>
      <c r="AC1079" s="31">
        <f>AC1080+AC1083</f>
        <v>0</v>
      </c>
      <c r="AD1079" s="31">
        <f t="shared" si="3458"/>
        <v>2108.5999999999999</v>
      </c>
      <c r="AE1079" s="31">
        <f t="shared" si="3459"/>
        <v>2193.3000000000002</v>
      </c>
      <c r="AF1079" s="31">
        <f t="shared" si="3460"/>
        <v>2193.3000000000002</v>
      </c>
      <c r="AG1079" s="31">
        <f>AG1080+AG1083</f>
        <v>0</v>
      </c>
      <c r="AH1079" s="31">
        <f>AH1080+AH1083</f>
        <v>0</v>
      </c>
      <c r="AI1079" s="31">
        <f>AI1080+AI1083</f>
        <v>0</v>
      </c>
      <c r="AJ1079" s="31">
        <f t="shared" si="3464"/>
        <v>2108.5999999999999</v>
      </c>
      <c r="AK1079" s="31">
        <f t="shared" si="3465"/>
        <v>2193.3000000000002</v>
      </c>
      <c r="AL1079" s="31">
        <f t="shared" si="3466"/>
        <v>2193.3000000000002</v>
      </c>
      <c r="AM1079" s="31">
        <f>AM1080+AM1083</f>
        <v>0</v>
      </c>
      <c r="AN1079" s="31">
        <f>AN1080+AN1083</f>
        <v>0</v>
      </c>
      <c r="AO1079" s="31">
        <f>AO1080+AO1083</f>
        <v>0</v>
      </c>
      <c r="AP1079" s="31">
        <f t="shared" si="3470"/>
        <v>2108.5999999999999</v>
      </c>
      <c r="AQ1079" s="31">
        <f t="shared" si="3471"/>
        <v>2193.3000000000002</v>
      </c>
      <c r="AR1079" s="31">
        <f t="shared" si="3472"/>
        <v>2193.3000000000002</v>
      </c>
      <c r="AS1079" s="31">
        <f>AS1080+AS1083</f>
        <v>0</v>
      </c>
      <c r="AT1079" s="31">
        <f>AT1080+AT1083</f>
        <v>0</v>
      </c>
      <c r="AU1079" s="31">
        <f>AU1080+AU1083</f>
        <v>0</v>
      </c>
      <c r="AV1079" s="31">
        <f t="shared" si="3476"/>
        <v>2108.5999999999999</v>
      </c>
      <c r="AW1079" s="31">
        <f t="shared" si="3477"/>
        <v>2193.3000000000002</v>
      </c>
      <c r="AX1079" s="31">
        <f t="shared" si="3478"/>
        <v>2193.3000000000002</v>
      </c>
      <c r="AY1079" s="31">
        <f>AY1080+AY1083</f>
        <v>0</v>
      </c>
      <c r="AZ1079" s="31">
        <f>AZ1080+AZ1083</f>
        <v>0</v>
      </c>
      <c r="BA1079" s="31">
        <f>BA1080+BA1083</f>
        <v>0</v>
      </c>
      <c r="BB1079" s="31">
        <f t="shared" si="3482"/>
        <v>2108.5999999999999</v>
      </c>
      <c r="BC1079" s="31">
        <f t="shared" si="3483"/>
        <v>2193.3000000000002</v>
      </c>
      <c r="BD1079" s="31">
        <f t="shared" si="3484"/>
        <v>2193.3000000000002</v>
      </c>
      <c r="BE1079" s="31">
        <f>BE1080+BE1083</f>
        <v>0</v>
      </c>
      <c r="BF1079" s="31">
        <f>BF1080+BF1083</f>
        <v>0</v>
      </c>
      <c r="BG1079" s="31">
        <f>BG1080+BG1083</f>
        <v>0</v>
      </c>
      <c r="BH1079" s="31">
        <f t="shared" si="3488"/>
        <v>2108.5999999999999</v>
      </c>
      <c r="BI1079" s="31">
        <f t="shared" si="3489"/>
        <v>2193.3000000000002</v>
      </c>
      <c r="BJ1079" s="31">
        <f t="shared" si="3490"/>
        <v>2193.3000000000002</v>
      </c>
      <c r="BK1079" s="31">
        <f>BK1080+BK1083</f>
        <v>0</v>
      </c>
      <c r="BL1079" s="31">
        <f>BL1080+BL1083</f>
        <v>0</v>
      </c>
      <c r="BM1079" s="31">
        <f>BM1080+BM1083</f>
        <v>0</v>
      </c>
      <c r="BN1079" s="31">
        <f t="shared" si="3494"/>
        <v>2108.5999999999999</v>
      </c>
      <c r="BO1079" s="31">
        <f t="shared" si="3495"/>
        <v>2193.3000000000002</v>
      </c>
      <c r="BP1079" s="31">
        <f t="shared" si="3496"/>
        <v>2193.3000000000002</v>
      </c>
      <c r="BQ1079" s="31">
        <f>BQ1080+BQ1083</f>
        <v>0</v>
      </c>
      <c r="BR1079" s="31">
        <f>BR1080+BR1083</f>
        <v>0</v>
      </c>
      <c r="BS1079" s="31">
        <f t="shared" si="3499"/>
        <v>2108.5999999999999</v>
      </c>
      <c r="BT1079" s="31">
        <f t="shared" si="3500"/>
        <v>2193.3000000000002</v>
      </c>
      <c r="BU1079" s="31">
        <f t="shared" si="3501"/>
        <v>2193.3000000000002</v>
      </c>
      <c r="BV1079" s="31">
        <f>BV1080+BV1083</f>
        <v>0</v>
      </c>
      <c r="BW1079" s="31">
        <f>BW1080+BW1083</f>
        <v>0</v>
      </c>
      <c r="BX1079" s="31">
        <f t="shared" si="3504"/>
        <v>2108.5999999999999</v>
      </c>
      <c r="BY1079" s="31">
        <f t="shared" si="3505"/>
        <v>2193.3000000000002</v>
      </c>
      <c r="BZ1079" s="31">
        <f t="shared" si="3506"/>
        <v>2193.3000000000002</v>
      </c>
      <c r="CA1079" s="31">
        <f>CA1080+CA1083</f>
        <v>0</v>
      </c>
      <c r="CB1079" s="31">
        <f>CB1080+CB1083</f>
        <v>0</v>
      </c>
      <c r="CC1079" s="31">
        <f>CC1080+CC1083</f>
        <v>0</v>
      </c>
      <c r="CD1079" s="31">
        <f t="shared" si="3552"/>
        <v>2108.5999999999999</v>
      </c>
      <c r="CE1079" s="31">
        <f t="shared" si="3553"/>
        <v>2193.3000000000002</v>
      </c>
      <c r="CF1079" s="31">
        <f t="shared" si="3554"/>
        <v>2193.3000000000002</v>
      </c>
      <c r="CG1079" s="31">
        <f>CG1080+CG1083</f>
        <v>0</v>
      </c>
      <c r="CH1079" s="24"/>
      <c r="CI1079" s="40"/>
      <c r="CO1079" s="1" t="s">
        <v>31</v>
      </c>
    </row>
    <row r="1080" ht="29.850000000000001">
      <c r="A1080" s="41" t="s">
        <v>591</v>
      </c>
      <c r="B1080" s="17">
        <v>200</v>
      </c>
      <c r="C1080" s="16"/>
      <c r="D1080" s="16"/>
      <c r="E1080" s="39" t="s">
        <v>40</v>
      </c>
      <c r="F1080" s="31">
        <f t="shared" ref="F1080:F1081" si="3569">F1081</f>
        <v>53.799999999999997</v>
      </c>
      <c r="G1080" s="31">
        <f t="shared" ref="G1080:G1081" si="3570">G1081</f>
        <v>55.899999999999999</v>
      </c>
      <c r="H1080" s="31">
        <f t="shared" ref="H1080:H1081" si="3571">H1081</f>
        <v>55.899999999999999</v>
      </c>
      <c r="I1080" s="31">
        <f t="shared" ref="I1080:I1081" si="3572">I1081</f>
        <v>0</v>
      </c>
      <c r="J1080" s="31">
        <f t="shared" ref="J1080:J1081" si="3573">J1081</f>
        <v>0</v>
      </c>
      <c r="K1080" s="31">
        <f t="shared" ref="K1080:K1081" si="3574">K1081</f>
        <v>0</v>
      </c>
      <c r="L1080" s="31">
        <f t="shared" si="3440"/>
        <v>53.799999999999997</v>
      </c>
      <c r="M1080" s="31">
        <f t="shared" si="3441"/>
        <v>55.899999999999999</v>
      </c>
      <c r="N1080" s="31">
        <f t="shared" si="3442"/>
        <v>55.899999999999999</v>
      </c>
      <c r="O1080" s="31">
        <f t="shared" ref="O1080:O1081" si="3575">O1081</f>
        <v>0</v>
      </c>
      <c r="P1080" s="31">
        <f t="shared" ref="P1080:P1081" si="3576">P1081</f>
        <v>0</v>
      </c>
      <c r="Q1080" s="31">
        <f t="shared" ref="Q1080:Q1081" si="3577">Q1081</f>
        <v>0</v>
      </c>
      <c r="R1080" s="31">
        <f t="shared" si="3446"/>
        <v>53.799999999999997</v>
      </c>
      <c r="S1080" s="31">
        <f t="shared" si="3447"/>
        <v>55.899999999999999</v>
      </c>
      <c r="T1080" s="31">
        <f t="shared" si="3448"/>
        <v>55.899999999999999</v>
      </c>
      <c r="U1080" s="31">
        <f t="shared" ref="U1080:U1081" si="3578">U1081</f>
        <v>0</v>
      </c>
      <c r="V1080" s="31">
        <f t="shared" ref="V1080:V1081" si="3579">V1081</f>
        <v>0</v>
      </c>
      <c r="W1080" s="31">
        <f t="shared" ref="W1080:W1081" si="3580">W1081</f>
        <v>0</v>
      </c>
      <c r="X1080" s="31">
        <f t="shared" si="3452"/>
        <v>53.799999999999997</v>
      </c>
      <c r="Y1080" s="31">
        <f t="shared" si="3453"/>
        <v>55.899999999999999</v>
      </c>
      <c r="Z1080" s="31">
        <f t="shared" si="3454"/>
        <v>55.899999999999999</v>
      </c>
      <c r="AA1080" s="31">
        <f t="shared" ref="AA1080:AA1081" si="3581">AA1081</f>
        <v>0</v>
      </c>
      <c r="AB1080" s="31">
        <f t="shared" ref="AB1080:AB1081" si="3582">AB1081</f>
        <v>0</v>
      </c>
      <c r="AC1080" s="31">
        <f t="shared" ref="AC1080:AC1081" si="3583">AC1081</f>
        <v>0</v>
      </c>
      <c r="AD1080" s="31">
        <f t="shared" si="3458"/>
        <v>53.799999999999997</v>
      </c>
      <c r="AE1080" s="31">
        <f t="shared" si="3459"/>
        <v>55.899999999999999</v>
      </c>
      <c r="AF1080" s="31">
        <f t="shared" si="3460"/>
        <v>55.899999999999999</v>
      </c>
      <c r="AG1080" s="31">
        <f t="shared" ref="AG1080:AG1081" si="3584">AG1081</f>
        <v>0</v>
      </c>
      <c r="AH1080" s="31">
        <f t="shared" ref="AH1080:AH1081" si="3585">AH1081</f>
        <v>0</v>
      </c>
      <c r="AI1080" s="31">
        <f t="shared" ref="AI1080:AI1081" si="3586">AI1081</f>
        <v>0</v>
      </c>
      <c r="AJ1080" s="31">
        <f t="shared" si="3464"/>
        <v>53.799999999999997</v>
      </c>
      <c r="AK1080" s="31">
        <f t="shared" si="3465"/>
        <v>55.899999999999999</v>
      </c>
      <c r="AL1080" s="31">
        <f t="shared" si="3466"/>
        <v>55.899999999999999</v>
      </c>
      <c r="AM1080" s="31">
        <f t="shared" ref="AM1080:AM1081" si="3587">AM1081</f>
        <v>0</v>
      </c>
      <c r="AN1080" s="31">
        <f t="shared" ref="AN1080:AN1081" si="3588">AN1081</f>
        <v>0</v>
      </c>
      <c r="AO1080" s="31">
        <f t="shared" ref="AO1080:AO1081" si="3589">AO1081</f>
        <v>0</v>
      </c>
      <c r="AP1080" s="31">
        <f t="shared" si="3470"/>
        <v>53.799999999999997</v>
      </c>
      <c r="AQ1080" s="31">
        <f t="shared" si="3471"/>
        <v>55.899999999999999</v>
      </c>
      <c r="AR1080" s="31">
        <f t="shared" si="3472"/>
        <v>55.899999999999999</v>
      </c>
      <c r="AS1080" s="31">
        <f t="shared" ref="AS1080:AS1081" si="3590">AS1081</f>
        <v>0</v>
      </c>
      <c r="AT1080" s="31">
        <f t="shared" ref="AT1080:AT1081" si="3591">AT1081</f>
        <v>0</v>
      </c>
      <c r="AU1080" s="31">
        <f t="shared" ref="AU1080:AU1081" si="3592">AU1081</f>
        <v>0</v>
      </c>
      <c r="AV1080" s="31">
        <f t="shared" si="3476"/>
        <v>53.799999999999997</v>
      </c>
      <c r="AW1080" s="31">
        <f t="shared" si="3477"/>
        <v>55.899999999999999</v>
      </c>
      <c r="AX1080" s="31">
        <f t="shared" si="3478"/>
        <v>55.899999999999999</v>
      </c>
      <c r="AY1080" s="31">
        <f t="shared" ref="AY1080:AY1081" si="3593">AY1081</f>
        <v>0</v>
      </c>
      <c r="AZ1080" s="31">
        <f t="shared" ref="AZ1080:AZ1081" si="3594">AZ1081</f>
        <v>0</v>
      </c>
      <c r="BA1080" s="31">
        <f t="shared" ref="BA1080:BA1081" si="3595">BA1081</f>
        <v>0</v>
      </c>
      <c r="BB1080" s="31">
        <f t="shared" si="3482"/>
        <v>53.799999999999997</v>
      </c>
      <c r="BC1080" s="31">
        <f t="shared" si="3483"/>
        <v>55.899999999999999</v>
      </c>
      <c r="BD1080" s="31">
        <f t="shared" si="3484"/>
        <v>55.899999999999999</v>
      </c>
      <c r="BE1080" s="31">
        <f t="shared" ref="BE1080:BE1081" si="3596">BE1081</f>
        <v>0</v>
      </c>
      <c r="BF1080" s="31">
        <f t="shared" ref="BF1080:BF1081" si="3597">BF1081</f>
        <v>0</v>
      </c>
      <c r="BG1080" s="31">
        <f t="shared" ref="BG1080:BG1081" si="3598">BG1081</f>
        <v>0</v>
      </c>
      <c r="BH1080" s="31">
        <f t="shared" si="3488"/>
        <v>53.799999999999997</v>
      </c>
      <c r="BI1080" s="31">
        <f t="shared" si="3489"/>
        <v>55.899999999999999</v>
      </c>
      <c r="BJ1080" s="31">
        <f t="shared" si="3490"/>
        <v>55.899999999999999</v>
      </c>
      <c r="BK1080" s="31">
        <f t="shared" ref="BK1080:BK1081" si="3599">BK1081</f>
        <v>0</v>
      </c>
      <c r="BL1080" s="31">
        <f t="shared" ref="BL1080:BL1081" si="3600">BL1081</f>
        <v>0</v>
      </c>
      <c r="BM1080" s="31">
        <f t="shared" ref="BM1080:BM1081" si="3601">BM1081</f>
        <v>0</v>
      </c>
      <c r="BN1080" s="31">
        <f t="shared" si="3494"/>
        <v>53.799999999999997</v>
      </c>
      <c r="BO1080" s="31">
        <f t="shared" si="3495"/>
        <v>55.899999999999999</v>
      </c>
      <c r="BP1080" s="31">
        <f t="shared" si="3496"/>
        <v>55.899999999999999</v>
      </c>
      <c r="BQ1080" s="31">
        <f t="shared" ref="BQ1080:BQ1081" si="3602">BQ1081</f>
        <v>0</v>
      </c>
      <c r="BR1080" s="31">
        <f t="shared" ref="BR1080:BR1081" si="3603">BR1081</f>
        <v>0</v>
      </c>
      <c r="BS1080" s="31">
        <f t="shared" si="3499"/>
        <v>53.799999999999997</v>
      </c>
      <c r="BT1080" s="31">
        <f t="shared" si="3500"/>
        <v>55.899999999999999</v>
      </c>
      <c r="BU1080" s="31">
        <f t="shared" si="3501"/>
        <v>55.899999999999999</v>
      </c>
      <c r="BV1080" s="31">
        <f t="shared" ref="BV1080:BV1081" si="3604">BV1081</f>
        <v>0</v>
      </c>
      <c r="BW1080" s="31">
        <f t="shared" ref="BW1080:BW1081" si="3605">BW1081</f>
        <v>0</v>
      </c>
      <c r="BX1080" s="31">
        <f t="shared" si="3504"/>
        <v>53.799999999999997</v>
      </c>
      <c r="BY1080" s="31">
        <f t="shared" si="3505"/>
        <v>55.899999999999999</v>
      </c>
      <c r="BZ1080" s="31">
        <f t="shared" si="3506"/>
        <v>55.899999999999999</v>
      </c>
      <c r="CA1080" s="31">
        <f t="shared" ref="CA1080:CA1081" si="3606">CA1081</f>
        <v>0</v>
      </c>
      <c r="CB1080" s="31">
        <f t="shared" ref="CB1080:CB1081" si="3607">CB1081</f>
        <v>0</v>
      </c>
      <c r="CC1080" s="31">
        <f t="shared" ref="CC1080:CC1081" si="3608">CC1081</f>
        <v>0</v>
      </c>
      <c r="CD1080" s="31">
        <f t="shared" si="3552"/>
        <v>53.799999999999997</v>
      </c>
      <c r="CE1080" s="31">
        <f t="shared" si="3553"/>
        <v>55.899999999999999</v>
      </c>
      <c r="CF1080" s="31">
        <f t="shared" si="3554"/>
        <v>55.899999999999999</v>
      </c>
      <c r="CG1080" s="31">
        <f t="shared" ref="CG1080:CG1081" si="3609">CG1081</f>
        <v>0</v>
      </c>
      <c r="CH1080" s="24"/>
      <c r="CI1080" s="40"/>
      <c r="CM1080" s="1" t="s">
        <v>29</v>
      </c>
    </row>
    <row r="1081" ht="43.75">
      <c r="A1081" s="41" t="s">
        <v>591</v>
      </c>
      <c r="B1081" s="17">
        <v>240</v>
      </c>
      <c r="C1081" s="16"/>
      <c r="D1081" s="16"/>
      <c r="E1081" s="39" t="s">
        <v>41</v>
      </c>
      <c r="F1081" s="31">
        <f t="shared" si="3569"/>
        <v>53.799999999999997</v>
      </c>
      <c r="G1081" s="31">
        <f t="shared" si="3570"/>
        <v>55.899999999999999</v>
      </c>
      <c r="H1081" s="31">
        <f t="shared" si="3571"/>
        <v>55.899999999999999</v>
      </c>
      <c r="I1081" s="31">
        <f t="shared" si="3572"/>
        <v>0</v>
      </c>
      <c r="J1081" s="31">
        <f t="shared" si="3573"/>
        <v>0</v>
      </c>
      <c r="K1081" s="31">
        <f t="shared" si="3574"/>
        <v>0</v>
      </c>
      <c r="L1081" s="31">
        <f t="shared" si="3440"/>
        <v>53.799999999999997</v>
      </c>
      <c r="M1081" s="31">
        <f t="shared" si="3441"/>
        <v>55.899999999999999</v>
      </c>
      <c r="N1081" s="31">
        <f t="shared" si="3442"/>
        <v>55.899999999999999</v>
      </c>
      <c r="O1081" s="31">
        <f t="shared" si="3575"/>
        <v>0</v>
      </c>
      <c r="P1081" s="31">
        <f t="shared" si="3576"/>
        <v>0</v>
      </c>
      <c r="Q1081" s="31">
        <f t="shared" si="3577"/>
        <v>0</v>
      </c>
      <c r="R1081" s="31">
        <f t="shared" si="3446"/>
        <v>53.799999999999997</v>
      </c>
      <c r="S1081" s="31">
        <f t="shared" si="3447"/>
        <v>55.899999999999999</v>
      </c>
      <c r="T1081" s="31">
        <f t="shared" si="3448"/>
        <v>55.899999999999999</v>
      </c>
      <c r="U1081" s="31">
        <f t="shared" si="3578"/>
        <v>0</v>
      </c>
      <c r="V1081" s="31">
        <f t="shared" si="3579"/>
        <v>0</v>
      </c>
      <c r="W1081" s="31">
        <f t="shared" si="3580"/>
        <v>0</v>
      </c>
      <c r="X1081" s="31">
        <f t="shared" si="3452"/>
        <v>53.799999999999997</v>
      </c>
      <c r="Y1081" s="31">
        <f t="shared" si="3453"/>
        <v>55.899999999999999</v>
      </c>
      <c r="Z1081" s="31">
        <f t="shared" si="3454"/>
        <v>55.899999999999999</v>
      </c>
      <c r="AA1081" s="31">
        <f t="shared" si="3581"/>
        <v>0</v>
      </c>
      <c r="AB1081" s="31">
        <f t="shared" si="3582"/>
        <v>0</v>
      </c>
      <c r="AC1081" s="31">
        <f t="shared" si="3583"/>
        <v>0</v>
      </c>
      <c r="AD1081" s="31">
        <f t="shared" si="3458"/>
        <v>53.799999999999997</v>
      </c>
      <c r="AE1081" s="31">
        <f t="shared" si="3459"/>
        <v>55.899999999999999</v>
      </c>
      <c r="AF1081" s="31">
        <f t="shared" si="3460"/>
        <v>55.899999999999999</v>
      </c>
      <c r="AG1081" s="31">
        <f t="shared" si="3584"/>
        <v>0</v>
      </c>
      <c r="AH1081" s="31">
        <f t="shared" si="3585"/>
        <v>0</v>
      </c>
      <c r="AI1081" s="31">
        <f t="shared" si="3586"/>
        <v>0</v>
      </c>
      <c r="AJ1081" s="31">
        <f t="shared" si="3464"/>
        <v>53.799999999999997</v>
      </c>
      <c r="AK1081" s="31">
        <f t="shared" si="3465"/>
        <v>55.899999999999999</v>
      </c>
      <c r="AL1081" s="31">
        <f t="shared" si="3466"/>
        <v>55.899999999999999</v>
      </c>
      <c r="AM1081" s="31">
        <f t="shared" si="3587"/>
        <v>0</v>
      </c>
      <c r="AN1081" s="31">
        <f t="shared" si="3588"/>
        <v>0</v>
      </c>
      <c r="AO1081" s="31">
        <f t="shared" si="3589"/>
        <v>0</v>
      </c>
      <c r="AP1081" s="31">
        <f t="shared" si="3470"/>
        <v>53.799999999999997</v>
      </c>
      <c r="AQ1081" s="31">
        <f t="shared" si="3471"/>
        <v>55.899999999999999</v>
      </c>
      <c r="AR1081" s="31">
        <f t="shared" si="3472"/>
        <v>55.899999999999999</v>
      </c>
      <c r="AS1081" s="31">
        <f t="shared" si="3590"/>
        <v>0</v>
      </c>
      <c r="AT1081" s="31">
        <f t="shared" si="3591"/>
        <v>0</v>
      </c>
      <c r="AU1081" s="31">
        <f t="shared" si="3592"/>
        <v>0</v>
      </c>
      <c r="AV1081" s="31">
        <f t="shared" si="3476"/>
        <v>53.799999999999997</v>
      </c>
      <c r="AW1081" s="31">
        <f t="shared" si="3477"/>
        <v>55.899999999999999</v>
      </c>
      <c r="AX1081" s="31">
        <f t="shared" si="3478"/>
        <v>55.899999999999999</v>
      </c>
      <c r="AY1081" s="31">
        <f t="shared" si="3593"/>
        <v>0</v>
      </c>
      <c r="AZ1081" s="31">
        <f t="shared" si="3594"/>
        <v>0</v>
      </c>
      <c r="BA1081" s="31">
        <f t="shared" si="3595"/>
        <v>0</v>
      </c>
      <c r="BB1081" s="31">
        <f t="shared" si="3482"/>
        <v>53.799999999999997</v>
      </c>
      <c r="BC1081" s="31">
        <f t="shared" si="3483"/>
        <v>55.899999999999999</v>
      </c>
      <c r="BD1081" s="31">
        <f t="shared" si="3484"/>
        <v>55.899999999999999</v>
      </c>
      <c r="BE1081" s="31">
        <f t="shared" si="3596"/>
        <v>0</v>
      </c>
      <c r="BF1081" s="31">
        <f t="shared" si="3597"/>
        <v>0</v>
      </c>
      <c r="BG1081" s="31">
        <f t="shared" si="3598"/>
        <v>0</v>
      </c>
      <c r="BH1081" s="31">
        <f t="shared" si="3488"/>
        <v>53.799999999999997</v>
      </c>
      <c r="BI1081" s="31">
        <f t="shared" si="3489"/>
        <v>55.899999999999999</v>
      </c>
      <c r="BJ1081" s="31">
        <f t="shared" si="3490"/>
        <v>55.899999999999999</v>
      </c>
      <c r="BK1081" s="31">
        <f t="shared" si="3599"/>
        <v>0</v>
      </c>
      <c r="BL1081" s="31">
        <f t="shared" si="3600"/>
        <v>0</v>
      </c>
      <c r="BM1081" s="31">
        <f t="shared" si="3601"/>
        <v>0</v>
      </c>
      <c r="BN1081" s="31">
        <f t="shared" si="3494"/>
        <v>53.799999999999997</v>
      </c>
      <c r="BO1081" s="31">
        <f t="shared" si="3495"/>
        <v>55.899999999999999</v>
      </c>
      <c r="BP1081" s="31">
        <f t="shared" si="3496"/>
        <v>55.899999999999999</v>
      </c>
      <c r="BQ1081" s="31">
        <f t="shared" si="3602"/>
        <v>0</v>
      </c>
      <c r="BR1081" s="31">
        <f t="shared" si="3603"/>
        <v>0</v>
      </c>
      <c r="BS1081" s="31">
        <f t="shared" si="3499"/>
        <v>53.799999999999997</v>
      </c>
      <c r="BT1081" s="31">
        <f t="shared" si="3500"/>
        <v>55.899999999999999</v>
      </c>
      <c r="BU1081" s="31">
        <f t="shared" si="3501"/>
        <v>55.899999999999999</v>
      </c>
      <c r="BV1081" s="31">
        <f t="shared" si="3604"/>
        <v>0</v>
      </c>
      <c r="BW1081" s="31">
        <f t="shared" si="3605"/>
        <v>0</v>
      </c>
      <c r="BX1081" s="31">
        <f t="shared" si="3504"/>
        <v>53.799999999999997</v>
      </c>
      <c r="BY1081" s="31">
        <f t="shared" si="3505"/>
        <v>55.899999999999999</v>
      </c>
      <c r="BZ1081" s="31">
        <f t="shared" si="3506"/>
        <v>55.899999999999999</v>
      </c>
      <c r="CA1081" s="31">
        <f t="shared" si="3606"/>
        <v>0</v>
      </c>
      <c r="CB1081" s="31">
        <f t="shared" si="3607"/>
        <v>0</v>
      </c>
      <c r="CC1081" s="31">
        <f t="shared" si="3608"/>
        <v>0</v>
      </c>
      <c r="CD1081" s="31">
        <f t="shared" si="3552"/>
        <v>53.799999999999997</v>
      </c>
      <c r="CE1081" s="31">
        <f t="shared" si="3553"/>
        <v>55.899999999999999</v>
      </c>
      <c r="CF1081" s="31">
        <f t="shared" si="3554"/>
        <v>55.899999999999999</v>
      </c>
      <c r="CG1081" s="31">
        <f t="shared" si="3609"/>
        <v>0</v>
      </c>
      <c r="CH1081" s="24"/>
      <c r="CI1081" s="40"/>
      <c r="CN1081" s="1" t="s">
        <v>30</v>
      </c>
    </row>
    <row r="1082" ht="15">
      <c r="A1082" s="41" t="s">
        <v>591</v>
      </c>
      <c r="B1082" s="17">
        <v>240</v>
      </c>
      <c r="C1082" s="16" t="s">
        <v>47</v>
      </c>
      <c r="D1082" s="16" t="s">
        <v>67</v>
      </c>
      <c r="E1082" s="39" t="s">
        <v>217</v>
      </c>
      <c r="F1082" s="31">
        <v>53.799999999999997</v>
      </c>
      <c r="G1082" s="31">
        <v>55.899999999999999</v>
      </c>
      <c r="H1082" s="31">
        <v>55.899999999999999</v>
      </c>
      <c r="I1082" s="31"/>
      <c r="J1082" s="31"/>
      <c r="K1082" s="31"/>
      <c r="L1082" s="31">
        <f t="shared" si="3440"/>
        <v>53.799999999999997</v>
      </c>
      <c r="M1082" s="31">
        <f t="shared" si="3441"/>
        <v>55.899999999999999</v>
      </c>
      <c r="N1082" s="31">
        <f t="shared" si="3442"/>
        <v>55.899999999999999</v>
      </c>
      <c r="O1082" s="31"/>
      <c r="P1082" s="31"/>
      <c r="Q1082" s="31"/>
      <c r="R1082" s="31">
        <f t="shared" si="3446"/>
        <v>53.799999999999997</v>
      </c>
      <c r="S1082" s="31">
        <f t="shared" si="3447"/>
        <v>55.899999999999999</v>
      </c>
      <c r="T1082" s="31">
        <f t="shared" si="3448"/>
        <v>55.899999999999999</v>
      </c>
      <c r="U1082" s="31"/>
      <c r="V1082" s="31"/>
      <c r="W1082" s="31"/>
      <c r="X1082" s="31">
        <f t="shared" si="3452"/>
        <v>53.799999999999997</v>
      </c>
      <c r="Y1082" s="31">
        <f t="shared" si="3453"/>
        <v>55.899999999999999</v>
      </c>
      <c r="Z1082" s="31">
        <f t="shared" si="3454"/>
        <v>55.899999999999999</v>
      </c>
      <c r="AA1082" s="31"/>
      <c r="AB1082" s="31"/>
      <c r="AC1082" s="31"/>
      <c r="AD1082" s="31">
        <f t="shared" si="3458"/>
        <v>53.799999999999997</v>
      </c>
      <c r="AE1082" s="31">
        <f t="shared" si="3459"/>
        <v>55.899999999999999</v>
      </c>
      <c r="AF1082" s="31">
        <f t="shared" si="3460"/>
        <v>55.899999999999999</v>
      </c>
      <c r="AG1082" s="31"/>
      <c r="AH1082" s="31"/>
      <c r="AI1082" s="31"/>
      <c r="AJ1082" s="31">
        <f t="shared" si="3464"/>
        <v>53.799999999999997</v>
      </c>
      <c r="AK1082" s="31">
        <f t="shared" si="3465"/>
        <v>55.899999999999999</v>
      </c>
      <c r="AL1082" s="31">
        <f t="shared" si="3466"/>
        <v>55.899999999999999</v>
      </c>
      <c r="AM1082" s="31"/>
      <c r="AN1082" s="31"/>
      <c r="AO1082" s="31"/>
      <c r="AP1082" s="31">
        <f t="shared" si="3470"/>
        <v>53.799999999999997</v>
      </c>
      <c r="AQ1082" s="31">
        <f t="shared" si="3471"/>
        <v>55.899999999999999</v>
      </c>
      <c r="AR1082" s="31">
        <f t="shared" si="3472"/>
        <v>55.899999999999999</v>
      </c>
      <c r="AS1082" s="31"/>
      <c r="AT1082" s="31"/>
      <c r="AU1082" s="31"/>
      <c r="AV1082" s="31">
        <f t="shared" si="3476"/>
        <v>53.799999999999997</v>
      </c>
      <c r="AW1082" s="31">
        <f t="shared" si="3477"/>
        <v>55.899999999999999</v>
      </c>
      <c r="AX1082" s="31">
        <f t="shared" si="3478"/>
        <v>55.899999999999999</v>
      </c>
      <c r="AY1082" s="31"/>
      <c r="AZ1082" s="31"/>
      <c r="BA1082" s="31"/>
      <c r="BB1082" s="31">
        <f t="shared" si="3482"/>
        <v>53.799999999999997</v>
      </c>
      <c r="BC1082" s="31">
        <f t="shared" si="3483"/>
        <v>55.899999999999999</v>
      </c>
      <c r="BD1082" s="31">
        <f t="shared" si="3484"/>
        <v>55.899999999999999</v>
      </c>
      <c r="BE1082" s="31"/>
      <c r="BF1082" s="31"/>
      <c r="BG1082" s="31"/>
      <c r="BH1082" s="31">
        <f t="shared" si="3488"/>
        <v>53.799999999999997</v>
      </c>
      <c r="BI1082" s="31">
        <f t="shared" si="3489"/>
        <v>55.899999999999999</v>
      </c>
      <c r="BJ1082" s="31">
        <f t="shared" si="3490"/>
        <v>55.899999999999999</v>
      </c>
      <c r="BK1082" s="31"/>
      <c r="BL1082" s="31"/>
      <c r="BM1082" s="31"/>
      <c r="BN1082" s="31">
        <f t="shared" si="3494"/>
        <v>53.799999999999997</v>
      </c>
      <c r="BO1082" s="31">
        <f t="shared" si="3495"/>
        <v>55.899999999999999</v>
      </c>
      <c r="BP1082" s="31">
        <f t="shared" si="3496"/>
        <v>55.899999999999999</v>
      </c>
      <c r="BQ1082" s="31"/>
      <c r="BR1082" s="31"/>
      <c r="BS1082" s="31">
        <f t="shared" si="3499"/>
        <v>53.799999999999997</v>
      </c>
      <c r="BT1082" s="31">
        <f t="shared" si="3500"/>
        <v>55.899999999999999</v>
      </c>
      <c r="BU1082" s="31">
        <f t="shared" si="3501"/>
        <v>55.899999999999999</v>
      </c>
      <c r="BV1082" s="31"/>
      <c r="BW1082" s="31"/>
      <c r="BX1082" s="31">
        <f t="shared" si="3504"/>
        <v>53.799999999999997</v>
      </c>
      <c r="BY1082" s="31">
        <f t="shared" si="3505"/>
        <v>55.899999999999999</v>
      </c>
      <c r="BZ1082" s="31">
        <f t="shared" si="3506"/>
        <v>55.899999999999999</v>
      </c>
      <c r="CA1082" s="31"/>
      <c r="CB1082" s="31"/>
      <c r="CC1082" s="31"/>
      <c r="CD1082" s="31">
        <f t="shared" si="3552"/>
        <v>53.799999999999997</v>
      </c>
      <c r="CE1082" s="31">
        <f t="shared" si="3553"/>
        <v>55.899999999999999</v>
      </c>
      <c r="CF1082" s="31">
        <f t="shared" si="3554"/>
        <v>55.899999999999999</v>
      </c>
      <c r="CG1082" s="31"/>
      <c r="CH1082" s="24"/>
      <c r="CI1082" s="40"/>
    </row>
    <row r="1083" ht="43.75">
      <c r="A1083" s="41" t="s">
        <v>591</v>
      </c>
      <c r="B1083" s="17">
        <v>600</v>
      </c>
      <c r="C1083" s="16"/>
      <c r="D1083" s="16"/>
      <c r="E1083" s="39" t="s">
        <v>45</v>
      </c>
      <c r="F1083" s="31">
        <f>F1084+F1087</f>
        <v>2054.7999999999997</v>
      </c>
      <c r="G1083" s="31">
        <f>G1084+G1087</f>
        <v>2137.4000000000001</v>
      </c>
      <c r="H1083" s="31">
        <f>H1084+H1087</f>
        <v>2137.4000000000001</v>
      </c>
      <c r="I1083" s="31">
        <f>I1084+I1087</f>
        <v>0</v>
      </c>
      <c r="J1083" s="31">
        <f>J1084+J1087</f>
        <v>0</v>
      </c>
      <c r="K1083" s="31">
        <f>K1084+K1087</f>
        <v>0</v>
      </c>
      <c r="L1083" s="31">
        <f t="shared" si="3440"/>
        <v>2054.7999999999997</v>
      </c>
      <c r="M1083" s="31">
        <f t="shared" si="3441"/>
        <v>2137.4000000000001</v>
      </c>
      <c r="N1083" s="31">
        <f t="shared" si="3442"/>
        <v>2137.4000000000001</v>
      </c>
      <c r="O1083" s="31">
        <f>O1084+O1087</f>
        <v>0</v>
      </c>
      <c r="P1083" s="31">
        <f>P1084+P1087</f>
        <v>0</v>
      </c>
      <c r="Q1083" s="31">
        <f>Q1084+Q1087</f>
        <v>0</v>
      </c>
      <c r="R1083" s="31">
        <f t="shared" si="3446"/>
        <v>2054.7999999999997</v>
      </c>
      <c r="S1083" s="31">
        <f t="shared" si="3447"/>
        <v>2137.4000000000001</v>
      </c>
      <c r="T1083" s="31">
        <f t="shared" si="3448"/>
        <v>2137.4000000000001</v>
      </c>
      <c r="U1083" s="31">
        <f>U1084+U1087</f>
        <v>0</v>
      </c>
      <c r="V1083" s="31">
        <f>V1084+V1087</f>
        <v>0</v>
      </c>
      <c r="W1083" s="31">
        <f>W1084+W1087</f>
        <v>0</v>
      </c>
      <c r="X1083" s="31">
        <f t="shared" si="3452"/>
        <v>2054.7999999999997</v>
      </c>
      <c r="Y1083" s="31">
        <f t="shared" si="3453"/>
        <v>2137.4000000000001</v>
      </c>
      <c r="Z1083" s="31">
        <f t="shared" si="3454"/>
        <v>2137.4000000000001</v>
      </c>
      <c r="AA1083" s="31">
        <f>AA1084+AA1087</f>
        <v>0</v>
      </c>
      <c r="AB1083" s="31">
        <f>AB1084+AB1087</f>
        <v>0</v>
      </c>
      <c r="AC1083" s="31">
        <f>AC1084+AC1087</f>
        <v>0</v>
      </c>
      <c r="AD1083" s="31">
        <f t="shared" si="3458"/>
        <v>2054.7999999999997</v>
      </c>
      <c r="AE1083" s="31">
        <f t="shared" si="3459"/>
        <v>2137.4000000000001</v>
      </c>
      <c r="AF1083" s="31">
        <f t="shared" si="3460"/>
        <v>2137.4000000000001</v>
      </c>
      <c r="AG1083" s="31">
        <f>AG1084+AG1087</f>
        <v>0</v>
      </c>
      <c r="AH1083" s="31">
        <f>AH1084+AH1087</f>
        <v>0</v>
      </c>
      <c r="AI1083" s="31">
        <f>AI1084+AI1087</f>
        <v>0</v>
      </c>
      <c r="AJ1083" s="31">
        <f t="shared" si="3464"/>
        <v>2054.7999999999997</v>
      </c>
      <c r="AK1083" s="31">
        <f t="shared" si="3465"/>
        <v>2137.4000000000001</v>
      </c>
      <c r="AL1083" s="31">
        <f t="shared" si="3466"/>
        <v>2137.4000000000001</v>
      </c>
      <c r="AM1083" s="31">
        <f>AM1084+AM1087</f>
        <v>0</v>
      </c>
      <c r="AN1083" s="31">
        <f>AN1084+AN1087</f>
        <v>0</v>
      </c>
      <c r="AO1083" s="31">
        <f>AO1084+AO1087</f>
        <v>0</v>
      </c>
      <c r="AP1083" s="31">
        <f t="shared" si="3470"/>
        <v>2054.7999999999997</v>
      </c>
      <c r="AQ1083" s="31">
        <f t="shared" si="3471"/>
        <v>2137.4000000000001</v>
      </c>
      <c r="AR1083" s="31">
        <f t="shared" si="3472"/>
        <v>2137.4000000000001</v>
      </c>
      <c r="AS1083" s="31">
        <f>AS1084+AS1087</f>
        <v>0</v>
      </c>
      <c r="AT1083" s="31">
        <f>AT1084+AT1087</f>
        <v>0</v>
      </c>
      <c r="AU1083" s="31">
        <f>AU1084+AU1087</f>
        <v>0</v>
      </c>
      <c r="AV1083" s="31">
        <f t="shared" si="3476"/>
        <v>2054.7999999999997</v>
      </c>
      <c r="AW1083" s="31">
        <f t="shared" si="3477"/>
        <v>2137.4000000000001</v>
      </c>
      <c r="AX1083" s="31">
        <f t="shared" si="3478"/>
        <v>2137.4000000000001</v>
      </c>
      <c r="AY1083" s="31">
        <f>AY1084+AY1087</f>
        <v>0</v>
      </c>
      <c r="AZ1083" s="31">
        <f>AZ1084+AZ1087</f>
        <v>0</v>
      </c>
      <c r="BA1083" s="31">
        <f>BA1084+BA1087</f>
        <v>0</v>
      </c>
      <c r="BB1083" s="31">
        <f t="shared" si="3482"/>
        <v>2054.7999999999997</v>
      </c>
      <c r="BC1083" s="31">
        <f t="shared" si="3483"/>
        <v>2137.4000000000001</v>
      </c>
      <c r="BD1083" s="31">
        <f t="shared" si="3484"/>
        <v>2137.4000000000001</v>
      </c>
      <c r="BE1083" s="31">
        <f>BE1084+BE1087</f>
        <v>0</v>
      </c>
      <c r="BF1083" s="31">
        <f>BF1084+BF1087</f>
        <v>0</v>
      </c>
      <c r="BG1083" s="31">
        <f>BG1084+BG1087</f>
        <v>0</v>
      </c>
      <c r="BH1083" s="31">
        <f t="shared" si="3488"/>
        <v>2054.7999999999997</v>
      </c>
      <c r="BI1083" s="31">
        <f t="shared" si="3489"/>
        <v>2137.4000000000001</v>
      </c>
      <c r="BJ1083" s="31">
        <f t="shared" si="3490"/>
        <v>2137.4000000000001</v>
      </c>
      <c r="BK1083" s="31">
        <f>BK1084+BK1087</f>
        <v>0</v>
      </c>
      <c r="BL1083" s="31">
        <f>BL1084+BL1087</f>
        <v>0</v>
      </c>
      <c r="BM1083" s="31">
        <f>BM1084+BM1087</f>
        <v>0</v>
      </c>
      <c r="BN1083" s="31">
        <f t="shared" si="3494"/>
        <v>2054.7999999999997</v>
      </c>
      <c r="BO1083" s="31">
        <f t="shared" si="3495"/>
        <v>2137.4000000000001</v>
      </c>
      <c r="BP1083" s="31">
        <f t="shared" si="3496"/>
        <v>2137.4000000000001</v>
      </c>
      <c r="BQ1083" s="31">
        <f>BQ1084+BQ1087</f>
        <v>0</v>
      </c>
      <c r="BR1083" s="31">
        <f>BR1084+BR1087</f>
        <v>0</v>
      </c>
      <c r="BS1083" s="31">
        <f t="shared" si="3499"/>
        <v>2054.7999999999997</v>
      </c>
      <c r="BT1083" s="31">
        <f t="shared" si="3500"/>
        <v>2137.4000000000001</v>
      </c>
      <c r="BU1083" s="31">
        <f t="shared" si="3501"/>
        <v>2137.4000000000001</v>
      </c>
      <c r="BV1083" s="31">
        <f>BV1084+BV1087</f>
        <v>0</v>
      </c>
      <c r="BW1083" s="31">
        <f>BW1084+BW1087</f>
        <v>0</v>
      </c>
      <c r="BX1083" s="31">
        <f t="shared" si="3504"/>
        <v>2054.7999999999997</v>
      </c>
      <c r="BY1083" s="31">
        <f t="shared" si="3505"/>
        <v>2137.4000000000001</v>
      </c>
      <c r="BZ1083" s="31">
        <f t="shared" si="3506"/>
        <v>2137.4000000000001</v>
      </c>
      <c r="CA1083" s="31">
        <f>CA1084+CA1087</f>
        <v>0</v>
      </c>
      <c r="CB1083" s="31">
        <f>CB1084+CB1087</f>
        <v>0</v>
      </c>
      <c r="CC1083" s="31">
        <f>CC1084+CC1087</f>
        <v>0</v>
      </c>
      <c r="CD1083" s="31">
        <f t="shared" si="3552"/>
        <v>2054.7999999999997</v>
      </c>
      <c r="CE1083" s="31">
        <f t="shared" si="3553"/>
        <v>2137.4000000000001</v>
      </c>
      <c r="CF1083" s="31">
        <f t="shared" si="3554"/>
        <v>2137.4000000000001</v>
      </c>
      <c r="CG1083" s="31">
        <f>CG1084+CG1087</f>
        <v>0</v>
      </c>
      <c r="CH1083" s="24"/>
      <c r="CI1083" s="40"/>
      <c r="CM1083" s="1" t="s">
        <v>29</v>
      </c>
    </row>
    <row r="1084" ht="15">
      <c r="A1084" s="41" t="s">
        <v>591</v>
      </c>
      <c r="B1084" s="17">
        <v>610</v>
      </c>
      <c r="C1084" s="16"/>
      <c r="D1084" s="16"/>
      <c r="E1084" s="39" t="s">
        <v>104</v>
      </c>
      <c r="F1084" s="31">
        <f>F1086+F1085</f>
        <v>168.40000000000001</v>
      </c>
      <c r="G1084" s="31">
        <f>G1086+G1085</f>
        <v>175.19999999999999</v>
      </c>
      <c r="H1084" s="31">
        <f>H1086+H1085</f>
        <v>175.19999999999999</v>
      </c>
      <c r="I1084" s="31">
        <f>I1086+I1085</f>
        <v>0</v>
      </c>
      <c r="J1084" s="31">
        <f>J1086+J1085</f>
        <v>0</v>
      </c>
      <c r="K1084" s="31">
        <f>K1086+K1085</f>
        <v>0</v>
      </c>
      <c r="L1084" s="31">
        <f t="shared" si="3440"/>
        <v>168.40000000000001</v>
      </c>
      <c r="M1084" s="31">
        <f t="shared" si="3441"/>
        <v>175.19999999999999</v>
      </c>
      <c r="N1084" s="31">
        <f t="shared" si="3442"/>
        <v>175.19999999999999</v>
      </c>
      <c r="O1084" s="31">
        <f>O1086+O1085</f>
        <v>0</v>
      </c>
      <c r="P1084" s="31">
        <f>P1086+P1085</f>
        <v>0</v>
      </c>
      <c r="Q1084" s="31">
        <f>Q1086+Q1085</f>
        <v>0</v>
      </c>
      <c r="R1084" s="31">
        <f t="shared" si="3446"/>
        <v>168.40000000000001</v>
      </c>
      <c r="S1084" s="31">
        <f t="shared" si="3447"/>
        <v>175.19999999999999</v>
      </c>
      <c r="T1084" s="31">
        <f t="shared" si="3448"/>
        <v>175.19999999999999</v>
      </c>
      <c r="U1084" s="31">
        <f>U1086+U1085</f>
        <v>0</v>
      </c>
      <c r="V1084" s="31">
        <f>V1086+V1085</f>
        <v>0</v>
      </c>
      <c r="W1084" s="31">
        <f>W1086+W1085</f>
        <v>0</v>
      </c>
      <c r="X1084" s="31">
        <f t="shared" si="3452"/>
        <v>168.40000000000001</v>
      </c>
      <c r="Y1084" s="31">
        <f t="shared" si="3453"/>
        <v>175.19999999999999</v>
      </c>
      <c r="Z1084" s="31">
        <f t="shared" si="3454"/>
        <v>175.19999999999999</v>
      </c>
      <c r="AA1084" s="31">
        <f>AA1086+AA1085</f>
        <v>0</v>
      </c>
      <c r="AB1084" s="31">
        <f>AB1086+AB1085</f>
        <v>0</v>
      </c>
      <c r="AC1084" s="31">
        <f>AC1086+AC1085</f>
        <v>0</v>
      </c>
      <c r="AD1084" s="31">
        <f t="shared" si="3458"/>
        <v>168.40000000000001</v>
      </c>
      <c r="AE1084" s="31">
        <f t="shared" si="3459"/>
        <v>175.19999999999999</v>
      </c>
      <c r="AF1084" s="31">
        <f t="shared" si="3460"/>
        <v>175.19999999999999</v>
      </c>
      <c r="AG1084" s="31">
        <f>AG1086+AG1085</f>
        <v>0</v>
      </c>
      <c r="AH1084" s="31">
        <f>AH1086+AH1085</f>
        <v>0</v>
      </c>
      <c r="AI1084" s="31">
        <f>AI1086+AI1085</f>
        <v>0</v>
      </c>
      <c r="AJ1084" s="31">
        <f t="shared" si="3464"/>
        <v>168.40000000000001</v>
      </c>
      <c r="AK1084" s="31">
        <f t="shared" si="3465"/>
        <v>175.19999999999999</v>
      </c>
      <c r="AL1084" s="31">
        <f t="shared" si="3466"/>
        <v>175.19999999999999</v>
      </c>
      <c r="AM1084" s="31">
        <f>AM1086+AM1085</f>
        <v>0</v>
      </c>
      <c r="AN1084" s="31">
        <f>AN1086+AN1085</f>
        <v>0</v>
      </c>
      <c r="AO1084" s="31">
        <f>AO1086+AO1085</f>
        <v>0</v>
      </c>
      <c r="AP1084" s="31">
        <f t="shared" si="3470"/>
        <v>168.40000000000001</v>
      </c>
      <c r="AQ1084" s="31">
        <f t="shared" si="3471"/>
        <v>175.19999999999999</v>
      </c>
      <c r="AR1084" s="31">
        <f t="shared" si="3472"/>
        <v>175.19999999999999</v>
      </c>
      <c r="AS1084" s="31">
        <f>AS1086+AS1085</f>
        <v>0</v>
      </c>
      <c r="AT1084" s="31">
        <f>AT1086+AT1085</f>
        <v>0</v>
      </c>
      <c r="AU1084" s="31">
        <f>AU1086+AU1085</f>
        <v>0</v>
      </c>
      <c r="AV1084" s="31">
        <f t="shared" si="3476"/>
        <v>168.40000000000001</v>
      </c>
      <c r="AW1084" s="31">
        <f t="shared" si="3477"/>
        <v>175.19999999999999</v>
      </c>
      <c r="AX1084" s="31">
        <f t="shared" si="3478"/>
        <v>175.19999999999999</v>
      </c>
      <c r="AY1084" s="31">
        <f>AY1086+AY1085</f>
        <v>0</v>
      </c>
      <c r="AZ1084" s="31">
        <f>AZ1086+AZ1085</f>
        <v>0</v>
      </c>
      <c r="BA1084" s="31">
        <f>BA1086+BA1085</f>
        <v>0</v>
      </c>
      <c r="BB1084" s="31">
        <f t="shared" si="3482"/>
        <v>168.40000000000001</v>
      </c>
      <c r="BC1084" s="31">
        <f t="shared" si="3483"/>
        <v>175.19999999999999</v>
      </c>
      <c r="BD1084" s="31">
        <f t="shared" si="3484"/>
        <v>175.19999999999999</v>
      </c>
      <c r="BE1084" s="31">
        <f>BE1086+BE1085</f>
        <v>0</v>
      </c>
      <c r="BF1084" s="31">
        <f>BF1086+BF1085</f>
        <v>0</v>
      </c>
      <c r="BG1084" s="31">
        <f>BG1086+BG1085</f>
        <v>0</v>
      </c>
      <c r="BH1084" s="31">
        <f t="shared" si="3488"/>
        <v>168.40000000000001</v>
      </c>
      <c r="BI1084" s="31">
        <f t="shared" si="3489"/>
        <v>175.19999999999999</v>
      </c>
      <c r="BJ1084" s="31">
        <f t="shared" si="3490"/>
        <v>175.19999999999999</v>
      </c>
      <c r="BK1084" s="31">
        <f>BK1086+BK1085</f>
        <v>0</v>
      </c>
      <c r="BL1084" s="31">
        <f>BL1086+BL1085</f>
        <v>0</v>
      </c>
      <c r="BM1084" s="31">
        <f>BM1086+BM1085</f>
        <v>0</v>
      </c>
      <c r="BN1084" s="31">
        <f t="shared" si="3494"/>
        <v>168.40000000000001</v>
      </c>
      <c r="BO1084" s="31">
        <f t="shared" si="3495"/>
        <v>175.19999999999999</v>
      </c>
      <c r="BP1084" s="31">
        <f t="shared" si="3496"/>
        <v>175.19999999999999</v>
      </c>
      <c r="BQ1084" s="31">
        <f>BQ1086+BQ1085</f>
        <v>0</v>
      </c>
      <c r="BR1084" s="31">
        <f>BR1086+BR1085</f>
        <v>0</v>
      </c>
      <c r="BS1084" s="31">
        <f t="shared" si="3499"/>
        <v>168.40000000000001</v>
      </c>
      <c r="BT1084" s="31">
        <f t="shared" si="3500"/>
        <v>175.19999999999999</v>
      </c>
      <c r="BU1084" s="31">
        <f t="shared" si="3501"/>
        <v>175.19999999999999</v>
      </c>
      <c r="BV1084" s="31">
        <f>BV1086+BV1085</f>
        <v>0</v>
      </c>
      <c r="BW1084" s="31">
        <f>BW1086+BW1085</f>
        <v>0</v>
      </c>
      <c r="BX1084" s="31">
        <f t="shared" si="3504"/>
        <v>168.40000000000001</v>
      </c>
      <c r="BY1084" s="31">
        <f t="shared" si="3505"/>
        <v>175.19999999999999</v>
      </c>
      <c r="BZ1084" s="31">
        <f t="shared" si="3506"/>
        <v>175.19999999999999</v>
      </c>
      <c r="CA1084" s="31">
        <f>CA1086+CA1085</f>
        <v>0</v>
      </c>
      <c r="CB1084" s="31">
        <f>CB1086+CB1085</f>
        <v>0</v>
      </c>
      <c r="CC1084" s="31">
        <f>CC1086+CC1085</f>
        <v>0</v>
      </c>
      <c r="CD1084" s="31">
        <f t="shared" si="3552"/>
        <v>168.40000000000001</v>
      </c>
      <c r="CE1084" s="31">
        <f t="shared" si="3553"/>
        <v>175.19999999999999</v>
      </c>
      <c r="CF1084" s="31">
        <f t="shared" si="3554"/>
        <v>175.19999999999999</v>
      </c>
      <c r="CG1084" s="31">
        <f>CG1086+CG1085</f>
        <v>0</v>
      </c>
      <c r="CH1084" s="24"/>
      <c r="CI1084" s="40"/>
      <c r="CN1084" s="1" t="s">
        <v>30</v>
      </c>
    </row>
    <row r="1085" ht="15">
      <c r="A1085" s="41" t="s">
        <v>591</v>
      </c>
      <c r="B1085" s="17">
        <v>610</v>
      </c>
      <c r="C1085" s="16" t="s">
        <v>47</v>
      </c>
      <c r="D1085" s="16" t="s">
        <v>313</v>
      </c>
      <c r="E1085" s="39" t="s">
        <v>387</v>
      </c>
      <c r="F1085" s="31">
        <v>31.899999999999999</v>
      </c>
      <c r="G1085" s="31">
        <v>33.200000000000003</v>
      </c>
      <c r="H1085" s="31">
        <v>33.200000000000003</v>
      </c>
      <c r="I1085" s="31"/>
      <c r="J1085" s="31"/>
      <c r="K1085" s="31"/>
      <c r="L1085" s="31">
        <f t="shared" si="3440"/>
        <v>31.899999999999999</v>
      </c>
      <c r="M1085" s="31">
        <f t="shared" si="3441"/>
        <v>33.200000000000003</v>
      </c>
      <c r="N1085" s="31">
        <f t="shared" si="3442"/>
        <v>33.200000000000003</v>
      </c>
      <c r="O1085" s="31"/>
      <c r="P1085" s="31"/>
      <c r="Q1085" s="31"/>
      <c r="R1085" s="31">
        <f t="shared" si="3446"/>
        <v>31.899999999999999</v>
      </c>
      <c r="S1085" s="31">
        <f t="shared" si="3447"/>
        <v>33.200000000000003</v>
      </c>
      <c r="T1085" s="31">
        <f t="shared" si="3448"/>
        <v>33.200000000000003</v>
      </c>
      <c r="U1085" s="31"/>
      <c r="V1085" s="31"/>
      <c r="W1085" s="31"/>
      <c r="X1085" s="31">
        <f t="shared" si="3452"/>
        <v>31.899999999999999</v>
      </c>
      <c r="Y1085" s="31">
        <f t="shared" si="3453"/>
        <v>33.200000000000003</v>
      </c>
      <c r="Z1085" s="31">
        <f t="shared" si="3454"/>
        <v>33.200000000000003</v>
      </c>
      <c r="AA1085" s="31"/>
      <c r="AB1085" s="31"/>
      <c r="AC1085" s="31"/>
      <c r="AD1085" s="31">
        <f t="shared" si="3458"/>
        <v>31.899999999999999</v>
      </c>
      <c r="AE1085" s="31">
        <f t="shared" si="3459"/>
        <v>33.200000000000003</v>
      </c>
      <c r="AF1085" s="31">
        <f t="shared" si="3460"/>
        <v>33.200000000000003</v>
      </c>
      <c r="AG1085" s="31"/>
      <c r="AH1085" s="31"/>
      <c r="AI1085" s="31"/>
      <c r="AJ1085" s="31">
        <f t="shared" si="3464"/>
        <v>31.899999999999999</v>
      </c>
      <c r="AK1085" s="31">
        <f t="shared" si="3465"/>
        <v>33.200000000000003</v>
      </c>
      <c r="AL1085" s="31">
        <f t="shared" si="3466"/>
        <v>33.200000000000003</v>
      </c>
      <c r="AM1085" s="31"/>
      <c r="AN1085" s="31"/>
      <c r="AO1085" s="31"/>
      <c r="AP1085" s="31">
        <f t="shared" si="3470"/>
        <v>31.899999999999999</v>
      </c>
      <c r="AQ1085" s="31">
        <f t="shared" si="3471"/>
        <v>33.200000000000003</v>
      </c>
      <c r="AR1085" s="31">
        <f t="shared" si="3472"/>
        <v>33.200000000000003</v>
      </c>
      <c r="AS1085" s="31"/>
      <c r="AT1085" s="31"/>
      <c r="AU1085" s="31"/>
      <c r="AV1085" s="31">
        <f t="shared" si="3476"/>
        <v>31.899999999999999</v>
      </c>
      <c r="AW1085" s="31">
        <f t="shared" si="3477"/>
        <v>33.200000000000003</v>
      </c>
      <c r="AX1085" s="31">
        <f t="shared" si="3478"/>
        <v>33.200000000000003</v>
      </c>
      <c r="AY1085" s="31"/>
      <c r="AZ1085" s="31"/>
      <c r="BA1085" s="31"/>
      <c r="BB1085" s="31">
        <f t="shared" si="3482"/>
        <v>31.899999999999999</v>
      </c>
      <c r="BC1085" s="31">
        <f t="shared" si="3483"/>
        <v>33.200000000000003</v>
      </c>
      <c r="BD1085" s="31">
        <f t="shared" si="3484"/>
        <v>33.200000000000003</v>
      </c>
      <c r="BE1085" s="31"/>
      <c r="BF1085" s="31"/>
      <c r="BG1085" s="31"/>
      <c r="BH1085" s="31">
        <f t="shared" si="3488"/>
        <v>31.899999999999999</v>
      </c>
      <c r="BI1085" s="31">
        <f t="shared" si="3489"/>
        <v>33.200000000000003</v>
      </c>
      <c r="BJ1085" s="31">
        <f t="shared" si="3490"/>
        <v>33.200000000000003</v>
      </c>
      <c r="BK1085" s="31"/>
      <c r="BL1085" s="31"/>
      <c r="BM1085" s="31"/>
      <c r="BN1085" s="31">
        <f t="shared" si="3494"/>
        <v>31.899999999999999</v>
      </c>
      <c r="BO1085" s="31">
        <f t="shared" si="3495"/>
        <v>33.200000000000003</v>
      </c>
      <c r="BP1085" s="31">
        <f t="shared" si="3496"/>
        <v>33.200000000000003</v>
      </c>
      <c r="BQ1085" s="31"/>
      <c r="BR1085" s="31"/>
      <c r="BS1085" s="31">
        <f t="shared" si="3499"/>
        <v>31.899999999999999</v>
      </c>
      <c r="BT1085" s="31">
        <f t="shared" si="3500"/>
        <v>33.200000000000003</v>
      </c>
      <c r="BU1085" s="31">
        <f t="shared" si="3501"/>
        <v>33.200000000000003</v>
      </c>
      <c r="BV1085" s="31"/>
      <c r="BW1085" s="31"/>
      <c r="BX1085" s="31">
        <f t="shared" si="3504"/>
        <v>31.899999999999999</v>
      </c>
      <c r="BY1085" s="31">
        <f t="shared" si="3505"/>
        <v>33.200000000000003</v>
      </c>
      <c r="BZ1085" s="31">
        <f t="shared" si="3506"/>
        <v>33.200000000000003</v>
      </c>
      <c r="CA1085" s="31"/>
      <c r="CB1085" s="31"/>
      <c r="CC1085" s="31"/>
      <c r="CD1085" s="31">
        <f t="shared" si="3552"/>
        <v>31.899999999999999</v>
      </c>
      <c r="CE1085" s="31">
        <f t="shared" si="3553"/>
        <v>33.200000000000003</v>
      </c>
      <c r="CF1085" s="31">
        <f t="shared" si="3554"/>
        <v>33.200000000000003</v>
      </c>
      <c r="CG1085" s="31"/>
      <c r="CH1085" s="24"/>
      <c r="CI1085" s="40"/>
    </row>
    <row r="1086" ht="15">
      <c r="A1086" s="41" t="s">
        <v>591</v>
      </c>
      <c r="B1086" s="17">
        <v>610</v>
      </c>
      <c r="C1086" s="16" t="s">
        <v>47</v>
      </c>
      <c r="D1086" s="16" t="s">
        <v>105</v>
      </c>
      <c r="E1086" s="39" t="s">
        <v>106</v>
      </c>
      <c r="F1086" s="31">
        <v>136.5</v>
      </c>
      <c r="G1086" s="31">
        <v>142</v>
      </c>
      <c r="H1086" s="31">
        <v>142</v>
      </c>
      <c r="I1086" s="31"/>
      <c r="J1086" s="31"/>
      <c r="K1086" s="31"/>
      <c r="L1086" s="31">
        <f t="shared" si="3440"/>
        <v>136.5</v>
      </c>
      <c r="M1086" s="31">
        <f t="shared" si="3441"/>
        <v>142</v>
      </c>
      <c r="N1086" s="31">
        <f t="shared" si="3442"/>
        <v>142</v>
      </c>
      <c r="O1086" s="31"/>
      <c r="P1086" s="31"/>
      <c r="Q1086" s="31"/>
      <c r="R1086" s="31">
        <f t="shared" si="3446"/>
        <v>136.5</v>
      </c>
      <c r="S1086" s="31">
        <f t="shared" si="3447"/>
        <v>142</v>
      </c>
      <c r="T1086" s="31">
        <f t="shared" si="3448"/>
        <v>142</v>
      </c>
      <c r="U1086" s="31"/>
      <c r="V1086" s="31"/>
      <c r="W1086" s="31"/>
      <c r="X1086" s="31">
        <f t="shared" si="3452"/>
        <v>136.5</v>
      </c>
      <c r="Y1086" s="31">
        <f t="shared" si="3453"/>
        <v>142</v>
      </c>
      <c r="Z1086" s="31">
        <f t="shared" si="3454"/>
        <v>142</v>
      </c>
      <c r="AA1086" s="31"/>
      <c r="AB1086" s="31"/>
      <c r="AC1086" s="31"/>
      <c r="AD1086" s="31">
        <f t="shared" si="3458"/>
        <v>136.5</v>
      </c>
      <c r="AE1086" s="31">
        <f t="shared" si="3459"/>
        <v>142</v>
      </c>
      <c r="AF1086" s="31">
        <f t="shared" si="3460"/>
        <v>142</v>
      </c>
      <c r="AG1086" s="31"/>
      <c r="AH1086" s="31"/>
      <c r="AI1086" s="31"/>
      <c r="AJ1086" s="31">
        <f t="shared" si="3464"/>
        <v>136.5</v>
      </c>
      <c r="AK1086" s="31">
        <f t="shared" si="3465"/>
        <v>142</v>
      </c>
      <c r="AL1086" s="31">
        <f t="shared" si="3466"/>
        <v>142</v>
      </c>
      <c r="AM1086" s="31"/>
      <c r="AN1086" s="31"/>
      <c r="AO1086" s="31"/>
      <c r="AP1086" s="31">
        <f t="shared" si="3470"/>
        <v>136.5</v>
      </c>
      <c r="AQ1086" s="31">
        <f t="shared" si="3471"/>
        <v>142</v>
      </c>
      <c r="AR1086" s="31">
        <f t="shared" si="3472"/>
        <v>142</v>
      </c>
      <c r="AS1086" s="31"/>
      <c r="AT1086" s="31"/>
      <c r="AU1086" s="31"/>
      <c r="AV1086" s="31">
        <f t="shared" si="3476"/>
        <v>136.5</v>
      </c>
      <c r="AW1086" s="31">
        <f t="shared" si="3477"/>
        <v>142</v>
      </c>
      <c r="AX1086" s="31">
        <f t="shared" si="3478"/>
        <v>142</v>
      </c>
      <c r="AY1086" s="31"/>
      <c r="AZ1086" s="31"/>
      <c r="BA1086" s="31"/>
      <c r="BB1086" s="31">
        <f t="shared" si="3482"/>
        <v>136.5</v>
      </c>
      <c r="BC1086" s="31">
        <f t="shared" si="3483"/>
        <v>142</v>
      </c>
      <c r="BD1086" s="31">
        <f t="shared" si="3484"/>
        <v>142</v>
      </c>
      <c r="BE1086" s="31"/>
      <c r="BF1086" s="31"/>
      <c r="BG1086" s="31"/>
      <c r="BH1086" s="31">
        <f t="shared" si="3488"/>
        <v>136.5</v>
      </c>
      <c r="BI1086" s="31">
        <f t="shared" si="3489"/>
        <v>142</v>
      </c>
      <c r="BJ1086" s="31">
        <f t="shared" si="3490"/>
        <v>142</v>
      </c>
      <c r="BK1086" s="31"/>
      <c r="BL1086" s="31"/>
      <c r="BM1086" s="31"/>
      <c r="BN1086" s="31">
        <f t="shared" si="3494"/>
        <v>136.5</v>
      </c>
      <c r="BO1086" s="31">
        <f t="shared" si="3495"/>
        <v>142</v>
      </c>
      <c r="BP1086" s="31">
        <f t="shared" si="3496"/>
        <v>142</v>
      </c>
      <c r="BQ1086" s="31"/>
      <c r="BR1086" s="31"/>
      <c r="BS1086" s="31">
        <f t="shared" si="3499"/>
        <v>136.5</v>
      </c>
      <c r="BT1086" s="31">
        <f t="shared" si="3500"/>
        <v>142</v>
      </c>
      <c r="BU1086" s="31">
        <f t="shared" si="3501"/>
        <v>142</v>
      </c>
      <c r="BV1086" s="31"/>
      <c r="BW1086" s="31"/>
      <c r="BX1086" s="31">
        <f t="shared" si="3504"/>
        <v>136.5</v>
      </c>
      <c r="BY1086" s="31">
        <f t="shared" si="3505"/>
        <v>142</v>
      </c>
      <c r="BZ1086" s="31">
        <f t="shared" si="3506"/>
        <v>142</v>
      </c>
      <c r="CA1086" s="31"/>
      <c r="CB1086" s="31"/>
      <c r="CC1086" s="31"/>
      <c r="CD1086" s="31">
        <f t="shared" si="3552"/>
        <v>136.5</v>
      </c>
      <c r="CE1086" s="31">
        <f t="shared" si="3553"/>
        <v>142</v>
      </c>
      <c r="CF1086" s="31">
        <f t="shared" si="3554"/>
        <v>142</v>
      </c>
      <c r="CG1086" s="31"/>
      <c r="CH1086" s="24"/>
      <c r="CI1086" s="40"/>
    </row>
    <row r="1087" ht="15">
      <c r="A1087" s="41" t="s">
        <v>591</v>
      </c>
      <c r="B1087" s="17">
        <v>620</v>
      </c>
      <c r="C1087" s="16"/>
      <c r="D1087" s="16"/>
      <c r="E1087" s="39" t="s">
        <v>46</v>
      </c>
      <c r="F1087" s="31">
        <f>F1088+F1089+F1090+F1091+F1092</f>
        <v>1886.3999999999999</v>
      </c>
      <c r="G1087" s="31">
        <f>G1088+G1089+G1090+G1091+G1092</f>
        <v>1962.2</v>
      </c>
      <c r="H1087" s="31">
        <f>H1088+H1089+H1090+H1091+H1092</f>
        <v>1962.2</v>
      </c>
      <c r="I1087" s="31">
        <f>I1088+I1089+I1090+I1091+I1092</f>
        <v>0</v>
      </c>
      <c r="J1087" s="31">
        <f>J1088+J1089+J1090+J1091+J1092</f>
        <v>0</v>
      </c>
      <c r="K1087" s="31">
        <f>K1088+K1089+K1090+K1091+K1092</f>
        <v>0</v>
      </c>
      <c r="L1087" s="31">
        <f t="shared" si="3440"/>
        <v>1886.3999999999999</v>
      </c>
      <c r="M1087" s="31">
        <f t="shared" si="3441"/>
        <v>1962.2</v>
      </c>
      <c r="N1087" s="31">
        <f t="shared" si="3442"/>
        <v>1962.2</v>
      </c>
      <c r="O1087" s="31">
        <f>O1088+O1089+O1090+O1091+O1092</f>
        <v>0</v>
      </c>
      <c r="P1087" s="31">
        <f>P1088+P1089+P1090+P1091+P1092</f>
        <v>0</v>
      </c>
      <c r="Q1087" s="31">
        <f>Q1088+Q1089+Q1090+Q1091+Q1092</f>
        <v>0</v>
      </c>
      <c r="R1087" s="31">
        <f t="shared" si="3446"/>
        <v>1886.3999999999999</v>
      </c>
      <c r="S1087" s="31">
        <f t="shared" si="3447"/>
        <v>1962.2</v>
      </c>
      <c r="T1087" s="31">
        <f t="shared" si="3448"/>
        <v>1962.2</v>
      </c>
      <c r="U1087" s="31">
        <f>U1088+U1089+U1090+U1091+U1092</f>
        <v>0</v>
      </c>
      <c r="V1087" s="31">
        <f>V1088+V1089+V1090+V1091+V1092</f>
        <v>0</v>
      </c>
      <c r="W1087" s="31">
        <f>W1088+W1089+W1090+W1091+W1092</f>
        <v>0</v>
      </c>
      <c r="X1087" s="31">
        <f t="shared" si="3452"/>
        <v>1886.3999999999999</v>
      </c>
      <c r="Y1087" s="31">
        <f t="shared" si="3453"/>
        <v>1962.2</v>
      </c>
      <c r="Z1087" s="31">
        <f t="shared" si="3454"/>
        <v>1962.2</v>
      </c>
      <c r="AA1087" s="31">
        <f>AA1088+AA1089+AA1090+AA1091+AA1092</f>
        <v>0</v>
      </c>
      <c r="AB1087" s="31">
        <f>AB1088+AB1089+AB1090+AB1091+AB1092</f>
        <v>0</v>
      </c>
      <c r="AC1087" s="31">
        <f>AC1088+AC1089+AC1090+AC1091+AC1092</f>
        <v>0</v>
      </c>
      <c r="AD1087" s="31">
        <f t="shared" si="3458"/>
        <v>1886.3999999999999</v>
      </c>
      <c r="AE1087" s="31">
        <f t="shared" si="3459"/>
        <v>1962.2</v>
      </c>
      <c r="AF1087" s="31">
        <f t="shared" si="3460"/>
        <v>1962.2</v>
      </c>
      <c r="AG1087" s="31">
        <f>AG1088+AG1089+AG1090+AG1091+AG1092</f>
        <v>0</v>
      </c>
      <c r="AH1087" s="31">
        <f>AH1088+AH1089+AH1090+AH1091+AH1092</f>
        <v>0</v>
      </c>
      <c r="AI1087" s="31">
        <f>AI1088+AI1089+AI1090+AI1091+AI1092</f>
        <v>0</v>
      </c>
      <c r="AJ1087" s="31">
        <f t="shared" si="3464"/>
        <v>1886.3999999999999</v>
      </c>
      <c r="AK1087" s="31">
        <f t="shared" si="3465"/>
        <v>1962.2</v>
      </c>
      <c r="AL1087" s="31">
        <f t="shared" si="3466"/>
        <v>1962.2</v>
      </c>
      <c r="AM1087" s="31">
        <f>AM1088+AM1089+AM1090+AM1091+AM1092</f>
        <v>0</v>
      </c>
      <c r="AN1087" s="31">
        <f>AN1088+AN1089+AN1090+AN1091+AN1092</f>
        <v>0</v>
      </c>
      <c r="AO1087" s="31">
        <f>AO1088+AO1089+AO1090+AO1091+AO1092</f>
        <v>0</v>
      </c>
      <c r="AP1087" s="31">
        <f t="shared" si="3470"/>
        <v>1886.3999999999999</v>
      </c>
      <c r="AQ1087" s="31">
        <f t="shared" si="3471"/>
        <v>1962.2</v>
      </c>
      <c r="AR1087" s="31">
        <f t="shared" si="3472"/>
        <v>1962.2</v>
      </c>
      <c r="AS1087" s="31">
        <f>AS1088+AS1089+AS1090+AS1091+AS1092</f>
        <v>0</v>
      </c>
      <c r="AT1087" s="31">
        <f>AT1088+AT1089+AT1090+AT1091+AT1092</f>
        <v>0</v>
      </c>
      <c r="AU1087" s="31">
        <f>AU1088+AU1089+AU1090+AU1091+AU1092</f>
        <v>0</v>
      </c>
      <c r="AV1087" s="31">
        <f t="shared" si="3476"/>
        <v>1886.3999999999999</v>
      </c>
      <c r="AW1087" s="31">
        <f t="shared" si="3477"/>
        <v>1962.2</v>
      </c>
      <c r="AX1087" s="31">
        <f t="shared" si="3478"/>
        <v>1962.2</v>
      </c>
      <c r="AY1087" s="31">
        <f>AY1088+AY1089+AY1090+AY1091+AY1092</f>
        <v>0</v>
      </c>
      <c r="AZ1087" s="31">
        <f>AZ1088+AZ1089+AZ1090+AZ1091+AZ1092</f>
        <v>0</v>
      </c>
      <c r="BA1087" s="31">
        <f>BA1088+BA1089+BA1090+BA1091+BA1092</f>
        <v>0</v>
      </c>
      <c r="BB1087" s="31">
        <f t="shared" si="3482"/>
        <v>1886.3999999999999</v>
      </c>
      <c r="BC1087" s="31">
        <f t="shared" si="3483"/>
        <v>1962.2</v>
      </c>
      <c r="BD1087" s="31">
        <f t="shared" si="3484"/>
        <v>1962.2</v>
      </c>
      <c r="BE1087" s="31">
        <f>BE1088+BE1089+BE1090+BE1091+BE1092</f>
        <v>0</v>
      </c>
      <c r="BF1087" s="31">
        <f>BF1088+BF1089+BF1090+BF1091+BF1092</f>
        <v>0</v>
      </c>
      <c r="BG1087" s="31">
        <f>BG1088+BG1089+BG1090+BG1091+BG1092</f>
        <v>0</v>
      </c>
      <c r="BH1087" s="31">
        <f t="shared" si="3488"/>
        <v>1886.3999999999999</v>
      </c>
      <c r="BI1087" s="31">
        <f t="shared" si="3489"/>
        <v>1962.2</v>
      </c>
      <c r="BJ1087" s="31">
        <f t="shared" si="3490"/>
        <v>1962.2</v>
      </c>
      <c r="BK1087" s="31">
        <f>BK1088+BK1089+BK1090+BK1091+BK1092</f>
        <v>0</v>
      </c>
      <c r="BL1087" s="31">
        <f>BL1088+BL1089+BL1090+BL1091+BL1092</f>
        <v>0</v>
      </c>
      <c r="BM1087" s="31">
        <f>BM1088+BM1089+BM1090+BM1091+BM1092</f>
        <v>0</v>
      </c>
      <c r="BN1087" s="31">
        <f t="shared" si="3494"/>
        <v>1886.3999999999999</v>
      </c>
      <c r="BO1087" s="31">
        <f t="shared" si="3495"/>
        <v>1962.2</v>
      </c>
      <c r="BP1087" s="31">
        <f t="shared" si="3496"/>
        <v>1962.2</v>
      </c>
      <c r="BQ1087" s="31">
        <f>BQ1088+BQ1089+BQ1090+BQ1091+BQ1092</f>
        <v>0</v>
      </c>
      <c r="BR1087" s="31">
        <f>BR1088+BR1089+BR1090+BR1091+BR1092</f>
        <v>0</v>
      </c>
      <c r="BS1087" s="31">
        <f t="shared" si="3499"/>
        <v>1886.3999999999999</v>
      </c>
      <c r="BT1087" s="31">
        <f t="shared" si="3500"/>
        <v>1962.2</v>
      </c>
      <c r="BU1087" s="31">
        <f t="shared" si="3501"/>
        <v>1962.2</v>
      </c>
      <c r="BV1087" s="31">
        <f>BV1088+BV1089+BV1090+BV1091+BV1092</f>
        <v>0</v>
      </c>
      <c r="BW1087" s="31">
        <f>BW1088+BW1089+BW1090+BW1091+BW1092</f>
        <v>0</v>
      </c>
      <c r="BX1087" s="31">
        <f t="shared" si="3504"/>
        <v>1886.3999999999999</v>
      </c>
      <c r="BY1087" s="31">
        <f t="shared" si="3505"/>
        <v>1962.2</v>
      </c>
      <c r="BZ1087" s="31">
        <f t="shared" si="3506"/>
        <v>1962.2</v>
      </c>
      <c r="CA1087" s="31">
        <f>CA1088+CA1089+CA1090+CA1091+CA1092</f>
        <v>0</v>
      </c>
      <c r="CB1087" s="31">
        <f>CB1088+CB1089+CB1090+CB1091+CB1092</f>
        <v>0</v>
      </c>
      <c r="CC1087" s="31">
        <f>CC1088+CC1089+CC1090+CC1091+CC1092</f>
        <v>0</v>
      </c>
      <c r="CD1087" s="31">
        <f t="shared" si="3552"/>
        <v>1886.3999999999999</v>
      </c>
      <c r="CE1087" s="31">
        <f t="shared" si="3553"/>
        <v>1962.2</v>
      </c>
      <c r="CF1087" s="31">
        <f t="shared" si="3554"/>
        <v>1962.2</v>
      </c>
      <c r="CG1087" s="31">
        <f>CG1088+CG1089+CG1090+CG1091+CG1092</f>
        <v>0</v>
      </c>
      <c r="CH1087" s="24"/>
      <c r="CI1087" s="40"/>
      <c r="CN1087" s="1" t="s">
        <v>30</v>
      </c>
    </row>
    <row r="1088" ht="15">
      <c r="A1088" s="41" t="s">
        <v>591</v>
      </c>
      <c r="B1088" s="17">
        <v>620</v>
      </c>
      <c r="C1088" s="16" t="s">
        <v>47</v>
      </c>
      <c r="D1088" s="16" t="s">
        <v>42</v>
      </c>
      <c r="E1088" s="39" t="s">
        <v>436</v>
      </c>
      <c r="F1088" s="31">
        <v>530.79999999999995</v>
      </c>
      <c r="G1088" s="31">
        <v>552.10000000000002</v>
      </c>
      <c r="H1088" s="31">
        <v>552.10000000000002</v>
      </c>
      <c r="I1088" s="31"/>
      <c r="J1088" s="31"/>
      <c r="K1088" s="31"/>
      <c r="L1088" s="31">
        <f t="shared" si="3440"/>
        <v>530.79999999999995</v>
      </c>
      <c r="M1088" s="31">
        <f t="shared" si="3441"/>
        <v>552.10000000000002</v>
      </c>
      <c r="N1088" s="31">
        <f t="shared" si="3442"/>
        <v>552.10000000000002</v>
      </c>
      <c r="O1088" s="31"/>
      <c r="P1088" s="31"/>
      <c r="Q1088" s="31"/>
      <c r="R1088" s="31">
        <f t="shared" si="3446"/>
        <v>530.79999999999995</v>
      </c>
      <c r="S1088" s="31">
        <f t="shared" si="3447"/>
        <v>552.10000000000002</v>
      </c>
      <c r="T1088" s="31">
        <f t="shared" si="3448"/>
        <v>552.10000000000002</v>
      </c>
      <c r="U1088" s="31"/>
      <c r="V1088" s="31"/>
      <c r="W1088" s="31"/>
      <c r="X1088" s="31">
        <f t="shared" si="3452"/>
        <v>530.79999999999995</v>
      </c>
      <c r="Y1088" s="31">
        <f t="shared" si="3453"/>
        <v>552.10000000000002</v>
      </c>
      <c r="Z1088" s="31">
        <f t="shared" si="3454"/>
        <v>552.10000000000002</v>
      </c>
      <c r="AA1088" s="31"/>
      <c r="AB1088" s="31"/>
      <c r="AC1088" s="31"/>
      <c r="AD1088" s="31">
        <f t="shared" si="3458"/>
        <v>530.79999999999995</v>
      </c>
      <c r="AE1088" s="31">
        <f t="shared" si="3459"/>
        <v>552.10000000000002</v>
      </c>
      <c r="AF1088" s="31">
        <f t="shared" si="3460"/>
        <v>552.10000000000002</v>
      </c>
      <c r="AG1088" s="31"/>
      <c r="AH1088" s="31"/>
      <c r="AI1088" s="31"/>
      <c r="AJ1088" s="31">
        <f t="shared" si="3464"/>
        <v>530.79999999999995</v>
      </c>
      <c r="AK1088" s="31">
        <f t="shared" si="3465"/>
        <v>552.10000000000002</v>
      </c>
      <c r="AL1088" s="31">
        <f t="shared" si="3466"/>
        <v>552.10000000000002</v>
      </c>
      <c r="AM1088" s="31"/>
      <c r="AN1088" s="31"/>
      <c r="AO1088" s="31"/>
      <c r="AP1088" s="31">
        <f t="shared" si="3470"/>
        <v>530.79999999999995</v>
      </c>
      <c r="AQ1088" s="31">
        <f t="shared" si="3471"/>
        <v>552.10000000000002</v>
      </c>
      <c r="AR1088" s="31">
        <f t="shared" si="3472"/>
        <v>552.10000000000002</v>
      </c>
      <c r="AS1088" s="31"/>
      <c r="AT1088" s="31"/>
      <c r="AU1088" s="31"/>
      <c r="AV1088" s="31">
        <f t="shared" si="3476"/>
        <v>530.79999999999995</v>
      </c>
      <c r="AW1088" s="31">
        <f t="shared" si="3477"/>
        <v>552.10000000000002</v>
      </c>
      <c r="AX1088" s="31">
        <f t="shared" si="3478"/>
        <v>552.10000000000002</v>
      </c>
      <c r="AY1088" s="31"/>
      <c r="AZ1088" s="31"/>
      <c r="BA1088" s="31"/>
      <c r="BB1088" s="31">
        <f t="shared" si="3482"/>
        <v>530.79999999999995</v>
      </c>
      <c r="BC1088" s="31">
        <f t="shared" si="3483"/>
        <v>552.10000000000002</v>
      </c>
      <c r="BD1088" s="31">
        <f t="shared" si="3484"/>
        <v>552.10000000000002</v>
      </c>
      <c r="BE1088" s="31"/>
      <c r="BF1088" s="31"/>
      <c r="BG1088" s="31"/>
      <c r="BH1088" s="31">
        <f t="shared" si="3488"/>
        <v>530.79999999999995</v>
      </c>
      <c r="BI1088" s="31">
        <f t="shared" si="3489"/>
        <v>552.10000000000002</v>
      </c>
      <c r="BJ1088" s="31">
        <f t="shared" si="3490"/>
        <v>552.10000000000002</v>
      </c>
      <c r="BK1088" s="31"/>
      <c r="BL1088" s="31"/>
      <c r="BM1088" s="31"/>
      <c r="BN1088" s="31">
        <f t="shared" si="3494"/>
        <v>530.79999999999995</v>
      </c>
      <c r="BO1088" s="31">
        <f t="shared" si="3495"/>
        <v>552.10000000000002</v>
      </c>
      <c r="BP1088" s="31">
        <f t="shared" si="3496"/>
        <v>552.10000000000002</v>
      </c>
      <c r="BQ1088" s="31"/>
      <c r="BR1088" s="31"/>
      <c r="BS1088" s="31">
        <f t="shared" si="3499"/>
        <v>530.79999999999995</v>
      </c>
      <c r="BT1088" s="31">
        <f t="shared" si="3500"/>
        <v>552.10000000000002</v>
      </c>
      <c r="BU1088" s="31">
        <f t="shared" si="3501"/>
        <v>552.10000000000002</v>
      </c>
      <c r="BV1088" s="31"/>
      <c r="BW1088" s="31"/>
      <c r="BX1088" s="31">
        <f t="shared" si="3504"/>
        <v>530.79999999999995</v>
      </c>
      <c r="BY1088" s="31">
        <f t="shared" si="3505"/>
        <v>552.10000000000002</v>
      </c>
      <c r="BZ1088" s="31">
        <f t="shared" si="3506"/>
        <v>552.10000000000002</v>
      </c>
      <c r="CA1088" s="31"/>
      <c r="CB1088" s="31"/>
      <c r="CC1088" s="31"/>
      <c r="CD1088" s="31">
        <f t="shared" si="3552"/>
        <v>530.79999999999995</v>
      </c>
      <c r="CE1088" s="31">
        <f t="shared" si="3553"/>
        <v>552.10000000000002</v>
      </c>
      <c r="CF1088" s="31">
        <f t="shared" si="3554"/>
        <v>552.10000000000002</v>
      </c>
      <c r="CG1088" s="31"/>
      <c r="CH1088" s="24"/>
      <c r="CI1088" s="40"/>
    </row>
    <row r="1089" ht="15">
      <c r="A1089" s="41" t="s">
        <v>591</v>
      </c>
      <c r="B1089" s="17">
        <v>620</v>
      </c>
      <c r="C1089" s="16" t="s">
        <v>47</v>
      </c>
      <c r="D1089" s="16" t="s">
        <v>313</v>
      </c>
      <c r="E1089" s="39" t="s">
        <v>387</v>
      </c>
      <c r="F1089" s="31">
        <v>23.5</v>
      </c>
      <c r="G1089" s="31">
        <v>24.399999999999999</v>
      </c>
      <c r="H1089" s="31">
        <v>24.399999999999999</v>
      </c>
      <c r="I1089" s="31"/>
      <c r="J1089" s="31"/>
      <c r="K1089" s="31"/>
      <c r="L1089" s="31">
        <f t="shared" si="3440"/>
        <v>23.5</v>
      </c>
      <c r="M1089" s="31">
        <f t="shared" si="3441"/>
        <v>24.399999999999999</v>
      </c>
      <c r="N1089" s="31">
        <f t="shared" si="3442"/>
        <v>24.399999999999999</v>
      </c>
      <c r="O1089" s="31"/>
      <c r="P1089" s="31"/>
      <c r="Q1089" s="31"/>
      <c r="R1089" s="31">
        <f t="shared" si="3446"/>
        <v>23.5</v>
      </c>
      <c r="S1089" s="31">
        <f t="shared" si="3447"/>
        <v>24.399999999999999</v>
      </c>
      <c r="T1089" s="31">
        <f t="shared" si="3448"/>
        <v>24.399999999999999</v>
      </c>
      <c r="U1089" s="31"/>
      <c r="V1089" s="31"/>
      <c r="W1089" s="31"/>
      <c r="X1089" s="31">
        <f t="shared" si="3452"/>
        <v>23.5</v>
      </c>
      <c r="Y1089" s="31">
        <f t="shared" si="3453"/>
        <v>24.399999999999999</v>
      </c>
      <c r="Z1089" s="31">
        <f t="shared" si="3454"/>
        <v>24.399999999999999</v>
      </c>
      <c r="AA1089" s="31"/>
      <c r="AB1089" s="31"/>
      <c r="AC1089" s="31"/>
      <c r="AD1089" s="31">
        <f t="shared" si="3458"/>
        <v>23.5</v>
      </c>
      <c r="AE1089" s="31">
        <f t="shared" si="3459"/>
        <v>24.399999999999999</v>
      </c>
      <c r="AF1089" s="31">
        <f t="shared" si="3460"/>
        <v>24.399999999999999</v>
      </c>
      <c r="AG1089" s="31"/>
      <c r="AH1089" s="31"/>
      <c r="AI1089" s="31"/>
      <c r="AJ1089" s="31">
        <f t="shared" si="3464"/>
        <v>23.5</v>
      </c>
      <c r="AK1089" s="31">
        <f t="shared" si="3465"/>
        <v>24.399999999999999</v>
      </c>
      <c r="AL1089" s="31">
        <f t="shared" si="3466"/>
        <v>24.399999999999999</v>
      </c>
      <c r="AM1089" s="31"/>
      <c r="AN1089" s="31"/>
      <c r="AO1089" s="31"/>
      <c r="AP1089" s="31">
        <f t="shared" si="3470"/>
        <v>23.5</v>
      </c>
      <c r="AQ1089" s="31">
        <f t="shared" si="3471"/>
        <v>24.399999999999999</v>
      </c>
      <c r="AR1089" s="31">
        <f t="shared" si="3472"/>
        <v>24.399999999999999</v>
      </c>
      <c r="AS1089" s="31"/>
      <c r="AT1089" s="31"/>
      <c r="AU1089" s="31"/>
      <c r="AV1089" s="31">
        <f t="shared" si="3476"/>
        <v>23.5</v>
      </c>
      <c r="AW1089" s="31">
        <f t="shared" si="3477"/>
        <v>24.399999999999999</v>
      </c>
      <c r="AX1089" s="31">
        <f t="shared" si="3478"/>
        <v>24.399999999999999</v>
      </c>
      <c r="AY1089" s="31"/>
      <c r="AZ1089" s="31"/>
      <c r="BA1089" s="31"/>
      <c r="BB1089" s="31">
        <f t="shared" si="3482"/>
        <v>23.5</v>
      </c>
      <c r="BC1089" s="31">
        <f t="shared" si="3483"/>
        <v>24.399999999999999</v>
      </c>
      <c r="BD1089" s="31">
        <f t="shared" si="3484"/>
        <v>24.399999999999999</v>
      </c>
      <c r="BE1089" s="31"/>
      <c r="BF1089" s="31"/>
      <c r="BG1089" s="31"/>
      <c r="BH1089" s="31">
        <f t="shared" si="3488"/>
        <v>23.5</v>
      </c>
      <c r="BI1089" s="31">
        <f t="shared" si="3489"/>
        <v>24.399999999999999</v>
      </c>
      <c r="BJ1089" s="31">
        <f t="shared" si="3490"/>
        <v>24.399999999999999</v>
      </c>
      <c r="BK1089" s="31"/>
      <c r="BL1089" s="31"/>
      <c r="BM1089" s="31"/>
      <c r="BN1089" s="31">
        <f t="shared" si="3494"/>
        <v>23.5</v>
      </c>
      <c r="BO1089" s="31">
        <f t="shared" si="3495"/>
        <v>24.399999999999999</v>
      </c>
      <c r="BP1089" s="31">
        <f t="shared" si="3496"/>
        <v>24.399999999999999</v>
      </c>
      <c r="BQ1089" s="31"/>
      <c r="BR1089" s="31"/>
      <c r="BS1089" s="31">
        <f t="shared" si="3499"/>
        <v>23.5</v>
      </c>
      <c r="BT1089" s="31">
        <f t="shared" si="3500"/>
        <v>24.399999999999999</v>
      </c>
      <c r="BU1089" s="31">
        <f t="shared" si="3501"/>
        <v>24.399999999999999</v>
      </c>
      <c r="BV1089" s="31"/>
      <c r="BW1089" s="31"/>
      <c r="BX1089" s="31">
        <f t="shared" si="3504"/>
        <v>23.5</v>
      </c>
      <c r="BY1089" s="31">
        <f t="shared" si="3505"/>
        <v>24.399999999999999</v>
      </c>
      <c r="BZ1089" s="31">
        <f t="shared" si="3506"/>
        <v>24.399999999999999</v>
      </c>
      <c r="CA1089" s="31"/>
      <c r="CB1089" s="31"/>
      <c r="CC1089" s="31"/>
      <c r="CD1089" s="31">
        <f t="shared" si="3552"/>
        <v>23.5</v>
      </c>
      <c r="CE1089" s="31">
        <f t="shared" si="3553"/>
        <v>24.399999999999999</v>
      </c>
      <c r="CF1089" s="31">
        <f t="shared" si="3554"/>
        <v>24.399999999999999</v>
      </c>
      <c r="CG1089" s="31"/>
      <c r="CH1089" s="24"/>
      <c r="CI1089" s="40"/>
    </row>
    <row r="1090" ht="15">
      <c r="A1090" s="41" t="s">
        <v>591</v>
      </c>
      <c r="B1090" s="17">
        <v>620</v>
      </c>
      <c r="C1090" s="16" t="s">
        <v>47</v>
      </c>
      <c r="D1090" s="16" t="s">
        <v>67</v>
      </c>
      <c r="E1090" s="39" t="s">
        <v>217</v>
      </c>
      <c r="F1090" s="31">
        <v>1168.0999999999999</v>
      </c>
      <c r="G1090" s="31">
        <v>1215</v>
      </c>
      <c r="H1090" s="31">
        <v>1215</v>
      </c>
      <c r="I1090" s="31"/>
      <c r="J1090" s="31"/>
      <c r="K1090" s="31"/>
      <c r="L1090" s="31">
        <f t="shared" si="3440"/>
        <v>1168.0999999999999</v>
      </c>
      <c r="M1090" s="31">
        <f t="shared" si="3441"/>
        <v>1215</v>
      </c>
      <c r="N1090" s="31">
        <f t="shared" si="3442"/>
        <v>1215</v>
      </c>
      <c r="O1090" s="31"/>
      <c r="P1090" s="31"/>
      <c r="Q1090" s="31"/>
      <c r="R1090" s="31">
        <f t="shared" si="3446"/>
        <v>1168.0999999999999</v>
      </c>
      <c r="S1090" s="31">
        <f t="shared" si="3447"/>
        <v>1215</v>
      </c>
      <c r="T1090" s="31">
        <f t="shared" si="3448"/>
        <v>1215</v>
      </c>
      <c r="U1090" s="31"/>
      <c r="V1090" s="31"/>
      <c r="W1090" s="31"/>
      <c r="X1090" s="31">
        <f t="shared" si="3452"/>
        <v>1168.0999999999999</v>
      </c>
      <c r="Y1090" s="31">
        <f t="shared" si="3453"/>
        <v>1215</v>
      </c>
      <c r="Z1090" s="31">
        <f t="shared" si="3454"/>
        <v>1215</v>
      </c>
      <c r="AA1090" s="31"/>
      <c r="AB1090" s="31"/>
      <c r="AC1090" s="31"/>
      <c r="AD1090" s="31">
        <f t="shared" si="3458"/>
        <v>1168.0999999999999</v>
      </c>
      <c r="AE1090" s="31">
        <f t="shared" si="3459"/>
        <v>1215</v>
      </c>
      <c r="AF1090" s="31">
        <f t="shared" si="3460"/>
        <v>1215</v>
      </c>
      <c r="AG1090" s="31"/>
      <c r="AH1090" s="31"/>
      <c r="AI1090" s="31"/>
      <c r="AJ1090" s="31">
        <f t="shared" si="3464"/>
        <v>1168.0999999999999</v>
      </c>
      <c r="AK1090" s="31">
        <f t="shared" si="3465"/>
        <v>1215</v>
      </c>
      <c r="AL1090" s="31">
        <f t="shared" si="3466"/>
        <v>1215</v>
      </c>
      <c r="AM1090" s="31"/>
      <c r="AN1090" s="31"/>
      <c r="AO1090" s="31"/>
      <c r="AP1090" s="31">
        <f t="shared" si="3470"/>
        <v>1168.0999999999999</v>
      </c>
      <c r="AQ1090" s="31">
        <f t="shared" si="3471"/>
        <v>1215</v>
      </c>
      <c r="AR1090" s="31">
        <f t="shared" si="3472"/>
        <v>1215</v>
      </c>
      <c r="AS1090" s="31"/>
      <c r="AT1090" s="31"/>
      <c r="AU1090" s="31"/>
      <c r="AV1090" s="31">
        <f t="shared" si="3476"/>
        <v>1168.0999999999999</v>
      </c>
      <c r="AW1090" s="31">
        <f t="shared" si="3477"/>
        <v>1215</v>
      </c>
      <c r="AX1090" s="31">
        <f t="shared" si="3478"/>
        <v>1215</v>
      </c>
      <c r="AY1090" s="31"/>
      <c r="AZ1090" s="31"/>
      <c r="BA1090" s="31"/>
      <c r="BB1090" s="31">
        <f t="shared" si="3482"/>
        <v>1168.0999999999999</v>
      </c>
      <c r="BC1090" s="31">
        <f t="shared" si="3483"/>
        <v>1215</v>
      </c>
      <c r="BD1090" s="31">
        <f t="shared" si="3484"/>
        <v>1215</v>
      </c>
      <c r="BE1090" s="31"/>
      <c r="BF1090" s="31"/>
      <c r="BG1090" s="31"/>
      <c r="BH1090" s="31">
        <f t="shared" si="3488"/>
        <v>1168.0999999999999</v>
      </c>
      <c r="BI1090" s="31">
        <f t="shared" si="3489"/>
        <v>1215</v>
      </c>
      <c r="BJ1090" s="31">
        <f t="shared" si="3490"/>
        <v>1215</v>
      </c>
      <c r="BK1090" s="31"/>
      <c r="BL1090" s="31"/>
      <c r="BM1090" s="31"/>
      <c r="BN1090" s="31">
        <f t="shared" si="3494"/>
        <v>1168.0999999999999</v>
      </c>
      <c r="BO1090" s="31">
        <f t="shared" si="3495"/>
        <v>1215</v>
      </c>
      <c r="BP1090" s="31">
        <f t="shared" si="3496"/>
        <v>1215</v>
      </c>
      <c r="BQ1090" s="31"/>
      <c r="BR1090" s="31"/>
      <c r="BS1090" s="31">
        <f t="shared" si="3499"/>
        <v>1168.0999999999999</v>
      </c>
      <c r="BT1090" s="31">
        <f t="shared" si="3500"/>
        <v>1215</v>
      </c>
      <c r="BU1090" s="31">
        <f t="shared" si="3501"/>
        <v>1215</v>
      </c>
      <c r="BV1090" s="31"/>
      <c r="BW1090" s="31"/>
      <c r="BX1090" s="31">
        <f t="shared" si="3504"/>
        <v>1168.0999999999999</v>
      </c>
      <c r="BY1090" s="31">
        <f t="shared" si="3505"/>
        <v>1215</v>
      </c>
      <c r="BZ1090" s="31">
        <f t="shared" si="3506"/>
        <v>1215</v>
      </c>
      <c r="CA1090" s="31"/>
      <c r="CB1090" s="31"/>
      <c r="CC1090" s="31"/>
      <c r="CD1090" s="31">
        <f t="shared" si="3552"/>
        <v>1168.0999999999999</v>
      </c>
      <c r="CE1090" s="31">
        <f t="shared" si="3553"/>
        <v>1215</v>
      </c>
      <c r="CF1090" s="31">
        <f t="shared" si="3554"/>
        <v>1215</v>
      </c>
      <c r="CG1090" s="31"/>
      <c r="CH1090" s="24"/>
      <c r="CI1090" s="40"/>
    </row>
    <row r="1091" ht="15">
      <c r="A1091" s="41" t="s">
        <v>591</v>
      </c>
      <c r="B1091" s="17">
        <v>620</v>
      </c>
      <c r="C1091" s="16" t="s">
        <v>47</v>
      </c>
      <c r="D1091" s="16" t="s">
        <v>105</v>
      </c>
      <c r="E1091" s="39" t="s">
        <v>106</v>
      </c>
      <c r="F1091" s="31">
        <v>67.599999999999994</v>
      </c>
      <c r="G1091" s="31">
        <v>70.400000000000006</v>
      </c>
      <c r="H1091" s="31">
        <v>70.400000000000006</v>
      </c>
      <c r="I1091" s="31"/>
      <c r="J1091" s="31"/>
      <c r="K1091" s="31"/>
      <c r="L1091" s="31">
        <f t="shared" si="3440"/>
        <v>67.599999999999994</v>
      </c>
      <c r="M1091" s="31">
        <f t="shared" si="3441"/>
        <v>70.400000000000006</v>
      </c>
      <c r="N1091" s="31">
        <f t="shared" si="3442"/>
        <v>70.400000000000006</v>
      </c>
      <c r="O1091" s="31"/>
      <c r="P1091" s="31"/>
      <c r="Q1091" s="31"/>
      <c r="R1091" s="31">
        <f t="shared" si="3446"/>
        <v>67.599999999999994</v>
      </c>
      <c r="S1091" s="31">
        <f t="shared" si="3447"/>
        <v>70.400000000000006</v>
      </c>
      <c r="T1091" s="31">
        <f t="shared" si="3448"/>
        <v>70.400000000000006</v>
      </c>
      <c r="U1091" s="31"/>
      <c r="V1091" s="31"/>
      <c r="W1091" s="31"/>
      <c r="X1091" s="31">
        <f t="shared" si="3452"/>
        <v>67.599999999999994</v>
      </c>
      <c r="Y1091" s="31">
        <f t="shared" si="3453"/>
        <v>70.400000000000006</v>
      </c>
      <c r="Z1091" s="31">
        <f t="shared" si="3454"/>
        <v>70.400000000000006</v>
      </c>
      <c r="AA1091" s="31"/>
      <c r="AB1091" s="31"/>
      <c r="AC1091" s="31"/>
      <c r="AD1091" s="31">
        <f t="shared" si="3458"/>
        <v>67.599999999999994</v>
      </c>
      <c r="AE1091" s="31">
        <f t="shared" si="3459"/>
        <v>70.400000000000006</v>
      </c>
      <c r="AF1091" s="31">
        <f t="shared" si="3460"/>
        <v>70.400000000000006</v>
      </c>
      <c r="AG1091" s="31"/>
      <c r="AH1091" s="31"/>
      <c r="AI1091" s="31"/>
      <c r="AJ1091" s="31">
        <f t="shared" si="3464"/>
        <v>67.599999999999994</v>
      </c>
      <c r="AK1091" s="31">
        <f t="shared" si="3465"/>
        <v>70.400000000000006</v>
      </c>
      <c r="AL1091" s="31">
        <f t="shared" si="3466"/>
        <v>70.400000000000006</v>
      </c>
      <c r="AM1091" s="31"/>
      <c r="AN1091" s="31"/>
      <c r="AO1091" s="31"/>
      <c r="AP1091" s="31">
        <f t="shared" si="3470"/>
        <v>67.599999999999994</v>
      </c>
      <c r="AQ1091" s="31">
        <f t="shared" si="3471"/>
        <v>70.400000000000006</v>
      </c>
      <c r="AR1091" s="31">
        <f t="shared" si="3472"/>
        <v>70.400000000000006</v>
      </c>
      <c r="AS1091" s="31"/>
      <c r="AT1091" s="31"/>
      <c r="AU1091" s="31"/>
      <c r="AV1091" s="31">
        <f t="shared" si="3476"/>
        <v>67.599999999999994</v>
      </c>
      <c r="AW1091" s="31">
        <f t="shared" si="3477"/>
        <v>70.400000000000006</v>
      </c>
      <c r="AX1091" s="31">
        <f t="shared" si="3478"/>
        <v>70.400000000000006</v>
      </c>
      <c r="AY1091" s="31"/>
      <c r="AZ1091" s="31"/>
      <c r="BA1091" s="31"/>
      <c r="BB1091" s="31">
        <f t="shared" si="3482"/>
        <v>67.599999999999994</v>
      </c>
      <c r="BC1091" s="31">
        <f t="shared" si="3483"/>
        <v>70.400000000000006</v>
      </c>
      <c r="BD1091" s="31">
        <f t="shared" si="3484"/>
        <v>70.400000000000006</v>
      </c>
      <c r="BE1091" s="31"/>
      <c r="BF1091" s="31"/>
      <c r="BG1091" s="31"/>
      <c r="BH1091" s="31">
        <f t="shared" si="3488"/>
        <v>67.599999999999994</v>
      </c>
      <c r="BI1091" s="31">
        <f t="shared" si="3489"/>
        <v>70.400000000000006</v>
      </c>
      <c r="BJ1091" s="31">
        <f t="shared" si="3490"/>
        <v>70.400000000000006</v>
      </c>
      <c r="BK1091" s="31"/>
      <c r="BL1091" s="31"/>
      <c r="BM1091" s="31"/>
      <c r="BN1091" s="31">
        <f t="shared" si="3494"/>
        <v>67.599999999999994</v>
      </c>
      <c r="BO1091" s="31">
        <f t="shared" si="3495"/>
        <v>70.400000000000006</v>
      </c>
      <c r="BP1091" s="31">
        <f t="shared" si="3496"/>
        <v>70.400000000000006</v>
      </c>
      <c r="BQ1091" s="31"/>
      <c r="BR1091" s="31"/>
      <c r="BS1091" s="31">
        <f t="shared" si="3499"/>
        <v>67.599999999999994</v>
      </c>
      <c r="BT1091" s="31">
        <f t="shared" si="3500"/>
        <v>70.400000000000006</v>
      </c>
      <c r="BU1091" s="31">
        <f t="shared" si="3501"/>
        <v>70.400000000000006</v>
      </c>
      <c r="BV1091" s="31"/>
      <c r="BW1091" s="31"/>
      <c r="BX1091" s="31">
        <f t="shared" si="3504"/>
        <v>67.599999999999994</v>
      </c>
      <c r="BY1091" s="31">
        <f t="shared" si="3505"/>
        <v>70.400000000000006</v>
      </c>
      <c r="BZ1091" s="31">
        <f t="shared" si="3506"/>
        <v>70.400000000000006</v>
      </c>
      <c r="CA1091" s="31"/>
      <c r="CB1091" s="31"/>
      <c r="CC1091" s="31"/>
      <c r="CD1091" s="31">
        <f t="shared" si="3552"/>
        <v>67.599999999999994</v>
      </c>
      <c r="CE1091" s="31">
        <f t="shared" si="3553"/>
        <v>70.400000000000006</v>
      </c>
      <c r="CF1091" s="31">
        <f t="shared" si="3554"/>
        <v>70.400000000000006</v>
      </c>
      <c r="CG1091" s="31"/>
      <c r="CH1091" s="24"/>
      <c r="CI1091" s="40"/>
    </row>
    <row r="1092" ht="15">
      <c r="A1092" s="41" t="s">
        <v>591</v>
      </c>
      <c r="B1092" s="17">
        <v>620</v>
      </c>
      <c r="C1092" s="16" t="s">
        <v>278</v>
      </c>
      <c r="D1092" s="16" t="s">
        <v>67</v>
      </c>
      <c r="E1092" s="39" t="s">
        <v>279</v>
      </c>
      <c r="F1092" s="31">
        <v>96.400000000000006</v>
      </c>
      <c r="G1092" s="31">
        <v>100.3</v>
      </c>
      <c r="H1092" s="31">
        <v>100.3</v>
      </c>
      <c r="I1092" s="31"/>
      <c r="J1092" s="31"/>
      <c r="K1092" s="31"/>
      <c r="L1092" s="31">
        <f t="shared" si="3440"/>
        <v>96.400000000000006</v>
      </c>
      <c r="M1092" s="31">
        <f t="shared" si="3441"/>
        <v>100.3</v>
      </c>
      <c r="N1092" s="31">
        <f t="shared" si="3442"/>
        <v>100.3</v>
      </c>
      <c r="O1092" s="31"/>
      <c r="P1092" s="31"/>
      <c r="Q1092" s="31"/>
      <c r="R1092" s="31">
        <f t="shared" si="3446"/>
        <v>96.400000000000006</v>
      </c>
      <c r="S1092" s="31">
        <f t="shared" si="3447"/>
        <v>100.3</v>
      </c>
      <c r="T1092" s="31">
        <f t="shared" si="3448"/>
        <v>100.3</v>
      </c>
      <c r="U1092" s="31"/>
      <c r="V1092" s="31"/>
      <c r="W1092" s="31"/>
      <c r="X1092" s="31">
        <f t="shared" si="3452"/>
        <v>96.400000000000006</v>
      </c>
      <c r="Y1092" s="31">
        <f t="shared" si="3453"/>
        <v>100.3</v>
      </c>
      <c r="Z1092" s="31">
        <f t="shared" si="3454"/>
        <v>100.3</v>
      </c>
      <c r="AA1092" s="31"/>
      <c r="AB1092" s="31"/>
      <c r="AC1092" s="31"/>
      <c r="AD1092" s="31">
        <f t="shared" si="3458"/>
        <v>96.400000000000006</v>
      </c>
      <c r="AE1092" s="31">
        <f t="shared" si="3459"/>
        <v>100.3</v>
      </c>
      <c r="AF1092" s="31">
        <f t="shared" si="3460"/>
        <v>100.3</v>
      </c>
      <c r="AG1092" s="31"/>
      <c r="AH1092" s="31"/>
      <c r="AI1092" s="31"/>
      <c r="AJ1092" s="31">
        <f t="shared" si="3464"/>
        <v>96.400000000000006</v>
      </c>
      <c r="AK1092" s="31">
        <f t="shared" si="3465"/>
        <v>100.3</v>
      </c>
      <c r="AL1092" s="31">
        <f t="shared" si="3466"/>
        <v>100.3</v>
      </c>
      <c r="AM1092" s="31"/>
      <c r="AN1092" s="31"/>
      <c r="AO1092" s="31"/>
      <c r="AP1092" s="31">
        <f t="shared" si="3470"/>
        <v>96.400000000000006</v>
      </c>
      <c r="AQ1092" s="31">
        <f t="shared" si="3471"/>
        <v>100.3</v>
      </c>
      <c r="AR1092" s="31">
        <f t="shared" si="3472"/>
        <v>100.3</v>
      </c>
      <c r="AS1092" s="31"/>
      <c r="AT1092" s="31"/>
      <c r="AU1092" s="31"/>
      <c r="AV1092" s="31">
        <f t="shared" si="3476"/>
        <v>96.400000000000006</v>
      </c>
      <c r="AW1092" s="31">
        <f t="shared" si="3477"/>
        <v>100.3</v>
      </c>
      <c r="AX1092" s="31">
        <f t="shared" si="3478"/>
        <v>100.3</v>
      </c>
      <c r="AY1092" s="31"/>
      <c r="AZ1092" s="31"/>
      <c r="BA1092" s="31"/>
      <c r="BB1092" s="31">
        <f t="shared" si="3482"/>
        <v>96.400000000000006</v>
      </c>
      <c r="BC1092" s="31">
        <f t="shared" si="3483"/>
        <v>100.3</v>
      </c>
      <c r="BD1092" s="31">
        <f t="shared" si="3484"/>
        <v>100.3</v>
      </c>
      <c r="BE1092" s="31"/>
      <c r="BF1092" s="31"/>
      <c r="BG1092" s="31"/>
      <c r="BH1092" s="31">
        <f t="shared" si="3488"/>
        <v>96.400000000000006</v>
      </c>
      <c r="BI1092" s="31">
        <f t="shared" si="3489"/>
        <v>100.3</v>
      </c>
      <c r="BJ1092" s="31">
        <f t="shared" si="3490"/>
        <v>100.3</v>
      </c>
      <c r="BK1092" s="31"/>
      <c r="BL1092" s="31"/>
      <c r="BM1092" s="31"/>
      <c r="BN1092" s="31">
        <f t="shared" si="3494"/>
        <v>96.400000000000006</v>
      </c>
      <c r="BO1092" s="31">
        <f t="shared" si="3495"/>
        <v>100.3</v>
      </c>
      <c r="BP1092" s="31">
        <f t="shared" si="3496"/>
        <v>100.3</v>
      </c>
      <c r="BQ1092" s="31"/>
      <c r="BR1092" s="31"/>
      <c r="BS1092" s="31">
        <f t="shared" si="3499"/>
        <v>96.400000000000006</v>
      </c>
      <c r="BT1092" s="31">
        <f t="shared" si="3500"/>
        <v>100.3</v>
      </c>
      <c r="BU1092" s="31">
        <f t="shared" si="3501"/>
        <v>100.3</v>
      </c>
      <c r="BV1092" s="31"/>
      <c r="BW1092" s="31"/>
      <c r="BX1092" s="31">
        <f t="shared" si="3504"/>
        <v>96.400000000000006</v>
      </c>
      <c r="BY1092" s="31">
        <f t="shared" si="3505"/>
        <v>100.3</v>
      </c>
      <c r="BZ1092" s="31">
        <f t="shared" si="3506"/>
        <v>100.3</v>
      </c>
      <c r="CA1092" s="31"/>
      <c r="CB1092" s="31"/>
      <c r="CC1092" s="31"/>
      <c r="CD1092" s="31">
        <f t="shared" si="3552"/>
        <v>96.400000000000006</v>
      </c>
      <c r="CE1092" s="31">
        <f t="shared" si="3553"/>
        <v>100.3</v>
      </c>
      <c r="CF1092" s="31">
        <f t="shared" si="3554"/>
        <v>100.3</v>
      </c>
      <c r="CG1092" s="31"/>
      <c r="CH1092" s="24"/>
      <c r="CI1092" s="40"/>
    </row>
    <row r="1093" ht="43.75">
      <c r="A1093" s="41" t="s">
        <v>592</v>
      </c>
      <c r="B1093" s="41"/>
      <c r="C1093" s="39"/>
      <c r="D1093" s="16"/>
      <c r="E1093" s="39" t="s">
        <v>593</v>
      </c>
      <c r="F1093" s="31">
        <f>F1094+F1097</f>
        <v>380075.39999999997</v>
      </c>
      <c r="G1093" s="31">
        <f>G1094+G1097</f>
        <v>780305.59999999986</v>
      </c>
      <c r="H1093" s="31">
        <f>H1094+H1097</f>
        <v>859516.29999999993</v>
      </c>
      <c r="I1093" s="31">
        <f>I1094+I1097</f>
        <v>0</v>
      </c>
      <c r="J1093" s="31">
        <f>J1094+J1097</f>
        <v>0</v>
      </c>
      <c r="K1093" s="31">
        <f>K1094+K1097</f>
        <v>0</v>
      </c>
      <c r="L1093" s="31">
        <f t="shared" si="3440"/>
        <v>380075.39999999997</v>
      </c>
      <c r="M1093" s="31">
        <f t="shared" si="3441"/>
        <v>780305.59999999986</v>
      </c>
      <c r="N1093" s="31">
        <f t="shared" si="3442"/>
        <v>859516.29999999993</v>
      </c>
      <c r="O1093" s="31">
        <f>O1094+O1097</f>
        <v>102632.109</v>
      </c>
      <c r="P1093" s="31">
        <f>P1094+P1097</f>
        <v>0</v>
      </c>
      <c r="Q1093" s="31">
        <f>Q1094+Q1097</f>
        <v>1.2732925824820995e-11</v>
      </c>
      <c r="R1093" s="31">
        <f t="shared" si="3446"/>
        <v>482707.50899999996</v>
      </c>
      <c r="S1093" s="31">
        <f t="shared" si="3447"/>
        <v>780305.59999999986</v>
      </c>
      <c r="T1093" s="31">
        <f t="shared" si="3448"/>
        <v>859516.29999999993</v>
      </c>
      <c r="U1093" s="31">
        <f>U1094+U1097</f>
        <v>0</v>
      </c>
      <c r="V1093" s="31">
        <f>V1094+V1097</f>
        <v>0</v>
      </c>
      <c r="W1093" s="31">
        <f>W1094+W1097</f>
        <v>0</v>
      </c>
      <c r="X1093" s="31">
        <f t="shared" si="3452"/>
        <v>482707.50899999996</v>
      </c>
      <c r="Y1093" s="31">
        <f t="shared" si="3453"/>
        <v>780305.59999999986</v>
      </c>
      <c r="Z1093" s="31">
        <f t="shared" si="3454"/>
        <v>859516.29999999993</v>
      </c>
      <c r="AA1093" s="31">
        <f>AA1094+AA1097</f>
        <v>0</v>
      </c>
      <c r="AB1093" s="31">
        <f>AB1094+AB1097</f>
        <v>0</v>
      </c>
      <c r="AC1093" s="31">
        <f>AC1094+AC1097</f>
        <v>0</v>
      </c>
      <c r="AD1093" s="31">
        <f t="shared" si="3458"/>
        <v>482707.50899999996</v>
      </c>
      <c r="AE1093" s="31">
        <f t="shared" si="3459"/>
        <v>780305.59999999986</v>
      </c>
      <c r="AF1093" s="31">
        <f t="shared" si="3460"/>
        <v>859516.29999999993</v>
      </c>
      <c r="AG1093" s="31">
        <f>AG1094+AG1097</f>
        <v>0</v>
      </c>
      <c r="AH1093" s="31">
        <f>AH1094+AH1097</f>
        <v>0</v>
      </c>
      <c r="AI1093" s="31">
        <f>AI1094+AI1097</f>
        <v>0</v>
      </c>
      <c r="AJ1093" s="31">
        <f t="shared" si="3464"/>
        <v>482707.50899999996</v>
      </c>
      <c r="AK1093" s="31">
        <f t="shared" si="3465"/>
        <v>780305.59999999986</v>
      </c>
      <c r="AL1093" s="31">
        <f t="shared" si="3466"/>
        <v>859516.29999999993</v>
      </c>
      <c r="AM1093" s="31">
        <f>AM1094+AM1097</f>
        <v>40000</v>
      </c>
      <c r="AN1093" s="31">
        <f>AN1094+AN1097</f>
        <v>80845.680999999997</v>
      </c>
      <c r="AO1093" s="31">
        <f>AO1094+AO1097</f>
        <v>85000</v>
      </c>
      <c r="AP1093" s="31">
        <f t="shared" si="3470"/>
        <v>522707.50899999996</v>
      </c>
      <c r="AQ1093" s="31">
        <f t="shared" si="3471"/>
        <v>861151.28099999984</v>
      </c>
      <c r="AR1093" s="31">
        <f t="shared" si="3472"/>
        <v>944516.29999999993</v>
      </c>
      <c r="AS1093" s="31">
        <f>AS1094+AS1097</f>
        <v>0</v>
      </c>
      <c r="AT1093" s="31">
        <f>AT1094+AT1097</f>
        <v>-84000</v>
      </c>
      <c r="AU1093" s="31">
        <f>AU1094+AU1097</f>
        <v>-85000</v>
      </c>
      <c r="AV1093" s="31">
        <f t="shared" si="3476"/>
        <v>522707.50899999996</v>
      </c>
      <c r="AW1093" s="31">
        <f t="shared" si="3477"/>
        <v>777151.28099999984</v>
      </c>
      <c r="AX1093" s="31">
        <f t="shared" si="3478"/>
        <v>859516.29999999993</v>
      </c>
      <c r="AY1093" s="31">
        <f>AY1094+AY1097</f>
        <v>30065.246999999999</v>
      </c>
      <c r="AZ1093" s="31">
        <f>AZ1094+AZ1097</f>
        <v>74127.137000000002</v>
      </c>
      <c r="BA1093" s="31">
        <f>BA1094+BA1097</f>
        <v>0</v>
      </c>
      <c r="BB1093" s="31">
        <f t="shared" si="3482"/>
        <v>552772.75599999994</v>
      </c>
      <c r="BC1093" s="31">
        <f t="shared" si="3483"/>
        <v>851278.41799999983</v>
      </c>
      <c r="BD1093" s="31">
        <f t="shared" si="3484"/>
        <v>859516.29999999993</v>
      </c>
      <c r="BE1093" s="31">
        <f>BE1094+BE1097</f>
        <v>-2800.2420000000002</v>
      </c>
      <c r="BF1093" s="31">
        <f>BF1094+BF1097</f>
        <v>0</v>
      </c>
      <c r="BG1093" s="31">
        <f>BG1094+BG1097</f>
        <v>0</v>
      </c>
      <c r="BH1093" s="31">
        <f t="shared" si="3488"/>
        <v>549972.51399999997</v>
      </c>
      <c r="BI1093" s="31">
        <f t="shared" si="3489"/>
        <v>851278.41799999983</v>
      </c>
      <c r="BJ1093" s="31">
        <f t="shared" si="3490"/>
        <v>859516.29999999993</v>
      </c>
      <c r="BK1093" s="31">
        <f>BK1094+BK1097</f>
        <v>449416.42300000001</v>
      </c>
      <c r="BL1093" s="31">
        <f>BL1094+BL1097</f>
        <v>0</v>
      </c>
      <c r="BM1093" s="31">
        <f>BM1094+BM1097</f>
        <v>0</v>
      </c>
      <c r="BN1093" s="31">
        <f t="shared" si="3494"/>
        <v>999388.93699999992</v>
      </c>
      <c r="BO1093" s="31">
        <f t="shared" si="3495"/>
        <v>851278.41799999983</v>
      </c>
      <c r="BP1093" s="31">
        <f t="shared" si="3496"/>
        <v>859516.29999999993</v>
      </c>
      <c r="BQ1093" s="31">
        <f>BQ1094+BQ1097</f>
        <v>0</v>
      </c>
      <c r="BR1093" s="31">
        <f>BR1094+BR1097</f>
        <v>0</v>
      </c>
      <c r="BS1093" s="31">
        <f t="shared" si="3499"/>
        <v>999388.93699999992</v>
      </c>
      <c r="BT1093" s="31">
        <f t="shared" si="3500"/>
        <v>851278.41799999983</v>
      </c>
      <c r="BU1093" s="31">
        <f t="shared" si="3501"/>
        <v>859516.29999999993</v>
      </c>
      <c r="BV1093" s="31">
        <f>BV1094+BV1097</f>
        <v>0</v>
      </c>
      <c r="BW1093" s="31">
        <f>BW1094+BW1097</f>
        <v>0</v>
      </c>
      <c r="BX1093" s="31">
        <f t="shared" si="3504"/>
        <v>999388.93699999992</v>
      </c>
      <c r="BY1093" s="31">
        <f t="shared" si="3505"/>
        <v>851278.41799999983</v>
      </c>
      <c r="BZ1093" s="31">
        <f t="shared" si="3506"/>
        <v>859516.29999999993</v>
      </c>
      <c r="CA1093" s="31">
        <f>CA1094+CA1097</f>
        <v>25615.293000000001</v>
      </c>
      <c r="CB1093" s="31">
        <f>CB1094+CB1097</f>
        <v>0</v>
      </c>
      <c r="CC1093" s="31">
        <f>CC1094+CC1097</f>
        <v>0</v>
      </c>
      <c r="CD1093" s="31">
        <f t="shared" si="3552"/>
        <v>1025004.2299999999</v>
      </c>
      <c r="CE1093" s="31">
        <f t="shared" si="3553"/>
        <v>851278.41799999983</v>
      </c>
      <c r="CF1093" s="31">
        <f t="shared" si="3554"/>
        <v>859516.29999999993</v>
      </c>
      <c r="CG1093" s="31">
        <f>CG1094+CG1097</f>
        <v>0</v>
      </c>
      <c r="CH1093" s="24"/>
      <c r="CI1093" s="40"/>
      <c r="CO1093" s="1" t="s">
        <v>31</v>
      </c>
    </row>
    <row r="1094" ht="29.850000000000001" hidden="1">
      <c r="A1094" s="41" t="s">
        <v>592</v>
      </c>
      <c r="B1094" s="17">
        <v>200</v>
      </c>
      <c r="C1094" s="16"/>
      <c r="D1094" s="16"/>
      <c r="E1094" s="39" t="s">
        <v>40</v>
      </c>
      <c r="F1094" s="31">
        <f t="shared" ref="F1094:F1095" si="3610">F1095</f>
        <v>7000</v>
      </c>
      <c r="G1094" s="31">
        <f t="shared" ref="G1094:G1095" si="3611">G1095</f>
        <v>0</v>
      </c>
      <c r="H1094" s="31">
        <f t="shared" ref="H1094:H1095" si="3612">H1095</f>
        <v>0</v>
      </c>
      <c r="I1094" s="31">
        <f t="shared" ref="I1094:I1095" si="3613">I1095</f>
        <v>0</v>
      </c>
      <c r="J1094" s="31">
        <f t="shared" ref="J1094:J1095" si="3614">J1095</f>
        <v>0</v>
      </c>
      <c r="K1094" s="31">
        <f t="shared" ref="K1094:K1095" si="3615">K1095</f>
        <v>0</v>
      </c>
      <c r="L1094" s="31">
        <f t="shared" si="3440"/>
        <v>7000</v>
      </c>
      <c r="M1094" s="31">
        <f t="shared" si="3441"/>
        <v>0</v>
      </c>
      <c r="N1094" s="31">
        <f t="shared" si="3442"/>
        <v>0</v>
      </c>
      <c r="O1094" s="31">
        <f t="shared" ref="O1094:O1095" si="3616">O1095</f>
        <v>0</v>
      </c>
      <c r="P1094" s="31">
        <f t="shared" ref="P1094:P1095" si="3617">P1095</f>
        <v>0</v>
      </c>
      <c r="Q1094" s="31">
        <f t="shared" ref="Q1094:Q1095" si="3618">Q1095</f>
        <v>0</v>
      </c>
      <c r="R1094" s="31">
        <f t="shared" si="3446"/>
        <v>7000</v>
      </c>
      <c r="S1094" s="31">
        <f t="shared" si="3447"/>
        <v>0</v>
      </c>
      <c r="T1094" s="31">
        <f t="shared" si="3448"/>
        <v>0</v>
      </c>
      <c r="U1094" s="31">
        <f t="shared" ref="U1094:U1095" si="3619">U1095</f>
        <v>0</v>
      </c>
      <c r="V1094" s="31">
        <f t="shared" ref="V1094:V1095" si="3620">V1095</f>
        <v>0</v>
      </c>
      <c r="W1094" s="31">
        <f t="shared" ref="W1094:W1095" si="3621">W1095</f>
        <v>0</v>
      </c>
      <c r="X1094" s="31">
        <f t="shared" si="3452"/>
        <v>7000</v>
      </c>
      <c r="Y1094" s="31">
        <f t="shared" si="3453"/>
        <v>0</v>
      </c>
      <c r="Z1094" s="31">
        <f t="shared" si="3454"/>
        <v>0</v>
      </c>
      <c r="AA1094" s="31">
        <f t="shared" ref="AA1094:AA1095" si="3622">AA1095</f>
        <v>0</v>
      </c>
      <c r="AB1094" s="31">
        <f t="shared" ref="AB1094:AB1095" si="3623">AB1095</f>
        <v>0</v>
      </c>
      <c r="AC1094" s="31">
        <f t="shared" ref="AC1094:AC1095" si="3624">AC1095</f>
        <v>0</v>
      </c>
      <c r="AD1094" s="31">
        <f t="shared" si="3458"/>
        <v>7000</v>
      </c>
      <c r="AE1094" s="31">
        <f t="shared" si="3459"/>
        <v>0</v>
      </c>
      <c r="AF1094" s="31">
        <f t="shared" si="3460"/>
        <v>0</v>
      </c>
      <c r="AG1094" s="31">
        <f t="shared" ref="AG1094:AG1095" si="3625">AG1095</f>
        <v>0</v>
      </c>
      <c r="AH1094" s="31">
        <f t="shared" ref="AH1094:AH1095" si="3626">AH1095</f>
        <v>0</v>
      </c>
      <c r="AI1094" s="31">
        <f t="shared" ref="AI1094:AI1095" si="3627">AI1095</f>
        <v>0</v>
      </c>
      <c r="AJ1094" s="31">
        <f t="shared" si="3464"/>
        <v>7000</v>
      </c>
      <c r="AK1094" s="31">
        <f t="shared" si="3465"/>
        <v>0</v>
      </c>
      <c r="AL1094" s="31">
        <f t="shared" si="3466"/>
        <v>0</v>
      </c>
      <c r="AM1094" s="31">
        <f t="shared" ref="AM1094:AM1095" si="3628">AM1095</f>
        <v>0</v>
      </c>
      <c r="AN1094" s="31">
        <f t="shared" ref="AN1094:AN1095" si="3629">AN1095</f>
        <v>0</v>
      </c>
      <c r="AO1094" s="31">
        <f t="shared" ref="AO1094:AO1095" si="3630">AO1095</f>
        <v>0</v>
      </c>
      <c r="AP1094" s="31">
        <f t="shared" si="3470"/>
        <v>7000</v>
      </c>
      <c r="AQ1094" s="31">
        <f t="shared" si="3471"/>
        <v>0</v>
      </c>
      <c r="AR1094" s="31">
        <f t="shared" si="3472"/>
        <v>0</v>
      </c>
      <c r="AS1094" s="31">
        <f t="shared" ref="AS1094:AS1095" si="3631">AS1095</f>
        <v>0</v>
      </c>
      <c r="AT1094" s="31">
        <f t="shared" ref="AT1094:AT1095" si="3632">AT1095</f>
        <v>0</v>
      </c>
      <c r="AU1094" s="31">
        <f t="shared" ref="AU1094:AU1095" si="3633">AU1095</f>
        <v>0</v>
      </c>
      <c r="AV1094" s="31">
        <f t="shared" si="3476"/>
        <v>7000</v>
      </c>
      <c r="AW1094" s="31">
        <f t="shared" si="3477"/>
        <v>0</v>
      </c>
      <c r="AX1094" s="31">
        <f t="shared" si="3478"/>
        <v>0</v>
      </c>
      <c r="AY1094" s="31">
        <f t="shared" ref="AY1094:AY1095" si="3634">AY1095</f>
        <v>0</v>
      </c>
      <c r="AZ1094" s="31">
        <f t="shared" ref="AZ1094:AZ1095" si="3635">AZ1095</f>
        <v>0</v>
      </c>
      <c r="BA1094" s="31">
        <f t="shared" ref="BA1094:BA1095" si="3636">BA1095</f>
        <v>0</v>
      </c>
      <c r="BB1094" s="31">
        <f t="shared" si="3482"/>
        <v>7000</v>
      </c>
      <c r="BC1094" s="31">
        <f t="shared" si="3483"/>
        <v>0</v>
      </c>
      <c r="BD1094" s="31">
        <f t="shared" si="3484"/>
        <v>0</v>
      </c>
      <c r="BE1094" s="31">
        <f t="shared" ref="BE1094:BE1095" si="3637">BE1095</f>
        <v>0</v>
      </c>
      <c r="BF1094" s="31">
        <f t="shared" ref="BF1094:BF1095" si="3638">BF1095</f>
        <v>0</v>
      </c>
      <c r="BG1094" s="31">
        <f t="shared" ref="BG1094:BG1095" si="3639">BG1095</f>
        <v>0</v>
      </c>
      <c r="BH1094" s="31">
        <f t="shared" si="3488"/>
        <v>7000</v>
      </c>
      <c r="BI1094" s="31">
        <f t="shared" si="3489"/>
        <v>0</v>
      </c>
      <c r="BJ1094" s="31">
        <f t="shared" si="3490"/>
        <v>0</v>
      </c>
      <c r="BK1094" s="31">
        <f t="shared" ref="BK1094:BK1095" si="3640">BK1095</f>
        <v>-7000</v>
      </c>
      <c r="BL1094" s="31">
        <f t="shared" ref="BL1094:BL1095" si="3641">BL1095</f>
        <v>0</v>
      </c>
      <c r="BM1094" s="31">
        <f t="shared" ref="BM1094:BM1095" si="3642">BM1095</f>
        <v>0</v>
      </c>
      <c r="BN1094" s="31">
        <f t="shared" si="3494"/>
        <v>0</v>
      </c>
      <c r="BO1094" s="31">
        <f t="shared" si="3495"/>
        <v>0</v>
      </c>
      <c r="BP1094" s="31">
        <f t="shared" si="3496"/>
        <v>0</v>
      </c>
      <c r="BQ1094" s="31">
        <f t="shared" ref="BQ1094:BQ1095" si="3643">BQ1095</f>
        <v>0</v>
      </c>
      <c r="BR1094" s="31">
        <f t="shared" ref="BR1094:BR1095" si="3644">BR1095</f>
        <v>0</v>
      </c>
      <c r="BS1094" s="31">
        <f t="shared" si="3499"/>
        <v>0</v>
      </c>
      <c r="BT1094" s="31">
        <f t="shared" si="3500"/>
        <v>0</v>
      </c>
      <c r="BU1094" s="31">
        <f t="shared" si="3501"/>
        <v>0</v>
      </c>
      <c r="BV1094" s="31">
        <f t="shared" ref="BV1094:BV1095" si="3645">BV1095</f>
        <v>0</v>
      </c>
      <c r="BW1094" s="31">
        <f t="shared" ref="BW1094:BW1095" si="3646">BW1095</f>
        <v>0</v>
      </c>
      <c r="BX1094" s="31">
        <f t="shared" si="3504"/>
        <v>0</v>
      </c>
      <c r="BY1094" s="31">
        <f t="shared" si="3505"/>
        <v>0</v>
      </c>
      <c r="BZ1094" s="31">
        <f t="shared" si="3506"/>
        <v>0</v>
      </c>
      <c r="CA1094" s="31">
        <f t="shared" ref="CA1094:CA1095" si="3647">CA1095</f>
        <v>0</v>
      </c>
      <c r="CB1094" s="31">
        <f t="shared" ref="CB1094:CB1095" si="3648">CB1095</f>
        <v>0</v>
      </c>
      <c r="CC1094" s="31">
        <f t="shared" ref="CC1094:CC1095" si="3649">CC1095</f>
        <v>0</v>
      </c>
      <c r="CD1094" s="31">
        <f t="shared" si="3552"/>
        <v>0</v>
      </c>
      <c r="CE1094" s="31">
        <f t="shared" si="3553"/>
        <v>0</v>
      </c>
      <c r="CF1094" s="31">
        <f t="shared" si="3554"/>
        <v>0</v>
      </c>
      <c r="CG1094" s="31">
        <f t="shared" ref="CG1094:CG1095" si="3650">CG1095</f>
        <v>0</v>
      </c>
      <c r="CH1094" s="24">
        <v>0</v>
      </c>
      <c r="CI1094" s="40"/>
      <c r="CM1094" s="1" t="s">
        <v>29</v>
      </c>
    </row>
    <row r="1095" ht="43.75" hidden="1">
      <c r="A1095" s="41" t="s">
        <v>592</v>
      </c>
      <c r="B1095" s="17">
        <v>240</v>
      </c>
      <c r="C1095" s="16"/>
      <c r="D1095" s="16"/>
      <c r="E1095" s="39" t="s">
        <v>41</v>
      </c>
      <c r="F1095" s="31">
        <f t="shared" si="3610"/>
        <v>7000</v>
      </c>
      <c r="G1095" s="31">
        <f t="shared" si="3611"/>
        <v>0</v>
      </c>
      <c r="H1095" s="31">
        <f t="shared" si="3612"/>
        <v>0</v>
      </c>
      <c r="I1095" s="31">
        <f t="shared" si="3613"/>
        <v>0</v>
      </c>
      <c r="J1095" s="31">
        <f t="shared" si="3614"/>
        <v>0</v>
      </c>
      <c r="K1095" s="31">
        <f t="shared" si="3615"/>
        <v>0</v>
      </c>
      <c r="L1095" s="31">
        <f t="shared" si="3440"/>
        <v>7000</v>
      </c>
      <c r="M1095" s="31">
        <f t="shared" si="3441"/>
        <v>0</v>
      </c>
      <c r="N1095" s="31">
        <f t="shared" si="3442"/>
        <v>0</v>
      </c>
      <c r="O1095" s="31">
        <f t="shared" si="3616"/>
        <v>0</v>
      </c>
      <c r="P1095" s="31">
        <f t="shared" si="3617"/>
        <v>0</v>
      </c>
      <c r="Q1095" s="31">
        <f t="shared" si="3618"/>
        <v>0</v>
      </c>
      <c r="R1095" s="31">
        <f t="shared" si="3446"/>
        <v>7000</v>
      </c>
      <c r="S1095" s="31">
        <f t="shared" si="3447"/>
        <v>0</v>
      </c>
      <c r="T1095" s="31">
        <f t="shared" si="3448"/>
        <v>0</v>
      </c>
      <c r="U1095" s="31">
        <f t="shared" si="3619"/>
        <v>0</v>
      </c>
      <c r="V1095" s="31">
        <f t="shared" si="3620"/>
        <v>0</v>
      </c>
      <c r="W1095" s="31">
        <f t="shared" si="3621"/>
        <v>0</v>
      </c>
      <c r="X1095" s="31">
        <f t="shared" si="3452"/>
        <v>7000</v>
      </c>
      <c r="Y1095" s="31">
        <f t="shared" si="3453"/>
        <v>0</v>
      </c>
      <c r="Z1095" s="31">
        <f t="shared" si="3454"/>
        <v>0</v>
      </c>
      <c r="AA1095" s="31">
        <f t="shared" si="3622"/>
        <v>0</v>
      </c>
      <c r="AB1095" s="31">
        <f t="shared" si="3623"/>
        <v>0</v>
      </c>
      <c r="AC1095" s="31">
        <f t="shared" si="3624"/>
        <v>0</v>
      </c>
      <c r="AD1095" s="31">
        <f t="shared" si="3458"/>
        <v>7000</v>
      </c>
      <c r="AE1095" s="31">
        <f t="shared" si="3459"/>
        <v>0</v>
      </c>
      <c r="AF1095" s="31">
        <f t="shared" si="3460"/>
        <v>0</v>
      </c>
      <c r="AG1095" s="31">
        <f t="shared" si="3625"/>
        <v>0</v>
      </c>
      <c r="AH1095" s="31">
        <f t="shared" si="3626"/>
        <v>0</v>
      </c>
      <c r="AI1095" s="31">
        <f t="shared" si="3627"/>
        <v>0</v>
      </c>
      <c r="AJ1095" s="31">
        <f t="shared" si="3464"/>
        <v>7000</v>
      </c>
      <c r="AK1095" s="31">
        <f t="shared" si="3465"/>
        <v>0</v>
      </c>
      <c r="AL1095" s="31">
        <f t="shared" si="3466"/>
        <v>0</v>
      </c>
      <c r="AM1095" s="31">
        <f t="shared" si="3628"/>
        <v>0</v>
      </c>
      <c r="AN1095" s="31">
        <f t="shared" si="3629"/>
        <v>0</v>
      </c>
      <c r="AO1095" s="31">
        <f t="shared" si="3630"/>
        <v>0</v>
      </c>
      <c r="AP1095" s="31">
        <f t="shared" si="3470"/>
        <v>7000</v>
      </c>
      <c r="AQ1095" s="31">
        <f t="shared" si="3471"/>
        <v>0</v>
      </c>
      <c r="AR1095" s="31">
        <f t="shared" si="3472"/>
        <v>0</v>
      </c>
      <c r="AS1095" s="31">
        <f t="shared" si="3631"/>
        <v>0</v>
      </c>
      <c r="AT1095" s="31">
        <f t="shared" si="3632"/>
        <v>0</v>
      </c>
      <c r="AU1095" s="31">
        <f t="shared" si="3633"/>
        <v>0</v>
      </c>
      <c r="AV1095" s="31">
        <f t="shared" si="3476"/>
        <v>7000</v>
      </c>
      <c r="AW1095" s="31">
        <f t="shared" si="3477"/>
        <v>0</v>
      </c>
      <c r="AX1095" s="31">
        <f t="shared" si="3478"/>
        <v>0</v>
      </c>
      <c r="AY1095" s="31">
        <f t="shared" si="3634"/>
        <v>0</v>
      </c>
      <c r="AZ1095" s="31">
        <f t="shared" si="3635"/>
        <v>0</v>
      </c>
      <c r="BA1095" s="31">
        <f t="shared" si="3636"/>
        <v>0</v>
      </c>
      <c r="BB1095" s="31">
        <f t="shared" si="3482"/>
        <v>7000</v>
      </c>
      <c r="BC1095" s="31">
        <f t="shared" si="3483"/>
        <v>0</v>
      </c>
      <c r="BD1095" s="31">
        <f t="shared" si="3484"/>
        <v>0</v>
      </c>
      <c r="BE1095" s="31">
        <f t="shared" si="3637"/>
        <v>0</v>
      </c>
      <c r="BF1095" s="31">
        <f t="shared" si="3638"/>
        <v>0</v>
      </c>
      <c r="BG1095" s="31">
        <f t="shared" si="3639"/>
        <v>0</v>
      </c>
      <c r="BH1095" s="31">
        <f t="shared" si="3488"/>
        <v>7000</v>
      </c>
      <c r="BI1095" s="31">
        <f t="shared" si="3489"/>
        <v>0</v>
      </c>
      <c r="BJ1095" s="31">
        <f t="shared" si="3490"/>
        <v>0</v>
      </c>
      <c r="BK1095" s="31">
        <f t="shared" si="3640"/>
        <v>-7000</v>
      </c>
      <c r="BL1095" s="31">
        <f t="shared" si="3641"/>
        <v>0</v>
      </c>
      <c r="BM1095" s="31">
        <f t="shared" si="3642"/>
        <v>0</v>
      </c>
      <c r="BN1095" s="31">
        <f t="shared" si="3494"/>
        <v>0</v>
      </c>
      <c r="BO1095" s="31">
        <f t="shared" si="3495"/>
        <v>0</v>
      </c>
      <c r="BP1095" s="31">
        <f t="shared" si="3496"/>
        <v>0</v>
      </c>
      <c r="BQ1095" s="31">
        <f t="shared" si="3643"/>
        <v>0</v>
      </c>
      <c r="BR1095" s="31">
        <f t="shared" si="3644"/>
        <v>0</v>
      </c>
      <c r="BS1095" s="31">
        <f t="shared" si="3499"/>
        <v>0</v>
      </c>
      <c r="BT1095" s="31">
        <f t="shared" si="3500"/>
        <v>0</v>
      </c>
      <c r="BU1095" s="31">
        <f t="shared" si="3501"/>
        <v>0</v>
      </c>
      <c r="BV1095" s="31">
        <f t="shared" si="3645"/>
        <v>0</v>
      </c>
      <c r="BW1095" s="31">
        <f t="shared" si="3646"/>
        <v>0</v>
      </c>
      <c r="BX1095" s="31">
        <f t="shared" si="3504"/>
        <v>0</v>
      </c>
      <c r="BY1095" s="31">
        <f t="shared" si="3505"/>
        <v>0</v>
      </c>
      <c r="BZ1095" s="31">
        <f t="shared" si="3506"/>
        <v>0</v>
      </c>
      <c r="CA1095" s="31">
        <f t="shared" si="3647"/>
        <v>0</v>
      </c>
      <c r="CB1095" s="31">
        <f t="shared" si="3648"/>
        <v>0</v>
      </c>
      <c r="CC1095" s="31">
        <f t="shared" si="3649"/>
        <v>0</v>
      </c>
      <c r="CD1095" s="31">
        <f t="shared" si="3552"/>
        <v>0</v>
      </c>
      <c r="CE1095" s="31">
        <f t="shared" si="3553"/>
        <v>0</v>
      </c>
      <c r="CF1095" s="31">
        <f t="shared" si="3554"/>
        <v>0</v>
      </c>
      <c r="CG1095" s="31">
        <f t="shared" si="3650"/>
        <v>0</v>
      </c>
      <c r="CH1095" s="24">
        <v>0</v>
      </c>
      <c r="CI1095" s="40"/>
      <c r="CN1095" s="1" t="s">
        <v>30</v>
      </c>
    </row>
    <row r="1096" ht="15" hidden="1">
      <c r="A1096" s="41" t="s">
        <v>592</v>
      </c>
      <c r="B1096" s="17">
        <v>240</v>
      </c>
      <c r="C1096" s="16" t="s">
        <v>47</v>
      </c>
      <c r="D1096" s="16" t="s">
        <v>105</v>
      </c>
      <c r="E1096" s="39" t="s">
        <v>106</v>
      </c>
      <c r="F1096" s="31">
        <v>7000</v>
      </c>
      <c r="G1096" s="31"/>
      <c r="H1096" s="31"/>
      <c r="I1096" s="31"/>
      <c r="J1096" s="31"/>
      <c r="K1096" s="31"/>
      <c r="L1096" s="31">
        <f t="shared" si="3440"/>
        <v>7000</v>
      </c>
      <c r="M1096" s="31">
        <f t="shared" si="3441"/>
        <v>0</v>
      </c>
      <c r="N1096" s="31">
        <f t="shared" si="3442"/>
        <v>0</v>
      </c>
      <c r="O1096" s="31"/>
      <c r="P1096" s="31"/>
      <c r="Q1096" s="31"/>
      <c r="R1096" s="31">
        <f t="shared" si="3446"/>
        <v>7000</v>
      </c>
      <c r="S1096" s="31">
        <f t="shared" si="3447"/>
        <v>0</v>
      </c>
      <c r="T1096" s="31">
        <f t="shared" si="3448"/>
        <v>0</v>
      </c>
      <c r="U1096" s="31"/>
      <c r="V1096" s="31"/>
      <c r="W1096" s="31"/>
      <c r="X1096" s="31">
        <f t="shared" si="3452"/>
        <v>7000</v>
      </c>
      <c r="Y1096" s="31">
        <f t="shared" si="3453"/>
        <v>0</v>
      </c>
      <c r="Z1096" s="31">
        <f t="shared" si="3454"/>
        <v>0</v>
      </c>
      <c r="AA1096" s="31"/>
      <c r="AB1096" s="31"/>
      <c r="AC1096" s="31"/>
      <c r="AD1096" s="31">
        <f t="shared" si="3458"/>
        <v>7000</v>
      </c>
      <c r="AE1096" s="31">
        <f t="shared" si="3459"/>
        <v>0</v>
      </c>
      <c r="AF1096" s="31">
        <f t="shared" si="3460"/>
        <v>0</v>
      </c>
      <c r="AG1096" s="31"/>
      <c r="AH1096" s="31"/>
      <c r="AI1096" s="31"/>
      <c r="AJ1096" s="31">
        <f t="shared" si="3464"/>
        <v>7000</v>
      </c>
      <c r="AK1096" s="31">
        <f t="shared" si="3465"/>
        <v>0</v>
      </c>
      <c r="AL1096" s="31">
        <f t="shared" si="3466"/>
        <v>0</v>
      </c>
      <c r="AM1096" s="31"/>
      <c r="AN1096" s="31"/>
      <c r="AO1096" s="31"/>
      <c r="AP1096" s="31">
        <f t="shared" si="3470"/>
        <v>7000</v>
      </c>
      <c r="AQ1096" s="31">
        <f t="shared" si="3471"/>
        <v>0</v>
      </c>
      <c r="AR1096" s="31">
        <f t="shared" si="3472"/>
        <v>0</v>
      </c>
      <c r="AS1096" s="31"/>
      <c r="AT1096" s="31"/>
      <c r="AU1096" s="31"/>
      <c r="AV1096" s="31">
        <f t="shared" si="3476"/>
        <v>7000</v>
      </c>
      <c r="AW1096" s="31">
        <f t="shared" si="3477"/>
        <v>0</v>
      </c>
      <c r="AX1096" s="31">
        <f t="shared" si="3478"/>
        <v>0</v>
      </c>
      <c r="AY1096" s="31"/>
      <c r="AZ1096" s="31"/>
      <c r="BA1096" s="31"/>
      <c r="BB1096" s="31">
        <f t="shared" si="3482"/>
        <v>7000</v>
      </c>
      <c r="BC1096" s="31">
        <f t="shared" si="3483"/>
        <v>0</v>
      </c>
      <c r="BD1096" s="31">
        <f t="shared" si="3484"/>
        <v>0</v>
      </c>
      <c r="BE1096" s="31"/>
      <c r="BF1096" s="31"/>
      <c r="BG1096" s="31"/>
      <c r="BH1096" s="31">
        <f t="shared" si="3488"/>
        <v>7000</v>
      </c>
      <c r="BI1096" s="31">
        <f t="shared" si="3489"/>
        <v>0</v>
      </c>
      <c r="BJ1096" s="31">
        <f t="shared" si="3490"/>
        <v>0</v>
      </c>
      <c r="BK1096" s="31">
        <v>-7000</v>
      </c>
      <c r="BL1096" s="31"/>
      <c r="BM1096" s="31"/>
      <c r="BN1096" s="31">
        <f t="shared" si="3494"/>
        <v>0</v>
      </c>
      <c r="BO1096" s="31">
        <f t="shared" si="3495"/>
        <v>0</v>
      </c>
      <c r="BP1096" s="31">
        <f t="shared" si="3496"/>
        <v>0</v>
      </c>
      <c r="BQ1096" s="31"/>
      <c r="BR1096" s="31"/>
      <c r="BS1096" s="31">
        <f t="shared" si="3499"/>
        <v>0</v>
      </c>
      <c r="BT1096" s="31">
        <f t="shared" si="3500"/>
        <v>0</v>
      </c>
      <c r="BU1096" s="31">
        <f t="shared" si="3501"/>
        <v>0</v>
      </c>
      <c r="BV1096" s="31"/>
      <c r="BW1096" s="31"/>
      <c r="BX1096" s="31">
        <f t="shared" si="3504"/>
        <v>0</v>
      </c>
      <c r="BY1096" s="31">
        <f t="shared" si="3505"/>
        <v>0</v>
      </c>
      <c r="BZ1096" s="31">
        <f t="shared" si="3506"/>
        <v>0</v>
      </c>
      <c r="CA1096" s="31"/>
      <c r="CB1096" s="31"/>
      <c r="CC1096" s="31"/>
      <c r="CD1096" s="31">
        <f t="shared" si="3552"/>
        <v>0</v>
      </c>
      <c r="CE1096" s="31">
        <f t="shared" si="3553"/>
        <v>0</v>
      </c>
      <c r="CF1096" s="31">
        <f t="shared" si="3554"/>
        <v>0</v>
      </c>
      <c r="CG1096" s="31"/>
      <c r="CH1096" s="24">
        <v>0</v>
      </c>
      <c r="CI1096" s="40"/>
    </row>
    <row r="1097" ht="43.75">
      <c r="A1097" s="41" t="s">
        <v>592</v>
      </c>
      <c r="B1097" s="17">
        <v>600</v>
      </c>
      <c r="C1097" s="16"/>
      <c r="D1097" s="16"/>
      <c r="E1097" s="39" t="s">
        <v>45</v>
      </c>
      <c r="F1097" s="31">
        <f>F1098+F1101</f>
        <v>373075.39999999997</v>
      </c>
      <c r="G1097" s="31">
        <f>G1098+G1101</f>
        <v>780305.59999999986</v>
      </c>
      <c r="H1097" s="31">
        <f>H1098+H1101</f>
        <v>859516.29999999993</v>
      </c>
      <c r="I1097" s="31">
        <f>I1098+I1101</f>
        <v>0</v>
      </c>
      <c r="J1097" s="31">
        <f>J1098+J1101</f>
        <v>0</v>
      </c>
      <c r="K1097" s="31">
        <f>K1098+K1101</f>
        <v>0</v>
      </c>
      <c r="L1097" s="31">
        <f t="shared" si="3440"/>
        <v>373075.39999999997</v>
      </c>
      <c r="M1097" s="31">
        <f t="shared" si="3441"/>
        <v>780305.59999999986</v>
      </c>
      <c r="N1097" s="31">
        <f t="shared" si="3442"/>
        <v>859516.29999999993</v>
      </c>
      <c r="O1097" s="31">
        <f>O1098+O1101</f>
        <v>102632.109</v>
      </c>
      <c r="P1097" s="31">
        <f>P1098+P1101</f>
        <v>0</v>
      </c>
      <c r="Q1097" s="31">
        <f>Q1098+Q1101</f>
        <v>1.2732925824820995e-11</v>
      </c>
      <c r="R1097" s="31">
        <f t="shared" si="3446"/>
        <v>475707.50899999996</v>
      </c>
      <c r="S1097" s="31">
        <f t="shared" si="3447"/>
        <v>780305.59999999986</v>
      </c>
      <c r="T1097" s="31">
        <f t="shared" si="3448"/>
        <v>859516.29999999993</v>
      </c>
      <c r="U1097" s="31">
        <f>U1098+U1101</f>
        <v>0</v>
      </c>
      <c r="V1097" s="31">
        <f>V1098+V1101</f>
        <v>0</v>
      </c>
      <c r="W1097" s="31">
        <f>W1098+W1101</f>
        <v>0</v>
      </c>
      <c r="X1097" s="31">
        <f t="shared" si="3452"/>
        <v>475707.50899999996</v>
      </c>
      <c r="Y1097" s="31">
        <f t="shared" si="3453"/>
        <v>780305.59999999986</v>
      </c>
      <c r="Z1097" s="31">
        <f t="shared" si="3454"/>
        <v>859516.29999999993</v>
      </c>
      <c r="AA1097" s="31">
        <f>AA1098+AA1101</f>
        <v>0</v>
      </c>
      <c r="AB1097" s="31">
        <f>AB1098+AB1101</f>
        <v>0</v>
      </c>
      <c r="AC1097" s="31">
        <f>AC1098+AC1101</f>
        <v>0</v>
      </c>
      <c r="AD1097" s="31">
        <f t="shared" si="3458"/>
        <v>475707.50899999996</v>
      </c>
      <c r="AE1097" s="31">
        <f t="shared" si="3459"/>
        <v>780305.59999999986</v>
      </c>
      <c r="AF1097" s="31">
        <f t="shared" si="3460"/>
        <v>859516.29999999993</v>
      </c>
      <c r="AG1097" s="31">
        <f>AG1098+AG1101</f>
        <v>0</v>
      </c>
      <c r="AH1097" s="31">
        <f>AH1098+AH1101</f>
        <v>0</v>
      </c>
      <c r="AI1097" s="31">
        <f>AI1098+AI1101</f>
        <v>0</v>
      </c>
      <c r="AJ1097" s="31">
        <f t="shared" si="3464"/>
        <v>475707.50899999996</v>
      </c>
      <c r="AK1097" s="31">
        <f t="shared" si="3465"/>
        <v>780305.59999999986</v>
      </c>
      <c r="AL1097" s="31">
        <f t="shared" si="3466"/>
        <v>859516.29999999993</v>
      </c>
      <c r="AM1097" s="31">
        <f>AM1098+AM1101</f>
        <v>40000</v>
      </c>
      <c r="AN1097" s="31">
        <f>AN1098+AN1101</f>
        <v>80845.680999999997</v>
      </c>
      <c r="AO1097" s="31">
        <f>AO1098+AO1101</f>
        <v>85000</v>
      </c>
      <c r="AP1097" s="31">
        <f t="shared" si="3470"/>
        <v>515707.50899999996</v>
      </c>
      <c r="AQ1097" s="31">
        <f t="shared" si="3471"/>
        <v>861151.28099999984</v>
      </c>
      <c r="AR1097" s="31">
        <f t="shared" si="3472"/>
        <v>944516.29999999993</v>
      </c>
      <c r="AS1097" s="31">
        <f>AS1098+AS1101</f>
        <v>0</v>
      </c>
      <c r="AT1097" s="31">
        <f>AT1098+AT1101</f>
        <v>-84000</v>
      </c>
      <c r="AU1097" s="31">
        <f>AU1098+AU1101</f>
        <v>-85000</v>
      </c>
      <c r="AV1097" s="31">
        <f t="shared" si="3476"/>
        <v>515707.50899999996</v>
      </c>
      <c r="AW1097" s="31">
        <f t="shared" si="3477"/>
        <v>777151.28099999984</v>
      </c>
      <c r="AX1097" s="31">
        <f t="shared" si="3478"/>
        <v>859516.29999999993</v>
      </c>
      <c r="AY1097" s="31">
        <f>AY1098+AY1101</f>
        <v>30065.246999999999</v>
      </c>
      <c r="AZ1097" s="31">
        <f>AZ1098+AZ1101</f>
        <v>74127.137000000002</v>
      </c>
      <c r="BA1097" s="31">
        <f>BA1098+BA1101</f>
        <v>0</v>
      </c>
      <c r="BB1097" s="31">
        <f t="shared" si="3482"/>
        <v>545772.75599999994</v>
      </c>
      <c r="BC1097" s="31">
        <f t="shared" si="3483"/>
        <v>851278.41799999983</v>
      </c>
      <c r="BD1097" s="31">
        <f t="shared" si="3484"/>
        <v>859516.29999999993</v>
      </c>
      <c r="BE1097" s="31">
        <f>BE1098+BE1101</f>
        <v>-2800.2420000000002</v>
      </c>
      <c r="BF1097" s="31">
        <f>BF1098+BF1101</f>
        <v>0</v>
      </c>
      <c r="BG1097" s="31">
        <f>BG1098+BG1101</f>
        <v>0</v>
      </c>
      <c r="BH1097" s="31">
        <f t="shared" si="3488"/>
        <v>542972.51399999997</v>
      </c>
      <c r="BI1097" s="31">
        <f t="shared" si="3489"/>
        <v>851278.41799999983</v>
      </c>
      <c r="BJ1097" s="31">
        <f t="shared" si="3490"/>
        <v>859516.29999999993</v>
      </c>
      <c r="BK1097" s="31">
        <f>BK1098+BK1101</f>
        <v>456416.42300000001</v>
      </c>
      <c r="BL1097" s="31">
        <f>BL1098+BL1101</f>
        <v>0</v>
      </c>
      <c r="BM1097" s="31">
        <f>BM1098+BM1101</f>
        <v>0</v>
      </c>
      <c r="BN1097" s="31">
        <f t="shared" si="3494"/>
        <v>999388.93699999992</v>
      </c>
      <c r="BO1097" s="31">
        <f t="shared" si="3495"/>
        <v>851278.41799999983</v>
      </c>
      <c r="BP1097" s="31">
        <f t="shared" si="3496"/>
        <v>859516.29999999993</v>
      </c>
      <c r="BQ1097" s="31">
        <f>BQ1098+BQ1101</f>
        <v>0</v>
      </c>
      <c r="BR1097" s="31">
        <f>BR1098+BR1101</f>
        <v>0</v>
      </c>
      <c r="BS1097" s="31">
        <f t="shared" si="3499"/>
        <v>999388.93699999992</v>
      </c>
      <c r="BT1097" s="31">
        <f t="shared" si="3500"/>
        <v>851278.41799999983</v>
      </c>
      <c r="BU1097" s="31">
        <f t="shared" si="3501"/>
        <v>859516.29999999993</v>
      </c>
      <c r="BV1097" s="31">
        <f>BV1098+BV1101</f>
        <v>0</v>
      </c>
      <c r="BW1097" s="31">
        <f>BW1098+BW1101</f>
        <v>0</v>
      </c>
      <c r="BX1097" s="31">
        <f t="shared" si="3504"/>
        <v>999388.93699999992</v>
      </c>
      <c r="BY1097" s="31">
        <f t="shared" si="3505"/>
        <v>851278.41799999983</v>
      </c>
      <c r="BZ1097" s="31">
        <f t="shared" si="3506"/>
        <v>859516.29999999993</v>
      </c>
      <c r="CA1097" s="31">
        <f>CA1098+CA1101</f>
        <v>25615.293000000001</v>
      </c>
      <c r="CB1097" s="31">
        <f>CB1098+CB1101</f>
        <v>0</v>
      </c>
      <c r="CC1097" s="31">
        <f>CC1098+CC1101</f>
        <v>0</v>
      </c>
      <c r="CD1097" s="31">
        <f t="shared" si="3552"/>
        <v>1025004.2299999999</v>
      </c>
      <c r="CE1097" s="31">
        <f t="shared" si="3553"/>
        <v>851278.41799999983</v>
      </c>
      <c r="CF1097" s="31">
        <f t="shared" si="3554"/>
        <v>859516.29999999993</v>
      </c>
      <c r="CG1097" s="31">
        <f>CG1098+CG1101</f>
        <v>0</v>
      </c>
      <c r="CH1097" s="24"/>
      <c r="CI1097" s="40"/>
      <c r="CM1097" s="1" t="s">
        <v>29</v>
      </c>
    </row>
    <row r="1098" ht="15">
      <c r="A1098" s="41" t="s">
        <v>592</v>
      </c>
      <c r="B1098" s="17">
        <v>610</v>
      </c>
      <c r="C1098" s="16"/>
      <c r="D1098" s="16"/>
      <c r="E1098" s="39" t="s">
        <v>104</v>
      </c>
      <c r="F1098" s="31">
        <f>F1100+F1099</f>
        <v>31500</v>
      </c>
      <c r="G1098" s="31">
        <f>G1100+G1099</f>
        <v>101029.60000000001</v>
      </c>
      <c r="H1098" s="31">
        <f>H1100+H1099</f>
        <v>0</v>
      </c>
      <c r="I1098" s="31">
        <f>I1100+I1099</f>
        <v>0</v>
      </c>
      <c r="J1098" s="31">
        <f>J1100+J1099</f>
        <v>0</v>
      </c>
      <c r="K1098" s="31">
        <f>K1100+K1099</f>
        <v>0</v>
      </c>
      <c r="L1098" s="31">
        <f t="shared" si="3440"/>
        <v>31500</v>
      </c>
      <c r="M1098" s="31">
        <f t="shared" si="3441"/>
        <v>101029.60000000001</v>
      </c>
      <c r="N1098" s="31">
        <f t="shared" si="3442"/>
        <v>0</v>
      </c>
      <c r="O1098" s="31">
        <f>O1100+O1099</f>
        <v>0</v>
      </c>
      <c r="P1098" s="31">
        <f>P1100+P1099</f>
        <v>0</v>
      </c>
      <c r="Q1098" s="31">
        <f>Q1100+Q1099</f>
        <v>11236.334000000001</v>
      </c>
      <c r="R1098" s="31">
        <f t="shared" si="3446"/>
        <v>31500</v>
      </c>
      <c r="S1098" s="31">
        <f t="shared" si="3447"/>
        <v>101029.60000000001</v>
      </c>
      <c r="T1098" s="31">
        <f t="shared" si="3448"/>
        <v>11236.334000000001</v>
      </c>
      <c r="U1098" s="31">
        <f>U1100+U1099</f>
        <v>0</v>
      </c>
      <c r="V1098" s="31">
        <f>V1100+V1099</f>
        <v>0</v>
      </c>
      <c r="W1098" s="31">
        <f>W1100+W1099</f>
        <v>0</v>
      </c>
      <c r="X1098" s="31">
        <f t="shared" si="3452"/>
        <v>31500</v>
      </c>
      <c r="Y1098" s="31">
        <f t="shared" si="3453"/>
        <v>101029.60000000001</v>
      </c>
      <c r="Z1098" s="31">
        <f t="shared" si="3454"/>
        <v>11236.334000000001</v>
      </c>
      <c r="AA1098" s="31">
        <f>AA1100+AA1099</f>
        <v>0</v>
      </c>
      <c r="AB1098" s="31">
        <f>AB1100+AB1099</f>
        <v>0</v>
      </c>
      <c r="AC1098" s="31">
        <f>AC1100+AC1099</f>
        <v>0</v>
      </c>
      <c r="AD1098" s="31">
        <f t="shared" si="3458"/>
        <v>31500</v>
      </c>
      <c r="AE1098" s="31">
        <f t="shared" si="3459"/>
        <v>101029.60000000001</v>
      </c>
      <c r="AF1098" s="31">
        <f t="shared" si="3460"/>
        <v>11236.334000000001</v>
      </c>
      <c r="AG1098" s="31">
        <f>AG1100+AG1099</f>
        <v>0</v>
      </c>
      <c r="AH1098" s="31">
        <f>AH1100+AH1099</f>
        <v>0</v>
      </c>
      <c r="AI1098" s="31">
        <f>AI1100+AI1099</f>
        <v>0</v>
      </c>
      <c r="AJ1098" s="31">
        <f t="shared" si="3464"/>
        <v>31500</v>
      </c>
      <c r="AK1098" s="31">
        <f t="shared" si="3465"/>
        <v>101029.60000000001</v>
      </c>
      <c r="AL1098" s="31">
        <f t="shared" si="3466"/>
        <v>11236.334000000001</v>
      </c>
      <c r="AM1098" s="31">
        <f>AM1100+AM1099</f>
        <v>0</v>
      </c>
      <c r="AN1098" s="31">
        <f>AN1100+AN1099</f>
        <v>0</v>
      </c>
      <c r="AO1098" s="31">
        <f>AO1100+AO1099</f>
        <v>0</v>
      </c>
      <c r="AP1098" s="31">
        <f t="shared" si="3470"/>
        <v>31500</v>
      </c>
      <c r="AQ1098" s="31">
        <f t="shared" si="3471"/>
        <v>101029.60000000001</v>
      </c>
      <c r="AR1098" s="31">
        <f t="shared" si="3472"/>
        <v>11236.334000000001</v>
      </c>
      <c r="AS1098" s="31">
        <f>AS1100+AS1099</f>
        <v>0</v>
      </c>
      <c r="AT1098" s="31">
        <f>AT1100+AT1099</f>
        <v>0</v>
      </c>
      <c r="AU1098" s="31">
        <f>AU1100+AU1099</f>
        <v>0</v>
      </c>
      <c r="AV1098" s="31">
        <f t="shared" si="3476"/>
        <v>31500</v>
      </c>
      <c r="AW1098" s="31">
        <f t="shared" si="3477"/>
        <v>101029.60000000001</v>
      </c>
      <c r="AX1098" s="31">
        <f t="shared" si="3478"/>
        <v>11236.334000000001</v>
      </c>
      <c r="AY1098" s="31">
        <f>AY1100+AY1099</f>
        <v>1258.8869999999999</v>
      </c>
      <c r="AZ1098" s="31">
        <f>AZ1100+AZ1099</f>
        <v>0</v>
      </c>
      <c r="BA1098" s="31">
        <f>BA1100+BA1099</f>
        <v>0</v>
      </c>
      <c r="BB1098" s="31">
        <f t="shared" si="3482"/>
        <v>32758.886999999999</v>
      </c>
      <c r="BC1098" s="31">
        <f t="shared" si="3483"/>
        <v>101029.60000000001</v>
      </c>
      <c r="BD1098" s="31">
        <f t="shared" si="3484"/>
        <v>11236.334000000001</v>
      </c>
      <c r="BE1098" s="31">
        <f>BE1100+BE1099</f>
        <v>0</v>
      </c>
      <c r="BF1098" s="31">
        <f>BF1100+BF1099</f>
        <v>0</v>
      </c>
      <c r="BG1098" s="31">
        <f>BG1100+BG1099</f>
        <v>0</v>
      </c>
      <c r="BH1098" s="31">
        <f t="shared" si="3488"/>
        <v>32758.886999999999</v>
      </c>
      <c r="BI1098" s="31">
        <f t="shared" si="3489"/>
        <v>101029.60000000001</v>
      </c>
      <c r="BJ1098" s="31">
        <f t="shared" si="3490"/>
        <v>11236.334000000001</v>
      </c>
      <c r="BK1098" s="31">
        <f>BK1100+BK1099</f>
        <v>0</v>
      </c>
      <c r="BL1098" s="31">
        <f>BL1100+BL1099</f>
        <v>0</v>
      </c>
      <c r="BM1098" s="31">
        <f>BM1100+BM1099</f>
        <v>0</v>
      </c>
      <c r="BN1098" s="31">
        <f t="shared" si="3494"/>
        <v>32758.886999999999</v>
      </c>
      <c r="BO1098" s="31">
        <f t="shared" si="3495"/>
        <v>101029.60000000001</v>
      </c>
      <c r="BP1098" s="31">
        <f t="shared" si="3496"/>
        <v>11236.334000000001</v>
      </c>
      <c r="BQ1098" s="31">
        <f>BQ1100+BQ1099</f>
        <v>0</v>
      </c>
      <c r="BR1098" s="31">
        <f>BR1100+BR1099</f>
        <v>0</v>
      </c>
      <c r="BS1098" s="31">
        <f t="shared" si="3499"/>
        <v>32758.886999999999</v>
      </c>
      <c r="BT1098" s="31">
        <f t="shared" si="3500"/>
        <v>101029.60000000001</v>
      </c>
      <c r="BU1098" s="31">
        <f t="shared" si="3501"/>
        <v>11236.334000000001</v>
      </c>
      <c r="BV1098" s="31">
        <f>BV1100+BV1099</f>
        <v>0</v>
      </c>
      <c r="BW1098" s="31">
        <f>BW1100+BW1099</f>
        <v>0</v>
      </c>
      <c r="BX1098" s="31">
        <f t="shared" si="3504"/>
        <v>32758.886999999999</v>
      </c>
      <c r="BY1098" s="31">
        <f t="shared" si="3505"/>
        <v>101029.60000000001</v>
      </c>
      <c r="BZ1098" s="31">
        <f t="shared" si="3506"/>
        <v>11236.334000000001</v>
      </c>
      <c r="CA1098" s="31">
        <f>CA1100+CA1099</f>
        <v>0</v>
      </c>
      <c r="CB1098" s="31">
        <f>CB1100+CB1099</f>
        <v>0</v>
      </c>
      <c r="CC1098" s="31">
        <f>CC1100+CC1099</f>
        <v>0</v>
      </c>
      <c r="CD1098" s="31">
        <f t="shared" si="3552"/>
        <v>32758.886999999999</v>
      </c>
      <c r="CE1098" s="31">
        <f t="shared" si="3553"/>
        <v>101029.60000000001</v>
      </c>
      <c r="CF1098" s="31">
        <f t="shared" si="3554"/>
        <v>11236.334000000001</v>
      </c>
      <c r="CG1098" s="31">
        <f>CG1100+CG1099</f>
        <v>0</v>
      </c>
      <c r="CH1098" s="24"/>
      <c r="CI1098" s="40"/>
      <c r="CN1098" s="1" t="s">
        <v>30</v>
      </c>
    </row>
    <row r="1099" ht="15">
      <c r="A1099" s="41" t="s">
        <v>592</v>
      </c>
      <c r="B1099" s="17">
        <v>610</v>
      </c>
      <c r="C1099" s="16" t="s">
        <v>47</v>
      </c>
      <c r="D1099" s="16" t="s">
        <v>42</v>
      </c>
      <c r="E1099" s="39" t="s">
        <v>436</v>
      </c>
      <c r="F1099" s="31">
        <v>31500</v>
      </c>
      <c r="G1099" s="31">
        <f>49919.5+51110.1</f>
        <v>101029.60000000001</v>
      </c>
      <c r="H1099" s="31"/>
      <c r="I1099" s="31"/>
      <c r="J1099" s="31"/>
      <c r="K1099" s="31"/>
      <c r="L1099" s="31">
        <f t="shared" si="3440"/>
        <v>31500</v>
      </c>
      <c r="M1099" s="31">
        <f t="shared" si="3441"/>
        <v>101029.60000000001</v>
      </c>
      <c r="N1099" s="31">
        <f t="shared" si="3442"/>
        <v>0</v>
      </c>
      <c r="O1099" s="31"/>
      <c r="P1099" s="31"/>
      <c r="Q1099" s="31"/>
      <c r="R1099" s="31">
        <f t="shared" si="3446"/>
        <v>31500</v>
      </c>
      <c r="S1099" s="31">
        <f t="shared" si="3447"/>
        <v>101029.60000000001</v>
      </c>
      <c r="T1099" s="31">
        <f t="shared" si="3448"/>
        <v>0</v>
      </c>
      <c r="U1099" s="31"/>
      <c r="V1099" s="31"/>
      <c r="W1099" s="31"/>
      <c r="X1099" s="31">
        <f t="shared" si="3452"/>
        <v>31500</v>
      </c>
      <c r="Y1099" s="31">
        <f t="shared" si="3453"/>
        <v>101029.60000000001</v>
      </c>
      <c r="Z1099" s="31">
        <f t="shared" si="3454"/>
        <v>0</v>
      </c>
      <c r="AA1099" s="31"/>
      <c r="AB1099" s="31"/>
      <c r="AC1099" s="31"/>
      <c r="AD1099" s="31">
        <f t="shared" si="3458"/>
        <v>31500</v>
      </c>
      <c r="AE1099" s="31">
        <f t="shared" si="3459"/>
        <v>101029.60000000001</v>
      </c>
      <c r="AF1099" s="31">
        <f t="shared" si="3460"/>
        <v>0</v>
      </c>
      <c r="AG1099" s="31"/>
      <c r="AH1099" s="31"/>
      <c r="AI1099" s="31"/>
      <c r="AJ1099" s="31">
        <f t="shared" si="3464"/>
        <v>31500</v>
      </c>
      <c r="AK1099" s="31">
        <f t="shared" si="3465"/>
        <v>101029.60000000001</v>
      </c>
      <c r="AL1099" s="31">
        <f t="shared" si="3466"/>
        <v>0</v>
      </c>
      <c r="AM1099" s="31"/>
      <c r="AN1099" s="31"/>
      <c r="AO1099" s="31"/>
      <c r="AP1099" s="31">
        <f t="shared" si="3470"/>
        <v>31500</v>
      </c>
      <c r="AQ1099" s="31">
        <f t="shared" si="3471"/>
        <v>101029.60000000001</v>
      </c>
      <c r="AR1099" s="31">
        <f t="shared" si="3472"/>
        <v>0</v>
      </c>
      <c r="AS1099" s="31"/>
      <c r="AT1099" s="31"/>
      <c r="AU1099" s="31"/>
      <c r="AV1099" s="31">
        <f t="shared" si="3476"/>
        <v>31500</v>
      </c>
      <c r="AW1099" s="31">
        <f t="shared" si="3477"/>
        <v>101029.60000000001</v>
      </c>
      <c r="AX1099" s="31">
        <f t="shared" si="3478"/>
        <v>0</v>
      </c>
      <c r="AY1099" s="31"/>
      <c r="AZ1099" s="31"/>
      <c r="BA1099" s="31"/>
      <c r="BB1099" s="31">
        <f t="shared" si="3482"/>
        <v>31500</v>
      </c>
      <c r="BC1099" s="31">
        <f t="shared" si="3483"/>
        <v>101029.60000000001</v>
      </c>
      <c r="BD1099" s="31">
        <f t="shared" si="3484"/>
        <v>0</v>
      </c>
      <c r="BE1099" s="31"/>
      <c r="BF1099" s="31"/>
      <c r="BG1099" s="31"/>
      <c r="BH1099" s="31">
        <f t="shared" si="3488"/>
        <v>31500</v>
      </c>
      <c r="BI1099" s="31">
        <f t="shared" si="3489"/>
        <v>101029.60000000001</v>
      </c>
      <c r="BJ1099" s="31">
        <f t="shared" si="3490"/>
        <v>0</v>
      </c>
      <c r="BK1099" s="31"/>
      <c r="BL1099" s="31"/>
      <c r="BM1099" s="31"/>
      <c r="BN1099" s="31">
        <f t="shared" si="3494"/>
        <v>31500</v>
      </c>
      <c r="BO1099" s="31">
        <f t="shared" si="3495"/>
        <v>101029.60000000001</v>
      </c>
      <c r="BP1099" s="31">
        <f t="shared" si="3496"/>
        <v>0</v>
      </c>
      <c r="BQ1099" s="31"/>
      <c r="BR1099" s="31"/>
      <c r="BS1099" s="31">
        <f t="shared" si="3499"/>
        <v>31500</v>
      </c>
      <c r="BT1099" s="31">
        <f t="shared" si="3500"/>
        <v>101029.60000000001</v>
      </c>
      <c r="BU1099" s="31">
        <f t="shared" si="3501"/>
        <v>0</v>
      </c>
      <c r="BV1099" s="31"/>
      <c r="BW1099" s="31"/>
      <c r="BX1099" s="31">
        <f t="shared" si="3504"/>
        <v>31500</v>
      </c>
      <c r="BY1099" s="31">
        <f t="shared" si="3505"/>
        <v>101029.60000000001</v>
      </c>
      <c r="BZ1099" s="31">
        <f t="shared" si="3506"/>
        <v>0</v>
      </c>
      <c r="CA1099" s="31"/>
      <c r="CB1099" s="31"/>
      <c r="CC1099" s="31"/>
      <c r="CD1099" s="31">
        <f t="shared" si="3552"/>
        <v>31500</v>
      </c>
      <c r="CE1099" s="31">
        <f t="shared" si="3553"/>
        <v>101029.60000000001</v>
      </c>
      <c r="CF1099" s="31">
        <f t="shared" si="3554"/>
        <v>0</v>
      </c>
      <c r="CG1099" s="31"/>
      <c r="CH1099" s="24"/>
      <c r="CI1099" s="40"/>
    </row>
    <row r="1100" ht="15">
      <c r="A1100" s="41" t="s">
        <v>592</v>
      </c>
      <c r="B1100" s="17">
        <v>610</v>
      </c>
      <c r="C1100" s="16" t="s">
        <v>47</v>
      </c>
      <c r="D1100" s="16" t="s">
        <v>313</v>
      </c>
      <c r="E1100" s="39" t="s">
        <v>387</v>
      </c>
      <c r="F1100" s="31"/>
      <c r="G1100" s="31"/>
      <c r="H1100" s="31"/>
      <c r="I1100" s="31"/>
      <c r="J1100" s="31"/>
      <c r="K1100" s="31"/>
      <c r="L1100" s="31">
        <f t="shared" si="3440"/>
        <v>0</v>
      </c>
      <c r="M1100" s="31">
        <f t="shared" si="3441"/>
        <v>0</v>
      </c>
      <c r="N1100" s="31">
        <f t="shared" si="3442"/>
        <v>0</v>
      </c>
      <c r="O1100" s="31"/>
      <c r="P1100" s="31"/>
      <c r="Q1100" s="31">
        <v>11236.334000000001</v>
      </c>
      <c r="R1100" s="31">
        <f t="shared" si="3446"/>
        <v>0</v>
      </c>
      <c r="S1100" s="31">
        <f t="shared" si="3447"/>
        <v>0</v>
      </c>
      <c r="T1100" s="31">
        <f t="shared" si="3448"/>
        <v>11236.334000000001</v>
      </c>
      <c r="U1100" s="31"/>
      <c r="V1100" s="31"/>
      <c r="W1100" s="31"/>
      <c r="X1100" s="31">
        <f t="shared" si="3452"/>
        <v>0</v>
      </c>
      <c r="Y1100" s="31">
        <f t="shared" si="3453"/>
        <v>0</v>
      </c>
      <c r="Z1100" s="31">
        <f t="shared" si="3454"/>
        <v>11236.334000000001</v>
      </c>
      <c r="AA1100" s="31"/>
      <c r="AB1100" s="31"/>
      <c r="AC1100" s="31"/>
      <c r="AD1100" s="31">
        <f t="shared" si="3458"/>
        <v>0</v>
      </c>
      <c r="AE1100" s="31">
        <f t="shared" si="3459"/>
        <v>0</v>
      </c>
      <c r="AF1100" s="31">
        <f t="shared" si="3460"/>
        <v>11236.334000000001</v>
      </c>
      <c r="AG1100" s="31"/>
      <c r="AH1100" s="31"/>
      <c r="AI1100" s="31"/>
      <c r="AJ1100" s="31">
        <f t="shared" si="3464"/>
        <v>0</v>
      </c>
      <c r="AK1100" s="31">
        <f t="shared" si="3465"/>
        <v>0</v>
      </c>
      <c r="AL1100" s="31">
        <f t="shared" si="3466"/>
        <v>11236.334000000001</v>
      </c>
      <c r="AM1100" s="31"/>
      <c r="AN1100" s="31"/>
      <c r="AO1100" s="31"/>
      <c r="AP1100" s="31">
        <f t="shared" si="3470"/>
        <v>0</v>
      </c>
      <c r="AQ1100" s="31">
        <f t="shared" si="3471"/>
        <v>0</v>
      </c>
      <c r="AR1100" s="31">
        <f t="shared" si="3472"/>
        <v>11236.334000000001</v>
      </c>
      <c r="AS1100" s="31"/>
      <c r="AT1100" s="31"/>
      <c r="AU1100" s="31"/>
      <c r="AV1100" s="31">
        <f t="shared" si="3476"/>
        <v>0</v>
      </c>
      <c r="AW1100" s="31">
        <f t="shared" si="3477"/>
        <v>0</v>
      </c>
      <c r="AX1100" s="31">
        <f t="shared" si="3478"/>
        <v>11236.334000000001</v>
      </c>
      <c r="AY1100" s="31">
        <v>1258.8869999999999</v>
      </c>
      <c r="AZ1100" s="31"/>
      <c r="BA1100" s="31"/>
      <c r="BB1100" s="31">
        <f t="shared" si="3482"/>
        <v>1258.8869999999999</v>
      </c>
      <c r="BC1100" s="31">
        <f t="shared" si="3483"/>
        <v>0</v>
      </c>
      <c r="BD1100" s="31">
        <f t="shared" si="3484"/>
        <v>11236.334000000001</v>
      </c>
      <c r="BE1100" s="31"/>
      <c r="BF1100" s="31"/>
      <c r="BG1100" s="31"/>
      <c r="BH1100" s="31">
        <f t="shared" si="3488"/>
        <v>1258.8869999999999</v>
      </c>
      <c r="BI1100" s="31">
        <f t="shared" si="3489"/>
        <v>0</v>
      </c>
      <c r="BJ1100" s="31">
        <f t="shared" si="3490"/>
        <v>11236.334000000001</v>
      </c>
      <c r="BK1100" s="31"/>
      <c r="BL1100" s="31"/>
      <c r="BM1100" s="31"/>
      <c r="BN1100" s="31">
        <f t="shared" si="3494"/>
        <v>1258.8869999999999</v>
      </c>
      <c r="BO1100" s="31">
        <f t="shared" si="3495"/>
        <v>0</v>
      </c>
      <c r="BP1100" s="31">
        <f t="shared" si="3496"/>
        <v>11236.334000000001</v>
      </c>
      <c r="BQ1100" s="31"/>
      <c r="BR1100" s="31"/>
      <c r="BS1100" s="31">
        <f t="shared" si="3499"/>
        <v>1258.8869999999999</v>
      </c>
      <c r="BT1100" s="31">
        <f t="shared" si="3500"/>
        <v>0</v>
      </c>
      <c r="BU1100" s="31">
        <f t="shared" si="3501"/>
        <v>11236.334000000001</v>
      </c>
      <c r="BV1100" s="31"/>
      <c r="BW1100" s="31"/>
      <c r="BX1100" s="31">
        <f t="shared" si="3504"/>
        <v>1258.8869999999999</v>
      </c>
      <c r="BY1100" s="31">
        <f t="shared" si="3505"/>
        <v>0</v>
      </c>
      <c r="BZ1100" s="31">
        <f t="shared" si="3506"/>
        <v>11236.334000000001</v>
      </c>
      <c r="CA1100" s="31"/>
      <c r="CB1100" s="31"/>
      <c r="CC1100" s="31"/>
      <c r="CD1100" s="31">
        <f t="shared" si="3552"/>
        <v>1258.8869999999999</v>
      </c>
      <c r="CE1100" s="31">
        <f t="shared" si="3553"/>
        <v>0</v>
      </c>
      <c r="CF1100" s="31">
        <f t="shared" si="3554"/>
        <v>11236.334000000001</v>
      </c>
      <c r="CG1100" s="31"/>
      <c r="CH1100" s="24"/>
      <c r="CI1100" s="40"/>
    </row>
    <row r="1101" ht="15">
      <c r="A1101" s="41" t="s">
        <v>592</v>
      </c>
      <c r="B1101" s="17">
        <v>620</v>
      </c>
      <c r="C1101" s="16"/>
      <c r="D1101" s="16"/>
      <c r="E1101" s="39" t="s">
        <v>46</v>
      </c>
      <c r="F1101" s="31">
        <f>F1102+F1103+F1104+F1105+F1106</f>
        <v>341575.39999999997</v>
      </c>
      <c r="G1101" s="31">
        <f>G1102+G1103+G1104+G1105+G1106</f>
        <v>679275.99999999988</v>
      </c>
      <c r="H1101" s="31">
        <f>H1102+H1103+H1104+H1105+H1106</f>
        <v>859516.29999999993</v>
      </c>
      <c r="I1101" s="31">
        <f>I1102+I1103+I1104+I1105+I1106</f>
        <v>0</v>
      </c>
      <c r="J1101" s="31">
        <f>J1102+J1103+J1104+J1105+J1106</f>
        <v>0</v>
      </c>
      <c r="K1101" s="31">
        <f>K1102+K1103+K1104+K1105+K1106</f>
        <v>0</v>
      </c>
      <c r="L1101" s="31">
        <f t="shared" ref="L1101:L1164" si="3651">F1101+I1101</f>
        <v>341575.39999999997</v>
      </c>
      <c r="M1101" s="31">
        <f t="shared" ref="M1101:M1164" si="3652">G1101+J1101</f>
        <v>679275.99999999988</v>
      </c>
      <c r="N1101" s="31">
        <f t="shared" ref="N1101:N1164" si="3653">H1101+K1101</f>
        <v>859516.29999999993</v>
      </c>
      <c r="O1101" s="31">
        <f>O1102+O1103+O1104+O1105+O1106</f>
        <v>102632.109</v>
      </c>
      <c r="P1101" s="31">
        <f>P1102+P1103+P1104+P1105+P1106</f>
        <v>0</v>
      </c>
      <c r="Q1101" s="31">
        <f>Q1102+Q1103+Q1104+Q1105+Q1106</f>
        <v>-11236.333999999988</v>
      </c>
      <c r="R1101" s="31">
        <f t="shared" ref="R1101:R1164" si="3654">L1101+O1101</f>
        <v>444207.50899999996</v>
      </c>
      <c r="S1101" s="31">
        <f t="shared" ref="S1101:S1164" si="3655">M1101+P1101</f>
        <v>679275.99999999988</v>
      </c>
      <c r="T1101" s="31">
        <f t="shared" ref="T1101:T1164" si="3656">N1101+Q1101</f>
        <v>848279.9659999999</v>
      </c>
      <c r="U1101" s="31">
        <f>U1102+U1103+U1104+U1105+U1106</f>
        <v>0</v>
      </c>
      <c r="V1101" s="31">
        <f>V1102+V1103+V1104+V1105+V1106</f>
        <v>0</v>
      </c>
      <c r="W1101" s="31">
        <f>W1102+W1103+W1104+W1105+W1106</f>
        <v>0</v>
      </c>
      <c r="X1101" s="31">
        <f t="shared" ref="X1101:X1164" si="3657">R1101+U1101</f>
        <v>444207.50899999996</v>
      </c>
      <c r="Y1101" s="31">
        <f t="shared" ref="Y1101:Y1164" si="3658">S1101+V1101</f>
        <v>679275.99999999988</v>
      </c>
      <c r="Z1101" s="31">
        <f t="shared" ref="Z1101:Z1164" si="3659">T1101+W1101</f>
        <v>848279.9659999999</v>
      </c>
      <c r="AA1101" s="31">
        <f>AA1102+AA1103+AA1104+AA1105+AA1106</f>
        <v>0</v>
      </c>
      <c r="AB1101" s="31">
        <f>AB1102+AB1103+AB1104+AB1105+AB1106</f>
        <v>0</v>
      </c>
      <c r="AC1101" s="31">
        <f>AC1102+AC1103+AC1104+AC1105+AC1106</f>
        <v>0</v>
      </c>
      <c r="AD1101" s="31">
        <f t="shared" ref="AD1101:AD1164" si="3660">X1101+AA1101</f>
        <v>444207.50899999996</v>
      </c>
      <c r="AE1101" s="31">
        <f t="shared" ref="AE1101:AE1164" si="3661">Y1101+AB1101</f>
        <v>679275.99999999988</v>
      </c>
      <c r="AF1101" s="31">
        <f t="shared" ref="AF1101:AF1164" si="3662">Z1101+AC1101</f>
        <v>848279.9659999999</v>
      </c>
      <c r="AG1101" s="31">
        <f>AG1102+AG1103+AG1104+AG1105+AG1106</f>
        <v>0</v>
      </c>
      <c r="AH1101" s="31">
        <f>AH1102+AH1103+AH1104+AH1105+AH1106</f>
        <v>0</v>
      </c>
      <c r="AI1101" s="31">
        <f>AI1102+AI1103+AI1104+AI1105+AI1106</f>
        <v>0</v>
      </c>
      <c r="AJ1101" s="31">
        <f t="shared" ref="AJ1101:AJ1164" si="3663">AD1101+AG1101</f>
        <v>444207.50899999996</v>
      </c>
      <c r="AK1101" s="31">
        <f t="shared" ref="AK1101:AK1164" si="3664">AE1101+AH1101</f>
        <v>679275.99999999988</v>
      </c>
      <c r="AL1101" s="31">
        <f t="shared" ref="AL1101:AL1164" si="3665">AF1101+AI1101</f>
        <v>848279.9659999999</v>
      </c>
      <c r="AM1101" s="31">
        <f>AM1102+AM1103+AM1104+AM1105+AM1106</f>
        <v>40000</v>
      </c>
      <c r="AN1101" s="31">
        <f>AN1102+AN1103+AN1104+AN1105+AN1106</f>
        <v>80845.680999999997</v>
      </c>
      <c r="AO1101" s="31">
        <f>AO1102+AO1103+AO1104+AO1105+AO1106</f>
        <v>85000</v>
      </c>
      <c r="AP1101" s="31">
        <f t="shared" ref="AP1101:AP1164" si="3666">AJ1101+AM1101</f>
        <v>484207.50899999996</v>
      </c>
      <c r="AQ1101" s="31">
        <f t="shared" ref="AQ1101:AQ1164" si="3667">AK1101+AN1101</f>
        <v>760121.68099999987</v>
      </c>
      <c r="AR1101" s="31">
        <f t="shared" ref="AR1101:AR1164" si="3668">AL1101+AO1101</f>
        <v>933279.9659999999</v>
      </c>
      <c r="AS1101" s="31">
        <f>AS1102+AS1103+AS1104+AS1105+AS1106</f>
        <v>0</v>
      </c>
      <c r="AT1101" s="31">
        <f>AT1102+AT1103+AT1104+AT1105+AT1106</f>
        <v>-84000</v>
      </c>
      <c r="AU1101" s="31">
        <f>AU1102+AU1103+AU1104+AU1105+AU1106</f>
        <v>-85000</v>
      </c>
      <c r="AV1101" s="31">
        <f t="shared" ref="AV1101:AV1164" si="3669">AP1101+AS1101</f>
        <v>484207.50899999996</v>
      </c>
      <c r="AW1101" s="31">
        <f t="shared" ref="AW1101:AW1164" si="3670">AQ1101+AT1101</f>
        <v>676121.68099999987</v>
      </c>
      <c r="AX1101" s="31">
        <f t="shared" ref="AX1101:AX1164" si="3671">AR1101+AU1101</f>
        <v>848279.9659999999</v>
      </c>
      <c r="AY1101" s="31">
        <f>AY1102+AY1103+AY1104+AY1105+AY1106</f>
        <v>28806.360000000001</v>
      </c>
      <c r="AZ1101" s="31">
        <f>AZ1102+AZ1103+AZ1104+AZ1105+AZ1106</f>
        <v>74127.137000000002</v>
      </c>
      <c r="BA1101" s="31">
        <f>BA1102+BA1103+BA1104+BA1105+BA1106</f>
        <v>0</v>
      </c>
      <c r="BB1101" s="31">
        <f t="shared" ref="BB1101:BB1164" si="3672">AV1101+AY1101</f>
        <v>513013.86899999995</v>
      </c>
      <c r="BC1101" s="31">
        <f t="shared" ref="BC1101:BC1164" si="3673">AW1101+AZ1101</f>
        <v>750248.81799999985</v>
      </c>
      <c r="BD1101" s="31">
        <f t="shared" ref="BD1101:BD1164" si="3674">AX1101+BA1101</f>
        <v>848279.9659999999</v>
      </c>
      <c r="BE1101" s="31">
        <f>BE1102+BE1103+BE1104+BE1105+BE1106</f>
        <v>-2800.2420000000002</v>
      </c>
      <c r="BF1101" s="31">
        <f>BF1102+BF1103+BF1104+BF1105+BF1106</f>
        <v>0</v>
      </c>
      <c r="BG1101" s="31">
        <f>BG1102+BG1103+BG1104+BG1105+BG1106</f>
        <v>0</v>
      </c>
      <c r="BH1101" s="31">
        <f t="shared" ref="BH1101:BH1164" si="3675">BB1101+BE1101</f>
        <v>510213.62699999992</v>
      </c>
      <c r="BI1101" s="31">
        <f t="shared" ref="BI1101:BI1164" si="3676">BC1101+BF1101</f>
        <v>750248.81799999985</v>
      </c>
      <c r="BJ1101" s="31">
        <f t="shared" ref="BJ1101:BJ1164" si="3677">BD1101+BG1101</f>
        <v>848279.9659999999</v>
      </c>
      <c r="BK1101" s="31">
        <f>BK1102+BK1103+BK1104+BK1105+BK1106</f>
        <v>456416.42300000001</v>
      </c>
      <c r="BL1101" s="31">
        <f>BL1102+BL1103+BL1104+BL1105+BL1106</f>
        <v>0</v>
      </c>
      <c r="BM1101" s="31">
        <f>BM1102+BM1103+BM1104+BM1105+BM1106</f>
        <v>0</v>
      </c>
      <c r="BN1101" s="31">
        <f t="shared" ref="BN1101:BN1164" si="3678">BH1101+BK1101</f>
        <v>966630.04999999993</v>
      </c>
      <c r="BO1101" s="31">
        <f t="shared" ref="BO1101:BO1164" si="3679">BI1101+BL1101</f>
        <v>750248.81799999985</v>
      </c>
      <c r="BP1101" s="31">
        <f t="shared" ref="BP1101:BP1164" si="3680">BJ1101+BM1101</f>
        <v>848279.9659999999</v>
      </c>
      <c r="BQ1101" s="31">
        <f>BQ1102+BQ1103+BQ1104+BQ1105+BQ1106</f>
        <v>0</v>
      </c>
      <c r="BR1101" s="31">
        <f>BR1102+BR1103+BR1104+BR1105+BR1106</f>
        <v>0</v>
      </c>
      <c r="BS1101" s="31">
        <f t="shared" ref="BS1101:BS1164" si="3681">BQ1101+BN1101</f>
        <v>966630.04999999993</v>
      </c>
      <c r="BT1101" s="31">
        <f t="shared" ref="BT1101:BT1164" si="3682">BR1101+BO1101</f>
        <v>750248.81799999985</v>
      </c>
      <c r="BU1101" s="31">
        <f t="shared" ref="BU1101:BU1164" si="3683">BP1101</f>
        <v>848279.9659999999</v>
      </c>
      <c r="BV1101" s="31">
        <f>BV1102+BV1103+BV1104+BV1105+BV1106</f>
        <v>0</v>
      </c>
      <c r="BW1101" s="31">
        <f>BW1102+BW1103+BW1104+BW1105+BW1106</f>
        <v>0</v>
      </c>
      <c r="BX1101" s="31">
        <f t="shared" ref="BX1101:BX1164" si="3684">BS1101</f>
        <v>966630.04999999993</v>
      </c>
      <c r="BY1101" s="31">
        <f t="shared" ref="BY1101:BY1164" si="3685">BT1101+BV1101</f>
        <v>750248.81799999985</v>
      </c>
      <c r="BZ1101" s="31">
        <f t="shared" ref="BZ1101:BZ1164" si="3686">BU1101+BW1101</f>
        <v>848279.9659999999</v>
      </c>
      <c r="CA1101" s="31">
        <f>CA1102+CA1103+CA1104+CA1105+CA1106</f>
        <v>25615.293000000001</v>
      </c>
      <c r="CB1101" s="31">
        <f>CB1102+CB1103+CB1104+CB1105+CB1106</f>
        <v>0</v>
      </c>
      <c r="CC1101" s="31">
        <f>CC1102+CC1103+CC1104+CC1105+CC1106</f>
        <v>0</v>
      </c>
      <c r="CD1101" s="31">
        <f t="shared" si="3552"/>
        <v>992245.34299999988</v>
      </c>
      <c r="CE1101" s="31">
        <f t="shared" si="3553"/>
        <v>750248.81799999985</v>
      </c>
      <c r="CF1101" s="31">
        <f t="shared" si="3554"/>
        <v>848279.9659999999</v>
      </c>
      <c r="CG1101" s="31">
        <f>CG1102+CG1103+CG1104+CG1105+CG1106</f>
        <v>0</v>
      </c>
      <c r="CH1101" s="24"/>
      <c r="CI1101" s="40"/>
      <c r="CN1101" s="1" t="s">
        <v>30</v>
      </c>
    </row>
    <row r="1102" ht="15">
      <c r="A1102" s="41" t="s">
        <v>592</v>
      </c>
      <c r="B1102" s="17">
        <v>620</v>
      </c>
      <c r="C1102" s="16" t="s">
        <v>47</v>
      </c>
      <c r="D1102" s="16" t="s">
        <v>42</v>
      </c>
      <c r="E1102" s="39" t="s">
        <v>436</v>
      </c>
      <c r="F1102" s="31">
        <v>69729.800000000003</v>
      </c>
      <c r="G1102" s="31">
        <f>171797.4+262180.8</f>
        <v>433978.19999999995</v>
      </c>
      <c r="H1102" s="31">
        <f>260936.4+138453.1</f>
        <v>399389.5</v>
      </c>
      <c r="I1102" s="31"/>
      <c r="J1102" s="31"/>
      <c r="K1102" s="31"/>
      <c r="L1102" s="31">
        <f t="shared" si="3651"/>
        <v>69729.800000000003</v>
      </c>
      <c r="M1102" s="31">
        <f t="shared" si="3652"/>
        <v>433978.19999999995</v>
      </c>
      <c r="N1102" s="31">
        <f t="shared" si="3653"/>
        <v>399389.5</v>
      </c>
      <c r="O1102" s="31">
        <v>102632.109</v>
      </c>
      <c r="P1102" s="31"/>
      <c r="Q1102" s="31">
        <v>-111671.89999999999</v>
      </c>
      <c r="R1102" s="31">
        <f t="shared" si="3654"/>
        <v>172361.90899999999</v>
      </c>
      <c r="S1102" s="31">
        <f t="shared" si="3655"/>
        <v>433978.19999999995</v>
      </c>
      <c r="T1102" s="31">
        <f t="shared" si="3656"/>
        <v>287717.59999999998</v>
      </c>
      <c r="U1102" s="31"/>
      <c r="V1102" s="31"/>
      <c r="W1102" s="31"/>
      <c r="X1102" s="31">
        <f t="shared" si="3657"/>
        <v>172361.90899999999</v>
      </c>
      <c r="Y1102" s="31">
        <f t="shared" si="3658"/>
        <v>433978.19999999995</v>
      </c>
      <c r="Z1102" s="31">
        <f t="shared" si="3659"/>
        <v>287717.59999999998</v>
      </c>
      <c r="AA1102" s="31"/>
      <c r="AB1102" s="31"/>
      <c r="AC1102" s="31"/>
      <c r="AD1102" s="31">
        <f t="shared" si="3660"/>
        <v>172361.90899999999</v>
      </c>
      <c r="AE1102" s="31">
        <f t="shared" si="3661"/>
        <v>433978.19999999995</v>
      </c>
      <c r="AF1102" s="31">
        <f t="shared" si="3662"/>
        <v>287717.59999999998</v>
      </c>
      <c r="AG1102" s="31"/>
      <c r="AH1102" s="31"/>
      <c r="AI1102" s="31"/>
      <c r="AJ1102" s="31">
        <f t="shared" si="3663"/>
        <v>172361.90899999999</v>
      </c>
      <c r="AK1102" s="31">
        <f t="shared" si="3664"/>
        <v>433978.19999999995</v>
      </c>
      <c r="AL1102" s="31">
        <f t="shared" si="3665"/>
        <v>287717.59999999998</v>
      </c>
      <c r="AM1102" s="31">
        <v>40000</v>
      </c>
      <c r="AN1102" s="31">
        <v>84000</v>
      </c>
      <c r="AO1102" s="31">
        <v>85000</v>
      </c>
      <c r="AP1102" s="31">
        <f t="shared" si="3666"/>
        <v>212361.90899999999</v>
      </c>
      <c r="AQ1102" s="31">
        <f t="shared" si="3667"/>
        <v>517978.19999999995</v>
      </c>
      <c r="AR1102" s="31">
        <f t="shared" si="3668"/>
        <v>372717.59999999998</v>
      </c>
      <c r="AS1102" s="31"/>
      <c r="AT1102" s="31">
        <v>-84000</v>
      </c>
      <c r="AU1102" s="31">
        <v>-85000</v>
      </c>
      <c r="AV1102" s="31">
        <f t="shared" si="3669"/>
        <v>212361.90899999999</v>
      </c>
      <c r="AW1102" s="31">
        <f t="shared" si="3670"/>
        <v>433978.19999999995</v>
      </c>
      <c r="AX1102" s="31">
        <f t="shared" si="3671"/>
        <v>287717.59999999998</v>
      </c>
      <c r="AY1102" s="31">
        <f>1808.979+16513.952-10940.7</f>
        <v>7382.2309999999998</v>
      </c>
      <c r="AZ1102" s="31">
        <v>35391.874000000003</v>
      </c>
      <c r="BA1102" s="31"/>
      <c r="BB1102" s="31">
        <f t="shared" si="3672"/>
        <v>219744.13999999998</v>
      </c>
      <c r="BC1102" s="31">
        <f t="shared" si="3673"/>
        <v>469370.07399999996</v>
      </c>
      <c r="BD1102" s="31">
        <f t="shared" si="3674"/>
        <v>287717.59999999998</v>
      </c>
      <c r="BE1102" s="31">
        <v>-2800.2420000000002</v>
      </c>
      <c r="BF1102" s="31"/>
      <c r="BG1102" s="31"/>
      <c r="BH1102" s="31">
        <f t="shared" si="3675"/>
        <v>216943.89799999999</v>
      </c>
      <c r="BI1102" s="31">
        <f t="shared" si="3676"/>
        <v>469370.07399999996</v>
      </c>
      <c r="BJ1102" s="31">
        <f t="shared" si="3677"/>
        <v>287717.59999999998</v>
      </c>
      <c r="BK1102" s="31">
        <f>2810.96-53400.586</f>
        <v>-50589.626000000004</v>
      </c>
      <c r="BL1102" s="31"/>
      <c r="BM1102" s="31"/>
      <c r="BN1102" s="31">
        <f t="shared" si="3678"/>
        <v>166354.272</v>
      </c>
      <c r="BO1102" s="31">
        <f t="shared" si="3679"/>
        <v>469370.07399999996</v>
      </c>
      <c r="BP1102" s="31">
        <f t="shared" si="3680"/>
        <v>287717.59999999998</v>
      </c>
      <c r="BQ1102" s="31"/>
      <c r="BR1102" s="31"/>
      <c r="BS1102" s="31">
        <f t="shared" si="3681"/>
        <v>166354.272</v>
      </c>
      <c r="BT1102" s="31">
        <f t="shared" si="3682"/>
        <v>469370.07399999996</v>
      </c>
      <c r="BU1102" s="31">
        <f t="shared" si="3683"/>
        <v>287717.59999999998</v>
      </c>
      <c r="BV1102" s="31"/>
      <c r="BW1102" s="31"/>
      <c r="BX1102" s="31">
        <f t="shared" si="3684"/>
        <v>166354.272</v>
      </c>
      <c r="BY1102" s="31">
        <f t="shared" si="3685"/>
        <v>469370.07399999996</v>
      </c>
      <c r="BZ1102" s="31">
        <f t="shared" si="3686"/>
        <v>287717.59999999998</v>
      </c>
      <c r="CA1102" s="31">
        <v>2689.7919999999999</v>
      </c>
      <c r="CB1102" s="31"/>
      <c r="CC1102" s="31"/>
      <c r="CD1102" s="31">
        <f t="shared" si="3552"/>
        <v>169044.06399999998</v>
      </c>
      <c r="CE1102" s="31">
        <f t="shared" si="3553"/>
        <v>469370.07399999996</v>
      </c>
      <c r="CF1102" s="31">
        <f t="shared" si="3554"/>
        <v>287717.59999999998</v>
      </c>
      <c r="CG1102" s="31"/>
      <c r="CH1102" s="24"/>
      <c r="CI1102" s="40"/>
    </row>
    <row r="1103" ht="15">
      <c r="A1103" s="41" t="s">
        <v>592</v>
      </c>
      <c r="B1103" s="17">
        <v>620</v>
      </c>
      <c r="C1103" s="16" t="s">
        <v>47</v>
      </c>
      <c r="D1103" s="16" t="s">
        <v>313</v>
      </c>
      <c r="E1103" s="39" t="s">
        <v>387</v>
      </c>
      <c r="F1103" s="31">
        <f>277036.3-8328.8</f>
        <v>268707.5</v>
      </c>
      <c r="G1103" s="31">
        <f>654500-413290.9</f>
        <v>241209.09999999998</v>
      </c>
      <c r="H1103" s="31">
        <f>627421.5-311984.9</f>
        <v>315436.59999999998</v>
      </c>
      <c r="I1103" s="31"/>
      <c r="J1103" s="31"/>
      <c r="K1103" s="31"/>
      <c r="L1103" s="31">
        <f t="shared" si="3651"/>
        <v>268707.5</v>
      </c>
      <c r="M1103" s="31">
        <f t="shared" si="3652"/>
        <v>241209.09999999998</v>
      </c>
      <c r="N1103" s="31">
        <f t="shared" si="3653"/>
        <v>315436.59999999998</v>
      </c>
      <c r="O1103" s="31"/>
      <c r="P1103" s="31"/>
      <c r="Q1103" s="31">
        <v>100435.56600000001</v>
      </c>
      <c r="R1103" s="31">
        <f t="shared" si="3654"/>
        <v>268707.5</v>
      </c>
      <c r="S1103" s="31">
        <f t="shared" si="3655"/>
        <v>241209.09999999998</v>
      </c>
      <c r="T1103" s="31">
        <f t="shared" si="3656"/>
        <v>415872.16599999997</v>
      </c>
      <c r="U1103" s="31"/>
      <c r="V1103" s="31"/>
      <c r="W1103" s="31"/>
      <c r="X1103" s="31">
        <f t="shared" si="3657"/>
        <v>268707.5</v>
      </c>
      <c r="Y1103" s="31">
        <f t="shared" si="3658"/>
        <v>241209.09999999998</v>
      </c>
      <c r="Z1103" s="31">
        <f t="shared" si="3659"/>
        <v>415872.16599999997</v>
      </c>
      <c r="AA1103" s="31"/>
      <c r="AB1103" s="31"/>
      <c r="AC1103" s="31"/>
      <c r="AD1103" s="31">
        <f t="shared" si="3660"/>
        <v>268707.5</v>
      </c>
      <c r="AE1103" s="31">
        <f t="shared" si="3661"/>
        <v>241209.09999999998</v>
      </c>
      <c r="AF1103" s="31">
        <f t="shared" si="3662"/>
        <v>415872.16599999997</v>
      </c>
      <c r="AG1103" s="31"/>
      <c r="AH1103" s="31"/>
      <c r="AI1103" s="31"/>
      <c r="AJ1103" s="31">
        <f t="shared" si="3663"/>
        <v>268707.5</v>
      </c>
      <c r="AK1103" s="31">
        <f t="shared" si="3664"/>
        <v>241209.09999999998</v>
      </c>
      <c r="AL1103" s="31">
        <f t="shared" si="3665"/>
        <v>415872.16599999997</v>
      </c>
      <c r="AM1103" s="31"/>
      <c r="AN1103" s="31">
        <v>-3154.319</v>
      </c>
      <c r="AO1103" s="31"/>
      <c r="AP1103" s="31">
        <f t="shared" si="3666"/>
        <v>268707.5</v>
      </c>
      <c r="AQ1103" s="31">
        <f t="shared" si="3667"/>
        <v>238054.78099999999</v>
      </c>
      <c r="AR1103" s="31">
        <f t="shared" si="3668"/>
        <v>415872.16599999997</v>
      </c>
      <c r="AS1103" s="31"/>
      <c r="AT1103" s="31"/>
      <c r="AU1103" s="31"/>
      <c r="AV1103" s="31">
        <f t="shared" si="3669"/>
        <v>268707.5</v>
      </c>
      <c r="AW1103" s="31">
        <f t="shared" si="3670"/>
        <v>238054.78099999999</v>
      </c>
      <c r="AX1103" s="31">
        <f t="shared" si="3671"/>
        <v>415872.16599999997</v>
      </c>
      <c r="AY1103" s="31">
        <f>10483.429</f>
        <v>10483.429</v>
      </c>
      <c r="AZ1103" s="31">
        <v>38735.262999999999</v>
      </c>
      <c r="BA1103" s="31"/>
      <c r="BB1103" s="31">
        <f t="shared" si="3672"/>
        <v>279190.929</v>
      </c>
      <c r="BC1103" s="31">
        <f t="shared" si="3673"/>
        <v>276790.04399999999</v>
      </c>
      <c r="BD1103" s="31">
        <f t="shared" si="3674"/>
        <v>415872.16599999997</v>
      </c>
      <c r="BE1103" s="31"/>
      <c r="BF1103" s="31"/>
      <c r="BG1103" s="31"/>
      <c r="BH1103" s="31">
        <f t="shared" si="3675"/>
        <v>279190.929</v>
      </c>
      <c r="BI1103" s="31">
        <f t="shared" si="3676"/>
        <v>276790.04399999999</v>
      </c>
      <c r="BJ1103" s="31">
        <f t="shared" si="3677"/>
        <v>415872.16599999997</v>
      </c>
      <c r="BK1103" s="31">
        <f>13605.463+440000+53400.586</f>
        <v>507006.049</v>
      </c>
      <c r="BL1103" s="31"/>
      <c r="BM1103" s="31"/>
      <c r="BN1103" s="31">
        <f t="shared" si="3678"/>
        <v>786196.978</v>
      </c>
      <c r="BO1103" s="31">
        <f t="shared" si="3679"/>
        <v>276790.04399999999</v>
      </c>
      <c r="BP1103" s="31">
        <f t="shared" si="3680"/>
        <v>415872.16599999997</v>
      </c>
      <c r="BQ1103" s="31"/>
      <c r="BR1103" s="31"/>
      <c r="BS1103" s="31">
        <f t="shared" si="3681"/>
        <v>786196.978</v>
      </c>
      <c r="BT1103" s="31">
        <f t="shared" si="3682"/>
        <v>276790.04399999999</v>
      </c>
      <c r="BU1103" s="31">
        <f t="shared" si="3683"/>
        <v>415872.16599999997</v>
      </c>
      <c r="BV1103" s="31"/>
      <c r="BW1103" s="31"/>
      <c r="BX1103" s="31">
        <f t="shared" si="3684"/>
        <v>786196.978</v>
      </c>
      <c r="BY1103" s="31">
        <f t="shared" si="3685"/>
        <v>276790.04399999999</v>
      </c>
      <c r="BZ1103" s="31">
        <f t="shared" si="3686"/>
        <v>415872.16599999997</v>
      </c>
      <c r="CA1103" s="31">
        <v>19204.087</v>
      </c>
      <c r="CB1103" s="31"/>
      <c r="CC1103" s="31"/>
      <c r="CD1103" s="31">
        <f t="shared" si="3552"/>
        <v>805401.06499999994</v>
      </c>
      <c r="CE1103" s="31">
        <f t="shared" si="3553"/>
        <v>276790.04399999999</v>
      </c>
      <c r="CF1103" s="31">
        <f t="shared" si="3554"/>
        <v>415872.16599999997</v>
      </c>
      <c r="CG1103" s="31"/>
      <c r="CH1103" s="24"/>
      <c r="CI1103" s="40"/>
    </row>
    <row r="1104" ht="15">
      <c r="A1104" s="41" t="s">
        <v>592</v>
      </c>
      <c r="B1104" s="17">
        <v>620</v>
      </c>
      <c r="C1104" s="16" t="s">
        <v>47</v>
      </c>
      <c r="D1104" s="16" t="s">
        <v>67</v>
      </c>
      <c r="E1104" s="39" t="s">
        <v>217</v>
      </c>
      <c r="F1104" s="31"/>
      <c r="G1104" s="31"/>
      <c r="H1104" s="31">
        <v>135200.5</v>
      </c>
      <c r="I1104" s="31"/>
      <c r="J1104" s="31"/>
      <c r="K1104" s="31"/>
      <c r="L1104" s="31">
        <f t="shared" si="3651"/>
        <v>0</v>
      </c>
      <c r="M1104" s="31">
        <f t="shared" si="3652"/>
        <v>0</v>
      </c>
      <c r="N1104" s="31">
        <f t="shared" si="3653"/>
        <v>135200.5</v>
      </c>
      <c r="O1104" s="31"/>
      <c r="P1104" s="31"/>
      <c r="Q1104" s="31"/>
      <c r="R1104" s="31">
        <f t="shared" si="3654"/>
        <v>0</v>
      </c>
      <c r="S1104" s="31">
        <f t="shared" si="3655"/>
        <v>0</v>
      </c>
      <c r="T1104" s="31">
        <f t="shared" si="3656"/>
        <v>135200.5</v>
      </c>
      <c r="U1104" s="31"/>
      <c r="V1104" s="31"/>
      <c r="W1104" s="31"/>
      <c r="X1104" s="31">
        <f t="shared" si="3657"/>
        <v>0</v>
      </c>
      <c r="Y1104" s="31">
        <f t="shared" si="3658"/>
        <v>0</v>
      </c>
      <c r="Z1104" s="31">
        <f t="shared" si="3659"/>
        <v>135200.5</v>
      </c>
      <c r="AA1104" s="31"/>
      <c r="AB1104" s="31"/>
      <c r="AC1104" s="31"/>
      <c r="AD1104" s="31">
        <f t="shared" si="3660"/>
        <v>0</v>
      </c>
      <c r="AE1104" s="31">
        <f t="shared" si="3661"/>
        <v>0</v>
      </c>
      <c r="AF1104" s="31">
        <f t="shared" si="3662"/>
        <v>135200.5</v>
      </c>
      <c r="AG1104" s="31"/>
      <c r="AH1104" s="31"/>
      <c r="AI1104" s="31"/>
      <c r="AJ1104" s="31">
        <f t="shared" si="3663"/>
        <v>0</v>
      </c>
      <c r="AK1104" s="31">
        <f t="shared" si="3664"/>
        <v>0</v>
      </c>
      <c r="AL1104" s="31">
        <f t="shared" si="3665"/>
        <v>135200.5</v>
      </c>
      <c r="AM1104" s="31"/>
      <c r="AN1104" s="31"/>
      <c r="AO1104" s="31"/>
      <c r="AP1104" s="31">
        <f t="shared" si="3666"/>
        <v>0</v>
      </c>
      <c r="AQ1104" s="31">
        <f t="shared" si="3667"/>
        <v>0</v>
      </c>
      <c r="AR1104" s="31">
        <f t="shared" si="3668"/>
        <v>135200.5</v>
      </c>
      <c r="AS1104" s="31"/>
      <c r="AT1104" s="31"/>
      <c r="AU1104" s="31"/>
      <c r="AV1104" s="31">
        <f t="shared" si="3669"/>
        <v>0</v>
      </c>
      <c r="AW1104" s="31">
        <f t="shared" si="3670"/>
        <v>0</v>
      </c>
      <c r="AX1104" s="31">
        <f t="shared" si="3671"/>
        <v>135200.5</v>
      </c>
      <c r="AY1104" s="31">
        <v>10940.700000000001</v>
      </c>
      <c r="AZ1104" s="31"/>
      <c r="BA1104" s="31"/>
      <c r="BB1104" s="31">
        <f t="shared" si="3672"/>
        <v>10940.700000000001</v>
      </c>
      <c r="BC1104" s="31">
        <f t="shared" si="3673"/>
        <v>0</v>
      </c>
      <c r="BD1104" s="31">
        <f t="shared" si="3674"/>
        <v>135200.5</v>
      </c>
      <c r="BE1104" s="31"/>
      <c r="BF1104" s="31"/>
      <c r="BG1104" s="31"/>
      <c r="BH1104" s="31">
        <f t="shared" si="3675"/>
        <v>10940.700000000001</v>
      </c>
      <c r="BI1104" s="31">
        <f t="shared" si="3676"/>
        <v>0</v>
      </c>
      <c r="BJ1104" s="31">
        <f t="shared" si="3677"/>
        <v>135200.5</v>
      </c>
      <c r="BK1104" s="31"/>
      <c r="BL1104" s="31"/>
      <c r="BM1104" s="31"/>
      <c r="BN1104" s="31">
        <f t="shared" si="3678"/>
        <v>10940.700000000001</v>
      </c>
      <c r="BO1104" s="31">
        <f t="shared" si="3679"/>
        <v>0</v>
      </c>
      <c r="BP1104" s="31">
        <f t="shared" si="3680"/>
        <v>135200.5</v>
      </c>
      <c r="BQ1104" s="31"/>
      <c r="BR1104" s="31"/>
      <c r="BS1104" s="31">
        <f t="shared" si="3681"/>
        <v>10940.700000000001</v>
      </c>
      <c r="BT1104" s="31">
        <f t="shared" si="3682"/>
        <v>0</v>
      </c>
      <c r="BU1104" s="31">
        <f t="shared" si="3683"/>
        <v>135200.5</v>
      </c>
      <c r="BV1104" s="31"/>
      <c r="BW1104" s="31"/>
      <c r="BX1104" s="31">
        <f t="shared" si="3684"/>
        <v>10940.700000000001</v>
      </c>
      <c r="BY1104" s="31">
        <f t="shared" si="3685"/>
        <v>0</v>
      </c>
      <c r="BZ1104" s="31">
        <f t="shared" si="3686"/>
        <v>135200.5</v>
      </c>
      <c r="CA1104" s="31">
        <v>3721.4140000000002</v>
      </c>
      <c r="CB1104" s="31"/>
      <c r="CC1104" s="31"/>
      <c r="CD1104" s="31">
        <f t="shared" si="3552"/>
        <v>14662.114000000001</v>
      </c>
      <c r="CE1104" s="31">
        <f t="shared" si="3553"/>
        <v>0</v>
      </c>
      <c r="CF1104" s="31">
        <f t="shared" si="3554"/>
        <v>135200.5</v>
      </c>
      <c r="CG1104" s="31"/>
      <c r="CH1104" s="24"/>
      <c r="CI1104" s="40"/>
    </row>
    <row r="1105" ht="15" hidden="1">
      <c r="A1105" s="41" t="s">
        <v>592</v>
      </c>
      <c r="B1105" s="17">
        <v>620</v>
      </c>
      <c r="C1105" s="16" t="s">
        <v>47</v>
      </c>
      <c r="D1105" s="16" t="s">
        <v>105</v>
      </c>
      <c r="E1105" s="39" t="s">
        <v>106</v>
      </c>
      <c r="F1105" s="31"/>
      <c r="G1105" s="31"/>
      <c r="H1105" s="31"/>
      <c r="I1105" s="31"/>
      <c r="J1105" s="31"/>
      <c r="K1105" s="31"/>
      <c r="L1105" s="31">
        <f t="shared" si="3651"/>
        <v>0</v>
      </c>
      <c r="M1105" s="31">
        <f t="shared" si="3652"/>
        <v>0</v>
      </c>
      <c r="N1105" s="31">
        <f t="shared" si="3653"/>
        <v>0</v>
      </c>
      <c r="O1105" s="31"/>
      <c r="P1105" s="31"/>
      <c r="Q1105" s="31"/>
      <c r="R1105" s="31">
        <f t="shared" si="3654"/>
        <v>0</v>
      </c>
      <c r="S1105" s="31">
        <f t="shared" si="3655"/>
        <v>0</v>
      </c>
      <c r="T1105" s="31">
        <f t="shared" si="3656"/>
        <v>0</v>
      </c>
      <c r="U1105" s="31"/>
      <c r="V1105" s="31"/>
      <c r="W1105" s="31"/>
      <c r="X1105" s="31">
        <f t="shared" si="3657"/>
        <v>0</v>
      </c>
      <c r="Y1105" s="31">
        <f t="shared" si="3658"/>
        <v>0</v>
      </c>
      <c r="Z1105" s="31">
        <f t="shared" si="3659"/>
        <v>0</v>
      </c>
      <c r="AA1105" s="31"/>
      <c r="AB1105" s="31"/>
      <c r="AC1105" s="31"/>
      <c r="AD1105" s="31">
        <f t="shared" si="3660"/>
        <v>0</v>
      </c>
      <c r="AE1105" s="31">
        <f t="shared" si="3661"/>
        <v>0</v>
      </c>
      <c r="AF1105" s="31">
        <f t="shared" si="3662"/>
        <v>0</v>
      </c>
      <c r="AG1105" s="31"/>
      <c r="AH1105" s="31"/>
      <c r="AI1105" s="31"/>
      <c r="AJ1105" s="31">
        <f t="shared" si="3663"/>
        <v>0</v>
      </c>
      <c r="AK1105" s="31">
        <f t="shared" si="3664"/>
        <v>0</v>
      </c>
      <c r="AL1105" s="31">
        <f t="shared" si="3665"/>
        <v>0</v>
      </c>
      <c r="AM1105" s="31"/>
      <c r="AN1105" s="31"/>
      <c r="AO1105" s="31"/>
      <c r="AP1105" s="31">
        <f t="shared" si="3666"/>
        <v>0</v>
      </c>
      <c r="AQ1105" s="31">
        <f t="shared" si="3667"/>
        <v>0</v>
      </c>
      <c r="AR1105" s="31">
        <f t="shared" si="3668"/>
        <v>0</v>
      </c>
      <c r="AS1105" s="31"/>
      <c r="AT1105" s="31"/>
      <c r="AU1105" s="31"/>
      <c r="AV1105" s="31">
        <f t="shared" si="3669"/>
        <v>0</v>
      </c>
      <c r="AW1105" s="31">
        <f t="shared" si="3670"/>
        <v>0</v>
      </c>
      <c r="AX1105" s="31">
        <f t="shared" si="3671"/>
        <v>0</v>
      </c>
      <c r="AY1105" s="31"/>
      <c r="AZ1105" s="31"/>
      <c r="BA1105" s="31"/>
      <c r="BB1105" s="31">
        <f t="shared" si="3672"/>
        <v>0</v>
      </c>
      <c r="BC1105" s="31">
        <f t="shared" si="3673"/>
        <v>0</v>
      </c>
      <c r="BD1105" s="31">
        <f t="shared" si="3674"/>
        <v>0</v>
      </c>
      <c r="BE1105" s="31"/>
      <c r="BF1105" s="31"/>
      <c r="BG1105" s="31"/>
      <c r="BH1105" s="31">
        <f t="shared" si="3675"/>
        <v>0</v>
      </c>
      <c r="BI1105" s="31">
        <f t="shared" si="3676"/>
        <v>0</v>
      </c>
      <c r="BJ1105" s="31">
        <f t="shared" si="3677"/>
        <v>0</v>
      </c>
      <c r="BK1105" s="31"/>
      <c r="BL1105" s="31"/>
      <c r="BM1105" s="31"/>
      <c r="BN1105" s="31">
        <f t="shared" si="3678"/>
        <v>0</v>
      </c>
      <c r="BO1105" s="31">
        <f t="shared" si="3679"/>
        <v>0</v>
      </c>
      <c r="BP1105" s="31">
        <f t="shared" si="3680"/>
        <v>0</v>
      </c>
      <c r="BQ1105" s="31"/>
      <c r="BR1105" s="31"/>
      <c r="BS1105" s="31">
        <f t="shared" si="3681"/>
        <v>0</v>
      </c>
      <c r="BT1105" s="31">
        <f t="shared" si="3682"/>
        <v>0</v>
      </c>
      <c r="BU1105" s="31">
        <f t="shared" si="3683"/>
        <v>0</v>
      </c>
      <c r="BV1105" s="31"/>
      <c r="BW1105" s="31"/>
      <c r="BX1105" s="31">
        <f t="shared" si="3684"/>
        <v>0</v>
      </c>
      <c r="BY1105" s="31">
        <f t="shared" si="3685"/>
        <v>0</v>
      </c>
      <c r="BZ1105" s="31">
        <f t="shared" si="3686"/>
        <v>0</v>
      </c>
      <c r="CA1105" s="31"/>
      <c r="CB1105" s="31"/>
      <c r="CC1105" s="31"/>
      <c r="CD1105" s="31">
        <f t="shared" si="3552"/>
        <v>0</v>
      </c>
      <c r="CE1105" s="31">
        <f t="shared" si="3553"/>
        <v>0</v>
      </c>
      <c r="CF1105" s="31">
        <f t="shared" si="3554"/>
        <v>0</v>
      </c>
      <c r="CG1105" s="31"/>
      <c r="CH1105" s="24">
        <v>0</v>
      </c>
      <c r="CI1105" s="40"/>
    </row>
    <row r="1106" ht="15">
      <c r="A1106" s="41" t="s">
        <v>592</v>
      </c>
      <c r="B1106" s="17">
        <v>620</v>
      </c>
      <c r="C1106" s="16" t="s">
        <v>278</v>
      </c>
      <c r="D1106" s="16" t="s">
        <v>67</v>
      </c>
      <c r="E1106" s="39" t="s">
        <v>279</v>
      </c>
      <c r="F1106" s="31">
        <f>2309.3+828.8</f>
        <v>3138.1000000000004</v>
      </c>
      <c r="G1106" s="31">
        <v>4088.6999999999998</v>
      </c>
      <c r="H1106" s="31">
        <f>3555.1+5934.6</f>
        <v>9489.7000000000007</v>
      </c>
      <c r="I1106" s="31"/>
      <c r="J1106" s="31"/>
      <c r="K1106" s="31"/>
      <c r="L1106" s="31">
        <f t="shared" si="3651"/>
        <v>3138.1000000000004</v>
      </c>
      <c r="M1106" s="31">
        <f t="shared" si="3652"/>
        <v>4088.6999999999998</v>
      </c>
      <c r="N1106" s="31">
        <f t="shared" si="3653"/>
        <v>9489.7000000000007</v>
      </c>
      <c r="O1106" s="31"/>
      <c r="P1106" s="31"/>
      <c r="Q1106" s="31"/>
      <c r="R1106" s="31">
        <f t="shared" si="3654"/>
        <v>3138.1000000000004</v>
      </c>
      <c r="S1106" s="31">
        <f t="shared" si="3655"/>
        <v>4088.6999999999998</v>
      </c>
      <c r="T1106" s="31">
        <f t="shared" si="3656"/>
        <v>9489.7000000000007</v>
      </c>
      <c r="U1106" s="31"/>
      <c r="V1106" s="31"/>
      <c r="W1106" s="31"/>
      <c r="X1106" s="31">
        <f t="shared" si="3657"/>
        <v>3138.1000000000004</v>
      </c>
      <c r="Y1106" s="31">
        <f t="shared" si="3658"/>
        <v>4088.6999999999998</v>
      </c>
      <c r="Z1106" s="31">
        <f t="shared" si="3659"/>
        <v>9489.7000000000007</v>
      </c>
      <c r="AA1106" s="31"/>
      <c r="AB1106" s="31"/>
      <c r="AC1106" s="31"/>
      <c r="AD1106" s="31">
        <f t="shared" si="3660"/>
        <v>3138.1000000000004</v>
      </c>
      <c r="AE1106" s="31">
        <f t="shared" si="3661"/>
        <v>4088.6999999999998</v>
      </c>
      <c r="AF1106" s="31">
        <f t="shared" si="3662"/>
        <v>9489.7000000000007</v>
      </c>
      <c r="AG1106" s="31"/>
      <c r="AH1106" s="31"/>
      <c r="AI1106" s="31"/>
      <c r="AJ1106" s="31">
        <f t="shared" si="3663"/>
        <v>3138.1000000000004</v>
      </c>
      <c r="AK1106" s="31">
        <f t="shared" si="3664"/>
        <v>4088.6999999999998</v>
      </c>
      <c r="AL1106" s="31">
        <f t="shared" si="3665"/>
        <v>9489.7000000000007</v>
      </c>
      <c r="AM1106" s="31"/>
      <c r="AN1106" s="31"/>
      <c r="AO1106" s="31"/>
      <c r="AP1106" s="31">
        <f t="shared" si="3666"/>
        <v>3138.1000000000004</v>
      </c>
      <c r="AQ1106" s="31">
        <f t="shared" si="3667"/>
        <v>4088.6999999999998</v>
      </c>
      <c r="AR1106" s="31">
        <f t="shared" si="3668"/>
        <v>9489.7000000000007</v>
      </c>
      <c r="AS1106" s="31"/>
      <c r="AT1106" s="31"/>
      <c r="AU1106" s="31"/>
      <c r="AV1106" s="31">
        <f t="shared" si="3669"/>
        <v>3138.1000000000004</v>
      </c>
      <c r="AW1106" s="31">
        <f t="shared" si="3670"/>
        <v>4088.6999999999998</v>
      </c>
      <c r="AX1106" s="31">
        <f t="shared" si="3671"/>
        <v>9489.7000000000007</v>
      </c>
      <c r="AY1106" s="31"/>
      <c r="AZ1106" s="31"/>
      <c r="BA1106" s="31"/>
      <c r="BB1106" s="31">
        <f t="shared" si="3672"/>
        <v>3138.1000000000004</v>
      </c>
      <c r="BC1106" s="31">
        <f t="shared" si="3673"/>
        <v>4088.6999999999998</v>
      </c>
      <c r="BD1106" s="31">
        <f t="shared" si="3674"/>
        <v>9489.7000000000007</v>
      </c>
      <c r="BE1106" s="31"/>
      <c r="BF1106" s="31"/>
      <c r="BG1106" s="31"/>
      <c r="BH1106" s="31">
        <f t="shared" si="3675"/>
        <v>3138.1000000000004</v>
      </c>
      <c r="BI1106" s="31">
        <f t="shared" si="3676"/>
        <v>4088.6999999999998</v>
      </c>
      <c r="BJ1106" s="31">
        <f t="shared" si="3677"/>
        <v>9489.7000000000007</v>
      </c>
      <c r="BK1106" s="31"/>
      <c r="BL1106" s="31"/>
      <c r="BM1106" s="31"/>
      <c r="BN1106" s="31">
        <f t="shared" si="3678"/>
        <v>3138.1000000000004</v>
      </c>
      <c r="BO1106" s="31">
        <f t="shared" si="3679"/>
        <v>4088.6999999999998</v>
      </c>
      <c r="BP1106" s="31">
        <f t="shared" si="3680"/>
        <v>9489.7000000000007</v>
      </c>
      <c r="BQ1106" s="31"/>
      <c r="BR1106" s="31"/>
      <c r="BS1106" s="31">
        <f t="shared" si="3681"/>
        <v>3138.1000000000004</v>
      </c>
      <c r="BT1106" s="31">
        <f t="shared" si="3682"/>
        <v>4088.6999999999998</v>
      </c>
      <c r="BU1106" s="31">
        <f t="shared" si="3683"/>
        <v>9489.7000000000007</v>
      </c>
      <c r="BV1106" s="31"/>
      <c r="BW1106" s="31"/>
      <c r="BX1106" s="31">
        <f t="shared" si="3684"/>
        <v>3138.1000000000004</v>
      </c>
      <c r="BY1106" s="31">
        <f t="shared" si="3685"/>
        <v>4088.6999999999998</v>
      </c>
      <c r="BZ1106" s="31">
        <f t="shared" si="3686"/>
        <v>9489.7000000000007</v>
      </c>
      <c r="CA1106" s="31"/>
      <c r="CB1106" s="31"/>
      <c r="CC1106" s="31"/>
      <c r="CD1106" s="31">
        <f t="shared" si="3552"/>
        <v>3138.1000000000004</v>
      </c>
      <c r="CE1106" s="31">
        <f t="shared" si="3553"/>
        <v>4088.6999999999998</v>
      </c>
      <c r="CF1106" s="31">
        <f t="shared" si="3554"/>
        <v>9489.7000000000007</v>
      </c>
      <c r="CG1106" s="31"/>
      <c r="CH1106" s="24"/>
      <c r="CI1106" s="40"/>
    </row>
    <row r="1107" ht="15">
      <c r="A1107" s="41" t="s">
        <v>594</v>
      </c>
      <c r="B1107" s="41"/>
      <c r="C1107" s="39"/>
      <c r="D1107" s="16"/>
      <c r="E1107" s="39" t="s">
        <v>595</v>
      </c>
      <c r="F1107" s="31">
        <f t="shared" ref="F1107:F1111" si="3687">F1108</f>
        <v>67200</v>
      </c>
      <c r="G1107" s="31">
        <f t="shared" ref="G1107:G1111" si="3688">G1108</f>
        <v>0</v>
      </c>
      <c r="H1107" s="31">
        <f t="shared" ref="H1107:H1111" si="3689">H1108</f>
        <v>0</v>
      </c>
      <c r="I1107" s="31">
        <f t="shared" ref="I1107:I1111" si="3690">I1108</f>
        <v>0</v>
      </c>
      <c r="J1107" s="31">
        <f t="shared" ref="J1107:J1111" si="3691">J1108</f>
        <v>0</v>
      </c>
      <c r="K1107" s="31">
        <f t="shared" ref="K1107:K1111" si="3692">K1108</f>
        <v>0</v>
      </c>
      <c r="L1107" s="31">
        <f t="shared" si="3651"/>
        <v>67200</v>
      </c>
      <c r="M1107" s="31">
        <f t="shared" si="3652"/>
        <v>0</v>
      </c>
      <c r="N1107" s="31">
        <f t="shared" si="3653"/>
        <v>0</v>
      </c>
      <c r="O1107" s="31">
        <f t="shared" ref="O1107:O1111" si="3693">O1108</f>
        <v>0</v>
      </c>
      <c r="P1107" s="31">
        <f t="shared" ref="P1107:P1111" si="3694">P1108</f>
        <v>0</v>
      </c>
      <c r="Q1107" s="31">
        <f t="shared" ref="Q1107:Q1111" si="3695">Q1108</f>
        <v>0</v>
      </c>
      <c r="R1107" s="31">
        <f t="shared" si="3654"/>
        <v>67200</v>
      </c>
      <c r="S1107" s="31">
        <f t="shared" si="3655"/>
        <v>0</v>
      </c>
      <c r="T1107" s="31">
        <f t="shared" si="3656"/>
        <v>0</v>
      </c>
      <c r="U1107" s="31">
        <f t="shared" ref="U1107:U1111" si="3696">U1108</f>
        <v>0</v>
      </c>
      <c r="V1107" s="31">
        <f t="shared" ref="V1107:V1111" si="3697">V1108</f>
        <v>0</v>
      </c>
      <c r="W1107" s="31">
        <f t="shared" ref="W1107:W1111" si="3698">W1108</f>
        <v>0</v>
      </c>
      <c r="X1107" s="31">
        <f t="shared" si="3657"/>
        <v>67200</v>
      </c>
      <c r="Y1107" s="31">
        <f t="shared" si="3658"/>
        <v>0</v>
      </c>
      <c r="Z1107" s="31">
        <f t="shared" si="3659"/>
        <v>0</v>
      </c>
      <c r="AA1107" s="31">
        <f t="shared" ref="AA1107:AA1111" si="3699">AA1108</f>
        <v>0</v>
      </c>
      <c r="AB1107" s="31">
        <f t="shared" ref="AB1107:AB1111" si="3700">AB1108</f>
        <v>0</v>
      </c>
      <c r="AC1107" s="31">
        <f t="shared" ref="AC1107:AC1111" si="3701">AC1108</f>
        <v>0</v>
      </c>
      <c r="AD1107" s="31">
        <f t="shared" si="3660"/>
        <v>67200</v>
      </c>
      <c r="AE1107" s="31">
        <f t="shared" si="3661"/>
        <v>0</v>
      </c>
      <c r="AF1107" s="31">
        <f t="shared" si="3662"/>
        <v>0</v>
      </c>
      <c r="AG1107" s="31">
        <f t="shared" ref="AG1107:AG1111" si="3702">AG1108</f>
        <v>0</v>
      </c>
      <c r="AH1107" s="31">
        <f t="shared" ref="AH1107:AH1111" si="3703">AH1108</f>
        <v>0</v>
      </c>
      <c r="AI1107" s="31">
        <f t="shared" ref="AI1107:AI1111" si="3704">AI1108</f>
        <v>0</v>
      </c>
      <c r="AJ1107" s="31">
        <f t="shared" si="3663"/>
        <v>67200</v>
      </c>
      <c r="AK1107" s="31">
        <f t="shared" si="3664"/>
        <v>0</v>
      </c>
      <c r="AL1107" s="31">
        <f t="shared" si="3665"/>
        <v>0</v>
      </c>
      <c r="AM1107" s="31">
        <f t="shared" ref="AM1107:AM1111" si="3705">AM1108</f>
        <v>0</v>
      </c>
      <c r="AN1107" s="31">
        <f t="shared" ref="AN1107:AN1111" si="3706">AN1108</f>
        <v>0</v>
      </c>
      <c r="AO1107" s="31">
        <f t="shared" ref="AO1107:AO1111" si="3707">AO1108</f>
        <v>0</v>
      </c>
      <c r="AP1107" s="31">
        <f t="shared" si="3666"/>
        <v>67200</v>
      </c>
      <c r="AQ1107" s="31">
        <f t="shared" si="3667"/>
        <v>0</v>
      </c>
      <c r="AR1107" s="31">
        <f t="shared" si="3668"/>
        <v>0</v>
      </c>
      <c r="AS1107" s="31">
        <f t="shared" ref="AS1107:AS1111" si="3708">AS1108</f>
        <v>0</v>
      </c>
      <c r="AT1107" s="31">
        <f t="shared" ref="AT1107:AT1111" si="3709">AT1108</f>
        <v>0</v>
      </c>
      <c r="AU1107" s="31">
        <f t="shared" ref="AU1107:AU1111" si="3710">AU1108</f>
        <v>0</v>
      </c>
      <c r="AV1107" s="31">
        <f t="shared" si="3669"/>
        <v>67200</v>
      </c>
      <c r="AW1107" s="31">
        <f t="shared" si="3670"/>
        <v>0</v>
      </c>
      <c r="AX1107" s="31">
        <f t="shared" si="3671"/>
        <v>0</v>
      </c>
      <c r="AY1107" s="31">
        <f t="shared" ref="AY1107:AY1111" si="3711">AY1108</f>
        <v>0</v>
      </c>
      <c r="AZ1107" s="31">
        <f t="shared" ref="AZ1107:AZ1111" si="3712">AZ1108</f>
        <v>0</v>
      </c>
      <c r="BA1107" s="31">
        <f t="shared" ref="BA1107:BA1111" si="3713">BA1108</f>
        <v>0</v>
      </c>
      <c r="BB1107" s="31">
        <f t="shared" si="3672"/>
        <v>67200</v>
      </c>
      <c r="BC1107" s="31">
        <f t="shared" si="3673"/>
        <v>0</v>
      </c>
      <c r="BD1107" s="31">
        <f t="shared" si="3674"/>
        <v>0</v>
      </c>
      <c r="BE1107" s="31">
        <f t="shared" ref="BE1107:BE1111" si="3714">BE1108</f>
        <v>0</v>
      </c>
      <c r="BF1107" s="31">
        <f t="shared" ref="BF1107:BF1111" si="3715">BF1108</f>
        <v>0</v>
      </c>
      <c r="BG1107" s="31">
        <f t="shared" ref="BG1107:BG1111" si="3716">BG1108</f>
        <v>0</v>
      </c>
      <c r="BH1107" s="31">
        <f t="shared" si="3675"/>
        <v>67200</v>
      </c>
      <c r="BI1107" s="31">
        <f t="shared" si="3676"/>
        <v>0</v>
      </c>
      <c r="BJ1107" s="31">
        <f t="shared" si="3677"/>
        <v>0</v>
      </c>
      <c r="BK1107" s="31">
        <f t="shared" ref="BK1107:BK1111" si="3717">BK1108</f>
        <v>0</v>
      </c>
      <c r="BL1107" s="31">
        <f t="shared" ref="BL1107:BL1111" si="3718">BL1108</f>
        <v>0</v>
      </c>
      <c r="BM1107" s="31">
        <f t="shared" ref="BM1107:BM1111" si="3719">BM1108</f>
        <v>0</v>
      </c>
      <c r="BN1107" s="31">
        <f t="shared" si="3678"/>
        <v>67200</v>
      </c>
      <c r="BO1107" s="31">
        <f t="shared" si="3679"/>
        <v>0</v>
      </c>
      <c r="BP1107" s="31">
        <f t="shared" si="3680"/>
        <v>0</v>
      </c>
      <c r="BQ1107" s="31">
        <f t="shared" ref="BQ1107:BQ1111" si="3720">BQ1108</f>
        <v>0</v>
      </c>
      <c r="BR1107" s="31">
        <f t="shared" ref="BR1107:BR1111" si="3721">BR1108</f>
        <v>0</v>
      </c>
      <c r="BS1107" s="31">
        <f t="shared" si="3681"/>
        <v>67200</v>
      </c>
      <c r="BT1107" s="31">
        <f t="shared" si="3682"/>
        <v>0</v>
      </c>
      <c r="BU1107" s="31">
        <f t="shared" si="3683"/>
        <v>0</v>
      </c>
      <c r="BV1107" s="31">
        <f t="shared" ref="BV1107:BV1111" si="3722">BV1108</f>
        <v>0</v>
      </c>
      <c r="BW1107" s="31">
        <f t="shared" ref="BW1107:BW1111" si="3723">BW1108</f>
        <v>0</v>
      </c>
      <c r="BX1107" s="31">
        <f t="shared" si="3684"/>
        <v>67200</v>
      </c>
      <c r="BY1107" s="31">
        <f t="shared" si="3685"/>
        <v>0</v>
      </c>
      <c r="BZ1107" s="31">
        <f t="shared" si="3686"/>
        <v>0</v>
      </c>
      <c r="CA1107" s="31">
        <f t="shared" ref="CA1107:CA1111" si="3724">CA1108</f>
        <v>0</v>
      </c>
      <c r="CB1107" s="31">
        <f t="shared" ref="CB1107:CB1111" si="3725">CB1108</f>
        <v>0</v>
      </c>
      <c r="CC1107" s="31">
        <f t="shared" ref="CC1107:CC1111" si="3726">CC1108</f>
        <v>0</v>
      </c>
      <c r="CD1107" s="31">
        <f t="shared" si="3552"/>
        <v>67200</v>
      </c>
      <c r="CE1107" s="31">
        <f t="shared" si="3553"/>
        <v>0</v>
      </c>
      <c r="CF1107" s="31">
        <f t="shared" si="3554"/>
        <v>0</v>
      </c>
      <c r="CG1107" s="31">
        <f t="shared" ref="CG1107:CG1111" si="3727">CG1108</f>
        <v>0</v>
      </c>
      <c r="CH1107" s="24"/>
      <c r="CI1107" s="40"/>
      <c r="CO1107" s="1" t="s">
        <v>31</v>
      </c>
    </row>
    <row r="1108" ht="43.75">
      <c r="A1108" s="41" t="s">
        <v>594</v>
      </c>
      <c r="B1108" s="17">
        <v>600</v>
      </c>
      <c r="C1108" s="16"/>
      <c r="D1108" s="16"/>
      <c r="E1108" s="39" t="s">
        <v>45</v>
      </c>
      <c r="F1108" s="31">
        <f t="shared" si="3687"/>
        <v>67200</v>
      </c>
      <c r="G1108" s="31">
        <f t="shared" si="3688"/>
        <v>0</v>
      </c>
      <c r="H1108" s="31">
        <f t="shared" si="3689"/>
        <v>0</v>
      </c>
      <c r="I1108" s="31">
        <f t="shared" si="3690"/>
        <v>0</v>
      </c>
      <c r="J1108" s="31">
        <f t="shared" si="3691"/>
        <v>0</v>
      </c>
      <c r="K1108" s="31">
        <f t="shared" si="3692"/>
        <v>0</v>
      </c>
      <c r="L1108" s="31">
        <f t="shared" si="3651"/>
        <v>67200</v>
      </c>
      <c r="M1108" s="31">
        <f t="shared" si="3652"/>
        <v>0</v>
      </c>
      <c r="N1108" s="31">
        <f t="shared" si="3653"/>
        <v>0</v>
      </c>
      <c r="O1108" s="31">
        <f t="shared" si="3693"/>
        <v>0</v>
      </c>
      <c r="P1108" s="31">
        <f t="shared" si="3694"/>
        <v>0</v>
      </c>
      <c r="Q1108" s="31">
        <f t="shared" si="3695"/>
        <v>0</v>
      </c>
      <c r="R1108" s="31">
        <f t="shared" si="3654"/>
        <v>67200</v>
      </c>
      <c r="S1108" s="31">
        <f t="shared" si="3655"/>
        <v>0</v>
      </c>
      <c r="T1108" s="31">
        <f t="shared" si="3656"/>
        <v>0</v>
      </c>
      <c r="U1108" s="31">
        <f t="shared" si="3696"/>
        <v>0</v>
      </c>
      <c r="V1108" s="31">
        <f t="shared" si="3697"/>
        <v>0</v>
      </c>
      <c r="W1108" s="31">
        <f t="shared" si="3698"/>
        <v>0</v>
      </c>
      <c r="X1108" s="31">
        <f t="shared" si="3657"/>
        <v>67200</v>
      </c>
      <c r="Y1108" s="31">
        <f t="shared" si="3658"/>
        <v>0</v>
      </c>
      <c r="Z1108" s="31">
        <f t="shared" si="3659"/>
        <v>0</v>
      </c>
      <c r="AA1108" s="31">
        <f t="shared" si="3699"/>
        <v>0</v>
      </c>
      <c r="AB1108" s="31">
        <f t="shared" si="3700"/>
        <v>0</v>
      </c>
      <c r="AC1108" s="31">
        <f t="shared" si="3701"/>
        <v>0</v>
      </c>
      <c r="AD1108" s="31">
        <f t="shared" si="3660"/>
        <v>67200</v>
      </c>
      <c r="AE1108" s="31">
        <f t="shared" si="3661"/>
        <v>0</v>
      </c>
      <c r="AF1108" s="31">
        <f t="shared" si="3662"/>
        <v>0</v>
      </c>
      <c r="AG1108" s="31">
        <f t="shared" si="3702"/>
        <v>0</v>
      </c>
      <c r="AH1108" s="31">
        <f t="shared" si="3703"/>
        <v>0</v>
      </c>
      <c r="AI1108" s="31">
        <f t="shared" si="3704"/>
        <v>0</v>
      </c>
      <c r="AJ1108" s="31">
        <f t="shared" si="3663"/>
        <v>67200</v>
      </c>
      <c r="AK1108" s="31">
        <f t="shared" si="3664"/>
        <v>0</v>
      </c>
      <c r="AL1108" s="31">
        <f t="shared" si="3665"/>
        <v>0</v>
      </c>
      <c r="AM1108" s="31">
        <f t="shared" si="3705"/>
        <v>0</v>
      </c>
      <c r="AN1108" s="31">
        <f t="shared" si="3706"/>
        <v>0</v>
      </c>
      <c r="AO1108" s="31">
        <f t="shared" si="3707"/>
        <v>0</v>
      </c>
      <c r="AP1108" s="31">
        <f t="shared" si="3666"/>
        <v>67200</v>
      </c>
      <c r="AQ1108" s="31">
        <f t="shared" si="3667"/>
        <v>0</v>
      </c>
      <c r="AR1108" s="31">
        <f t="shared" si="3668"/>
        <v>0</v>
      </c>
      <c r="AS1108" s="31">
        <f t="shared" si="3708"/>
        <v>0</v>
      </c>
      <c r="AT1108" s="31">
        <f t="shared" si="3709"/>
        <v>0</v>
      </c>
      <c r="AU1108" s="31">
        <f t="shared" si="3710"/>
        <v>0</v>
      </c>
      <c r="AV1108" s="31">
        <f t="shared" si="3669"/>
        <v>67200</v>
      </c>
      <c r="AW1108" s="31">
        <f t="shared" si="3670"/>
        <v>0</v>
      </c>
      <c r="AX1108" s="31">
        <f t="shared" si="3671"/>
        <v>0</v>
      </c>
      <c r="AY1108" s="31">
        <f t="shared" si="3711"/>
        <v>0</v>
      </c>
      <c r="AZ1108" s="31">
        <f t="shared" si="3712"/>
        <v>0</v>
      </c>
      <c r="BA1108" s="31">
        <f t="shared" si="3713"/>
        <v>0</v>
      </c>
      <c r="BB1108" s="31">
        <f t="shared" si="3672"/>
        <v>67200</v>
      </c>
      <c r="BC1108" s="31">
        <f t="shared" si="3673"/>
        <v>0</v>
      </c>
      <c r="BD1108" s="31">
        <f t="shared" si="3674"/>
        <v>0</v>
      </c>
      <c r="BE1108" s="31">
        <f t="shared" si="3714"/>
        <v>0</v>
      </c>
      <c r="BF1108" s="31">
        <f t="shared" si="3715"/>
        <v>0</v>
      </c>
      <c r="BG1108" s="31">
        <f t="shared" si="3716"/>
        <v>0</v>
      </c>
      <c r="BH1108" s="31">
        <f t="shared" si="3675"/>
        <v>67200</v>
      </c>
      <c r="BI1108" s="31">
        <f t="shared" si="3676"/>
        <v>0</v>
      </c>
      <c r="BJ1108" s="31">
        <f t="shared" si="3677"/>
        <v>0</v>
      </c>
      <c r="BK1108" s="31">
        <f t="shared" si="3717"/>
        <v>0</v>
      </c>
      <c r="BL1108" s="31">
        <f t="shared" si="3718"/>
        <v>0</v>
      </c>
      <c r="BM1108" s="31">
        <f t="shared" si="3719"/>
        <v>0</v>
      </c>
      <c r="BN1108" s="31">
        <f t="shared" si="3678"/>
        <v>67200</v>
      </c>
      <c r="BO1108" s="31">
        <f t="shared" si="3679"/>
        <v>0</v>
      </c>
      <c r="BP1108" s="31">
        <f t="shared" si="3680"/>
        <v>0</v>
      </c>
      <c r="BQ1108" s="31">
        <f t="shared" si="3720"/>
        <v>0</v>
      </c>
      <c r="BR1108" s="31">
        <f t="shared" si="3721"/>
        <v>0</v>
      </c>
      <c r="BS1108" s="31">
        <f t="shared" si="3681"/>
        <v>67200</v>
      </c>
      <c r="BT1108" s="31">
        <f t="shared" si="3682"/>
        <v>0</v>
      </c>
      <c r="BU1108" s="31">
        <f t="shared" si="3683"/>
        <v>0</v>
      </c>
      <c r="BV1108" s="31">
        <f t="shared" si="3722"/>
        <v>0</v>
      </c>
      <c r="BW1108" s="31">
        <f t="shared" si="3723"/>
        <v>0</v>
      </c>
      <c r="BX1108" s="31">
        <f t="shared" si="3684"/>
        <v>67200</v>
      </c>
      <c r="BY1108" s="31">
        <f t="shared" si="3685"/>
        <v>0</v>
      </c>
      <c r="BZ1108" s="31">
        <f t="shared" si="3686"/>
        <v>0</v>
      </c>
      <c r="CA1108" s="31">
        <f t="shared" si="3724"/>
        <v>0</v>
      </c>
      <c r="CB1108" s="31">
        <f t="shared" si="3725"/>
        <v>0</v>
      </c>
      <c r="CC1108" s="31">
        <f t="shared" si="3726"/>
        <v>0</v>
      </c>
      <c r="CD1108" s="31">
        <f t="shared" si="3552"/>
        <v>67200</v>
      </c>
      <c r="CE1108" s="31">
        <f t="shared" si="3553"/>
        <v>0</v>
      </c>
      <c r="CF1108" s="31">
        <f t="shared" si="3554"/>
        <v>0</v>
      </c>
      <c r="CG1108" s="31">
        <f t="shared" si="3727"/>
        <v>0</v>
      </c>
      <c r="CH1108" s="24"/>
      <c r="CI1108" s="40"/>
      <c r="CM1108" s="1" t="s">
        <v>29</v>
      </c>
    </row>
    <row r="1109" ht="15">
      <c r="A1109" s="41" t="s">
        <v>594</v>
      </c>
      <c r="B1109" s="17">
        <v>620</v>
      </c>
      <c r="C1109" s="16"/>
      <c r="D1109" s="16"/>
      <c r="E1109" s="39" t="s">
        <v>46</v>
      </c>
      <c r="F1109" s="31">
        <f t="shared" si="3687"/>
        <v>67200</v>
      </c>
      <c r="G1109" s="31">
        <f t="shared" si="3688"/>
        <v>0</v>
      </c>
      <c r="H1109" s="31">
        <f t="shared" si="3689"/>
        <v>0</v>
      </c>
      <c r="I1109" s="31">
        <f t="shared" si="3690"/>
        <v>0</v>
      </c>
      <c r="J1109" s="31">
        <f t="shared" si="3691"/>
        <v>0</v>
      </c>
      <c r="K1109" s="31">
        <f t="shared" si="3692"/>
        <v>0</v>
      </c>
      <c r="L1109" s="31">
        <f t="shared" si="3651"/>
        <v>67200</v>
      </c>
      <c r="M1109" s="31">
        <f t="shared" si="3652"/>
        <v>0</v>
      </c>
      <c r="N1109" s="31">
        <f t="shared" si="3653"/>
        <v>0</v>
      </c>
      <c r="O1109" s="31">
        <f t="shared" si="3693"/>
        <v>0</v>
      </c>
      <c r="P1109" s="31">
        <f t="shared" si="3694"/>
        <v>0</v>
      </c>
      <c r="Q1109" s="31">
        <f t="shared" si="3695"/>
        <v>0</v>
      </c>
      <c r="R1109" s="31">
        <f t="shared" si="3654"/>
        <v>67200</v>
      </c>
      <c r="S1109" s="31">
        <f t="shared" si="3655"/>
        <v>0</v>
      </c>
      <c r="T1109" s="31">
        <f t="shared" si="3656"/>
        <v>0</v>
      </c>
      <c r="U1109" s="31">
        <f t="shared" si="3696"/>
        <v>0</v>
      </c>
      <c r="V1109" s="31">
        <f t="shared" si="3697"/>
        <v>0</v>
      </c>
      <c r="W1109" s="31">
        <f t="shared" si="3698"/>
        <v>0</v>
      </c>
      <c r="X1109" s="31">
        <f t="shared" si="3657"/>
        <v>67200</v>
      </c>
      <c r="Y1109" s="31">
        <f t="shared" si="3658"/>
        <v>0</v>
      </c>
      <c r="Z1109" s="31">
        <f t="shared" si="3659"/>
        <v>0</v>
      </c>
      <c r="AA1109" s="31">
        <f t="shared" si="3699"/>
        <v>0</v>
      </c>
      <c r="AB1109" s="31">
        <f t="shared" si="3700"/>
        <v>0</v>
      </c>
      <c r="AC1109" s="31">
        <f t="shared" si="3701"/>
        <v>0</v>
      </c>
      <c r="AD1109" s="31">
        <f t="shared" si="3660"/>
        <v>67200</v>
      </c>
      <c r="AE1109" s="31">
        <f t="shared" si="3661"/>
        <v>0</v>
      </c>
      <c r="AF1109" s="31">
        <f t="shared" si="3662"/>
        <v>0</v>
      </c>
      <c r="AG1109" s="31">
        <f t="shared" si="3702"/>
        <v>0</v>
      </c>
      <c r="AH1109" s="31">
        <f t="shared" si="3703"/>
        <v>0</v>
      </c>
      <c r="AI1109" s="31">
        <f t="shared" si="3704"/>
        <v>0</v>
      </c>
      <c r="AJ1109" s="31">
        <f t="shared" si="3663"/>
        <v>67200</v>
      </c>
      <c r="AK1109" s="31">
        <f t="shared" si="3664"/>
        <v>0</v>
      </c>
      <c r="AL1109" s="31">
        <f t="shared" si="3665"/>
        <v>0</v>
      </c>
      <c r="AM1109" s="31">
        <f t="shared" si="3705"/>
        <v>0</v>
      </c>
      <c r="AN1109" s="31">
        <f t="shared" si="3706"/>
        <v>0</v>
      </c>
      <c r="AO1109" s="31">
        <f t="shared" si="3707"/>
        <v>0</v>
      </c>
      <c r="AP1109" s="31">
        <f t="shared" si="3666"/>
        <v>67200</v>
      </c>
      <c r="AQ1109" s="31">
        <f t="shared" si="3667"/>
        <v>0</v>
      </c>
      <c r="AR1109" s="31">
        <f t="shared" si="3668"/>
        <v>0</v>
      </c>
      <c r="AS1109" s="31">
        <f t="shared" si="3708"/>
        <v>0</v>
      </c>
      <c r="AT1109" s="31">
        <f t="shared" si="3709"/>
        <v>0</v>
      </c>
      <c r="AU1109" s="31">
        <f t="shared" si="3710"/>
        <v>0</v>
      </c>
      <c r="AV1109" s="31">
        <f t="shared" si="3669"/>
        <v>67200</v>
      </c>
      <c r="AW1109" s="31">
        <f t="shared" si="3670"/>
        <v>0</v>
      </c>
      <c r="AX1109" s="31">
        <f t="shared" si="3671"/>
        <v>0</v>
      </c>
      <c r="AY1109" s="31">
        <f t="shared" si="3711"/>
        <v>0</v>
      </c>
      <c r="AZ1109" s="31">
        <f t="shared" si="3712"/>
        <v>0</v>
      </c>
      <c r="BA1109" s="31">
        <f t="shared" si="3713"/>
        <v>0</v>
      </c>
      <c r="BB1109" s="31">
        <f t="shared" si="3672"/>
        <v>67200</v>
      </c>
      <c r="BC1109" s="31">
        <f t="shared" si="3673"/>
        <v>0</v>
      </c>
      <c r="BD1109" s="31">
        <f t="shared" si="3674"/>
        <v>0</v>
      </c>
      <c r="BE1109" s="31">
        <f t="shared" si="3714"/>
        <v>0</v>
      </c>
      <c r="BF1109" s="31">
        <f t="shared" si="3715"/>
        <v>0</v>
      </c>
      <c r="BG1109" s="31">
        <f t="shared" si="3716"/>
        <v>0</v>
      </c>
      <c r="BH1109" s="31">
        <f t="shared" si="3675"/>
        <v>67200</v>
      </c>
      <c r="BI1109" s="31">
        <f t="shared" si="3676"/>
        <v>0</v>
      </c>
      <c r="BJ1109" s="31">
        <f t="shared" si="3677"/>
        <v>0</v>
      </c>
      <c r="BK1109" s="31">
        <f t="shared" si="3717"/>
        <v>0</v>
      </c>
      <c r="BL1109" s="31">
        <f t="shared" si="3718"/>
        <v>0</v>
      </c>
      <c r="BM1109" s="31">
        <f t="shared" si="3719"/>
        <v>0</v>
      </c>
      <c r="BN1109" s="31">
        <f t="shared" si="3678"/>
        <v>67200</v>
      </c>
      <c r="BO1109" s="31">
        <f t="shared" si="3679"/>
        <v>0</v>
      </c>
      <c r="BP1109" s="31">
        <f t="shared" si="3680"/>
        <v>0</v>
      </c>
      <c r="BQ1109" s="31">
        <f t="shared" si="3720"/>
        <v>0</v>
      </c>
      <c r="BR1109" s="31">
        <f t="shared" si="3721"/>
        <v>0</v>
      </c>
      <c r="BS1109" s="31">
        <f t="shared" si="3681"/>
        <v>67200</v>
      </c>
      <c r="BT1109" s="31">
        <f t="shared" si="3682"/>
        <v>0</v>
      </c>
      <c r="BU1109" s="31">
        <f t="shared" si="3683"/>
        <v>0</v>
      </c>
      <c r="BV1109" s="31">
        <f t="shared" si="3722"/>
        <v>0</v>
      </c>
      <c r="BW1109" s="31">
        <f t="shared" si="3723"/>
        <v>0</v>
      </c>
      <c r="BX1109" s="31">
        <f t="shared" si="3684"/>
        <v>67200</v>
      </c>
      <c r="BY1109" s="31">
        <f t="shared" si="3685"/>
        <v>0</v>
      </c>
      <c r="BZ1109" s="31">
        <f t="shared" si="3686"/>
        <v>0</v>
      </c>
      <c r="CA1109" s="31">
        <f t="shared" si="3724"/>
        <v>0</v>
      </c>
      <c r="CB1109" s="31">
        <f t="shared" si="3725"/>
        <v>0</v>
      </c>
      <c r="CC1109" s="31">
        <f t="shared" si="3726"/>
        <v>0</v>
      </c>
      <c r="CD1109" s="31">
        <f t="shared" si="3552"/>
        <v>67200</v>
      </c>
      <c r="CE1109" s="31">
        <f t="shared" si="3553"/>
        <v>0</v>
      </c>
      <c r="CF1109" s="31">
        <f t="shared" si="3554"/>
        <v>0</v>
      </c>
      <c r="CG1109" s="31">
        <f t="shared" si="3727"/>
        <v>0</v>
      </c>
      <c r="CH1109" s="24"/>
      <c r="CI1109" s="40"/>
      <c r="CN1109" s="1" t="s">
        <v>30</v>
      </c>
    </row>
    <row r="1110" ht="15">
      <c r="A1110" s="41" t="s">
        <v>594</v>
      </c>
      <c r="B1110" s="17">
        <v>620</v>
      </c>
      <c r="C1110" s="16" t="s">
        <v>47</v>
      </c>
      <c r="D1110" s="16" t="s">
        <v>313</v>
      </c>
      <c r="E1110" s="39" t="s">
        <v>387</v>
      </c>
      <c r="F1110" s="31">
        <v>67200</v>
      </c>
      <c r="G1110" s="31"/>
      <c r="H1110" s="31"/>
      <c r="I1110" s="31"/>
      <c r="J1110" s="31"/>
      <c r="K1110" s="31"/>
      <c r="L1110" s="31">
        <f t="shared" si="3651"/>
        <v>67200</v>
      </c>
      <c r="M1110" s="31">
        <f t="shared" si="3652"/>
        <v>0</v>
      </c>
      <c r="N1110" s="31">
        <f t="shared" si="3653"/>
        <v>0</v>
      </c>
      <c r="O1110" s="31"/>
      <c r="P1110" s="31"/>
      <c r="Q1110" s="31"/>
      <c r="R1110" s="31">
        <f t="shared" si="3654"/>
        <v>67200</v>
      </c>
      <c r="S1110" s="31">
        <f t="shared" si="3655"/>
        <v>0</v>
      </c>
      <c r="T1110" s="31">
        <f t="shared" si="3656"/>
        <v>0</v>
      </c>
      <c r="U1110" s="31"/>
      <c r="V1110" s="31"/>
      <c r="W1110" s="31"/>
      <c r="X1110" s="31">
        <f t="shared" si="3657"/>
        <v>67200</v>
      </c>
      <c r="Y1110" s="31">
        <f t="shared" si="3658"/>
        <v>0</v>
      </c>
      <c r="Z1110" s="31">
        <f t="shared" si="3659"/>
        <v>0</v>
      </c>
      <c r="AA1110" s="31"/>
      <c r="AB1110" s="31"/>
      <c r="AC1110" s="31"/>
      <c r="AD1110" s="31">
        <f t="shared" si="3660"/>
        <v>67200</v>
      </c>
      <c r="AE1110" s="31">
        <f t="shared" si="3661"/>
        <v>0</v>
      </c>
      <c r="AF1110" s="31">
        <f t="shared" si="3662"/>
        <v>0</v>
      </c>
      <c r="AG1110" s="31"/>
      <c r="AH1110" s="31"/>
      <c r="AI1110" s="31"/>
      <c r="AJ1110" s="31">
        <f t="shared" si="3663"/>
        <v>67200</v>
      </c>
      <c r="AK1110" s="31">
        <f t="shared" si="3664"/>
        <v>0</v>
      </c>
      <c r="AL1110" s="31">
        <f t="shared" si="3665"/>
        <v>0</v>
      </c>
      <c r="AM1110" s="31"/>
      <c r="AN1110" s="31"/>
      <c r="AO1110" s="31"/>
      <c r="AP1110" s="31">
        <f t="shared" si="3666"/>
        <v>67200</v>
      </c>
      <c r="AQ1110" s="31">
        <f t="shared" si="3667"/>
        <v>0</v>
      </c>
      <c r="AR1110" s="31">
        <f t="shared" si="3668"/>
        <v>0</v>
      </c>
      <c r="AS1110" s="31"/>
      <c r="AT1110" s="31"/>
      <c r="AU1110" s="31"/>
      <c r="AV1110" s="31">
        <f t="shared" si="3669"/>
        <v>67200</v>
      </c>
      <c r="AW1110" s="31">
        <f t="shared" si="3670"/>
        <v>0</v>
      </c>
      <c r="AX1110" s="31">
        <f t="shared" si="3671"/>
        <v>0</v>
      </c>
      <c r="AY1110" s="31"/>
      <c r="AZ1110" s="31"/>
      <c r="BA1110" s="31"/>
      <c r="BB1110" s="31">
        <f t="shared" si="3672"/>
        <v>67200</v>
      </c>
      <c r="BC1110" s="31">
        <f t="shared" si="3673"/>
        <v>0</v>
      </c>
      <c r="BD1110" s="31">
        <f t="shared" si="3674"/>
        <v>0</v>
      </c>
      <c r="BE1110" s="31"/>
      <c r="BF1110" s="31"/>
      <c r="BG1110" s="31"/>
      <c r="BH1110" s="31">
        <f t="shared" si="3675"/>
        <v>67200</v>
      </c>
      <c r="BI1110" s="31">
        <f t="shared" si="3676"/>
        <v>0</v>
      </c>
      <c r="BJ1110" s="31">
        <f t="shared" si="3677"/>
        <v>0</v>
      </c>
      <c r="BK1110" s="31"/>
      <c r="BL1110" s="31"/>
      <c r="BM1110" s="31"/>
      <c r="BN1110" s="31">
        <f t="shared" si="3678"/>
        <v>67200</v>
      </c>
      <c r="BO1110" s="31">
        <f t="shared" si="3679"/>
        <v>0</v>
      </c>
      <c r="BP1110" s="31">
        <f t="shared" si="3680"/>
        <v>0</v>
      </c>
      <c r="BQ1110" s="31"/>
      <c r="BR1110" s="31"/>
      <c r="BS1110" s="31">
        <f t="shared" si="3681"/>
        <v>67200</v>
      </c>
      <c r="BT1110" s="31">
        <f t="shared" si="3682"/>
        <v>0</v>
      </c>
      <c r="BU1110" s="31">
        <f t="shared" si="3683"/>
        <v>0</v>
      </c>
      <c r="BV1110" s="31"/>
      <c r="BW1110" s="31"/>
      <c r="BX1110" s="31">
        <f t="shared" si="3684"/>
        <v>67200</v>
      </c>
      <c r="BY1110" s="31">
        <f t="shared" si="3685"/>
        <v>0</v>
      </c>
      <c r="BZ1110" s="31">
        <f t="shared" si="3686"/>
        <v>0</v>
      </c>
      <c r="CA1110" s="31"/>
      <c r="CB1110" s="31"/>
      <c r="CC1110" s="31"/>
      <c r="CD1110" s="31">
        <f t="shared" si="3552"/>
        <v>67200</v>
      </c>
      <c r="CE1110" s="31">
        <f t="shared" si="3553"/>
        <v>0</v>
      </c>
      <c r="CF1110" s="31">
        <f t="shared" si="3554"/>
        <v>0</v>
      </c>
      <c r="CG1110" s="31"/>
      <c r="CH1110" s="24"/>
      <c r="CI1110" s="40"/>
    </row>
    <row r="1111" ht="43.75">
      <c r="A1111" s="41" t="s">
        <v>596</v>
      </c>
      <c r="B1111" s="41"/>
      <c r="C1111" s="39"/>
      <c r="D1111" s="16"/>
      <c r="E1111" s="39" t="s">
        <v>597</v>
      </c>
      <c r="F1111" s="31">
        <f t="shared" si="3687"/>
        <v>28950</v>
      </c>
      <c r="G1111" s="31">
        <f t="shared" si="3688"/>
        <v>0</v>
      </c>
      <c r="H1111" s="31">
        <f t="shared" si="3689"/>
        <v>0</v>
      </c>
      <c r="I1111" s="31">
        <f t="shared" si="3690"/>
        <v>3500</v>
      </c>
      <c r="J1111" s="31">
        <f t="shared" si="3691"/>
        <v>0</v>
      </c>
      <c r="K1111" s="31">
        <f t="shared" si="3692"/>
        <v>0</v>
      </c>
      <c r="L1111" s="31">
        <f t="shared" si="3651"/>
        <v>32450</v>
      </c>
      <c r="M1111" s="31">
        <f t="shared" si="3652"/>
        <v>0</v>
      </c>
      <c r="N1111" s="31">
        <f t="shared" si="3653"/>
        <v>0</v>
      </c>
      <c r="O1111" s="31">
        <f t="shared" si="3693"/>
        <v>0</v>
      </c>
      <c r="P1111" s="31">
        <f t="shared" si="3694"/>
        <v>0</v>
      </c>
      <c r="Q1111" s="31">
        <f t="shared" si="3695"/>
        <v>0</v>
      </c>
      <c r="R1111" s="31">
        <f t="shared" si="3654"/>
        <v>32450</v>
      </c>
      <c r="S1111" s="31">
        <f t="shared" si="3655"/>
        <v>0</v>
      </c>
      <c r="T1111" s="31">
        <f t="shared" si="3656"/>
        <v>0</v>
      </c>
      <c r="U1111" s="31">
        <f t="shared" si="3696"/>
        <v>0</v>
      </c>
      <c r="V1111" s="31">
        <f t="shared" si="3697"/>
        <v>0</v>
      </c>
      <c r="W1111" s="31">
        <f t="shared" si="3698"/>
        <v>0</v>
      </c>
      <c r="X1111" s="31">
        <f t="shared" si="3657"/>
        <v>32450</v>
      </c>
      <c r="Y1111" s="31">
        <f t="shared" si="3658"/>
        <v>0</v>
      </c>
      <c r="Z1111" s="31">
        <f t="shared" si="3659"/>
        <v>0</v>
      </c>
      <c r="AA1111" s="31">
        <f t="shared" si="3699"/>
        <v>0</v>
      </c>
      <c r="AB1111" s="31">
        <f t="shared" si="3700"/>
        <v>0</v>
      </c>
      <c r="AC1111" s="31">
        <f t="shared" si="3701"/>
        <v>0</v>
      </c>
      <c r="AD1111" s="31">
        <f t="shared" si="3660"/>
        <v>32450</v>
      </c>
      <c r="AE1111" s="31">
        <f t="shared" si="3661"/>
        <v>0</v>
      </c>
      <c r="AF1111" s="31">
        <f t="shared" si="3662"/>
        <v>0</v>
      </c>
      <c r="AG1111" s="31">
        <f t="shared" si="3702"/>
        <v>0</v>
      </c>
      <c r="AH1111" s="31">
        <f t="shared" si="3703"/>
        <v>0</v>
      </c>
      <c r="AI1111" s="31">
        <f t="shared" si="3704"/>
        <v>0</v>
      </c>
      <c r="AJ1111" s="31">
        <f t="shared" si="3663"/>
        <v>32450</v>
      </c>
      <c r="AK1111" s="31">
        <f t="shared" si="3664"/>
        <v>0</v>
      </c>
      <c r="AL1111" s="31">
        <f t="shared" si="3665"/>
        <v>0</v>
      </c>
      <c r="AM1111" s="31">
        <f t="shared" si="3705"/>
        <v>0</v>
      </c>
      <c r="AN1111" s="31">
        <f t="shared" si="3706"/>
        <v>0</v>
      </c>
      <c r="AO1111" s="31">
        <f t="shared" si="3707"/>
        <v>0</v>
      </c>
      <c r="AP1111" s="31">
        <f t="shared" si="3666"/>
        <v>32450</v>
      </c>
      <c r="AQ1111" s="31">
        <f t="shared" si="3667"/>
        <v>0</v>
      </c>
      <c r="AR1111" s="31">
        <f t="shared" si="3668"/>
        <v>0</v>
      </c>
      <c r="AS1111" s="31">
        <f t="shared" si="3708"/>
        <v>0</v>
      </c>
      <c r="AT1111" s="31">
        <f t="shared" si="3709"/>
        <v>0</v>
      </c>
      <c r="AU1111" s="31">
        <f t="shared" si="3710"/>
        <v>0</v>
      </c>
      <c r="AV1111" s="31">
        <f t="shared" si="3669"/>
        <v>32450</v>
      </c>
      <c r="AW1111" s="31">
        <f t="shared" si="3670"/>
        <v>0</v>
      </c>
      <c r="AX1111" s="31">
        <f t="shared" si="3671"/>
        <v>0</v>
      </c>
      <c r="AY1111" s="31">
        <f t="shared" si="3711"/>
        <v>0</v>
      </c>
      <c r="AZ1111" s="31">
        <f t="shared" si="3712"/>
        <v>0</v>
      </c>
      <c r="BA1111" s="31">
        <f t="shared" si="3713"/>
        <v>0</v>
      </c>
      <c r="BB1111" s="31">
        <f t="shared" si="3672"/>
        <v>32450</v>
      </c>
      <c r="BC1111" s="31">
        <f t="shared" si="3673"/>
        <v>0</v>
      </c>
      <c r="BD1111" s="31">
        <f t="shared" si="3674"/>
        <v>0</v>
      </c>
      <c r="BE1111" s="31">
        <f t="shared" si="3714"/>
        <v>0</v>
      </c>
      <c r="BF1111" s="31">
        <f t="shared" si="3715"/>
        <v>0</v>
      </c>
      <c r="BG1111" s="31">
        <f t="shared" si="3716"/>
        <v>0</v>
      </c>
      <c r="BH1111" s="31">
        <f t="shared" si="3675"/>
        <v>32450</v>
      </c>
      <c r="BI1111" s="31">
        <f t="shared" si="3676"/>
        <v>0</v>
      </c>
      <c r="BJ1111" s="31">
        <f t="shared" si="3677"/>
        <v>0</v>
      </c>
      <c r="BK1111" s="31">
        <f t="shared" si="3717"/>
        <v>0</v>
      </c>
      <c r="BL1111" s="31">
        <f t="shared" si="3718"/>
        <v>0</v>
      </c>
      <c r="BM1111" s="31">
        <f t="shared" si="3719"/>
        <v>0</v>
      </c>
      <c r="BN1111" s="31">
        <f t="shared" si="3678"/>
        <v>32450</v>
      </c>
      <c r="BO1111" s="31">
        <f t="shared" si="3679"/>
        <v>0</v>
      </c>
      <c r="BP1111" s="31">
        <f t="shared" si="3680"/>
        <v>0</v>
      </c>
      <c r="BQ1111" s="31">
        <f t="shared" si="3720"/>
        <v>0</v>
      </c>
      <c r="BR1111" s="31">
        <f t="shared" si="3721"/>
        <v>0</v>
      </c>
      <c r="BS1111" s="31">
        <f t="shared" si="3681"/>
        <v>32450</v>
      </c>
      <c r="BT1111" s="31">
        <f t="shared" si="3682"/>
        <v>0</v>
      </c>
      <c r="BU1111" s="31">
        <f t="shared" si="3683"/>
        <v>0</v>
      </c>
      <c r="BV1111" s="31">
        <f t="shared" si="3722"/>
        <v>0</v>
      </c>
      <c r="BW1111" s="31">
        <f t="shared" si="3723"/>
        <v>0</v>
      </c>
      <c r="BX1111" s="31">
        <f t="shared" si="3684"/>
        <v>32450</v>
      </c>
      <c r="BY1111" s="31">
        <f t="shared" si="3685"/>
        <v>0</v>
      </c>
      <c r="BZ1111" s="31">
        <f t="shared" si="3686"/>
        <v>0</v>
      </c>
      <c r="CA1111" s="31">
        <f t="shared" si="3724"/>
        <v>0</v>
      </c>
      <c r="CB1111" s="31">
        <f t="shared" si="3725"/>
        <v>0</v>
      </c>
      <c r="CC1111" s="31">
        <f t="shared" si="3726"/>
        <v>0</v>
      </c>
      <c r="CD1111" s="31">
        <f t="shared" si="3552"/>
        <v>32450</v>
      </c>
      <c r="CE1111" s="31">
        <f t="shared" si="3553"/>
        <v>0</v>
      </c>
      <c r="CF1111" s="31">
        <f t="shared" si="3554"/>
        <v>0</v>
      </c>
      <c r="CG1111" s="31">
        <f t="shared" si="3727"/>
        <v>0</v>
      </c>
      <c r="CH1111" s="24"/>
      <c r="CI1111" s="40"/>
      <c r="CO1111" s="1" t="s">
        <v>31</v>
      </c>
    </row>
    <row r="1112" ht="43.75">
      <c r="A1112" s="41" t="s">
        <v>596</v>
      </c>
      <c r="B1112" s="17">
        <v>600</v>
      </c>
      <c r="C1112" s="16"/>
      <c r="D1112" s="16"/>
      <c r="E1112" s="39" t="s">
        <v>45</v>
      </c>
      <c r="F1112" s="31">
        <f>F1115+F1113</f>
        <v>28950</v>
      </c>
      <c r="G1112" s="31">
        <f>G1115+G1113</f>
        <v>0</v>
      </c>
      <c r="H1112" s="31">
        <f>H1115+H1113</f>
        <v>0</v>
      </c>
      <c r="I1112" s="31">
        <f>I1115+I1113</f>
        <v>3500</v>
      </c>
      <c r="J1112" s="31">
        <f>J1115+J1113</f>
        <v>0</v>
      </c>
      <c r="K1112" s="31">
        <f>K1115+K1113</f>
        <v>0</v>
      </c>
      <c r="L1112" s="31">
        <f t="shared" si="3651"/>
        <v>32450</v>
      </c>
      <c r="M1112" s="31">
        <f t="shared" si="3652"/>
        <v>0</v>
      </c>
      <c r="N1112" s="31">
        <f t="shared" si="3653"/>
        <v>0</v>
      </c>
      <c r="O1112" s="31">
        <f>O1115+O1113</f>
        <v>0</v>
      </c>
      <c r="P1112" s="31">
        <f>P1115+P1113</f>
        <v>0</v>
      </c>
      <c r="Q1112" s="31">
        <f>Q1115+Q1113</f>
        <v>0</v>
      </c>
      <c r="R1112" s="31">
        <f t="shared" si="3654"/>
        <v>32450</v>
      </c>
      <c r="S1112" s="31">
        <f t="shared" si="3655"/>
        <v>0</v>
      </c>
      <c r="T1112" s="31">
        <f t="shared" si="3656"/>
        <v>0</v>
      </c>
      <c r="U1112" s="31">
        <f>U1115+U1113</f>
        <v>0</v>
      </c>
      <c r="V1112" s="31">
        <f>V1115+V1113</f>
        <v>0</v>
      </c>
      <c r="W1112" s="31">
        <f>W1115+W1113</f>
        <v>0</v>
      </c>
      <c r="X1112" s="31">
        <f t="shared" si="3657"/>
        <v>32450</v>
      </c>
      <c r="Y1112" s="31">
        <f t="shared" si="3658"/>
        <v>0</v>
      </c>
      <c r="Z1112" s="31">
        <f t="shared" si="3659"/>
        <v>0</v>
      </c>
      <c r="AA1112" s="31">
        <f>AA1115+AA1113</f>
        <v>0</v>
      </c>
      <c r="AB1112" s="31">
        <f>AB1115+AB1113</f>
        <v>0</v>
      </c>
      <c r="AC1112" s="31">
        <f>AC1115+AC1113</f>
        <v>0</v>
      </c>
      <c r="AD1112" s="31">
        <f t="shared" si="3660"/>
        <v>32450</v>
      </c>
      <c r="AE1112" s="31">
        <f t="shared" si="3661"/>
        <v>0</v>
      </c>
      <c r="AF1112" s="31">
        <f t="shared" si="3662"/>
        <v>0</v>
      </c>
      <c r="AG1112" s="31">
        <f>AG1115+AG1113</f>
        <v>0</v>
      </c>
      <c r="AH1112" s="31">
        <f>AH1115+AH1113</f>
        <v>0</v>
      </c>
      <c r="AI1112" s="31">
        <f>AI1115+AI1113</f>
        <v>0</v>
      </c>
      <c r="AJ1112" s="31">
        <f t="shared" si="3663"/>
        <v>32450</v>
      </c>
      <c r="AK1112" s="31">
        <f t="shared" si="3664"/>
        <v>0</v>
      </c>
      <c r="AL1112" s="31">
        <f t="shared" si="3665"/>
        <v>0</v>
      </c>
      <c r="AM1112" s="31">
        <f>AM1115+AM1113</f>
        <v>0</v>
      </c>
      <c r="AN1112" s="31">
        <f>AN1115+AN1113</f>
        <v>0</v>
      </c>
      <c r="AO1112" s="31">
        <f>AO1115+AO1113</f>
        <v>0</v>
      </c>
      <c r="AP1112" s="31">
        <f t="shared" si="3666"/>
        <v>32450</v>
      </c>
      <c r="AQ1112" s="31">
        <f t="shared" si="3667"/>
        <v>0</v>
      </c>
      <c r="AR1112" s="31">
        <f t="shared" si="3668"/>
        <v>0</v>
      </c>
      <c r="AS1112" s="31">
        <f>AS1115+AS1113</f>
        <v>0</v>
      </c>
      <c r="AT1112" s="31">
        <f>AT1115+AT1113</f>
        <v>0</v>
      </c>
      <c r="AU1112" s="31">
        <f>AU1115+AU1113</f>
        <v>0</v>
      </c>
      <c r="AV1112" s="31">
        <f t="shared" si="3669"/>
        <v>32450</v>
      </c>
      <c r="AW1112" s="31">
        <f t="shared" si="3670"/>
        <v>0</v>
      </c>
      <c r="AX1112" s="31">
        <f t="shared" si="3671"/>
        <v>0</v>
      </c>
      <c r="AY1112" s="31">
        <f>AY1115+AY1113</f>
        <v>0</v>
      </c>
      <c r="AZ1112" s="31">
        <f>AZ1115+AZ1113</f>
        <v>0</v>
      </c>
      <c r="BA1112" s="31">
        <f>BA1115+BA1113</f>
        <v>0</v>
      </c>
      <c r="BB1112" s="31">
        <f t="shared" si="3672"/>
        <v>32450</v>
      </c>
      <c r="BC1112" s="31">
        <f t="shared" si="3673"/>
        <v>0</v>
      </c>
      <c r="BD1112" s="31">
        <f t="shared" si="3674"/>
        <v>0</v>
      </c>
      <c r="BE1112" s="31">
        <f>BE1115+BE1113</f>
        <v>0</v>
      </c>
      <c r="BF1112" s="31">
        <f>BF1115+BF1113</f>
        <v>0</v>
      </c>
      <c r="BG1112" s="31">
        <f>BG1115+BG1113</f>
        <v>0</v>
      </c>
      <c r="BH1112" s="31">
        <f t="shared" si="3675"/>
        <v>32450</v>
      </c>
      <c r="BI1112" s="31">
        <f t="shared" si="3676"/>
        <v>0</v>
      </c>
      <c r="BJ1112" s="31">
        <f t="shared" si="3677"/>
        <v>0</v>
      </c>
      <c r="BK1112" s="31">
        <f>BK1115+BK1113</f>
        <v>0</v>
      </c>
      <c r="BL1112" s="31">
        <f>BL1115+BL1113</f>
        <v>0</v>
      </c>
      <c r="BM1112" s="31">
        <f>BM1115+BM1113</f>
        <v>0</v>
      </c>
      <c r="BN1112" s="31">
        <f t="shared" si="3678"/>
        <v>32450</v>
      </c>
      <c r="BO1112" s="31">
        <f t="shared" si="3679"/>
        <v>0</v>
      </c>
      <c r="BP1112" s="31">
        <f t="shared" si="3680"/>
        <v>0</v>
      </c>
      <c r="BQ1112" s="31">
        <f>BQ1115+BQ1113</f>
        <v>0</v>
      </c>
      <c r="BR1112" s="31">
        <f>BR1115+BR1113</f>
        <v>0</v>
      </c>
      <c r="BS1112" s="31">
        <f t="shared" si="3681"/>
        <v>32450</v>
      </c>
      <c r="BT1112" s="31">
        <f t="shared" si="3682"/>
        <v>0</v>
      </c>
      <c r="BU1112" s="31">
        <f t="shared" si="3683"/>
        <v>0</v>
      </c>
      <c r="BV1112" s="31">
        <f>BV1115+BV1113</f>
        <v>0</v>
      </c>
      <c r="BW1112" s="31">
        <f>BW1115+BW1113</f>
        <v>0</v>
      </c>
      <c r="BX1112" s="31">
        <f t="shared" si="3684"/>
        <v>32450</v>
      </c>
      <c r="BY1112" s="31">
        <f t="shared" si="3685"/>
        <v>0</v>
      </c>
      <c r="BZ1112" s="31">
        <f t="shared" si="3686"/>
        <v>0</v>
      </c>
      <c r="CA1112" s="31">
        <f>CA1115+CA1113</f>
        <v>0</v>
      </c>
      <c r="CB1112" s="31">
        <f>CB1115+CB1113</f>
        <v>0</v>
      </c>
      <c r="CC1112" s="31">
        <f>CC1115+CC1113</f>
        <v>0</v>
      </c>
      <c r="CD1112" s="31">
        <f t="shared" si="3552"/>
        <v>32450</v>
      </c>
      <c r="CE1112" s="31">
        <f t="shared" si="3553"/>
        <v>0</v>
      </c>
      <c r="CF1112" s="31">
        <f t="shared" si="3554"/>
        <v>0</v>
      </c>
      <c r="CG1112" s="31">
        <f>CG1115+CG1113</f>
        <v>0</v>
      </c>
      <c r="CH1112" s="24"/>
      <c r="CI1112" s="40"/>
      <c r="CM1112" s="1" t="s">
        <v>29</v>
      </c>
    </row>
    <row r="1113" ht="15">
      <c r="A1113" s="41" t="s">
        <v>596</v>
      </c>
      <c r="B1113" s="17">
        <v>610</v>
      </c>
      <c r="C1113" s="16"/>
      <c r="D1113" s="16"/>
      <c r="E1113" s="39" t="s">
        <v>104</v>
      </c>
      <c r="F1113" s="31">
        <f>F1114</f>
        <v>700</v>
      </c>
      <c r="G1113" s="31">
        <f>G1114</f>
        <v>0</v>
      </c>
      <c r="H1113" s="31">
        <f>H1114</f>
        <v>0</v>
      </c>
      <c r="I1113" s="31">
        <f>I1114</f>
        <v>0</v>
      </c>
      <c r="J1113" s="31">
        <f>J1114</f>
        <v>0</v>
      </c>
      <c r="K1113" s="31">
        <f>K1114</f>
        <v>0</v>
      </c>
      <c r="L1113" s="31">
        <f t="shared" si="3651"/>
        <v>700</v>
      </c>
      <c r="M1113" s="31">
        <f t="shared" si="3652"/>
        <v>0</v>
      </c>
      <c r="N1113" s="31">
        <f t="shared" si="3653"/>
        <v>0</v>
      </c>
      <c r="O1113" s="31">
        <f>O1114</f>
        <v>0</v>
      </c>
      <c r="P1113" s="31">
        <f>P1114</f>
        <v>0</v>
      </c>
      <c r="Q1113" s="31">
        <f>Q1114</f>
        <v>0</v>
      </c>
      <c r="R1113" s="31">
        <f t="shared" si="3654"/>
        <v>700</v>
      </c>
      <c r="S1113" s="31">
        <f t="shared" si="3655"/>
        <v>0</v>
      </c>
      <c r="T1113" s="31">
        <f t="shared" si="3656"/>
        <v>0</v>
      </c>
      <c r="U1113" s="31">
        <f>U1114</f>
        <v>0</v>
      </c>
      <c r="V1113" s="31">
        <f>V1114</f>
        <v>0</v>
      </c>
      <c r="W1113" s="31">
        <f>W1114</f>
        <v>0</v>
      </c>
      <c r="X1113" s="31">
        <f t="shared" si="3657"/>
        <v>700</v>
      </c>
      <c r="Y1113" s="31">
        <f t="shared" si="3658"/>
        <v>0</v>
      </c>
      <c r="Z1113" s="31">
        <f t="shared" si="3659"/>
        <v>0</v>
      </c>
      <c r="AA1113" s="31">
        <f>AA1114</f>
        <v>0</v>
      </c>
      <c r="AB1113" s="31">
        <f>AB1114</f>
        <v>0</v>
      </c>
      <c r="AC1113" s="31">
        <f>AC1114</f>
        <v>0</v>
      </c>
      <c r="AD1113" s="31">
        <f t="shared" si="3660"/>
        <v>700</v>
      </c>
      <c r="AE1113" s="31">
        <f t="shared" si="3661"/>
        <v>0</v>
      </c>
      <c r="AF1113" s="31">
        <f t="shared" si="3662"/>
        <v>0</v>
      </c>
      <c r="AG1113" s="31">
        <f>AG1114</f>
        <v>0</v>
      </c>
      <c r="AH1113" s="31">
        <f>AH1114</f>
        <v>0</v>
      </c>
      <c r="AI1113" s="31">
        <f>AI1114</f>
        <v>0</v>
      </c>
      <c r="AJ1113" s="31">
        <f t="shared" si="3663"/>
        <v>700</v>
      </c>
      <c r="AK1113" s="31">
        <f t="shared" si="3664"/>
        <v>0</v>
      </c>
      <c r="AL1113" s="31">
        <f t="shared" si="3665"/>
        <v>0</v>
      </c>
      <c r="AM1113" s="31">
        <f>AM1114</f>
        <v>0</v>
      </c>
      <c r="AN1113" s="31">
        <f>AN1114</f>
        <v>0</v>
      </c>
      <c r="AO1113" s="31">
        <f>AO1114</f>
        <v>0</v>
      </c>
      <c r="AP1113" s="31">
        <f t="shared" si="3666"/>
        <v>700</v>
      </c>
      <c r="AQ1113" s="31">
        <f t="shared" si="3667"/>
        <v>0</v>
      </c>
      <c r="AR1113" s="31">
        <f t="shared" si="3668"/>
        <v>0</v>
      </c>
      <c r="AS1113" s="31">
        <f>AS1114</f>
        <v>0</v>
      </c>
      <c r="AT1113" s="31">
        <f>AT1114</f>
        <v>0</v>
      </c>
      <c r="AU1113" s="31">
        <f>AU1114</f>
        <v>0</v>
      </c>
      <c r="AV1113" s="31">
        <f t="shared" si="3669"/>
        <v>700</v>
      </c>
      <c r="AW1113" s="31">
        <f t="shared" si="3670"/>
        <v>0</v>
      </c>
      <c r="AX1113" s="31">
        <f t="shared" si="3671"/>
        <v>0</v>
      </c>
      <c r="AY1113" s="31">
        <f>AY1114</f>
        <v>0</v>
      </c>
      <c r="AZ1113" s="31">
        <f>AZ1114</f>
        <v>0</v>
      </c>
      <c r="BA1113" s="31">
        <f>BA1114</f>
        <v>0</v>
      </c>
      <c r="BB1113" s="31">
        <f t="shared" si="3672"/>
        <v>700</v>
      </c>
      <c r="BC1113" s="31">
        <f t="shared" si="3673"/>
        <v>0</v>
      </c>
      <c r="BD1113" s="31">
        <f t="shared" si="3674"/>
        <v>0</v>
      </c>
      <c r="BE1113" s="31">
        <f>BE1114</f>
        <v>0</v>
      </c>
      <c r="BF1113" s="31">
        <f>BF1114</f>
        <v>0</v>
      </c>
      <c r="BG1113" s="31">
        <f>BG1114</f>
        <v>0</v>
      </c>
      <c r="BH1113" s="31">
        <f t="shared" si="3675"/>
        <v>700</v>
      </c>
      <c r="BI1113" s="31">
        <f t="shared" si="3676"/>
        <v>0</v>
      </c>
      <c r="BJ1113" s="31">
        <f t="shared" si="3677"/>
        <v>0</v>
      </c>
      <c r="BK1113" s="31">
        <f>BK1114</f>
        <v>0</v>
      </c>
      <c r="BL1113" s="31">
        <f>BL1114</f>
        <v>0</v>
      </c>
      <c r="BM1113" s="31">
        <f>BM1114</f>
        <v>0</v>
      </c>
      <c r="BN1113" s="31">
        <f t="shared" si="3678"/>
        <v>700</v>
      </c>
      <c r="BO1113" s="31">
        <f t="shared" si="3679"/>
        <v>0</v>
      </c>
      <c r="BP1113" s="31">
        <f t="shared" si="3680"/>
        <v>0</v>
      </c>
      <c r="BQ1113" s="31">
        <f>BQ1114</f>
        <v>0</v>
      </c>
      <c r="BR1113" s="31">
        <f>BR1114</f>
        <v>0</v>
      </c>
      <c r="BS1113" s="31">
        <f t="shared" si="3681"/>
        <v>700</v>
      </c>
      <c r="BT1113" s="31">
        <f t="shared" si="3682"/>
        <v>0</v>
      </c>
      <c r="BU1113" s="31">
        <f t="shared" si="3683"/>
        <v>0</v>
      </c>
      <c r="BV1113" s="31">
        <f>BV1114</f>
        <v>0</v>
      </c>
      <c r="BW1113" s="31">
        <f>BW1114</f>
        <v>0</v>
      </c>
      <c r="BX1113" s="31">
        <f t="shared" si="3684"/>
        <v>700</v>
      </c>
      <c r="BY1113" s="31">
        <f t="shared" si="3685"/>
        <v>0</v>
      </c>
      <c r="BZ1113" s="31">
        <f t="shared" si="3686"/>
        <v>0</v>
      </c>
      <c r="CA1113" s="31">
        <f>CA1114</f>
        <v>0</v>
      </c>
      <c r="CB1113" s="31">
        <f>CB1114</f>
        <v>0</v>
      </c>
      <c r="CC1113" s="31">
        <f>CC1114</f>
        <v>0</v>
      </c>
      <c r="CD1113" s="31">
        <f t="shared" si="3552"/>
        <v>700</v>
      </c>
      <c r="CE1113" s="31">
        <f t="shared" si="3553"/>
        <v>0</v>
      </c>
      <c r="CF1113" s="31">
        <f t="shared" si="3554"/>
        <v>0</v>
      </c>
      <c r="CG1113" s="31">
        <f>CG1114</f>
        <v>0</v>
      </c>
      <c r="CH1113" s="24"/>
      <c r="CI1113" s="40"/>
      <c r="CN1113" s="1" t="s">
        <v>30</v>
      </c>
    </row>
    <row r="1114" ht="15">
      <c r="A1114" s="41" t="s">
        <v>596</v>
      </c>
      <c r="B1114" s="17">
        <v>610</v>
      </c>
      <c r="C1114" s="16" t="s">
        <v>47</v>
      </c>
      <c r="D1114" s="16" t="s">
        <v>42</v>
      </c>
      <c r="E1114" s="39" t="s">
        <v>436</v>
      </c>
      <c r="F1114" s="31">
        <v>700</v>
      </c>
      <c r="G1114" s="31"/>
      <c r="H1114" s="31"/>
      <c r="I1114" s="31"/>
      <c r="J1114" s="31"/>
      <c r="K1114" s="31"/>
      <c r="L1114" s="31">
        <f t="shared" si="3651"/>
        <v>700</v>
      </c>
      <c r="M1114" s="31">
        <f t="shared" si="3652"/>
        <v>0</v>
      </c>
      <c r="N1114" s="31">
        <f t="shared" si="3653"/>
        <v>0</v>
      </c>
      <c r="O1114" s="31"/>
      <c r="P1114" s="31"/>
      <c r="Q1114" s="31"/>
      <c r="R1114" s="31">
        <f t="shared" si="3654"/>
        <v>700</v>
      </c>
      <c r="S1114" s="31">
        <f t="shared" si="3655"/>
        <v>0</v>
      </c>
      <c r="T1114" s="31">
        <f t="shared" si="3656"/>
        <v>0</v>
      </c>
      <c r="U1114" s="31"/>
      <c r="V1114" s="31"/>
      <c r="W1114" s="31"/>
      <c r="X1114" s="31">
        <f t="shared" si="3657"/>
        <v>700</v>
      </c>
      <c r="Y1114" s="31">
        <f t="shared" si="3658"/>
        <v>0</v>
      </c>
      <c r="Z1114" s="31">
        <f t="shared" si="3659"/>
        <v>0</v>
      </c>
      <c r="AA1114" s="31"/>
      <c r="AB1114" s="31"/>
      <c r="AC1114" s="31"/>
      <c r="AD1114" s="31">
        <f t="shared" si="3660"/>
        <v>700</v>
      </c>
      <c r="AE1114" s="31">
        <f t="shared" si="3661"/>
        <v>0</v>
      </c>
      <c r="AF1114" s="31">
        <f t="shared" si="3662"/>
        <v>0</v>
      </c>
      <c r="AG1114" s="31"/>
      <c r="AH1114" s="31"/>
      <c r="AI1114" s="31"/>
      <c r="AJ1114" s="31">
        <f t="shared" si="3663"/>
        <v>700</v>
      </c>
      <c r="AK1114" s="31">
        <f t="shared" si="3664"/>
        <v>0</v>
      </c>
      <c r="AL1114" s="31">
        <f t="shared" si="3665"/>
        <v>0</v>
      </c>
      <c r="AM1114" s="31"/>
      <c r="AN1114" s="31"/>
      <c r="AO1114" s="31"/>
      <c r="AP1114" s="31">
        <f t="shared" si="3666"/>
        <v>700</v>
      </c>
      <c r="AQ1114" s="31">
        <f t="shared" si="3667"/>
        <v>0</v>
      </c>
      <c r="AR1114" s="31">
        <f t="shared" si="3668"/>
        <v>0</v>
      </c>
      <c r="AS1114" s="31"/>
      <c r="AT1114" s="31"/>
      <c r="AU1114" s="31"/>
      <c r="AV1114" s="31">
        <f t="shared" si="3669"/>
        <v>700</v>
      </c>
      <c r="AW1114" s="31">
        <f t="shared" si="3670"/>
        <v>0</v>
      </c>
      <c r="AX1114" s="31">
        <f t="shared" si="3671"/>
        <v>0</v>
      </c>
      <c r="AY1114" s="31"/>
      <c r="AZ1114" s="31"/>
      <c r="BA1114" s="31"/>
      <c r="BB1114" s="31">
        <f t="shared" si="3672"/>
        <v>700</v>
      </c>
      <c r="BC1114" s="31">
        <f t="shared" si="3673"/>
        <v>0</v>
      </c>
      <c r="BD1114" s="31">
        <f t="shared" si="3674"/>
        <v>0</v>
      </c>
      <c r="BE1114" s="31"/>
      <c r="BF1114" s="31"/>
      <c r="BG1114" s="31"/>
      <c r="BH1114" s="31">
        <f t="shared" si="3675"/>
        <v>700</v>
      </c>
      <c r="BI1114" s="31">
        <f t="shared" si="3676"/>
        <v>0</v>
      </c>
      <c r="BJ1114" s="31">
        <f t="shared" si="3677"/>
        <v>0</v>
      </c>
      <c r="BK1114" s="31"/>
      <c r="BL1114" s="31"/>
      <c r="BM1114" s="31"/>
      <c r="BN1114" s="31">
        <f t="shared" si="3678"/>
        <v>700</v>
      </c>
      <c r="BO1114" s="31">
        <f t="shared" si="3679"/>
        <v>0</v>
      </c>
      <c r="BP1114" s="31">
        <f t="shared" si="3680"/>
        <v>0</v>
      </c>
      <c r="BQ1114" s="31"/>
      <c r="BR1114" s="31"/>
      <c r="BS1114" s="31">
        <f t="shared" si="3681"/>
        <v>700</v>
      </c>
      <c r="BT1114" s="31">
        <f t="shared" si="3682"/>
        <v>0</v>
      </c>
      <c r="BU1114" s="31">
        <f t="shared" si="3683"/>
        <v>0</v>
      </c>
      <c r="BV1114" s="31"/>
      <c r="BW1114" s="31"/>
      <c r="BX1114" s="31">
        <f t="shared" si="3684"/>
        <v>700</v>
      </c>
      <c r="BY1114" s="31">
        <f t="shared" si="3685"/>
        <v>0</v>
      </c>
      <c r="BZ1114" s="31">
        <f t="shared" si="3686"/>
        <v>0</v>
      </c>
      <c r="CA1114" s="31"/>
      <c r="CB1114" s="31"/>
      <c r="CC1114" s="31"/>
      <c r="CD1114" s="31">
        <f t="shared" si="3552"/>
        <v>700</v>
      </c>
      <c r="CE1114" s="31">
        <f t="shared" si="3553"/>
        <v>0</v>
      </c>
      <c r="CF1114" s="31">
        <f t="shared" si="3554"/>
        <v>0</v>
      </c>
      <c r="CG1114" s="31"/>
      <c r="CH1114" s="24"/>
      <c r="CI1114" s="40"/>
    </row>
    <row r="1115" ht="15">
      <c r="A1115" s="41" t="s">
        <v>596</v>
      </c>
      <c r="B1115" s="17">
        <v>620</v>
      </c>
      <c r="C1115" s="16"/>
      <c r="D1115" s="16"/>
      <c r="E1115" s="39" t="s">
        <v>46</v>
      </c>
      <c r="F1115" s="31">
        <f>F1116</f>
        <v>28250</v>
      </c>
      <c r="G1115" s="31">
        <f>G1116</f>
        <v>0</v>
      </c>
      <c r="H1115" s="31">
        <f>H1116</f>
        <v>0</v>
      </c>
      <c r="I1115" s="31">
        <f>I1116+I1117</f>
        <v>3500</v>
      </c>
      <c r="J1115" s="31">
        <f>J1116+J1117</f>
        <v>0</v>
      </c>
      <c r="K1115" s="31">
        <f>K1116+K1117</f>
        <v>0</v>
      </c>
      <c r="L1115" s="31">
        <f t="shared" si="3651"/>
        <v>31750</v>
      </c>
      <c r="M1115" s="31">
        <f t="shared" si="3652"/>
        <v>0</v>
      </c>
      <c r="N1115" s="31">
        <f t="shared" si="3653"/>
        <v>0</v>
      </c>
      <c r="O1115" s="31">
        <f>O1116+O1117</f>
        <v>0</v>
      </c>
      <c r="P1115" s="31">
        <f>P1116+P1117</f>
        <v>0</v>
      </c>
      <c r="Q1115" s="31">
        <f>Q1116+Q1117</f>
        <v>0</v>
      </c>
      <c r="R1115" s="31">
        <f t="shared" si="3654"/>
        <v>31750</v>
      </c>
      <c r="S1115" s="31">
        <f t="shared" si="3655"/>
        <v>0</v>
      </c>
      <c r="T1115" s="31">
        <f t="shared" si="3656"/>
        <v>0</v>
      </c>
      <c r="U1115" s="31">
        <f>U1116+U1117</f>
        <v>0</v>
      </c>
      <c r="V1115" s="31">
        <f>V1116+V1117</f>
        <v>0</v>
      </c>
      <c r="W1115" s="31">
        <f>W1116+W1117</f>
        <v>0</v>
      </c>
      <c r="X1115" s="31">
        <f t="shared" si="3657"/>
        <v>31750</v>
      </c>
      <c r="Y1115" s="31">
        <f t="shared" si="3658"/>
        <v>0</v>
      </c>
      <c r="Z1115" s="31">
        <f t="shared" si="3659"/>
        <v>0</v>
      </c>
      <c r="AA1115" s="31">
        <f>AA1116+AA1117</f>
        <v>0</v>
      </c>
      <c r="AB1115" s="31">
        <f>AB1116+AB1117</f>
        <v>0</v>
      </c>
      <c r="AC1115" s="31">
        <f>AC1116+AC1117</f>
        <v>0</v>
      </c>
      <c r="AD1115" s="31">
        <f t="shared" si="3660"/>
        <v>31750</v>
      </c>
      <c r="AE1115" s="31">
        <f t="shared" si="3661"/>
        <v>0</v>
      </c>
      <c r="AF1115" s="31">
        <f t="shared" si="3662"/>
        <v>0</v>
      </c>
      <c r="AG1115" s="31">
        <f>AG1116+AG1117</f>
        <v>0</v>
      </c>
      <c r="AH1115" s="31">
        <f>AH1116+AH1117</f>
        <v>0</v>
      </c>
      <c r="AI1115" s="31">
        <f>AI1116+AI1117</f>
        <v>0</v>
      </c>
      <c r="AJ1115" s="31">
        <f t="shared" si="3663"/>
        <v>31750</v>
      </c>
      <c r="AK1115" s="31">
        <f t="shared" si="3664"/>
        <v>0</v>
      </c>
      <c r="AL1115" s="31">
        <f t="shared" si="3665"/>
        <v>0</v>
      </c>
      <c r="AM1115" s="31">
        <f>AM1116+AM1117</f>
        <v>0</v>
      </c>
      <c r="AN1115" s="31">
        <f>AN1116+AN1117</f>
        <v>0</v>
      </c>
      <c r="AO1115" s="31">
        <f>AO1116+AO1117</f>
        <v>0</v>
      </c>
      <c r="AP1115" s="31">
        <f t="shared" si="3666"/>
        <v>31750</v>
      </c>
      <c r="AQ1115" s="31">
        <f t="shared" si="3667"/>
        <v>0</v>
      </c>
      <c r="AR1115" s="31">
        <f t="shared" si="3668"/>
        <v>0</v>
      </c>
      <c r="AS1115" s="31">
        <f>AS1116+AS1117</f>
        <v>0</v>
      </c>
      <c r="AT1115" s="31">
        <f>AT1116+AT1117</f>
        <v>0</v>
      </c>
      <c r="AU1115" s="31">
        <f>AU1116+AU1117</f>
        <v>0</v>
      </c>
      <c r="AV1115" s="31">
        <f t="shared" si="3669"/>
        <v>31750</v>
      </c>
      <c r="AW1115" s="31">
        <f t="shared" si="3670"/>
        <v>0</v>
      </c>
      <c r="AX1115" s="31">
        <f t="shared" si="3671"/>
        <v>0</v>
      </c>
      <c r="AY1115" s="31">
        <f>AY1116+AY1117</f>
        <v>0</v>
      </c>
      <c r="AZ1115" s="31">
        <f>AZ1116+AZ1117</f>
        <v>0</v>
      </c>
      <c r="BA1115" s="31">
        <f>BA1116+BA1117</f>
        <v>0</v>
      </c>
      <c r="BB1115" s="31">
        <f t="shared" si="3672"/>
        <v>31750</v>
      </c>
      <c r="BC1115" s="31">
        <f t="shared" si="3673"/>
        <v>0</v>
      </c>
      <c r="BD1115" s="31">
        <f t="shared" si="3674"/>
        <v>0</v>
      </c>
      <c r="BE1115" s="31">
        <f>BE1116+BE1117</f>
        <v>0</v>
      </c>
      <c r="BF1115" s="31">
        <f>BF1116+BF1117</f>
        <v>0</v>
      </c>
      <c r="BG1115" s="31">
        <f>BG1116+BG1117</f>
        <v>0</v>
      </c>
      <c r="BH1115" s="31">
        <f t="shared" si="3675"/>
        <v>31750</v>
      </c>
      <c r="BI1115" s="31">
        <f t="shared" si="3676"/>
        <v>0</v>
      </c>
      <c r="BJ1115" s="31">
        <f t="shared" si="3677"/>
        <v>0</v>
      </c>
      <c r="BK1115" s="31">
        <f>BK1116+BK1117</f>
        <v>0</v>
      </c>
      <c r="BL1115" s="31">
        <f>BL1116+BL1117</f>
        <v>0</v>
      </c>
      <c r="BM1115" s="31">
        <f>BM1116+BM1117</f>
        <v>0</v>
      </c>
      <c r="BN1115" s="31">
        <f t="shared" si="3678"/>
        <v>31750</v>
      </c>
      <c r="BO1115" s="31">
        <f t="shared" si="3679"/>
        <v>0</v>
      </c>
      <c r="BP1115" s="31">
        <f t="shared" si="3680"/>
        <v>0</v>
      </c>
      <c r="BQ1115" s="31">
        <f>BQ1116+BQ1117</f>
        <v>0</v>
      </c>
      <c r="BR1115" s="31">
        <f>BR1116+BR1117</f>
        <v>0</v>
      </c>
      <c r="BS1115" s="31">
        <f t="shared" si="3681"/>
        <v>31750</v>
      </c>
      <c r="BT1115" s="31">
        <f t="shared" si="3682"/>
        <v>0</v>
      </c>
      <c r="BU1115" s="31">
        <f t="shared" si="3683"/>
        <v>0</v>
      </c>
      <c r="BV1115" s="31">
        <f>BV1116+BV1117</f>
        <v>0</v>
      </c>
      <c r="BW1115" s="31">
        <f>BW1116+BW1117</f>
        <v>0</v>
      </c>
      <c r="BX1115" s="31">
        <f t="shared" si="3684"/>
        <v>31750</v>
      </c>
      <c r="BY1115" s="31">
        <f t="shared" si="3685"/>
        <v>0</v>
      </c>
      <c r="BZ1115" s="31">
        <f t="shared" si="3686"/>
        <v>0</v>
      </c>
      <c r="CA1115" s="31">
        <f>CA1116+CA1117</f>
        <v>0</v>
      </c>
      <c r="CB1115" s="31">
        <f>CB1116+CB1117</f>
        <v>0</v>
      </c>
      <c r="CC1115" s="31">
        <f>CC1116+CC1117</f>
        <v>0</v>
      </c>
      <c r="CD1115" s="31">
        <f t="shared" si="3552"/>
        <v>31750</v>
      </c>
      <c r="CE1115" s="31">
        <f t="shared" si="3553"/>
        <v>0</v>
      </c>
      <c r="CF1115" s="31">
        <f t="shared" si="3554"/>
        <v>0</v>
      </c>
      <c r="CG1115" s="31">
        <f>CG1116+CG1117</f>
        <v>0</v>
      </c>
      <c r="CH1115" s="43"/>
      <c r="CI1115" s="40"/>
      <c r="CN1115" s="1" t="s">
        <v>30</v>
      </c>
    </row>
    <row r="1116" ht="15">
      <c r="A1116" s="41" t="s">
        <v>596</v>
      </c>
      <c r="B1116" s="17">
        <v>620</v>
      </c>
      <c r="C1116" s="16" t="s">
        <v>47</v>
      </c>
      <c r="D1116" s="16" t="s">
        <v>42</v>
      </c>
      <c r="E1116" s="39" t="s">
        <v>436</v>
      </c>
      <c r="F1116" s="31">
        <v>28250</v>
      </c>
      <c r="G1116" s="31"/>
      <c r="H1116" s="31"/>
      <c r="I1116" s="31"/>
      <c r="J1116" s="31"/>
      <c r="K1116" s="31"/>
      <c r="L1116" s="31">
        <f t="shared" si="3651"/>
        <v>28250</v>
      </c>
      <c r="M1116" s="31">
        <f t="shared" si="3652"/>
        <v>0</v>
      </c>
      <c r="N1116" s="31">
        <f t="shared" si="3653"/>
        <v>0</v>
      </c>
      <c r="O1116" s="31"/>
      <c r="P1116" s="31"/>
      <c r="Q1116" s="31"/>
      <c r="R1116" s="31">
        <f t="shared" si="3654"/>
        <v>28250</v>
      </c>
      <c r="S1116" s="31">
        <f t="shared" si="3655"/>
        <v>0</v>
      </c>
      <c r="T1116" s="31">
        <f t="shared" si="3656"/>
        <v>0</v>
      </c>
      <c r="U1116" s="31"/>
      <c r="V1116" s="31"/>
      <c r="W1116" s="31"/>
      <c r="X1116" s="31">
        <f t="shared" si="3657"/>
        <v>28250</v>
      </c>
      <c r="Y1116" s="31">
        <f t="shared" si="3658"/>
        <v>0</v>
      </c>
      <c r="Z1116" s="31">
        <f t="shared" si="3659"/>
        <v>0</v>
      </c>
      <c r="AA1116" s="31"/>
      <c r="AB1116" s="31"/>
      <c r="AC1116" s="31"/>
      <c r="AD1116" s="31">
        <f t="shared" si="3660"/>
        <v>28250</v>
      </c>
      <c r="AE1116" s="31">
        <f t="shared" si="3661"/>
        <v>0</v>
      </c>
      <c r="AF1116" s="31">
        <f t="shared" si="3662"/>
        <v>0</v>
      </c>
      <c r="AG1116" s="31"/>
      <c r="AH1116" s="31"/>
      <c r="AI1116" s="31"/>
      <c r="AJ1116" s="31">
        <f t="shared" si="3663"/>
        <v>28250</v>
      </c>
      <c r="AK1116" s="31">
        <f t="shared" si="3664"/>
        <v>0</v>
      </c>
      <c r="AL1116" s="31">
        <f t="shared" si="3665"/>
        <v>0</v>
      </c>
      <c r="AM1116" s="31"/>
      <c r="AN1116" s="31"/>
      <c r="AO1116" s="31"/>
      <c r="AP1116" s="31">
        <f t="shared" si="3666"/>
        <v>28250</v>
      </c>
      <c r="AQ1116" s="31">
        <f t="shared" si="3667"/>
        <v>0</v>
      </c>
      <c r="AR1116" s="31">
        <f t="shared" si="3668"/>
        <v>0</v>
      </c>
      <c r="AS1116" s="31"/>
      <c r="AT1116" s="31"/>
      <c r="AU1116" s="31"/>
      <c r="AV1116" s="31">
        <f t="shared" si="3669"/>
        <v>28250</v>
      </c>
      <c r="AW1116" s="31">
        <f t="shared" si="3670"/>
        <v>0</v>
      </c>
      <c r="AX1116" s="31">
        <f t="shared" si="3671"/>
        <v>0</v>
      </c>
      <c r="AY1116" s="31"/>
      <c r="AZ1116" s="31"/>
      <c r="BA1116" s="31"/>
      <c r="BB1116" s="31">
        <f t="shared" si="3672"/>
        <v>28250</v>
      </c>
      <c r="BC1116" s="31">
        <f t="shared" si="3673"/>
        <v>0</v>
      </c>
      <c r="BD1116" s="31">
        <f t="shared" si="3674"/>
        <v>0</v>
      </c>
      <c r="BE1116" s="31"/>
      <c r="BF1116" s="31"/>
      <c r="BG1116" s="31"/>
      <c r="BH1116" s="31">
        <f t="shared" si="3675"/>
        <v>28250</v>
      </c>
      <c r="BI1116" s="31">
        <f t="shared" si="3676"/>
        <v>0</v>
      </c>
      <c r="BJ1116" s="31">
        <f t="shared" si="3677"/>
        <v>0</v>
      </c>
      <c r="BK1116" s="31"/>
      <c r="BL1116" s="31"/>
      <c r="BM1116" s="31"/>
      <c r="BN1116" s="31">
        <f t="shared" si="3678"/>
        <v>28250</v>
      </c>
      <c r="BO1116" s="31">
        <f t="shared" si="3679"/>
        <v>0</v>
      </c>
      <c r="BP1116" s="31">
        <f t="shared" si="3680"/>
        <v>0</v>
      </c>
      <c r="BQ1116" s="31"/>
      <c r="BR1116" s="31"/>
      <c r="BS1116" s="31">
        <f t="shared" si="3681"/>
        <v>28250</v>
      </c>
      <c r="BT1116" s="31">
        <f t="shared" si="3682"/>
        <v>0</v>
      </c>
      <c r="BU1116" s="31">
        <f t="shared" si="3683"/>
        <v>0</v>
      </c>
      <c r="BV1116" s="31"/>
      <c r="BW1116" s="31"/>
      <c r="BX1116" s="31">
        <f t="shared" si="3684"/>
        <v>28250</v>
      </c>
      <c r="BY1116" s="31">
        <f t="shared" si="3685"/>
        <v>0</v>
      </c>
      <c r="BZ1116" s="31">
        <f t="shared" si="3686"/>
        <v>0</v>
      </c>
      <c r="CA1116" s="31"/>
      <c r="CB1116" s="31"/>
      <c r="CC1116" s="31"/>
      <c r="CD1116" s="31">
        <f t="shared" si="3552"/>
        <v>28250</v>
      </c>
      <c r="CE1116" s="31">
        <f t="shared" si="3553"/>
        <v>0</v>
      </c>
      <c r="CF1116" s="31">
        <f t="shared" si="3554"/>
        <v>0</v>
      </c>
      <c r="CG1116" s="31"/>
      <c r="CH1116" s="24"/>
      <c r="CI1116" s="40"/>
    </row>
    <row r="1117" ht="15">
      <c r="A1117" s="41" t="s">
        <v>596</v>
      </c>
      <c r="B1117" s="17">
        <v>620</v>
      </c>
      <c r="C1117" s="16" t="s">
        <v>47</v>
      </c>
      <c r="D1117" s="16" t="s">
        <v>313</v>
      </c>
      <c r="E1117" s="39" t="s">
        <v>387</v>
      </c>
      <c r="F1117" s="31"/>
      <c r="G1117" s="31"/>
      <c r="H1117" s="31"/>
      <c r="I1117" s="31">
        <v>3500</v>
      </c>
      <c r="J1117" s="31"/>
      <c r="K1117" s="31"/>
      <c r="L1117" s="31">
        <f t="shared" si="3651"/>
        <v>3500</v>
      </c>
      <c r="M1117" s="31">
        <f t="shared" si="3652"/>
        <v>0</v>
      </c>
      <c r="N1117" s="31">
        <f t="shared" si="3653"/>
        <v>0</v>
      </c>
      <c r="O1117" s="31"/>
      <c r="P1117" s="31"/>
      <c r="Q1117" s="31"/>
      <c r="R1117" s="31">
        <f t="shared" si="3654"/>
        <v>3500</v>
      </c>
      <c r="S1117" s="31">
        <f t="shared" si="3655"/>
        <v>0</v>
      </c>
      <c r="T1117" s="31">
        <f t="shared" si="3656"/>
        <v>0</v>
      </c>
      <c r="U1117" s="31"/>
      <c r="V1117" s="31"/>
      <c r="W1117" s="31"/>
      <c r="X1117" s="31">
        <f t="shared" si="3657"/>
        <v>3500</v>
      </c>
      <c r="Y1117" s="31">
        <f t="shared" si="3658"/>
        <v>0</v>
      </c>
      <c r="Z1117" s="31">
        <f t="shared" si="3659"/>
        <v>0</v>
      </c>
      <c r="AA1117" s="31"/>
      <c r="AB1117" s="31"/>
      <c r="AC1117" s="31"/>
      <c r="AD1117" s="31">
        <f t="shared" si="3660"/>
        <v>3500</v>
      </c>
      <c r="AE1117" s="31">
        <f t="shared" si="3661"/>
        <v>0</v>
      </c>
      <c r="AF1117" s="31">
        <f t="shared" si="3662"/>
        <v>0</v>
      </c>
      <c r="AG1117" s="31"/>
      <c r="AH1117" s="31"/>
      <c r="AI1117" s="31"/>
      <c r="AJ1117" s="31">
        <f t="shared" si="3663"/>
        <v>3500</v>
      </c>
      <c r="AK1117" s="31">
        <f t="shared" si="3664"/>
        <v>0</v>
      </c>
      <c r="AL1117" s="31">
        <f t="shared" si="3665"/>
        <v>0</v>
      </c>
      <c r="AM1117" s="31"/>
      <c r="AN1117" s="31"/>
      <c r="AO1117" s="31"/>
      <c r="AP1117" s="31">
        <f t="shared" si="3666"/>
        <v>3500</v>
      </c>
      <c r="AQ1117" s="31">
        <f t="shared" si="3667"/>
        <v>0</v>
      </c>
      <c r="AR1117" s="31">
        <f t="shared" si="3668"/>
        <v>0</v>
      </c>
      <c r="AS1117" s="31"/>
      <c r="AT1117" s="31"/>
      <c r="AU1117" s="31"/>
      <c r="AV1117" s="31">
        <f t="shared" si="3669"/>
        <v>3500</v>
      </c>
      <c r="AW1117" s="31">
        <f t="shared" si="3670"/>
        <v>0</v>
      </c>
      <c r="AX1117" s="31">
        <f t="shared" si="3671"/>
        <v>0</v>
      </c>
      <c r="AY1117" s="31"/>
      <c r="AZ1117" s="31"/>
      <c r="BA1117" s="31"/>
      <c r="BB1117" s="31">
        <f t="shared" si="3672"/>
        <v>3500</v>
      </c>
      <c r="BC1117" s="31">
        <f t="shared" si="3673"/>
        <v>0</v>
      </c>
      <c r="BD1117" s="31">
        <f t="shared" si="3674"/>
        <v>0</v>
      </c>
      <c r="BE1117" s="31"/>
      <c r="BF1117" s="31"/>
      <c r="BG1117" s="31"/>
      <c r="BH1117" s="31">
        <f t="shared" si="3675"/>
        <v>3500</v>
      </c>
      <c r="BI1117" s="31">
        <f t="shared" si="3676"/>
        <v>0</v>
      </c>
      <c r="BJ1117" s="31">
        <f t="shared" si="3677"/>
        <v>0</v>
      </c>
      <c r="BK1117" s="31"/>
      <c r="BL1117" s="31"/>
      <c r="BM1117" s="31"/>
      <c r="BN1117" s="31">
        <f t="shared" si="3678"/>
        <v>3500</v>
      </c>
      <c r="BO1117" s="31">
        <f t="shared" si="3679"/>
        <v>0</v>
      </c>
      <c r="BP1117" s="31">
        <f t="shared" si="3680"/>
        <v>0</v>
      </c>
      <c r="BQ1117" s="31"/>
      <c r="BR1117" s="31"/>
      <c r="BS1117" s="31">
        <f t="shared" si="3681"/>
        <v>3500</v>
      </c>
      <c r="BT1117" s="31">
        <f t="shared" si="3682"/>
        <v>0</v>
      </c>
      <c r="BU1117" s="31">
        <f t="shared" si="3683"/>
        <v>0</v>
      </c>
      <c r="BV1117" s="31"/>
      <c r="BW1117" s="31"/>
      <c r="BX1117" s="31">
        <f t="shared" si="3684"/>
        <v>3500</v>
      </c>
      <c r="BY1117" s="31">
        <f t="shared" si="3685"/>
        <v>0</v>
      </c>
      <c r="BZ1117" s="31">
        <f t="shared" si="3686"/>
        <v>0</v>
      </c>
      <c r="CA1117" s="31"/>
      <c r="CB1117" s="31"/>
      <c r="CC1117" s="31"/>
      <c r="CD1117" s="31">
        <f t="shared" si="3552"/>
        <v>3500</v>
      </c>
      <c r="CE1117" s="31">
        <f t="shared" si="3553"/>
        <v>0</v>
      </c>
      <c r="CF1117" s="31">
        <f t="shared" si="3554"/>
        <v>0</v>
      </c>
      <c r="CG1117" s="31"/>
      <c r="CH1117" s="24"/>
      <c r="CI1117" s="40">
        <v>144</v>
      </c>
    </row>
    <row r="1118" ht="29.850000000000001">
      <c r="A1118" s="41" t="s">
        <v>598</v>
      </c>
      <c r="B1118" s="17"/>
      <c r="C1118" s="16"/>
      <c r="D1118" s="16"/>
      <c r="E1118" s="39" t="s">
        <v>599</v>
      </c>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c r="AF1118" s="31"/>
      <c r="AG1118" s="31"/>
      <c r="AH1118" s="31"/>
      <c r="AI1118" s="31"/>
      <c r="AJ1118" s="31"/>
      <c r="AK1118" s="31"/>
      <c r="AL1118" s="31"/>
      <c r="AM1118" s="31"/>
      <c r="AN1118" s="31"/>
      <c r="AO1118" s="31"/>
      <c r="AP1118" s="31"/>
      <c r="AQ1118" s="31"/>
      <c r="AR1118" s="31"/>
      <c r="AS1118" s="31"/>
      <c r="AT1118" s="31"/>
      <c r="AU1118" s="31"/>
      <c r="AV1118" s="31"/>
      <c r="AW1118" s="31"/>
      <c r="AX1118" s="31"/>
      <c r="AY1118" s="31">
        <f t="shared" ref="AY1118:AY1132" si="3728">AY1119</f>
        <v>528.80999999999995</v>
      </c>
      <c r="AZ1118" s="31">
        <f t="shared" ref="AZ1118:AZ1132" si="3729">AZ1119</f>
        <v>0</v>
      </c>
      <c r="BA1118" s="31">
        <f t="shared" ref="BA1118:BA1132" si="3730">BA1119</f>
        <v>0</v>
      </c>
      <c r="BB1118" s="31">
        <f t="shared" si="3672"/>
        <v>528.80999999999995</v>
      </c>
      <c r="BC1118" s="31">
        <f t="shared" si="3673"/>
        <v>0</v>
      </c>
      <c r="BD1118" s="31">
        <f t="shared" si="3674"/>
        <v>0</v>
      </c>
      <c r="BE1118" s="31">
        <f t="shared" ref="BE1118:BE1132" si="3731">BE1119</f>
        <v>0</v>
      </c>
      <c r="BF1118" s="31">
        <f t="shared" ref="BF1118:BF1132" si="3732">BF1119</f>
        <v>0</v>
      </c>
      <c r="BG1118" s="31">
        <f t="shared" ref="BG1118:BG1132" si="3733">BG1119</f>
        <v>0</v>
      </c>
      <c r="BH1118" s="31">
        <f t="shared" si="3675"/>
        <v>528.80999999999995</v>
      </c>
      <c r="BI1118" s="31">
        <f t="shared" si="3676"/>
        <v>0</v>
      </c>
      <c r="BJ1118" s="31">
        <f t="shared" si="3677"/>
        <v>0</v>
      </c>
      <c r="BK1118" s="31">
        <f t="shared" ref="BK1118:BK1132" si="3734">BK1119</f>
        <v>0</v>
      </c>
      <c r="BL1118" s="31">
        <f t="shared" ref="BL1118:BL1132" si="3735">BL1119</f>
        <v>0</v>
      </c>
      <c r="BM1118" s="31">
        <f t="shared" ref="BM1118:BM1132" si="3736">BM1119</f>
        <v>0</v>
      </c>
      <c r="BN1118" s="31">
        <f t="shared" si="3678"/>
        <v>528.80999999999995</v>
      </c>
      <c r="BO1118" s="31">
        <f t="shared" si="3679"/>
        <v>0</v>
      </c>
      <c r="BP1118" s="31">
        <f t="shared" si="3680"/>
        <v>0</v>
      </c>
      <c r="BQ1118" s="31">
        <f t="shared" ref="BQ1118:BQ1132" si="3737">BQ1119</f>
        <v>0</v>
      </c>
      <c r="BR1118" s="31">
        <f t="shared" ref="BR1118:BR1132" si="3738">BR1119</f>
        <v>0</v>
      </c>
      <c r="BS1118" s="31">
        <f t="shared" si="3681"/>
        <v>528.80999999999995</v>
      </c>
      <c r="BT1118" s="31">
        <f t="shared" si="3682"/>
        <v>0</v>
      </c>
      <c r="BU1118" s="31">
        <f t="shared" si="3683"/>
        <v>0</v>
      </c>
      <c r="BV1118" s="31">
        <f t="shared" ref="BV1118:BV1132" si="3739">BV1119</f>
        <v>0</v>
      </c>
      <c r="BW1118" s="31">
        <f t="shared" ref="BW1118:BW1132" si="3740">BW1119</f>
        <v>0</v>
      </c>
      <c r="BX1118" s="31">
        <f t="shared" si="3684"/>
        <v>528.80999999999995</v>
      </c>
      <c r="BY1118" s="31">
        <f t="shared" si="3685"/>
        <v>0</v>
      </c>
      <c r="BZ1118" s="31">
        <f t="shared" si="3686"/>
        <v>0</v>
      </c>
      <c r="CA1118" s="31">
        <f t="shared" ref="CA1118:CA1132" si="3741">CA1119</f>
        <v>0</v>
      </c>
      <c r="CB1118" s="31">
        <f t="shared" ref="CB1118:CB1132" si="3742">CB1119</f>
        <v>0</v>
      </c>
      <c r="CC1118" s="31">
        <f t="shared" ref="CC1118:CC1132" si="3743">CC1119</f>
        <v>0</v>
      </c>
      <c r="CD1118" s="31">
        <f t="shared" si="3552"/>
        <v>528.80999999999995</v>
      </c>
      <c r="CE1118" s="31">
        <f t="shared" si="3553"/>
        <v>0</v>
      </c>
      <c r="CF1118" s="31">
        <f t="shared" si="3554"/>
        <v>0</v>
      </c>
      <c r="CG1118" s="31">
        <f t="shared" ref="CG1118:CG1132" si="3744">CG1119</f>
        <v>0</v>
      </c>
      <c r="CH1118" s="24"/>
      <c r="CI1118" s="40"/>
    </row>
    <row r="1119" ht="43.75">
      <c r="A1119" s="41" t="s">
        <v>598</v>
      </c>
      <c r="B1119" s="17">
        <v>600</v>
      </c>
      <c r="C1119" s="16"/>
      <c r="D1119" s="16"/>
      <c r="E1119" s="39" t="s">
        <v>45</v>
      </c>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c r="AF1119" s="31"/>
      <c r="AG1119" s="31"/>
      <c r="AH1119" s="31"/>
      <c r="AI1119" s="31"/>
      <c r="AJ1119" s="31"/>
      <c r="AK1119" s="31"/>
      <c r="AL1119" s="31"/>
      <c r="AM1119" s="31"/>
      <c r="AN1119" s="31"/>
      <c r="AO1119" s="31"/>
      <c r="AP1119" s="31"/>
      <c r="AQ1119" s="31"/>
      <c r="AR1119" s="31"/>
      <c r="AS1119" s="31"/>
      <c r="AT1119" s="31"/>
      <c r="AU1119" s="31"/>
      <c r="AV1119" s="31"/>
      <c r="AW1119" s="31"/>
      <c r="AX1119" s="31"/>
      <c r="AY1119" s="31">
        <f t="shared" si="3728"/>
        <v>528.80999999999995</v>
      </c>
      <c r="AZ1119" s="31">
        <f t="shared" si="3729"/>
        <v>0</v>
      </c>
      <c r="BA1119" s="31">
        <f t="shared" si="3730"/>
        <v>0</v>
      </c>
      <c r="BB1119" s="31">
        <f t="shared" si="3672"/>
        <v>528.80999999999995</v>
      </c>
      <c r="BC1119" s="31">
        <f t="shared" si="3673"/>
        <v>0</v>
      </c>
      <c r="BD1119" s="31">
        <f t="shared" si="3674"/>
        <v>0</v>
      </c>
      <c r="BE1119" s="31">
        <f t="shared" si="3731"/>
        <v>0</v>
      </c>
      <c r="BF1119" s="31">
        <f t="shared" si="3732"/>
        <v>0</v>
      </c>
      <c r="BG1119" s="31">
        <f t="shared" si="3733"/>
        <v>0</v>
      </c>
      <c r="BH1119" s="31">
        <f t="shared" si="3675"/>
        <v>528.80999999999995</v>
      </c>
      <c r="BI1119" s="31">
        <f t="shared" si="3676"/>
        <v>0</v>
      </c>
      <c r="BJ1119" s="31">
        <f t="shared" si="3677"/>
        <v>0</v>
      </c>
      <c r="BK1119" s="31">
        <f t="shared" si="3734"/>
        <v>0</v>
      </c>
      <c r="BL1119" s="31">
        <f t="shared" si="3735"/>
        <v>0</v>
      </c>
      <c r="BM1119" s="31">
        <f t="shared" si="3736"/>
        <v>0</v>
      </c>
      <c r="BN1119" s="31">
        <f t="shared" si="3678"/>
        <v>528.80999999999995</v>
      </c>
      <c r="BO1119" s="31">
        <f t="shared" si="3679"/>
        <v>0</v>
      </c>
      <c r="BP1119" s="31">
        <f t="shared" si="3680"/>
        <v>0</v>
      </c>
      <c r="BQ1119" s="31">
        <f t="shared" si="3737"/>
        <v>0</v>
      </c>
      <c r="BR1119" s="31">
        <f t="shared" si="3738"/>
        <v>0</v>
      </c>
      <c r="BS1119" s="31">
        <f t="shared" si="3681"/>
        <v>528.80999999999995</v>
      </c>
      <c r="BT1119" s="31">
        <f t="shared" si="3682"/>
        <v>0</v>
      </c>
      <c r="BU1119" s="31">
        <f t="shared" si="3683"/>
        <v>0</v>
      </c>
      <c r="BV1119" s="31">
        <f t="shared" si="3739"/>
        <v>0</v>
      </c>
      <c r="BW1119" s="31">
        <f t="shared" si="3740"/>
        <v>0</v>
      </c>
      <c r="BX1119" s="31">
        <f t="shared" si="3684"/>
        <v>528.80999999999995</v>
      </c>
      <c r="BY1119" s="31">
        <f t="shared" si="3685"/>
        <v>0</v>
      </c>
      <c r="BZ1119" s="31">
        <f t="shared" si="3686"/>
        <v>0</v>
      </c>
      <c r="CA1119" s="31">
        <f t="shared" si="3741"/>
        <v>0</v>
      </c>
      <c r="CB1119" s="31">
        <f t="shared" si="3742"/>
        <v>0</v>
      </c>
      <c r="CC1119" s="31">
        <f t="shared" si="3743"/>
        <v>0</v>
      </c>
      <c r="CD1119" s="31">
        <f t="shared" si="3552"/>
        <v>528.80999999999995</v>
      </c>
      <c r="CE1119" s="31">
        <f t="shared" si="3553"/>
        <v>0</v>
      </c>
      <c r="CF1119" s="31">
        <f t="shared" si="3554"/>
        <v>0</v>
      </c>
      <c r="CG1119" s="31">
        <f t="shared" si="3744"/>
        <v>0</v>
      </c>
      <c r="CH1119" s="24"/>
      <c r="CI1119" s="40"/>
    </row>
    <row r="1120" ht="15">
      <c r="A1120" s="41" t="s">
        <v>598</v>
      </c>
      <c r="B1120" s="17">
        <v>620</v>
      </c>
      <c r="C1120" s="16"/>
      <c r="D1120" s="16"/>
      <c r="E1120" s="39" t="s">
        <v>46</v>
      </c>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c r="AF1120" s="31"/>
      <c r="AG1120" s="31"/>
      <c r="AH1120" s="31"/>
      <c r="AI1120" s="31"/>
      <c r="AJ1120" s="31"/>
      <c r="AK1120" s="31"/>
      <c r="AL1120" s="31"/>
      <c r="AM1120" s="31"/>
      <c r="AN1120" s="31"/>
      <c r="AO1120" s="31"/>
      <c r="AP1120" s="31"/>
      <c r="AQ1120" s="31"/>
      <c r="AR1120" s="31"/>
      <c r="AS1120" s="31"/>
      <c r="AT1120" s="31"/>
      <c r="AU1120" s="31"/>
      <c r="AV1120" s="31"/>
      <c r="AW1120" s="31"/>
      <c r="AX1120" s="31"/>
      <c r="AY1120" s="31">
        <f t="shared" si="3728"/>
        <v>528.80999999999995</v>
      </c>
      <c r="AZ1120" s="31">
        <f t="shared" si="3729"/>
        <v>0</v>
      </c>
      <c r="BA1120" s="31">
        <f t="shared" si="3730"/>
        <v>0</v>
      </c>
      <c r="BB1120" s="31">
        <f t="shared" si="3672"/>
        <v>528.80999999999995</v>
      </c>
      <c r="BC1120" s="31">
        <f t="shared" si="3673"/>
        <v>0</v>
      </c>
      <c r="BD1120" s="31">
        <f t="shared" si="3674"/>
        <v>0</v>
      </c>
      <c r="BE1120" s="31">
        <f t="shared" si="3731"/>
        <v>0</v>
      </c>
      <c r="BF1120" s="31">
        <f t="shared" si="3732"/>
        <v>0</v>
      </c>
      <c r="BG1120" s="31">
        <f t="shared" si="3733"/>
        <v>0</v>
      </c>
      <c r="BH1120" s="31">
        <f t="shared" si="3675"/>
        <v>528.80999999999995</v>
      </c>
      <c r="BI1120" s="31">
        <f t="shared" si="3676"/>
        <v>0</v>
      </c>
      <c r="BJ1120" s="31">
        <f t="shared" si="3677"/>
        <v>0</v>
      </c>
      <c r="BK1120" s="31">
        <f t="shared" si="3734"/>
        <v>0</v>
      </c>
      <c r="BL1120" s="31">
        <f t="shared" si="3735"/>
        <v>0</v>
      </c>
      <c r="BM1120" s="31">
        <f t="shared" si="3736"/>
        <v>0</v>
      </c>
      <c r="BN1120" s="31">
        <f t="shared" si="3678"/>
        <v>528.80999999999995</v>
      </c>
      <c r="BO1120" s="31">
        <f t="shared" si="3679"/>
        <v>0</v>
      </c>
      <c r="BP1120" s="31">
        <f t="shared" si="3680"/>
        <v>0</v>
      </c>
      <c r="BQ1120" s="31">
        <f t="shared" si="3737"/>
        <v>0</v>
      </c>
      <c r="BR1120" s="31">
        <f t="shared" si="3738"/>
        <v>0</v>
      </c>
      <c r="BS1120" s="31">
        <f t="shared" si="3681"/>
        <v>528.80999999999995</v>
      </c>
      <c r="BT1120" s="31">
        <f t="shared" si="3682"/>
        <v>0</v>
      </c>
      <c r="BU1120" s="31">
        <f t="shared" si="3683"/>
        <v>0</v>
      </c>
      <c r="BV1120" s="31">
        <f t="shared" si="3739"/>
        <v>0</v>
      </c>
      <c r="BW1120" s="31">
        <f t="shared" si="3740"/>
        <v>0</v>
      </c>
      <c r="BX1120" s="31">
        <f t="shared" si="3684"/>
        <v>528.80999999999995</v>
      </c>
      <c r="BY1120" s="31">
        <f t="shared" si="3685"/>
        <v>0</v>
      </c>
      <c r="BZ1120" s="31">
        <f t="shared" si="3686"/>
        <v>0</v>
      </c>
      <c r="CA1120" s="31">
        <f t="shared" si="3741"/>
        <v>0</v>
      </c>
      <c r="CB1120" s="31">
        <f t="shared" si="3742"/>
        <v>0</v>
      </c>
      <c r="CC1120" s="31">
        <f t="shared" si="3743"/>
        <v>0</v>
      </c>
      <c r="CD1120" s="31">
        <f t="shared" si="3552"/>
        <v>528.80999999999995</v>
      </c>
      <c r="CE1120" s="31">
        <f t="shared" si="3553"/>
        <v>0</v>
      </c>
      <c r="CF1120" s="31">
        <f t="shared" si="3554"/>
        <v>0</v>
      </c>
      <c r="CG1120" s="31">
        <f t="shared" si="3744"/>
        <v>0</v>
      </c>
      <c r="CH1120" s="24"/>
      <c r="CI1120" s="40"/>
    </row>
    <row r="1121" ht="15">
      <c r="A1121" s="41" t="s">
        <v>598</v>
      </c>
      <c r="B1121" s="17">
        <v>620</v>
      </c>
      <c r="C1121" s="16" t="s">
        <v>47</v>
      </c>
      <c r="D1121" s="16" t="s">
        <v>42</v>
      </c>
      <c r="E1121" s="39" t="s">
        <v>436</v>
      </c>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c r="AF1121" s="31"/>
      <c r="AG1121" s="31"/>
      <c r="AH1121" s="31"/>
      <c r="AI1121" s="31"/>
      <c r="AJ1121" s="31"/>
      <c r="AK1121" s="31"/>
      <c r="AL1121" s="31"/>
      <c r="AM1121" s="31"/>
      <c r="AN1121" s="31"/>
      <c r="AO1121" s="31"/>
      <c r="AP1121" s="31"/>
      <c r="AQ1121" s="31"/>
      <c r="AR1121" s="31"/>
      <c r="AS1121" s="31"/>
      <c r="AT1121" s="31"/>
      <c r="AU1121" s="31"/>
      <c r="AV1121" s="31"/>
      <c r="AW1121" s="31"/>
      <c r="AX1121" s="31"/>
      <c r="AY1121" s="31">
        <v>528.80999999999995</v>
      </c>
      <c r="AZ1121" s="31"/>
      <c r="BA1121" s="31"/>
      <c r="BB1121" s="31">
        <f t="shared" si="3672"/>
        <v>528.80999999999995</v>
      </c>
      <c r="BC1121" s="31">
        <f t="shared" si="3673"/>
        <v>0</v>
      </c>
      <c r="BD1121" s="31">
        <f t="shared" si="3674"/>
        <v>0</v>
      </c>
      <c r="BE1121" s="31"/>
      <c r="BF1121" s="31"/>
      <c r="BG1121" s="31"/>
      <c r="BH1121" s="31">
        <f t="shared" si="3675"/>
        <v>528.80999999999995</v>
      </c>
      <c r="BI1121" s="31">
        <f t="shared" si="3676"/>
        <v>0</v>
      </c>
      <c r="BJ1121" s="31">
        <f t="shared" si="3677"/>
        <v>0</v>
      </c>
      <c r="BK1121" s="31"/>
      <c r="BL1121" s="31"/>
      <c r="BM1121" s="31"/>
      <c r="BN1121" s="31">
        <f t="shared" si="3678"/>
        <v>528.80999999999995</v>
      </c>
      <c r="BO1121" s="31">
        <f t="shared" si="3679"/>
        <v>0</v>
      </c>
      <c r="BP1121" s="31">
        <f t="shared" si="3680"/>
        <v>0</v>
      </c>
      <c r="BQ1121" s="31"/>
      <c r="BR1121" s="31"/>
      <c r="BS1121" s="31">
        <f t="shared" si="3681"/>
        <v>528.80999999999995</v>
      </c>
      <c r="BT1121" s="31">
        <f t="shared" si="3682"/>
        <v>0</v>
      </c>
      <c r="BU1121" s="31">
        <f t="shared" si="3683"/>
        <v>0</v>
      </c>
      <c r="BV1121" s="31"/>
      <c r="BW1121" s="31"/>
      <c r="BX1121" s="31">
        <f t="shared" si="3684"/>
        <v>528.80999999999995</v>
      </c>
      <c r="BY1121" s="31">
        <f t="shared" si="3685"/>
        <v>0</v>
      </c>
      <c r="BZ1121" s="31">
        <f t="shared" si="3686"/>
        <v>0</v>
      </c>
      <c r="CA1121" s="31"/>
      <c r="CB1121" s="31"/>
      <c r="CC1121" s="31"/>
      <c r="CD1121" s="31">
        <f t="shared" si="3552"/>
        <v>528.80999999999995</v>
      </c>
      <c r="CE1121" s="31">
        <f t="shared" si="3553"/>
        <v>0</v>
      </c>
      <c r="CF1121" s="31">
        <f t="shared" si="3554"/>
        <v>0</v>
      </c>
      <c r="CG1121" s="31"/>
      <c r="CH1121" s="24"/>
      <c r="CI1121" s="40"/>
    </row>
    <row r="1122" ht="29.850000000000001">
      <c r="A1122" s="41" t="s">
        <v>600</v>
      </c>
      <c r="B1122" s="41"/>
      <c r="C1122" s="39"/>
      <c r="D1122" s="16"/>
      <c r="E1122" s="39" t="s">
        <v>601</v>
      </c>
      <c r="F1122" s="31">
        <f t="shared" ref="F1122:F1124" si="3745">F1123</f>
        <v>0</v>
      </c>
      <c r="G1122" s="31">
        <f t="shared" ref="G1122:G1124" si="3746">G1123</f>
        <v>0</v>
      </c>
      <c r="H1122" s="31">
        <f t="shared" ref="H1122:H1124" si="3747">H1123</f>
        <v>0</v>
      </c>
      <c r="I1122" s="31">
        <f t="shared" ref="I1122:I1124" si="3748">I1123</f>
        <v>0</v>
      </c>
      <c r="J1122" s="31">
        <f t="shared" ref="J1122:J1124" si="3749">J1123</f>
        <v>0</v>
      </c>
      <c r="K1122" s="31">
        <f t="shared" ref="K1122:K1124" si="3750">K1123</f>
        <v>0</v>
      </c>
      <c r="L1122" s="31">
        <f t="shared" si="3651"/>
        <v>0</v>
      </c>
      <c r="M1122" s="31">
        <f t="shared" si="3652"/>
        <v>0</v>
      </c>
      <c r="N1122" s="31">
        <f t="shared" si="3653"/>
        <v>0</v>
      </c>
      <c r="O1122" s="31">
        <f t="shared" ref="O1122:O1124" si="3751">O1123</f>
        <v>0</v>
      </c>
      <c r="P1122" s="31">
        <f t="shared" ref="P1122:P1124" si="3752">P1123</f>
        <v>0</v>
      </c>
      <c r="Q1122" s="31">
        <f t="shared" ref="Q1122:Q1124" si="3753">Q1123</f>
        <v>0</v>
      </c>
      <c r="R1122" s="31">
        <f t="shared" si="3654"/>
        <v>0</v>
      </c>
      <c r="S1122" s="31">
        <f t="shared" si="3655"/>
        <v>0</v>
      </c>
      <c r="T1122" s="31">
        <f t="shared" si="3656"/>
        <v>0</v>
      </c>
      <c r="U1122" s="31">
        <f t="shared" ref="U1122:U1124" si="3754">U1123</f>
        <v>0</v>
      </c>
      <c r="V1122" s="31">
        <f t="shared" ref="V1122:V1124" si="3755">V1123</f>
        <v>0</v>
      </c>
      <c r="W1122" s="31">
        <f t="shared" ref="W1122:W1124" si="3756">W1123</f>
        <v>0</v>
      </c>
      <c r="X1122" s="31">
        <f t="shared" si="3657"/>
        <v>0</v>
      </c>
      <c r="Y1122" s="31">
        <f t="shared" si="3658"/>
        <v>0</v>
      </c>
      <c r="Z1122" s="31">
        <f t="shared" si="3659"/>
        <v>0</v>
      </c>
      <c r="AA1122" s="31">
        <f t="shared" ref="AA1122:AA1124" si="3757">AA1123</f>
        <v>0</v>
      </c>
      <c r="AB1122" s="31">
        <f t="shared" ref="AB1122:AB1124" si="3758">AB1123</f>
        <v>0</v>
      </c>
      <c r="AC1122" s="31">
        <f t="shared" ref="AC1122:AC1124" si="3759">AC1123</f>
        <v>0</v>
      </c>
      <c r="AD1122" s="31">
        <f t="shared" si="3660"/>
        <v>0</v>
      </c>
      <c r="AE1122" s="31">
        <f t="shared" si="3661"/>
        <v>0</v>
      </c>
      <c r="AF1122" s="31">
        <f t="shared" si="3662"/>
        <v>0</v>
      </c>
      <c r="AG1122" s="31">
        <f t="shared" ref="AG1122:AG1124" si="3760">AG1123</f>
        <v>0</v>
      </c>
      <c r="AH1122" s="31">
        <f t="shared" ref="AH1122:AH1124" si="3761">AH1123</f>
        <v>0</v>
      </c>
      <c r="AI1122" s="31">
        <f t="shared" ref="AI1122:AI1124" si="3762">AI1123</f>
        <v>0</v>
      </c>
      <c r="AJ1122" s="31">
        <f t="shared" si="3663"/>
        <v>0</v>
      </c>
      <c r="AK1122" s="31">
        <f t="shared" si="3664"/>
        <v>0</v>
      </c>
      <c r="AL1122" s="31">
        <f t="shared" si="3665"/>
        <v>0</v>
      </c>
      <c r="AM1122" s="31">
        <f t="shared" ref="AM1122:AM1124" si="3763">AM1123</f>
        <v>0</v>
      </c>
      <c r="AN1122" s="31">
        <f t="shared" ref="AN1122:AN1124" si="3764">AN1123</f>
        <v>44555.319000000003</v>
      </c>
      <c r="AO1122" s="31">
        <f t="shared" ref="AO1122:AO1124" si="3765">AO1123</f>
        <v>0</v>
      </c>
      <c r="AP1122" s="31">
        <f t="shared" si="3666"/>
        <v>0</v>
      </c>
      <c r="AQ1122" s="31">
        <f t="shared" si="3667"/>
        <v>44555.319000000003</v>
      </c>
      <c r="AR1122" s="31">
        <f t="shared" si="3668"/>
        <v>0</v>
      </c>
      <c r="AS1122" s="31">
        <f t="shared" ref="AS1122:AS1124" si="3766">AS1123</f>
        <v>0</v>
      </c>
      <c r="AT1122" s="31">
        <f t="shared" ref="AT1122:AT1124" si="3767">AT1123</f>
        <v>0</v>
      </c>
      <c r="AU1122" s="31">
        <f t="shared" ref="AU1122:AU1124" si="3768">AU1123</f>
        <v>0</v>
      </c>
      <c r="AV1122" s="31">
        <f t="shared" si="3669"/>
        <v>0</v>
      </c>
      <c r="AW1122" s="31">
        <f t="shared" si="3670"/>
        <v>44555.319000000003</v>
      </c>
      <c r="AX1122" s="31">
        <f t="shared" si="3671"/>
        <v>0</v>
      </c>
      <c r="AY1122" s="31">
        <f t="shared" si="3728"/>
        <v>0</v>
      </c>
      <c r="AZ1122" s="31">
        <f t="shared" si="3729"/>
        <v>0</v>
      </c>
      <c r="BA1122" s="31">
        <f t="shared" si="3730"/>
        <v>0</v>
      </c>
      <c r="BB1122" s="31">
        <f t="shared" si="3672"/>
        <v>0</v>
      </c>
      <c r="BC1122" s="31">
        <f t="shared" si="3673"/>
        <v>44555.319000000003</v>
      </c>
      <c r="BD1122" s="31">
        <f t="shared" si="3674"/>
        <v>0</v>
      </c>
      <c r="BE1122" s="31">
        <f t="shared" si="3731"/>
        <v>0</v>
      </c>
      <c r="BF1122" s="31">
        <f t="shared" si="3732"/>
        <v>0</v>
      </c>
      <c r="BG1122" s="31">
        <f t="shared" si="3733"/>
        <v>0</v>
      </c>
      <c r="BH1122" s="31">
        <f t="shared" si="3675"/>
        <v>0</v>
      </c>
      <c r="BI1122" s="31">
        <f t="shared" si="3676"/>
        <v>44555.319000000003</v>
      </c>
      <c r="BJ1122" s="31">
        <f t="shared" si="3677"/>
        <v>0</v>
      </c>
      <c r="BK1122" s="31">
        <f t="shared" si="3734"/>
        <v>0</v>
      </c>
      <c r="BL1122" s="31">
        <f t="shared" si="3735"/>
        <v>0</v>
      </c>
      <c r="BM1122" s="31">
        <f t="shared" si="3736"/>
        <v>0</v>
      </c>
      <c r="BN1122" s="31">
        <f t="shared" si="3678"/>
        <v>0</v>
      </c>
      <c r="BO1122" s="31">
        <f t="shared" si="3679"/>
        <v>44555.319000000003</v>
      </c>
      <c r="BP1122" s="31">
        <f t="shared" si="3680"/>
        <v>0</v>
      </c>
      <c r="BQ1122" s="31">
        <f t="shared" si="3737"/>
        <v>0</v>
      </c>
      <c r="BR1122" s="31">
        <f t="shared" si="3738"/>
        <v>0</v>
      </c>
      <c r="BS1122" s="31">
        <f t="shared" si="3681"/>
        <v>0</v>
      </c>
      <c r="BT1122" s="31">
        <f t="shared" si="3682"/>
        <v>44555.319000000003</v>
      </c>
      <c r="BU1122" s="31">
        <f t="shared" si="3683"/>
        <v>0</v>
      </c>
      <c r="BV1122" s="31">
        <f t="shared" si="3739"/>
        <v>0</v>
      </c>
      <c r="BW1122" s="31">
        <f t="shared" si="3740"/>
        <v>0</v>
      </c>
      <c r="BX1122" s="31">
        <f t="shared" si="3684"/>
        <v>0</v>
      </c>
      <c r="BY1122" s="31">
        <f t="shared" si="3685"/>
        <v>44555.319000000003</v>
      </c>
      <c r="BZ1122" s="31">
        <f t="shared" si="3686"/>
        <v>0</v>
      </c>
      <c r="CA1122" s="31">
        <f t="shared" si="3741"/>
        <v>0</v>
      </c>
      <c r="CB1122" s="31">
        <f t="shared" si="3742"/>
        <v>0</v>
      </c>
      <c r="CC1122" s="31">
        <f t="shared" si="3743"/>
        <v>0</v>
      </c>
      <c r="CD1122" s="31">
        <f t="shared" si="3552"/>
        <v>0</v>
      </c>
      <c r="CE1122" s="31">
        <f t="shared" si="3553"/>
        <v>44555.319000000003</v>
      </c>
      <c r="CF1122" s="31">
        <f t="shared" si="3554"/>
        <v>0</v>
      </c>
      <c r="CG1122" s="31">
        <f t="shared" si="3744"/>
        <v>0</v>
      </c>
      <c r="CH1122" s="24"/>
      <c r="CI1122" s="40"/>
      <c r="CO1122" s="1" t="s">
        <v>31</v>
      </c>
    </row>
    <row r="1123" ht="43.75">
      <c r="A1123" s="41" t="s">
        <v>600</v>
      </c>
      <c r="B1123" s="17">
        <v>600</v>
      </c>
      <c r="C1123" s="16"/>
      <c r="D1123" s="16"/>
      <c r="E1123" s="39" t="s">
        <v>45</v>
      </c>
      <c r="F1123" s="31">
        <f t="shared" si="3745"/>
        <v>0</v>
      </c>
      <c r="G1123" s="31">
        <f t="shared" si="3746"/>
        <v>0</v>
      </c>
      <c r="H1123" s="31">
        <f t="shared" si="3747"/>
        <v>0</v>
      </c>
      <c r="I1123" s="31">
        <f t="shared" si="3748"/>
        <v>0</v>
      </c>
      <c r="J1123" s="31">
        <f t="shared" si="3749"/>
        <v>0</v>
      </c>
      <c r="K1123" s="31">
        <f t="shared" si="3750"/>
        <v>0</v>
      </c>
      <c r="L1123" s="31">
        <f t="shared" si="3651"/>
        <v>0</v>
      </c>
      <c r="M1123" s="31">
        <f t="shared" si="3652"/>
        <v>0</v>
      </c>
      <c r="N1123" s="31">
        <f t="shared" si="3653"/>
        <v>0</v>
      </c>
      <c r="O1123" s="31">
        <f t="shared" si="3751"/>
        <v>0</v>
      </c>
      <c r="P1123" s="31">
        <f t="shared" si="3752"/>
        <v>0</v>
      </c>
      <c r="Q1123" s="31">
        <f t="shared" si="3753"/>
        <v>0</v>
      </c>
      <c r="R1123" s="31">
        <f t="shared" si="3654"/>
        <v>0</v>
      </c>
      <c r="S1123" s="31">
        <f t="shared" si="3655"/>
        <v>0</v>
      </c>
      <c r="T1123" s="31">
        <f t="shared" si="3656"/>
        <v>0</v>
      </c>
      <c r="U1123" s="31">
        <f t="shared" si="3754"/>
        <v>0</v>
      </c>
      <c r="V1123" s="31">
        <f t="shared" si="3755"/>
        <v>0</v>
      </c>
      <c r="W1123" s="31">
        <f t="shared" si="3756"/>
        <v>0</v>
      </c>
      <c r="X1123" s="31">
        <f t="shared" si="3657"/>
        <v>0</v>
      </c>
      <c r="Y1123" s="31">
        <f t="shared" si="3658"/>
        <v>0</v>
      </c>
      <c r="Z1123" s="31">
        <f t="shared" si="3659"/>
        <v>0</v>
      </c>
      <c r="AA1123" s="31">
        <f t="shared" si="3757"/>
        <v>0</v>
      </c>
      <c r="AB1123" s="31">
        <f t="shared" si="3758"/>
        <v>0</v>
      </c>
      <c r="AC1123" s="31">
        <f t="shared" si="3759"/>
        <v>0</v>
      </c>
      <c r="AD1123" s="31">
        <f t="shared" si="3660"/>
        <v>0</v>
      </c>
      <c r="AE1123" s="31">
        <f t="shared" si="3661"/>
        <v>0</v>
      </c>
      <c r="AF1123" s="31">
        <f t="shared" si="3662"/>
        <v>0</v>
      </c>
      <c r="AG1123" s="31">
        <f t="shared" si="3760"/>
        <v>0</v>
      </c>
      <c r="AH1123" s="31">
        <f t="shared" si="3761"/>
        <v>0</v>
      </c>
      <c r="AI1123" s="31">
        <f t="shared" si="3762"/>
        <v>0</v>
      </c>
      <c r="AJ1123" s="31">
        <f t="shared" si="3663"/>
        <v>0</v>
      </c>
      <c r="AK1123" s="31">
        <f t="shared" si="3664"/>
        <v>0</v>
      </c>
      <c r="AL1123" s="31">
        <f t="shared" si="3665"/>
        <v>0</v>
      </c>
      <c r="AM1123" s="31">
        <f t="shared" si="3763"/>
        <v>0</v>
      </c>
      <c r="AN1123" s="31">
        <f t="shared" si="3764"/>
        <v>44555.319000000003</v>
      </c>
      <c r="AO1123" s="31">
        <f t="shared" si="3765"/>
        <v>0</v>
      </c>
      <c r="AP1123" s="31">
        <f t="shared" si="3666"/>
        <v>0</v>
      </c>
      <c r="AQ1123" s="31">
        <f t="shared" si="3667"/>
        <v>44555.319000000003</v>
      </c>
      <c r="AR1123" s="31">
        <f t="shared" si="3668"/>
        <v>0</v>
      </c>
      <c r="AS1123" s="31">
        <f t="shared" si="3766"/>
        <v>0</v>
      </c>
      <c r="AT1123" s="31">
        <f t="shared" si="3767"/>
        <v>0</v>
      </c>
      <c r="AU1123" s="31">
        <f t="shared" si="3768"/>
        <v>0</v>
      </c>
      <c r="AV1123" s="31">
        <f t="shared" si="3669"/>
        <v>0</v>
      </c>
      <c r="AW1123" s="31">
        <f t="shared" si="3670"/>
        <v>44555.319000000003</v>
      </c>
      <c r="AX1123" s="31">
        <f t="shared" si="3671"/>
        <v>0</v>
      </c>
      <c r="AY1123" s="31">
        <f t="shared" si="3728"/>
        <v>0</v>
      </c>
      <c r="AZ1123" s="31">
        <f t="shared" si="3729"/>
        <v>0</v>
      </c>
      <c r="BA1123" s="31">
        <f t="shared" si="3730"/>
        <v>0</v>
      </c>
      <c r="BB1123" s="31">
        <f t="shared" si="3672"/>
        <v>0</v>
      </c>
      <c r="BC1123" s="31">
        <f t="shared" si="3673"/>
        <v>44555.319000000003</v>
      </c>
      <c r="BD1123" s="31">
        <f t="shared" si="3674"/>
        <v>0</v>
      </c>
      <c r="BE1123" s="31">
        <f t="shared" si="3731"/>
        <v>0</v>
      </c>
      <c r="BF1123" s="31">
        <f t="shared" si="3732"/>
        <v>0</v>
      </c>
      <c r="BG1123" s="31">
        <f t="shared" si="3733"/>
        <v>0</v>
      </c>
      <c r="BH1123" s="31">
        <f t="shared" si="3675"/>
        <v>0</v>
      </c>
      <c r="BI1123" s="31">
        <f t="shared" si="3676"/>
        <v>44555.319000000003</v>
      </c>
      <c r="BJ1123" s="31">
        <f t="shared" si="3677"/>
        <v>0</v>
      </c>
      <c r="BK1123" s="31">
        <f t="shared" si="3734"/>
        <v>0</v>
      </c>
      <c r="BL1123" s="31">
        <f t="shared" si="3735"/>
        <v>0</v>
      </c>
      <c r="BM1123" s="31">
        <f t="shared" si="3736"/>
        <v>0</v>
      </c>
      <c r="BN1123" s="31">
        <f t="shared" si="3678"/>
        <v>0</v>
      </c>
      <c r="BO1123" s="31">
        <f t="shared" si="3679"/>
        <v>44555.319000000003</v>
      </c>
      <c r="BP1123" s="31">
        <f t="shared" si="3680"/>
        <v>0</v>
      </c>
      <c r="BQ1123" s="31">
        <f t="shared" si="3737"/>
        <v>0</v>
      </c>
      <c r="BR1123" s="31">
        <f t="shared" si="3738"/>
        <v>0</v>
      </c>
      <c r="BS1123" s="31">
        <f t="shared" si="3681"/>
        <v>0</v>
      </c>
      <c r="BT1123" s="31">
        <f t="shared" si="3682"/>
        <v>44555.319000000003</v>
      </c>
      <c r="BU1123" s="31">
        <f t="shared" si="3683"/>
        <v>0</v>
      </c>
      <c r="BV1123" s="31">
        <f t="shared" si="3739"/>
        <v>0</v>
      </c>
      <c r="BW1123" s="31">
        <f t="shared" si="3740"/>
        <v>0</v>
      </c>
      <c r="BX1123" s="31">
        <f t="shared" si="3684"/>
        <v>0</v>
      </c>
      <c r="BY1123" s="31">
        <f t="shared" si="3685"/>
        <v>44555.319000000003</v>
      </c>
      <c r="BZ1123" s="31">
        <f t="shared" si="3686"/>
        <v>0</v>
      </c>
      <c r="CA1123" s="31">
        <f t="shared" si="3741"/>
        <v>0</v>
      </c>
      <c r="CB1123" s="31">
        <f t="shared" si="3742"/>
        <v>0</v>
      </c>
      <c r="CC1123" s="31">
        <f t="shared" si="3743"/>
        <v>0</v>
      </c>
      <c r="CD1123" s="31">
        <f t="shared" si="3552"/>
        <v>0</v>
      </c>
      <c r="CE1123" s="31">
        <f t="shared" si="3553"/>
        <v>44555.319000000003</v>
      </c>
      <c r="CF1123" s="31">
        <f t="shared" si="3554"/>
        <v>0</v>
      </c>
      <c r="CG1123" s="31">
        <f t="shared" si="3744"/>
        <v>0</v>
      </c>
      <c r="CH1123" s="24"/>
      <c r="CI1123" s="40"/>
      <c r="CM1123" s="1" t="s">
        <v>29</v>
      </c>
    </row>
    <row r="1124" ht="15">
      <c r="A1124" s="41" t="s">
        <v>600</v>
      </c>
      <c r="B1124" s="17">
        <v>620</v>
      </c>
      <c r="C1124" s="16"/>
      <c r="D1124" s="16"/>
      <c r="E1124" s="39" t="s">
        <v>46</v>
      </c>
      <c r="F1124" s="31">
        <f t="shared" si="3745"/>
        <v>0</v>
      </c>
      <c r="G1124" s="31">
        <f t="shared" si="3746"/>
        <v>0</v>
      </c>
      <c r="H1124" s="31">
        <f t="shared" si="3747"/>
        <v>0</v>
      </c>
      <c r="I1124" s="31">
        <f t="shared" si="3748"/>
        <v>0</v>
      </c>
      <c r="J1124" s="31">
        <f t="shared" si="3749"/>
        <v>0</v>
      </c>
      <c r="K1124" s="31">
        <f t="shared" si="3750"/>
        <v>0</v>
      </c>
      <c r="L1124" s="31">
        <f t="shared" si="3651"/>
        <v>0</v>
      </c>
      <c r="M1124" s="31">
        <f t="shared" si="3652"/>
        <v>0</v>
      </c>
      <c r="N1124" s="31">
        <f t="shared" si="3653"/>
        <v>0</v>
      </c>
      <c r="O1124" s="31">
        <f t="shared" si="3751"/>
        <v>0</v>
      </c>
      <c r="P1124" s="31">
        <f t="shared" si="3752"/>
        <v>0</v>
      </c>
      <c r="Q1124" s="31">
        <f t="shared" si="3753"/>
        <v>0</v>
      </c>
      <c r="R1124" s="31">
        <f t="shared" si="3654"/>
        <v>0</v>
      </c>
      <c r="S1124" s="31">
        <f t="shared" si="3655"/>
        <v>0</v>
      </c>
      <c r="T1124" s="31">
        <f t="shared" si="3656"/>
        <v>0</v>
      </c>
      <c r="U1124" s="31">
        <f t="shared" si="3754"/>
        <v>0</v>
      </c>
      <c r="V1124" s="31">
        <f t="shared" si="3755"/>
        <v>0</v>
      </c>
      <c r="W1124" s="31">
        <f t="shared" si="3756"/>
        <v>0</v>
      </c>
      <c r="X1124" s="31">
        <f t="shared" si="3657"/>
        <v>0</v>
      </c>
      <c r="Y1124" s="31">
        <f t="shared" si="3658"/>
        <v>0</v>
      </c>
      <c r="Z1124" s="31">
        <f t="shared" si="3659"/>
        <v>0</v>
      </c>
      <c r="AA1124" s="31">
        <f t="shared" si="3757"/>
        <v>0</v>
      </c>
      <c r="AB1124" s="31">
        <f t="shared" si="3758"/>
        <v>0</v>
      </c>
      <c r="AC1124" s="31">
        <f t="shared" si="3759"/>
        <v>0</v>
      </c>
      <c r="AD1124" s="31">
        <f t="shared" si="3660"/>
        <v>0</v>
      </c>
      <c r="AE1124" s="31">
        <f t="shared" si="3661"/>
        <v>0</v>
      </c>
      <c r="AF1124" s="31">
        <f t="shared" si="3662"/>
        <v>0</v>
      </c>
      <c r="AG1124" s="31">
        <f t="shared" si="3760"/>
        <v>0</v>
      </c>
      <c r="AH1124" s="31">
        <f t="shared" si="3761"/>
        <v>0</v>
      </c>
      <c r="AI1124" s="31">
        <f t="shared" si="3762"/>
        <v>0</v>
      </c>
      <c r="AJ1124" s="31">
        <f t="shared" si="3663"/>
        <v>0</v>
      </c>
      <c r="AK1124" s="31">
        <f t="shared" si="3664"/>
        <v>0</v>
      </c>
      <c r="AL1124" s="31">
        <f t="shared" si="3665"/>
        <v>0</v>
      </c>
      <c r="AM1124" s="31">
        <f t="shared" si="3763"/>
        <v>0</v>
      </c>
      <c r="AN1124" s="31">
        <f t="shared" si="3764"/>
        <v>44555.319000000003</v>
      </c>
      <c r="AO1124" s="31">
        <f t="shared" si="3765"/>
        <v>0</v>
      </c>
      <c r="AP1124" s="31">
        <f t="shared" si="3666"/>
        <v>0</v>
      </c>
      <c r="AQ1124" s="31">
        <f t="shared" si="3667"/>
        <v>44555.319000000003</v>
      </c>
      <c r="AR1124" s="31">
        <f t="shared" si="3668"/>
        <v>0</v>
      </c>
      <c r="AS1124" s="31">
        <f t="shared" si="3766"/>
        <v>0</v>
      </c>
      <c r="AT1124" s="31">
        <f t="shared" si="3767"/>
        <v>0</v>
      </c>
      <c r="AU1124" s="31">
        <f t="shared" si="3768"/>
        <v>0</v>
      </c>
      <c r="AV1124" s="31">
        <f t="shared" si="3669"/>
        <v>0</v>
      </c>
      <c r="AW1124" s="31">
        <f t="shared" si="3670"/>
        <v>44555.319000000003</v>
      </c>
      <c r="AX1124" s="31">
        <f t="shared" si="3671"/>
        <v>0</v>
      </c>
      <c r="AY1124" s="31">
        <f t="shared" si="3728"/>
        <v>0</v>
      </c>
      <c r="AZ1124" s="31">
        <f t="shared" si="3729"/>
        <v>0</v>
      </c>
      <c r="BA1124" s="31">
        <f t="shared" si="3730"/>
        <v>0</v>
      </c>
      <c r="BB1124" s="31">
        <f t="shared" si="3672"/>
        <v>0</v>
      </c>
      <c r="BC1124" s="31">
        <f t="shared" si="3673"/>
        <v>44555.319000000003</v>
      </c>
      <c r="BD1124" s="31">
        <f t="shared" si="3674"/>
        <v>0</v>
      </c>
      <c r="BE1124" s="31">
        <f t="shared" si="3731"/>
        <v>0</v>
      </c>
      <c r="BF1124" s="31">
        <f t="shared" si="3732"/>
        <v>0</v>
      </c>
      <c r="BG1124" s="31">
        <f t="shared" si="3733"/>
        <v>0</v>
      </c>
      <c r="BH1124" s="31">
        <f t="shared" si="3675"/>
        <v>0</v>
      </c>
      <c r="BI1124" s="31">
        <f t="shared" si="3676"/>
        <v>44555.319000000003</v>
      </c>
      <c r="BJ1124" s="31">
        <f t="shared" si="3677"/>
        <v>0</v>
      </c>
      <c r="BK1124" s="31">
        <f t="shared" si="3734"/>
        <v>0</v>
      </c>
      <c r="BL1124" s="31">
        <f t="shared" si="3735"/>
        <v>0</v>
      </c>
      <c r="BM1124" s="31">
        <f t="shared" si="3736"/>
        <v>0</v>
      </c>
      <c r="BN1124" s="31">
        <f t="shared" si="3678"/>
        <v>0</v>
      </c>
      <c r="BO1124" s="31">
        <f t="shared" si="3679"/>
        <v>44555.319000000003</v>
      </c>
      <c r="BP1124" s="31">
        <f t="shared" si="3680"/>
        <v>0</v>
      </c>
      <c r="BQ1124" s="31">
        <f t="shared" si="3737"/>
        <v>0</v>
      </c>
      <c r="BR1124" s="31">
        <f t="shared" si="3738"/>
        <v>0</v>
      </c>
      <c r="BS1124" s="31">
        <f t="shared" si="3681"/>
        <v>0</v>
      </c>
      <c r="BT1124" s="31">
        <f t="shared" si="3682"/>
        <v>44555.319000000003</v>
      </c>
      <c r="BU1124" s="31">
        <f t="shared" si="3683"/>
        <v>0</v>
      </c>
      <c r="BV1124" s="31">
        <f t="shared" si="3739"/>
        <v>0</v>
      </c>
      <c r="BW1124" s="31">
        <f t="shared" si="3740"/>
        <v>0</v>
      </c>
      <c r="BX1124" s="31">
        <f t="shared" si="3684"/>
        <v>0</v>
      </c>
      <c r="BY1124" s="31">
        <f t="shared" si="3685"/>
        <v>44555.319000000003</v>
      </c>
      <c r="BZ1124" s="31">
        <f t="shared" si="3686"/>
        <v>0</v>
      </c>
      <c r="CA1124" s="31">
        <f t="shared" si="3741"/>
        <v>0</v>
      </c>
      <c r="CB1124" s="31">
        <f t="shared" si="3742"/>
        <v>0</v>
      </c>
      <c r="CC1124" s="31">
        <f t="shared" si="3743"/>
        <v>0</v>
      </c>
      <c r="CD1124" s="31">
        <f t="shared" si="3552"/>
        <v>0</v>
      </c>
      <c r="CE1124" s="31">
        <f t="shared" si="3553"/>
        <v>44555.319000000003</v>
      </c>
      <c r="CF1124" s="31">
        <f t="shared" si="3554"/>
        <v>0</v>
      </c>
      <c r="CG1124" s="31">
        <f t="shared" si="3744"/>
        <v>0</v>
      </c>
      <c r="CH1124" s="24"/>
      <c r="CI1124" s="40"/>
      <c r="CN1124" s="1" t="s">
        <v>30</v>
      </c>
    </row>
    <row r="1125" ht="15">
      <c r="A1125" s="41" t="s">
        <v>600</v>
      </c>
      <c r="B1125" s="17">
        <v>620</v>
      </c>
      <c r="C1125" s="16" t="s">
        <v>47</v>
      </c>
      <c r="D1125" s="16" t="s">
        <v>313</v>
      </c>
      <c r="E1125" s="39" t="s">
        <v>387</v>
      </c>
      <c r="F1125" s="31"/>
      <c r="G1125" s="31"/>
      <c r="H1125" s="31"/>
      <c r="I1125" s="31"/>
      <c r="J1125" s="31"/>
      <c r="K1125" s="31"/>
      <c r="L1125" s="31">
        <f t="shared" si="3651"/>
        <v>0</v>
      </c>
      <c r="M1125" s="31">
        <f t="shared" si="3652"/>
        <v>0</v>
      </c>
      <c r="N1125" s="31">
        <f t="shared" si="3653"/>
        <v>0</v>
      </c>
      <c r="O1125" s="31"/>
      <c r="P1125" s="31"/>
      <c r="Q1125" s="31"/>
      <c r="R1125" s="31">
        <f t="shared" si="3654"/>
        <v>0</v>
      </c>
      <c r="S1125" s="31">
        <f t="shared" si="3655"/>
        <v>0</v>
      </c>
      <c r="T1125" s="31">
        <f t="shared" si="3656"/>
        <v>0</v>
      </c>
      <c r="U1125" s="31"/>
      <c r="V1125" s="31"/>
      <c r="W1125" s="31"/>
      <c r="X1125" s="31">
        <f t="shared" si="3657"/>
        <v>0</v>
      </c>
      <c r="Y1125" s="31">
        <f t="shared" si="3658"/>
        <v>0</v>
      </c>
      <c r="Z1125" s="31">
        <f t="shared" si="3659"/>
        <v>0</v>
      </c>
      <c r="AA1125" s="31"/>
      <c r="AB1125" s="31"/>
      <c r="AC1125" s="31"/>
      <c r="AD1125" s="31">
        <f t="shared" si="3660"/>
        <v>0</v>
      </c>
      <c r="AE1125" s="31">
        <f t="shared" si="3661"/>
        <v>0</v>
      </c>
      <c r="AF1125" s="31">
        <f t="shared" si="3662"/>
        <v>0</v>
      </c>
      <c r="AG1125" s="31"/>
      <c r="AH1125" s="31"/>
      <c r="AI1125" s="31"/>
      <c r="AJ1125" s="31">
        <f t="shared" si="3663"/>
        <v>0</v>
      </c>
      <c r="AK1125" s="31">
        <f t="shared" si="3664"/>
        <v>0</v>
      </c>
      <c r="AL1125" s="31">
        <f t="shared" si="3665"/>
        <v>0</v>
      </c>
      <c r="AM1125" s="31"/>
      <c r="AN1125" s="31">
        <f>41401+3154.319</f>
        <v>44555.319000000003</v>
      </c>
      <c r="AO1125" s="31"/>
      <c r="AP1125" s="31">
        <f t="shared" si="3666"/>
        <v>0</v>
      </c>
      <c r="AQ1125" s="31">
        <f t="shared" si="3667"/>
        <v>44555.319000000003</v>
      </c>
      <c r="AR1125" s="31">
        <f t="shared" si="3668"/>
        <v>0</v>
      </c>
      <c r="AS1125" s="31"/>
      <c r="AT1125" s="31"/>
      <c r="AU1125" s="31"/>
      <c r="AV1125" s="31">
        <f t="shared" si="3669"/>
        <v>0</v>
      </c>
      <c r="AW1125" s="31">
        <f t="shared" si="3670"/>
        <v>44555.319000000003</v>
      </c>
      <c r="AX1125" s="31">
        <f t="shared" si="3671"/>
        <v>0</v>
      </c>
      <c r="AY1125" s="31"/>
      <c r="AZ1125" s="31"/>
      <c r="BA1125" s="31"/>
      <c r="BB1125" s="31">
        <f t="shared" si="3672"/>
        <v>0</v>
      </c>
      <c r="BC1125" s="31">
        <f t="shared" si="3673"/>
        <v>44555.319000000003</v>
      </c>
      <c r="BD1125" s="31">
        <f t="shared" si="3674"/>
        <v>0</v>
      </c>
      <c r="BE1125" s="31"/>
      <c r="BF1125" s="31"/>
      <c r="BG1125" s="31"/>
      <c r="BH1125" s="31">
        <f t="shared" si="3675"/>
        <v>0</v>
      </c>
      <c r="BI1125" s="31">
        <f t="shared" si="3676"/>
        <v>44555.319000000003</v>
      </c>
      <c r="BJ1125" s="31">
        <f t="shared" si="3677"/>
        <v>0</v>
      </c>
      <c r="BK1125" s="31"/>
      <c r="BL1125" s="31"/>
      <c r="BM1125" s="31"/>
      <c r="BN1125" s="31">
        <f t="shared" si="3678"/>
        <v>0</v>
      </c>
      <c r="BO1125" s="31">
        <f t="shared" si="3679"/>
        <v>44555.319000000003</v>
      </c>
      <c r="BP1125" s="31">
        <f t="shared" si="3680"/>
        <v>0</v>
      </c>
      <c r="BQ1125" s="31"/>
      <c r="BR1125" s="31"/>
      <c r="BS1125" s="31">
        <f t="shared" si="3681"/>
        <v>0</v>
      </c>
      <c r="BT1125" s="31">
        <f t="shared" si="3682"/>
        <v>44555.319000000003</v>
      </c>
      <c r="BU1125" s="31">
        <f t="shared" si="3683"/>
        <v>0</v>
      </c>
      <c r="BV1125" s="31"/>
      <c r="BW1125" s="31"/>
      <c r="BX1125" s="31">
        <f t="shared" si="3684"/>
        <v>0</v>
      </c>
      <c r="BY1125" s="31">
        <f t="shared" si="3685"/>
        <v>44555.319000000003</v>
      </c>
      <c r="BZ1125" s="31">
        <f t="shared" si="3686"/>
        <v>0</v>
      </c>
      <c r="CA1125" s="31"/>
      <c r="CB1125" s="31"/>
      <c r="CC1125" s="31"/>
      <c r="CD1125" s="31">
        <f t="shared" si="3552"/>
        <v>0</v>
      </c>
      <c r="CE1125" s="31">
        <f t="shared" si="3553"/>
        <v>44555.319000000003</v>
      </c>
      <c r="CF1125" s="31">
        <f t="shared" si="3554"/>
        <v>0</v>
      </c>
      <c r="CG1125" s="31"/>
      <c r="CH1125" s="24"/>
      <c r="CI1125" s="40"/>
    </row>
    <row r="1126" ht="43.75">
      <c r="A1126" s="41" t="s">
        <v>602</v>
      </c>
      <c r="B1126" s="17"/>
      <c r="C1126" s="16"/>
      <c r="D1126" s="16"/>
      <c r="E1126" s="39" t="s">
        <v>597</v>
      </c>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c r="AF1126" s="31"/>
      <c r="AG1126" s="31"/>
      <c r="AH1126" s="31"/>
      <c r="AI1126" s="31"/>
      <c r="AJ1126" s="31"/>
      <c r="AK1126" s="31"/>
      <c r="AL1126" s="31"/>
      <c r="AM1126" s="31"/>
      <c r="AN1126" s="31"/>
      <c r="AO1126" s="31"/>
      <c r="AP1126" s="31"/>
      <c r="AQ1126" s="31"/>
      <c r="AR1126" s="31"/>
      <c r="AS1126" s="31"/>
      <c r="AT1126" s="31"/>
      <c r="AU1126" s="31"/>
      <c r="AV1126" s="31"/>
      <c r="AW1126" s="31"/>
      <c r="AX1126" s="31"/>
      <c r="AY1126" s="31">
        <f t="shared" si="3728"/>
        <v>1750</v>
      </c>
      <c r="AZ1126" s="31">
        <f t="shared" si="3729"/>
        <v>0</v>
      </c>
      <c r="BA1126" s="31">
        <f t="shared" si="3730"/>
        <v>0</v>
      </c>
      <c r="BB1126" s="31">
        <f t="shared" si="3672"/>
        <v>1750</v>
      </c>
      <c r="BC1126" s="31">
        <f t="shared" si="3673"/>
        <v>0</v>
      </c>
      <c r="BD1126" s="31">
        <f t="shared" si="3674"/>
        <v>0</v>
      </c>
      <c r="BE1126" s="31">
        <f t="shared" si="3731"/>
        <v>0</v>
      </c>
      <c r="BF1126" s="31">
        <f t="shared" si="3732"/>
        <v>0</v>
      </c>
      <c r="BG1126" s="31">
        <f t="shared" si="3733"/>
        <v>0</v>
      </c>
      <c r="BH1126" s="31">
        <f t="shared" si="3675"/>
        <v>1750</v>
      </c>
      <c r="BI1126" s="31">
        <f t="shared" si="3676"/>
        <v>0</v>
      </c>
      <c r="BJ1126" s="31">
        <f t="shared" si="3677"/>
        <v>0</v>
      </c>
      <c r="BK1126" s="31">
        <f t="shared" si="3734"/>
        <v>0</v>
      </c>
      <c r="BL1126" s="31">
        <f t="shared" si="3735"/>
        <v>0</v>
      </c>
      <c r="BM1126" s="31">
        <f t="shared" si="3736"/>
        <v>0</v>
      </c>
      <c r="BN1126" s="31">
        <f t="shared" si="3678"/>
        <v>1750</v>
      </c>
      <c r="BO1126" s="31">
        <f t="shared" si="3679"/>
        <v>0</v>
      </c>
      <c r="BP1126" s="31">
        <f t="shared" si="3680"/>
        <v>0</v>
      </c>
      <c r="BQ1126" s="31">
        <f t="shared" si="3737"/>
        <v>0</v>
      </c>
      <c r="BR1126" s="31">
        <f t="shared" si="3738"/>
        <v>0</v>
      </c>
      <c r="BS1126" s="31">
        <f t="shared" si="3681"/>
        <v>1750</v>
      </c>
      <c r="BT1126" s="31">
        <f t="shared" si="3682"/>
        <v>0</v>
      </c>
      <c r="BU1126" s="31">
        <f t="shared" si="3683"/>
        <v>0</v>
      </c>
      <c r="BV1126" s="31">
        <f t="shared" si="3739"/>
        <v>0</v>
      </c>
      <c r="BW1126" s="31">
        <f t="shared" si="3740"/>
        <v>0</v>
      </c>
      <c r="BX1126" s="31">
        <f t="shared" si="3684"/>
        <v>1750</v>
      </c>
      <c r="BY1126" s="31">
        <f t="shared" si="3685"/>
        <v>0</v>
      </c>
      <c r="BZ1126" s="31">
        <f t="shared" si="3686"/>
        <v>0</v>
      </c>
      <c r="CA1126" s="31">
        <f t="shared" si="3741"/>
        <v>0</v>
      </c>
      <c r="CB1126" s="31">
        <f t="shared" si="3742"/>
        <v>0</v>
      </c>
      <c r="CC1126" s="31">
        <f t="shared" si="3743"/>
        <v>0</v>
      </c>
      <c r="CD1126" s="31">
        <f t="shared" si="3552"/>
        <v>1750</v>
      </c>
      <c r="CE1126" s="31">
        <f t="shared" si="3553"/>
        <v>0</v>
      </c>
      <c r="CF1126" s="31">
        <f t="shared" si="3554"/>
        <v>0</v>
      </c>
      <c r="CG1126" s="31">
        <f t="shared" si="3744"/>
        <v>0</v>
      </c>
      <c r="CH1126" s="24"/>
      <c r="CI1126" s="40"/>
    </row>
    <row r="1127" ht="43.75">
      <c r="A1127" s="41" t="s">
        <v>602</v>
      </c>
      <c r="B1127" s="17">
        <v>600</v>
      </c>
      <c r="C1127" s="16"/>
      <c r="D1127" s="16"/>
      <c r="E1127" s="39" t="s">
        <v>45</v>
      </c>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c r="AF1127" s="31"/>
      <c r="AG1127" s="31"/>
      <c r="AH1127" s="31"/>
      <c r="AI1127" s="31"/>
      <c r="AJ1127" s="31"/>
      <c r="AK1127" s="31"/>
      <c r="AL1127" s="31"/>
      <c r="AM1127" s="31"/>
      <c r="AN1127" s="31"/>
      <c r="AO1127" s="31"/>
      <c r="AP1127" s="31"/>
      <c r="AQ1127" s="31"/>
      <c r="AR1127" s="31"/>
      <c r="AS1127" s="31"/>
      <c r="AT1127" s="31"/>
      <c r="AU1127" s="31"/>
      <c r="AV1127" s="31"/>
      <c r="AW1127" s="31"/>
      <c r="AX1127" s="31"/>
      <c r="AY1127" s="31">
        <f t="shared" si="3728"/>
        <v>1750</v>
      </c>
      <c r="AZ1127" s="31">
        <f t="shared" si="3729"/>
        <v>0</v>
      </c>
      <c r="BA1127" s="31">
        <f t="shared" si="3730"/>
        <v>0</v>
      </c>
      <c r="BB1127" s="31">
        <f t="shared" si="3672"/>
        <v>1750</v>
      </c>
      <c r="BC1127" s="31">
        <f t="shared" si="3673"/>
        <v>0</v>
      </c>
      <c r="BD1127" s="31">
        <f t="shared" si="3674"/>
        <v>0</v>
      </c>
      <c r="BE1127" s="31">
        <f t="shared" si="3731"/>
        <v>0</v>
      </c>
      <c r="BF1127" s="31">
        <f t="shared" si="3732"/>
        <v>0</v>
      </c>
      <c r="BG1127" s="31">
        <f t="shared" si="3733"/>
        <v>0</v>
      </c>
      <c r="BH1127" s="31">
        <f t="shared" si="3675"/>
        <v>1750</v>
      </c>
      <c r="BI1127" s="31">
        <f t="shared" si="3676"/>
        <v>0</v>
      </c>
      <c r="BJ1127" s="31">
        <f t="shared" si="3677"/>
        <v>0</v>
      </c>
      <c r="BK1127" s="31">
        <f t="shared" si="3734"/>
        <v>0</v>
      </c>
      <c r="BL1127" s="31">
        <f t="shared" si="3735"/>
        <v>0</v>
      </c>
      <c r="BM1127" s="31">
        <f t="shared" si="3736"/>
        <v>0</v>
      </c>
      <c r="BN1127" s="31">
        <f t="shared" si="3678"/>
        <v>1750</v>
      </c>
      <c r="BO1127" s="31">
        <f t="shared" si="3679"/>
        <v>0</v>
      </c>
      <c r="BP1127" s="31">
        <f t="shared" si="3680"/>
        <v>0</v>
      </c>
      <c r="BQ1127" s="31">
        <f t="shared" si="3737"/>
        <v>0</v>
      </c>
      <c r="BR1127" s="31">
        <f t="shared" si="3738"/>
        <v>0</v>
      </c>
      <c r="BS1127" s="31">
        <f t="shared" si="3681"/>
        <v>1750</v>
      </c>
      <c r="BT1127" s="31">
        <f t="shared" si="3682"/>
        <v>0</v>
      </c>
      <c r="BU1127" s="31">
        <f t="shared" si="3683"/>
        <v>0</v>
      </c>
      <c r="BV1127" s="31">
        <f t="shared" si="3739"/>
        <v>0</v>
      </c>
      <c r="BW1127" s="31">
        <f t="shared" si="3740"/>
        <v>0</v>
      </c>
      <c r="BX1127" s="31">
        <f t="shared" si="3684"/>
        <v>1750</v>
      </c>
      <c r="BY1127" s="31">
        <f t="shared" si="3685"/>
        <v>0</v>
      </c>
      <c r="BZ1127" s="31">
        <f t="shared" si="3686"/>
        <v>0</v>
      </c>
      <c r="CA1127" s="31">
        <f t="shared" si="3741"/>
        <v>0</v>
      </c>
      <c r="CB1127" s="31">
        <f t="shared" si="3742"/>
        <v>0</v>
      </c>
      <c r="CC1127" s="31">
        <f t="shared" si="3743"/>
        <v>0</v>
      </c>
      <c r="CD1127" s="31">
        <f t="shared" si="3552"/>
        <v>1750</v>
      </c>
      <c r="CE1127" s="31">
        <f t="shared" si="3553"/>
        <v>0</v>
      </c>
      <c r="CF1127" s="31">
        <f t="shared" si="3554"/>
        <v>0</v>
      </c>
      <c r="CG1127" s="31">
        <f t="shared" si="3744"/>
        <v>0</v>
      </c>
      <c r="CH1127" s="24"/>
      <c r="CI1127" s="40"/>
    </row>
    <row r="1128" ht="15">
      <c r="A1128" s="41" t="s">
        <v>602</v>
      </c>
      <c r="B1128" s="17">
        <v>620</v>
      </c>
      <c r="C1128" s="16"/>
      <c r="D1128" s="16"/>
      <c r="E1128" s="39" t="s">
        <v>46</v>
      </c>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c r="AF1128" s="31"/>
      <c r="AG1128" s="31"/>
      <c r="AH1128" s="31"/>
      <c r="AI1128" s="31"/>
      <c r="AJ1128" s="31"/>
      <c r="AK1128" s="31"/>
      <c r="AL1128" s="31"/>
      <c r="AM1128" s="31"/>
      <c r="AN1128" s="31"/>
      <c r="AO1128" s="31"/>
      <c r="AP1128" s="31"/>
      <c r="AQ1128" s="31"/>
      <c r="AR1128" s="31"/>
      <c r="AS1128" s="31"/>
      <c r="AT1128" s="31"/>
      <c r="AU1128" s="31"/>
      <c r="AV1128" s="31"/>
      <c r="AW1128" s="31"/>
      <c r="AX1128" s="31"/>
      <c r="AY1128" s="31">
        <f t="shared" si="3728"/>
        <v>1750</v>
      </c>
      <c r="AZ1128" s="31">
        <f t="shared" si="3729"/>
        <v>0</v>
      </c>
      <c r="BA1128" s="31">
        <f t="shared" si="3730"/>
        <v>0</v>
      </c>
      <c r="BB1128" s="31">
        <f t="shared" si="3672"/>
        <v>1750</v>
      </c>
      <c r="BC1128" s="31">
        <f t="shared" si="3673"/>
        <v>0</v>
      </c>
      <c r="BD1128" s="31">
        <f t="shared" si="3674"/>
        <v>0</v>
      </c>
      <c r="BE1128" s="31">
        <f t="shared" si="3731"/>
        <v>0</v>
      </c>
      <c r="BF1128" s="31">
        <f t="shared" si="3732"/>
        <v>0</v>
      </c>
      <c r="BG1128" s="31">
        <f t="shared" si="3733"/>
        <v>0</v>
      </c>
      <c r="BH1128" s="31">
        <f t="shared" si="3675"/>
        <v>1750</v>
      </c>
      <c r="BI1128" s="31">
        <f t="shared" si="3676"/>
        <v>0</v>
      </c>
      <c r="BJ1128" s="31">
        <f t="shared" si="3677"/>
        <v>0</v>
      </c>
      <c r="BK1128" s="31">
        <f t="shared" si="3734"/>
        <v>0</v>
      </c>
      <c r="BL1128" s="31">
        <f t="shared" si="3735"/>
        <v>0</v>
      </c>
      <c r="BM1128" s="31">
        <f t="shared" si="3736"/>
        <v>0</v>
      </c>
      <c r="BN1128" s="31">
        <f t="shared" si="3678"/>
        <v>1750</v>
      </c>
      <c r="BO1128" s="31">
        <f t="shared" si="3679"/>
        <v>0</v>
      </c>
      <c r="BP1128" s="31">
        <f t="shared" si="3680"/>
        <v>0</v>
      </c>
      <c r="BQ1128" s="31">
        <f t="shared" si="3737"/>
        <v>0</v>
      </c>
      <c r="BR1128" s="31">
        <f t="shared" si="3738"/>
        <v>0</v>
      </c>
      <c r="BS1128" s="31">
        <f t="shared" si="3681"/>
        <v>1750</v>
      </c>
      <c r="BT1128" s="31">
        <f t="shared" si="3682"/>
        <v>0</v>
      </c>
      <c r="BU1128" s="31">
        <f t="shared" si="3683"/>
        <v>0</v>
      </c>
      <c r="BV1128" s="31">
        <f t="shared" si="3739"/>
        <v>0</v>
      </c>
      <c r="BW1128" s="31">
        <f t="shared" si="3740"/>
        <v>0</v>
      </c>
      <c r="BX1128" s="31">
        <f t="shared" si="3684"/>
        <v>1750</v>
      </c>
      <c r="BY1128" s="31">
        <f t="shared" si="3685"/>
        <v>0</v>
      </c>
      <c r="BZ1128" s="31">
        <f t="shared" si="3686"/>
        <v>0</v>
      </c>
      <c r="CA1128" s="31">
        <f t="shared" si="3741"/>
        <v>0</v>
      </c>
      <c r="CB1128" s="31">
        <f t="shared" si="3742"/>
        <v>0</v>
      </c>
      <c r="CC1128" s="31">
        <f t="shared" si="3743"/>
        <v>0</v>
      </c>
      <c r="CD1128" s="31">
        <f t="shared" si="3552"/>
        <v>1750</v>
      </c>
      <c r="CE1128" s="31">
        <f t="shared" si="3553"/>
        <v>0</v>
      </c>
      <c r="CF1128" s="31">
        <f t="shared" si="3554"/>
        <v>0</v>
      </c>
      <c r="CG1128" s="31">
        <f t="shared" si="3744"/>
        <v>0</v>
      </c>
      <c r="CH1128" s="24"/>
      <c r="CI1128" s="40"/>
    </row>
    <row r="1129" ht="15">
      <c r="A1129" s="41" t="s">
        <v>602</v>
      </c>
      <c r="B1129" s="17">
        <v>620</v>
      </c>
      <c r="C1129" s="16" t="s">
        <v>47</v>
      </c>
      <c r="D1129" s="16" t="s">
        <v>313</v>
      </c>
      <c r="E1129" s="39" t="s">
        <v>387</v>
      </c>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c r="AF1129" s="31"/>
      <c r="AG1129" s="31"/>
      <c r="AH1129" s="31"/>
      <c r="AI1129" s="31"/>
      <c r="AJ1129" s="31"/>
      <c r="AK1129" s="31"/>
      <c r="AL1129" s="31"/>
      <c r="AM1129" s="31"/>
      <c r="AN1129" s="31"/>
      <c r="AO1129" s="31"/>
      <c r="AP1129" s="31"/>
      <c r="AQ1129" s="31"/>
      <c r="AR1129" s="31"/>
      <c r="AS1129" s="31"/>
      <c r="AT1129" s="31"/>
      <c r="AU1129" s="31"/>
      <c r="AV1129" s="31"/>
      <c r="AW1129" s="31"/>
      <c r="AX1129" s="31"/>
      <c r="AY1129" s="31">
        <v>1750</v>
      </c>
      <c r="AZ1129" s="31"/>
      <c r="BA1129" s="31"/>
      <c r="BB1129" s="31">
        <f t="shared" si="3672"/>
        <v>1750</v>
      </c>
      <c r="BC1129" s="31">
        <f t="shared" si="3673"/>
        <v>0</v>
      </c>
      <c r="BD1129" s="31">
        <f t="shared" si="3674"/>
        <v>0</v>
      </c>
      <c r="BE1129" s="31"/>
      <c r="BF1129" s="31"/>
      <c r="BG1129" s="31"/>
      <c r="BH1129" s="31">
        <f t="shared" si="3675"/>
        <v>1750</v>
      </c>
      <c r="BI1129" s="31">
        <f t="shared" si="3676"/>
        <v>0</v>
      </c>
      <c r="BJ1129" s="31">
        <f t="shared" si="3677"/>
        <v>0</v>
      </c>
      <c r="BK1129" s="31"/>
      <c r="BL1129" s="31"/>
      <c r="BM1129" s="31"/>
      <c r="BN1129" s="31">
        <f t="shared" si="3678"/>
        <v>1750</v>
      </c>
      <c r="BO1129" s="31">
        <f t="shared" si="3679"/>
        <v>0</v>
      </c>
      <c r="BP1129" s="31">
        <f t="shared" si="3680"/>
        <v>0</v>
      </c>
      <c r="BQ1129" s="31"/>
      <c r="BR1129" s="31"/>
      <c r="BS1129" s="31">
        <f t="shared" si="3681"/>
        <v>1750</v>
      </c>
      <c r="BT1129" s="31">
        <f t="shared" si="3682"/>
        <v>0</v>
      </c>
      <c r="BU1129" s="31">
        <f t="shared" si="3683"/>
        <v>0</v>
      </c>
      <c r="BV1129" s="31"/>
      <c r="BW1129" s="31"/>
      <c r="BX1129" s="31">
        <f t="shared" si="3684"/>
        <v>1750</v>
      </c>
      <c r="BY1129" s="31">
        <f t="shared" si="3685"/>
        <v>0</v>
      </c>
      <c r="BZ1129" s="31">
        <f t="shared" si="3686"/>
        <v>0</v>
      </c>
      <c r="CA1129" s="31"/>
      <c r="CB1129" s="31"/>
      <c r="CC1129" s="31"/>
      <c r="CD1129" s="31">
        <f t="shared" si="3552"/>
        <v>1750</v>
      </c>
      <c r="CE1129" s="31">
        <f t="shared" si="3553"/>
        <v>0</v>
      </c>
      <c r="CF1129" s="31">
        <f t="shared" si="3554"/>
        <v>0</v>
      </c>
      <c r="CG1129" s="31"/>
      <c r="CH1129" s="24"/>
      <c r="CI1129" s="40"/>
    </row>
    <row r="1130" ht="57.700000000000003" hidden="1">
      <c r="A1130" s="41" t="s">
        <v>603</v>
      </c>
      <c r="B1130" s="17"/>
      <c r="C1130" s="16"/>
      <c r="D1130" s="16"/>
      <c r="E1130" s="39" t="s">
        <v>604</v>
      </c>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c r="AF1130" s="31"/>
      <c r="AG1130" s="31"/>
      <c r="AH1130" s="31"/>
      <c r="AI1130" s="31"/>
      <c r="AJ1130" s="31"/>
      <c r="AK1130" s="31"/>
      <c r="AL1130" s="31"/>
      <c r="AM1130" s="31"/>
      <c r="AN1130" s="31"/>
      <c r="AO1130" s="31"/>
      <c r="AP1130" s="31"/>
      <c r="AQ1130" s="31"/>
      <c r="AR1130" s="31"/>
      <c r="AS1130" s="31"/>
      <c r="AT1130" s="31"/>
      <c r="AU1130" s="31"/>
      <c r="AV1130" s="31"/>
      <c r="AW1130" s="31"/>
      <c r="AX1130" s="31"/>
      <c r="AY1130" s="31">
        <f t="shared" si="3728"/>
        <v>1833.3340000000001</v>
      </c>
      <c r="AZ1130" s="31">
        <f t="shared" si="3729"/>
        <v>0</v>
      </c>
      <c r="BA1130" s="31">
        <f t="shared" si="3730"/>
        <v>0</v>
      </c>
      <c r="BB1130" s="31">
        <f t="shared" si="3672"/>
        <v>1833.3340000000001</v>
      </c>
      <c r="BC1130" s="31">
        <f t="shared" si="3673"/>
        <v>0</v>
      </c>
      <c r="BD1130" s="31">
        <f t="shared" si="3674"/>
        <v>0</v>
      </c>
      <c r="BE1130" s="31">
        <f t="shared" si="3731"/>
        <v>0</v>
      </c>
      <c r="BF1130" s="31">
        <f t="shared" si="3732"/>
        <v>0</v>
      </c>
      <c r="BG1130" s="31">
        <f t="shared" si="3733"/>
        <v>0</v>
      </c>
      <c r="BH1130" s="31">
        <f t="shared" si="3675"/>
        <v>1833.3340000000001</v>
      </c>
      <c r="BI1130" s="31">
        <f t="shared" si="3676"/>
        <v>0</v>
      </c>
      <c r="BJ1130" s="31">
        <f t="shared" si="3677"/>
        <v>0</v>
      </c>
      <c r="BK1130" s="31">
        <f t="shared" si="3734"/>
        <v>0</v>
      </c>
      <c r="BL1130" s="31">
        <f t="shared" si="3735"/>
        <v>0</v>
      </c>
      <c r="BM1130" s="31">
        <f t="shared" si="3736"/>
        <v>0</v>
      </c>
      <c r="BN1130" s="31">
        <f t="shared" si="3678"/>
        <v>1833.3340000000001</v>
      </c>
      <c r="BO1130" s="31">
        <f t="shared" si="3679"/>
        <v>0</v>
      </c>
      <c r="BP1130" s="31">
        <f t="shared" si="3680"/>
        <v>0</v>
      </c>
      <c r="BQ1130" s="31">
        <f t="shared" si="3737"/>
        <v>0</v>
      </c>
      <c r="BR1130" s="31">
        <f t="shared" si="3738"/>
        <v>0</v>
      </c>
      <c r="BS1130" s="31">
        <f t="shared" si="3681"/>
        <v>1833.3340000000001</v>
      </c>
      <c r="BT1130" s="31">
        <f t="shared" si="3682"/>
        <v>0</v>
      </c>
      <c r="BU1130" s="31">
        <f t="shared" si="3683"/>
        <v>0</v>
      </c>
      <c r="BV1130" s="31">
        <f t="shared" si="3739"/>
        <v>0</v>
      </c>
      <c r="BW1130" s="31">
        <f t="shared" si="3740"/>
        <v>0</v>
      </c>
      <c r="BX1130" s="31">
        <f t="shared" si="3684"/>
        <v>1833.3340000000001</v>
      </c>
      <c r="BY1130" s="31">
        <f t="shared" si="3685"/>
        <v>0</v>
      </c>
      <c r="BZ1130" s="31">
        <f t="shared" si="3686"/>
        <v>0</v>
      </c>
      <c r="CA1130" s="31">
        <f t="shared" si="3741"/>
        <v>-1833.3340000000001</v>
      </c>
      <c r="CB1130" s="31">
        <f t="shared" si="3742"/>
        <v>0</v>
      </c>
      <c r="CC1130" s="31">
        <f t="shared" si="3743"/>
        <v>0</v>
      </c>
      <c r="CD1130" s="31">
        <f t="shared" si="3552"/>
        <v>0</v>
      </c>
      <c r="CE1130" s="31">
        <f t="shared" si="3553"/>
        <v>0</v>
      </c>
      <c r="CF1130" s="31">
        <f t="shared" si="3554"/>
        <v>0</v>
      </c>
      <c r="CG1130" s="31">
        <f t="shared" si="3744"/>
        <v>0</v>
      </c>
      <c r="CH1130" s="24">
        <v>0</v>
      </c>
      <c r="CI1130" s="40"/>
    </row>
    <row r="1131" ht="43.75" hidden="1">
      <c r="A1131" s="41" t="s">
        <v>603</v>
      </c>
      <c r="B1131" s="17">
        <v>600</v>
      </c>
      <c r="C1131" s="16"/>
      <c r="D1131" s="16"/>
      <c r="E1131" s="39" t="s">
        <v>45</v>
      </c>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c r="AF1131" s="31"/>
      <c r="AG1131" s="31"/>
      <c r="AH1131" s="31"/>
      <c r="AI1131" s="31"/>
      <c r="AJ1131" s="31"/>
      <c r="AK1131" s="31"/>
      <c r="AL1131" s="31"/>
      <c r="AM1131" s="31"/>
      <c r="AN1131" s="31"/>
      <c r="AO1131" s="31"/>
      <c r="AP1131" s="31"/>
      <c r="AQ1131" s="31"/>
      <c r="AR1131" s="31"/>
      <c r="AS1131" s="31"/>
      <c r="AT1131" s="31"/>
      <c r="AU1131" s="31"/>
      <c r="AV1131" s="31"/>
      <c r="AW1131" s="31"/>
      <c r="AX1131" s="31"/>
      <c r="AY1131" s="31">
        <f t="shared" si="3728"/>
        <v>1833.3340000000001</v>
      </c>
      <c r="AZ1131" s="31">
        <f t="shared" si="3729"/>
        <v>0</v>
      </c>
      <c r="BA1131" s="31">
        <f t="shared" si="3730"/>
        <v>0</v>
      </c>
      <c r="BB1131" s="31">
        <f t="shared" si="3672"/>
        <v>1833.3340000000001</v>
      </c>
      <c r="BC1131" s="31">
        <f t="shared" si="3673"/>
        <v>0</v>
      </c>
      <c r="BD1131" s="31">
        <f t="shared" si="3674"/>
        <v>0</v>
      </c>
      <c r="BE1131" s="31">
        <f t="shared" si="3731"/>
        <v>0</v>
      </c>
      <c r="BF1131" s="31">
        <f t="shared" si="3732"/>
        <v>0</v>
      </c>
      <c r="BG1131" s="31">
        <f t="shared" si="3733"/>
        <v>0</v>
      </c>
      <c r="BH1131" s="31">
        <f t="shared" si="3675"/>
        <v>1833.3340000000001</v>
      </c>
      <c r="BI1131" s="31">
        <f t="shared" si="3676"/>
        <v>0</v>
      </c>
      <c r="BJ1131" s="31">
        <f t="shared" si="3677"/>
        <v>0</v>
      </c>
      <c r="BK1131" s="31">
        <f t="shared" si="3734"/>
        <v>0</v>
      </c>
      <c r="BL1131" s="31">
        <f t="shared" si="3735"/>
        <v>0</v>
      </c>
      <c r="BM1131" s="31">
        <f t="shared" si="3736"/>
        <v>0</v>
      </c>
      <c r="BN1131" s="31">
        <f t="shared" si="3678"/>
        <v>1833.3340000000001</v>
      </c>
      <c r="BO1131" s="31">
        <f t="shared" si="3679"/>
        <v>0</v>
      </c>
      <c r="BP1131" s="31">
        <f t="shared" si="3680"/>
        <v>0</v>
      </c>
      <c r="BQ1131" s="31">
        <f t="shared" si="3737"/>
        <v>0</v>
      </c>
      <c r="BR1131" s="31">
        <f t="shared" si="3738"/>
        <v>0</v>
      </c>
      <c r="BS1131" s="31">
        <f t="shared" si="3681"/>
        <v>1833.3340000000001</v>
      </c>
      <c r="BT1131" s="31">
        <f t="shared" si="3682"/>
        <v>0</v>
      </c>
      <c r="BU1131" s="31">
        <f t="shared" si="3683"/>
        <v>0</v>
      </c>
      <c r="BV1131" s="31">
        <f t="shared" si="3739"/>
        <v>0</v>
      </c>
      <c r="BW1131" s="31">
        <f t="shared" si="3740"/>
        <v>0</v>
      </c>
      <c r="BX1131" s="31">
        <f t="shared" si="3684"/>
        <v>1833.3340000000001</v>
      </c>
      <c r="BY1131" s="31">
        <f t="shared" si="3685"/>
        <v>0</v>
      </c>
      <c r="BZ1131" s="31">
        <f t="shared" si="3686"/>
        <v>0</v>
      </c>
      <c r="CA1131" s="31">
        <f t="shared" si="3741"/>
        <v>-1833.3340000000001</v>
      </c>
      <c r="CB1131" s="31">
        <f t="shared" si="3742"/>
        <v>0</v>
      </c>
      <c r="CC1131" s="31">
        <f t="shared" si="3743"/>
        <v>0</v>
      </c>
      <c r="CD1131" s="31">
        <f t="shared" si="3552"/>
        <v>0</v>
      </c>
      <c r="CE1131" s="31">
        <f t="shared" si="3553"/>
        <v>0</v>
      </c>
      <c r="CF1131" s="31">
        <f t="shared" si="3554"/>
        <v>0</v>
      </c>
      <c r="CG1131" s="31">
        <f t="shared" si="3744"/>
        <v>0</v>
      </c>
      <c r="CH1131" s="24">
        <v>0</v>
      </c>
      <c r="CI1131" s="40"/>
    </row>
    <row r="1132" ht="15" hidden="1">
      <c r="A1132" s="41" t="s">
        <v>603</v>
      </c>
      <c r="B1132" s="17">
        <v>620</v>
      </c>
      <c r="C1132" s="16"/>
      <c r="D1132" s="16"/>
      <c r="E1132" s="39" t="s">
        <v>46</v>
      </c>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c r="AF1132" s="31"/>
      <c r="AG1132" s="31"/>
      <c r="AH1132" s="31"/>
      <c r="AI1132" s="31"/>
      <c r="AJ1132" s="31"/>
      <c r="AK1132" s="31"/>
      <c r="AL1132" s="31"/>
      <c r="AM1132" s="31"/>
      <c r="AN1132" s="31"/>
      <c r="AO1132" s="31"/>
      <c r="AP1132" s="31"/>
      <c r="AQ1132" s="31"/>
      <c r="AR1132" s="31"/>
      <c r="AS1132" s="31"/>
      <c r="AT1132" s="31"/>
      <c r="AU1132" s="31"/>
      <c r="AV1132" s="31"/>
      <c r="AW1132" s="31"/>
      <c r="AX1132" s="31"/>
      <c r="AY1132" s="31">
        <f t="shared" si="3728"/>
        <v>1833.3340000000001</v>
      </c>
      <c r="AZ1132" s="31">
        <f t="shared" si="3729"/>
        <v>0</v>
      </c>
      <c r="BA1132" s="31">
        <f t="shared" si="3730"/>
        <v>0</v>
      </c>
      <c r="BB1132" s="31">
        <f t="shared" si="3672"/>
        <v>1833.3340000000001</v>
      </c>
      <c r="BC1132" s="31">
        <f t="shared" si="3673"/>
        <v>0</v>
      </c>
      <c r="BD1132" s="31">
        <f t="shared" si="3674"/>
        <v>0</v>
      </c>
      <c r="BE1132" s="31">
        <f t="shared" si="3731"/>
        <v>0</v>
      </c>
      <c r="BF1132" s="31">
        <f t="shared" si="3732"/>
        <v>0</v>
      </c>
      <c r="BG1132" s="31">
        <f t="shared" si="3733"/>
        <v>0</v>
      </c>
      <c r="BH1132" s="31">
        <f t="shared" si="3675"/>
        <v>1833.3340000000001</v>
      </c>
      <c r="BI1132" s="31">
        <f t="shared" si="3676"/>
        <v>0</v>
      </c>
      <c r="BJ1132" s="31">
        <f t="shared" si="3677"/>
        <v>0</v>
      </c>
      <c r="BK1132" s="31">
        <f t="shared" si="3734"/>
        <v>0</v>
      </c>
      <c r="BL1132" s="31">
        <f t="shared" si="3735"/>
        <v>0</v>
      </c>
      <c r="BM1132" s="31">
        <f t="shared" si="3736"/>
        <v>0</v>
      </c>
      <c r="BN1132" s="31">
        <f t="shared" si="3678"/>
        <v>1833.3340000000001</v>
      </c>
      <c r="BO1132" s="31">
        <f t="shared" si="3679"/>
        <v>0</v>
      </c>
      <c r="BP1132" s="31">
        <f t="shared" si="3680"/>
        <v>0</v>
      </c>
      <c r="BQ1132" s="31">
        <f t="shared" si="3737"/>
        <v>0</v>
      </c>
      <c r="BR1132" s="31">
        <f t="shared" si="3738"/>
        <v>0</v>
      </c>
      <c r="BS1132" s="31">
        <f t="shared" si="3681"/>
        <v>1833.3340000000001</v>
      </c>
      <c r="BT1132" s="31">
        <f t="shared" si="3682"/>
        <v>0</v>
      </c>
      <c r="BU1132" s="31">
        <f t="shared" si="3683"/>
        <v>0</v>
      </c>
      <c r="BV1132" s="31">
        <f t="shared" si="3739"/>
        <v>0</v>
      </c>
      <c r="BW1132" s="31">
        <f t="shared" si="3740"/>
        <v>0</v>
      </c>
      <c r="BX1132" s="31">
        <f t="shared" si="3684"/>
        <v>1833.3340000000001</v>
      </c>
      <c r="BY1132" s="31">
        <f t="shared" si="3685"/>
        <v>0</v>
      </c>
      <c r="BZ1132" s="31">
        <f t="shared" si="3686"/>
        <v>0</v>
      </c>
      <c r="CA1132" s="31">
        <f t="shared" si="3741"/>
        <v>-1833.3340000000001</v>
      </c>
      <c r="CB1132" s="31">
        <f t="shared" si="3742"/>
        <v>0</v>
      </c>
      <c r="CC1132" s="31">
        <f t="shared" si="3743"/>
        <v>0</v>
      </c>
      <c r="CD1132" s="31">
        <f t="shared" si="3552"/>
        <v>0</v>
      </c>
      <c r="CE1132" s="31">
        <f t="shared" si="3553"/>
        <v>0</v>
      </c>
      <c r="CF1132" s="31">
        <f t="shared" si="3554"/>
        <v>0</v>
      </c>
      <c r="CG1132" s="31">
        <f t="shared" si="3744"/>
        <v>0</v>
      </c>
      <c r="CH1132" s="24">
        <v>0</v>
      </c>
      <c r="CI1132" s="40"/>
    </row>
    <row r="1133" ht="15" hidden="1">
      <c r="A1133" s="41" t="s">
        <v>603</v>
      </c>
      <c r="B1133" s="17">
        <v>620</v>
      </c>
      <c r="C1133" s="16" t="s">
        <v>47</v>
      </c>
      <c r="D1133" s="16" t="s">
        <v>313</v>
      </c>
      <c r="E1133" s="39" t="s">
        <v>387</v>
      </c>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c r="AF1133" s="31"/>
      <c r="AG1133" s="31"/>
      <c r="AH1133" s="31"/>
      <c r="AI1133" s="31"/>
      <c r="AJ1133" s="31"/>
      <c r="AK1133" s="31"/>
      <c r="AL1133" s="31"/>
      <c r="AM1133" s="31"/>
      <c r="AN1133" s="31"/>
      <c r="AO1133" s="31"/>
      <c r="AP1133" s="31"/>
      <c r="AQ1133" s="31"/>
      <c r="AR1133" s="31"/>
      <c r="AS1133" s="31"/>
      <c r="AT1133" s="31"/>
      <c r="AU1133" s="31"/>
      <c r="AV1133" s="31"/>
      <c r="AW1133" s="31"/>
      <c r="AX1133" s="31"/>
      <c r="AY1133" s="31">
        <v>1833.3340000000001</v>
      </c>
      <c r="AZ1133" s="31"/>
      <c r="BA1133" s="31"/>
      <c r="BB1133" s="31">
        <f t="shared" si="3672"/>
        <v>1833.3340000000001</v>
      </c>
      <c r="BC1133" s="31">
        <f t="shared" si="3673"/>
        <v>0</v>
      </c>
      <c r="BD1133" s="31">
        <f t="shared" si="3674"/>
        <v>0</v>
      </c>
      <c r="BE1133" s="31"/>
      <c r="BF1133" s="31"/>
      <c r="BG1133" s="31"/>
      <c r="BH1133" s="31">
        <f t="shared" si="3675"/>
        <v>1833.3340000000001</v>
      </c>
      <c r="BI1133" s="31">
        <f t="shared" si="3676"/>
        <v>0</v>
      </c>
      <c r="BJ1133" s="31">
        <f t="shared" si="3677"/>
        <v>0</v>
      </c>
      <c r="BK1133" s="31"/>
      <c r="BL1133" s="31"/>
      <c r="BM1133" s="31"/>
      <c r="BN1133" s="31">
        <f t="shared" si="3678"/>
        <v>1833.3340000000001</v>
      </c>
      <c r="BO1133" s="31">
        <f t="shared" si="3679"/>
        <v>0</v>
      </c>
      <c r="BP1133" s="31">
        <f t="shared" si="3680"/>
        <v>0</v>
      </c>
      <c r="BQ1133" s="31"/>
      <c r="BR1133" s="31"/>
      <c r="BS1133" s="31">
        <f t="shared" si="3681"/>
        <v>1833.3340000000001</v>
      </c>
      <c r="BT1133" s="31">
        <f t="shared" si="3682"/>
        <v>0</v>
      </c>
      <c r="BU1133" s="31">
        <f t="shared" si="3683"/>
        <v>0</v>
      </c>
      <c r="BV1133" s="31"/>
      <c r="BW1133" s="31"/>
      <c r="BX1133" s="31">
        <f t="shared" si="3684"/>
        <v>1833.3340000000001</v>
      </c>
      <c r="BY1133" s="31">
        <f t="shared" si="3685"/>
        <v>0</v>
      </c>
      <c r="BZ1133" s="31">
        <f t="shared" si="3686"/>
        <v>0</v>
      </c>
      <c r="CA1133" s="31">
        <v>-1833.3340000000001</v>
      </c>
      <c r="CB1133" s="31"/>
      <c r="CC1133" s="31"/>
      <c r="CD1133" s="31">
        <f t="shared" si="3552"/>
        <v>0</v>
      </c>
      <c r="CE1133" s="31">
        <f t="shared" si="3553"/>
        <v>0</v>
      </c>
      <c r="CF1133" s="31">
        <f t="shared" si="3554"/>
        <v>0</v>
      </c>
      <c r="CG1133" s="31"/>
      <c r="CH1133" s="24">
        <v>0</v>
      </c>
      <c r="CI1133" s="40"/>
    </row>
    <row r="1134" ht="57.700000000000003">
      <c r="A1134" s="16" t="s">
        <v>605</v>
      </c>
      <c r="B1134" s="17"/>
      <c r="C1134" s="16"/>
      <c r="D1134" s="16"/>
      <c r="E1134" s="39" t="s">
        <v>606</v>
      </c>
      <c r="F1134" s="31">
        <f>F1141+F1145+F1135</f>
        <v>21240</v>
      </c>
      <c r="G1134" s="31">
        <f>G1141+G1145+G1135</f>
        <v>0</v>
      </c>
      <c r="H1134" s="31">
        <f>H1141+H1145+H1135</f>
        <v>0</v>
      </c>
      <c r="I1134" s="31">
        <f>I1141+I1145+I1135</f>
        <v>0</v>
      </c>
      <c r="J1134" s="31">
        <f>J1141+J1145+J1135</f>
        <v>0</v>
      </c>
      <c r="K1134" s="31">
        <f>K1141+K1145+K1135</f>
        <v>0</v>
      </c>
      <c r="L1134" s="31">
        <f t="shared" si="3651"/>
        <v>21240</v>
      </c>
      <c r="M1134" s="31">
        <f t="shared" si="3652"/>
        <v>0</v>
      </c>
      <c r="N1134" s="31">
        <f t="shared" si="3653"/>
        <v>0</v>
      </c>
      <c r="O1134" s="31">
        <f>O1141+O1145+O1135</f>
        <v>1369.71</v>
      </c>
      <c r="P1134" s="31">
        <f>P1141+P1145+P1135</f>
        <v>0</v>
      </c>
      <c r="Q1134" s="31">
        <f>Q1141+Q1145+Q1135</f>
        <v>0</v>
      </c>
      <c r="R1134" s="31">
        <f t="shared" si="3654"/>
        <v>22609.709999999999</v>
      </c>
      <c r="S1134" s="31">
        <f t="shared" si="3655"/>
        <v>0</v>
      </c>
      <c r="T1134" s="31">
        <f t="shared" si="3656"/>
        <v>0</v>
      </c>
      <c r="U1134" s="31">
        <f>U1141+U1145+U1135</f>
        <v>0</v>
      </c>
      <c r="V1134" s="31">
        <f>V1141+V1145+V1135</f>
        <v>0</v>
      </c>
      <c r="W1134" s="31">
        <f>W1141+W1145+W1135</f>
        <v>0</v>
      </c>
      <c r="X1134" s="31">
        <f t="shared" si="3657"/>
        <v>22609.709999999999</v>
      </c>
      <c r="Y1134" s="31">
        <f t="shared" si="3658"/>
        <v>0</v>
      </c>
      <c r="Z1134" s="31">
        <f t="shared" si="3659"/>
        <v>0</v>
      </c>
      <c r="AA1134" s="31">
        <f>AA1141+AA1145+AA1135</f>
        <v>0</v>
      </c>
      <c r="AB1134" s="31">
        <f>AB1141+AB1145+AB1135</f>
        <v>0</v>
      </c>
      <c r="AC1134" s="31">
        <f>AC1141+AC1145+AC1135</f>
        <v>0</v>
      </c>
      <c r="AD1134" s="31">
        <f t="shared" si="3660"/>
        <v>22609.709999999999</v>
      </c>
      <c r="AE1134" s="31">
        <f t="shared" si="3661"/>
        <v>0</v>
      </c>
      <c r="AF1134" s="31">
        <f t="shared" si="3662"/>
        <v>0</v>
      </c>
      <c r="AG1134" s="31">
        <f>AG1141+AG1145+AG1135</f>
        <v>0</v>
      </c>
      <c r="AH1134" s="31">
        <f>AH1141+AH1145+AH1135</f>
        <v>0</v>
      </c>
      <c r="AI1134" s="31">
        <f>AI1141+AI1145+AI1135</f>
        <v>0</v>
      </c>
      <c r="AJ1134" s="31">
        <f t="shared" si="3663"/>
        <v>22609.709999999999</v>
      </c>
      <c r="AK1134" s="31">
        <f t="shared" si="3664"/>
        <v>0</v>
      </c>
      <c r="AL1134" s="31">
        <f t="shared" si="3665"/>
        <v>0</v>
      </c>
      <c r="AM1134" s="31">
        <f>AM1141+AM1145+AM1135</f>
        <v>0</v>
      </c>
      <c r="AN1134" s="31">
        <f>AN1141+AN1145+AN1135</f>
        <v>0</v>
      </c>
      <c r="AO1134" s="31">
        <f>AO1141+AO1145+AO1135</f>
        <v>0</v>
      </c>
      <c r="AP1134" s="31">
        <f t="shared" si="3666"/>
        <v>22609.709999999999</v>
      </c>
      <c r="AQ1134" s="31">
        <f t="shared" si="3667"/>
        <v>0</v>
      </c>
      <c r="AR1134" s="31">
        <f t="shared" si="3668"/>
        <v>0</v>
      </c>
      <c r="AS1134" s="31">
        <f>AS1141+AS1145+AS1135</f>
        <v>0</v>
      </c>
      <c r="AT1134" s="31">
        <f>AT1141+AT1145+AT1135</f>
        <v>0</v>
      </c>
      <c r="AU1134" s="31">
        <f>AU1141+AU1145+AU1135</f>
        <v>0</v>
      </c>
      <c r="AV1134" s="31">
        <f t="shared" si="3669"/>
        <v>22609.709999999999</v>
      </c>
      <c r="AW1134" s="31">
        <f t="shared" si="3670"/>
        <v>0</v>
      </c>
      <c r="AX1134" s="31">
        <f t="shared" si="3671"/>
        <v>0</v>
      </c>
      <c r="AY1134" s="31">
        <f>AY1141+AY1145+AY1135</f>
        <v>52448.843999999997</v>
      </c>
      <c r="AZ1134" s="31">
        <f>AZ1141+AZ1145+AZ1135</f>
        <v>0</v>
      </c>
      <c r="BA1134" s="31">
        <f>BA1141+BA1145+BA1135</f>
        <v>0</v>
      </c>
      <c r="BB1134" s="31">
        <f t="shared" si="3672"/>
        <v>75058.554000000004</v>
      </c>
      <c r="BC1134" s="31">
        <f t="shared" si="3673"/>
        <v>0</v>
      </c>
      <c r="BD1134" s="31">
        <f t="shared" si="3674"/>
        <v>0</v>
      </c>
      <c r="BE1134" s="31">
        <f>BE1141+BE1145+BE1135</f>
        <v>0</v>
      </c>
      <c r="BF1134" s="31">
        <f>BF1141+BF1145+BF1135</f>
        <v>0</v>
      </c>
      <c r="BG1134" s="31">
        <f>BG1141+BG1145+BG1135</f>
        <v>0</v>
      </c>
      <c r="BH1134" s="31">
        <f t="shared" si="3675"/>
        <v>75058.554000000004</v>
      </c>
      <c r="BI1134" s="31">
        <f t="shared" si="3676"/>
        <v>0</v>
      </c>
      <c r="BJ1134" s="31">
        <f t="shared" si="3677"/>
        <v>0</v>
      </c>
      <c r="BK1134" s="31">
        <f>BK1141+BK1145+BK1135+BK1149</f>
        <v>68055.25</v>
      </c>
      <c r="BL1134" s="31">
        <f>BL1141+BL1145+BL1135+BL1149</f>
        <v>0</v>
      </c>
      <c r="BM1134" s="31">
        <f>BM1141+BM1145+BM1135+BM1149</f>
        <v>0</v>
      </c>
      <c r="BN1134" s="31">
        <f t="shared" si="3678"/>
        <v>143113.804</v>
      </c>
      <c r="BO1134" s="31">
        <f t="shared" si="3679"/>
        <v>0</v>
      </c>
      <c r="BP1134" s="31">
        <f t="shared" si="3680"/>
        <v>0</v>
      </c>
      <c r="BQ1134" s="31">
        <f>BQ1141+BQ1145+BQ1135+BQ1149</f>
        <v>0</v>
      </c>
      <c r="BR1134" s="31">
        <f>BR1141+BR1145+BR1135+BR1149</f>
        <v>0</v>
      </c>
      <c r="BS1134" s="31">
        <f t="shared" si="3681"/>
        <v>143113.804</v>
      </c>
      <c r="BT1134" s="31">
        <f t="shared" si="3682"/>
        <v>0</v>
      </c>
      <c r="BU1134" s="31">
        <f t="shared" si="3683"/>
        <v>0</v>
      </c>
      <c r="BV1134" s="31">
        <f>BV1141+BV1145+BV1135+BV1149</f>
        <v>0</v>
      </c>
      <c r="BW1134" s="31">
        <f>BW1141+BW1145+BW1135+BW1149</f>
        <v>0</v>
      </c>
      <c r="BX1134" s="31">
        <f t="shared" si="3684"/>
        <v>143113.804</v>
      </c>
      <c r="BY1134" s="31">
        <f t="shared" si="3685"/>
        <v>0</v>
      </c>
      <c r="BZ1134" s="31">
        <f t="shared" si="3686"/>
        <v>0</v>
      </c>
      <c r="CA1134" s="31">
        <f>CA1141+CA1145+CA1135+CA1149</f>
        <v>-10620</v>
      </c>
      <c r="CB1134" s="31">
        <f>CB1141+CB1145+CB1135+CB1149</f>
        <v>0</v>
      </c>
      <c r="CC1134" s="31">
        <f>CC1141+CC1145+CC1135+CC1149</f>
        <v>0</v>
      </c>
      <c r="CD1134" s="31">
        <f t="shared" ref="CD1134:CD1197" si="3769">BX1134+CA1134</f>
        <v>132493.804</v>
      </c>
      <c r="CE1134" s="31">
        <f t="shared" ref="CE1134:CE1197" si="3770">BY1134+CB1134</f>
        <v>0</v>
      </c>
      <c r="CF1134" s="31">
        <f t="shared" ref="CF1134:CF1197" si="3771">BZ1134+CC1134</f>
        <v>0</v>
      </c>
      <c r="CG1134" s="31">
        <f>CG1141+CG1145+CG1135+CG1149</f>
        <v>0</v>
      </c>
      <c r="CH1134" s="24"/>
      <c r="CI1134" s="40"/>
      <c r="CL1134" s="1" t="s">
        <v>28</v>
      </c>
    </row>
    <row r="1135" ht="43.75" hidden="1">
      <c r="A1135" s="41" t="s">
        <v>607</v>
      </c>
      <c r="B1135" s="17"/>
      <c r="C1135" s="16"/>
      <c r="D1135" s="16"/>
      <c r="E1135" s="39" t="s">
        <v>608</v>
      </c>
      <c r="F1135" s="31">
        <f t="shared" ref="F1135:F1136" si="3772">F1136</f>
        <v>0</v>
      </c>
      <c r="G1135" s="31">
        <f t="shared" ref="G1135:G1136" si="3773">G1136</f>
        <v>0</v>
      </c>
      <c r="H1135" s="31">
        <f t="shared" ref="H1135:H1136" si="3774">H1136</f>
        <v>0</v>
      </c>
      <c r="I1135" s="31">
        <f t="shared" ref="I1135:I1136" si="3775">I1136</f>
        <v>0</v>
      </c>
      <c r="J1135" s="31">
        <f t="shared" ref="J1135:J1136" si="3776">J1136</f>
        <v>0</v>
      </c>
      <c r="K1135" s="31">
        <f t="shared" ref="K1135:K1136" si="3777">K1136</f>
        <v>0</v>
      </c>
      <c r="L1135" s="31">
        <f t="shared" si="3651"/>
        <v>0</v>
      </c>
      <c r="M1135" s="31">
        <f t="shared" si="3652"/>
        <v>0</v>
      </c>
      <c r="N1135" s="31">
        <f t="shared" si="3653"/>
        <v>0</v>
      </c>
      <c r="O1135" s="31">
        <f t="shared" ref="O1135:O1136" si="3778">O1136</f>
        <v>0</v>
      </c>
      <c r="P1135" s="31">
        <f t="shared" ref="P1135:P1136" si="3779">P1136</f>
        <v>0</v>
      </c>
      <c r="Q1135" s="31">
        <f t="shared" ref="Q1135:Q1136" si="3780">Q1136</f>
        <v>0</v>
      </c>
      <c r="R1135" s="31">
        <f t="shared" si="3654"/>
        <v>0</v>
      </c>
      <c r="S1135" s="31">
        <f t="shared" si="3655"/>
        <v>0</v>
      </c>
      <c r="T1135" s="31">
        <f t="shared" si="3656"/>
        <v>0</v>
      </c>
      <c r="U1135" s="31">
        <f t="shared" ref="U1135:U1136" si="3781">U1136</f>
        <v>0</v>
      </c>
      <c r="V1135" s="31">
        <f t="shared" ref="V1135:V1136" si="3782">V1136</f>
        <v>0</v>
      </c>
      <c r="W1135" s="31">
        <f t="shared" ref="W1135:W1136" si="3783">W1136</f>
        <v>0</v>
      </c>
      <c r="X1135" s="31">
        <f t="shared" si="3657"/>
        <v>0</v>
      </c>
      <c r="Y1135" s="31">
        <f t="shared" si="3658"/>
        <v>0</v>
      </c>
      <c r="Z1135" s="31">
        <f t="shared" si="3659"/>
        <v>0</v>
      </c>
      <c r="AA1135" s="31">
        <f t="shared" ref="AA1135:AA1136" si="3784">AA1136</f>
        <v>0</v>
      </c>
      <c r="AB1135" s="31">
        <f t="shared" ref="AB1135:AB1136" si="3785">AB1136</f>
        <v>0</v>
      </c>
      <c r="AC1135" s="31">
        <f t="shared" ref="AC1135:AC1136" si="3786">AC1136</f>
        <v>0</v>
      </c>
      <c r="AD1135" s="31">
        <f t="shared" si="3660"/>
        <v>0</v>
      </c>
      <c r="AE1135" s="31">
        <f t="shared" si="3661"/>
        <v>0</v>
      </c>
      <c r="AF1135" s="31">
        <f t="shared" si="3662"/>
        <v>0</v>
      </c>
      <c r="AG1135" s="31">
        <f t="shared" ref="AG1135:AG1136" si="3787">AG1136</f>
        <v>0</v>
      </c>
      <c r="AH1135" s="31">
        <f t="shared" ref="AH1135:AH1136" si="3788">AH1136</f>
        <v>0</v>
      </c>
      <c r="AI1135" s="31">
        <f t="shared" ref="AI1135:AI1136" si="3789">AI1136</f>
        <v>0</v>
      </c>
      <c r="AJ1135" s="31">
        <f t="shared" si="3663"/>
        <v>0</v>
      </c>
      <c r="AK1135" s="31">
        <f t="shared" si="3664"/>
        <v>0</v>
      </c>
      <c r="AL1135" s="31">
        <f t="shared" si="3665"/>
        <v>0</v>
      </c>
      <c r="AM1135" s="31">
        <f t="shared" ref="AM1135:AM1136" si="3790">AM1136</f>
        <v>0</v>
      </c>
      <c r="AN1135" s="31">
        <f t="shared" ref="AN1135:AN1136" si="3791">AN1136</f>
        <v>0</v>
      </c>
      <c r="AO1135" s="31">
        <f t="shared" ref="AO1135:AO1136" si="3792">AO1136</f>
        <v>0</v>
      </c>
      <c r="AP1135" s="31">
        <f t="shared" si="3666"/>
        <v>0</v>
      </c>
      <c r="AQ1135" s="31">
        <f t="shared" si="3667"/>
        <v>0</v>
      </c>
      <c r="AR1135" s="31">
        <f t="shared" si="3668"/>
        <v>0</v>
      </c>
      <c r="AS1135" s="31">
        <f t="shared" ref="AS1135:AS1136" si="3793">AS1136</f>
        <v>0</v>
      </c>
      <c r="AT1135" s="31">
        <f t="shared" ref="AT1135:AT1136" si="3794">AT1136</f>
        <v>0</v>
      </c>
      <c r="AU1135" s="31">
        <f t="shared" ref="AU1135:AU1136" si="3795">AU1136</f>
        <v>0</v>
      </c>
      <c r="AV1135" s="31">
        <f t="shared" si="3669"/>
        <v>0</v>
      </c>
      <c r="AW1135" s="31">
        <f t="shared" si="3670"/>
        <v>0</v>
      </c>
      <c r="AX1135" s="31">
        <f t="shared" si="3671"/>
        <v>0</v>
      </c>
      <c r="AY1135" s="31">
        <f t="shared" ref="AY1135:AY1136" si="3796">AY1136</f>
        <v>0</v>
      </c>
      <c r="AZ1135" s="31">
        <f t="shared" ref="AZ1135:AZ1136" si="3797">AZ1136</f>
        <v>0</v>
      </c>
      <c r="BA1135" s="31">
        <f t="shared" ref="BA1135:BA1136" si="3798">BA1136</f>
        <v>0</v>
      </c>
      <c r="BB1135" s="31">
        <f t="shared" si="3672"/>
        <v>0</v>
      </c>
      <c r="BC1135" s="31">
        <f t="shared" si="3673"/>
        <v>0</v>
      </c>
      <c r="BD1135" s="31">
        <f t="shared" si="3674"/>
        <v>0</v>
      </c>
      <c r="BE1135" s="31">
        <f t="shared" ref="BE1135:BE1136" si="3799">BE1136</f>
        <v>0</v>
      </c>
      <c r="BF1135" s="31">
        <f t="shared" ref="BF1135:BF1136" si="3800">BF1136</f>
        <v>0</v>
      </c>
      <c r="BG1135" s="31">
        <f t="shared" ref="BG1135:BG1136" si="3801">BG1136</f>
        <v>0</v>
      </c>
      <c r="BH1135" s="31">
        <f t="shared" si="3675"/>
        <v>0</v>
      </c>
      <c r="BI1135" s="31">
        <f t="shared" si="3676"/>
        <v>0</v>
      </c>
      <c r="BJ1135" s="31">
        <f t="shared" si="3677"/>
        <v>0</v>
      </c>
      <c r="BK1135" s="31">
        <f t="shared" ref="BK1135:BK1136" si="3802">BK1136</f>
        <v>0</v>
      </c>
      <c r="BL1135" s="31">
        <f t="shared" ref="BL1135:BL1136" si="3803">BL1136</f>
        <v>0</v>
      </c>
      <c r="BM1135" s="31">
        <f t="shared" ref="BM1135:BM1136" si="3804">BM1136</f>
        <v>0</v>
      </c>
      <c r="BN1135" s="31">
        <f t="shared" si="3678"/>
        <v>0</v>
      </c>
      <c r="BO1135" s="31">
        <f t="shared" si="3679"/>
        <v>0</v>
      </c>
      <c r="BP1135" s="31">
        <f t="shared" si="3680"/>
        <v>0</v>
      </c>
      <c r="BQ1135" s="31">
        <f t="shared" ref="BQ1135:BQ1136" si="3805">BQ1136</f>
        <v>0</v>
      </c>
      <c r="BR1135" s="31">
        <f t="shared" ref="BR1135:BR1136" si="3806">BR1136</f>
        <v>0</v>
      </c>
      <c r="BS1135" s="31">
        <f t="shared" si="3681"/>
        <v>0</v>
      </c>
      <c r="BT1135" s="31">
        <f t="shared" si="3682"/>
        <v>0</v>
      </c>
      <c r="BU1135" s="31">
        <f t="shared" si="3683"/>
        <v>0</v>
      </c>
      <c r="BV1135" s="31">
        <f t="shared" ref="BV1135:BV1136" si="3807">BV1136</f>
        <v>0</v>
      </c>
      <c r="BW1135" s="31">
        <f t="shared" ref="BW1135:BW1136" si="3808">BW1136</f>
        <v>0</v>
      </c>
      <c r="BX1135" s="31">
        <f t="shared" si="3684"/>
        <v>0</v>
      </c>
      <c r="BY1135" s="31">
        <f t="shared" si="3685"/>
        <v>0</v>
      </c>
      <c r="BZ1135" s="31">
        <f t="shared" si="3686"/>
        <v>0</v>
      </c>
      <c r="CA1135" s="31">
        <f t="shared" ref="CA1135:CA1136" si="3809">CA1136</f>
        <v>0</v>
      </c>
      <c r="CB1135" s="31">
        <f t="shared" ref="CB1135:CB1136" si="3810">CB1136</f>
        <v>0</v>
      </c>
      <c r="CC1135" s="31">
        <f t="shared" ref="CC1135:CC1136" si="3811">CC1136</f>
        <v>0</v>
      </c>
      <c r="CD1135" s="31">
        <f t="shared" si="3769"/>
        <v>0</v>
      </c>
      <c r="CE1135" s="31">
        <f t="shared" si="3770"/>
        <v>0</v>
      </c>
      <c r="CF1135" s="31">
        <f t="shared" si="3771"/>
        <v>0</v>
      </c>
      <c r="CG1135" s="31">
        <f t="shared" ref="CG1135:CG1136" si="3812">CG1136</f>
        <v>0</v>
      </c>
      <c r="CH1135" s="24">
        <v>0</v>
      </c>
      <c r="CI1135" s="40"/>
      <c r="CO1135" s="1" t="s">
        <v>31</v>
      </c>
    </row>
    <row r="1136" ht="43.75" hidden="1">
      <c r="A1136" s="41" t="s">
        <v>607</v>
      </c>
      <c r="B1136" s="17">
        <v>600</v>
      </c>
      <c r="C1136" s="16"/>
      <c r="D1136" s="16"/>
      <c r="E1136" s="39" t="s">
        <v>45</v>
      </c>
      <c r="F1136" s="31">
        <f t="shared" si="3772"/>
        <v>0</v>
      </c>
      <c r="G1136" s="31">
        <f t="shared" si="3773"/>
        <v>0</v>
      </c>
      <c r="H1136" s="31">
        <f t="shared" si="3774"/>
        <v>0</v>
      </c>
      <c r="I1136" s="31">
        <f t="shared" si="3775"/>
        <v>0</v>
      </c>
      <c r="J1136" s="31">
        <f t="shared" si="3776"/>
        <v>0</v>
      </c>
      <c r="K1136" s="31">
        <f t="shared" si="3777"/>
        <v>0</v>
      </c>
      <c r="L1136" s="31">
        <f t="shared" si="3651"/>
        <v>0</v>
      </c>
      <c r="M1136" s="31">
        <f t="shared" si="3652"/>
        <v>0</v>
      </c>
      <c r="N1136" s="31">
        <f t="shared" si="3653"/>
        <v>0</v>
      </c>
      <c r="O1136" s="31">
        <f t="shared" si="3778"/>
        <v>0</v>
      </c>
      <c r="P1136" s="31">
        <f t="shared" si="3779"/>
        <v>0</v>
      </c>
      <c r="Q1136" s="31">
        <f t="shared" si="3780"/>
        <v>0</v>
      </c>
      <c r="R1136" s="31">
        <f t="shared" si="3654"/>
        <v>0</v>
      </c>
      <c r="S1136" s="31">
        <f t="shared" si="3655"/>
        <v>0</v>
      </c>
      <c r="T1136" s="31">
        <f t="shared" si="3656"/>
        <v>0</v>
      </c>
      <c r="U1136" s="31">
        <f t="shared" si="3781"/>
        <v>0</v>
      </c>
      <c r="V1136" s="31">
        <f t="shared" si="3782"/>
        <v>0</v>
      </c>
      <c r="W1136" s="31">
        <f t="shared" si="3783"/>
        <v>0</v>
      </c>
      <c r="X1136" s="31">
        <f t="shared" si="3657"/>
        <v>0</v>
      </c>
      <c r="Y1136" s="31">
        <f t="shared" si="3658"/>
        <v>0</v>
      </c>
      <c r="Z1136" s="31">
        <f t="shared" si="3659"/>
        <v>0</v>
      </c>
      <c r="AA1136" s="31">
        <f t="shared" si="3784"/>
        <v>0</v>
      </c>
      <c r="AB1136" s="31">
        <f t="shared" si="3785"/>
        <v>0</v>
      </c>
      <c r="AC1136" s="31">
        <f t="shared" si="3786"/>
        <v>0</v>
      </c>
      <c r="AD1136" s="31">
        <f t="shared" si="3660"/>
        <v>0</v>
      </c>
      <c r="AE1136" s="31">
        <f t="shared" si="3661"/>
        <v>0</v>
      </c>
      <c r="AF1136" s="31">
        <f t="shared" si="3662"/>
        <v>0</v>
      </c>
      <c r="AG1136" s="31">
        <f t="shared" si="3787"/>
        <v>0</v>
      </c>
      <c r="AH1136" s="31">
        <f t="shared" si="3788"/>
        <v>0</v>
      </c>
      <c r="AI1136" s="31">
        <f t="shared" si="3789"/>
        <v>0</v>
      </c>
      <c r="AJ1136" s="31">
        <f t="shared" si="3663"/>
        <v>0</v>
      </c>
      <c r="AK1136" s="31">
        <f t="shared" si="3664"/>
        <v>0</v>
      </c>
      <c r="AL1136" s="31">
        <f t="shared" si="3665"/>
        <v>0</v>
      </c>
      <c r="AM1136" s="31">
        <f t="shared" si="3790"/>
        <v>0</v>
      </c>
      <c r="AN1136" s="31">
        <f t="shared" si="3791"/>
        <v>0</v>
      </c>
      <c r="AO1136" s="31">
        <f t="shared" si="3792"/>
        <v>0</v>
      </c>
      <c r="AP1136" s="31">
        <f t="shared" si="3666"/>
        <v>0</v>
      </c>
      <c r="AQ1136" s="31">
        <f t="shared" si="3667"/>
        <v>0</v>
      </c>
      <c r="AR1136" s="31">
        <f t="shared" si="3668"/>
        <v>0</v>
      </c>
      <c r="AS1136" s="31">
        <f t="shared" si="3793"/>
        <v>0</v>
      </c>
      <c r="AT1136" s="31">
        <f t="shared" si="3794"/>
        <v>0</v>
      </c>
      <c r="AU1136" s="31">
        <f t="shared" si="3795"/>
        <v>0</v>
      </c>
      <c r="AV1136" s="31">
        <f t="shared" si="3669"/>
        <v>0</v>
      </c>
      <c r="AW1136" s="31">
        <f t="shared" si="3670"/>
        <v>0</v>
      </c>
      <c r="AX1136" s="31">
        <f t="shared" si="3671"/>
        <v>0</v>
      </c>
      <c r="AY1136" s="31">
        <f t="shared" si="3796"/>
        <v>0</v>
      </c>
      <c r="AZ1136" s="31">
        <f t="shared" si="3797"/>
        <v>0</v>
      </c>
      <c r="BA1136" s="31">
        <f t="shared" si="3798"/>
        <v>0</v>
      </c>
      <c r="BB1136" s="31">
        <f t="shared" si="3672"/>
        <v>0</v>
      </c>
      <c r="BC1136" s="31">
        <f t="shared" si="3673"/>
        <v>0</v>
      </c>
      <c r="BD1136" s="31">
        <f t="shared" si="3674"/>
        <v>0</v>
      </c>
      <c r="BE1136" s="31">
        <f t="shared" si="3799"/>
        <v>0</v>
      </c>
      <c r="BF1136" s="31">
        <f t="shared" si="3800"/>
        <v>0</v>
      </c>
      <c r="BG1136" s="31">
        <f t="shared" si="3801"/>
        <v>0</v>
      </c>
      <c r="BH1136" s="31">
        <f t="shared" si="3675"/>
        <v>0</v>
      </c>
      <c r="BI1136" s="31">
        <f t="shared" si="3676"/>
        <v>0</v>
      </c>
      <c r="BJ1136" s="31">
        <f t="shared" si="3677"/>
        <v>0</v>
      </c>
      <c r="BK1136" s="31">
        <f t="shared" si="3802"/>
        <v>0</v>
      </c>
      <c r="BL1136" s="31">
        <f t="shared" si="3803"/>
        <v>0</v>
      </c>
      <c r="BM1136" s="31">
        <f t="shared" si="3804"/>
        <v>0</v>
      </c>
      <c r="BN1136" s="31">
        <f t="shared" si="3678"/>
        <v>0</v>
      </c>
      <c r="BO1136" s="31">
        <f t="shared" si="3679"/>
        <v>0</v>
      </c>
      <c r="BP1136" s="31">
        <f t="shared" si="3680"/>
        <v>0</v>
      </c>
      <c r="BQ1136" s="31">
        <f t="shared" si="3805"/>
        <v>0</v>
      </c>
      <c r="BR1136" s="31">
        <f t="shared" si="3806"/>
        <v>0</v>
      </c>
      <c r="BS1136" s="31">
        <f t="shared" si="3681"/>
        <v>0</v>
      </c>
      <c r="BT1136" s="31">
        <f t="shared" si="3682"/>
        <v>0</v>
      </c>
      <c r="BU1136" s="31">
        <f t="shared" si="3683"/>
        <v>0</v>
      </c>
      <c r="BV1136" s="31">
        <f t="shared" si="3807"/>
        <v>0</v>
      </c>
      <c r="BW1136" s="31">
        <f t="shared" si="3808"/>
        <v>0</v>
      </c>
      <c r="BX1136" s="31">
        <f t="shared" si="3684"/>
        <v>0</v>
      </c>
      <c r="BY1136" s="31">
        <f t="shared" si="3685"/>
        <v>0</v>
      </c>
      <c r="BZ1136" s="31">
        <f t="shared" si="3686"/>
        <v>0</v>
      </c>
      <c r="CA1136" s="31">
        <f t="shared" si="3809"/>
        <v>0</v>
      </c>
      <c r="CB1136" s="31">
        <f t="shared" si="3810"/>
        <v>0</v>
      </c>
      <c r="CC1136" s="31">
        <f t="shared" si="3811"/>
        <v>0</v>
      </c>
      <c r="CD1136" s="31">
        <f t="shared" si="3769"/>
        <v>0</v>
      </c>
      <c r="CE1136" s="31">
        <f t="shared" si="3770"/>
        <v>0</v>
      </c>
      <c r="CF1136" s="31">
        <f t="shared" si="3771"/>
        <v>0</v>
      </c>
      <c r="CG1136" s="31">
        <f t="shared" si="3812"/>
        <v>0</v>
      </c>
      <c r="CH1136" s="24">
        <v>0</v>
      </c>
      <c r="CI1136" s="40"/>
      <c r="CM1136" s="1" t="s">
        <v>29</v>
      </c>
    </row>
    <row r="1137" ht="15" hidden="1">
      <c r="A1137" s="41" t="s">
        <v>607</v>
      </c>
      <c r="B1137" s="17">
        <v>620</v>
      </c>
      <c r="C1137" s="16"/>
      <c r="D1137" s="16"/>
      <c r="E1137" s="39" t="s">
        <v>46</v>
      </c>
      <c r="F1137" s="31">
        <f>F1139+F1138+F1140</f>
        <v>0</v>
      </c>
      <c r="G1137" s="31">
        <f>G1139+G1138+G1140</f>
        <v>0</v>
      </c>
      <c r="H1137" s="31">
        <f>H1139+H1138+H1140</f>
        <v>0</v>
      </c>
      <c r="I1137" s="31">
        <f>I1139+I1138+I1140</f>
        <v>0</v>
      </c>
      <c r="J1137" s="31">
        <f>J1139+J1138+J1140</f>
        <v>0</v>
      </c>
      <c r="K1137" s="31">
        <f>K1139+K1138+K1140</f>
        <v>0</v>
      </c>
      <c r="L1137" s="31">
        <f t="shared" si="3651"/>
        <v>0</v>
      </c>
      <c r="M1137" s="31">
        <f t="shared" si="3652"/>
        <v>0</v>
      </c>
      <c r="N1137" s="31">
        <f t="shared" si="3653"/>
        <v>0</v>
      </c>
      <c r="O1137" s="31">
        <f>O1139+O1138+O1140</f>
        <v>0</v>
      </c>
      <c r="P1137" s="31">
        <f>P1139+P1138+P1140</f>
        <v>0</v>
      </c>
      <c r="Q1137" s="31">
        <f>Q1139+Q1138+Q1140</f>
        <v>0</v>
      </c>
      <c r="R1137" s="31">
        <f t="shared" si="3654"/>
        <v>0</v>
      </c>
      <c r="S1137" s="31">
        <f t="shared" si="3655"/>
        <v>0</v>
      </c>
      <c r="T1137" s="31">
        <f t="shared" si="3656"/>
        <v>0</v>
      </c>
      <c r="U1137" s="31">
        <f>U1139+U1138+U1140</f>
        <v>0</v>
      </c>
      <c r="V1137" s="31">
        <f>V1139+V1138+V1140</f>
        <v>0</v>
      </c>
      <c r="W1137" s="31">
        <f>W1139+W1138+W1140</f>
        <v>0</v>
      </c>
      <c r="X1137" s="31">
        <f t="shared" si="3657"/>
        <v>0</v>
      </c>
      <c r="Y1137" s="31">
        <f t="shared" si="3658"/>
        <v>0</v>
      </c>
      <c r="Z1137" s="31">
        <f t="shared" si="3659"/>
        <v>0</v>
      </c>
      <c r="AA1137" s="31">
        <f>AA1139+AA1138+AA1140</f>
        <v>0</v>
      </c>
      <c r="AB1137" s="31">
        <f>AB1139+AB1138+AB1140</f>
        <v>0</v>
      </c>
      <c r="AC1137" s="31">
        <f>AC1139+AC1138+AC1140</f>
        <v>0</v>
      </c>
      <c r="AD1137" s="31">
        <f t="shared" si="3660"/>
        <v>0</v>
      </c>
      <c r="AE1137" s="31">
        <f t="shared" si="3661"/>
        <v>0</v>
      </c>
      <c r="AF1137" s="31">
        <f t="shared" si="3662"/>
        <v>0</v>
      </c>
      <c r="AG1137" s="31">
        <f>AG1139+AG1138+AG1140</f>
        <v>0</v>
      </c>
      <c r="AH1137" s="31">
        <f>AH1139+AH1138+AH1140</f>
        <v>0</v>
      </c>
      <c r="AI1137" s="31">
        <f>AI1139+AI1138+AI1140</f>
        <v>0</v>
      </c>
      <c r="AJ1137" s="31">
        <f t="shared" si="3663"/>
        <v>0</v>
      </c>
      <c r="AK1137" s="31">
        <f t="shared" si="3664"/>
        <v>0</v>
      </c>
      <c r="AL1137" s="31">
        <f t="shared" si="3665"/>
        <v>0</v>
      </c>
      <c r="AM1137" s="31">
        <f>AM1139+AM1138+AM1140</f>
        <v>0</v>
      </c>
      <c r="AN1137" s="31">
        <f>AN1139+AN1138+AN1140</f>
        <v>0</v>
      </c>
      <c r="AO1137" s="31">
        <f>AO1139+AO1138+AO1140</f>
        <v>0</v>
      </c>
      <c r="AP1137" s="31">
        <f t="shared" si="3666"/>
        <v>0</v>
      </c>
      <c r="AQ1137" s="31">
        <f t="shared" si="3667"/>
        <v>0</v>
      </c>
      <c r="AR1137" s="31">
        <f t="shared" si="3668"/>
        <v>0</v>
      </c>
      <c r="AS1137" s="31">
        <f>AS1139+AS1138+AS1140</f>
        <v>0</v>
      </c>
      <c r="AT1137" s="31">
        <f>AT1139+AT1138+AT1140</f>
        <v>0</v>
      </c>
      <c r="AU1137" s="31">
        <f>AU1139+AU1138+AU1140</f>
        <v>0</v>
      </c>
      <c r="AV1137" s="31">
        <f t="shared" si="3669"/>
        <v>0</v>
      </c>
      <c r="AW1137" s="31">
        <f t="shared" si="3670"/>
        <v>0</v>
      </c>
      <c r="AX1137" s="31">
        <f t="shared" si="3671"/>
        <v>0</v>
      </c>
      <c r="AY1137" s="31">
        <f>AY1139+AY1138+AY1140</f>
        <v>0</v>
      </c>
      <c r="AZ1137" s="31">
        <f>AZ1139+AZ1138+AZ1140</f>
        <v>0</v>
      </c>
      <c r="BA1137" s="31">
        <f>BA1139+BA1138+BA1140</f>
        <v>0</v>
      </c>
      <c r="BB1137" s="31">
        <f t="shared" si="3672"/>
        <v>0</v>
      </c>
      <c r="BC1137" s="31">
        <f t="shared" si="3673"/>
        <v>0</v>
      </c>
      <c r="BD1137" s="31">
        <f t="shared" si="3674"/>
        <v>0</v>
      </c>
      <c r="BE1137" s="31">
        <f>BE1139+BE1138+BE1140</f>
        <v>0</v>
      </c>
      <c r="BF1137" s="31">
        <f>BF1139+BF1138+BF1140</f>
        <v>0</v>
      </c>
      <c r="BG1137" s="31">
        <f>BG1139+BG1138+BG1140</f>
        <v>0</v>
      </c>
      <c r="BH1137" s="31">
        <f t="shared" si="3675"/>
        <v>0</v>
      </c>
      <c r="BI1137" s="31">
        <f t="shared" si="3676"/>
        <v>0</v>
      </c>
      <c r="BJ1137" s="31">
        <f t="shared" si="3677"/>
        <v>0</v>
      </c>
      <c r="BK1137" s="31">
        <f>BK1139+BK1138+BK1140</f>
        <v>0</v>
      </c>
      <c r="BL1137" s="31">
        <f>BL1139+BL1138+BL1140</f>
        <v>0</v>
      </c>
      <c r="BM1137" s="31">
        <f>BM1139+BM1138+BM1140</f>
        <v>0</v>
      </c>
      <c r="BN1137" s="31">
        <f t="shared" si="3678"/>
        <v>0</v>
      </c>
      <c r="BO1137" s="31">
        <f t="shared" si="3679"/>
        <v>0</v>
      </c>
      <c r="BP1137" s="31">
        <f t="shared" si="3680"/>
        <v>0</v>
      </c>
      <c r="BQ1137" s="31">
        <f>BQ1139+BQ1138+BQ1140</f>
        <v>0</v>
      </c>
      <c r="BR1137" s="31">
        <f>BR1139+BR1138+BR1140</f>
        <v>0</v>
      </c>
      <c r="BS1137" s="31">
        <f t="shared" si="3681"/>
        <v>0</v>
      </c>
      <c r="BT1137" s="31">
        <f t="shared" si="3682"/>
        <v>0</v>
      </c>
      <c r="BU1137" s="31">
        <f t="shared" si="3683"/>
        <v>0</v>
      </c>
      <c r="BV1137" s="31">
        <f>BV1139+BV1138+BV1140</f>
        <v>0</v>
      </c>
      <c r="BW1137" s="31">
        <f>BW1139+BW1138+BW1140</f>
        <v>0</v>
      </c>
      <c r="BX1137" s="31">
        <f t="shared" si="3684"/>
        <v>0</v>
      </c>
      <c r="BY1137" s="31">
        <f t="shared" si="3685"/>
        <v>0</v>
      </c>
      <c r="BZ1137" s="31">
        <f t="shared" si="3686"/>
        <v>0</v>
      </c>
      <c r="CA1137" s="31">
        <f>CA1139+CA1138+CA1140</f>
        <v>0</v>
      </c>
      <c r="CB1137" s="31">
        <f>CB1139+CB1138+CB1140</f>
        <v>0</v>
      </c>
      <c r="CC1137" s="31">
        <f>CC1139+CC1138+CC1140</f>
        <v>0</v>
      </c>
      <c r="CD1137" s="31">
        <f t="shared" si="3769"/>
        <v>0</v>
      </c>
      <c r="CE1137" s="31">
        <f t="shared" si="3770"/>
        <v>0</v>
      </c>
      <c r="CF1137" s="31">
        <f t="shared" si="3771"/>
        <v>0</v>
      </c>
      <c r="CG1137" s="31">
        <f>CG1139+CG1138+CG1140</f>
        <v>0</v>
      </c>
      <c r="CH1137" s="24">
        <v>0</v>
      </c>
      <c r="CI1137" s="40"/>
      <c r="CN1137" s="1" t="s">
        <v>30</v>
      </c>
    </row>
    <row r="1138" ht="15" hidden="1">
      <c r="A1138" s="41" t="s">
        <v>607</v>
      </c>
      <c r="B1138" s="17">
        <v>620</v>
      </c>
      <c r="C1138" s="16" t="s">
        <v>47</v>
      </c>
      <c r="D1138" s="16" t="s">
        <v>42</v>
      </c>
      <c r="E1138" s="39" t="s">
        <v>436</v>
      </c>
      <c r="F1138" s="31"/>
      <c r="G1138" s="31"/>
      <c r="H1138" s="31"/>
      <c r="I1138" s="31"/>
      <c r="J1138" s="31"/>
      <c r="K1138" s="31"/>
      <c r="L1138" s="31">
        <f t="shared" si="3651"/>
        <v>0</v>
      </c>
      <c r="M1138" s="31">
        <f t="shared" si="3652"/>
        <v>0</v>
      </c>
      <c r="N1138" s="31">
        <f t="shared" si="3653"/>
        <v>0</v>
      </c>
      <c r="O1138" s="31"/>
      <c r="P1138" s="31"/>
      <c r="Q1138" s="31"/>
      <c r="R1138" s="31">
        <f t="shared" si="3654"/>
        <v>0</v>
      </c>
      <c r="S1138" s="31">
        <f t="shared" si="3655"/>
        <v>0</v>
      </c>
      <c r="T1138" s="31">
        <f t="shared" si="3656"/>
        <v>0</v>
      </c>
      <c r="U1138" s="31"/>
      <c r="V1138" s="31"/>
      <c r="W1138" s="31"/>
      <c r="X1138" s="31">
        <f t="shared" si="3657"/>
        <v>0</v>
      </c>
      <c r="Y1138" s="31">
        <f t="shared" si="3658"/>
        <v>0</v>
      </c>
      <c r="Z1138" s="31">
        <f t="shared" si="3659"/>
        <v>0</v>
      </c>
      <c r="AA1138" s="31"/>
      <c r="AB1138" s="31"/>
      <c r="AC1138" s="31"/>
      <c r="AD1138" s="31">
        <f t="shared" si="3660"/>
        <v>0</v>
      </c>
      <c r="AE1138" s="31">
        <f t="shared" si="3661"/>
        <v>0</v>
      </c>
      <c r="AF1138" s="31">
        <f t="shared" si="3662"/>
        <v>0</v>
      </c>
      <c r="AG1138" s="31"/>
      <c r="AH1138" s="31"/>
      <c r="AI1138" s="31"/>
      <c r="AJ1138" s="31">
        <f t="shared" si="3663"/>
        <v>0</v>
      </c>
      <c r="AK1138" s="31">
        <f t="shared" si="3664"/>
        <v>0</v>
      </c>
      <c r="AL1138" s="31">
        <f t="shared" si="3665"/>
        <v>0</v>
      </c>
      <c r="AM1138" s="31"/>
      <c r="AN1138" s="31"/>
      <c r="AO1138" s="31"/>
      <c r="AP1138" s="31">
        <f t="shared" si="3666"/>
        <v>0</v>
      </c>
      <c r="AQ1138" s="31">
        <f t="shared" si="3667"/>
        <v>0</v>
      </c>
      <c r="AR1138" s="31">
        <f t="shared" si="3668"/>
        <v>0</v>
      </c>
      <c r="AS1138" s="31"/>
      <c r="AT1138" s="31"/>
      <c r="AU1138" s="31"/>
      <c r="AV1138" s="31">
        <f t="shared" si="3669"/>
        <v>0</v>
      </c>
      <c r="AW1138" s="31">
        <f t="shared" si="3670"/>
        <v>0</v>
      </c>
      <c r="AX1138" s="31">
        <f t="shared" si="3671"/>
        <v>0</v>
      </c>
      <c r="AY1138" s="31"/>
      <c r="AZ1138" s="31"/>
      <c r="BA1138" s="31"/>
      <c r="BB1138" s="31">
        <f t="shared" si="3672"/>
        <v>0</v>
      </c>
      <c r="BC1138" s="31">
        <f t="shared" si="3673"/>
        <v>0</v>
      </c>
      <c r="BD1138" s="31">
        <f t="shared" si="3674"/>
        <v>0</v>
      </c>
      <c r="BE1138" s="31"/>
      <c r="BF1138" s="31"/>
      <c r="BG1138" s="31"/>
      <c r="BH1138" s="31">
        <f t="shared" si="3675"/>
        <v>0</v>
      </c>
      <c r="BI1138" s="31">
        <f t="shared" si="3676"/>
        <v>0</v>
      </c>
      <c r="BJ1138" s="31">
        <f t="shared" si="3677"/>
        <v>0</v>
      </c>
      <c r="BK1138" s="31"/>
      <c r="BL1138" s="31"/>
      <c r="BM1138" s="31"/>
      <c r="BN1138" s="31">
        <f t="shared" si="3678"/>
        <v>0</v>
      </c>
      <c r="BO1138" s="31">
        <f t="shared" si="3679"/>
        <v>0</v>
      </c>
      <c r="BP1138" s="31">
        <f t="shared" si="3680"/>
        <v>0</v>
      </c>
      <c r="BQ1138" s="31"/>
      <c r="BR1138" s="31"/>
      <c r="BS1138" s="31">
        <f t="shared" si="3681"/>
        <v>0</v>
      </c>
      <c r="BT1138" s="31">
        <f t="shared" si="3682"/>
        <v>0</v>
      </c>
      <c r="BU1138" s="31">
        <f t="shared" si="3683"/>
        <v>0</v>
      </c>
      <c r="BV1138" s="31"/>
      <c r="BW1138" s="31"/>
      <c r="BX1138" s="31">
        <f t="shared" si="3684"/>
        <v>0</v>
      </c>
      <c r="BY1138" s="31">
        <f t="shared" si="3685"/>
        <v>0</v>
      </c>
      <c r="BZ1138" s="31">
        <f t="shared" si="3686"/>
        <v>0</v>
      </c>
      <c r="CA1138" s="31"/>
      <c r="CB1138" s="31"/>
      <c r="CC1138" s="31"/>
      <c r="CD1138" s="31">
        <f t="shared" si="3769"/>
        <v>0</v>
      </c>
      <c r="CE1138" s="31">
        <f t="shared" si="3770"/>
        <v>0</v>
      </c>
      <c r="CF1138" s="31">
        <f t="shared" si="3771"/>
        <v>0</v>
      </c>
      <c r="CG1138" s="31"/>
      <c r="CH1138" s="24">
        <v>0</v>
      </c>
      <c r="CI1138" s="40"/>
    </row>
    <row r="1139" ht="15" hidden="1">
      <c r="A1139" s="41" t="s">
        <v>607</v>
      </c>
      <c r="B1139" s="17">
        <v>620</v>
      </c>
      <c r="C1139" s="16" t="s">
        <v>47</v>
      </c>
      <c r="D1139" s="16" t="s">
        <v>313</v>
      </c>
      <c r="E1139" s="39" t="s">
        <v>387</v>
      </c>
      <c r="F1139" s="31"/>
      <c r="G1139" s="31"/>
      <c r="H1139" s="31"/>
      <c r="I1139" s="31"/>
      <c r="J1139" s="31"/>
      <c r="K1139" s="31"/>
      <c r="L1139" s="31">
        <f t="shared" si="3651"/>
        <v>0</v>
      </c>
      <c r="M1139" s="31">
        <f t="shared" si="3652"/>
        <v>0</v>
      </c>
      <c r="N1139" s="31">
        <f t="shared" si="3653"/>
        <v>0</v>
      </c>
      <c r="O1139" s="31"/>
      <c r="P1139" s="31"/>
      <c r="Q1139" s="31"/>
      <c r="R1139" s="31">
        <f t="shared" si="3654"/>
        <v>0</v>
      </c>
      <c r="S1139" s="31">
        <f t="shared" si="3655"/>
        <v>0</v>
      </c>
      <c r="T1139" s="31">
        <f t="shared" si="3656"/>
        <v>0</v>
      </c>
      <c r="U1139" s="31"/>
      <c r="V1139" s="31"/>
      <c r="W1139" s="31"/>
      <c r="X1139" s="31">
        <f t="shared" si="3657"/>
        <v>0</v>
      </c>
      <c r="Y1139" s="31">
        <f t="shared" si="3658"/>
        <v>0</v>
      </c>
      <c r="Z1139" s="31">
        <f t="shared" si="3659"/>
        <v>0</v>
      </c>
      <c r="AA1139" s="31"/>
      <c r="AB1139" s="31"/>
      <c r="AC1139" s="31"/>
      <c r="AD1139" s="31">
        <f t="shared" si="3660"/>
        <v>0</v>
      </c>
      <c r="AE1139" s="31">
        <f t="shared" si="3661"/>
        <v>0</v>
      </c>
      <c r="AF1139" s="31">
        <f t="shared" si="3662"/>
        <v>0</v>
      </c>
      <c r="AG1139" s="31"/>
      <c r="AH1139" s="31"/>
      <c r="AI1139" s="31"/>
      <c r="AJ1139" s="31">
        <f t="shared" si="3663"/>
        <v>0</v>
      </c>
      <c r="AK1139" s="31">
        <f t="shared" si="3664"/>
        <v>0</v>
      </c>
      <c r="AL1139" s="31">
        <f t="shared" si="3665"/>
        <v>0</v>
      </c>
      <c r="AM1139" s="31"/>
      <c r="AN1139" s="31"/>
      <c r="AO1139" s="31"/>
      <c r="AP1139" s="31">
        <f t="shared" si="3666"/>
        <v>0</v>
      </c>
      <c r="AQ1139" s="31">
        <f t="shared" si="3667"/>
        <v>0</v>
      </c>
      <c r="AR1139" s="31">
        <f t="shared" si="3668"/>
        <v>0</v>
      </c>
      <c r="AS1139" s="31"/>
      <c r="AT1139" s="31"/>
      <c r="AU1139" s="31"/>
      <c r="AV1139" s="31">
        <f t="shared" si="3669"/>
        <v>0</v>
      </c>
      <c r="AW1139" s="31">
        <f t="shared" si="3670"/>
        <v>0</v>
      </c>
      <c r="AX1139" s="31">
        <f t="shared" si="3671"/>
        <v>0</v>
      </c>
      <c r="AY1139" s="31"/>
      <c r="AZ1139" s="31"/>
      <c r="BA1139" s="31"/>
      <c r="BB1139" s="31">
        <f t="shared" si="3672"/>
        <v>0</v>
      </c>
      <c r="BC1139" s="31">
        <f t="shared" si="3673"/>
        <v>0</v>
      </c>
      <c r="BD1139" s="31">
        <f t="shared" si="3674"/>
        <v>0</v>
      </c>
      <c r="BE1139" s="31"/>
      <c r="BF1139" s="31"/>
      <c r="BG1139" s="31"/>
      <c r="BH1139" s="31">
        <f t="shared" si="3675"/>
        <v>0</v>
      </c>
      <c r="BI1139" s="31">
        <f t="shared" si="3676"/>
        <v>0</v>
      </c>
      <c r="BJ1139" s="31">
        <f t="shared" si="3677"/>
        <v>0</v>
      </c>
      <c r="BK1139" s="31"/>
      <c r="BL1139" s="31"/>
      <c r="BM1139" s="31"/>
      <c r="BN1139" s="31">
        <f t="shared" si="3678"/>
        <v>0</v>
      </c>
      <c r="BO1139" s="31">
        <f t="shared" si="3679"/>
        <v>0</v>
      </c>
      <c r="BP1139" s="31">
        <f t="shared" si="3680"/>
        <v>0</v>
      </c>
      <c r="BQ1139" s="31"/>
      <c r="BR1139" s="31"/>
      <c r="BS1139" s="31">
        <f t="shared" si="3681"/>
        <v>0</v>
      </c>
      <c r="BT1139" s="31">
        <f t="shared" si="3682"/>
        <v>0</v>
      </c>
      <c r="BU1139" s="31">
        <f t="shared" si="3683"/>
        <v>0</v>
      </c>
      <c r="BV1139" s="31"/>
      <c r="BW1139" s="31"/>
      <c r="BX1139" s="31">
        <f t="shared" si="3684"/>
        <v>0</v>
      </c>
      <c r="BY1139" s="31">
        <f t="shared" si="3685"/>
        <v>0</v>
      </c>
      <c r="BZ1139" s="31">
        <f t="shared" si="3686"/>
        <v>0</v>
      </c>
      <c r="CA1139" s="31"/>
      <c r="CB1139" s="31"/>
      <c r="CC1139" s="31"/>
      <c r="CD1139" s="31">
        <f t="shared" si="3769"/>
        <v>0</v>
      </c>
      <c r="CE1139" s="31">
        <f t="shared" si="3770"/>
        <v>0</v>
      </c>
      <c r="CF1139" s="31">
        <f t="shared" si="3771"/>
        <v>0</v>
      </c>
      <c r="CG1139" s="31"/>
      <c r="CH1139" s="24">
        <v>0</v>
      </c>
      <c r="CI1139" s="40"/>
    </row>
    <row r="1140" ht="15" hidden="1">
      <c r="A1140" s="41" t="s">
        <v>607</v>
      </c>
      <c r="B1140" s="17">
        <v>620</v>
      </c>
      <c r="C1140" s="16" t="s">
        <v>47</v>
      </c>
      <c r="D1140" s="16" t="s">
        <v>67</v>
      </c>
      <c r="E1140" s="39" t="s">
        <v>217</v>
      </c>
      <c r="F1140" s="31"/>
      <c r="G1140" s="31"/>
      <c r="H1140" s="31"/>
      <c r="I1140" s="31"/>
      <c r="J1140" s="31"/>
      <c r="K1140" s="31"/>
      <c r="L1140" s="31">
        <f t="shared" si="3651"/>
        <v>0</v>
      </c>
      <c r="M1140" s="31">
        <f t="shared" si="3652"/>
        <v>0</v>
      </c>
      <c r="N1140" s="31">
        <f t="shared" si="3653"/>
        <v>0</v>
      </c>
      <c r="O1140" s="31"/>
      <c r="P1140" s="31"/>
      <c r="Q1140" s="31"/>
      <c r="R1140" s="31">
        <f t="shared" si="3654"/>
        <v>0</v>
      </c>
      <c r="S1140" s="31">
        <f t="shared" si="3655"/>
        <v>0</v>
      </c>
      <c r="T1140" s="31">
        <f t="shared" si="3656"/>
        <v>0</v>
      </c>
      <c r="U1140" s="31"/>
      <c r="V1140" s="31"/>
      <c r="W1140" s="31"/>
      <c r="X1140" s="31">
        <f t="shared" si="3657"/>
        <v>0</v>
      </c>
      <c r="Y1140" s="31">
        <f t="shared" si="3658"/>
        <v>0</v>
      </c>
      <c r="Z1140" s="31">
        <f t="shared" si="3659"/>
        <v>0</v>
      </c>
      <c r="AA1140" s="31"/>
      <c r="AB1140" s="31"/>
      <c r="AC1140" s="31"/>
      <c r="AD1140" s="31">
        <f t="shared" si="3660"/>
        <v>0</v>
      </c>
      <c r="AE1140" s="31">
        <f t="shared" si="3661"/>
        <v>0</v>
      </c>
      <c r="AF1140" s="31">
        <f t="shared" si="3662"/>
        <v>0</v>
      </c>
      <c r="AG1140" s="31"/>
      <c r="AH1140" s="31"/>
      <c r="AI1140" s="31"/>
      <c r="AJ1140" s="31">
        <f t="shared" si="3663"/>
        <v>0</v>
      </c>
      <c r="AK1140" s="31">
        <f t="shared" si="3664"/>
        <v>0</v>
      </c>
      <c r="AL1140" s="31">
        <f t="shared" si="3665"/>
        <v>0</v>
      </c>
      <c r="AM1140" s="31"/>
      <c r="AN1140" s="31"/>
      <c r="AO1140" s="31"/>
      <c r="AP1140" s="31">
        <f t="shared" si="3666"/>
        <v>0</v>
      </c>
      <c r="AQ1140" s="31">
        <f t="shared" si="3667"/>
        <v>0</v>
      </c>
      <c r="AR1140" s="31">
        <f t="shared" si="3668"/>
        <v>0</v>
      </c>
      <c r="AS1140" s="31"/>
      <c r="AT1140" s="31"/>
      <c r="AU1140" s="31"/>
      <c r="AV1140" s="31">
        <f t="shared" si="3669"/>
        <v>0</v>
      </c>
      <c r="AW1140" s="31">
        <f t="shared" si="3670"/>
        <v>0</v>
      </c>
      <c r="AX1140" s="31">
        <f t="shared" si="3671"/>
        <v>0</v>
      </c>
      <c r="AY1140" s="31"/>
      <c r="AZ1140" s="31"/>
      <c r="BA1140" s="31"/>
      <c r="BB1140" s="31">
        <f t="shared" si="3672"/>
        <v>0</v>
      </c>
      <c r="BC1140" s="31">
        <f t="shared" si="3673"/>
        <v>0</v>
      </c>
      <c r="BD1140" s="31">
        <f t="shared" si="3674"/>
        <v>0</v>
      </c>
      <c r="BE1140" s="31"/>
      <c r="BF1140" s="31"/>
      <c r="BG1140" s="31"/>
      <c r="BH1140" s="31">
        <f t="shared" si="3675"/>
        <v>0</v>
      </c>
      <c r="BI1140" s="31">
        <f t="shared" si="3676"/>
        <v>0</v>
      </c>
      <c r="BJ1140" s="31">
        <f t="shared" si="3677"/>
        <v>0</v>
      </c>
      <c r="BK1140" s="31"/>
      <c r="BL1140" s="31"/>
      <c r="BM1140" s="31"/>
      <c r="BN1140" s="31">
        <f t="shared" si="3678"/>
        <v>0</v>
      </c>
      <c r="BO1140" s="31">
        <f t="shared" si="3679"/>
        <v>0</v>
      </c>
      <c r="BP1140" s="31">
        <f t="shared" si="3680"/>
        <v>0</v>
      </c>
      <c r="BQ1140" s="31"/>
      <c r="BR1140" s="31"/>
      <c r="BS1140" s="31">
        <f t="shared" si="3681"/>
        <v>0</v>
      </c>
      <c r="BT1140" s="31">
        <f t="shared" si="3682"/>
        <v>0</v>
      </c>
      <c r="BU1140" s="31">
        <f t="shared" si="3683"/>
        <v>0</v>
      </c>
      <c r="BV1140" s="31"/>
      <c r="BW1140" s="31"/>
      <c r="BX1140" s="31">
        <f t="shared" si="3684"/>
        <v>0</v>
      </c>
      <c r="BY1140" s="31">
        <f t="shared" si="3685"/>
        <v>0</v>
      </c>
      <c r="BZ1140" s="31">
        <f t="shared" si="3686"/>
        <v>0</v>
      </c>
      <c r="CA1140" s="31"/>
      <c r="CB1140" s="31"/>
      <c r="CC1140" s="31"/>
      <c r="CD1140" s="31">
        <f t="shared" si="3769"/>
        <v>0</v>
      </c>
      <c r="CE1140" s="31">
        <f t="shared" si="3770"/>
        <v>0</v>
      </c>
      <c r="CF1140" s="31">
        <f t="shared" si="3771"/>
        <v>0</v>
      </c>
      <c r="CG1140" s="31"/>
      <c r="CH1140" s="24">
        <v>0</v>
      </c>
      <c r="CI1140" s="40"/>
    </row>
    <row r="1141" ht="99.5">
      <c r="A1141" s="41" t="s">
        <v>609</v>
      </c>
      <c r="B1141" s="17"/>
      <c r="C1141" s="16"/>
      <c r="D1141" s="16"/>
      <c r="E1141" s="39" t="s">
        <v>610</v>
      </c>
      <c r="F1141" s="31">
        <f t="shared" ref="F1141:F1147" si="3813">F1142</f>
        <v>0</v>
      </c>
      <c r="G1141" s="31">
        <f t="shared" ref="G1141:G1155" si="3814">G1142</f>
        <v>0</v>
      </c>
      <c r="H1141" s="31">
        <f t="shared" ref="H1141:H1155" si="3815">H1142</f>
        <v>0</v>
      </c>
      <c r="I1141" s="31">
        <f t="shared" ref="I1141:I1155" si="3816">I1142</f>
        <v>0</v>
      </c>
      <c r="J1141" s="31">
        <f t="shared" ref="J1141:J1155" si="3817">J1142</f>
        <v>0</v>
      </c>
      <c r="K1141" s="31">
        <f t="shared" ref="K1141:K1155" si="3818">K1142</f>
        <v>0</v>
      </c>
      <c r="L1141" s="31">
        <f t="shared" si="3651"/>
        <v>0</v>
      </c>
      <c r="M1141" s="31">
        <f t="shared" si="3652"/>
        <v>0</v>
      </c>
      <c r="N1141" s="31">
        <f t="shared" si="3653"/>
        <v>0</v>
      </c>
      <c r="O1141" s="31">
        <f t="shared" ref="O1141:O1155" si="3819">O1142</f>
        <v>1369.71</v>
      </c>
      <c r="P1141" s="31">
        <f t="shared" ref="P1141:P1155" si="3820">P1142</f>
        <v>0</v>
      </c>
      <c r="Q1141" s="31">
        <f t="shared" ref="Q1141:Q1155" si="3821">Q1142</f>
        <v>0</v>
      </c>
      <c r="R1141" s="31">
        <f t="shared" si="3654"/>
        <v>1369.71</v>
      </c>
      <c r="S1141" s="31">
        <f t="shared" si="3655"/>
        <v>0</v>
      </c>
      <c r="T1141" s="31">
        <f t="shared" si="3656"/>
        <v>0</v>
      </c>
      <c r="U1141" s="31">
        <f t="shared" ref="U1141:U1155" si="3822">U1142</f>
        <v>0</v>
      </c>
      <c r="V1141" s="31">
        <f t="shared" ref="V1141:V1155" si="3823">V1142</f>
        <v>0</v>
      </c>
      <c r="W1141" s="31">
        <f t="shared" ref="W1141:W1155" si="3824">W1142</f>
        <v>0</v>
      </c>
      <c r="X1141" s="31">
        <f t="shared" si="3657"/>
        <v>1369.71</v>
      </c>
      <c r="Y1141" s="31">
        <f t="shared" si="3658"/>
        <v>0</v>
      </c>
      <c r="Z1141" s="31">
        <f t="shared" si="3659"/>
        <v>0</v>
      </c>
      <c r="AA1141" s="31">
        <f t="shared" ref="AA1141:AA1155" si="3825">AA1142</f>
        <v>0</v>
      </c>
      <c r="AB1141" s="31">
        <f t="shared" ref="AB1141:AB1155" si="3826">AB1142</f>
        <v>0</v>
      </c>
      <c r="AC1141" s="31">
        <f t="shared" ref="AC1141:AC1155" si="3827">AC1142</f>
        <v>0</v>
      </c>
      <c r="AD1141" s="31">
        <f t="shared" si="3660"/>
        <v>1369.71</v>
      </c>
      <c r="AE1141" s="31">
        <f t="shared" si="3661"/>
        <v>0</v>
      </c>
      <c r="AF1141" s="31">
        <f t="shared" si="3662"/>
        <v>0</v>
      </c>
      <c r="AG1141" s="31">
        <f t="shared" ref="AG1141:AG1155" si="3828">AG1142</f>
        <v>0</v>
      </c>
      <c r="AH1141" s="31">
        <f t="shared" ref="AH1141:AH1155" si="3829">AH1142</f>
        <v>0</v>
      </c>
      <c r="AI1141" s="31">
        <f t="shared" ref="AI1141:AI1155" si="3830">AI1142</f>
        <v>0</v>
      </c>
      <c r="AJ1141" s="31">
        <f t="shared" si="3663"/>
        <v>1369.71</v>
      </c>
      <c r="AK1141" s="31">
        <f t="shared" si="3664"/>
        <v>0</v>
      </c>
      <c r="AL1141" s="31">
        <f t="shared" si="3665"/>
        <v>0</v>
      </c>
      <c r="AM1141" s="31">
        <f t="shared" ref="AM1141:AM1155" si="3831">AM1142</f>
        <v>0</v>
      </c>
      <c r="AN1141" s="31">
        <f t="shared" ref="AN1141:AN1155" si="3832">AN1142</f>
        <v>0</v>
      </c>
      <c r="AO1141" s="31">
        <f t="shared" ref="AO1141:AO1155" si="3833">AO1142</f>
        <v>0</v>
      </c>
      <c r="AP1141" s="31">
        <f t="shared" si="3666"/>
        <v>1369.71</v>
      </c>
      <c r="AQ1141" s="31">
        <f t="shared" si="3667"/>
        <v>0</v>
      </c>
      <c r="AR1141" s="31">
        <f t="shared" si="3668"/>
        <v>0</v>
      </c>
      <c r="AS1141" s="31">
        <f t="shared" ref="AS1141:AS1155" si="3834">AS1142</f>
        <v>0</v>
      </c>
      <c r="AT1141" s="31">
        <f t="shared" ref="AT1141:AT1155" si="3835">AT1142</f>
        <v>0</v>
      </c>
      <c r="AU1141" s="31">
        <f t="shared" ref="AU1141:AU1155" si="3836">AU1142</f>
        <v>0</v>
      </c>
      <c r="AV1141" s="31">
        <f t="shared" si="3669"/>
        <v>1369.71</v>
      </c>
      <c r="AW1141" s="31">
        <f t="shared" si="3670"/>
        <v>0</v>
      </c>
      <c r="AX1141" s="31">
        <f t="shared" si="3671"/>
        <v>0</v>
      </c>
      <c r="AY1141" s="31">
        <f t="shared" ref="AY1141:AY1155" si="3837">AY1142</f>
        <v>52448.843999999997</v>
      </c>
      <c r="AZ1141" s="31">
        <f t="shared" ref="AZ1141:AZ1155" si="3838">AZ1142</f>
        <v>0</v>
      </c>
      <c r="BA1141" s="31">
        <f t="shared" ref="BA1141:BA1155" si="3839">BA1142</f>
        <v>0</v>
      </c>
      <c r="BB1141" s="31">
        <f t="shared" si="3672"/>
        <v>53818.553999999996</v>
      </c>
      <c r="BC1141" s="31">
        <f t="shared" si="3673"/>
        <v>0</v>
      </c>
      <c r="BD1141" s="31">
        <f t="shared" si="3674"/>
        <v>0</v>
      </c>
      <c r="BE1141" s="31">
        <f t="shared" ref="BE1141:BE1155" si="3840">BE1142</f>
        <v>0</v>
      </c>
      <c r="BF1141" s="31">
        <f t="shared" ref="BF1141:BF1155" si="3841">BF1142</f>
        <v>0</v>
      </c>
      <c r="BG1141" s="31">
        <f t="shared" ref="BG1141:BG1155" si="3842">BG1142</f>
        <v>0</v>
      </c>
      <c r="BH1141" s="31">
        <f t="shared" si="3675"/>
        <v>53818.553999999996</v>
      </c>
      <c r="BI1141" s="31">
        <f t="shared" si="3676"/>
        <v>0</v>
      </c>
      <c r="BJ1141" s="31">
        <f t="shared" si="3677"/>
        <v>0</v>
      </c>
      <c r="BK1141" s="31">
        <f t="shared" ref="BK1141:BK1155" si="3843">BK1142</f>
        <v>0</v>
      </c>
      <c r="BL1141" s="31">
        <f t="shared" ref="BL1141:BL1155" si="3844">BL1142</f>
        <v>0</v>
      </c>
      <c r="BM1141" s="31">
        <f t="shared" ref="BM1141:BM1155" si="3845">BM1142</f>
        <v>0</v>
      </c>
      <c r="BN1141" s="31">
        <f t="shared" si="3678"/>
        <v>53818.553999999996</v>
      </c>
      <c r="BO1141" s="31">
        <f t="shared" si="3679"/>
        <v>0</v>
      </c>
      <c r="BP1141" s="31">
        <f t="shared" si="3680"/>
        <v>0</v>
      </c>
      <c r="BQ1141" s="31">
        <f t="shared" ref="BQ1141:BQ1155" si="3846">BQ1142</f>
        <v>0</v>
      </c>
      <c r="BR1141" s="31">
        <f t="shared" ref="BR1141:BR1155" si="3847">BR1142</f>
        <v>0</v>
      </c>
      <c r="BS1141" s="31">
        <f t="shared" si="3681"/>
        <v>53818.553999999996</v>
      </c>
      <c r="BT1141" s="31">
        <f t="shared" si="3682"/>
        <v>0</v>
      </c>
      <c r="BU1141" s="31">
        <f t="shared" si="3683"/>
        <v>0</v>
      </c>
      <c r="BV1141" s="31">
        <f t="shared" ref="BV1141:BV1155" si="3848">BV1142</f>
        <v>0</v>
      </c>
      <c r="BW1141" s="31">
        <f t="shared" ref="BW1141:BW1155" si="3849">BW1142</f>
        <v>0</v>
      </c>
      <c r="BX1141" s="31">
        <f t="shared" si="3684"/>
        <v>53818.553999999996</v>
      </c>
      <c r="BY1141" s="31">
        <f t="shared" si="3685"/>
        <v>0</v>
      </c>
      <c r="BZ1141" s="31">
        <f t="shared" si="3686"/>
        <v>0</v>
      </c>
      <c r="CA1141" s="31">
        <f t="shared" ref="CA1141:CA1155" si="3850">CA1142</f>
        <v>0</v>
      </c>
      <c r="CB1141" s="31">
        <f t="shared" ref="CB1141:CB1155" si="3851">CB1142</f>
        <v>0</v>
      </c>
      <c r="CC1141" s="31">
        <f t="shared" ref="CC1141:CC1155" si="3852">CC1142</f>
        <v>0</v>
      </c>
      <c r="CD1141" s="31">
        <f t="shared" si="3769"/>
        <v>53818.553999999996</v>
      </c>
      <c r="CE1141" s="31">
        <f t="shared" si="3770"/>
        <v>0</v>
      </c>
      <c r="CF1141" s="31">
        <f t="shared" si="3771"/>
        <v>0</v>
      </c>
      <c r="CG1141" s="31">
        <f t="shared" ref="CG1141:CG1155" si="3853">CG1142</f>
        <v>0</v>
      </c>
      <c r="CH1141" s="24"/>
      <c r="CI1141" s="40"/>
      <c r="CO1141" s="1" t="s">
        <v>31</v>
      </c>
    </row>
    <row r="1142" ht="43.75">
      <c r="A1142" s="41" t="s">
        <v>609</v>
      </c>
      <c r="B1142" s="17">
        <v>600</v>
      </c>
      <c r="C1142" s="16"/>
      <c r="D1142" s="16"/>
      <c r="E1142" s="39" t="s">
        <v>45</v>
      </c>
      <c r="F1142" s="31">
        <f t="shared" si="3813"/>
        <v>0</v>
      </c>
      <c r="G1142" s="31">
        <f t="shared" si="3814"/>
        <v>0</v>
      </c>
      <c r="H1142" s="31">
        <f t="shared" si="3815"/>
        <v>0</v>
      </c>
      <c r="I1142" s="31">
        <f t="shared" si="3816"/>
        <v>0</v>
      </c>
      <c r="J1142" s="31">
        <f t="shared" si="3817"/>
        <v>0</v>
      </c>
      <c r="K1142" s="31">
        <f t="shared" si="3818"/>
        <v>0</v>
      </c>
      <c r="L1142" s="31">
        <f t="shared" si="3651"/>
        <v>0</v>
      </c>
      <c r="M1142" s="31">
        <f t="shared" si="3652"/>
        <v>0</v>
      </c>
      <c r="N1142" s="31">
        <f t="shared" si="3653"/>
        <v>0</v>
      </c>
      <c r="O1142" s="31">
        <f t="shared" si="3819"/>
        <v>1369.71</v>
      </c>
      <c r="P1142" s="31">
        <f t="shared" si="3820"/>
        <v>0</v>
      </c>
      <c r="Q1142" s="31">
        <f t="shared" si="3821"/>
        <v>0</v>
      </c>
      <c r="R1142" s="31">
        <f t="shared" si="3654"/>
        <v>1369.71</v>
      </c>
      <c r="S1142" s="31">
        <f t="shared" si="3655"/>
        <v>0</v>
      </c>
      <c r="T1142" s="31">
        <f t="shared" si="3656"/>
        <v>0</v>
      </c>
      <c r="U1142" s="31">
        <f t="shared" si="3822"/>
        <v>0</v>
      </c>
      <c r="V1142" s="31">
        <f t="shared" si="3823"/>
        <v>0</v>
      </c>
      <c r="W1142" s="31">
        <f t="shared" si="3824"/>
        <v>0</v>
      </c>
      <c r="X1142" s="31">
        <f t="shared" si="3657"/>
        <v>1369.71</v>
      </c>
      <c r="Y1142" s="31">
        <f t="shared" si="3658"/>
        <v>0</v>
      </c>
      <c r="Z1142" s="31">
        <f t="shared" si="3659"/>
        <v>0</v>
      </c>
      <c r="AA1142" s="31">
        <f t="shared" si="3825"/>
        <v>0</v>
      </c>
      <c r="AB1142" s="31">
        <f t="shared" si="3826"/>
        <v>0</v>
      </c>
      <c r="AC1142" s="31">
        <f t="shared" si="3827"/>
        <v>0</v>
      </c>
      <c r="AD1142" s="31">
        <f t="shared" si="3660"/>
        <v>1369.71</v>
      </c>
      <c r="AE1142" s="31">
        <f t="shared" si="3661"/>
        <v>0</v>
      </c>
      <c r="AF1142" s="31">
        <f t="shared" si="3662"/>
        <v>0</v>
      </c>
      <c r="AG1142" s="31">
        <f t="shared" si="3828"/>
        <v>0</v>
      </c>
      <c r="AH1142" s="31">
        <f t="shared" si="3829"/>
        <v>0</v>
      </c>
      <c r="AI1142" s="31">
        <f t="shared" si="3830"/>
        <v>0</v>
      </c>
      <c r="AJ1142" s="31">
        <f t="shared" si="3663"/>
        <v>1369.71</v>
      </c>
      <c r="AK1142" s="31">
        <f t="shared" si="3664"/>
        <v>0</v>
      </c>
      <c r="AL1142" s="31">
        <f t="shared" si="3665"/>
        <v>0</v>
      </c>
      <c r="AM1142" s="31">
        <f t="shared" si="3831"/>
        <v>0</v>
      </c>
      <c r="AN1142" s="31">
        <f t="shared" si="3832"/>
        <v>0</v>
      </c>
      <c r="AO1142" s="31">
        <f t="shared" si="3833"/>
        <v>0</v>
      </c>
      <c r="AP1142" s="31">
        <f t="shared" si="3666"/>
        <v>1369.71</v>
      </c>
      <c r="AQ1142" s="31">
        <f t="shared" si="3667"/>
        <v>0</v>
      </c>
      <c r="AR1142" s="31">
        <f t="shared" si="3668"/>
        <v>0</v>
      </c>
      <c r="AS1142" s="31">
        <f t="shared" si="3834"/>
        <v>0</v>
      </c>
      <c r="AT1142" s="31">
        <f t="shared" si="3835"/>
        <v>0</v>
      </c>
      <c r="AU1142" s="31">
        <f t="shared" si="3836"/>
        <v>0</v>
      </c>
      <c r="AV1142" s="31">
        <f t="shared" si="3669"/>
        <v>1369.71</v>
      </c>
      <c r="AW1142" s="31">
        <f t="shared" si="3670"/>
        <v>0</v>
      </c>
      <c r="AX1142" s="31">
        <f t="shared" si="3671"/>
        <v>0</v>
      </c>
      <c r="AY1142" s="31">
        <f t="shared" si="3837"/>
        <v>52448.843999999997</v>
      </c>
      <c r="AZ1142" s="31">
        <f t="shared" si="3838"/>
        <v>0</v>
      </c>
      <c r="BA1142" s="31">
        <f t="shared" si="3839"/>
        <v>0</v>
      </c>
      <c r="BB1142" s="31">
        <f t="shared" si="3672"/>
        <v>53818.553999999996</v>
      </c>
      <c r="BC1142" s="31">
        <f t="shared" si="3673"/>
        <v>0</v>
      </c>
      <c r="BD1142" s="31">
        <f t="shared" si="3674"/>
        <v>0</v>
      </c>
      <c r="BE1142" s="31">
        <f t="shared" si="3840"/>
        <v>0</v>
      </c>
      <c r="BF1142" s="31">
        <f t="shared" si="3841"/>
        <v>0</v>
      </c>
      <c r="BG1142" s="31">
        <f t="shared" si="3842"/>
        <v>0</v>
      </c>
      <c r="BH1142" s="31">
        <f t="shared" si="3675"/>
        <v>53818.553999999996</v>
      </c>
      <c r="BI1142" s="31">
        <f t="shared" si="3676"/>
        <v>0</v>
      </c>
      <c r="BJ1142" s="31">
        <f t="shared" si="3677"/>
        <v>0</v>
      </c>
      <c r="BK1142" s="31">
        <f t="shared" si="3843"/>
        <v>0</v>
      </c>
      <c r="BL1142" s="31">
        <f t="shared" si="3844"/>
        <v>0</v>
      </c>
      <c r="BM1142" s="31">
        <f t="shared" si="3845"/>
        <v>0</v>
      </c>
      <c r="BN1142" s="31">
        <f t="shared" si="3678"/>
        <v>53818.553999999996</v>
      </c>
      <c r="BO1142" s="31">
        <f t="shared" si="3679"/>
        <v>0</v>
      </c>
      <c r="BP1142" s="31">
        <f t="shared" si="3680"/>
        <v>0</v>
      </c>
      <c r="BQ1142" s="31">
        <f t="shared" si="3846"/>
        <v>0</v>
      </c>
      <c r="BR1142" s="31">
        <f t="shared" si="3847"/>
        <v>0</v>
      </c>
      <c r="BS1142" s="31">
        <f t="shared" si="3681"/>
        <v>53818.553999999996</v>
      </c>
      <c r="BT1142" s="31">
        <f t="shared" si="3682"/>
        <v>0</v>
      </c>
      <c r="BU1142" s="31">
        <f t="shared" si="3683"/>
        <v>0</v>
      </c>
      <c r="BV1142" s="31">
        <f t="shared" si="3848"/>
        <v>0</v>
      </c>
      <c r="BW1142" s="31">
        <f t="shared" si="3849"/>
        <v>0</v>
      </c>
      <c r="BX1142" s="31">
        <f t="shared" si="3684"/>
        <v>53818.553999999996</v>
      </c>
      <c r="BY1142" s="31">
        <f t="shared" si="3685"/>
        <v>0</v>
      </c>
      <c r="BZ1142" s="31">
        <f t="shared" si="3686"/>
        <v>0</v>
      </c>
      <c r="CA1142" s="31">
        <f t="shared" si="3850"/>
        <v>0</v>
      </c>
      <c r="CB1142" s="31">
        <f t="shared" si="3851"/>
        <v>0</v>
      </c>
      <c r="CC1142" s="31">
        <f t="shared" si="3852"/>
        <v>0</v>
      </c>
      <c r="CD1142" s="31">
        <f t="shared" si="3769"/>
        <v>53818.553999999996</v>
      </c>
      <c r="CE1142" s="31">
        <f t="shared" si="3770"/>
        <v>0</v>
      </c>
      <c r="CF1142" s="31">
        <f t="shared" si="3771"/>
        <v>0</v>
      </c>
      <c r="CG1142" s="31">
        <f t="shared" si="3853"/>
        <v>0</v>
      </c>
      <c r="CH1142" s="24"/>
      <c r="CI1142" s="40"/>
      <c r="CM1142" s="1" t="s">
        <v>29</v>
      </c>
    </row>
    <row r="1143" ht="15">
      <c r="A1143" s="41" t="s">
        <v>609</v>
      </c>
      <c r="B1143" s="17">
        <v>620</v>
      </c>
      <c r="C1143" s="16"/>
      <c r="D1143" s="16"/>
      <c r="E1143" s="39" t="s">
        <v>46</v>
      </c>
      <c r="F1143" s="31">
        <f t="shared" si="3813"/>
        <v>0</v>
      </c>
      <c r="G1143" s="31">
        <f t="shared" si="3814"/>
        <v>0</v>
      </c>
      <c r="H1143" s="31">
        <f t="shared" si="3815"/>
        <v>0</v>
      </c>
      <c r="I1143" s="31">
        <f t="shared" si="3816"/>
        <v>0</v>
      </c>
      <c r="J1143" s="31">
        <f t="shared" si="3817"/>
        <v>0</v>
      </c>
      <c r="K1143" s="31">
        <f t="shared" si="3818"/>
        <v>0</v>
      </c>
      <c r="L1143" s="31">
        <f t="shared" si="3651"/>
        <v>0</v>
      </c>
      <c r="M1143" s="31">
        <f t="shared" si="3652"/>
        <v>0</v>
      </c>
      <c r="N1143" s="31">
        <f t="shared" si="3653"/>
        <v>0</v>
      </c>
      <c r="O1143" s="31">
        <f t="shared" si="3819"/>
        <v>1369.71</v>
      </c>
      <c r="P1143" s="31">
        <f t="shared" si="3820"/>
        <v>0</v>
      </c>
      <c r="Q1143" s="31">
        <f t="shared" si="3821"/>
        <v>0</v>
      </c>
      <c r="R1143" s="31">
        <f t="shared" si="3654"/>
        <v>1369.71</v>
      </c>
      <c r="S1143" s="31">
        <f t="shared" si="3655"/>
        <v>0</v>
      </c>
      <c r="T1143" s="31">
        <f t="shared" si="3656"/>
        <v>0</v>
      </c>
      <c r="U1143" s="31">
        <f t="shared" si="3822"/>
        <v>0</v>
      </c>
      <c r="V1143" s="31">
        <f t="shared" si="3823"/>
        <v>0</v>
      </c>
      <c r="W1143" s="31">
        <f t="shared" si="3824"/>
        <v>0</v>
      </c>
      <c r="X1143" s="31">
        <f t="shared" si="3657"/>
        <v>1369.71</v>
      </c>
      <c r="Y1143" s="31">
        <f t="shared" si="3658"/>
        <v>0</v>
      </c>
      <c r="Z1143" s="31">
        <f t="shared" si="3659"/>
        <v>0</v>
      </c>
      <c r="AA1143" s="31">
        <f t="shared" si="3825"/>
        <v>0</v>
      </c>
      <c r="AB1143" s="31">
        <f t="shared" si="3826"/>
        <v>0</v>
      </c>
      <c r="AC1143" s="31">
        <f t="shared" si="3827"/>
        <v>0</v>
      </c>
      <c r="AD1143" s="31">
        <f t="shared" si="3660"/>
        <v>1369.71</v>
      </c>
      <c r="AE1143" s="31">
        <f t="shared" si="3661"/>
        <v>0</v>
      </c>
      <c r="AF1143" s="31">
        <f t="shared" si="3662"/>
        <v>0</v>
      </c>
      <c r="AG1143" s="31">
        <f t="shared" si="3828"/>
        <v>0</v>
      </c>
      <c r="AH1143" s="31">
        <f t="shared" si="3829"/>
        <v>0</v>
      </c>
      <c r="AI1143" s="31">
        <f t="shared" si="3830"/>
        <v>0</v>
      </c>
      <c r="AJ1143" s="31">
        <f t="shared" si="3663"/>
        <v>1369.71</v>
      </c>
      <c r="AK1143" s="31">
        <f t="shared" si="3664"/>
        <v>0</v>
      </c>
      <c r="AL1143" s="31">
        <f t="shared" si="3665"/>
        <v>0</v>
      </c>
      <c r="AM1143" s="31">
        <f t="shared" si="3831"/>
        <v>0</v>
      </c>
      <c r="AN1143" s="31">
        <f t="shared" si="3832"/>
        <v>0</v>
      </c>
      <c r="AO1143" s="31">
        <f t="shared" si="3833"/>
        <v>0</v>
      </c>
      <c r="AP1143" s="31">
        <f t="shared" si="3666"/>
        <v>1369.71</v>
      </c>
      <c r="AQ1143" s="31">
        <f t="shared" si="3667"/>
        <v>0</v>
      </c>
      <c r="AR1143" s="31">
        <f t="shared" si="3668"/>
        <v>0</v>
      </c>
      <c r="AS1143" s="31">
        <f t="shared" si="3834"/>
        <v>0</v>
      </c>
      <c r="AT1143" s="31">
        <f t="shared" si="3835"/>
        <v>0</v>
      </c>
      <c r="AU1143" s="31">
        <f t="shared" si="3836"/>
        <v>0</v>
      </c>
      <c r="AV1143" s="31">
        <f t="shared" si="3669"/>
        <v>1369.71</v>
      </c>
      <c r="AW1143" s="31">
        <f t="shared" si="3670"/>
        <v>0</v>
      </c>
      <c r="AX1143" s="31">
        <f t="shared" si="3671"/>
        <v>0</v>
      </c>
      <c r="AY1143" s="31">
        <f t="shared" si="3837"/>
        <v>52448.843999999997</v>
      </c>
      <c r="AZ1143" s="31">
        <f t="shared" si="3838"/>
        <v>0</v>
      </c>
      <c r="BA1143" s="31">
        <f t="shared" si="3839"/>
        <v>0</v>
      </c>
      <c r="BB1143" s="31">
        <f t="shared" si="3672"/>
        <v>53818.553999999996</v>
      </c>
      <c r="BC1143" s="31">
        <f t="shared" si="3673"/>
        <v>0</v>
      </c>
      <c r="BD1143" s="31">
        <f t="shared" si="3674"/>
        <v>0</v>
      </c>
      <c r="BE1143" s="31">
        <f t="shared" si="3840"/>
        <v>0</v>
      </c>
      <c r="BF1143" s="31">
        <f t="shared" si="3841"/>
        <v>0</v>
      </c>
      <c r="BG1143" s="31">
        <f t="shared" si="3842"/>
        <v>0</v>
      </c>
      <c r="BH1143" s="31">
        <f t="shared" si="3675"/>
        <v>53818.553999999996</v>
      </c>
      <c r="BI1143" s="31">
        <f t="shared" si="3676"/>
        <v>0</v>
      </c>
      <c r="BJ1143" s="31">
        <f t="shared" si="3677"/>
        <v>0</v>
      </c>
      <c r="BK1143" s="31">
        <f t="shared" si="3843"/>
        <v>0</v>
      </c>
      <c r="BL1143" s="31">
        <f t="shared" si="3844"/>
        <v>0</v>
      </c>
      <c r="BM1143" s="31">
        <f t="shared" si="3845"/>
        <v>0</v>
      </c>
      <c r="BN1143" s="31">
        <f t="shared" si="3678"/>
        <v>53818.553999999996</v>
      </c>
      <c r="BO1143" s="31">
        <f t="shared" si="3679"/>
        <v>0</v>
      </c>
      <c r="BP1143" s="31">
        <f t="shared" si="3680"/>
        <v>0</v>
      </c>
      <c r="BQ1143" s="31">
        <f t="shared" si="3846"/>
        <v>0</v>
      </c>
      <c r="BR1143" s="31">
        <f t="shared" si="3847"/>
        <v>0</v>
      </c>
      <c r="BS1143" s="31">
        <f t="shared" si="3681"/>
        <v>53818.553999999996</v>
      </c>
      <c r="BT1143" s="31">
        <f t="shared" si="3682"/>
        <v>0</v>
      </c>
      <c r="BU1143" s="31">
        <f t="shared" si="3683"/>
        <v>0</v>
      </c>
      <c r="BV1143" s="31">
        <f t="shared" si="3848"/>
        <v>0</v>
      </c>
      <c r="BW1143" s="31">
        <f t="shared" si="3849"/>
        <v>0</v>
      </c>
      <c r="BX1143" s="31">
        <f t="shared" si="3684"/>
        <v>53818.553999999996</v>
      </c>
      <c r="BY1143" s="31">
        <f t="shared" si="3685"/>
        <v>0</v>
      </c>
      <c r="BZ1143" s="31">
        <f t="shared" si="3686"/>
        <v>0</v>
      </c>
      <c r="CA1143" s="31">
        <f t="shared" si="3850"/>
        <v>0</v>
      </c>
      <c r="CB1143" s="31">
        <f t="shared" si="3851"/>
        <v>0</v>
      </c>
      <c r="CC1143" s="31">
        <f t="shared" si="3852"/>
        <v>0</v>
      </c>
      <c r="CD1143" s="31">
        <f t="shared" si="3769"/>
        <v>53818.553999999996</v>
      </c>
      <c r="CE1143" s="31">
        <f t="shared" si="3770"/>
        <v>0</v>
      </c>
      <c r="CF1143" s="31">
        <f t="shared" si="3771"/>
        <v>0</v>
      </c>
      <c r="CG1143" s="31">
        <f t="shared" si="3853"/>
        <v>0</v>
      </c>
      <c r="CH1143" s="24"/>
      <c r="CI1143" s="40"/>
      <c r="CN1143" s="1" t="s">
        <v>30</v>
      </c>
    </row>
    <row r="1144" ht="15">
      <c r="A1144" s="41" t="s">
        <v>609</v>
      </c>
      <c r="B1144" s="17">
        <v>620</v>
      </c>
      <c r="C1144" s="16" t="s">
        <v>47</v>
      </c>
      <c r="D1144" s="16" t="s">
        <v>313</v>
      </c>
      <c r="E1144" s="39" t="s">
        <v>387</v>
      </c>
      <c r="F1144" s="31"/>
      <c r="G1144" s="31"/>
      <c r="H1144" s="31"/>
      <c r="I1144" s="31"/>
      <c r="J1144" s="31"/>
      <c r="K1144" s="31"/>
      <c r="L1144" s="31">
        <f t="shared" si="3651"/>
        <v>0</v>
      </c>
      <c r="M1144" s="31">
        <f t="shared" si="3652"/>
        <v>0</v>
      </c>
      <c r="N1144" s="31">
        <f t="shared" si="3653"/>
        <v>0</v>
      </c>
      <c r="O1144" s="31">
        <v>1369.71</v>
      </c>
      <c r="P1144" s="31"/>
      <c r="Q1144" s="31"/>
      <c r="R1144" s="31">
        <f t="shared" si="3654"/>
        <v>1369.71</v>
      </c>
      <c r="S1144" s="31">
        <f t="shared" si="3655"/>
        <v>0</v>
      </c>
      <c r="T1144" s="31">
        <f t="shared" si="3656"/>
        <v>0</v>
      </c>
      <c r="U1144" s="31"/>
      <c r="V1144" s="31"/>
      <c r="W1144" s="31"/>
      <c r="X1144" s="31">
        <f t="shared" si="3657"/>
        <v>1369.71</v>
      </c>
      <c r="Y1144" s="31">
        <f t="shared" si="3658"/>
        <v>0</v>
      </c>
      <c r="Z1144" s="31">
        <f t="shared" si="3659"/>
        <v>0</v>
      </c>
      <c r="AA1144" s="31"/>
      <c r="AB1144" s="31"/>
      <c r="AC1144" s="31"/>
      <c r="AD1144" s="31">
        <f t="shared" si="3660"/>
        <v>1369.71</v>
      </c>
      <c r="AE1144" s="31">
        <f t="shared" si="3661"/>
        <v>0</v>
      </c>
      <c r="AF1144" s="31">
        <f t="shared" si="3662"/>
        <v>0</v>
      </c>
      <c r="AG1144" s="31"/>
      <c r="AH1144" s="31"/>
      <c r="AI1144" s="31"/>
      <c r="AJ1144" s="31">
        <f t="shared" si="3663"/>
        <v>1369.71</v>
      </c>
      <c r="AK1144" s="31">
        <f t="shared" si="3664"/>
        <v>0</v>
      </c>
      <c r="AL1144" s="31">
        <f t="shared" si="3665"/>
        <v>0</v>
      </c>
      <c r="AM1144" s="31"/>
      <c r="AN1144" s="31"/>
      <c r="AO1144" s="31"/>
      <c r="AP1144" s="31">
        <f t="shared" si="3666"/>
        <v>1369.71</v>
      </c>
      <c r="AQ1144" s="31">
        <f t="shared" si="3667"/>
        <v>0</v>
      </c>
      <c r="AR1144" s="31">
        <f t="shared" si="3668"/>
        <v>0</v>
      </c>
      <c r="AS1144" s="31"/>
      <c r="AT1144" s="31"/>
      <c r="AU1144" s="31"/>
      <c r="AV1144" s="31">
        <f t="shared" si="3669"/>
        <v>1369.71</v>
      </c>
      <c r="AW1144" s="31">
        <f t="shared" si="3670"/>
        <v>0</v>
      </c>
      <c r="AX1144" s="31">
        <f t="shared" si="3671"/>
        <v>0</v>
      </c>
      <c r="AY1144" s="31">
        <v>52448.843999999997</v>
      </c>
      <c r="AZ1144" s="31"/>
      <c r="BA1144" s="31"/>
      <c r="BB1144" s="31">
        <f t="shared" si="3672"/>
        <v>53818.553999999996</v>
      </c>
      <c r="BC1144" s="31">
        <f t="shared" si="3673"/>
        <v>0</v>
      </c>
      <c r="BD1144" s="31">
        <f t="shared" si="3674"/>
        <v>0</v>
      </c>
      <c r="BE1144" s="31"/>
      <c r="BF1144" s="31"/>
      <c r="BG1144" s="31"/>
      <c r="BH1144" s="31">
        <f t="shared" si="3675"/>
        <v>53818.553999999996</v>
      </c>
      <c r="BI1144" s="31">
        <f t="shared" si="3676"/>
        <v>0</v>
      </c>
      <c r="BJ1144" s="31">
        <f t="shared" si="3677"/>
        <v>0</v>
      </c>
      <c r="BK1144" s="31"/>
      <c r="BL1144" s="31"/>
      <c r="BM1144" s="31"/>
      <c r="BN1144" s="31">
        <f t="shared" si="3678"/>
        <v>53818.553999999996</v>
      </c>
      <c r="BO1144" s="31">
        <f t="shared" si="3679"/>
        <v>0</v>
      </c>
      <c r="BP1144" s="31">
        <f t="shared" si="3680"/>
        <v>0</v>
      </c>
      <c r="BQ1144" s="31"/>
      <c r="BR1144" s="31"/>
      <c r="BS1144" s="31">
        <f t="shared" si="3681"/>
        <v>53818.553999999996</v>
      </c>
      <c r="BT1144" s="31">
        <f t="shared" si="3682"/>
        <v>0</v>
      </c>
      <c r="BU1144" s="31">
        <f t="shared" si="3683"/>
        <v>0</v>
      </c>
      <c r="BV1144" s="31"/>
      <c r="BW1144" s="31"/>
      <c r="BX1144" s="31">
        <f t="shared" si="3684"/>
        <v>53818.553999999996</v>
      </c>
      <c r="BY1144" s="31">
        <f t="shared" si="3685"/>
        <v>0</v>
      </c>
      <c r="BZ1144" s="31">
        <f t="shared" si="3686"/>
        <v>0</v>
      </c>
      <c r="CA1144" s="31"/>
      <c r="CB1144" s="31"/>
      <c r="CC1144" s="31"/>
      <c r="CD1144" s="31">
        <f t="shared" si="3769"/>
        <v>53818.553999999996</v>
      </c>
      <c r="CE1144" s="31">
        <f t="shared" si="3770"/>
        <v>0</v>
      </c>
      <c r="CF1144" s="31">
        <f t="shared" si="3771"/>
        <v>0</v>
      </c>
      <c r="CG1144" s="31"/>
      <c r="CH1144" s="24"/>
      <c r="CI1144" s="40"/>
    </row>
    <row r="1145" ht="43.75">
      <c r="A1145" s="41" t="s">
        <v>611</v>
      </c>
      <c r="B1145" s="17"/>
      <c r="C1145" s="16"/>
      <c r="D1145" s="16"/>
      <c r="E1145" s="39" t="s">
        <v>597</v>
      </c>
      <c r="F1145" s="31">
        <f t="shared" si="3813"/>
        <v>21240</v>
      </c>
      <c r="G1145" s="31">
        <f t="shared" si="3814"/>
        <v>0</v>
      </c>
      <c r="H1145" s="31">
        <f t="shared" si="3815"/>
        <v>0</v>
      </c>
      <c r="I1145" s="31">
        <f t="shared" si="3816"/>
        <v>0</v>
      </c>
      <c r="J1145" s="31">
        <f t="shared" si="3817"/>
        <v>0</v>
      </c>
      <c r="K1145" s="31">
        <f t="shared" si="3818"/>
        <v>0</v>
      </c>
      <c r="L1145" s="31">
        <f t="shared" si="3651"/>
        <v>21240</v>
      </c>
      <c r="M1145" s="31">
        <f t="shared" si="3652"/>
        <v>0</v>
      </c>
      <c r="N1145" s="31">
        <f t="shared" si="3653"/>
        <v>0</v>
      </c>
      <c r="O1145" s="31">
        <f t="shared" si="3819"/>
        <v>0</v>
      </c>
      <c r="P1145" s="31">
        <f t="shared" si="3820"/>
        <v>0</v>
      </c>
      <c r="Q1145" s="31">
        <f t="shared" si="3821"/>
        <v>0</v>
      </c>
      <c r="R1145" s="31">
        <f t="shared" si="3654"/>
        <v>21240</v>
      </c>
      <c r="S1145" s="31">
        <f t="shared" si="3655"/>
        <v>0</v>
      </c>
      <c r="T1145" s="31">
        <f t="shared" si="3656"/>
        <v>0</v>
      </c>
      <c r="U1145" s="31">
        <f t="shared" si="3822"/>
        <v>0</v>
      </c>
      <c r="V1145" s="31">
        <f t="shared" si="3823"/>
        <v>0</v>
      </c>
      <c r="W1145" s="31">
        <f t="shared" si="3824"/>
        <v>0</v>
      </c>
      <c r="X1145" s="31">
        <f t="shared" si="3657"/>
        <v>21240</v>
      </c>
      <c r="Y1145" s="31">
        <f t="shared" si="3658"/>
        <v>0</v>
      </c>
      <c r="Z1145" s="31">
        <f t="shared" si="3659"/>
        <v>0</v>
      </c>
      <c r="AA1145" s="31">
        <f t="shared" si="3825"/>
        <v>0</v>
      </c>
      <c r="AB1145" s="31">
        <f t="shared" si="3826"/>
        <v>0</v>
      </c>
      <c r="AC1145" s="31">
        <f t="shared" si="3827"/>
        <v>0</v>
      </c>
      <c r="AD1145" s="31">
        <f t="shared" si="3660"/>
        <v>21240</v>
      </c>
      <c r="AE1145" s="31">
        <f t="shared" si="3661"/>
        <v>0</v>
      </c>
      <c r="AF1145" s="31">
        <f t="shared" si="3662"/>
        <v>0</v>
      </c>
      <c r="AG1145" s="31">
        <f t="shared" si="3828"/>
        <v>0</v>
      </c>
      <c r="AH1145" s="31">
        <f t="shared" si="3829"/>
        <v>0</v>
      </c>
      <c r="AI1145" s="31">
        <f t="shared" si="3830"/>
        <v>0</v>
      </c>
      <c r="AJ1145" s="31">
        <f t="shared" si="3663"/>
        <v>21240</v>
      </c>
      <c r="AK1145" s="31">
        <f t="shared" si="3664"/>
        <v>0</v>
      </c>
      <c r="AL1145" s="31">
        <f t="shared" si="3665"/>
        <v>0</v>
      </c>
      <c r="AM1145" s="31">
        <f t="shared" si="3831"/>
        <v>0</v>
      </c>
      <c r="AN1145" s="31">
        <f t="shared" si="3832"/>
        <v>0</v>
      </c>
      <c r="AO1145" s="31">
        <f t="shared" si="3833"/>
        <v>0</v>
      </c>
      <c r="AP1145" s="31">
        <f t="shared" si="3666"/>
        <v>21240</v>
      </c>
      <c r="AQ1145" s="31">
        <f t="shared" si="3667"/>
        <v>0</v>
      </c>
      <c r="AR1145" s="31">
        <f t="shared" si="3668"/>
        <v>0</v>
      </c>
      <c r="AS1145" s="31">
        <f t="shared" si="3834"/>
        <v>0</v>
      </c>
      <c r="AT1145" s="31">
        <f t="shared" si="3835"/>
        <v>0</v>
      </c>
      <c r="AU1145" s="31">
        <f t="shared" si="3836"/>
        <v>0</v>
      </c>
      <c r="AV1145" s="31">
        <f t="shared" si="3669"/>
        <v>21240</v>
      </c>
      <c r="AW1145" s="31">
        <f t="shared" si="3670"/>
        <v>0</v>
      </c>
      <c r="AX1145" s="31">
        <f t="shared" si="3671"/>
        <v>0</v>
      </c>
      <c r="AY1145" s="31">
        <f t="shared" si="3837"/>
        <v>0</v>
      </c>
      <c r="AZ1145" s="31">
        <f t="shared" si="3838"/>
        <v>0</v>
      </c>
      <c r="BA1145" s="31">
        <f t="shared" si="3839"/>
        <v>0</v>
      </c>
      <c r="BB1145" s="31">
        <f t="shared" si="3672"/>
        <v>21240</v>
      </c>
      <c r="BC1145" s="31">
        <f t="shared" si="3673"/>
        <v>0</v>
      </c>
      <c r="BD1145" s="31">
        <f t="shared" si="3674"/>
        <v>0</v>
      </c>
      <c r="BE1145" s="31">
        <f t="shared" si="3840"/>
        <v>0</v>
      </c>
      <c r="BF1145" s="31">
        <f t="shared" si="3841"/>
        <v>0</v>
      </c>
      <c r="BG1145" s="31">
        <f t="shared" si="3842"/>
        <v>0</v>
      </c>
      <c r="BH1145" s="31">
        <f t="shared" si="3675"/>
        <v>21240</v>
      </c>
      <c r="BI1145" s="31">
        <f t="shared" si="3676"/>
        <v>0</v>
      </c>
      <c r="BJ1145" s="31">
        <f t="shared" si="3677"/>
        <v>0</v>
      </c>
      <c r="BK1145" s="31">
        <f t="shared" si="3843"/>
        <v>0</v>
      </c>
      <c r="BL1145" s="31">
        <f t="shared" si="3844"/>
        <v>0</v>
      </c>
      <c r="BM1145" s="31">
        <f t="shared" si="3845"/>
        <v>0</v>
      </c>
      <c r="BN1145" s="31">
        <f t="shared" si="3678"/>
        <v>21240</v>
      </c>
      <c r="BO1145" s="31">
        <f t="shared" si="3679"/>
        <v>0</v>
      </c>
      <c r="BP1145" s="31">
        <f t="shared" si="3680"/>
        <v>0</v>
      </c>
      <c r="BQ1145" s="31">
        <f t="shared" si="3846"/>
        <v>0</v>
      </c>
      <c r="BR1145" s="31">
        <f t="shared" si="3847"/>
        <v>0</v>
      </c>
      <c r="BS1145" s="31">
        <f t="shared" si="3681"/>
        <v>21240</v>
      </c>
      <c r="BT1145" s="31">
        <f t="shared" si="3682"/>
        <v>0</v>
      </c>
      <c r="BU1145" s="31">
        <f t="shared" si="3683"/>
        <v>0</v>
      </c>
      <c r="BV1145" s="31">
        <f t="shared" si="3848"/>
        <v>0</v>
      </c>
      <c r="BW1145" s="31">
        <f t="shared" si="3849"/>
        <v>0</v>
      </c>
      <c r="BX1145" s="31">
        <f t="shared" si="3684"/>
        <v>21240</v>
      </c>
      <c r="BY1145" s="31">
        <f t="shared" si="3685"/>
        <v>0</v>
      </c>
      <c r="BZ1145" s="31">
        <f t="shared" si="3686"/>
        <v>0</v>
      </c>
      <c r="CA1145" s="31">
        <f t="shared" si="3850"/>
        <v>0</v>
      </c>
      <c r="CB1145" s="31">
        <f t="shared" si="3851"/>
        <v>0</v>
      </c>
      <c r="CC1145" s="31">
        <f t="shared" si="3852"/>
        <v>0</v>
      </c>
      <c r="CD1145" s="31">
        <f t="shared" si="3769"/>
        <v>21240</v>
      </c>
      <c r="CE1145" s="31">
        <f t="shared" si="3770"/>
        <v>0</v>
      </c>
      <c r="CF1145" s="31">
        <f t="shared" si="3771"/>
        <v>0</v>
      </c>
      <c r="CG1145" s="31">
        <f t="shared" si="3853"/>
        <v>0</v>
      </c>
      <c r="CH1145" s="24"/>
      <c r="CI1145" s="40"/>
      <c r="CO1145" s="1" t="s">
        <v>31</v>
      </c>
    </row>
    <row r="1146" ht="43.75">
      <c r="A1146" s="41" t="s">
        <v>611</v>
      </c>
      <c r="B1146" s="17">
        <v>600</v>
      </c>
      <c r="C1146" s="16"/>
      <c r="D1146" s="16"/>
      <c r="E1146" s="39" t="s">
        <v>45</v>
      </c>
      <c r="F1146" s="31">
        <f t="shared" si="3813"/>
        <v>21240</v>
      </c>
      <c r="G1146" s="31">
        <f t="shared" si="3814"/>
        <v>0</v>
      </c>
      <c r="H1146" s="31">
        <f t="shared" si="3815"/>
        <v>0</v>
      </c>
      <c r="I1146" s="31">
        <f t="shared" si="3816"/>
        <v>0</v>
      </c>
      <c r="J1146" s="31">
        <f t="shared" si="3817"/>
        <v>0</v>
      </c>
      <c r="K1146" s="31">
        <f t="shared" si="3818"/>
        <v>0</v>
      </c>
      <c r="L1146" s="31">
        <f t="shared" si="3651"/>
        <v>21240</v>
      </c>
      <c r="M1146" s="31">
        <f t="shared" si="3652"/>
        <v>0</v>
      </c>
      <c r="N1146" s="31">
        <f t="shared" si="3653"/>
        <v>0</v>
      </c>
      <c r="O1146" s="31">
        <f t="shared" si="3819"/>
        <v>0</v>
      </c>
      <c r="P1146" s="31">
        <f t="shared" si="3820"/>
        <v>0</v>
      </c>
      <c r="Q1146" s="31">
        <f t="shared" si="3821"/>
        <v>0</v>
      </c>
      <c r="R1146" s="31">
        <f t="shared" si="3654"/>
        <v>21240</v>
      </c>
      <c r="S1146" s="31">
        <f t="shared" si="3655"/>
        <v>0</v>
      </c>
      <c r="T1146" s="31">
        <f t="shared" si="3656"/>
        <v>0</v>
      </c>
      <c r="U1146" s="31">
        <f t="shared" si="3822"/>
        <v>0</v>
      </c>
      <c r="V1146" s="31">
        <f t="shared" si="3823"/>
        <v>0</v>
      </c>
      <c r="W1146" s="31">
        <f t="shared" si="3824"/>
        <v>0</v>
      </c>
      <c r="X1146" s="31">
        <f t="shared" si="3657"/>
        <v>21240</v>
      </c>
      <c r="Y1146" s="31">
        <f t="shared" si="3658"/>
        <v>0</v>
      </c>
      <c r="Z1146" s="31">
        <f t="shared" si="3659"/>
        <v>0</v>
      </c>
      <c r="AA1146" s="31">
        <f t="shared" si="3825"/>
        <v>0</v>
      </c>
      <c r="AB1146" s="31">
        <f t="shared" si="3826"/>
        <v>0</v>
      </c>
      <c r="AC1146" s="31">
        <f t="shared" si="3827"/>
        <v>0</v>
      </c>
      <c r="AD1146" s="31">
        <f t="shared" si="3660"/>
        <v>21240</v>
      </c>
      <c r="AE1146" s="31">
        <f t="shared" si="3661"/>
        <v>0</v>
      </c>
      <c r="AF1146" s="31">
        <f t="shared" si="3662"/>
        <v>0</v>
      </c>
      <c r="AG1146" s="31">
        <f t="shared" si="3828"/>
        <v>0</v>
      </c>
      <c r="AH1146" s="31">
        <f t="shared" si="3829"/>
        <v>0</v>
      </c>
      <c r="AI1146" s="31">
        <f t="shared" si="3830"/>
        <v>0</v>
      </c>
      <c r="AJ1146" s="31">
        <f t="shared" si="3663"/>
        <v>21240</v>
      </c>
      <c r="AK1146" s="31">
        <f t="shared" si="3664"/>
        <v>0</v>
      </c>
      <c r="AL1146" s="31">
        <f t="shared" si="3665"/>
        <v>0</v>
      </c>
      <c r="AM1146" s="31">
        <f t="shared" si="3831"/>
        <v>0</v>
      </c>
      <c r="AN1146" s="31">
        <f t="shared" si="3832"/>
        <v>0</v>
      </c>
      <c r="AO1146" s="31">
        <f t="shared" si="3833"/>
        <v>0</v>
      </c>
      <c r="AP1146" s="31">
        <f t="shared" si="3666"/>
        <v>21240</v>
      </c>
      <c r="AQ1146" s="31">
        <f t="shared" si="3667"/>
        <v>0</v>
      </c>
      <c r="AR1146" s="31">
        <f t="shared" si="3668"/>
        <v>0</v>
      </c>
      <c r="AS1146" s="31">
        <f t="shared" si="3834"/>
        <v>0</v>
      </c>
      <c r="AT1146" s="31">
        <f t="shared" si="3835"/>
        <v>0</v>
      </c>
      <c r="AU1146" s="31">
        <f t="shared" si="3836"/>
        <v>0</v>
      </c>
      <c r="AV1146" s="31">
        <f t="shared" si="3669"/>
        <v>21240</v>
      </c>
      <c r="AW1146" s="31">
        <f t="shared" si="3670"/>
        <v>0</v>
      </c>
      <c r="AX1146" s="31">
        <f t="shared" si="3671"/>
        <v>0</v>
      </c>
      <c r="AY1146" s="31">
        <f t="shared" si="3837"/>
        <v>0</v>
      </c>
      <c r="AZ1146" s="31">
        <f t="shared" si="3838"/>
        <v>0</v>
      </c>
      <c r="BA1146" s="31">
        <f t="shared" si="3839"/>
        <v>0</v>
      </c>
      <c r="BB1146" s="31">
        <f t="shared" si="3672"/>
        <v>21240</v>
      </c>
      <c r="BC1146" s="31">
        <f t="shared" si="3673"/>
        <v>0</v>
      </c>
      <c r="BD1146" s="31">
        <f t="shared" si="3674"/>
        <v>0</v>
      </c>
      <c r="BE1146" s="31">
        <f t="shared" si="3840"/>
        <v>0</v>
      </c>
      <c r="BF1146" s="31">
        <f t="shared" si="3841"/>
        <v>0</v>
      </c>
      <c r="BG1146" s="31">
        <f t="shared" si="3842"/>
        <v>0</v>
      </c>
      <c r="BH1146" s="31">
        <f t="shared" si="3675"/>
        <v>21240</v>
      </c>
      <c r="BI1146" s="31">
        <f t="shared" si="3676"/>
        <v>0</v>
      </c>
      <c r="BJ1146" s="31">
        <f t="shared" si="3677"/>
        <v>0</v>
      </c>
      <c r="BK1146" s="31">
        <f t="shared" si="3843"/>
        <v>0</v>
      </c>
      <c r="BL1146" s="31">
        <f t="shared" si="3844"/>
        <v>0</v>
      </c>
      <c r="BM1146" s="31">
        <f t="shared" si="3845"/>
        <v>0</v>
      </c>
      <c r="BN1146" s="31">
        <f t="shared" si="3678"/>
        <v>21240</v>
      </c>
      <c r="BO1146" s="31">
        <f t="shared" si="3679"/>
        <v>0</v>
      </c>
      <c r="BP1146" s="31">
        <f t="shared" si="3680"/>
        <v>0</v>
      </c>
      <c r="BQ1146" s="31">
        <f t="shared" si="3846"/>
        <v>0</v>
      </c>
      <c r="BR1146" s="31">
        <f t="shared" si="3847"/>
        <v>0</v>
      </c>
      <c r="BS1146" s="31">
        <f t="shared" si="3681"/>
        <v>21240</v>
      </c>
      <c r="BT1146" s="31">
        <f t="shared" si="3682"/>
        <v>0</v>
      </c>
      <c r="BU1146" s="31">
        <f t="shared" si="3683"/>
        <v>0</v>
      </c>
      <c r="BV1146" s="31">
        <f t="shared" si="3848"/>
        <v>0</v>
      </c>
      <c r="BW1146" s="31">
        <f t="shared" si="3849"/>
        <v>0</v>
      </c>
      <c r="BX1146" s="31">
        <f t="shared" si="3684"/>
        <v>21240</v>
      </c>
      <c r="BY1146" s="31">
        <f t="shared" si="3685"/>
        <v>0</v>
      </c>
      <c r="BZ1146" s="31">
        <f t="shared" si="3686"/>
        <v>0</v>
      </c>
      <c r="CA1146" s="31">
        <f t="shared" si="3850"/>
        <v>0</v>
      </c>
      <c r="CB1146" s="31">
        <f t="shared" si="3851"/>
        <v>0</v>
      </c>
      <c r="CC1146" s="31">
        <f t="shared" si="3852"/>
        <v>0</v>
      </c>
      <c r="CD1146" s="31">
        <f t="shared" si="3769"/>
        <v>21240</v>
      </c>
      <c r="CE1146" s="31">
        <f t="shared" si="3770"/>
        <v>0</v>
      </c>
      <c r="CF1146" s="31">
        <f t="shared" si="3771"/>
        <v>0</v>
      </c>
      <c r="CG1146" s="31">
        <f t="shared" si="3853"/>
        <v>0</v>
      </c>
      <c r="CH1146" s="24"/>
      <c r="CI1146" s="40"/>
      <c r="CM1146" s="1" t="s">
        <v>29</v>
      </c>
    </row>
    <row r="1147" ht="15">
      <c r="A1147" s="41" t="s">
        <v>611</v>
      </c>
      <c r="B1147" s="17">
        <v>620</v>
      </c>
      <c r="C1147" s="16"/>
      <c r="D1147" s="16"/>
      <c r="E1147" s="39" t="s">
        <v>46</v>
      </c>
      <c r="F1147" s="31">
        <f t="shared" si="3813"/>
        <v>21240</v>
      </c>
      <c r="G1147" s="31">
        <f t="shared" si="3814"/>
        <v>0</v>
      </c>
      <c r="H1147" s="31">
        <f t="shared" si="3815"/>
        <v>0</v>
      </c>
      <c r="I1147" s="31">
        <f t="shared" si="3816"/>
        <v>0</v>
      </c>
      <c r="J1147" s="31">
        <f t="shared" si="3817"/>
        <v>0</v>
      </c>
      <c r="K1147" s="31">
        <f t="shared" si="3818"/>
        <v>0</v>
      </c>
      <c r="L1147" s="31">
        <f t="shared" si="3651"/>
        <v>21240</v>
      </c>
      <c r="M1147" s="31">
        <f t="shared" si="3652"/>
        <v>0</v>
      </c>
      <c r="N1147" s="31">
        <f t="shared" si="3653"/>
        <v>0</v>
      </c>
      <c r="O1147" s="31">
        <f t="shared" si="3819"/>
        <v>0</v>
      </c>
      <c r="P1147" s="31">
        <f t="shared" si="3820"/>
        <v>0</v>
      </c>
      <c r="Q1147" s="31">
        <f t="shared" si="3821"/>
        <v>0</v>
      </c>
      <c r="R1147" s="31">
        <f t="shared" si="3654"/>
        <v>21240</v>
      </c>
      <c r="S1147" s="31">
        <f t="shared" si="3655"/>
        <v>0</v>
      </c>
      <c r="T1147" s="31">
        <f t="shared" si="3656"/>
        <v>0</v>
      </c>
      <c r="U1147" s="31">
        <f t="shared" si="3822"/>
        <v>0</v>
      </c>
      <c r="V1147" s="31">
        <f t="shared" si="3823"/>
        <v>0</v>
      </c>
      <c r="W1147" s="31">
        <f t="shared" si="3824"/>
        <v>0</v>
      </c>
      <c r="X1147" s="31">
        <f t="shared" si="3657"/>
        <v>21240</v>
      </c>
      <c r="Y1147" s="31">
        <f t="shared" si="3658"/>
        <v>0</v>
      </c>
      <c r="Z1147" s="31">
        <f t="shared" si="3659"/>
        <v>0</v>
      </c>
      <c r="AA1147" s="31">
        <f t="shared" si="3825"/>
        <v>0</v>
      </c>
      <c r="AB1147" s="31">
        <f t="shared" si="3826"/>
        <v>0</v>
      </c>
      <c r="AC1147" s="31">
        <f t="shared" si="3827"/>
        <v>0</v>
      </c>
      <c r="AD1147" s="31">
        <f t="shared" si="3660"/>
        <v>21240</v>
      </c>
      <c r="AE1147" s="31">
        <f t="shared" si="3661"/>
        <v>0</v>
      </c>
      <c r="AF1147" s="31">
        <f t="shared" si="3662"/>
        <v>0</v>
      </c>
      <c r="AG1147" s="31">
        <f t="shared" si="3828"/>
        <v>0</v>
      </c>
      <c r="AH1147" s="31">
        <f t="shared" si="3829"/>
        <v>0</v>
      </c>
      <c r="AI1147" s="31">
        <f t="shared" si="3830"/>
        <v>0</v>
      </c>
      <c r="AJ1147" s="31">
        <f t="shared" si="3663"/>
        <v>21240</v>
      </c>
      <c r="AK1147" s="31">
        <f t="shared" si="3664"/>
        <v>0</v>
      </c>
      <c r="AL1147" s="31">
        <f t="shared" si="3665"/>
        <v>0</v>
      </c>
      <c r="AM1147" s="31">
        <f t="shared" si="3831"/>
        <v>0</v>
      </c>
      <c r="AN1147" s="31">
        <f t="shared" si="3832"/>
        <v>0</v>
      </c>
      <c r="AO1147" s="31">
        <f t="shared" si="3833"/>
        <v>0</v>
      </c>
      <c r="AP1147" s="31">
        <f t="shared" si="3666"/>
        <v>21240</v>
      </c>
      <c r="AQ1147" s="31">
        <f t="shared" si="3667"/>
        <v>0</v>
      </c>
      <c r="AR1147" s="31">
        <f t="shared" si="3668"/>
        <v>0</v>
      </c>
      <c r="AS1147" s="31">
        <f t="shared" si="3834"/>
        <v>0</v>
      </c>
      <c r="AT1147" s="31">
        <f t="shared" si="3835"/>
        <v>0</v>
      </c>
      <c r="AU1147" s="31">
        <f t="shared" si="3836"/>
        <v>0</v>
      </c>
      <c r="AV1147" s="31">
        <f t="shared" si="3669"/>
        <v>21240</v>
      </c>
      <c r="AW1147" s="31">
        <f t="shared" si="3670"/>
        <v>0</v>
      </c>
      <c r="AX1147" s="31">
        <f t="shared" si="3671"/>
        <v>0</v>
      </c>
      <c r="AY1147" s="31">
        <f t="shared" si="3837"/>
        <v>0</v>
      </c>
      <c r="AZ1147" s="31">
        <f t="shared" si="3838"/>
        <v>0</v>
      </c>
      <c r="BA1147" s="31">
        <f t="shared" si="3839"/>
        <v>0</v>
      </c>
      <c r="BB1147" s="31">
        <f t="shared" si="3672"/>
        <v>21240</v>
      </c>
      <c r="BC1147" s="31">
        <f t="shared" si="3673"/>
        <v>0</v>
      </c>
      <c r="BD1147" s="31">
        <f t="shared" si="3674"/>
        <v>0</v>
      </c>
      <c r="BE1147" s="31">
        <f t="shared" si="3840"/>
        <v>0</v>
      </c>
      <c r="BF1147" s="31">
        <f t="shared" si="3841"/>
        <v>0</v>
      </c>
      <c r="BG1147" s="31">
        <f t="shared" si="3842"/>
        <v>0</v>
      </c>
      <c r="BH1147" s="31">
        <f t="shared" si="3675"/>
        <v>21240</v>
      </c>
      <c r="BI1147" s="31">
        <f t="shared" si="3676"/>
        <v>0</v>
      </c>
      <c r="BJ1147" s="31">
        <f t="shared" si="3677"/>
        <v>0</v>
      </c>
      <c r="BK1147" s="31">
        <f t="shared" si="3843"/>
        <v>0</v>
      </c>
      <c r="BL1147" s="31">
        <f t="shared" si="3844"/>
        <v>0</v>
      </c>
      <c r="BM1147" s="31">
        <f t="shared" si="3845"/>
        <v>0</v>
      </c>
      <c r="BN1147" s="31">
        <f t="shared" si="3678"/>
        <v>21240</v>
      </c>
      <c r="BO1147" s="31">
        <f t="shared" si="3679"/>
        <v>0</v>
      </c>
      <c r="BP1147" s="31">
        <f t="shared" si="3680"/>
        <v>0</v>
      </c>
      <c r="BQ1147" s="31">
        <f t="shared" si="3846"/>
        <v>0</v>
      </c>
      <c r="BR1147" s="31">
        <f t="shared" si="3847"/>
        <v>0</v>
      </c>
      <c r="BS1147" s="31">
        <f t="shared" si="3681"/>
        <v>21240</v>
      </c>
      <c r="BT1147" s="31">
        <f t="shared" si="3682"/>
        <v>0</v>
      </c>
      <c r="BU1147" s="31">
        <f t="shared" si="3683"/>
        <v>0</v>
      </c>
      <c r="BV1147" s="31">
        <f t="shared" si="3848"/>
        <v>0</v>
      </c>
      <c r="BW1147" s="31">
        <f t="shared" si="3849"/>
        <v>0</v>
      </c>
      <c r="BX1147" s="31">
        <f t="shared" si="3684"/>
        <v>21240</v>
      </c>
      <c r="BY1147" s="31">
        <f t="shared" si="3685"/>
        <v>0</v>
      </c>
      <c r="BZ1147" s="31">
        <f t="shared" si="3686"/>
        <v>0</v>
      </c>
      <c r="CA1147" s="31">
        <f t="shared" si="3850"/>
        <v>0</v>
      </c>
      <c r="CB1147" s="31">
        <f t="shared" si="3851"/>
        <v>0</v>
      </c>
      <c r="CC1147" s="31">
        <f t="shared" si="3852"/>
        <v>0</v>
      </c>
      <c r="CD1147" s="31">
        <f t="shared" si="3769"/>
        <v>21240</v>
      </c>
      <c r="CE1147" s="31">
        <f t="shared" si="3770"/>
        <v>0</v>
      </c>
      <c r="CF1147" s="31">
        <f t="shared" si="3771"/>
        <v>0</v>
      </c>
      <c r="CG1147" s="31">
        <f t="shared" si="3853"/>
        <v>0</v>
      </c>
      <c r="CH1147" s="24"/>
      <c r="CI1147" s="40"/>
      <c r="CN1147" s="1" t="s">
        <v>30</v>
      </c>
    </row>
    <row r="1148" ht="15">
      <c r="A1148" s="41" t="s">
        <v>611</v>
      </c>
      <c r="B1148" s="17">
        <v>620</v>
      </c>
      <c r="C1148" s="16" t="s">
        <v>47</v>
      </c>
      <c r="D1148" s="16" t="s">
        <v>313</v>
      </c>
      <c r="E1148" s="39" t="s">
        <v>387</v>
      </c>
      <c r="F1148" s="31">
        <f>10620+10620</f>
        <v>21240</v>
      </c>
      <c r="G1148" s="31"/>
      <c r="H1148" s="31"/>
      <c r="I1148" s="31"/>
      <c r="J1148" s="31"/>
      <c r="K1148" s="31"/>
      <c r="L1148" s="31">
        <f t="shared" si="3651"/>
        <v>21240</v>
      </c>
      <c r="M1148" s="31">
        <f t="shared" si="3652"/>
        <v>0</v>
      </c>
      <c r="N1148" s="31">
        <f t="shared" si="3653"/>
        <v>0</v>
      </c>
      <c r="O1148" s="31"/>
      <c r="P1148" s="31"/>
      <c r="Q1148" s="31"/>
      <c r="R1148" s="31">
        <f t="shared" si="3654"/>
        <v>21240</v>
      </c>
      <c r="S1148" s="31">
        <f t="shared" si="3655"/>
        <v>0</v>
      </c>
      <c r="T1148" s="31">
        <f t="shared" si="3656"/>
        <v>0</v>
      </c>
      <c r="U1148" s="31"/>
      <c r="V1148" s="31"/>
      <c r="W1148" s="31"/>
      <c r="X1148" s="31">
        <f t="shared" si="3657"/>
        <v>21240</v>
      </c>
      <c r="Y1148" s="31">
        <f t="shared" si="3658"/>
        <v>0</v>
      </c>
      <c r="Z1148" s="31">
        <f t="shared" si="3659"/>
        <v>0</v>
      </c>
      <c r="AA1148" s="31"/>
      <c r="AB1148" s="31"/>
      <c r="AC1148" s="31"/>
      <c r="AD1148" s="31">
        <f t="shared" si="3660"/>
        <v>21240</v>
      </c>
      <c r="AE1148" s="31">
        <f t="shared" si="3661"/>
        <v>0</v>
      </c>
      <c r="AF1148" s="31">
        <f t="shared" si="3662"/>
        <v>0</v>
      </c>
      <c r="AG1148" s="31"/>
      <c r="AH1148" s="31"/>
      <c r="AI1148" s="31"/>
      <c r="AJ1148" s="31">
        <f t="shared" si="3663"/>
        <v>21240</v>
      </c>
      <c r="AK1148" s="31">
        <f t="shared" si="3664"/>
        <v>0</v>
      </c>
      <c r="AL1148" s="31">
        <f t="shared" si="3665"/>
        <v>0</v>
      </c>
      <c r="AM1148" s="31"/>
      <c r="AN1148" s="31"/>
      <c r="AO1148" s="31"/>
      <c r="AP1148" s="31">
        <f t="shared" si="3666"/>
        <v>21240</v>
      </c>
      <c r="AQ1148" s="31">
        <f t="shared" si="3667"/>
        <v>0</v>
      </c>
      <c r="AR1148" s="31">
        <f t="shared" si="3668"/>
        <v>0</v>
      </c>
      <c r="AS1148" s="31"/>
      <c r="AT1148" s="31"/>
      <c r="AU1148" s="31"/>
      <c r="AV1148" s="31">
        <f t="shared" si="3669"/>
        <v>21240</v>
      </c>
      <c r="AW1148" s="31">
        <f t="shared" si="3670"/>
        <v>0</v>
      </c>
      <c r="AX1148" s="31">
        <f t="shared" si="3671"/>
        <v>0</v>
      </c>
      <c r="AY1148" s="31"/>
      <c r="AZ1148" s="31"/>
      <c r="BA1148" s="31"/>
      <c r="BB1148" s="31">
        <f t="shared" si="3672"/>
        <v>21240</v>
      </c>
      <c r="BC1148" s="31">
        <f t="shared" si="3673"/>
        <v>0</v>
      </c>
      <c r="BD1148" s="31">
        <f t="shared" si="3674"/>
        <v>0</v>
      </c>
      <c r="BE1148" s="31"/>
      <c r="BF1148" s="31"/>
      <c r="BG1148" s="31"/>
      <c r="BH1148" s="31">
        <f t="shared" si="3675"/>
        <v>21240</v>
      </c>
      <c r="BI1148" s="31">
        <f t="shared" si="3676"/>
        <v>0</v>
      </c>
      <c r="BJ1148" s="31">
        <f t="shared" si="3677"/>
        <v>0</v>
      </c>
      <c r="BK1148" s="31"/>
      <c r="BL1148" s="31"/>
      <c r="BM1148" s="31"/>
      <c r="BN1148" s="31">
        <f t="shared" si="3678"/>
        <v>21240</v>
      </c>
      <c r="BO1148" s="31">
        <f t="shared" si="3679"/>
        <v>0</v>
      </c>
      <c r="BP1148" s="31">
        <f t="shared" si="3680"/>
        <v>0</v>
      </c>
      <c r="BQ1148" s="31"/>
      <c r="BR1148" s="31"/>
      <c r="BS1148" s="31">
        <f t="shared" si="3681"/>
        <v>21240</v>
      </c>
      <c r="BT1148" s="31">
        <f t="shared" si="3682"/>
        <v>0</v>
      </c>
      <c r="BU1148" s="31">
        <f t="shared" si="3683"/>
        <v>0</v>
      </c>
      <c r="BV1148" s="31"/>
      <c r="BW1148" s="31"/>
      <c r="BX1148" s="31">
        <f t="shared" si="3684"/>
        <v>21240</v>
      </c>
      <c r="BY1148" s="31">
        <f t="shared" si="3685"/>
        <v>0</v>
      </c>
      <c r="BZ1148" s="31">
        <f t="shared" si="3686"/>
        <v>0</v>
      </c>
      <c r="CA1148" s="31"/>
      <c r="CB1148" s="31"/>
      <c r="CC1148" s="31"/>
      <c r="CD1148" s="31">
        <f t="shared" si="3769"/>
        <v>21240</v>
      </c>
      <c r="CE1148" s="31">
        <f t="shared" si="3770"/>
        <v>0</v>
      </c>
      <c r="CF1148" s="31">
        <f t="shared" si="3771"/>
        <v>0</v>
      </c>
      <c r="CG1148" s="31"/>
      <c r="CH1148" s="24"/>
      <c r="CI1148" s="40"/>
    </row>
    <row r="1149" ht="43.75">
      <c r="A1149" s="41" t="s">
        <v>612</v>
      </c>
      <c r="B1149" s="17"/>
      <c r="C1149" s="16"/>
      <c r="D1149" s="16"/>
      <c r="E1149" s="39" t="s">
        <v>597</v>
      </c>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c r="AF1149" s="31"/>
      <c r="AG1149" s="31"/>
      <c r="AH1149" s="31"/>
      <c r="AI1149" s="31"/>
      <c r="AJ1149" s="31"/>
      <c r="AK1149" s="31"/>
      <c r="AL1149" s="31"/>
      <c r="AM1149" s="31"/>
      <c r="AN1149" s="31"/>
      <c r="AO1149" s="31"/>
      <c r="AP1149" s="31"/>
      <c r="AQ1149" s="31"/>
      <c r="AR1149" s="31"/>
      <c r="AS1149" s="31"/>
      <c r="AT1149" s="31"/>
      <c r="AU1149" s="31"/>
      <c r="AV1149" s="31"/>
      <c r="AW1149" s="31"/>
      <c r="AX1149" s="31"/>
      <c r="AY1149" s="31"/>
      <c r="AZ1149" s="31"/>
      <c r="BA1149" s="31"/>
      <c r="BB1149" s="31"/>
      <c r="BC1149" s="31"/>
      <c r="BD1149" s="31"/>
      <c r="BE1149" s="31"/>
      <c r="BF1149" s="31"/>
      <c r="BG1149" s="31"/>
      <c r="BH1149" s="31"/>
      <c r="BI1149" s="31"/>
      <c r="BJ1149" s="31"/>
      <c r="BK1149" s="31">
        <f t="shared" si="3843"/>
        <v>68055.25</v>
      </c>
      <c r="BL1149" s="31">
        <f t="shared" si="3844"/>
        <v>0</v>
      </c>
      <c r="BM1149" s="31">
        <f t="shared" si="3845"/>
        <v>0</v>
      </c>
      <c r="BN1149" s="31">
        <f t="shared" si="3678"/>
        <v>68055.25</v>
      </c>
      <c r="BO1149" s="31">
        <f t="shared" si="3679"/>
        <v>0</v>
      </c>
      <c r="BP1149" s="31">
        <f t="shared" si="3680"/>
        <v>0</v>
      </c>
      <c r="BQ1149" s="31">
        <f t="shared" si="3846"/>
        <v>0</v>
      </c>
      <c r="BR1149" s="31">
        <f t="shared" si="3847"/>
        <v>0</v>
      </c>
      <c r="BS1149" s="31">
        <f t="shared" si="3681"/>
        <v>68055.25</v>
      </c>
      <c r="BT1149" s="31">
        <f t="shared" si="3682"/>
        <v>0</v>
      </c>
      <c r="BU1149" s="31">
        <f t="shared" si="3683"/>
        <v>0</v>
      </c>
      <c r="BV1149" s="31">
        <f t="shared" si="3848"/>
        <v>0</v>
      </c>
      <c r="BW1149" s="31">
        <f t="shared" si="3849"/>
        <v>0</v>
      </c>
      <c r="BX1149" s="31">
        <f t="shared" si="3684"/>
        <v>68055.25</v>
      </c>
      <c r="BY1149" s="31">
        <f t="shared" si="3685"/>
        <v>0</v>
      </c>
      <c r="BZ1149" s="31">
        <f t="shared" si="3686"/>
        <v>0</v>
      </c>
      <c r="CA1149" s="31">
        <f t="shared" si="3850"/>
        <v>-10620</v>
      </c>
      <c r="CB1149" s="31">
        <f t="shared" si="3851"/>
        <v>0</v>
      </c>
      <c r="CC1149" s="31">
        <f t="shared" si="3852"/>
        <v>0</v>
      </c>
      <c r="CD1149" s="31">
        <f t="shared" si="3769"/>
        <v>57435.25</v>
      </c>
      <c r="CE1149" s="31">
        <f t="shared" si="3770"/>
        <v>0</v>
      </c>
      <c r="CF1149" s="31">
        <f t="shared" si="3771"/>
        <v>0</v>
      </c>
      <c r="CG1149" s="31">
        <f t="shared" si="3853"/>
        <v>0</v>
      </c>
      <c r="CH1149" s="24"/>
      <c r="CI1149" s="40"/>
    </row>
    <row r="1150" ht="43.75">
      <c r="A1150" s="41" t="s">
        <v>612</v>
      </c>
      <c r="B1150" s="17">
        <v>600</v>
      </c>
      <c r="C1150" s="16"/>
      <c r="D1150" s="16"/>
      <c r="E1150" s="39" t="s">
        <v>45</v>
      </c>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c r="AF1150" s="31"/>
      <c r="AG1150" s="31"/>
      <c r="AH1150" s="31"/>
      <c r="AI1150" s="31"/>
      <c r="AJ1150" s="31"/>
      <c r="AK1150" s="31"/>
      <c r="AL1150" s="31"/>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f t="shared" si="3843"/>
        <v>68055.25</v>
      </c>
      <c r="BL1150" s="31">
        <f t="shared" si="3844"/>
        <v>0</v>
      </c>
      <c r="BM1150" s="31">
        <f t="shared" si="3845"/>
        <v>0</v>
      </c>
      <c r="BN1150" s="31">
        <f t="shared" si="3678"/>
        <v>68055.25</v>
      </c>
      <c r="BO1150" s="31">
        <f t="shared" si="3679"/>
        <v>0</v>
      </c>
      <c r="BP1150" s="31">
        <f t="shared" si="3680"/>
        <v>0</v>
      </c>
      <c r="BQ1150" s="31">
        <f t="shared" si="3846"/>
        <v>0</v>
      </c>
      <c r="BR1150" s="31">
        <f t="shared" si="3847"/>
        <v>0</v>
      </c>
      <c r="BS1150" s="31">
        <f t="shared" si="3681"/>
        <v>68055.25</v>
      </c>
      <c r="BT1150" s="31">
        <f t="shared" si="3682"/>
        <v>0</v>
      </c>
      <c r="BU1150" s="31">
        <f t="shared" si="3683"/>
        <v>0</v>
      </c>
      <c r="BV1150" s="31">
        <f t="shared" si="3848"/>
        <v>0</v>
      </c>
      <c r="BW1150" s="31">
        <f t="shared" si="3849"/>
        <v>0</v>
      </c>
      <c r="BX1150" s="31">
        <f t="shared" si="3684"/>
        <v>68055.25</v>
      </c>
      <c r="BY1150" s="31">
        <f t="shared" si="3685"/>
        <v>0</v>
      </c>
      <c r="BZ1150" s="31">
        <f t="shared" si="3686"/>
        <v>0</v>
      </c>
      <c r="CA1150" s="31">
        <f t="shared" si="3850"/>
        <v>-10620</v>
      </c>
      <c r="CB1150" s="31">
        <f t="shared" si="3851"/>
        <v>0</v>
      </c>
      <c r="CC1150" s="31">
        <f t="shared" si="3852"/>
        <v>0</v>
      </c>
      <c r="CD1150" s="31">
        <f t="shared" si="3769"/>
        <v>57435.25</v>
      </c>
      <c r="CE1150" s="31">
        <f t="shared" si="3770"/>
        <v>0</v>
      </c>
      <c r="CF1150" s="31">
        <f t="shared" si="3771"/>
        <v>0</v>
      </c>
      <c r="CG1150" s="31">
        <f t="shared" si="3853"/>
        <v>0</v>
      </c>
      <c r="CH1150" s="24"/>
      <c r="CI1150" s="40"/>
    </row>
    <row r="1151" ht="15">
      <c r="A1151" s="41" t="s">
        <v>612</v>
      </c>
      <c r="B1151" s="17">
        <v>620</v>
      </c>
      <c r="C1151" s="16"/>
      <c r="D1151" s="16"/>
      <c r="E1151" s="39" t="s">
        <v>46</v>
      </c>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c r="AF1151" s="31"/>
      <c r="AG1151" s="31"/>
      <c r="AH1151" s="31"/>
      <c r="AI1151" s="31"/>
      <c r="AJ1151" s="31"/>
      <c r="AK1151" s="31"/>
      <c r="AL1151" s="31"/>
      <c r="AM1151" s="31"/>
      <c r="AN1151" s="31"/>
      <c r="AO1151" s="31"/>
      <c r="AP1151" s="31"/>
      <c r="AQ1151" s="31"/>
      <c r="AR1151" s="31"/>
      <c r="AS1151" s="31"/>
      <c r="AT1151" s="31"/>
      <c r="AU1151" s="31"/>
      <c r="AV1151" s="31"/>
      <c r="AW1151" s="31"/>
      <c r="AX1151" s="31"/>
      <c r="AY1151" s="31"/>
      <c r="AZ1151" s="31"/>
      <c r="BA1151" s="31"/>
      <c r="BB1151" s="31"/>
      <c r="BC1151" s="31"/>
      <c r="BD1151" s="31"/>
      <c r="BE1151" s="31"/>
      <c r="BF1151" s="31"/>
      <c r="BG1151" s="31"/>
      <c r="BH1151" s="31"/>
      <c r="BI1151" s="31"/>
      <c r="BJ1151" s="31"/>
      <c r="BK1151" s="31">
        <f t="shared" si="3843"/>
        <v>68055.25</v>
      </c>
      <c r="BL1151" s="31">
        <f t="shared" si="3844"/>
        <v>0</v>
      </c>
      <c r="BM1151" s="31">
        <f t="shared" si="3845"/>
        <v>0</v>
      </c>
      <c r="BN1151" s="31">
        <f t="shared" si="3678"/>
        <v>68055.25</v>
      </c>
      <c r="BO1151" s="31">
        <f t="shared" si="3679"/>
        <v>0</v>
      </c>
      <c r="BP1151" s="31">
        <f t="shared" si="3680"/>
        <v>0</v>
      </c>
      <c r="BQ1151" s="31">
        <f t="shared" si="3846"/>
        <v>0</v>
      </c>
      <c r="BR1151" s="31">
        <f t="shared" si="3847"/>
        <v>0</v>
      </c>
      <c r="BS1151" s="31">
        <f t="shared" si="3681"/>
        <v>68055.25</v>
      </c>
      <c r="BT1151" s="31">
        <f t="shared" si="3682"/>
        <v>0</v>
      </c>
      <c r="BU1151" s="31">
        <f t="shared" si="3683"/>
        <v>0</v>
      </c>
      <c r="BV1151" s="31">
        <f t="shared" si="3848"/>
        <v>0</v>
      </c>
      <c r="BW1151" s="31">
        <f t="shared" si="3849"/>
        <v>0</v>
      </c>
      <c r="BX1151" s="31">
        <f t="shared" si="3684"/>
        <v>68055.25</v>
      </c>
      <c r="BY1151" s="31">
        <f t="shared" si="3685"/>
        <v>0</v>
      </c>
      <c r="BZ1151" s="31">
        <f t="shared" si="3686"/>
        <v>0</v>
      </c>
      <c r="CA1151" s="31">
        <f t="shared" si="3850"/>
        <v>-10620</v>
      </c>
      <c r="CB1151" s="31">
        <f t="shared" si="3851"/>
        <v>0</v>
      </c>
      <c r="CC1151" s="31">
        <f t="shared" si="3852"/>
        <v>0</v>
      </c>
      <c r="CD1151" s="31">
        <f t="shared" si="3769"/>
        <v>57435.25</v>
      </c>
      <c r="CE1151" s="31">
        <f t="shared" si="3770"/>
        <v>0</v>
      </c>
      <c r="CF1151" s="31">
        <f t="shared" si="3771"/>
        <v>0</v>
      </c>
      <c r="CG1151" s="31">
        <f t="shared" si="3853"/>
        <v>0</v>
      </c>
      <c r="CH1151" s="24"/>
      <c r="CI1151" s="40"/>
    </row>
    <row r="1152" ht="15">
      <c r="A1152" s="41" t="s">
        <v>612</v>
      </c>
      <c r="B1152" s="17">
        <v>620</v>
      </c>
      <c r="C1152" s="16" t="s">
        <v>47</v>
      </c>
      <c r="D1152" s="16" t="s">
        <v>313</v>
      </c>
      <c r="E1152" s="39" t="s">
        <v>387</v>
      </c>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c r="AF1152" s="31"/>
      <c r="AG1152" s="31"/>
      <c r="AH1152" s="31"/>
      <c r="AI1152" s="31"/>
      <c r="AJ1152" s="31"/>
      <c r="AK1152" s="31"/>
      <c r="AL1152" s="31"/>
      <c r="AM1152" s="31"/>
      <c r="AN1152" s="31"/>
      <c r="AO1152" s="31"/>
      <c r="AP1152" s="31"/>
      <c r="AQ1152" s="31"/>
      <c r="AR1152" s="31"/>
      <c r="AS1152" s="31"/>
      <c r="AT1152" s="31"/>
      <c r="AU1152" s="31"/>
      <c r="AV1152" s="31"/>
      <c r="AW1152" s="31"/>
      <c r="AX1152" s="31"/>
      <c r="AY1152" s="31"/>
      <c r="AZ1152" s="31"/>
      <c r="BA1152" s="31"/>
      <c r="BB1152" s="31"/>
      <c r="BC1152" s="31"/>
      <c r="BD1152" s="31"/>
      <c r="BE1152" s="31"/>
      <c r="BF1152" s="31"/>
      <c r="BG1152" s="31"/>
      <c r="BH1152" s="31"/>
      <c r="BI1152" s="31"/>
      <c r="BJ1152" s="31"/>
      <c r="BK1152" s="31">
        <v>68055.25</v>
      </c>
      <c r="BL1152" s="31"/>
      <c r="BM1152" s="31"/>
      <c r="BN1152" s="31">
        <f t="shared" si="3678"/>
        <v>68055.25</v>
      </c>
      <c r="BO1152" s="31">
        <f t="shared" si="3679"/>
        <v>0</v>
      </c>
      <c r="BP1152" s="31">
        <f t="shared" si="3680"/>
        <v>0</v>
      </c>
      <c r="BQ1152" s="31"/>
      <c r="BR1152" s="31"/>
      <c r="BS1152" s="31">
        <f t="shared" si="3681"/>
        <v>68055.25</v>
      </c>
      <c r="BT1152" s="31">
        <f t="shared" si="3682"/>
        <v>0</v>
      </c>
      <c r="BU1152" s="31">
        <f t="shared" si="3683"/>
        <v>0</v>
      </c>
      <c r="BV1152" s="31"/>
      <c r="BW1152" s="31"/>
      <c r="BX1152" s="31">
        <f t="shared" si="3684"/>
        <v>68055.25</v>
      </c>
      <c r="BY1152" s="31">
        <f t="shared" si="3685"/>
        <v>0</v>
      </c>
      <c r="BZ1152" s="31">
        <f t="shared" si="3686"/>
        <v>0</v>
      </c>
      <c r="CA1152" s="31">
        <v>-10620</v>
      </c>
      <c r="CB1152" s="31"/>
      <c r="CC1152" s="31"/>
      <c r="CD1152" s="31">
        <f t="shared" si="3769"/>
        <v>57435.25</v>
      </c>
      <c r="CE1152" s="31">
        <f t="shared" si="3770"/>
        <v>0</v>
      </c>
      <c r="CF1152" s="31">
        <f t="shared" si="3771"/>
        <v>0</v>
      </c>
      <c r="CG1152" s="31"/>
      <c r="CH1152" s="24"/>
      <c r="CI1152" s="40"/>
    </row>
    <row r="1153" ht="43.75">
      <c r="A1153" s="16" t="s">
        <v>613</v>
      </c>
      <c r="B1153" s="17"/>
      <c r="C1153" s="16"/>
      <c r="D1153" s="16"/>
      <c r="E1153" s="39" t="s">
        <v>614</v>
      </c>
      <c r="F1153" s="31">
        <f t="shared" ref="F1153:F1155" si="3854">F1154</f>
        <v>110836.29999999999</v>
      </c>
      <c r="G1153" s="31">
        <f t="shared" si="3814"/>
        <v>0</v>
      </c>
      <c r="H1153" s="31">
        <f t="shared" si="3815"/>
        <v>148562.5</v>
      </c>
      <c r="I1153" s="31">
        <f t="shared" si="3816"/>
        <v>0</v>
      </c>
      <c r="J1153" s="31">
        <f t="shared" si="3817"/>
        <v>0</v>
      </c>
      <c r="K1153" s="31">
        <f t="shared" si="3818"/>
        <v>0</v>
      </c>
      <c r="L1153" s="31">
        <f t="shared" si="3651"/>
        <v>110836.29999999999</v>
      </c>
      <c r="M1153" s="31">
        <f t="shared" si="3652"/>
        <v>0</v>
      </c>
      <c r="N1153" s="31">
        <f t="shared" si="3653"/>
        <v>148562.5</v>
      </c>
      <c r="O1153" s="31">
        <f t="shared" si="3819"/>
        <v>0</v>
      </c>
      <c r="P1153" s="31">
        <f t="shared" si="3820"/>
        <v>0</v>
      </c>
      <c r="Q1153" s="31">
        <f t="shared" si="3821"/>
        <v>0</v>
      </c>
      <c r="R1153" s="31">
        <f t="shared" si="3654"/>
        <v>110836.29999999999</v>
      </c>
      <c r="S1153" s="31">
        <f t="shared" si="3655"/>
        <v>0</v>
      </c>
      <c r="T1153" s="31">
        <f t="shared" si="3656"/>
        <v>148562.5</v>
      </c>
      <c r="U1153" s="31">
        <f t="shared" si="3822"/>
        <v>0</v>
      </c>
      <c r="V1153" s="31">
        <f t="shared" si="3823"/>
        <v>0</v>
      </c>
      <c r="W1153" s="31">
        <f t="shared" si="3824"/>
        <v>0</v>
      </c>
      <c r="X1153" s="31">
        <f t="shared" si="3657"/>
        <v>110836.29999999999</v>
      </c>
      <c r="Y1153" s="31">
        <f t="shared" si="3658"/>
        <v>0</v>
      </c>
      <c r="Z1153" s="31">
        <f t="shared" si="3659"/>
        <v>148562.5</v>
      </c>
      <c r="AA1153" s="31">
        <f t="shared" si="3825"/>
        <v>0</v>
      </c>
      <c r="AB1153" s="31">
        <f t="shared" si="3826"/>
        <v>0</v>
      </c>
      <c r="AC1153" s="31">
        <f t="shared" si="3827"/>
        <v>0</v>
      </c>
      <c r="AD1153" s="31">
        <f t="shared" si="3660"/>
        <v>110836.29999999999</v>
      </c>
      <c r="AE1153" s="31">
        <f t="shared" si="3661"/>
        <v>0</v>
      </c>
      <c r="AF1153" s="31">
        <f t="shared" si="3662"/>
        <v>148562.5</v>
      </c>
      <c r="AG1153" s="31">
        <f t="shared" si="3828"/>
        <v>0</v>
      </c>
      <c r="AH1153" s="31">
        <f t="shared" si="3829"/>
        <v>0</v>
      </c>
      <c r="AI1153" s="31">
        <f t="shared" si="3830"/>
        <v>0</v>
      </c>
      <c r="AJ1153" s="31">
        <f t="shared" si="3663"/>
        <v>110836.29999999999</v>
      </c>
      <c r="AK1153" s="31">
        <f t="shared" si="3664"/>
        <v>0</v>
      </c>
      <c r="AL1153" s="31">
        <f t="shared" si="3665"/>
        <v>148562.5</v>
      </c>
      <c r="AM1153" s="31">
        <f t="shared" si="3831"/>
        <v>0</v>
      </c>
      <c r="AN1153" s="31">
        <f t="shared" si="3832"/>
        <v>0</v>
      </c>
      <c r="AO1153" s="31">
        <f t="shared" si="3833"/>
        <v>0</v>
      </c>
      <c r="AP1153" s="31">
        <f t="shared" si="3666"/>
        <v>110836.29999999999</v>
      </c>
      <c r="AQ1153" s="31">
        <f t="shared" si="3667"/>
        <v>0</v>
      </c>
      <c r="AR1153" s="31">
        <f t="shared" si="3668"/>
        <v>148562.5</v>
      </c>
      <c r="AS1153" s="31">
        <f t="shared" si="3834"/>
        <v>0</v>
      </c>
      <c r="AT1153" s="31">
        <f t="shared" si="3835"/>
        <v>0</v>
      </c>
      <c r="AU1153" s="31">
        <f t="shared" si="3836"/>
        <v>0</v>
      </c>
      <c r="AV1153" s="31">
        <f t="shared" si="3669"/>
        <v>110836.29999999999</v>
      </c>
      <c r="AW1153" s="31">
        <f t="shared" si="3670"/>
        <v>0</v>
      </c>
      <c r="AX1153" s="31">
        <f t="shared" si="3671"/>
        <v>148562.5</v>
      </c>
      <c r="AY1153" s="31">
        <f t="shared" si="3837"/>
        <v>0</v>
      </c>
      <c r="AZ1153" s="31">
        <f t="shared" si="3838"/>
        <v>0</v>
      </c>
      <c r="BA1153" s="31">
        <f t="shared" si="3839"/>
        <v>0</v>
      </c>
      <c r="BB1153" s="31">
        <f t="shared" si="3672"/>
        <v>110836.29999999999</v>
      </c>
      <c r="BC1153" s="31">
        <f t="shared" si="3673"/>
        <v>0</v>
      </c>
      <c r="BD1153" s="31">
        <f t="shared" si="3674"/>
        <v>148562.5</v>
      </c>
      <c r="BE1153" s="31">
        <f t="shared" si="3840"/>
        <v>0</v>
      </c>
      <c r="BF1153" s="31">
        <f t="shared" si="3841"/>
        <v>0</v>
      </c>
      <c r="BG1153" s="31">
        <f t="shared" si="3842"/>
        <v>0</v>
      </c>
      <c r="BH1153" s="31">
        <f t="shared" si="3675"/>
        <v>110836.29999999999</v>
      </c>
      <c r="BI1153" s="31">
        <f t="shared" si="3676"/>
        <v>0</v>
      </c>
      <c r="BJ1153" s="31">
        <f t="shared" si="3677"/>
        <v>148562.5</v>
      </c>
      <c r="BK1153" s="31">
        <f t="shared" si="3843"/>
        <v>-22118.050999999999</v>
      </c>
      <c r="BL1153" s="31">
        <f t="shared" si="3844"/>
        <v>0</v>
      </c>
      <c r="BM1153" s="31">
        <f t="shared" si="3845"/>
        <v>0</v>
      </c>
      <c r="BN1153" s="31">
        <f t="shared" si="3678"/>
        <v>88718.248999999982</v>
      </c>
      <c r="BO1153" s="31">
        <f t="shared" si="3679"/>
        <v>0</v>
      </c>
      <c r="BP1153" s="31">
        <f t="shared" si="3680"/>
        <v>148562.5</v>
      </c>
      <c r="BQ1153" s="31">
        <f t="shared" si="3846"/>
        <v>0</v>
      </c>
      <c r="BR1153" s="31">
        <f t="shared" si="3847"/>
        <v>0</v>
      </c>
      <c r="BS1153" s="31">
        <f t="shared" si="3681"/>
        <v>88718.248999999982</v>
      </c>
      <c r="BT1153" s="31">
        <f t="shared" si="3682"/>
        <v>0</v>
      </c>
      <c r="BU1153" s="31">
        <f t="shared" si="3683"/>
        <v>148562.5</v>
      </c>
      <c r="BV1153" s="31">
        <f t="shared" si="3848"/>
        <v>0</v>
      </c>
      <c r="BW1153" s="31">
        <f t="shared" si="3849"/>
        <v>0</v>
      </c>
      <c r="BX1153" s="31">
        <f t="shared" si="3684"/>
        <v>88718.248999999982</v>
      </c>
      <c r="BY1153" s="31">
        <f t="shared" si="3685"/>
        <v>0</v>
      </c>
      <c r="BZ1153" s="31">
        <f t="shared" si="3686"/>
        <v>148562.5</v>
      </c>
      <c r="CA1153" s="31">
        <f t="shared" si="3850"/>
        <v>0</v>
      </c>
      <c r="CB1153" s="31">
        <f t="shared" si="3851"/>
        <v>0</v>
      </c>
      <c r="CC1153" s="31">
        <f t="shared" si="3852"/>
        <v>0</v>
      </c>
      <c r="CD1153" s="31">
        <f t="shared" si="3769"/>
        <v>88718.248999999982</v>
      </c>
      <c r="CE1153" s="31">
        <f t="shared" si="3770"/>
        <v>0</v>
      </c>
      <c r="CF1153" s="31">
        <f t="shared" si="3771"/>
        <v>148562.5</v>
      </c>
      <c r="CG1153" s="31">
        <f t="shared" si="3853"/>
        <v>0</v>
      </c>
      <c r="CH1153" s="24"/>
      <c r="CI1153" s="40"/>
      <c r="CL1153" s="1" t="s">
        <v>28</v>
      </c>
    </row>
    <row r="1154" ht="43.75">
      <c r="A1154" s="41" t="s">
        <v>615</v>
      </c>
      <c r="B1154" s="41"/>
      <c r="C1154" s="39"/>
      <c r="D1154" s="16"/>
      <c r="E1154" s="39" t="s">
        <v>616</v>
      </c>
      <c r="F1154" s="31">
        <f t="shared" si="3854"/>
        <v>110836.29999999999</v>
      </c>
      <c r="G1154" s="31">
        <f t="shared" si="3814"/>
        <v>0</v>
      </c>
      <c r="H1154" s="31">
        <f t="shared" si="3815"/>
        <v>148562.5</v>
      </c>
      <c r="I1154" s="31">
        <f t="shared" si="3816"/>
        <v>0</v>
      </c>
      <c r="J1154" s="31">
        <f t="shared" si="3817"/>
        <v>0</v>
      </c>
      <c r="K1154" s="31">
        <f t="shared" si="3818"/>
        <v>0</v>
      </c>
      <c r="L1154" s="31">
        <f t="shared" si="3651"/>
        <v>110836.29999999999</v>
      </c>
      <c r="M1154" s="31">
        <f t="shared" si="3652"/>
        <v>0</v>
      </c>
      <c r="N1154" s="31">
        <f t="shared" si="3653"/>
        <v>148562.5</v>
      </c>
      <c r="O1154" s="31">
        <f t="shared" si="3819"/>
        <v>0</v>
      </c>
      <c r="P1154" s="31">
        <f t="shared" si="3820"/>
        <v>0</v>
      </c>
      <c r="Q1154" s="31">
        <f t="shared" si="3821"/>
        <v>0</v>
      </c>
      <c r="R1154" s="31">
        <f t="shared" si="3654"/>
        <v>110836.29999999999</v>
      </c>
      <c r="S1154" s="31">
        <f t="shared" si="3655"/>
        <v>0</v>
      </c>
      <c r="T1154" s="31">
        <f t="shared" si="3656"/>
        <v>148562.5</v>
      </c>
      <c r="U1154" s="31">
        <f t="shared" si="3822"/>
        <v>0</v>
      </c>
      <c r="V1154" s="31">
        <f t="shared" si="3823"/>
        <v>0</v>
      </c>
      <c r="W1154" s="31">
        <f t="shared" si="3824"/>
        <v>0</v>
      </c>
      <c r="X1154" s="31">
        <f t="shared" si="3657"/>
        <v>110836.29999999999</v>
      </c>
      <c r="Y1154" s="31">
        <f t="shared" si="3658"/>
        <v>0</v>
      </c>
      <c r="Z1154" s="31">
        <f t="shared" si="3659"/>
        <v>148562.5</v>
      </c>
      <c r="AA1154" s="31">
        <f t="shared" si="3825"/>
        <v>0</v>
      </c>
      <c r="AB1154" s="31">
        <f t="shared" si="3826"/>
        <v>0</v>
      </c>
      <c r="AC1154" s="31">
        <f t="shared" si="3827"/>
        <v>0</v>
      </c>
      <c r="AD1154" s="31">
        <f t="shared" si="3660"/>
        <v>110836.29999999999</v>
      </c>
      <c r="AE1154" s="31">
        <f t="shared" si="3661"/>
        <v>0</v>
      </c>
      <c r="AF1154" s="31">
        <f t="shared" si="3662"/>
        <v>148562.5</v>
      </c>
      <c r="AG1154" s="31">
        <f t="shared" si="3828"/>
        <v>0</v>
      </c>
      <c r="AH1154" s="31">
        <f t="shared" si="3829"/>
        <v>0</v>
      </c>
      <c r="AI1154" s="31">
        <f t="shared" si="3830"/>
        <v>0</v>
      </c>
      <c r="AJ1154" s="31">
        <f t="shared" si="3663"/>
        <v>110836.29999999999</v>
      </c>
      <c r="AK1154" s="31">
        <f t="shared" si="3664"/>
        <v>0</v>
      </c>
      <c r="AL1154" s="31">
        <f t="shared" si="3665"/>
        <v>148562.5</v>
      </c>
      <c r="AM1154" s="31">
        <f t="shared" si="3831"/>
        <v>0</v>
      </c>
      <c r="AN1154" s="31">
        <f t="shared" si="3832"/>
        <v>0</v>
      </c>
      <c r="AO1154" s="31">
        <f t="shared" si="3833"/>
        <v>0</v>
      </c>
      <c r="AP1154" s="31">
        <f t="shared" si="3666"/>
        <v>110836.29999999999</v>
      </c>
      <c r="AQ1154" s="31">
        <f t="shared" si="3667"/>
        <v>0</v>
      </c>
      <c r="AR1154" s="31">
        <f t="shared" si="3668"/>
        <v>148562.5</v>
      </c>
      <c r="AS1154" s="31">
        <f t="shared" si="3834"/>
        <v>0</v>
      </c>
      <c r="AT1154" s="31">
        <f t="shared" si="3835"/>
        <v>0</v>
      </c>
      <c r="AU1154" s="31">
        <f t="shared" si="3836"/>
        <v>0</v>
      </c>
      <c r="AV1154" s="31">
        <f t="shared" si="3669"/>
        <v>110836.29999999999</v>
      </c>
      <c r="AW1154" s="31">
        <f t="shared" si="3670"/>
        <v>0</v>
      </c>
      <c r="AX1154" s="31">
        <f t="shared" si="3671"/>
        <v>148562.5</v>
      </c>
      <c r="AY1154" s="31">
        <f t="shared" si="3837"/>
        <v>0</v>
      </c>
      <c r="AZ1154" s="31">
        <f t="shared" si="3838"/>
        <v>0</v>
      </c>
      <c r="BA1154" s="31">
        <f t="shared" si="3839"/>
        <v>0</v>
      </c>
      <c r="BB1154" s="31">
        <f t="shared" si="3672"/>
        <v>110836.29999999999</v>
      </c>
      <c r="BC1154" s="31">
        <f t="shared" si="3673"/>
        <v>0</v>
      </c>
      <c r="BD1154" s="31">
        <f t="shared" si="3674"/>
        <v>148562.5</v>
      </c>
      <c r="BE1154" s="31">
        <f t="shared" si="3840"/>
        <v>0</v>
      </c>
      <c r="BF1154" s="31">
        <f t="shared" si="3841"/>
        <v>0</v>
      </c>
      <c r="BG1154" s="31">
        <f t="shared" si="3842"/>
        <v>0</v>
      </c>
      <c r="BH1154" s="31">
        <f t="shared" si="3675"/>
        <v>110836.29999999999</v>
      </c>
      <c r="BI1154" s="31">
        <f t="shared" si="3676"/>
        <v>0</v>
      </c>
      <c r="BJ1154" s="31">
        <f t="shared" si="3677"/>
        <v>148562.5</v>
      </c>
      <c r="BK1154" s="31">
        <f t="shared" si="3843"/>
        <v>-22118.050999999999</v>
      </c>
      <c r="BL1154" s="31">
        <f t="shared" si="3844"/>
        <v>0</v>
      </c>
      <c r="BM1154" s="31">
        <f t="shared" si="3845"/>
        <v>0</v>
      </c>
      <c r="BN1154" s="31">
        <f t="shared" si="3678"/>
        <v>88718.248999999982</v>
      </c>
      <c r="BO1154" s="31">
        <f t="shared" si="3679"/>
        <v>0</v>
      </c>
      <c r="BP1154" s="31">
        <f t="shared" si="3680"/>
        <v>148562.5</v>
      </c>
      <c r="BQ1154" s="31">
        <f t="shared" si="3846"/>
        <v>0</v>
      </c>
      <c r="BR1154" s="31">
        <f t="shared" si="3847"/>
        <v>0</v>
      </c>
      <c r="BS1154" s="31">
        <f t="shared" si="3681"/>
        <v>88718.248999999982</v>
      </c>
      <c r="BT1154" s="31">
        <f t="shared" si="3682"/>
        <v>0</v>
      </c>
      <c r="BU1154" s="31">
        <f t="shared" si="3683"/>
        <v>148562.5</v>
      </c>
      <c r="BV1154" s="31">
        <f t="shared" si="3848"/>
        <v>0</v>
      </c>
      <c r="BW1154" s="31">
        <f t="shared" si="3849"/>
        <v>0</v>
      </c>
      <c r="BX1154" s="31">
        <f t="shared" si="3684"/>
        <v>88718.248999999982</v>
      </c>
      <c r="BY1154" s="31">
        <f t="shared" si="3685"/>
        <v>0</v>
      </c>
      <c r="BZ1154" s="31">
        <f t="shared" si="3686"/>
        <v>148562.5</v>
      </c>
      <c r="CA1154" s="31">
        <f t="shared" si="3850"/>
        <v>0</v>
      </c>
      <c r="CB1154" s="31">
        <f t="shared" si="3851"/>
        <v>0</v>
      </c>
      <c r="CC1154" s="31">
        <f t="shared" si="3852"/>
        <v>0</v>
      </c>
      <c r="CD1154" s="31">
        <f t="shared" si="3769"/>
        <v>88718.248999999982</v>
      </c>
      <c r="CE1154" s="31">
        <f t="shared" si="3770"/>
        <v>0</v>
      </c>
      <c r="CF1154" s="31">
        <f t="shared" si="3771"/>
        <v>148562.5</v>
      </c>
      <c r="CG1154" s="31">
        <f t="shared" si="3853"/>
        <v>0</v>
      </c>
      <c r="CH1154" s="24"/>
      <c r="CI1154" s="40"/>
      <c r="CO1154" s="1" t="s">
        <v>31</v>
      </c>
    </row>
    <row r="1155" ht="43.75">
      <c r="A1155" s="41" t="s">
        <v>615</v>
      </c>
      <c r="B1155" s="17">
        <v>600</v>
      </c>
      <c r="C1155" s="16"/>
      <c r="D1155" s="16"/>
      <c r="E1155" s="39" t="s">
        <v>45</v>
      </c>
      <c r="F1155" s="31">
        <f t="shared" si="3854"/>
        <v>110836.29999999999</v>
      </c>
      <c r="G1155" s="31">
        <f t="shared" si="3814"/>
        <v>0</v>
      </c>
      <c r="H1155" s="31">
        <f t="shared" si="3815"/>
        <v>148562.5</v>
      </c>
      <c r="I1155" s="31">
        <f t="shared" si="3816"/>
        <v>0</v>
      </c>
      <c r="J1155" s="31">
        <f t="shared" si="3817"/>
        <v>0</v>
      </c>
      <c r="K1155" s="31">
        <f t="shared" si="3818"/>
        <v>0</v>
      </c>
      <c r="L1155" s="31">
        <f t="shared" si="3651"/>
        <v>110836.29999999999</v>
      </c>
      <c r="M1155" s="31">
        <f t="shared" si="3652"/>
        <v>0</v>
      </c>
      <c r="N1155" s="31">
        <f t="shared" si="3653"/>
        <v>148562.5</v>
      </c>
      <c r="O1155" s="31">
        <f t="shared" si="3819"/>
        <v>0</v>
      </c>
      <c r="P1155" s="31">
        <f t="shared" si="3820"/>
        <v>0</v>
      </c>
      <c r="Q1155" s="31">
        <f t="shared" si="3821"/>
        <v>0</v>
      </c>
      <c r="R1155" s="31">
        <f t="shared" si="3654"/>
        <v>110836.29999999999</v>
      </c>
      <c r="S1155" s="31">
        <f t="shared" si="3655"/>
        <v>0</v>
      </c>
      <c r="T1155" s="31">
        <f t="shared" si="3656"/>
        <v>148562.5</v>
      </c>
      <c r="U1155" s="31">
        <f t="shared" si="3822"/>
        <v>0</v>
      </c>
      <c r="V1155" s="31">
        <f t="shared" si="3823"/>
        <v>0</v>
      </c>
      <c r="W1155" s="31">
        <f t="shared" si="3824"/>
        <v>0</v>
      </c>
      <c r="X1155" s="31">
        <f t="shared" si="3657"/>
        <v>110836.29999999999</v>
      </c>
      <c r="Y1155" s="31">
        <f t="shared" si="3658"/>
        <v>0</v>
      </c>
      <c r="Z1155" s="31">
        <f t="shared" si="3659"/>
        <v>148562.5</v>
      </c>
      <c r="AA1155" s="31">
        <f t="shared" si="3825"/>
        <v>0</v>
      </c>
      <c r="AB1155" s="31">
        <f t="shared" si="3826"/>
        <v>0</v>
      </c>
      <c r="AC1155" s="31">
        <f t="shared" si="3827"/>
        <v>0</v>
      </c>
      <c r="AD1155" s="31">
        <f t="shared" si="3660"/>
        <v>110836.29999999999</v>
      </c>
      <c r="AE1155" s="31">
        <f t="shared" si="3661"/>
        <v>0</v>
      </c>
      <c r="AF1155" s="31">
        <f t="shared" si="3662"/>
        <v>148562.5</v>
      </c>
      <c r="AG1155" s="31">
        <f t="shared" si="3828"/>
        <v>0</v>
      </c>
      <c r="AH1155" s="31">
        <f t="shared" si="3829"/>
        <v>0</v>
      </c>
      <c r="AI1155" s="31">
        <f t="shared" si="3830"/>
        <v>0</v>
      </c>
      <c r="AJ1155" s="31">
        <f t="shared" si="3663"/>
        <v>110836.29999999999</v>
      </c>
      <c r="AK1155" s="31">
        <f t="shared" si="3664"/>
        <v>0</v>
      </c>
      <c r="AL1155" s="31">
        <f t="shared" si="3665"/>
        <v>148562.5</v>
      </c>
      <c r="AM1155" s="31">
        <f t="shared" si="3831"/>
        <v>0</v>
      </c>
      <c r="AN1155" s="31">
        <f t="shared" si="3832"/>
        <v>0</v>
      </c>
      <c r="AO1155" s="31">
        <f t="shared" si="3833"/>
        <v>0</v>
      </c>
      <c r="AP1155" s="31">
        <f t="shared" si="3666"/>
        <v>110836.29999999999</v>
      </c>
      <c r="AQ1155" s="31">
        <f t="shared" si="3667"/>
        <v>0</v>
      </c>
      <c r="AR1155" s="31">
        <f t="shared" si="3668"/>
        <v>148562.5</v>
      </c>
      <c r="AS1155" s="31">
        <f t="shared" si="3834"/>
        <v>0</v>
      </c>
      <c r="AT1155" s="31">
        <f t="shared" si="3835"/>
        <v>0</v>
      </c>
      <c r="AU1155" s="31">
        <f t="shared" si="3836"/>
        <v>0</v>
      </c>
      <c r="AV1155" s="31">
        <f t="shared" si="3669"/>
        <v>110836.29999999999</v>
      </c>
      <c r="AW1155" s="31">
        <f t="shared" si="3670"/>
        <v>0</v>
      </c>
      <c r="AX1155" s="31">
        <f t="shared" si="3671"/>
        <v>148562.5</v>
      </c>
      <c r="AY1155" s="31">
        <f t="shared" si="3837"/>
        <v>0</v>
      </c>
      <c r="AZ1155" s="31">
        <f t="shared" si="3838"/>
        <v>0</v>
      </c>
      <c r="BA1155" s="31">
        <f t="shared" si="3839"/>
        <v>0</v>
      </c>
      <c r="BB1155" s="31">
        <f t="shared" si="3672"/>
        <v>110836.29999999999</v>
      </c>
      <c r="BC1155" s="31">
        <f t="shared" si="3673"/>
        <v>0</v>
      </c>
      <c r="BD1155" s="31">
        <f t="shared" si="3674"/>
        <v>148562.5</v>
      </c>
      <c r="BE1155" s="31">
        <f t="shared" si="3840"/>
        <v>0</v>
      </c>
      <c r="BF1155" s="31">
        <f t="shared" si="3841"/>
        <v>0</v>
      </c>
      <c r="BG1155" s="31">
        <f t="shared" si="3842"/>
        <v>0</v>
      </c>
      <c r="BH1155" s="31">
        <f t="shared" si="3675"/>
        <v>110836.29999999999</v>
      </c>
      <c r="BI1155" s="31">
        <f t="shared" si="3676"/>
        <v>0</v>
      </c>
      <c r="BJ1155" s="31">
        <f t="shared" si="3677"/>
        <v>148562.5</v>
      </c>
      <c r="BK1155" s="31">
        <f t="shared" si="3843"/>
        <v>-22118.050999999999</v>
      </c>
      <c r="BL1155" s="31">
        <f t="shared" si="3844"/>
        <v>0</v>
      </c>
      <c r="BM1155" s="31">
        <f t="shared" si="3845"/>
        <v>0</v>
      </c>
      <c r="BN1155" s="31">
        <f t="shared" si="3678"/>
        <v>88718.248999999982</v>
      </c>
      <c r="BO1155" s="31">
        <f t="shared" si="3679"/>
        <v>0</v>
      </c>
      <c r="BP1155" s="31">
        <f t="shared" si="3680"/>
        <v>148562.5</v>
      </c>
      <c r="BQ1155" s="31">
        <f t="shared" si="3846"/>
        <v>0</v>
      </c>
      <c r="BR1155" s="31">
        <f t="shared" si="3847"/>
        <v>0</v>
      </c>
      <c r="BS1155" s="31">
        <f t="shared" si="3681"/>
        <v>88718.248999999982</v>
      </c>
      <c r="BT1155" s="31">
        <f t="shared" si="3682"/>
        <v>0</v>
      </c>
      <c r="BU1155" s="31">
        <f t="shared" si="3683"/>
        <v>148562.5</v>
      </c>
      <c r="BV1155" s="31">
        <f t="shared" si="3848"/>
        <v>0</v>
      </c>
      <c r="BW1155" s="31">
        <f t="shared" si="3849"/>
        <v>0</v>
      </c>
      <c r="BX1155" s="31">
        <f t="shared" si="3684"/>
        <v>88718.248999999982</v>
      </c>
      <c r="BY1155" s="31">
        <f t="shared" si="3685"/>
        <v>0</v>
      </c>
      <c r="BZ1155" s="31">
        <f t="shared" si="3686"/>
        <v>148562.5</v>
      </c>
      <c r="CA1155" s="31">
        <f t="shared" si="3850"/>
        <v>0</v>
      </c>
      <c r="CB1155" s="31">
        <f t="shared" si="3851"/>
        <v>0</v>
      </c>
      <c r="CC1155" s="31">
        <f t="shared" si="3852"/>
        <v>0</v>
      </c>
      <c r="CD1155" s="31">
        <f t="shared" si="3769"/>
        <v>88718.248999999982</v>
      </c>
      <c r="CE1155" s="31">
        <f t="shared" si="3770"/>
        <v>0</v>
      </c>
      <c r="CF1155" s="31">
        <f t="shared" si="3771"/>
        <v>148562.5</v>
      </c>
      <c r="CG1155" s="31">
        <f t="shared" si="3853"/>
        <v>0</v>
      </c>
      <c r="CH1155" s="24"/>
      <c r="CI1155" s="40"/>
      <c r="CM1155" s="1" t="s">
        <v>29</v>
      </c>
    </row>
    <row r="1156" ht="15">
      <c r="A1156" s="41" t="s">
        <v>615</v>
      </c>
      <c r="B1156" s="17">
        <v>620</v>
      </c>
      <c r="C1156" s="16"/>
      <c r="D1156" s="16"/>
      <c r="E1156" s="39" t="s">
        <v>46</v>
      </c>
      <c r="F1156" s="31">
        <f>F1157+F1158</f>
        <v>110836.29999999999</v>
      </c>
      <c r="G1156" s="31">
        <f>G1157+G1158</f>
        <v>0</v>
      </c>
      <c r="H1156" s="31">
        <f>H1157+H1158</f>
        <v>148562.5</v>
      </c>
      <c r="I1156" s="31">
        <f>I1157+I1158</f>
        <v>0</v>
      </c>
      <c r="J1156" s="31">
        <f>J1157+J1158</f>
        <v>0</v>
      </c>
      <c r="K1156" s="31">
        <f>K1157+K1158</f>
        <v>0</v>
      </c>
      <c r="L1156" s="31">
        <f t="shared" si="3651"/>
        <v>110836.29999999999</v>
      </c>
      <c r="M1156" s="31">
        <f t="shared" si="3652"/>
        <v>0</v>
      </c>
      <c r="N1156" s="31">
        <f t="shared" si="3653"/>
        <v>148562.5</v>
      </c>
      <c r="O1156" s="31">
        <f>O1157+O1158</f>
        <v>0</v>
      </c>
      <c r="P1156" s="31">
        <f>P1157+P1158</f>
        <v>0</v>
      </c>
      <c r="Q1156" s="31">
        <f>Q1157+Q1158</f>
        <v>0</v>
      </c>
      <c r="R1156" s="31">
        <f t="shared" si="3654"/>
        <v>110836.29999999999</v>
      </c>
      <c r="S1156" s="31">
        <f t="shared" si="3655"/>
        <v>0</v>
      </c>
      <c r="T1156" s="31">
        <f t="shared" si="3656"/>
        <v>148562.5</v>
      </c>
      <c r="U1156" s="31">
        <f>U1157+U1158</f>
        <v>0</v>
      </c>
      <c r="V1156" s="31">
        <f>V1157+V1158</f>
        <v>0</v>
      </c>
      <c r="W1156" s="31">
        <f>W1157+W1158</f>
        <v>0</v>
      </c>
      <c r="X1156" s="31">
        <f t="shared" si="3657"/>
        <v>110836.29999999999</v>
      </c>
      <c r="Y1156" s="31">
        <f t="shared" si="3658"/>
        <v>0</v>
      </c>
      <c r="Z1156" s="31">
        <f t="shared" si="3659"/>
        <v>148562.5</v>
      </c>
      <c r="AA1156" s="31">
        <f>AA1157+AA1158</f>
        <v>0</v>
      </c>
      <c r="AB1156" s="31">
        <f>AB1157+AB1158</f>
        <v>0</v>
      </c>
      <c r="AC1156" s="31">
        <f>AC1157+AC1158</f>
        <v>0</v>
      </c>
      <c r="AD1156" s="31">
        <f t="shared" si="3660"/>
        <v>110836.29999999999</v>
      </c>
      <c r="AE1156" s="31">
        <f t="shared" si="3661"/>
        <v>0</v>
      </c>
      <c r="AF1156" s="31">
        <f t="shared" si="3662"/>
        <v>148562.5</v>
      </c>
      <c r="AG1156" s="31">
        <f>AG1157+AG1158</f>
        <v>0</v>
      </c>
      <c r="AH1156" s="31">
        <f>AH1157+AH1158</f>
        <v>0</v>
      </c>
      <c r="AI1156" s="31">
        <f>AI1157+AI1158</f>
        <v>0</v>
      </c>
      <c r="AJ1156" s="31">
        <f t="shared" si="3663"/>
        <v>110836.29999999999</v>
      </c>
      <c r="AK1156" s="31">
        <f t="shared" si="3664"/>
        <v>0</v>
      </c>
      <c r="AL1156" s="31">
        <f t="shared" si="3665"/>
        <v>148562.5</v>
      </c>
      <c r="AM1156" s="31">
        <f>AM1157+AM1158</f>
        <v>0</v>
      </c>
      <c r="AN1156" s="31">
        <f>AN1157+AN1158</f>
        <v>0</v>
      </c>
      <c r="AO1156" s="31">
        <f>AO1157+AO1158</f>
        <v>0</v>
      </c>
      <c r="AP1156" s="31">
        <f t="shared" si="3666"/>
        <v>110836.29999999999</v>
      </c>
      <c r="AQ1156" s="31">
        <f t="shared" si="3667"/>
        <v>0</v>
      </c>
      <c r="AR1156" s="31">
        <f t="shared" si="3668"/>
        <v>148562.5</v>
      </c>
      <c r="AS1156" s="31">
        <f>AS1157+AS1158</f>
        <v>0</v>
      </c>
      <c r="AT1156" s="31">
        <f>AT1157+AT1158</f>
        <v>0</v>
      </c>
      <c r="AU1156" s="31">
        <f>AU1157+AU1158</f>
        <v>0</v>
      </c>
      <c r="AV1156" s="31">
        <f t="shared" si="3669"/>
        <v>110836.29999999999</v>
      </c>
      <c r="AW1156" s="31">
        <f t="shared" si="3670"/>
        <v>0</v>
      </c>
      <c r="AX1156" s="31">
        <f t="shared" si="3671"/>
        <v>148562.5</v>
      </c>
      <c r="AY1156" s="31">
        <f>AY1157+AY1158</f>
        <v>0</v>
      </c>
      <c r="AZ1156" s="31">
        <f>AZ1157+AZ1158</f>
        <v>0</v>
      </c>
      <c r="BA1156" s="31">
        <f>BA1157+BA1158</f>
        <v>0</v>
      </c>
      <c r="BB1156" s="31">
        <f t="shared" si="3672"/>
        <v>110836.29999999999</v>
      </c>
      <c r="BC1156" s="31">
        <f t="shared" si="3673"/>
        <v>0</v>
      </c>
      <c r="BD1156" s="31">
        <f t="shared" si="3674"/>
        <v>148562.5</v>
      </c>
      <c r="BE1156" s="31">
        <f>BE1157+BE1158</f>
        <v>0</v>
      </c>
      <c r="BF1156" s="31">
        <f>BF1157+BF1158</f>
        <v>0</v>
      </c>
      <c r="BG1156" s="31">
        <f>BG1157+BG1158</f>
        <v>0</v>
      </c>
      <c r="BH1156" s="31">
        <f t="shared" si="3675"/>
        <v>110836.29999999999</v>
      </c>
      <c r="BI1156" s="31">
        <f t="shared" si="3676"/>
        <v>0</v>
      </c>
      <c r="BJ1156" s="31">
        <f t="shared" si="3677"/>
        <v>148562.5</v>
      </c>
      <c r="BK1156" s="31">
        <f>BK1157+BK1158</f>
        <v>-22118.050999999999</v>
      </c>
      <c r="BL1156" s="31">
        <f>BL1157+BL1158</f>
        <v>0</v>
      </c>
      <c r="BM1156" s="31">
        <f>BM1157+BM1158</f>
        <v>0</v>
      </c>
      <c r="BN1156" s="31">
        <f t="shared" si="3678"/>
        <v>88718.248999999982</v>
      </c>
      <c r="BO1156" s="31">
        <f t="shared" si="3679"/>
        <v>0</v>
      </c>
      <c r="BP1156" s="31">
        <f t="shared" si="3680"/>
        <v>148562.5</v>
      </c>
      <c r="BQ1156" s="31">
        <f>BQ1157+BQ1158</f>
        <v>0</v>
      </c>
      <c r="BR1156" s="31">
        <f>BR1157+BR1158</f>
        <v>0</v>
      </c>
      <c r="BS1156" s="31">
        <f t="shared" si="3681"/>
        <v>88718.248999999982</v>
      </c>
      <c r="BT1156" s="31">
        <f t="shared" si="3682"/>
        <v>0</v>
      </c>
      <c r="BU1156" s="31">
        <f t="shared" si="3683"/>
        <v>148562.5</v>
      </c>
      <c r="BV1156" s="31">
        <f>BV1157+BV1158</f>
        <v>0</v>
      </c>
      <c r="BW1156" s="31">
        <f>BW1157+BW1158</f>
        <v>0</v>
      </c>
      <c r="BX1156" s="31">
        <f t="shared" si="3684"/>
        <v>88718.248999999982</v>
      </c>
      <c r="BY1156" s="31">
        <f t="shared" si="3685"/>
        <v>0</v>
      </c>
      <c r="BZ1156" s="31">
        <f t="shared" si="3686"/>
        <v>148562.5</v>
      </c>
      <c r="CA1156" s="31">
        <f>CA1157+CA1158</f>
        <v>0</v>
      </c>
      <c r="CB1156" s="31">
        <f>CB1157+CB1158</f>
        <v>0</v>
      </c>
      <c r="CC1156" s="31">
        <f>CC1157+CC1158</f>
        <v>0</v>
      </c>
      <c r="CD1156" s="31">
        <f t="shared" si="3769"/>
        <v>88718.248999999982</v>
      </c>
      <c r="CE1156" s="31">
        <f t="shared" si="3770"/>
        <v>0</v>
      </c>
      <c r="CF1156" s="31">
        <f t="shared" si="3771"/>
        <v>148562.5</v>
      </c>
      <c r="CG1156" s="31">
        <f>CG1157+CG1158</f>
        <v>0</v>
      </c>
      <c r="CH1156" s="24"/>
      <c r="CI1156" s="40"/>
      <c r="CN1156" s="1" t="s">
        <v>30</v>
      </c>
    </row>
    <row r="1157" ht="15">
      <c r="A1157" s="41" t="s">
        <v>615</v>
      </c>
      <c r="B1157" s="17">
        <v>620</v>
      </c>
      <c r="C1157" s="16" t="s">
        <v>47</v>
      </c>
      <c r="D1157" s="16" t="s">
        <v>313</v>
      </c>
      <c r="E1157" s="39" t="s">
        <v>387</v>
      </c>
      <c r="F1157" s="31">
        <f>81622.2+7500</f>
        <v>89122.199999999997</v>
      </c>
      <c r="G1157" s="31"/>
      <c r="H1157" s="31">
        <v>148562.5</v>
      </c>
      <c r="I1157" s="31"/>
      <c r="J1157" s="31"/>
      <c r="K1157" s="31"/>
      <c r="L1157" s="31">
        <f t="shared" si="3651"/>
        <v>89122.199999999997</v>
      </c>
      <c r="M1157" s="31">
        <f t="shared" si="3652"/>
        <v>0</v>
      </c>
      <c r="N1157" s="31">
        <f t="shared" si="3653"/>
        <v>148562.5</v>
      </c>
      <c r="O1157" s="31"/>
      <c r="P1157" s="31"/>
      <c r="Q1157" s="31"/>
      <c r="R1157" s="31">
        <f t="shared" si="3654"/>
        <v>89122.199999999997</v>
      </c>
      <c r="S1157" s="31">
        <f t="shared" si="3655"/>
        <v>0</v>
      </c>
      <c r="T1157" s="31">
        <f t="shared" si="3656"/>
        <v>148562.5</v>
      </c>
      <c r="U1157" s="31"/>
      <c r="V1157" s="31"/>
      <c r="W1157" s="31"/>
      <c r="X1157" s="31">
        <f t="shared" si="3657"/>
        <v>89122.199999999997</v>
      </c>
      <c r="Y1157" s="31">
        <f t="shared" si="3658"/>
        <v>0</v>
      </c>
      <c r="Z1157" s="31">
        <f t="shared" si="3659"/>
        <v>148562.5</v>
      </c>
      <c r="AA1157" s="31"/>
      <c r="AB1157" s="31"/>
      <c r="AC1157" s="31"/>
      <c r="AD1157" s="31">
        <f t="shared" si="3660"/>
        <v>89122.199999999997</v>
      </c>
      <c r="AE1157" s="31">
        <f t="shared" si="3661"/>
        <v>0</v>
      </c>
      <c r="AF1157" s="31">
        <f t="shared" si="3662"/>
        <v>148562.5</v>
      </c>
      <c r="AG1157" s="31"/>
      <c r="AH1157" s="31"/>
      <c r="AI1157" s="31"/>
      <c r="AJ1157" s="31">
        <f t="shared" si="3663"/>
        <v>89122.199999999997</v>
      </c>
      <c r="AK1157" s="31">
        <f t="shared" si="3664"/>
        <v>0</v>
      </c>
      <c r="AL1157" s="31">
        <f t="shared" si="3665"/>
        <v>148562.5</v>
      </c>
      <c r="AM1157" s="31"/>
      <c r="AN1157" s="31"/>
      <c r="AO1157" s="31"/>
      <c r="AP1157" s="31">
        <f t="shared" si="3666"/>
        <v>89122.199999999997</v>
      </c>
      <c r="AQ1157" s="31">
        <f t="shared" si="3667"/>
        <v>0</v>
      </c>
      <c r="AR1157" s="31">
        <f t="shared" si="3668"/>
        <v>148562.5</v>
      </c>
      <c r="AS1157" s="31"/>
      <c r="AT1157" s="31"/>
      <c r="AU1157" s="31"/>
      <c r="AV1157" s="31">
        <f t="shared" si="3669"/>
        <v>89122.199999999997</v>
      </c>
      <c r="AW1157" s="31">
        <f t="shared" si="3670"/>
        <v>0</v>
      </c>
      <c r="AX1157" s="31">
        <f t="shared" si="3671"/>
        <v>148562.5</v>
      </c>
      <c r="AY1157" s="31"/>
      <c r="AZ1157" s="31"/>
      <c r="BA1157" s="31"/>
      <c r="BB1157" s="31">
        <f t="shared" si="3672"/>
        <v>89122.199999999997</v>
      </c>
      <c r="BC1157" s="31">
        <f t="shared" si="3673"/>
        <v>0</v>
      </c>
      <c r="BD1157" s="31">
        <f t="shared" si="3674"/>
        <v>148562.5</v>
      </c>
      <c r="BE1157" s="31"/>
      <c r="BF1157" s="31"/>
      <c r="BG1157" s="31"/>
      <c r="BH1157" s="31">
        <f t="shared" si="3675"/>
        <v>89122.199999999997</v>
      </c>
      <c r="BI1157" s="31">
        <f t="shared" si="3676"/>
        <v>0</v>
      </c>
      <c r="BJ1157" s="31">
        <f t="shared" si="3677"/>
        <v>148562.5</v>
      </c>
      <c r="BK1157" s="31">
        <v>-22118.050999999999</v>
      </c>
      <c r="BL1157" s="31"/>
      <c r="BM1157" s="31"/>
      <c r="BN1157" s="31">
        <f t="shared" si="3678"/>
        <v>67004.149000000005</v>
      </c>
      <c r="BO1157" s="31">
        <f t="shared" si="3679"/>
        <v>0</v>
      </c>
      <c r="BP1157" s="31">
        <f t="shared" si="3680"/>
        <v>148562.5</v>
      </c>
      <c r="BQ1157" s="31"/>
      <c r="BR1157" s="31"/>
      <c r="BS1157" s="31">
        <f t="shared" si="3681"/>
        <v>67004.149000000005</v>
      </c>
      <c r="BT1157" s="31">
        <f t="shared" si="3682"/>
        <v>0</v>
      </c>
      <c r="BU1157" s="31">
        <f t="shared" si="3683"/>
        <v>148562.5</v>
      </c>
      <c r="BV1157" s="31"/>
      <c r="BW1157" s="31"/>
      <c r="BX1157" s="31">
        <f t="shared" si="3684"/>
        <v>67004.149000000005</v>
      </c>
      <c r="BY1157" s="31">
        <f t="shared" si="3685"/>
        <v>0</v>
      </c>
      <c r="BZ1157" s="31">
        <f t="shared" si="3686"/>
        <v>148562.5</v>
      </c>
      <c r="CA1157" s="31"/>
      <c r="CB1157" s="31"/>
      <c r="CC1157" s="31"/>
      <c r="CD1157" s="31">
        <f t="shared" si="3769"/>
        <v>67004.149000000005</v>
      </c>
      <c r="CE1157" s="31">
        <f t="shared" si="3770"/>
        <v>0</v>
      </c>
      <c r="CF1157" s="31">
        <f t="shared" si="3771"/>
        <v>148562.5</v>
      </c>
      <c r="CG1157" s="31"/>
      <c r="CH1157" s="24"/>
      <c r="CI1157" s="40"/>
    </row>
    <row r="1158" ht="15">
      <c r="A1158" s="41" t="s">
        <v>615</v>
      </c>
      <c r="B1158" s="17">
        <v>620</v>
      </c>
      <c r="C1158" s="16" t="s">
        <v>47</v>
      </c>
      <c r="D1158" s="16" t="s">
        <v>67</v>
      </c>
      <c r="E1158" s="39" t="s">
        <v>217</v>
      </c>
      <c r="F1158" s="31">
        <v>21714.099999999999</v>
      </c>
      <c r="G1158" s="31"/>
      <c r="H1158" s="31"/>
      <c r="I1158" s="31"/>
      <c r="J1158" s="31"/>
      <c r="K1158" s="31"/>
      <c r="L1158" s="31">
        <f t="shared" si="3651"/>
        <v>21714.099999999999</v>
      </c>
      <c r="M1158" s="31">
        <f t="shared" si="3652"/>
        <v>0</v>
      </c>
      <c r="N1158" s="31">
        <f t="shared" si="3653"/>
        <v>0</v>
      </c>
      <c r="O1158" s="31"/>
      <c r="P1158" s="31"/>
      <c r="Q1158" s="31"/>
      <c r="R1158" s="31">
        <f t="shared" si="3654"/>
        <v>21714.099999999999</v>
      </c>
      <c r="S1158" s="31">
        <f t="shared" si="3655"/>
        <v>0</v>
      </c>
      <c r="T1158" s="31">
        <f t="shared" si="3656"/>
        <v>0</v>
      </c>
      <c r="U1158" s="31"/>
      <c r="V1158" s="31"/>
      <c r="W1158" s="31"/>
      <c r="X1158" s="31">
        <f t="shared" si="3657"/>
        <v>21714.099999999999</v>
      </c>
      <c r="Y1158" s="31">
        <f t="shared" si="3658"/>
        <v>0</v>
      </c>
      <c r="Z1158" s="31">
        <f t="shared" si="3659"/>
        <v>0</v>
      </c>
      <c r="AA1158" s="31"/>
      <c r="AB1158" s="31"/>
      <c r="AC1158" s="31"/>
      <c r="AD1158" s="31">
        <f t="shared" si="3660"/>
        <v>21714.099999999999</v>
      </c>
      <c r="AE1158" s="31">
        <f t="shared" si="3661"/>
        <v>0</v>
      </c>
      <c r="AF1158" s="31">
        <f t="shared" si="3662"/>
        <v>0</v>
      </c>
      <c r="AG1158" s="31"/>
      <c r="AH1158" s="31"/>
      <c r="AI1158" s="31"/>
      <c r="AJ1158" s="31">
        <f t="shared" si="3663"/>
        <v>21714.099999999999</v>
      </c>
      <c r="AK1158" s="31">
        <f t="shared" si="3664"/>
        <v>0</v>
      </c>
      <c r="AL1158" s="31">
        <f t="shared" si="3665"/>
        <v>0</v>
      </c>
      <c r="AM1158" s="31"/>
      <c r="AN1158" s="31"/>
      <c r="AO1158" s="31"/>
      <c r="AP1158" s="31">
        <f t="shared" si="3666"/>
        <v>21714.099999999999</v>
      </c>
      <c r="AQ1158" s="31">
        <f t="shared" si="3667"/>
        <v>0</v>
      </c>
      <c r="AR1158" s="31">
        <f t="shared" si="3668"/>
        <v>0</v>
      </c>
      <c r="AS1158" s="31"/>
      <c r="AT1158" s="31"/>
      <c r="AU1158" s="31"/>
      <c r="AV1158" s="31">
        <f t="shared" si="3669"/>
        <v>21714.099999999999</v>
      </c>
      <c r="AW1158" s="31">
        <f t="shared" si="3670"/>
        <v>0</v>
      </c>
      <c r="AX1158" s="31">
        <f t="shared" si="3671"/>
        <v>0</v>
      </c>
      <c r="AY1158" s="31"/>
      <c r="AZ1158" s="31"/>
      <c r="BA1158" s="31"/>
      <c r="BB1158" s="31">
        <f t="shared" si="3672"/>
        <v>21714.099999999999</v>
      </c>
      <c r="BC1158" s="31">
        <f t="shared" si="3673"/>
        <v>0</v>
      </c>
      <c r="BD1158" s="31">
        <f t="shared" si="3674"/>
        <v>0</v>
      </c>
      <c r="BE1158" s="31"/>
      <c r="BF1158" s="31"/>
      <c r="BG1158" s="31"/>
      <c r="BH1158" s="31">
        <f t="shared" si="3675"/>
        <v>21714.099999999999</v>
      </c>
      <c r="BI1158" s="31">
        <f t="shared" si="3676"/>
        <v>0</v>
      </c>
      <c r="BJ1158" s="31">
        <f t="shared" si="3677"/>
        <v>0</v>
      </c>
      <c r="BK1158" s="31"/>
      <c r="BL1158" s="31"/>
      <c r="BM1158" s="31"/>
      <c r="BN1158" s="31">
        <f t="shared" si="3678"/>
        <v>21714.099999999999</v>
      </c>
      <c r="BO1158" s="31">
        <f t="shared" si="3679"/>
        <v>0</v>
      </c>
      <c r="BP1158" s="31">
        <f t="shared" si="3680"/>
        <v>0</v>
      </c>
      <c r="BQ1158" s="31"/>
      <c r="BR1158" s="31"/>
      <c r="BS1158" s="31">
        <f t="shared" si="3681"/>
        <v>21714.099999999999</v>
      </c>
      <c r="BT1158" s="31">
        <f t="shared" si="3682"/>
        <v>0</v>
      </c>
      <c r="BU1158" s="31">
        <f t="shared" si="3683"/>
        <v>0</v>
      </c>
      <c r="BV1158" s="31"/>
      <c r="BW1158" s="31"/>
      <c r="BX1158" s="31">
        <f t="shared" si="3684"/>
        <v>21714.099999999999</v>
      </c>
      <c r="BY1158" s="31">
        <f t="shared" si="3685"/>
        <v>0</v>
      </c>
      <c r="BZ1158" s="31">
        <f t="shared" si="3686"/>
        <v>0</v>
      </c>
      <c r="CA1158" s="31"/>
      <c r="CB1158" s="31"/>
      <c r="CC1158" s="31"/>
      <c r="CD1158" s="31">
        <f t="shared" si="3769"/>
        <v>21714.099999999999</v>
      </c>
      <c r="CE1158" s="31">
        <f t="shared" si="3770"/>
        <v>0</v>
      </c>
      <c r="CF1158" s="31">
        <f t="shared" si="3771"/>
        <v>0</v>
      </c>
      <c r="CG1158" s="31"/>
      <c r="CH1158" s="24"/>
      <c r="CI1158" s="40"/>
    </row>
    <row r="1159" s="26" customFormat="1" ht="29.850000000000001">
      <c r="A1159" s="27" t="s">
        <v>617</v>
      </c>
      <c r="B1159" s="28"/>
      <c r="C1159" s="27"/>
      <c r="D1159" s="27"/>
      <c r="E1159" s="29" t="s">
        <v>618</v>
      </c>
      <c r="F1159" s="30">
        <f>F1160+F1166+F1176+F1221+F1201</f>
        <v>27451.100000000002</v>
      </c>
      <c r="G1159" s="30">
        <f>G1160+G1166+G1176+G1221+G1201</f>
        <v>27750.600000000002</v>
      </c>
      <c r="H1159" s="30">
        <f>H1160+H1166+H1176+H1221+H1201</f>
        <v>27750.600000000002</v>
      </c>
      <c r="I1159" s="30">
        <f>I1160+I1166+I1176+I1221+I1201</f>
        <v>0</v>
      </c>
      <c r="J1159" s="30">
        <f>J1160+J1166+J1176+J1221+J1201</f>
        <v>0</v>
      </c>
      <c r="K1159" s="30">
        <f>K1160+K1166+K1176+K1221+K1201</f>
        <v>0</v>
      </c>
      <c r="L1159" s="30">
        <f t="shared" si="3651"/>
        <v>27451.100000000002</v>
      </c>
      <c r="M1159" s="30">
        <f t="shared" si="3652"/>
        <v>27750.600000000002</v>
      </c>
      <c r="N1159" s="30">
        <f t="shared" si="3653"/>
        <v>27750.600000000002</v>
      </c>
      <c r="O1159" s="30">
        <f>O1160+O1166+O1176+O1221+O1201</f>
        <v>2136.6300000000001</v>
      </c>
      <c r="P1159" s="30">
        <f>P1160+P1166+P1176+P1221+P1201</f>
        <v>0</v>
      </c>
      <c r="Q1159" s="30">
        <f>Q1160+Q1166+Q1176+Q1221+Q1201</f>
        <v>0</v>
      </c>
      <c r="R1159" s="30">
        <f t="shared" si="3654"/>
        <v>29587.730000000003</v>
      </c>
      <c r="S1159" s="30">
        <f t="shared" si="3655"/>
        <v>27750.600000000002</v>
      </c>
      <c r="T1159" s="30">
        <f t="shared" si="3656"/>
        <v>27750.600000000002</v>
      </c>
      <c r="U1159" s="30">
        <f>U1160+U1166+U1176+U1221+U1201</f>
        <v>0</v>
      </c>
      <c r="V1159" s="30">
        <f>V1160+V1166+V1176+V1221+V1201</f>
        <v>0</v>
      </c>
      <c r="W1159" s="30">
        <f>W1160+W1166+W1176+W1221+W1201</f>
        <v>0</v>
      </c>
      <c r="X1159" s="30">
        <f t="shared" si="3657"/>
        <v>29587.730000000003</v>
      </c>
      <c r="Y1159" s="30">
        <f t="shared" si="3658"/>
        <v>27750.600000000002</v>
      </c>
      <c r="Z1159" s="30">
        <f t="shared" si="3659"/>
        <v>27750.600000000002</v>
      </c>
      <c r="AA1159" s="30">
        <f>AA1160+AA1166+AA1176+AA1221+AA1201</f>
        <v>0</v>
      </c>
      <c r="AB1159" s="30">
        <f>AB1160+AB1166+AB1176+AB1221+AB1201</f>
        <v>0</v>
      </c>
      <c r="AC1159" s="30">
        <f>AC1160+AC1166+AC1176+AC1221+AC1201</f>
        <v>0</v>
      </c>
      <c r="AD1159" s="30">
        <f t="shared" si="3660"/>
        <v>29587.730000000003</v>
      </c>
      <c r="AE1159" s="30">
        <f t="shared" si="3661"/>
        <v>27750.600000000002</v>
      </c>
      <c r="AF1159" s="30">
        <f t="shared" si="3662"/>
        <v>27750.600000000002</v>
      </c>
      <c r="AG1159" s="30">
        <f>AG1160+AG1166+AG1176+AG1221+AG1201</f>
        <v>0</v>
      </c>
      <c r="AH1159" s="30">
        <f>AH1160+AH1166+AH1176+AH1221+AH1201</f>
        <v>0</v>
      </c>
      <c r="AI1159" s="30">
        <f>AI1160+AI1166+AI1176+AI1221+AI1201</f>
        <v>0</v>
      </c>
      <c r="AJ1159" s="30">
        <f t="shared" si="3663"/>
        <v>29587.730000000003</v>
      </c>
      <c r="AK1159" s="30">
        <f t="shared" si="3664"/>
        <v>27750.600000000002</v>
      </c>
      <c r="AL1159" s="30">
        <f t="shared" si="3665"/>
        <v>27750.600000000002</v>
      </c>
      <c r="AM1159" s="30">
        <f>AM1160+AM1166+AM1176+AM1221+AM1201</f>
        <v>-5.4000000000000004</v>
      </c>
      <c r="AN1159" s="30">
        <f>AN1160+AN1166+AN1176+AN1221+AN1201</f>
        <v>0</v>
      </c>
      <c r="AO1159" s="30">
        <f>AO1160+AO1166+AO1176+AO1221+AO1201</f>
        <v>0</v>
      </c>
      <c r="AP1159" s="30">
        <f t="shared" si="3666"/>
        <v>29582.330000000002</v>
      </c>
      <c r="AQ1159" s="30">
        <f t="shared" si="3667"/>
        <v>27750.600000000002</v>
      </c>
      <c r="AR1159" s="30">
        <f t="shared" si="3668"/>
        <v>27750.600000000002</v>
      </c>
      <c r="AS1159" s="30">
        <f>AS1160+AS1166+AS1176+AS1221+AS1201</f>
        <v>0</v>
      </c>
      <c r="AT1159" s="30">
        <f>AT1160+AT1166+AT1176+AT1221+AT1201</f>
        <v>0</v>
      </c>
      <c r="AU1159" s="30">
        <f>AU1160+AU1166+AU1176+AU1221+AU1201</f>
        <v>0</v>
      </c>
      <c r="AV1159" s="30">
        <f t="shared" si="3669"/>
        <v>29582.330000000002</v>
      </c>
      <c r="AW1159" s="30">
        <f t="shared" si="3670"/>
        <v>27750.600000000002</v>
      </c>
      <c r="AX1159" s="30">
        <f t="shared" si="3671"/>
        <v>27750.600000000002</v>
      </c>
      <c r="AY1159" s="30">
        <f>AY1160+AY1166+AY1176+AY1221+AY1201</f>
        <v>3495.6629999999996</v>
      </c>
      <c r="AZ1159" s="30">
        <f>AZ1160+AZ1166+AZ1176+AZ1221+AZ1201</f>
        <v>8297.4410000000007</v>
      </c>
      <c r="BA1159" s="30">
        <f>BA1160+BA1166+BA1176+BA1221+BA1201</f>
        <v>8630.9680000000008</v>
      </c>
      <c r="BB1159" s="30">
        <f t="shared" si="3672"/>
        <v>33077.993000000002</v>
      </c>
      <c r="BC1159" s="30">
        <f t="shared" si="3673"/>
        <v>36048.041000000005</v>
      </c>
      <c r="BD1159" s="30">
        <f t="shared" si="3674"/>
        <v>36381.567999999999</v>
      </c>
      <c r="BE1159" s="30">
        <f>BE1160+BE1166+BE1176+BE1221+BE1201</f>
        <v>0</v>
      </c>
      <c r="BF1159" s="30">
        <f>BF1160+BF1166+BF1176+BF1221+BF1201</f>
        <v>0</v>
      </c>
      <c r="BG1159" s="30">
        <f>BG1160+BG1166+BG1176+BG1221+BG1201</f>
        <v>0</v>
      </c>
      <c r="BH1159" s="30">
        <f t="shared" si="3675"/>
        <v>33077.993000000002</v>
      </c>
      <c r="BI1159" s="30">
        <f t="shared" si="3676"/>
        <v>36048.041000000005</v>
      </c>
      <c r="BJ1159" s="30">
        <f t="shared" si="3677"/>
        <v>36381.567999999999</v>
      </c>
      <c r="BK1159" s="30">
        <f>BK1160+BK1166+BK1176+BK1221+BK1201</f>
        <v>1576.825</v>
      </c>
      <c r="BL1159" s="30">
        <f>BL1160+BL1166+BL1176+BL1221+BL1201</f>
        <v>2669.973</v>
      </c>
      <c r="BM1159" s="30">
        <f>BM1160+BM1166+BM1176+BM1221+BM1201</f>
        <v>2669.973</v>
      </c>
      <c r="BN1159" s="30">
        <f t="shared" si="3678"/>
        <v>34654.817999999999</v>
      </c>
      <c r="BO1159" s="30">
        <f t="shared" si="3679"/>
        <v>38718.014000000003</v>
      </c>
      <c r="BP1159" s="30">
        <f t="shared" si="3680"/>
        <v>39051.540999999997</v>
      </c>
      <c r="BQ1159" s="30">
        <f>BQ1160+BQ1166+BQ1176+BQ1221+BQ1201</f>
        <v>0</v>
      </c>
      <c r="BR1159" s="30">
        <f>BR1160+BR1166+BR1176+BR1221+BR1201</f>
        <v>0</v>
      </c>
      <c r="BS1159" s="31">
        <f t="shared" si="3681"/>
        <v>34654.817999999999</v>
      </c>
      <c r="BT1159" s="31">
        <f t="shared" si="3682"/>
        <v>38718.014000000003</v>
      </c>
      <c r="BU1159" s="31">
        <f t="shared" si="3683"/>
        <v>39051.540999999997</v>
      </c>
      <c r="BV1159" s="30">
        <f>BV1160+BV1166+BV1176+BV1221+BV1201</f>
        <v>0</v>
      </c>
      <c r="BW1159" s="30">
        <f>BW1160+BW1166+BW1176+BW1221+BW1201</f>
        <v>0</v>
      </c>
      <c r="BX1159" s="30">
        <f t="shared" si="3684"/>
        <v>34654.817999999999</v>
      </c>
      <c r="BY1159" s="30">
        <f t="shared" si="3685"/>
        <v>38718.014000000003</v>
      </c>
      <c r="BZ1159" s="30">
        <f t="shared" si="3686"/>
        <v>39051.540999999997</v>
      </c>
      <c r="CA1159" s="30">
        <f>CA1160+CA1166+CA1176+CA1221+CA1201</f>
        <v>0</v>
      </c>
      <c r="CB1159" s="30">
        <f>CB1160+CB1166+CB1176+CB1221+CB1201</f>
        <v>0</v>
      </c>
      <c r="CC1159" s="30">
        <f>CC1160+CC1166+CC1176+CC1221+CC1201</f>
        <v>0</v>
      </c>
      <c r="CD1159" s="30">
        <f t="shared" si="3769"/>
        <v>34654.817999999999</v>
      </c>
      <c r="CE1159" s="30">
        <f t="shared" si="3770"/>
        <v>38718.014000000003</v>
      </c>
      <c r="CF1159" s="30">
        <f t="shared" si="3771"/>
        <v>39051.540999999997</v>
      </c>
      <c r="CG1159" s="30">
        <f>CG1160+CG1166+CG1176+CG1221+CG1201</f>
        <v>0</v>
      </c>
      <c r="CH1159" s="24"/>
      <c r="CI1159" s="32"/>
      <c r="CJ1159" s="26" t="s">
        <v>26</v>
      </c>
    </row>
    <row r="1160" s="33" customFormat="1" ht="43.75">
      <c r="A1160" s="34" t="s">
        <v>619</v>
      </c>
      <c r="B1160" s="35"/>
      <c r="C1160" s="34"/>
      <c r="D1160" s="34"/>
      <c r="E1160" s="36" t="s">
        <v>620</v>
      </c>
      <c r="F1160" s="37">
        <f t="shared" ref="F1160:F1166" si="3855">F1161</f>
        <v>237.5</v>
      </c>
      <c r="G1160" s="37">
        <f t="shared" ref="G1160:G1166" si="3856">G1161</f>
        <v>237.5</v>
      </c>
      <c r="H1160" s="37">
        <f t="shared" ref="H1160:H1166" si="3857">H1161</f>
        <v>237.5</v>
      </c>
      <c r="I1160" s="37">
        <f t="shared" ref="I1160:I1166" si="3858">I1161</f>
        <v>0</v>
      </c>
      <c r="J1160" s="37">
        <f t="shared" ref="J1160:J1166" si="3859">J1161</f>
        <v>0</v>
      </c>
      <c r="K1160" s="37">
        <f t="shared" ref="K1160:K1166" si="3860">K1161</f>
        <v>0</v>
      </c>
      <c r="L1160" s="37">
        <f t="shared" si="3651"/>
        <v>237.5</v>
      </c>
      <c r="M1160" s="37">
        <f t="shared" si="3652"/>
        <v>237.5</v>
      </c>
      <c r="N1160" s="37">
        <f t="shared" si="3653"/>
        <v>237.5</v>
      </c>
      <c r="O1160" s="37">
        <f t="shared" ref="O1160:O1166" si="3861">O1161</f>
        <v>0</v>
      </c>
      <c r="P1160" s="37">
        <f t="shared" ref="P1160:P1166" si="3862">P1161</f>
        <v>0</v>
      </c>
      <c r="Q1160" s="37">
        <f t="shared" ref="Q1160:Q1166" si="3863">Q1161</f>
        <v>0</v>
      </c>
      <c r="R1160" s="37">
        <f t="shared" si="3654"/>
        <v>237.5</v>
      </c>
      <c r="S1160" s="37">
        <f t="shared" si="3655"/>
        <v>237.5</v>
      </c>
      <c r="T1160" s="37">
        <f t="shared" si="3656"/>
        <v>237.5</v>
      </c>
      <c r="U1160" s="37">
        <f t="shared" ref="U1160:U1166" si="3864">U1161</f>
        <v>0</v>
      </c>
      <c r="V1160" s="37">
        <f t="shared" ref="V1160:V1166" si="3865">V1161</f>
        <v>0</v>
      </c>
      <c r="W1160" s="37">
        <f t="shared" ref="W1160:W1166" si="3866">W1161</f>
        <v>0</v>
      </c>
      <c r="X1160" s="37">
        <f t="shared" si="3657"/>
        <v>237.5</v>
      </c>
      <c r="Y1160" s="37">
        <f t="shared" si="3658"/>
        <v>237.5</v>
      </c>
      <c r="Z1160" s="37">
        <f t="shared" si="3659"/>
        <v>237.5</v>
      </c>
      <c r="AA1160" s="37">
        <f t="shared" ref="AA1160:AA1166" si="3867">AA1161</f>
        <v>0</v>
      </c>
      <c r="AB1160" s="37">
        <f t="shared" ref="AB1160:AB1166" si="3868">AB1161</f>
        <v>0</v>
      </c>
      <c r="AC1160" s="37">
        <f t="shared" ref="AC1160:AC1166" si="3869">AC1161</f>
        <v>0</v>
      </c>
      <c r="AD1160" s="37">
        <f t="shared" si="3660"/>
        <v>237.5</v>
      </c>
      <c r="AE1160" s="37">
        <f t="shared" si="3661"/>
        <v>237.5</v>
      </c>
      <c r="AF1160" s="37">
        <f t="shared" si="3662"/>
        <v>237.5</v>
      </c>
      <c r="AG1160" s="37">
        <f t="shared" ref="AG1160:AG1166" si="3870">AG1161</f>
        <v>0</v>
      </c>
      <c r="AH1160" s="37">
        <f t="shared" ref="AH1160:AH1166" si="3871">AH1161</f>
        <v>0</v>
      </c>
      <c r="AI1160" s="37">
        <f t="shared" ref="AI1160:AI1166" si="3872">AI1161</f>
        <v>0</v>
      </c>
      <c r="AJ1160" s="37">
        <f t="shared" si="3663"/>
        <v>237.5</v>
      </c>
      <c r="AK1160" s="37">
        <f t="shared" si="3664"/>
        <v>237.5</v>
      </c>
      <c r="AL1160" s="37">
        <f t="shared" si="3665"/>
        <v>237.5</v>
      </c>
      <c r="AM1160" s="37">
        <f t="shared" ref="AM1160:AM1166" si="3873">AM1161</f>
        <v>0</v>
      </c>
      <c r="AN1160" s="37">
        <f t="shared" ref="AN1160:AN1166" si="3874">AN1161</f>
        <v>0</v>
      </c>
      <c r="AO1160" s="37">
        <f t="shared" ref="AO1160:AO1166" si="3875">AO1161</f>
        <v>0</v>
      </c>
      <c r="AP1160" s="37">
        <f t="shared" si="3666"/>
        <v>237.5</v>
      </c>
      <c r="AQ1160" s="37">
        <f t="shared" si="3667"/>
        <v>237.5</v>
      </c>
      <c r="AR1160" s="37">
        <f t="shared" si="3668"/>
        <v>237.5</v>
      </c>
      <c r="AS1160" s="37">
        <f t="shared" ref="AS1160:AS1166" si="3876">AS1161</f>
        <v>0</v>
      </c>
      <c r="AT1160" s="37">
        <f t="shared" ref="AT1160:AT1166" si="3877">AT1161</f>
        <v>0</v>
      </c>
      <c r="AU1160" s="37">
        <f t="shared" ref="AU1160:AU1166" si="3878">AU1161</f>
        <v>0</v>
      </c>
      <c r="AV1160" s="37">
        <f t="shared" si="3669"/>
        <v>237.5</v>
      </c>
      <c r="AW1160" s="37">
        <f t="shared" si="3670"/>
        <v>237.5</v>
      </c>
      <c r="AX1160" s="37">
        <f t="shared" si="3671"/>
        <v>237.5</v>
      </c>
      <c r="AY1160" s="37">
        <f t="shared" ref="AY1160:AY1166" si="3879">AY1161</f>
        <v>0</v>
      </c>
      <c r="AZ1160" s="37">
        <f t="shared" ref="AZ1160:AZ1166" si="3880">AZ1161</f>
        <v>0</v>
      </c>
      <c r="BA1160" s="37">
        <f t="shared" ref="BA1160:BA1166" si="3881">BA1161</f>
        <v>0</v>
      </c>
      <c r="BB1160" s="37">
        <f t="shared" si="3672"/>
        <v>237.5</v>
      </c>
      <c r="BC1160" s="37">
        <f t="shared" si="3673"/>
        <v>237.5</v>
      </c>
      <c r="BD1160" s="37">
        <f t="shared" si="3674"/>
        <v>237.5</v>
      </c>
      <c r="BE1160" s="37">
        <f t="shared" ref="BE1160:BE1166" si="3882">BE1161</f>
        <v>0</v>
      </c>
      <c r="BF1160" s="37">
        <f t="shared" ref="BF1160:BF1166" si="3883">BF1161</f>
        <v>0</v>
      </c>
      <c r="BG1160" s="37">
        <f t="shared" ref="BG1160:BG1166" si="3884">BG1161</f>
        <v>0</v>
      </c>
      <c r="BH1160" s="37">
        <f t="shared" si="3675"/>
        <v>237.5</v>
      </c>
      <c r="BI1160" s="37">
        <f t="shared" si="3676"/>
        <v>237.5</v>
      </c>
      <c r="BJ1160" s="37">
        <f t="shared" si="3677"/>
        <v>237.5</v>
      </c>
      <c r="BK1160" s="37">
        <f t="shared" ref="BK1160:BK1166" si="3885">BK1161</f>
        <v>0</v>
      </c>
      <c r="BL1160" s="37">
        <f t="shared" ref="BL1160:BL1166" si="3886">BL1161</f>
        <v>0</v>
      </c>
      <c r="BM1160" s="37">
        <f t="shared" ref="BM1160:BM1166" si="3887">BM1161</f>
        <v>0</v>
      </c>
      <c r="BN1160" s="37">
        <f t="shared" si="3678"/>
        <v>237.5</v>
      </c>
      <c r="BO1160" s="37">
        <f t="shared" si="3679"/>
        <v>237.5</v>
      </c>
      <c r="BP1160" s="37">
        <f t="shared" si="3680"/>
        <v>237.5</v>
      </c>
      <c r="BQ1160" s="37">
        <f t="shared" ref="BQ1160:BQ1166" si="3888">BQ1161</f>
        <v>0</v>
      </c>
      <c r="BR1160" s="37">
        <f t="shared" ref="BR1160:BR1166" si="3889">BR1161</f>
        <v>0</v>
      </c>
      <c r="BS1160" s="31">
        <f t="shared" si="3681"/>
        <v>237.5</v>
      </c>
      <c r="BT1160" s="31">
        <f t="shared" si="3682"/>
        <v>237.5</v>
      </c>
      <c r="BU1160" s="31">
        <f t="shared" si="3683"/>
        <v>237.5</v>
      </c>
      <c r="BV1160" s="37">
        <f t="shared" ref="BV1160:BV1166" si="3890">BV1161</f>
        <v>0</v>
      </c>
      <c r="BW1160" s="37">
        <f t="shared" ref="BW1160:BW1166" si="3891">BW1161</f>
        <v>0</v>
      </c>
      <c r="BX1160" s="37">
        <f t="shared" si="3684"/>
        <v>237.5</v>
      </c>
      <c r="BY1160" s="37">
        <f t="shared" si="3685"/>
        <v>237.5</v>
      </c>
      <c r="BZ1160" s="37">
        <f t="shared" si="3686"/>
        <v>237.5</v>
      </c>
      <c r="CA1160" s="37">
        <f t="shared" ref="CA1160:CA1166" si="3892">CA1161</f>
        <v>0</v>
      </c>
      <c r="CB1160" s="37">
        <f t="shared" ref="CB1160:CB1166" si="3893">CB1161</f>
        <v>0</v>
      </c>
      <c r="CC1160" s="37">
        <f t="shared" ref="CC1160:CC1166" si="3894">CC1161</f>
        <v>0</v>
      </c>
      <c r="CD1160" s="37">
        <f t="shared" si="3769"/>
        <v>237.5</v>
      </c>
      <c r="CE1160" s="37">
        <f t="shared" si="3770"/>
        <v>237.5</v>
      </c>
      <c r="CF1160" s="37">
        <f t="shared" si="3771"/>
        <v>237.5</v>
      </c>
      <c r="CG1160" s="37">
        <f t="shared" ref="CG1160:CG1166" si="3895">CG1161</f>
        <v>0</v>
      </c>
      <c r="CH1160" s="24"/>
      <c r="CI1160" s="38"/>
      <c r="CK1160" s="33" t="s">
        <v>27</v>
      </c>
    </row>
    <row r="1161" ht="57.700000000000003">
      <c r="A1161" s="16" t="s">
        <v>621</v>
      </c>
      <c r="B1161" s="17"/>
      <c r="C1161" s="16"/>
      <c r="D1161" s="16"/>
      <c r="E1161" s="39" t="s">
        <v>622</v>
      </c>
      <c r="F1161" s="31">
        <f t="shared" si="3855"/>
        <v>237.5</v>
      </c>
      <c r="G1161" s="31">
        <f t="shared" si="3856"/>
        <v>237.5</v>
      </c>
      <c r="H1161" s="31">
        <f t="shared" si="3857"/>
        <v>237.5</v>
      </c>
      <c r="I1161" s="31">
        <f t="shared" si="3858"/>
        <v>0</v>
      </c>
      <c r="J1161" s="31">
        <f t="shared" si="3859"/>
        <v>0</v>
      </c>
      <c r="K1161" s="31">
        <f t="shared" si="3860"/>
        <v>0</v>
      </c>
      <c r="L1161" s="31">
        <f t="shared" si="3651"/>
        <v>237.5</v>
      </c>
      <c r="M1161" s="31">
        <f t="shared" si="3652"/>
        <v>237.5</v>
      </c>
      <c r="N1161" s="31">
        <f t="shared" si="3653"/>
        <v>237.5</v>
      </c>
      <c r="O1161" s="31">
        <f t="shared" si="3861"/>
        <v>0</v>
      </c>
      <c r="P1161" s="31">
        <f t="shared" si="3862"/>
        <v>0</v>
      </c>
      <c r="Q1161" s="31">
        <f t="shared" si="3863"/>
        <v>0</v>
      </c>
      <c r="R1161" s="31">
        <f t="shared" si="3654"/>
        <v>237.5</v>
      </c>
      <c r="S1161" s="31">
        <f t="shared" si="3655"/>
        <v>237.5</v>
      </c>
      <c r="T1161" s="31">
        <f t="shared" si="3656"/>
        <v>237.5</v>
      </c>
      <c r="U1161" s="31">
        <f t="shared" si="3864"/>
        <v>0</v>
      </c>
      <c r="V1161" s="31">
        <f t="shared" si="3865"/>
        <v>0</v>
      </c>
      <c r="W1161" s="31">
        <f t="shared" si="3866"/>
        <v>0</v>
      </c>
      <c r="X1161" s="31">
        <f t="shared" si="3657"/>
        <v>237.5</v>
      </c>
      <c r="Y1161" s="31">
        <f t="shared" si="3658"/>
        <v>237.5</v>
      </c>
      <c r="Z1161" s="31">
        <f t="shared" si="3659"/>
        <v>237.5</v>
      </c>
      <c r="AA1161" s="31">
        <f t="shared" si="3867"/>
        <v>0</v>
      </c>
      <c r="AB1161" s="31">
        <f t="shared" si="3868"/>
        <v>0</v>
      </c>
      <c r="AC1161" s="31">
        <f t="shared" si="3869"/>
        <v>0</v>
      </c>
      <c r="AD1161" s="31">
        <f t="shared" si="3660"/>
        <v>237.5</v>
      </c>
      <c r="AE1161" s="31">
        <f t="shared" si="3661"/>
        <v>237.5</v>
      </c>
      <c r="AF1161" s="31">
        <f t="shared" si="3662"/>
        <v>237.5</v>
      </c>
      <c r="AG1161" s="31">
        <f t="shared" si="3870"/>
        <v>0</v>
      </c>
      <c r="AH1161" s="31">
        <f t="shared" si="3871"/>
        <v>0</v>
      </c>
      <c r="AI1161" s="31">
        <f t="shared" si="3872"/>
        <v>0</v>
      </c>
      <c r="AJ1161" s="31">
        <f t="shared" si="3663"/>
        <v>237.5</v>
      </c>
      <c r="AK1161" s="31">
        <f t="shared" si="3664"/>
        <v>237.5</v>
      </c>
      <c r="AL1161" s="31">
        <f t="shared" si="3665"/>
        <v>237.5</v>
      </c>
      <c r="AM1161" s="31">
        <f t="shared" si="3873"/>
        <v>0</v>
      </c>
      <c r="AN1161" s="31">
        <f t="shared" si="3874"/>
        <v>0</v>
      </c>
      <c r="AO1161" s="31">
        <f t="shared" si="3875"/>
        <v>0</v>
      </c>
      <c r="AP1161" s="31">
        <f t="shared" si="3666"/>
        <v>237.5</v>
      </c>
      <c r="AQ1161" s="31">
        <f t="shared" si="3667"/>
        <v>237.5</v>
      </c>
      <c r="AR1161" s="31">
        <f t="shared" si="3668"/>
        <v>237.5</v>
      </c>
      <c r="AS1161" s="31">
        <f t="shared" si="3876"/>
        <v>0</v>
      </c>
      <c r="AT1161" s="31">
        <f t="shared" si="3877"/>
        <v>0</v>
      </c>
      <c r="AU1161" s="31">
        <f t="shared" si="3878"/>
        <v>0</v>
      </c>
      <c r="AV1161" s="31">
        <f t="shared" si="3669"/>
        <v>237.5</v>
      </c>
      <c r="AW1161" s="31">
        <f t="shared" si="3670"/>
        <v>237.5</v>
      </c>
      <c r="AX1161" s="31">
        <f t="shared" si="3671"/>
        <v>237.5</v>
      </c>
      <c r="AY1161" s="31">
        <f t="shared" si="3879"/>
        <v>0</v>
      </c>
      <c r="AZ1161" s="31">
        <f t="shared" si="3880"/>
        <v>0</v>
      </c>
      <c r="BA1161" s="31">
        <f t="shared" si="3881"/>
        <v>0</v>
      </c>
      <c r="BB1161" s="31">
        <f t="shared" si="3672"/>
        <v>237.5</v>
      </c>
      <c r="BC1161" s="31">
        <f t="shared" si="3673"/>
        <v>237.5</v>
      </c>
      <c r="BD1161" s="31">
        <f t="shared" si="3674"/>
        <v>237.5</v>
      </c>
      <c r="BE1161" s="31">
        <f t="shared" si="3882"/>
        <v>0</v>
      </c>
      <c r="BF1161" s="31">
        <f t="shared" si="3883"/>
        <v>0</v>
      </c>
      <c r="BG1161" s="31">
        <f t="shared" si="3884"/>
        <v>0</v>
      </c>
      <c r="BH1161" s="31">
        <f t="shared" si="3675"/>
        <v>237.5</v>
      </c>
      <c r="BI1161" s="31">
        <f t="shared" si="3676"/>
        <v>237.5</v>
      </c>
      <c r="BJ1161" s="31">
        <f t="shared" si="3677"/>
        <v>237.5</v>
      </c>
      <c r="BK1161" s="31">
        <f t="shared" si="3885"/>
        <v>0</v>
      </c>
      <c r="BL1161" s="31">
        <f t="shared" si="3886"/>
        <v>0</v>
      </c>
      <c r="BM1161" s="31">
        <f t="shared" si="3887"/>
        <v>0</v>
      </c>
      <c r="BN1161" s="31">
        <f t="shared" si="3678"/>
        <v>237.5</v>
      </c>
      <c r="BO1161" s="31">
        <f t="shared" si="3679"/>
        <v>237.5</v>
      </c>
      <c r="BP1161" s="31">
        <f t="shared" si="3680"/>
        <v>237.5</v>
      </c>
      <c r="BQ1161" s="31">
        <f t="shared" si="3888"/>
        <v>0</v>
      </c>
      <c r="BR1161" s="31">
        <f t="shared" si="3889"/>
        <v>0</v>
      </c>
      <c r="BS1161" s="31">
        <f t="shared" si="3681"/>
        <v>237.5</v>
      </c>
      <c r="BT1161" s="31">
        <f t="shared" si="3682"/>
        <v>237.5</v>
      </c>
      <c r="BU1161" s="31">
        <f t="shared" si="3683"/>
        <v>237.5</v>
      </c>
      <c r="BV1161" s="31">
        <f t="shared" si="3890"/>
        <v>0</v>
      </c>
      <c r="BW1161" s="31">
        <f t="shared" si="3891"/>
        <v>0</v>
      </c>
      <c r="BX1161" s="31">
        <f t="shared" si="3684"/>
        <v>237.5</v>
      </c>
      <c r="BY1161" s="31">
        <f t="shared" si="3685"/>
        <v>237.5</v>
      </c>
      <c r="BZ1161" s="31">
        <f t="shared" si="3686"/>
        <v>237.5</v>
      </c>
      <c r="CA1161" s="31">
        <f t="shared" si="3892"/>
        <v>0</v>
      </c>
      <c r="CB1161" s="31">
        <f t="shared" si="3893"/>
        <v>0</v>
      </c>
      <c r="CC1161" s="31">
        <f t="shared" si="3894"/>
        <v>0</v>
      </c>
      <c r="CD1161" s="31">
        <f t="shared" si="3769"/>
        <v>237.5</v>
      </c>
      <c r="CE1161" s="31">
        <f t="shared" si="3770"/>
        <v>237.5</v>
      </c>
      <c r="CF1161" s="31">
        <f t="shared" si="3771"/>
        <v>237.5</v>
      </c>
      <c r="CG1161" s="31">
        <f t="shared" si="3895"/>
        <v>0</v>
      </c>
      <c r="CH1161" s="24"/>
      <c r="CI1161" s="40"/>
      <c r="CL1161" s="1" t="s">
        <v>28</v>
      </c>
    </row>
    <row r="1162" ht="57.700000000000003">
      <c r="A1162" s="16" t="s">
        <v>623</v>
      </c>
      <c r="B1162" s="17"/>
      <c r="C1162" s="16"/>
      <c r="D1162" s="16"/>
      <c r="E1162" s="39" t="s">
        <v>624</v>
      </c>
      <c r="F1162" s="31">
        <f t="shared" si="3855"/>
        <v>237.5</v>
      </c>
      <c r="G1162" s="31">
        <f t="shared" si="3856"/>
        <v>237.5</v>
      </c>
      <c r="H1162" s="31">
        <f t="shared" si="3857"/>
        <v>237.5</v>
      </c>
      <c r="I1162" s="31">
        <f t="shared" si="3858"/>
        <v>0</v>
      </c>
      <c r="J1162" s="31">
        <f t="shared" si="3859"/>
        <v>0</v>
      </c>
      <c r="K1162" s="31">
        <f t="shared" si="3860"/>
        <v>0</v>
      </c>
      <c r="L1162" s="31">
        <f t="shared" si="3651"/>
        <v>237.5</v>
      </c>
      <c r="M1162" s="31">
        <f t="shared" si="3652"/>
        <v>237.5</v>
      </c>
      <c r="N1162" s="31">
        <f t="shared" si="3653"/>
        <v>237.5</v>
      </c>
      <c r="O1162" s="31">
        <f t="shared" si="3861"/>
        <v>0</v>
      </c>
      <c r="P1162" s="31">
        <f t="shared" si="3862"/>
        <v>0</v>
      </c>
      <c r="Q1162" s="31">
        <f t="shared" si="3863"/>
        <v>0</v>
      </c>
      <c r="R1162" s="31">
        <f t="shared" si="3654"/>
        <v>237.5</v>
      </c>
      <c r="S1162" s="31">
        <f t="shared" si="3655"/>
        <v>237.5</v>
      </c>
      <c r="T1162" s="31">
        <f t="shared" si="3656"/>
        <v>237.5</v>
      </c>
      <c r="U1162" s="31">
        <f t="shared" si="3864"/>
        <v>0</v>
      </c>
      <c r="V1162" s="31">
        <f t="shared" si="3865"/>
        <v>0</v>
      </c>
      <c r="W1162" s="31">
        <f t="shared" si="3866"/>
        <v>0</v>
      </c>
      <c r="X1162" s="31">
        <f t="shared" si="3657"/>
        <v>237.5</v>
      </c>
      <c r="Y1162" s="31">
        <f t="shared" si="3658"/>
        <v>237.5</v>
      </c>
      <c r="Z1162" s="31">
        <f t="shared" si="3659"/>
        <v>237.5</v>
      </c>
      <c r="AA1162" s="31">
        <f t="shared" si="3867"/>
        <v>0</v>
      </c>
      <c r="AB1162" s="31">
        <f t="shared" si="3868"/>
        <v>0</v>
      </c>
      <c r="AC1162" s="31">
        <f t="shared" si="3869"/>
        <v>0</v>
      </c>
      <c r="AD1162" s="31">
        <f t="shared" si="3660"/>
        <v>237.5</v>
      </c>
      <c r="AE1162" s="31">
        <f t="shared" si="3661"/>
        <v>237.5</v>
      </c>
      <c r="AF1162" s="31">
        <f t="shared" si="3662"/>
        <v>237.5</v>
      </c>
      <c r="AG1162" s="31">
        <f t="shared" si="3870"/>
        <v>0</v>
      </c>
      <c r="AH1162" s="31">
        <f t="shared" si="3871"/>
        <v>0</v>
      </c>
      <c r="AI1162" s="31">
        <f t="shared" si="3872"/>
        <v>0</v>
      </c>
      <c r="AJ1162" s="31">
        <f t="shared" si="3663"/>
        <v>237.5</v>
      </c>
      <c r="AK1162" s="31">
        <f t="shared" si="3664"/>
        <v>237.5</v>
      </c>
      <c r="AL1162" s="31">
        <f t="shared" si="3665"/>
        <v>237.5</v>
      </c>
      <c r="AM1162" s="31">
        <f t="shared" si="3873"/>
        <v>0</v>
      </c>
      <c r="AN1162" s="31">
        <f t="shared" si="3874"/>
        <v>0</v>
      </c>
      <c r="AO1162" s="31">
        <f t="shared" si="3875"/>
        <v>0</v>
      </c>
      <c r="AP1162" s="31">
        <f t="shared" si="3666"/>
        <v>237.5</v>
      </c>
      <c r="AQ1162" s="31">
        <f t="shared" si="3667"/>
        <v>237.5</v>
      </c>
      <c r="AR1162" s="31">
        <f t="shared" si="3668"/>
        <v>237.5</v>
      </c>
      <c r="AS1162" s="31">
        <f t="shared" si="3876"/>
        <v>0</v>
      </c>
      <c r="AT1162" s="31">
        <f t="shared" si="3877"/>
        <v>0</v>
      </c>
      <c r="AU1162" s="31">
        <f t="shared" si="3878"/>
        <v>0</v>
      </c>
      <c r="AV1162" s="31">
        <f t="shared" si="3669"/>
        <v>237.5</v>
      </c>
      <c r="AW1162" s="31">
        <f t="shared" si="3670"/>
        <v>237.5</v>
      </c>
      <c r="AX1162" s="31">
        <f t="shared" si="3671"/>
        <v>237.5</v>
      </c>
      <c r="AY1162" s="31">
        <f t="shared" si="3879"/>
        <v>0</v>
      </c>
      <c r="AZ1162" s="31">
        <f t="shared" si="3880"/>
        <v>0</v>
      </c>
      <c r="BA1162" s="31">
        <f t="shared" si="3881"/>
        <v>0</v>
      </c>
      <c r="BB1162" s="31">
        <f t="shared" si="3672"/>
        <v>237.5</v>
      </c>
      <c r="BC1162" s="31">
        <f t="shared" si="3673"/>
        <v>237.5</v>
      </c>
      <c r="BD1162" s="31">
        <f t="shared" si="3674"/>
        <v>237.5</v>
      </c>
      <c r="BE1162" s="31">
        <f t="shared" si="3882"/>
        <v>0</v>
      </c>
      <c r="BF1162" s="31">
        <f t="shared" si="3883"/>
        <v>0</v>
      </c>
      <c r="BG1162" s="31">
        <f t="shared" si="3884"/>
        <v>0</v>
      </c>
      <c r="BH1162" s="31">
        <f t="shared" si="3675"/>
        <v>237.5</v>
      </c>
      <c r="BI1162" s="31">
        <f t="shared" si="3676"/>
        <v>237.5</v>
      </c>
      <c r="BJ1162" s="31">
        <f t="shared" si="3677"/>
        <v>237.5</v>
      </c>
      <c r="BK1162" s="31">
        <f t="shared" si="3885"/>
        <v>0</v>
      </c>
      <c r="BL1162" s="31">
        <f t="shared" si="3886"/>
        <v>0</v>
      </c>
      <c r="BM1162" s="31">
        <f t="shared" si="3887"/>
        <v>0</v>
      </c>
      <c r="BN1162" s="31">
        <f t="shared" si="3678"/>
        <v>237.5</v>
      </c>
      <c r="BO1162" s="31">
        <f t="shared" si="3679"/>
        <v>237.5</v>
      </c>
      <c r="BP1162" s="31">
        <f t="shared" si="3680"/>
        <v>237.5</v>
      </c>
      <c r="BQ1162" s="31">
        <f t="shared" si="3888"/>
        <v>0</v>
      </c>
      <c r="BR1162" s="31">
        <f t="shared" si="3889"/>
        <v>0</v>
      </c>
      <c r="BS1162" s="31">
        <f t="shared" si="3681"/>
        <v>237.5</v>
      </c>
      <c r="BT1162" s="31">
        <f t="shared" si="3682"/>
        <v>237.5</v>
      </c>
      <c r="BU1162" s="31">
        <f t="shared" si="3683"/>
        <v>237.5</v>
      </c>
      <c r="BV1162" s="31">
        <f t="shared" si="3890"/>
        <v>0</v>
      </c>
      <c r="BW1162" s="31">
        <f t="shared" si="3891"/>
        <v>0</v>
      </c>
      <c r="BX1162" s="31">
        <f t="shared" si="3684"/>
        <v>237.5</v>
      </c>
      <c r="BY1162" s="31">
        <f t="shared" si="3685"/>
        <v>237.5</v>
      </c>
      <c r="BZ1162" s="31">
        <f t="shared" si="3686"/>
        <v>237.5</v>
      </c>
      <c r="CA1162" s="31">
        <f t="shared" si="3892"/>
        <v>0</v>
      </c>
      <c r="CB1162" s="31">
        <f t="shared" si="3893"/>
        <v>0</v>
      </c>
      <c r="CC1162" s="31">
        <f t="shared" si="3894"/>
        <v>0</v>
      </c>
      <c r="CD1162" s="31">
        <f t="shared" si="3769"/>
        <v>237.5</v>
      </c>
      <c r="CE1162" s="31">
        <f t="shared" si="3770"/>
        <v>237.5</v>
      </c>
      <c r="CF1162" s="31">
        <f t="shared" si="3771"/>
        <v>237.5</v>
      </c>
      <c r="CG1162" s="31">
        <f t="shared" si="3895"/>
        <v>0</v>
      </c>
      <c r="CH1162" s="24"/>
      <c r="CI1162" s="40"/>
      <c r="CO1162" s="1" t="s">
        <v>31</v>
      </c>
    </row>
    <row r="1163" ht="43.75">
      <c r="A1163" s="16" t="s">
        <v>623</v>
      </c>
      <c r="B1163" s="17">
        <v>600</v>
      </c>
      <c r="C1163" s="16"/>
      <c r="D1163" s="16"/>
      <c r="E1163" s="39" t="s">
        <v>45</v>
      </c>
      <c r="F1163" s="31">
        <f t="shared" si="3855"/>
        <v>237.5</v>
      </c>
      <c r="G1163" s="31">
        <f t="shared" si="3856"/>
        <v>237.5</v>
      </c>
      <c r="H1163" s="31">
        <f t="shared" si="3857"/>
        <v>237.5</v>
      </c>
      <c r="I1163" s="31">
        <f t="shared" si="3858"/>
        <v>0</v>
      </c>
      <c r="J1163" s="31">
        <f t="shared" si="3859"/>
        <v>0</v>
      </c>
      <c r="K1163" s="31">
        <f t="shared" si="3860"/>
        <v>0</v>
      </c>
      <c r="L1163" s="31">
        <f t="shared" si="3651"/>
        <v>237.5</v>
      </c>
      <c r="M1163" s="31">
        <f t="shared" si="3652"/>
        <v>237.5</v>
      </c>
      <c r="N1163" s="31">
        <f t="shared" si="3653"/>
        <v>237.5</v>
      </c>
      <c r="O1163" s="31">
        <f t="shared" si="3861"/>
        <v>0</v>
      </c>
      <c r="P1163" s="31">
        <f t="shared" si="3862"/>
        <v>0</v>
      </c>
      <c r="Q1163" s="31">
        <f t="shared" si="3863"/>
        <v>0</v>
      </c>
      <c r="R1163" s="31">
        <f t="shared" si="3654"/>
        <v>237.5</v>
      </c>
      <c r="S1163" s="31">
        <f t="shared" si="3655"/>
        <v>237.5</v>
      </c>
      <c r="T1163" s="31">
        <f t="shared" si="3656"/>
        <v>237.5</v>
      </c>
      <c r="U1163" s="31">
        <f t="shared" si="3864"/>
        <v>0</v>
      </c>
      <c r="V1163" s="31">
        <f t="shared" si="3865"/>
        <v>0</v>
      </c>
      <c r="W1163" s="31">
        <f t="shared" si="3866"/>
        <v>0</v>
      </c>
      <c r="X1163" s="31">
        <f t="shared" si="3657"/>
        <v>237.5</v>
      </c>
      <c r="Y1163" s="31">
        <f t="shared" si="3658"/>
        <v>237.5</v>
      </c>
      <c r="Z1163" s="31">
        <f t="shared" si="3659"/>
        <v>237.5</v>
      </c>
      <c r="AA1163" s="31">
        <f t="shared" si="3867"/>
        <v>0</v>
      </c>
      <c r="AB1163" s="31">
        <f t="shared" si="3868"/>
        <v>0</v>
      </c>
      <c r="AC1163" s="31">
        <f t="shared" si="3869"/>
        <v>0</v>
      </c>
      <c r="AD1163" s="31">
        <f t="shared" si="3660"/>
        <v>237.5</v>
      </c>
      <c r="AE1163" s="31">
        <f t="shared" si="3661"/>
        <v>237.5</v>
      </c>
      <c r="AF1163" s="31">
        <f t="shared" si="3662"/>
        <v>237.5</v>
      </c>
      <c r="AG1163" s="31">
        <f t="shared" si="3870"/>
        <v>0</v>
      </c>
      <c r="AH1163" s="31">
        <f t="shared" si="3871"/>
        <v>0</v>
      </c>
      <c r="AI1163" s="31">
        <f t="shared" si="3872"/>
        <v>0</v>
      </c>
      <c r="AJ1163" s="31">
        <f t="shared" si="3663"/>
        <v>237.5</v>
      </c>
      <c r="AK1163" s="31">
        <f t="shared" si="3664"/>
        <v>237.5</v>
      </c>
      <c r="AL1163" s="31">
        <f t="shared" si="3665"/>
        <v>237.5</v>
      </c>
      <c r="AM1163" s="31">
        <f t="shared" si="3873"/>
        <v>0</v>
      </c>
      <c r="AN1163" s="31">
        <f t="shared" si="3874"/>
        <v>0</v>
      </c>
      <c r="AO1163" s="31">
        <f t="shared" si="3875"/>
        <v>0</v>
      </c>
      <c r="AP1163" s="31">
        <f t="shared" si="3666"/>
        <v>237.5</v>
      </c>
      <c r="AQ1163" s="31">
        <f t="shared" si="3667"/>
        <v>237.5</v>
      </c>
      <c r="AR1163" s="31">
        <f t="shared" si="3668"/>
        <v>237.5</v>
      </c>
      <c r="AS1163" s="31">
        <f t="shared" si="3876"/>
        <v>0</v>
      </c>
      <c r="AT1163" s="31">
        <f t="shared" si="3877"/>
        <v>0</v>
      </c>
      <c r="AU1163" s="31">
        <f t="shared" si="3878"/>
        <v>0</v>
      </c>
      <c r="AV1163" s="31">
        <f t="shared" si="3669"/>
        <v>237.5</v>
      </c>
      <c r="AW1163" s="31">
        <f t="shared" si="3670"/>
        <v>237.5</v>
      </c>
      <c r="AX1163" s="31">
        <f t="shared" si="3671"/>
        <v>237.5</v>
      </c>
      <c r="AY1163" s="31">
        <f t="shared" si="3879"/>
        <v>0</v>
      </c>
      <c r="AZ1163" s="31">
        <f t="shared" si="3880"/>
        <v>0</v>
      </c>
      <c r="BA1163" s="31">
        <f t="shared" si="3881"/>
        <v>0</v>
      </c>
      <c r="BB1163" s="31">
        <f t="shared" si="3672"/>
        <v>237.5</v>
      </c>
      <c r="BC1163" s="31">
        <f t="shared" si="3673"/>
        <v>237.5</v>
      </c>
      <c r="BD1163" s="31">
        <f t="shared" si="3674"/>
        <v>237.5</v>
      </c>
      <c r="BE1163" s="31">
        <f t="shared" si="3882"/>
        <v>0</v>
      </c>
      <c r="BF1163" s="31">
        <f t="shared" si="3883"/>
        <v>0</v>
      </c>
      <c r="BG1163" s="31">
        <f t="shared" si="3884"/>
        <v>0</v>
      </c>
      <c r="BH1163" s="31">
        <f t="shared" si="3675"/>
        <v>237.5</v>
      </c>
      <c r="BI1163" s="31">
        <f t="shared" si="3676"/>
        <v>237.5</v>
      </c>
      <c r="BJ1163" s="31">
        <f t="shared" si="3677"/>
        <v>237.5</v>
      </c>
      <c r="BK1163" s="31">
        <f t="shared" si="3885"/>
        <v>0</v>
      </c>
      <c r="BL1163" s="31">
        <f t="shared" si="3886"/>
        <v>0</v>
      </c>
      <c r="BM1163" s="31">
        <f t="shared" si="3887"/>
        <v>0</v>
      </c>
      <c r="BN1163" s="31">
        <f t="shared" si="3678"/>
        <v>237.5</v>
      </c>
      <c r="BO1163" s="31">
        <f t="shared" si="3679"/>
        <v>237.5</v>
      </c>
      <c r="BP1163" s="31">
        <f t="shared" si="3680"/>
        <v>237.5</v>
      </c>
      <c r="BQ1163" s="31">
        <f t="shared" si="3888"/>
        <v>0</v>
      </c>
      <c r="BR1163" s="31">
        <f t="shared" si="3889"/>
        <v>0</v>
      </c>
      <c r="BS1163" s="31">
        <f t="shared" si="3681"/>
        <v>237.5</v>
      </c>
      <c r="BT1163" s="31">
        <f t="shared" si="3682"/>
        <v>237.5</v>
      </c>
      <c r="BU1163" s="31">
        <f t="shared" si="3683"/>
        <v>237.5</v>
      </c>
      <c r="BV1163" s="31">
        <f t="shared" si="3890"/>
        <v>0</v>
      </c>
      <c r="BW1163" s="31">
        <f t="shared" si="3891"/>
        <v>0</v>
      </c>
      <c r="BX1163" s="31">
        <f t="shared" si="3684"/>
        <v>237.5</v>
      </c>
      <c r="BY1163" s="31">
        <f t="shared" si="3685"/>
        <v>237.5</v>
      </c>
      <c r="BZ1163" s="31">
        <f t="shared" si="3686"/>
        <v>237.5</v>
      </c>
      <c r="CA1163" s="31">
        <f t="shared" si="3892"/>
        <v>0</v>
      </c>
      <c r="CB1163" s="31">
        <f t="shared" si="3893"/>
        <v>0</v>
      </c>
      <c r="CC1163" s="31">
        <f t="shared" si="3894"/>
        <v>0</v>
      </c>
      <c r="CD1163" s="31">
        <f t="shared" si="3769"/>
        <v>237.5</v>
      </c>
      <c r="CE1163" s="31">
        <f t="shared" si="3770"/>
        <v>237.5</v>
      </c>
      <c r="CF1163" s="31">
        <f t="shared" si="3771"/>
        <v>237.5</v>
      </c>
      <c r="CG1163" s="31">
        <f t="shared" si="3895"/>
        <v>0</v>
      </c>
      <c r="CH1163" s="24"/>
      <c r="CI1163" s="40"/>
      <c r="CM1163" s="1" t="s">
        <v>29</v>
      </c>
    </row>
    <row r="1164" ht="65.650000000000006">
      <c r="A1164" s="16" t="s">
        <v>623</v>
      </c>
      <c r="B1164" s="17">
        <v>630</v>
      </c>
      <c r="C1164" s="16"/>
      <c r="D1164" s="16"/>
      <c r="E1164" s="39" t="s">
        <v>51</v>
      </c>
      <c r="F1164" s="31">
        <f t="shared" si="3855"/>
        <v>237.5</v>
      </c>
      <c r="G1164" s="31">
        <f t="shared" si="3856"/>
        <v>237.5</v>
      </c>
      <c r="H1164" s="31">
        <f t="shared" si="3857"/>
        <v>237.5</v>
      </c>
      <c r="I1164" s="31">
        <f t="shared" si="3858"/>
        <v>0</v>
      </c>
      <c r="J1164" s="31">
        <f t="shared" si="3859"/>
        <v>0</v>
      </c>
      <c r="K1164" s="31">
        <f t="shared" si="3860"/>
        <v>0</v>
      </c>
      <c r="L1164" s="31">
        <f t="shared" si="3651"/>
        <v>237.5</v>
      </c>
      <c r="M1164" s="31">
        <f t="shared" si="3652"/>
        <v>237.5</v>
      </c>
      <c r="N1164" s="31">
        <f t="shared" si="3653"/>
        <v>237.5</v>
      </c>
      <c r="O1164" s="31">
        <f t="shared" si="3861"/>
        <v>0</v>
      </c>
      <c r="P1164" s="31">
        <f t="shared" si="3862"/>
        <v>0</v>
      </c>
      <c r="Q1164" s="31">
        <f t="shared" si="3863"/>
        <v>0</v>
      </c>
      <c r="R1164" s="31">
        <f t="shared" si="3654"/>
        <v>237.5</v>
      </c>
      <c r="S1164" s="31">
        <f t="shared" si="3655"/>
        <v>237.5</v>
      </c>
      <c r="T1164" s="31">
        <f t="shared" si="3656"/>
        <v>237.5</v>
      </c>
      <c r="U1164" s="31">
        <f t="shared" si="3864"/>
        <v>0</v>
      </c>
      <c r="V1164" s="31">
        <f t="shared" si="3865"/>
        <v>0</v>
      </c>
      <c r="W1164" s="31">
        <f t="shared" si="3866"/>
        <v>0</v>
      </c>
      <c r="X1164" s="31">
        <f t="shared" si="3657"/>
        <v>237.5</v>
      </c>
      <c r="Y1164" s="31">
        <f t="shared" si="3658"/>
        <v>237.5</v>
      </c>
      <c r="Z1164" s="31">
        <f t="shared" si="3659"/>
        <v>237.5</v>
      </c>
      <c r="AA1164" s="31">
        <f t="shared" si="3867"/>
        <v>0</v>
      </c>
      <c r="AB1164" s="31">
        <f t="shared" si="3868"/>
        <v>0</v>
      </c>
      <c r="AC1164" s="31">
        <f t="shared" si="3869"/>
        <v>0</v>
      </c>
      <c r="AD1164" s="31">
        <f t="shared" si="3660"/>
        <v>237.5</v>
      </c>
      <c r="AE1164" s="31">
        <f t="shared" si="3661"/>
        <v>237.5</v>
      </c>
      <c r="AF1164" s="31">
        <f t="shared" si="3662"/>
        <v>237.5</v>
      </c>
      <c r="AG1164" s="31">
        <f t="shared" si="3870"/>
        <v>0</v>
      </c>
      <c r="AH1164" s="31">
        <f t="shared" si="3871"/>
        <v>0</v>
      </c>
      <c r="AI1164" s="31">
        <f t="shared" si="3872"/>
        <v>0</v>
      </c>
      <c r="AJ1164" s="31">
        <f t="shared" si="3663"/>
        <v>237.5</v>
      </c>
      <c r="AK1164" s="31">
        <f t="shared" si="3664"/>
        <v>237.5</v>
      </c>
      <c r="AL1164" s="31">
        <f t="shared" si="3665"/>
        <v>237.5</v>
      </c>
      <c r="AM1164" s="31">
        <f t="shared" si="3873"/>
        <v>0</v>
      </c>
      <c r="AN1164" s="31">
        <f t="shared" si="3874"/>
        <v>0</v>
      </c>
      <c r="AO1164" s="31">
        <f t="shared" si="3875"/>
        <v>0</v>
      </c>
      <c r="AP1164" s="31">
        <f t="shared" si="3666"/>
        <v>237.5</v>
      </c>
      <c r="AQ1164" s="31">
        <f t="shared" si="3667"/>
        <v>237.5</v>
      </c>
      <c r="AR1164" s="31">
        <f t="shared" si="3668"/>
        <v>237.5</v>
      </c>
      <c r="AS1164" s="31">
        <f t="shared" si="3876"/>
        <v>0</v>
      </c>
      <c r="AT1164" s="31">
        <f t="shared" si="3877"/>
        <v>0</v>
      </c>
      <c r="AU1164" s="31">
        <f t="shared" si="3878"/>
        <v>0</v>
      </c>
      <c r="AV1164" s="31">
        <f t="shared" si="3669"/>
        <v>237.5</v>
      </c>
      <c r="AW1164" s="31">
        <f t="shared" si="3670"/>
        <v>237.5</v>
      </c>
      <c r="AX1164" s="31">
        <f t="shared" si="3671"/>
        <v>237.5</v>
      </c>
      <c r="AY1164" s="31">
        <f t="shared" si="3879"/>
        <v>0</v>
      </c>
      <c r="AZ1164" s="31">
        <f t="shared" si="3880"/>
        <v>0</v>
      </c>
      <c r="BA1164" s="31">
        <f t="shared" si="3881"/>
        <v>0</v>
      </c>
      <c r="BB1164" s="31">
        <f t="shared" si="3672"/>
        <v>237.5</v>
      </c>
      <c r="BC1164" s="31">
        <f t="shared" si="3673"/>
        <v>237.5</v>
      </c>
      <c r="BD1164" s="31">
        <f t="shared" si="3674"/>
        <v>237.5</v>
      </c>
      <c r="BE1164" s="31">
        <f t="shared" si="3882"/>
        <v>0</v>
      </c>
      <c r="BF1164" s="31">
        <f t="shared" si="3883"/>
        <v>0</v>
      </c>
      <c r="BG1164" s="31">
        <f t="shared" si="3884"/>
        <v>0</v>
      </c>
      <c r="BH1164" s="31">
        <f t="shared" si="3675"/>
        <v>237.5</v>
      </c>
      <c r="BI1164" s="31">
        <f t="shared" si="3676"/>
        <v>237.5</v>
      </c>
      <c r="BJ1164" s="31">
        <f t="shared" si="3677"/>
        <v>237.5</v>
      </c>
      <c r="BK1164" s="31">
        <f t="shared" si="3885"/>
        <v>0</v>
      </c>
      <c r="BL1164" s="31">
        <f t="shared" si="3886"/>
        <v>0</v>
      </c>
      <c r="BM1164" s="31">
        <f t="shared" si="3887"/>
        <v>0</v>
      </c>
      <c r="BN1164" s="31">
        <f t="shared" si="3678"/>
        <v>237.5</v>
      </c>
      <c r="BO1164" s="31">
        <f t="shared" si="3679"/>
        <v>237.5</v>
      </c>
      <c r="BP1164" s="31">
        <f t="shared" si="3680"/>
        <v>237.5</v>
      </c>
      <c r="BQ1164" s="31">
        <f t="shared" si="3888"/>
        <v>0</v>
      </c>
      <c r="BR1164" s="31">
        <f t="shared" si="3889"/>
        <v>0</v>
      </c>
      <c r="BS1164" s="31">
        <f t="shared" si="3681"/>
        <v>237.5</v>
      </c>
      <c r="BT1164" s="31">
        <f t="shared" si="3682"/>
        <v>237.5</v>
      </c>
      <c r="BU1164" s="31">
        <f t="shared" si="3683"/>
        <v>237.5</v>
      </c>
      <c r="BV1164" s="31">
        <f t="shared" si="3890"/>
        <v>0</v>
      </c>
      <c r="BW1164" s="31">
        <f t="shared" si="3891"/>
        <v>0</v>
      </c>
      <c r="BX1164" s="31">
        <f t="shared" si="3684"/>
        <v>237.5</v>
      </c>
      <c r="BY1164" s="31">
        <f t="shared" si="3685"/>
        <v>237.5</v>
      </c>
      <c r="BZ1164" s="31">
        <f t="shared" si="3686"/>
        <v>237.5</v>
      </c>
      <c r="CA1164" s="31">
        <f t="shared" si="3892"/>
        <v>0</v>
      </c>
      <c r="CB1164" s="31">
        <f t="shared" si="3893"/>
        <v>0</v>
      </c>
      <c r="CC1164" s="31">
        <f t="shared" si="3894"/>
        <v>0</v>
      </c>
      <c r="CD1164" s="31">
        <f t="shared" si="3769"/>
        <v>237.5</v>
      </c>
      <c r="CE1164" s="31">
        <f t="shared" si="3770"/>
        <v>237.5</v>
      </c>
      <c r="CF1164" s="31">
        <f t="shared" si="3771"/>
        <v>237.5</v>
      </c>
      <c r="CG1164" s="31">
        <f t="shared" si="3895"/>
        <v>0</v>
      </c>
      <c r="CH1164" s="24"/>
      <c r="CI1164" s="40"/>
      <c r="CN1164" s="1" t="s">
        <v>30</v>
      </c>
    </row>
    <row r="1165" ht="29.850000000000001">
      <c r="A1165" s="16" t="s">
        <v>623</v>
      </c>
      <c r="B1165" s="17">
        <v>630</v>
      </c>
      <c r="C1165" s="16" t="s">
        <v>395</v>
      </c>
      <c r="D1165" s="16" t="s">
        <v>625</v>
      </c>
      <c r="E1165" s="39" t="s">
        <v>626</v>
      </c>
      <c r="F1165" s="31">
        <v>237.5</v>
      </c>
      <c r="G1165" s="31">
        <v>237.5</v>
      </c>
      <c r="H1165" s="31">
        <v>237.5</v>
      </c>
      <c r="I1165" s="31"/>
      <c r="J1165" s="31"/>
      <c r="K1165" s="31"/>
      <c r="L1165" s="31">
        <f t="shared" ref="L1165:L1228" si="3896">F1165+I1165</f>
        <v>237.5</v>
      </c>
      <c r="M1165" s="31">
        <f t="shared" ref="M1165:M1228" si="3897">G1165+J1165</f>
        <v>237.5</v>
      </c>
      <c r="N1165" s="31">
        <f t="shared" ref="N1165:N1228" si="3898">H1165+K1165</f>
        <v>237.5</v>
      </c>
      <c r="O1165" s="31"/>
      <c r="P1165" s="31"/>
      <c r="Q1165" s="31"/>
      <c r="R1165" s="31">
        <f t="shared" ref="R1165:R1228" si="3899">L1165+O1165</f>
        <v>237.5</v>
      </c>
      <c r="S1165" s="31">
        <f t="shared" ref="S1165:S1228" si="3900">M1165+P1165</f>
        <v>237.5</v>
      </c>
      <c r="T1165" s="31">
        <f t="shared" ref="T1165:T1228" si="3901">N1165+Q1165</f>
        <v>237.5</v>
      </c>
      <c r="U1165" s="31"/>
      <c r="V1165" s="31"/>
      <c r="W1165" s="31"/>
      <c r="X1165" s="31">
        <f t="shared" ref="X1165:X1228" si="3902">R1165+U1165</f>
        <v>237.5</v>
      </c>
      <c r="Y1165" s="31">
        <f t="shared" ref="Y1165:Y1228" si="3903">S1165+V1165</f>
        <v>237.5</v>
      </c>
      <c r="Z1165" s="31">
        <f t="shared" ref="Z1165:Z1228" si="3904">T1165+W1165</f>
        <v>237.5</v>
      </c>
      <c r="AA1165" s="31"/>
      <c r="AB1165" s="31"/>
      <c r="AC1165" s="31"/>
      <c r="AD1165" s="31">
        <f t="shared" ref="AD1165:AD1228" si="3905">X1165+AA1165</f>
        <v>237.5</v>
      </c>
      <c r="AE1165" s="31">
        <f t="shared" ref="AE1165:AE1228" si="3906">Y1165+AB1165</f>
        <v>237.5</v>
      </c>
      <c r="AF1165" s="31">
        <f t="shared" ref="AF1165:AF1228" si="3907">Z1165+AC1165</f>
        <v>237.5</v>
      </c>
      <c r="AG1165" s="31"/>
      <c r="AH1165" s="31"/>
      <c r="AI1165" s="31"/>
      <c r="AJ1165" s="31">
        <f t="shared" ref="AJ1165:AJ1228" si="3908">AD1165+AG1165</f>
        <v>237.5</v>
      </c>
      <c r="AK1165" s="31">
        <f t="shared" ref="AK1165:AK1228" si="3909">AE1165+AH1165</f>
        <v>237.5</v>
      </c>
      <c r="AL1165" s="31">
        <f t="shared" ref="AL1165:AL1228" si="3910">AF1165+AI1165</f>
        <v>237.5</v>
      </c>
      <c r="AM1165" s="31"/>
      <c r="AN1165" s="31"/>
      <c r="AO1165" s="31"/>
      <c r="AP1165" s="31">
        <f t="shared" ref="AP1165:AP1228" si="3911">AJ1165+AM1165</f>
        <v>237.5</v>
      </c>
      <c r="AQ1165" s="31">
        <f t="shared" ref="AQ1165:AQ1228" si="3912">AK1165+AN1165</f>
        <v>237.5</v>
      </c>
      <c r="AR1165" s="31">
        <f t="shared" ref="AR1165:AR1228" si="3913">AL1165+AO1165</f>
        <v>237.5</v>
      </c>
      <c r="AS1165" s="31"/>
      <c r="AT1165" s="31"/>
      <c r="AU1165" s="31"/>
      <c r="AV1165" s="31">
        <f t="shared" ref="AV1165:AV1228" si="3914">AP1165+AS1165</f>
        <v>237.5</v>
      </c>
      <c r="AW1165" s="31">
        <f t="shared" ref="AW1165:AW1228" si="3915">AQ1165+AT1165</f>
        <v>237.5</v>
      </c>
      <c r="AX1165" s="31">
        <f t="shared" ref="AX1165:AX1228" si="3916">AR1165+AU1165</f>
        <v>237.5</v>
      </c>
      <c r="AY1165" s="31"/>
      <c r="AZ1165" s="31"/>
      <c r="BA1165" s="31"/>
      <c r="BB1165" s="31">
        <f t="shared" ref="BB1165:BB1228" si="3917">AV1165+AY1165</f>
        <v>237.5</v>
      </c>
      <c r="BC1165" s="31">
        <f t="shared" ref="BC1165:BC1228" si="3918">AW1165+AZ1165</f>
        <v>237.5</v>
      </c>
      <c r="BD1165" s="31">
        <f t="shared" ref="BD1165:BD1228" si="3919">AX1165+BA1165</f>
        <v>237.5</v>
      </c>
      <c r="BE1165" s="31"/>
      <c r="BF1165" s="31"/>
      <c r="BG1165" s="31"/>
      <c r="BH1165" s="31">
        <f t="shared" ref="BH1165:BH1228" si="3920">BB1165+BE1165</f>
        <v>237.5</v>
      </c>
      <c r="BI1165" s="31">
        <f t="shared" ref="BI1165:BI1228" si="3921">BC1165+BF1165</f>
        <v>237.5</v>
      </c>
      <c r="BJ1165" s="31">
        <f t="shared" ref="BJ1165:BJ1228" si="3922">BD1165+BG1165</f>
        <v>237.5</v>
      </c>
      <c r="BK1165" s="31"/>
      <c r="BL1165" s="31"/>
      <c r="BM1165" s="31"/>
      <c r="BN1165" s="31">
        <f t="shared" ref="BN1165:BN1228" si="3923">BH1165+BK1165</f>
        <v>237.5</v>
      </c>
      <c r="BO1165" s="31">
        <f t="shared" ref="BO1165:BO1228" si="3924">BI1165+BL1165</f>
        <v>237.5</v>
      </c>
      <c r="BP1165" s="31">
        <f t="shared" ref="BP1165:BP1228" si="3925">BJ1165+BM1165</f>
        <v>237.5</v>
      </c>
      <c r="BQ1165" s="31"/>
      <c r="BR1165" s="31"/>
      <c r="BS1165" s="31">
        <f t="shared" ref="BS1165:BS1228" si="3926">BQ1165+BN1165</f>
        <v>237.5</v>
      </c>
      <c r="BT1165" s="31">
        <f t="shared" ref="BT1165:BT1228" si="3927">BR1165+BO1165</f>
        <v>237.5</v>
      </c>
      <c r="BU1165" s="31">
        <f t="shared" ref="BU1165:BU1228" si="3928">BP1165</f>
        <v>237.5</v>
      </c>
      <c r="BV1165" s="31"/>
      <c r="BW1165" s="31"/>
      <c r="BX1165" s="31">
        <f t="shared" ref="BX1165:BX1228" si="3929">BS1165</f>
        <v>237.5</v>
      </c>
      <c r="BY1165" s="31">
        <f t="shared" ref="BY1165:BY1228" si="3930">BT1165+BV1165</f>
        <v>237.5</v>
      </c>
      <c r="BZ1165" s="31">
        <f t="shared" ref="BZ1165:BZ1228" si="3931">BU1165+BW1165</f>
        <v>237.5</v>
      </c>
      <c r="CA1165" s="31"/>
      <c r="CB1165" s="31"/>
      <c r="CC1165" s="31"/>
      <c r="CD1165" s="31">
        <f t="shared" si="3769"/>
        <v>237.5</v>
      </c>
      <c r="CE1165" s="31">
        <f t="shared" si="3770"/>
        <v>237.5</v>
      </c>
      <c r="CF1165" s="31">
        <f t="shared" si="3771"/>
        <v>237.5</v>
      </c>
      <c r="CG1165" s="31"/>
      <c r="CH1165" s="24"/>
      <c r="CI1165" s="40"/>
    </row>
    <row r="1166" s="33" customFormat="1" ht="29.850000000000001">
      <c r="A1166" s="44" t="s">
        <v>627</v>
      </c>
      <c r="B1166" s="35"/>
      <c r="C1166" s="34"/>
      <c r="D1166" s="34"/>
      <c r="E1166" s="36" t="s">
        <v>628</v>
      </c>
      <c r="F1166" s="37">
        <f t="shared" si="3855"/>
        <v>760</v>
      </c>
      <c r="G1166" s="37">
        <f t="shared" si="3856"/>
        <v>760</v>
      </c>
      <c r="H1166" s="37">
        <f t="shared" si="3857"/>
        <v>760</v>
      </c>
      <c r="I1166" s="37">
        <f t="shared" si="3858"/>
        <v>0</v>
      </c>
      <c r="J1166" s="37">
        <f t="shared" si="3859"/>
        <v>0</v>
      </c>
      <c r="K1166" s="37">
        <f t="shared" si="3860"/>
        <v>0</v>
      </c>
      <c r="L1166" s="37">
        <f t="shared" si="3896"/>
        <v>760</v>
      </c>
      <c r="M1166" s="37">
        <f t="shared" si="3897"/>
        <v>760</v>
      </c>
      <c r="N1166" s="37">
        <f t="shared" si="3898"/>
        <v>760</v>
      </c>
      <c r="O1166" s="37">
        <f t="shared" si="3861"/>
        <v>0</v>
      </c>
      <c r="P1166" s="37">
        <f t="shared" si="3862"/>
        <v>0</v>
      </c>
      <c r="Q1166" s="37">
        <f t="shared" si="3863"/>
        <v>0</v>
      </c>
      <c r="R1166" s="37">
        <f t="shared" si="3899"/>
        <v>760</v>
      </c>
      <c r="S1166" s="37">
        <f t="shared" si="3900"/>
        <v>760</v>
      </c>
      <c r="T1166" s="37">
        <f t="shared" si="3901"/>
        <v>760</v>
      </c>
      <c r="U1166" s="37">
        <f t="shared" si="3864"/>
        <v>0</v>
      </c>
      <c r="V1166" s="37">
        <f t="shared" si="3865"/>
        <v>0</v>
      </c>
      <c r="W1166" s="37">
        <f t="shared" si="3866"/>
        <v>0</v>
      </c>
      <c r="X1166" s="37">
        <f t="shared" si="3902"/>
        <v>760</v>
      </c>
      <c r="Y1166" s="37">
        <f t="shared" si="3903"/>
        <v>760</v>
      </c>
      <c r="Z1166" s="37">
        <f t="shared" si="3904"/>
        <v>760</v>
      </c>
      <c r="AA1166" s="37">
        <f t="shared" si="3867"/>
        <v>0</v>
      </c>
      <c r="AB1166" s="37">
        <f t="shared" si="3868"/>
        <v>0</v>
      </c>
      <c r="AC1166" s="37">
        <f t="shared" si="3869"/>
        <v>0</v>
      </c>
      <c r="AD1166" s="37">
        <f t="shared" si="3905"/>
        <v>760</v>
      </c>
      <c r="AE1166" s="37">
        <f t="shared" si="3906"/>
        <v>760</v>
      </c>
      <c r="AF1166" s="37">
        <f t="shared" si="3907"/>
        <v>760</v>
      </c>
      <c r="AG1166" s="37">
        <f t="shared" si="3870"/>
        <v>0</v>
      </c>
      <c r="AH1166" s="37">
        <f t="shared" si="3871"/>
        <v>0</v>
      </c>
      <c r="AI1166" s="37">
        <f t="shared" si="3872"/>
        <v>0</v>
      </c>
      <c r="AJ1166" s="37">
        <f t="shared" si="3908"/>
        <v>760</v>
      </c>
      <c r="AK1166" s="37">
        <f t="shared" si="3909"/>
        <v>760</v>
      </c>
      <c r="AL1166" s="37">
        <f t="shared" si="3910"/>
        <v>760</v>
      </c>
      <c r="AM1166" s="37">
        <f t="shared" si="3873"/>
        <v>0</v>
      </c>
      <c r="AN1166" s="37">
        <f t="shared" si="3874"/>
        <v>0</v>
      </c>
      <c r="AO1166" s="37">
        <f t="shared" si="3875"/>
        <v>0</v>
      </c>
      <c r="AP1166" s="37">
        <f t="shared" si="3911"/>
        <v>760</v>
      </c>
      <c r="AQ1166" s="37">
        <f t="shared" si="3912"/>
        <v>760</v>
      </c>
      <c r="AR1166" s="37">
        <f t="shared" si="3913"/>
        <v>760</v>
      </c>
      <c r="AS1166" s="37">
        <f t="shared" si="3876"/>
        <v>0</v>
      </c>
      <c r="AT1166" s="37">
        <f t="shared" si="3877"/>
        <v>0</v>
      </c>
      <c r="AU1166" s="37">
        <f t="shared" si="3878"/>
        <v>0</v>
      </c>
      <c r="AV1166" s="37">
        <f t="shared" si="3914"/>
        <v>760</v>
      </c>
      <c r="AW1166" s="37">
        <f t="shared" si="3915"/>
        <v>760</v>
      </c>
      <c r="AX1166" s="37">
        <f t="shared" si="3916"/>
        <v>760</v>
      </c>
      <c r="AY1166" s="37">
        <f t="shared" si="3879"/>
        <v>-291.20000000000005</v>
      </c>
      <c r="AZ1166" s="37">
        <f t="shared" si="3880"/>
        <v>0</v>
      </c>
      <c r="BA1166" s="37">
        <f t="shared" si="3881"/>
        <v>0</v>
      </c>
      <c r="BB1166" s="37">
        <f t="shared" si="3917"/>
        <v>468.79999999999995</v>
      </c>
      <c r="BC1166" s="37">
        <f t="shared" si="3918"/>
        <v>760</v>
      </c>
      <c r="BD1166" s="37">
        <f t="shared" si="3919"/>
        <v>760</v>
      </c>
      <c r="BE1166" s="37">
        <f t="shared" si="3882"/>
        <v>0</v>
      </c>
      <c r="BF1166" s="37">
        <f t="shared" si="3883"/>
        <v>0</v>
      </c>
      <c r="BG1166" s="37">
        <f t="shared" si="3884"/>
        <v>0</v>
      </c>
      <c r="BH1166" s="37">
        <f t="shared" si="3920"/>
        <v>468.79999999999995</v>
      </c>
      <c r="BI1166" s="37">
        <f t="shared" si="3921"/>
        <v>760</v>
      </c>
      <c r="BJ1166" s="37">
        <f t="shared" si="3922"/>
        <v>760</v>
      </c>
      <c r="BK1166" s="37">
        <f t="shared" si="3885"/>
        <v>0</v>
      </c>
      <c r="BL1166" s="37">
        <f t="shared" si="3886"/>
        <v>0</v>
      </c>
      <c r="BM1166" s="37">
        <f t="shared" si="3887"/>
        <v>0</v>
      </c>
      <c r="BN1166" s="37">
        <f t="shared" si="3923"/>
        <v>468.79999999999995</v>
      </c>
      <c r="BO1166" s="37">
        <f t="shared" si="3924"/>
        <v>760</v>
      </c>
      <c r="BP1166" s="37">
        <f t="shared" si="3925"/>
        <v>760</v>
      </c>
      <c r="BQ1166" s="37">
        <f t="shared" si="3888"/>
        <v>0</v>
      </c>
      <c r="BR1166" s="37">
        <f t="shared" si="3889"/>
        <v>0</v>
      </c>
      <c r="BS1166" s="31">
        <f t="shared" si="3926"/>
        <v>468.79999999999995</v>
      </c>
      <c r="BT1166" s="31">
        <f t="shared" si="3927"/>
        <v>760</v>
      </c>
      <c r="BU1166" s="31">
        <f t="shared" si="3928"/>
        <v>760</v>
      </c>
      <c r="BV1166" s="37">
        <f t="shared" si="3890"/>
        <v>0</v>
      </c>
      <c r="BW1166" s="37">
        <f t="shared" si="3891"/>
        <v>0</v>
      </c>
      <c r="BX1166" s="37">
        <f t="shared" si="3929"/>
        <v>468.79999999999995</v>
      </c>
      <c r="BY1166" s="37">
        <f t="shared" si="3930"/>
        <v>760</v>
      </c>
      <c r="BZ1166" s="37">
        <f t="shared" si="3931"/>
        <v>760</v>
      </c>
      <c r="CA1166" s="37">
        <f t="shared" si="3892"/>
        <v>0</v>
      </c>
      <c r="CB1166" s="37">
        <f t="shared" si="3893"/>
        <v>0</v>
      </c>
      <c r="CC1166" s="37">
        <f t="shared" si="3894"/>
        <v>0</v>
      </c>
      <c r="CD1166" s="37">
        <f t="shared" si="3769"/>
        <v>468.79999999999995</v>
      </c>
      <c r="CE1166" s="37">
        <f t="shared" si="3770"/>
        <v>760</v>
      </c>
      <c r="CF1166" s="37">
        <f t="shared" si="3771"/>
        <v>760</v>
      </c>
      <c r="CG1166" s="37">
        <f t="shared" si="3895"/>
        <v>0</v>
      </c>
      <c r="CH1166" s="24"/>
      <c r="CI1166" s="38"/>
      <c r="CK1166" s="33" t="s">
        <v>27</v>
      </c>
    </row>
    <row r="1167" ht="71.599999999999994">
      <c r="A1167" s="41" t="s">
        <v>629</v>
      </c>
      <c r="B1167" s="17"/>
      <c r="C1167" s="16"/>
      <c r="D1167" s="16"/>
      <c r="E1167" s="39" t="s">
        <v>630</v>
      </c>
      <c r="F1167" s="31">
        <f>F1168+F1172</f>
        <v>760</v>
      </c>
      <c r="G1167" s="31">
        <f>G1168+G1172</f>
        <v>760</v>
      </c>
      <c r="H1167" s="31">
        <f>H1168+H1172</f>
        <v>760</v>
      </c>
      <c r="I1167" s="31">
        <f>I1168+I1172</f>
        <v>0</v>
      </c>
      <c r="J1167" s="31">
        <f>J1168+J1172</f>
        <v>0</v>
      </c>
      <c r="K1167" s="31">
        <f>K1168+K1172</f>
        <v>0</v>
      </c>
      <c r="L1167" s="31">
        <f t="shared" si="3896"/>
        <v>760</v>
      </c>
      <c r="M1167" s="31">
        <f t="shared" si="3897"/>
        <v>760</v>
      </c>
      <c r="N1167" s="31">
        <f t="shared" si="3898"/>
        <v>760</v>
      </c>
      <c r="O1167" s="31">
        <f>O1168+O1172</f>
        <v>0</v>
      </c>
      <c r="P1167" s="31">
        <f>P1168+P1172</f>
        <v>0</v>
      </c>
      <c r="Q1167" s="31">
        <f>Q1168+Q1172</f>
        <v>0</v>
      </c>
      <c r="R1167" s="31">
        <f t="shared" si="3899"/>
        <v>760</v>
      </c>
      <c r="S1167" s="31">
        <f t="shared" si="3900"/>
        <v>760</v>
      </c>
      <c r="T1167" s="31">
        <f t="shared" si="3901"/>
        <v>760</v>
      </c>
      <c r="U1167" s="31">
        <f>U1168+U1172</f>
        <v>0</v>
      </c>
      <c r="V1167" s="31">
        <f>V1168+V1172</f>
        <v>0</v>
      </c>
      <c r="W1167" s="31">
        <f>W1168+W1172</f>
        <v>0</v>
      </c>
      <c r="X1167" s="31">
        <f t="shared" si="3902"/>
        <v>760</v>
      </c>
      <c r="Y1167" s="31">
        <f t="shared" si="3903"/>
        <v>760</v>
      </c>
      <c r="Z1167" s="31">
        <f t="shared" si="3904"/>
        <v>760</v>
      </c>
      <c r="AA1167" s="31">
        <f>AA1168+AA1172</f>
        <v>0</v>
      </c>
      <c r="AB1167" s="31">
        <f>AB1168+AB1172</f>
        <v>0</v>
      </c>
      <c r="AC1167" s="31">
        <f>AC1168+AC1172</f>
        <v>0</v>
      </c>
      <c r="AD1167" s="31">
        <f t="shared" si="3905"/>
        <v>760</v>
      </c>
      <c r="AE1167" s="31">
        <f t="shared" si="3906"/>
        <v>760</v>
      </c>
      <c r="AF1167" s="31">
        <f t="shared" si="3907"/>
        <v>760</v>
      </c>
      <c r="AG1167" s="31">
        <f>AG1168+AG1172</f>
        <v>0</v>
      </c>
      <c r="AH1167" s="31">
        <f>AH1168+AH1172</f>
        <v>0</v>
      </c>
      <c r="AI1167" s="31">
        <f>AI1168+AI1172</f>
        <v>0</v>
      </c>
      <c r="AJ1167" s="31">
        <f t="shared" si="3908"/>
        <v>760</v>
      </c>
      <c r="AK1167" s="31">
        <f t="shared" si="3909"/>
        <v>760</v>
      </c>
      <c r="AL1167" s="31">
        <f t="shared" si="3910"/>
        <v>760</v>
      </c>
      <c r="AM1167" s="31">
        <f>AM1168+AM1172</f>
        <v>0</v>
      </c>
      <c r="AN1167" s="31">
        <f>AN1168+AN1172</f>
        <v>0</v>
      </c>
      <c r="AO1167" s="31">
        <f>AO1168+AO1172</f>
        <v>0</v>
      </c>
      <c r="AP1167" s="31">
        <f t="shared" si="3911"/>
        <v>760</v>
      </c>
      <c r="AQ1167" s="31">
        <f t="shared" si="3912"/>
        <v>760</v>
      </c>
      <c r="AR1167" s="31">
        <f t="shared" si="3913"/>
        <v>760</v>
      </c>
      <c r="AS1167" s="31">
        <f>AS1168+AS1172</f>
        <v>0</v>
      </c>
      <c r="AT1167" s="31">
        <f>AT1168+AT1172</f>
        <v>0</v>
      </c>
      <c r="AU1167" s="31">
        <f>AU1168+AU1172</f>
        <v>0</v>
      </c>
      <c r="AV1167" s="31">
        <f t="shared" si="3914"/>
        <v>760</v>
      </c>
      <c r="AW1167" s="31">
        <f t="shared" si="3915"/>
        <v>760</v>
      </c>
      <c r="AX1167" s="31">
        <f t="shared" si="3916"/>
        <v>760</v>
      </c>
      <c r="AY1167" s="31">
        <f>AY1168+AY1172</f>
        <v>-291.20000000000005</v>
      </c>
      <c r="AZ1167" s="31">
        <f>AZ1168+AZ1172</f>
        <v>0</v>
      </c>
      <c r="BA1167" s="31">
        <f>BA1168+BA1172</f>
        <v>0</v>
      </c>
      <c r="BB1167" s="31">
        <f t="shared" si="3917"/>
        <v>468.79999999999995</v>
      </c>
      <c r="BC1167" s="31">
        <f t="shared" si="3918"/>
        <v>760</v>
      </c>
      <c r="BD1167" s="31">
        <f t="shared" si="3919"/>
        <v>760</v>
      </c>
      <c r="BE1167" s="31">
        <f>BE1168+BE1172</f>
        <v>0</v>
      </c>
      <c r="BF1167" s="31">
        <f>BF1168+BF1172</f>
        <v>0</v>
      </c>
      <c r="BG1167" s="31">
        <f>BG1168+BG1172</f>
        <v>0</v>
      </c>
      <c r="BH1167" s="31">
        <f t="shared" si="3920"/>
        <v>468.79999999999995</v>
      </c>
      <c r="BI1167" s="31">
        <f t="shared" si="3921"/>
        <v>760</v>
      </c>
      <c r="BJ1167" s="31">
        <f t="shared" si="3922"/>
        <v>760</v>
      </c>
      <c r="BK1167" s="31">
        <f>BK1168+BK1172</f>
        <v>0</v>
      </c>
      <c r="BL1167" s="31">
        <f>BL1168+BL1172</f>
        <v>0</v>
      </c>
      <c r="BM1167" s="31">
        <f>BM1168+BM1172</f>
        <v>0</v>
      </c>
      <c r="BN1167" s="31">
        <f t="shared" si="3923"/>
        <v>468.79999999999995</v>
      </c>
      <c r="BO1167" s="31">
        <f t="shared" si="3924"/>
        <v>760</v>
      </c>
      <c r="BP1167" s="31">
        <f t="shared" si="3925"/>
        <v>760</v>
      </c>
      <c r="BQ1167" s="31">
        <f>BQ1168+BQ1172</f>
        <v>0</v>
      </c>
      <c r="BR1167" s="31">
        <f>BR1168+BR1172</f>
        <v>0</v>
      </c>
      <c r="BS1167" s="31">
        <f t="shared" si="3926"/>
        <v>468.79999999999995</v>
      </c>
      <c r="BT1167" s="31">
        <f t="shared" si="3927"/>
        <v>760</v>
      </c>
      <c r="BU1167" s="31">
        <f t="shared" si="3928"/>
        <v>760</v>
      </c>
      <c r="BV1167" s="31">
        <f>BV1168+BV1172</f>
        <v>0</v>
      </c>
      <c r="BW1167" s="31">
        <f>BW1168+BW1172</f>
        <v>0</v>
      </c>
      <c r="BX1167" s="31">
        <f t="shared" si="3929"/>
        <v>468.79999999999995</v>
      </c>
      <c r="BY1167" s="31">
        <f t="shared" si="3930"/>
        <v>760</v>
      </c>
      <c r="BZ1167" s="31">
        <f t="shared" si="3931"/>
        <v>760</v>
      </c>
      <c r="CA1167" s="31">
        <f>CA1168+CA1172</f>
        <v>0</v>
      </c>
      <c r="CB1167" s="31">
        <f>CB1168+CB1172</f>
        <v>0</v>
      </c>
      <c r="CC1167" s="31">
        <f>CC1168+CC1172</f>
        <v>0</v>
      </c>
      <c r="CD1167" s="31">
        <f t="shared" si="3769"/>
        <v>468.79999999999995</v>
      </c>
      <c r="CE1167" s="31">
        <f t="shared" si="3770"/>
        <v>760</v>
      </c>
      <c r="CF1167" s="31">
        <f t="shared" si="3771"/>
        <v>760</v>
      </c>
      <c r="CG1167" s="31">
        <f>CG1168+CG1172</f>
        <v>0</v>
      </c>
      <c r="CH1167" s="24"/>
      <c r="CI1167" s="40"/>
      <c r="CL1167" s="1" t="s">
        <v>28</v>
      </c>
    </row>
    <row r="1168" ht="71.599999999999994">
      <c r="A1168" s="41" t="s">
        <v>631</v>
      </c>
      <c r="B1168" s="17"/>
      <c r="C1168" s="16"/>
      <c r="D1168" s="16"/>
      <c r="E1168" s="39" t="s">
        <v>632</v>
      </c>
      <c r="F1168" s="31">
        <f t="shared" ref="F1168:F1174" si="3932">F1169</f>
        <v>661</v>
      </c>
      <c r="G1168" s="31">
        <f t="shared" ref="G1168:G1174" si="3933">G1169</f>
        <v>661</v>
      </c>
      <c r="H1168" s="31">
        <f t="shared" ref="H1168:H1174" si="3934">H1169</f>
        <v>661</v>
      </c>
      <c r="I1168" s="31">
        <f t="shared" ref="I1168:I1174" si="3935">I1169</f>
        <v>0</v>
      </c>
      <c r="J1168" s="31">
        <f t="shared" ref="J1168:J1174" si="3936">J1169</f>
        <v>0</v>
      </c>
      <c r="K1168" s="31">
        <f t="shared" ref="K1168:K1174" si="3937">K1169</f>
        <v>0</v>
      </c>
      <c r="L1168" s="31">
        <f t="shared" si="3896"/>
        <v>661</v>
      </c>
      <c r="M1168" s="31">
        <f t="shared" si="3897"/>
        <v>661</v>
      </c>
      <c r="N1168" s="31">
        <f t="shared" si="3898"/>
        <v>661</v>
      </c>
      <c r="O1168" s="31">
        <f t="shared" ref="O1168:O1174" si="3938">O1169</f>
        <v>0</v>
      </c>
      <c r="P1168" s="31">
        <f t="shared" ref="P1168:P1174" si="3939">P1169</f>
        <v>0</v>
      </c>
      <c r="Q1168" s="31">
        <f t="shared" ref="Q1168:Q1174" si="3940">Q1169</f>
        <v>0</v>
      </c>
      <c r="R1168" s="31">
        <f t="shared" si="3899"/>
        <v>661</v>
      </c>
      <c r="S1168" s="31">
        <f t="shared" si="3900"/>
        <v>661</v>
      </c>
      <c r="T1168" s="31">
        <f t="shared" si="3901"/>
        <v>661</v>
      </c>
      <c r="U1168" s="31">
        <f t="shared" ref="U1168:U1174" si="3941">U1169</f>
        <v>0</v>
      </c>
      <c r="V1168" s="31">
        <f t="shared" ref="V1168:V1174" si="3942">V1169</f>
        <v>0</v>
      </c>
      <c r="W1168" s="31">
        <f t="shared" ref="W1168:W1174" si="3943">W1169</f>
        <v>0</v>
      </c>
      <c r="X1168" s="31">
        <f t="shared" si="3902"/>
        <v>661</v>
      </c>
      <c r="Y1168" s="31">
        <f t="shared" si="3903"/>
        <v>661</v>
      </c>
      <c r="Z1168" s="31">
        <f t="shared" si="3904"/>
        <v>661</v>
      </c>
      <c r="AA1168" s="31">
        <f t="shared" ref="AA1168:AA1174" si="3944">AA1169</f>
        <v>0</v>
      </c>
      <c r="AB1168" s="31">
        <f t="shared" ref="AB1168:AB1174" si="3945">AB1169</f>
        <v>0</v>
      </c>
      <c r="AC1168" s="31">
        <f t="shared" ref="AC1168:AC1174" si="3946">AC1169</f>
        <v>0</v>
      </c>
      <c r="AD1168" s="31">
        <f t="shared" si="3905"/>
        <v>661</v>
      </c>
      <c r="AE1168" s="31">
        <f t="shared" si="3906"/>
        <v>661</v>
      </c>
      <c r="AF1168" s="31">
        <f t="shared" si="3907"/>
        <v>661</v>
      </c>
      <c r="AG1168" s="31">
        <f t="shared" ref="AG1168:AG1174" si="3947">AG1169</f>
        <v>0</v>
      </c>
      <c r="AH1168" s="31">
        <f t="shared" ref="AH1168:AH1174" si="3948">AH1169</f>
        <v>0</v>
      </c>
      <c r="AI1168" s="31">
        <f t="shared" ref="AI1168:AI1174" si="3949">AI1169</f>
        <v>0</v>
      </c>
      <c r="AJ1168" s="31">
        <f t="shared" si="3908"/>
        <v>661</v>
      </c>
      <c r="AK1168" s="31">
        <f t="shared" si="3909"/>
        <v>661</v>
      </c>
      <c r="AL1168" s="31">
        <f t="shared" si="3910"/>
        <v>661</v>
      </c>
      <c r="AM1168" s="31">
        <f t="shared" ref="AM1168:AM1174" si="3950">AM1169</f>
        <v>0</v>
      </c>
      <c r="AN1168" s="31">
        <f t="shared" ref="AN1168:AN1174" si="3951">AN1169</f>
        <v>0</v>
      </c>
      <c r="AO1168" s="31">
        <f t="shared" ref="AO1168:AO1174" si="3952">AO1169</f>
        <v>0</v>
      </c>
      <c r="AP1168" s="31">
        <f t="shared" si="3911"/>
        <v>661</v>
      </c>
      <c r="AQ1168" s="31">
        <f t="shared" si="3912"/>
        <v>661</v>
      </c>
      <c r="AR1168" s="31">
        <f t="shared" si="3913"/>
        <v>661</v>
      </c>
      <c r="AS1168" s="31">
        <f t="shared" ref="AS1168:AS1174" si="3953">AS1169</f>
        <v>0</v>
      </c>
      <c r="AT1168" s="31">
        <f t="shared" ref="AT1168:AT1174" si="3954">AT1169</f>
        <v>0</v>
      </c>
      <c r="AU1168" s="31">
        <f t="shared" ref="AU1168:AU1174" si="3955">AU1169</f>
        <v>0</v>
      </c>
      <c r="AV1168" s="31">
        <f t="shared" si="3914"/>
        <v>661</v>
      </c>
      <c r="AW1168" s="31">
        <f t="shared" si="3915"/>
        <v>661</v>
      </c>
      <c r="AX1168" s="31">
        <f t="shared" si="3916"/>
        <v>661</v>
      </c>
      <c r="AY1168" s="31">
        <f t="shared" ref="AY1168:AY1170" si="3956">AY1169</f>
        <v>-291.20000000000005</v>
      </c>
      <c r="AZ1168" s="31">
        <f t="shared" ref="AZ1168:AZ1174" si="3957">AZ1169</f>
        <v>0</v>
      </c>
      <c r="BA1168" s="31">
        <f t="shared" ref="BA1168:BA1174" si="3958">BA1169</f>
        <v>0</v>
      </c>
      <c r="BB1168" s="31">
        <f t="shared" si="3917"/>
        <v>369.79999999999995</v>
      </c>
      <c r="BC1168" s="31">
        <f t="shared" si="3918"/>
        <v>661</v>
      </c>
      <c r="BD1168" s="31">
        <f t="shared" si="3919"/>
        <v>661</v>
      </c>
      <c r="BE1168" s="31">
        <f t="shared" ref="BE1168:BE1174" si="3959">BE1169</f>
        <v>0</v>
      </c>
      <c r="BF1168" s="31">
        <f t="shared" ref="BF1168:BF1174" si="3960">BF1169</f>
        <v>0</v>
      </c>
      <c r="BG1168" s="31">
        <f t="shared" ref="BG1168:BG1174" si="3961">BG1169</f>
        <v>0</v>
      </c>
      <c r="BH1168" s="31">
        <f t="shared" si="3920"/>
        <v>369.79999999999995</v>
      </c>
      <c r="BI1168" s="31">
        <f t="shared" si="3921"/>
        <v>661</v>
      </c>
      <c r="BJ1168" s="31">
        <f t="shared" si="3922"/>
        <v>661</v>
      </c>
      <c r="BK1168" s="31">
        <f t="shared" ref="BK1168:BK1174" si="3962">BK1169</f>
        <v>0</v>
      </c>
      <c r="BL1168" s="31">
        <f t="shared" ref="BL1168:BL1174" si="3963">BL1169</f>
        <v>0</v>
      </c>
      <c r="BM1168" s="31">
        <f t="shared" ref="BM1168:BM1174" si="3964">BM1169</f>
        <v>0</v>
      </c>
      <c r="BN1168" s="31">
        <f t="shared" si="3923"/>
        <v>369.79999999999995</v>
      </c>
      <c r="BO1168" s="31">
        <f t="shared" si="3924"/>
        <v>661</v>
      </c>
      <c r="BP1168" s="31">
        <f t="shared" si="3925"/>
        <v>661</v>
      </c>
      <c r="BQ1168" s="31">
        <f t="shared" ref="BQ1168:BQ1174" si="3965">BQ1169</f>
        <v>0</v>
      </c>
      <c r="BR1168" s="31">
        <f t="shared" ref="BR1168:BR1174" si="3966">BR1169</f>
        <v>0</v>
      </c>
      <c r="BS1168" s="31">
        <f t="shared" si="3926"/>
        <v>369.79999999999995</v>
      </c>
      <c r="BT1168" s="31">
        <f t="shared" si="3927"/>
        <v>661</v>
      </c>
      <c r="BU1168" s="31">
        <f t="shared" si="3928"/>
        <v>661</v>
      </c>
      <c r="BV1168" s="31">
        <f t="shared" ref="BV1168:BV1174" si="3967">BV1169</f>
        <v>0</v>
      </c>
      <c r="BW1168" s="31">
        <f t="shared" ref="BW1168:BW1174" si="3968">BW1169</f>
        <v>0</v>
      </c>
      <c r="BX1168" s="31">
        <f t="shared" si="3929"/>
        <v>369.79999999999995</v>
      </c>
      <c r="BY1168" s="31">
        <f t="shared" si="3930"/>
        <v>661</v>
      </c>
      <c r="BZ1168" s="31">
        <f t="shared" si="3931"/>
        <v>661</v>
      </c>
      <c r="CA1168" s="31">
        <f t="shared" ref="CA1168:CA1174" si="3969">CA1169</f>
        <v>0</v>
      </c>
      <c r="CB1168" s="31">
        <f t="shared" ref="CB1168:CB1174" si="3970">CB1169</f>
        <v>0</v>
      </c>
      <c r="CC1168" s="31">
        <f t="shared" ref="CC1168:CC1174" si="3971">CC1169</f>
        <v>0</v>
      </c>
      <c r="CD1168" s="31">
        <f t="shared" si="3769"/>
        <v>369.79999999999995</v>
      </c>
      <c r="CE1168" s="31">
        <f t="shared" si="3770"/>
        <v>661</v>
      </c>
      <c r="CF1168" s="31">
        <f t="shared" si="3771"/>
        <v>661</v>
      </c>
      <c r="CG1168" s="31">
        <f t="shared" ref="CG1168:CG1174" si="3972">CG1169</f>
        <v>0</v>
      </c>
      <c r="CH1168" s="24"/>
      <c r="CI1168" s="40"/>
      <c r="CO1168" s="1" t="s">
        <v>31</v>
      </c>
    </row>
    <row r="1169" ht="29.850000000000001">
      <c r="A1169" s="41" t="s">
        <v>631</v>
      </c>
      <c r="B1169" s="17">
        <v>200</v>
      </c>
      <c r="C1169" s="16"/>
      <c r="D1169" s="16"/>
      <c r="E1169" s="39" t="s">
        <v>40</v>
      </c>
      <c r="F1169" s="31">
        <f t="shared" si="3932"/>
        <v>661</v>
      </c>
      <c r="G1169" s="31">
        <f t="shared" si="3933"/>
        <v>661</v>
      </c>
      <c r="H1169" s="31">
        <f t="shared" si="3934"/>
        <v>661</v>
      </c>
      <c r="I1169" s="31">
        <f t="shared" si="3935"/>
        <v>0</v>
      </c>
      <c r="J1169" s="31">
        <f t="shared" si="3936"/>
        <v>0</v>
      </c>
      <c r="K1169" s="31">
        <f t="shared" si="3937"/>
        <v>0</v>
      </c>
      <c r="L1169" s="31">
        <f t="shared" si="3896"/>
        <v>661</v>
      </c>
      <c r="M1169" s="31">
        <f t="shared" si="3897"/>
        <v>661</v>
      </c>
      <c r="N1169" s="31">
        <f t="shared" si="3898"/>
        <v>661</v>
      </c>
      <c r="O1169" s="31">
        <f t="shared" si="3938"/>
        <v>0</v>
      </c>
      <c r="P1169" s="31">
        <f t="shared" si="3939"/>
        <v>0</v>
      </c>
      <c r="Q1169" s="31">
        <f t="shared" si="3940"/>
        <v>0</v>
      </c>
      <c r="R1169" s="31">
        <f t="shared" si="3899"/>
        <v>661</v>
      </c>
      <c r="S1169" s="31">
        <f t="shared" si="3900"/>
        <v>661</v>
      </c>
      <c r="T1169" s="31">
        <f t="shared" si="3901"/>
        <v>661</v>
      </c>
      <c r="U1169" s="31">
        <f t="shared" si="3941"/>
        <v>0</v>
      </c>
      <c r="V1169" s="31">
        <f t="shared" si="3942"/>
        <v>0</v>
      </c>
      <c r="W1169" s="31">
        <f t="shared" si="3943"/>
        <v>0</v>
      </c>
      <c r="X1169" s="31">
        <f t="shared" si="3902"/>
        <v>661</v>
      </c>
      <c r="Y1169" s="31">
        <f t="shared" si="3903"/>
        <v>661</v>
      </c>
      <c r="Z1169" s="31">
        <f t="shared" si="3904"/>
        <v>661</v>
      </c>
      <c r="AA1169" s="31">
        <f t="shared" si="3944"/>
        <v>0</v>
      </c>
      <c r="AB1169" s="31">
        <f t="shared" si="3945"/>
        <v>0</v>
      </c>
      <c r="AC1169" s="31">
        <f t="shared" si="3946"/>
        <v>0</v>
      </c>
      <c r="AD1169" s="31">
        <f t="shared" si="3905"/>
        <v>661</v>
      </c>
      <c r="AE1169" s="31">
        <f t="shared" si="3906"/>
        <v>661</v>
      </c>
      <c r="AF1169" s="31">
        <f t="shared" si="3907"/>
        <v>661</v>
      </c>
      <c r="AG1169" s="31">
        <f t="shared" si="3947"/>
        <v>0</v>
      </c>
      <c r="AH1169" s="31">
        <f t="shared" si="3948"/>
        <v>0</v>
      </c>
      <c r="AI1169" s="31">
        <f t="shared" si="3949"/>
        <v>0</v>
      </c>
      <c r="AJ1169" s="31">
        <f t="shared" si="3908"/>
        <v>661</v>
      </c>
      <c r="AK1169" s="31">
        <f t="shared" si="3909"/>
        <v>661</v>
      </c>
      <c r="AL1169" s="31">
        <f t="shared" si="3910"/>
        <v>661</v>
      </c>
      <c r="AM1169" s="31">
        <f t="shared" si="3950"/>
        <v>0</v>
      </c>
      <c r="AN1169" s="31">
        <f t="shared" si="3951"/>
        <v>0</v>
      </c>
      <c r="AO1169" s="31">
        <f t="shared" si="3952"/>
        <v>0</v>
      </c>
      <c r="AP1169" s="31">
        <f t="shared" si="3911"/>
        <v>661</v>
      </c>
      <c r="AQ1169" s="31">
        <f t="shared" si="3912"/>
        <v>661</v>
      </c>
      <c r="AR1169" s="31">
        <f t="shared" si="3913"/>
        <v>661</v>
      </c>
      <c r="AS1169" s="31">
        <f t="shared" si="3953"/>
        <v>0</v>
      </c>
      <c r="AT1169" s="31">
        <f t="shared" si="3954"/>
        <v>0</v>
      </c>
      <c r="AU1169" s="31">
        <f t="shared" si="3955"/>
        <v>0</v>
      </c>
      <c r="AV1169" s="31">
        <f t="shared" si="3914"/>
        <v>661</v>
      </c>
      <c r="AW1169" s="31">
        <f t="shared" si="3915"/>
        <v>661</v>
      </c>
      <c r="AX1169" s="31">
        <f t="shared" si="3916"/>
        <v>661</v>
      </c>
      <c r="AY1169" s="31">
        <f t="shared" si="3956"/>
        <v>-291.20000000000005</v>
      </c>
      <c r="AZ1169" s="31">
        <f t="shared" si="3957"/>
        <v>0</v>
      </c>
      <c r="BA1169" s="31">
        <f t="shared" si="3958"/>
        <v>0</v>
      </c>
      <c r="BB1169" s="31">
        <f t="shared" si="3917"/>
        <v>369.79999999999995</v>
      </c>
      <c r="BC1169" s="31">
        <f t="shared" si="3918"/>
        <v>661</v>
      </c>
      <c r="BD1169" s="31">
        <f t="shared" si="3919"/>
        <v>661</v>
      </c>
      <c r="BE1169" s="31">
        <f t="shared" si="3959"/>
        <v>0</v>
      </c>
      <c r="BF1169" s="31">
        <f t="shared" si="3960"/>
        <v>0</v>
      </c>
      <c r="BG1169" s="31">
        <f t="shared" si="3961"/>
        <v>0</v>
      </c>
      <c r="BH1169" s="31">
        <f t="shared" si="3920"/>
        <v>369.79999999999995</v>
      </c>
      <c r="BI1169" s="31">
        <f t="shared" si="3921"/>
        <v>661</v>
      </c>
      <c r="BJ1169" s="31">
        <f t="shared" si="3922"/>
        <v>661</v>
      </c>
      <c r="BK1169" s="31">
        <f t="shared" si="3962"/>
        <v>0</v>
      </c>
      <c r="BL1169" s="31">
        <f t="shared" si="3963"/>
        <v>0</v>
      </c>
      <c r="BM1169" s="31">
        <f t="shared" si="3964"/>
        <v>0</v>
      </c>
      <c r="BN1169" s="31">
        <f t="shared" si="3923"/>
        <v>369.79999999999995</v>
      </c>
      <c r="BO1169" s="31">
        <f t="shared" si="3924"/>
        <v>661</v>
      </c>
      <c r="BP1169" s="31">
        <f t="shared" si="3925"/>
        <v>661</v>
      </c>
      <c r="BQ1169" s="31">
        <f t="shared" si="3965"/>
        <v>0</v>
      </c>
      <c r="BR1169" s="31">
        <f t="shared" si="3966"/>
        <v>0</v>
      </c>
      <c r="BS1169" s="31">
        <f t="shared" si="3926"/>
        <v>369.79999999999995</v>
      </c>
      <c r="BT1169" s="31">
        <f t="shared" si="3927"/>
        <v>661</v>
      </c>
      <c r="BU1169" s="31">
        <f t="shared" si="3928"/>
        <v>661</v>
      </c>
      <c r="BV1169" s="31">
        <f t="shared" si="3967"/>
        <v>0</v>
      </c>
      <c r="BW1169" s="31">
        <f t="shared" si="3968"/>
        <v>0</v>
      </c>
      <c r="BX1169" s="31">
        <f t="shared" si="3929"/>
        <v>369.79999999999995</v>
      </c>
      <c r="BY1169" s="31">
        <f t="shared" si="3930"/>
        <v>661</v>
      </c>
      <c r="BZ1169" s="31">
        <f t="shared" si="3931"/>
        <v>661</v>
      </c>
      <c r="CA1169" s="31">
        <f t="shared" si="3969"/>
        <v>0</v>
      </c>
      <c r="CB1169" s="31">
        <f t="shared" si="3970"/>
        <v>0</v>
      </c>
      <c r="CC1169" s="31">
        <f t="shared" si="3971"/>
        <v>0</v>
      </c>
      <c r="CD1169" s="31">
        <f t="shared" si="3769"/>
        <v>369.79999999999995</v>
      </c>
      <c r="CE1169" s="31">
        <f t="shared" si="3770"/>
        <v>661</v>
      </c>
      <c r="CF1169" s="31">
        <f t="shared" si="3771"/>
        <v>661</v>
      </c>
      <c r="CG1169" s="31">
        <f t="shared" si="3972"/>
        <v>0</v>
      </c>
      <c r="CH1169" s="24"/>
      <c r="CI1169" s="40"/>
      <c r="CM1169" s="1" t="s">
        <v>29</v>
      </c>
    </row>
    <row r="1170" ht="43.75">
      <c r="A1170" s="41" t="s">
        <v>631</v>
      </c>
      <c r="B1170" s="17">
        <v>240</v>
      </c>
      <c r="C1170" s="16"/>
      <c r="D1170" s="16"/>
      <c r="E1170" s="39" t="s">
        <v>41</v>
      </c>
      <c r="F1170" s="31">
        <f t="shared" si="3932"/>
        <v>661</v>
      </c>
      <c r="G1170" s="31">
        <f t="shared" si="3933"/>
        <v>661</v>
      </c>
      <c r="H1170" s="31">
        <f t="shared" si="3934"/>
        <v>661</v>
      </c>
      <c r="I1170" s="31">
        <f t="shared" si="3935"/>
        <v>0</v>
      </c>
      <c r="J1170" s="31">
        <f t="shared" si="3936"/>
        <v>0</v>
      </c>
      <c r="K1170" s="31">
        <f t="shared" si="3937"/>
        <v>0</v>
      </c>
      <c r="L1170" s="31">
        <f t="shared" si="3896"/>
        <v>661</v>
      </c>
      <c r="M1170" s="31">
        <f t="shared" si="3897"/>
        <v>661</v>
      </c>
      <c r="N1170" s="31">
        <f t="shared" si="3898"/>
        <v>661</v>
      </c>
      <c r="O1170" s="31">
        <f t="shared" si="3938"/>
        <v>0</v>
      </c>
      <c r="P1170" s="31">
        <f t="shared" si="3939"/>
        <v>0</v>
      </c>
      <c r="Q1170" s="31">
        <f t="shared" si="3940"/>
        <v>0</v>
      </c>
      <c r="R1170" s="31">
        <f t="shared" si="3899"/>
        <v>661</v>
      </c>
      <c r="S1170" s="31">
        <f t="shared" si="3900"/>
        <v>661</v>
      </c>
      <c r="T1170" s="31">
        <f t="shared" si="3901"/>
        <v>661</v>
      </c>
      <c r="U1170" s="31">
        <f t="shared" si="3941"/>
        <v>0</v>
      </c>
      <c r="V1170" s="31">
        <f t="shared" si="3942"/>
        <v>0</v>
      </c>
      <c r="W1170" s="31">
        <f t="shared" si="3943"/>
        <v>0</v>
      </c>
      <c r="X1170" s="31">
        <f t="shared" si="3902"/>
        <v>661</v>
      </c>
      <c r="Y1170" s="31">
        <f t="shared" si="3903"/>
        <v>661</v>
      </c>
      <c r="Z1170" s="31">
        <f t="shared" si="3904"/>
        <v>661</v>
      </c>
      <c r="AA1170" s="31">
        <f t="shared" si="3944"/>
        <v>0</v>
      </c>
      <c r="AB1170" s="31">
        <f t="shared" si="3945"/>
        <v>0</v>
      </c>
      <c r="AC1170" s="31">
        <f t="shared" si="3946"/>
        <v>0</v>
      </c>
      <c r="AD1170" s="31">
        <f t="shared" si="3905"/>
        <v>661</v>
      </c>
      <c r="AE1170" s="31">
        <f t="shared" si="3906"/>
        <v>661</v>
      </c>
      <c r="AF1170" s="31">
        <f t="shared" si="3907"/>
        <v>661</v>
      </c>
      <c r="AG1170" s="31">
        <f t="shared" si="3947"/>
        <v>0</v>
      </c>
      <c r="AH1170" s="31">
        <f t="shared" si="3948"/>
        <v>0</v>
      </c>
      <c r="AI1170" s="31">
        <f t="shared" si="3949"/>
        <v>0</v>
      </c>
      <c r="AJ1170" s="31">
        <f t="shared" si="3908"/>
        <v>661</v>
      </c>
      <c r="AK1170" s="31">
        <f t="shared" si="3909"/>
        <v>661</v>
      </c>
      <c r="AL1170" s="31">
        <f t="shared" si="3910"/>
        <v>661</v>
      </c>
      <c r="AM1170" s="31">
        <f t="shared" si="3950"/>
        <v>0</v>
      </c>
      <c r="AN1170" s="31">
        <f t="shared" si="3951"/>
        <v>0</v>
      </c>
      <c r="AO1170" s="31">
        <f t="shared" si="3952"/>
        <v>0</v>
      </c>
      <c r="AP1170" s="31">
        <f t="shared" si="3911"/>
        <v>661</v>
      </c>
      <c r="AQ1170" s="31">
        <f t="shared" si="3912"/>
        <v>661</v>
      </c>
      <c r="AR1170" s="31">
        <f t="shared" si="3913"/>
        <v>661</v>
      </c>
      <c r="AS1170" s="31">
        <f t="shared" si="3953"/>
        <v>0</v>
      </c>
      <c r="AT1170" s="31">
        <f t="shared" si="3954"/>
        <v>0</v>
      </c>
      <c r="AU1170" s="31">
        <f t="shared" si="3955"/>
        <v>0</v>
      </c>
      <c r="AV1170" s="31">
        <f t="shared" si="3914"/>
        <v>661</v>
      </c>
      <c r="AW1170" s="31">
        <f t="shared" si="3915"/>
        <v>661</v>
      </c>
      <c r="AX1170" s="31">
        <f t="shared" si="3916"/>
        <v>661</v>
      </c>
      <c r="AY1170" s="31">
        <f t="shared" si="3956"/>
        <v>-291.20000000000005</v>
      </c>
      <c r="AZ1170" s="31">
        <f t="shared" si="3957"/>
        <v>0</v>
      </c>
      <c r="BA1170" s="31">
        <f t="shared" si="3958"/>
        <v>0</v>
      </c>
      <c r="BB1170" s="31">
        <f t="shared" si="3917"/>
        <v>369.79999999999995</v>
      </c>
      <c r="BC1170" s="31">
        <f t="shared" si="3918"/>
        <v>661</v>
      </c>
      <c r="BD1170" s="31">
        <f t="shared" si="3919"/>
        <v>661</v>
      </c>
      <c r="BE1170" s="31">
        <f t="shared" si="3959"/>
        <v>0</v>
      </c>
      <c r="BF1170" s="31">
        <f t="shared" si="3960"/>
        <v>0</v>
      </c>
      <c r="BG1170" s="31">
        <f t="shared" si="3961"/>
        <v>0</v>
      </c>
      <c r="BH1170" s="31">
        <f t="shared" si="3920"/>
        <v>369.79999999999995</v>
      </c>
      <c r="BI1170" s="31">
        <f t="shared" si="3921"/>
        <v>661</v>
      </c>
      <c r="BJ1170" s="31">
        <f t="shared" si="3922"/>
        <v>661</v>
      </c>
      <c r="BK1170" s="31">
        <f t="shared" si="3962"/>
        <v>0</v>
      </c>
      <c r="BL1170" s="31">
        <f t="shared" si="3963"/>
        <v>0</v>
      </c>
      <c r="BM1170" s="31">
        <f t="shared" si="3964"/>
        <v>0</v>
      </c>
      <c r="BN1170" s="31">
        <f t="shared" si="3923"/>
        <v>369.79999999999995</v>
      </c>
      <c r="BO1170" s="31">
        <f t="shared" si="3924"/>
        <v>661</v>
      </c>
      <c r="BP1170" s="31">
        <f t="shared" si="3925"/>
        <v>661</v>
      </c>
      <c r="BQ1170" s="31">
        <f t="shared" si="3965"/>
        <v>0</v>
      </c>
      <c r="BR1170" s="31">
        <f t="shared" si="3966"/>
        <v>0</v>
      </c>
      <c r="BS1170" s="31">
        <f t="shared" si="3926"/>
        <v>369.79999999999995</v>
      </c>
      <c r="BT1170" s="31">
        <f t="shared" si="3927"/>
        <v>661</v>
      </c>
      <c r="BU1170" s="31">
        <f t="shared" si="3928"/>
        <v>661</v>
      </c>
      <c r="BV1170" s="31">
        <f t="shared" si="3967"/>
        <v>0</v>
      </c>
      <c r="BW1170" s="31">
        <f t="shared" si="3968"/>
        <v>0</v>
      </c>
      <c r="BX1170" s="31">
        <f t="shared" si="3929"/>
        <v>369.79999999999995</v>
      </c>
      <c r="BY1170" s="31">
        <f t="shared" si="3930"/>
        <v>661</v>
      </c>
      <c r="BZ1170" s="31">
        <f t="shared" si="3931"/>
        <v>661</v>
      </c>
      <c r="CA1170" s="31">
        <f t="shared" si="3969"/>
        <v>0</v>
      </c>
      <c r="CB1170" s="31">
        <f t="shared" si="3970"/>
        <v>0</v>
      </c>
      <c r="CC1170" s="31">
        <f t="shared" si="3971"/>
        <v>0</v>
      </c>
      <c r="CD1170" s="31">
        <f t="shared" si="3769"/>
        <v>369.79999999999995</v>
      </c>
      <c r="CE1170" s="31">
        <f t="shared" si="3770"/>
        <v>661</v>
      </c>
      <c r="CF1170" s="31">
        <f t="shared" si="3771"/>
        <v>661</v>
      </c>
      <c r="CG1170" s="31">
        <f t="shared" si="3972"/>
        <v>0</v>
      </c>
      <c r="CH1170" s="24"/>
      <c r="CI1170" s="40"/>
      <c r="CN1170" s="1" t="s">
        <v>30</v>
      </c>
    </row>
    <row r="1171" ht="29.850000000000001">
      <c r="A1171" s="41" t="s">
        <v>631</v>
      </c>
      <c r="B1171" s="17">
        <v>240</v>
      </c>
      <c r="C1171" s="16" t="s">
        <v>395</v>
      </c>
      <c r="D1171" s="16" t="s">
        <v>625</v>
      </c>
      <c r="E1171" s="39" t="s">
        <v>626</v>
      </c>
      <c r="F1171" s="31">
        <v>661</v>
      </c>
      <c r="G1171" s="31">
        <v>661</v>
      </c>
      <c r="H1171" s="31">
        <v>661</v>
      </c>
      <c r="I1171" s="31"/>
      <c r="J1171" s="31"/>
      <c r="K1171" s="31"/>
      <c r="L1171" s="31">
        <f t="shared" si="3896"/>
        <v>661</v>
      </c>
      <c r="M1171" s="31">
        <f t="shared" si="3897"/>
        <v>661</v>
      </c>
      <c r="N1171" s="31">
        <f t="shared" si="3898"/>
        <v>661</v>
      </c>
      <c r="O1171" s="31"/>
      <c r="P1171" s="31"/>
      <c r="Q1171" s="31"/>
      <c r="R1171" s="31">
        <f t="shared" si="3899"/>
        <v>661</v>
      </c>
      <c r="S1171" s="31">
        <f t="shared" si="3900"/>
        <v>661</v>
      </c>
      <c r="T1171" s="31">
        <f t="shared" si="3901"/>
        <v>661</v>
      </c>
      <c r="U1171" s="31"/>
      <c r="V1171" s="31"/>
      <c r="W1171" s="31"/>
      <c r="X1171" s="31">
        <f t="shared" si="3902"/>
        <v>661</v>
      </c>
      <c r="Y1171" s="31">
        <f t="shared" si="3903"/>
        <v>661</v>
      </c>
      <c r="Z1171" s="31">
        <f t="shared" si="3904"/>
        <v>661</v>
      </c>
      <c r="AA1171" s="31"/>
      <c r="AB1171" s="31"/>
      <c r="AC1171" s="31"/>
      <c r="AD1171" s="31">
        <f t="shared" si="3905"/>
        <v>661</v>
      </c>
      <c r="AE1171" s="31">
        <f t="shared" si="3906"/>
        <v>661</v>
      </c>
      <c r="AF1171" s="31">
        <f t="shared" si="3907"/>
        <v>661</v>
      </c>
      <c r="AG1171" s="31"/>
      <c r="AH1171" s="31"/>
      <c r="AI1171" s="31"/>
      <c r="AJ1171" s="31">
        <f t="shared" si="3908"/>
        <v>661</v>
      </c>
      <c r="AK1171" s="31">
        <f t="shared" si="3909"/>
        <v>661</v>
      </c>
      <c r="AL1171" s="31">
        <f t="shared" si="3910"/>
        <v>661</v>
      </c>
      <c r="AM1171" s="31"/>
      <c r="AN1171" s="31"/>
      <c r="AO1171" s="31"/>
      <c r="AP1171" s="31">
        <f t="shared" si="3911"/>
        <v>661</v>
      </c>
      <c r="AQ1171" s="31">
        <f t="shared" si="3912"/>
        <v>661</v>
      </c>
      <c r="AR1171" s="31">
        <f t="shared" si="3913"/>
        <v>661</v>
      </c>
      <c r="AS1171" s="31"/>
      <c r="AT1171" s="31"/>
      <c r="AU1171" s="31"/>
      <c r="AV1171" s="31">
        <f t="shared" si="3914"/>
        <v>661</v>
      </c>
      <c r="AW1171" s="31">
        <f t="shared" si="3915"/>
        <v>661</v>
      </c>
      <c r="AX1171" s="31">
        <f t="shared" si="3916"/>
        <v>661</v>
      </c>
      <c r="AY1171" s="31">
        <f>-259.737-31.463</f>
        <v>-291.20000000000005</v>
      </c>
      <c r="AZ1171" s="31"/>
      <c r="BA1171" s="31"/>
      <c r="BB1171" s="31">
        <f t="shared" si="3917"/>
        <v>369.79999999999995</v>
      </c>
      <c r="BC1171" s="31">
        <f t="shared" si="3918"/>
        <v>661</v>
      </c>
      <c r="BD1171" s="31">
        <f t="shared" si="3919"/>
        <v>661</v>
      </c>
      <c r="BE1171" s="31"/>
      <c r="BF1171" s="31"/>
      <c r="BG1171" s="31"/>
      <c r="BH1171" s="31">
        <f t="shared" si="3920"/>
        <v>369.79999999999995</v>
      </c>
      <c r="BI1171" s="31">
        <f t="shared" si="3921"/>
        <v>661</v>
      </c>
      <c r="BJ1171" s="31">
        <f t="shared" si="3922"/>
        <v>661</v>
      </c>
      <c r="BK1171" s="31"/>
      <c r="BL1171" s="31"/>
      <c r="BM1171" s="31"/>
      <c r="BN1171" s="31">
        <f t="shared" si="3923"/>
        <v>369.79999999999995</v>
      </c>
      <c r="BO1171" s="31">
        <f t="shared" si="3924"/>
        <v>661</v>
      </c>
      <c r="BP1171" s="31">
        <f t="shared" si="3925"/>
        <v>661</v>
      </c>
      <c r="BQ1171" s="31"/>
      <c r="BR1171" s="31"/>
      <c r="BS1171" s="31">
        <f t="shared" si="3926"/>
        <v>369.79999999999995</v>
      </c>
      <c r="BT1171" s="31">
        <f t="shared" si="3927"/>
        <v>661</v>
      </c>
      <c r="BU1171" s="31">
        <f t="shared" si="3928"/>
        <v>661</v>
      </c>
      <c r="BV1171" s="31"/>
      <c r="BW1171" s="31"/>
      <c r="BX1171" s="31">
        <f t="shared" si="3929"/>
        <v>369.79999999999995</v>
      </c>
      <c r="BY1171" s="31">
        <f t="shared" si="3930"/>
        <v>661</v>
      </c>
      <c r="BZ1171" s="31">
        <f t="shared" si="3931"/>
        <v>661</v>
      </c>
      <c r="CA1171" s="31"/>
      <c r="CB1171" s="31"/>
      <c r="CC1171" s="31"/>
      <c r="CD1171" s="31">
        <f t="shared" si="3769"/>
        <v>369.79999999999995</v>
      </c>
      <c r="CE1171" s="31">
        <f t="shared" si="3770"/>
        <v>661</v>
      </c>
      <c r="CF1171" s="31">
        <f t="shared" si="3771"/>
        <v>661</v>
      </c>
      <c r="CG1171" s="31"/>
      <c r="CH1171" s="24"/>
      <c r="CI1171" s="40"/>
    </row>
    <row r="1172" ht="57.700000000000003">
      <c r="A1172" s="41" t="s">
        <v>633</v>
      </c>
      <c r="B1172" s="17"/>
      <c r="C1172" s="16"/>
      <c r="D1172" s="16"/>
      <c r="E1172" s="39" t="s">
        <v>634</v>
      </c>
      <c r="F1172" s="31">
        <f t="shared" si="3932"/>
        <v>99</v>
      </c>
      <c r="G1172" s="31">
        <f t="shared" si="3933"/>
        <v>99</v>
      </c>
      <c r="H1172" s="31">
        <f t="shared" si="3934"/>
        <v>99</v>
      </c>
      <c r="I1172" s="31">
        <f t="shared" si="3935"/>
        <v>0</v>
      </c>
      <c r="J1172" s="31">
        <f t="shared" si="3936"/>
        <v>0</v>
      </c>
      <c r="K1172" s="31">
        <f t="shared" si="3937"/>
        <v>0</v>
      </c>
      <c r="L1172" s="31">
        <f t="shared" si="3896"/>
        <v>99</v>
      </c>
      <c r="M1172" s="31">
        <f t="shared" si="3897"/>
        <v>99</v>
      </c>
      <c r="N1172" s="31">
        <f t="shared" si="3898"/>
        <v>99</v>
      </c>
      <c r="O1172" s="31">
        <f t="shared" si="3938"/>
        <v>0</v>
      </c>
      <c r="P1172" s="31">
        <f t="shared" si="3939"/>
        <v>0</v>
      </c>
      <c r="Q1172" s="31">
        <f t="shared" si="3940"/>
        <v>0</v>
      </c>
      <c r="R1172" s="31">
        <f t="shared" si="3899"/>
        <v>99</v>
      </c>
      <c r="S1172" s="31">
        <f t="shared" si="3900"/>
        <v>99</v>
      </c>
      <c r="T1172" s="31">
        <f t="shared" si="3901"/>
        <v>99</v>
      </c>
      <c r="U1172" s="31">
        <f t="shared" si="3941"/>
        <v>0</v>
      </c>
      <c r="V1172" s="31">
        <f t="shared" si="3942"/>
        <v>0</v>
      </c>
      <c r="W1172" s="31">
        <f t="shared" si="3943"/>
        <v>0</v>
      </c>
      <c r="X1172" s="31">
        <f t="shared" si="3902"/>
        <v>99</v>
      </c>
      <c r="Y1172" s="31">
        <f t="shared" si="3903"/>
        <v>99</v>
      </c>
      <c r="Z1172" s="31">
        <f t="shared" si="3904"/>
        <v>99</v>
      </c>
      <c r="AA1172" s="31">
        <f t="shared" si="3944"/>
        <v>0</v>
      </c>
      <c r="AB1172" s="31">
        <f t="shared" si="3945"/>
        <v>0</v>
      </c>
      <c r="AC1172" s="31">
        <f t="shared" si="3946"/>
        <v>0</v>
      </c>
      <c r="AD1172" s="31">
        <f t="shared" si="3905"/>
        <v>99</v>
      </c>
      <c r="AE1172" s="31">
        <f t="shared" si="3906"/>
        <v>99</v>
      </c>
      <c r="AF1172" s="31">
        <f t="shared" si="3907"/>
        <v>99</v>
      </c>
      <c r="AG1172" s="31">
        <f t="shared" si="3947"/>
        <v>0</v>
      </c>
      <c r="AH1172" s="31">
        <f t="shared" si="3948"/>
        <v>0</v>
      </c>
      <c r="AI1172" s="31">
        <f t="shared" si="3949"/>
        <v>0</v>
      </c>
      <c r="AJ1172" s="31">
        <f t="shared" si="3908"/>
        <v>99</v>
      </c>
      <c r="AK1172" s="31">
        <f t="shared" si="3909"/>
        <v>99</v>
      </c>
      <c r="AL1172" s="31">
        <f t="shared" si="3910"/>
        <v>99</v>
      </c>
      <c r="AM1172" s="31">
        <f t="shared" si="3950"/>
        <v>0</v>
      </c>
      <c r="AN1172" s="31">
        <f t="shared" si="3951"/>
        <v>0</v>
      </c>
      <c r="AO1172" s="31">
        <f t="shared" si="3952"/>
        <v>0</v>
      </c>
      <c r="AP1172" s="31">
        <f t="shared" si="3911"/>
        <v>99</v>
      </c>
      <c r="AQ1172" s="31">
        <f t="shared" si="3912"/>
        <v>99</v>
      </c>
      <c r="AR1172" s="31">
        <f t="shared" si="3913"/>
        <v>99</v>
      </c>
      <c r="AS1172" s="31">
        <f t="shared" si="3953"/>
        <v>0</v>
      </c>
      <c r="AT1172" s="31">
        <f t="shared" si="3954"/>
        <v>0</v>
      </c>
      <c r="AU1172" s="31">
        <f t="shared" si="3955"/>
        <v>0</v>
      </c>
      <c r="AV1172" s="31">
        <f t="shared" si="3914"/>
        <v>99</v>
      </c>
      <c r="AW1172" s="31">
        <f t="shared" si="3915"/>
        <v>99</v>
      </c>
      <c r="AX1172" s="31">
        <f t="shared" si="3916"/>
        <v>99</v>
      </c>
      <c r="AY1172" s="31">
        <f t="shared" ref="AY1172:AY1174" si="3973">AY1173</f>
        <v>0</v>
      </c>
      <c r="AZ1172" s="31">
        <f t="shared" si="3957"/>
        <v>0</v>
      </c>
      <c r="BA1172" s="31">
        <f t="shared" si="3958"/>
        <v>0</v>
      </c>
      <c r="BB1172" s="31">
        <f t="shared" si="3917"/>
        <v>99</v>
      </c>
      <c r="BC1172" s="31">
        <f t="shared" si="3918"/>
        <v>99</v>
      </c>
      <c r="BD1172" s="31">
        <f t="shared" si="3919"/>
        <v>99</v>
      </c>
      <c r="BE1172" s="31">
        <f t="shared" si="3959"/>
        <v>0</v>
      </c>
      <c r="BF1172" s="31">
        <f t="shared" si="3960"/>
        <v>0</v>
      </c>
      <c r="BG1172" s="31">
        <f t="shared" si="3961"/>
        <v>0</v>
      </c>
      <c r="BH1172" s="31">
        <f t="shared" si="3920"/>
        <v>99</v>
      </c>
      <c r="BI1172" s="31">
        <f t="shared" si="3921"/>
        <v>99</v>
      </c>
      <c r="BJ1172" s="31">
        <f t="shared" si="3922"/>
        <v>99</v>
      </c>
      <c r="BK1172" s="31">
        <f t="shared" si="3962"/>
        <v>0</v>
      </c>
      <c r="BL1172" s="31">
        <f t="shared" si="3963"/>
        <v>0</v>
      </c>
      <c r="BM1172" s="31">
        <f t="shared" si="3964"/>
        <v>0</v>
      </c>
      <c r="BN1172" s="31">
        <f t="shared" si="3923"/>
        <v>99</v>
      </c>
      <c r="BO1172" s="31">
        <f t="shared" si="3924"/>
        <v>99</v>
      </c>
      <c r="BP1172" s="31">
        <f t="shared" si="3925"/>
        <v>99</v>
      </c>
      <c r="BQ1172" s="31">
        <f t="shared" si="3965"/>
        <v>0</v>
      </c>
      <c r="BR1172" s="31">
        <f t="shared" si="3966"/>
        <v>0</v>
      </c>
      <c r="BS1172" s="31">
        <f t="shared" si="3926"/>
        <v>99</v>
      </c>
      <c r="BT1172" s="31">
        <f t="shared" si="3927"/>
        <v>99</v>
      </c>
      <c r="BU1172" s="31">
        <f t="shared" si="3928"/>
        <v>99</v>
      </c>
      <c r="BV1172" s="31">
        <f t="shared" si="3967"/>
        <v>0</v>
      </c>
      <c r="BW1172" s="31">
        <f t="shared" si="3968"/>
        <v>0</v>
      </c>
      <c r="BX1172" s="31">
        <f t="shared" si="3929"/>
        <v>99</v>
      </c>
      <c r="BY1172" s="31">
        <f t="shared" si="3930"/>
        <v>99</v>
      </c>
      <c r="BZ1172" s="31">
        <f t="shared" si="3931"/>
        <v>99</v>
      </c>
      <c r="CA1172" s="31">
        <f t="shared" si="3969"/>
        <v>0</v>
      </c>
      <c r="CB1172" s="31">
        <f t="shared" si="3970"/>
        <v>0</v>
      </c>
      <c r="CC1172" s="31">
        <f t="shared" si="3971"/>
        <v>0</v>
      </c>
      <c r="CD1172" s="31">
        <f t="shared" si="3769"/>
        <v>99</v>
      </c>
      <c r="CE1172" s="31">
        <f t="shared" si="3770"/>
        <v>99</v>
      </c>
      <c r="CF1172" s="31">
        <f t="shared" si="3771"/>
        <v>99</v>
      </c>
      <c r="CG1172" s="31">
        <f t="shared" si="3972"/>
        <v>0</v>
      </c>
      <c r="CH1172" s="24"/>
      <c r="CI1172" s="40"/>
      <c r="CO1172" s="1" t="s">
        <v>31</v>
      </c>
    </row>
    <row r="1173" ht="29.850000000000001">
      <c r="A1173" s="41" t="s">
        <v>633</v>
      </c>
      <c r="B1173" s="17">
        <v>200</v>
      </c>
      <c r="C1173" s="16"/>
      <c r="D1173" s="16"/>
      <c r="E1173" s="39" t="s">
        <v>40</v>
      </c>
      <c r="F1173" s="31">
        <f t="shared" si="3932"/>
        <v>99</v>
      </c>
      <c r="G1173" s="31">
        <f t="shared" si="3933"/>
        <v>99</v>
      </c>
      <c r="H1173" s="31">
        <f t="shared" si="3934"/>
        <v>99</v>
      </c>
      <c r="I1173" s="31">
        <f t="shared" si="3935"/>
        <v>0</v>
      </c>
      <c r="J1173" s="31">
        <f t="shared" si="3936"/>
        <v>0</v>
      </c>
      <c r="K1173" s="31">
        <f t="shared" si="3937"/>
        <v>0</v>
      </c>
      <c r="L1173" s="31">
        <f t="shared" si="3896"/>
        <v>99</v>
      </c>
      <c r="M1173" s="31">
        <f t="shared" si="3897"/>
        <v>99</v>
      </c>
      <c r="N1173" s="31">
        <f t="shared" si="3898"/>
        <v>99</v>
      </c>
      <c r="O1173" s="31">
        <f t="shared" si="3938"/>
        <v>0</v>
      </c>
      <c r="P1173" s="31">
        <f t="shared" si="3939"/>
        <v>0</v>
      </c>
      <c r="Q1173" s="31">
        <f t="shared" si="3940"/>
        <v>0</v>
      </c>
      <c r="R1173" s="31">
        <f t="shared" si="3899"/>
        <v>99</v>
      </c>
      <c r="S1173" s="31">
        <f t="shared" si="3900"/>
        <v>99</v>
      </c>
      <c r="T1173" s="31">
        <f t="shared" si="3901"/>
        <v>99</v>
      </c>
      <c r="U1173" s="31">
        <f t="shared" si="3941"/>
        <v>0</v>
      </c>
      <c r="V1173" s="31">
        <f t="shared" si="3942"/>
        <v>0</v>
      </c>
      <c r="W1173" s="31">
        <f t="shared" si="3943"/>
        <v>0</v>
      </c>
      <c r="X1173" s="31">
        <f t="shared" si="3902"/>
        <v>99</v>
      </c>
      <c r="Y1173" s="31">
        <f t="shared" si="3903"/>
        <v>99</v>
      </c>
      <c r="Z1173" s="31">
        <f t="shared" si="3904"/>
        <v>99</v>
      </c>
      <c r="AA1173" s="31">
        <f t="shared" si="3944"/>
        <v>0</v>
      </c>
      <c r="AB1173" s="31">
        <f t="shared" si="3945"/>
        <v>0</v>
      </c>
      <c r="AC1173" s="31">
        <f t="shared" si="3946"/>
        <v>0</v>
      </c>
      <c r="AD1173" s="31">
        <f t="shared" si="3905"/>
        <v>99</v>
      </c>
      <c r="AE1173" s="31">
        <f t="shared" si="3906"/>
        <v>99</v>
      </c>
      <c r="AF1173" s="31">
        <f t="shared" si="3907"/>
        <v>99</v>
      </c>
      <c r="AG1173" s="31">
        <f t="shared" si="3947"/>
        <v>0</v>
      </c>
      <c r="AH1173" s="31">
        <f t="shared" si="3948"/>
        <v>0</v>
      </c>
      <c r="AI1173" s="31">
        <f t="shared" si="3949"/>
        <v>0</v>
      </c>
      <c r="AJ1173" s="31">
        <f t="shared" si="3908"/>
        <v>99</v>
      </c>
      <c r="AK1173" s="31">
        <f t="shared" si="3909"/>
        <v>99</v>
      </c>
      <c r="AL1173" s="31">
        <f t="shared" si="3910"/>
        <v>99</v>
      </c>
      <c r="AM1173" s="31">
        <f t="shared" si="3950"/>
        <v>0</v>
      </c>
      <c r="AN1173" s="31">
        <f t="shared" si="3951"/>
        <v>0</v>
      </c>
      <c r="AO1173" s="31">
        <f t="shared" si="3952"/>
        <v>0</v>
      </c>
      <c r="AP1173" s="31">
        <f t="shared" si="3911"/>
        <v>99</v>
      </c>
      <c r="AQ1173" s="31">
        <f t="shared" si="3912"/>
        <v>99</v>
      </c>
      <c r="AR1173" s="31">
        <f t="shared" si="3913"/>
        <v>99</v>
      </c>
      <c r="AS1173" s="31">
        <f t="shared" si="3953"/>
        <v>0</v>
      </c>
      <c r="AT1173" s="31">
        <f t="shared" si="3954"/>
        <v>0</v>
      </c>
      <c r="AU1173" s="31">
        <f t="shared" si="3955"/>
        <v>0</v>
      </c>
      <c r="AV1173" s="31">
        <f t="shared" si="3914"/>
        <v>99</v>
      </c>
      <c r="AW1173" s="31">
        <f t="shared" si="3915"/>
        <v>99</v>
      </c>
      <c r="AX1173" s="31">
        <f t="shared" si="3916"/>
        <v>99</v>
      </c>
      <c r="AY1173" s="31">
        <f t="shared" si="3973"/>
        <v>0</v>
      </c>
      <c r="AZ1173" s="31">
        <f t="shared" si="3957"/>
        <v>0</v>
      </c>
      <c r="BA1173" s="31">
        <f t="shared" si="3958"/>
        <v>0</v>
      </c>
      <c r="BB1173" s="31">
        <f t="shared" si="3917"/>
        <v>99</v>
      </c>
      <c r="BC1173" s="31">
        <f t="shared" si="3918"/>
        <v>99</v>
      </c>
      <c r="BD1173" s="31">
        <f t="shared" si="3919"/>
        <v>99</v>
      </c>
      <c r="BE1173" s="31">
        <f t="shared" si="3959"/>
        <v>0</v>
      </c>
      <c r="BF1173" s="31">
        <f t="shared" si="3960"/>
        <v>0</v>
      </c>
      <c r="BG1173" s="31">
        <f t="shared" si="3961"/>
        <v>0</v>
      </c>
      <c r="BH1173" s="31">
        <f t="shared" si="3920"/>
        <v>99</v>
      </c>
      <c r="BI1173" s="31">
        <f t="shared" si="3921"/>
        <v>99</v>
      </c>
      <c r="BJ1173" s="31">
        <f t="shared" si="3922"/>
        <v>99</v>
      </c>
      <c r="BK1173" s="31">
        <f t="shared" si="3962"/>
        <v>0</v>
      </c>
      <c r="BL1173" s="31">
        <f t="shared" si="3963"/>
        <v>0</v>
      </c>
      <c r="BM1173" s="31">
        <f t="shared" si="3964"/>
        <v>0</v>
      </c>
      <c r="BN1173" s="31">
        <f t="shared" si="3923"/>
        <v>99</v>
      </c>
      <c r="BO1173" s="31">
        <f t="shared" si="3924"/>
        <v>99</v>
      </c>
      <c r="BP1173" s="31">
        <f t="shared" si="3925"/>
        <v>99</v>
      </c>
      <c r="BQ1173" s="31">
        <f t="shared" si="3965"/>
        <v>0</v>
      </c>
      <c r="BR1173" s="31">
        <f t="shared" si="3966"/>
        <v>0</v>
      </c>
      <c r="BS1173" s="31">
        <f t="shared" si="3926"/>
        <v>99</v>
      </c>
      <c r="BT1173" s="31">
        <f t="shared" si="3927"/>
        <v>99</v>
      </c>
      <c r="BU1173" s="31">
        <f t="shared" si="3928"/>
        <v>99</v>
      </c>
      <c r="BV1173" s="31">
        <f t="shared" si="3967"/>
        <v>0</v>
      </c>
      <c r="BW1173" s="31">
        <f t="shared" si="3968"/>
        <v>0</v>
      </c>
      <c r="BX1173" s="31">
        <f t="shared" si="3929"/>
        <v>99</v>
      </c>
      <c r="BY1173" s="31">
        <f t="shared" si="3930"/>
        <v>99</v>
      </c>
      <c r="BZ1173" s="31">
        <f t="shared" si="3931"/>
        <v>99</v>
      </c>
      <c r="CA1173" s="31">
        <f t="shared" si="3969"/>
        <v>0</v>
      </c>
      <c r="CB1173" s="31">
        <f t="shared" si="3970"/>
        <v>0</v>
      </c>
      <c r="CC1173" s="31">
        <f t="shared" si="3971"/>
        <v>0</v>
      </c>
      <c r="CD1173" s="31">
        <f t="shared" si="3769"/>
        <v>99</v>
      </c>
      <c r="CE1173" s="31">
        <f t="shared" si="3770"/>
        <v>99</v>
      </c>
      <c r="CF1173" s="31">
        <f t="shared" si="3771"/>
        <v>99</v>
      </c>
      <c r="CG1173" s="31">
        <f t="shared" si="3972"/>
        <v>0</v>
      </c>
      <c r="CH1173" s="24"/>
      <c r="CI1173" s="40"/>
      <c r="CM1173" s="1" t="s">
        <v>29</v>
      </c>
    </row>
    <row r="1174" ht="43.75">
      <c r="A1174" s="41" t="s">
        <v>633</v>
      </c>
      <c r="B1174" s="17">
        <v>240</v>
      </c>
      <c r="C1174" s="16"/>
      <c r="D1174" s="16"/>
      <c r="E1174" s="39" t="s">
        <v>41</v>
      </c>
      <c r="F1174" s="31">
        <f t="shared" si="3932"/>
        <v>99</v>
      </c>
      <c r="G1174" s="31">
        <f t="shared" si="3933"/>
        <v>99</v>
      </c>
      <c r="H1174" s="31">
        <f t="shared" si="3934"/>
        <v>99</v>
      </c>
      <c r="I1174" s="31">
        <f t="shared" si="3935"/>
        <v>0</v>
      </c>
      <c r="J1174" s="31">
        <f t="shared" si="3936"/>
        <v>0</v>
      </c>
      <c r="K1174" s="31">
        <f t="shared" si="3937"/>
        <v>0</v>
      </c>
      <c r="L1174" s="31">
        <f t="shared" si="3896"/>
        <v>99</v>
      </c>
      <c r="M1174" s="31">
        <f t="shared" si="3897"/>
        <v>99</v>
      </c>
      <c r="N1174" s="31">
        <f t="shared" si="3898"/>
        <v>99</v>
      </c>
      <c r="O1174" s="31">
        <f t="shared" si="3938"/>
        <v>0</v>
      </c>
      <c r="P1174" s="31">
        <f t="shared" si="3939"/>
        <v>0</v>
      </c>
      <c r="Q1174" s="31">
        <f t="shared" si="3940"/>
        <v>0</v>
      </c>
      <c r="R1174" s="31">
        <f t="shared" si="3899"/>
        <v>99</v>
      </c>
      <c r="S1174" s="31">
        <f t="shared" si="3900"/>
        <v>99</v>
      </c>
      <c r="T1174" s="31">
        <f t="shared" si="3901"/>
        <v>99</v>
      </c>
      <c r="U1174" s="31">
        <f t="shared" si="3941"/>
        <v>0</v>
      </c>
      <c r="V1174" s="31">
        <f t="shared" si="3942"/>
        <v>0</v>
      </c>
      <c r="W1174" s="31">
        <f t="shared" si="3943"/>
        <v>0</v>
      </c>
      <c r="X1174" s="31">
        <f t="shared" si="3902"/>
        <v>99</v>
      </c>
      <c r="Y1174" s="31">
        <f t="shared" si="3903"/>
        <v>99</v>
      </c>
      <c r="Z1174" s="31">
        <f t="shared" si="3904"/>
        <v>99</v>
      </c>
      <c r="AA1174" s="31">
        <f t="shared" si="3944"/>
        <v>0</v>
      </c>
      <c r="AB1174" s="31">
        <f t="shared" si="3945"/>
        <v>0</v>
      </c>
      <c r="AC1174" s="31">
        <f t="shared" si="3946"/>
        <v>0</v>
      </c>
      <c r="AD1174" s="31">
        <f t="shared" si="3905"/>
        <v>99</v>
      </c>
      <c r="AE1174" s="31">
        <f t="shared" si="3906"/>
        <v>99</v>
      </c>
      <c r="AF1174" s="31">
        <f t="shared" si="3907"/>
        <v>99</v>
      </c>
      <c r="AG1174" s="31">
        <f t="shared" si="3947"/>
        <v>0</v>
      </c>
      <c r="AH1174" s="31">
        <f t="shared" si="3948"/>
        <v>0</v>
      </c>
      <c r="AI1174" s="31">
        <f t="shared" si="3949"/>
        <v>0</v>
      </c>
      <c r="AJ1174" s="31">
        <f t="shared" si="3908"/>
        <v>99</v>
      </c>
      <c r="AK1174" s="31">
        <f t="shared" si="3909"/>
        <v>99</v>
      </c>
      <c r="AL1174" s="31">
        <f t="shared" si="3910"/>
        <v>99</v>
      </c>
      <c r="AM1174" s="31">
        <f t="shared" si="3950"/>
        <v>0</v>
      </c>
      <c r="AN1174" s="31">
        <f t="shared" si="3951"/>
        <v>0</v>
      </c>
      <c r="AO1174" s="31">
        <f t="shared" si="3952"/>
        <v>0</v>
      </c>
      <c r="AP1174" s="31">
        <f t="shared" si="3911"/>
        <v>99</v>
      </c>
      <c r="AQ1174" s="31">
        <f t="shared" si="3912"/>
        <v>99</v>
      </c>
      <c r="AR1174" s="31">
        <f t="shared" si="3913"/>
        <v>99</v>
      </c>
      <c r="AS1174" s="31">
        <f t="shared" si="3953"/>
        <v>0</v>
      </c>
      <c r="AT1174" s="31">
        <f t="shared" si="3954"/>
        <v>0</v>
      </c>
      <c r="AU1174" s="31">
        <f t="shared" si="3955"/>
        <v>0</v>
      </c>
      <c r="AV1174" s="31">
        <f t="shared" si="3914"/>
        <v>99</v>
      </c>
      <c r="AW1174" s="31">
        <f t="shared" si="3915"/>
        <v>99</v>
      </c>
      <c r="AX1174" s="31">
        <f t="shared" si="3916"/>
        <v>99</v>
      </c>
      <c r="AY1174" s="31">
        <f t="shared" si="3973"/>
        <v>0</v>
      </c>
      <c r="AZ1174" s="31">
        <f t="shared" si="3957"/>
        <v>0</v>
      </c>
      <c r="BA1174" s="31">
        <f t="shared" si="3958"/>
        <v>0</v>
      </c>
      <c r="BB1174" s="31">
        <f t="shared" si="3917"/>
        <v>99</v>
      </c>
      <c r="BC1174" s="31">
        <f t="shared" si="3918"/>
        <v>99</v>
      </c>
      <c r="BD1174" s="31">
        <f t="shared" si="3919"/>
        <v>99</v>
      </c>
      <c r="BE1174" s="31">
        <f t="shared" si="3959"/>
        <v>0</v>
      </c>
      <c r="BF1174" s="31">
        <f t="shared" si="3960"/>
        <v>0</v>
      </c>
      <c r="BG1174" s="31">
        <f t="shared" si="3961"/>
        <v>0</v>
      </c>
      <c r="BH1174" s="31">
        <f t="shared" si="3920"/>
        <v>99</v>
      </c>
      <c r="BI1174" s="31">
        <f t="shared" si="3921"/>
        <v>99</v>
      </c>
      <c r="BJ1174" s="31">
        <f t="shared" si="3922"/>
        <v>99</v>
      </c>
      <c r="BK1174" s="31">
        <f t="shared" si="3962"/>
        <v>0</v>
      </c>
      <c r="BL1174" s="31">
        <f t="shared" si="3963"/>
        <v>0</v>
      </c>
      <c r="BM1174" s="31">
        <f t="shared" si="3964"/>
        <v>0</v>
      </c>
      <c r="BN1174" s="31">
        <f t="shared" si="3923"/>
        <v>99</v>
      </c>
      <c r="BO1174" s="31">
        <f t="shared" si="3924"/>
        <v>99</v>
      </c>
      <c r="BP1174" s="31">
        <f t="shared" si="3925"/>
        <v>99</v>
      </c>
      <c r="BQ1174" s="31">
        <f t="shared" si="3965"/>
        <v>0</v>
      </c>
      <c r="BR1174" s="31">
        <f t="shared" si="3966"/>
        <v>0</v>
      </c>
      <c r="BS1174" s="31">
        <f t="shared" si="3926"/>
        <v>99</v>
      </c>
      <c r="BT1174" s="31">
        <f t="shared" si="3927"/>
        <v>99</v>
      </c>
      <c r="BU1174" s="31">
        <f t="shared" si="3928"/>
        <v>99</v>
      </c>
      <c r="BV1174" s="31">
        <f t="shared" si="3967"/>
        <v>0</v>
      </c>
      <c r="BW1174" s="31">
        <f t="shared" si="3968"/>
        <v>0</v>
      </c>
      <c r="BX1174" s="31">
        <f t="shared" si="3929"/>
        <v>99</v>
      </c>
      <c r="BY1174" s="31">
        <f t="shared" si="3930"/>
        <v>99</v>
      </c>
      <c r="BZ1174" s="31">
        <f t="shared" si="3931"/>
        <v>99</v>
      </c>
      <c r="CA1174" s="31">
        <f t="shared" si="3969"/>
        <v>0</v>
      </c>
      <c r="CB1174" s="31">
        <f t="shared" si="3970"/>
        <v>0</v>
      </c>
      <c r="CC1174" s="31">
        <f t="shared" si="3971"/>
        <v>0</v>
      </c>
      <c r="CD1174" s="31">
        <f t="shared" si="3769"/>
        <v>99</v>
      </c>
      <c r="CE1174" s="31">
        <f t="shared" si="3770"/>
        <v>99</v>
      </c>
      <c r="CF1174" s="31">
        <f t="shared" si="3771"/>
        <v>99</v>
      </c>
      <c r="CG1174" s="31">
        <f t="shared" si="3972"/>
        <v>0</v>
      </c>
      <c r="CH1174" s="24"/>
      <c r="CI1174" s="40"/>
      <c r="CN1174" s="1" t="s">
        <v>30</v>
      </c>
    </row>
    <row r="1175" ht="29.850000000000001">
      <c r="A1175" s="41" t="s">
        <v>633</v>
      </c>
      <c r="B1175" s="17">
        <v>240</v>
      </c>
      <c r="C1175" s="16" t="s">
        <v>395</v>
      </c>
      <c r="D1175" s="16" t="s">
        <v>625</v>
      </c>
      <c r="E1175" s="39" t="s">
        <v>626</v>
      </c>
      <c r="F1175" s="31">
        <v>99</v>
      </c>
      <c r="G1175" s="31">
        <v>99</v>
      </c>
      <c r="H1175" s="31">
        <v>99</v>
      </c>
      <c r="I1175" s="31"/>
      <c r="J1175" s="31"/>
      <c r="K1175" s="31"/>
      <c r="L1175" s="31">
        <f t="shared" si="3896"/>
        <v>99</v>
      </c>
      <c r="M1175" s="31">
        <f t="shared" si="3897"/>
        <v>99</v>
      </c>
      <c r="N1175" s="31">
        <f t="shared" si="3898"/>
        <v>99</v>
      </c>
      <c r="O1175" s="31"/>
      <c r="P1175" s="31"/>
      <c r="Q1175" s="31"/>
      <c r="R1175" s="31">
        <f t="shared" si="3899"/>
        <v>99</v>
      </c>
      <c r="S1175" s="31">
        <f t="shared" si="3900"/>
        <v>99</v>
      </c>
      <c r="T1175" s="31">
        <f t="shared" si="3901"/>
        <v>99</v>
      </c>
      <c r="U1175" s="31"/>
      <c r="V1175" s="31"/>
      <c r="W1175" s="31"/>
      <c r="X1175" s="31">
        <f t="shared" si="3902"/>
        <v>99</v>
      </c>
      <c r="Y1175" s="31">
        <f t="shared" si="3903"/>
        <v>99</v>
      </c>
      <c r="Z1175" s="31">
        <f t="shared" si="3904"/>
        <v>99</v>
      </c>
      <c r="AA1175" s="31"/>
      <c r="AB1175" s="31"/>
      <c r="AC1175" s="31"/>
      <c r="AD1175" s="31">
        <f t="shared" si="3905"/>
        <v>99</v>
      </c>
      <c r="AE1175" s="31">
        <f t="shared" si="3906"/>
        <v>99</v>
      </c>
      <c r="AF1175" s="31">
        <f t="shared" si="3907"/>
        <v>99</v>
      </c>
      <c r="AG1175" s="31"/>
      <c r="AH1175" s="31"/>
      <c r="AI1175" s="31"/>
      <c r="AJ1175" s="31">
        <f t="shared" si="3908"/>
        <v>99</v>
      </c>
      <c r="AK1175" s="31">
        <f t="shared" si="3909"/>
        <v>99</v>
      </c>
      <c r="AL1175" s="31">
        <f t="shared" si="3910"/>
        <v>99</v>
      </c>
      <c r="AM1175" s="31"/>
      <c r="AN1175" s="31"/>
      <c r="AO1175" s="31"/>
      <c r="AP1175" s="31">
        <f t="shared" si="3911"/>
        <v>99</v>
      </c>
      <c r="AQ1175" s="31">
        <f t="shared" si="3912"/>
        <v>99</v>
      </c>
      <c r="AR1175" s="31">
        <f t="shared" si="3913"/>
        <v>99</v>
      </c>
      <c r="AS1175" s="31"/>
      <c r="AT1175" s="31"/>
      <c r="AU1175" s="31"/>
      <c r="AV1175" s="31">
        <f t="shared" si="3914"/>
        <v>99</v>
      </c>
      <c r="AW1175" s="31">
        <f t="shared" si="3915"/>
        <v>99</v>
      </c>
      <c r="AX1175" s="31">
        <f t="shared" si="3916"/>
        <v>99</v>
      </c>
      <c r="AY1175" s="31"/>
      <c r="AZ1175" s="31"/>
      <c r="BA1175" s="31"/>
      <c r="BB1175" s="31">
        <f t="shared" si="3917"/>
        <v>99</v>
      </c>
      <c r="BC1175" s="31">
        <f t="shared" si="3918"/>
        <v>99</v>
      </c>
      <c r="BD1175" s="31">
        <f t="shared" si="3919"/>
        <v>99</v>
      </c>
      <c r="BE1175" s="31"/>
      <c r="BF1175" s="31"/>
      <c r="BG1175" s="31"/>
      <c r="BH1175" s="31">
        <f t="shared" si="3920"/>
        <v>99</v>
      </c>
      <c r="BI1175" s="31">
        <f t="shared" si="3921"/>
        <v>99</v>
      </c>
      <c r="BJ1175" s="31">
        <f t="shared" si="3922"/>
        <v>99</v>
      </c>
      <c r="BK1175" s="31"/>
      <c r="BL1175" s="31"/>
      <c r="BM1175" s="31"/>
      <c r="BN1175" s="31">
        <f t="shared" si="3923"/>
        <v>99</v>
      </c>
      <c r="BO1175" s="31">
        <f t="shared" si="3924"/>
        <v>99</v>
      </c>
      <c r="BP1175" s="31">
        <f t="shared" si="3925"/>
        <v>99</v>
      </c>
      <c r="BQ1175" s="31"/>
      <c r="BR1175" s="31"/>
      <c r="BS1175" s="31">
        <f t="shared" si="3926"/>
        <v>99</v>
      </c>
      <c r="BT1175" s="31">
        <f t="shared" si="3927"/>
        <v>99</v>
      </c>
      <c r="BU1175" s="31">
        <f t="shared" si="3928"/>
        <v>99</v>
      </c>
      <c r="BV1175" s="31"/>
      <c r="BW1175" s="31"/>
      <c r="BX1175" s="31">
        <f t="shared" si="3929"/>
        <v>99</v>
      </c>
      <c r="BY1175" s="31">
        <f t="shared" si="3930"/>
        <v>99</v>
      </c>
      <c r="BZ1175" s="31">
        <f t="shared" si="3931"/>
        <v>99</v>
      </c>
      <c r="CA1175" s="31"/>
      <c r="CB1175" s="31"/>
      <c r="CC1175" s="31"/>
      <c r="CD1175" s="31">
        <f t="shared" si="3769"/>
        <v>99</v>
      </c>
      <c r="CE1175" s="31">
        <f t="shared" si="3770"/>
        <v>99</v>
      </c>
      <c r="CF1175" s="31">
        <f t="shared" si="3771"/>
        <v>99</v>
      </c>
      <c r="CG1175" s="31"/>
      <c r="CH1175" s="24"/>
      <c r="CI1175" s="40"/>
    </row>
    <row r="1176" s="33" customFormat="1" ht="29.850000000000001">
      <c r="A1176" s="44" t="s">
        <v>635</v>
      </c>
      <c r="B1176" s="35"/>
      <c r="C1176" s="34"/>
      <c r="D1176" s="34"/>
      <c r="E1176" s="36" t="s">
        <v>636</v>
      </c>
      <c r="F1176" s="37">
        <f>F1177+F1192</f>
        <v>10570.000000000002</v>
      </c>
      <c r="G1176" s="37">
        <f>G1177+G1192</f>
        <v>10831.500000000002</v>
      </c>
      <c r="H1176" s="37">
        <f>H1177+H1192</f>
        <v>10831.500000000002</v>
      </c>
      <c r="I1176" s="37">
        <f>I1177+I1192</f>
        <v>0</v>
      </c>
      <c r="J1176" s="37">
        <f>J1177+J1192</f>
        <v>0</v>
      </c>
      <c r="K1176" s="37">
        <f>K1177+K1192</f>
        <v>0</v>
      </c>
      <c r="L1176" s="37">
        <f t="shared" si="3896"/>
        <v>10570.000000000002</v>
      </c>
      <c r="M1176" s="37">
        <f t="shared" si="3897"/>
        <v>10831.500000000002</v>
      </c>
      <c r="N1176" s="37">
        <f t="shared" si="3898"/>
        <v>10831.500000000002</v>
      </c>
      <c r="O1176" s="37">
        <f>O1177+O1192</f>
        <v>0</v>
      </c>
      <c r="P1176" s="37">
        <f>P1177+P1192</f>
        <v>0</v>
      </c>
      <c r="Q1176" s="37">
        <f>Q1177+Q1192</f>
        <v>0</v>
      </c>
      <c r="R1176" s="37">
        <f t="shared" si="3899"/>
        <v>10570.000000000002</v>
      </c>
      <c r="S1176" s="37">
        <f t="shared" si="3900"/>
        <v>10831.500000000002</v>
      </c>
      <c r="T1176" s="37">
        <f t="shared" si="3901"/>
        <v>10831.500000000002</v>
      </c>
      <c r="U1176" s="37">
        <f>U1177+U1192</f>
        <v>0</v>
      </c>
      <c r="V1176" s="37">
        <f>V1177+V1192</f>
        <v>0</v>
      </c>
      <c r="W1176" s="37">
        <f>W1177+W1192</f>
        <v>0</v>
      </c>
      <c r="X1176" s="37">
        <f t="shared" si="3902"/>
        <v>10570.000000000002</v>
      </c>
      <c r="Y1176" s="37">
        <f t="shared" si="3903"/>
        <v>10831.500000000002</v>
      </c>
      <c r="Z1176" s="37">
        <f t="shared" si="3904"/>
        <v>10831.500000000002</v>
      </c>
      <c r="AA1176" s="37">
        <f>AA1177+AA1192</f>
        <v>0</v>
      </c>
      <c r="AB1176" s="37">
        <f>AB1177+AB1192</f>
        <v>0</v>
      </c>
      <c r="AC1176" s="37">
        <f>AC1177+AC1192</f>
        <v>0</v>
      </c>
      <c r="AD1176" s="37">
        <f t="shared" si="3905"/>
        <v>10570.000000000002</v>
      </c>
      <c r="AE1176" s="37">
        <f t="shared" si="3906"/>
        <v>10831.500000000002</v>
      </c>
      <c r="AF1176" s="37">
        <f t="shared" si="3907"/>
        <v>10831.500000000002</v>
      </c>
      <c r="AG1176" s="37">
        <f>AG1177+AG1192</f>
        <v>0</v>
      </c>
      <c r="AH1176" s="37">
        <f>AH1177+AH1192</f>
        <v>0</v>
      </c>
      <c r="AI1176" s="37">
        <f>AI1177+AI1192</f>
        <v>0</v>
      </c>
      <c r="AJ1176" s="37">
        <f t="shared" si="3908"/>
        <v>10570.000000000002</v>
      </c>
      <c r="AK1176" s="37">
        <f t="shared" si="3909"/>
        <v>10831.500000000002</v>
      </c>
      <c r="AL1176" s="37">
        <f t="shared" si="3910"/>
        <v>10831.500000000002</v>
      </c>
      <c r="AM1176" s="37">
        <f>AM1177+AM1192</f>
        <v>0</v>
      </c>
      <c r="AN1176" s="37">
        <f>AN1177+AN1192</f>
        <v>0</v>
      </c>
      <c r="AO1176" s="37">
        <f>AO1177+AO1192</f>
        <v>0</v>
      </c>
      <c r="AP1176" s="37">
        <f t="shared" si="3911"/>
        <v>10570.000000000002</v>
      </c>
      <c r="AQ1176" s="37">
        <f t="shared" si="3912"/>
        <v>10831.500000000002</v>
      </c>
      <c r="AR1176" s="37">
        <f t="shared" si="3913"/>
        <v>10831.500000000002</v>
      </c>
      <c r="AS1176" s="37">
        <f>AS1177+AS1192</f>
        <v>0</v>
      </c>
      <c r="AT1176" s="37">
        <f>AT1177+AT1192</f>
        <v>0</v>
      </c>
      <c r="AU1176" s="37">
        <f>AU1177+AU1192</f>
        <v>0</v>
      </c>
      <c r="AV1176" s="37">
        <f t="shared" si="3914"/>
        <v>10570.000000000002</v>
      </c>
      <c r="AW1176" s="37">
        <f t="shared" si="3915"/>
        <v>10831.500000000002</v>
      </c>
      <c r="AX1176" s="37">
        <f t="shared" si="3916"/>
        <v>10831.500000000002</v>
      </c>
      <c r="AY1176" s="37">
        <f>AY1177+AY1192</f>
        <v>3439.828</v>
      </c>
      <c r="AZ1176" s="37">
        <f>AZ1177+AZ1192</f>
        <v>8297.4410000000007</v>
      </c>
      <c r="BA1176" s="37">
        <f>BA1177+BA1192</f>
        <v>8630.9680000000008</v>
      </c>
      <c r="BB1176" s="37">
        <f t="shared" si="3917"/>
        <v>14009.828000000001</v>
      </c>
      <c r="BC1176" s="37">
        <f t="shared" si="3918"/>
        <v>19128.941000000003</v>
      </c>
      <c r="BD1176" s="37">
        <f t="shared" si="3919"/>
        <v>19462.468000000001</v>
      </c>
      <c r="BE1176" s="37">
        <f>BE1177+BE1192</f>
        <v>0</v>
      </c>
      <c r="BF1176" s="37">
        <f>BF1177+BF1192</f>
        <v>0</v>
      </c>
      <c r="BG1176" s="37">
        <f>BG1177+BG1192</f>
        <v>0</v>
      </c>
      <c r="BH1176" s="37">
        <f t="shared" si="3920"/>
        <v>14009.828000000001</v>
      </c>
      <c r="BI1176" s="37">
        <f t="shared" si="3921"/>
        <v>19128.941000000003</v>
      </c>
      <c r="BJ1176" s="37">
        <f t="shared" si="3922"/>
        <v>19462.468000000001</v>
      </c>
      <c r="BK1176" s="37">
        <f>BK1177+BK1192</f>
        <v>879.61599999999999</v>
      </c>
      <c r="BL1176" s="37">
        <f>BL1177+BL1192</f>
        <v>2669.973</v>
      </c>
      <c r="BM1176" s="37">
        <f>BM1177+BM1192</f>
        <v>2669.973</v>
      </c>
      <c r="BN1176" s="37">
        <f t="shared" si="3923"/>
        <v>14889.444000000001</v>
      </c>
      <c r="BO1176" s="37">
        <f t="shared" si="3924"/>
        <v>21798.914000000004</v>
      </c>
      <c r="BP1176" s="37">
        <f t="shared" si="3925"/>
        <v>22132.440999999999</v>
      </c>
      <c r="BQ1176" s="37">
        <f>BQ1177+BQ1192</f>
        <v>0</v>
      </c>
      <c r="BR1176" s="37">
        <f>BR1177+BR1192</f>
        <v>0</v>
      </c>
      <c r="BS1176" s="31">
        <f t="shared" si="3926"/>
        <v>14889.444000000001</v>
      </c>
      <c r="BT1176" s="31">
        <f t="shared" si="3927"/>
        <v>21798.914000000004</v>
      </c>
      <c r="BU1176" s="31">
        <f t="shared" si="3928"/>
        <v>22132.440999999999</v>
      </c>
      <c r="BV1176" s="37">
        <f>BV1177+BV1192</f>
        <v>0</v>
      </c>
      <c r="BW1176" s="37">
        <f>BW1177+BW1192</f>
        <v>0</v>
      </c>
      <c r="BX1176" s="37">
        <f t="shared" si="3929"/>
        <v>14889.444000000001</v>
      </c>
      <c r="BY1176" s="37">
        <f t="shared" si="3930"/>
        <v>21798.914000000004</v>
      </c>
      <c r="BZ1176" s="37">
        <f t="shared" si="3931"/>
        <v>22132.440999999999</v>
      </c>
      <c r="CA1176" s="37">
        <f>CA1177+CA1192</f>
        <v>0</v>
      </c>
      <c r="CB1176" s="37">
        <f>CB1177+CB1192</f>
        <v>0</v>
      </c>
      <c r="CC1176" s="37">
        <f>CC1177+CC1192</f>
        <v>0</v>
      </c>
      <c r="CD1176" s="37">
        <f t="shared" si="3769"/>
        <v>14889.444000000001</v>
      </c>
      <c r="CE1176" s="37">
        <f t="shared" si="3770"/>
        <v>21798.914000000004</v>
      </c>
      <c r="CF1176" s="37">
        <f t="shared" si="3771"/>
        <v>22132.440999999999</v>
      </c>
      <c r="CG1176" s="37">
        <f>CG1177+CG1192</f>
        <v>0</v>
      </c>
      <c r="CH1176" s="24"/>
      <c r="CI1176" s="38"/>
      <c r="CK1176" s="33" t="s">
        <v>27</v>
      </c>
    </row>
    <row r="1177" ht="57.700000000000003">
      <c r="A1177" s="41" t="s">
        <v>637</v>
      </c>
      <c r="B1177" s="17"/>
      <c r="C1177" s="16"/>
      <c r="D1177" s="16"/>
      <c r="E1177" s="39" t="s">
        <v>638</v>
      </c>
      <c r="F1177" s="31">
        <f>F1178</f>
        <v>8697.3000000000011</v>
      </c>
      <c r="G1177" s="31">
        <f>G1178</f>
        <v>8958.8000000000011</v>
      </c>
      <c r="H1177" s="31">
        <f>H1178</f>
        <v>8958.8000000000011</v>
      </c>
      <c r="I1177" s="31">
        <f>I1178</f>
        <v>0</v>
      </c>
      <c r="J1177" s="31">
        <f>J1178</f>
        <v>0</v>
      </c>
      <c r="K1177" s="31">
        <f>K1178</f>
        <v>0</v>
      </c>
      <c r="L1177" s="31">
        <f t="shared" si="3896"/>
        <v>8697.3000000000011</v>
      </c>
      <c r="M1177" s="31">
        <f t="shared" si="3897"/>
        <v>8958.8000000000011</v>
      </c>
      <c r="N1177" s="31">
        <f t="shared" si="3898"/>
        <v>8958.8000000000011</v>
      </c>
      <c r="O1177" s="31">
        <f>O1178</f>
        <v>0</v>
      </c>
      <c r="P1177" s="31">
        <f>P1178</f>
        <v>0</v>
      </c>
      <c r="Q1177" s="31">
        <f>Q1178</f>
        <v>0</v>
      </c>
      <c r="R1177" s="31">
        <f t="shared" si="3899"/>
        <v>8697.3000000000011</v>
      </c>
      <c r="S1177" s="31">
        <f t="shared" si="3900"/>
        <v>8958.8000000000011</v>
      </c>
      <c r="T1177" s="31">
        <f t="shared" si="3901"/>
        <v>8958.8000000000011</v>
      </c>
      <c r="U1177" s="31">
        <f>U1178</f>
        <v>0</v>
      </c>
      <c r="V1177" s="31">
        <f>V1178</f>
        <v>0</v>
      </c>
      <c r="W1177" s="31">
        <f>W1178</f>
        <v>0</v>
      </c>
      <c r="X1177" s="31">
        <f t="shared" si="3902"/>
        <v>8697.3000000000011</v>
      </c>
      <c r="Y1177" s="31">
        <f t="shared" si="3903"/>
        <v>8958.8000000000011</v>
      </c>
      <c r="Z1177" s="31">
        <f t="shared" si="3904"/>
        <v>8958.8000000000011</v>
      </c>
      <c r="AA1177" s="31">
        <f>AA1178</f>
        <v>0</v>
      </c>
      <c r="AB1177" s="31">
        <f>AB1178</f>
        <v>0</v>
      </c>
      <c r="AC1177" s="31">
        <f>AC1178</f>
        <v>0</v>
      </c>
      <c r="AD1177" s="31">
        <f t="shared" si="3905"/>
        <v>8697.3000000000011</v>
      </c>
      <c r="AE1177" s="31">
        <f t="shared" si="3906"/>
        <v>8958.8000000000011</v>
      </c>
      <c r="AF1177" s="31">
        <f t="shared" si="3907"/>
        <v>8958.8000000000011</v>
      </c>
      <c r="AG1177" s="31">
        <f>AG1178</f>
        <v>0</v>
      </c>
      <c r="AH1177" s="31">
        <f>AH1178</f>
        <v>0</v>
      </c>
      <c r="AI1177" s="31">
        <f>AI1178</f>
        <v>0</v>
      </c>
      <c r="AJ1177" s="31">
        <f t="shared" si="3908"/>
        <v>8697.3000000000011</v>
      </c>
      <c r="AK1177" s="31">
        <f t="shared" si="3909"/>
        <v>8958.8000000000011</v>
      </c>
      <c r="AL1177" s="31">
        <f t="shared" si="3910"/>
        <v>8958.8000000000011</v>
      </c>
      <c r="AM1177" s="31">
        <f>AM1178</f>
        <v>0</v>
      </c>
      <c r="AN1177" s="31">
        <f>AN1178</f>
        <v>0</v>
      </c>
      <c r="AO1177" s="31">
        <f>AO1178</f>
        <v>0</v>
      </c>
      <c r="AP1177" s="31">
        <f t="shared" si="3911"/>
        <v>8697.3000000000011</v>
      </c>
      <c r="AQ1177" s="31">
        <f t="shared" si="3912"/>
        <v>8958.8000000000011</v>
      </c>
      <c r="AR1177" s="31">
        <f t="shared" si="3913"/>
        <v>8958.8000000000011</v>
      </c>
      <c r="AS1177" s="31">
        <f>AS1178</f>
        <v>0</v>
      </c>
      <c r="AT1177" s="31">
        <f>AT1178</f>
        <v>0</v>
      </c>
      <c r="AU1177" s="31">
        <f>AU1178</f>
        <v>0</v>
      </c>
      <c r="AV1177" s="31">
        <f t="shared" si="3914"/>
        <v>8697.3000000000011</v>
      </c>
      <c r="AW1177" s="31">
        <f t="shared" si="3915"/>
        <v>8958.8000000000011</v>
      </c>
      <c r="AX1177" s="31">
        <f t="shared" si="3916"/>
        <v>8958.8000000000011</v>
      </c>
      <c r="AY1177" s="31">
        <f>AY1178+AY1188</f>
        <v>3439.828</v>
      </c>
      <c r="AZ1177" s="31">
        <f>AZ1178+AZ1188</f>
        <v>8297.4410000000007</v>
      </c>
      <c r="BA1177" s="31">
        <f>BA1178+BA1188</f>
        <v>8630.9680000000008</v>
      </c>
      <c r="BB1177" s="31">
        <f t="shared" si="3917"/>
        <v>12137.128000000001</v>
      </c>
      <c r="BC1177" s="31">
        <f t="shared" si="3918"/>
        <v>17256.241000000002</v>
      </c>
      <c r="BD1177" s="31">
        <f t="shared" si="3919"/>
        <v>17589.768000000004</v>
      </c>
      <c r="BE1177" s="31">
        <f>BE1178+BE1188</f>
        <v>0</v>
      </c>
      <c r="BF1177" s="31">
        <f>BF1178+BF1188</f>
        <v>0</v>
      </c>
      <c r="BG1177" s="31">
        <f>BG1178+BG1188</f>
        <v>0</v>
      </c>
      <c r="BH1177" s="31">
        <f t="shared" si="3920"/>
        <v>12137.128000000001</v>
      </c>
      <c r="BI1177" s="31">
        <f t="shared" si="3921"/>
        <v>17256.241000000002</v>
      </c>
      <c r="BJ1177" s="31">
        <f t="shared" si="3922"/>
        <v>17589.768000000004</v>
      </c>
      <c r="BK1177" s="31">
        <f>BK1178+BK1188</f>
        <v>879.61599999999999</v>
      </c>
      <c r="BL1177" s="31">
        <f>BL1178+BL1188</f>
        <v>2669.973</v>
      </c>
      <c r="BM1177" s="31">
        <f>BM1178+BM1188</f>
        <v>2669.973</v>
      </c>
      <c r="BN1177" s="31">
        <f t="shared" si="3923"/>
        <v>13016.744000000001</v>
      </c>
      <c r="BO1177" s="31">
        <f t="shared" si="3924"/>
        <v>19926.214</v>
      </c>
      <c r="BP1177" s="31">
        <f t="shared" si="3925"/>
        <v>20259.741000000002</v>
      </c>
      <c r="BQ1177" s="31">
        <f>BQ1178+BQ1188</f>
        <v>0</v>
      </c>
      <c r="BR1177" s="31">
        <f>BR1178+BR1188</f>
        <v>0</v>
      </c>
      <c r="BS1177" s="31">
        <f t="shared" si="3926"/>
        <v>13016.744000000001</v>
      </c>
      <c r="BT1177" s="31">
        <f t="shared" si="3927"/>
        <v>19926.214</v>
      </c>
      <c r="BU1177" s="31">
        <f t="shared" si="3928"/>
        <v>20259.741000000002</v>
      </c>
      <c r="BV1177" s="31">
        <f>BV1178+BV1188</f>
        <v>0</v>
      </c>
      <c r="BW1177" s="31">
        <f>BW1178+BW1188</f>
        <v>0</v>
      </c>
      <c r="BX1177" s="31">
        <f t="shared" si="3929"/>
        <v>13016.744000000001</v>
      </c>
      <c r="BY1177" s="31">
        <f t="shared" si="3930"/>
        <v>19926.214</v>
      </c>
      <c r="BZ1177" s="31">
        <f t="shared" si="3931"/>
        <v>20259.741000000002</v>
      </c>
      <c r="CA1177" s="31">
        <f>CA1178+CA1188</f>
        <v>0</v>
      </c>
      <c r="CB1177" s="31">
        <f>CB1178+CB1188</f>
        <v>0</v>
      </c>
      <c r="CC1177" s="31">
        <f>CC1178+CC1188</f>
        <v>0</v>
      </c>
      <c r="CD1177" s="31">
        <f t="shared" si="3769"/>
        <v>13016.744000000001</v>
      </c>
      <c r="CE1177" s="31">
        <f t="shared" si="3770"/>
        <v>19926.214</v>
      </c>
      <c r="CF1177" s="31">
        <f t="shared" si="3771"/>
        <v>20259.741000000002</v>
      </c>
      <c r="CG1177" s="31">
        <f>CG1178+CG1188</f>
        <v>0</v>
      </c>
      <c r="CH1177" s="24"/>
      <c r="CI1177" s="40"/>
      <c r="CL1177" s="1" t="s">
        <v>28</v>
      </c>
    </row>
    <row r="1178" ht="43.75">
      <c r="A1178" s="41" t="s">
        <v>639</v>
      </c>
      <c r="B1178" s="17"/>
      <c r="C1178" s="16"/>
      <c r="D1178" s="16"/>
      <c r="E1178" s="39" t="s">
        <v>130</v>
      </c>
      <c r="F1178" s="31">
        <f>F1179+F1182+F1185</f>
        <v>8697.3000000000011</v>
      </c>
      <c r="G1178" s="31">
        <f>G1179+G1182+G1185</f>
        <v>8958.8000000000011</v>
      </c>
      <c r="H1178" s="31">
        <f>H1179+H1182+H1185</f>
        <v>8958.8000000000011</v>
      </c>
      <c r="I1178" s="31">
        <f>I1179+I1182+I1185</f>
        <v>0</v>
      </c>
      <c r="J1178" s="31">
        <f>J1179+J1182+J1185</f>
        <v>0</v>
      </c>
      <c r="K1178" s="31">
        <f>K1179+K1182+K1185</f>
        <v>0</v>
      </c>
      <c r="L1178" s="31">
        <f t="shared" si="3896"/>
        <v>8697.3000000000011</v>
      </c>
      <c r="M1178" s="31">
        <f t="shared" si="3897"/>
        <v>8958.8000000000011</v>
      </c>
      <c r="N1178" s="31">
        <f t="shared" si="3898"/>
        <v>8958.8000000000011</v>
      </c>
      <c r="O1178" s="31">
        <f>O1179+O1182+O1185</f>
        <v>0</v>
      </c>
      <c r="P1178" s="31">
        <f>P1179+P1182+P1185</f>
        <v>0</v>
      </c>
      <c r="Q1178" s="31">
        <f>Q1179+Q1182+Q1185</f>
        <v>0</v>
      </c>
      <c r="R1178" s="31">
        <f t="shared" si="3899"/>
        <v>8697.3000000000011</v>
      </c>
      <c r="S1178" s="31">
        <f t="shared" si="3900"/>
        <v>8958.8000000000011</v>
      </c>
      <c r="T1178" s="31">
        <f t="shared" si="3901"/>
        <v>8958.8000000000011</v>
      </c>
      <c r="U1178" s="31">
        <f>U1179+U1182+U1185</f>
        <v>0</v>
      </c>
      <c r="V1178" s="31">
        <f>V1179+V1182+V1185</f>
        <v>0</v>
      </c>
      <c r="W1178" s="31">
        <f>W1179+W1182+W1185</f>
        <v>0</v>
      </c>
      <c r="X1178" s="31">
        <f t="shared" si="3902"/>
        <v>8697.3000000000011</v>
      </c>
      <c r="Y1178" s="31">
        <f t="shared" si="3903"/>
        <v>8958.8000000000011</v>
      </c>
      <c r="Z1178" s="31">
        <f t="shared" si="3904"/>
        <v>8958.8000000000011</v>
      </c>
      <c r="AA1178" s="31">
        <f>AA1179+AA1182+AA1185</f>
        <v>0</v>
      </c>
      <c r="AB1178" s="31">
        <f>AB1179+AB1182+AB1185</f>
        <v>0</v>
      </c>
      <c r="AC1178" s="31">
        <f>AC1179+AC1182+AC1185</f>
        <v>0</v>
      </c>
      <c r="AD1178" s="31">
        <f t="shared" si="3905"/>
        <v>8697.3000000000011</v>
      </c>
      <c r="AE1178" s="31">
        <f t="shared" si="3906"/>
        <v>8958.8000000000011</v>
      </c>
      <c r="AF1178" s="31">
        <f t="shared" si="3907"/>
        <v>8958.8000000000011</v>
      </c>
      <c r="AG1178" s="31">
        <f>AG1179+AG1182+AG1185</f>
        <v>0</v>
      </c>
      <c r="AH1178" s="31">
        <f>AH1179+AH1182+AH1185</f>
        <v>0</v>
      </c>
      <c r="AI1178" s="31">
        <f>AI1179+AI1182+AI1185</f>
        <v>0</v>
      </c>
      <c r="AJ1178" s="31">
        <f t="shared" si="3908"/>
        <v>8697.3000000000011</v>
      </c>
      <c r="AK1178" s="31">
        <f t="shared" si="3909"/>
        <v>8958.8000000000011</v>
      </c>
      <c r="AL1178" s="31">
        <f t="shared" si="3910"/>
        <v>8958.8000000000011</v>
      </c>
      <c r="AM1178" s="31">
        <f>AM1179+AM1182+AM1185</f>
        <v>0</v>
      </c>
      <c r="AN1178" s="31">
        <f>AN1179+AN1182+AN1185</f>
        <v>0</v>
      </c>
      <c r="AO1178" s="31">
        <f>AO1179+AO1182+AO1185</f>
        <v>0</v>
      </c>
      <c r="AP1178" s="31">
        <f t="shared" si="3911"/>
        <v>8697.3000000000011</v>
      </c>
      <c r="AQ1178" s="31">
        <f t="shared" si="3912"/>
        <v>8958.8000000000011</v>
      </c>
      <c r="AR1178" s="31">
        <f t="shared" si="3913"/>
        <v>8958.8000000000011</v>
      </c>
      <c r="AS1178" s="31">
        <f>AS1179+AS1182+AS1185</f>
        <v>0</v>
      </c>
      <c r="AT1178" s="31">
        <f>AT1179+AT1182+AT1185</f>
        <v>0</v>
      </c>
      <c r="AU1178" s="31">
        <f>AU1179+AU1182+AU1185</f>
        <v>0</v>
      </c>
      <c r="AV1178" s="31">
        <f t="shared" si="3914"/>
        <v>8697.3000000000011</v>
      </c>
      <c r="AW1178" s="31">
        <f t="shared" si="3915"/>
        <v>8958.8000000000011</v>
      </c>
      <c r="AX1178" s="31">
        <f t="shared" si="3916"/>
        <v>8958.8000000000011</v>
      </c>
      <c r="AY1178" s="31">
        <f>AY1179+AY1182+AY1185</f>
        <v>792.78800000000001</v>
      </c>
      <c r="AZ1178" s="31">
        <f>AZ1179+AZ1182+AZ1185</f>
        <v>1626.9000000000001</v>
      </c>
      <c r="BA1178" s="31">
        <f>BA1179+BA1182+BA1185</f>
        <v>1626.9000000000001</v>
      </c>
      <c r="BB1178" s="31">
        <f t="shared" si="3917"/>
        <v>9490.0880000000016</v>
      </c>
      <c r="BC1178" s="31">
        <f t="shared" si="3918"/>
        <v>10585.700000000001</v>
      </c>
      <c r="BD1178" s="31">
        <f t="shared" si="3919"/>
        <v>10585.700000000001</v>
      </c>
      <c r="BE1178" s="31">
        <f>BE1179+BE1182+BE1185</f>
        <v>0</v>
      </c>
      <c r="BF1178" s="31">
        <f>BF1179+BF1182+BF1185</f>
        <v>0</v>
      </c>
      <c r="BG1178" s="31">
        <f>BG1179+BG1182+BG1185</f>
        <v>0</v>
      </c>
      <c r="BH1178" s="31">
        <f t="shared" si="3920"/>
        <v>9490.0880000000016</v>
      </c>
      <c r="BI1178" s="31">
        <f t="shared" si="3921"/>
        <v>10585.700000000001</v>
      </c>
      <c r="BJ1178" s="31">
        <f t="shared" si="3922"/>
        <v>10585.700000000001</v>
      </c>
      <c r="BK1178" s="31">
        <f>BK1179+BK1182+BK1185</f>
        <v>879.61599999999999</v>
      </c>
      <c r="BL1178" s="31">
        <f>BL1179+BL1182+BL1185</f>
        <v>2669.973</v>
      </c>
      <c r="BM1178" s="31">
        <f>BM1179+BM1182+BM1185</f>
        <v>2669.973</v>
      </c>
      <c r="BN1178" s="31">
        <f t="shared" si="3923"/>
        <v>10369.704000000002</v>
      </c>
      <c r="BO1178" s="31">
        <f t="shared" si="3924"/>
        <v>13255.673000000001</v>
      </c>
      <c r="BP1178" s="31">
        <f t="shared" si="3925"/>
        <v>13255.673000000001</v>
      </c>
      <c r="BQ1178" s="31">
        <f>BQ1179+BQ1182+BQ1185</f>
        <v>0</v>
      </c>
      <c r="BR1178" s="31">
        <f>BR1179+BR1182+BR1185</f>
        <v>0</v>
      </c>
      <c r="BS1178" s="31">
        <f t="shared" si="3926"/>
        <v>10369.704000000002</v>
      </c>
      <c r="BT1178" s="31">
        <f t="shared" si="3927"/>
        <v>13255.673000000001</v>
      </c>
      <c r="BU1178" s="31">
        <f t="shared" si="3928"/>
        <v>13255.673000000001</v>
      </c>
      <c r="BV1178" s="31">
        <f>BV1179+BV1182+BV1185</f>
        <v>0</v>
      </c>
      <c r="BW1178" s="31">
        <f>BW1179+BW1182+BW1185</f>
        <v>0</v>
      </c>
      <c r="BX1178" s="31">
        <f t="shared" si="3929"/>
        <v>10369.704000000002</v>
      </c>
      <c r="BY1178" s="31">
        <f t="shared" si="3930"/>
        <v>13255.673000000001</v>
      </c>
      <c r="BZ1178" s="31">
        <f t="shared" si="3931"/>
        <v>13255.673000000001</v>
      </c>
      <c r="CA1178" s="31">
        <f>CA1179+CA1182+CA1185</f>
        <v>0</v>
      </c>
      <c r="CB1178" s="31">
        <f>CB1179+CB1182+CB1185</f>
        <v>0</v>
      </c>
      <c r="CC1178" s="31">
        <f>CC1179+CC1182+CC1185</f>
        <v>0</v>
      </c>
      <c r="CD1178" s="31">
        <f t="shared" si="3769"/>
        <v>10369.704000000002</v>
      </c>
      <c r="CE1178" s="31">
        <f t="shared" si="3770"/>
        <v>13255.673000000001</v>
      </c>
      <c r="CF1178" s="31">
        <f t="shared" si="3771"/>
        <v>13255.673000000001</v>
      </c>
      <c r="CG1178" s="31">
        <f>CG1179+CG1182+CG1185</f>
        <v>0</v>
      </c>
      <c r="CH1178" s="24"/>
      <c r="CI1178" s="40"/>
      <c r="CO1178" s="1" t="s">
        <v>31</v>
      </c>
    </row>
    <row r="1179" ht="71.599999999999994">
      <c r="A1179" s="41" t="s">
        <v>639</v>
      </c>
      <c r="B1179" s="41" t="s">
        <v>640</v>
      </c>
      <c r="C1179" s="16"/>
      <c r="D1179" s="16"/>
      <c r="E1179" s="39" t="s">
        <v>131</v>
      </c>
      <c r="F1179" s="31">
        <f t="shared" ref="F1179:F1186" si="3974">F1180</f>
        <v>7198</v>
      </c>
      <c r="G1179" s="31">
        <f t="shared" ref="G1179:G1180" si="3975">G1180</f>
        <v>7459.3000000000002</v>
      </c>
      <c r="H1179" s="31">
        <f t="shared" ref="H1179:H1180" si="3976">H1180</f>
        <v>7459.3000000000002</v>
      </c>
      <c r="I1179" s="31">
        <f t="shared" ref="I1179:I1186" si="3977">I1180</f>
        <v>0</v>
      </c>
      <c r="J1179" s="31">
        <f t="shared" ref="J1179:J1186" si="3978">J1180</f>
        <v>0</v>
      </c>
      <c r="K1179" s="31">
        <f t="shared" ref="K1179:K1186" si="3979">K1180</f>
        <v>0</v>
      </c>
      <c r="L1179" s="31">
        <f t="shared" si="3896"/>
        <v>7198</v>
      </c>
      <c r="M1179" s="31">
        <f t="shared" si="3897"/>
        <v>7459.3000000000002</v>
      </c>
      <c r="N1179" s="31">
        <f t="shared" si="3898"/>
        <v>7459.3000000000002</v>
      </c>
      <c r="O1179" s="31">
        <f t="shared" ref="O1179:O1186" si="3980">O1180</f>
        <v>0</v>
      </c>
      <c r="P1179" s="31">
        <f t="shared" ref="P1179:P1186" si="3981">P1180</f>
        <v>0</v>
      </c>
      <c r="Q1179" s="31">
        <f t="shared" ref="Q1179:Q1186" si="3982">Q1180</f>
        <v>0</v>
      </c>
      <c r="R1179" s="31">
        <f t="shared" si="3899"/>
        <v>7198</v>
      </c>
      <c r="S1179" s="31">
        <f t="shared" si="3900"/>
        <v>7459.3000000000002</v>
      </c>
      <c r="T1179" s="31">
        <f t="shared" si="3901"/>
        <v>7459.3000000000002</v>
      </c>
      <c r="U1179" s="31">
        <f t="shared" ref="U1179:U1186" si="3983">U1180</f>
        <v>0</v>
      </c>
      <c r="V1179" s="31">
        <f t="shared" ref="V1179:V1186" si="3984">V1180</f>
        <v>0</v>
      </c>
      <c r="W1179" s="31">
        <f t="shared" ref="W1179:W1186" si="3985">W1180</f>
        <v>0</v>
      </c>
      <c r="X1179" s="31">
        <f t="shared" si="3902"/>
        <v>7198</v>
      </c>
      <c r="Y1179" s="31">
        <f t="shared" si="3903"/>
        <v>7459.3000000000002</v>
      </c>
      <c r="Z1179" s="31">
        <f t="shared" si="3904"/>
        <v>7459.3000000000002</v>
      </c>
      <c r="AA1179" s="31">
        <f t="shared" ref="AA1179:AA1186" si="3986">AA1180</f>
        <v>0</v>
      </c>
      <c r="AB1179" s="31">
        <f t="shared" ref="AB1179:AB1186" si="3987">AB1180</f>
        <v>0</v>
      </c>
      <c r="AC1179" s="31">
        <f t="shared" ref="AC1179:AC1186" si="3988">AC1180</f>
        <v>0</v>
      </c>
      <c r="AD1179" s="31">
        <f t="shared" si="3905"/>
        <v>7198</v>
      </c>
      <c r="AE1179" s="31">
        <f t="shared" si="3906"/>
        <v>7459.3000000000002</v>
      </c>
      <c r="AF1179" s="31">
        <f t="shared" si="3907"/>
        <v>7459.3000000000002</v>
      </c>
      <c r="AG1179" s="31">
        <f t="shared" ref="AG1179:AG1186" si="3989">AG1180</f>
        <v>0</v>
      </c>
      <c r="AH1179" s="31">
        <f t="shared" ref="AH1179:AH1186" si="3990">AH1180</f>
        <v>0</v>
      </c>
      <c r="AI1179" s="31">
        <f t="shared" ref="AI1179:AI1186" si="3991">AI1180</f>
        <v>0</v>
      </c>
      <c r="AJ1179" s="31">
        <f t="shared" si="3908"/>
        <v>7198</v>
      </c>
      <c r="AK1179" s="31">
        <f t="shared" si="3909"/>
        <v>7459.3000000000002</v>
      </c>
      <c r="AL1179" s="31">
        <f t="shared" si="3910"/>
        <v>7459.3000000000002</v>
      </c>
      <c r="AM1179" s="31">
        <f t="shared" ref="AM1179:AM1186" si="3992">AM1180</f>
        <v>0</v>
      </c>
      <c r="AN1179" s="31">
        <f t="shared" ref="AN1179:AN1186" si="3993">AN1180</f>
        <v>0</v>
      </c>
      <c r="AO1179" s="31">
        <f t="shared" ref="AO1179:AO1186" si="3994">AO1180</f>
        <v>0</v>
      </c>
      <c r="AP1179" s="31">
        <f t="shared" si="3911"/>
        <v>7198</v>
      </c>
      <c r="AQ1179" s="31">
        <f t="shared" si="3912"/>
        <v>7459.3000000000002</v>
      </c>
      <c r="AR1179" s="31">
        <f t="shared" si="3913"/>
        <v>7459.3000000000002</v>
      </c>
      <c r="AS1179" s="31">
        <f t="shared" ref="AS1179:AS1186" si="3995">AS1180</f>
        <v>0</v>
      </c>
      <c r="AT1179" s="31">
        <f t="shared" ref="AT1179:AT1186" si="3996">AT1180</f>
        <v>0</v>
      </c>
      <c r="AU1179" s="31">
        <f t="shared" ref="AU1179:AU1186" si="3997">AU1180</f>
        <v>0</v>
      </c>
      <c r="AV1179" s="31">
        <f t="shared" si="3914"/>
        <v>7198</v>
      </c>
      <c r="AW1179" s="31">
        <f t="shared" si="3915"/>
        <v>7459.3000000000002</v>
      </c>
      <c r="AX1179" s="31">
        <f t="shared" si="3916"/>
        <v>7459.3000000000002</v>
      </c>
      <c r="AY1179" s="31">
        <f t="shared" ref="AY1179:AY1183" si="3998">AY1180</f>
        <v>794.39999999999998</v>
      </c>
      <c r="AZ1179" s="31">
        <f t="shared" ref="AZ1179:AZ1190" si="3999">AZ1180</f>
        <v>1626.9000000000001</v>
      </c>
      <c r="BA1179" s="31">
        <f t="shared" ref="BA1179:BA1190" si="4000">BA1180</f>
        <v>1626.9000000000001</v>
      </c>
      <c r="BB1179" s="31">
        <f t="shared" si="3917"/>
        <v>7992.3999999999996</v>
      </c>
      <c r="BC1179" s="31">
        <f t="shared" si="3918"/>
        <v>9086.2000000000007</v>
      </c>
      <c r="BD1179" s="31">
        <f t="shared" si="3919"/>
        <v>9086.2000000000007</v>
      </c>
      <c r="BE1179" s="31">
        <f t="shared" ref="BE1179:BE1190" si="4001">BE1180</f>
        <v>0</v>
      </c>
      <c r="BF1179" s="31">
        <f t="shared" ref="BF1179:BF1190" si="4002">BF1180</f>
        <v>0</v>
      </c>
      <c r="BG1179" s="31">
        <f t="shared" ref="BG1179:BG1190" si="4003">BG1180</f>
        <v>0</v>
      </c>
      <c r="BH1179" s="31">
        <f t="shared" si="3920"/>
        <v>7992.3999999999996</v>
      </c>
      <c r="BI1179" s="31">
        <f t="shared" si="3921"/>
        <v>9086.2000000000007</v>
      </c>
      <c r="BJ1179" s="31">
        <f t="shared" si="3922"/>
        <v>9086.2000000000007</v>
      </c>
      <c r="BK1179" s="31">
        <f t="shared" ref="BK1179:BK1190" si="4004">BK1180</f>
        <v>879.61599999999999</v>
      </c>
      <c r="BL1179" s="31">
        <f t="shared" ref="BL1179:BL1190" si="4005">BL1180</f>
        <v>2669.973</v>
      </c>
      <c r="BM1179" s="31">
        <f t="shared" ref="BM1179:BM1190" si="4006">BM1180</f>
        <v>2669.973</v>
      </c>
      <c r="BN1179" s="31">
        <f t="shared" si="3923"/>
        <v>8872.0159999999996</v>
      </c>
      <c r="BO1179" s="31">
        <f t="shared" si="3924"/>
        <v>11756.173000000001</v>
      </c>
      <c r="BP1179" s="31">
        <f t="shared" si="3925"/>
        <v>11756.173000000001</v>
      </c>
      <c r="BQ1179" s="31">
        <f t="shared" ref="BQ1179:BQ1190" si="4007">BQ1180</f>
        <v>0</v>
      </c>
      <c r="BR1179" s="31">
        <f t="shared" ref="BR1179:BR1190" si="4008">BR1180</f>
        <v>0</v>
      </c>
      <c r="BS1179" s="31">
        <f t="shared" si="3926"/>
        <v>8872.0159999999996</v>
      </c>
      <c r="BT1179" s="31">
        <f t="shared" si="3927"/>
        <v>11756.173000000001</v>
      </c>
      <c r="BU1179" s="31">
        <f t="shared" si="3928"/>
        <v>11756.173000000001</v>
      </c>
      <c r="BV1179" s="31">
        <f t="shared" ref="BV1179:BV1190" si="4009">BV1180</f>
        <v>0</v>
      </c>
      <c r="BW1179" s="31">
        <f t="shared" ref="BW1179:BW1190" si="4010">BW1180</f>
        <v>0</v>
      </c>
      <c r="BX1179" s="31">
        <f t="shared" si="3929"/>
        <v>8872.0159999999996</v>
      </c>
      <c r="BY1179" s="31">
        <f t="shared" si="3930"/>
        <v>11756.173000000001</v>
      </c>
      <c r="BZ1179" s="31">
        <f t="shared" si="3931"/>
        <v>11756.173000000001</v>
      </c>
      <c r="CA1179" s="31">
        <f t="shared" ref="CA1179:CA1190" si="4011">CA1180</f>
        <v>0</v>
      </c>
      <c r="CB1179" s="31">
        <f t="shared" ref="CB1179:CB1190" si="4012">CB1180</f>
        <v>0</v>
      </c>
      <c r="CC1179" s="31">
        <f t="shared" ref="CC1179:CC1190" si="4013">CC1180</f>
        <v>0</v>
      </c>
      <c r="CD1179" s="31">
        <f t="shared" si="3769"/>
        <v>8872.0159999999996</v>
      </c>
      <c r="CE1179" s="31">
        <f t="shared" si="3770"/>
        <v>11756.173000000001</v>
      </c>
      <c r="CF1179" s="31">
        <f t="shared" si="3771"/>
        <v>11756.173000000001</v>
      </c>
      <c r="CG1179" s="31">
        <f t="shared" ref="CG1179:CG1190" si="4014">CG1180</f>
        <v>0</v>
      </c>
      <c r="CH1179" s="24"/>
      <c r="CI1179" s="40"/>
      <c r="CM1179" s="1" t="s">
        <v>29</v>
      </c>
    </row>
    <row r="1180" ht="29.850000000000001">
      <c r="A1180" s="41" t="s">
        <v>639</v>
      </c>
      <c r="B1180" s="17">
        <v>110</v>
      </c>
      <c r="C1180" s="16"/>
      <c r="D1180" s="16"/>
      <c r="E1180" s="39" t="s">
        <v>132</v>
      </c>
      <c r="F1180" s="31">
        <f t="shared" si="3974"/>
        <v>7198</v>
      </c>
      <c r="G1180" s="31">
        <f t="shared" si="3975"/>
        <v>7459.3000000000002</v>
      </c>
      <c r="H1180" s="31">
        <f t="shared" si="3976"/>
        <v>7459.3000000000002</v>
      </c>
      <c r="I1180" s="31">
        <f t="shared" si="3977"/>
        <v>0</v>
      </c>
      <c r="J1180" s="31">
        <f t="shared" si="3978"/>
        <v>0</v>
      </c>
      <c r="K1180" s="31">
        <f t="shared" si="3979"/>
        <v>0</v>
      </c>
      <c r="L1180" s="31">
        <f t="shared" si="3896"/>
        <v>7198</v>
      </c>
      <c r="M1180" s="31">
        <f t="shared" si="3897"/>
        <v>7459.3000000000002</v>
      </c>
      <c r="N1180" s="31">
        <f t="shared" si="3898"/>
        <v>7459.3000000000002</v>
      </c>
      <c r="O1180" s="31">
        <f t="shared" si="3980"/>
        <v>0</v>
      </c>
      <c r="P1180" s="31">
        <f t="shared" si="3981"/>
        <v>0</v>
      </c>
      <c r="Q1180" s="31">
        <f t="shared" si="3982"/>
        <v>0</v>
      </c>
      <c r="R1180" s="31">
        <f t="shared" si="3899"/>
        <v>7198</v>
      </c>
      <c r="S1180" s="31">
        <f t="shared" si="3900"/>
        <v>7459.3000000000002</v>
      </c>
      <c r="T1180" s="31">
        <f t="shared" si="3901"/>
        <v>7459.3000000000002</v>
      </c>
      <c r="U1180" s="31">
        <f t="shared" si="3983"/>
        <v>0</v>
      </c>
      <c r="V1180" s="31">
        <f t="shared" si="3984"/>
        <v>0</v>
      </c>
      <c r="W1180" s="31">
        <f t="shared" si="3985"/>
        <v>0</v>
      </c>
      <c r="X1180" s="31">
        <f t="shared" si="3902"/>
        <v>7198</v>
      </c>
      <c r="Y1180" s="31">
        <f t="shared" si="3903"/>
        <v>7459.3000000000002</v>
      </c>
      <c r="Z1180" s="31">
        <f t="shared" si="3904"/>
        <v>7459.3000000000002</v>
      </c>
      <c r="AA1180" s="31">
        <f t="shared" si="3986"/>
        <v>0</v>
      </c>
      <c r="AB1180" s="31">
        <f t="shared" si="3987"/>
        <v>0</v>
      </c>
      <c r="AC1180" s="31">
        <f t="shared" si="3988"/>
        <v>0</v>
      </c>
      <c r="AD1180" s="31">
        <f t="shared" si="3905"/>
        <v>7198</v>
      </c>
      <c r="AE1180" s="31">
        <f t="shared" si="3906"/>
        <v>7459.3000000000002</v>
      </c>
      <c r="AF1180" s="31">
        <f t="shared" si="3907"/>
        <v>7459.3000000000002</v>
      </c>
      <c r="AG1180" s="31">
        <f t="shared" si="3989"/>
        <v>0</v>
      </c>
      <c r="AH1180" s="31">
        <f t="shared" si="3990"/>
        <v>0</v>
      </c>
      <c r="AI1180" s="31">
        <f t="shared" si="3991"/>
        <v>0</v>
      </c>
      <c r="AJ1180" s="31">
        <f t="shared" si="3908"/>
        <v>7198</v>
      </c>
      <c r="AK1180" s="31">
        <f t="shared" si="3909"/>
        <v>7459.3000000000002</v>
      </c>
      <c r="AL1180" s="31">
        <f t="shared" si="3910"/>
        <v>7459.3000000000002</v>
      </c>
      <c r="AM1180" s="31">
        <f t="shared" si="3992"/>
        <v>0</v>
      </c>
      <c r="AN1180" s="31">
        <f t="shared" si="3993"/>
        <v>0</v>
      </c>
      <c r="AO1180" s="31">
        <f t="shared" si="3994"/>
        <v>0</v>
      </c>
      <c r="AP1180" s="31">
        <f t="shared" si="3911"/>
        <v>7198</v>
      </c>
      <c r="AQ1180" s="31">
        <f t="shared" si="3912"/>
        <v>7459.3000000000002</v>
      </c>
      <c r="AR1180" s="31">
        <f t="shared" si="3913"/>
        <v>7459.3000000000002</v>
      </c>
      <c r="AS1180" s="31">
        <f t="shared" si="3995"/>
        <v>0</v>
      </c>
      <c r="AT1180" s="31">
        <f t="shared" si="3996"/>
        <v>0</v>
      </c>
      <c r="AU1180" s="31">
        <f t="shared" si="3997"/>
        <v>0</v>
      </c>
      <c r="AV1180" s="31">
        <f t="shared" si="3914"/>
        <v>7198</v>
      </c>
      <c r="AW1180" s="31">
        <f t="shared" si="3915"/>
        <v>7459.3000000000002</v>
      </c>
      <c r="AX1180" s="31">
        <f t="shared" si="3916"/>
        <v>7459.3000000000002</v>
      </c>
      <c r="AY1180" s="31">
        <f t="shared" si="3998"/>
        <v>794.39999999999998</v>
      </c>
      <c r="AZ1180" s="31">
        <f t="shared" si="3999"/>
        <v>1626.9000000000001</v>
      </c>
      <c r="BA1180" s="31">
        <f t="shared" si="4000"/>
        <v>1626.9000000000001</v>
      </c>
      <c r="BB1180" s="31">
        <f t="shared" si="3917"/>
        <v>7992.3999999999996</v>
      </c>
      <c r="BC1180" s="31">
        <f t="shared" si="3918"/>
        <v>9086.2000000000007</v>
      </c>
      <c r="BD1180" s="31">
        <f t="shared" si="3919"/>
        <v>9086.2000000000007</v>
      </c>
      <c r="BE1180" s="31">
        <f t="shared" si="4001"/>
        <v>0</v>
      </c>
      <c r="BF1180" s="31">
        <f t="shared" si="4002"/>
        <v>0</v>
      </c>
      <c r="BG1180" s="31">
        <f t="shared" si="4003"/>
        <v>0</v>
      </c>
      <c r="BH1180" s="31">
        <f t="shared" si="3920"/>
        <v>7992.3999999999996</v>
      </c>
      <c r="BI1180" s="31">
        <f t="shared" si="3921"/>
        <v>9086.2000000000007</v>
      </c>
      <c r="BJ1180" s="31">
        <f t="shared" si="3922"/>
        <v>9086.2000000000007</v>
      </c>
      <c r="BK1180" s="31">
        <f t="shared" si="4004"/>
        <v>879.61599999999999</v>
      </c>
      <c r="BL1180" s="31">
        <f t="shared" si="4005"/>
        <v>2669.973</v>
      </c>
      <c r="BM1180" s="31">
        <f t="shared" si="4006"/>
        <v>2669.973</v>
      </c>
      <c r="BN1180" s="31">
        <f t="shared" si="3923"/>
        <v>8872.0159999999996</v>
      </c>
      <c r="BO1180" s="31">
        <f t="shared" si="3924"/>
        <v>11756.173000000001</v>
      </c>
      <c r="BP1180" s="31">
        <f t="shared" si="3925"/>
        <v>11756.173000000001</v>
      </c>
      <c r="BQ1180" s="31">
        <f t="shared" si="4007"/>
        <v>0</v>
      </c>
      <c r="BR1180" s="31">
        <f t="shared" si="4008"/>
        <v>0</v>
      </c>
      <c r="BS1180" s="31">
        <f t="shared" si="3926"/>
        <v>8872.0159999999996</v>
      </c>
      <c r="BT1180" s="31">
        <f t="shared" si="3927"/>
        <v>11756.173000000001</v>
      </c>
      <c r="BU1180" s="31">
        <f t="shared" si="3928"/>
        <v>11756.173000000001</v>
      </c>
      <c r="BV1180" s="31">
        <f t="shared" si="4009"/>
        <v>0</v>
      </c>
      <c r="BW1180" s="31">
        <f t="shared" si="4010"/>
        <v>0</v>
      </c>
      <c r="BX1180" s="31">
        <f t="shared" si="3929"/>
        <v>8872.0159999999996</v>
      </c>
      <c r="BY1180" s="31">
        <f t="shared" si="3930"/>
        <v>11756.173000000001</v>
      </c>
      <c r="BZ1180" s="31">
        <f t="shared" si="3931"/>
        <v>11756.173000000001</v>
      </c>
      <c r="CA1180" s="31">
        <f t="shared" si="4011"/>
        <v>0</v>
      </c>
      <c r="CB1180" s="31">
        <f t="shared" si="4012"/>
        <v>0</v>
      </c>
      <c r="CC1180" s="31">
        <f t="shared" si="4013"/>
        <v>0</v>
      </c>
      <c r="CD1180" s="31">
        <f t="shared" si="3769"/>
        <v>8872.0159999999996</v>
      </c>
      <c r="CE1180" s="31">
        <f t="shared" si="3770"/>
        <v>11756.173000000001</v>
      </c>
      <c r="CF1180" s="31">
        <f t="shared" si="3771"/>
        <v>11756.173000000001</v>
      </c>
      <c r="CG1180" s="31">
        <f t="shared" si="4014"/>
        <v>0</v>
      </c>
      <c r="CH1180" s="24"/>
      <c r="CI1180" s="40"/>
      <c r="CN1180" s="1" t="s">
        <v>30</v>
      </c>
    </row>
    <row r="1181" ht="29.850000000000001">
      <c r="A1181" s="41" t="s">
        <v>639</v>
      </c>
      <c r="B1181" s="17">
        <v>110</v>
      </c>
      <c r="C1181" s="16" t="s">
        <v>395</v>
      </c>
      <c r="D1181" s="16" t="s">
        <v>625</v>
      </c>
      <c r="E1181" s="39" t="s">
        <v>626</v>
      </c>
      <c r="F1181" s="31">
        <v>7198</v>
      </c>
      <c r="G1181" s="31">
        <f>7459.5-0.2</f>
        <v>7459.3000000000002</v>
      </c>
      <c r="H1181" s="31">
        <f>7459.5-0.2</f>
        <v>7459.3000000000002</v>
      </c>
      <c r="I1181" s="31"/>
      <c r="J1181" s="31"/>
      <c r="K1181" s="31"/>
      <c r="L1181" s="31">
        <f t="shared" si="3896"/>
        <v>7198</v>
      </c>
      <c r="M1181" s="31">
        <f t="shared" si="3897"/>
        <v>7459.3000000000002</v>
      </c>
      <c r="N1181" s="31">
        <f t="shared" si="3898"/>
        <v>7459.3000000000002</v>
      </c>
      <c r="O1181" s="31"/>
      <c r="P1181" s="31"/>
      <c r="Q1181" s="31"/>
      <c r="R1181" s="31">
        <f t="shared" si="3899"/>
        <v>7198</v>
      </c>
      <c r="S1181" s="31">
        <f t="shared" si="3900"/>
        <v>7459.3000000000002</v>
      </c>
      <c r="T1181" s="31">
        <f t="shared" si="3901"/>
        <v>7459.3000000000002</v>
      </c>
      <c r="U1181" s="31"/>
      <c r="V1181" s="31"/>
      <c r="W1181" s="31"/>
      <c r="X1181" s="31">
        <f t="shared" si="3902"/>
        <v>7198</v>
      </c>
      <c r="Y1181" s="31">
        <f t="shared" si="3903"/>
        <v>7459.3000000000002</v>
      </c>
      <c r="Z1181" s="31">
        <f t="shared" si="3904"/>
        <v>7459.3000000000002</v>
      </c>
      <c r="AA1181" s="31"/>
      <c r="AB1181" s="31"/>
      <c r="AC1181" s="31"/>
      <c r="AD1181" s="31">
        <f t="shared" si="3905"/>
        <v>7198</v>
      </c>
      <c r="AE1181" s="31">
        <f t="shared" si="3906"/>
        <v>7459.3000000000002</v>
      </c>
      <c r="AF1181" s="31">
        <f t="shared" si="3907"/>
        <v>7459.3000000000002</v>
      </c>
      <c r="AG1181" s="31"/>
      <c r="AH1181" s="31"/>
      <c r="AI1181" s="31"/>
      <c r="AJ1181" s="31">
        <f t="shared" si="3908"/>
        <v>7198</v>
      </c>
      <c r="AK1181" s="31">
        <f t="shared" si="3909"/>
        <v>7459.3000000000002</v>
      </c>
      <c r="AL1181" s="31">
        <f t="shared" si="3910"/>
        <v>7459.3000000000002</v>
      </c>
      <c r="AM1181" s="31"/>
      <c r="AN1181" s="31"/>
      <c r="AO1181" s="31"/>
      <c r="AP1181" s="31">
        <f t="shared" si="3911"/>
        <v>7198</v>
      </c>
      <c r="AQ1181" s="31">
        <f t="shared" si="3912"/>
        <v>7459.3000000000002</v>
      </c>
      <c r="AR1181" s="31">
        <f t="shared" si="3913"/>
        <v>7459.3000000000002</v>
      </c>
      <c r="AS1181" s="31"/>
      <c r="AT1181" s="31"/>
      <c r="AU1181" s="31"/>
      <c r="AV1181" s="31">
        <f t="shared" si="3914"/>
        <v>7198</v>
      </c>
      <c r="AW1181" s="31">
        <f t="shared" si="3915"/>
        <v>7459.3000000000002</v>
      </c>
      <c r="AX1181" s="31">
        <f t="shared" si="3916"/>
        <v>7459.3000000000002</v>
      </c>
      <c r="AY1181" s="31">
        <v>794.39999999999998</v>
      </c>
      <c r="AZ1181" s="31">
        <v>1626.9000000000001</v>
      </c>
      <c r="BA1181" s="31">
        <v>1626.9000000000001</v>
      </c>
      <c r="BB1181" s="31">
        <f t="shared" si="3917"/>
        <v>7992.3999999999996</v>
      </c>
      <c r="BC1181" s="31">
        <f t="shared" si="3918"/>
        <v>9086.2000000000007</v>
      </c>
      <c r="BD1181" s="31">
        <f t="shared" si="3919"/>
        <v>9086.2000000000007</v>
      </c>
      <c r="BE1181" s="31"/>
      <c r="BF1181" s="31"/>
      <c r="BG1181" s="31"/>
      <c r="BH1181" s="31">
        <f t="shared" si="3920"/>
        <v>7992.3999999999996</v>
      </c>
      <c r="BI1181" s="31">
        <f t="shared" si="3921"/>
        <v>9086.2000000000007</v>
      </c>
      <c r="BJ1181" s="31">
        <f t="shared" si="3922"/>
        <v>9086.2000000000007</v>
      </c>
      <c r="BK1181" s="31">
        <v>879.61599999999999</v>
      </c>
      <c r="BL1181" s="31">
        <v>2669.973</v>
      </c>
      <c r="BM1181" s="31">
        <v>2669.973</v>
      </c>
      <c r="BN1181" s="31">
        <f t="shared" si="3923"/>
        <v>8872.0159999999996</v>
      </c>
      <c r="BO1181" s="31">
        <f t="shared" si="3924"/>
        <v>11756.173000000001</v>
      </c>
      <c r="BP1181" s="31">
        <f t="shared" si="3925"/>
        <v>11756.173000000001</v>
      </c>
      <c r="BQ1181" s="31"/>
      <c r="BR1181" s="31"/>
      <c r="BS1181" s="31">
        <f t="shared" si="3926"/>
        <v>8872.0159999999996</v>
      </c>
      <c r="BT1181" s="31">
        <f t="shared" si="3927"/>
        <v>11756.173000000001</v>
      </c>
      <c r="BU1181" s="31">
        <f t="shared" si="3928"/>
        <v>11756.173000000001</v>
      </c>
      <c r="BV1181" s="31"/>
      <c r="BW1181" s="31"/>
      <c r="BX1181" s="31">
        <f t="shared" si="3929"/>
        <v>8872.0159999999996</v>
      </c>
      <c r="BY1181" s="31">
        <f t="shared" si="3930"/>
        <v>11756.173000000001</v>
      </c>
      <c r="BZ1181" s="31">
        <f t="shared" si="3931"/>
        <v>11756.173000000001</v>
      </c>
      <c r="CA1181" s="31"/>
      <c r="CB1181" s="31"/>
      <c r="CC1181" s="31"/>
      <c r="CD1181" s="31">
        <f t="shared" si="3769"/>
        <v>8872.0159999999996</v>
      </c>
      <c r="CE1181" s="31">
        <f t="shared" si="3770"/>
        <v>11756.173000000001</v>
      </c>
      <c r="CF1181" s="31">
        <f t="shared" si="3771"/>
        <v>11756.173000000001</v>
      </c>
      <c r="CG1181" s="31"/>
      <c r="CH1181" s="24"/>
      <c r="CI1181" s="40"/>
    </row>
    <row r="1182" ht="29.850000000000001">
      <c r="A1182" s="41" t="s">
        <v>639</v>
      </c>
      <c r="B1182" s="41" t="s">
        <v>641</v>
      </c>
      <c r="C1182" s="16"/>
      <c r="D1182" s="16"/>
      <c r="E1182" s="39" t="s">
        <v>40</v>
      </c>
      <c r="F1182" s="31">
        <f t="shared" si="3974"/>
        <v>1493.0999999999999</v>
      </c>
      <c r="G1182" s="31">
        <f t="shared" ref="G1182:G1183" si="4015">G1183</f>
        <v>1493.3</v>
      </c>
      <c r="H1182" s="31">
        <f t="shared" ref="H1182:H1183" si="4016">H1183</f>
        <v>1493.3</v>
      </c>
      <c r="I1182" s="31">
        <f t="shared" si="3977"/>
        <v>0</v>
      </c>
      <c r="J1182" s="31">
        <f t="shared" si="3978"/>
        <v>0</v>
      </c>
      <c r="K1182" s="31">
        <f t="shared" si="3979"/>
        <v>0</v>
      </c>
      <c r="L1182" s="31">
        <f t="shared" si="3896"/>
        <v>1493.0999999999999</v>
      </c>
      <c r="M1182" s="31">
        <f t="shared" si="3897"/>
        <v>1493.3</v>
      </c>
      <c r="N1182" s="31">
        <f t="shared" si="3898"/>
        <v>1493.3</v>
      </c>
      <c r="O1182" s="31">
        <f t="shared" si="3980"/>
        <v>0</v>
      </c>
      <c r="P1182" s="31">
        <f t="shared" si="3981"/>
        <v>0</v>
      </c>
      <c r="Q1182" s="31">
        <f t="shared" si="3982"/>
        <v>0</v>
      </c>
      <c r="R1182" s="31">
        <f t="shared" si="3899"/>
        <v>1493.0999999999999</v>
      </c>
      <c r="S1182" s="31">
        <f t="shared" si="3900"/>
        <v>1493.3</v>
      </c>
      <c r="T1182" s="31">
        <f t="shared" si="3901"/>
        <v>1493.3</v>
      </c>
      <c r="U1182" s="31">
        <f t="shared" si="3983"/>
        <v>0</v>
      </c>
      <c r="V1182" s="31">
        <f t="shared" si="3984"/>
        <v>0</v>
      </c>
      <c r="W1182" s="31">
        <f t="shared" si="3985"/>
        <v>0</v>
      </c>
      <c r="X1182" s="31">
        <f t="shared" si="3902"/>
        <v>1493.0999999999999</v>
      </c>
      <c r="Y1182" s="31">
        <f t="shared" si="3903"/>
        <v>1493.3</v>
      </c>
      <c r="Z1182" s="31">
        <f t="shared" si="3904"/>
        <v>1493.3</v>
      </c>
      <c r="AA1182" s="31">
        <f t="shared" si="3986"/>
        <v>0</v>
      </c>
      <c r="AB1182" s="31">
        <f t="shared" si="3987"/>
        <v>0</v>
      </c>
      <c r="AC1182" s="31">
        <f t="shared" si="3988"/>
        <v>0</v>
      </c>
      <c r="AD1182" s="31">
        <f t="shared" si="3905"/>
        <v>1493.0999999999999</v>
      </c>
      <c r="AE1182" s="31">
        <f t="shared" si="3906"/>
        <v>1493.3</v>
      </c>
      <c r="AF1182" s="31">
        <f t="shared" si="3907"/>
        <v>1493.3</v>
      </c>
      <c r="AG1182" s="31">
        <f t="shared" si="3989"/>
        <v>0</v>
      </c>
      <c r="AH1182" s="31">
        <f t="shared" si="3990"/>
        <v>0</v>
      </c>
      <c r="AI1182" s="31">
        <f t="shared" si="3991"/>
        <v>0</v>
      </c>
      <c r="AJ1182" s="31">
        <f t="shared" si="3908"/>
        <v>1493.0999999999999</v>
      </c>
      <c r="AK1182" s="31">
        <f t="shared" si="3909"/>
        <v>1493.3</v>
      </c>
      <c r="AL1182" s="31">
        <f t="shared" si="3910"/>
        <v>1493.3</v>
      </c>
      <c r="AM1182" s="31">
        <f t="shared" si="3992"/>
        <v>0</v>
      </c>
      <c r="AN1182" s="31">
        <f t="shared" si="3993"/>
        <v>0</v>
      </c>
      <c r="AO1182" s="31">
        <f t="shared" si="3994"/>
        <v>0</v>
      </c>
      <c r="AP1182" s="31">
        <f t="shared" si="3911"/>
        <v>1493.0999999999999</v>
      </c>
      <c r="AQ1182" s="31">
        <f t="shared" si="3912"/>
        <v>1493.3</v>
      </c>
      <c r="AR1182" s="31">
        <f t="shared" si="3913"/>
        <v>1493.3</v>
      </c>
      <c r="AS1182" s="31">
        <f t="shared" si="3995"/>
        <v>0</v>
      </c>
      <c r="AT1182" s="31">
        <f t="shared" si="3996"/>
        <v>0</v>
      </c>
      <c r="AU1182" s="31">
        <f t="shared" si="3997"/>
        <v>0</v>
      </c>
      <c r="AV1182" s="31">
        <f t="shared" si="3914"/>
        <v>1493.0999999999999</v>
      </c>
      <c r="AW1182" s="31">
        <f t="shared" si="3915"/>
        <v>1493.3</v>
      </c>
      <c r="AX1182" s="31">
        <f t="shared" si="3916"/>
        <v>1493.3</v>
      </c>
      <c r="AY1182" s="31">
        <f t="shared" si="3998"/>
        <v>-1.6120000000000001</v>
      </c>
      <c r="AZ1182" s="31">
        <f t="shared" si="3999"/>
        <v>0</v>
      </c>
      <c r="BA1182" s="31">
        <f t="shared" si="4000"/>
        <v>0</v>
      </c>
      <c r="BB1182" s="31">
        <f t="shared" si="3917"/>
        <v>1491.4879999999998</v>
      </c>
      <c r="BC1182" s="31">
        <f t="shared" si="3918"/>
        <v>1493.3</v>
      </c>
      <c r="BD1182" s="31">
        <f t="shared" si="3919"/>
        <v>1493.3</v>
      </c>
      <c r="BE1182" s="31">
        <f t="shared" si="4001"/>
        <v>0</v>
      </c>
      <c r="BF1182" s="31">
        <f t="shared" si="4002"/>
        <v>0</v>
      </c>
      <c r="BG1182" s="31">
        <f t="shared" si="4003"/>
        <v>0</v>
      </c>
      <c r="BH1182" s="31">
        <f t="shared" si="3920"/>
        <v>1491.4879999999998</v>
      </c>
      <c r="BI1182" s="31">
        <f t="shared" si="3921"/>
        <v>1493.3</v>
      </c>
      <c r="BJ1182" s="31">
        <f t="shared" si="3922"/>
        <v>1493.3</v>
      </c>
      <c r="BK1182" s="31">
        <f t="shared" si="4004"/>
        <v>0</v>
      </c>
      <c r="BL1182" s="31">
        <f t="shared" si="4005"/>
        <v>0</v>
      </c>
      <c r="BM1182" s="31">
        <f t="shared" si="4006"/>
        <v>0</v>
      </c>
      <c r="BN1182" s="31">
        <f t="shared" si="3923"/>
        <v>1491.4879999999998</v>
      </c>
      <c r="BO1182" s="31">
        <f t="shared" si="3924"/>
        <v>1493.3</v>
      </c>
      <c r="BP1182" s="31">
        <f t="shared" si="3925"/>
        <v>1493.3</v>
      </c>
      <c r="BQ1182" s="31">
        <f t="shared" si="4007"/>
        <v>0</v>
      </c>
      <c r="BR1182" s="31">
        <f t="shared" si="4008"/>
        <v>0</v>
      </c>
      <c r="BS1182" s="31">
        <f t="shared" si="3926"/>
        <v>1491.4879999999998</v>
      </c>
      <c r="BT1182" s="31">
        <f t="shared" si="3927"/>
        <v>1493.3</v>
      </c>
      <c r="BU1182" s="31">
        <f t="shared" si="3928"/>
        <v>1493.3</v>
      </c>
      <c r="BV1182" s="31">
        <f t="shared" si="4009"/>
        <v>0</v>
      </c>
      <c r="BW1182" s="31">
        <f t="shared" si="4010"/>
        <v>0</v>
      </c>
      <c r="BX1182" s="31">
        <f t="shared" si="3929"/>
        <v>1491.4879999999998</v>
      </c>
      <c r="BY1182" s="31">
        <f t="shared" si="3930"/>
        <v>1493.3</v>
      </c>
      <c r="BZ1182" s="31">
        <f t="shared" si="3931"/>
        <v>1493.3</v>
      </c>
      <c r="CA1182" s="31">
        <f t="shared" si="4011"/>
        <v>0</v>
      </c>
      <c r="CB1182" s="31">
        <f t="shared" si="4012"/>
        <v>0</v>
      </c>
      <c r="CC1182" s="31">
        <f t="shared" si="4013"/>
        <v>0</v>
      </c>
      <c r="CD1182" s="31">
        <f t="shared" si="3769"/>
        <v>1491.4879999999998</v>
      </c>
      <c r="CE1182" s="31">
        <f t="shared" si="3770"/>
        <v>1493.3</v>
      </c>
      <c r="CF1182" s="31">
        <f t="shared" si="3771"/>
        <v>1493.3</v>
      </c>
      <c r="CG1182" s="31">
        <f t="shared" si="4014"/>
        <v>0</v>
      </c>
      <c r="CH1182" s="24"/>
      <c r="CI1182" s="40"/>
      <c r="CM1182" s="1" t="s">
        <v>29</v>
      </c>
    </row>
    <row r="1183" ht="43.75">
      <c r="A1183" s="41" t="s">
        <v>639</v>
      </c>
      <c r="B1183" s="17">
        <v>240</v>
      </c>
      <c r="C1183" s="16"/>
      <c r="D1183" s="16"/>
      <c r="E1183" s="39" t="s">
        <v>41</v>
      </c>
      <c r="F1183" s="31">
        <f t="shared" si="3974"/>
        <v>1493.0999999999999</v>
      </c>
      <c r="G1183" s="31">
        <f t="shared" si="4015"/>
        <v>1493.3</v>
      </c>
      <c r="H1183" s="31">
        <f t="shared" si="4016"/>
        <v>1493.3</v>
      </c>
      <c r="I1183" s="31">
        <f t="shared" si="3977"/>
        <v>0</v>
      </c>
      <c r="J1183" s="31">
        <f t="shared" si="3978"/>
        <v>0</v>
      </c>
      <c r="K1183" s="31">
        <f t="shared" si="3979"/>
        <v>0</v>
      </c>
      <c r="L1183" s="31">
        <f t="shared" si="3896"/>
        <v>1493.0999999999999</v>
      </c>
      <c r="M1183" s="31">
        <f t="shared" si="3897"/>
        <v>1493.3</v>
      </c>
      <c r="N1183" s="31">
        <f t="shared" si="3898"/>
        <v>1493.3</v>
      </c>
      <c r="O1183" s="31">
        <f t="shared" si="3980"/>
        <v>0</v>
      </c>
      <c r="P1183" s="31">
        <f t="shared" si="3981"/>
        <v>0</v>
      </c>
      <c r="Q1183" s="31">
        <f t="shared" si="3982"/>
        <v>0</v>
      </c>
      <c r="R1183" s="31">
        <f t="shared" si="3899"/>
        <v>1493.0999999999999</v>
      </c>
      <c r="S1183" s="31">
        <f t="shared" si="3900"/>
        <v>1493.3</v>
      </c>
      <c r="T1183" s="31">
        <f t="shared" si="3901"/>
        <v>1493.3</v>
      </c>
      <c r="U1183" s="31">
        <f t="shared" si="3983"/>
        <v>0</v>
      </c>
      <c r="V1183" s="31">
        <f t="shared" si="3984"/>
        <v>0</v>
      </c>
      <c r="W1183" s="31">
        <f t="shared" si="3985"/>
        <v>0</v>
      </c>
      <c r="X1183" s="31">
        <f t="shared" si="3902"/>
        <v>1493.0999999999999</v>
      </c>
      <c r="Y1183" s="31">
        <f t="shared" si="3903"/>
        <v>1493.3</v>
      </c>
      <c r="Z1183" s="31">
        <f t="shared" si="3904"/>
        <v>1493.3</v>
      </c>
      <c r="AA1183" s="31">
        <f t="shared" si="3986"/>
        <v>0</v>
      </c>
      <c r="AB1183" s="31">
        <f t="shared" si="3987"/>
        <v>0</v>
      </c>
      <c r="AC1183" s="31">
        <f t="shared" si="3988"/>
        <v>0</v>
      </c>
      <c r="AD1183" s="31">
        <f t="shared" si="3905"/>
        <v>1493.0999999999999</v>
      </c>
      <c r="AE1183" s="31">
        <f t="shared" si="3906"/>
        <v>1493.3</v>
      </c>
      <c r="AF1183" s="31">
        <f t="shared" si="3907"/>
        <v>1493.3</v>
      </c>
      <c r="AG1183" s="31">
        <f t="shared" si="3989"/>
        <v>0</v>
      </c>
      <c r="AH1183" s="31">
        <f t="shared" si="3990"/>
        <v>0</v>
      </c>
      <c r="AI1183" s="31">
        <f t="shared" si="3991"/>
        <v>0</v>
      </c>
      <c r="AJ1183" s="31">
        <f t="shared" si="3908"/>
        <v>1493.0999999999999</v>
      </c>
      <c r="AK1183" s="31">
        <f t="shared" si="3909"/>
        <v>1493.3</v>
      </c>
      <c r="AL1183" s="31">
        <f t="shared" si="3910"/>
        <v>1493.3</v>
      </c>
      <c r="AM1183" s="31">
        <f t="shared" si="3992"/>
        <v>0</v>
      </c>
      <c r="AN1183" s="31">
        <f t="shared" si="3993"/>
        <v>0</v>
      </c>
      <c r="AO1183" s="31">
        <f t="shared" si="3994"/>
        <v>0</v>
      </c>
      <c r="AP1183" s="31">
        <f t="shared" si="3911"/>
        <v>1493.0999999999999</v>
      </c>
      <c r="AQ1183" s="31">
        <f t="shared" si="3912"/>
        <v>1493.3</v>
      </c>
      <c r="AR1183" s="31">
        <f t="shared" si="3913"/>
        <v>1493.3</v>
      </c>
      <c r="AS1183" s="31">
        <f t="shared" si="3995"/>
        <v>0</v>
      </c>
      <c r="AT1183" s="31">
        <f t="shared" si="3996"/>
        <v>0</v>
      </c>
      <c r="AU1183" s="31">
        <f t="shared" si="3997"/>
        <v>0</v>
      </c>
      <c r="AV1183" s="31">
        <f t="shared" si="3914"/>
        <v>1493.0999999999999</v>
      </c>
      <c r="AW1183" s="31">
        <f t="shared" si="3915"/>
        <v>1493.3</v>
      </c>
      <c r="AX1183" s="31">
        <f t="shared" si="3916"/>
        <v>1493.3</v>
      </c>
      <c r="AY1183" s="31">
        <f t="shared" si="3998"/>
        <v>-1.6120000000000001</v>
      </c>
      <c r="AZ1183" s="31">
        <f t="shared" si="3999"/>
        <v>0</v>
      </c>
      <c r="BA1183" s="31">
        <f t="shared" si="4000"/>
        <v>0</v>
      </c>
      <c r="BB1183" s="31">
        <f t="shared" si="3917"/>
        <v>1491.4879999999998</v>
      </c>
      <c r="BC1183" s="31">
        <f t="shared" si="3918"/>
        <v>1493.3</v>
      </c>
      <c r="BD1183" s="31">
        <f t="shared" si="3919"/>
        <v>1493.3</v>
      </c>
      <c r="BE1183" s="31">
        <f t="shared" si="4001"/>
        <v>0</v>
      </c>
      <c r="BF1183" s="31">
        <f t="shared" si="4002"/>
        <v>0</v>
      </c>
      <c r="BG1183" s="31">
        <f t="shared" si="4003"/>
        <v>0</v>
      </c>
      <c r="BH1183" s="31">
        <f t="shared" si="3920"/>
        <v>1491.4879999999998</v>
      </c>
      <c r="BI1183" s="31">
        <f t="shared" si="3921"/>
        <v>1493.3</v>
      </c>
      <c r="BJ1183" s="31">
        <f t="shared" si="3922"/>
        <v>1493.3</v>
      </c>
      <c r="BK1183" s="31">
        <f t="shared" si="4004"/>
        <v>0</v>
      </c>
      <c r="BL1183" s="31">
        <f t="shared" si="4005"/>
        <v>0</v>
      </c>
      <c r="BM1183" s="31">
        <f t="shared" si="4006"/>
        <v>0</v>
      </c>
      <c r="BN1183" s="31">
        <f t="shared" si="3923"/>
        <v>1491.4879999999998</v>
      </c>
      <c r="BO1183" s="31">
        <f t="shared" si="3924"/>
        <v>1493.3</v>
      </c>
      <c r="BP1183" s="31">
        <f t="shared" si="3925"/>
        <v>1493.3</v>
      </c>
      <c r="BQ1183" s="31">
        <f t="shared" si="4007"/>
        <v>0</v>
      </c>
      <c r="BR1183" s="31">
        <f t="shared" si="4008"/>
        <v>0</v>
      </c>
      <c r="BS1183" s="31">
        <f t="shared" si="3926"/>
        <v>1491.4879999999998</v>
      </c>
      <c r="BT1183" s="31">
        <f t="shared" si="3927"/>
        <v>1493.3</v>
      </c>
      <c r="BU1183" s="31">
        <f t="shared" si="3928"/>
        <v>1493.3</v>
      </c>
      <c r="BV1183" s="31">
        <f t="shared" si="4009"/>
        <v>0</v>
      </c>
      <c r="BW1183" s="31">
        <f t="shared" si="4010"/>
        <v>0</v>
      </c>
      <c r="BX1183" s="31">
        <f t="shared" si="3929"/>
        <v>1491.4879999999998</v>
      </c>
      <c r="BY1183" s="31">
        <f t="shared" si="3930"/>
        <v>1493.3</v>
      </c>
      <c r="BZ1183" s="31">
        <f t="shared" si="3931"/>
        <v>1493.3</v>
      </c>
      <c r="CA1183" s="31">
        <f t="shared" si="4011"/>
        <v>0</v>
      </c>
      <c r="CB1183" s="31">
        <f t="shared" si="4012"/>
        <v>0</v>
      </c>
      <c r="CC1183" s="31">
        <f t="shared" si="4013"/>
        <v>0</v>
      </c>
      <c r="CD1183" s="31">
        <f t="shared" si="3769"/>
        <v>1491.4879999999998</v>
      </c>
      <c r="CE1183" s="31">
        <f t="shared" si="3770"/>
        <v>1493.3</v>
      </c>
      <c r="CF1183" s="31">
        <f t="shared" si="3771"/>
        <v>1493.3</v>
      </c>
      <c r="CG1183" s="31">
        <f t="shared" si="4014"/>
        <v>0</v>
      </c>
      <c r="CH1183" s="24"/>
      <c r="CI1183" s="40"/>
      <c r="CN1183" s="1" t="s">
        <v>30</v>
      </c>
    </row>
    <row r="1184" ht="29.850000000000001">
      <c r="A1184" s="41" t="s">
        <v>639</v>
      </c>
      <c r="B1184" s="17">
        <v>240</v>
      </c>
      <c r="C1184" s="16" t="s">
        <v>395</v>
      </c>
      <c r="D1184" s="16" t="s">
        <v>625</v>
      </c>
      <c r="E1184" s="39" t="s">
        <v>626</v>
      </c>
      <c r="F1184" s="31">
        <v>1493.0999999999999</v>
      </c>
      <c r="G1184" s="31">
        <f>1493.1+0.2</f>
        <v>1493.3</v>
      </c>
      <c r="H1184" s="31">
        <f>1493.1+0.2</f>
        <v>1493.3</v>
      </c>
      <c r="I1184" s="31"/>
      <c r="J1184" s="31"/>
      <c r="K1184" s="31"/>
      <c r="L1184" s="31">
        <f t="shared" si="3896"/>
        <v>1493.0999999999999</v>
      </c>
      <c r="M1184" s="31">
        <f t="shared" si="3897"/>
        <v>1493.3</v>
      </c>
      <c r="N1184" s="31">
        <f t="shared" si="3898"/>
        <v>1493.3</v>
      </c>
      <c r="O1184" s="31"/>
      <c r="P1184" s="31"/>
      <c r="Q1184" s="31"/>
      <c r="R1184" s="31">
        <f t="shared" si="3899"/>
        <v>1493.0999999999999</v>
      </c>
      <c r="S1184" s="31">
        <f t="shared" si="3900"/>
        <v>1493.3</v>
      </c>
      <c r="T1184" s="31">
        <f t="shared" si="3901"/>
        <v>1493.3</v>
      </c>
      <c r="U1184" s="31"/>
      <c r="V1184" s="31"/>
      <c r="W1184" s="31"/>
      <c r="X1184" s="31">
        <f t="shared" si="3902"/>
        <v>1493.0999999999999</v>
      </c>
      <c r="Y1184" s="31">
        <f t="shared" si="3903"/>
        <v>1493.3</v>
      </c>
      <c r="Z1184" s="31">
        <f t="shared" si="3904"/>
        <v>1493.3</v>
      </c>
      <c r="AA1184" s="31"/>
      <c r="AB1184" s="31"/>
      <c r="AC1184" s="31"/>
      <c r="AD1184" s="31">
        <f t="shared" si="3905"/>
        <v>1493.0999999999999</v>
      </c>
      <c r="AE1184" s="31">
        <f t="shared" si="3906"/>
        <v>1493.3</v>
      </c>
      <c r="AF1184" s="31">
        <f t="shared" si="3907"/>
        <v>1493.3</v>
      </c>
      <c r="AG1184" s="31"/>
      <c r="AH1184" s="31"/>
      <c r="AI1184" s="31"/>
      <c r="AJ1184" s="31">
        <f t="shared" si="3908"/>
        <v>1493.0999999999999</v>
      </c>
      <c r="AK1184" s="31">
        <f t="shared" si="3909"/>
        <v>1493.3</v>
      </c>
      <c r="AL1184" s="31">
        <f t="shared" si="3910"/>
        <v>1493.3</v>
      </c>
      <c r="AM1184" s="31"/>
      <c r="AN1184" s="31"/>
      <c r="AO1184" s="31"/>
      <c r="AP1184" s="31">
        <f t="shared" si="3911"/>
        <v>1493.0999999999999</v>
      </c>
      <c r="AQ1184" s="31">
        <f t="shared" si="3912"/>
        <v>1493.3</v>
      </c>
      <c r="AR1184" s="31">
        <f t="shared" si="3913"/>
        <v>1493.3</v>
      </c>
      <c r="AS1184" s="31"/>
      <c r="AT1184" s="31"/>
      <c r="AU1184" s="31"/>
      <c r="AV1184" s="31">
        <f t="shared" si="3914"/>
        <v>1493.0999999999999</v>
      </c>
      <c r="AW1184" s="31">
        <f t="shared" si="3915"/>
        <v>1493.3</v>
      </c>
      <c r="AX1184" s="31">
        <f t="shared" si="3916"/>
        <v>1493.3</v>
      </c>
      <c r="AY1184" s="31">
        <f>-0.551-1.061</f>
        <v>-1.6120000000000001</v>
      </c>
      <c r="AZ1184" s="31"/>
      <c r="BA1184" s="31"/>
      <c r="BB1184" s="31">
        <f t="shared" si="3917"/>
        <v>1491.4879999999998</v>
      </c>
      <c r="BC1184" s="31">
        <f t="shared" si="3918"/>
        <v>1493.3</v>
      </c>
      <c r="BD1184" s="31">
        <f t="shared" si="3919"/>
        <v>1493.3</v>
      </c>
      <c r="BE1184" s="31"/>
      <c r="BF1184" s="31"/>
      <c r="BG1184" s="31"/>
      <c r="BH1184" s="31">
        <f t="shared" si="3920"/>
        <v>1491.4879999999998</v>
      </c>
      <c r="BI1184" s="31">
        <f t="shared" si="3921"/>
        <v>1493.3</v>
      </c>
      <c r="BJ1184" s="31">
        <f t="shared" si="3922"/>
        <v>1493.3</v>
      </c>
      <c r="BK1184" s="31"/>
      <c r="BL1184" s="31"/>
      <c r="BM1184" s="31"/>
      <c r="BN1184" s="31">
        <f t="shared" si="3923"/>
        <v>1491.4879999999998</v>
      </c>
      <c r="BO1184" s="31">
        <f t="shared" si="3924"/>
        <v>1493.3</v>
      </c>
      <c r="BP1184" s="31">
        <f t="shared" si="3925"/>
        <v>1493.3</v>
      </c>
      <c r="BQ1184" s="31"/>
      <c r="BR1184" s="31"/>
      <c r="BS1184" s="31">
        <f t="shared" si="3926"/>
        <v>1491.4879999999998</v>
      </c>
      <c r="BT1184" s="31">
        <f t="shared" si="3927"/>
        <v>1493.3</v>
      </c>
      <c r="BU1184" s="31">
        <f t="shared" si="3928"/>
        <v>1493.3</v>
      </c>
      <c r="BV1184" s="31"/>
      <c r="BW1184" s="31"/>
      <c r="BX1184" s="31">
        <f t="shared" si="3929"/>
        <v>1491.4879999999998</v>
      </c>
      <c r="BY1184" s="31">
        <f t="shared" si="3930"/>
        <v>1493.3</v>
      </c>
      <c r="BZ1184" s="31">
        <f t="shared" si="3931"/>
        <v>1493.3</v>
      </c>
      <c r="CA1184" s="31"/>
      <c r="CB1184" s="31"/>
      <c r="CC1184" s="31"/>
      <c r="CD1184" s="31">
        <f t="shared" si="3769"/>
        <v>1491.4879999999998</v>
      </c>
      <c r="CE1184" s="31">
        <f t="shared" si="3770"/>
        <v>1493.3</v>
      </c>
      <c r="CF1184" s="31">
        <f t="shared" si="3771"/>
        <v>1493.3</v>
      </c>
      <c r="CG1184" s="31"/>
      <c r="CH1184" s="24"/>
      <c r="CI1184" s="40"/>
    </row>
    <row r="1185" ht="15">
      <c r="A1185" s="41" t="s">
        <v>639</v>
      </c>
      <c r="B1185" s="41" t="s">
        <v>642</v>
      </c>
      <c r="C1185" s="16"/>
      <c r="D1185" s="16"/>
      <c r="E1185" s="39" t="s">
        <v>54</v>
      </c>
      <c r="F1185" s="31">
        <f t="shared" si="3974"/>
        <v>6.2000000000000002</v>
      </c>
      <c r="G1185" s="31">
        <f t="shared" ref="G1185:G1186" si="4017">G1186</f>
        <v>6.2000000000000002</v>
      </c>
      <c r="H1185" s="31">
        <f t="shared" ref="H1185:H1186" si="4018">H1186</f>
        <v>6.2000000000000002</v>
      </c>
      <c r="I1185" s="31">
        <f t="shared" si="3977"/>
        <v>0</v>
      </c>
      <c r="J1185" s="31">
        <f t="shared" si="3978"/>
        <v>0</v>
      </c>
      <c r="K1185" s="31">
        <f t="shared" si="3979"/>
        <v>0</v>
      </c>
      <c r="L1185" s="31">
        <f t="shared" si="3896"/>
        <v>6.2000000000000002</v>
      </c>
      <c r="M1185" s="31">
        <f t="shared" si="3897"/>
        <v>6.2000000000000002</v>
      </c>
      <c r="N1185" s="31">
        <f t="shared" si="3898"/>
        <v>6.2000000000000002</v>
      </c>
      <c r="O1185" s="31">
        <f t="shared" si="3980"/>
        <v>0</v>
      </c>
      <c r="P1185" s="31">
        <f t="shared" si="3981"/>
        <v>0</v>
      </c>
      <c r="Q1185" s="31">
        <f t="shared" si="3982"/>
        <v>0</v>
      </c>
      <c r="R1185" s="31">
        <f t="shared" si="3899"/>
        <v>6.2000000000000002</v>
      </c>
      <c r="S1185" s="31">
        <f t="shared" si="3900"/>
        <v>6.2000000000000002</v>
      </c>
      <c r="T1185" s="31">
        <f t="shared" si="3901"/>
        <v>6.2000000000000002</v>
      </c>
      <c r="U1185" s="31">
        <f t="shared" si="3983"/>
        <v>0</v>
      </c>
      <c r="V1185" s="31">
        <f t="shared" si="3984"/>
        <v>0</v>
      </c>
      <c r="W1185" s="31">
        <f t="shared" si="3985"/>
        <v>0</v>
      </c>
      <c r="X1185" s="31">
        <f t="shared" si="3902"/>
        <v>6.2000000000000002</v>
      </c>
      <c r="Y1185" s="31">
        <f t="shared" si="3903"/>
        <v>6.2000000000000002</v>
      </c>
      <c r="Z1185" s="31">
        <f t="shared" si="3904"/>
        <v>6.2000000000000002</v>
      </c>
      <c r="AA1185" s="31">
        <f t="shared" si="3986"/>
        <v>0</v>
      </c>
      <c r="AB1185" s="31">
        <f t="shared" si="3987"/>
        <v>0</v>
      </c>
      <c r="AC1185" s="31">
        <f t="shared" si="3988"/>
        <v>0</v>
      </c>
      <c r="AD1185" s="31">
        <f t="shared" si="3905"/>
        <v>6.2000000000000002</v>
      </c>
      <c r="AE1185" s="31">
        <f t="shared" si="3906"/>
        <v>6.2000000000000002</v>
      </c>
      <c r="AF1185" s="31">
        <f t="shared" si="3907"/>
        <v>6.2000000000000002</v>
      </c>
      <c r="AG1185" s="31">
        <f t="shared" si="3989"/>
        <v>0</v>
      </c>
      <c r="AH1185" s="31">
        <f t="shared" si="3990"/>
        <v>0</v>
      </c>
      <c r="AI1185" s="31">
        <f t="shared" si="3991"/>
        <v>0</v>
      </c>
      <c r="AJ1185" s="31">
        <f t="shared" si="3908"/>
        <v>6.2000000000000002</v>
      </c>
      <c r="AK1185" s="31">
        <f t="shared" si="3909"/>
        <v>6.2000000000000002</v>
      </c>
      <c r="AL1185" s="31">
        <f t="shared" si="3910"/>
        <v>6.2000000000000002</v>
      </c>
      <c r="AM1185" s="31">
        <f t="shared" si="3992"/>
        <v>0</v>
      </c>
      <c r="AN1185" s="31">
        <f t="shared" si="3993"/>
        <v>0</v>
      </c>
      <c r="AO1185" s="31">
        <f t="shared" si="3994"/>
        <v>0</v>
      </c>
      <c r="AP1185" s="31">
        <f t="shared" si="3911"/>
        <v>6.2000000000000002</v>
      </c>
      <c r="AQ1185" s="31">
        <f t="shared" si="3912"/>
        <v>6.2000000000000002</v>
      </c>
      <c r="AR1185" s="31">
        <f t="shared" si="3913"/>
        <v>6.2000000000000002</v>
      </c>
      <c r="AS1185" s="31">
        <f t="shared" si="3995"/>
        <v>0</v>
      </c>
      <c r="AT1185" s="31">
        <f t="shared" si="3996"/>
        <v>0</v>
      </c>
      <c r="AU1185" s="31">
        <f t="shared" si="3997"/>
        <v>0</v>
      </c>
      <c r="AV1185" s="31">
        <f t="shared" si="3914"/>
        <v>6.2000000000000002</v>
      </c>
      <c r="AW1185" s="31">
        <f t="shared" si="3915"/>
        <v>6.2000000000000002</v>
      </c>
      <c r="AX1185" s="31">
        <f t="shared" si="3916"/>
        <v>6.2000000000000002</v>
      </c>
      <c r="AY1185" s="31">
        <f t="shared" ref="AY1185:AY1190" si="4019">AY1186</f>
        <v>0</v>
      </c>
      <c r="AZ1185" s="31">
        <f t="shared" si="3999"/>
        <v>0</v>
      </c>
      <c r="BA1185" s="31">
        <f t="shared" si="4000"/>
        <v>0</v>
      </c>
      <c r="BB1185" s="31">
        <f t="shared" si="3917"/>
        <v>6.2000000000000002</v>
      </c>
      <c r="BC1185" s="31">
        <f t="shared" si="3918"/>
        <v>6.2000000000000002</v>
      </c>
      <c r="BD1185" s="31">
        <f t="shared" si="3919"/>
        <v>6.2000000000000002</v>
      </c>
      <c r="BE1185" s="31">
        <f t="shared" si="4001"/>
        <v>0</v>
      </c>
      <c r="BF1185" s="31">
        <f t="shared" si="4002"/>
        <v>0</v>
      </c>
      <c r="BG1185" s="31">
        <f t="shared" si="4003"/>
        <v>0</v>
      </c>
      <c r="BH1185" s="31">
        <f t="shared" si="3920"/>
        <v>6.2000000000000002</v>
      </c>
      <c r="BI1185" s="31">
        <f t="shared" si="3921"/>
        <v>6.2000000000000002</v>
      </c>
      <c r="BJ1185" s="31">
        <f t="shared" si="3922"/>
        <v>6.2000000000000002</v>
      </c>
      <c r="BK1185" s="31">
        <f t="shared" si="4004"/>
        <v>0</v>
      </c>
      <c r="BL1185" s="31">
        <f t="shared" si="4005"/>
        <v>0</v>
      </c>
      <c r="BM1185" s="31">
        <f t="shared" si="4006"/>
        <v>0</v>
      </c>
      <c r="BN1185" s="31">
        <f t="shared" si="3923"/>
        <v>6.2000000000000002</v>
      </c>
      <c r="BO1185" s="31">
        <f t="shared" si="3924"/>
        <v>6.2000000000000002</v>
      </c>
      <c r="BP1185" s="31">
        <f t="shared" si="3925"/>
        <v>6.2000000000000002</v>
      </c>
      <c r="BQ1185" s="31">
        <f t="shared" si="4007"/>
        <v>0</v>
      </c>
      <c r="BR1185" s="31">
        <f t="shared" si="4008"/>
        <v>0</v>
      </c>
      <c r="BS1185" s="31">
        <f t="shared" si="3926"/>
        <v>6.2000000000000002</v>
      </c>
      <c r="BT1185" s="31">
        <f t="shared" si="3927"/>
        <v>6.2000000000000002</v>
      </c>
      <c r="BU1185" s="31">
        <f t="shared" si="3928"/>
        <v>6.2000000000000002</v>
      </c>
      <c r="BV1185" s="31">
        <f t="shared" si="4009"/>
        <v>0</v>
      </c>
      <c r="BW1185" s="31">
        <f t="shared" si="4010"/>
        <v>0</v>
      </c>
      <c r="BX1185" s="31">
        <f t="shared" si="3929"/>
        <v>6.2000000000000002</v>
      </c>
      <c r="BY1185" s="31">
        <f t="shared" si="3930"/>
        <v>6.2000000000000002</v>
      </c>
      <c r="BZ1185" s="31">
        <f t="shared" si="3931"/>
        <v>6.2000000000000002</v>
      </c>
      <c r="CA1185" s="31">
        <f t="shared" si="4011"/>
        <v>0</v>
      </c>
      <c r="CB1185" s="31">
        <f t="shared" si="4012"/>
        <v>0</v>
      </c>
      <c r="CC1185" s="31">
        <f t="shared" si="4013"/>
        <v>0</v>
      </c>
      <c r="CD1185" s="31">
        <f t="shared" si="3769"/>
        <v>6.2000000000000002</v>
      </c>
      <c r="CE1185" s="31">
        <f t="shared" si="3770"/>
        <v>6.2000000000000002</v>
      </c>
      <c r="CF1185" s="31">
        <f t="shared" si="3771"/>
        <v>6.2000000000000002</v>
      </c>
      <c r="CG1185" s="31">
        <f t="shared" si="4014"/>
        <v>0</v>
      </c>
      <c r="CH1185" s="24"/>
      <c r="CI1185" s="40"/>
      <c r="CM1185" s="1" t="s">
        <v>29</v>
      </c>
    </row>
    <row r="1186" ht="15">
      <c r="A1186" s="41" t="s">
        <v>639</v>
      </c>
      <c r="B1186" s="17">
        <v>850</v>
      </c>
      <c r="C1186" s="16"/>
      <c r="D1186" s="16"/>
      <c r="E1186" s="39" t="s">
        <v>79</v>
      </c>
      <c r="F1186" s="31">
        <f t="shared" si="3974"/>
        <v>6.2000000000000002</v>
      </c>
      <c r="G1186" s="31">
        <f t="shared" si="4017"/>
        <v>6.2000000000000002</v>
      </c>
      <c r="H1186" s="31">
        <f t="shared" si="4018"/>
        <v>6.2000000000000002</v>
      </c>
      <c r="I1186" s="31">
        <f t="shared" si="3977"/>
        <v>0</v>
      </c>
      <c r="J1186" s="31">
        <f t="shared" si="3978"/>
        <v>0</v>
      </c>
      <c r="K1186" s="31">
        <f t="shared" si="3979"/>
        <v>0</v>
      </c>
      <c r="L1186" s="31">
        <f t="shared" si="3896"/>
        <v>6.2000000000000002</v>
      </c>
      <c r="M1186" s="31">
        <f t="shared" si="3897"/>
        <v>6.2000000000000002</v>
      </c>
      <c r="N1186" s="31">
        <f t="shared" si="3898"/>
        <v>6.2000000000000002</v>
      </c>
      <c r="O1186" s="31">
        <f t="shared" si="3980"/>
        <v>0</v>
      </c>
      <c r="P1186" s="31">
        <f t="shared" si="3981"/>
        <v>0</v>
      </c>
      <c r="Q1186" s="31">
        <f t="shared" si="3982"/>
        <v>0</v>
      </c>
      <c r="R1186" s="31">
        <f t="shared" si="3899"/>
        <v>6.2000000000000002</v>
      </c>
      <c r="S1186" s="31">
        <f t="shared" si="3900"/>
        <v>6.2000000000000002</v>
      </c>
      <c r="T1186" s="31">
        <f t="shared" si="3901"/>
        <v>6.2000000000000002</v>
      </c>
      <c r="U1186" s="31">
        <f t="shared" si="3983"/>
        <v>0</v>
      </c>
      <c r="V1186" s="31">
        <f t="shared" si="3984"/>
        <v>0</v>
      </c>
      <c r="W1186" s="31">
        <f t="shared" si="3985"/>
        <v>0</v>
      </c>
      <c r="X1186" s="31">
        <f t="shared" si="3902"/>
        <v>6.2000000000000002</v>
      </c>
      <c r="Y1186" s="31">
        <f t="shared" si="3903"/>
        <v>6.2000000000000002</v>
      </c>
      <c r="Z1186" s="31">
        <f t="shared" si="3904"/>
        <v>6.2000000000000002</v>
      </c>
      <c r="AA1186" s="31">
        <f t="shared" si="3986"/>
        <v>0</v>
      </c>
      <c r="AB1186" s="31">
        <f t="shared" si="3987"/>
        <v>0</v>
      </c>
      <c r="AC1186" s="31">
        <f t="shared" si="3988"/>
        <v>0</v>
      </c>
      <c r="AD1186" s="31">
        <f t="shared" si="3905"/>
        <v>6.2000000000000002</v>
      </c>
      <c r="AE1186" s="31">
        <f t="shared" si="3906"/>
        <v>6.2000000000000002</v>
      </c>
      <c r="AF1186" s="31">
        <f t="shared" si="3907"/>
        <v>6.2000000000000002</v>
      </c>
      <c r="AG1186" s="31">
        <f t="shared" si="3989"/>
        <v>0</v>
      </c>
      <c r="AH1186" s="31">
        <f t="shared" si="3990"/>
        <v>0</v>
      </c>
      <c r="AI1186" s="31">
        <f t="shared" si="3991"/>
        <v>0</v>
      </c>
      <c r="AJ1186" s="31">
        <f t="shared" si="3908"/>
        <v>6.2000000000000002</v>
      </c>
      <c r="AK1186" s="31">
        <f t="shared" si="3909"/>
        <v>6.2000000000000002</v>
      </c>
      <c r="AL1186" s="31">
        <f t="shared" si="3910"/>
        <v>6.2000000000000002</v>
      </c>
      <c r="AM1186" s="31">
        <f t="shared" si="3992"/>
        <v>0</v>
      </c>
      <c r="AN1186" s="31">
        <f t="shared" si="3993"/>
        <v>0</v>
      </c>
      <c r="AO1186" s="31">
        <f t="shared" si="3994"/>
        <v>0</v>
      </c>
      <c r="AP1186" s="31">
        <f t="shared" si="3911"/>
        <v>6.2000000000000002</v>
      </c>
      <c r="AQ1186" s="31">
        <f t="shared" si="3912"/>
        <v>6.2000000000000002</v>
      </c>
      <c r="AR1186" s="31">
        <f t="shared" si="3913"/>
        <v>6.2000000000000002</v>
      </c>
      <c r="AS1186" s="31">
        <f t="shared" si="3995"/>
        <v>0</v>
      </c>
      <c r="AT1186" s="31">
        <f t="shared" si="3996"/>
        <v>0</v>
      </c>
      <c r="AU1186" s="31">
        <f t="shared" si="3997"/>
        <v>0</v>
      </c>
      <c r="AV1186" s="31">
        <f t="shared" si="3914"/>
        <v>6.2000000000000002</v>
      </c>
      <c r="AW1186" s="31">
        <f t="shared" si="3915"/>
        <v>6.2000000000000002</v>
      </c>
      <c r="AX1186" s="31">
        <f t="shared" si="3916"/>
        <v>6.2000000000000002</v>
      </c>
      <c r="AY1186" s="31">
        <f t="shared" si="4019"/>
        <v>0</v>
      </c>
      <c r="AZ1186" s="31">
        <f t="shared" si="3999"/>
        <v>0</v>
      </c>
      <c r="BA1186" s="31">
        <f t="shared" si="4000"/>
        <v>0</v>
      </c>
      <c r="BB1186" s="31">
        <f t="shared" si="3917"/>
        <v>6.2000000000000002</v>
      </c>
      <c r="BC1186" s="31">
        <f t="shared" si="3918"/>
        <v>6.2000000000000002</v>
      </c>
      <c r="BD1186" s="31">
        <f t="shared" si="3919"/>
        <v>6.2000000000000002</v>
      </c>
      <c r="BE1186" s="31">
        <f t="shared" si="4001"/>
        <v>0</v>
      </c>
      <c r="BF1186" s="31">
        <f t="shared" si="4002"/>
        <v>0</v>
      </c>
      <c r="BG1186" s="31">
        <f t="shared" si="4003"/>
        <v>0</v>
      </c>
      <c r="BH1186" s="31">
        <f t="shared" si="3920"/>
        <v>6.2000000000000002</v>
      </c>
      <c r="BI1186" s="31">
        <f t="shared" si="3921"/>
        <v>6.2000000000000002</v>
      </c>
      <c r="BJ1186" s="31">
        <f t="shared" si="3922"/>
        <v>6.2000000000000002</v>
      </c>
      <c r="BK1186" s="31">
        <f t="shared" si="4004"/>
        <v>0</v>
      </c>
      <c r="BL1186" s="31">
        <f t="shared" si="4005"/>
        <v>0</v>
      </c>
      <c r="BM1186" s="31">
        <f t="shared" si="4006"/>
        <v>0</v>
      </c>
      <c r="BN1186" s="31">
        <f t="shared" si="3923"/>
        <v>6.2000000000000002</v>
      </c>
      <c r="BO1186" s="31">
        <f t="shared" si="3924"/>
        <v>6.2000000000000002</v>
      </c>
      <c r="BP1186" s="31">
        <f t="shared" si="3925"/>
        <v>6.2000000000000002</v>
      </c>
      <c r="BQ1186" s="31">
        <f t="shared" si="4007"/>
        <v>0</v>
      </c>
      <c r="BR1186" s="31">
        <f t="shared" si="4008"/>
        <v>0</v>
      </c>
      <c r="BS1186" s="31">
        <f t="shared" si="3926"/>
        <v>6.2000000000000002</v>
      </c>
      <c r="BT1186" s="31">
        <f t="shared" si="3927"/>
        <v>6.2000000000000002</v>
      </c>
      <c r="BU1186" s="31">
        <f t="shared" si="3928"/>
        <v>6.2000000000000002</v>
      </c>
      <c r="BV1186" s="31">
        <f t="shared" si="4009"/>
        <v>0</v>
      </c>
      <c r="BW1186" s="31">
        <f t="shared" si="4010"/>
        <v>0</v>
      </c>
      <c r="BX1186" s="31">
        <f t="shared" si="3929"/>
        <v>6.2000000000000002</v>
      </c>
      <c r="BY1186" s="31">
        <f t="shared" si="3930"/>
        <v>6.2000000000000002</v>
      </c>
      <c r="BZ1186" s="31">
        <f t="shared" si="3931"/>
        <v>6.2000000000000002</v>
      </c>
      <c r="CA1186" s="31">
        <f t="shared" si="4011"/>
        <v>0</v>
      </c>
      <c r="CB1186" s="31">
        <f t="shared" si="4012"/>
        <v>0</v>
      </c>
      <c r="CC1186" s="31">
        <f t="shared" si="4013"/>
        <v>0</v>
      </c>
      <c r="CD1186" s="31">
        <f t="shared" si="3769"/>
        <v>6.2000000000000002</v>
      </c>
      <c r="CE1186" s="31">
        <f t="shared" si="3770"/>
        <v>6.2000000000000002</v>
      </c>
      <c r="CF1186" s="31">
        <f t="shared" si="3771"/>
        <v>6.2000000000000002</v>
      </c>
      <c r="CG1186" s="31">
        <f t="shared" si="4014"/>
        <v>0</v>
      </c>
      <c r="CH1186" s="24"/>
      <c r="CI1186" s="40"/>
      <c r="CN1186" s="1" t="s">
        <v>30</v>
      </c>
    </row>
    <row r="1187" ht="29.850000000000001">
      <c r="A1187" s="41" t="s">
        <v>639</v>
      </c>
      <c r="B1187" s="17">
        <v>850</v>
      </c>
      <c r="C1187" s="16" t="s">
        <v>395</v>
      </c>
      <c r="D1187" s="16" t="s">
        <v>625</v>
      </c>
      <c r="E1187" s="39" t="s">
        <v>626</v>
      </c>
      <c r="F1187" s="31">
        <v>6.2000000000000002</v>
      </c>
      <c r="G1187" s="31">
        <v>6.2000000000000002</v>
      </c>
      <c r="H1187" s="31">
        <v>6.2000000000000002</v>
      </c>
      <c r="I1187" s="31"/>
      <c r="J1187" s="31"/>
      <c r="K1187" s="31"/>
      <c r="L1187" s="31">
        <f t="shared" si="3896"/>
        <v>6.2000000000000002</v>
      </c>
      <c r="M1187" s="31">
        <f t="shared" si="3897"/>
        <v>6.2000000000000002</v>
      </c>
      <c r="N1187" s="31">
        <f t="shared" si="3898"/>
        <v>6.2000000000000002</v>
      </c>
      <c r="O1187" s="31"/>
      <c r="P1187" s="31"/>
      <c r="Q1187" s="31"/>
      <c r="R1187" s="31">
        <f t="shared" si="3899"/>
        <v>6.2000000000000002</v>
      </c>
      <c r="S1187" s="31">
        <f t="shared" si="3900"/>
        <v>6.2000000000000002</v>
      </c>
      <c r="T1187" s="31">
        <f t="shared" si="3901"/>
        <v>6.2000000000000002</v>
      </c>
      <c r="U1187" s="31"/>
      <c r="V1187" s="31"/>
      <c r="W1187" s="31"/>
      <c r="X1187" s="31">
        <f t="shared" si="3902"/>
        <v>6.2000000000000002</v>
      </c>
      <c r="Y1187" s="31">
        <f t="shared" si="3903"/>
        <v>6.2000000000000002</v>
      </c>
      <c r="Z1187" s="31">
        <f t="shared" si="3904"/>
        <v>6.2000000000000002</v>
      </c>
      <c r="AA1187" s="31"/>
      <c r="AB1187" s="31"/>
      <c r="AC1187" s="31"/>
      <c r="AD1187" s="31">
        <f t="shared" si="3905"/>
        <v>6.2000000000000002</v>
      </c>
      <c r="AE1187" s="31">
        <f t="shared" si="3906"/>
        <v>6.2000000000000002</v>
      </c>
      <c r="AF1187" s="31">
        <f t="shared" si="3907"/>
        <v>6.2000000000000002</v>
      </c>
      <c r="AG1187" s="31"/>
      <c r="AH1187" s="31"/>
      <c r="AI1187" s="31"/>
      <c r="AJ1187" s="31">
        <f t="shared" si="3908"/>
        <v>6.2000000000000002</v>
      </c>
      <c r="AK1187" s="31">
        <f t="shared" si="3909"/>
        <v>6.2000000000000002</v>
      </c>
      <c r="AL1187" s="31">
        <f t="shared" si="3910"/>
        <v>6.2000000000000002</v>
      </c>
      <c r="AM1187" s="31"/>
      <c r="AN1187" s="31"/>
      <c r="AO1187" s="31"/>
      <c r="AP1187" s="31">
        <f t="shared" si="3911"/>
        <v>6.2000000000000002</v>
      </c>
      <c r="AQ1187" s="31">
        <f t="shared" si="3912"/>
        <v>6.2000000000000002</v>
      </c>
      <c r="AR1187" s="31">
        <f t="shared" si="3913"/>
        <v>6.2000000000000002</v>
      </c>
      <c r="AS1187" s="31"/>
      <c r="AT1187" s="31"/>
      <c r="AU1187" s="31"/>
      <c r="AV1187" s="31">
        <f t="shared" si="3914"/>
        <v>6.2000000000000002</v>
      </c>
      <c r="AW1187" s="31">
        <f t="shared" si="3915"/>
        <v>6.2000000000000002</v>
      </c>
      <c r="AX1187" s="31">
        <f t="shared" si="3916"/>
        <v>6.2000000000000002</v>
      </c>
      <c r="AY1187" s="31"/>
      <c r="AZ1187" s="31"/>
      <c r="BA1187" s="31"/>
      <c r="BB1187" s="31">
        <f t="shared" si="3917"/>
        <v>6.2000000000000002</v>
      </c>
      <c r="BC1187" s="31">
        <f t="shared" si="3918"/>
        <v>6.2000000000000002</v>
      </c>
      <c r="BD1187" s="31">
        <f t="shared" si="3919"/>
        <v>6.2000000000000002</v>
      </c>
      <c r="BE1187" s="31"/>
      <c r="BF1187" s="31"/>
      <c r="BG1187" s="31"/>
      <c r="BH1187" s="31">
        <f t="shared" si="3920"/>
        <v>6.2000000000000002</v>
      </c>
      <c r="BI1187" s="31">
        <f t="shared" si="3921"/>
        <v>6.2000000000000002</v>
      </c>
      <c r="BJ1187" s="31">
        <f t="shared" si="3922"/>
        <v>6.2000000000000002</v>
      </c>
      <c r="BK1187" s="31"/>
      <c r="BL1187" s="31"/>
      <c r="BM1187" s="31"/>
      <c r="BN1187" s="31">
        <f t="shared" si="3923"/>
        <v>6.2000000000000002</v>
      </c>
      <c r="BO1187" s="31">
        <f t="shared" si="3924"/>
        <v>6.2000000000000002</v>
      </c>
      <c r="BP1187" s="31">
        <f t="shared" si="3925"/>
        <v>6.2000000000000002</v>
      </c>
      <c r="BQ1187" s="31"/>
      <c r="BR1187" s="31"/>
      <c r="BS1187" s="31">
        <f t="shared" si="3926"/>
        <v>6.2000000000000002</v>
      </c>
      <c r="BT1187" s="31">
        <f t="shared" si="3927"/>
        <v>6.2000000000000002</v>
      </c>
      <c r="BU1187" s="31">
        <f t="shared" si="3928"/>
        <v>6.2000000000000002</v>
      </c>
      <c r="BV1187" s="31"/>
      <c r="BW1187" s="31"/>
      <c r="BX1187" s="31">
        <f t="shared" si="3929"/>
        <v>6.2000000000000002</v>
      </c>
      <c r="BY1187" s="31">
        <f t="shared" si="3930"/>
        <v>6.2000000000000002</v>
      </c>
      <c r="BZ1187" s="31">
        <f t="shared" si="3931"/>
        <v>6.2000000000000002</v>
      </c>
      <c r="CA1187" s="31"/>
      <c r="CB1187" s="31"/>
      <c r="CC1187" s="31"/>
      <c r="CD1187" s="31">
        <f t="shared" si="3769"/>
        <v>6.2000000000000002</v>
      </c>
      <c r="CE1187" s="31">
        <f t="shared" si="3770"/>
        <v>6.2000000000000002</v>
      </c>
      <c r="CF1187" s="31">
        <f t="shared" si="3771"/>
        <v>6.2000000000000002</v>
      </c>
      <c r="CG1187" s="31"/>
      <c r="CH1187" s="24"/>
      <c r="CI1187" s="40"/>
    </row>
    <row r="1188" ht="43.75">
      <c r="A1188" s="41" t="s">
        <v>643</v>
      </c>
      <c r="B1188" s="17"/>
      <c r="C1188" s="16"/>
      <c r="D1188" s="16"/>
      <c r="E1188" s="39" t="s">
        <v>644</v>
      </c>
      <c r="F1188" s="31"/>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f t="shared" si="4019"/>
        <v>2647.04</v>
      </c>
      <c r="AZ1188" s="31">
        <f t="shared" si="3999"/>
        <v>6670.5410000000002</v>
      </c>
      <c r="BA1188" s="31">
        <f t="shared" si="4000"/>
        <v>7004.0680000000002</v>
      </c>
      <c r="BB1188" s="31">
        <f t="shared" si="3917"/>
        <v>2647.04</v>
      </c>
      <c r="BC1188" s="31">
        <f t="shared" si="3918"/>
        <v>6670.5410000000002</v>
      </c>
      <c r="BD1188" s="31">
        <f t="shared" si="3919"/>
        <v>7004.0680000000002</v>
      </c>
      <c r="BE1188" s="31">
        <f t="shared" si="4001"/>
        <v>0</v>
      </c>
      <c r="BF1188" s="31">
        <f t="shared" si="4002"/>
        <v>0</v>
      </c>
      <c r="BG1188" s="31">
        <f t="shared" si="4003"/>
        <v>0</v>
      </c>
      <c r="BH1188" s="31">
        <f t="shared" si="3920"/>
        <v>2647.04</v>
      </c>
      <c r="BI1188" s="31">
        <f t="shared" si="3921"/>
        <v>6670.5410000000002</v>
      </c>
      <c r="BJ1188" s="31">
        <f t="shared" si="3922"/>
        <v>7004.0680000000002</v>
      </c>
      <c r="BK1188" s="31">
        <f t="shared" si="4004"/>
        <v>0</v>
      </c>
      <c r="BL1188" s="31">
        <f t="shared" si="4005"/>
        <v>0</v>
      </c>
      <c r="BM1188" s="31">
        <f t="shared" si="4006"/>
        <v>0</v>
      </c>
      <c r="BN1188" s="31">
        <f t="shared" si="3923"/>
        <v>2647.04</v>
      </c>
      <c r="BO1188" s="31">
        <f t="shared" si="3924"/>
        <v>6670.5410000000002</v>
      </c>
      <c r="BP1188" s="31">
        <f t="shared" si="3925"/>
        <v>7004.0680000000002</v>
      </c>
      <c r="BQ1188" s="31">
        <f t="shared" si="4007"/>
        <v>0</v>
      </c>
      <c r="BR1188" s="31">
        <f t="shared" si="4008"/>
        <v>0</v>
      </c>
      <c r="BS1188" s="31">
        <f t="shared" si="3926"/>
        <v>2647.04</v>
      </c>
      <c r="BT1188" s="31">
        <f t="shared" si="3927"/>
        <v>6670.5410000000002</v>
      </c>
      <c r="BU1188" s="31">
        <f t="shared" si="3928"/>
        <v>7004.0680000000002</v>
      </c>
      <c r="BV1188" s="31">
        <f t="shared" si="4009"/>
        <v>0</v>
      </c>
      <c r="BW1188" s="31">
        <f t="shared" si="4010"/>
        <v>0</v>
      </c>
      <c r="BX1188" s="31">
        <f t="shared" si="3929"/>
        <v>2647.04</v>
      </c>
      <c r="BY1188" s="31">
        <f t="shared" si="3930"/>
        <v>6670.5410000000002</v>
      </c>
      <c r="BZ1188" s="31">
        <f t="shared" si="3931"/>
        <v>7004.0680000000002</v>
      </c>
      <c r="CA1188" s="31">
        <f t="shared" si="4011"/>
        <v>0</v>
      </c>
      <c r="CB1188" s="31">
        <f t="shared" si="4012"/>
        <v>0</v>
      </c>
      <c r="CC1188" s="31">
        <f t="shared" si="4013"/>
        <v>0</v>
      </c>
      <c r="CD1188" s="31">
        <f t="shared" si="3769"/>
        <v>2647.04</v>
      </c>
      <c r="CE1188" s="31">
        <f t="shared" si="3770"/>
        <v>6670.5410000000002</v>
      </c>
      <c r="CF1188" s="31">
        <f t="shared" si="3771"/>
        <v>7004.0680000000002</v>
      </c>
      <c r="CG1188" s="31">
        <f t="shared" si="4014"/>
        <v>0</v>
      </c>
      <c r="CH1188" s="24"/>
      <c r="CI1188" s="40"/>
    </row>
    <row r="1189" ht="29.850000000000001">
      <c r="A1189" s="41" t="s">
        <v>643</v>
      </c>
      <c r="B1189" s="41" t="s">
        <v>641</v>
      </c>
      <c r="C1189" s="16"/>
      <c r="D1189" s="16"/>
      <c r="E1189" s="39" t="s">
        <v>40</v>
      </c>
      <c r="F1189" s="31"/>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f t="shared" si="4019"/>
        <v>2647.04</v>
      </c>
      <c r="AZ1189" s="31">
        <f t="shared" si="3999"/>
        <v>6670.5410000000002</v>
      </c>
      <c r="BA1189" s="31">
        <f t="shared" si="4000"/>
        <v>7004.0680000000002</v>
      </c>
      <c r="BB1189" s="31">
        <f t="shared" si="3917"/>
        <v>2647.04</v>
      </c>
      <c r="BC1189" s="31">
        <f t="shared" si="3918"/>
        <v>6670.5410000000002</v>
      </c>
      <c r="BD1189" s="31">
        <f t="shared" si="3919"/>
        <v>7004.0680000000002</v>
      </c>
      <c r="BE1189" s="31">
        <f t="shared" si="4001"/>
        <v>0</v>
      </c>
      <c r="BF1189" s="31">
        <f t="shared" si="4002"/>
        <v>0</v>
      </c>
      <c r="BG1189" s="31">
        <f t="shared" si="4003"/>
        <v>0</v>
      </c>
      <c r="BH1189" s="31">
        <f t="shared" si="3920"/>
        <v>2647.04</v>
      </c>
      <c r="BI1189" s="31">
        <f t="shared" si="3921"/>
        <v>6670.5410000000002</v>
      </c>
      <c r="BJ1189" s="31">
        <f t="shared" si="3922"/>
        <v>7004.0680000000002</v>
      </c>
      <c r="BK1189" s="31">
        <f t="shared" si="4004"/>
        <v>0</v>
      </c>
      <c r="BL1189" s="31">
        <f t="shared" si="4005"/>
        <v>0</v>
      </c>
      <c r="BM1189" s="31">
        <f t="shared" si="4006"/>
        <v>0</v>
      </c>
      <c r="BN1189" s="31">
        <f t="shared" si="3923"/>
        <v>2647.04</v>
      </c>
      <c r="BO1189" s="31">
        <f t="shared" si="3924"/>
        <v>6670.5410000000002</v>
      </c>
      <c r="BP1189" s="31">
        <f t="shared" si="3925"/>
        <v>7004.0680000000002</v>
      </c>
      <c r="BQ1189" s="31">
        <f t="shared" si="4007"/>
        <v>0</v>
      </c>
      <c r="BR1189" s="31">
        <f t="shared" si="4008"/>
        <v>0</v>
      </c>
      <c r="BS1189" s="31">
        <f t="shared" si="3926"/>
        <v>2647.04</v>
      </c>
      <c r="BT1189" s="31">
        <f t="shared" si="3927"/>
        <v>6670.5410000000002</v>
      </c>
      <c r="BU1189" s="31">
        <f t="shared" si="3928"/>
        <v>7004.0680000000002</v>
      </c>
      <c r="BV1189" s="31">
        <f t="shared" si="4009"/>
        <v>0</v>
      </c>
      <c r="BW1189" s="31">
        <f t="shared" si="4010"/>
        <v>0</v>
      </c>
      <c r="BX1189" s="31">
        <f t="shared" si="3929"/>
        <v>2647.04</v>
      </c>
      <c r="BY1189" s="31">
        <f t="shared" si="3930"/>
        <v>6670.5410000000002</v>
      </c>
      <c r="BZ1189" s="31">
        <f t="shared" si="3931"/>
        <v>7004.0680000000002</v>
      </c>
      <c r="CA1189" s="31">
        <f t="shared" si="4011"/>
        <v>0</v>
      </c>
      <c r="CB1189" s="31">
        <f t="shared" si="4012"/>
        <v>0</v>
      </c>
      <c r="CC1189" s="31">
        <f t="shared" si="4013"/>
        <v>0</v>
      </c>
      <c r="CD1189" s="31">
        <f t="shared" si="3769"/>
        <v>2647.04</v>
      </c>
      <c r="CE1189" s="31">
        <f t="shared" si="3770"/>
        <v>6670.5410000000002</v>
      </c>
      <c r="CF1189" s="31">
        <f t="shared" si="3771"/>
        <v>7004.0680000000002</v>
      </c>
      <c r="CG1189" s="31">
        <f t="shared" si="4014"/>
        <v>0</v>
      </c>
      <c r="CH1189" s="24"/>
      <c r="CI1189" s="40"/>
    </row>
    <row r="1190" ht="43.75">
      <c r="A1190" s="41" t="s">
        <v>643</v>
      </c>
      <c r="B1190" s="17">
        <v>240</v>
      </c>
      <c r="C1190" s="16"/>
      <c r="D1190" s="16"/>
      <c r="E1190" s="39" t="s">
        <v>41</v>
      </c>
      <c r="F1190" s="31"/>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f t="shared" si="4019"/>
        <v>2647.04</v>
      </c>
      <c r="AZ1190" s="31">
        <f t="shared" si="3999"/>
        <v>6670.5410000000002</v>
      </c>
      <c r="BA1190" s="31">
        <f t="shared" si="4000"/>
        <v>7004.0680000000002</v>
      </c>
      <c r="BB1190" s="31">
        <f t="shared" si="3917"/>
        <v>2647.04</v>
      </c>
      <c r="BC1190" s="31">
        <f t="shared" si="3918"/>
        <v>6670.5410000000002</v>
      </c>
      <c r="BD1190" s="31">
        <f t="shared" si="3919"/>
        <v>7004.0680000000002</v>
      </c>
      <c r="BE1190" s="31">
        <f t="shared" si="4001"/>
        <v>0</v>
      </c>
      <c r="BF1190" s="31">
        <f t="shared" si="4002"/>
        <v>0</v>
      </c>
      <c r="BG1190" s="31">
        <f t="shared" si="4003"/>
        <v>0</v>
      </c>
      <c r="BH1190" s="31">
        <f t="shared" si="3920"/>
        <v>2647.04</v>
      </c>
      <c r="BI1190" s="31">
        <f t="shared" si="3921"/>
        <v>6670.5410000000002</v>
      </c>
      <c r="BJ1190" s="31">
        <f t="shared" si="3922"/>
        <v>7004.0680000000002</v>
      </c>
      <c r="BK1190" s="31">
        <f t="shared" si="4004"/>
        <v>0</v>
      </c>
      <c r="BL1190" s="31">
        <f t="shared" si="4005"/>
        <v>0</v>
      </c>
      <c r="BM1190" s="31">
        <f t="shared" si="4006"/>
        <v>0</v>
      </c>
      <c r="BN1190" s="31">
        <f t="shared" si="3923"/>
        <v>2647.04</v>
      </c>
      <c r="BO1190" s="31">
        <f t="shared" si="3924"/>
        <v>6670.5410000000002</v>
      </c>
      <c r="BP1190" s="31">
        <f t="shared" si="3925"/>
        <v>7004.0680000000002</v>
      </c>
      <c r="BQ1190" s="31">
        <f t="shared" si="4007"/>
        <v>0</v>
      </c>
      <c r="BR1190" s="31">
        <f t="shared" si="4008"/>
        <v>0</v>
      </c>
      <c r="BS1190" s="31">
        <f t="shared" si="3926"/>
        <v>2647.04</v>
      </c>
      <c r="BT1190" s="31">
        <f t="shared" si="3927"/>
        <v>6670.5410000000002</v>
      </c>
      <c r="BU1190" s="31">
        <f t="shared" si="3928"/>
        <v>7004.0680000000002</v>
      </c>
      <c r="BV1190" s="31">
        <f t="shared" si="4009"/>
        <v>0</v>
      </c>
      <c r="BW1190" s="31">
        <f t="shared" si="4010"/>
        <v>0</v>
      </c>
      <c r="BX1190" s="31">
        <f t="shared" si="3929"/>
        <v>2647.04</v>
      </c>
      <c r="BY1190" s="31">
        <f t="shared" si="3930"/>
        <v>6670.5410000000002</v>
      </c>
      <c r="BZ1190" s="31">
        <f t="shared" si="3931"/>
        <v>7004.0680000000002</v>
      </c>
      <c r="CA1190" s="31">
        <f t="shared" si="4011"/>
        <v>0</v>
      </c>
      <c r="CB1190" s="31">
        <f t="shared" si="4012"/>
        <v>0</v>
      </c>
      <c r="CC1190" s="31">
        <f t="shared" si="4013"/>
        <v>0</v>
      </c>
      <c r="CD1190" s="31">
        <f t="shared" si="3769"/>
        <v>2647.04</v>
      </c>
      <c r="CE1190" s="31">
        <f t="shared" si="3770"/>
        <v>6670.5410000000002</v>
      </c>
      <c r="CF1190" s="31">
        <f t="shared" si="3771"/>
        <v>7004.0680000000002</v>
      </c>
      <c r="CG1190" s="31">
        <f t="shared" si="4014"/>
        <v>0</v>
      </c>
      <c r="CH1190" s="24"/>
      <c r="CI1190" s="40"/>
    </row>
    <row r="1191" ht="29.850000000000001">
      <c r="A1191" s="41" t="s">
        <v>643</v>
      </c>
      <c r="B1191" s="17">
        <v>240</v>
      </c>
      <c r="C1191" s="16" t="s">
        <v>395</v>
      </c>
      <c r="D1191" s="16" t="s">
        <v>625</v>
      </c>
      <c r="E1191" s="39" t="s">
        <v>626</v>
      </c>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v>2647.04</v>
      </c>
      <c r="AZ1191" s="31">
        <v>6670.5410000000002</v>
      </c>
      <c r="BA1191" s="31">
        <v>7004.0680000000002</v>
      </c>
      <c r="BB1191" s="31">
        <f t="shared" si="3917"/>
        <v>2647.04</v>
      </c>
      <c r="BC1191" s="31">
        <f t="shared" si="3918"/>
        <v>6670.5410000000002</v>
      </c>
      <c r="BD1191" s="31">
        <f t="shared" si="3919"/>
        <v>7004.0680000000002</v>
      </c>
      <c r="BE1191" s="31"/>
      <c r="BF1191" s="31"/>
      <c r="BG1191" s="31"/>
      <c r="BH1191" s="31">
        <f t="shared" si="3920"/>
        <v>2647.04</v>
      </c>
      <c r="BI1191" s="31">
        <f t="shared" si="3921"/>
        <v>6670.5410000000002</v>
      </c>
      <c r="BJ1191" s="31">
        <f t="shared" si="3922"/>
        <v>7004.0680000000002</v>
      </c>
      <c r="BK1191" s="31"/>
      <c r="BL1191" s="31"/>
      <c r="BM1191" s="31"/>
      <c r="BN1191" s="31">
        <f t="shared" si="3923"/>
        <v>2647.04</v>
      </c>
      <c r="BO1191" s="31">
        <f t="shared" si="3924"/>
        <v>6670.5410000000002</v>
      </c>
      <c r="BP1191" s="31">
        <f t="shared" si="3925"/>
        <v>7004.0680000000002</v>
      </c>
      <c r="BQ1191" s="31"/>
      <c r="BR1191" s="31"/>
      <c r="BS1191" s="31">
        <f t="shared" si="3926"/>
        <v>2647.04</v>
      </c>
      <c r="BT1191" s="31">
        <f t="shared" si="3927"/>
        <v>6670.5410000000002</v>
      </c>
      <c r="BU1191" s="31">
        <f t="shared" si="3928"/>
        <v>7004.0680000000002</v>
      </c>
      <c r="BV1191" s="31"/>
      <c r="BW1191" s="31"/>
      <c r="BX1191" s="31">
        <f t="shared" si="3929"/>
        <v>2647.04</v>
      </c>
      <c r="BY1191" s="31">
        <f t="shared" si="3930"/>
        <v>6670.5410000000002</v>
      </c>
      <c r="BZ1191" s="31">
        <f t="shared" si="3931"/>
        <v>7004.0680000000002</v>
      </c>
      <c r="CA1191" s="31"/>
      <c r="CB1191" s="31"/>
      <c r="CC1191" s="31"/>
      <c r="CD1191" s="31">
        <f t="shared" si="3769"/>
        <v>2647.04</v>
      </c>
      <c r="CE1191" s="31">
        <f t="shared" si="3770"/>
        <v>6670.5410000000002</v>
      </c>
      <c r="CF1191" s="31">
        <f t="shared" si="3771"/>
        <v>7004.0680000000002</v>
      </c>
      <c r="CG1191" s="31"/>
      <c r="CH1191" s="24"/>
      <c r="CI1191" s="40"/>
    </row>
    <row r="1192" ht="65.650000000000006">
      <c r="A1192" s="41" t="s">
        <v>645</v>
      </c>
      <c r="B1192" s="41"/>
      <c r="C1192" s="16"/>
      <c r="D1192" s="16"/>
      <c r="E1192" s="39" t="s">
        <v>646</v>
      </c>
      <c r="F1192" s="31">
        <f>F1193+F1197</f>
        <v>1872.7</v>
      </c>
      <c r="G1192" s="31">
        <f>G1193+G1197</f>
        <v>1872.7</v>
      </c>
      <c r="H1192" s="31">
        <f>H1193+H1197</f>
        <v>1872.7</v>
      </c>
      <c r="I1192" s="31">
        <f>I1193+I1197</f>
        <v>0</v>
      </c>
      <c r="J1192" s="31">
        <f>J1193+J1197</f>
        <v>0</v>
      </c>
      <c r="K1192" s="31">
        <f>K1193+K1197</f>
        <v>0</v>
      </c>
      <c r="L1192" s="31">
        <f t="shared" si="3896"/>
        <v>1872.7</v>
      </c>
      <c r="M1192" s="31">
        <f t="shared" si="3897"/>
        <v>1872.7</v>
      </c>
      <c r="N1192" s="31">
        <f t="shared" si="3898"/>
        <v>1872.7</v>
      </c>
      <c r="O1192" s="31">
        <f>O1193+O1197</f>
        <v>0</v>
      </c>
      <c r="P1192" s="31">
        <f>P1193+P1197</f>
        <v>0</v>
      </c>
      <c r="Q1192" s="31">
        <f>Q1193+Q1197</f>
        <v>0</v>
      </c>
      <c r="R1192" s="31">
        <f t="shared" si="3899"/>
        <v>1872.7</v>
      </c>
      <c r="S1192" s="31">
        <f t="shared" si="3900"/>
        <v>1872.7</v>
      </c>
      <c r="T1192" s="31">
        <f t="shared" si="3901"/>
        <v>1872.7</v>
      </c>
      <c r="U1192" s="31">
        <f>U1193+U1197</f>
        <v>0</v>
      </c>
      <c r="V1192" s="31">
        <f>V1193+V1197</f>
        <v>0</v>
      </c>
      <c r="W1192" s="31">
        <f>W1193+W1197</f>
        <v>0</v>
      </c>
      <c r="X1192" s="31">
        <f t="shared" si="3902"/>
        <v>1872.7</v>
      </c>
      <c r="Y1192" s="31">
        <f t="shared" si="3903"/>
        <v>1872.7</v>
      </c>
      <c r="Z1192" s="31">
        <f t="shared" si="3904"/>
        <v>1872.7</v>
      </c>
      <c r="AA1192" s="31">
        <f>AA1193+AA1197</f>
        <v>0</v>
      </c>
      <c r="AB1192" s="31">
        <f>AB1193+AB1197</f>
        <v>0</v>
      </c>
      <c r="AC1192" s="31">
        <f>AC1193+AC1197</f>
        <v>0</v>
      </c>
      <c r="AD1192" s="31">
        <f t="shared" si="3905"/>
        <v>1872.7</v>
      </c>
      <c r="AE1192" s="31">
        <f t="shared" si="3906"/>
        <v>1872.7</v>
      </c>
      <c r="AF1192" s="31">
        <f t="shared" si="3907"/>
        <v>1872.7</v>
      </c>
      <c r="AG1192" s="31">
        <f>AG1193+AG1197</f>
        <v>0</v>
      </c>
      <c r="AH1192" s="31">
        <f>AH1193+AH1197</f>
        <v>0</v>
      </c>
      <c r="AI1192" s="31">
        <f>AI1193+AI1197</f>
        <v>0</v>
      </c>
      <c r="AJ1192" s="31">
        <f t="shared" si="3908"/>
        <v>1872.7</v>
      </c>
      <c r="AK1192" s="31">
        <f t="shared" si="3909"/>
        <v>1872.7</v>
      </c>
      <c r="AL1192" s="31">
        <f t="shared" si="3910"/>
        <v>1872.7</v>
      </c>
      <c r="AM1192" s="31">
        <f>AM1193+AM1197</f>
        <v>0</v>
      </c>
      <c r="AN1192" s="31">
        <f>AN1193+AN1197</f>
        <v>0</v>
      </c>
      <c r="AO1192" s="31">
        <f>AO1193+AO1197</f>
        <v>0</v>
      </c>
      <c r="AP1192" s="31">
        <f t="shared" si="3911"/>
        <v>1872.7</v>
      </c>
      <c r="AQ1192" s="31">
        <f t="shared" si="3912"/>
        <v>1872.7</v>
      </c>
      <c r="AR1192" s="31">
        <f t="shared" si="3913"/>
        <v>1872.7</v>
      </c>
      <c r="AS1192" s="31">
        <f>AS1193+AS1197</f>
        <v>0</v>
      </c>
      <c r="AT1192" s="31">
        <f>AT1193+AT1197</f>
        <v>0</v>
      </c>
      <c r="AU1192" s="31">
        <f>AU1193+AU1197</f>
        <v>0</v>
      </c>
      <c r="AV1192" s="31">
        <f t="shared" si="3914"/>
        <v>1872.7</v>
      </c>
      <c r="AW1192" s="31">
        <f t="shared" si="3915"/>
        <v>1872.7</v>
      </c>
      <c r="AX1192" s="31">
        <f t="shared" si="3916"/>
        <v>1872.7</v>
      </c>
      <c r="AY1192" s="31">
        <f>AY1193+AY1197</f>
        <v>0</v>
      </c>
      <c r="AZ1192" s="31">
        <f>AZ1193+AZ1197</f>
        <v>0</v>
      </c>
      <c r="BA1192" s="31">
        <f>BA1193+BA1197</f>
        <v>0</v>
      </c>
      <c r="BB1192" s="31">
        <f t="shared" si="3917"/>
        <v>1872.7</v>
      </c>
      <c r="BC1192" s="31">
        <f t="shared" si="3918"/>
        <v>1872.7</v>
      </c>
      <c r="BD1192" s="31">
        <f t="shared" si="3919"/>
        <v>1872.7</v>
      </c>
      <c r="BE1192" s="31">
        <f>BE1193+BE1197</f>
        <v>0</v>
      </c>
      <c r="BF1192" s="31">
        <f>BF1193+BF1197</f>
        <v>0</v>
      </c>
      <c r="BG1192" s="31">
        <f>BG1193+BG1197</f>
        <v>0</v>
      </c>
      <c r="BH1192" s="31">
        <f t="shared" si="3920"/>
        <v>1872.7</v>
      </c>
      <c r="BI1192" s="31">
        <f t="shared" si="3921"/>
        <v>1872.7</v>
      </c>
      <c r="BJ1192" s="31">
        <f t="shared" si="3922"/>
        <v>1872.7</v>
      </c>
      <c r="BK1192" s="31">
        <f>BK1193+BK1197</f>
        <v>0</v>
      </c>
      <c r="BL1192" s="31">
        <f>BL1193+BL1197</f>
        <v>0</v>
      </c>
      <c r="BM1192" s="31">
        <f>BM1193+BM1197</f>
        <v>0</v>
      </c>
      <c r="BN1192" s="31">
        <f t="shared" si="3923"/>
        <v>1872.7</v>
      </c>
      <c r="BO1192" s="31">
        <f t="shared" si="3924"/>
        <v>1872.7</v>
      </c>
      <c r="BP1192" s="31">
        <f t="shared" si="3925"/>
        <v>1872.7</v>
      </c>
      <c r="BQ1192" s="31">
        <f>BQ1193+BQ1197</f>
        <v>0</v>
      </c>
      <c r="BR1192" s="31">
        <f>BR1193+BR1197</f>
        <v>0</v>
      </c>
      <c r="BS1192" s="31">
        <f t="shared" si="3926"/>
        <v>1872.7</v>
      </c>
      <c r="BT1192" s="31">
        <f t="shared" si="3927"/>
        <v>1872.7</v>
      </c>
      <c r="BU1192" s="31">
        <f t="shared" si="3928"/>
        <v>1872.7</v>
      </c>
      <c r="BV1192" s="31">
        <f>BV1193+BV1197</f>
        <v>0</v>
      </c>
      <c r="BW1192" s="31">
        <f>BW1193+BW1197</f>
        <v>0</v>
      </c>
      <c r="BX1192" s="31">
        <f t="shared" si="3929"/>
        <v>1872.7</v>
      </c>
      <c r="BY1192" s="31">
        <f t="shared" si="3930"/>
        <v>1872.7</v>
      </c>
      <c r="BZ1192" s="31">
        <f t="shared" si="3931"/>
        <v>1872.7</v>
      </c>
      <c r="CA1192" s="31">
        <f>CA1193+CA1197</f>
        <v>0</v>
      </c>
      <c r="CB1192" s="31">
        <f>CB1193+CB1197</f>
        <v>0</v>
      </c>
      <c r="CC1192" s="31">
        <f>CC1193+CC1197</f>
        <v>0</v>
      </c>
      <c r="CD1192" s="31">
        <f t="shared" si="3769"/>
        <v>1872.7</v>
      </c>
      <c r="CE1192" s="31">
        <f t="shared" si="3770"/>
        <v>1872.7</v>
      </c>
      <c r="CF1192" s="31">
        <f t="shared" si="3771"/>
        <v>1872.7</v>
      </c>
      <c r="CG1192" s="31">
        <f>CG1193+CG1197</f>
        <v>0</v>
      </c>
      <c r="CH1192" s="24"/>
      <c r="CI1192" s="40"/>
      <c r="CL1192" s="1" t="s">
        <v>28</v>
      </c>
    </row>
    <row r="1193" ht="29.850000000000001">
      <c r="A1193" s="41" t="s">
        <v>647</v>
      </c>
      <c r="B1193" s="41"/>
      <c r="C1193" s="16"/>
      <c r="D1193" s="16"/>
      <c r="E1193" s="39" t="s">
        <v>648</v>
      </c>
      <c r="F1193" s="31">
        <f t="shared" ref="F1193:F1199" si="4020">F1194</f>
        <v>1672.7</v>
      </c>
      <c r="G1193" s="31">
        <f t="shared" ref="G1193:G1199" si="4021">G1194</f>
        <v>1672.7</v>
      </c>
      <c r="H1193" s="31">
        <f t="shared" ref="H1193:H1199" si="4022">H1194</f>
        <v>1672.7</v>
      </c>
      <c r="I1193" s="31">
        <f t="shared" ref="I1193:I1199" si="4023">I1194</f>
        <v>0</v>
      </c>
      <c r="J1193" s="31">
        <f t="shared" ref="J1193:J1199" si="4024">J1194</f>
        <v>0</v>
      </c>
      <c r="K1193" s="31">
        <f t="shared" ref="K1193:K1199" si="4025">K1194</f>
        <v>0</v>
      </c>
      <c r="L1193" s="31">
        <f t="shared" si="3896"/>
        <v>1672.7</v>
      </c>
      <c r="M1193" s="31">
        <f t="shared" si="3897"/>
        <v>1672.7</v>
      </c>
      <c r="N1193" s="31">
        <f t="shared" si="3898"/>
        <v>1672.7</v>
      </c>
      <c r="O1193" s="31">
        <f t="shared" ref="O1193:O1199" si="4026">O1194</f>
        <v>0</v>
      </c>
      <c r="P1193" s="31">
        <f t="shared" ref="P1193:P1199" si="4027">P1194</f>
        <v>0</v>
      </c>
      <c r="Q1193" s="31">
        <f t="shared" ref="Q1193:Q1199" si="4028">Q1194</f>
        <v>0</v>
      </c>
      <c r="R1193" s="31">
        <f t="shared" si="3899"/>
        <v>1672.7</v>
      </c>
      <c r="S1193" s="31">
        <f t="shared" si="3900"/>
        <v>1672.7</v>
      </c>
      <c r="T1193" s="31">
        <f t="shared" si="3901"/>
        <v>1672.7</v>
      </c>
      <c r="U1193" s="31">
        <f t="shared" ref="U1193:U1199" si="4029">U1194</f>
        <v>0</v>
      </c>
      <c r="V1193" s="31">
        <f t="shared" ref="V1193:V1199" si="4030">V1194</f>
        <v>0</v>
      </c>
      <c r="W1193" s="31">
        <f t="shared" ref="W1193:W1199" si="4031">W1194</f>
        <v>0</v>
      </c>
      <c r="X1193" s="31">
        <f t="shared" si="3902"/>
        <v>1672.7</v>
      </c>
      <c r="Y1193" s="31">
        <f t="shared" si="3903"/>
        <v>1672.7</v>
      </c>
      <c r="Z1193" s="31">
        <f t="shared" si="3904"/>
        <v>1672.7</v>
      </c>
      <c r="AA1193" s="31">
        <f t="shared" ref="AA1193:AA1199" si="4032">AA1194</f>
        <v>0</v>
      </c>
      <c r="AB1193" s="31">
        <f t="shared" ref="AB1193:AB1199" si="4033">AB1194</f>
        <v>0</v>
      </c>
      <c r="AC1193" s="31">
        <f t="shared" ref="AC1193:AC1199" si="4034">AC1194</f>
        <v>0</v>
      </c>
      <c r="AD1193" s="31">
        <f t="shared" si="3905"/>
        <v>1672.7</v>
      </c>
      <c r="AE1193" s="31">
        <f t="shared" si="3906"/>
        <v>1672.7</v>
      </c>
      <c r="AF1193" s="31">
        <f t="shared" si="3907"/>
        <v>1672.7</v>
      </c>
      <c r="AG1193" s="31">
        <f t="shared" ref="AG1193:AG1199" si="4035">AG1194</f>
        <v>0</v>
      </c>
      <c r="AH1193" s="31">
        <f t="shared" ref="AH1193:AH1199" si="4036">AH1194</f>
        <v>0</v>
      </c>
      <c r="AI1193" s="31">
        <f t="shared" ref="AI1193:AI1199" si="4037">AI1194</f>
        <v>0</v>
      </c>
      <c r="AJ1193" s="31">
        <f t="shared" si="3908"/>
        <v>1672.7</v>
      </c>
      <c r="AK1193" s="31">
        <f t="shared" si="3909"/>
        <v>1672.7</v>
      </c>
      <c r="AL1193" s="31">
        <f t="shared" si="3910"/>
        <v>1672.7</v>
      </c>
      <c r="AM1193" s="31">
        <f t="shared" ref="AM1193:AM1199" si="4038">AM1194</f>
        <v>0</v>
      </c>
      <c r="AN1193" s="31">
        <f t="shared" ref="AN1193:AN1199" si="4039">AN1194</f>
        <v>0</v>
      </c>
      <c r="AO1193" s="31">
        <f t="shared" ref="AO1193:AO1199" si="4040">AO1194</f>
        <v>0</v>
      </c>
      <c r="AP1193" s="31">
        <f t="shared" si="3911"/>
        <v>1672.7</v>
      </c>
      <c r="AQ1193" s="31">
        <f t="shared" si="3912"/>
        <v>1672.7</v>
      </c>
      <c r="AR1193" s="31">
        <f t="shared" si="3913"/>
        <v>1672.7</v>
      </c>
      <c r="AS1193" s="31">
        <f t="shared" ref="AS1193:AS1199" si="4041">AS1194</f>
        <v>0</v>
      </c>
      <c r="AT1193" s="31">
        <f t="shared" ref="AT1193:AT1199" si="4042">AT1194</f>
        <v>0</v>
      </c>
      <c r="AU1193" s="31">
        <f t="shared" ref="AU1193:AU1199" si="4043">AU1194</f>
        <v>0</v>
      </c>
      <c r="AV1193" s="31">
        <f t="shared" si="3914"/>
        <v>1672.7</v>
      </c>
      <c r="AW1193" s="31">
        <f t="shared" si="3915"/>
        <v>1672.7</v>
      </c>
      <c r="AX1193" s="31">
        <f t="shared" si="3916"/>
        <v>1672.7</v>
      </c>
      <c r="AY1193" s="31">
        <f t="shared" ref="AY1193:AY1199" si="4044">AY1194</f>
        <v>0</v>
      </c>
      <c r="AZ1193" s="31">
        <f t="shared" ref="AZ1193:AZ1199" si="4045">AZ1194</f>
        <v>0</v>
      </c>
      <c r="BA1193" s="31">
        <f t="shared" ref="BA1193:BA1199" si="4046">BA1194</f>
        <v>0</v>
      </c>
      <c r="BB1193" s="31">
        <f t="shared" si="3917"/>
        <v>1672.7</v>
      </c>
      <c r="BC1193" s="31">
        <f t="shared" si="3918"/>
        <v>1672.7</v>
      </c>
      <c r="BD1193" s="31">
        <f t="shared" si="3919"/>
        <v>1672.7</v>
      </c>
      <c r="BE1193" s="31">
        <f t="shared" ref="BE1193:BE1199" si="4047">BE1194</f>
        <v>0</v>
      </c>
      <c r="BF1193" s="31">
        <f t="shared" ref="BF1193:BF1199" si="4048">BF1194</f>
        <v>0</v>
      </c>
      <c r="BG1193" s="31">
        <f t="shared" ref="BG1193:BG1199" si="4049">BG1194</f>
        <v>0</v>
      </c>
      <c r="BH1193" s="31">
        <f t="shared" si="3920"/>
        <v>1672.7</v>
      </c>
      <c r="BI1193" s="31">
        <f t="shared" si="3921"/>
        <v>1672.7</v>
      </c>
      <c r="BJ1193" s="31">
        <f t="shared" si="3922"/>
        <v>1672.7</v>
      </c>
      <c r="BK1193" s="31">
        <f t="shared" ref="BK1193:BK1199" si="4050">BK1194</f>
        <v>0</v>
      </c>
      <c r="BL1193" s="31">
        <f t="shared" ref="BL1193:BL1199" si="4051">BL1194</f>
        <v>0</v>
      </c>
      <c r="BM1193" s="31">
        <f t="shared" ref="BM1193:BM1199" si="4052">BM1194</f>
        <v>0</v>
      </c>
      <c r="BN1193" s="31">
        <f t="shared" si="3923"/>
        <v>1672.7</v>
      </c>
      <c r="BO1193" s="31">
        <f t="shared" si="3924"/>
        <v>1672.7</v>
      </c>
      <c r="BP1193" s="31">
        <f t="shared" si="3925"/>
        <v>1672.7</v>
      </c>
      <c r="BQ1193" s="31">
        <f t="shared" ref="BQ1193:BQ1199" si="4053">BQ1194</f>
        <v>0</v>
      </c>
      <c r="BR1193" s="31">
        <f t="shared" ref="BR1193:BR1199" si="4054">BR1194</f>
        <v>0</v>
      </c>
      <c r="BS1193" s="31">
        <f t="shared" si="3926"/>
        <v>1672.7</v>
      </c>
      <c r="BT1193" s="31">
        <f t="shared" si="3927"/>
        <v>1672.7</v>
      </c>
      <c r="BU1193" s="31">
        <f t="shared" si="3928"/>
        <v>1672.7</v>
      </c>
      <c r="BV1193" s="31">
        <f t="shared" ref="BV1193:BV1199" si="4055">BV1194</f>
        <v>0</v>
      </c>
      <c r="BW1193" s="31">
        <f t="shared" ref="BW1193:BW1199" si="4056">BW1194</f>
        <v>0</v>
      </c>
      <c r="BX1193" s="31">
        <f t="shared" si="3929"/>
        <v>1672.7</v>
      </c>
      <c r="BY1193" s="31">
        <f t="shared" si="3930"/>
        <v>1672.7</v>
      </c>
      <c r="BZ1193" s="31">
        <f t="shared" si="3931"/>
        <v>1672.7</v>
      </c>
      <c r="CA1193" s="31">
        <f t="shared" ref="CA1193:CA1199" si="4057">CA1194</f>
        <v>0</v>
      </c>
      <c r="CB1193" s="31">
        <f t="shared" ref="CB1193:CB1199" si="4058">CB1194</f>
        <v>0</v>
      </c>
      <c r="CC1193" s="31">
        <f t="shared" ref="CC1193:CC1199" si="4059">CC1194</f>
        <v>0</v>
      </c>
      <c r="CD1193" s="31">
        <f t="shared" si="3769"/>
        <v>1672.7</v>
      </c>
      <c r="CE1193" s="31">
        <f t="shared" si="3770"/>
        <v>1672.7</v>
      </c>
      <c r="CF1193" s="31">
        <f t="shared" si="3771"/>
        <v>1672.7</v>
      </c>
      <c r="CG1193" s="31">
        <f t="shared" ref="CG1193:CG1199" si="4060">CG1194</f>
        <v>0</v>
      </c>
      <c r="CH1193" s="24"/>
      <c r="CI1193" s="40"/>
      <c r="CO1193" s="1" t="s">
        <v>31</v>
      </c>
    </row>
    <row r="1194" ht="29.850000000000001">
      <c r="A1194" s="41" t="s">
        <v>647</v>
      </c>
      <c r="B1194" s="41" t="s">
        <v>641</v>
      </c>
      <c r="C1194" s="16"/>
      <c r="D1194" s="16"/>
      <c r="E1194" s="39" t="s">
        <v>40</v>
      </c>
      <c r="F1194" s="31">
        <f t="shared" si="4020"/>
        <v>1672.7</v>
      </c>
      <c r="G1194" s="31">
        <f t="shared" si="4021"/>
        <v>1672.7</v>
      </c>
      <c r="H1194" s="31">
        <f t="shared" si="4022"/>
        <v>1672.7</v>
      </c>
      <c r="I1194" s="31">
        <f t="shared" si="4023"/>
        <v>0</v>
      </c>
      <c r="J1194" s="31">
        <f t="shared" si="4024"/>
        <v>0</v>
      </c>
      <c r="K1194" s="31">
        <f t="shared" si="4025"/>
        <v>0</v>
      </c>
      <c r="L1194" s="31">
        <f t="shared" si="3896"/>
        <v>1672.7</v>
      </c>
      <c r="M1194" s="31">
        <f t="shared" si="3897"/>
        <v>1672.7</v>
      </c>
      <c r="N1194" s="31">
        <f t="shared" si="3898"/>
        <v>1672.7</v>
      </c>
      <c r="O1194" s="31">
        <f t="shared" si="4026"/>
        <v>0</v>
      </c>
      <c r="P1194" s="31">
        <f t="shared" si="4027"/>
        <v>0</v>
      </c>
      <c r="Q1194" s="31">
        <f t="shared" si="4028"/>
        <v>0</v>
      </c>
      <c r="R1194" s="31">
        <f t="shared" si="3899"/>
        <v>1672.7</v>
      </c>
      <c r="S1194" s="31">
        <f t="shared" si="3900"/>
        <v>1672.7</v>
      </c>
      <c r="T1194" s="31">
        <f t="shared" si="3901"/>
        <v>1672.7</v>
      </c>
      <c r="U1194" s="31">
        <f t="shared" si="4029"/>
        <v>0</v>
      </c>
      <c r="V1194" s="31">
        <f t="shared" si="4030"/>
        <v>0</v>
      </c>
      <c r="W1194" s="31">
        <f t="shared" si="4031"/>
        <v>0</v>
      </c>
      <c r="X1194" s="31">
        <f t="shared" si="3902"/>
        <v>1672.7</v>
      </c>
      <c r="Y1194" s="31">
        <f t="shared" si="3903"/>
        <v>1672.7</v>
      </c>
      <c r="Z1194" s="31">
        <f t="shared" si="3904"/>
        <v>1672.7</v>
      </c>
      <c r="AA1194" s="31">
        <f t="shared" si="4032"/>
        <v>0</v>
      </c>
      <c r="AB1194" s="31">
        <f t="shared" si="4033"/>
        <v>0</v>
      </c>
      <c r="AC1194" s="31">
        <f t="shared" si="4034"/>
        <v>0</v>
      </c>
      <c r="AD1194" s="31">
        <f t="shared" si="3905"/>
        <v>1672.7</v>
      </c>
      <c r="AE1194" s="31">
        <f t="shared" si="3906"/>
        <v>1672.7</v>
      </c>
      <c r="AF1194" s="31">
        <f t="shared" si="3907"/>
        <v>1672.7</v>
      </c>
      <c r="AG1194" s="31">
        <f t="shared" si="4035"/>
        <v>0</v>
      </c>
      <c r="AH1194" s="31">
        <f t="shared" si="4036"/>
        <v>0</v>
      </c>
      <c r="AI1194" s="31">
        <f t="shared" si="4037"/>
        <v>0</v>
      </c>
      <c r="AJ1194" s="31">
        <f t="shared" si="3908"/>
        <v>1672.7</v>
      </c>
      <c r="AK1194" s="31">
        <f t="shared" si="3909"/>
        <v>1672.7</v>
      </c>
      <c r="AL1194" s="31">
        <f t="shared" si="3910"/>
        <v>1672.7</v>
      </c>
      <c r="AM1194" s="31">
        <f t="shared" si="4038"/>
        <v>0</v>
      </c>
      <c r="AN1194" s="31">
        <f t="shared" si="4039"/>
        <v>0</v>
      </c>
      <c r="AO1194" s="31">
        <f t="shared" si="4040"/>
        <v>0</v>
      </c>
      <c r="AP1194" s="31">
        <f t="shared" si="3911"/>
        <v>1672.7</v>
      </c>
      <c r="AQ1194" s="31">
        <f t="shared" si="3912"/>
        <v>1672.7</v>
      </c>
      <c r="AR1194" s="31">
        <f t="shared" si="3913"/>
        <v>1672.7</v>
      </c>
      <c r="AS1194" s="31">
        <f t="shared" si="4041"/>
        <v>0</v>
      </c>
      <c r="AT1194" s="31">
        <f t="shared" si="4042"/>
        <v>0</v>
      </c>
      <c r="AU1194" s="31">
        <f t="shared" si="4043"/>
        <v>0</v>
      </c>
      <c r="AV1194" s="31">
        <f t="shared" si="3914"/>
        <v>1672.7</v>
      </c>
      <c r="AW1194" s="31">
        <f t="shared" si="3915"/>
        <v>1672.7</v>
      </c>
      <c r="AX1194" s="31">
        <f t="shared" si="3916"/>
        <v>1672.7</v>
      </c>
      <c r="AY1194" s="31">
        <f t="shared" si="4044"/>
        <v>0</v>
      </c>
      <c r="AZ1194" s="31">
        <f t="shared" si="4045"/>
        <v>0</v>
      </c>
      <c r="BA1194" s="31">
        <f t="shared" si="4046"/>
        <v>0</v>
      </c>
      <c r="BB1194" s="31">
        <f t="shared" si="3917"/>
        <v>1672.7</v>
      </c>
      <c r="BC1194" s="31">
        <f t="shared" si="3918"/>
        <v>1672.7</v>
      </c>
      <c r="BD1194" s="31">
        <f t="shared" si="3919"/>
        <v>1672.7</v>
      </c>
      <c r="BE1194" s="31">
        <f t="shared" si="4047"/>
        <v>0</v>
      </c>
      <c r="BF1194" s="31">
        <f t="shared" si="4048"/>
        <v>0</v>
      </c>
      <c r="BG1194" s="31">
        <f t="shared" si="4049"/>
        <v>0</v>
      </c>
      <c r="BH1194" s="31">
        <f t="shared" si="3920"/>
        <v>1672.7</v>
      </c>
      <c r="BI1194" s="31">
        <f t="shared" si="3921"/>
        <v>1672.7</v>
      </c>
      <c r="BJ1194" s="31">
        <f t="shared" si="3922"/>
        <v>1672.7</v>
      </c>
      <c r="BK1194" s="31">
        <f t="shared" si="4050"/>
        <v>0</v>
      </c>
      <c r="BL1194" s="31">
        <f t="shared" si="4051"/>
        <v>0</v>
      </c>
      <c r="BM1194" s="31">
        <f t="shared" si="4052"/>
        <v>0</v>
      </c>
      <c r="BN1194" s="31">
        <f t="shared" si="3923"/>
        <v>1672.7</v>
      </c>
      <c r="BO1194" s="31">
        <f t="shared" si="3924"/>
        <v>1672.7</v>
      </c>
      <c r="BP1194" s="31">
        <f t="shared" si="3925"/>
        <v>1672.7</v>
      </c>
      <c r="BQ1194" s="31">
        <f t="shared" si="4053"/>
        <v>0</v>
      </c>
      <c r="BR1194" s="31">
        <f t="shared" si="4054"/>
        <v>0</v>
      </c>
      <c r="BS1194" s="31">
        <f t="shared" si="3926"/>
        <v>1672.7</v>
      </c>
      <c r="BT1194" s="31">
        <f t="shared" si="3927"/>
        <v>1672.7</v>
      </c>
      <c r="BU1194" s="31">
        <f t="shared" si="3928"/>
        <v>1672.7</v>
      </c>
      <c r="BV1194" s="31">
        <f t="shared" si="4055"/>
        <v>0</v>
      </c>
      <c r="BW1194" s="31">
        <f t="shared" si="4056"/>
        <v>0</v>
      </c>
      <c r="BX1194" s="31">
        <f t="shared" si="3929"/>
        <v>1672.7</v>
      </c>
      <c r="BY1194" s="31">
        <f t="shared" si="3930"/>
        <v>1672.7</v>
      </c>
      <c r="BZ1194" s="31">
        <f t="shared" si="3931"/>
        <v>1672.7</v>
      </c>
      <c r="CA1194" s="31">
        <f t="shared" si="4057"/>
        <v>0</v>
      </c>
      <c r="CB1194" s="31">
        <f t="shared" si="4058"/>
        <v>0</v>
      </c>
      <c r="CC1194" s="31">
        <f t="shared" si="4059"/>
        <v>0</v>
      </c>
      <c r="CD1194" s="31">
        <f t="shared" si="3769"/>
        <v>1672.7</v>
      </c>
      <c r="CE1194" s="31">
        <f t="shared" si="3770"/>
        <v>1672.7</v>
      </c>
      <c r="CF1194" s="31">
        <f t="shared" si="3771"/>
        <v>1672.7</v>
      </c>
      <c r="CG1194" s="31">
        <f t="shared" si="4060"/>
        <v>0</v>
      </c>
      <c r="CH1194" s="24"/>
      <c r="CI1194" s="40"/>
      <c r="CM1194" s="1" t="s">
        <v>29</v>
      </c>
    </row>
    <row r="1195" ht="43.75">
      <c r="A1195" s="41" t="s">
        <v>647</v>
      </c>
      <c r="B1195" s="17">
        <v>240</v>
      </c>
      <c r="C1195" s="16"/>
      <c r="D1195" s="16"/>
      <c r="E1195" s="39" t="s">
        <v>41</v>
      </c>
      <c r="F1195" s="31">
        <f t="shared" si="4020"/>
        <v>1672.7</v>
      </c>
      <c r="G1195" s="31">
        <f t="shared" si="4021"/>
        <v>1672.7</v>
      </c>
      <c r="H1195" s="31">
        <f t="shared" si="4022"/>
        <v>1672.7</v>
      </c>
      <c r="I1195" s="31">
        <f t="shared" si="4023"/>
        <v>0</v>
      </c>
      <c r="J1195" s="31">
        <f t="shared" si="4024"/>
        <v>0</v>
      </c>
      <c r="K1195" s="31">
        <f t="shared" si="4025"/>
        <v>0</v>
      </c>
      <c r="L1195" s="31">
        <f t="shared" si="3896"/>
        <v>1672.7</v>
      </c>
      <c r="M1195" s="31">
        <f t="shared" si="3897"/>
        <v>1672.7</v>
      </c>
      <c r="N1195" s="31">
        <f t="shared" si="3898"/>
        <v>1672.7</v>
      </c>
      <c r="O1195" s="31">
        <f t="shared" si="4026"/>
        <v>0</v>
      </c>
      <c r="P1195" s="31">
        <f t="shared" si="4027"/>
        <v>0</v>
      </c>
      <c r="Q1195" s="31">
        <f t="shared" si="4028"/>
        <v>0</v>
      </c>
      <c r="R1195" s="31">
        <f t="shared" si="3899"/>
        <v>1672.7</v>
      </c>
      <c r="S1195" s="31">
        <f t="shared" si="3900"/>
        <v>1672.7</v>
      </c>
      <c r="T1195" s="31">
        <f t="shared" si="3901"/>
        <v>1672.7</v>
      </c>
      <c r="U1195" s="31">
        <f t="shared" si="4029"/>
        <v>0</v>
      </c>
      <c r="V1195" s="31">
        <f t="shared" si="4030"/>
        <v>0</v>
      </c>
      <c r="W1195" s="31">
        <f t="shared" si="4031"/>
        <v>0</v>
      </c>
      <c r="X1195" s="31">
        <f t="shared" si="3902"/>
        <v>1672.7</v>
      </c>
      <c r="Y1195" s="31">
        <f t="shared" si="3903"/>
        <v>1672.7</v>
      </c>
      <c r="Z1195" s="31">
        <f t="shared" si="3904"/>
        <v>1672.7</v>
      </c>
      <c r="AA1195" s="31">
        <f t="shared" si="4032"/>
        <v>0</v>
      </c>
      <c r="AB1195" s="31">
        <f t="shared" si="4033"/>
        <v>0</v>
      </c>
      <c r="AC1195" s="31">
        <f t="shared" si="4034"/>
        <v>0</v>
      </c>
      <c r="AD1195" s="31">
        <f t="shared" si="3905"/>
        <v>1672.7</v>
      </c>
      <c r="AE1195" s="31">
        <f t="shared" si="3906"/>
        <v>1672.7</v>
      </c>
      <c r="AF1195" s="31">
        <f t="shared" si="3907"/>
        <v>1672.7</v>
      </c>
      <c r="AG1195" s="31">
        <f t="shared" si="4035"/>
        <v>0</v>
      </c>
      <c r="AH1195" s="31">
        <f t="shared" si="4036"/>
        <v>0</v>
      </c>
      <c r="AI1195" s="31">
        <f t="shared" si="4037"/>
        <v>0</v>
      </c>
      <c r="AJ1195" s="31">
        <f t="shared" si="3908"/>
        <v>1672.7</v>
      </c>
      <c r="AK1195" s="31">
        <f t="shared" si="3909"/>
        <v>1672.7</v>
      </c>
      <c r="AL1195" s="31">
        <f t="shared" si="3910"/>
        <v>1672.7</v>
      </c>
      <c r="AM1195" s="31">
        <f t="shared" si="4038"/>
        <v>0</v>
      </c>
      <c r="AN1195" s="31">
        <f t="shared" si="4039"/>
        <v>0</v>
      </c>
      <c r="AO1195" s="31">
        <f t="shared" si="4040"/>
        <v>0</v>
      </c>
      <c r="AP1195" s="31">
        <f t="shared" si="3911"/>
        <v>1672.7</v>
      </c>
      <c r="AQ1195" s="31">
        <f t="shared" si="3912"/>
        <v>1672.7</v>
      </c>
      <c r="AR1195" s="31">
        <f t="shared" si="3913"/>
        <v>1672.7</v>
      </c>
      <c r="AS1195" s="31">
        <f t="shared" si="4041"/>
        <v>0</v>
      </c>
      <c r="AT1195" s="31">
        <f t="shared" si="4042"/>
        <v>0</v>
      </c>
      <c r="AU1195" s="31">
        <f t="shared" si="4043"/>
        <v>0</v>
      </c>
      <c r="AV1195" s="31">
        <f t="shared" si="3914"/>
        <v>1672.7</v>
      </c>
      <c r="AW1195" s="31">
        <f t="shared" si="3915"/>
        <v>1672.7</v>
      </c>
      <c r="AX1195" s="31">
        <f t="shared" si="3916"/>
        <v>1672.7</v>
      </c>
      <c r="AY1195" s="31">
        <f t="shared" si="4044"/>
        <v>0</v>
      </c>
      <c r="AZ1195" s="31">
        <f t="shared" si="4045"/>
        <v>0</v>
      </c>
      <c r="BA1195" s="31">
        <f t="shared" si="4046"/>
        <v>0</v>
      </c>
      <c r="BB1195" s="31">
        <f t="shared" si="3917"/>
        <v>1672.7</v>
      </c>
      <c r="BC1195" s="31">
        <f t="shared" si="3918"/>
        <v>1672.7</v>
      </c>
      <c r="BD1195" s="31">
        <f t="shared" si="3919"/>
        <v>1672.7</v>
      </c>
      <c r="BE1195" s="31">
        <f t="shared" si="4047"/>
        <v>0</v>
      </c>
      <c r="BF1195" s="31">
        <f t="shared" si="4048"/>
        <v>0</v>
      </c>
      <c r="BG1195" s="31">
        <f t="shared" si="4049"/>
        <v>0</v>
      </c>
      <c r="BH1195" s="31">
        <f t="shared" si="3920"/>
        <v>1672.7</v>
      </c>
      <c r="BI1195" s="31">
        <f t="shared" si="3921"/>
        <v>1672.7</v>
      </c>
      <c r="BJ1195" s="31">
        <f t="shared" si="3922"/>
        <v>1672.7</v>
      </c>
      <c r="BK1195" s="31">
        <f t="shared" si="4050"/>
        <v>0</v>
      </c>
      <c r="BL1195" s="31">
        <f t="shared" si="4051"/>
        <v>0</v>
      </c>
      <c r="BM1195" s="31">
        <f t="shared" si="4052"/>
        <v>0</v>
      </c>
      <c r="BN1195" s="31">
        <f t="shared" si="3923"/>
        <v>1672.7</v>
      </c>
      <c r="BO1195" s="31">
        <f t="shared" si="3924"/>
        <v>1672.7</v>
      </c>
      <c r="BP1195" s="31">
        <f t="shared" si="3925"/>
        <v>1672.7</v>
      </c>
      <c r="BQ1195" s="31">
        <f t="shared" si="4053"/>
        <v>0</v>
      </c>
      <c r="BR1195" s="31">
        <f t="shared" si="4054"/>
        <v>0</v>
      </c>
      <c r="BS1195" s="31">
        <f t="shared" si="3926"/>
        <v>1672.7</v>
      </c>
      <c r="BT1195" s="31">
        <f t="shared" si="3927"/>
        <v>1672.7</v>
      </c>
      <c r="BU1195" s="31">
        <f t="shared" si="3928"/>
        <v>1672.7</v>
      </c>
      <c r="BV1195" s="31">
        <f t="shared" si="4055"/>
        <v>0</v>
      </c>
      <c r="BW1195" s="31">
        <f t="shared" si="4056"/>
        <v>0</v>
      </c>
      <c r="BX1195" s="31">
        <f t="shared" si="3929"/>
        <v>1672.7</v>
      </c>
      <c r="BY1195" s="31">
        <f t="shared" si="3930"/>
        <v>1672.7</v>
      </c>
      <c r="BZ1195" s="31">
        <f t="shared" si="3931"/>
        <v>1672.7</v>
      </c>
      <c r="CA1195" s="31">
        <f t="shared" si="4057"/>
        <v>0</v>
      </c>
      <c r="CB1195" s="31">
        <f t="shared" si="4058"/>
        <v>0</v>
      </c>
      <c r="CC1195" s="31">
        <f t="shared" si="4059"/>
        <v>0</v>
      </c>
      <c r="CD1195" s="31">
        <f t="shared" si="3769"/>
        <v>1672.7</v>
      </c>
      <c r="CE1195" s="31">
        <f t="shared" si="3770"/>
        <v>1672.7</v>
      </c>
      <c r="CF1195" s="31">
        <f t="shared" si="3771"/>
        <v>1672.7</v>
      </c>
      <c r="CG1195" s="31">
        <f t="shared" si="4060"/>
        <v>0</v>
      </c>
      <c r="CH1195" s="24"/>
      <c r="CI1195" s="40"/>
      <c r="CN1195" s="1" t="s">
        <v>30</v>
      </c>
    </row>
    <row r="1196" ht="29.850000000000001">
      <c r="A1196" s="41" t="s">
        <v>647</v>
      </c>
      <c r="B1196" s="17">
        <v>240</v>
      </c>
      <c r="C1196" s="16" t="s">
        <v>395</v>
      </c>
      <c r="D1196" s="16" t="s">
        <v>625</v>
      </c>
      <c r="E1196" s="39" t="s">
        <v>626</v>
      </c>
      <c r="F1196" s="31">
        <v>1672.7</v>
      </c>
      <c r="G1196" s="31">
        <v>1672.7</v>
      </c>
      <c r="H1196" s="31">
        <v>1672.7</v>
      </c>
      <c r="I1196" s="31"/>
      <c r="J1196" s="31"/>
      <c r="K1196" s="31"/>
      <c r="L1196" s="31">
        <f t="shared" si="3896"/>
        <v>1672.7</v>
      </c>
      <c r="M1196" s="31">
        <f t="shared" si="3897"/>
        <v>1672.7</v>
      </c>
      <c r="N1196" s="31">
        <f t="shared" si="3898"/>
        <v>1672.7</v>
      </c>
      <c r="O1196" s="31"/>
      <c r="P1196" s="31"/>
      <c r="Q1196" s="31"/>
      <c r="R1196" s="31">
        <f t="shared" si="3899"/>
        <v>1672.7</v>
      </c>
      <c r="S1196" s="31">
        <f t="shared" si="3900"/>
        <v>1672.7</v>
      </c>
      <c r="T1196" s="31">
        <f t="shared" si="3901"/>
        <v>1672.7</v>
      </c>
      <c r="U1196" s="31"/>
      <c r="V1196" s="31"/>
      <c r="W1196" s="31"/>
      <c r="X1196" s="31">
        <f t="shared" si="3902"/>
        <v>1672.7</v>
      </c>
      <c r="Y1196" s="31">
        <f t="shared" si="3903"/>
        <v>1672.7</v>
      </c>
      <c r="Z1196" s="31">
        <f t="shared" si="3904"/>
        <v>1672.7</v>
      </c>
      <c r="AA1196" s="31"/>
      <c r="AB1196" s="31"/>
      <c r="AC1196" s="31"/>
      <c r="AD1196" s="31">
        <f t="shared" si="3905"/>
        <v>1672.7</v>
      </c>
      <c r="AE1196" s="31">
        <f t="shared" si="3906"/>
        <v>1672.7</v>
      </c>
      <c r="AF1196" s="31">
        <f t="shared" si="3907"/>
        <v>1672.7</v>
      </c>
      <c r="AG1196" s="31"/>
      <c r="AH1196" s="31"/>
      <c r="AI1196" s="31"/>
      <c r="AJ1196" s="31">
        <f t="shared" si="3908"/>
        <v>1672.7</v>
      </c>
      <c r="AK1196" s="31">
        <f t="shared" si="3909"/>
        <v>1672.7</v>
      </c>
      <c r="AL1196" s="31">
        <f t="shared" si="3910"/>
        <v>1672.7</v>
      </c>
      <c r="AM1196" s="31"/>
      <c r="AN1196" s="31"/>
      <c r="AO1196" s="31"/>
      <c r="AP1196" s="31">
        <f t="shared" si="3911"/>
        <v>1672.7</v>
      </c>
      <c r="AQ1196" s="31">
        <f t="shared" si="3912"/>
        <v>1672.7</v>
      </c>
      <c r="AR1196" s="31">
        <f t="shared" si="3913"/>
        <v>1672.7</v>
      </c>
      <c r="AS1196" s="31"/>
      <c r="AT1196" s="31"/>
      <c r="AU1196" s="31"/>
      <c r="AV1196" s="31">
        <f t="shared" si="3914"/>
        <v>1672.7</v>
      </c>
      <c r="AW1196" s="31">
        <f t="shared" si="3915"/>
        <v>1672.7</v>
      </c>
      <c r="AX1196" s="31">
        <f t="shared" si="3916"/>
        <v>1672.7</v>
      </c>
      <c r="AY1196" s="31"/>
      <c r="AZ1196" s="31"/>
      <c r="BA1196" s="31"/>
      <c r="BB1196" s="31">
        <f t="shared" si="3917"/>
        <v>1672.7</v>
      </c>
      <c r="BC1196" s="31">
        <f t="shared" si="3918"/>
        <v>1672.7</v>
      </c>
      <c r="BD1196" s="31">
        <f t="shared" si="3919"/>
        <v>1672.7</v>
      </c>
      <c r="BE1196" s="31"/>
      <c r="BF1196" s="31"/>
      <c r="BG1196" s="31"/>
      <c r="BH1196" s="31">
        <f t="shared" si="3920"/>
        <v>1672.7</v>
      </c>
      <c r="BI1196" s="31">
        <f t="shared" si="3921"/>
        <v>1672.7</v>
      </c>
      <c r="BJ1196" s="31">
        <f t="shared" si="3922"/>
        <v>1672.7</v>
      </c>
      <c r="BK1196" s="31"/>
      <c r="BL1196" s="31"/>
      <c r="BM1196" s="31"/>
      <c r="BN1196" s="31">
        <f t="shared" si="3923"/>
        <v>1672.7</v>
      </c>
      <c r="BO1196" s="31">
        <f t="shared" si="3924"/>
        <v>1672.7</v>
      </c>
      <c r="BP1196" s="31">
        <f t="shared" si="3925"/>
        <v>1672.7</v>
      </c>
      <c r="BQ1196" s="31"/>
      <c r="BR1196" s="31"/>
      <c r="BS1196" s="31">
        <f t="shared" si="3926"/>
        <v>1672.7</v>
      </c>
      <c r="BT1196" s="31">
        <f t="shared" si="3927"/>
        <v>1672.7</v>
      </c>
      <c r="BU1196" s="31">
        <f t="shared" si="3928"/>
        <v>1672.7</v>
      </c>
      <c r="BV1196" s="31"/>
      <c r="BW1196" s="31"/>
      <c r="BX1196" s="31">
        <f t="shared" si="3929"/>
        <v>1672.7</v>
      </c>
      <c r="BY1196" s="31">
        <f t="shared" si="3930"/>
        <v>1672.7</v>
      </c>
      <c r="BZ1196" s="31">
        <f t="shared" si="3931"/>
        <v>1672.7</v>
      </c>
      <c r="CA1196" s="31"/>
      <c r="CB1196" s="31"/>
      <c r="CC1196" s="31"/>
      <c r="CD1196" s="31">
        <f t="shared" si="3769"/>
        <v>1672.7</v>
      </c>
      <c r="CE1196" s="31">
        <f t="shared" si="3770"/>
        <v>1672.7</v>
      </c>
      <c r="CF1196" s="31">
        <f t="shared" si="3771"/>
        <v>1672.7</v>
      </c>
      <c r="CG1196" s="31"/>
      <c r="CH1196" s="24"/>
      <c r="CI1196" s="40"/>
    </row>
    <row r="1197" ht="57.700000000000003">
      <c r="A1197" s="41" t="s">
        <v>649</v>
      </c>
      <c r="B1197" s="17"/>
      <c r="C1197" s="16"/>
      <c r="D1197" s="16"/>
      <c r="E1197" s="39" t="s">
        <v>650</v>
      </c>
      <c r="F1197" s="31">
        <f t="shared" si="4020"/>
        <v>200</v>
      </c>
      <c r="G1197" s="31">
        <f t="shared" si="4021"/>
        <v>200</v>
      </c>
      <c r="H1197" s="31">
        <f t="shared" si="4022"/>
        <v>200</v>
      </c>
      <c r="I1197" s="31">
        <f t="shared" si="4023"/>
        <v>0</v>
      </c>
      <c r="J1197" s="31">
        <f t="shared" si="4024"/>
        <v>0</v>
      </c>
      <c r="K1197" s="31">
        <f t="shared" si="4025"/>
        <v>0</v>
      </c>
      <c r="L1197" s="31">
        <f t="shared" si="3896"/>
        <v>200</v>
      </c>
      <c r="M1197" s="31">
        <f t="shared" si="3897"/>
        <v>200</v>
      </c>
      <c r="N1197" s="31">
        <f t="shared" si="3898"/>
        <v>200</v>
      </c>
      <c r="O1197" s="31">
        <f t="shared" si="4026"/>
        <v>0</v>
      </c>
      <c r="P1197" s="31">
        <f t="shared" si="4027"/>
        <v>0</v>
      </c>
      <c r="Q1197" s="31">
        <f t="shared" si="4028"/>
        <v>0</v>
      </c>
      <c r="R1197" s="31">
        <f t="shared" si="3899"/>
        <v>200</v>
      </c>
      <c r="S1197" s="31">
        <f t="shared" si="3900"/>
        <v>200</v>
      </c>
      <c r="T1197" s="31">
        <f t="shared" si="3901"/>
        <v>200</v>
      </c>
      <c r="U1197" s="31">
        <f t="shared" si="4029"/>
        <v>0</v>
      </c>
      <c r="V1197" s="31">
        <f t="shared" si="4030"/>
        <v>0</v>
      </c>
      <c r="W1197" s="31">
        <f t="shared" si="4031"/>
        <v>0</v>
      </c>
      <c r="X1197" s="31">
        <f t="shared" si="3902"/>
        <v>200</v>
      </c>
      <c r="Y1197" s="31">
        <f t="shared" si="3903"/>
        <v>200</v>
      </c>
      <c r="Z1197" s="31">
        <f t="shared" si="3904"/>
        <v>200</v>
      </c>
      <c r="AA1197" s="31">
        <f t="shared" si="4032"/>
        <v>0</v>
      </c>
      <c r="AB1197" s="31">
        <f t="shared" si="4033"/>
        <v>0</v>
      </c>
      <c r="AC1197" s="31">
        <f t="shared" si="4034"/>
        <v>0</v>
      </c>
      <c r="AD1197" s="31">
        <f t="shared" si="3905"/>
        <v>200</v>
      </c>
      <c r="AE1197" s="31">
        <f t="shared" si="3906"/>
        <v>200</v>
      </c>
      <c r="AF1197" s="31">
        <f t="shared" si="3907"/>
        <v>200</v>
      </c>
      <c r="AG1197" s="31">
        <f t="shared" si="4035"/>
        <v>0</v>
      </c>
      <c r="AH1197" s="31">
        <f t="shared" si="4036"/>
        <v>0</v>
      </c>
      <c r="AI1197" s="31">
        <f t="shared" si="4037"/>
        <v>0</v>
      </c>
      <c r="AJ1197" s="31">
        <f t="shared" si="3908"/>
        <v>200</v>
      </c>
      <c r="AK1197" s="31">
        <f t="shared" si="3909"/>
        <v>200</v>
      </c>
      <c r="AL1197" s="31">
        <f t="shared" si="3910"/>
        <v>200</v>
      </c>
      <c r="AM1197" s="31">
        <f t="shared" si="4038"/>
        <v>0</v>
      </c>
      <c r="AN1197" s="31">
        <f t="shared" si="4039"/>
        <v>0</v>
      </c>
      <c r="AO1197" s="31">
        <f t="shared" si="4040"/>
        <v>0</v>
      </c>
      <c r="AP1197" s="31">
        <f t="shared" si="3911"/>
        <v>200</v>
      </c>
      <c r="AQ1197" s="31">
        <f t="shared" si="3912"/>
        <v>200</v>
      </c>
      <c r="AR1197" s="31">
        <f t="shared" si="3913"/>
        <v>200</v>
      </c>
      <c r="AS1197" s="31">
        <f t="shared" si="4041"/>
        <v>0</v>
      </c>
      <c r="AT1197" s="31">
        <f t="shared" si="4042"/>
        <v>0</v>
      </c>
      <c r="AU1197" s="31">
        <f t="shared" si="4043"/>
        <v>0</v>
      </c>
      <c r="AV1197" s="31">
        <f t="shared" si="3914"/>
        <v>200</v>
      </c>
      <c r="AW1197" s="31">
        <f t="shared" si="3915"/>
        <v>200</v>
      </c>
      <c r="AX1197" s="31">
        <f t="shared" si="3916"/>
        <v>200</v>
      </c>
      <c r="AY1197" s="31">
        <f t="shared" si="4044"/>
        <v>0</v>
      </c>
      <c r="AZ1197" s="31">
        <f t="shared" si="4045"/>
        <v>0</v>
      </c>
      <c r="BA1197" s="31">
        <f t="shared" si="4046"/>
        <v>0</v>
      </c>
      <c r="BB1197" s="31">
        <f t="shared" si="3917"/>
        <v>200</v>
      </c>
      <c r="BC1197" s="31">
        <f t="shared" si="3918"/>
        <v>200</v>
      </c>
      <c r="BD1197" s="31">
        <f t="shared" si="3919"/>
        <v>200</v>
      </c>
      <c r="BE1197" s="31">
        <f t="shared" si="4047"/>
        <v>0</v>
      </c>
      <c r="BF1197" s="31">
        <f t="shared" si="4048"/>
        <v>0</v>
      </c>
      <c r="BG1197" s="31">
        <f t="shared" si="4049"/>
        <v>0</v>
      </c>
      <c r="BH1197" s="31">
        <f t="shared" si="3920"/>
        <v>200</v>
      </c>
      <c r="BI1197" s="31">
        <f t="shared" si="3921"/>
        <v>200</v>
      </c>
      <c r="BJ1197" s="31">
        <f t="shared" si="3922"/>
        <v>200</v>
      </c>
      <c r="BK1197" s="31">
        <f t="shared" si="4050"/>
        <v>0</v>
      </c>
      <c r="BL1197" s="31">
        <f t="shared" si="4051"/>
        <v>0</v>
      </c>
      <c r="BM1197" s="31">
        <f t="shared" si="4052"/>
        <v>0</v>
      </c>
      <c r="BN1197" s="31">
        <f t="shared" si="3923"/>
        <v>200</v>
      </c>
      <c r="BO1197" s="31">
        <f t="shared" si="3924"/>
        <v>200</v>
      </c>
      <c r="BP1197" s="31">
        <f t="shared" si="3925"/>
        <v>200</v>
      </c>
      <c r="BQ1197" s="31">
        <f t="shared" si="4053"/>
        <v>0</v>
      </c>
      <c r="BR1197" s="31">
        <f t="shared" si="4054"/>
        <v>0</v>
      </c>
      <c r="BS1197" s="31">
        <f t="shared" si="3926"/>
        <v>200</v>
      </c>
      <c r="BT1197" s="31">
        <f t="shared" si="3927"/>
        <v>200</v>
      </c>
      <c r="BU1197" s="31">
        <f t="shared" si="3928"/>
        <v>200</v>
      </c>
      <c r="BV1197" s="31">
        <f t="shared" si="4055"/>
        <v>0</v>
      </c>
      <c r="BW1197" s="31">
        <f t="shared" si="4056"/>
        <v>0</v>
      </c>
      <c r="BX1197" s="31">
        <f t="shared" si="3929"/>
        <v>200</v>
      </c>
      <c r="BY1197" s="31">
        <f t="shared" si="3930"/>
        <v>200</v>
      </c>
      <c r="BZ1197" s="31">
        <f t="shared" si="3931"/>
        <v>200</v>
      </c>
      <c r="CA1197" s="31">
        <f t="shared" si="4057"/>
        <v>0</v>
      </c>
      <c r="CB1197" s="31">
        <f t="shared" si="4058"/>
        <v>0</v>
      </c>
      <c r="CC1197" s="31">
        <f t="shared" si="4059"/>
        <v>0</v>
      </c>
      <c r="CD1197" s="31">
        <f t="shared" si="3769"/>
        <v>200</v>
      </c>
      <c r="CE1197" s="31">
        <f t="shared" si="3770"/>
        <v>200</v>
      </c>
      <c r="CF1197" s="31">
        <f t="shared" si="3771"/>
        <v>200</v>
      </c>
      <c r="CG1197" s="31">
        <f t="shared" si="4060"/>
        <v>0</v>
      </c>
      <c r="CH1197" s="24"/>
      <c r="CI1197" s="40"/>
      <c r="CO1197" s="1" t="s">
        <v>31</v>
      </c>
    </row>
    <row r="1198" ht="29.850000000000001">
      <c r="A1198" s="41" t="s">
        <v>649</v>
      </c>
      <c r="B1198" s="41" t="s">
        <v>641</v>
      </c>
      <c r="C1198" s="16"/>
      <c r="D1198" s="16"/>
      <c r="E1198" s="39" t="s">
        <v>40</v>
      </c>
      <c r="F1198" s="31">
        <f t="shared" si="4020"/>
        <v>200</v>
      </c>
      <c r="G1198" s="31">
        <f t="shared" si="4021"/>
        <v>200</v>
      </c>
      <c r="H1198" s="31">
        <f t="shared" si="4022"/>
        <v>200</v>
      </c>
      <c r="I1198" s="31">
        <f t="shared" si="4023"/>
        <v>0</v>
      </c>
      <c r="J1198" s="31">
        <f t="shared" si="4024"/>
        <v>0</v>
      </c>
      <c r="K1198" s="31">
        <f t="shared" si="4025"/>
        <v>0</v>
      </c>
      <c r="L1198" s="31">
        <f t="shared" si="3896"/>
        <v>200</v>
      </c>
      <c r="M1198" s="31">
        <f t="shared" si="3897"/>
        <v>200</v>
      </c>
      <c r="N1198" s="31">
        <f t="shared" si="3898"/>
        <v>200</v>
      </c>
      <c r="O1198" s="31">
        <f t="shared" si="4026"/>
        <v>0</v>
      </c>
      <c r="P1198" s="31">
        <f t="shared" si="4027"/>
        <v>0</v>
      </c>
      <c r="Q1198" s="31">
        <f t="shared" si="4028"/>
        <v>0</v>
      </c>
      <c r="R1198" s="31">
        <f t="shared" si="3899"/>
        <v>200</v>
      </c>
      <c r="S1198" s="31">
        <f t="shared" si="3900"/>
        <v>200</v>
      </c>
      <c r="T1198" s="31">
        <f t="shared" si="3901"/>
        <v>200</v>
      </c>
      <c r="U1198" s="31">
        <f t="shared" si="4029"/>
        <v>0</v>
      </c>
      <c r="V1198" s="31">
        <f t="shared" si="4030"/>
        <v>0</v>
      </c>
      <c r="W1198" s="31">
        <f t="shared" si="4031"/>
        <v>0</v>
      </c>
      <c r="X1198" s="31">
        <f t="shared" si="3902"/>
        <v>200</v>
      </c>
      <c r="Y1198" s="31">
        <f t="shared" si="3903"/>
        <v>200</v>
      </c>
      <c r="Z1198" s="31">
        <f t="shared" si="3904"/>
        <v>200</v>
      </c>
      <c r="AA1198" s="31">
        <f t="shared" si="4032"/>
        <v>0</v>
      </c>
      <c r="AB1198" s="31">
        <f t="shared" si="4033"/>
        <v>0</v>
      </c>
      <c r="AC1198" s="31">
        <f t="shared" si="4034"/>
        <v>0</v>
      </c>
      <c r="AD1198" s="31">
        <f t="shared" si="3905"/>
        <v>200</v>
      </c>
      <c r="AE1198" s="31">
        <f t="shared" si="3906"/>
        <v>200</v>
      </c>
      <c r="AF1198" s="31">
        <f t="shared" si="3907"/>
        <v>200</v>
      </c>
      <c r="AG1198" s="31">
        <f t="shared" si="4035"/>
        <v>0</v>
      </c>
      <c r="AH1198" s="31">
        <f t="shared" si="4036"/>
        <v>0</v>
      </c>
      <c r="AI1198" s="31">
        <f t="shared" si="4037"/>
        <v>0</v>
      </c>
      <c r="AJ1198" s="31">
        <f t="shared" si="3908"/>
        <v>200</v>
      </c>
      <c r="AK1198" s="31">
        <f t="shared" si="3909"/>
        <v>200</v>
      </c>
      <c r="AL1198" s="31">
        <f t="shared" si="3910"/>
        <v>200</v>
      </c>
      <c r="AM1198" s="31">
        <f t="shared" si="4038"/>
        <v>0</v>
      </c>
      <c r="AN1198" s="31">
        <f t="shared" si="4039"/>
        <v>0</v>
      </c>
      <c r="AO1198" s="31">
        <f t="shared" si="4040"/>
        <v>0</v>
      </c>
      <c r="AP1198" s="31">
        <f t="shared" si="3911"/>
        <v>200</v>
      </c>
      <c r="AQ1198" s="31">
        <f t="shared" si="3912"/>
        <v>200</v>
      </c>
      <c r="AR1198" s="31">
        <f t="shared" si="3913"/>
        <v>200</v>
      </c>
      <c r="AS1198" s="31">
        <f t="shared" si="4041"/>
        <v>0</v>
      </c>
      <c r="AT1198" s="31">
        <f t="shared" si="4042"/>
        <v>0</v>
      </c>
      <c r="AU1198" s="31">
        <f t="shared" si="4043"/>
        <v>0</v>
      </c>
      <c r="AV1198" s="31">
        <f t="shared" si="3914"/>
        <v>200</v>
      </c>
      <c r="AW1198" s="31">
        <f t="shared" si="3915"/>
        <v>200</v>
      </c>
      <c r="AX1198" s="31">
        <f t="shared" si="3916"/>
        <v>200</v>
      </c>
      <c r="AY1198" s="31">
        <f t="shared" si="4044"/>
        <v>0</v>
      </c>
      <c r="AZ1198" s="31">
        <f t="shared" si="4045"/>
        <v>0</v>
      </c>
      <c r="BA1198" s="31">
        <f t="shared" si="4046"/>
        <v>0</v>
      </c>
      <c r="BB1198" s="31">
        <f t="shared" si="3917"/>
        <v>200</v>
      </c>
      <c r="BC1198" s="31">
        <f t="shared" si="3918"/>
        <v>200</v>
      </c>
      <c r="BD1198" s="31">
        <f t="shared" si="3919"/>
        <v>200</v>
      </c>
      <c r="BE1198" s="31">
        <f t="shared" si="4047"/>
        <v>0</v>
      </c>
      <c r="BF1198" s="31">
        <f t="shared" si="4048"/>
        <v>0</v>
      </c>
      <c r="BG1198" s="31">
        <f t="shared" si="4049"/>
        <v>0</v>
      </c>
      <c r="BH1198" s="31">
        <f t="shared" si="3920"/>
        <v>200</v>
      </c>
      <c r="BI1198" s="31">
        <f t="shared" si="3921"/>
        <v>200</v>
      </c>
      <c r="BJ1198" s="31">
        <f t="shared" si="3922"/>
        <v>200</v>
      </c>
      <c r="BK1198" s="31">
        <f t="shared" si="4050"/>
        <v>0</v>
      </c>
      <c r="BL1198" s="31">
        <f t="shared" si="4051"/>
        <v>0</v>
      </c>
      <c r="BM1198" s="31">
        <f t="shared" si="4052"/>
        <v>0</v>
      </c>
      <c r="BN1198" s="31">
        <f t="shared" si="3923"/>
        <v>200</v>
      </c>
      <c r="BO1198" s="31">
        <f t="shared" si="3924"/>
        <v>200</v>
      </c>
      <c r="BP1198" s="31">
        <f t="shared" si="3925"/>
        <v>200</v>
      </c>
      <c r="BQ1198" s="31">
        <f t="shared" si="4053"/>
        <v>0</v>
      </c>
      <c r="BR1198" s="31">
        <f t="shared" si="4054"/>
        <v>0</v>
      </c>
      <c r="BS1198" s="31">
        <f t="shared" si="3926"/>
        <v>200</v>
      </c>
      <c r="BT1198" s="31">
        <f t="shared" si="3927"/>
        <v>200</v>
      </c>
      <c r="BU1198" s="31">
        <f t="shared" si="3928"/>
        <v>200</v>
      </c>
      <c r="BV1198" s="31">
        <f t="shared" si="4055"/>
        <v>0</v>
      </c>
      <c r="BW1198" s="31">
        <f t="shared" si="4056"/>
        <v>0</v>
      </c>
      <c r="BX1198" s="31">
        <f t="shared" si="3929"/>
        <v>200</v>
      </c>
      <c r="BY1198" s="31">
        <f t="shared" si="3930"/>
        <v>200</v>
      </c>
      <c r="BZ1198" s="31">
        <f t="shared" si="3931"/>
        <v>200</v>
      </c>
      <c r="CA1198" s="31">
        <f t="shared" si="4057"/>
        <v>0</v>
      </c>
      <c r="CB1198" s="31">
        <f t="shared" si="4058"/>
        <v>0</v>
      </c>
      <c r="CC1198" s="31">
        <f t="shared" si="4059"/>
        <v>0</v>
      </c>
      <c r="CD1198" s="31">
        <f t="shared" ref="CD1198:CD1261" si="4061">BX1198+CA1198</f>
        <v>200</v>
      </c>
      <c r="CE1198" s="31">
        <f t="shared" ref="CE1198:CE1261" si="4062">BY1198+CB1198</f>
        <v>200</v>
      </c>
      <c r="CF1198" s="31">
        <f t="shared" ref="CF1198:CF1261" si="4063">BZ1198+CC1198</f>
        <v>200</v>
      </c>
      <c r="CG1198" s="31">
        <f t="shared" si="4060"/>
        <v>0</v>
      </c>
      <c r="CH1198" s="24"/>
      <c r="CI1198" s="40"/>
      <c r="CM1198" s="1" t="s">
        <v>29</v>
      </c>
    </row>
    <row r="1199" ht="43.75">
      <c r="A1199" s="41" t="s">
        <v>649</v>
      </c>
      <c r="B1199" s="17">
        <v>240</v>
      </c>
      <c r="C1199" s="16"/>
      <c r="D1199" s="16"/>
      <c r="E1199" s="39" t="s">
        <v>41</v>
      </c>
      <c r="F1199" s="31">
        <f t="shared" si="4020"/>
        <v>200</v>
      </c>
      <c r="G1199" s="31">
        <f t="shared" si="4021"/>
        <v>200</v>
      </c>
      <c r="H1199" s="31">
        <f t="shared" si="4022"/>
        <v>200</v>
      </c>
      <c r="I1199" s="31">
        <f t="shared" si="4023"/>
        <v>0</v>
      </c>
      <c r="J1199" s="31">
        <f t="shared" si="4024"/>
        <v>0</v>
      </c>
      <c r="K1199" s="31">
        <f t="shared" si="4025"/>
        <v>0</v>
      </c>
      <c r="L1199" s="31">
        <f t="shared" si="3896"/>
        <v>200</v>
      </c>
      <c r="M1199" s="31">
        <f t="shared" si="3897"/>
        <v>200</v>
      </c>
      <c r="N1199" s="31">
        <f t="shared" si="3898"/>
        <v>200</v>
      </c>
      <c r="O1199" s="31">
        <f t="shared" si="4026"/>
        <v>0</v>
      </c>
      <c r="P1199" s="31">
        <f t="shared" si="4027"/>
        <v>0</v>
      </c>
      <c r="Q1199" s="31">
        <f t="shared" si="4028"/>
        <v>0</v>
      </c>
      <c r="R1199" s="31">
        <f t="shared" si="3899"/>
        <v>200</v>
      </c>
      <c r="S1199" s="31">
        <f t="shared" si="3900"/>
        <v>200</v>
      </c>
      <c r="T1199" s="31">
        <f t="shared" si="3901"/>
        <v>200</v>
      </c>
      <c r="U1199" s="31">
        <f t="shared" si="4029"/>
        <v>0</v>
      </c>
      <c r="V1199" s="31">
        <f t="shared" si="4030"/>
        <v>0</v>
      </c>
      <c r="W1199" s="31">
        <f t="shared" si="4031"/>
        <v>0</v>
      </c>
      <c r="X1199" s="31">
        <f t="shared" si="3902"/>
        <v>200</v>
      </c>
      <c r="Y1199" s="31">
        <f t="shared" si="3903"/>
        <v>200</v>
      </c>
      <c r="Z1199" s="31">
        <f t="shared" si="3904"/>
        <v>200</v>
      </c>
      <c r="AA1199" s="31">
        <f t="shared" si="4032"/>
        <v>0</v>
      </c>
      <c r="AB1199" s="31">
        <f t="shared" si="4033"/>
        <v>0</v>
      </c>
      <c r="AC1199" s="31">
        <f t="shared" si="4034"/>
        <v>0</v>
      </c>
      <c r="AD1199" s="31">
        <f t="shared" si="3905"/>
        <v>200</v>
      </c>
      <c r="AE1199" s="31">
        <f t="shared" si="3906"/>
        <v>200</v>
      </c>
      <c r="AF1199" s="31">
        <f t="shared" si="3907"/>
        <v>200</v>
      </c>
      <c r="AG1199" s="31">
        <f t="shared" si="4035"/>
        <v>0</v>
      </c>
      <c r="AH1199" s="31">
        <f t="shared" si="4036"/>
        <v>0</v>
      </c>
      <c r="AI1199" s="31">
        <f t="shared" si="4037"/>
        <v>0</v>
      </c>
      <c r="AJ1199" s="31">
        <f t="shared" si="3908"/>
        <v>200</v>
      </c>
      <c r="AK1199" s="31">
        <f t="shared" si="3909"/>
        <v>200</v>
      </c>
      <c r="AL1199" s="31">
        <f t="shared" si="3910"/>
        <v>200</v>
      </c>
      <c r="AM1199" s="31">
        <f t="shared" si="4038"/>
        <v>0</v>
      </c>
      <c r="AN1199" s="31">
        <f t="shared" si="4039"/>
        <v>0</v>
      </c>
      <c r="AO1199" s="31">
        <f t="shared" si="4040"/>
        <v>0</v>
      </c>
      <c r="AP1199" s="31">
        <f t="shared" si="3911"/>
        <v>200</v>
      </c>
      <c r="AQ1199" s="31">
        <f t="shared" si="3912"/>
        <v>200</v>
      </c>
      <c r="AR1199" s="31">
        <f t="shared" si="3913"/>
        <v>200</v>
      </c>
      <c r="AS1199" s="31">
        <f t="shared" si="4041"/>
        <v>0</v>
      </c>
      <c r="AT1199" s="31">
        <f t="shared" si="4042"/>
        <v>0</v>
      </c>
      <c r="AU1199" s="31">
        <f t="shared" si="4043"/>
        <v>0</v>
      </c>
      <c r="AV1199" s="31">
        <f t="shared" si="3914"/>
        <v>200</v>
      </c>
      <c r="AW1199" s="31">
        <f t="shared" si="3915"/>
        <v>200</v>
      </c>
      <c r="AX1199" s="31">
        <f t="shared" si="3916"/>
        <v>200</v>
      </c>
      <c r="AY1199" s="31">
        <f t="shared" si="4044"/>
        <v>0</v>
      </c>
      <c r="AZ1199" s="31">
        <f t="shared" si="4045"/>
        <v>0</v>
      </c>
      <c r="BA1199" s="31">
        <f t="shared" si="4046"/>
        <v>0</v>
      </c>
      <c r="BB1199" s="31">
        <f t="shared" si="3917"/>
        <v>200</v>
      </c>
      <c r="BC1199" s="31">
        <f t="shared" si="3918"/>
        <v>200</v>
      </c>
      <c r="BD1199" s="31">
        <f t="shared" si="3919"/>
        <v>200</v>
      </c>
      <c r="BE1199" s="31">
        <f t="shared" si="4047"/>
        <v>0</v>
      </c>
      <c r="BF1199" s="31">
        <f t="shared" si="4048"/>
        <v>0</v>
      </c>
      <c r="BG1199" s="31">
        <f t="shared" si="4049"/>
        <v>0</v>
      </c>
      <c r="BH1199" s="31">
        <f t="shared" si="3920"/>
        <v>200</v>
      </c>
      <c r="BI1199" s="31">
        <f t="shared" si="3921"/>
        <v>200</v>
      </c>
      <c r="BJ1199" s="31">
        <f t="shared" si="3922"/>
        <v>200</v>
      </c>
      <c r="BK1199" s="31">
        <f t="shared" si="4050"/>
        <v>0</v>
      </c>
      <c r="BL1199" s="31">
        <f t="shared" si="4051"/>
        <v>0</v>
      </c>
      <c r="BM1199" s="31">
        <f t="shared" si="4052"/>
        <v>0</v>
      </c>
      <c r="BN1199" s="31">
        <f t="shared" si="3923"/>
        <v>200</v>
      </c>
      <c r="BO1199" s="31">
        <f t="shared" si="3924"/>
        <v>200</v>
      </c>
      <c r="BP1199" s="31">
        <f t="shared" si="3925"/>
        <v>200</v>
      </c>
      <c r="BQ1199" s="31">
        <f t="shared" si="4053"/>
        <v>0</v>
      </c>
      <c r="BR1199" s="31">
        <f t="shared" si="4054"/>
        <v>0</v>
      </c>
      <c r="BS1199" s="31">
        <f t="shared" si="3926"/>
        <v>200</v>
      </c>
      <c r="BT1199" s="31">
        <f t="shared" si="3927"/>
        <v>200</v>
      </c>
      <c r="BU1199" s="31">
        <f t="shared" si="3928"/>
        <v>200</v>
      </c>
      <c r="BV1199" s="31">
        <f t="shared" si="4055"/>
        <v>0</v>
      </c>
      <c r="BW1199" s="31">
        <f t="shared" si="4056"/>
        <v>0</v>
      </c>
      <c r="BX1199" s="31">
        <f t="shared" si="3929"/>
        <v>200</v>
      </c>
      <c r="BY1199" s="31">
        <f t="shared" si="3930"/>
        <v>200</v>
      </c>
      <c r="BZ1199" s="31">
        <f t="shared" si="3931"/>
        <v>200</v>
      </c>
      <c r="CA1199" s="31">
        <f t="shared" si="4057"/>
        <v>0</v>
      </c>
      <c r="CB1199" s="31">
        <f t="shared" si="4058"/>
        <v>0</v>
      </c>
      <c r="CC1199" s="31">
        <f t="shared" si="4059"/>
        <v>0</v>
      </c>
      <c r="CD1199" s="31">
        <f t="shared" si="4061"/>
        <v>200</v>
      </c>
      <c r="CE1199" s="31">
        <f t="shared" si="4062"/>
        <v>200</v>
      </c>
      <c r="CF1199" s="31">
        <f t="shared" si="4063"/>
        <v>200</v>
      </c>
      <c r="CG1199" s="31">
        <f t="shared" si="4060"/>
        <v>0</v>
      </c>
      <c r="CH1199" s="24"/>
      <c r="CI1199" s="40"/>
      <c r="CN1199" s="1" t="s">
        <v>30</v>
      </c>
    </row>
    <row r="1200" ht="29.850000000000001">
      <c r="A1200" s="41" t="s">
        <v>649</v>
      </c>
      <c r="B1200" s="17">
        <v>240</v>
      </c>
      <c r="C1200" s="16" t="s">
        <v>395</v>
      </c>
      <c r="D1200" s="16" t="s">
        <v>625</v>
      </c>
      <c r="E1200" s="39" t="s">
        <v>626</v>
      </c>
      <c r="F1200" s="31">
        <v>200</v>
      </c>
      <c r="G1200" s="31">
        <v>200</v>
      </c>
      <c r="H1200" s="31">
        <v>200</v>
      </c>
      <c r="I1200" s="31"/>
      <c r="J1200" s="31"/>
      <c r="K1200" s="31"/>
      <c r="L1200" s="31">
        <f t="shared" si="3896"/>
        <v>200</v>
      </c>
      <c r="M1200" s="31">
        <f t="shared" si="3897"/>
        <v>200</v>
      </c>
      <c r="N1200" s="31">
        <f t="shared" si="3898"/>
        <v>200</v>
      </c>
      <c r="O1200" s="31"/>
      <c r="P1200" s="31"/>
      <c r="Q1200" s="31"/>
      <c r="R1200" s="31">
        <f t="shared" si="3899"/>
        <v>200</v>
      </c>
      <c r="S1200" s="31">
        <f t="shared" si="3900"/>
        <v>200</v>
      </c>
      <c r="T1200" s="31">
        <f t="shared" si="3901"/>
        <v>200</v>
      </c>
      <c r="U1200" s="31"/>
      <c r="V1200" s="31"/>
      <c r="W1200" s="31"/>
      <c r="X1200" s="31">
        <f t="shared" si="3902"/>
        <v>200</v>
      </c>
      <c r="Y1200" s="31">
        <f t="shared" si="3903"/>
        <v>200</v>
      </c>
      <c r="Z1200" s="31">
        <f t="shared" si="3904"/>
        <v>200</v>
      </c>
      <c r="AA1200" s="31"/>
      <c r="AB1200" s="31"/>
      <c r="AC1200" s="31"/>
      <c r="AD1200" s="31">
        <f t="shared" si="3905"/>
        <v>200</v>
      </c>
      <c r="AE1200" s="31">
        <f t="shared" si="3906"/>
        <v>200</v>
      </c>
      <c r="AF1200" s="31">
        <f t="shared" si="3907"/>
        <v>200</v>
      </c>
      <c r="AG1200" s="31"/>
      <c r="AH1200" s="31"/>
      <c r="AI1200" s="31"/>
      <c r="AJ1200" s="31">
        <f t="shared" si="3908"/>
        <v>200</v>
      </c>
      <c r="AK1200" s="31">
        <f t="shared" si="3909"/>
        <v>200</v>
      </c>
      <c r="AL1200" s="31">
        <f t="shared" si="3910"/>
        <v>200</v>
      </c>
      <c r="AM1200" s="31"/>
      <c r="AN1200" s="31"/>
      <c r="AO1200" s="31"/>
      <c r="AP1200" s="31">
        <f t="shared" si="3911"/>
        <v>200</v>
      </c>
      <c r="AQ1200" s="31">
        <f t="shared" si="3912"/>
        <v>200</v>
      </c>
      <c r="AR1200" s="31">
        <f t="shared" si="3913"/>
        <v>200</v>
      </c>
      <c r="AS1200" s="31"/>
      <c r="AT1200" s="31"/>
      <c r="AU1200" s="31"/>
      <c r="AV1200" s="31">
        <f t="shared" si="3914"/>
        <v>200</v>
      </c>
      <c r="AW1200" s="31">
        <f t="shared" si="3915"/>
        <v>200</v>
      </c>
      <c r="AX1200" s="31">
        <f t="shared" si="3916"/>
        <v>200</v>
      </c>
      <c r="AY1200" s="31"/>
      <c r="AZ1200" s="31"/>
      <c r="BA1200" s="31"/>
      <c r="BB1200" s="31">
        <f t="shared" si="3917"/>
        <v>200</v>
      </c>
      <c r="BC1200" s="31">
        <f t="shared" si="3918"/>
        <v>200</v>
      </c>
      <c r="BD1200" s="31">
        <f t="shared" si="3919"/>
        <v>200</v>
      </c>
      <c r="BE1200" s="31"/>
      <c r="BF1200" s="31"/>
      <c r="BG1200" s="31"/>
      <c r="BH1200" s="31">
        <f t="shared" si="3920"/>
        <v>200</v>
      </c>
      <c r="BI1200" s="31">
        <f t="shared" si="3921"/>
        <v>200</v>
      </c>
      <c r="BJ1200" s="31">
        <f t="shared" si="3922"/>
        <v>200</v>
      </c>
      <c r="BK1200" s="31"/>
      <c r="BL1200" s="31"/>
      <c r="BM1200" s="31"/>
      <c r="BN1200" s="31">
        <f t="shared" si="3923"/>
        <v>200</v>
      </c>
      <c r="BO1200" s="31">
        <f t="shared" si="3924"/>
        <v>200</v>
      </c>
      <c r="BP1200" s="31">
        <f t="shared" si="3925"/>
        <v>200</v>
      </c>
      <c r="BQ1200" s="31"/>
      <c r="BR1200" s="31"/>
      <c r="BS1200" s="31">
        <f t="shared" si="3926"/>
        <v>200</v>
      </c>
      <c r="BT1200" s="31">
        <f t="shared" si="3927"/>
        <v>200</v>
      </c>
      <c r="BU1200" s="31">
        <f t="shared" si="3928"/>
        <v>200</v>
      </c>
      <c r="BV1200" s="31"/>
      <c r="BW1200" s="31"/>
      <c r="BX1200" s="31">
        <f t="shared" si="3929"/>
        <v>200</v>
      </c>
      <c r="BY1200" s="31">
        <f t="shared" si="3930"/>
        <v>200</v>
      </c>
      <c r="BZ1200" s="31">
        <f t="shared" si="3931"/>
        <v>200</v>
      </c>
      <c r="CA1200" s="31"/>
      <c r="CB1200" s="31"/>
      <c r="CC1200" s="31"/>
      <c r="CD1200" s="31">
        <f t="shared" si="4061"/>
        <v>200</v>
      </c>
      <c r="CE1200" s="31">
        <f t="shared" si="4062"/>
        <v>200</v>
      </c>
      <c r="CF1200" s="31">
        <f t="shared" si="4063"/>
        <v>200</v>
      </c>
      <c r="CG1200" s="31"/>
      <c r="CH1200" s="24"/>
      <c r="CI1200" s="40"/>
    </row>
    <row r="1201" s="33" customFormat="1" ht="29.850000000000001">
      <c r="A1201" s="44" t="s">
        <v>651</v>
      </c>
      <c r="B1201" s="35"/>
      <c r="C1201" s="34"/>
      <c r="D1201" s="34"/>
      <c r="E1201" s="36" t="s">
        <v>652</v>
      </c>
      <c r="F1201" s="37">
        <f>F1202+F1207+F1212</f>
        <v>12232.6</v>
      </c>
      <c r="G1201" s="37">
        <f>G1202+G1207+G1212</f>
        <v>12270.6</v>
      </c>
      <c r="H1201" s="37">
        <f>H1202+H1207+H1212</f>
        <v>12270.6</v>
      </c>
      <c r="I1201" s="37">
        <f>I1202+I1207+I1212</f>
        <v>0</v>
      </c>
      <c r="J1201" s="37">
        <f>J1202+J1207+J1212</f>
        <v>0</v>
      </c>
      <c r="K1201" s="37">
        <f>K1202+K1207+K1212</f>
        <v>0</v>
      </c>
      <c r="L1201" s="37">
        <f t="shared" si="3896"/>
        <v>12232.6</v>
      </c>
      <c r="M1201" s="37">
        <f t="shared" si="3897"/>
        <v>12270.6</v>
      </c>
      <c r="N1201" s="37">
        <f t="shared" si="3898"/>
        <v>12270.6</v>
      </c>
      <c r="O1201" s="37">
        <f>O1202+O1207+O1212</f>
        <v>2136.6300000000001</v>
      </c>
      <c r="P1201" s="37">
        <f>P1202+P1207+P1212</f>
        <v>0</v>
      </c>
      <c r="Q1201" s="37">
        <f>Q1202+Q1207+Q1212</f>
        <v>0</v>
      </c>
      <c r="R1201" s="37">
        <f t="shared" si="3899"/>
        <v>14369.23</v>
      </c>
      <c r="S1201" s="37">
        <f t="shared" si="3900"/>
        <v>12270.6</v>
      </c>
      <c r="T1201" s="37">
        <f t="shared" si="3901"/>
        <v>12270.6</v>
      </c>
      <c r="U1201" s="37">
        <f>U1202+U1207+U1212</f>
        <v>0</v>
      </c>
      <c r="V1201" s="37">
        <f>V1202+V1207+V1212</f>
        <v>0</v>
      </c>
      <c r="W1201" s="37">
        <f>W1202+W1207+W1212</f>
        <v>0</v>
      </c>
      <c r="X1201" s="37">
        <f t="shared" si="3902"/>
        <v>14369.23</v>
      </c>
      <c r="Y1201" s="37">
        <f t="shared" si="3903"/>
        <v>12270.6</v>
      </c>
      <c r="Z1201" s="37">
        <f t="shared" si="3904"/>
        <v>12270.6</v>
      </c>
      <c r="AA1201" s="37">
        <f>AA1202+AA1207+AA1212</f>
        <v>0</v>
      </c>
      <c r="AB1201" s="37">
        <f>AB1202+AB1207+AB1212</f>
        <v>0</v>
      </c>
      <c r="AC1201" s="37">
        <f>AC1202+AC1207+AC1212</f>
        <v>0</v>
      </c>
      <c r="AD1201" s="37">
        <f t="shared" si="3905"/>
        <v>14369.23</v>
      </c>
      <c r="AE1201" s="37">
        <f t="shared" si="3906"/>
        <v>12270.6</v>
      </c>
      <c r="AF1201" s="37">
        <f t="shared" si="3907"/>
        <v>12270.6</v>
      </c>
      <c r="AG1201" s="37">
        <f>AG1202+AG1207+AG1212</f>
        <v>0</v>
      </c>
      <c r="AH1201" s="37">
        <f>AH1202+AH1207+AH1212</f>
        <v>0</v>
      </c>
      <c r="AI1201" s="37">
        <f>AI1202+AI1207+AI1212</f>
        <v>0</v>
      </c>
      <c r="AJ1201" s="37">
        <f t="shared" si="3908"/>
        <v>14369.23</v>
      </c>
      <c r="AK1201" s="37">
        <f t="shared" si="3909"/>
        <v>12270.6</v>
      </c>
      <c r="AL1201" s="37">
        <f t="shared" si="3910"/>
        <v>12270.6</v>
      </c>
      <c r="AM1201" s="37">
        <f>AM1202+AM1207+AM1212</f>
        <v>-5.4000000000000004</v>
      </c>
      <c r="AN1201" s="37">
        <f>AN1202+AN1207+AN1212</f>
        <v>0</v>
      </c>
      <c r="AO1201" s="37">
        <f>AO1202+AO1207+AO1212</f>
        <v>0</v>
      </c>
      <c r="AP1201" s="37">
        <f t="shared" si="3911"/>
        <v>14363.83</v>
      </c>
      <c r="AQ1201" s="37">
        <f t="shared" si="3912"/>
        <v>12270.6</v>
      </c>
      <c r="AR1201" s="37">
        <f t="shared" si="3913"/>
        <v>12270.6</v>
      </c>
      <c r="AS1201" s="37">
        <f>AS1202+AS1207+AS1212</f>
        <v>0</v>
      </c>
      <c r="AT1201" s="37">
        <f>AT1202+AT1207+AT1212</f>
        <v>0</v>
      </c>
      <c r="AU1201" s="37">
        <f>AU1202+AU1207+AU1212</f>
        <v>0</v>
      </c>
      <c r="AV1201" s="37">
        <f t="shared" si="3914"/>
        <v>14363.83</v>
      </c>
      <c r="AW1201" s="37">
        <f t="shared" si="3915"/>
        <v>12270.6</v>
      </c>
      <c r="AX1201" s="37">
        <f t="shared" si="3916"/>
        <v>12270.6</v>
      </c>
      <c r="AY1201" s="37">
        <f>AY1202+AY1207+AY1212</f>
        <v>347.03500000000003</v>
      </c>
      <c r="AZ1201" s="37">
        <f>AZ1202+AZ1207+AZ1212</f>
        <v>0</v>
      </c>
      <c r="BA1201" s="37">
        <f>BA1202+BA1207+BA1212</f>
        <v>0</v>
      </c>
      <c r="BB1201" s="37">
        <f t="shared" si="3917"/>
        <v>14710.865</v>
      </c>
      <c r="BC1201" s="37">
        <f t="shared" si="3918"/>
        <v>12270.6</v>
      </c>
      <c r="BD1201" s="37">
        <f t="shared" si="3919"/>
        <v>12270.6</v>
      </c>
      <c r="BE1201" s="37">
        <f>BE1202+BE1207+BE1212</f>
        <v>0</v>
      </c>
      <c r="BF1201" s="37">
        <f>BF1202+BF1207+BF1212</f>
        <v>0</v>
      </c>
      <c r="BG1201" s="37">
        <f>BG1202+BG1207+BG1212</f>
        <v>0</v>
      </c>
      <c r="BH1201" s="37">
        <f t="shared" si="3920"/>
        <v>14710.865</v>
      </c>
      <c r="BI1201" s="37">
        <f t="shared" si="3921"/>
        <v>12270.6</v>
      </c>
      <c r="BJ1201" s="37">
        <f t="shared" si="3922"/>
        <v>12270.6</v>
      </c>
      <c r="BK1201" s="37">
        <f>BK1202+BK1207+BK1212</f>
        <v>-2.7909999999999999</v>
      </c>
      <c r="BL1201" s="37">
        <f>BL1202+BL1207+BL1212</f>
        <v>0</v>
      </c>
      <c r="BM1201" s="37">
        <f>BM1202+BM1207+BM1212</f>
        <v>0</v>
      </c>
      <c r="BN1201" s="37">
        <f t="shared" si="3923"/>
        <v>14708.074000000001</v>
      </c>
      <c r="BO1201" s="37">
        <f t="shared" si="3924"/>
        <v>12270.6</v>
      </c>
      <c r="BP1201" s="37">
        <f t="shared" si="3925"/>
        <v>12270.6</v>
      </c>
      <c r="BQ1201" s="37">
        <f>BQ1202+BQ1207+BQ1212</f>
        <v>0</v>
      </c>
      <c r="BR1201" s="37">
        <f>BR1202+BR1207+BR1212</f>
        <v>0</v>
      </c>
      <c r="BS1201" s="31">
        <f t="shared" si="3926"/>
        <v>14708.074000000001</v>
      </c>
      <c r="BT1201" s="31">
        <f t="shared" si="3927"/>
        <v>12270.6</v>
      </c>
      <c r="BU1201" s="31">
        <f t="shared" si="3928"/>
        <v>12270.6</v>
      </c>
      <c r="BV1201" s="37">
        <f>BV1202+BV1207+BV1212</f>
        <v>0</v>
      </c>
      <c r="BW1201" s="37">
        <f>BW1202+BW1207+BW1212</f>
        <v>0</v>
      </c>
      <c r="BX1201" s="37">
        <f t="shared" si="3929"/>
        <v>14708.074000000001</v>
      </c>
      <c r="BY1201" s="37">
        <f t="shared" si="3930"/>
        <v>12270.6</v>
      </c>
      <c r="BZ1201" s="37">
        <f t="shared" si="3931"/>
        <v>12270.6</v>
      </c>
      <c r="CA1201" s="37">
        <f>CA1202+CA1207+CA1212</f>
        <v>0</v>
      </c>
      <c r="CB1201" s="37">
        <f>CB1202+CB1207+CB1212</f>
        <v>0</v>
      </c>
      <c r="CC1201" s="37">
        <f>CC1202+CC1207+CC1212</f>
        <v>0</v>
      </c>
      <c r="CD1201" s="37">
        <f t="shared" si="4061"/>
        <v>14708.074000000001</v>
      </c>
      <c r="CE1201" s="37">
        <f t="shared" si="4062"/>
        <v>12270.6</v>
      </c>
      <c r="CF1201" s="37">
        <f t="shared" si="4063"/>
        <v>12270.6</v>
      </c>
      <c r="CG1201" s="37">
        <f>CG1202+CG1207+CG1212</f>
        <v>0</v>
      </c>
      <c r="CH1201" s="24"/>
      <c r="CI1201" s="38"/>
      <c r="CK1201" s="33" t="s">
        <v>27</v>
      </c>
    </row>
    <row r="1202" ht="52.700000000000003">
      <c r="A1202" s="41" t="s">
        <v>653</v>
      </c>
      <c r="B1202" s="17"/>
      <c r="C1202" s="16"/>
      <c r="D1202" s="16"/>
      <c r="E1202" s="39" t="s">
        <v>654</v>
      </c>
      <c r="F1202" s="31">
        <f t="shared" ref="F1202:F1210" si="4064">F1203</f>
        <v>1354.5</v>
      </c>
      <c r="G1202" s="31">
        <f t="shared" ref="G1202:G1210" si="4065">G1203</f>
        <v>1354.5</v>
      </c>
      <c r="H1202" s="31">
        <f t="shared" ref="H1202:H1210" si="4066">H1203</f>
        <v>1354.5</v>
      </c>
      <c r="I1202" s="31">
        <f t="shared" ref="I1202:I1210" si="4067">I1203</f>
        <v>0</v>
      </c>
      <c r="J1202" s="31">
        <f t="shared" ref="J1202:J1210" si="4068">J1203</f>
        <v>0</v>
      </c>
      <c r="K1202" s="31">
        <f t="shared" ref="K1202:K1210" si="4069">K1203</f>
        <v>0</v>
      </c>
      <c r="L1202" s="31">
        <f t="shared" si="3896"/>
        <v>1354.5</v>
      </c>
      <c r="M1202" s="31">
        <f t="shared" si="3897"/>
        <v>1354.5</v>
      </c>
      <c r="N1202" s="31">
        <f t="shared" si="3898"/>
        <v>1354.5</v>
      </c>
      <c r="O1202" s="31">
        <f t="shared" ref="O1202:O1210" si="4070">O1203</f>
        <v>0</v>
      </c>
      <c r="P1202" s="31">
        <f t="shared" ref="P1202:P1210" si="4071">P1203</f>
        <v>0</v>
      </c>
      <c r="Q1202" s="31">
        <f t="shared" ref="Q1202:Q1210" si="4072">Q1203</f>
        <v>0</v>
      </c>
      <c r="R1202" s="31">
        <f t="shared" si="3899"/>
        <v>1354.5</v>
      </c>
      <c r="S1202" s="31">
        <f t="shared" si="3900"/>
        <v>1354.5</v>
      </c>
      <c r="T1202" s="31">
        <f t="shared" si="3901"/>
        <v>1354.5</v>
      </c>
      <c r="U1202" s="31">
        <f t="shared" ref="U1202:U1210" si="4073">U1203</f>
        <v>0</v>
      </c>
      <c r="V1202" s="31">
        <f t="shared" ref="V1202:V1210" si="4074">V1203</f>
        <v>0</v>
      </c>
      <c r="W1202" s="31">
        <f t="shared" ref="W1202:W1210" si="4075">W1203</f>
        <v>0</v>
      </c>
      <c r="X1202" s="31">
        <f t="shared" si="3902"/>
        <v>1354.5</v>
      </c>
      <c r="Y1202" s="31">
        <f t="shared" si="3903"/>
        <v>1354.5</v>
      </c>
      <c r="Z1202" s="31">
        <f t="shared" si="3904"/>
        <v>1354.5</v>
      </c>
      <c r="AA1202" s="31">
        <f t="shared" ref="AA1202:AA1210" si="4076">AA1203</f>
        <v>0</v>
      </c>
      <c r="AB1202" s="31">
        <f t="shared" ref="AB1202:AB1210" si="4077">AB1203</f>
        <v>0</v>
      </c>
      <c r="AC1202" s="31">
        <f t="shared" ref="AC1202:AC1210" si="4078">AC1203</f>
        <v>0</v>
      </c>
      <c r="AD1202" s="31">
        <f t="shared" si="3905"/>
        <v>1354.5</v>
      </c>
      <c r="AE1202" s="31">
        <f t="shared" si="3906"/>
        <v>1354.5</v>
      </c>
      <c r="AF1202" s="31">
        <f t="shared" si="3907"/>
        <v>1354.5</v>
      </c>
      <c r="AG1202" s="31">
        <f t="shared" ref="AG1202:AG1210" si="4079">AG1203</f>
        <v>0</v>
      </c>
      <c r="AH1202" s="31">
        <f t="shared" ref="AH1202:AH1210" si="4080">AH1203</f>
        <v>0</v>
      </c>
      <c r="AI1202" s="31">
        <f t="shared" ref="AI1202:AI1210" si="4081">AI1203</f>
        <v>0</v>
      </c>
      <c r="AJ1202" s="31">
        <f t="shared" si="3908"/>
        <v>1354.5</v>
      </c>
      <c r="AK1202" s="31">
        <f t="shared" si="3909"/>
        <v>1354.5</v>
      </c>
      <c r="AL1202" s="31">
        <f t="shared" si="3910"/>
        <v>1354.5</v>
      </c>
      <c r="AM1202" s="31">
        <f t="shared" ref="AM1202:AM1210" si="4082">AM1203</f>
        <v>0</v>
      </c>
      <c r="AN1202" s="31">
        <f t="shared" ref="AN1202:AN1210" si="4083">AN1203</f>
        <v>0</v>
      </c>
      <c r="AO1202" s="31">
        <f t="shared" ref="AO1202:AO1210" si="4084">AO1203</f>
        <v>0</v>
      </c>
      <c r="AP1202" s="31">
        <f t="shared" si="3911"/>
        <v>1354.5</v>
      </c>
      <c r="AQ1202" s="31">
        <f t="shared" si="3912"/>
        <v>1354.5</v>
      </c>
      <c r="AR1202" s="31">
        <f t="shared" si="3913"/>
        <v>1354.5</v>
      </c>
      <c r="AS1202" s="31">
        <f t="shared" ref="AS1202:AS1210" si="4085">AS1203</f>
        <v>0</v>
      </c>
      <c r="AT1202" s="31">
        <f t="shared" ref="AT1202:AT1210" si="4086">AT1203</f>
        <v>0</v>
      </c>
      <c r="AU1202" s="31">
        <f t="shared" ref="AU1202:AU1210" si="4087">AU1203</f>
        <v>0</v>
      </c>
      <c r="AV1202" s="31">
        <f t="shared" si="3914"/>
        <v>1354.5</v>
      </c>
      <c r="AW1202" s="31">
        <f t="shared" si="3915"/>
        <v>1354.5</v>
      </c>
      <c r="AX1202" s="31">
        <f t="shared" si="3916"/>
        <v>1354.5</v>
      </c>
      <c r="AY1202" s="31">
        <f t="shared" ref="AY1202:AY1210" si="4088">AY1203</f>
        <v>0</v>
      </c>
      <c r="AZ1202" s="31">
        <f t="shared" ref="AZ1202:AZ1210" si="4089">AZ1203</f>
        <v>0</v>
      </c>
      <c r="BA1202" s="31">
        <f t="shared" ref="BA1202:BA1210" si="4090">BA1203</f>
        <v>0</v>
      </c>
      <c r="BB1202" s="31">
        <f t="shared" si="3917"/>
        <v>1354.5</v>
      </c>
      <c r="BC1202" s="31">
        <f t="shared" si="3918"/>
        <v>1354.5</v>
      </c>
      <c r="BD1202" s="31">
        <f t="shared" si="3919"/>
        <v>1354.5</v>
      </c>
      <c r="BE1202" s="31">
        <f t="shared" ref="BE1202:BE1210" si="4091">BE1203</f>
        <v>0</v>
      </c>
      <c r="BF1202" s="31">
        <f t="shared" ref="BF1202:BF1210" si="4092">BF1203</f>
        <v>0</v>
      </c>
      <c r="BG1202" s="31">
        <f t="shared" ref="BG1202:BG1210" si="4093">BG1203</f>
        <v>0</v>
      </c>
      <c r="BH1202" s="31">
        <f t="shared" si="3920"/>
        <v>1354.5</v>
      </c>
      <c r="BI1202" s="31">
        <f t="shared" si="3921"/>
        <v>1354.5</v>
      </c>
      <c r="BJ1202" s="31">
        <f t="shared" si="3922"/>
        <v>1354.5</v>
      </c>
      <c r="BK1202" s="31">
        <f t="shared" ref="BK1202:BK1210" si="4094">BK1203</f>
        <v>-2.7909999999999999</v>
      </c>
      <c r="BL1202" s="31">
        <f t="shared" ref="BL1202:BL1210" si="4095">BL1203</f>
        <v>0</v>
      </c>
      <c r="BM1202" s="31">
        <f t="shared" ref="BM1202:BM1210" si="4096">BM1203</f>
        <v>0</v>
      </c>
      <c r="BN1202" s="31">
        <f t="shared" si="3923"/>
        <v>1351.7090000000001</v>
      </c>
      <c r="BO1202" s="31">
        <f t="shared" si="3924"/>
        <v>1354.5</v>
      </c>
      <c r="BP1202" s="31">
        <f t="shared" si="3925"/>
        <v>1354.5</v>
      </c>
      <c r="BQ1202" s="31">
        <f t="shared" ref="BQ1202:BQ1210" si="4097">BQ1203</f>
        <v>0</v>
      </c>
      <c r="BR1202" s="31">
        <f t="shared" ref="BR1202:BR1210" si="4098">BR1203</f>
        <v>0</v>
      </c>
      <c r="BS1202" s="31">
        <f t="shared" si="3926"/>
        <v>1351.7090000000001</v>
      </c>
      <c r="BT1202" s="31">
        <f t="shared" si="3927"/>
        <v>1354.5</v>
      </c>
      <c r="BU1202" s="31">
        <f t="shared" si="3928"/>
        <v>1354.5</v>
      </c>
      <c r="BV1202" s="31">
        <f t="shared" ref="BV1202:BV1210" si="4099">BV1203</f>
        <v>0</v>
      </c>
      <c r="BW1202" s="31">
        <f t="shared" ref="BW1202:BW1210" si="4100">BW1203</f>
        <v>0</v>
      </c>
      <c r="BX1202" s="31">
        <f t="shared" si="3929"/>
        <v>1351.7090000000001</v>
      </c>
      <c r="BY1202" s="31">
        <f t="shared" si="3930"/>
        <v>1354.5</v>
      </c>
      <c r="BZ1202" s="31">
        <f t="shared" si="3931"/>
        <v>1354.5</v>
      </c>
      <c r="CA1202" s="31">
        <f t="shared" ref="CA1202:CA1210" si="4101">CA1203</f>
        <v>0</v>
      </c>
      <c r="CB1202" s="31">
        <f t="shared" ref="CB1202:CB1210" si="4102">CB1203</f>
        <v>0</v>
      </c>
      <c r="CC1202" s="31">
        <f t="shared" ref="CC1202:CC1210" si="4103">CC1203</f>
        <v>0</v>
      </c>
      <c r="CD1202" s="31">
        <f t="shared" si="4061"/>
        <v>1351.7090000000001</v>
      </c>
      <c r="CE1202" s="31">
        <f t="shared" si="4062"/>
        <v>1354.5</v>
      </c>
      <c r="CF1202" s="31">
        <f t="shared" si="4063"/>
        <v>1354.5</v>
      </c>
      <c r="CG1202" s="31">
        <f t="shared" ref="CG1202:CG1210" si="4104">CG1203</f>
        <v>0</v>
      </c>
      <c r="CH1202" s="24"/>
      <c r="CI1202" s="40"/>
      <c r="CL1202" s="1" t="s">
        <v>28</v>
      </c>
    </row>
    <row r="1203" ht="29.850000000000001">
      <c r="A1203" s="41" t="s">
        <v>655</v>
      </c>
      <c r="B1203" s="17"/>
      <c r="C1203" s="16"/>
      <c r="D1203" s="16"/>
      <c r="E1203" s="39" t="s">
        <v>656</v>
      </c>
      <c r="F1203" s="31">
        <f t="shared" si="4064"/>
        <v>1354.5</v>
      </c>
      <c r="G1203" s="31">
        <f t="shared" si="4065"/>
        <v>1354.5</v>
      </c>
      <c r="H1203" s="31">
        <f t="shared" si="4066"/>
        <v>1354.5</v>
      </c>
      <c r="I1203" s="31">
        <f t="shared" si="4067"/>
        <v>0</v>
      </c>
      <c r="J1203" s="31">
        <f t="shared" si="4068"/>
        <v>0</v>
      </c>
      <c r="K1203" s="31">
        <f t="shared" si="4069"/>
        <v>0</v>
      </c>
      <c r="L1203" s="31">
        <f t="shared" si="3896"/>
        <v>1354.5</v>
      </c>
      <c r="M1203" s="31">
        <f t="shared" si="3897"/>
        <v>1354.5</v>
      </c>
      <c r="N1203" s="31">
        <f t="shared" si="3898"/>
        <v>1354.5</v>
      </c>
      <c r="O1203" s="31">
        <f t="shared" si="4070"/>
        <v>0</v>
      </c>
      <c r="P1203" s="31">
        <f t="shared" si="4071"/>
        <v>0</v>
      </c>
      <c r="Q1203" s="31">
        <f t="shared" si="4072"/>
        <v>0</v>
      </c>
      <c r="R1203" s="31">
        <f t="shared" si="3899"/>
        <v>1354.5</v>
      </c>
      <c r="S1203" s="31">
        <f t="shared" si="3900"/>
        <v>1354.5</v>
      </c>
      <c r="T1203" s="31">
        <f t="shared" si="3901"/>
        <v>1354.5</v>
      </c>
      <c r="U1203" s="31">
        <f t="shared" si="4073"/>
        <v>0</v>
      </c>
      <c r="V1203" s="31">
        <f t="shared" si="4074"/>
        <v>0</v>
      </c>
      <c r="W1203" s="31">
        <f t="shared" si="4075"/>
        <v>0</v>
      </c>
      <c r="X1203" s="31">
        <f t="shared" si="3902"/>
        <v>1354.5</v>
      </c>
      <c r="Y1203" s="31">
        <f t="shared" si="3903"/>
        <v>1354.5</v>
      </c>
      <c r="Z1203" s="31">
        <f t="shared" si="3904"/>
        <v>1354.5</v>
      </c>
      <c r="AA1203" s="31">
        <f t="shared" si="4076"/>
        <v>0</v>
      </c>
      <c r="AB1203" s="31">
        <f t="shared" si="4077"/>
        <v>0</v>
      </c>
      <c r="AC1203" s="31">
        <f t="shared" si="4078"/>
        <v>0</v>
      </c>
      <c r="AD1203" s="31">
        <f t="shared" si="3905"/>
        <v>1354.5</v>
      </c>
      <c r="AE1203" s="31">
        <f t="shared" si="3906"/>
        <v>1354.5</v>
      </c>
      <c r="AF1203" s="31">
        <f t="shared" si="3907"/>
        <v>1354.5</v>
      </c>
      <c r="AG1203" s="31">
        <f t="shared" si="4079"/>
        <v>0</v>
      </c>
      <c r="AH1203" s="31">
        <f t="shared" si="4080"/>
        <v>0</v>
      </c>
      <c r="AI1203" s="31">
        <f t="shared" si="4081"/>
        <v>0</v>
      </c>
      <c r="AJ1203" s="31">
        <f t="shared" si="3908"/>
        <v>1354.5</v>
      </c>
      <c r="AK1203" s="31">
        <f t="shared" si="3909"/>
        <v>1354.5</v>
      </c>
      <c r="AL1203" s="31">
        <f t="shared" si="3910"/>
        <v>1354.5</v>
      </c>
      <c r="AM1203" s="31">
        <f t="shared" si="4082"/>
        <v>0</v>
      </c>
      <c r="AN1203" s="31">
        <f t="shared" si="4083"/>
        <v>0</v>
      </c>
      <c r="AO1203" s="31">
        <f t="shared" si="4084"/>
        <v>0</v>
      </c>
      <c r="AP1203" s="31">
        <f t="shared" si="3911"/>
        <v>1354.5</v>
      </c>
      <c r="AQ1203" s="31">
        <f t="shared" si="3912"/>
        <v>1354.5</v>
      </c>
      <c r="AR1203" s="31">
        <f t="shared" si="3913"/>
        <v>1354.5</v>
      </c>
      <c r="AS1203" s="31">
        <f t="shared" si="4085"/>
        <v>0</v>
      </c>
      <c r="AT1203" s="31">
        <f t="shared" si="4086"/>
        <v>0</v>
      </c>
      <c r="AU1203" s="31">
        <f t="shared" si="4087"/>
        <v>0</v>
      </c>
      <c r="AV1203" s="31">
        <f t="shared" si="3914"/>
        <v>1354.5</v>
      </c>
      <c r="AW1203" s="31">
        <f t="shared" si="3915"/>
        <v>1354.5</v>
      </c>
      <c r="AX1203" s="31">
        <f t="shared" si="3916"/>
        <v>1354.5</v>
      </c>
      <c r="AY1203" s="31">
        <f t="shared" si="4088"/>
        <v>0</v>
      </c>
      <c r="AZ1203" s="31">
        <f t="shared" si="4089"/>
        <v>0</v>
      </c>
      <c r="BA1203" s="31">
        <f t="shared" si="4090"/>
        <v>0</v>
      </c>
      <c r="BB1203" s="31">
        <f t="shared" si="3917"/>
        <v>1354.5</v>
      </c>
      <c r="BC1203" s="31">
        <f t="shared" si="3918"/>
        <v>1354.5</v>
      </c>
      <c r="BD1203" s="31">
        <f t="shared" si="3919"/>
        <v>1354.5</v>
      </c>
      <c r="BE1203" s="31">
        <f t="shared" si="4091"/>
        <v>0</v>
      </c>
      <c r="BF1203" s="31">
        <f t="shared" si="4092"/>
        <v>0</v>
      </c>
      <c r="BG1203" s="31">
        <f t="shared" si="4093"/>
        <v>0</v>
      </c>
      <c r="BH1203" s="31">
        <f t="shared" si="3920"/>
        <v>1354.5</v>
      </c>
      <c r="BI1203" s="31">
        <f t="shared" si="3921"/>
        <v>1354.5</v>
      </c>
      <c r="BJ1203" s="31">
        <f t="shared" si="3922"/>
        <v>1354.5</v>
      </c>
      <c r="BK1203" s="31">
        <f t="shared" si="4094"/>
        <v>-2.7909999999999999</v>
      </c>
      <c r="BL1203" s="31">
        <f t="shared" si="4095"/>
        <v>0</v>
      </c>
      <c r="BM1203" s="31">
        <f t="shared" si="4096"/>
        <v>0</v>
      </c>
      <c r="BN1203" s="31">
        <f t="shared" si="3923"/>
        <v>1351.7090000000001</v>
      </c>
      <c r="BO1203" s="31">
        <f t="shared" si="3924"/>
        <v>1354.5</v>
      </c>
      <c r="BP1203" s="31">
        <f t="shared" si="3925"/>
        <v>1354.5</v>
      </c>
      <c r="BQ1203" s="31">
        <f t="shared" si="4097"/>
        <v>0</v>
      </c>
      <c r="BR1203" s="31">
        <f t="shared" si="4098"/>
        <v>0</v>
      </c>
      <c r="BS1203" s="31">
        <f t="shared" si="3926"/>
        <v>1351.7090000000001</v>
      </c>
      <c r="BT1203" s="31">
        <f t="shared" si="3927"/>
        <v>1354.5</v>
      </c>
      <c r="BU1203" s="31">
        <f t="shared" si="3928"/>
        <v>1354.5</v>
      </c>
      <c r="BV1203" s="31">
        <f t="shared" si="4099"/>
        <v>0</v>
      </c>
      <c r="BW1203" s="31">
        <f t="shared" si="4100"/>
        <v>0</v>
      </c>
      <c r="BX1203" s="31">
        <f t="shared" si="3929"/>
        <v>1351.7090000000001</v>
      </c>
      <c r="BY1203" s="31">
        <f t="shared" si="3930"/>
        <v>1354.5</v>
      </c>
      <c r="BZ1203" s="31">
        <f t="shared" si="3931"/>
        <v>1354.5</v>
      </c>
      <c r="CA1203" s="31">
        <f t="shared" si="4101"/>
        <v>0</v>
      </c>
      <c r="CB1203" s="31">
        <f t="shared" si="4102"/>
        <v>0</v>
      </c>
      <c r="CC1203" s="31">
        <f t="shared" si="4103"/>
        <v>0</v>
      </c>
      <c r="CD1203" s="31">
        <f t="shared" si="4061"/>
        <v>1351.7090000000001</v>
      </c>
      <c r="CE1203" s="31">
        <f t="shared" si="4062"/>
        <v>1354.5</v>
      </c>
      <c r="CF1203" s="31">
        <f t="shared" si="4063"/>
        <v>1354.5</v>
      </c>
      <c r="CG1203" s="31">
        <f t="shared" si="4104"/>
        <v>0</v>
      </c>
      <c r="CH1203" s="24"/>
      <c r="CI1203" s="40"/>
      <c r="CO1203" s="1" t="s">
        <v>31</v>
      </c>
    </row>
    <row r="1204" ht="29.850000000000001">
      <c r="A1204" s="41" t="s">
        <v>655</v>
      </c>
      <c r="B1204" s="41" t="s">
        <v>641</v>
      </c>
      <c r="C1204" s="16"/>
      <c r="D1204" s="16"/>
      <c r="E1204" s="39" t="s">
        <v>40</v>
      </c>
      <c r="F1204" s="31">
        <f t="shared" si="4064"/>
        <v>1354.5</v>
      </c>
      <c r="G1204" s="31">
        <f t="shared" si="4065"/>
        <v>1354.5</v>
      </c>
      <c r="H1204" s="31">
        <f t="shared" si="4066"/>
        <v>1354.5</v>
      </c>
      <c r="I1204" s="31">
        <f t="shared" si="4067"/>
        <v>0</v>
      </c>
      <c r="J1204" s="31">
        <f t="shared" si="4068"/>
        <v>0</v>
      </c>
      <c r="K1204" s="31">
        <f t="shared" si="4069"/>
        <v>0</v>
      </c>
      <c r="L1204" s="31">
        <f t="shared" si="3896"/>
        <v>1354.5</v>
      </c>
      <c r="M1204" s="31">
        <f t="shared" si="3897"/>
        <v>1354.5</v>
      </c>
      <c r="N1204" s="31">
        <f t="shared" si="3898"/>
        <v>1354.5</v>
      </c>
      <c r="O1204" s="31">
        <f t="shared" si="4070"/>
        <v>0</v>
      </c>
      <c r="P1204" s="31">
        <f t="shared" si="4071"/>
        <v>0</v>
      </c>
      <c r="Q1204" s="31">
        <f t="shared" si="4072"/>
        <v>0</v>
      </c>
      <c r="R1204" s="31">
        <f t="shared" si="3899"/>
        <v>1354.5</v>
      </c>
      <c r="S1204" s="31">
        <f t="shared" si="3900"/>
        <v>1354.5</v>
      </c>
      <c r="T1204" s="31">
        <f t="shared" si="3901"/>
        <v>1354.5</v>
      </c>
      <c r="U1204" s="31">
        <f t="shared" si="4073"/>
        <v>0</v>
      </c>
      <c r="V1204" s="31">
        <f t="shared" si="4074"/>
        <v>0</v>
      </c>
      <c r="W1204" s="31">
        <f t="shared" si="4075"/>
        <v>0</v>
      </c>
      <c r="X1204" s="31">
        <f t="shared" si="3902"/>
        <v>1354.5</v>
      </c>
      <c r="Y1204" s="31">
        <f t="shared" si="3903"/>
        <v>1354.5</v>
      </c>
      <c r="Z1204" s="31">
        <f t="shared" si="3904"/>
        <v>1354.5</v>
      </c>
      <c r="AA1204" s="31">
        <f t="shared" si="4076"/>
        <v>0</v>
      </c>
      <c r="AB1204" s="31">
        <f t="shared" si="4077"/>
        <v>0</v>
      </c>
      <c r="AC1204" s="31">
        <f t="shared" si="4078"/>
        <v>0</v>
      </c>
      <c r="AD1204" s="31">
        <f t="shared" si="3905"/>
        <v>1354.5</v>
      </c>
      <c r="AE1204" s="31">
        <f t="shared" si="3906"/>
        <v>1354.5</v>
      </c>
      <c r="AF1204" s="31">
        <f t="shared" si="3907"/>
        <v>1354.5</v>
      </c>
      <c r="AG1204" s="31">
        <f t="shared" si="4079"/>
        <v>0</v>
      </c>
      <c r="AH1204" s="31">
        <f t="shared" si="4080"/>
        <v>0</v>
      </c>
      <c r="AI1204" s="31">
        <f t="shared" si="4081"/>
        <v>0</v>
      </c>
      <c r="AJ1204" s="31">
        <f t="shared" si="3908"/>
        <v>1354.5</v>
      </c>
      <c r="AK1204" s="31">
        <f t="shared" si="3909"/>
        <v>1354.5</v>
      </c>
      <c r="AL1204" s="31">
        <f t="shared" si="3910"/>
        <v>1354.5</v>
      </c>
      <c r="AM1204" s="31">
        <f t="shared" si="4082"/>
        <v>0</v>
      </c>
      <c r="AN1204" s="31">
        <f t="shared" si="4083"/>
        <v>0</v>
      </c>
      <c r="AO1204" s="31">
        <f t="shared" si="4084"/>
        <v>0</v>
      </c>
      <c r="AP1204" s="31">
        <f t="shared" si="3911"/>
        <v>1354.5</v>
      </c>
      <c r="AQ1204" s="31">
        <f t="shared" si="3912"/>
        <v>1354.5</v>
      </c>
      <c r="AR1204" s="31">
        <f t="shared" si="3913"/>
        <v>1354.5</v>
      </c>
      <c r="AS1204" s="31">
        <f t="shared" si="4085"/>
        <v>0</v>
      </c>
      <c r="AT1204" s="31">
        <f t="shared" si="4086"/>
        <v>0</v>
      </c>
      <c r="AU1204" s="31">
        <f t="shared" si="4087"/>
        <v>0</v>
      </c>
      <c r="AV1204" s="31">
        <f t="shared" si="3914"/>
        <v>1354.5</v>
      </c>
      <c r="AW1204" s="31">
        <f t="shared" si="3915"/>
        <v>1354.5</v>
      </c>
      <c r="AX1204" s="31">
        <f t="shared" si="3916"/>
        <v>1354.5</v>
      </c>
      <c r="AY1204" s="31">
        <f t="shared" si="4088"/>
        <v>0</v>
      </c>
      <c r="AZ1204" s="31">
        <f t="shared" si="4089"/>
        <v>0</v>
      </c>
      <c r="BA1204" s="31">
        <f t="shared" si="4090"/>
        <v>0</v>
      </c>
      <c r="BB1204" s="31">
        <f t="shared" si="3917"/>
        <v>1354.5</v>
      </c>
      <c r="BC1204" s="31">
        <f t="shared" si="3918"/>
        <v>1354.5</v>
      </c>
      <c r="BD1204" s="31">
        <f t="shared" si="3919"/>
        <v>1354.5</v>
      </c>
      <c r="BE1204" s="31">
        <f t="shared" si="4091"/>
        <v>0</v>
      </c>
      <c r="BF1204" s="31">
        <f t="shared" si="4092"/>
        <v>0</v>
      </c>
      <c r="BG1204" s="31">
        <f t="shared" si="4093"/>
        <v>0</v>
      </c>
      <c r="BH1204" s="31">
        <f t="shared" si="3920"/>
        <v>1354.5</v>
      </c>
      <c r="BI1204" s="31">
        <f t="shared" si="3921"/>
        <v>1354.5</v>
      </c>
      <c r="BJ1204" s="31">
        <f t="shared" si="3922"/>
        <v>1354.5</v>
      </c>
      <c r="BK1204" s="31">
        <f t="shared" si="4094"/>
        <v>-2.7909999999999999</v>
      </c>
      <c r="BL1204" s="31">
        <f t="shared" si="4095"/>
        <v>0</v>
      </c>
      <c r="BM1204" s="31">
        <f t="shared" si="4096"/>
        <v>0</v>
      </c>
      <c r="BN1204" s="31">
        <f t="shared" si="3923"/>
        <v>1351.7090000000001</v>
      </c>
      <c r="BO1204" s="31">
        <f t="shared" si="3924"/>
        <v>1354.5</v>
      </c>
      <c r="BP1204" s="31">
        <f t="shared" si="3925"/>
        <v>1354.5</v>
      </c>
      <c r="BQ1204" s="31">
        <f t="shared" si="4097"/>
        <v>0</v>
      </c>
      <c r="BR1204" s="31">
        <f t="shared" si="4098"/>
        <v>0</v>
      </c>
      <c r="BS1204" s="31">
        <f t="shared" si="3926"/>
        <v>1351.7090000000001</v>
      </c>
      <c r="BT1204" s="31">
        <f t="shared" si="3927"/>
        <v>1354.5</v>
      </c>
      <c r="BU1204" s="31">
        <f t="shared" si="3928"/>
        <v>1354.5</v>
      </c>
      <c r="BV1204" s="31">
        <f t="shared" si="4099"/>
        <v>0</v>
      </c>
      <c r="BW1204" s="31">
        <f t="shared" si="4100"/>
        <v>0</v>
      </c>
      <c r="BX1204" s="31">
        <f t="shared" si="3929"/>
        <v>1351.7090000000001</v>
      </c>
      <c r="BY1204" s="31">
        <f t="shared" si="3930"/>
        <v>1354.5</v>
      </c>
      <c r="BZ1204" s="31">
        <f t="shared" si="3931"/>
        <v>1354.5</v>
      </c>
      <c r="CA1204" s="31">
        <f t="shared" si="4101"/>
        <v>0</v>
      </c>
      <c r="CB1204" s="31">
        <f t="shared" si="4102"/>
        <v>0</v>
      </c>
      <c r="CC1204" s="31">
        <f t="shared" si="4103"/>
        <v>0</v>
      </c>
      <c r="CD1204" s="31">
        <f t="shared" si="4061"/>
        <v>1351.7090000000001</v>
      </c>
      <c r="CE1204" s="31">
        <f t="shared" si="4062"/>
        <v>1354.5</v>
      </c>
      <c r="CF1204" s="31">
        <f t="shared" si="4063"/>
        <v>1354.5</v>
      </c>
      <c r="CG1204" s="31">
        <f t="shared" si="4104"/>
        <v>0</v>
      </c>
      <c r="CH1204" s="24"/>
      <c r="CI1204" s="40"/>
      <c r="CM1204" s="1" t="s">
        <v>29</v>
      </c>
    </row>
    <row r="1205" ht="43.75">
      <c r="A1205" s="41" t="s">
        <v>655</v>
      </c>
      <c r="B1205" s="17">
        <v>240</v>
      </c>
      <c r="C1205" s="16"/>
      <c r="D1205" s="16"/>
      <c r="E1205" s="39" t="s">
        <v>41</v>
      </c>
      <c r="F1205" s="31">
        <f t="shared" si="4064"/>
        <v>1354.5</v>
      </c>
      <c r="G1205" s="31">
        <f t="shared" si="4065"/>
        <v>1354.5</v>
      </c>
      <c r="H1205" s="31">
        <f t="shared" si="4066"/>
        <v>1354.5</v>
      </c>
      <c r="I1205" s="31">
        <f t="shared" si="4067"/>
        <v>0</v>
      </c>
      <c r="J1205" s="31">
        <f t="shared" si="4068"/>
        <v>0</v>
      </c>
      <c r="K1205" s="31">
        <f t="shared" si="4069"/>
        <v>0</v>
      </c>
      <c r="L1205" s="31">
        <f t="shared" si="3896"/>
        <v>1354.5</v>
      </c>
      <c r="M1205" s="31">
        <f t="shared" si="3897"/>
        <v>1354.5</v>
      </c>
      <c r="N1205" s="31">
        <f t="shared" si="3898"/>
        <v>1354.5</v>
      </c>
      <c r="O1205" s="31">
        <f t="shared" si="4070"/>
        <v>0</v>
      </c>
      <c r="P1205" s="31">
        <f t="shared" si="4071"/>
        <v>0</v>
      </c>
      <c r="Q1205" s="31">
        <f t="shared" si="4072"/>
        <v>0</v>
      </c>
      <c r="R1205" s="31">
        <f t="shared" si="3899"/>
        <v>1354.5</v>
      </c>
      <c r="S1205" s="31">
        <f t="shared" si="3900"/>
        <v>1354.5</v>
      </c>
      <c r="T1205" s="31">
        <f t="shared" si="3901"/>
        <v>1354.5</v>
      </c>
      <c r="U1205" s="31">
        <f t="shared" si="4073"/>
        <v>0</v>
      </c>
      <c r="V1205" s="31">
        <f t="shared" si="4074"/>
        <v>0</v>
      </c>
      <c r="W1205" s="31">
        <f t="shared" si="4075"/>
        <v>0</v>
      </c>
      <c r="X1205" s="31">
        <f t="shared" si="3902"/>
        <v>1354.5</v>
      </c>
      <c r="Y1205" s="31">
        <f t="shared" si="3903"/>
        <v>1354.5</v>
      </c>
      <c r="Z1205" s="31">
        <f t="shared" si="3904"/>
        <v>1354.5</v>
      </c>
      <c r="AA1205" s="31">
        <f t="shared" si="4076"/>
        <v>0</v>
      </c>
      <c r="AB1205" s="31">
        <f t="shared" si="4077"/>
        <v>0</v>
      </c>
      <c r="AC1205" s="31">
        <f t="shared" si="4078"/>
        <v>0</v>
      </c>
      <c r="AD1205" s="31">
        <f t="shared" si="3905"/>
        <v>1354.5</v>
      </c>
      <c r="AE1205" s="31">
        <f t="shared" si="3906"/>
        <v>1354.5</v>
      </c>
      <c r="AF1205" s="31">
        <f t="shared" si="3907"/>
        <v>1354.5</v>
      </c>
      <c r="AG1205" s="31">
        <f t="shared" si="4079"/>
        <v>0</v>
      </c>
      <c r="AH1205" s="31">
        <f t="shared" si="4080"/>
        <v>0</v>
      </c>
      <c r="AI1205" s="31">
        <f t="shared" si="4081"/>
        <v>0</v>
      </c>
      <c r="AJ1205" s="31">
        <f t="shared" si="3908"/>
        <v>1354.5</v>
      </c>
      <c r="AK1205" s="31">
        <f t="shared" si="3909"/>
        <v>1354.5</v>
      </c>
      <c r="AL1205" s="31">
        <f t="shared" si="3910"/>
        <v>1354.5</v>
      </c>
      <c r="AM1205" s="31">
        <f t="shared" si="4082"/>
        <v>0</v>
      </c>
      <c r="AN1205" s="31">
        <f t="shared" si="4083"/>
        <v>0</v>
      </c>
      <c r="AO1205" s="31">
        <f t="shared" si="4084"/>
        <v>0</v>
      </c>
      <c r="AP1205" s="31">
        <f t="shared" si="3911"/>
        <v>1354.5</v>
      </c>
      <c r="AQ1205" s="31">
        <f t="shared" si="3912"/>
        <v>1354.5</v>
      </c>
      <c r="AR1205" s="31">
        <f t="shared" si="3913"/>
        <v>1354.5</v>
      </c>
      <c r="AS1205" s="31">
        <f t="shared" si="4085"/>
        <v>0</v>
      </c>
      <c r="AT1205" s="31">
        <f t="shared" si="4086"/>
        <v>0</v>
      </c>
      <c r="AU1205" s="31">
        <f t="shared" si="4087"/>
        <v>0</v>
      </c>
      <c r="AV1205" s="31">
        <f t="shared" si="3914"/>
        <v>1354.5</v>
      </c>
      <c r="AW1205" s="31">
        <f t="shared" si="3915"/>
        <v>1354.5</v>
      </c>
      <c r="AX1205" s="31">
        <f t="shared" si="3916"/>
        <v>1354.5</v>
      </c>
      <c r="AY1205" s="31">
        <f t="shared" si="4088"/>
        <v>0</v>
      </c>
      <c r="AZ1205" s="31">
        <f t="shared" si="4089"/>
        <v>0</v>
      </c>
      <c r="BA1205" s="31">
        <f t="shared" si="4090"/>
        <v>0</v>
      </c>
      <c r="BB1205" s="31">
        <f t="shared" si="3917"/>
        <v>1354.5</v>
      </c>
      <c r="BC1205" s="31">
        <f t="shared" si="3918"/>
        <v>1354.5</v>
      </c>
      <c r="BD1205" s="31">
        <f t="shared" si="3919"/>
        <v>1354.5</v>
      </c>
      <c r="BE1205" s="31">
        <f t="shared" si="4091"/>
        <v>0</v>
      </c>
      <c r="BF1205" s="31">
        <f t="shared" si="4092"/>
        <v>0</v>
      </c>
      <c r="BG1205" s="31">
        <f t="shared" si="4093"/>
        <v>0</v>
      </c>
      <c r="BH1205" s="31">
        <f t="shared" si="3920"/>
        <v>1354.5</v>
      </c>
      <c r="BI1205" s="31">
        <f t="shared" si="3921"/>
        <v>1354.5</v>
      </c>
      <c r="BJ1205" s="31">
        <f t="shared" si="3922"/>
        <v>1354.5</v>
      </c>
      <c r="BK1205" s="31">
        <f t="shared" si="4094"/>
        <v>-2.7909999999999999</v>
      </c>
      <c r="BL1205" s="31">
        <f t="shared" si="4095"/>
        <v>0</v>
      </c>
      <c r="BM1205" s="31">
        <f t="shared" si="4096"/>
        <v>0</v>
      </c>
      <c r="BN1205" s="31">
        <f t="shared" si="3923"/>
        <v>1351.7090000000001</v>
      </c>
      <c r="BO1205" s="31">
        <f t="shared" si="3924"/>
        <v>1354.5</v>
      </c>
      <c r="BP1205" s="31">
        <f t="shared" si="3925"/>
        <v>1354.5</v>
      </c>
      <c r="BQ1205" s="31">
        <f t="shared" si="4097"/>
        <v>0</v>
      </c>
      <c r="BR1205" s="31">
        <f t="shared" si="4098"/>
        <v>0</v>
      </c>
      <c r="BS1205" s="31">
        <f t="shared" si="3926"/>
        <v>1351.7090000000001</v>
      </c>
      <c r="BT1205" s="31">
        <f t="shared" si="3927"/>
        <v>1354.5</v>
      </c>
      <c r="BU1205" s="31">
        <f t="shared" si="3928"/>
        <v>1354.5</v>
      </c>
      <c r="BV1205" s="31">
        <f t="shared" si="4099"/>
        <v>0</v>
      </c>
      <c r="BW1205" s="31">
        <f t="shared" si="4100"/>
        <v>0</v>
      </c>
      <c r="BX1205" s="31">
        <f t="shared" si="3929"/>
        <v>1351.7090000000001</v>
      </c>
      <c r="BY1205" s="31">
        <f t="shared" si="3930"/>
        <v>1354.5</v>
      </c>
      <c r="BZ1205" s="31">
        <f t="shared" si="3931"/>
        <v>1354.5</v>
      </c>
      <c r="CA1205" s="31">
        <f t="shared" si="4101"/>
        <v>0</v>
      </c>
      <c r="CB1205" s="31">
        <f t="shared" si="4102"/>
        <v>0</v>
      </c>
      <c r="CC1205" s="31">
        <f t="shared" si="4103"/>
        <v>0</v>
      </c>
      <c r="CD1205" s="31">
        <f t="shared" si="4061"/>
        <v>1351.7090000000001</v>
      </c>
      <c r="CE1205" s="31">
        <f t="shared" si="4062"/>
        <v>1354.5</v>
      </c>
      <c r="CF1205" s="31">
        <f t="shared" si="4063"/>
        <v>1354.5</v>
      </c>
      <c r="CG1205" s="31">
        <f t="shared" si="4104"/>
        <v>0</v>
      </c>
      <c r="CH1205" s="24"/>
      <c r="CI1205" s="40"/>
      <c r="CN1205" s="1" t="s">
        <v>30</v>
      </c>
    </row>
    <row r="1206" ht="15">
      <c r="A1206" s="41" t="s">
        <v>655</v>
      </c>
      <c r="B1206" s="17">
        <v>240</v>
      </c>
      <c r="C1206" s="16" t="s">
        <v>42</v>
      </c>
      <c r="D1206" s="16" t="s">
        <v>43</v>
      </c>
      <c r="E1206" s="39" t="s">
        <v>44</v>
      </c>
      <c r="F1206" s="31">
        <v>1354.5</v>
      </c>
      <c r="G1206" s="31">
        <v>1354.5</v>
      </c>
      <c r="H1206" s="31">
        <v>1354.5</v>
      </c>
      <c r="I1206" s="31"/>
      <c r="J1206" s="31"/>
      <c r="K1206" s="31"/>
      <c r="L1206" s="31">
        <f t="shared" si="3896"/>
        <v>1354.5</v>
      </c>
      <c r="M1206" s="31">
        <f t="shared" si="3897"/>
        <v>1354.5</v>
      </c>
      <c r="N1206" s="31">
        <f t="shared" si="3898"/>
        <v>1354.5</v>
      </c>
      <c r="O1206" s="31"/>
      <c r="P1206" s="31"/>
      <c r="Q1206" s="31"/>
      <c r="R1206" s="31">
        <f t="shared" si="3899"/>
        <v>1354.5</v>
      </c>
      <c r="S1206" s="31">
        <f t="shared" si="3900"/>
        <v>1354.5</v>
      </c>
      <c r="T1206" s="31">
        <f t="shared" si="3901"/>
        <v>1354.5</v>
      </c>
      <c r="U1206" s="31"/>
      <c r="V1206" s="31"/>
      <c r="W1206" s="31"/>
      <c r="X1206" s="31">
        <f t="shared" si="3902"/>
        <v>1354.5</v>
      </c>
      <c r="Y1206" s="31">
        <f t="shared" si="3903"/>
        <v>1354.5</v>
      </c>
      <c r="Z1206" s="31">
        <f t="shared" si="3904"/>
        <v>1354.5</v>
      </c>
      <c r="AA1206" s="31"/>
      <c r="AB1206" s="31"/>
      <c r="AC1206" s="31"/>
      <c r="AD1206" s="31">
        <f t="shared" si="3905"/>
        <v>1354.5</v>
      </c>
      <c r="AE1206" s="31">
        <f t="shared" si="3906"/>
        <v>1354.5</v>
      </c>
      <c r="AF1206" s="31">
        <f t="shared" si="3907"/>
        <v>1354.5</v>
      </c>
      <c r="AG1206" s="31"/>
      <c r="AH1206" s="31"/>
      <c r="AI1206" s="31"/>
      <c r="AJ1206" s="31">
        <f t="shared" si="3908"/>
        <v>1354.5</v>
      </c>
      <c r="AK1206" s="31">
        <f t="shared" si="3909"/>
        <v>1354.5</v>
      </c>
      <c r="AL1206" s="31">
        <f t="shared" si="3910"/>
        <v>1354.5</v>
      </c>
      <c r="AM1206" s="31"/>
      <c r="AN1206" s="31"/>
      <c r="AO1206" s="31"/>
      <c r="AP1206" s="31">
        <f t="shared" si="3911"/>
        <v>1354.5</v>
      </c>
      <c r="AQ1206" s="31">
        <f t="shared" si="3912"/>
        <v>1354.5</v>
      </c>
      <c r="AR1206" s="31">
        <f t="shared" si="3913"/>
        <v>1354.5</v>
      </c>
      <c r="AS1206" s="31"/>
      <c r="AT1206" s="31"/>
      <c r="AU1206" s="31"/>
      <c r="AV1206" s="31">
        <f t="shared" si="3914"/>
        <v>1354.5</v>
      </c>
      <c r="AW1206" s="31">
        <f t="shared" si="3915"/>
        <v>1354.5</v>
      </c>
      <c r="AX1206" s="31">
        <f t="shared" si="3916"/>
        <v>1354.5</v>
      </c>
      <c r="AY1206" s="31"/>
      <c r="AZ1206" s="31"/>
      <c r="BA1206" s="31"/>
      <c r="BB1206" s="31">
        <f t="shared" si="3917"/>
        <v>1354.5</v>
      </c>
      <c r="BC1206" s="31">
        <f t="shared" si="3918"/>
        <v>1354.5</v>
      </c>
      <c r="BD1206" s="31">
        <f t="shared" si="3919"/>
        <v>1354.5</v>
      </c>
      <c r="BE1206" s="31"/>
      <c r="BF1206" s="31"/>
      <c r="BG1206" s="31"/>
      <c r="BH1206" s="31">
        <f t="shared" si="3920"/>
        <v>1354.5</v>
      </c>
      <c r="BI1206" s="31">
        <f t="shared" si="3921"/>
        <v>1354.5</v>
      </c>
      <c r="BJ1206" s="31">
        <f t="shared" si="3922"/>
        <v>1354.5</v>
      </c>
      <c r="BK1206" s="31">
        <v>-2.7909999999999999</v>
      </c>
      <c r="BL1206" s="31"/>
      <c r="BM1206" s="31"/>
      <c r="BN1206" s="31">
        <f t="shared" si="3923"/>
        <v>1351.7090000000001</v>
      </c>
      <c r="BO1206" s="31">
        <f t="shared" si="3924"/>
        <v>1354.5</v>
      </c>
      <c r="BP1206" s="31">
        <f t="shared" si="3925"/>
        <v>1354.5</v>
      </c>
      <c r="BQ1206" s="31"/>
      <c r="BR1206" s="31"/>
      <c r="BS1206" s="31">
        <f t="shared" si="3926"/>
        <v>1351.7090000000001</v>
      </c>
      <c r="BT1206" s="31">
        <f t="shared" si="3927"/>
        <v>1354.5</v>
      </c>
      <c r="BU1206" s="31">
        <f t="shared" si="3928"/>
        <v>1354.5</v>
      </c>
      <c r="BV1206" s="31"/>
      <c r="BW1206" s="31"/>
      <c r="BX1206" s="31">
        <f t="shared" si="3929"/>
        <v>1351.7090000000001</v>
      </c>
      <c r="BY1206" s="31">
        <f t="shared" si="3930"/>
        <v>1354.5</v>
      </c>
      <c r="BZ1206" s="31">
        <f t="shared" si="3931"/>
        <v>1354.5</v>
      </c>
      <c r="CA1206" s="31"/>
      <c r="CB1206" s="31"/>
      <c r="CC1206" s="31"/>
      <c r="CD1206" s="31">
        <f t="shared" si="4061"/>
        <v>1351.7090000000001</v>
      </c>
      <c r="CE1206" s="31">
        <f t="shared" si="4062"/>
        <v>1354.5</v>
      </c>
      <c r="CF1206" s="31">
        <f t="shared" si="4063"/>
        <v>1354.5</v>
      </c>
      <c r="CG1206" s="31"/>
      <c r="CH1206" s="24"/>
      <c r="CI1206" s="40"/>
    </row>
    <row r="1207" ht="43.75">
      <c r="A1207" s="41" t="s">
        <v>657</v>
      </c>
      <c r="B1207" s="17"/>
      <c r="C1207" s="16"/>
      <c r="D1207" s="16"/>
      <c r="E1207" s="39" t="s">
        <v>658</v>
      </c>
      <c r="F1207" s="31">
        <f t="shared" si="4064"/>
        <v>462</v>
      </c>
      <c r="G1207" s="31">
        <f t="shared" si="4065"/>
        <v>500</v>
      </c>
      <c r="H1207" s="31">
        <f t="shared" si="4066"/>
        <v>500</v>
      </c>
      <c r="I1207" s="31">
        <f t="shared" si="4067"/>
        <v>0</v>
      </c>
      <c r="J1207" s="31">
        <f t="shared" si="4068"/>
        <v>0</v>
      </c>
      <c r="K1207" s="31">
        <f t="shared" si="4069"/>
        <v>0</v>
      </c>
      <c r="L1207" s="31">
        <f t="shared" si="3896"/>
        <v>462</v>
      </c>
      <c r="M1207" s="31">
        <f t="shared" si="3897"/>
        <v>500</v>
      </c>
      <c r="N1207" s="31">
        <f t="shared" si="3898"/>
        <v>500</v>
      </c>
      <c r="O1207" s="31">
        <f t="shared" si="4070"/>
        <v>0</v>
      </c>
      <c r="P1207" s="31">
        <f t="shared" si="4071"/>
        <v>0</v>
      </c>
      <c r="Q1207" s="31">
        <f t="shared" si="4072"/>
        <v>0</v>
      </c>
      <c r="R1207" s="31">
        <f t="shared" si="3899"/>
        <v>462</v>
      </c>
      <c r="S1207" s="31">
        <f t="shared" si="3900"/>
        <v>500</v>
      </c>
      <c r="T1207" s="31">
        <f t="shared" si="3901"/>
        <v>500</v>
      </c>
      <c r="U1207" s="31">
        <f t="shared" si="4073"/>
        <v>0</v>
      </c>
      <c r="V1207" s="31">
        <f t="shared" si="4074"/>
        <v>0</v>
      </c>
      <c r="W1207" s="31">
        <f t="shared" si="4075"/>
        <v>0</v>
      </c>
      <c r="X1207" s="31">
        <f t="shared" si="3902"/>
        <v>462</v>
      </c>
      <c r="Y1207" s="31">
        <f t="shared" si="3903"/>
        <v>500</v>
      </c>
      <c r="Z1207" s="31">
        <f t="shared" si="3904"/>
        <v>500</v>
      </c>
      <c r="AA1207" s="31">
        <f t="shared" si="4076"/>
        <v>0</v>
      </c>
      <c r="AB1207" s="31">
        <f t="shared" si="4077"/>
        <v>0</v>
      </c>
      <c r="AC1207" s="31">
        <f t="shared" si="4078"/>
        <v>0</v>
      </c>
      <c r="AD1207" s="31">
        <f t="shared" si="3905"/>
        <v>462</v>
      </c>
      <c r="AE1207" s="31">
        <f t="shared" si="3906"/>
        <v>500</v>
      </c>
      <c r="AF1207" s="31">
        <f t="shared" si="3907"/>
        <v>500</v>
      </c>
      <c r="AG1207" s="31">
        <f t="shared" si="4079"/>
        <v>0</v>
      </c>
      <c r="AH1207" s="31">
        <f t="shared" si="4080"/>
        <v>0</v>
      </c>
      <c r="AI1207" s="31">
        <f t="shared" si="4081"/>
        <v>0</v>
      </c>
      <c r="AJ1207" s="31">
        <f t="shared" si="3908"/>
        <v>462</v>
      </c>
      <c r="AK1207" s="31">
        <f t="shared" si="3909"/>
        <v>500</v>
      </c>
      <c r="AL1207" s="31">
        <f t="shared" si="3910"/>
        <v>500</v>
      </c>
      <c r="AM1207" s="31">
        <f t="shared" si="4082"/>
        <v>0</v>
      </c>
      <c r="AN1207" s="31">
        <f t="shared" si="4083"/>
        <v>0</v>
      </c>
      <c r="AO1207" s="31">
        <f t="shared" si="4084"/>
        <v>0</v>
      </c>
      <c r="AP1207" s="31">
        <f t="shared" si="3911"/>
        <v>462</v>
      </c>
      <c r="AQ1207" s="31">
        <f t="shared" si="3912"/>
        <v>500</v>
      </c>
      <c r="AR1207" s="31">
        <f t="shared" si="3913"/>
        <v>500</v>
      </c>
      <c r="AS1207" s="31">
        <f t="shared" si="4085"/>
        <v>0</v>
      </c>
      <c r="AT1207" s="31">
        <f t="shared" si="4086"/>
        <v>0</v>
      </c>
      <c r="AU1207" s="31">
        <f t="shared" si="4087"/>
        <v>0</v>
      </c>
      <c r="AV1207" s="31">
        <f t="shared" si="3914"/>
        <v>462</v>
      </c>
      <c r="AW1207" s="31">
        <f t="shared" si="3915"/>
        <v>500</v>
      </c>
      <c r="AX1207" s="31">
        <f t="shared" si="3916"/>
        <v>500</v>
      </c>
      <c r="AY1207" s="31">
        <f t="shared" si="4088"/>
        <v>-20.760000000000002</v>
      </c>
      <c r="AZ1207" s="31">
        <f t="shared" si="4089"/>
        <v>0</v>
      </c>
      <c r="BA1207" s="31">
        <f t="shared" si="4090"/>
        <v>0</v>
      </c>
      <c r="BB1207" s="31">
        <f t="shared" si="3917"/>
        <v>441.24000000000001</v>
      </c>
      <c r="BC1207" s="31">
        <f t="shared" si="3918"/>
        <v>500</v>
      </c>
      <c r="BD1207" s="31">
        <f t="shared" si="3919"/>
        <v>500</v>
      </c>
      <c r="BE1207" s="31">
        <f t="shared" si="4091"/>
        <v>0</v>
      </c>
      <c r="BF1207" s="31">
        <f t="shared" si="4092"/>
        <v>0</v>
      </c>
      <c r="BG1207" s="31">
        <f t="shared" si="4093"/>
        <v>0</v>
      </c>
      <c r="BH1207" s="31">
        <f t="shared" si="3920"/>
        <v>441.24000000000001</v>
      </c>
      <c r="BI1207" s="31">
        <f t="shared" si="3921"/>
        <v>500</v>
      </c>
      <c r="BJ1207" s="31">
        <f t="shared" si="3922"/>
        <v>500</v>
      </c>
      <c r="BK1207" s="31">
        <f t="shared" si="4094"/>
        <v>0</v>
      </c>
      <c r="BL1207" s="31">
        <f t="shared" si="4095"/>
        <v>0</v>
      </c>
      <c r="BM1207" s="31">
        <f t="shared" si="4096"/>
        <v>0</v>
      </c>
      <c r="BN1207" s="31">
        <f t="shared" si="3923"/>
        <v>441.24000000000001</v>
      </c>
      <c r="BO1207" s="31">
        <f t="shared" si="3924"/>
        <v>500</v>
      </c>
      <c r="BP1207" s="31">
        <f t="shared" si="3925"/>
        <v>500</v>
      </c>
      <c r="BQ1207" s="31">
        <f t="shared" si="4097"/>
        <v>0</v>
      </c>
      <c r="BR1207" s="31">
        <f t="shared" si="4098"/>
        <v>0</v>
      </c>
      <c r="BS1207" s="31">
        <f t="shared" si="3926"/>
        <v>441.24000000000001</v>
      </c>
      <c r="BT1207" s="31">
        <f t="shared" si="3927"/>
        <v>500</v>
      </c>
      <c r="BU1207" s="31">
        <f t="shared" si="3928"/>
        <v>500</v>
      </c>
      <c r="BV1207" s="31">
        <f t="shared" si="4099"/>
        <v>0</v>
      </c>
      <c r="BW1207" s="31">
        <f t="shared" si="4100"/>
        <v>0</v>
      </c>
      <c r="BX1207" s="31">
        <f t="shared" si="3929"/>
        <v>441.24000000000001</v>
      </c>
      <c r="BY1207" s="31">
        <f t="shared" si="3930"/>
        <v>500</v>
      </c>
      <c r="BZ1207" s="31">
        <f t="shared" si="3931"/>
        <v>500</v>
      </c>
      <c r="CA1207" s="31">
        <f t="shared" si="4101"/>
        <v>0</v>
      </c>
      <c r="CB1207" s="31">
        <f t="shared" si="4102"/>
        <v>0</v>
      </c>
      <c r="CC1207" s="31">
        <f t="shared" si="4103"/>
        <v>0</v>
      </c>
      <c r="CD1207" s="31">
        <f t="shared" si="4061"/>
        <v>441.24000000000001</v>
      </c>
      <c r="CE1207" s="31">
        <f t="shared" si="4062"/>
        <v>500</v>
      </c>
      <c r="CF1207" s="31">
        <f t="shared" si="4063"/>
        <v>500</v>
      </c>
      <c r="CG1207" s="31">
        <f t="shared" si="4104"/>
        <v>0</v>
      </c>
      <c r="CH1207" s="24"/>
      <c r="CI1207" s="40"/>
      <c r="CL1207" s="1" t="s">
        <v>28</v>
      </c>
    </row>
    <row r="1208" ht="29.850000000000001">
      <c r="A1208" s="41" t="s">
        <v>659</v>
      </c>
      <c r="B1208" s="17"/>
      <c r="C1208" s="16"/>
      <c r="D1208" s="16"/>
      <c r="E1208" s="39" t="s">
        <v>660</v>
      </c>
      <c r="F1208" s="31">
        <f t="shared" si="4064"/>
        <v>462</v>
      </c>
      <c r="G1208" s="31">
        <f t="shared" si="4065"/>
        <v>500</v>
      </c>
      <c r="H1208" s="31">
        <f t="shared" si="4066"/>
        <v>500</v>
      </c>
      <c r="I1208" s="31">
        <f t="shared" si="4067"/>
        <v>0</v>
      </c>
      <c r="J1208" s="31">
        <f t="shared" si="4068"/>
        <v>0</v>
      </c>
      <c r="K1208" s="31">
        <f t="shared" si="4069"/>
        <v>0</v>
      </c>
      <c r="L1208" s="31">
        <f t="shared" si="3896"/>
        <v>462</v>
      </c>
      <c r="M1208" s="31">
        <f t="shared" si="3897"/>
        <v>500</v>
      </c>
      <c r="N1208" s="31">
        <f t="shared" si="3898"/>
        <v>500</v>
      </c>
      <c r="O1208" s="31">
        <f t="shared" si="4070"/>
        <v>0</v>
      </c>
      <c r="P1208" s="31">
        <f t="shared" si="4071"/>
        <v>0</v>
      </c>
      <c r="Q1208" s="31">
        <f t="shared" si="4072"/>
        <v>0</v>
      </c>
      <c r="R1208" s="31">
        <f t="shared" si="3899"/>
        <v>462</v>
      </c>
      <c r="S1208" s="31">
        <f t="shared" si="3900"/>
        <v>500</v>
      </c>
      <c r="T1208" s="31">
        <f t="shared" si="3901"/>
        <v>500</v>
      </c>
      <c r="U1208" s="31">
        <f t="shared" si="4073"/>
        <v>0</v>
      </c>
      <c r="V1208" s="31">
        <f t="shared" si="4074"/>
        <v>0</v>
      </c>
      <c r="W1208" s="31">
        <f t="shared" si="4075"/>
        <v>0</v>
      </c>
      <c r="X1208" s="31">
        <f t="shared" si="3902"/>
        <v>462</v>
      </c>
      <c r="Y1208" s="31">
        <f t="shared" si="3903"/>
        <v>500</v>
      </c>
      <c r="Z1208" s="31">
        <f t="shared" si="3904"/>
        <v>500</v>
      </c>
      <c r="AA1208" s="31">
        <f t="shared" si="4076"/>
        <v>0</v>
      </c>
      <c r="AB1208" s="31">
        <f t="shared" si="4077"/>
        <v>0</v>
      </c>
      <c r="AC1208" s="31">
        <f t="shared" si="4078"/>
        <v>0</v>
      </c>
      <c r="AD1208" s="31">
        <f t="shared" si="3905"/>
        <v>462</v>
      </c>
      <c r="AE1208" s="31">
        <f t="shared" si="3906"/>
        <v>500</v>
      </c>
      <c r="AF1208" s="31">
        <f t="shared" si="3907"/>
        <v>500</v>
      </c>
      <c r="AG1208" s="31">
        <f t="shared" si="4079"/>
        <v>0</v>
      </c>
      <c r="AH1208" s="31">
        <f t="shared" si="4080"/>
        <v>0</v>
      </c>
      <c r="AI1208" s="31">
        <f t="shared" si="4081"/>
        <v>0</v>
      </c>
      <c r="AJ1208" s="31">
        <f t="shared" si="3908"/>
        <v>462</v>
      </c>
      <c r="AK1208" s="31">
        <f t="shared" si="3909"/>
        <v>500</v>
      </c>
      <c r="AL1208" s="31">
        <f t="shared" si="3910"/>
        <v>500</v>
      </c>
      <c r="AM1208" s="31">
        <f t="shared" si="4082"/>
        <v>0</v>
      </c>
      <c r="AN1208" s="31">
        <f t="shared" si="4083"/>
        <v>0</v>
      </c>
      <c r="AO1208" s="31">
        <f t="shared" si="4084"/>
        <v>0</v>
      </c>
      <c r="AP1208" s="31">
        <f t="shared" si="3911"/>
        <v>462</v>
      </c>
      <c r="AQ1208" s="31">
        <f t="shared" si="3912"/>
        <v>500</v>
      </c>
      <c r="AR1208" s="31">
        <f t="shared" si="3913"/>
        <v>500</v>
      </c>
      <c r="AS1208" s="31">
        <f t="shared" si="4085"/>
        <v>0</v>
      </c>
      <c r="AT1208" s="31">
        <f t="shared" si="4086"/>
        <v>0</v>
      </c>
      <c r="AU1208" s="31">
        <f t="shared" si="4087"/>
        <v>0</v>
      </c>
      <c r="AV1208" s="31">
        <f t="shared" si="3914"/>
        <v>462</v>
      </c>
      <c r="AW1208" s="31">
        <f t="shared" si="3915"/>
        <v>500</v>
      </c>
      <c r="AX1208" s="31">
        <f t="shared" si="3916"/>
        <v>500</v>
      </c>
      <c r="AY1208" s="31">
        <f t="shared" si="4088"/>
        <v>-20.760000000000002</v>
      </c>
      <c r="AZ1208" s="31">
        <f t="shared" si="4089"/>
        <v>0</v>
      </c>
      <c r="BA1208" s="31">
        <f t="shared" si="4090"/>
        <v>0</v>
      </c>
      <c r="BB1208" s="31">
        <f t="shared" si="3917"/>
        <v>441.24000000000001</v>
      </c>
      <c r="BC1208" s="31">
        <f t="shared" si="3918"/>
        <v>500</v>
      </c>
      <c r="BD1208" s="31">
        <f t="shared" si="3919"/>
        <v>500</v>
      </c>
      <c r="BE1208" s="31">
        <f t="shared" si="4091"/>
        <v>0</v>
      </c>
      <c r="BF1208" s="31">
        <f t="shared" si="4092"/>
        <v>0</v>
      </c>
      <c r="BG1208" s="31">
        <f t="shared" si="4093"/>
        <v>0</v>
      </c>
      <c r="BH1208" s="31">
        <f t="shared" si="3920"/>
        <v>441.24000000000001</v>
      </c>
      <c r="BI1208" s="31">
        <f t="shared" si="3921"/>
        <v>500</v>
      </c>
      <c r="BJ1208" s="31">
        <f t="shared" si="3922"/>
        <v>500</v>
      </c>
      <c r="BK1208" s="31">
        <f t="shared" si="4094"/>
        <v>0</v>
      </c>
      <c r="BL1208" s="31">
        <f t="shared" si="4095"/>
        <v>0</v>
      </c>
      <c r="BM1208" s="31">
        <f t="shared" si="4096"/>
        <v>0</v>
      </c>
      <c r="BN1208" s="31">
        <f t="shared" si="3923"/>
        <v>441.24000000000001</v>
      </c>
      <c r="BO1208" s="31">
        <f t="shared" si="3924"/>
        <v>500</v>
      </c>
      <c r="BP1208" s="31">
        <f t="shared" si="3925"/>
        <v>500</v>
      </c>
      <c r="BQ1208" s="31">
        <f t="shared" si="4097"/>
        <v>0</v>
      </c>
      <c r="BR1208" s="31">
        <f t="shared" si="4098"/>
        <v>0</v>
      </c>
      <c r="BS1208" s="31">
        <f t="shared" si="3926"/>
        <v>441.24000000000001</v>
      </c>
      <c r="BT1208" s="31">
        <f t="shared" si="3927"/>
        <v>500</v>
      </c>
      <c r="BU1208" s="31">
        <f t="shared" si="3928"/>
        <v>500</v>
      </c>
      <c r="BV1208" s="31">
        <f t="shared" si="4099"/>
        <v>0</v>
      </c>
      <c r="BW1208" s="31">
        <f t="shared" si="4100"/>
        <v>0</v>
      </c>
      <c r="BX1208" s="31">
        <f t="shared" si="3929"/>
        <v>441.24000000000001</v>
      </c>
      <c r="BY1208" s="31">
        <f t="shared" si="3930"/>
        <v>500</v>
      </c>
      <c r="BZ1208" s="31">
        <f t="shared" si="3931"/>
        <v>500</v>
      </c>
      <c r="CA1208" s="31">
        <f t="shared" si="4101"/>
        <v>0</v>
      </c>
      <c r="CB1208" s="31">
        <f t="shared" si="4102"/>
        <v>0</v>
      </c>
      <c r="CC1208" s="31">
        <f t="shared" si="4103"/>
        <v>0</v>
      </c>
      <c r="CD1208" s="31">
        <f t="shared" si="4061"/>
        <v>441.24000000000001</v>
      </c>
      <c r="CE1208" s="31">
        <f t="shared" si="4062"/>
        <v>500</v>
      </c>
      <c r="CF1208" s="31">
        <f t="shared" si="4063"/>
        <v>500</v>
      </c>
      <c r="CG1208" s="31">
        <f t="shared" si="4104"/>
        <v>0</v>
      </c>
      <c r="CH1208" s="24"/>
      <c r="CI1208" s="40"/>
      <c r="CO1208" s="1" t="s">
        <v>31</v>
      </c>
    </row>
    <row r="1209" ht="29.850000000000001">
      <c r="A1209" s="41" t="s">
        <v>659</v>
      </c>
      <c r="B1209" s="41" t="s">
        <v>641</v>
      </c>
      <c r="C1209" s="16"/>
      <c r="D1209" s="16"/>
      <c r="E1209" s="39" t="s">
        <v>40</v>
      </c>
      <c r="F1209" s="31">
        <f t="shared" si="4064"/>
        <v>462</v>
      </c>
      <c r="G1209" s="31">
        <f t="shared" si="4065"/>
        <v>500</v>
      </c>
      <c r="H1209" s="31">
        <f t="shared" si="4066"/>
        <v>500</v>
      </c>
      <c r="I1209" s="31">
        <f t="shared" si="4067"/>
        <v>0</v>
      </c>
      <c r="J1209" s="31">
        <f t="shared" si="4068"/>
        <v>0</v>
      </c>
      <c r="K1209" s="31">
        <f t="shared" si="4069"/>
        <v>0</v>
      </c>
      <c r="L1209" s="31">
        <f t="shared" si="3896"/>
        <v>462</v>
      </c>
      <c r="M1209" s="31">
        <f t="shared" si="3897"/>
        <v>500</v>
      </c>
      <c r="N1209" s="31">
        <f t="shared" si="3898"/>
        <v>500</v>
      </c>
      <c r="O1209" s="31">
        <f t="shared" si="4070"/>
        <v>0</v>
      </c>
      <c r="P1209" s="31">
        <f t="shared" si="4071"/>
        <v>0</v>
      </c>
      <c r="Q1209" s="31">
        <f t="shared" si="4072"/>
        <v>0</v>
      </c>
      <c r="R1209" s="31">
        <f t="shared" si="3899"/>
        <v>462</v>
      </c>
      <c r="S1209" s="31">
        <f t="shared" si="3900"/>
        <v>500</v>
      </c>
      <c r="T1209" s="31">
        <f t="shared" si="3901"/>
        <v>500</v>
      </c>
      <c r="U1209" s="31">
        <f t="shared" si="4073"/>
        <v>0</v>
      </c>
      <c r="V1209" s="31">
        <f t="shared" si="4074"/>
        <v>0</v>
      </c>
      <c r="W1209" s="31">
        <f t="shared" si="4075"/>
        <v>0</v>
      </c>
      <c r="X1209" s="31">
        <f t="shared" si="3902"/>
        <v>462</v>
      </c>
      <c r="Y1209" s="31">
        <f t="shared" si="3903"/>
        <v>500</v>
      </c>
      <c r="Z1209" s="31">
        <f t="shared" si="3904"/>
        <v>500</v>
      </c>
      <c r="AA1209" s="31">
        <f t="shared" si="4076"/>
        <v>0</v>
      </c>
      <c r="AB1209" s="31">
        <f t="shared" si="4077"/>
        <v>0</v>
      </c>
      <c r="AC1209" s="31">
        <f t="shared" si="4078"/>
        <v>0</v>
      </c>
      <c r="AD1209" s="31">
        <f t="shared" si="3905"/>
        <v>462</v>
      </c>
      <c r="AE1209" s="31">
        <f t="shared" si="3906"/>
        <v>500</v>
      </c>
      <c r="AF1209" s="31">
        <f t="shared" si="3907"/>
        <v>500</v>
      </c>
      <c r="AG1209" s="31">
        <f t="shared" si="4079"/>
        <v>0</v>
      </c>
      <c r="AH1209" s="31">
        <f t="shared" si="4080"/>
        <v>0</v>
      </c>
      <c r="AI1209" s="31">
        <f t="shared" si="4081"/>
        <v>0</v>
      </c>
      <c r="AJ1209" s="31">
        <f t="shared" si="3908"/>
        <v>462</v>
      </c>
      <c r="AK1209" s="31">
        <f t="shared" si="3909"/>
        <v>500</v>
      </c>
      <c r="AL1209" s="31">
        <f t="shared" si="3910"/>
        <v>500</v>
      </c>
      <c r="AM1209" s="31">
        <f t="shared" si="4082"/>
        <v>0</v>
      </c>
      <c r="AN1209" s="31">
        <f t="shared" si="4083"/>
        <v>0</v>
      </c>
      <c r="AO1209" s="31">
        <f t="shared" si="4084"/>
        <v>0</v>
      </c>
      <c r="AP1209" s="31">
        <f t="shared" si="3911"/>
        <v>462</v>
      </c>
      <c r="AQ1209" s="31">
        <f t="shared" si="3912"/>
        <v>500</v>
      </c>
      <c r="AR1209" s="31">
        <f t="shared" si="3913"/>
        <v>500</v>
      </c>
      <c r="AS1209" s="31">
        <f t="shared" si="4085"/>
        <v>0</v>
      </c>
      <c r="AT1209" s="31">
        <f t="shared" si="4086"/>
        <v>0</v>
      </c>
      <c r="AU1209" s="31">
        <f t="shared" si="4087"/>
        <v>0</v>
      </c>
      <c r="AV1209" s="31">
        <f t="shared" si="3914"/>
        <v>462</v>
      </c>
      <c r="AW1209" s="31">
        <f t="shared" si="3915"/>
        <v>500</v>
      </c>
      <c r="AX1209" s="31">
        <f t="shared" si="3916"/>
        <v>500</v>
      </c>
      <c r="AY1209" s="31">
        <f t="shared" si="4088"/>
        <v>-20.760000000000002</v>
      </c>
      <c r="AZ1209" s="31">
        <f t="shared" si="4089"/>
        <v>0</v>
      </c>
      <c r="BA1209" s="31">
        <f t="shared" si="4090"/>
        <v>0</v>
      </c>
      <c r="BB1209" s="31">
        <f t="shared" si="3917"/>
        <v>441.24000000000001</v>
      </c>
      <c r="BC1209" s="31">
        <f t="shared" si="3918"/>
        <v>500</v>
      </c>
      <c r="BD1209" s="31">
        <f t="shared" si="3919"/>
        <v>500</v>
      </c>
      <c r="BE1209" s="31">
        <f t="shared" si="4091"/>
        <v>0</v>
      </c>
      <c r="BF1209" s="31">
        <f t="shared" si="4092"/>
        <v>0</v>
      </c>
      <c r="BG1209" s="31">
        <f t="shared" si="4093"/>
        <v>0</v>
      </c>
      <c r="BH1209" s="31">
        <f t="shared" si="3920"/>
        <v>441.24000000000001</v>
      </c>
      <c r="BI1209" s="31">
        <f t="shared" si="3921"/>
        <v>500</v>
      </c>
      <c r="BJ1209" s="31">
        <f t="shared" si="3922"/>
        <v>500</v>
      </c>
      <c r="BK1209" s="31">
        <f t="shared" si="4094"/>
        <v>0</v>
      </c>
      <c r="BL1209" s="31">
        <f t="shared" si="4095"/>
        <v>0</v>
      </c>
      <c r="BM1209" s="31">
        <f t="shared" si="4096"/>
        <v>0</v>
      </c>
      <c r="BN1209" s="31">
        <f t="shared" si="3923"/>
        <v>441.24000000000001</v>
      </c>
      <c r="BO1209" s="31">
        <f t="shared" si="3924"/>
        <v>500</v>
      </c>
      <c r="BP1209" s="31">
        <f t="shared" si="3925"/>
        <v>500</v>
      </c>
      <c r="BQ1209" s="31">
        <f t="shared" si="4097"/>
        <v>0</v>
      </c>
      <c r="BR1209" s="31">
        <f t="shared" si="4098"/>
        <v>0</v>
      </c>
      <c r="BS1209" s="31">
        <f t="shared" si="3926"/>
        <v>441.24000000000001</v>
      </c>
      <c r="BT1209" s="31">
        <f t="shared" si="3927"/>
        <v>500</v>
      </c>
      <c r="BU1209" s="31">
        <f t="shared" si="3928"/>
        <v>500</v>
      </c>
      <c r="BV1209" s="31">
        <f t="shared" si="4099"/>
        <v>0</v>
      </c>
      <c r="BW1209" s="31">
        <f t="shared" si="4100"/>
        <v>0</v>
      </c>
      <c r="BX1209" s="31">
        <f t="shared" si="3929"/>
        <v>441.24000000000001</v>
      </c>
      <c r="BY1209" s="31">
        <f t="shared" si="3930"/>
        <v>500</v>
      </c>
      <c r="BZ1209" s="31">
        <f t="shared" si="3931"/>
        <v>500</v>
      </c>
      <c r="CA1209" s="31">
        <f t="shared" si="4101"/>
        <v>0</v>
      </c>
      <c r="CB1209" s="31">
        <f t="shared" si="4102"/>
        <v>0</v>
      </c>
      <c r="CC1209" s="31">
        <f t="shared" si="4103"/>
        <v>0</v>
      </c>
      <c r="CD1209" s="31">
        <f t="shared" si="4061"/>
        <v>441.24000000000001</v>
      </c>
      <c r="CE1209" s="31">
        <f t="shared" si="4062"/>
        <v>500</v>
      </c>
      <c r="CF1209" s="31">
        <f t="shared" si="4063"/>
        <v>500</v>
      </c>
      <c r="CG1209" s="31">
        <f t="shared" si="4104"/>
        <v>0</v>
      </c>
      <c r="CH1209" s="24"/>
      <c r="CI1209" s="40"/>
      <c r="CM1209" s="1" t="s">
        <v>29</v>
      </c>
    </row>
    <row r="1210" ht="43.75">
      <c r="A1210" s="41" t="s">
        <v>659</v>
      </c>
      <c r="B1210" s="17">
        <v>240</v>
      </c>
      <c r="C1210" s="16"/>
      <c r="D1210" s="16"/>
      <c r="E1210" s="39" t="s">
        <v>41</v>
      </c>
      <c r="F1210" s="31">
        <f t="shared" si="4064"/>
        <v>462</v>
      </c>
      <c r="G1210" s="31">
        <f t="shared" si="4065"/>
        <v>500</v>
      </c>
      <c r="H1210" s="31">
        <f t="shared" si="4066"/>
        <v>500</v>
      </c>
      <c r="I1210" s="31">
        <f t="shared" si="4067"/>
        <v>0</v>
      </c>
      <c r="J1210" s="31">
        <f t="shared" si="4068"/>
        <v>0</v>
      </c>
      <c r="K1210" s="31">
        <f t="shared" si="4069"/>
        <v>0</v>
      </c>
      <c r="L1210" s="31">
        <f t="shared" si="3896"/>
        <v>462</v>
      </c>
      <c r="M1210" s="31">
        <f t="shared" si="3897"/>
        <v>500</v>
      </c>
      <c r="N1210" s="31">
        <f t="shared" si="3898"/>
        <v>500</v>
      </c>
      <c r="O1210" s="31">
        <f t="shared" si="4070"/>
        <v>0</v>
      </c>
      <c r="P1210" s="31">
        <f t="shared" si="4071"/>
        <v>0</v>
      </c>
      <c r="Q1210" s="31">
        <f t="shared" si="4072"/>
        <v>0</v>
      </c>
      <c r="R1210" s="31">
        <f t="shared" si="3899"/>
        <v>462</v>
      </c>
      <c r="S1210" s="31">
        <f t="shared" si="3900"/>
        <v>500</v>
      </c>
      <c r="T1210" s="31">
        <f t="shared" si="3901"/>
        <v>500</v>
      </c>
      <c r="U1210" s="31">
        <f t="shared" si="4073"/>
        <v>0</v>
      </c>
      <c r="V1210" s="31">
        <f t="shared" si="4074"/>
        <v>0</v>
      </c>
      <c r="W1210" s="31">
        <f t="shared" si="4075"/>
        <v>0</v>
      </c>
      <c r="X1210" s="31">
        <f t="shared" si="3902"/>
        <v>462</v>
      </c>
      <c r="Y1210" s="31">
        <f t="shared" si="3903"/>
        <v>500</v>
      </c>
      <c r="Z1210" s="31">
        <f t="shared" si="3904"/>
        <v>500</v>
      </c>
      <c r="AA1210" s="31">
        <f t="shared" si="4076"/>
        <v>0</v>
      </c>
      <c r="AB1210" s="31">
        <f t="shared" si="4077"/>
        <v>0</v>
      </c>
      <c r="AC1210" s="31">
        <f t="shared" si="4078"/>
        <v>0</v>
      </c>
      <c r="AD1210" s="31">
        <f t="shared" si="3905"/>
        <v>462</v>
      </c>
      <c r="AE1210" s="31">
        <f t="shared" si="3906"/>
        <v>500</v>
      </c>
      <c r="AF1210" s="31">
        <f t="shared" si="3907"/>
        <v>500</v>
      </c>
      <c r="AG1210" s="31">
        <f t="shared" si="4079"/>
        <v>0</v>
      </c>
      <c r="AH1210" s="31">
        <f t="shared" si="4080"/>
        <v>0</v>
      </c>
      <c r="AI1210" s="31">
        <f t="shared" si="4081"/>
        <v>0</v>
      </c>
      <c r="AJ1210" s="31">
        <f t="shared" si="3908"/>
        <v>462</v>
      </c>
      <c r="AK1210" s="31">
        <f t="shared" si="3909"/>
        <v>500</v>
      </c>
      <c r="AL1210" s="31">
        <f t="shared" si="3910"/>
        <v>500</v>
      </c>
      <c r="AM1210" s="31">
        <f t="shared" si="4082"/>
        <v>0</v>
      </c>
      <c r="AN1210" s="31">
        <f t="shared" si="4083"/>
        <v>0</v>
      </c>
      <c r="AO1210" s="31">
        <f t="shared" si="4084"/>
        <v>0</v>
      </c>
      <c r="AP1210" s="31">
        <f t="shared" si="3911"/>
        <v>462</v>
      </c>
      <c r="AQ1210" s="31">
        <f t="shared" si="3912"/>
        <v>500</v>
      </c>
      <c r="AR1210" s="31">
        <f t="shared" si="3913"/>
        <v>500</v>
      </c>
      <c r="AS1210" s="31">
        <f t="shared" si="4085"/>
        <v>0</v>
      </c>
      <c r="AT1210" s="31">
        <f t="shared" si="4086"/>
        <v>0</v>
      </c>
      <c r="AU1210" s="31">
        <f t="shared" si="4087"/>
        <v>0</v>
      </c>
      <c r="AV1210" s="31">
        <f t="shared" si="3914"/>
        <v>462</v>
      </c>
      <c r="AW1210" s="31">
        <f t="shared" si="3915"/>
        <v>500</v>
      </c>
      <c r="AX1210" s="31">
        <f t="shared" si="3916"/>
        <v>500</v>
      </c>
      <c r="AY1210" s="31">
        <f t="shared" si="4088"/>
        <v>-20.760000000000002</v>
      </c>
      <c r="AZ1210" s="31">
        <f t="shared" si="4089"/>
        <v>0</v>
      </c>
      <c r="BA1210" s="31">
        <f t="shared" si="4090"/>
        <v>0</v>
      </c>
      <c r="BB1210" s="31">
        <f t="shared" si="3917"/>
        <v>441.24000000000001</v>
      </c>
      <c r="BC1210" s="31">
        <f t="shared" si="3918"/>
        <v>500</v>
      </c>
      <c r="BD1210" s="31">
        <f t="shared" si="3919"/>
        <v>500</v>
      </c>
      <c r="BE1210" s="31">
        <f t="shared" si="4091"/>
        <v>0</v>
      </c>
      <c r="BF1210" s="31">
        <f t="shared" si="4092"/>
        <v>0</v>
      </c>
      <c r="BG1210" s="31">
        <f t="shared" si="4093"/>
        <v>0</v>
      </c>
      <c r="BH1210" s="31">
        <f t="shared" si="3920"/>
        <v>441.24000000000001</v>
      </c>
      <c r="BI1210" s="31">
        <f t="shared" si="3921"/>
        <v>500</v>
      </c>
      <c r="BJ1210" s="31">
        <f t="shared" si="3922"/>
        <v>500</v>
      </c>
      <c r="BK1210" s="31">
        <f t="shared" si="4094"/>
        <v>0</v>
      </c>
      <c r="BL1210" s="31">
        <f t="shared" si="4095"/>
        <v>0</v>
      </c>
      <c r="BM1210" s="31">
        <f t="shared" si="4096"/>
        <v>0</v>
      </c>
      <c r="BN1210" s="31">
        <f t="shared" si="3923"/>
        <v>441.24000000000001</v>
      </c>
      <c r="BO1210" s="31">
        <f t="shared" si="3924"/>
        <v>500</v>
      </c>
      <c r="BP1210" s="31">
        <f t="shared" si="3925"/>
        <v>500</v>
      </c>
      <c r="BQ1210" s="31">
        <f t="shared" si="4097"/>
        <v>0</v>
      </c>
      <c r="BR1210" s="31">
        <f t="shared" si="4098"/>
        <v>0</v>
      </c>
      <c r="BS1210" s="31">
        <f t="shared" si="3926"/>
        <v>441.24000000000001</v>
      </c>
      <c r="BT1210" s="31">
        <f t="shared" si="3927"/>
        <v>500</v>
      </c>
      <c r="BU1210" s="31">
        <f t="shared" si="3928"/>
        <v>500</v>
      </c>
      <c r="BV1210" s="31">
        <f t="shared" si="4099"/>
        <v>0</v>
      </c>
      <c r="BW1210" s="31">
        <f t="shared" si="4100"/>
        <v>0</v>
      </c>
      <c r="BX1210" s="31">
        <f t="shared" si="3929"/>
        <v>441.24000000000001</v>
      </c>
      <c r="BY1210" s="31">
        <f t="shared" si="3930"/>
        <v>500</v>
      </c>
      <c r="BZ1210" s="31">
        <f t="shared" si="3931"/>
        <v>500</v>
      </c>
      <c r="CA1210" s="31">
        <f t="shared" si="4101"/>
        <v>0</v>
      </c>
      <c r="CB1210" s="31">
        <f t="shared" si="4102"/>
        <v>0</v>
      </c>
      <c r="CC1210" s="31">
        <f t="shared" si="4103"/>
        <v>0</v>
      </c>
      <c r="CD1210" s="31">
        <f t="shared" si="4061"/>
        <v>441.24000000000001</v>
      </c>
      <c r="CE1210" s="31">
        <f t="shared" si="4062"/>
        <v>500</v>
      </c>
      <c r="CF1210" s="31">
        <f t="shared" si="4063"/>
        <v>500</v>
      </c>
      <c r="CG1210" s="31">
        <f t="shared" si="4104"/>
        <v>0</v>
      </c>
      <c r="CH1210" s="24"/>
      <c r="CI1210" s="40"/>
      <c r="CN1210" s="1" t="s">
        <v>30</v>
      </c>
    </row>
    <row r="1211" ht="29.850000000000001">
      <c r="A1211" s="41" t="s">
        <v>659</v>
      </c>
      <c r="B1211" s="17">
        <v>240</v>
      </c>
      <c r="C1211" s="16" t="s">
        <v>395</v>
      </c>
      <c r="D1211" s="16" t="s">
        <v>625</v>
      </c>
      <c r="E1211" s="39" t="s">
        <v>626</v>
      </c>
      <c r="F1211" s="31">
        <v>462</v>
      </c>
      <c r="G1211" s="31">
        <v>500</v>
      </c>
      <c r="H1211" s="31">
        <v>500</v>
      </c>
      <c r="I1211" s="31"/>
      <c r="J1211" s="31"/>
      <c r="K1211" s="31"/>
      <c r="L1211" s="31">
        <f t="shared" si="3896"/>
        <v>462</v>
      </c>
      <c r="M1211" s="31">
        <f t="shared" si="3897"/>
        <v>500</v>
      </c>
      <c r="N1211" s="31">
        <f t="shared" si="3898"/>
        <v>500</v>
      </c>
      <c r="O1211" s="31"/>
      <c r="P1211" s="31"/>
      <c r="Q1211" s="31"/>
      <c r="R1211" s="31">
        <f t="shared" si="3899"/>
        <v>462</v>
      </c>
      <c r="S1211" s="31">
        <f t="shared" si="3900"/>
        <v>500</v>
      </c>
      <c r="T1211" s="31">
        <f t="shared" si="3901"/>
        <v>500</v>
      </c>
      <c r="U1211" s="31"/>
      <c r="V1211" s="31"/>
      <c r="W1211" s="31"/>
      <c r="X1211" s="31">
        <f t="shared" si="3902"/>
        <v>462</v>
      </c>
      <c r="Y1211" s="31">
        <f t="shared" si="3903"/>
        <v>500</v>
      </c>
      <c r="Z1211" s="31">
        <f t="shared" si="3904"/>
        <v>500</v>
      </c>
      <c r="AA1211" s="31"/>
      <c r="AB1211" s="31"/>
      <c r="AC1211" s="31"/>
      <c r="AD1211" s="31">
        <f t="shared" si="3905"/>
        <v>462</v>
      </c>
      <c r="AE1211" s="31">
        <f t="shared" si="3906"/>
        <v>500</v>
      </c>
      <c r="AF1211" s="31">
        <f t="shared" si="3907"/>
        <v>500</v>
      </c>
      <c r="AG1211" s="31"/>
      <c r="AH1211" s="31"/>
      <c r="AI1211" s="31"/>
      <c r="AJ1211" s="31">
        <f t="shared" si="3908"/>
        <v>462</v>
      </c>
      <c r="AK1211" s="31">
        <f t="shared" si="3909"/>
        <v>500</v>
      </c>
      <c r="AL1211" s="31">
        <f t="shared" si="3910"/>
        <v>500</v>
      </c>
      <c r="AM1211" s="31"/>
      <c r="AN1211" s="31"/>
      <c r="AO1211" s="31"/>
      <c r="AP1211" s="31">
        <f t="shared" si="3911"/>
        <v>462</v>
      </c>
      <c r="AQ1211" s="31">
        <f t="shared" si="3912"/>
        <v>500</v>
      </c>
      <c r="AR1211" s="31">
        <f t="shared" si="3913"/>
        <v>500</v>
      </c>
      <c r="AS1211" s="31"/>
      <c r="AT1211" s="31"/>
      <c r="AU1211" s="31"/>
      <c r="AV1211" s="31">
        <f t="shared" si="3914"/>
        <v>462</v>
      </c>
      <c r="AW1211" s="31">
        <f t="shared" si="3915"/>
        <v>500</v>
      </c>
      <c r="AX1211" s="31">
        <f t="shared" si="3916"/>
        <v>500</v>
      </c>
      <c r="AY1211" s="31">
        <v>-20.760000000000002</v>
      </c>
      <c r="AZ1211" s="31"/>
      <c r="BA1211" s="31"/>
      <c r="BB1211" s="31">
        <f t="shared" si="3917"/>
        <v>441.24000000000001</v>
      </c>
      <c r="BC1211" s="31">
        <f t="shared" si="3918"/>
        <v>500</v>
      </c>
      <c r="BD1211" s="31">
        <f t="shared" si="3919"/>
        <v>500</v>
      </c>
      <c r="BE1211" s="31"/>
      <c r="BF1211" s="31"/>
      <c r="BG1211" s="31"/>
      <c r="BH1211" s="31">
        <f t="shared" si="3920"/>
        <v>441.24000000000001</v>
      </c>
      <c r="BI1211" s="31">
        <f t="shared" si="3921"/>
        <v>500</v>
      </c>
      <c r="BJ1211" s="31">
        <f t="shared" si="3922"/>
        <v>500</v>
      </c>
      <c r="BK1211" s="31"/>
      <c r="BL1211" s="31"/>
      <c r="BM1211" s="31"/>
      <c r="BN1211" s="31">
        <f t="shared" si="3923"/>
        <v>441.24000000000001</v>
      </c>
      <c r="BO1211" s="31">
        <f t="shared" si="3924"/>
        <v>500</v>
      </c>
      <c r="BP1211" s="31">
        <f t="shared" si="3925"/>
        <v>500</v>
      </c>
      <c r="BQ1211" s="31"/>
      <c r="BR1211" s="31"/>
      <c r="BS1211" s="31">
        <f t="shared" si="3926"/>
        <v>441.24000000000001</v>
      </c>
      <c r="BT1211" s="31">
        <f t="shared" si="3927"/>
        <v>500</v>
      </c>
      <c r="BU1211" s="31">
        <f t="shared" si="3928"/>
        <v>500</v>
      </c>
      <c r="BV1211" s="31"/>
      <c r="BW1211" s="31"/>
      <c r="BX1211" s="31">
        <f t="shared" si="3929"/>
        <v>441.24000000000001</v>
      </c>
      <c r="BY1211" s="31">
        <f t="shared" si="3930"/>
        <v>500</v>
      </c>
      <c r="BZ1211" s="31">
        <f t="shared" si="3931"/>
        <v>500</v>
      </c>
      <c r="CA1211" s="31"/>
      <c r="CB1211" s="31"/>
      <c r="CC1211" s="31"/>
      <c r="CD1211" s="31">
        <f t="shared" si="4061"/>
        <v>441.24000000000001</v>
      </c>
      <c r="CE1211" s="31">
        <f t="shared" si="4062"/>
        <v>500</v>
      </c>
      <c r="CF1211" s="31">
        <f t="shared" si="4063"/>
        <v>500</v>
      </c>
      <c r="CG1211" s="31"/>
      <c r="CH1211" s="24"/>
      <c r="CI1211" s="40"/>
    </row>
    <row r="1212" ht="57.700000000000003">
      <c r="A1212" s="41" t="s">
        <v>661</v>
      </c>
      <c r="B1212" s="17"/>
      <c r="C1212" s="16"/>
      <c r="D1212" s="16"/>
      <c r="E1212" s="39" t="s">
        <v>662</v>
      </c>
      <c r="F1212" s="31">
        <f>F1213+F1217</f>
        <v>10416.1</v>
      </c>
      <c r="G1212" s="31">
        <f>G1213+G1217</f>
        <v>10416.1</v>
      </c>
      <c r="H1212" s="31">
        <f>H1213+H1217</f>
        <v>10416.1</v>
      </c>
      <c r="I1212" s="31">
        <f>I1213+I1217</f>
        <v>0</v>
      </c>
      <c r="J1212" s="31">
        <f>J1213+J1217</f>
        <v>0</v>
      </c>
      <c r="K1212" s="31">
        <f>K1213+K1217</f>
        <v>0</v>
      </c>
      <c r="L1212" s="31">
        <f t="shared" si="3896"/>
        <v>10416.1</v>
      </c>
      <c r="M1212" s="31">
        <f t="shared" si="3897"/>
        <v>10416.1</v>
      </c>
      <c r="N1212" s="31">
        <f t="shared" si="3898"/>
        <v>10416.1</v>
      </c>
      <c r="O1212" s="31">
        <f>O1213+O1217</f>
        <v>2136.6300000000001</v>
      </c>
      <c r="P1212" s="31">
        <f>P1213+P1217</f>
        <v>0</v>
      </c>
      <c r="Q1212" s="31">
        <f>Q1213+Q1217</f>
        <v>0</v>
      </c>
      <c r="R1212" s="31">
        <f t="shared" si="3899"/>
        <v>12552.73</v>
      </c>
      <c r="S1212" s="31">
        <f t="shared" si="3900"/>
        <v>10416.1</v>
      </c>
      <c r="T1212" s="31">
        <f t="shared" si="3901"/>
        <v>10416.1</v>
      </c>
      <c r="U1212" s="31">
        <f>U1213+U1217</f>
        <v>0</v>
      </c>
      <c r="V1212" s="31">
        <f>V1213+V1217</f>
        <v>0</v>
      </c>
      <c r="W1212" s="31">
        <f>W1213+W1217</f>
        <v>0</v>
      </c>
      <c r="X1212" s="31">
        <f t="shared" si="3902"/>
        <v>12552.73</v>
      </c>
      <c r="Y1212" s="31">
        <f t="shared" si="3903"/>
        <v>10416.1</v>
      </c>
      <c r="Z1212" s="31">
        <f t="shared" si="3904"/>
        <v>10416.1</v>
      </c>
      <c r="AA1212" s="31">
        <f>AA1213+AA1217</f>
        <v>0</v>
      </c>
      <c r="AB1212" s="31">
        <f>AB1213+AB1217</f>
        <v>0</v>
      </c>
      <c r="AC1212" s="31">
        <f>AC1213+AC1217</f>
        <v>0</v>
      </c>
      <c r="AD1212" s="31">
        <f t="shared" si="3905"/>
        <v>12552.73</v>
      </c>
      <c r="AE1212" s="31">
        <f t="shared" si="3906"/>
        <v>10416.1</v>
      </c>
      <c r="AF1212" s="31">
        <f t="shared" si="3907"/>
        <v>10416.1</v>
      </c>
      <c r="AG1212" s="31">
        <f>AG1213+AG1217</f>
        <v>0</v>
      </c>
      <c r="AH1212" s="31">
        <f>AH1213+AH1217</f>
        <v>0</v>
      </c>
      <c r="AI1212" s="31">
        <f>AI1213+AI1217</f>
        <v>0</v>
      </c>
      <c r="AJ1212" s="31">
        <f t="shared" si="3908"/>
        <v>12552.73</v>
      </c>
      <c r="AK1212" s="31">
        <f t="shared" si="3909"/>
        <v>10416.1</v>
      </c>
      <c r="AL1212" s="31">
        <f t="shared" si="3910"/>
        <v>10416.1</v>
      </c>
      <c r="AM1212" s="31">
        <f>AM1213+AM1217</f>
        <v>-5.4000000000000004</v>
      </c>
      <c r="AN1212" s="31">
        <f>AN1213+AN1217</f>
        <v>0</v>
      </c>
      <c r="AO1212" s="31">
        <f>AO1213+AO1217</f>
        <v>0</v>
      </c>
      <c r="AP1212" s="31">
        <f t="shared" si="3911"/>
        <v>12547.33</v>
      </c>
      <c r="AQ1212" s="31">
        <f t="shared" si="3912"/>
        <v>10416.1</v>
      </c>
      <c r="AR1212" s="31">
        <f t="shared" si="3913"/>
        <v>10416.1</v>
      </c>
      <c r="AS1212" s="31">
        <f>AS1213+AS1217</f>
        <v>0</v>
      </c>
      <c r="AT1212" s="31">
        <f>AT1213+AT1217</f>
        <v>0</v>
      </c>
      <c r="AU1212" s="31">
        <f>AU1213+AU1217</f>
        <v>0</v>
      </c>
      <c r="AV1212" s="31">
        <f t="shared" si="3914"/>
        <v>12547.33</v>
      </c>
      <c r="AW1212" s="31">
        <f t="shared" si="3915"/>
        <v>10416.1</v>
      </c>
      <c r="AX1212" s="31">
        <f t="shared" si="3916"/>
        <v>10416.1</v>
      </c>
      <c r="AY1212" s="31">
        <f>AY1213+AY1217</f>
        <v>367.79500000000002</v>
      </c>
      <c r="AZ1212" s="31">
        <f>AZ1213+AZ1217</f>
        <v>0</v>
      </c>
      <c r="BA1212" s="31">
        <f>BA1213+BA1217</f>
        <v>0</v>
      </c>
      <c r="BB1212" s="31">
        <f t="shared" si="3917"/>
        <v>12915.125</v>
      </c>
      <c r="BC1212" s="31">
        <f t="shared" si="3918"/>
        <v>10416.1</v>
      </c>
      <c r="BD1212" s="31">
        <f t="shared" si="3919"/>
        <v>10416.1</v>
      </c>
      <c r="BE1212" s="31">
        <f>BE1213+BE1217</f>
        <v>0</v>
      </c>
      <c r="BF1212" s="31">
        <f>BF1213+BF1217</f>
        <v>0</v>
      </c>
      <c r="BG1212" s="31">
        <f>BG1213+BG1217</f>
        <v>0</v>
      </c>
      <c r="BH1212" s="31">
        <f t="shared" si="3920"/>
        <v>12915.125</v>
      </c>
      <c r="BI1212" s="31">
        <f t="shared" si="3921"/>
        <v>10416.1</v>
      </c>
      <c r="BJ1212" s="31">
        <f t="shared" si="3922"/>
        <v>10416.1</v>
      </c>
      <c r="BK1212" s="31">
        <f>BK1213+BK1217</f>
        <v>0</v>
      </c>
      <c r="BL1212" s="31">
        <f>BL1213+BL1217</f>
        <v>0</v>
      </c>
      <c r="BM1212" s="31">
        <f>BM1213+BM1217</f>
        <v>0</v>
      </c>
      <c r="BN1212" s="31">
        <f t="shared" si="3923"/>
        <v>12915.125</v>
      </c>
      <c r="BO1212" s="31">
        <f t="shared" si="3924"/>
        <v>10416.1</v>
      </c>
      <c r="BP1212" s="31">
        <f t="shared" si="3925"/>
        <v>10416.1</v>
      </c>
      <c r="BQ1212" s="31">
        <f>BQ1213+BQ1217</f>
        <v>0</v>
      </c>
      <c r="BR1212" s="31">
        <f>BR1213+BR1217</f>
        <v>0</v>
      </c>
      <c r="BS1212" s="31">
        <f t="shared" si="3926"/>
        <v>12915.125</v>
      </c>
      <c r="BT1212" s="31">
        <f t="shared" si="3927"/>
        <v>10416.1</v>
      </c>
      <c r="BU1212" s="31">
        <f t="shared" si="3928"/>
        <v>10416.1</v>
      </c>
      <c r="BV1212" s="31">
        <f>BV1213+BV1217</f>
        <v>0</v>
      </c>
      <c r="BW1212" s="31">
        <f>BW1213+BW1217</f>
        <v>0</v>
      </c>
      <c r="BX1212" s="31">
        <f t="shared" si="3929"/>
        <v>12915.125</v>
      </c>
      <c r="BY1212" s="31">
        <f t="shared" si="3930"/>
        <v>10416.1</v>
      </c>
      <c r="BZ1212" s="31">
        <f t="shared" si="3931"/>
        <v>10416.1</v>
      </c>
      <c r="CA1212" s="31">
        <f>CA1213+CA1217</f>
        <v>0</v>
      </c>
      <c r="CB1212" s="31">
        <f>CB1213+CB1217</f>
        <v>0</v>
      </c>
      <c r="CC1212" s="31">
        <f>CC1213+CC1217</f>
        <v>0</v>
      </c>
      <c r="CD1212" s="31">
        <f t="shared" si="4061"/>
        <v>12915.125</v>
      </c>
      <c r="CE1212" s="31">
        <f t="shared" si="4062"/>
        <v>10416.1</v>
      </c>
      <c r="CF1212" s="31">
        <f t="shared" si="4063"/>
        <v>10416.1</v>
      </c>
      <c r="CG1212" s="31">
        <f>CG1213+CG1217</f>
        <v>0</v>
      </c>
      <c r="CH1212" s="24"/>
      <c r="CI1212" s="40"/>
      <c r="CL1212" s="1" t="s">
        <v>28</v>
      </c>
    </row>
    <row r="1213" ht="99.5">
      <c r="A1213" s="41" t="s">
        <v>663</v>
      </c>
      <c r="B1213" s="17"/>
      <c r="C1213" s="16"/>
      <c r="D1213" s="16"/>
      <c r="E1213" s="39" t="s">
        <v>664</v>
      </c>
      <c r="F1213" s="31">
        <f t="shared" ref="F1213:F1225" si="4105">F1214</f>
        <v>1955.0999999999999</v>
      </c>
      <c r="G1213" s="31">
        <f t="shared" ref="G1213:G1225" si="4106">G1214</f>
        <v>1955.0999999999999</v>
      </c>
      <c r="H1213" s="31">
        <f t="shared" ref="H1213:H1225" si="4107">H1214</f>
        <v>1955.0999999999999</v>
      </c>
      <c r="I1213" s="31">
        <f t="shared" ref="I1213:I1225" si="4108">I1214</f>
        <v>0</v>
      </c>
      <c r="J1213" s="31">
        <f t="shared" ref="J1213:J1225" si="4109">J1214</f>
        <v>0</v>
      </c>
      <c r="K1213" s="31">
        <f t="shared" ref="K1213:K1225" si="4110">K1214</f>
        <v>0</v>
      </c>
      <c r="L1213" s="31">
        <f t="shared" si="3896"/>
        <v>1955.0999999999999</v>
      </c>
      <c r="M1213" s="31">
        <f t="shared" si="3897"/>
        <v>1955.0999999999999</v>
      </c>
      <c r="N1213" s="31">
        <f t="shared" si="3898"/>
        <v>1955.0999999999999</v>
      </c>
      <c r="O1213" s="31">
        <f t="shared" ref="O1213:O1225" si="4111">O1214</f>
        <v>2136.6300000000001</v>
      </c>
      <c r="P1213" s="31">
        <f t="shared" ref="P1213:P1225" si="4112">P1214</f>
        <v>0</v>
      </c>
      <c r="Q1213" s="31">
        <f t="shared" ref="Q1213:Q1225" si="4113">Q1214</f>
        <v>0</v>
      </c>
      <c r="R1213" s="31">
        <f t="shared" si="3899"/>
        <v>4091.73</v>
      </c>
      <c r="S1213" s="31">
        <f t="shared" si="3900"/>
        <v>1955.0999999999999</v>
      </c>
      <c r="T1213" s="31">
        <f t="shared" si="3901"/>
        <v>1955.0999999999999</v>
      </c>
      <c r="U1213" s="31">
        <f t="shared" ref="U1213:U1225" si="4114">U1214</f>
        <v>0</v>
      </c>
      <c r="V1213" s="31">
        <f t="shared" ref="V1213:V1225" si="4115">V1214</f>
        <v>0</v>
      </c>
      <c r="W1213" s="31">
        <f t="shared" ref="W1213:W1225" si="4116">W1214</f>
        <v>0</v>
      </c>
      <c r="X1213" s="31">
        <f t="shared" si="3902"/>
        <v>4091.73</v>
      </c>
      <c r="Y1213" s="31">
        <f t="shared" si="3903"/>
        <v>1955.0999999999999</v>
      </c>
      <c r="Z1213" s="31">
        <f t="shared" si="3904"/>
        <v>1955.0999999999999</v>
      </c>
      <c r="AA1213" s="31">
        <f t="shared" ref="AA1213:AA1225" si="4117">AA1214</f>
        <v>0</v>
      </c>
      <c r="AB1213" s="31">
        <f t="shared" ref="AB1213:AB1225" si="4118">AB1214</f>
        <v>0</v>
      </c>
      <c r="AC1213" s="31">
        <f t="shared" ref="AC1213:AC1225" si="4119">AC1214</f>
        <v>0</v>
      </c>
      <c r="AD1213" s="31">
        <f t="shared" si="3905"/>
        <v>4091.73</v>
      </c>
      <c r="AE1213" s="31">
        <f t="shared" si="3906"/>
        <v>1955.0999999999999</v>
      </c>
      <c r="AF1213" s="31">
        <f t="shared" si="3907"/>
        <v>1955.0999999999999</v>
      </c>
      <c r="AG1213" s="31">
        <f t="shared" ref="AG1213:AG1225" si="4120">AG1214</f>
        <v>0</v>
      </c>
      <c r="AH1213" s="31">
        <f t="shared" ref="AH1213:AH1225" si="4121">AH1214</f>
        <v>0</v>
      </c>
      <c r="AI1213" s="31">
        <f t="shared" ref="AI1213:AI1225" si="4122">AI1214</f>
        <v>0</v>
      </c>
      <c r="AJ1213" s="31">
        <f t="shared" si="3908"/>
        <v>4091.73</v>
      </c>
      <c r="AK1213" s="31">
        <f t="shared" si="3909"/>
        <v>1955.0999999999999</v>
      </c>
      <c r="AL1213" s="31">
        <f t="shared" si="3910"/>
        <v>1955.0999999999999</v>
      </c>
      <c r="AM1213" s="31">
        <f t="shared" ref="AM1213:AM1225" si="4123">AM1214</f>
        <v>0</v>
      </c>
      <c r="AN1213" s="31">
        <f t="shared" ref="AN1213:AN1225" si="4124">AN1214</f>
        <v>0</v>
      </c>
      <c r="AO1213" s="31">
        <f t="shared" ref="AO1213:AO1225" si="4125">AO1214</f>
        <v>0</v>
      </c>
      <c r="AP1213" s="31">
        <f t="shared" si="3911"/>
        <v>4091.73</v>
      </c>
      <c r="AQ1213" s="31">
        <f t="shared" si="3912"/>
        <v>1955.0999999999999</v>
      </c>
      <c r="AR1213" s="31">
        <f t="shared" si="3913"/>
        <v>1955.0999999999999</v>
      </c>
      <c r="AS1213" s="31">
        <f t="shared" ref="AS1213:AS1225" si="4126">AS1214</f>
        <v>0</v>
      </c>
      <c r="AT1213" s="31">
        <f t="shared" ref="AT1213:AT1225" si="4127">AT1214</f>
        <v>0</v>
      </c>
      <c r="AU1213" s="31">
        <f t="shared" ref="AU1213:AU1225" si="4128">AU1214</f>
        <v>0</v>
      </c>
      <c r="AV1213" s="31">
        <f t="shared" si="3914"/>
        <v>4091.73</v>
      </c>
      <c r="AW1213" s="31">
        <f t="shared" si="3915"/>
        <v>1955.0999999999999</v>
      </c>
      <c r="AX1213" s="31">
        <f t="shared" si="3916"/>
        <v>1955.0999999999999</v>
      </c>
      <c r="AY1213" s="31">
        <f t="shared" ref="AY1213:AY1215" si="4129">AY1214</f>
        <v>-39.350999999999999</v>
      </c>
      <c r="AZ1213" s="31">
        <f t="shared" ref="AZ1213:AZ1225" si="4130">AZ1214</f>
        <v>0</v>
      </c>
      <c r="BA1213" s="31">
        <f t="shared" ref="BA1213:BA1225" si="4131">BA1214</f>
        <v>0</v>
      </c>
      <c r="BB1213" s="31">
        <f t="shared" si="3917"/>
        <v>4052.3789999999999</v>
      </c>
      <c r="BC1213" s="31">
        <f t="shared" si="3918"/>
        <v>1955.0999999999999</v>
      </c>
      <c r="BD1213" s="31">
        <f t="shared" si="3919"/>
        <v>1955.0999999999999</v>
      </c>
      <c r="BE1213" s="31">
        <f t="shared" ref="BE1213:BE1225" si="4132">BE1214</f>
        <v>0</v>
      </c>
      <c r="BF1213" s="31">
        <f t="shared" ref="BF1213:BF1225" si="4133">BF1214</f>
        <v>0</v>
      </c>
      <c r="BG1213" s="31">
        <f t="shared" ref="BG1213:BG1225" si="4134">BG1214</f>
        <v>0</v>
      </c>
      <c r="BH1213" s="31">
        <f t="shared" si="3920"/>
        <v>4052.3789999999999</v>
      </c>
      <c r="BI1213" s="31">
        <f t="shared" si="3921"/>
        <v>1955.0999999999999</v>
      </c>
      <c r="BJ1213" s="31">
        <f t="shared" si="3922"/>
        <v>1955.0999999999999</v>
      </c>
      <c r="BK1213" s="31">
        <f t="shared" ref="BK1213:BK1225" si="4135">BK1214</f>
        <v>0</v>
      </c>
      <c r="BL1213" s="31">
        <f t="shared" ref="BL1213:BL1225" si="4136">BL1214</f>
        <v>0</v>
      </c>
      <c r="BM1213" s="31">
        <f t="shared" ref="BM1213:BM1225" si="4137">BM1214</f>
        <v>0</v>
      </c>
      <c r="BN1213" s="31">
        <f t="shared" si="3923"/>
        <v>4052.3789999999999</v>
      </c>
      <c r="BO1213" s="31">
        <f t="shared" si="3924"/>
        <v>1955.0999999999999</v>
      </c>
      <c r="BP1213" s="31">
        <f t="shared" si="3925"/>
        <v>1955.0999999999999</v>
      </c>
      <c r="BQ1213" s="31">
        <f t="shared" ref="BQ1213:BQ1225" si="4138">BQ1214</f>
        <v>0</v>
      </c>
      <c r="BR1213" s="31">
        <f t="shared" ref="BR1213:BR1225" si="4139">BR1214</f>
        <v>0</v>
      </c>
      <c r="BS1213" s="31">
        <f t="shared" si="3926"/>
        <v>4052.3789999999999</v>
      </c>
      <c r="BT1213" s="31">
        <f t="shared" si="3927"/>
        <v>1955.0999999999999</v>
      </c>
      <c r="BU1213" s="31">
        <f t="shared" si="3928"/>
        <v>1955.0999999999999</v>
      </c>
      <c r="BV1213" s="31">
        <f t="shared" ref="BV1213:BV1225" si="4140">BV1214</f>
        <v>0</v>
      </c>
      <c r="BW1213" s="31">
        <f t="shared" ref="BW1213:BW1225" si="4141">BW1214</f>
        <v>0</v>
      </c>
      <c r="BX1213" s="31">
        <f t="shared" si="3929"/>
        <v>4052.3789999999999</v>
      </c>
      <c r="BY1213" s="31">
        <f t="shared" si="3930"/>
        <v>1955.0999999999999</v>
      </c>
      <c r="BZ1213" s="31">
        <f t="shared" si="3931"/>
        <v>1955.0999999999999</v>
      </c>
      <c r="CA1213" s="31">
        <f t="shared" ref="CA1213:CA1225" si="4142">CA1214</f>
        <v>0</v>
      </c>
      <c r="CB1213" s="31">
        <f t="shared" ref="CB1213:CB1225" si="4143">CB1214</f>
        <v>0</v>
      </c>
      <c r="CC1213" s="31">
        <f t="shared" ref="CC1213:CC1225" si="4144">CC1214</f>
        <v>0</v>
      </c>
      <c r="CD1213" s="31">
        <f t="shared" si="4061"/>
        <v>4052.3789999999999</v>
      </c>
      <c r="CE1213" s="31">
        <f t="shared" si="4062"/>
        <v>1955.0999999999999</v>
      </c>
      <c r="CF1213" s="31">
        <f t="shared" si="4063"/>
        <v>1955.0999999999999</v>
      </c>
      <c r="CG1213" s="31">
        <f t="shared" ref="CG1213:CG1225" si="4145">CG1214</f>
        <v>0</v>
      </c>
      <c r="CH1213" s="24"/>
      <c r="CI1213" s="40"/>
      <c r="CO1213" s="1" t="s">
        <v>31</v>
      </c>
    </row>
    <row r="1214" ht="29.850000000000001">
      <c r="A1214" s="41" t="s">
        <v>663</v>
      </c>
      <c r="B1214" s="41" t="s">
        <v>641</v>
      </c>
      <c r="C1214" s="16"/>
      <c r="D1214" s="16"/>
      <c r="E1214" s="39" t="s">
        <v>40</v>
      </c>
      <c r="F1214" s="31">
        <f t="shared" si="4105"/>
        <v>1955.0999999999999</v>
      </c>
      <c r="G1214" s="31">
        <f t="shared" si="4106"/>
        <v>1955.0999999999999</v>
      </c>
      <c r="H1214" s="31">
        <f t="shared" si="4107"/>
        <v>1955.0999999999999</v>
      </c>
      <c r="I1214" s="31">
        <f t="shared" si="4108"/>
        <v>0</v>
      </c>
      <c r="J1214" s="31">
        <f t="shared" si="4109"/>
        <v>0</v>
      </c>
      <c r="K1214" s="31">
        <f t="shared" si="4110"/>
        <v>0</v>
      </c>
      <c r="L1214" s="31">
        <f t="shared" si="3896"/>
        <v>1955.0999999999999</v>
      </c>
      <c r="M1214" s="31">
        <f t="shared" si="3897"/>
        <v>1955.0999999999999</v>
      </c>
      <c r="N1214" s="31">
        <f t="shared" si="3898"/>
        <v>1955.0999999999999</v>
      </c>
      <c r="O1214" s="31">
        <f t="shared" si="4111"/>
        <v>2136.6300000000001</v>
      </c>
      <c r="P1214" s="31">
        <f t="shared" si="4112"/>
        <v>0</v>
      </c>
      <c r="Q1214" s="31">
        <f t="shared" si="4113"/>
        <v>0</v>
      </c>
      <c r="R1214" s="31">
        <f t="shared" si="3899"/>
        <v>4091.73</v>
      </c>
      <c r="S1214" s="31">
        <f t="shared" si="3900"/>
        <v>1955.0999999999999</v>
      </c>
      <c r="T1214" s="31">
        <f t="shared" si="3901"/>
        <v>1955.0999999999999</v>
      </c>
      <c r="U1214" s="31">
        <f t="shared" si="4114"/>
        <v>0</v>
      </c>
      <c r="V1214" s="31">
        <f t="shared" si="4115"/>
        <v>0</v>
      </c>
      <c r="W1214" s="31">
        <f t="shared" si="4116"/>
        <v>0</v>
      </c>
      <c r="X1214" s="31">
        <f t="shared" si="3902"/>
        <v>4091.73</v>
      </c>
      <c r="Y1214" s="31">
        <f t="shared" si="3903"/>
        <v>1955.0999999999999</v>
      </c>
      <c r="Z1214" s="31">
        <f t="shared" si="3904"/>
        <v>1955.0999999999999</v>
      </c>
      <c r="AA1214" s="31">
        <f t="shared" si="4117"/>
        <v>0</v>
      </c>
      <c r="AB1214" s="31">
        <f t="shared" si="4118"/>
        <v>0</v>
      </c>
      <c r="AC1214" s="31">
        <f t="shared" si="4119"/>
        <v>0</v>
      </c>
      <c r="AD1214" s="31">
        <f t="shared" si="3905"/>
        <v>4091.73</v>
      </c>
      <c r="AE1214" s="31">
        <f t="shared" si="3906"/>
        <v>1955.0999999999999</v>
      </c>
      <c r="AF1214" s="31">
        <f t="shared" si="3907"/>
        <v>1955.0999999999999</v>
      </c>
      <c r="AG1214" s="31">
        <f t="shared" si="4120"/>
        <v>0</v>
      </c>
      <c r="AH1214" s="31">
        <f t="shared" si="4121"/>
        <v>0</v>
      </c>
      <c r="AI1214" s="31">
        <f t="shared" si="4122"/>
        <v>0</v>
      </c>
      <c r="AJ1214" s="31">
        <f t="shared" si="3908"/>
        <v>4091.73</v>
      </c>
      <c r="AK1214" s="31">
        <f t="shared" si="3909"/>
        <v>1955.0999999999999</v>
      </c>
      <c r="AL1214" s="31">
        <f t="shared" si="3910"/>
        <v>1955.0999999999999</v>
      </c>
      <c r="AM1214" s="31">
        <f t="shared" si="4123"/>
        <v>0</v>
      </c>
      <c r="AN1214" s="31">
        <f t="shared" si="4124"/>
        <v>0</v>
      </c>
      <c r="AO1214" s="31">
        <f t="shared" si="4125"/>
        <v>0</v>
      </c>
      <c r="AP1214" s="31">
        <f t="shared" si="3911"/>
        <v>4091.73</v>
      </c>
      <c r="AQ1214" s="31">
        <f t="shared" si="3912"/>
        <v>1955.0999999999999</v>
      </c>
      <c r="AR1214" s="31">
        <f t="shared" si="3913"/>
        <v>1955.0999999999999</v>
      </c>
      <c r="AS1214" s="31">
        <f t="shared" si="4126"/>
        <v>0</v>
      </c>
      <c r="AT1214" s="31">
        <f t="shared" si="4127"/>
        <v>0</v>
      </c>
      <c r="AU1214" s="31">
        <f t="shared" si="4128"/>
        <v>0</v>
      </c>
      <c r="AV1214" s="31">
        <f t="shared" si="3914"/>
        <v>4091.73</v>
      </c>
      <c r="AW1214" s="31">
        <f t="shared" si="3915"/>
        <v>1955.0999999999999</v>
      </c>
      <c r="AX1214" s="31">
        <f t="shared" si="3916"/>
        <v>1955.0999999999999</v>
      </c>
      <c r="AY1214" s="31">
        <f t="shared" si="4129"/>
        <v>-39.350999999999999</v>
      </c>
      <c r="AZ1214" s="31">
        <f t="shared" si="4130"/>
        <v>0</v>
      </c>
      <c r="BA1214" s="31">
        <f t="shared" si="4131"/>
        <v>0</v>
      </c>
      <c r="BB1214" s="31">
        <f t="shared" si="3917"/>
        <v>4052.3789999999999</v>
      </c>
      <c r="BC1214" s="31">
        <f t="shared" si="3918"/>
        <v>1955.0999999999999</v>
      </c>
      <c r="BD1214" s="31">
        <f t="shared" si="3919"/>
        <v>1955.0999999999999</v>
      </c>
      <c r="BE1214" s="31">
        <f t="shared" si="4132"/>
        <v>0</v>
      </c>
      <c r="BF1214" s="31">
        <f t="shared" si="4133"/>
        <v>0</v>
      </c>
      <c r="BG1214" s="31">
        <f t="shared" si="4134"/>
        <v>0</v>
      </c>
      <c r="BH1214" s="31">
        <f t="shared" si="3920"/>
        <v>4052.3789999999999</v>
      </c>
      <c r="BI1214" s="31">
        <f t="shared" si="3921"/>
        <v>1955.0999999999999</v>
      </c>
      <c r="BJ1214" s="31">
        <f t="shared" si="3922"/>
        <v>1955.0999999999999</v>
      </c>
      <c r="BK1214" s="31">
        <f t="shared" si="4135"/>
        <v>0</v>
      </c>
      <c r="BL1214" s="31">
        <f t="shared" si="4136"/>
        <v>0</v>
      </c>
      <c r="BM1214" s="31">
        <f t="shared" si="4137"/>
        <v>0</v>
      </c>
      <c r="BN1214" s="31">
        <f t="shared" si="3923"/>
        <v>4052.3789999999999</v>
      </c>
      <c r="BO1214" s="31">
        <f t="shared" si="3924"/>
        <v>1955.0999999999999</v>
      </c>
      <c r="BP1214" s="31">
        <f t="shared" si="3925"/>
        <v>1955.0999999999999</v>
      </c>
      <c r="BQ1214" s="31">
        <f t="shared" si="4138"/>
        <v>0</v>
      </c>
      <c r="BR1214" s="31">
        <f t="shared" si="4139"/>
        <v>0</v>
      </c>
      <c r="BS1214" s="31">
        <f t="shared" si="3926"/>
        <v>4052.3789999999999</v>
      </c>
      <c r="BT1214" s="31">
        <f t="shared" si="3927"/>
        <v>1955.0999999999999</v>
      </c>
      <c r="BU1214" s="31">
        <f t="shared" si="3928"/>
        <v>1955.0999999999999</v>
      </c>
      <c r="BV1214" s="31">
        <f t="shared" si="4140"/>
        <v>0</v>
      </c>
      <c r="BW1214" s="31">
        <f t="shared" si="4141"/>
        <v>0</v>
      </c>
      <c r="BX1214" s="31">
        <f t="shared" si="3929"/>
        <v>4052.3789999999999</v>
      </c>
      <c r="BY1214" s="31">
        <f t="shared" si="3930"/>
        <v>1955.0999999999999</v>
      </c>
      <c r="BZ1214" s="31">
        <f t="shared" si="3931"/>
        <v>1955.0999999999999</v>
      </c>
      <c r="CA1214" s="31">
        <f t="shared" si="4142"/>
        <v>0</v>
      </c>
      <c r="CB1214" s="31">
        <f t="shared" si="4143"/>
        <v>0</v>
      </c>
      <c r="CC1214" s="31">
        <f t="shared" si="4144"/>
        <v>0</v>
      </c>
      <c r="CD1214" s="31">
        <f t="shared" si="4061"/>
        <v>4052.3789999999999</v>
      </c>
      <c r="CE1214" s="31">
        <f t="shared" si="4062"/>
        <v>1955.0999999999999</v>
      </c>
      <c r="CF1214" s="31">
        <f t="shared" si="4063"/>
        <v>1955.0999999999999</v>
      </c>
      <c r="CG1214" s="31">
        <f t="shared" si="4145"/>
        <v>0</v>
      </c>
      <c r="CH1214" s="24"/>
      <c r="CI1214" s="40"/>
      <c r="CM1214" s="1" t="s">
        <v>29</v>
      </c>
    </row>
    <row r="1215" ht="43.75">
      <c r="A1215" s="41" t="s">
        <v>663</v>
      </c>
      <c r="B1215" s="17">
        <v>240</v>
      </c>
      <c r="C1215" s="16"/>
      <c r="D1215" s="16"/>
      <c r="E1215" s="39" t="s">
        <v>41</v>
      </c>
      <c r="F1215" s="31">
        <f t="shared" si="4105"/>
        <v>1955.0999999999999</v>
      </c>
      <c r="G1215" s="31">
        <f t="shared" si="4106"/>
        <v>1955.0999999999999</v>
      </c>
      <c r="H1215" s="31">
        <f t="shared" si="4107"/>
        <v>1955.0999999999999</v>
      </c>
      <c r="I1215" s="31">
        <f t="shared" si="4108"/>
        <v>0</v>
      </c>
      <c r="J1215" s="31">
        <f t="shared" si="4109"/>
        <v>0</v>
      </c>
      <c r="K1215" s="31">
        <f t="shared" si="4110"/>
        <v>0</v>
      </c>
      <c r="L1215" s="31">
        <f t="shared" si="3896"/>
        <v>1955.0999999999999</v>
      </c>
      <c r="M1215" s="31">
        <f t="shared" si="3897"/>
        <v>1955.0999999999999</v>
      </c>
      <c r="N1215" s="31">
        <f t="shared" si="3898"/>
        <v>1955.0999999999999</v>
      </c>
      <c r="O1215" s="31">
        <f t="shared" si="4111"/>
        <v>2136.6300000000001</v>
      </c>
      <c r="P1215" s="31">
        <f t="shared" si="4112"/>
        <v>0</v>
      </c>
      <c r="Q1215" s="31">
        <f t="shared" si="4113"/>
        <v>0</v>
      </c>
      <c r="R1215" s="31">
        <f t="shared" si="3899"/>
        <v>4091.73</v>
      </c>
      <c r="S1215" s="31">
        <f t="shared" si="3900"/>
        <v>1955.0999999999999</v>
      </c>
      <c r="T1215" s="31">
        <f t="shared" si="3901"/>
        <v>1955.0999999999999</v>
      </c>
      <c r="U1215" s="31">
        <f t="shared" si="4114"/>
        <v>0</v>
      </c>
      <c r="V1215" s="31">
        <f t="shared" si="4115"/>
        <v>0</v>
      </c>
      <c r="W1215" s="31">
        <f t="shared" si="4116"/>
        <v>0</v>
      </c>
      <c r="X1215" s="31">
        <f t="shared" si="3902"/>
        <v>4091.73</v>
      </c>
      <c r="Y1215" s="31">
        <f t="shared" si="3903"/>
        <v>1955.0999999999999</v>
      </c>
      <c r="Z1215" s="31">
        <f t="shared" si="3904"/>
        <v>1955.0999999999999</v>
      </c>
      <c r="AA1215" s="31">
        <f t="shared" si="4117"/>
        <v>0</v>
      </c>
      <c r="AB1215" s="31">
        <f t="shared" si="4118"/>
        <v>0</v>
      </c>
      <c r="AC1215" s="31">
        <f t="shared" si="4119"/>
        <v>0</v>
      </c>
      <c r="AD1215" s="31">
        <f t="shared" si="3905"/>
        <v>4091.73</v>
      </c>
      <c r="AE1215" s="31">
        <f t="shared" si="3906"/>
        <v>1955.0999999999999</v>
      </c>
      <c r="AF1215" s="31">
        <f t="shared" si="3907"/>
        <v>1955.0999999999999</v>
      </c>
      <c r="AG1215" s="31">
        <f t="shared" si="4120"/>
        <v>0</v>
      </c>
      <c r="AH1215" s="31">
        <f t="shared" si="4121"/>
        <v>0</v>
      </c>
      <c r="AI1215" s="31">
        <f t="shared" si="4122"/>
        <v>0</v>
      </c>
      <c r="AJ1215" s="31">
        <f t="shared" si="3908"/>
        <v>4091.73</v>
      </c>
      <c r="AK1215" s="31">
        <f t="shared" si="3909"/>
        <v>1955.0999999999999</v>
      </c>
      <c r="AL1215" s="31">
        <f t="shared" si="3910"/>
        <v>1955.0999999999999</v>
      </c>
      <c r="AM1215" s="31">
        <f t="shared" si="4123"/>
        <v>0</v>
      </c>
      <c r="AN1215" s="31">
        <f t="shared" si="4124"/>
        <v>0</v>
      </c>
      <c r="AO1215" s="31">
        <f t="shared" si="4125"/>
        <v>0</v>
      </c>
      <c r="AP1215" s="31">
        <f t="shared" si="3911"/>
        <v>4091.73</v>
      </c>
      <c r="AQ1215" s="31">
        <f t="shared" si="3912"/>
        <v>1955.0999999999999</v>
      </c>
      <c r="AR1215" s="31">
        <f t="shared" si="3913"/>
        <v>1955.0999999999999</v>
      </c>
      <c r="AS1215" s="31">
        <f t="shared" si="4126"/>
        <v>0</v>
      </c>
      <c r="AT1215" s="31">
        <f t="shared" si="4127"/>
        <v>0</v>
      </c>
      <c r="AU1215" s="31">
        <f t="shared" si="4128"/>
        <v>0</v>
      </c>
      <c r="AV1215" s="31">
        <f t="shared" si="3914"/>
        <v>4091.73</v>
      </c>
      <c r="AW1215" s="31">
        <f t="shared" si="3915"/>
        <v>1955.0999999999999</v>
      </c>
      <c r="AX1215" s="31">
        <f t="shared" si="3916"/>
        <v>1955.0999999999999</v>
      </c>
      <c r="AY1215" s="31">
        <f t="shared" si="4129"/>
        <v>-39.350999999999999</v>
      </c>
      <c r="AZ1215" s="31">
        <f t="shared" si="4130"/>
        <v>0</v>
      </c>
      <c r="BA1215" s="31">
        <f t="shared" si="4131"/>
        <v>0</v>
      </c>
      <c r="BB1215" s="31">
        <f t="shared" si="3917"/>
        <v>4052.3789999999999</v>
      </c>
      <c r="BC1215" s="31">
        <f t="shared" si="3918"/>
        <v>1955.0999999999999</v>
      </c>
      <c r="BD1215" s="31">
        <f t="shared" si="3919"/>
        <v>1955.0999999999999</v>
      </c>
      <c r="BE1215" s="31">
        <f t="shared" si="4132"/>
        <v>0</v>
      </c>
      <c r="BF1215" s="31">
        <f t="shared" si="4133"/>
        <v>0</v>
      </c>
      <c r="BG1215" s="31">
        <f t="shared" si="4134"/>
        <v>0</v>
      </c>
      <c r="BH1215" s="31">
        <f t="shared" si="3920"/>
        <v>4052.3789999999999</v>
      </c>
      <c r="BI1215" s="31">
        <f t="shared" si="3921"/>
        <v>1955.0999999999999</v>
      </c>
      <c r="BJ1215" s="31">
        <f t="shared" si="3922"/>
        <v>1955.0999999999999</v>
      </c>
      <c r="BK1215" s="31">
        <f t="shared" si="4135"/>
        <v>0</v>
      </c>
      <c r="BL1215" s="31">
        <f t="shared" si="4136"/>
        <v>0</v>
      </c>
      <c r="BM1215" s="31">
        <f t="shared" si="4137"/>
        <v>0</v>
      </c>
      <c r="BN1215" s="31">
        <f t="shared" si="3923"/>
        <v>4052.3789999999999</v>
      </c>
      <c r="BO1215" s="31">
        <f t="shared" si="3924"/>
        <v>1955.0999999999999</v>
      </c>
      <c r="BP1215" s="31">
        <f t="shared" si="3925"/>
        <v>1955.0999999999999</v>
      </c>
      <c r="BQ1215" s="31">
        <f t="shared" si="4138"/>
        <v>0</v>
      </c>
      <c r="BR1215" s="31">
        <f t="shared" si="4139"/>
        <v>0</v>
      </c>
      <c r="BS1215" s="31">
        <f t="shared" si="3926"/>
        <v>4052.3789999999999</v>
      </c>
      <c r="BT1215" s="31">
        <f t="shared" si="3927"/>
        <v>1955.0999999999999</v>
      </c>
      <c r="BU1215" s="31">
        <f t="shared" si="3928"/>
        <v>1955.0999999999999</v>
      </c>
      <c r="BV1215" s="31">
        <f t="shared" si="4140"/>
        <v>0</v>
      </c>
      <c r="BW1215" s="31">
        <f t="shared" si="4141"/>
        <v>0</v>
      </c>
      <c r="BX1215" s="31">
        <f t="shared" si="3929"/>
        <v>4052.3789999999999</v>
      </c>
      <c r="BY1215" s="31">
        <f t="shared" si="3930"/>
        <v>1955.0999999999999</v>
      </c>
      <c r="BZ1215" s="31">
        <f t="shared" si="3931"/>
        <v>1955.0999999999999</v>
      </c>
      <c r="CA1215" s="31">
        <f t="shared" si="4142"/>
        <v>0</v>
      </c>
      <c r="CB1215" s="31">
        <f t="shared" si="4143"/>
        <v>0</v>
      </c>
      <c r="CC1215" s="31">
        <f t="shared" si="4144"/>
        <v>0</v>
      </c>
      <c r="CD1215" s="31">
        <f t="shared" si="4061"/>
        <v>4052.3789999999999</v>
      </c>
      <c r="CE1215" s="31">
        <f t="shared" si="4062"/>
        <v>1955.0999999999999</v>
      </c>
      <c r="CF1215" s="31">
        <f t="shared" si="4063"/>
        <v>1955.0999999999999</v>
      </c>
      <c r="CG1215" s="31">
        <f t="shared" si="4145"/>
        <v>0</v>
      </c>
      <c r="CH1215" s="24"/>
      <c r="CI1215" s="40"/>
      <c r="CN1215" s="1" t="s">
        <v>30</v>
      </c>
    </row>
    <row r="1216" ht="29.850000000000001">
      <c r="A1216" s="41" t="s">
        <v>663</v>
      </c>
      <c r="B1216" s="17">
        <v>240</v>
      </c>
      <c r="C1216" s="16" t="s">
        <v>395</v>
      </c>
      <c r="D1216" s="16" t="s">
        <v>625</v>
      </c>
      <c r="E1216" s="39" t="s">
        <v>626</v>
      </c>
      <c r="F1216" s="31">
        <v>1955.0999999999999</v>
      </c>
      <c r="G1216" s="31">
        <v>1955.0999999999999</v>
      </c>
      <c r="H1216" s="31">
        <v>1955.0999999999999</v>
      </c>
      <c r="I1216" s="31"/>
      <c r="J1216" s="31"/>
      <c r="K1216" s="31"/>
      <c r="L1216" s="31">
        <f t="shared" si="3896"/>
        <v>1955.0999999999999</v>
      </c>
      <c r="M1216" s="31">
        <f t="shared" si="3897"/>
        <v>1955.0999999999999</v>
      </c>
      <c r="N1216" s="31">
        <f t="shared" si="3898"/>
        <v>1955.0999999999999</v>
      </c>
      <c r="O1216" s="31">
        <v>2136.6300000000001</v>
      </c>
      <c r="P1216" s="31"/>
      <c r="Q1216" s="31"/>
      <c r="R1216" s="31">
        <f t="shared" si="3899"/>
        <v>4091.73</v>
      </c>
      <c r="S1216" s="31">
        <f t="shared" si="3900"/>
        <v>1955.0999999999999</v>
      </c>
      <c r="T1216" s="31">
        <f t="shared" si="3901"/>
        <v>1955.0999999999999</v>
      </c>
      <c r="U1216" s="31"/>
      <c r="V1216" s="31"/>
      <c r="W1216" s="31"/>
      <c r="X1216" s="31">
        <f t="shared" si="3902"/>
        <v>4091.73</v>
      </c>
      <c r="Y1216" s="31">
        <f t="shared" si="3903"/>
        <v>1955.0999999999999</v>
      </c>
      <c r="Z1216" s="31">
        <f t="shared" si="3904"/>
        <v>1955.0999999999999</v>
      </c>
      <c r="AA1216" s="31"/>
      <c r="AB1216" s="31"/>
      <c r="AC1216" s="31"/>
      <c r="AD1216" s="31">
        <f t="shared" si="3905"/>
        <v>4091.73</v>
      </c>
      <c r="AE1216" s="31">
        <f t="shared" si="3906"/>
        <v>1955.0999999999999</v>
      </c>
      <c r="AF1216" s="31">
        <f t="shared" si="3907"/>
        <v>1955.0999999999999</v>
      </c>
      <c r="AG1216" s="31"/>
      <c r="AH1216" s="31"/>
      <c r="AI1216" s="31"/>
      <c r="AJ1216" s="31">
        <f t="shared" si="3908"/>
        <v>4091.73</v>
      </c>
      <c r="AK1216" s="31">
        <f t="shared" si="3909"/>
        <v>1955.0999999999999</v>
      </c>
      <c r="AL1216" s="31">
        <f t="shared" si="3910"/>
        <v>1955.0999999999999</v>
      </c>
      <c r="AM1216" s="31"/>
      <c r="AN1216" s="31"/>
      <c r="AO1216" s="31"/>
      <c r="AP1216" s="31">
        <f t="shared" si="3911"/>
        <v>4091.73</v>
      </c>
      <c r="AQ1216" s="31">
        <f t="shared" si="3912"/>
        <v>1955.0999999999999</v>
      </c>
      <c r="AR1216" s="31">
        <f t="shared" si="3913"/>
        <v>1955.0999999999999</v>
      </c>
      <c r="AS1216" s="31"/>
      <c r="AT1216" s="31"/>
      <c r="AU1216" s="31"/>
      <c r="AV1216" s="31">
        <f t="shared" si="3914"/>
        <v>4091.73</v>
      </c>
      <c r="AW1216" s="31">
        <f t="shared" si="3915"/>
        <v>1955.0999999999999</v>
      </c>
      <c r="AX1216" s="31">
        <f t="shared" si="3916"/>
        <v>1955.0999999999999</v>
      </c>
      <c r="AY1216" s="31">
        <f>-18.93-280.158+259.737</f>
        <v>-39.350999999999999</v>
      </c>
      <c r="AZ1216" s="31"/>
      <c r="BA1216" s="31"/>
      <c r="BB1216" s="31">
        <f t="shared" si="3917"/>
        <v>4052.3789999999999</v>
      </c>
      <c r="BC1216" s="31">
        <f t="shared" si="3918"/>
        <v>1955.0999999999999</v>
      </c>
      <c r="BD1216" s="31">
        <f t="shared" si="3919"/>
        <v>1955.0999999999999</v>
      </c>
      <c r="BE1216" s="31"/>
      <c r="BF1216" s="31"/>
      <c r="BG1216" s="31"/>
      <c r="BH1216" s="31">
        <f t="shared" si="3920"/>
        <v>4052.3789999999999</v>
      </c>
      <c r="BI1216" s="31">
        <f t="shared" si="3921"/>
        <v>1955.0999999999999</v>
      </c>
      <c r="BJ1216" s="31">
        <f t="shared" si="3922"/>
        <v>1955.0999999999999</v>
      </c>
      <c r="BK1216" s="31"/>
      <c r="BL1216" s="31"/>
      <c r="BM1216" s="31"/>
      <c r="BN1216" s="31">
        <f t="shared" si="3923"/>
        <v>4052.3789999999999</v>
      </c>
      <c r="BO1216" s="31">
        <f t="shared" si="3924"/>
        <v>1955.0999999999999</v>
      </c>
      <c r="BP1216" s="31">
        <f t="shared" si="3925"/>
        <v>1955.0999999999999</v>
      </c>
      <c r="BQ1216" s="31"/>
      <c r="BR1216" s="31"/>
      <c r="BS1216" s="31">
        <f t="shared" si="3926"/>
        <v>4052.3789999999999</v>
      </c>
      <c r="BT1216" s="31">
        <f t="shared" si="3927"/>
        <v>1955.0999999999999</v>
      </c>
      <c r="BU1216" s="31">
        <f t="shared" si="3928"/>
        <v>1955.0999999999999</v>
      </c>
      <c r="BV1216" s="31"/>
      <c r="BW1216" s="31"/>
      <c r="BX1216" s="31">
        <f t="shared" si="3929"/>
        <v>4052.3789999999999</v>
      </c>
      <c r="BY1216" s="31">
        <f t="shared" si="3930"/>
        <v>1955.0999999999999</v>
      </c>
      <c r="BZ1216" s="31">
        <f t="shared" si="3931"/>
        <v>1955.0999999999999</v>
      </c>
      <c r="CA1216" s="31"/>
      <c r="CB1216" s="31"/>
      <c r="CC1216" s="31"/>
      <c r="CD1216" s="31">
        <f t="shared" si="4061"/>
        <v>4052.3789999999999</v>
      </c>
      <c r="CE1216" s="31">
        <f t="shared" si="4062"/>
        <v>1955.0999999999999</v>
      </c>
      <c r="CF1216" s="31">
        <f t="shared" si="4063"/>
        <v>1955.0999999999999</v>
      </c>
      <c r="CG1216" s="31"/>
      <c r="CH1216" s="24"/>
      <c r="CI1216" s="40"/>
    </row>
    <row r="1217" ht="43.75">
      <c r="A1217" s="41" t="s">
        <v>665</v>
      </c>
      <c r="B1217" s="17"/>
      <c r="C1217" s="16"/>
      <c r="D1217" s="16"/>
      <c r="E1217" s="39" t="s">
        <v>666</v>
      </c>
      <c r="F1217" s="31">
        <f t="shared" si="4105"/>
        <v>8461</v>
      </c>
      <c r="G1217" s="31">
        <f t="shared" si="4106"/>
        <v>8461</v>
      </c>
      <c r="H1217" s="31">
        <f t="shared" si="4107"/>
        <v>8461</v>
      </c>
      <c r="I1217" s="31">
        <f t="shared" si="4108"/>
        <v>0</v>
      </c>
      <c r="J1217" s="31">
        <f t="shared" si="4109"/>
        <v>0</v>
      </c>
      <c r="K1217" s="31">
        <f t="shared" si="4110"/>
        <v>0</v>
      </c>
      <c r="L1217" s="31">
        <f t="shared" si="3896"/>
        <v>8461</v>
      </c>
      <c r="M1217" s="31">
        <f t="shared" si="3897"/>
        <v>8461</v>
      </c>
      <c r="N1217" s="31">
        <f t="shared" si="3898"/>
        <v>8461</v>
      </c>
      <c r="O1217" s="31">
        <f t="shared" si="4111"/>
        <v>0</v>
      </c>
      <c r="P1217" s="31">
        <f t="shared" si="4112"/>
        <v>0</v>
      </c>
      <c r="Q1217" s="31">
        <f t="shared" si="4113"/>
        <v>0</v>
      </c>
      <c r="R1217" s="31">
        <f t="shared" si="3899"/>
        <v>8461</v>
      </c>
      <c r="S1217" s="31">
        <f t="shared" si="3900"/>
        <v>8461</v>
      </c>
      <c r="T1217" s="31">
        <f t="shared" si="3901"/>
        <v>8461</v>
      </c>
      <c r="U1217" s="31">
        <f t="shared" si="4114"/>
        <v>0</v>
      </c>
      <c r="V1217" s="31">
        <f t="shared" si="4115"/>
        <v>0</v>
      </c>
      <c r="W1217" s="31">
        <f t="shared" si="4116"/>
        <v>0</v>
      </c>
      <c r="X1217" s="31">
        <f t="shared" si="3902"/>
        <v>8461</v>
      </c>
      <c r="Y1217" s="31">
        <f t="shared" si="3903"/>
        <v>8461</v>
      </c>
      <c r="Z1217" s="31">
        <f t="shared" si="3904"/>
        <v>8461</v>
      </c>
      <c r="AA1217" s="31">
        <f t="shared" si="4117"/>
        <v>0</v>
      </c>
      <c r="AB1217" s="31">
        <f t="shared" si="4118"/>
        <v>0</v>
      </c>
      <c r="AC1217" s="31">
        <f t="shared" si="4119"/>
        <v>0</v>
      </c>
      <c r="AD1217" s="31">
        <f t="shared" si="3905"/>
        <v>8461</v>
      </c>
      <c r="AE1217" s="31">
        <f t="shared" si="3906"/>
        <v>8461</v>
      </c>
      <c r="AF1217" s="31">
        <f t="shared" si="3907"/>
        <v>8461</v>
      </c>
      <c r="AG1217" s="31">
        <f t="shared" si="4120"/>
        <v>0</v>
      </c>
      <c r="AH1217" s="31">
        <f t="shared" si="4121"/>
        <v>0</v>
      </c>
      <c r="AI1217" s="31">
        <f t="shared" si="4122"/>
        <v>0</v>
      </c>
      <c r="AJ1217" s="31">
        <f t="shared" si="3908"/>
        <v>8461</v>
      </c>
      <c r="AK1217" s="31">
        <f t="shared" si="3909"/>
        <v>8461</v>
      </c>
      <c r="AL1217" s="31">
        <f t="shared" si="3910"/>
        <v>8461</v>
      </c>
      <c r="AM1217" s="31">
        <f t="shared" si="4123"/>
        <v>-5.4000000000000004</v>
      </c>
      <c r="AN1217" s="31">
        <f t="shared" si="4124"/>
        <v>0</v>
      </c>
      <c r="AO1217" s="31">
        <f t="shared" si="4125"/>
        <v>0</v>
      </c>
      <c r="AP1217" s="31">
        <f t="shared" si="3911"/>
        <v>8455.6000000000004</v>
      </c>
      <c r="AQ1217" s="31">
        <f t="shared" si="3912"/>
        <v>8461</v>
      </c>
      <c r="AR1217" s="31">
        <f t="shared" si="3913"/>
        <v>8461</v>
      </c>
      <c r="AS1217" s="31">
        <f t="shared" si="4126"/>
        <v>0</v>
      </c>
      <c r="AT1217" s="31">
        <f t="shared" si="4127"/>
        <v>0</v>
      </c>
      <c r="AU1217" s="31">
        <f t="shared" si="4128"/>
        <v>0</v>
      </c>
      <c r="AV1217" s="31">
        <f t="shared" si="3914"/>
        <v>8455.6000000000004</v>
      </c>
      <c r="AW1217" s="31">
        <f t="shared" si="3915"/>
        <v>8461</v>
      </c>
      <c r="AX1217" s="31">
        <f t="shared" si="3916"/>
        <v>8461</v>
      </c>
      <c r="AY1217" s="31">
        <f t="shared" ref="AY1217:AY1225" si="4146">AY1218</f>
        <v>407.14600000000002</v>
      </c>
      <c r="AZ1217" s="31">
        <f t="shared" si="4130"/>
        <v>0</v>
      </c>
      <c r="BA1217" s="31">
        <f t="shared" si="4131"/>
        <v>0</v>
      </c>
      <c r="BB1217" s="31">
        <f t="shared" si="3917"/>
        <v>8862.746000000001</v>
      </c>
      <c r="BC1217" s="31">
        <f t="shared" si="3918"/>
        <v>8461</v>
      </c>
      <c r="BD1217" s="31">
        <f t="shared" si="3919"/>
        <v>8461</v>
      </c>
      <c r="BE1217" s="31">
        <f t="shared" si="4132"/>
        <v>0</v>
      </c>
      <c r="BF1217" s="31">
        <f t="shared" si="4133"/>
        <v>0</v>
      </c>
      <c r="BG1217" s="31">
        <f t="shared" si="4134"/>
        <v>0</v>
      </c>
      <c r="BH1217" s="31">
        <f t="shared" si="3920"/>
        <v>8862.746000000001</v>
      </c>
      <c r="BI1217" s="31">
        <f t="shared" si="3921"/>
        <v>8461</v>
      </c>
      <c r="BJ1217" s="31">
        <f t="shared" si="3922"/>
        <v>8461</v>
      </c>
      <c r="BK1217" s="31">
        <f t="shared" si="4135"/>
        <v>0</v>
      </c>
      <c r="BL1217" s="31">
        <f t="shared" si="4136"/>
        <v>0</v>
      </c>
      <c r="BM1217" s="31">
        <f t="shared" si="4137"/>
        <v>0</v>
      </c>
      <c r="BN1217" s="31">
        <f t="shared" si="3923"/>
        <v>8862.746000000001</v>
      </c>
      <c r="BO1217" s="31">
        <f t="shared" si="3924"/>
        <v>8461</v>
      </c>
      <c r="BP1217" s="31">
        <f t="shared" si="3925"/>
        <v>8461</v>
      </c>
      <c r="BQ1217" s="31">
        <f t="shared" si="4138"/>
        <v>0</v>
      </c>
      <c r="BR1217" s="31">
        <f t="shared" si="4139"/>
        <v>0</v>
      </c>
      <c r="BS1217" s="31">
        <f t="shared" si="3926"/>
        <v>8862.746000000001</v>
      </c>
      <c r="BT1217" s="31">
        <f t="shared" si="3927"/>
        <v>8461</v>
      </c>
      <c r="BU1217" s="31">
        <f t="shared" si="3928"/>
        <v>8461</v>
      </c>
      <c r="BV1217" s="31">
        <f t="shared" si="4140"/>
        <v>0</v>
      </c>
      <c r="BW1217" s="31">
        <f t="shared" si="4141"/>
        <v>0</v>
      </c>
      <c r="BX1217" s="31">
        <f t="shared" si="3929"/>
        <v>8862.746000000001</v>
      </c>
      <c r="BY1217" s="31">
        <f t="shared" si="3930"/>
        <v>8461</v>
      </c>
      <c r="BZ1217" s="31">
        <f t="shared" si="3931"/>
        <v>8461</v>
      </c>
      <c r="CA1217" s="31">
        <f t="shared" si="4142"/>
        <v>0</v>
      </c>
      <c r="CB1217" s="31">
        <f t="shared" si="4143"/>
        <v>0</v>
      </c>
      <c r="CC1217" s="31">
        <f t="shared" si="4144"/>
        <v>0</v>
      </c>
      <c r="CD1217" s="31">
        <f t="shared" si="4061"/>
        <v>8862.746000000001</v>
      </c>
      <c r="CE1217" s="31">
        <f t="shared" si="4062"/>
        <v>8461</v>
      </c>
      <c r="CF1217" s="31">
        <f t="shared" si="4063"/>
        <v>8461</v>
      </c>
      <c r="CG1217" s="31">
        <f t="shared" si="4145"/>
        <v>0</v>
      </c>
      <c r="CH1217" s="24"/>
      <c r="CI1217" s="40"/>
      <c r="CO1217" s="1" t="s">
        <v>31</v>
      </c>
    </row>
    <row r="1218" ht="29.850000000000001">
      <c r="A1218" s="41" t="s">
        <v>665</v>
      </c>
      <c r="B1218" s="41" t="s">
        <v>641</v>
      </c>
      <c r="C1218" s="16"/>
      <c r="D1218" s="16"/>
      <c r="E1218" s="39" t="s">
        <v>40</v>
      </c>
      <c r="F1218" s="31">
        <f t="shared" si="4105"/>
        <v>8461</v>
      </c>
      <c r="G1218" s="31">
        <f t="shared" si="4106"/>
        <v>8461</v>
      </c>
      <c r="H1218" s="31">
        <f t="shared" si="4107"/>
        <v>8461</v>
      </c>
      <c r="I1218" s="31">
        <f t="shared" si="4108"/>
        <v>0</v>
      </c>
      <c r="J1218" s="31">
        <f t="shared" si="4109"/>
        <v>0</v>
      </c>
      <c r="K1218" s="31">
        <f t="shared" si="4110"/>
        <v>0</v>
      </c>
      <c r="L1218" s="31">
        <f t="shared" si="3896"/>
        <v>8461</v>
      </c>
      <c r="M1218" s="31">
        <f t="shared" si="3897"/>
        <v>8461</v>
      </c>
      <c r="N1218" s="31">
        <f t="shared" si="3898"/>
        <v>8461</v>
      </c>
      <c r="O1218" s="31">
        <f t="shared" si="4111"/>
        <v>0</v>
      </c>
      <c r="P1218" s="31">
        <f t="shared" si="4112"/>
        <v>0</v>
      </c>
      <c r="Q1218" s="31">
        <f t="shared" si="4113"/>
        <v>0</v>
      </c>
      <c r="R1218" s="31">
        <f t="shared" si="3899"/>
        <v>8461</v>
      </c>
      <c r="S1218" s="31">
        <f t="shared" si="3900"/>
        <v>8461</v>
      </c>
      <c r="T1218" s="31">
        <f t="shared" si="3901"/>
        <v>8461</v>
      </c>
      <c r="U1218" s="31">
        <f t="shared" si="4114"/>
        <v>0</v>
      </c>
      <c r="V1218" s="31">
        <f t="shared" si="4115"/>
        <v>0</v>
      </c>
      <c r="W1218" s="31">
        <f t="shared" si="4116"/>
        <v>0</v>
      </c>
      <c r="X1218" s="31">
        <f t="shared" si="3902"/>
        <v>8461</v>
      </c>
      <c r="Y1218" s="31">
        <f t="shared" si="3903"/>
        <v>8461</v>
      </c>
      <c r="Z1218" s="31">
        <f t="shared" si="3904"/>
        <v>8461</v>
      </c>
      <c r="AA1218" s="31">
        <f t="shared" si="4117"/>
        <v>0</v>
      </c>
      <c r="AB1218" s="31">
        <f t="shared" si="4118"/>
        <v>0</v>
      </c>
      <c r="AC1218" s="31">
        <f t="shared" si="4119"/>
        <v>0</v>
      </c>
      <c r="AD1218" s="31">
        <f t="shared" si="3905"/>
        <v>8461</v>
      </c>
      <c r="AE1218" s="31">
        <f t="shared" si="3906"/>
        <v>8461</v>
      </c>
      <c r="AF1218" s="31">
        <f t="shared" si="3907"/>
        <v>8461</v>
      </c>
      <c r="AG1218" s="31">
        <f t="shared" si="4120"/>
        <v>0</v>
      </c>
      <c r="AH1218" s="31">
        <f t="shared" si="4121"/>
        <v>0</v>
      </c>
      <c r="AI1218" s="31">
        <f t="shared" si="4122"/>
        <v>0</v>
      </c>
      <c r="AJ1218" s="31">
        <f t="shared" si="3908"/>
        <v>8461</v>
      </c>
      <c r="AK1218" s="31">
        <f t="shared" si="3909"/>
        <v>8461</v>
      </c>
      <c r="AL1218" s="31">
        <f t="shared" si="3910"/>
        <v>8461</v>
      </c>
      <c r="AM1218" s="31">
        <f t="shared" si="4123"/>
        <v>-5.4000000000000004</v>
      </c>
      <c r="AN1218" s="31">
        <f t="shared" si="4124"/>
        <v>0</v>
      </c>
      <c r="AO1218" s="31">
        <f t="shared" si="4125"/>
        <v>0</v>
      </c>
      <c r="AP1218" s="31">
        <f t="shared" si="3911"/>
        <v>8455.6000000000004</v>
      </c>
      <c r="AQ1218" s="31">
        <f t="shared" si="3912"/>
        <v>8461</v>
      </c>
      <c r="AR1218" s="31">
        <f t="shared" si="3913"/>
        <v>8461</v>
      </c>
      <c r="AS1218" s="31">
        <f t="shared" si="4126"/>
        <v>0</v>
      </c>
      <c r="AT1218" s="31">
        <f t="shared" si="4127"/>
        <v>0</v>
      </c>
      <c r="AU1218" s="31">
        <f t="shared" si="4128"/>
        <v>0</v>
      </c>
      <c r="AV1218" s="31">
        <f t="shared" si="3914"/>
        <v>8455.6000000000004</v>
      </c>
      <c r="AW1218" s="31">
        <f t="shared" si="3915"/>
        <v>8461</v>
      </c>
      <c r="AX1218" s="31">
        <f t="shared" si="3916"/>
        <v>8461</v>
      </c>
      <c r="AY1218" s="31">
        <f t="shared" si="4146"/>
        <v>407.14600000000002</v>
      </c>
      <c r="AZ1218" s="31">
        <f t="shared" si="4130"/>
        <v>0</v>
      </c>
      <c r="BA1218" s="31">
        <f t="shared" si="4131"/>
        <v>0</v>
      </c>
      <c r="BB1218" s="31">
        <f t="shared" si="3917"/>
        <v>8862.746000000001</v>
      </c>
      <c r="BC1218" s="31">
        <f t="shared" si="3918"/>
        <v>8461</v>
      </c>
      <c r="BD1218" s="31">
        <f t="shared" si="3919"/>
        <v>8461</v>
      </c>
      <c r="BE1218" s="31">
        <f t="shared" si="4132"/>
        <v>0</v>
      </c>
      <c r="BF1218" s="31">
        <f t="shared" si="4133"/>
        <v>0</v>
      </c>
      <c r="BG1218" s="31">
        <f t="shared" si="4134"/>
        <v>0</v>
      </c>
      <c r="BH1218" s="31">
        <f t="shared" si="3920"/>
        <v>8862.746000000001</v>
      </c>
      <c r="BI1218" s="31">
        <f t="shared" si="3921"/>
        <v>8461</v>
      </c>
      <c r="BJ1218" s="31">
        <f t="shared" si="3922"/>
        <v>8461</v>
      </c>
      <c r="BK1218" s="31">
        <f t="shared" si="4135"/>
        <v>0</v>
      </c>
      <c r="BL1218" s="31">
        <f t="shared" si="4136"/>
        <v>0</v>
      </c>
      <c r="BM1218" s="31">
        <f t="shared" si="4137"/>
        <v>0</v>
      </c>
      <c r="BN1218" s="31">
        <f t="shared" si="3923"/>
        <v>8862.746000000001</v>
      </c>
      <c r="BO1218" s="31">
        <f t="shared" si="3924"/>
        <v>8461</v>
      </c>
      <c r="BP1218" s="31">
        <f t="shared" si="3925"/>
        <v>8461</v>
      </c>
      <c r="BQ1218" s="31">
        <f t="shared" si="4138"/>
        <v>0</v>
      </c>
      <c r="BR1218" s="31">
        <f t="shared" si="4139"/>
        <v>0</v>
      </c>
      <c r="BS1218" s="31">
        <f t="shared" si="3926"/>
        <v>8862.746000000001</v>
      </c>
      <c r="BT1218" s="31">
        <f t="shared" si="3927"/>
        <v>8461</v>
      </c>
      <c r="BU1218" s="31">
        <f t="shared" si="3928"/>
        <v>8461</v>
      </c>
      <c r="BV1218" s="31">
        <f t="shared" si="4140"/>
        <v>0</v>
      </c>
      <c r="BW1218" s="31">
        <f t="shared" si="4141"/>
        <v>0</v>
      </c>
      <c r="BX1218" s="31">
        <f t="shared" si="3929"/>
        <v>8862.746000000001</v>
      </c>
      <c r="BY1218" s="31">
        <f t="shared" si="3930"/>
        <v>8461</v>
      </c>
      <c r="BZ1218" s="31">
        <f t="shared" si="3931"/>
        <v>8461</v>
      </c>
      <c r="CA1218" s="31">
        <f t="shared" si="4142"/>
        <v>0</v>
      </c>
      <c r="CB1218" s="31">
        <f t="shared" si="4143"/>
        <v>0</v>
      </c>
      <c r="CC1218" s="31">
        <f t="shared" si="4144"/>
        <v>0</v>
      </c>
      <c r="CD1218" s="31">
        <f t="shared" si="4061"/>
        <v>8862.746000000001</v>
      </c>
      <c r="CE1218" s="31">
        <f t="shared" si="4062"/>
        <v>8461</v>
      </c>
      <c r="CF1218" s="31">
        <f t="shared" si="4063"/>
        <v>8461</v>
      </c>
      <c r="CG1218" s="31">
        <f t="shared" si="4145"/>
        <v>0</v>
      </c>
      <c r="CH1218" s="24"/>
      <c r="CI1218" s="40"/>
      <c r="CM1218" s="1" t="s">
        <v>29</v>
      </c>
    </row>
    <row r="1219" ht="43.75">
      <c r="A1219" s="41" t="s">
        <v>665</v>
      </c>
      <c r="B1219" s="17">
        <v>240</v>
      </c>
      <c r="C1219" s="16"/>
      <c r="D1219" s="16"/>
      <c r="E1219" s="39" t="s">
        <v>41</v>
      </c>
      <c r="F1219" s="31">
        <f t="shared" si="4105"/>
        <v>8461</v>
      </c>
      <c r="G1219" s="31">
        <f t="shared" si="4106"/>
        <v>8461</v>
      </c>
      <c r="H1219" s="31">
        <f t="shared" si="4107"/>
        <v>8461</v>
      </c>
      <c r="I1219" s="31">
        <f t="shared" si="4108"/>
        <v>0</v>
      </c>
      <c r="J1219" s="31">
        <f t="shared" si="4109"/>
        <v>0</v>
      </c>
      <c r="K1219" s="31">
        <f t="shared" si="4110"/>
        <v>0</v>
      </c>
      <c r="L1219" s="31">
        <f t="shared" si="3896"/>
        <v>8461</v>
      </c>
      <c r="M1219" s="31">
        <f t="shared" si="3897"/>
        <v>8461</v>
      </c>
      <c r="N1219" s="31">
        <f t="shared" si="3898"/>
        <v>8461</v>
      </c>
      <c r="O1219" s="31">
        <f t="shared" si="4111"/>
        <v>0</v>
      </c>
      <c r="P1219" s="31">
        <f t="shared" si="4112"/>
        <v>0</v>
      </c>
      <c r="Q1219" s="31">
        <f t="shared" si="4113"/>
        <v>0</v>
      </c>
      <c r="R1219" s="31">
        <f t="shared" si="3899"/>
        <v>8461</v>
      </c>
      <c r="S1219" s="31">
        <f t="shared" si="3900"/>
        <v>8461</v>
      </c>
      <c r="T1219" s="31">
        <f t="shared" si="3901"/>
        <v>8461</v>
      </c>
      <c r="U1219" s="31">
        <f t="shared" si="4114"/>
        <v>0</v>
      </c>
      <c r="V1219" s="31">
        <f t="shared" si="4115"/>
        <v>0</v>
      </c>
      <c r="W1219" s="31">
        <f t="shared" si="4116"/>
        <v>0</v>
      </c>
      <c r="X1219" s="31">
        <f t="shared" si="3902"/>
        <v>8461</v>
      </c>
      <c r="Y1219" s="31">
        <f t="shared" si="3903"/>
        <v>8461</v>
      </c>
      <c r="Z1219" s="31">
        <f t="shared" si="3904"/>
        <v>8461</v>
      </c>
      <c r="AA1219" s="31">
        <f t="shared" si="4117"/>
        <v>0</v>
      </c>
      <c r="AB1219" s="31">
        <f t="shared" si="4118"/>
        <v>0</v>
      </c>
      <c r="AC1219" s="31">
        <f t="shared" si="4119"/>
        <v>0</v>
      </c>
      <c r="AD1219" s="31">
        <f t="shared" si="3905"/>
        <v>8461</v>
      </c>
      <c r="AE1219" s="31">
        <f t="shared" si="3906"/>
        <v>8461</v>
      </c>
      <c r="AF1219" s="31">
        <f t="shared" si="3907"/>
        <v>8461</v>
      </c>
      <c r="AG1219" s="31">
        <f t="shared" si="4120"/>
        <v>0</v>
      </c>
      <c r="AH1219" s="31">
        <f t="shared" si="4121"/>
        <v>0</v>
      </c>
      <c r="AI1219" s="31">
        <f t="shared" si="4122"/>
        <v>0</v>
      </c>
      <c r="AJ1219" s="31">
        <f t="shared" si="3908"/>
        <v>8461</v>
      </c>
      <c r="AK1219" s="31">
        <f t="shared" si="3909"/>
        <v>8461</v>
      </c>
      <c r="AL1219" s="31">
        <f t="shared" si="3910"/>
        <v>8461</v>
      </c>
      <c r="AM1219" s="31">
        <f t="shared" si="4123"/>
        <v>-5.4000000000000004</v>
      </c>
      <c r="AN1219" s="31">
        <f t="shared" si="4124"/>
        <v>0</v>
      </c>
      <c r="AO1219" s="31">
        <f t="shared" si="4125"/>
        <v>0</v>
      </c>
      <c r="AP1219" s="31">
        <f t="shared" si="3911"/>
        <v>8455.6000000000004</v>
      </c>
      <c r="AQ1219" s="31">
        <f t="shared" si="3912"/>
        <v>8461</v>
      </c>
      <c r="AR1219" s="31">
        <f t="shared" si="3913"/>
        <v>8461</v>
      </c>
      <c r="AS1219" s="31">
        <f t="shared" si="4126"/>
        <v>0</v>
      </c>
      <c r="AT1219" s="31">
        <f t="shared" si="4127"/>
        <v>0</v>
      </c>
      <c r="AU1219" s="31">
        <f t="shared" si="4128"/>
        <v>0</v>
      </c>
      <c r="AV1219" s="31">
        <f t="shared" si="3914"/>
        <v>8455.6000000000004</v>
      </c>
      <c r="AW1219" s="31">
        <f t="shared" si="3915"/>
        <v>8461</v>
      </c>
      <c r="AX1219" s="31">
        <f t="shared" si="3916"/>
        <v>8461</v>
      </c>
      <c r="AY1219" s="31">
        <f t="shared" si="4146"/>
        <v>407.14600000000002</v>
      </c>
      <c r="AZ1219" s="31">
        <f t="shared" si="4130"/>
        <v>0</v>
      </c>
      <c r="BA1219" s="31">
        <f t="shared" si="4131"/>
        <v>0</v>
      </c>
      <c r="BB1219" s="31">
        <f t="shared" si="3917"/>
        <v>8862.746000000001</v>
      </c>
      <c r="BC1219" s="31">
        <f t="shared" si="3918"/>
        <v>8461</v>
      </c>
      <c r="BD1219" s="31">
        <f t="shared" si="3919"/>
        <v>8461</v>
      </c>
      <c r="BE1219" s="31">
        <f t="shared" si="4132"/>
        <v>0</v>
      </c>
      <c r="BF1219" s="31">
        <f t="shared" si="4133"/>
        <v>0</v>
      </c>
      <c r="BG1219" s="31">
        <f t="shared" si="4134"/>
        <v>0</v>
      </c>
      <c r="BH1219" s="31">
        <f t="shared" si="3920"/>
        <v>8862.746000000001</v>
      </c>
      <c r="BI1219" s="31">
        <f t="shared" si="3921"/>
        <v>8461</v>
      </c>
      <c r="BJ1219" s="31">
        <f t="shared" si="3922"/>
        <v>8461</v>
      </c>
      <c r="BK1219" s="31">
        <f t="shared" si="4135"/>
        <v>0</v>
      </c>
      <c r="BL1219" s="31">
        <f t="shared" si="4136"/>
        <v>0</v>
      </c>
      <c r="BM1219" s="31">
        <f t="shared" si="4137"/>
        <v>0</v>
      </c>
      <c r="BN1219" s="31">
        <f t="shared" si="3923"/>
        <v>8862.746000000001</v>
      </c>
      <c r="BO1219" s="31">
        <f t="shared" si="3924"/>
        <v>8461</v>
      </c>
      <c r="BP1219" s="31">
        <f t="shared" si="3925"/>
        <v>8461</v>
      </c>
      <c r="BQ1219" s="31">
        <f t="shared" si="4138"/>
        <v>0</v>
      </c>
      <c r="BR1219" s="31">
        <f t="shared" si="4139"/>
        <v>0</v>
      </c>
      <c r="BS1219" s="31">
        <f t="shared" si="3926"/>
        <v>8862.746000000001</v>
      </c>
      <c r="BT1219" s="31">
        <f t="shared" si="3927"/>
        <v>8461</v>
      </c>
      <c r="BU1219" s="31">
        <f t="shared" si="3928"/>
        <v>8461</v>
      </c>
      <c r="BV1219" s="31">
        <f t="shared" si="4140"/>
        <v>0</v>
      </c>
      <c r="BW1219" s="31">
        <f t="shared" si="4141"/>
        <v>0</v>
      </c>
      <c r="BX1219" s="31">
        <f t="shared" si="3929"/>
        <v>8862.746000000001</v>
      </c>
      <c r="BY1219" s="31">
        <f t="shared" si="3930"/>
        <v>8461</v>
      </c>
      <c r="BZ1219" s="31">
        <f t="shared" si="3931"/>
        <v>8461</v>
      </c>
      <c r="CA1219" s="31">
        <f t="shared" si="4142"/>
        <v>0</v>
      </c>
      <c r="CB1219" s="31">
        <f t="shared" si="4143"/>
        <v>0</v>
      </c>
      <c r="CC1219" s="31">
        <f t="shared" si="4144"/>
        <v>0</v>
      </c>
      <c r="CD1219" s="31">
        <f t="shared" si="4061"/>
        <v>8862.746000000001</v>
      </c>
      <c r="CE1219" s="31">
        <f t="shared" si="4062"/>
        <v>8461</v>
      </c>
      <c r="CF1219" s="31">
        <f t="shared" si="4063"/>
        <v>8461</v>
      </c>
      <c r="CG1219" s="31">
        <f t="shared" si="4145"/>
        <v>0</v>
      </c>
      <c r="CH1219" s="24"/>
      <c r="CI1219" s="40"/>
      <c r="CN1219" s="1" t="s">
        <v>30</v>
      </c>
    </row>
    <row r="1220" ht="29.850000000000001">
      <c r="A1220" s="41" t="s">
        <v>665</v>
      </c>
      <c r="B1220" s="17">
        <v>240</v>
      </c>
      <c r="C1220" s="16" t="s">
        <v>395</v>
      </c>
      <c r="D1220" s="16" t="s">
        <v>625</v>
      </c>
      <c r="E1220" s="39" t="s">
        <v>626</v>
      </c>
      <c r="F1220" s="31">
        <v>8461</v>
      </c>
      <c r="G1220" s="31">
        <v>8461</v>
      </c>
      <c r="H1220" s="31">
        <v>8461</v>
      </c>
      <c r="I1220" s="31"/>
      <c r="J1220" s="31"/>
      <c r="K1220" s="31"/>
      <c r="L1220" s="31">
        <f t="shared" si="3896"/>
        <v>8461</v>
      </c>
      <c r="M1220" s="31">
        <f t="shared" si="3897"/>
        <v>8461</v>
      </c>
      <c r="N1220" s="31">
        <f t="shared" si="3898"/>
        <v>8461</v>
      </c>
      <c r="O1220" s="31"/>
      <c r="P1220" s="31"/>
      <c r="Q1220" s="31"/>
      <c r="R1220" s="31">
        <f t="shared" si="3899"/>
        <v>8461</v>
      </c>
      <c r="S1220" s="31">
        <f t="shared" si="3900"/>
        <v>8461</v>
      </c>
      <c r="T1220" s="31">
        <f t="shared" si="3901"/>
        <v>8461</v>
      </c>
      <c r="U1220" s="31"/>
      <c r="V1220" s="31"/>
      <c r="W1220" s="31"/>
      <c r="X1220" s="31">
        <f t="shared" si="3902"/>
        <v>8461</v>
      </c>
      <c r="Y1220" s="31">
        <f t="shared" si="3903"/>
        <v>8461</v>
      </c>
      <c r="Z1220" s="31">
        <f t="shared" si="3904"/>
        <v>8461</v>
      </c>
      <c r="AA1220" s="31"/>
      <c r="AB1220" s="31"/>
      <c r="AC1220" s="31"/>
      <c r="AD1220" s="31">
        <f t="shared" si="3905"/>
        <v>8461</v>
      </c>
      <c r="AE1220" s="31">
        <f t="shared" si="3906"/>
        <v>8461</v>
      </c>
      <c r="AF1220" s="31">
        <f t="shared" si="3907"/>
        <v>8461</v>
      </c>
      <c r="AG1220" s="31"/>
      <c r="AH1220" s="31"/>
      <c r="AI1220" s="31"/>
      <c r="AJ1220" s="31">
        <f t="shared" si="3908"/>
        <v>8461</v>
      </c>
      <c r="AK1220" s="31">
        <f t="shared" si="3909"/>
        <v>8461</v>
      </c>
      <c r="AL1220" s="31">
        <f t="shared" si="3910"/>
        <v>8461</v>
      </c>
      <c r="AM1220" s="31">
        <v>-5.4000000000000004</v>
      </c>
      <c r="AN1220" s="31"/>
      <c r="AO1220" s="31"/>
      <c r="AP1220" s="31">
        <f t="shared" si="3911"/>
        <v>8455.6000000000004</v>
      </c>
      <c r="AQ1220" s="31">
        <f t="shared" si="3912"/>
        <v>8461</v>
      </c>
      <c r="AR1220" s="31">
        <f t="shared" si="3913"/>
        <v>8461</v>
      </c>
      <c r="AS1220" s="31"/>
      <c r="AT1220" s="31"/>
      <c r="AU1220" s="31"/>
      <c r="AV1220" s="31">
        <f t="shared" si="3914"/>
        <v>8455.6000000000004</v>
      </c>
      <c r="AW1220" s="31">
        <f t="shared" si="3915"/>
        <v>8461</v>
      </c>
      <c r="AX1220" s="31">
        <f t="shared" si="3916"/>
        <v>8461</v>
      </c>
      <c r="AY1220" s="31">
        <v>407.14600000000002</v>
      </c>
      <c r="AZ1220" s="31"/>
      <c r="BA1220" s="31"/>
      <c r="BB1220" s="31">
        <f t="shared" si="3917"/>
        <v>8862.746000000001</v>
      </c>
      <c r="BC1220" s="31">
        <f t="shared" si="3918"/>
        <v>8461</v>
      </c>
      <c r="BD1220" s="31">
        <f t="shared" si="3919"/>
        <v>8461</v>
      </c>
      <c r="BE1220" s="31"/>
      <c r="BF1220" s="31"/>
      <c r="BG1220" s="31"/>
      <c r="BH1220" s="31">
        <f t="shared" si="3920"/>
        <v>8862.746000000001</v>
      </c>
      <c r="BI1220" s="31">
        <f t="shared" si="3921"/>
        <v>8461</v>
      </c>
      <c r="BJ1220" s="31">
        <f t="shared" si="3922"/>
        <v>8461</v>
      </c>
      <c r="BK1220" s="31"/>
      <c r="BL1220" s="31"/>
      <c r="BM1220" s="31"/>
      <c r="BN1220" s="31">
        <f t="shared" si="3923"/>
        <v>8862.746000000001</v>
      </c>
      <c r="BO1220" s="31">
        <f t="shared" si="3924"/>
        <v>8461</v>
      </c>
      <c r="BP1220" s="31">
        <f t="shared" si="3925"/>
        <v>8461</v>
      </c>
      <c r="BQ1220" s="31"/>
      <c r="BR1220" s="31"/>
      <c r="BS1220" s="31">
        <f t="shared" si="3926"/>
        <v>8862.746000000001</v>
      </c>
      <c r="BT1220" s="31">
        <f t="shared" si="3927"/>
        <v>8461</v>
      </c>
      <c r="BU1220" s="31">
        <f t="shared" si="3928"/>
        <v>8461</v>
      </c>
      <c r="BV1220" s="31"/>
      <c r="BW1220" s="31"/>
      <c r="BX1220" s="31">
        <f t="shared" si="3929"/>
        <v>8862.746000000001</v>
      </c>
      <c r="BY1220" s="31">
        <f t="shared" si="3930"/>
        <v>8461</v>
      </c>
      <c r="BZ1220" s="31">
        <f t="shared" si="3931"/>
        <v>8461</v>
      </c>
      <c r="CA1220" s="31"/>
      <c r="CB1220" s="31"/>
      <c r="CC1220" s="31"/>
      <c r="CD1220" s="31">
        <f t="shared" si="4061"/>
        <v>8862.746000000001</v>
      </c>
      <c r="CE1220" s="31">
        <f t="shared" si="4062"/>
        <v>8461</v>
      </c>
      <c r="CF1220" s="31">
        <f t="shared" si="4063"/>
        <v>8461</v>
      </c>
      <c r="CG1220" s="31"/>
      <c r="CH1220" s="24"/>
      <c r="CI1220" s="40"/>
    </row>
    <row r="1221" s="33" customFormat="1" ht="29.850000000000001">
      <c r="A1221" s="44" t="s">
        <v>667</v>
      </c>
      <c r="B1221" s="44"/>
      <c r="C1221" s="34"/>
      <c r="D1221" s="34"/>
      <c r="E1221" s="36" t="s">
        <v>668</v>
      </c>
      <c r="F1221" s="37">
        <f t="shared" si="4105"/>
        <v>3651</v>
      </c>
      <c r="G1221" s="37">
        <f t="shared" si="4106"/>
        <v>3651</v>
      </c>
      <c r="H1221" s="37">
        <f t="shared" si="4107"/>
        <v>3651</v>
      </c>
      <c r="I1221" s="37">
        <f t="shared" si="4108"/>
        <v>0</v>
      </c>
      <c r="J1221" s="37">
        <f t="shared" si="4109"/>
        <v>0</v>
      </c>
      <c r="K1221" s="37">
        <f t="shared" si="4110"/>
        <v>0</v>
      </c>
      <c r="L1221" s="37">
        <f t="shared" si="3896"/>
        <v>3651</v>
      </c>
      <c r="M1221" s="37">
        <f t="shared" si="3897"/>
        <v>3651</v>
      </c>
      <c r="N1221" s="37">
        <f t="shared" si="3898"/>
        <v>3651</v>
      </c>
      <c r="O1221" s="37">
        <f t="shared" si="4111"/>
        <v>0</v>
      </c>
      <c r="P1221" s="37">
        <f t="shared" si="4112"/>
        <v>0</v>
      </c>
      <c r="Q1221" s="37">
        <f t="shared" si="4113"/>
        <v>0</v>
      </c>
      <c r="R1221" s="37">
        <f t="shared" si="3899"/>
        <v>3651</v>
      </c>
      <c r="S1221" s="37">
        <f t="shared" si="3900"/>
        <v>3651</v>
      </c>
      <c r="T1221" s="37">
        <f t="shared" si="3901"/>
        <v>3651</v>
      </c>
      <c r="U1221" s="37">
        <f t="shared" si="4114"/>
        <v>0</v>
      </c>
      <c r="V1221" s="37">
        <f t="shared" si="4115"/>
        <v>0</v>
      </c>
      <c r="W1221" s="37">
        <f t="shared" si="4116"/>
        <v>0</v>
      </c>
      <c r="X1221" s="37">
        <f t="shared" si="3902"/>
        <v>3651</v>
      </c>
      <c r="Y1221" s="37">
        <f t="shared" si="3903"/>
        <v>3651</v>
      </c>
      <c r="Z1221" s="37">
        <f t="shared" si="3904"/>
        <v>3651</v>
      </c>
      <c r="AA1221" s="37">
        <f t="shared" si="4117"/>
        <v>0</v>
      </c>
      <c r="AB1221" s="37">
        <f t="shared" si="4118"/>
        <v>0</v>
      </c>
      <c r="AC1221" s="37">
        <f t="shared" si="4119"/>
        <v>0</v>
      </c>
      <c r="AD1221" s="37">
        <f t="shared" si="3905"/>
        <v>3651</v>
      </c>
      <c r="AE1221" s="37">
        <f t="shared" si="3906"/>
        <v>3651</v>
      </c>
      <c r="AF1221" s="37">
        <f t="shared" si="3907"/>
        <v>3651</v>
      </c>
      <c r="AG1221" s="37">
        <f t="shared" si="4120"/>
        <v>0</v>
      </c>
      <c r="AH1221" s="37">
        <f t="shared" si="4121"/>
        <v>0</v>
      </c>
      <c r="AI1221" s="37">
        <f t="shared" si="4122"/>
        <v>0</v>
      </c>
      <c r="AJ1221" s="37">
        <f t="shared" si="3908"/>
        <v>3651</v>
      </c>
      <c r="AK1221" s="37">
        <f t="shared" si="3909"/>
        <v>3651</v>
      </c>
      <c r="AL1221" s="37">
        <f t="shared" si="3910"/>
        <v>3651</v>
      </c>
      <c r="AM1221" s="37">
        <f t="shared" si="4123"/>
        <v>0</v>
      </c>
      <c r="AN1221" s="37">
        <f t="shared" si="4124"/>
        <v>0</v>
      </c>
      <c r="AO1221" s="37">
        <f t="shared" si="4125"/>
        <v>0</v>
      </c>
      <c r="AP1221" s="37">
        <f t="shared" si="3911"/>
        <v>3651</v>
      </c>
      <c r="AQ1221" s="37">
        <f t="shared" si="3912"/>
        <v>3651</v>
      </c>
      <c r="AR1221" s="37">
        <f t="shared" si="3913"/>
        <v>3651</v>
      </c>
      <c r="AS1221" s="37">
        <f t="shared" si="4126"/>
        <v>0</v>
      </c>
      <c r="AT1221" s="37">
        <f t="shared" si="4127"/>
        <v>0</v>
      </c>
      <c r="AU1221" s="37">
        <f t="shared" si="4128"/>
        <v>0</v>
      </c>
      <c r="AV1221" s="37">
        <f t="shared" si="3914"/>
        <v>3651</v>
      </c>
      <c r="AW1221" s="37">
        <f t="shared" si="3915"/>
        <v>3651</v>
      </c>
      <c r="AX1221" s="37">
        <f t="shared" si="3916"/>
        <v>3651</v>
      </c>
      <c r="AY1221" s="37">
        <f t="shared" si="4146"/>
        <v>0</v>
      </c>
      <c r="AZ1221" s="37">
        <f t="shared" si="4130"/>
        <v>0</v>
      </c>
      <c r="BA1221" s="37">
        <f t="shared" si="4131"/>
        <v>0</v>
      </c>
      <c r="BB1221" s="37">
        <f t="shared" si="3917"/>
        <v>3651</v>
      </c>
      <c r="BC1221" s="37">
        <f t="shared" si="3918"/>
        <v>3651</v>
      </c>
      <c r="BD1221" s="37">
        <f t="shared" si="3919"/>
        <v>3651</v>
      </c>
      <c r="BE1221" s="37">
        <f t="shared" si="4132"/>
        <v>0</v>
      </c>
      <c r="BF1221" s="37">
        <f t="shared" si="4133"/>
        <v>0</v>
      </c>
      <c r="BG1221" s="37">
        <f t="shared" si="4134"/>
        <v>0</v>
      </c>
      <c r="BH1221" s="37">
        <f t="shared" si="3920"/>
        <v>3651</v>
      </c>
      <c r="BI1221" s="37">
        <f t="shared" si="3921"/>
        <v>3651</v>
      </c>
      <c r="BJ1221" s="37">
        <f t="shared" si="3922"/>
        <v>3651</v>
      </c>
      <c r="BK1221" s="37">
        <f t="shared" si="4135"/>
        <v>700</v>
      </c>
      <c r="BL1221" s="37">
        <f t="shared" si="4136"/>
        <v>0</v>
      </c>
      <c r="BM1221" s="37">
        <f t="shared" si="4137"/>
        <v>0</v>
      </c>
      <c r="BN1221" s="37">
        <f t="shared" si="3923"/>
        <v>4351</v>
      </c>
      <c r="BO1221" s="37">
        <f t="shared" si="3924"/>
        <v>3651</v>
      </c>
      <c r="BP1221" s="37">
        <f t="shared" si="3925"/>
        <v>3651</v>
      </c>
      <c r="BQ1221" s="37">
        <f t="shared" si="4138"/>
        <v>0</v>
      </c>
      <c r="BR1221" s="37">
        <f t="shared" si="4139"/>
        <v>0</v>
      </c>
      <c r="BS1221" s="31">
        <f t="shared" si="3926"/>
        <v>4351</v>
      </c>
      <c r="BT1221" s="31">
        <f t="shared" si="3927"/>
        <v>3651</v>
      </c>
      <c r="BU1221" s="31">
        <f t="shared" si="3928"/>
        <v>3651</v>
      </c>
      <c r="BV1221" s="37">
        <f t="shared" si="4140"/>
        <v>0</v>
      </c>
      <c r="BW1221" s="37">
        <f t="shared" si="4141"/>
        <v>0</v>
      </c>
      <c r="BX1221" s="37">
        <f t="shared" si="3929"/>
        <v>4351</v>
      </c>
      <c r="BY1221" s="37">
        <f t="shared" si="3930"/>
        <v>3651</v>
      </c>
      <c r="BZ1221" s="37">
        <f t="shared" si="3931"/>
        <v>3651</v>
      </c>
      <c r="CA1221" s="37">
        <f t="shared" si="4142"/>
        <v>0</v>
      </c>
      <c r="CB1221" s="37">
        <f t="shared" si="4143"/>
        <v>0</v>
      </c>
      <c r="CC1221" s="37">
        <f t="shared" si="4144"/>
        <v>0</v>
      </c>
      <c r="CD1221" s="37">
        <f t="shared" si="4061"/>
        <v>4351</v>
      </c>
      <c r="CE1221" s="37">
        <f t="shared" si="4062"/>
        <v>3651</v>
      </c>
      <c r="CF1221" s="37">
        <f t="shared" si="4063"/>
        <v>3651</v>
      </c>
      <c r="CG1221" s="37">
        <f t="shared" si="4145"/>
        <v>0</v>
      </c>
      <c r="CH1221" s="24"/>
      <c r="CI1221" s="38"/>
      <c r="CK1221" s="33" t="s">
        <v>27</v>
      </c>
    </row>
    <row r="1222" ht="57.700000000000003">
      <c r="A1222" s="41" t="s">
        <v>669</v>
      </c>
      <c r="B1222" s="41"/>
      <c r="C1222" s="16"/>
      <c r="D1222" s="16"/>
      <c r="E1222" s="39" t="s">
        <v>670</v>
      </c>
      <c r="F1222" s="31">
        <f t="shared" si="4105"/>
        <v>3651</v>
      </c>
      <c r="G1222" s="31">
        <f t="shared" si="4106"/>
        <v>3651</v>
      </c>
      <c r="H1222" s="31">
        <f t="shared" si="4107"/>
        <v>3651</v>
      </c>
      <c r="I1222" s="31">
        <f t="shared" si="4108"/>
        <v>0</v>
      </c>
      <c r="J1222" s="31">
        <f t="shared" si="4109"/>
        <v>0</v>
      </c>
      <c r="K1222" s="31">
        <f t="shared" si="4110"/>
        <v>0</v>
      </c>
      <c r="L1222" s="31">
        <f t="shared" si="3896"/>
        <v>3651</v>
      </c>
      <c r="M1222" s="31">
        <f t="shared" si="3897"/>
        <v>3651</v>
      </c>
      <c r="N1222" s="31">
        <f t="shared" si="3898"/>
        <v>3651</v>
      </c>
      <c r="O1222" s="31">
        <f t="shared" si="4111"/>
        <v>0</v>
      </c>
      <c r="P1222" s="31">
        <f t="shared" si="4112"/>
        <v>0</v>
      </c>
      <c r="Q1222" s="31">
        <f t="shared" si="4113"/>
        <v>0</v>
      </c>
      <c r="R1222" s="31">
        <f t="shared" si="3899"/>
        <v>3651</v>
      </c>
      <c r="S1222" s="31">
        <f t="shared" si="3900"/>
        <v>3651</v>
      </c>
      <c r="T1222" s="31">
        <f t="shared" si="3901"/>
        <v>3651</v>
      </c>
      <c r="U1222" s="31">
        <f t="shared" si="4114"/>
        <v>0</v>
      </c>
      <c r="V1222" s="31">
        <f t="shared" si="4115"/>
        <v>0</v>
      </c>
      <c r="W1222" s="31">
        <f t="shared" si="4116"/>
        <v>0</v>
      </c>
      <c r="X1222" s="31">
        <f t="shared" si="3902"/>
        <v>3651</v>
      </c>
      <c r="Y1222" s="31">
        <f t="shared" si="3903"/>
        <v>3651</v>
      </c>
      <c r="Z1222" s="31">
        <f t="shared" si="3904"/>
        <v>3651</v>
      </c>
      <c r="AA1222" s="31">
        <f t="shared" si="4117"/>
        <v>0</v>
      </c>
      <c r="AB1222" s="31">
        <f t="shared" si="4118"/>
        <v>0</v>
      </c>
      <c r="AC1222" s="31">
        <f t="shared" si="4119"/>
        <v>0</v>
      </c>
      <c r="AD1222" s="31">
        <f t="shared" si="3905"/>
        <v>3651</v>
      </c>
      <c r="AE1222" s="31">
        <f t="shared" si="3906"/>
        <v>3651</v>
      </c>
      <c r="AF1222" s="31">
        <f t="shared" si="3907"/>
        <v>3651</v>
      </c>
      <c r="AG1222" s="31">
        <f t="shared" si="4120"/>
        <v>0</v>
      </c>
      <c r="AH1222" s="31">
        <f t="shared" si="4121"/>
        <v>0</v>
      </c>
      <c r="AI1222" s="31">
        <f t="shared" si="4122"/>
        <v>0</v>
      </c>
      <c r="AJ1222" s="31">
        <f t="shared" si="3908"/>
        <v>3651</v>
      </c>
      <c r="AK1222" s="31">
        <f t="shared" si="3909"/>
        <v>3651</v>
      </c>
      <c r="AL1222" s="31">
        <f t="shared" si="3910"/>
        <v>3651</v>
      </c>
      <c r="AM1222" s="31">
        <f t="shared" si="4123"/>
        <v>0</v>
      </c>
      <c r="AN1222" s="31">
        <f t="shared" si="4124"/>
        <v>0</v>
      </c>
      <c r="AO1222" s="31">
        <f t="shared" si="4125"/>
        <v>0</v>
      </c>
      <c r="AP1222" s="31">
        <f t="shared" si="3911"/>
        <v>3651</v>
      </c>
      <c r="AQ1222" s="31">
        <f t="shared" si="3912"/>
        <v>3651</v>
      </c>
      <c r="AR1222" s="31">
        <f t="shared" si="3913"/>
        <v>3651</v>
      </c>
      <c r="AS1222" s="31">
        <f t="shared" si="4126"/>
        <v>0</v>
      </c>
      <c r="AT1222" s="31">
        <f t="shared" si="4127"/>
        <v>0</v>
      </c>
      <c r="AU1222" s="31">
        <f t="shared" si="4128"/>
        <v>0</v>
      </c>
      <c r="AV1222" s="31">
        <f t="shared" si="3914"/>
        <v>3651</v>
      </c>
      <c r="AW1222" s="31">
        <f t="shared" si="3915"/>
        <v>3651</v>
      </c>
      <c r="AX1222" s="31">
        <f t="shared" si="3916"/>
        <v>3651</v>
      </c>
      <c r="AY1222" s="31">
        <f t="shared" si="4146"/>
        <v>0</v>
      </c>
      <c r="AZ1222" s="31">
        <f t="shared" si="4130"/>
        <v>0</v>
      </c>
      <c r="BA1222" s="31">
        <f t="shared" si="4131"/>
        <v>0</v>
      </c>
      <c r="BB1222" s="31">
        <f t="shared" si="3917"/>
        <v>3651</v>
      </c>
      <c r="BC1222" s="31">
        <f t="shared" si="3918"/>
        <v>3651</v>
      </c>
      <c r="BD1222" s="31">
        <f t="shared" si="3919"/>
        <v>3651</v>
      </c>
      <c r="BE1222" s="31">
        <f t="shared" si="4132"/>
        <v>0</v>
      </c>
      <c r="BF1222" s="31">
        <f t="shared" si="4133"/>
        <v>0</v>
      </c>
      <c r="BG1222" s="31">
        <f t="shared" si="4134"/>
        <v>0</v>
      </c>
      <c r="BH1222" s="31">
        <f t="shared" si="3920"/>
        <v>3651</v>
      </c>
      <c r="BI1222" s="31">
        <f t="shared" si="3921"/>
        <v>3651</v>
      </c>
      <c r="BJ1222" s="31">
        <f t="shared" si="3922"/>
        <v>3651</v>
      </c>
      <c r="BK1222" s="31">
        <f t="shared" si="4135"/>
        <v>700</v>
      </c>
      <c r="BL1222" s="31">
        <f t="shared" si="4136"/>
        <v>0</v>
      </c>
      <c r="BM1222" s="31">
        <f t="shared" si="4137"/>
        <v>0</v>
      </c>
      <c r="BN1222" s="31">
        <f t="shared" si="3923"/>
        <v>4351</v>
      </c>
      <c r="BO1222" s="31">
        <f t="shared" si="3924"/>
        <v>3651</v>
      </c>
      <c r="BP1222" s="31">
        <f t="shared" si="3925"/>
        <v>3651</v>
      </c>
      <c r="BQ1222" s="31">
        <f t="shared" si="4138"/>
        <v>0</v>
      </c>
      <c r="BR1222" s="31">
        <f t="shared" si="4139"/>
        <v>0</v>
      </c>
      <c r="BS1222" s="31">
        <f t="shared" si="3926"/>
        <v>4351</v>
      </c>
      <c r="BT1222" s="31">
        <f t="shared" si="3927"/>
        <v>3651</v>
      </c>
      <c r="BU1222" s="31">
        <f t="shared" si="3928"/>
        <v>3651</v>
      </c>
      <c r="BV1222" s="31">
        <f t="shared" si="4140"/>
        <v>0</v>
      </c>
      <c r="BW1222" s="31">
        <f t="shared" si="4141"/>
        <v>0</v>
      </c>
      <c r="BX1222" s="31">
        <f t="shared" si="3929"/>
        <v>4351</v>
      </c>
      <c r="BY1222" s="31">
        <f t="shared" si="3930"/>
        <v>3651</v>
      </c>
      <c r="BZ1222" s="31">
        <f t="shared" si="3931"/>
        <v>3651</v>
      </c>
      <c r="CA1222" s="31">
        <f t="shared" si="4142"/>
        <v>0</v>
      </c>
      <c r="CB1222" s="31">
        <f t="shared" si="4143"/>
        <v>0</v>
      </c>
      <c r="CC1222" s="31">
        <f t="shared" si="4144"/>
        <v>0</v>
      </c>
      <c r="CD1222" s="31">
        <f t="shared" si="4061"/>
        <v>4351</v>
      </c>
      <c r="CE1222" s="31">
        <f t="shared" si="4062"/>
        <v>3651</v>
      </c>
      <c r="CF1222" s="31">
        <f t="shared" si="4063"/>
        <v>3651</v>
      </c>
      <c r="CG1222" s="31">
        <f t="shared" si="4145"/>
        <v>0</v>
      </c>
      <c r="CH1222" s="24"/>
      <c r="CI1222" s="40"/>
      <c r="CL1222" s="1" t="s">
        <v>28</v>
      </c>
    </row>
    <row r="1223" ht="78.599999999999994">
      <c r="A1223" s="41" t="s">
        <v>671</v>
      </c>
      <c r="B1223" s="41"/>
      <c r="C1223" s="16"/>
      <c r="D1223" s="16"/>
      <c r="E1223" s="39" t="s">
        <v>672</v>
      </c>
      <c r="F1223" s="31">
        <f t="shared" si="4105"/>
        <v>3651</v>
      </c>
      <c r="G1223" s="31">
        <f t="shared" si="4106"/>
        <v>3651</v>
      </c>
      <c r="H1223" s="31">
        <f t="shared" si="4107"/>
        <v>3651</v>
      </c>
      <c r="I1223" s="31">
        <f t="shared" si="4108"/>
        <v>0</v>
      </c>
      <c r="J1223" s="31">
        <f t="shared" si="4109"/>
        <v>0</v>
      </c>
      <c r="K1223" s="31">
        <f t="shared" si="4110"/>
        <v>0</v>
      </c>
      <c r="L1223" s="31">
        <f t="shared" si="3896"/>
        <v>3651</v>
      </c>
      <c r="M1223" s="31">
        <f t="shared" si="3897"/>
        <v>3651</v>
      </c>
      <c r="N1223" s="31">
        <f t="shared" si="3898"/>
        <v>3651</v>
      </c>
      <c r="O1223" s="31">
        <f t="shared" si="4111"/>
        <v>0</v>
      </c>
      <c r="P1223" s="31">
        <f t="shared" si="4112"/>
        <v>0</v>
      </c>
      <c r="Q1223" s="31">
        <f t="shared" si="4113"/>
        <v>0</v>
      </c>
      <c r="R1223" s="31">
        <f t="shared" si="3899"/>
        <v>3651</v>
      </c>
      <c r="S1223" s="31">
        <f t="shared" si="3900"/>
        <v>3651</v>
      </c>
      <c r="T1223" s="31">
        <f t="shared" si="3901"/>
        <v>3651</v>
      </c>
      <c r="U1223" s="31">
        <f t="shared" si="4114"/>
        <v>0</v>
      </c>
      <c r="V1223" s="31">
        <f t="shared" si="4115"/>
        <v>0</v>
      </c>
      <c r="W1223" s="31">
        <f t="shared" si="4116"/>
        <v>0</v>
      </c>
      <c r="X1223" s="31">
        <f t="shared" si="3902"/>
        <v>3651</v>
      </c>
      <c r="Y1223" s="31">
        <f t="shared" si="3903"/>
        <v>3651</v>
      </c>
      <c r="Z1223" s="31">
        <f t="shared" si="3904"/>
        <v>3651</v>
      </c>
      <c r="AA1223" s="31">
        <f t="shared" si="4117"/>
        <v>0</v>
      </c>
      <c r="AB1223" s="31">
        <f t="shared" si="4118"/>
        <v>0</v>
      </c>
      <c r="AC1223" s="31">
        <f t="shared" si="4119"/>
        <v>0</v>
      </c>
      <c r="AD1223" s="31">
        <f t="shared" si="3905"/>
        <v>3651</v>
      </c>
      <c r="AE1223" s="31">
        <f t="shared" si="3906"/>
        <v>3651</v>
      </c>
      <c r="AF1223" s="31">
        <f t="shared" si="3907"/>
        <v>3651</v>
      </c>
      <c r="AG1223" s="31">
        <f t="shared" si="4120"/>
        <v>0</v>
      </c>
      <c r="AH1223" s="31">
        <f t="shared" si="4121"/>
        <v>0</v>
      </c>
      <c r="AI1223" s="31">
        <f t="shared" si="4122"/>
        <v>0</v>
      </c>
      <c r="AJ1223" s="31">
        <f t="shared" si="3908"/>
        <v>3651</v>
      </c>
      <c r="AK1223" s="31">
        <f t="shared" si="3909"/>
        <v>3651</v>
      </c>
      <c r="AL1223" s="31">
        <f t="shared" si="3910"/>
        <v>3651</v>
      </c>
      <c r="AM1223" s="31">
        <f t="shared" si="4123"/>
        <v>0</v>
      </c>
      <c r="AN1223" s="31">
        <f t="shared" si="4124"/>
        <v>0</v>
      </c>
      <c r="AO1223" s="31">
        <f t="shared" si="4125"/>
        <v>0</v>
      </c>
      <c r="AP1223" s="31">
        <f t="shared" si="3911"/>
        <v>3651</v>
      </c>
      <c r="AQ1223" s="31">
        <f t="shared" si="3912"/>
        <v>3651</v>
      </c>
      <c r="AR1223" s="31">
        <f t="shared" si="3913"/>
        <v>3651</v>
      </c>
      <c r="AS1223" s="31">
        <f t="shared" si="4126"/>
        <v>0</v>
      </c>
      <c r="AT1223" s="31">
        <f t="shared" si="4127"/>
        <v>0</v>
      </c>
      <c r="AU1223" s="31">
        <f t="shared" si="4128"/>
        <v>0</v>
      </c>
      <c r="AV1223" s="31">
        <f t="shared" si="3914"/>
        <v>3651</v>
      </c>
      <c r="AW1223" s="31">
        <f t="shared" si="3915"/>
        <v>3651</v>
      </c>
      <c r="AX1223" s="31">
        <f t="shared" si="3916"/>
        <v>3651</v>
      </c>
      <c r="AY1223" s="31">
        <f t="shared" si="4146"/>
        <v>0</v>
      </c>
      <c r="AZ1223" s="31">
        <f t="shared" si="4130"/>
        <v>0</v>
      </c>
      <c r="BA1223" s="31">
        <f t="shared" si="4131"/>
        <v>0</v>
      </c>
      <c r="BB1223" s="31">
        <f t="shared" si="3917"/>
        <v>3651</v>
      </c>
      <c r="BC1223" s="31">
        <f t="shared" si="3918"/>
        <v>3651</v>
      </c>
      <c r="BD1223" s="31">
        <f t="shared" si="3919"/>
        <v>3651</v>
      </c>
      <c r="BE1223" s="31">
        <f t="shared" si="4132"/>
        <v>0</v>
      </c>
      <c r="BF1223" s="31">
        <f t="shared" si="4133"/>
        <v>0</v>
      </c>
      <c r="BG1223" s="31">
        <f t="shared" si="4134"/>
        <v>0</v>
      </c>
      <c r="BH1223" s="31">
        <f t="shared" si="3920"/>
        <v>3651</v>
      </c>
      <c r="BI1223" s="31">
        <f t="shared" si="3921"/>
        <v>3651</v>
      </c>
      <c r="BJ1223" s="31">
        <f t="shared" si="3922"/>
        <v>3651</v>
      </c>
      <c r="BK1223" s="31">
        <f t="shared" si="4135"/>
        <v>700</v>
      </c>
      <c r="BL1223" s="31">
        <f t="shared" si="4136"/>
        <v>0</v>
      </c>
      <c r="BM1223" s="31">
        <f t="shared" si="4137"/>
        <v>0</v>
      </c>
      <c r="BN1223" s="31">
        <f t="shared" si="3923"/>
        <v>4351</v>
      </c>
      <c r="BO1223" s="31">
        <f t="shared" si="3924"/>
        <v>3651</v>
      </c>
      <c r="BP1223" s="31">
        <f t="shared" si="3925"/>
        <v>3651</v>
      </c>
      <c r="BQ1223" s="31">
        <f t="shared" si="4138"/>
        <v>0</v>
      </c>
      <c r="BR1223" s="31">
        <f t="shared" si="4139"/>
        <v>0</v>
      </c>
      <c r="BS1223" s="31">
        <f t="shared" si="3926"/>
        <v>4351</v>
      </c>
      <c r="BT1223" s="31">
        <f t="shared" si="3927"/>
        <v>3651</v>
      </c>
      <c r="BU1223" s="31">
        <f t="shared" si="3928"/>
        <v>3651</v>
      </c>
      <c r="BV1223" s="31">
        <f t="shared" si="4140"/>
        <v>0</v>
      </c>
      <c r="BW1223" s="31">
        <f t="shared" si="4141"/>
        <v>0</v>
      </c>
      <c r="BX1223" s="31">
        <f t="shared" si="3929"/>
        <v>4351</v>
      </c>
      <c r="BY1223" s="31">
        <f t="shared" si="3930"/>
        <v>3651</v>
      </c>
      <c r="BZ1223" s="31">
        <f t="shared" si="3931"/>
        <v>3651</v>
      </c>
      <c r="CA1223" s="31">
        <f t="shared" si="4142"/>
        <v>0</v>
      </c>
      <c r="CB1223" s="31">
        <f t="shared" si="4143"/>
        <v>0</v>
      </c>
      <c r="CC1223" s="31">
        <f t="shared" si="4144"/>
        <v>0</v>
      </c>
      <c r="CD1223" s="31">
        <f t="shared" si="4061"/>
        <v>4351</v>
      </c>
      <c r="CE1223" s="31">
        <f t="shared" si="4062"/>
        <v>3651</v>
      </c>
      <c r="CF1223" s="31">
        <f t="shared" si="4063"/>
        <v>3651</v>
      </c>
      <c r="CG1223" s="31">
        <f t="shared" si="4145"/>
        <v>0</v>
      </c>
      <c r="CH1223" s="24"/>
      <c r="CI1223" s="40"/>
      <c r="CO1223" s="1" t="s">
        <v>31</v>
      </c>
    </row>
    <row r="1224" ht="29.850000000000001">
      <c r="A1224" s="41" t="s">
        <v>671</v>
      </c>
      <c r="B1224" s="41" t="s">
        <v>641</v>
      </c>
      <c r="C1224" s="16"/>
      <c r="D1224" s="16"/>
      <c r="E1224" s="39" t="s">
        <v>40</v>
      </c>
      <c r="F1224" s="31">
        <f t="shared" si="4105"/>
        <v>3651</v>
      </c>
      <c r="G1224" s="31">
        <f t="shared" si="4106"/>
        <v>3651</v>
      </c>
      <c r="H1224" s="31">
        <f t="shared" si="4107"/>
        <v>3651</v>
      </c>
      <c r="I1224" s="31">
        <f t="shared" si="4108"/>
        <v>0</v>
      </c>
      <c r="J1224" s="31">
        <f t="shared" si="4109"/>
        <v>0</v>
      </c>
      <c r="K1224" s="31">
        <f t="shared" si="4110"/>
        <v>0</v>
      </c>
      <c r="L1224" s="31">
        <f t="shared" si="3896"/>
        <v>3651</v>
      </c>
      <c r="M1224" s="31">
        <f t="shared" si="3897"/>
        <v>3651</v>
      </c>
      <c r="N1224" s="31">
        <f t="shared" si="3898"/>
        <v>3651</v>
      </c>
      <c r="O1224" s="31">
        <f t="shared" si="4111"/>
        <v>0</v>
      </c>
      <c r="P1224" s="31">
        <f t="shared" si="4112"/>
        <v>0</v>
      </c>
      <c r="Q1224" s="31">
        <f t="shared" si="4113"/>
        <v>0</v>
      </c>
      <c r="R1224" s="31">
        <f t="shared" si="3899"/>
        <v>3651</v>
      </c>
      <c r="S1224" s="31">
        <f t="shared" si="3900"/>
        <v>3651</v>
      </c>
      <c r="T1224" s="31">
        <f t="shared" si="3901"/>
        <v>3651</v>
      </c>
      <c r="U1224" s="31">
        <f t="shared" si="4114"/>
        <v>0</v>
      </c>
      <c r="V1224" s="31">
        <f t="shared" si="4115"/>
        <v>0</v>
      </c>
      <c r="W1224" s="31">
        <f t="shared" si="4116"/>
        <v>0</v>
      </c>
      <c r="X1224" s="31">
        <f t="shared" si="3902"/>
        <v>3651</v>
      </c>
      <c r="Y1224" s="31">
        <f t="shared" si="3903"/>
        <v>3651</v>
      </c>
      <c r="Z1224" s="31">
        <f t="shared" si="3904"/>
        <v>3651</v>
      </c>
      <c r="AA1224" s="31">
        <f t="shared" si="4117"/>
        <v>0</v>
      </c>
      <c r="AB1224" s="31">
        <f t="shared" si="4118"/>
        <v>0</v>
      </c>
      <c r="AC1224" s="31">
        <f t="shared" si="4119"/>
        <v>0</v>
      </c>
      <c r="AD1224" s="31">
        <f t="shared" si="3905"/>
        <v>3651</v>
      </c>
      <c r="AE1224" s="31">
        <f t="shared" si="3906"/>
        <v>3651</v>
      </c>
      <c r="AF1224" s="31">
        <f t="shared" si="3907"/>
        <v>3651</v>
      </c>
      <c r="AG1224" s="31">
        <f t="shared" si="4120"/>
        <v>0</v>
      </c>
      <c r="AH1224" s="31">
        <f t="shared" si="4121"/>
        <v>0</v>
      </c>
      <c r="AI1224" s="31">
        <f t="shared" si="4122"/>
        <v>0</v>
      </c>
      <c r="AJ1224" s="31">
        <f t="shared" si="3908"/>
        <v>3651</v>
      </c>
      <c r="AK1224" s="31">
        <f t="shared" si="3909"/>
        <v>3651</v>
      </c>
      <c r="AL1224" s="31">
        <f t="shared" si="3910"/>
        <v>3651</v>
      </c>
      <c r="AM1224" s="31">
        <f t="shared" si="4123"/>
        <v>0</v>
      </c>
      <c r="AN1224" s="31">
        <f t="shared" si="4124"/>
        <v>0</v>
      </c>
      <c r="AO1224" s="31">
        <f t="shared" si="4125"/>
        <v>0</v>
      </c>
      <c r="AP1224" s="31">
        <f t="shared" si="3911"/>
        <v>3651</v>
      </c>
      <c r="AQ1224" s="31">
        <f t="shared" si="3912"/>
        <v>3651</v>
      </c>
      <c r="AR1224" s="31">
        <f t="shared" si="3913"/>
        <v>3651</v>
      </c>
      <c r="AS1224" s="31">
        <f t="shared" si="4126"/>
        <v>0</v>
      </c>
      <c r="AT1224" s="31">
        <f t="shared" si="4127"/>
        <v>0</v>
      </c>
      <c r="AU1224" s="31">
        <f t="shared" si="4128"/>
        <v>0</v>
      </c>
      <c r="AV1224" s="31">
        <f t="shared" si="3914"/>
        <v>3651</v>
      </c>
      <c r="AW1224" s="31">
        <f t="shared" si="3915"/>
        <v>3651</v>
      </c>
      <c r="AX1224" s="31">
        <f t="shared" si="3916"/>
        <v>3651</v>
      </c>
      <c r="AY1224" s="31">
        <f t="shared" si="4146"/>
        <v>0</v>
      </c>
      <c r="AZ1224" s="31">
        <f t="shared" si="4130"/>
        <v>0</v>
      </c>
      <c r="BA1224" s="31">
        <f t="shared" si="4131"/>
        <v>0</v>
      </c>
      <c r="BB1224" s="31">
        <f t="shared" si="3917"/>
        <v>3651</v>
      </c>
      <c r="BC1224" s="31">
        <f t="shared" si="3918"/>
        <v>3651</v>
      </c>
      <c r="BD1224" s="31">
        <f t="shared" si="3919"/>
        <v>3651</v>
      </c>
      <c r="BE1224" s="31">
        <f t="shared" si="4132"/>
        <v>0</v>
      </c>
      <c r="BF1224" s="31">
        <f t="shared" si="4133"/>
        <v>0</v>
      </c>
      <c r="BG1224" s="31">
        <f t="shared" si="4134"/>
        <v>0</v>
      </c>
      <c r="BH1224" s="31">
        <f t="shared" si="3920"/>
        <v>3651</v>
      </c>
      <c r="BI1224" s="31">
        <f t="shared" si="3921"/>
        <v>3651</v>
      </c>
      <c r="BJ1224" s="31">
        <f t="shared" si="3922"/>
        <v>3651</v>
      </c>
      <c r="BK1224" s="31">
        <f t="shared" si="4135"/>
        <v>700</v>
      </c>
      <c r="BL1224" s="31">
        <f t="shared" si="4136"/>
        <v>0</v>
      </c>
      <c r="BM1224" s="31">
        <f t="shared" si="4137"/>
        <v>0</v>
      </c>
      <c r="BN1224" s="31">
        <f t="shared" si="3923"/>
        <v>4351</v>
      </c>
      <c r="BO1224" s="31">
        <f t="shared" si="3924"/>
        <v>3651</v>
      </c>
      <c r="BP1224" s="31">
        <f t="shared" si="3925"/>
        <v>3651</v>
      </c>
      <c r="BQ1224" s="31">
        <f t="shared" si="4138"/>
        <v>0</v>
      </c>
      <c r="BR1224" s="31">
        <f t="shared" si="4139"/>
        <v>0</v>
      </c>
      <c r="BS1224" s="31">
        <f t="shared" si="3926"/>
        <v>4351</v>
      </c>
      <c r="BT1224" s="31">
        <f t="shared" si="3927"/>
        <v>3651</v>
      </c>
      <c r="BU1224" s="31">
        <f t="shared" si="3928"/>
        <v>3651</v>
      </c>
      <c r="BV1224" s="31">
        <f t="shared" si="4140"/>
        <v>0</v>
      </c>
      <c r="BW1224" s="31">
        <f t="shared" si="4141"/>
        <v>0</v>
      </c>
      <c r="BX1224" s="31">
        <f t="shared" si="3929"/>
        <v>4351</v>
      </c>
      <c r="BY1224" s="31">
        <f t="shared" si="3930"/>
        <v>3651</v>
      </c>
      <c r="BZ1224" s="31">
        <f t="shared" si="3931"/>
        <v>3651</v>
      </c>
      <c r="CA1224" s="31">
        <f t="shared" si="4142"/>
        <v>0</v>
      </c>
      <c r="CB1224" s="31">
        <f t="shared" si="4143"/>
        <v>0</v>
      </c>
      <c r="CC1224" s="31">
        <f t="shared" si="4144"/>
        <v>0</v>
      </c>
      <c r="CD1224" s="31">
        <f t="shared" si="4061"/>
        <v>4351</v>
      </c>
      <c r="CE1224" s="31">
        <f t="shared" si="4062"/>
        <v>3651</v>
      </c>
      <c r="CF1224" s="31">
        <f t="shared" si="4063"/>
        <v>3651</v>
      </c>
      <c r="CG1224" s="31">
        <f t="shared" si="4145"/>
        <v>0</v>
      </c>
      <c r="CH1224" s="24"/>
      <c r="CI1224" s="40"/>
      <c r="CM1224" s="1" t="s">
        <v>29</v>
      </c>
    </row>
    <row r="1225" ht="43.75">
      <c r="A1225" s="41" t="s">
        <v>671</v>
      </c>
      <c r="B1225" s="17">
        <v>240</v>
      </c>
      <c r="C1225" s="16"/>
      <c r="D1225" s="16"/>
      <c r="E1225" s="39" t="s">
        <v>41</v>
      </c>
      <c r="F1225" s="31">
        <f t="shared" si="4105"/>
        <v>3651</v>
      </c>
      <c r="G1225" s="31">
        <f t="shared" si="4106"/>
        <v>3651</v>
      </c>
      <c r="H1225" s="31">
        <f t="shared" si="4107"/>
        <v>3651</v>
      </c>
      <c r="I1225" s="31">
        <f t="shared" si="4108"/>
        <v>0</v>
      </c>
      <c r="J1225" s="31">
        <f t="shared" si="4109"/>
        <v>0</v>
      </c>
      <c r="K1225" s="31">
        <f t="shared" si="4110"/>
        <v>0</v>
      </c>
      <c r="L1225" s="31">
        <f t="shared" si="3896"/>
        <v>3651</v>
      </c>
      <c r="M1225" s="31">
        <f t="shared" si="3897"/>
        <v>3651</v>
      </c>
      <c r="N1225" s="31">
        <f t="shared" si="3898"/>
        <v>3651</v>
      </c>
      <c r="O1225" s="31">
        <f t="shared" si="4111"/>
        <v>0</v>
      </c>
      <c r="P1225" s="31">
        <f t="shared" si="4112"/>
        <v>0</v>
      </c>
      <c r="Q1225" s="31">
        <f t="shared" si="4113"/>
        <v>0</v>
      </c>
      <c r="R1225" s="31">
        <f t="shared" si="3899"/>
        <v>3651</v>
      </c>
      <c r="S1225" s="31">
        <f t="shared" si="3900"/>
        <v>3651</v>
      </c>
      <c r="T1225" s="31">
        <f t="shared" si="3901"/>
        <v>3651</v>
      </c>
      <c r="U1225" s="31">
        <f t="shared" si="4114"/>
        <v>0</v>
      </c>
      <c r="V1225" s="31">
        <f t="shared" si="4115"/>
        <v>0</v>
      </c>
      <c r="W1225" s="31">
        <f t="shared" si="4116"/>
        <v>0</v>
      </c>
      <c r="X1225" s="31">
        <f t="shared" si="3902"/>
        <v>3651</v>
      </c>
      <c r="Y1225" s="31">
        <f t="shared" si="3903"/>
        <v>3651</v>
      </c>
      <c r="Z1225" s="31">
        <f t="shared" si="3904"/>
        <v>3651</v>
      </c>
      <c r="AA1225" s="31">
        <f t="shared" si="4117"/>
        <v>0</v>
      </c>
      <c r="AB1225" s="31">
        <f t="shared" si="4118"/>
        <v>0</v>
      </c>
      <c r="AC1225" s="31">
        <f t="shared" si="4119"/>
        <v>0</v>
      </c>
      <c r="AD1225" s="31">
        <f t="shared" si="3905"/>
        <v>3651</v>
      </c>
      <c r="AE1225" s="31">
        <f t="shared" si="3906"/>
        <v>3651</v>
      </c>
      <c r="AF1225" s="31">
        <f t="shared" si="3907"/>
        <v>3651</v>
      </c>
      <c r="AG1225" s="31">
        <f t="shared" si="4120"/>
        <v>0</v>
      </c>
      <c r="AH1225" s="31">
        <f t="shared" si="4121"/>
        <v>0</v>
      </c>
      <c r="AI1225" s="31">
        <f t="shared" si="4122"/>
        <v>0</v>
      </c>
      <c r="AJ1225" s="31">
        <f t="shared" si="3908"/>
        <v>3651</v>
      </c>
      <c r="AK1225" s="31">
        <f t="shared" si="3909"/>
        <v>3651</v>
      </c>
      <c r="AL1225" s="31">
        <f t="shared" si="3910"/>
        <v>3651</v>
      </c>
      <c r="AM1225" s="31">
        <f t="shared" si="4123"/>
        <v>0</v>
      </c>
      <c r="AN1225" s="31">
        <f t="shared" si="4124"/>
        <v>0</v>
      </c>
      <c r="AO1225" s="31">
        <f t="shared" si="4125"/>
        <v>0</v>
      </c>
      <c r="AP1225" s="31">
        <f t="shared" si="3911"/>
        <v>3651</v>
      </c>
      <c r="AQ1225" s="31">
        <f t="shared" si="3912"/>
        <v>3651</v>
      </c>
      <c r="AR1225" s="31">
        <f t="shared" si="3913"/>
        <v>3651</v>
      </c>
      <c r="AS1225" s="31">
        <f t="shared" si="4126"/>
        <v>0</v>
      </c>
      <c r="AT1225" s="31">
        <f t="shared" si="4127"/>
        <v>0</v>
      </c>
      <c r="AU1225" s="31">
        <f t="shared" si="4128"/>
        <v>0</v>
      </c>
      <c r="AV1225" s="31">
        <f t="shared" si="3914"/>
        <v>3651</v>
      </c>
      <c r="AW1225" s="31">
        <f t="shared" si="3915"/>
        <v>3651</v>
      </c>
      <c r="AX1225" s="31">
        <f t="shared" si="3916"/>
        <v>3651</v>
      </c>
      <c r="AY1225" s="31">
        <f t="shared" si="4146"/>
        <v>0</v>
      </c>
      <c r="AZ1225" s="31">
        <f t="shared" si="4130"/>
        <v>0</v>
      </c>
      <c r="BA1225" s="31">
        <f t="shared" si="4131"/>
        <v>0</v>
      </c>
      <c r="BB1225" s="31">
        <f t="shared" si="3917"/>
        <v>3651</v>
      </c>
      <c r="BC1225" s="31">
        <f t="shared" si="3918"/>
        <v>3651</v>
      </c>
      <c r="BD1225" s="31">
        <f t="shared" si="3919"/>
        <v>3651</v>
      </c>
      <c r="BE1225" s="31">
        <f t="shared" si="4132"/>
        <v>0</v>
      </c>
      <c r="BF1225" s="31">
        <f t="shared" si="4133"/>
        <v>0</v>
      </c>
      <c r="BG1225" s="31">
        <f t="shared" si="4134"/>
        <v>0</v>
      </c>
      <c r="BH1225" s="31">
        <f t="shared" si="3920"/>
        <v>3651</v>
      </c>
      <c r="BI1225" s="31">
        <f t="shared" si="3921"/>
        <v>3651</v>
      </c>
      <c r="BJ1225" s="31">
        <f t="shared" si="3922"/>
        <v>3651</v>
      </c>
      <c r="BK1225" s="31">
        <f t="shared" si="4135"/>
        <v>700</v>
      </c>
      <c r="BL1225" s="31">
        <f t="shared" si="4136"/>
        <v>0</v>
      </c>
      <c r="BM1225" s="31">
        <f t="shared" si="4137"/>
        <v>0</v>
      </c>
      <c r="BN1225" s="31">
        <f t="shared" si="3923"/>
        <v>4351</v>
      </c>
      <c r="BO1225" s="31">
        <f t="shared" si="3924"/>
        <v>3651</v>
      </c>
      <c r="BP1225" s="31">
        <f t="shared" si="3925"/>
        <v>3651</v>
      </c>
      <c r="BQ1225" s="31">
        <f t="shared" si="4138"/>
        <v>0</v>
      </c>
      <c r="BR1225" s="31">
        <f t="shared" si="4139"/>
        <v>0</v>
      </c>
      <c r="BS1225" s="31">
        <f t="shared" si="3926"/>
        <v>4351</v>
      </c>
      <c r="BT1225" s="31">
        <f t="shared" si="3927"/>
        <v>3651</v>
      </c>
      <c r="BU1225" s="31">
        <f t="shared" si="3928"/>
        <v>3651</v>
      </c>
      <c r="BV1225" s="31">
        <f t="shared" si="4140"/>
        <v>0</v>
      </c>
      <c r="BW1225" s="31">
        <f t="shared" si="4141"/>
        <v>0</v>
      </c>
      <c r="BX1225" s="31">
        <f t="shared" si="3929"/>
        <v>4351</v>
      </c>
      <c r="BY1225" s="31">
        <f t="shared" si="3930"/>
        <v>3651</v>
      </c>
      <c r="BZ1225" s="31">
        <f t="shared" si="3931"/>
        <v>3651</v>
      </c>
      <c r="CA1225" s="31">
        <f t="shared" si="4142"/>
        <v>0</v>
      </c>
      <c r="CB1225" s="31">
        <f t="shared" si="4143"/>
        <v>0</v>
      </c>
      <c r="CC1225" s="31">
        <f t="shared" si="4144"/>
        <v>0</v>
      </c>
      <c r="CD1225" s="31">
        <f t="shared" si="4061"/>
        <v>4351</v>
      </c>
      <c r="CE1225" s="31">
        <f t="shared" si="4062"/>
        <v>3651</v>
      </c>
      <c r="CF1225" s="31">
        <f t="shared" si="4063"/>
        <v>3651</v>
      </c>
      <c r="CG1225" s="31">
        <f t="shared" si="4145"/>
        <v>0</v>
      </c>
      <c r="CH1225" s="24"/>
      <c r="CI1225" s="40"/>
      <c r="CN1225" s="1" t="s">
        <v>30</v>
      </c>
    </row>
    <row r="1226" ht="29.850000000000001">
      <c r="A1226" s="41" t="s">
        <v>671</v>
      </c>
      <c r="B1226" s="17">
        <v>240</v>
      </c>
      <c r="C1226" s="16" t="s">
        <v>395</v>
      </c>
      <c r="D1226" s="16" t="s">
        <v>625</v>
      </c>
      <c r="E1226" s="39" t="s">
        <v>626</v>
      </c>
      <c r="F1226" s="31">
        <v>3651</v>
      </c>
      <c r="G1226" s="31">
        <v>3651</v>
      </c>
      <c r="H1226" s="31">
        <v>3651</v>
      </c>
      <c r="I1226" s="31"/>
      <c r="J1226" s="31"/>
      <c r="K1226" s="31"/>
      <c r="L1226" s="31">
        <f t="shared" si="3896"/>
        <v>3651</v>
      </c>
      <c r="M1226" s="31">
        <f t="shared" si="3897"/>
        <v>3651</v>
      </c>
      <c r="N1226" s="31">
        <f t="shared" si="3898"/>
        <v>3651</v>
      </c>
      <c r="O1226" s="31"/>
      <c r="P1226" s="31"/>
      <c r="Q1226" s="31"/>
      <c r="R1226" s="31">
        <f t="shared" si="3899"/>
        <v>3651</v>
      </c>
      <c r="S1226" s="31">
        <f t="shared" si="3900"/>
        <v>3651</v>
      </c>
      <c r="T1226" s="31">
        <f t="shared" si="3901"/>
        <v>3651</v>
      </c>
      <c r="U1226" s="31"/>
      <c r="V1226" s="31"/>
      <c r="W1226" s="31"/>
      <c r="X1226" s="31">
        <f t="shared" si="3902"/>
        <v>3651</v>
      </c>
      <c r="Y1226" s="31">
        <f t="shared" si="3903"/>
        <v>3651</v>
      </c>
      <c r="Z1226" s="31">
        <f t="shared" si="3904"/>
        <v>3651</v>
      </c>
      <c r="AA1226" s="31"/>
      <c r="AB1226" s="31"/>
      <c r="AC1226" s="31"/>
      <c r="AD1226" s="31">
        <f t="shared" si="3905"/>
        <v>3651</v>
      </c>
      <c r="AE1226" s="31">
        <f t="shared" si="3906"/>
        <v>3651</v>
      </c>
      <c r="AF1226" s="31">
        <f t="shared" si="3907"/>
        <v>3651</v>
      </c>
      <c r="AG1226" s="31"/>
      <c r="AH1226" s="31"/>
      <c r="AI1226" s="31"/>
      <c r="AJ1226" s="31">
        <f t="shared" si="3908"/>
        <v>3651</v>
      </c>
      <c r="AK1226" s="31">
        <f t="shared" si="3909"/>
        <v>3651</v>
      </c>
      <c r="AL1226" s="31">
        <f t="shared" si="3910"/>
        <v>3651</v>
      </c>
      <c r="AM1226" s="31"/>
      <c r="AN1226" s="31"/>
      <c r="AO1226" s="31"/>
      <c r="AP1226" s="31">
        <f t="shared" si="3911"/>
        <v>3651</v>
      </c>
      <c r="AQ1226" s="31">
        <f t="shared" si="3912"/>
        <v>3651</v>
      </c>
      <c r="AR1226" s="31">
        <f t="shared" si="3913"/>
        <v>3651</v>
      </c>
      <c r="AS1226" s="31"/>
      <c r="AT1226" s="31"/>
      <c r="AU1226" s="31"/>
      <c r="AV1226" s="31">
        <f t="shared" si="3914"/>
        <v>3651</v>
      </c>
      <c r="AW1226" s="31">
        <f t="shared" si="3915"/>
        <v>3651</v>
      </c>
      <c r="AX1226" s="31">
        <f t="shared" si="3916"/>
        <v>3651</v>
      </c>
      <c r="AY1226" s="31"/>
      <c r="AZ1226" s="31"/>
      <c r="BA1226" s="31"/>
      <c r="BB1226" s="31">
        <f t="shared" si="3917"/>
        <v>3651</v>
      </c>
      <c r="BC1226" s="31">
        <f t="shared" si="3918"/>
        <v>3651</v>
      </c>
      <c r="BD1226" s="31">
        <f t="shared" si="3919"/>
        <v>3651</v>
      </c>
      <c r="BE1226" s="31"/>
      <c r="BF1226" s="31"/>
      <c r="BG1226" s="31"/>
      <c r="BH1226" s="31">
        <f t="shared" si="3920"/>
        <v>3651</v>
      </c>
      <c r="BI1226" s="31">
        <f t="shared" si="3921"/>
        <v>3651</v>
      </c>
      <c r="BJ1226" s="31">
        <f t="shared" si="3922"/>
        <v>3651</v>
      </c>
      <c r="BK1226" s="31">
        <v>700</v>
      </c>
      <c r="BL1226" s="31"/>
      <c r="BM1226" s="31"/>
      <c r="BN1226" s="31">
        <f t="shared" si="3923"/>
        <v>4351</v>
      </c>
      <c r="BO1226" s="31">
        <f t="shared" si="3924"/>
        <v>3651</v>
      </c>
      <c r="BP1226" s="31">
        <f t="shared" si="3925"/>
        <v>3651</v>
      </c>
      <c r="BQ1226" s="31"/>
      <c r="BR1226" s="31"/>
      <c r="BS1226" s="31">
        <f t="shared" si="3926"/>
        <v>4351</v>
      </c>
      <c r="BT1226" s="31">
        <f t="shared" si="3927"/>
        <v>3651</v>
      </c>
      <c r="BU1226" s="31">
        <f t="shared" si="3928"/>
        <v>3651</v>
      </c>
      <c r="BV1226" s="31"/>
      <c r="BW1226" s="31"/>
      <c r="BX1226" s="31">
        <f t="shared" si="3929"/>
        <v>4351</v>
      </c>
      <c r="BY1226" s="31">
        <f t="shared" si="3930"/>
        <v>3651</v>
      </c>
      <c r="BZ1226" s="31">
        <f t="shared" si="3931"/>
        <v>3651</v>
      </c>
      <c r="CA1226" s="31"/>
      <c r="CB1226" s="31"/>
      <c r="CC1226" s="31"/>
      <c r="CD1226" s="31">
        <f t="shared" si="4061"/>
        <v>4351</v>
      </c>
      <c r="CE1226" s="31">
        <f t="shared" si="4062"/>
        <v>3651</v>
      </c>
      <c r="CF1226" s="31">
        <f t="shared" si="4063"/>
        <v>3651</v>
      </c>
      <c r="CG1226" s="31"/>
      <c r="CH1226" s="24"/>
      <c r="CI1226" s="40"/>
    </row>
    <row r="1227" s="26" customFormat="1" ht="29.850000000000001">
      <c r="A1227" s="27" t="s">
        <v>673</v>
      </c>
      <c r="B1227" s="28"/>
      <c r="C1227" s="27"/>
      <c r="D1227" s="27"/>
      <c r="E1227" s="29" t="s">
        <v>674</v>
      </c>
      <c r="F1227" s="30">
        <f>F1228+F1307+F1322</f>
        <v>4079978.7999999993</v>
      </c>
      <c r="G1227" s="30">
        <f>G1228+G1307+G1322</f>
        <v>4141002</v>
      </c>
      <c r="H1227" s="30">
        <f>H1228+H1307+H1322</f>
        <v>3903169</v>
      </c>
      <c r="I1227" s="30">
        <f>I1228+I1307+I1322</f>
        <v>21752.828999999998</v>
      </c>
      <c r="J1227" s="30">
        <f>J1228+J1307+J1322</f>
        <v>15414.099999999999</v>
      </c>
      <c r="K1227" s="30">
        <f>K1228+K1307+K1322</f>
        <v>15414.099999999999</v>
      </c>
      <c r="L1227" s="30">
        <f t="shared" si="3896"/>
        <v>4101731.6289999993</v>
      </c>
      <c r="M1227" s="30">
        <f t="shared" si="3897"/>
        <v>4156416.1000000001</v>
      </c>
      <c r="N1227" s="30">
        <f t="shared" si="3898"/>
        <v>3918583.1000000001</v>
      </c>
      <c r="O1227" s="30">
        <f>O1228+O1307+O1322</f>
        <v>802483.32999999996</v>
      </c>
      <c r="P1227" s="30">
        <f>P1228+P1307+P1322</f>
        <v>901071.20900000003</v>
      </c>
      <c r="Q1227" s="30">
        <f>Q1228+Q1307+Q1322</f>
        <v>884430.80000000005</v>
      </c>
      <c r="R1227" s="30">
        <f t="shared" si="3899"/>
        <v>4904214.9589999989</v>
      </c>
      <c r="S1227" s="30">
        <f t="shared" si="3900"/>
        <v>5057487.3090000004</v>
      </c>
      <c r="T1227" s="30">
        <f t="shared" si="3901"/>
        <v>4803013.9000000004</v>
      </c>
      <c r="U1227" s="30">
        <f>U1228+U1307+U1322</f>
        <v>0</v>
      </c>
      <c r="V1227" s="30">
        <f>V1228+V1307+V1322</f>
        <v>0</v>
      </c>
      <c r="W1227" s="30">
        <f>W1228+W1307+W1322</f>
        <v>0</v>
      </c>
      <c r="X1227" s="30">
        <f t="shared" si="3902"/>
        <v>4904214.9589999989</v>
      </c>
      <c r="Y1227" s="30">
        <f t="shared" si="3903"/>
        <v>5057487.3090000004</v>
      </c>
      <c r="Z1227" s="30">
        <f t="shared" si="3904"/>
        <v>4803013.9000000004</v>
      </c>
      <c r="AA1227" s="30">
        <f>AA1228+AA1307+AA1322</f>
        <v>0</v>
      </c>
      <c r="AB1227" s="30">
        <f>AB1228+AB1307+AB1322</f>
        <v>0</v>
      </c>
      <c r="AC1227" s="30">
        <f>AC1228+AC1307+AC1322</f>
        <v>0</v>
      </c>
      <c r="AD1227" s="30">
        <f t="shared" si="3905"/>
        <v>4904214.9589999989</v>
      </c>
      <c r="AE1227" s="30">
        <f t="shared" si="3906"/>
        <v>5057487.3090000004</v>
      </c>
      <c r="AF1227" s="30">
        <f t="shared" si="3907"/>
        <v>4803013.9000000004</v>
      </c>
      <c r="AG1227" s="30">
        <f>AG1228+AG1307+AG1322</f>
        <v>0</v>
      </c>
      <c r="AH1227" s="30">
        <f>AH1228+AH1307+AH1322</f>
        <v>0</v>
      </c>
      <c r="AI1227" s="30">
        <f>AI1228+AI1307+AI1322</f>
        <v>0</v>
      </c>
      <c r="AJ1227" s="30">
        <f t="shared" si="3908"/>
        <v>4904214.9589999989</v>
      </c>
      <c r="AK1227" s="30">
        <f t="shared" si="3909"/>
        <v>5057487.3090000004</v>
      </c>
      <c r="AL1227" s="30">
        <f t="shared" si="3910"/>
        <v>4803013.9000000004</v>
      </c>
      <c r="AM1227" s="30">
        <f>AM1228+AM1307+AM1322</f>
        <v>16474.84</v>
      </c>
      <c r="AN1227" s="30">
        <f>AN1228+AN1307+AN1322</f>
        <v>-16640.409</v>
      </c>
      <c r="AO1227" s="30">
        <f>AO1228+AO1307+AO1322</f>
        <v>41387.072999999997</v>
      </c>
      <c r="AP1227" s="30">
        <f t="shared" si="3911"/>
        <v>4920689.7989999987</v>
      </c>
      <c r="AQ1227" s="30">
        <f t="shared" si="3912"/>
        <v>5040846.9000000004</v>
      </c>
      <c r="AR1227" s="30">
        <f t="shared" si="3913"/>
        <v>4844400.9730000002</v>
      </c>
      <c r="AS1227" s="30">
        <f>AS1228+AS1307+AS1322</f>
        <v>0</v>
      </c>
      <c r="AT1227" s="30">
        <f>AT1228+AT1307+AT1322</f>
        <v>0</v>
      </c>
      <c r="AU1227" s="30">
        <f>AU1228+AU1307+AU1322</f>
        <v>-41387.072999999997</v>
      </c>
      <c r="AV1227" s="30">
        <f t="shared" si="3914"/>
        <v>4920689.7989999987</v>
      </c>
      <c r="AW1227" s="30">
        <f t="shared" si="3915"/>
        <v>5040846.9000000004</v>
      </c>
      <c r="AX1227" s="30">
        <f t="shared" si="3916"/>
        <v>4803013.9000000004</v>
      </c>
      <c r="AY1227" s="30">
        <f>AY1228+AY1307+AY1322</f>
        <v>53476.94000000001</v>
      </c>
      <c r="AZ1227" s="30">
        <f>AZ1228+AZ1307+AZ1322</f>
        <v>-153</v>
      </c>
      <c r="BA1227" s="30">
        <f>BA1228+BA1307+BA1322</f>
        <v>-153</v>
      </c>
      <c r="BB1227" s="30">
        <f t="shared" si="3917"/>
        <v>4974166.7389999991</v>
      </c>
      <c r="BC1227" s="30">
        <f t="shared" si="3918"/>
        <v>5040693.9000000004</v>
      </c>
      <c r="BD1227" s="30">
        <f t="shared" si="3919"/>
        <v>4802860.9000000004</v>
      </c>
      <c r="BE1227" s="30">
        <f>BE1228+BE1307+BE1322</f>
        <v>18580.074000000001</v>
      </c>
      <c r="BF1227" s="30">
        <f>BF1228+BF1307+BF1322</f>
        <v>0</v>
      </c>
      <c r="BG1227" s="30">
        <f>BG1228+BG1307+BG1322</f>
        <v>0</v>
      </c>
      <c r="BH1227" s="30">
        <f t="shared" si="3920"/>
        <v>4992746.8129999992</v>
      </c>
      <c r="BI1227" s="30">
        <f t="shared" si="3921"/>
        <v>5040693.9000000004</v>
      </c>
      <c r="BJ1227" s="30">
        <f t="shared" si="3922"/>
        <v>4802860.9000000004</v>
      </c>
      <c r="BK1227" s="30">
        <f>BK1228+BK1307+BK1322</f>
        <v>12698.029</v>
      </c>
      <c r="BL1227" s="30">
        <f>BL1228+BL1307+BL1322</f>
        <v>3082.8029999999999</v>
      </c>
      <c r="BM1227" s="30">
        <f>BM1228+BM1307+BM1322</f>
        <v>0</v>
      </c>
      <c r="BN1227" s="30">
        <f t="shared" si="3923"/>
        <v>5005444.8419999992</v>
      </c>
      <c r="BO1227" s="30">
        <f t="shared" si="3924"/>
        <v>5043776.7030000007</v>
      </c>
      <c r="BP1227" s="30">
        <f t="shared" si="3925"/>
        <v>4802860.9000000004</v>
      </c>
      <c r="BQ1227" s="30">
        <f>BQ1228+BQ1307+BQ1322</f>
        <v>0</v>
      </c>
      <c r="BR1227" s="30">
        <f>BR1228+BR1307+BR1322</f>
        <v>0</v>
      </c>
      <c r="BS1227" s="31">
        <f t="shared" si="3926"/>
        <v>5005444.8419999992</v>
      </c>
      <c r="BT1227" s="31">
        <f t="shared" si="3927"/>
        <v>5043776.7030000007</v>
      </c>
      <c r="BU1227" s="31">
        <f t="shared" si="3928"/>
        <v>4802860.9000000004</v>
      </c>
      <c r="BV1227" s="30">
        <f>BV1228+BV1307+BV1322</f>
        <v>0</v>
      </c>
      <c r="BW1227" s="30">
        <f>BW1228+BW1307+BW1322</f>
        <v>0</v>
      </c>
      <c r="BX1227" s="30">
        <f t="shared" si="3929"/>
        <v>5005444.8419999992</v>
      </c>
      <c r="BY1227" s="30">
        <f t="shared" si="3930"/>
        <v>5043776.7030000007</v>
      </c>
      <c r="BZ1227" s="30">
        <f t="shared" si="3931"/>
        <v>4802860.9000000004</v>
      </c>
      <c r="CA1227" s="30">
        <f>CA1228+CA1307+CA1322</f>
        <v>-34458.580999999998</v>
      </c>
      <c r="CB1227" s="30">
        <f>CB1228+CB1307+CB1322</f>
        <v>38700</v>
      </c>
      <c r="CC1227" s="30">
        <f>CC1228+CC1307+CC1322</f>
        <v>0</v>
      </c>
      <c r="CD1227" s="30">
        <f t="shared" si="4061"/>
        <v>4970986.260999999</v>
      </c>
      <c r="CE1227" s="30">
        <f t="shared" si="4062"/>
        <v>5082476.7030000007</v>
      </c>
      <c r="CF1227" s="30">
        <f t="shared" si="4063"/>
        <v>4802860.9000000004</v>
      </c>
      <c r="CG1227" s="30">
        <f>CG1228+CG1307+CG1322</f>
        <v>0</v>
      </c>
      <c r="CH1227" s="24"/>
      <c r="CI1227" s="32"/>
      <c r="CJ1227" s="26" t="s">
        <v>26</v>
      </c>
    </row>
    <row r="1228" s="33" customFormat="1" ht="57.700000000000003">
      <c r="A1228" s="34" t="s">
        <v>675</v>
      </c>
      <c r="B1228" s="35"/>
      <c r="C1228" s="34"/>
      <c r="D1228" s="34"/>
      <c r="E1228" s="36" t="s">
        <v>676</v>
      </c>
      <c r="F1228" s="37">
        <f>F1229+F1242+F1298+F1251+F1256+F1289</f>
        <v>3137660.9999999995</v>
      </c>
      <c r="G1228" s="37">
        <f>G1229+G1242+G1298+G1251+G1256+G1289</f>
        <v>3552266.1000000001</v>
      </c>
      <c r="H1228" s="37">
        <f>H1229+H1242+H1298+H1251+H1256+H1289</f>
        <v>3476393</v>
      </c>
      <c r="I1228" s="37">
        <f>I1229+I1242+I1298+I1251+I1256+I1289</f>
        <v>-12920.5</v>
      </c>
      <c r="J1228" s="37">
        <f>J1229+J1242+J1298+J1251+J1256+J1289</f>
        <v>0</v>
      </c>
      <c r="K1228" s="37">
        <f>K1229+K1242+K1298+K1251+K1256+K1289</f>
        <v>0</v>
      </c>
      <c r="L1228" s="37">
        <f t="shared" si="3896"/>
        <v>3124740.4999999995</v>
      </c>
      <c r="M1228" s="37">
        <f t="shared" si="3897"/>
        <v>3552266.1000000001</v>
      </c>
      <c r="N1228" s="37">
        <f t="shared" si="3898"/>
        <v>3476393</v>
      </c>
      <c r="O1228" s="37">
        <f>O1229+O1242+O1298+O1251+O1256+O1289</f>
        <v>800054.69299999997</v>
      </c>
      <c r="P1228" s="37">
        <f>P1229+P1242+P1298+P1251+P1256+P1289</f>
        <v>901071.20900000003</v>
      </c>
      <c r="Q1228" s="37">
        <f>Q1229+Q1242+Q1298+Q1251+Q1256+Q1289</f>
        <v>884430.80000000005</v>
      </c>
      <c r="R1228" s="37">
        <f t="shared" si="3899"/>
        <v>3924795.1929999995</v>
      </c>
      <c r="S1228" s="37">
        <f t="shared" si="3900"/>
        <v>4453337.3090000004</v>
      </c>
      <c r="T1228" s="37">
        <f t="shared" si="3901"/>
        <v>4360823.7999999998</v>
      </c>
      <c r="U1228" s="37">
        <f>U1229+U1242+U1298+U1251+U1256+U1289</f>
        <v>0</v>
      </c>
      <c r="V1228" s="37">
        <f>V1229+V1242+V1298+V1251+V1256+V1289</f>
        <v>0</v>
      </c>
      <c r="W1228" s="37">
        <f>W1229+W1242+W1298+W1251+W1256+W1289</f>
        <v>0</v>
      </c>
      <c r="X1228" s="37">
        <f t="shared" si="3902"/>
        <v>3924795.1929999995</v>
      </c>
      <c r="Y1228" s="37">
        <f t="shared" si="3903"/>
        <v>4453337.3090000004</v>
      </c>
      <c r="Z1228" s="37">
        <f t="shared" si="3904"/>
        <v>4360823.7999999998</v>
      </c>
      <c r="AA1228" s="37">
        <f>AA1229+AA1242+AA1298+AA1251+AA1256+AA1289</f>
        <v>0</v>
      </c>
      <c r="AB1228" s="37">
        <f>AB1229+AB1242+AB1298+AB1251+AB1256+AB1289</f>
        <v>0</v>
      </c>
      <c r="AC1228" s="37">
        <f>AC1229+AC1242+AC1298+AC1251+AC1256+AC1289</f>
        <v>0</v>
      </c>
      <c r="AD1228" s="37">
        <f t="shared" si="3905"/>
        <v>3924795.1929999995</v>
      </c>
      <c r="AE1228" s="37">
        <f t="shared" si="3906"/>
        <v>4453337.3090000004</v>
      </c>
      <c r="AF1228" s="37">
        <f t="shared" si="3907"/>
        <v>4360823.7999999998</v>
      </c>
      <c r="AG1228" s="37">
        <f>AG1229+AG1242+AG1298+AG1251+AG1256+AG1289</f>
        <v>0</v>
      </c>
      <c r="AH1228" s="37">
        <f>AH1229+AH1242+AH1298+AH1251+AH1256+AH1289</f>
        <v>0</v>
      </c>
      <c r="AI1228" s="37">
        <f>AI1229+AI1242+AI1298+AI1251+AI1256+AI1289</f>
        <v>0</v>
      </c>
      <c r="AJ1228" s="37">
        <f t="shared" si="3908"/>
        <v>3924795.1929999995</v>
      </c>
      <c r="AK1228" s="37">
        <f t="shared" si="3909"/>
        <v>4453337.3090000004</v>
      </c>
      <c r="AL1228" s="37">
        <f t="shared" si="3910"/>
        <v>4360823.7999999998</v>
      </c>
      <c r="AM1228" s="37">
        <f>AM1229+AM1242+AM1298+AM1251+AM1256+AM1289</f>
        <v>16734.409</v>
      </c>
      <c r="AN1228" s="37">
        <f>AN1229+AN1242+AN1298+AN1251+AN1256+AN1289</f>
        <v>-16640.409</v>
      </c>
      <c r="AO1228" s="37">
        <f>AO1229+AO1242+AO1298+AO1251+AO1256+AO1289</f>
        <v>41387.072999999997</v>
      </c>
      <c r="AP1228" s="37">
        <f t="shared" si="3911"/>
        <v>3941529.6019999995</v>
      </c>
      <c r="AQ1228" s="37">
        <f t="shared" si="3912"/>
        <v>4436696.9000000004</v>
      </c>
      <c r="AR1228" s="37">
        <f t="shared" si="3913"/>
        <v>4402210.8729999997</v>
      </c>
      <c r="AS1228" s="37">
        <f>AS1229+AS1242+AS1298+AS1251+AS1256+AS1289</f>
        <v>0</v>
      </c>
      <c r="AT1228" s="37">
        <f>AT1229+AT1242+AT1298+AT1251+AT1256+AT1289</f>
        <v>0</v>
      </c>
      <c r="AU1228" s="37">
        <f>AU1229+AU1242+AU1298+AU1251+AU1256+AU1289</f>
        <v>-41387.072999999997</v>
      </c>
      <c r="AV1228" s="37">
        <f t="shared" si="3914"/>
        <v>3941529.6019999995</v>
      </c>
      <c r="AW1228" s="37">
        <f t="shared" si="3915"/>
        <v>4436696.9000000004</v>
      </c>
      <c r="AX1228" s="37">
        <f t="shared" si="3916"/>
        <v>4360823.7999999998</v>
      </c>
      <c r="AY1228" s="37">
        <f>AY1229+AY1242+AY1298+AY1251+AY1256+AY1289</f>
        <v>53685.417000000009</v>
      </c>
      <c r="AZ1228" s="37">
        <f>AZ1229+AZ1242+AZ1298+AZ1251+AZ1256+AZ1289</f>
        <v>0</v>
      </c>
      <c r="BA1228" s="37">
        <f>BA1229+BA1242+BA1298+BA1251+BA1256+BA1289</f>
        <v>0</v>
      </c>
      <c r="BB1228" s="37">
        <f t="shared" si="3917"/>
        <v>3995215.0189999994</v>
      </c>
      <c r="BC1228" s="37">
        <f t="shared" si="3918"/>
        <v>4436696.9000000004</v>
      </c>
      <c r="BD1228" s="37">
        <f t="shared" si="3919"/>
        <v>4360823.7999999998</v>
      </c>
      <c r="BE1228" s="37">
        <f>BE1229+BE1242+BE1298+BE1251+BE1256+BE1289</f>
        <v>18580.074000000001</v>
      </c>
      <c r="BF1228" s="37">
        <f>BF1229+BF1242+BF1298+BF1251+BF1256+BF1289</f>
        <v>0</v>
      </c>
      <c r="BG1228" s="37">
        <f>BG1229+BG1242+BG1298+BG1251+BG1256+BG1289</f>
        <v>0</v>
      </c>
      <c r="BH1228" s="37">
        <f t="shared" si="3920"/>
        <v>4013795.0929999994</v>
      </c>
      <c r="BI1228" s="37">
        <f t="shared" si="3921"/>
        <v>4436696.9000000004</v>
      </c>
      <c r="BJ1228" s="37">
        <f t="shared" si="3922"/>
        <v>4360823.7999999998</v>
      </c>
      <c r="BK1228" s="37">
        <f>BK1229+BK1242+BK1298+BK1251+BK1256+BK1289</f>
        <v>10801.969000000001</v>
      </c>
      <c r="BL1228" s="37">
        <f>BL1229+BL1242+BL1298+BL1251+BL1256+BL1289</f>
        <v>3082.8029999999999</v>
      </c>
      <c r="BM1228" s="37">
        <f>BM1229+BM1242+BM1298+BM1251+BM1256+BM1289</f>
        <v>0</v>
      </c>
      <c r="BN1228" s="37">
        <f t="shared" si="3923"/>
        <v>4024597.0619999995</v>
      </c>
      <c r="BO1228" s="37">
        <f t="shared" si="3924"/>
        <v>4439779.7030000007</v>
      </c>
      <c r="BP1228" s="37">
        <f t="shared" si="3925"/>
        <v>4360823.7999999998</v>
      </c>
      <c r="BQ1228" s="37">
        <f>BQ1229+BQ1242+BQ1298+BQ1251+BQ1256+BQ1289</f>
        <v>0</v>
      </c>
      <c r="BR1228" s="37">
        <f>BR1229+BR1242+BR1298+BR1251+BR1256+BR1289</f>
        <v>0</v>
      </c>
      <c r="BS1228" s="31">
        <f t="shared" si="3926"/>
        <v>4024597.0619999995</v>
      </c>
      <c r="BT1228" s="31">
        <f t="shared" si="3927"/>
        <v>4439779.7030000007</v>
      </c>
      <c r="BU1228" s="31">
        <f t="shared" si="3928"/>
        <v>4360823.7999999998</v>
      </c>
      <c r="BV1228" s="37">
        <f>BV1229+BV1242+BV1298+BV1251+BV1256+BV1289</f>
        <v>0</v>
      </c>
      <c r="BW1228" s="37">
        <f>BW1229+BW1242+BW1298+BW1251+BW1256+BW1289</f>
        <v>0</v>
      </c>
      <c r="BX1228" s="37">
        <f t="shared" si="3929"/>
        <v>4024597.0619999995</v>
      </c>
      <c r="BY1228" s="37">
        <f t="shared" si="3930"/>
        <v>4439779.7030000007</v>
      </c>
      <c r="BZ1228" s="37">
        <f t="shared" si="3931"/>
        <v>4360823.7999999998</v>
      </c>
      <c r="CA1228" s="37">
        <f>CA1229+CA1242+CA1298+CA1251+CA1256+CA1289</f>
        <v>-39383.968000000001</v>
      </c>
      <c r="CB1228" s="37">
        <f>CB1229+CB1242+CB1298+CB1251+CB1256+CB1289</f>
        <v>38700</v>
      </c>
      <c r="CC1228" s="37">
        <f>CC1229+CC1242+CC1298+CC1251+CC1256+CC1289</f>
        <v>0</v>
      </c>
      <c r="CD1228" s="37">
        <f t="shared" si="4061"/>
        <v>3985213.0939999996</v>
      </c>
      <c r="CE1228" s="37">
        <f t="shared" si="4062"/>
        <v>4478479.7030000007</v>
      </c>
      <c r="CF1228" s="37">
        <f t="shared" si="4063"/>
        <v>4360823.7999999998</v>
      </c>
      <c r="CG1228" s="37">
        <f>CG1229+CG1242+CG1298+CG1251+CG1256+CG1289</f>
        <v>0</v>
      </c>
      <c r="CH1228" s="24"/>
      <c r="CI1228" s="38"/>
      <c r="CK1228" s="33" t="s">
        <v>27</v>
      </c>
    </row>
    <row r="1229" ht="43.75">
      <c r="A1229" s="16" t="s">
        <v>677</v>
      </c>
      <c r="B1229" s="17"/>
      <c r="C1229" s="16"/>
      <c r="D1229" s="16"/>
      <c r="E1229" s="39" t="s">
        <v>678</v>
      </c>
      <c r="F1229" s="31">
        <f>F1230+F1234+F1238</f>
        <v>1835379.8999999999</v>
      </c>
      <c r="G1229" s="31">
        <f>G1230+G1234+G1238</f>
        <v>2200204</v>
      </c>
      <c r="H1229" s="31">
        <f>H1230+H1234+H1238</f>
        <v>2200204</v>
      </c>
      <c r="I1229" s="31">
        <f>I1230+I1234+I1238</f>
        <v>0</v>
      </c>
      <c r="J1229" s="31">
        <f>J1230+J1234+J1238</f>
        <v>0</v>
      </c>
      <c r="K1229" s="31">
        <f>K1230+K1234+K1238</f>
        <v>0</v>
      </c>
      <c r="L1229" s="31">
        <f t="shared" ref="L1229:L1292" si="4147">F1229+I1229</f>
        <v>1835379.8999999999</v>
      </c>
      <c r="M1229" s="31">
        <f t="shared" ref="M1229:M1292" si="4148">G1229+J1229</f>
        <v>2200204</v>
      </c>
      <c r="N1229" s="31">
        <f t="shared" ref="N1229:N1292" si="4149">H1229+K1229</f>
        <v>2200204</v>
      </c>
      <c r="O1229" s="31">
        <f>O1230+O1234+O1238</f>
        <v>718225.59999999998</v>
      </c>
      <c r="P1229" s="31">
        <f>P1230+P1234+P1238</f>
        <v>849430.80000000005</v>
      </c>
      <c r="Q1229" s="31">
        <f>Q1230+Q1234+Q1238</f>
        <v>849430.80000000005</v>
      </c>
      <c r="R1229" s="31">
        <f t="shared" ref="R1229:R1292" si="4150">L1229+O1229</f>
        <v>2553605.5</v>
      </c>
      <c r="S1229" s="31">
        <f t="shared" ref="S1229:S1292" si="4151">M1229+P1229</f>
        <v>3049634.7999999998</v>
      </c>
      <c r="T1229" s="31">
        <f t="shared" ref="T1229:T1292" si="4152">N1229+Q1229</f>
        <v>3049634.7999999998</v>
      </c>
      <c r="U1229" s="31">
        <f>U1230+U1234+U1238</f>
        <v>0</v>
      </c>
      <c r="V1229" s="31">
        <f>V1230+V1234+V1238</f>
        <v>0</v>
      </c>
      <c r="W1229" s="31">
        <f>W1230+W1234+W1238</f>
        <v>0</v>
      </c>
      <c r="X1229" s="31">
        <f t="shared" ref="X1229:X1292" si="4153">R1229+U1229</f>
        <v>2553605.5</v>
      </c>
      <c r="Y1229" s="31">
        <f t="shared" ref="Y1229:Y1292" si="4154">S1229+V1229</f>
        <v>3049634.7999999998</v>
      </c>
      <c r="Z1229" s="31">
        <f t="shared" ref="Z1229:Z1292" si="4155">T1229+W1229</f>
        <v>3049634.7999999998</v>
      </c>
      <c r="AA1229" s="31">
        <f>AA1230+AA1234+AA1238</f>
        <v>0</v>
      </c>
      <c r="AB1229" s="31">
        <f>AB1230+AB1234+AB1238</f>
        <v>0</v>
      </c>
      <c r="AC1229" s="31">
        <f>AC1230+AC1234+AC1238</f>
        <v>0</v>
      </c>
      <c r="AD1229" s="31">
        <f t="shared" ref="AD1229:AD1292" si="4156">X1229+AA1229</f>
        <v>2553605.5</v>
      </c>
      <c r="AE1229" s="31">
        <f t="shared" ref="AE1229:AE1292" si="4157">Y1229+AB1229</f>
        <v>3049634.7999999998</v>
      </c>
      <c r="AF1229" s="31">
        <f t="shared" ref="AF1229:AF1292" si="4158">Z1229+AC1229</f>
        <v>3049634.7999999998</v>
      </c>
      <c r="AG1229" s="31">
        <f>AG1230+AG1234+AG1238</f>
        <v>0</v>
      </c>
      <c r="AH1229" s="31">
        <f>AH1230+AH1234+AH1238</f>
        <v>0</v>
      </c>
      <c r="AI1229" s="31">
        <f>AI1230+AI1234+AI1238</f>
        <v>0</v>
      </c>
      <c r="AJ1229" s="31">
        <f t="shared" ref="AJ1229:AJ1292" si="4159">AD1229+AG1229</f>
        <v>2553605.5</v>
      </c>
      <c r="AK1229" s="31">
        <f t="shared" ref="AK1229:AK1292" si="4160">AE1229+AH1229</f>
        <v>3049634.7999999998</v>
      </c>
      <c r="AL1229" s="31">
        <f t="shared" ref="AL1229:AL1292" si="4161">AF1229+AI1229</f>
        <v>3049634.7999999998</v>
      </c>
      <c r="AM1229" s="31">
        <f>AM1230+AM1234+AM1238</f>
        <v>0</v>
      </c>
      <c r="AN1229" s="31">
        <f>AN1230+AN1234+AN1238</f>
        <v>0</v>
      </c>
      <c r="AO1229" s="31">
        <f>AO1230+AO1234+AO1238</f>
        <v>41387.072999999997</v>
      </c>
      <c r="AP1229" s="31">
        <f t="shared" ref="AP1229:AP1292" si="4162">AJ1229+AM1229</f>
        <v>2553605.5</v>
      </c>
      <c r="AQ1229" s="31">
        <f t="shared" ref="AQ1229:AQ1292" si="4163">AK1229+AN1229</f>
        <v>3049634.7999999998</v>
      </c>
      <c r="AR1229" s="31">
        <f t="shared" ref="AR1229:AR1292" si="4164">AL1229+AO1229</f>
        <v>3091021.8729999997</v>
      </c>
      <c r="AS1229" s="31">
        <f>AS1230+AS1234+AS1238</f>
        <v>0</v>
      </c>
      <c r="AT1229" s="31">
        <f>AT1230+AT1234+AT1238</f>
        <v>0</v>
      </c>
      <c r="AU1229" s="31">
        <f>AU1230+AU1234+AU1238</f>
        <v>-41387.072999999997</v>
      </c>
      <c r="AV1229" s="31">
        <f t="shared" ref="AV1229:AV1292" si="4165">AP1229+AS1229</f>
        <v>2553605.5</v>
      </c>
      <c r="AW1229" s="31">
        <f t="shared" ref="AW1229:AW1292" si="4166">AQ1229+AT1229</f>
        <v>3049634.7999999998</v>
      </c>
      <c r="AX1229" s="31">
        <f t="shared" ref="AX1229:AX1292" si="4167">AR1229+AU1229</f>
        <v>3049634.7999999998</v>
      </c>
      <c r="AY1229" s="31">
        <f>AY1230+AY1234+AY1238</f>
        <v>13440.048000000001</v>
      </c>
      <c r="AZ1229" s="31">
        <f>AZ1230+AZ1234+AZ1238</f>
        <v>0</v>
      </c>
      <c r="BA1229" s="31">
        <f>BA1230+BA1234+BA1238</f>
        <v>0</v>
      </c>
      <c r="BB1229" s="31">
        <f t="shared" ref="BB1229:BB1292" si="4168">AV1229+AY1229</f>
        <v>2567045.548</v>
      </c>
      <c r="BC1229" s="31">
        <f t="shared" ref="BC1229:BC1292" si="4169">AW1229+AZ1229</f>
        <v>3049634.7999999998</v>
      </c>
      <c r="BD1229" s="31">
        <f t="shared" ref="BD1229:BD1292" si="4170">AX1229+BA1229</f>
        <v>3049634.7999999998</v>
      </c>
      <c r="BE1229" s="31">
        <f>BE1230+BE1234+BE1238</f>
        <v>18580.074000000001</v>
      </c>
      <c r="BF1229" s="31">
        <f>BF1230+BF1234+BF1238</f>
        <v>0</v>
      </c>
      <c r="BG1229" s="31">
        <f>BG1230+BG1234+BG1238</f>
        <v>0</v>
      </c>
      <c r="BH1229" s="31">
        <f t="shared" ref="BH1229:BH1292" si="4171">BB1229+BE1229</f>
        <v>2585625.622</v>
      </c>
      <c r="BI1229" s="31">
        <f t="shared" ref="BI1229:BI1292" si="4172">BC1229+BF1229</f>
        <v>3049634.7999999998</v>
      </c>
      <c r="BJ1229" s="31">
        <f t="shared" ref="BJ1229:BJ1292" si="4173">BD1229+BG1229</f>
        <v>3049634.7999999998</v>
      </c>
      <c r="BK1229" s="31">
        <f>BK1230+BK1234+BK1238</f>
        <v>10801.969000000001</v>
      </c>
      <c r="BL1229" s="31">
        <f>BL1230+BL1234+BL1238</f>
        <v>3082.8440000000001</v>
      </c>
      <c r="BM1229" s="31">
        <f>BM1230+BM1234+BM1238</f>
        <v>0</v>
      </c>
      <c r="BN1229" s="31">
        <f t="shared" ref="BN1229:BN1292" si="4174">BH1229+BK1229</f>
        <v>2596427.591</v>
      </c>
      <c r="BO1229" s="31">
        <f t="shared" ref="BO1229:BO1292" si="4175">BI1229+BL1229</f>
        <v>3052717.6439999999</v>
      </c>
      <c r="BP1229" s="31">
        <f t="shared" ref="BP1229:BP1292" si="4176">BJ1229+BM1229</f>
        <v>3049634.7999999998</v>
      </c>
      <c r="BQ1229" s="31">
        <f>BQ1230+BQ1234+BQ1238</f>
        <v>0</v>
      </c>
      <c r="BR1229" s="31">
        <f>BR1230+BR1234+BR1238</f>
        <v>0</v>
      </c>
      <c r="BS1229" s="31">
        <f t="shared" ref="BS1229:BS1292" si="4177">BQ1229+BN1229</f>
        <v>2596427.591</v>
      </c>
      <c r="BT1229" s="31">
        <f t="shared" ref="BT1229:BT1292" si="4178">BR1229+BO1229</f>
        <v>3052717.6439999999</v>
      </c>
      <c r="BU1229" s="31">
        <f t="shared" ref="BU1229:BU1292" si="4179">BP1229</f>
        <v>3049634.7999999998</v>
      </c>
      <c r="BV1229" s="31">
        <f>BV1230+BV1234+BV1238</f>
        <v>0</v>
      </c>
      <c r="BW1229" s="31">
        <f>BW1230+BW1234+BW1238</f>
        <v>0</v>
      </c>
      <c r="BX1229" s="31">
        <f t="shared" ref="BX1229:BX1292" si="4180">BS1229</f>
        <v>2596427.591</v>
      </c>
      <c r="BY1229" s="31">
        <f t="shared" ref="BY1229:BY1292" si="4181">BT1229+BV1229</f>
        <v>3052717.6439999999</v>
      </c>
      <c r="BZ1229" s="31">
        <f t="shared" ref="BZ1229:BZ1292" si="4182">BU1229+BW1229</f>
        <v>3049634.7999999998</v>
      </c>
      <c r="CA1229" s="31">
        <f>CA1230+CA1234+CA1238</f>
        <v>-582.99599999999998</v>
      </c>
      <c r="CB1229" s="31">
        <f>CB1230+CB1234+CB1238</f>
        <v>0</v>
      </c>
      <c r="CC1229" s="31">
        <f>CC1230+CC1234+CC1238</f>
        <v>0</v>
      </c>
      <c r="CD1229" s="31">
        <f t="shared" si="4061"/>
        <v>2595844.5950000002</v>
      </c>
      <c r="CE1229" s="31">
        <f t="shared" si="4062"/>
        <v>3052717.6439999999</v>
      </c>
      <c r="CF1229" s="31">
        <f t="shared" si="4063"/>
        <v>3049634.7999999998</v>
      </c>
      <c r="CG1229" s="31">
        <f>CG1230+CG1234+CG1238</f>
        <v>0</v>
      </c>
      <c r="CH1229" s="24"/>
      <c r="CI1229" s="40"/>
      <c r="CL1229" s="1" t="s">
        <v>28</v>
      </c>
    </row>
    <row r="1230" ht="15">
      <c r="A1230" s="16" t="s">
        <v>679</v>
      </c>
      <c r="B1230" s="17"/>
      <c r="C1230" s="16"/>
      <c r="D1230" s="16"/>
      <c r="E1230" s="39" t="s">
        <v>680</v>
      </c>
      <c r="F1230" s="31">
        <f t="shared" ref="F1230:F1240" si="4183">F1231</f>
        <v>1782104.8999999999</v>
      </c>
      <c r="G1230" s="31">
        <f t="shared" ref="G1230:G1236" si="4184">G1231</f>
        <v>2150569.2000000002</v>
      </c>
      <c r="H1230" s="31">
        <f t="shared" ref="H1230:H1236" si="4185">H1231</f>
        <v>2150569.2000000002</v>
      </c>
      <c r="I1230" s="31">
        <f t="shared" ref="I1230:I1240" si="4186">I1231</f>
        <v>0</v>
      </c>
      <c r="J1230" s="31">
        <f t="shared" ref="J1230:J1240" si="4187">J1231</f>
        <v>0</v>
      </c>
      <c r="K1230" s="31">
        <f t="shared" ref="K1230:K1240" si="4188">K1231</f>
        <v>0</v>
      </c>
      <c r="L1230" s="31">
        <f t="shared" si="4147"/>
        <v>1782104.8999999999</v>
      </c>
      <c r="M1230" s="31">
        <f t="shared" si="4148"/>
        <v>2150569.2000000002</v>
      </c>
      <c r="N1230" s="31">
        <f t="shared" si="4149"/>
        <v>2150569.2000000002</v>
      </c>
      <c r="O1230" s="31">
        <f t="shared" ref="O1230:O1232" si="4189">O1231</f>
        <v>718225.59999999998</v>
      </c>
      <c r="P1230" s="31">
        <f t="shared" ref="P1230:P1240" si="4190">P1231</f>
        <v>849430.80000000005</v>
      </c>
      <c r="Q1230" s="31">
        <f t="shared" ref="Q1230:Q1240" si="4191">Q1231</f>
        <v>849430.80000000005</v>
      </c>
      <c r="R1230" s="31">
        <f t="shared" si="4150"/>
        <v>2500330.5</v>
      </c>
      <c r="S1230" s="31">
        <f t="shared" si="4151"/>
        <v>3000000</v>
      </c>
      <c r="T1230" s="31">
        <f t="shared" si="4152"/>
        <v>3000000</v>
      </c>
      <c r="U1230" s="31">
        <f t="shared" ref="U1230:U1240" si="4192">U1231</f>
        <v>0</v>
      </c>
      <c r="V1230" s="31">
        <f t="shared" ref="V1230:V1240" si="4193">V1231</f>
        <v>0</v>
      </c>
      <c r="W1230" s="31">
        <f t="shared" ref="W1230:W1240" si="4194">W1231</f>
        <v>0</v>
      </c>
      <c r="X1230" s="31">
        <f t="shared" si="4153"/>
        <v>2500330.5</v>
      </c>
      <c r="Y1230" s="31">
        <f t="shared" si="4154"/>
        <v>3000000</v>
      </c>
      <c r="Z1230" s="31">
        <f t="shared" si="4155"/>
        <v>3000000</v>
      </c>
      <c r="AA1230" s="31">
        <f t="shared" ref="AA1230:AA1240" si="4195">AA1231</f>
        <v>0</v>
      </c>
      <c r="AB1230" s="31">
        <f t="shared" ref="AB1230:AB1240" si="4196">AB1231</f>
        <v>0</v>
      </c>
      <c r="AC1230" s="31">
        <f t="shared" ref="AC1230:AC1240" si="4197">AC1231</f>
        <v>0</v>
      </c>
      <c r="AD1230" s="31">
        <f t="shared" si="4156"/>
        <v>2500330.5</v>
      </c>
      <c r="AE1230" s="31">
        <f t="shared" si="4157"/>
        <v>3000000</v>
      </c>
      <c r="AF1230" s="31">
        <f t="shared" si="4158"/>
        <v>3000000</v>
      </c>
      <c r="AG1230" s="31">
        <f t="shared" ref="AG1230:AG1240" si="4198">AG1231</f>
        <v>0</v>
      </c>
      <c r="AH1230" s="31">
        <f t="shared" ref="AH1230:AH1240" si="4199">AH1231</f>
        <v>0</v>
      </c>
      <c r="AI1230" s="31">
        <f t="shared" ref="AI1230:AI1240" si="4200">AI1231</f>
        <v>0</v>
      </c>
      <c r="AJ1230" s="31">
        <f t="shared" si="4159"/>
        <v>2500330.5</v>
      </c>
      <c r="AK1230" s="31">
        <f t="shared" si="4160"/>
        <v>3000000</v>
      </c>
      <c r="AL1230" s="31">
        <f t="shared" si="4161"/>
        <v>3000000</v>
      </c>
      <c r="AM1230" s="31">
        <f t="shared" ref="AM1230:AM1240" si="4201">AM1231</f>
        <v>0</v>
      </c>
      <c r="AN1230" s="31">
        <f t="shared" ref="AN1230:AN1240" si="4202">AN1231</f>
        <v>0</v>
      </c>
      <c r="AO1230" s="31">
        <f t="shared" ref="AO1230:AO1240" si="4203">AO1231</f>
        <v>41387.072999999997</v>
      </c>
      <c r="AP1230" s="31">
        <f t="shared" si="4162"/>
        <v>2500330.5</v>
      </c>
      <c r="AQ1230" s="31">
        <f t="shared" si="4163"/>
        <v>3000000</v>
      </c>
      <c r="AR1230" s="31">
        <f t="shared" si="4164"/>
        <v>3041387.0729999999</v>
      </c>
      <c r="AS1230" s="31">
        <f t="shared" ref="AS1230:AS1240" si="4204">AS1231</f>
        <v>0</v>
      </c>
      <c r="AT1230" s="31">
        <f t="shared" ref="AT1230:AT1240" si="4205">AT1231</f>
        <v>0</v>
      </c>
      <c r="AU1230" s="31">
        <f t="shared" ref="AU1230:AU1240" si="4206">AU1231</f>
        <v>-41387.072999999997</v>
      </c>
      <c r="AV1230" s="31">
        <f t="shared" si="4165"/>
        <v>2500330.5</v>
      </c>
      <c r="AW1230" s="31">
        <f t="shared" si="4166"/>
        <v>3000000</v>
      </c>
      <c r="AX1230" s="31">
        <f t="shared" si="4167"/>
        <v>3000000</v>
      </c>
      <c r="AY1230" s="31">
        <f t="shared" ref="AY1230:AY1232" si="4207">AY1231</f>
        <v>13440.048000000001</v>
      </c>
      <c r="AZ1230" s="31">
        <f t="shared" ref="AZ1230:AZ1240" si="4208">AZ1231</f>
        <v>0</v>
      </c>
      <c r="BA1230" s="31">
        <f t="shared" ref="BA1230:BA1240" si="4209">BA1231</f>
        <v>0</v>
      </c>
      <c r="BB1230" s="31">
        <f t="shared" si="4168"/>
        <v>2513770.548</v>
      </c>
      <c r="BC1230" s="31">
        <f t="shared" si="4169"/>
        <v>3000000</v>
      </c>
      <c r="BD1230" s="31">
        <f t="shared" si="4170"/>
        <v>3000000</v>
      </c>
      <c r="BE1230" s="31">
        <f t="shared" ref="BE1230:BE1240" si="4210">BE1231</f>
        <v>0</v>
      </c>
      <c r="BF1230" s="31">
        <f t="shared" ref="BF1230:BF1240" si="4211">BF1231</f>
        <v>0</v>
      </c>
      <c r="BG1230" s="31">
        <f t="shared" ref="BG1230:BG1240" si="4212">BG1231</f>
        <v>0</v>
      </c>
      <c r="BH1230" s="31">
        <f t="shared" si="4171"/>
        <v>2513770.548</v>
      </c>
      <c r="BI1230" s="31">
        <f t="shared" si="4172"/>
        <v>3000000</v>
      </c>
      <c r="BJ1230" s="31">
        <f t="shared" si="4173"/>
        <v>3000000</v>
      </c>
      <c r="BK1230" s="31">
        <f t="shared" ref="BK1230:BK1232" si="4213">BK1231</f>
        <v>10801.969000000001</v>
      </c>
      <c r="BL1230" s="31">
        <f t="shared" ref="BL1230:BL1240" si="4214">BL1231</f>
        <v>3082.8440000000001</v>
      </c>
      <c r="BM1230" s="31">
        <f t="shared" ref="BM1230:BM1240" si="4215">BM1231</f>
        <v>0</v>
      </c>
      <c r="BN1230" s="31">
        <f t="shared" si="4174"/>
        <v>2524572.517</v>
      </c>
      <c r="BO1230" s="31">
        <f t="shared" si="4175"/>
        <v>3003082.844</v>
      </c>
      <c r="BP1230" s="31">
        <f t="shared" si="4176"/>
        <v>3000000</v>
      </c>
      <c r="BQ1230" s="31">
        <f t="shared" ref="BQ1230:BQ1240" si="4216">BQ1231</f>
        <v>0</v>
      </c>
      <c r="BR1230" s="31">
        <f t="shared" ref="BR1230:BR1240" si="4217">BR1231</f>
        <v>0</v>
      </c>
      <c r="BS1230" s="31">
        <f t="shared" si="4177"/>
        <v>2524572.517</v>
      </c>
      <c r="BT1230" s="31">
        <f t="shared" si="4178"/>
        <v>3003082.844</v>
      </c>
      <c r="BU1230" s="31">
        <f t="shared" si="4179"/>
        <v>3000000</v>
      </c>
      <c r="BV1230" s="31">
        <f t="shared" ref="BV1230:BV1240" si="4218">BV1231</f>
        <v>0</v>
      </c>
      <c r="BW1230" s="31">
        <f t="shared" ref="BW1230:BW1240" si="4219">BW1231</f>
        <v>0</v>
      </c>
      <c r="BX1230" s="31">
        <f t="shared" si="4180"/>
        <v>2524572.517</v>
      </c>
      <c r="BY1230" s="31">
        <f t="shared" si="4181"/>
        <v>3003082.844</v>
      </c>
      <c r="BZ1230" s="31">
        <f t="shared" si="4182"/>
        <v>3000000</v>
      </c>
      <c r="CA1230" s="31">
        <f t="shared" ref="CA1230:CA1240" si="4220">CA1231</f>
        <v>-582.99599999999998</v>
      </c>
      <c r="CB1230" s="31">
        <f t="shared" ref="CB1230:CB1240" si="4221">CB1231</f>
        <v>0</v>
      </c>
      <c r="CC1230" s="31">
        <f t="shared" ref="CC1230:CC1240" si="4222">CC1231</f>
        <v>0</v>
      </c>
      <c r="CD1230" s="31">
        <f t="shared" si="4061"/>
        <v>2523989.5210000002</v>
      </c>
      <c r="CE1230" s="31">
        <f t="shared" si="4062"/>
        <v>3003082.844</v>
      </c>
      <c r="CF1230" s="31">
        <f t="shared" si="4063"/>
        <v>3000000</v>
      </c>
      <c r="CG1230" s="31">
        <f t="shared" ref="CG1230:CG1240" si="4223">CG1231</f>
        <v>0</v>
      </c>
      <c r="CH1230" s="24"/>
      <c r="CI1230" s="40"/>
      <c r="CO1230" s="1" t="s">
        <v>31</v>
      </c>
    </row>
    <row r="1231" ht="29.850000000000001">
      <c r="A1231" s="16" t="s">
        <v>679</v>
      </c>
      <c r="B1231" s="17">
        <v>200</v>
      </c>
      <c r="C1231" s="16"/>
      <c r="D1231" s="16"/>
      <c r="E1231" s="39" t="s">
        <v>40</v>
      </c>
      <c r="F1231" s="31">
        <f t="shared" si="4183"/>
        <v>1782104.8999999999</v>
      </c>
      <c r="G1231" s="31">
        <f t="shared" si="4184"/>
        <v>2150569.2000000002</v>
      </c>
      <c r="H1231" s="31">
        <f t="shared" si="4185"/>
        <v>2150569.2000000002</v>
      </c>
      <c r="I1231" s="31">
        <f t="shared" si="4186"/>
        <v>0</v>
      </c>
      <c r="J1231" s="31">
        <f t="shared" si="4187"/>
        <v>0</v>
      </c>
      <c r="K1231" s="31">
        <f t="shared" si="4188"/>
        <v>0</v>
      </c>
      <c r="L1231" s="31">
        <f t="shared" si="4147"/>
        <v>1782104.8999999999</v>
      </c>
      <c r="M1231" s="31">
        <f t="shared" si="4148"/>
        <v>2150569.2000000002</v>
      </c>
      <c r="N1231" s="31">
        <f t="shared" si="4149"/>
        <v>2150569.2000000002</v>
      </c>
      <c r="O1231" s="31">
        <f t="shared" si="4189"/>
        <v>718225.59999999998</v>
      </c>
      <c r="P1231" s="31">
        <f t="shared" si="4190"/>
        <v>849430.80000000005</v>
      </c>
      <c r="Q1231" s="31">
        <f t="shared" si="4191"/>
        <v>849430.80000000005</v>
      </c>
      <c r="R1231" s="31">
        <f t="shared" si="4150"/>
        <v>2500330.5</v>
      </c>
      <c r="S1231" s="31">
        <f t="shared" si="4151"/>
        <v>3000000</v>
      </c>
      <c r="T1231" s="31">
        <f t="shared" si="4152"/>
        <v>3000000</v>
      </c>
      <c r="U1231" s="31">
        <f t="shared" si="4192"/>
        <v>0</v>
      </c>
      <c r="V1231" s="31">
        <f t="shared" si="4193"/>
        <v>0</v>
      </c>
      <c r="W1231" s="31">
        <f t="shared" si="4194"/>
        <v>0</v>
      </c>
      <c r="X1231" s="31">
        <f t="shared" si="4153"/>
        <v>2500330.5</v>
      </c>
      <c r="Y1231" s="31">
        <f t="shared" si="4154"/>
        <v>3000000</v>
      </c>
      <c r="Z1231" s="31">
        <f t="shared" si="4155"/>
        <v>3000000</v>
      </c>
      <c r="AA1231" s="31">
        <f t="shared" si="4195"/>
        <v>0</v>
      </c>
      <c r="AB1231" s="31">
        <f t="shared" si="4196"/>
        <v>0</v>
      </c>
      <c r="AC1231" s="31">
        <f t="shared" si="4197"/>
        <v>0</v>
      </c>
      <c r="AD1231" s="31">
        <f t="shared" si="4156"/>
        <v>2500330.5</v>
      </c>
      <c r="AE1231" s="31">
        <f t="shared" si="4157"/>
        <v>3000000</v>
      </c>
      <c r="AF1231" s="31">
        <f t="shared" si="4158"/>
        <v>3000000</v>
      </c>
      <c r="AG1231" s="31">
        <f t="shared" si="4198"/>
        <v>0</v>
      </c>
      <c r="AH1231" s="31">
        <f t="shared" si="4199"/>
        <v>0</v>
      </c>
      <c r="AI1231" s="31">
        <f t="shared" si="4200"/>
        <v>0</v>
      </c>
      <c r="AJ1231" s="31">
        <f t="shared" si="4159"/>
        <v>2500330.5</v>
      </c>
      <c r="AK1231" s="31">
        <f t="shared" si="4160"/>
        <v>3000000</v>
      </c>
      <c r="AL1231" s="31">
        <f t="shared" si="4161"/>
        <v>3000000</v>
      </c>
      <c r="AM1231" s="31">
        <f t="shared" si="4201"/>
        <v>0</v>
      </c>
      <c r="AN1231" s="31">
        <f t="shared" si="4202"/>
        <v>0</v>
      </c>
      <c r="AO1231" s="31">
        <f t="shared" si="4203"/>
        <v>41387.072999999997</v>
      </c>
      <c r="AP1231" s="31">
        <f t="shared" si="4162"/>
        <v>2500330.5</v>
      </c>
      <c r="AQ1231" s="31">
        <f t="shared" si="4163"/>
        <v>3000000</v>
      </c>
      <c r="AR1231" s="31">
        <f t="shared" si="4164"/>
        <v>3041387.0729999999</v>
      </c>
      <c r="AS1231" s="31">
        <f t="shared" si="4204"/>
        <v>0</v>
      </c>
      <c r="AT1231" s="31">
        <f t="shared" si="4205"/>
        <v>0</v>
      </c>
      <c r="AU1231" s="31">
        <f t="shared" si="4206"/>
        <v>-41387.072999999997</v>
      </c>
      <c r="AV1231" s="31">
        <f t="shared" si="4165"/>
        <v>2500330.5</v>
      </c>
      <c r="AW1231" s="31">
        <f t="shared" si="4166"/>
        <v>3000000</v>
      </c>
      <c r="AX1231" s="31">
        <f t="shared" si="4167"/>
        <v>3000000</v>
      </c>
      <c r="AY1231" s="31">
        <f t="shared" si="4207"/>
        <v>13440.048000000001</v>
      </c>
      <c r="AZ1231" s="31">
        <f t="shared" si="4208"/>
        <v>0</v>
      </c>
      <c r="BA1231" s="31">
        <f t="shared" si="4209"/>
        <v>0</v>
      </c>
      <c r="BB1231" s="31">
        <f t="shared" si="4168"/>
        <v>2513770.548</v>
      </c>
      <c r="BC1231" s="31">
        <f t="shared" si="4169"/>
        <v>3000000</v>
      </c>
      <c r="BD1231" s="31">
        <f t="shared" si="4170"/>
        <v>3000000</v>
      </c>
      <c r="BE1231" s="31">
        <f t="shared" si="4210"/>
        <v>0</v>
      </c>
      <c r="BF1231" s="31">
        <f t="shared" si="4211"/>
        <v>0</v>
      </c>
      <c r="BG1231" s="31">
        <f t="shared" si="4212"/>
        <v>0</v>
      </c>
      <c r="BH1231" s="31">
        <f t="shared" si="4171"/>
        <v>2513770.548</v>
      </c>
      <c r="BI1231" s="31">
        <f t="shared" si="4172"/>
        <v>3000000</v>
      </c>
      <c r="BJ1231" s="31">
        <f t="shared" si="4173"/>
        <v>3000000</v>
      </c>
      <c r="BK1231" s="31">
        <f t="shared" si="4213"/>
        <v>10801.969000000001</v>
      </c>
      <c r="BL1231" s="31">
        <f t="shared" si="4214"/>
        <v>3082.8440000000001</v>
      </c>
      <c r="BM1231" s="31">
        <f t="shared" si="4215"/>
        <v>0</v>
      </c>
      <c r="BN1231" s="31">
        <f t="shared" si="4174"/>
        <v>2524572.517</v>
      </c>
      <c r="BO1231" s="31">
        <f t="shared" si="4175"/>
        <v>3003082.844</v>
      </c>
      <c r="BP1231" s="31">
        <f t="shared" si="4176"/>
        <v>3000000</v>
      </c>
      <c r="BQ1231" s="31">
        <f t="shared" si="4216"/>
        <v>0</v>
      </c>
      <c r="BR1231" s="31">
        <f t="shared" si="4217"/>
        <v>0</v>
      </c>
      <c r="BS1231" s="31">
        <f t="shared" si="4177"/>
        <v>2524572.517</v>
      </c>
      <c r="BT1231" s="31">
        <f t="shared" si="4178"/>
        <v>3003082.844</v>
      </c>
      <c r="BU1231" s="31">
        <f t="shared" si="4179"/>
        <v>3000000</v>
      </c>
      <c r="BV1231" s="31">
        <f t="shared" si="4218"/>
        <v>0</v>
      </c>
      <c r="BW1231" s="31">
        <f t="shared" si="4219"/>
        <v>0</v>
      </c>
      <c r="BX1231" s="31">
        <f t="shared" si="4180"/>
        <v>2524572.517</v>
      </c>
      <c r="BY1231" s="31">
        <f t="shared" si="4181"/>
        <v>3003082.844</v>
      </c>
      <c r="BZ1231" s="31">
        <f t="shared" si="4182"/>
        <v>3000000</v>
      </c>
      <c r="CA1231" s="31">
        <f t="shared" si="4220"/>
        <v>-582.99599999999998</v>
      </c>
      <c r="CB1231" s="31">
        <f t="shared" si="4221"/>
        <v>0</v>
      </c>
      <c r="CC1231" s="31">
        <f t="shared" si="4222"/>
        <v>0</v>
      </c>
      <c r="CD1231" s="31">
        <f t="shared" si="4061"/>
        <v>2523989.5210000002</v>
      </c>
      <c r="CE1231" s="31">
        <f t="shared" si="4062"/>
        <v>3003082.844</v>
      </c>
      <c r="CF1231" s="31">
        <f t="shared" si="4063"/>
        <v>3000000</v>
      </c>
      <c r="CG1231" s="31">
        <f t="shared" si="4223"/>
        <v>0</v>
      </c>
      <c r="CH1231" s="24"/>
      <c r="CI1231" s="40"/>
      <c r="CM1231" s="1" t="s">
        <v>29</v>
      </c>
    </row>
    <row r="1232" ht="43.75">
      <c r="A1232" s="16" t="s">
        <v>679</v>
      </c>
      <c r="B1232" s="17">
        <v>240</v>
      </c>
      <c r="C1232" s="16"/>
      <c r="D1232" s="16"/>
      <c r="E1232" s="39" t="s">
        <v>41</v>
      </c>
      <c r="F1232" s="31">
        <f t="shared" si="4183"/>
        <v>1782104.8999999999</v>
      </c>
      <c r="G1232" s="31">
        <f t="shared" si="4184"/>
        <v>2150569.2000000002</v>
      </c>
      <c r="H1232" s="31">
        <f t="shared" si="4185"/>
        <v>2150569.2000000002</v>
      </c>
      <c r="I1232" s="31">
        <f t="shared" si="4186"/>
        <v>0</v>
      </c>
      <c r="J1232" s="31">
        <f t="shared" si="4187"/>
        <v>0</v>
      </c>
      <c r="K1232" s="31">
        <f t="shared" si="4188"/>
        <v>0</v>
      </c>
      <c r="L1232" s="31">
        <f t="shared" si="4147"/>
        <v>1782104.8999999999</v>
      </c>
      <c r="M1232" s="31">
        <f t="shared" si="4148"/>
        <v>2150569.2000000002</v>
      </c>
      <c r="N1232" s="31">
        <f t="shared" si="4149"/>
        <v>2150569.2000000002</v>
      </c>
      <c r="O1232" s="31">
        <f t="shared" si="4189"/>
        <v>718225.59999999998</v>
      </c>
      <c r="P1232" s="31">
        <f t="shared" si="4190"/>
        <v>849430.80000000005</v>
      </c>
      <c r="Q1232" s="31">
        <f t="shared" si="4191"/>
        <v>849430.80000000005</v>
      </c>
      <c r="R1232" s="31">
        <f t="shared" si="4150"/>
        <v>2500330.5</v>
      </c>
      <c r="S1232" s="31">
        <f t="shared" si="4151"/>
        <v>3000000</v>
      </c>
      <c r="T1232" s="31">
        <f t="shared" si="4152"/>
        <v>3000000</v>
      </c>
      <c r="U1232" s="31">
        <f t="shared" si="4192"/>
        <v>0</v>
      </c>
      <c r="V1232" s="31">
        <f t="shared" si="4193"/>
        <v>0</v>
      </c>
      <c r="W1232" s="31">
        <f t="shared" si="4194"/>
        <v>0</v>
      </c>
      <c r="X1232" s="31">
        <f t="shared" si="4153"/>
        <v>2500330.5</v>
      </c>
      <c r="Y1232" s="31">
        <f t="shared" si="4154"/>
        <v>3000000</v>
      </c>
      <c r="Z1232" s="31">
        <f t="shared" si="4155"/>
        <v>3000000</v>
      </c>
      <c r="AA1232" s="31">
        <f t="shared" si="4195"/>
        <v>0</v>
      </c>
      <c r="AB1232" s="31">
        <f t="shared" si="4196"/>
        <v>0</v>
      </c>
      <c r="AC1232" s="31">
        <f t="shared" si="4197"/>
        <v>0</v>
      </c>
      <c r="AD1232" s="31">
        <f t="shared" si="4156"/>
        <v>2500330.5</v>
      </c>
      <c r="AE1232" s="31">
        <f t="shared" si="4157"/>
        <v>3000000</v>
      </c>
      <c r="AF1232" s="31">
        <f t="shared" si="4158"/>
        <v>3000000</v>
      </c>
      <c r="AG1232" s="31">
        <f t="shared" si="4198"/>
        <v>0</v>
      </c>
      <c r="AH1232" s="31">
        <f t="shared" si="4199"/>
        <v>0</v>
      </c>
      <c r="AI1232" s="31">
        <f t="shared" si="4200"/>
        <v>0</v>
      </c>
      <c r="AJ1232" s="31">
        <f t="shared" si="4159"/>
        <v>2500330.5</v>
      </c>
      <c r="AK1232" s="31">
        <f t="shared" si="4160"/>
        <v>3000000</v>
      </c>
      <c r="AL1232" s="31">
        <f t="shared" si="4161"/>
        <v>3000000</v>
      </c>
      <c r="AM1232" s="31">
        <f t="shared" si="4201"/>
        <v>0</v>
      </c>
      <c r="AN1232" s="31">
        <f t="shared" si="4202"/>
        <v>0</v>
      </c>
      <c r="AO1232" s="31">
        <f t="shared" si="4203"/>
        <v>41387.072999999997</v>
      </c>
      <c r="AP1232" s="31">
        <f t="shared" si="4162"/>
        <v>2500330.5</v>
      </c>
      <c r="AQ1232" s="31">
        <f t="shared" si="4163"/>
        <v>3000000</v>
      </c>
      <c r="AR1232" s="31">
        <f t="shared" si="4164"/>
        <v>3041387.0729999999</v>
      </c>
      <c r="AS1232" s="31">
        <f t="shared" si="4204"/>
        <v>0</v>
      </c>
      <c r="AT1232" s="31">
        <f t="shared" si="4205"/>
        <v>0</v>
      </c>
      <c r="AU1232" s="31">
        <f t="shared" si="4206"/>
        <v>-41387.072999999997</v>
      </c>
      <c r="AV1232" s="31">
        <f t="shared" si="4165"/>
        <v>2500330.5</v>
      </c>
      <c r="AW1232" s="31">
        <f t="shared" si="4166"/>
        <v>3000000</v>
      </c>
      <c r="AX1232" s="31">
        <f t="shared" si="4167"/>
        <v>3000000</v>
      </c>
      <c r="AY1232" s="31">
        <f t="shared" si="4207"/>
        <v>13440.048000000001</v>
      </c>
      <c r="AZ1232" s="31">
        <f t="shared" si="4208"/>
        <v>0</v>
      </c>
      <c r="BA1232" s="31">
        <f t="shared" si="4209"/>
        <v>0</v>
      </c>
      <c r="BB1232" s="31">
        <f t="shared" si="4168"/>
        <v>2513770.548</v>
      </c>
      <c r="BC1232" s="31">
        <f t="shared" si="4169"/>
        <v>3000000</v>
      </c>
      <c r="BD1232" s="31">
        <f t="shared" si="4170"/>
        <v>3000000</v>
      </c>
      <c r="BE1232" s="31">
        <f t="shared" si="4210"/>
        <v>0</v>
      </c>
      <c r="BF1232" s="31">
        <f t="shared" si="4211"/>
        <v>0</v>
      </c>
      <c r="BG1232" s="31">
        <f t="shared" si="4212"/>
        <v>0</v>
      </c>
      <c r="BH1232" s="31">
        <f t="shared" si="4171"/>
        <v>2513770.548</v>
      </c>
      <c r="BI1232" s="31">
        <f t="shared" si="4172"/>
        <v>3000000</v>
      </c>
      <c r="BJ1232" s="31">
        <f t="shared" si="4173"/>
        <v>3000000</v>
      </c>
      <c r="BK1232" s="31">
        <f t="shared" si="4213"/>
        <v>10801.969000000001</v>
      </c>
      <c r="BL1232" s="31">
        <f t="shared" si="4214"/>
        <v>3082.8440000000001</v>
      </c>
      <c r="BM1232" s="31">
        <f t="shared" si="4215"/>
        <v>0</v>
      </c>
      <c r="BN1232" s="31">
        <f t="shared" si="4174"/>
        <v>2524572.517</v>
      </c>
      <c r="BO1232" s="31">
        <f t="shared" si="4175"/>
        <v>3003082.844</v>
      </c>
      <c r="BP1232" s="31">
        <f t="shared" si="4176"/>
        <v>3000000</v>
      </c>
      <c r="BQ1232" s="31">
        <f t="shared" si="4216"/>
        <v>0</v>
      </c>
      <c r="BR1232" s="31">
        <f t="shared" si="4217"/>
        <v>0</v>
      </c>
      <c r="BS1232" s="31">
        <f t="shared" si="4177"/>
        <v>2524572.517</v>
      </c>
      <c r="BT1232" s="31">
        <f t="shared" si="4178"/>
        <v>3003082.844</v>
      </c>
      <c r="BU1232" s="31">
        <f t="shared" si="4179"/>
        <v>3000000</v>
      </c>
      <c r="BV1232" s="31">
        <f t="shared" si="4218"/>
        <v>0</v>
      </c>
      <c r="BW1232" s="31">
        <f t="shared" si="4219"/>
        <v>0</v>
      </c>
      <c r="BX1232" s="31">
        <f t="shared" si="4180"/>
        <v>2524572.517</v>
      </c>
      <c r="BY1232" s="31">
        <f t="shared" si="4181"/>
        <v>3003082.844</v>
      </c>
      <c r="BZ1232" s="31">
        <f t="shared" si="4182"/>
        <v>3000000</v>
      </c>
      <c r="CA1232" s="31">
        <f t="shared" si="4220"/>
        <v>-582.99599999999998</v>
      </c>
      <c r="CB1232" s="31">
        <f t="shared" si="4221"/>
        <v>0</v>
      </c>
      <c r="CC1232" s="31">
        <f t="shared" si="4222"/>
        <v>0</v>
      </c>
      <c r="CD1232" s="31">
        <f t="shared" si="4061"/>
        <v>2523989.5210000002</v>
      </c>
      <c r="CE1232" s="31">
        <f t="shared" si="4062"/>
        <v>3003082.844</v>
      </c>
      <c r="CF1232" s="31">
        <f t="shared" si="4063"/>
        <v>3000000</v>
      </c>
      <c r="CG1232" s="31">
        <f t="shared" si="4223"/>
        <v>0</v>
      </c>
      <c r="CH1232" s="24"/>
      <c r="CI1232" s="40"/>
      <c r="CN1232" s="1" t="s">
        <v>30</v>
      </c>
    </row>
    <row r="1233" ht="15">
      <c r="A1233" s="16" t="s">
        <v>679</v>
      </c>
      <c r="B1233" s="17">
        <v>240</v>
      </c>
      <c r="C1233" s="16" t="s">
        <v>395</v>
      </c>
      <c r="D1233" s="16" t="s">
        <v>105</v>
      </c>
      <c r="E1233" s="39" t="s">
        <v>681</v>
      </c>
      <c r="F1233" s="31">
        <v>1782104.8999999999</v>
      </c>
      <c r="G1233" s="31">
        <v>2150569.2000000002</v>
      </c>
      <c r="H1233" s="31">
        <v>2150569.2000000002</v>
      </c>
      <c r="I1233" s="31"/>
      <c r="J1233" s="31"/>
      <c r="K1233" s="31"/>
      <c r="L1233" s="31">
        <f t="shared" si="4147"/>
        <v>1782104.8999999999</v>
      </c>
      <c r="M1233" s="31">
        <f t="shared" si="4148"/>
        <v>2150569.2000000002</v>
      </c>
      <c r="N1233" s="31">
        <f t="shared" si="4149"/>
        <v>2150569.2000000002</v>
      </c>
      <c r="O1233" s="31">
        <f>217895.1+152.5+178+500000</f>
        <v>718225.59999999998</v>
      </c>
      <c r="P1233" s="31">
        <v>849430.80000000005</v>
      </c>
      <c r="Q1233" s="31">
        <v>849430.80000000005</v>
      </c>
      <c r="R1233" s="31">
        <f t="shared" si="4150"/>
        <v>2500330.5</v>
      </c>
      <c r="S1233" s="31">
        <f t="shared" si="4151"/>
        <v>3000000</v>
      </c>
      <c r="T1233" s="31">
        <f t="shared" si="4152"/>
        <v>3000000</v>
      </c>
      <c r="U1233" s="31"/>
      <c r="V1233" s="31"/>
      <c r="W1233" s="31"/>
      <c r="X1233" s="31">
        <f t="shared" si="4153"/>
        <v>2500330.5</v>
      </c>
      <c r="Y1233" s="31">
        <f t="shared" si="4154"/>
        <v>3000000</v>
      </c>
      <c r="Z1233" s="31">
        <f t="shared" si="4155"/>
        <v>3000000</v>
      </c>
      <c r="AA1233" s="31"/>
      <c r="AB1233" s="31"/>
      <c r="AC1233" s="31"/>
      <c r="AD1233" s="31">
        <f t="shared" si="4156"/>
        <v>2500330.5</v>
      </c>
      <c r="AE1233" s="31">
        <f t="shared" si="4157"/>
        <v>3000000</v>
      </c>
      <c r="AF1233" s="31">
        <f t="shared" si="4158"/>
        <v>3000000</v>
      </c>
      <c r="AG1233" s="31"/>
      <c r="AH1233" s="31"/>
      <c r="AI1233" s="31"/>
      <c r="AJ1233" s="31">
        <f t="shared" si="4159"/>
        <v>2500330.5</v>
      </c>
      <c r="AK1233" s="31">
        <f t="shared" si="4160"/>
        <v>3000000</v>
      </c>
      <c r="AL1233" s="31">
        <f t="shared" si="4161"/>
        <v>3000000</v>
      </c>
      <c r="AM1233" s="31"/>
      <c r="AN1233" s="31"/>
      <c r="AO1233" s="31">
        <v>41387.072999999997</v>
      </c>
      <c r="AP1233" s="31">
        <f t="shared" si="4162"/>
        <v>2500330.5</v>
      </c>
      <c r="AQ1233" s="31">
        <f t="shared" si="4163"/>
        <v>3000000</v>
      </c>
      <c r="AR1233" s="31">
        <f t="shared" si="4164"/>
        <v>3041387.0729999999</v>
      </c>
      <c r="AS1233" s="31"/>
      <c r="AT1233" s="31"/>
      <c r="AU1233" s="31">
        <v>-41387.072999999997</v>
      </c>
      <c r="AV1233" s="31">
        <f t="shared" si="4165"/>
        <v>2500330.5</v>
      </c>
      <c r="AW1233" s="31">
        <f t="shared" si="4166"/>
        <v>3000000</v>
      </c>
      <c r="AX1233" s="31">
        <f t="shared" si="4167"/>
        <v>3000000</v>
      </c>
      <c r="AY1233" s="31">
        <f>-216.667-574.885+14231.6</f>
        <v>13440.048000000001</v>
      </c>
      <c r="AZ1233" s="31"/>
      <c r="BA1233" s="31"/>
      <c r="BB1233" s="31">
        <f t="shared" si="4168"/>
        <v>2513770.548</v>
      </c>
      <c r="BC1233" s="31">
        <f t="shared" si="4169"/>
        <v>3000000</v>
      </c>
      <c r="BD1233" s="31">
        <f t="shared" si="4170"/>
        <v>3000000</v>
      </c>
      <c r="BE1233" s="31"/>
      <c r="BF1233" s="31"/>
      <c r="BG1233" s="31"/>
      <c r="BH1233" s="31">
        <f t="shared" si="4171"/>
        <v>2513770.548</v>
      </c>
      <c r="BI1233" s="31">
        <f t="shared" si="4172"/>
        <v>3000000</v>
      </c>
      <c r="BJ1233" s="31">
        <f t="shared" si="4173"/>
        <v>3000000</v>
      </c>
      <c r="BK1233" s="31">
        <f>-144.459+4893.747+6052.681</f>
        <v>10801.969000000001</v>
      </c>
      <c r="BL1233" s="31">
        <v>3082.8440000000001</v>
      </c>
      <c r="BM1233" s="31"/>
      <c r="BN1233" s="31">
        <f t="shared" si="4174"/>
        <v>2524572.517</v>
      </c>
      <c r="BO1233" s="31">
        <f t="shared" si="4175"/>
        <v>3003082.844</v>
      </c>
      <c r="BP1233" s="31">
        <f t="shared" si="4176"/>
        <v>3000000</v>
      </c>
      <c r="BQ1233" s="31"/>
      <c r="BR1233" s="31"/>
      <c r="BS1233" s="31">
        <f t="shared" si="4177"/>
        <v>2524572.517</v>
      </c>
      <c r="BT1233" s="31">
        <f t="shared" si="4178"/>
        <v>3003082.844</v>
      </c>
      <c r="BU1233" s="31">
        <f t="shared" si="4179"/>
        <v>3000000</v>
      </c>
      <c r="BV1233" s="31"/>
      <c r="BW1233" s="31"/>
      <c r="BX1233" s="31">
        <f t="shared" si="4180"/>
        <v>2524572.517</v>
      </c>
      <c r="BY1233" s="31">
        <f t="shared" si="4181"/>
        <v>3003082.844</v>
      </c>
      <c r="BZ1233" s="31">
        <f t="shared" si="4182"/>
        <v>3000000</v>
      </c>
      <c r="CA1233" s="31">
        <v>-582.99599999999998</v>
      </c>
      <c r="CB1233" s="31"/>
      <c r="CC1233" s="31"/>
      <c r="CD1233" s="31">
        <f t="shared" si="4061"/>
        <v>2523989.5210000002</v>
      </c>
      <c r="CE1233" s="31">
        <f t="shared" si="4062"/>
        <v>3003082.844</v>
      </c>
      <c r="CF1233" s="31">
        <f t="shared" si="4063"/>
        <v>3000000</v>
      </c>
      <c r="CG1233" s="31"/>
      <c r="CH1233" s="24"/>
      <c r="CI1233" s="40"/>
    </row>
    <row r="1234" ht="29.850000000000001">
      <c r="A1234" s="16" t="s">
        <v>682</v>
      </c>
      <c r="B1234" s="17"/>
      <c r="C1234" s="16"/>
      <c r="D1234" s="16"/>
      <c r="E1234" s="39" t="s">
        <v>683</v>
      </c>
      <c r="F1234" s="31">
        <f t="shared" si="4183"/>
        <v>53275</v>
      </c>
      <c r="G1234" s="31">
        <f t="shared" si="4184"/>
        <v>49634.800000000003</v>
      </c>
      <c r="H1234" s="31">
        <f t="shared" si="4185"/>
        <v>49634.800000000003</v>
      </c>
      <c r="I1234" s="31">
        <f t="shared" si="4186"/>
        <v>0</v>
      </c>
      <c r="J1234" s="31">
        <f t="shared" si="4187"/>
        <v>0</v>
      </c>
      <c r="K1234" s="31">
        <f t="shared" si="4188"/>
        <v>0</v>
      </c>
      <c r="L1234" s="31">
        <f t="shared" si="4147"/>
        <v>53275</v>
      </c>
      <c r="M1234" s="31">
        <f t="shared" si="4148"/>
        <v>49634.800000000003</v>
      </c>
      <c r="N1234" s="31">
        <f t="shared" si="4149"/>
        <v>49634.800000000003</v>
      </c>
      <c r="O1234" s="31">
        <f t="shared" ref="O1234:O1240" si="4224">O1235</f>
        <v>0</v>
      </c>
      <c r="P1234" s="31">
        <f t="shared" si="4190"/>
        <v>0</v>
      </c>
      <c r="Q1234" s="31">
        <f t="shared" si="4191"/>
        <v>0</v>
      </c>
      <c r="R1234" s="31">
        <f t="shared" si="4150"/>
        <v>53275</v>
      </c>
      <c r="S1234" s="31">
        <f t="shared" si="4151"/>
        <v>49634.800000000003</v>
      </c>
      <c r="T1234" s="31">
        <f t="shared" si="4152"/>
        <v>49634.800000000003</v>
      </c>
      <c r="U1234" s="31">
        <f t="shared" si="4192"/>
        <v>0</v>
      </c>
      <c r="V1234" s="31">
        <f t="shared" si="4193"/>
        <v>0</v>
      </c>
      <c r="W1234" s="31">
        <f t="shared" si="4194"/>
        <v>0</v>
      </c>
      <c r="X1234" s="31">
        <f t="shared" si="4153"/>
        <v>53275</v>
      </c>
      <c r="Y1234" s="31">
        <f t="shared" si="4154"/>
        <v>49634.800000000003</v>
      </c>
      <c r="Z1234" s="31">
        <f t="shared" si="4155"/>
        <v>49634.800000000003</v>
      </c>
      <c r="AA1234" s="31">
        <f t="shared" si="4195"/>
        <v>0</v>
      </c>
      <c r="AB1234" s="31">
        <f t="shared" si="4196"/>
        <v>0</v>
      </c>
      <c r="AC1234" s="31">
        <f t="shared" si="4197"/>
        <v>0</v>
      </c>
      <c r="AD1234" s="31">
        <f t="shared" si="4156"/>
        <v>53275</v>
      </c>
      <c r="AE1234" s="31">
        <f t="shared" si="4157"/>
        <v>49634.800000000003</v>
      </c>
      <c r="AF1234" s="31">
        <f t="shared" si="4158"/>
        <v>49634.800000000003</v>
      </c>
      <c r="AG1234" s="31">
        <f t="shared" si="4198"/>
        <v>0</v>
      </c>
      <c r="AH1234" s="31">
        <f t="shared" si="4199"/>
        <v>0</v>
      </c>
      <c r="AI1234" s="31">
        <f t="shared" si="4200"/>
        <v>0</v>
      </c>
      <c r="AJ1234" s="31">
        <f t="shared" si="4159"/>
        <v>53275</v>
      </c>
      <c r="AK1234" s="31">
        <f t="shared" si="4160"/>
        <v>49634.800000000003</v>
      </c>
      <c r="AL1234" s="31">
        <f t="shared" si="4161"/>
        <v>49634.800000000003</v>
      </c>
      <c r="AM1234" s="31">
        <f t="shared" si="4201"/>
        <v>0</v>
      </c>
      <c r="AN1234" s="31">
        <f t="shared" si="4202"/>
        <v>0</v>
      </c>
      <c r="AO1234" s="31">
        <f t="shared" si="4203"/>
        <v>0</v>
      </c>
      <c r="AP1234" s="31">
        <f t="shared" si="4162"/>
        <v>53275</v>
      </c>
      <c r="AQ1234" s="31">
        <f t="shared" si="4163"/>
        <v>49634.800000000003</v>
      </c>
      <c r="AR1234" s="31">
        <f t="shared" si="4164"/>
        <v>49634.800000000003</v>
      </c>
      <c r="AS1234" s="31">
        <f t="shared" si="4204"/>
        <v>0</v>
      </c>
      <c r="AT1234" s="31">
        <f t="shared" si="4205"/>
        <v>0</v>
      </c>
      <c r="AU1234" s="31">
        <f t="shared" si="4206"/>
        <v>0</v>
      </c>
      <c r="AV1234" s="31">
        <f t="shared" si="4165"/>
        <v>53275</v>
      </c>
      <c r="AW1234" s="31">
        <f t="shared" si="4166"/>
        <v>49634.800000000003</v>
      </c>
      <c r="AX1234" s="31">
        <f t="shared" si="4167"/>
        <v>49634.800000000003</v>
      </c>
      <c r="AY1234" s="31">
        <f t="shared" ref="AY1234:AY1240" si="4225">AY1235</f>
        <v>0</v>
      </c>
      <c r="AZ1234" s="31">
        <f t="shared" si="4208"/>
        <v>0</v>
      </c>
      <c r="BA1234" s="31">
        <f t="shared" si="4209"/>
        <v>0</v>
      </c>
      <c r="BB1234" s="31">
        <f t="shared" si="4168"/>
        <v>53275</v>
      </c>
      <c r="BC1234" s="31">
        <f t="shared" si="4169"/>
        <v>49634.800000000003</v>
      </c>
      <c r="BD1234" s="31">
        <f t="shared" si="4170"/>
        <v>49634.800000000003</v>
      </c>
      <c r="BE1234" s="31">
        <f t="shared" si="4210"/>
        <v>18580.074000000001</v>
      </c>
      <c r="BF1234" s="31">
        <f t="shared" si="4211"/>
        <v>0</v>
      </c>
      <c r="BG1234" s="31">
        <f t="shared" si="4212"/>
        <v>0</v>
      </c>
      <c r="BH1234" s="31">
        <f t="shared" si="4171"/>
        <v>71855.073999999993</v>
      </c>
      <c r="BI1234" s="31">
        <f t="shared" si="4172"/>
        <v>49634.800000000003</v>
      </c>
      <c r="BJ1234" s="31">
        <f t="shared" si="4173"/>
        <v>49634.800000000003</v>
      </c>
      <c r="BK1234" s="31">
        <f t="shared" ref="BK1234:BK1240" si="4226">BK1235</f>
        <v>0</v>
      </c>
      <c r="BL1234" s="31">
        <f t="shared" si="4214"/>
        <v>0</v>
      </c>
      <c r="BM1234" s="31">
        <f t="shared" si="4215"/>
        <v>0</v>
      </c>
      <c r="BN1234" s="31">
        <f t="shared" si="4174"/>
        <v>71855.073999999993</v>
      </c>
      <c r="BO1234" s="31">
        <f t="shared" si="4175"/>
        <v>49634.800000000003</v>
      </c>
      <c r="BP1234" s="31">
        <f t="shared" si="4176"/>
        <v>49634.800000000003</v>
      </c>
      <c r="BQ1234" s="31">
        <f t="shared" si="4216"/>
        <v>0</v>
      </c>
      <c r="BR1234" s="31">
        <f t="shared" si="4217"/>
        <v>0</v>
      </c>
      <c r="BS1234" s="31">
        <f t="shared" si="4177"/>
        <v>71855.073999999993</v>
      </c>
      <c r="BT1234" s="31">
        <f t="shared" si="4178"/>
        <v>49634.800000000003</v>
      </c>
      <c r="BU1234" s="31">
        <f t="shared" si="4179"/>
        <v>49634.800000000003</v>
      </c>
      <c r="BV1234" s="31">
        <f t="shared" si="4218"/>
        <v>0</v>
      </c>
      <c r="BW1234" s="31">
        <f t="shared" si="4219"/>
        <v>0</v>
      </c>
      <c r="BX1234" s="31">
        <f t="shared" si="4180"/>
        <v>71855.073999999993</v>
      </c>
      <c r="BY1234" s="31">
        <f t="shared" si="4181"/>
        <v>49634.800000000003</v>
      </c>
      <c r="BZ1234" s="31">
        <f t="shared" si="4182"/>
        <v>49634.800000000003</v>
      </c>
      <c r="CA1234" s="31">
        <f t="shared" si="4220"/>
        <v>0</v>
      </c>
      <c r="CB1234" s="31">
        <f t="shared" si="4221"/>
        <v>0</v>
      </c>
      <c r="CC1234" s="31">
        <f t="shared" si="4222"/>
        <v>0</v>
      </c>
      <c r="CD1234" s="31">
        <f t="shared" si="4061"/>
        <v>71855.073999999993</v>
      </c>
      <c r="CE1234" s="31">
        <f t="shared" si="4062"/>
        <v>49634.800000000003</v>
      </c>
      <c r="CF1234" s="31">
        <f t="shared" si="4063"/>
        <v>49634.800000000003</v>
      </c>
      <c r="CG1234" s="31">
        <f t="shared" si="4223"/>
        <v>0</v>
      </c>
      <c r="CH1234" s="24"/>
      <c r="CI1234" s="40"/>
      <c r="CO1234" s="1" t="s">
        <v>31</v>
      </c>
    </row>
    <row r="1235" ht="29.850000000000001">
      <c r="A1235" s="16" t="s">
        <v>682</v>
      </c>
      <c r="B1235" s="17">
        <v>200</v>
      </c>
      <c r="C1235" s="16"/>
      <c r="D1235" s="16"/>
      <c r="E1235" s="39" t="s">
        <v>40</v>
      </c>
      <c r="F1235" s="31">
        <f t="shared" si="4183"/>
        <v>53275</v>
      </c>
      <c r="G1235" s="31">
        <f t="shared" si="4184"/>
        <v>49634.800000000003</v>
      </c>
      <c r="H1235" s="31">
        <f t="shared" si="4185"/>
        <v>49634.800000000003</v>
      </c>
      <c r="I1235" s="31">
        <f t="shared" si="4186"/>
        <v>0</v>
      </c>
      <c r="J1235" s="31">
        <f t="shared" si="4187"/>
        <v>0</v>
      </c>
      <c r="K1235" s="31">
        <f t="shared" si="4188"/>
        <v>0</v>
      </c>
      <c r="L1235" s="31">
        <f t="shared" si="4147"/>
        <v>53275</v>
      </c>
      <c r="M1235" s="31">
        <f t="shared" si="4148"/>
        <v>49634.800000000003</v>
      </c>
      <c r="N1235" s="31">
        <f t="shared" si="4149"/>
        <v>49634.800000000003</v>
      </c>
      <c r="O1235" s="31">
        <f t="shared" si="4224"/>
        <v>0</v>
      </c>
      <c r="P1235" s="31">
        <f t="shared" si="4190"/>
        <v>0</v>
      </c>
      <c r="Q1235" s="31">
        <f t="shared" si="4191"/>
        <v>0</v>
      </c>
      <c r="R1235" s="31">
        <f t="shared" si="4150"/>
        <v>53275</v>
      </c>
      <c r="S1235" s="31">
        <f t="shared" si="4151"/>
        <v>49634.800000000003</v>
      </c>
      <c r="T1235" s="31">
        <f t="shared" si="4152"/>
        <v>49634.800000000003</v>
      </c>
      <c r="U1235" s="31">
        <f t="shared" si="4192"/>
        <v>0</v>
      </c>
      <c r="V1235" s="31">
        <f t="shared" si="4193"/>
        <v>0</v>
      </c>
      <c r="W1235" s="31">
        <f t="shared" si="4194"/>
        <v>0</v>
      </c>
      <c r="X1235" s="31">
        <f t="shared" si="4153"/>
        <v>53275</v>
      </c>
      <c r="Y1235" s="31">
        <f t="shared" si="4154"/>
        <v>49634.800000000003</v>
      </c>
      <c r="Z1235" s="31">
        <f t="shared" si="4155"/>
        <v>49634.800000000003</v>
      </c>
      <c r="AA1235" s="31">
        <f t="shared" si="4195"/>
        <v>0</v>
      </c>
      <c r="AB1235" s="31">
        <f t="shared" si="4196"/>
        <v>0</v>
      </c>
      <c r="AC1235" s="31">
        <f t="shared" si="4197"/>
        <v>0</v>
      </c>
      <c r="AD1235" s="31">
        <f t="shared" si="4156"/>
        <v>53275</v>
      </c>
      <c r="AE1235" s="31">
        <f t="shared" si="4157"/>
        <v>49634.800000000003</v>
      </c>
      <c r="AF1235" s="31">
        <f t="shared" si="4158"/>
        <v>49634.800000000003</v>
      </c>
      <c r="AG1235" s="31">
        <f t="shared" si="4198"/>
        <v>0</v>
      </c>
      <c r="AH1235" s="31">
        <f t="shared" si="4199"/>
        <v>0</v>
      </c>
      <c r="AI1235" s="31">
        <f t="shared" si="4200"/>
        <v>0</v>
      </c>
      <c r="AJ1235" s="31">
        <f t="shared" si="4159"/>
        <v>53275</v>
      </c>
      <c r="AK1235" s="31">
        <f t="shared" si="4160"/>
        <v>49634.800000000003</v>
      </c>
      <c r="AL1235" s="31">
        <f t="shared" si="4161"/>
        <v>49634.800000000003</v>
      </c>
      <c r="AM1235" s="31">
        <f t="shared" si="4201"/>
        <v>0</v>
      </c>
      <c r="AN1235" s="31">
        <f t="shared" si="4202"/>
        <v>0</v>
      </c>
      <c r="AO1235" s="31">
        <f t="shared" si="4203"/>
        <v>0</v>
      </c>
      <c r="AP1235" s="31">
        <f t="shared" si="4162"/>
        <v>53275</v>
      </c>
      <c r="AQ1235" s="31">
        <f t="shared" si="4163"/>
        <v>49634.800000000003</v>
      </c>
      <c r="AR1235" s="31">
        <f t="shared" si="4164"/>
        <v>49634.800000000003</v>
      </c>
      <c r="AS1235" s="31">
        <f t="shared" si="4204"/>
        <v>0</v>
      </c>
      <c r="AT1235" s="31">
        <f t="shared" si="4205"/>
        <v>0</v>
      </c>
      <c r="AU1235" s="31">
        <f t="shared" si="4206"/>
        <v>0</v>
      </c>
      <c r="AV1235" s="31">
        <f t="shared" si="4165"/>
        <v>53275</v>
      </c>
      <c r="AW1235" s="31">
        <f t="shared" si="4166"/>
        <v>49634.800000000003</v>
      </c>
      <c r="AX1235" s="31">
        <f t="shared" si="4167"/>
        <v>49634.800000000003</v>
      </c>
      <c r="AY1235" s="31">
        <f t="shared" si="4225"/>
        <v>0</v>
      </c>
      <c r="AZ1235" s="31">
        <f t="shared" si="4208"/>
        <v>0</v>
      </c>
      <c r="BA1235" s="31">
        <f t="shared" si="4209"/>
        <v>0</v>
      </c>
      <c r="BB1235" s="31">
        <f t="shared" si="4168"/>
        <v>53275</v>
      </c>
      <c r="BC1235" s="31">
        <f t="shared" si="4169"/>
        <v>49634.800000000003</v>
      </c>
      <c r="BD1235" s="31">
        <f t="shared" si="4170"/>
        <v>49634.800000000003</v>
      </c>
      <c r="BE1235" s="31">
        <f t="shared" si="4210"/>
        <v>18580.074000000001</v>
      </c>
      <c r="BF1235" s="31">
        <f t="shared" si="4211"/>
        <v>0</v>
      </c>
      <c r="BG1235" s="31">
        <f t="shared" si="4212"/>
        <v>0</v>
      </c>
      <c r="BH1235" s="31">
        <f t="shared" si="4171"/>
        <v>71855.073999999993</v>
      </c>
      <c r="BI1235" s="31">
        <f t="shared" si="4172"/>
        <v>49634.800000000003</v>
      </c>
      <c r="BJ1235" s="31">
        <f t="shared" si="4173"/>
        <v>49634.800000000003</v>
      </c>
      <c r="BK1235" s="31">
        <f t="shared" si="4226"/>
        <v>0</v>
      </c>
      <c r="BL1235" s="31">
        <f t="shared" si="4214"/>
        <v>0</v>
      </c>
      <c r="BM1235" s="31">
        <f t="shared" si="4215"/>
        <v>0</v>
      </c>
      <c r="BN1235" s="31">
        <f t="shared" si="4174"/>
        <v>71855.073999999993</v>
      </c>
      <c r="BO1235" s="31">
        <f t="shared" si="4175"/>
        <v>49634.800000000003</v>
      </c>
      <c r="BP1235" s="31">
        <f t="shared" si="4176"/>
        <v>49634.800000000003</v>
      </c>
      <c r="BQ1235" s="31">
        <f t="shared" si="4216"/>
        <v>0</v>
      </c>
      <c r="BR1235" s="31">
        <f t="shared" si="4217"/>
        <v>0</v>
      </c>
      <c r="BS1235" s="31">
        <f t="shared" si="4177"/>
        <v>71855.073999999993</v>
      </c>
      <c r="BT1235" s="31">
        <f t="shared" si="4178"/>
        <v>49634.800000000003</v>
      </c>
      <c r="BU1235" s="31">
        <f t="shared" si="4179"/>
        <v>49634.800000000003</v>
      </c>
      <c r="BV1235" s="31">
        <f t="shared" si="4218"/>
        <v>0</v>
      </c>
      <c r="BW1235" s="31">
        <f t="shared" si="4219"/>
        <v>0</v>
      </c>
      <c r="BX1235" s="31">
        <f t="shared" si="4180"/>
        <v>71855.073999999993</v>
      </c>
      <c r="BY1235" s="31">
        <f t="shared" si="4181"/>
        <v>49634.800000000003</v>
      </c>
      <c r="BZ1235" s="31">
        <f t="shared" si="4182"/>
        <v>49634.800000000003</v>
      </c>
      <c r="CA1235" s="31">
        <f t="shared" si="4220"/>
        <v>0</v>
      </c>
      <c r="CB1235" s="31">
        <f t="shared" si="4221"/>
        <v>0</v>
      </c>
      <c r="CC1235" s="31">
        <f t="shared" si="4222"/>
        <v>0</v>
      </c>
      <c r="CD1235" s="31">
        <f t="shared" si="4061"/>
        <v>71855.073999999993</v>
      </c>
      <c r="CE1235" s="31">
        <f t="shared" si="4062"/>
        <v>49634.800000000003</v>
      </c>
      <c r="CF1235" s="31">
        <f t="shared" si="4063"/>
        <v>49634.800000000003</v>
      </c>
      <c r="CG1235" s="31">
        <f t="shared" si="4223"/>
        <v>0</v>
      </c>
      <c r="CH1235" s="24"/>
      <c r="CI1235" s="40"/>
      <c r="CM1235" s="1" t="s">
        <v>29</v>
      </c>
    </row>
    <row r="1236" ht="43.75">
      <c r="A1236" s="16" t="s">
        <v>682</v>
      </c>
      <c r="B1236" s="17">
        <v>240</v>
      </c>
      <c r="C1236" s="16"/>
      <c r="D1236" s="16"/>
      <c r="E1236" s="39" t="s">
        <v>41</v>
      </c>
      <c r="F1236" s="31">
        <f t="shared" si="4183"/>
        <v>53275</v>
      </c>
      <c r="G1236" s="31">
        <f t="shared" si="4184"/>
        <v>49634.800000000003</v>
      </c>
      <c r="H1236" s="31">
        <f t="shared" si="4185"/>
        <v>49634.800000000003</v>
      </c>
      <c r="I1236" s="31">
        <f t="shared" si="4186"/>
        <v>0</v>
      </c>
      <c r="J1236" s="31">
        <f t="shared" si="4187"/>
        <v>0</v>
      </c>
      <c r="K1236" s="31">
        <f t="shared" si="4188"/>
        <v>0</v>
      </c>
      <c r="L1236" s="31">
        <f t="shared" si="4147"/>
        <v>53275</v>
      </c>
      <c r="M1236" s="31">
        <f t="shared" si="4148"/>
        <v>49634.800000000003</v>
      </c>
      <c r="N1236" s="31">
        <f t="shared" si="4149"/>
        <v>49634.800000000003</v>
      </c>
      <c r="O1236" s="31">
        <f t="shared" si="4224"/>
        <v>0</v>
      </c>
      <c r="P1236" s="31">
        <f t="shared" si="4190"/>
        <v>0</v>
      </c>
      <c r="Q1236" s="31">
        <f t="shared" si="4191"/>
        <v>0</v>
      </c>
      <c r="R1236" s="31">
        <f t="shared" si="4150"/>
        <v>53275</v>
      </c>
      <c r="S1236" s="31">
        <f t="shared" si="4151"/>
        <v>49634.800000000003</v>
      </c>
      <c r="T1236" s="31">
        <f t="shared" si="4152"/>
        <v>49634.800000000003</v>
      </c>
      <c r="U1236" s="31">
        <f t="shared" si="4192"/>
        <v>0</v>
      </c>
      <c r="V1236" s="31">
        <f t="shared" si="4193"/>
        <v>0</v>
      </c>
      <c r="W1236" s="31">
        <f t="shared" si="4194"/>
        <v>0</v>
      </c>
      <c r="X1236" s="31">
        <f t="shared" si="4153"/>
        <v>53275</v>
      </c>
      <c r="Y1236" s="31">
        <f t="shared" si="4154"/>
        <v>49634.800000000003</v>
      </c>
      <c r="Z1236" s="31">
        <f t="shared" si="4155"/>
        <v>49634.800000000003</v>
      </c>
      <c r="AA1236" s="31">
        <f t="shared" si="4195"/>
        <v>0</v>
      </c>
      <c r="AB1236" s="31">
        <f t="shared" si="4196"/>
        <v>0</v>
      </c>
      <c r="AC1236" s="31">
        <f t="shared" si="4197"/>
        <v>0</v>
      </c>
      <c r="AD1236" s="31">
        <f t="shared" si="4156"/>
        <v>53275</v>
      </c>
      <c r="AE1236" s="31">
        <f t="shared" si="4157"/>
        <v>49634.800000000003</v>
      </c>
      <c r="AF1236" s="31">
        <f t="shared" si="4158"/>
        <v>49634.800000000003</v>
      </c>
      <c r="AG1236" s="31">
        <f t="shared" si="4198"/>
        <v>0</v>
      </c>
      <c r="AH1236" s="31">
        <f t="shared" si="4199"/>
        <v>0</v>
      </c>
      <c r="AI1236" s="31">
        <f t="shared" si="4200"/>
        <v>0</v>
      </c>
      <c r="AJ1236" s="31">
        <f t="shared" si="4159"/>
        <v>53275</v>
      </c>
      <c r="AK1236" s="31">
        <f t="shared" si="4160"/>
        <v>49634.800000000003</v>
      </c>
      <c r="AL1236" s="31">
        <f t="shared" si="4161"/>
        <v>49634.800000000003</v>
      </c>
      <c r="AM1236" s="31">
        <f t="shared" si="4201"/>
        <v>0</v>
      </c>
      <c r="AN1236" s="31">
        <f t="shared" si="4202"/>
        <v>0</v>
      </c>
      <c r="AO1236" s="31">
        <f t="shared" si="4203"/>
        <v>0</v>
      </c>
      <c r="AP1236" s="31">
        <f t="shared" si="4162"/>
        <v>53275</v>
      </c>
      <c r="AQ1236" s="31">
        <f t="shared" si="4163"/>
        <v>49634.800000000003</v>
      </c>
      <c r="AR1236" s="31">
        <f t="shared" si="4164"/>
        <v>49634.800000000003</v>
      </c>
      <c r="AS1236" s="31">
        <f t="shared" si="4204"/>
        <v>0</v>
      </c>
      <c r="AT1236" s="31">
        <f t="shared" si="4205"/>
        <v>0</v>
      </c>
      <c r="AU1236" s="31">
        <f t="shared" si="4206"/>
        <v>0</v>
      </c>
      <c r="AV1236" s="31">
        <f t="shared" si="4165"/>
        <v>53275</v>
      </c>
      <c r="AW1236" s="31">
        <f t="shared" si="4166"/>
        <v>49634.800000000003</v>
      </c>
      <c r="AX1236" s="31">
        <f t="shared" si="4167"/>
        <v>49634.800000000003</v>
      </c>
      <c r="AY1236" s="31">
        <f t="shared" si="4225"/>
        <v>0</v>
      </c>
      <c r="AZ1236" s="31">
        <f t="shared" si="4208"/>
        <v>0</v>
      </c>
      <c r="BA1236" s="31">
        <f t="shared" si="4209"/>
        <v>0</v>
      </c>
      <c r="BB1236" s="31">
        <f t="shared" si="4168"/>
        <v>53275</v>
      </c>
      <c r="BC1236" s="31">
        <f t="shared" si="4169"/>
        <v>49634.800000000003</v>
      </c>
      <c r="BD1236" s="31">
        <f t="shared" si="4170"/>
        <v>49634.800000000003</v>
      </c>
      <c r="BE1236" s="31">
        <f t="shared" si="4210"/>
        <v>18580.074000000001</v>
      </c>
      <c r="BF1236" s="31">
        <f t="shared" si="4211"/>
        <v>0</v>
      </c>
      <c r="BG1236" s="31">
        <f t="shared" si="4212"/>
        <v>0</v>
      </c>
      <c r="BH1236" s="31">
        <f t="shared" si="4171"/>
        <v>71855.073999999993</v>
      </c>
      <c r="BI1236" s="31">
        <f t="shared" si="4172"/>
        <v>49634.800000000003</v>
      </c>
      <c r="BJ1236" s="31">
        <f t="shared" si="4173"/>
        <v>49634.800000000003</v>
      </c>
      <c r="BK1236" s="31">
        <f t="shared" si="4226"/>
        <v>0</v>
      </c>
      <c r="BL1236" s="31">
        <f t="shared" si="4214"/>
        <v>0</v>
      </c>
      <c r="BM1236" s="31">
        <f t="shared" si="4215"/>
        <v>0</v>
      </c>
      <c r="BN1236" s="31">
        <f t="shared" si="4174"/>
        <v>71855.073999999993</v>
      </c>
      <c r="BO1236" s="31">
        <f t="shared" si="4175"/>
        <v>49634.800000000003</v>
      </c>
      <c r="BP1236" s="31">
        <f t="shared" si="4176"/>
        <v>49634.800000000003</v>
      </c>
      <c r="BQ1236" s="31">
        <f t="shared" si="4216"/>
        <v>0</v>
      </c>
      <c r="BR1236" s="31">
        <f t="shared" si="4217"/>
        <v>0</v>
      </c>
      <c r="BS1236" s="31">
        <f t="shared" si="4177"/>
        <v>71855.073999999993</v>
      </c>
      <c r="BT1236" s="31">
        <f t="shared" si="4178"/>
        <v>49634.800000000003</v>
      </c>
      <c r="BU1236" s="31">
        <f t="shared" si="4179"/>
        <v>49634.800000000003</v>
      </c>
      <c r="BV1236" s="31">
        <f t="shared" si="4218"/>
        <v>0</v>
      </c>
      <c r="BW1236" s="31">
        <f t="shared" si="4219"/>
        <v>0</v>
      </c>
      <c r="BX1236" s="31">
        <f t="shared" si="4180"/>
        <v>71855.073999999993</v>
      </c>
      <c r="BY1236" s="31">
        <f t="shared" si="4181"/>
        <v>49634.800000000003</v>
      </c>
      <c r="BZ1236" s="31">
        <f t="shared" si="4182"/>
        <v>49634.800000000003</v>
      </c>
      <c r="CA1236" s="31">
        <f t="shared" si="4220"/>
        <v>0</v>
      </c>
      <c r="CB1236" s="31">
        <f t="shared" si="4221"/>
        <v>0</v>
      </c>
      <c r="CC1236" s="31">
        <f t="shared" si="4222"/>
        <v>0</v>
      </c>
      <c r="CD1236" s="31">
        <f t="shared" si="4061"/>
        <v>71855.073999999993</v>
      </c>
      <c r="CE1236" s="31">
        <f t="shared" si="4062"/>
        <v>49634.800000000003</v>
      </c>
      <c r="CF1236" s="31">
        <f t="shared" si="4063"/>
        <v>49634.800000000003</v>
      </c>
      <c r="CG1236" s="31">
        <f t="shared" si="4223"/>
        <v>0</v>
      </c>
      <c r="CH1236" s="24"/>
      <c r="CI1236" s="40"/>
      <c r="CN1236" s="1" t="s">
        <v>30</v>
      </c>
    </row>
    <row r="1237" ht="15">
      <c r="A1237" s="16" t="s">
        <v>682</v>
      </c>
      <c r="B1237" s="17">
        <v>240</v>
      </c>
      <c r="C1237" s="16" t="s">
        <v>395</v>
      </c>
      <c r="D1237" s="16" t="s">
        <v>105</v>
      </c>
      <c r="E1237" s="39" t="s">
        <v>681</v>
      </c>
      <c r="F1237" s="31">
        <v>53275</v>
      </c>
      <c r="G1237" s="31">
        <f>53275-3640.2</f>
        <v>49634.800000000003</v>
      </c>
      <c r="H1237" s="31">
        <f>53275-3640.2</f>
        <v>49634.800000000003</v>
      </c>
      <c r="I1237" s="31"/>
      <c r="J1237" s="31"/>
      <c r="K1237" s="31"/>
      <c r="L1237" s="31">
        <f t="shared" si="4147"/>
        <v>53275</v>
      </c>
      <c r="M1237" s="31">
        <f t="shared" si="4148"/>
        <v>49634.800000000003</v>
      </c>
      <c r="N1237" s="31">
        <f t="shared" si="4149"/>
        <v>49634.800000000003</v>
      </c>
      <c r="O1237" s="31"/>
      <c r="P1237" s="31"/>
      <c r="Q1237" s="31"/>
      <c r="R1237" s="31">
        <f t="shared" si="4150"/>
        <v>53275</v>
      </c>
      <c r="S1237" s="31">
        <f t="shared" si="4151"/>
        <v>49634.800000000003</v>
      </c>
      <c r="T1237" s="31">
        <f t="shared" si="4152"/>
        <v>49634.800000000003</v>
      </c>
      <c r="U1237" s="31"/>
      <c r="V1237" s="31"/>
      <c r="W1237" s="31"/>
      <c r="X1237" s="31">
        <f t="shared" si="4153"/>
        <v>53275</v>
      </c>
      <c r="Y1237" s="31">
        <f t="shared" si="4154"/>
        <v>49634.800000000003</v>
      </c>
      <c r="Z1237" s="31">
        <f t="shared" si="4155"/>
        <v>49634.800000000003</v>
      </c>
      <c r="AA1237" s="31"/>
      <c r="AB1237" s="31"/>
      <c r="AC1237" s="31"/>
      <c r="AD1237" s="31">
        <f t="shared" si="4156"/>
        <v>53275</v>
      </c>
      <c r="AE1237" s="31">
        <f t="shared" si="4157"/>
        <v>49634.800000000003</v>
      </c>
      <c r="AF1237" s="31">
        <f t="shared" si="4158"/>
        <v>49634.800000000003</v>
      </c>
      <c r="AG1237" s="31"/>
      <c r="AH1237" s="31"/>
      <c r="AI1237" s="31"/>
      <c r="AJ1237" s="31">
        <f t="shared" si="4159"/>
        <v>53275</v>
      </c>
      <c r="AK1237" s="31">
        <f t="shared" si="4160"/>
        <v>49634.800000000003</v>
      </c>
      <c r="AL1237" s="31">
        <f t="shared" si="4161"/>
        <v>49634.800000000003</v>
      </c>
      <c r="AM1237" s="31"/>
      <c r="AN1237" s="31"/>
      <c r="AO1237" s="31"/>
      <c r="AP1237" s="31">
        <f t="shared" si="4162"/>
        <v>53275</v>
      </c>
      <c r="AQ1237" s="31">
        <f t="shared" si="4163"/>
        <v>49634.800000000003</v>
      </c>
      <c r="AR1237" s="31">
        <f t="shared" si="4164"/>
        <v>49634.800000000003</v>
      </c>
      <c r="AS1237" s="31"/>
      <c r="AT1237" s="31"/>
      <c r="AU1237" s="31"/>
      <c r="AV1237" s="31">
        <f t="shared" si="4165"/>
        <v>53275</v>
      </c>
      <c r="AW1237" s="31">
        <f t="shared" si="4166"/>
        <v>49634.800000000003</v>
      </c>
      <c r="AX1237" s="31">
        <f t="shared" si="4167"/>
        <v>49634.800000000003</v>
      </c>
      <c r="AY1237" s="31"/>
      <c r="AZ1237" s="31"/>
      <c r="BA1237" s="31"/>
      <c r="BB1237" s="31">
        <f t="shared" si="4168"/>
        <v>53275</v>
      </c>
      <c r="BC1237" s="31">
        <f t="shared" si="4169"/>
        <v>49634.800000000003</v>
      </c>
      <c r="BD1237" s="31">
        <f t="shared" si="4170"/>
        <v>49634.800000000003</v>
      </c>
      <c r="BE1237" s="31">
        <v>18580.074000000001</v>
      </c>
      <c r="BF1237" s="31"/>
      <c r="BG1237" s="31"/>
      <c r="BH1237" s="31">
        <f t="shared" si="4171"/>
        <v>71855.073999999993</v>
      </c>
      <c r="BI1237" s="31">
        <f t="shared" si="4172"/>
        <v>49634.800000000003</v>
      </c>
      <c r="BJ1237" s="31">
        <f t="shared" si="4173"/>
        <v>49634.800000000003</v>
      </c>
      <c r="BK1237" s="31"/>
      <c r="BL1237" s="31"/>
      <c r="BM1237" s="31"/>
      <c r="BN1237" s="31">
        <f t="shared" si="4174"/>
        <v>71855.073999999993</v>
      </c>
      <c r="BO1237" s="31">
        <f t="shared" si="4175"/>
        <v>49634.800000000003</v>
      </c>
      <c r="BP1237" s="31">
        <f t="shared" si="4176"/>
        <v>49634.800000000003</v>
      </c>
      <c r="BQ1237" s="31"/>
      <c r="BR1237" s="31"/>
      <c r="BS1237" s="31">
        <f t="shared" si="4177"/>
        <v>71855.073999999993</v>
      </c>
      <c r="BT1237" s="31">
        <f t="shared" si="4178"/>
        <v>49634.800000000003</v>
      </c>
      <c r="BU1237" s="31">
        <f t="shared" si="4179"/>
        <v>49634.800000000003</v>
      </c>
      <c r="BV1237" s="31"/>
      <c r="BW1237" s="31"/>
      <c r="BX1237" s="31">
        <f t="shared" si="4180"/>
        <v>71855.073999999993</v>
      </c>
      <c r="BY1237" s="31">
        <f t="shared" si="4181"/>
        <v>49634.800000000003</v>
      </c>
      <c r="BZ1237" s="31">
        <f t="shared" si="4182"/>
        <v>49634.800000000003</v>
      </c>
      <c r="CA1237" s="31"/>
      <c r="CB1237" s="31"/>
      <c r="CC1237" s="31"/>
      <c r="CD1237" s="31">
        <f t="shared" si="4061"/>
        <v>71855.073999999993</v>
      </c>
      <c r="CE1237" s="31">
        <f t="shared" si="4062"/>
        <v>49634.800000000003</v>
      </c>
      <c r="CF1237" s="31">
        <f t="shared" si="4063"/>
        <v>49634.800000000003</v>
      </c>
      <c r="CG1237" s="31"/>
      <c r="CH1237" s="24"/>
      <c r="CI1237" s="40"/>
    </row>
    <row r="1238" ht="29.850000000000001" hidden="1">
      <c r="A1238" s="41" t="s">
        <v>684</v>
      </c>
      <c r="B1238" s="17"/>
      <c r="C1238" s="16"/>
      <c r="D1238" s="16"/>
      <c r="E1238" s="39" t="s">
        <v>685</v>
      </c>
      <c r="F1238" s="31">
        <f t="shared" si="4183"/>
        <v>0</v>
      </c>
      <c r="G1238" s="31">
        <f t="shared" ref="G1238:G1240" si="4227">G1239</f>
        <v>0</v>
      </c>
      <c r="H1238" s="31">
        <f t="shared" ref="H1238:H1240" si="4228">H1239</f>
        <v>0</v>
      </c>
      <c r="I1238" s="31">
        <f t="shared" si="4186"/>
        <v>0</v>
      </c>
      <c r="J1238" s="31">
        <f t="shared" si="4187"/>
        <v>0</v>
      </c>
      <c r="K1238" s="31">
        <f t="shared" si="4188"/>
        <v>0</v>
      </c>
      <c r="L1238" s="31">
        <f t="shared" si="4147"/>
        <v>0</v>
      </c>
      <c r="M1238" s="31">
        <f t="shared" si="4148"/>
        <v>0</v>
      </c>
      <c r="N1238" s="31">
        <f t="shared" si="4149"/>
        <v>0</v>
      </c>
      <c r="O1238" s="31">
        <f t="shared" si="4224"/>
        <v>0</v>
      </c>
      <c r="P1238" s="31">
        <f t="shared" si="4190"/>
        <v>0</v>
      </c>
      <c r="Q1238" s="31">
        <f t="shared" si="4191"/>
        <v>0</v>
      </c>
      <c r="R1238" s="31">
        <f t="shared" si="4150"/>
        <v>0</v>
      </c>
      <c r="S1238" s="31">
        <f t="shared" si="4151"/>
        <v>0</v>
      </c>
      <c r="T1238" s="31">
        <f t="shared" si="4152"/>
        <v>0</v>
      </c>
      <c r="U1238" s="31">
        <f t="shared" si="4192"/>
        <v>0</v>
      </c>
      <c r="V1238" s="31">
        <f t="shared" si="4193"/>
        <v>0</v>
      </c>
      <c r="W1238" s="31">
        <f t="shared" si="4194"/>
        <v>0</v>
      </c>
      <c r="X1238" s="31">
        <f t="shared" si="4153"/>
        <v>0</v>
      </c>
      <c r="Y1238" s="31">
        <f t="shared" si="4154"/>
        <v>0</v>
      </c>
      <c r="Z1238" s="31">
        <f t="shared" si="4155"/>
        <v>0</v>
      </c>
      <c r="AA1238" s="31">
        <f t="shared" si="4195"/>
        <v>0</v>
      </c>
      <c r="AB1238" s="31">
        <f t="shared" si="4196"/>
        <v>0</v>
      </c>
      <c r="AC1238" s="31">
        <f t="shared" si="4197"/>
        <v>0</v>
      </c>
      <c r="AD1238" s="31">
        <f t="shared" si="4156"/>
        <v>0</v>
      </c>
      <c r="AE1238" s="31">
        <f t="shared" si="4157"/>
        <v>0</v>
      </c>
      <c r="AF1238" s="31">
        <f t="shared" si="4158"/>
        <v>0</v>
      </c>
      <c r="AG1238" s="31">
        <f t="shared" si="4198"/>
        <v>0</v>
      </c>
      <c r="AH1238" s="31">
        <f t="shared" si="4199"/>
        <v>0</v>
      </c>
      <c r="AI1238" s="31">
        <f t="shared" si="4200"/>
        <v>0</v>
      </c>
      <c r="AJ1238" s="31">
        <f t="shared" si="4159"/>
        <v>0</v>
      </c>
      <c r="AK1238" s="31">
        <f t="shared" si="4160"/>
        <v>0</v>
      </c>
      <c r="AL1238" s="31">
        <f t="shared" si="4161"/>
        <v>0</v>
      </c>
      <c r="AM1238" s="31">
        <f t="shared" si="4201"/>
        <v>0</v>
      </c>
      <c r="AN1238" s="31">
        <f t="shared" si="4202"/>
        <v>0</v>
      </c>
      <c r="AO1238" s="31">
        <f t="shared" si="4203"/>
        <v>0</v>
      </c>
      <c r="AP1238" s="31">
        <f t="shared" si="4162"/>
        <v>0</v>
      </c>
      <c r="AQ1238" s="31">
        <f t="shared" si="4163"/>
        <v>0</v>
      </c>
      <c r="AR1238" s="31">
        <f t="shared" si="4164"/>
        <v>0</v>
      </c>
      <c r="AS1238" s="31">
        <f t="shared" si="4204"/>
        <v>0</v>
      </c>
      <c r="AT1238" s="31">
        <f t="shared" si="4205"/>
        <v>0</v>
      </c>
      <c r="AU1238" s="31">
        <f t="shared" si="4206"/>
        <v>0</v>
      </c>
      <c r="AV1238" s="31">
        <f t="shared" si="4165"/>
        <v>0</v>
      </c>
      <c r="AW1238" s="31">
        <f t="shared" si="4166"/>
        <v>0</v>
      </c>
      <c r="AX1238" s="31">
        <f t="shared" si="4167"/>
        <v>0</v>
      </c>
      <c r="AY1238" s="31">
        <f t="shared" si="4225"/>
        <v>0</v>
      </c>
      <c r="AZ1238" s="31">
        <f t="shared" si="4208"/>
        <v>0</v>
      </c>
      <c r="BA1238" s="31">
        <f t="shared" si="4209"/>
        <v>0</v>
      </c>
      <c r="BB1238" s="31">
        <f t="shared" si="4168"/>
        <v>0</v>
      </c>
      <c r="BC1238" s="31">
        <f t="shared" si="4169"/>
        <v>0</v>
      </c>
      <c r="BD1238" s="31">
        <f t="shared" si="4170"/>
        <v>0</v>
      </c>
      <c r="BE1238" s="31">
        <f t="shared" si="4210"/>
        <v>0</v>
      </c>
      <c r="BF1238" s="31">
        <f t="shared" si="4211"/>
        <v>0</v>
      </c>
      <c r="BG1238" s="31">
        <f t="shared" si="4212"/>
        <v>0</v>
      </c>
      <c r="BH1238" s="31">
        <f t="shared" si="4171"/>
        <v>0</v>
      </c>
      <c r="BI1238" s="31">
        <f t="shared" si="4172"/>
        <v>0</v>
      </c>
      <c r="BJ1238" s="31">
        <f t="shared" si="4173"/>
        <v>0</v>
      </c>
      <c r="BK1238" s="31">
        <f t="shared" si="4226"/>
        <v>0</v>
      </c>
      <c r="BL1238" s="31">
        <f t="shared" si="4214"/>
        <v>0</v>
      </c>
      <c r="BM1238" s="31">
        <f t="shared" si="4215"/>
        <v>0</v>
      </c>
      <c r="BN1238" s="31">
        <f t="shared" si="4174"/>
        <v>0</v>
      </c>
      <c r="BO1238" s="31">
        <f t="shared" si="4175"/>
        <v>0</v>
      </c>
      <c r="BP1238" s="31">
        <f t="shared" si="4176"/>
        <v>0</v>
      </c>
      <c r="BQ1238" s="31">
        <f t="shared" si="4216"/>
        <v>0</v>
      </c>
      <c r="BR1238" s="31">
        <f t="shared" si="4217"/>
        <v>0</v>
      </c>
      <c r="BS1238" s="31">
        <f t="shared" si="4177"/>
        <v>0</v>
      </c>
      <c r="BT1238" s="31">
        <f t="shared" si="4178"/>
        <v>0</v>
      </c>
      <c r="BU1238" s="31">
        <f t="shared" si="4179"/>
        <v>0</v>
      </c>
      <c r="BV1238" s="31">
        <f t="shared" si="4218"/>
        <v>0</v>
      </c>
      <c r="BW1238" s="31">
        <f t="shared" si="4219"/>
        <v>0</v>
      </c>
      <c r="BX1238" s="31">
        <f t="shared" si="4180"/>
        <v>0</v>
      </c>
      <c r="BY1238" s="31">
        <f t="shared" si="4181"/>
        <v>0</v>
      </c>
      <c r="BZ1238" s="31">
        <f t="shared" si="4182"/>
        <v>0</v>
      </c>
      <c r="CA1238" s="31">
        <f t="shared" si="4220"/>
        <v>0</v>
      </c>
      <c r="CB1238" s="31">
        <f t="shared" si="4221"/>
        <v>0</v>
      </c>
      <c r="CC1238" s="31">
        <f t="shared" si="4222"/>
        <v>0</v>
      </c>
      <c r="CD1238" s="31">
        <f t="shared" si="4061"/>
        <v>0</v>
      </c>
      <c r="CE1238" s="31">
        <f t="shared" si="4062"/>
        <v>0</v>
      </c>
      <c r="CF1238" s="31">
        <f t="shared" si="4063"/>
        <v>0</v>
      </c>
      <c r="CG1238" s="31">
        <f t="shared" si="4223"/>
        <v>0</v>
      </c>
      <c r="CH1238" s="24">
        <v>0</v>
      </c>
      <c r="CI1238" s="40"/>
      <c r="CO1238" s="1" t="s">
        <v>31</v>
      </c>
    </row>
    <row r="1239" ht="29.850000000000001" hidden="1">
      <c r="A1239" s="41" t="s">
        <v>684</v>
      </c>
      <c r="B1239" s="17">
        <v>200</v>
      </c>
      <c r="C1239" s="16"/>
      <c r="D1239" s="16"/>
      <c r="E1239" s="39" t="s">
        <v>40</v>
      </c>
      <c r="F1239" s="31">
        <f t="shared" si="4183"/>
        <v>0</v>
      </c>
      <c r="G1239" s="31">
        <f t="shared" si="4227"/>
        <v>0</v>
      </c>
      <c r="H1239" s="31">
        <f t="shared" si="4228"/>
        <v>0</v>
      </c>
      <c r="I1239" s="31">
        <f t="shared" si="4186"/>
        <v>0</v>
      </c>
      <c r="J1239" s="31">
        <f t="shared" si="4187"/>
        <v>0</v>
      </c>
      <c r="K1239" s="31">
        <f t="shared" si="4188"/>
        <v>0</v>
      </c>
      <c r="L1239" s="31">
        <f t="shared" si="4147"/>
        <v>0</v>
      </c>
      <c r="M1239" s="31">
        <f t="shared" si="4148"/>
        <v>0</v>
      </c>
      <c r="N1239" s="31">
        <f t="shared" si="4149"/>
        <v>0</v>
      </c>
      <c r="O1239" s="31">
        <f t="shared" si="4224"/>
        <v>0</v>
      </c>
      <c r="P1239" s="31">
        <f t="shared" si="4190"/>
        <v>0</v>
      </c>
      <c r="Q1239" s="31">
        <f t="shared" si="4191"/>
        <v>0</v>
      </c>
      <c r="R1239" s="31">
        <f t="shared" si="4150"/>
        <v>0</v>
      </c>
      <c r="S1239" s="31">
        <f t="shared" si="4151"/>
        <v>0</v>
      </c>
      <c r="T1239" s="31">
        <f t="shared" si="4152"/>
        <v>0</v>
      </c>
      <c r="U1239" s="31">
        <f t="shared" si="4192"/>
        <v>0</v>
      </c>
      <c r="V1239" s="31">
        <f t="shared" si="4193"/>
        <v>0</v>
      </c>
      <c r="W1239" s="31">
        <f t="shared" si="4194"/>
        <v>0</v>
      </c>
      <c r="X1239" s="31">
        <f t="shared" si="4153"/>
        <v>0</v>
      </c>
      <c r="Y1239" s="31">
        <f t="shared" si="4154"/>
        <v>0</v>
      </c>
      <c r="Z1239" s="31">
        <f t="shared" si="4155"/>
        <v>0</v>
      </c>
      <c r="AA1239" s="31">
        <f t="shared" si="4195"/>
        <v>0</v>
      </c>
      <c r="AB1239" s="31">
        <f t="shared" si="4196"/>
        <v>0</v>
      </c>
      <c r="AC1239" s="31">
        <f t="shared" si="4197"/>
        <v>0</v>
      </c>
      <c r="AD1239" s="31">
        <f t="shared" si="4156"/>
        <v>0</v>
      </c>
      <c r="AE1239" s="31">
        <f t="shared" si="4157"/>
        <v>0</v>
      </c>
      <c r="AF1239" s="31">
        <f t="shared" si="4158"/>
        <v>0</v>
      </c>
      <c r="AG1239" s="31">
        <f t="shared" si="4198"/>
        <v>0</v>
      </c>
      <c r="AH1239" s="31">
        <f t="shared" si="4199"/>
        <v>0</v>
      </c>
      <c r="AI1239" s="31">
        <f t="shared" si="4200"/>
        <v>0</v>
      </c>
      <c r="AJ1239" s="31">
        <f t="shared" si="4159"/>
        <v>0</v>
      </c>
      <c r="AK1239" s="31">
        <f t="shared" si="4160"/>
        <v>0</v>
      </c>
      <c r="AL1239" s="31">
        <f t="shared" si="4161"/>
        <v>0</v>
      </c>
      <c r="AM1239" s="31">
        <f t="shared" si="4201"/>
        <v>0</v>
      </c>
      <c r="AN1239" s="31">
        <f t="shared" si="4202"/>
        <v>0</v>
      </c>
      <c r="AO1239" s="31">
        <f t="shared" si="4203"/>
        <v>0</v>
      </c>
      <c r="AP1239" s="31">
        <f t="shared" si="4162"/>
        <v>0</v>
      </c>
      <c r="AQ1239" s="31">
        <f t="shared" si="4163"/>
        <v>0</v>
      </c>
      <c r="AR1239" s="31">
        <f t="shared" si="4164"/>
        <v>0</v>
      </c>
      <c r="AS1239" s="31">
        <f t="shared" si="4204"/>
        <v>0</v>
      </c>
      <c r="AT1239" s="31">
        <f t="shared" si="4205"/>
        <v>0</v>
      </c>
      <c r="AU1239" s="31">
        <f t="shared" si="4206"/>
        <v>0</v>
      </c>
      <c r="AV1239" s="31">
        <f t="shared" si="4165"/>
        <v>0</v>
      </c>
      <c r="AW1239" s="31">
        <f t="shared" si="4166"/>
        <v>0</v>
      </c>
      <c r="AX1239" s="31">
        <f t="shared" si="4167"/>
        <v>0</v>
      </c>
      <c r="AY1239" s="31">
        <f t="shared" si="4225"/>
        <v>0</v>
      </c>
      <c r="AZ1239" s="31">
        <f t="shared" si="4208"/>
        <v>0</v>
      </c>
      <c r="BA1239" s="31">
        <f t="shared" si="4209"/>
        <v>0</v>
      </c>
      <c r="BB1239" s="31">
        <f t="shared" si="4168"/>
        <v>0</v>
      </c>
      <c r="BC1239" s="31">
        <f t="shared" si="4169"/>
        <v>0</v>
      </c>
      <c r="BD1239" s="31">
        <f t="shared" si="4170"/>
        <v>0</v>
      </c>
      <c r="BE1239" s="31">
        <f t="shared" si="4210"/>
        <v>0</v>
      </c>
      <c r="BF1239" s="31">
        <f t="shared" si="4211"/>
        <v>0</v>
      </c>
      <c r="BG1239" s="31">
        <f t="shared" si="4212"/>
        <v>0</v>
      </c>
      <c r="BH1239" s="31">
        <f t="shared" si="4171"/>
        <v>0</v>
      </c>
      <c r="BI1239" s="31">
        <f t="shared" si="4172"/>
        <v>0</v>
      </c>
      <c r="BJ1239" s="31">
        <f t="shared" si="4173"/>
        <v>0</v>
      </c>
      <c r="BK1239" s="31">
        <f t="shared" si="4226"/>
        <v>0</v>
      </c>
      <c r="BL1239" s="31">
        <f t="shared" si="4214"/>
        <v>0</v>
      </c>
      <c r="BM1239" s="31">
        <f t="shared" si="4215"/>
        <v>0</v>
      </c>
      <c r="BN1239" s="31">
        <f t="shared" si="4174"/>
        <v>0</v>
      </c>
      <c r="BO1239" s="31">
        <f t="shared" si="4175"/>
        <v>0</v>
      </c>
      <c r="BP1239" s="31">
        <f t="shared" si="4176"/>
        <v>0</v>
      </c>
      <c r="BQ1239" s="31">
        <f t="shared" si="4216"/>
        <v>0</v>
      </c>
      <c r="BR1239" s="31">
        <f t="shared" si="4217"/>
        <v>0</v>
      </c>
      <c r="BS1239" s="31">
        <f t="shared" si="4177"/>
        <v>0</v>
      </c>
      <c r="BT1239" s="31">
        <f t="shared" si="4178"/>
        <v>0</v>
      </c>
      <c r="BU1239" s="31">
        <f t="shared" si="4179"/>
        <v>0</v>
      </c>
      <c r="BV1239" s="31">
        <f t="shared" si="4218"/>
        <v>0</v>
      </c>
      <c r="BW1239" s="31">
        <f t="shared" si="4219"/>
        <v>0</v>
      </c>
      <c r="BX1239" s="31">
        <f t="shared" si="4180"/>
        <v>0</v>
      </c>
      <c r="BY1239" s="31">
        <f t="shared" si="4181"/>
        <v>0</v>
      </c>
      <c r="BZ1239" s="31">
        <f t="shared" si="4182"/>
        <v>0</v>
      </c>
      <c r="CA1239" s="31">
        <f t="shared" si="4220"/>
        <v>0</v>
      </c>
      <c r="CB1239" s="31">
        <f t="shared" si="4221"/>
        <v>0</v>
      </c>
      <c r="CC1239" s="31">
        <f t="shared" si="4222"/>
        <v>0</v>
      </c>
      <c r="CD1239" s="31">
        <f t="shared" si="4061"/>
        <v>0</v>
      </c>
      <c r="CE1239" s="31">
        <f t="shared" si="4062"/>
        <v>0</v>
      </c>
      <c r="CF1239" s="31">
        <f t="shared" si="4063"/>
        <v>0</v>
      </c>
      <c r="CG1239" s="31">
        <f t="shared" si="4223"/>
        <v>0</v>
      </c>
      <c r="CH1239" s="24">
        <v>0</v>
      </c>
      <c r="CI1239" s="40"/>
      <c r="CM1239" s="1" t="s">
        <v>29</v>
      </c>
    </row>
    <row r="1240" ht="43.75" hidden="1">
      <c r="A1240" s="41" t="s">
        <v>684</v>
      </c>
      <c r="B1240" s="17">
        <v>240</v>
      </c>
      <c r="C1240" s="16"/>
      <c r="D1240" s="16"/>
      <c r="E1240" s="39" t="s">
        <v>41</v>
      </c>
      <c r="F1240" s="31">
        <f t="shared" si="4183"/>
        <v>0</v>
      </c>
      <c r="G1240" s="31">
        <f t="shared" si="4227"/>
        <v>0</v>
      </c>
      <c r="H1240" s="31">
        <f t="shared" si="4228"/>
        <v>0</v>
      </c>
      <c r="I1240" s="31">
        <f t="shared" si="4186"/>
        <v>0</v>
      </c>
      <c r="J1240" s="31">
        <f t="shared" si="4187"/>
        <v>0</v>
      </c>
      <c r="K1240" s="31">
        <f t="shared" si="4188"/>
        <v>0</v>
      </c>
      <c r="L1240" s="31">
        <f t="shared" si="4147"/>
        <v>0</v>
      </c>
      <c r="M1240" s="31">
        <f t="shared" si="4148"/>
        <v>0</v>
      </c>
      <c r="N1240" s="31">
        <f t="shared" si="4149"/>
        <v>0</v>
      </c>
      <c r="O1240" s="31">
        <f t="shared" si="4224"/>
        <v>0</v>
      </c>
      <c r="P1240" s="31">
        <f t="shared" si="4190"/>
        <v>0</v>
      </c>
      <c r="Q1240" s="31">
        <f t="shared" si="4191"/>
        <v>0</v>
      </c>
      <c r="R1240" s="31">
        <f t="shared" si="4150"/>
        <v>0</v>
      </c>
      <c r="S1240" s="31">
        <f t="shared" si="4151"/>
        <v>0</v>
      </c>
      <c r="T1240" s="31">
        <f t="shared" si="4152"/>
        <v>0</v>
      </c>
      <c r="U1240" s="31">
        <f t="shared" si="4192"/>
        <v>0</v>
      </c>
      <c r="V1240" s="31">
        <f t="shared" si="4193"/>
        <v>0</v>
      </c>
      <c r="W1240" s="31">
        <f t="shared" si="4194"/>
        <v>0</v>
      </c>
      <c r="X1240" s="31">
        <f t="shared" si="4153"/>
        <v>0</v>
      </c>
      <c r="Y1240" s="31">
        <f t="shared" si="4154"/>
        <v>0</v>
      </c>
      <c r="Z1240" s="31">
        <f t="shared" si="4155"/>
        <v>0</v>
      </c>
      <c r="AA1240" s="31">
        <f t="shared" si="4195"/>
        <v>0</v>
      </c>
      <c r="AB1240" s="31">
        <f t="shared" si="4196"/>
        <v>0</v>
      </c>
      <c r="AC1240" s="31">
        <f t="shared" si="4197"/>
        <v>0</v>
      </c>
      <c r="AD1240" s="31">
        <f t="shared" si="4156"/>
        <v>0</v>
      </c>
      <c r="AE1240" s="31">
        <f t="shared" si="4157"/>
        <v>0</v>
      </c>
      <c r="AF1240" s="31">
        <f t="shared" si="4158"/>
        <v>0</v>
      </c>
      <c r="AG1240" s="31">
        <f t="shared" si="4198"/>
        <v>0</v>
      </c>
      <c r="AH1240" s="31">
        <f t="shared" si="4199"/>
        <v>0</v>
      </c>
      <c r="AI1240" s="31">
        <f t="shared" si="4200"/>
        <v>0</v>
      </c>
      <c r="AJ1240" s="31">
        <f t="shared" si="4159"/>
        <v>0</v>
      </c>
      <c r="AK1240" s="31">
        <f t="shared" si="4160"/>
        <v>0</v>
      </c>
      <c r="AL1240" s="31">
        <f t="shared" si="4161"/>
        <v>0</v>
      </c>
      <c r="AM1240" s="31">
        <f t="shared" si="4201"/>
        <v>0</v>
      </c>
      <c r="AN1240" s="31">
        <f t="shared" si="4202"/>
        <v>0</v>
      </c>
      <c r="AO1240" s="31">
        <f t="shared" si="4203"/>
        <v>0</v>
      </c>
      <c r="AP1240" s="31">
        <f t="shared" si="4162"/>
        <v>0</v>
      </c>
      <c r="AQ1240" s="31">
        <f t="shared" si="4163"/>
        <v>0</v>
      </c>
      <c r="AR1240" s="31">
        <f t="shared" si="4164"/>
        <v>0</v>
      </c>
      <c r="AS1240" s="31">
        <f t="shared" si="4204"/>
        <v>0</v>
      </c>
      <c r="AT1240" s="31">
        <f t="shared" si="4205"/>
        <v>0</v>
      </c>
      <c r="AU1240" s="31">
        <f t="shared" si="4206"/>
        <v>0</v>
      </c>
      <c r="AV1240" s="31">
        <f t="shared" si="4165"/>
        <v>0</v>
      </c>
      <c r="AW1240" s="31">
        <f t="shared" si="4166"/>
        <v>0</v>
      </c>
      <c r="AX1240" s="31">
        <f t="shared" si="4167"/>
        <v>0</v>
      </c>
      <c r="AY1240" s="31">
        <f t="shared" si="4225"/>
        <v>0</v>
      </c>
      <c r="AZ1240" s="31">
        <f t="shared" si="4208"/>
        <v>0</v>
      </c>
      <c r="BA1240" s="31">
        <f t="shared" si="4209"/>
        <v>0</v>
      </c>
      <c r="BB1240" s="31">
        <f t="shared" si="4168"/>
        <v>0</v>
      </c>
      <c r="BC1240" s="31">
        <f t="shared" si="4169"/>
        <v>0</v>
      </c>
      <c r="BD1240" s="31">
        <f t="shared" si="4170"/>
        <v>0</v>
      </c>
      <c r="BE1240" s="31">
        <f t="shared" si="4210"/>
        <v>0</v>
      </c>
      <c r="BF1240" s="31">
        <f t="shared" si="4211"/>
        <v>0</v>
      </c>
      <c r="BG1240" s="31">
        <f t="shared" si="4212"/>
        <v>0</v>
      </c>
      <c r="BH1240" s="31">
        <f t="shared" si="4171"/>
        <v>0</v>
      </c>
      <c r="BI1240" s="31">
        <f t="shared" si="4172"/>
        <v>0</v>
      </c>
      <c r="BJ1240" s="31">
        <f t="shared" si="4173"/>
        <v>0</v>
      </c>
      <c r="BK1240" s="31">
        <f t="shared" si="4226"/>
        <v>0</v>
      </c>
      <c r="BL1240" s="31">
        <f t="shared" si="4214"/>
        <v>0</v>
      </c>
      <c r="BM1240" s="31">
        <f t="shared" si="4215"/>
        <v>0</v>
      </c>
      <c r="BN1240" s="31">
        <f t="shared" si="4174"/>
        <v>0</v>
      </c>
      <c r="BO1240" s="31">
        <f t="shared" si="4175"/>
        <v>0</v>
      </c>
      <c r="BP1240" s="31">
        <f t="shared" si="4176"/>
        <v>0</v>
      </c>
      <c r="BQ1240" s="31">
        <f t="shared" si="4216"/>
        <v>0</v>
      </c>
      <c r="BR1240" s="31">
        <f t="shared" si="4217"/>
        <v>0</v>
      </c>
      <c r="BS1240" s="31">
        <f t="shared" si="4177"/>
        <v>0</v>
      </c>
      <c r="BT1240" s="31">
        <f t="shared" si="4178"/>
        <v>0</v>
      </c>
      <c r="BU1240" s="31">
        <f t="shared" si="4179"/>
        <v>0</v>
      </c>
      <c r="BV1240" s="31">
        <f t="shared" si="4218"/>
        <v>0</v>
      </c>
      <c r="BW1240" s="31">
        <f t="shared" si="4219"/>
        <v>0</v>
      </c>
      <c r="BX1240" s="31">
        <f t="shared" si="4180"/>
        <v>0</v>
      </c>
      <c r="BY1240" s="31">
        <f t="shared" si="4181"/>
        <v>0</v>
      </c>
      <c r="BZ1240" s="31">
        <f t="shared" si="4182"/>
        <v>0</v>
      </c>
      <c r="CA1240" s="31">
        <f t="shared" si="4220"/>
        <v>0</v>
      </c>
      <c r="CB1240" s="31">
        <f t="shared" si="4221"/>
        <v>0</v>
      </c>
      <c r="CC1240" s="31">
        <f t="shared" si="4222"/>
        <v>0</v>
      </c>
      <c r="CD1240" s="31">
        <f t="shared" si="4061"/>
        <v>0</v>
      </c>
      <c r="CE1240" s="31">
        <f t="shared" si="4062"/>
        <v>0</v>
      </c>
      <c r="CF1240" s="31">
        <f t="shared" si="4063"/>
        <v>0</v>
      </c>
      <c r="CG1240" s="31">
        <f t="shared" si="4223"/>
        <v>0</v>
      </c>
      <c r="CH1240" s="24">
        <v>0</v>
      </c>
      <c r="CI1240" s="40"/>
      <c r="CN1240" s="1" t="s">
        <v>30</v>
      </c>
    </row>
    <row r="1241" ht="15" hidden="1">
      <c r="A1241" s="41" t="s">
        <v>684</v>
      </c>
      <c r="B1241" s="17">
        <v>240</v>
      </c>
      <c r="C1241" s="16" t="s">
        <v>395</v>
      </c>
      <c r="D1241" s="16" t="s">
        <v>105</v>
      </c>
      <c r="E1241" s="39" t="s">
        <v>681</v>
      </c>
      <c r="F1241" s="31"/>
      <c r="G1241" s="31"/>
      <c r="H1241" s="31"/>
      <c r="I1241" s="31"/>
      <c r="J1241" s="31"/>
      <c r="K1241" s="31"/>
      <c r="L1241" s="31">
        <f t="shared" si="4147"/>
        <v>0</v>
      </c>
      <c r="M1241" s="31">
        <f t="shared" si="4148"/>
        <v>0</v>
      </c>
      <c r="N1241" s="31">
        <f t="shared" si="4149"/>
        <v>0</v>
      </c>
      <c r="O1241" s="31"/>
      <c r="P1241" s="31"/>
      <c r="Q1241" s="31"/>
      <c r="R1241" s="31">
        <f t="shared" si="4150"/>
        <v>0</v>
      </c>
      <c r="S1241" s="31">
        <f t="shared" si="4151"/>
        <v>0</v>
      </c>
      <c r="T1241" s="31">
        <f t="shared" si="4152"/>
        <v>0</v>
      </c>
      <c r="U1241" s="31"/>
      <c r="V1241" s="31"/>
      <c r="W1241" s="31"/>
      <c r="X1241" s="31">
        <f t="shared" si="4153"/>
        <v>0</v>
      </c>
      <c r="Y1241" s="31">
        <f t="shared" si="4154"/>
        <v>0</v>
      </c>
      <c r="Z1241" s="31">
        <f t="shared" si="4155"/>
        <v>0</v>
      </c>
      <c r="AA1241" s="31"/>
      <c r="AB1241" s="31"/>
      <c r="AC1241" s="31"/>
      <c r="AD1241" s="31">
        <f t="shared" si="4156"/>
        <v>0</v>
      </c>
      <c r="AE1241" s="31">
        <f t="shared" si="4157"/>
        <v>0</v>
      </c>
      <c r="AF1241" s="31">
        <f t="shared" si="4158"/>
        <v>0</v>
      </c>
      <c r="AG1241" s="31"/>
      <c r="AH1241" s="31"/>
      <c r="AI1241" s="31"/>
      <c r="AJ1241" s="31">
        <f t="shared" si="4159"/>
        <v>0</v>
      </c>
      <c r="AK1241" s="31">
        <f t="shared" si="4160"/>
        <v>0</v>
      </c>
      <c r="AL1241" s="31">
        <f t="shared" si="4161"/>
        <v>0</v>
      </c>
      <c r="AM1241" s="31"/>
      <c r="AN1241" s="31"/>
      <c r="AO1241" s="31"/>
      <c r="AP1241" s="31">
        <f t="shared" si="4162"/>
        <v>0</v>
      </c>
      <c r="AQ1241" s="31">
        <f t="shared" si="4163"/>
        <v>0</v>
      </c>
      <c r="AR1241" s="31">
        <f t="shared" si="4164"/>
        <v>0</v>
      </c>
      <c r="AS1241" s="31"/>
      <c r="AT1241" s="31"/>
      <c r="AU1241" s="31"/>
      <c r="AV1241" s="31">
        <f t="shared" si="4165"/>
        <v>0</v>
      </c>
      <c r="AW1241" s="31">
        <f t="shared" si="4166"/>
        <v>0</v>
      </c>
      <c r="AX1241" s="31">
        <f t="shared" si="4167"/>
        <v>0</v>
      </c>
      <c r="AY1241" s="31"/>
      <c r="AZ1241" s="31"/>
      <c r="BA1241" s="31"/>
      <c r="BB1241" s="31">
        <f t="shared" si="4168"/>
        <v>0</v>
      </c>
      <c r="BC1241" s="31">
        <f t="shared" si="4169"/>
        <v>0</v>
      </c>
      <c r="BD1241" s="31">
        <f t="shared" si="4170"/>
        <v>0</v>
      </c>
      <c r="BE1241" s="31"/>
      <c r="BF1241" s="31"/>
      <c r="BG1241" s="31"/>
      <c r="BH1241" s="31">
        <f t="shared" si="4171"/>
        <v>0</v>
      </c>
      <c r="BI1241" s="31">
        <f t="shared" si="4172"/>
        <v>0</v>
      </c>
      <c r="BJ1241" s="31">
        <f t="shared" si="4173"/>
        <v>0</v>
      </c>
      <c r="BK1241" s="31"/>
      <c r="BL1241" s="31"/>
      <c r="BM1241" s="31"/>
      <c r="BN1241" s="31">
        <f t="shared" si="4174"/>
        <v>0</v>
      </c>
      <c r="BO1241" s="31">
        <f t="shared" si="4175"/>
        <v>0</v>
      </c>
      <c r="BP1241" s="31">
        <f t="shared" si="4176"/>
        <v>0</v>
      </c>
      <c r="BQ1241" s="31"/>
      <c r="BR1241" s="31"/>
      <c r="BS1241" s="31">
        <f t="shared" si="4177"/>
        <v>0</v>
      </c>
      <c r="BT1241" s="31">
        <f t="shared" si="4178"/>
        <v>0</v>
      </c>
      <c r="BU1241" s="31">
        <f t="shared" si="4179"/>
        <v>0</v>
      </c>
      <c r="BV1241" s="31"/>
      <c r="BW1241" s="31"/>
      <c r="BX1241" s="31">
        <f t="shared" si="4180"/>
        <v>0</v>
      </c>
      <c r="BY1241" s="31">
        <f t="shared" si="4181"/>
        <v>0</v>
      </c>
      <c r="BZ1241" s="31">
        <f t="shared" si="4182"/>
        <v>0</v>
      </c>
      <c r="CA1241" s="31"/>
      <c r="CB1241" s="31"/>
      <c r="CC1241" s="31"/>
      <c r="CD1241" s="31">
        <f t="shared" si="4061"/>
        <v>0</v>
      </c>
      <c r="CE1241" s="31">
        <f t="shared" si="4062"/>
        <v>0</v>
      </c>
      <c r="CF1241" s="31">
        <f t="shared" si="4063"/>
        <v>0</v>
      </c>
      <c r="CG1241" s="31"/>
      <c r="CH1241" s="24">
        <v>0</v>
      </c>
      <c r="CI1241" s="40"/>
    </row>
    <row r="1242" ht="57.700000000000003">
      <c r="A1242" s="16" t="s">
        <v>686</v>
      </c>
      <c r="B1242" s="17"/>
      <c r="C1242" s="16"/>
      <c r="D1242" s="16"/>
      <c r="E1242" s="39" t="s">
        <v>687</v>
      </c>
      <c r="F1242" s="31">
        <f>F1243+F1247</f>
        <v>138489.5</v>
      </c>
      <c r="G1242" s="31">
        <f>G1243+G1247</f>
        <v>158950.10000000001</v>
      </c>
      <c r="H1242" s="31">
        <f>H1243+H1247</f>
        <v>123684.39999999999</v>
      </c>
      <c r="I1242" s="31">
        <f>I1243+I1247</f>
        <v>0</v>
      </c>
      <c r="J1242" s="31">
        <f>J1243+J1247</f>
        <v>0</v>
      </c>
      <c r="K1242" s="31">
        <f>K1243+K1247</f>
        <v>0</v>
      </c>
      <c r="L1242" s="31">
        <f t="shared" si="4147"/>
        <v>138489.5</v>
      </c>
      <c r="M1242" s="31">
        <f t="shared" si="4148"/>
        <v>158950.10000000001</v>
      </c>
      <c r="N1242" s="31">
        <f t="shared" si="4149"/>
        <v>123684.39999999999</v>
      </c>
      <c r="O1242" s="31">
        <f>O1243+O1247</f>
        <v>2153.355</v>
      </c>
      <c r="P1242" s="31">
        <f>P1243+P1247</f>
        <v>0</v>
      </c>
      <c r="Q1242" s="31">
        <f>Q1243+Q1247</f>
        <v>0</v>
      </c>
      <c r="R1242" s="31">
        <f t="shared" si="4150"/>
        <v>140642.85500000001</v>
      </c>
      <c r="S1242" s="31">
        <f t="shared" si="4151"/>
        <v>158950.10000000001</v>
      </c>
      <c r="T1242" s="31">
        <f t="shared" si="4152"/>
        <v>123684.39999999999</v>
      </c>
      <c r="U1242" s="31">
        <f>U1243+U1247</f>
        <v>0</v>
      </c>
      <c r="V1242" s="31">
        <f>V1243+V1247</f>
        <v>0</v>
      </c>
      <c r="W1242" s="31">
        <f>W1243+W1247</f>
        <v>0</v>
      </c>
      <c r="X1242" s="31">
        <f t="shared" si="4153"/>
        <v>140642.85500000001</v>
      </c>
      <c r="Y1242" s="31">
        <f t="shared" si="4154"/>
        <v>158950.10000000001</v>
      </c>
      <c r="Z1242" s="31">
        <f t="shared" si="4155"/>
        <v>123684.39999999999</v>
      </c>
      <c r="AA1242" s="31">
        <f>AA1243+AA1247</f>
        <v>0</v>
      </c>
      <c r="AB1242" s="31">
        <f>AB1243+AB1247</f>
        <v>0</v>
      </c>
      <c r="AC1242" s="31">
        <f>AC1243+AC1247</f>
        <v>0</v>
      </c>
      <c r="AD1242" s="31">
        <f t="shared" si="4156"/>
        <v>140642.85500000001</v>
      </c>
      <c r="AE1242" s="31">
        <f t="shared" si="4157"/>
        <v>158950.10000000001</v>
      </c>
      <c r="AF1242" s="31">
        <f t="shared" si="4158"/>
        <v>123684.39999999999</v>
      </c>
      <c r="AG1242" s="31">
        <f>AG1243+AG1247</f>
        <v>0</v>
      </c>
      <c r="AH1242" s="31">
        <f>AH1243+AH1247</f>
        <v>0</v>
      </c>
      <c r="AI1242" s="31">
        <f>AI1243+AI1247</f>
        <v>0</v>
      </c>
      <c r="AJ1242" s="31">
        <f t="shared" si="4159"/>
        <v>140642.85500000001</v>
      </c>
      <c r="AK1242" s="31">
        <f t="shared" si="4160"/>
        <v>158950.10000000001</v>
      </c>
      <c r="AL1242" s="31">
        <f t="shared" si="4161"/>
        <v>123684.39999999999</v>
      </c>
      <c r="AM1242" s="31">
        <f>AM1243+AM1247</f>
        <v>0</v>
      </c>
      <c r="AN1242" s="31">
        <f>AN1243+AN1247</f>
        <v>0</v>
      </c>
      <c r="AO1242" s="31">
        <f>AO1243+AO1247</f>
        <v>0</v>
      </c>
      <c r="AP1242" s="31">
        <f t="shared" si="4162"/>
        <v>140642.85500000001</v>
      </c>
      <c r="AQ1242" s="31">
        <f t="shared" si="4163"/>
        <v>158950.10000000001</v>
      </c>
      <c r="AR1242" s="31">
        <f t="shared" si="4164"/>
        <v>123684.39999999999</v>
      </c>
      <c r="AS1242" s="31">
        <f>AS1243+AS1247</f>
        <v>0</v>
      </c>
      <c r="AT1242" s="31">
        <f>AT1243+AT1247</f>
        <v>0</v>
      </c>
      <c r="AU1242" s="31">
        <f>AU1243+AU1247</f>
        <v>0</v>
      </c>
      <c r="AV1242" s="31">
        <f t="shared" si="4165"/>
        <v>140642.85500000001</v>
      </c>
      <c r="AW1242" s="31">
        <f t="shared" si="4166"/>
        <v>158950.10000000001</v>
      </c>
      <c r="AX1242" s="31">
        <f t="shared" si="4167"/>
        <v>123684.39999999999</v>
      </c>
      <c r="AY1242" s="31">
        <f>AY1243+AY1247</f>
        <v>0</v>
      </c>
      <c r="AZ1242" s="31">
        <f>AZ1243+AZ1247</f>
        <v>0</v>
      </c>
      <c r="BA1242" s="31">
        <f>BA1243+BA1247</f>
        <v>0</v>
      </c>
      <c r="BB1242" s="31">
        <f t="shared" si="4168"/>
        <v>140642.85500000001</v>
      </c>
      <c r="BC1242" s="31">
        <f t="shared" si="4169"/>
        <v>158950.10000000001</v>
      </c>
      <c r="BD1242" s="31">
        <f t="shared" si="4170"/>
        <v>123684.39999999999</v>
      </c>
      <c r="BE1242" s="31">
        <f>BE1243+BE1247</f>
        <v>0</v>
      </c>
      <c r="BF1242" s="31">
        <f>BF1243+BF1247</f>
        <v>0</v>
      </c>
      <c r="BG1242" s="31">
        <f>BG1243+BG1247</f>
        <v>0</v>
      </c>
      <c r="BH1242" s="31">
        <f t="shared" si="4171"/>
        <v>140642.85500000001</v>
      </c>
      <c r="BI1242" s="31">
        <f t="shared" si="4172"/>
        <v>158950.10000000001</v>
      </c>
      <c r="BJ1242" s="31">
        <f t="shared" si="4173"/>
        <v>123684.39999999999</v>
      </c>
      <c r="BK1242" s="31">
        <f>BK1243+BK1247</f>
        <v>0</v>
      </c>
      <c r="BL1242" s="31">
        <f>BL1243+BL1247</f>
        <v>-0.041000000000000002</v>
      </c>
      <c r="BM1242" s="31">
        <f>BM1243+BM1247</f>
        <v>0</v>
      </c>
      <c r="BN1242" s="31">
        <f t="shared" si="4174"/>
        <v>140642.85500000001</v>
      </c>
      <c r="BO1242" s="31">
        <f t="shared" si="4175"/>
        <v>158950.05900000001</v>
      </c>
      <c r="BP1242" s="31">
        <f t="shared" si="4176"/>
        <v>123684.39999999999</v>
      </c>
      <c r="BQ1242" s="31">
        <f>BQ1243+BQ1247</f>
        <v>0</v>
      </c>
      <c r="BR1242" s="31">
        <f>BR1243+BR1247</f>
        <v>0</v>
      </c>
      <c r="BS1242" s="31">
        <f t="shared" si="4177"/>
        <v>140642.85500000001</v>
      </c>
      <c r="BT1242" s="31">
        <f t="shared" si="4178"/>
        <v>158950.05900000001</v>
      </c>
      <c r="BU1242" s="31">
        <f t="shared" si="4179"/>
        <v>123684.39999999999</v>
      </c>
      <c r="BV1242" s="31">
        <f>BV1243+BV1247</f>
        <v>0</v>
      </c>
      <c r="BW1242" s="31">
        <f>BW1243+BW1247</f>
        <v>0</v>
      </c>
      <c r="BX1242" s="31">
        <f t="shared" si="4180"/>
        <v>140642.85500000001</v>
      </c>
      <c r="BY1242" s="31">
        <f t="shared" si="4181"/>
        <v>158950.05900000001</v>
      </c>
      <c r="BZ1242" s="31">
        <f t="shared" si="4182"/>
        <v>123684.39999999999</v>
      </c>
      <c r="CA1242" s="31">
        <f>CA1243+CA1247</f>
        <v>0</v>
      </c>
      <c r="CB1242" s="31">
        <f>CB1243+CB1247</f>
        <v>0</v>
      </c>
      <c r="CC1242" s="31">
        <f>CC1243+CC1247</f>
        <v>0</v>
      </c>
      <c r="CD1242" s="31">
        <f t="shared" si="4061"/>
        <v>140642.85500000001</v>
      </c>
      <c r="CE1242" s="31">
        <f t="shared" si="4062"/>
        <v>158950.05900000001</v>
      </c>
      <c r="CF1242" s="31">
        <f t="shared" si="4063"/>
        <v>123684.39999999999</v>
      </c>
      <c r="CG1242" s="31">
        <f>CG1243+CG1247</f>
        <v>0</v>
      </c>
      <c r="CH1242" s="24"/>
      <c r="CI1242" s="40"/>
      <c r="CL1242" s="1" t="s">
        <v>28</v>
      </c>
    </row>
    <row r="1243" ht="29.850000000000001">
      <c r="A1243" s="16" t="s">
        <v>688</v>
      </c>
      <c r="B1243" s="17"/>
      <c r="C1243" s="16"/>
      <c r="D1243" s="16"/>
      <c r="E1243" s="39" t="s">
        <v>689</v>
      </c>
      <c r="F1243" s="31">
        <f t="shared" ref="F1243:F1254" si="4229">F1244</f>
        <v>137889.5</v>
      </c>
      <c r="G1243" s="31">
        <f t="shared" ref="G1243:G1254" si="4230">G1244</f>
        <v>158950.10000000001</v>
      </c>
      <c r="H1243" s="31">
        <f t="shared" ref="H1243:H1254" si="4231">H1244</f>
        <v>123684.39999999999</v>
      </c>
      <c r="I1243" s="31">
        <f t="shared" ref="I1243:I1254" si="4232">I1244</f>
        <v>0</v>
      </c>
      <c r="J1243" s="31">
        <f t="shared" ref="J1243:J1254" si="4233">J1244</f>
        <v>0</v>
      </c>
      <c r="K1243" s="31">
        <f t="shared" ref="K1243:K1254" si="4234">K1244</f>
        <v>0</v>
      </c>
      <c r="L1243" s="31">
        <f t="shared" si="4147"/>
        <v>137889.5</v>
      </c>
      <c r="M1243" s="31">
        <f t="shared" si="4148"/>
        <v>158950.10000000001</v>
      </c>
      <c r="N1243" s="31">
        <f t="shared" si="4149"/>
        <v>123684.39999999999</v>
      </c>
      <c r="O1243" s="31">
        <f t="shared" ref="O1243:O1254" si="4235">O1244</f>
        <v>2153.355</v>
      </c>
      <c r="P1243" s="31">
        <f t="shared" ref="P1243:P1254" si="4236">P1244</f>
        <v>0</v>
      </c>
      <c r="Q1243" s="31">
        <f t="shared" ref="Q1243:Q1254" si="4237">Q1244</f>
        <v>0</v>
      </c>
      <c r="R1243" s="31">
        <f t="shared" si="4150"/>
        <v>140042.85500000001</v>
      </c>
      <c r="S1243" s="31">
        <f t="shared" si="4151"/>
        <v>158950.10000000001</v>
      </c>
      <c r="T1243" s="31">
        <f t="shared" si="4152"/>
        <v>123684.39999999999</v>
      </c>
      <c r="U1243" s="31">
        <f t="shared" ref="U1243:U1254" si="4238">U1244</f>
        <v>0</v>
      </c>
      <c r="V1243" s="31">
        <f t="shared" ref="V1243:V1254" si="4239">V1244</f>
        <v>0</v>
      </c>
      <c r="W1243" s="31">
        <f t="shared" ref="W1243:W1254" si="4240">W1244</f>
        <v>0</v>
      </c>
      <c r="X1243" s="31">
        <f t="shared" si="4153"/>
        <v>140042.85500000001</v>
      </c>
      <c r="Y1243" s="31">
        <f t="shared" si="4154"/>
        <v>158950.10000000001</v>
      </c>
      <c r="Z1243" s="31">
        <f t="shared" si="4155"/>
        <v>123684.39999999999</v>
      </c>
      <c r="AA1243" s="31">
        <f t="shared" ref="AA1243:AA1254" si="4241">AA1244</f>
        <v>0</v>
      </c>
      <c r="AB1243" s="31">
        <f t="shared" ref="AB1243:AB1254" si="4242">AB1244</f>
        <v>0</v>
      </c>
      <c r="AC1243" s="31">
        <f t="shared" ref="AC1243:AC1254" si="4243">AC1244</f>
        <v>0</v>
      </c>
      <c r="AD1243" s="31">
        <f t="shared" si="4156"/>
        <v>140042.85500000001</v>
      </c>
      <c r="AE1243" s="31">
        <f t="shared" si="4157"/>
        <v>158950.10000000001</v>
      </c>
      <c r="AF1243" s="31">
        <f t="shared" si="4158"/>
        <v>123684.39999999999</v>
      </c>
      <c r="AG1243" s="31">
        <f t="shared" ref="AG1243:AG1254" si="4244">AG1244</f>
        <v>0</v>
      </c>
      <c r="AH1243" s="31">
        <f t="shared" ref="AH1243:AH1254" si="4245">AH1244</f>
        <v>0</v>
      </c>
      <c r="AI1243" s="31">
        <f t="shared" ref="AI1243:AI1254" si="4246">AI1244</f>
        <v>0</v>
      </c>
      <c r="AJ1243" s="31">
        <f t="shared" si="4159"/>
        <v>140042.85500000001</v>
      </c>
      <c r="AK1243" s="31">
        <f t="shared" si="4160"/>
        <v>158950.10000000001</v>
      </c>
      <c r="AL1243" s="31">
        <f t="shared" si="4161"/>
        <v>123684.39999999999</v>
      </c>
      <c r="AM1243" s="31">
        <f t="shared" ref="AM1243:AM1254" si="4247">AM1244</f>
        <v>0</v>
      </c>
      <c r="AN1243" s="31">
        <f t="shared" ref="AN1243:AN1254" si="4248">AN1244</f>
        <v>0</v>
      </c>
      <c r="AO1243" s="31">
        <f t="shared" ref="AO1243:AO1254" si="4249">AO1244</f>
        <v>0</v>
      </c>
      <c r="AP1243" s="31">
        <f t="shared" si="4162"/>
        <v>140042.85500000001</v>
      </c>
      <c r="AQ1243" s="31">
        <f t="shared" si="4163"/>
        <v>158950.10000000001</v>
      </c>
      <c r="AR1243" s="31">
        <f t="shared" si="4164"/>
        <v>123684.39999999999</v>
      </c>
      <c r="AS1243" s="31">
        <f t="shared" ref="AS1243:AS1254" si="4250">AS1244</f>
        <v>0</v>
      </c>
      <c r="AT1243" s="31">
        <f t="shared" ref="AT1243:AT1254" si="4251">AT1244</f>
        <v>0</v>
      </c>
      <c r="AU1243" s="31">
        <f t="shared" ref="AU1243:AU1254" si="4252">AU1244</f>
        <v>0</v>
      </c>
      <c r="AV1243" s="31">
        <f t="shared" si="4165"/>
        <v>140042.85500000001</v>
      </c>
      <c r="AW1243" s="31">
        <f t="shared" si="4166"/>
        <v>158950.10000000001</v>
      </c>
      <c r="AX1243" s="31">
        <f t="shared" si="4167"/>
        <v>123684.39999999999</v>
      </c>
      <c r="AY1243" s="31">
        <f t="shared" ref="AY1243:AY1254" si="4253">AY1244</f>
        <v>0</v>
      </c>
      <c r="AZ1243" s="31">
        <f t="shared" ref="AZ1243:AZ1254" si="4254">AZ1244</f>
        <v>0</v>
      </c>
      <c r="BA1243" s="31">
        <f t="shared" ref="BA1243:BA1254" si="4255">BA1244</f>
        <v>0</v>
      </c>
      <c r="BB1243" s="31">
        <f t="shared" si="4168"/>
        <v>140042.85500000001</v>
      </c>
      <c r="BC1243" s="31">
        <f t="shared" si="4169"/>
        <v>158950.10000000001</v>
      </c>
      <c r="BD1243" s="31">
        <f t="shared" si="4170"/>
        <v>123684.39999999999</v>
      </c>
      <c r="BE1243" s="31">
        <f t="shared" ref="BE1243:BE1254" si="4256">BE1244</f>
        <v>0</v>
      </c>
      <c r="BF1243" s="31">
        <f t="shared" ref="BF1243:BF1254" si="4257">BF1244</f>
        <v>0</v>
      </c>
      <c r="BG1243" s="31">
        <f t="shared" ref="BG1243:BG1254" si="4258">BG1244</f>
        <v>0</v>
      </c>
      <c r="BH1243" s="31">
        <f t="shared" si="4171"/>
        <v>140042.85500000001</v>
      </c>
      <c r="BI1243" s="31">
        <f t="shared" si="4172"/>
        <v>158950.10000000001</v>
      </c>
      <c r="BJ1243" s="31">
        <f t="shared" si="4173"/>
        <v>123684.39999999999</v>
      </c>
      <c r="BK1243" s="31">
        <f t="shared" ref="BK1243:BK1254" si="4259">BK1244</f>
        <v>0</v>
      </c>
      <c r="BL1243" s="31">
        <f t="shared" ref="BL1243:BL1254" si="4260">BL1244</f>
        <v>-0.041000000000000002</v>
      </c>
      <c r="BM1243" s="31">
        <f t="shared" ref="BM1243:BM1254" si="4261">BM1244</f>
        <v>0</v>
      </c>
      <c r="BN1243" s="31">
        <f t="shared" si="4174"/>
        <v>140042.85500000001</v>
      </c>
      <c r="BO1243" s="31">
        <f t="shared" si="4175"/>
        <v>158950.05900000001</v>
      </c>
      <c r="BP1243" s="31">
        <f t="shared" si="4176"/>
        <v>123684.39999999999</v>
      </c>
      <c r="BQ1243" s="31">
        <f t="shared" ref="BQ1243:BQ1254" si="4262">BQ1244</f>
        <v>0</v>
      </c>
      <c r="BR1243" s="31">
        <f t="shared" ref="BR1243:BR1254" si="4263">BR1244</f>
        <v>0</v>
      </c>
      <c r="BS1243" s="31">
        <f t="shared" si="4177"/>
        <v>140042.85500000001</v>
      </c>
      <c r="BT1243" s="31">
        <f t="shared" si="4178"/>
        <v>158950.05900000001</v>
      </c>
      <c r="BU1243" s="31">
        <f t="shared" si="4179"/>
        <v>123684.39999999999</v>
      </c>
      <c r="BV1243" s="31">
        <f t="shared" ref="BV1243:BV1254" si="4264">BV1244</f>
        <v>0</v>
      </c>
      <c r="BW1243" s="31">
        <f t="shared" ref="BW1243:BW1254" si="4265">BW1244</f>
        <v>0</v>
      </c>
      <c r="BX1243" s="31">
        <f t="shared" si="4180"/>
        <v>140042.85500000001</v>
      </c>
      <c r="BY1243" s="31">
        <f t="shared" si="4181"/>
        <v>158950.05900000001</v>
      </c>
      <c r="BZ1243" s="31">
        <f t="shared" si="4182"/>
        <v>123684.39999999999</v>
      </c>
      <c r="CA1243" s="31">
        <f t="shared" ref="CA1243:CA1254" si="4266">CA1244</f>
        <v>0</v>
      </c>
      <c r="CB1243" s="31">
        <f t="shared" ref="CB1243:CB1254" si="4267">CB1244</f>
        <v>0</v>
      </c>
      <c r="CC1243" s="31">
        <f t="shared" ref="CC1243:CC1254" si="4268">CC1244</f>
        <v>0</v>
      </c>
      <c r="CD1243" s="31">
        <f t="shared" si="4061"/>
        <v>140042.85500000001</v>
      </c>
      <c r="CE1243" s="31">
        <f t="shared" si="4062"/>
        <v>158950.05900000001</v>
      </c>
      <c r="CF1243" s="31">
        <f t="shared" si="4063"/>
        <v>123684.39999999999</v>
      </c>
      <c r="CG1243" s="31">
        <f t="shared" ref="CG1243:CG1254" si="4269">CG1244</f>
        <v>0</v>
      </c>
      <c r="CH1243" s="24"/>
      <c r="CI1243" s="40"/>
      <c r="CO1243" s="1" t="s">
        <v>31</v>
      </c>
    </row>
    <row r="1244" ht="29.850000000000001">
      <c r="A1244" s="16" t="s">
        <v>688</v>
      </c>
      <c r="B1244" s="17">
        <v>200</v>
      </c>
      <c r="C1244" s="16"/>
      <c r="D1244" s="16"/>
      <c r="E1244" s="39" t="s">
        <v>40</v>
      </c>
      <c r="F1244" s="31">
        <f t="shared" si="4229"/>
        <v>137889.5</v>
      </c>
      <c r="G1244" s="31">
        <f t="shared" si="4230"/>
        <v>158950.10000000001</v>
      </c>
      <c r="H1244" s="31">
        <f t="shared" si="4231"/>
        <v>123684.39999999999</v>
      </c>
      <c r="I1244" s="31">
        <f t="shared" si="4232"/>
        <v>0</v>
      </c>
      <c r="J1244" s="31">
        <f t="shared" si="4233"/>
        <v>0</v>
      </c>
      <c r="K1244" s="31">
        <f t="shared" si="4234"/>
        <v>0</v>
      </c>
      <c r="L1244" s="31">
        <f t="shared" si="4147"/>
        <v>137889.5</v>
      </c>
      <c r="M1244" s="31">
        <f t="shared" si="4148"/>
        <v>158950.10000000001</v>
      </c>
      <c r="N1244" s="31">
        <f t="shared" si="4149"/>
        <v>123684.39999999999</v>
      </c>
      <c r="O1244" s="31">
        <f t="shared" si="4235"/>
        <v>2153.355</v>
      </c>
      <c r="P1244" s="31">
        <f t="shared" si="4236"/>
        <v>0</v>
      </c>
      <c r="Q1244" s="31">
        <f t="shared" si="4237"/>
        <v>0</v>
      </c>
      <c r="R1244" s="31">
        <f t="shared" si="4150"/>
        <v>140042.85500000001</v>
      </c>
      <c r="S1244" s="31">
        <f t="shared" si="4151"/>
        <v>158950.10000000001</v>
      </c>
      <c r="T1244" s="31">
        <f t="shared" si="4152"/>
        <v>123684.39999999999</v>
      </c>
      <c r="U1244" s="31">
        <f t="shared" si="4238"/>
        <v>0</v>
      </c>
      <c r="V1244" s="31">
        <f t="shared" si="4239"/>
        <v>0</v>
      </c>
      <c r="W1244" s="31">
        <f t="shared" si="4240"/>
        <v>0</v>
      </c>
      <c r="X1244" s="31">
        <f t="shared" si="4153"/>
        <v>140042.85500000001</v>
      </c>
      <c r="Y1244" s="31">
        <f t="shared" si="4154"/>
        <v>158950.10000000001</v>
      </c>
      <c r="Z1244" s="31">
        <f t="shared" si="4155"/>
        <v>123684.39999999999</v>
      </c>
      <c r="AA1244" s="31">
        <f t="shared" si="4241"/>
        <v>0</v>
      </c>
      <c r="AB1244" s="31">
        <f t="shared" si="4242"/>
        <v>0</v>
      </c>
      <c r="AC1244" s="31">
        <f t="shared" si="4243"/>
        <v>0</v>
      </c>
      <c r="AD1244" s="31">
        <f t="shared" si="4156"/>
        <v>140042.85500000001</v>
      </c>
      <c r="AE1244" s="31">
        <f t="shared" si="4157"/>
        <v>158950.10000000001</v>
      </c>
      <c r="AF1244" s="31">
        <f t="shared" si="4158"/>
        <v>123684.39999999999</v>
      </c>
      <c r="AG1244" s="31">
        <f t="shared" si="4244"/>
        <v>0</v>
      </c>
      <c r="AH1244" s="31">
        <f t="shared" si="4245"/>
        <v>0</v>
      </c>
      <c r="AI1244" s="31">
        <f t="shared" si="4246"/>
        <v>0</v>
      </c>
      <c r="AJ1244" s="31">
        <f t="shared" si="4159"/>
        <v>140042.85500000001</v>
      </c>
      <c r="AK1244" s="31">
        <f t="shared" si="4160"/>
        <v>158950.10000000001</v>
      </c>
      <c r="AL1244" s="31">
        <f t="shared" si="4161"/>
        <v>123684.39999999999</v>
      </c>
      <c r="AM1244" s="31">
        <f t="shared" si="4247"/>
        <v>0</v>
      </c>
      <c r="AN1244" s="31">
        <f t="shared" si="4248"/>
        <v>0</v>
      </c>
      <c r="AO1244" s="31">
        <f t="shared" si="4249"/>
        <v>0</v>
      </c>
      <c r="AP1244" s="31">
        <f t="shared" si="4162"/>
        <v>140042.85500000001</v>
      </c>
      <c r="AQ1244" s="31">
        <f t="shared" si="4163"/>
        <v>158950.10000000001</v>
      </c>
      <c r="AR1244" s="31">
        <f t="shared" si="4164"/>
        <v>123684.39999999999</v>
      </c>
      <c r="AS1244" s="31">
        <f t="shared" si="4250"/>
        <v>0</v>
      </c>
      <c r="AT1244" s="31">
        <f t="shared" si="4251"/>
        <v>0</v>
      </c>
      <c r="AU1244" s="31">
        <f t="shared" si="4252"/>
        <v>0</v>
      </c>
      <c r="AV1244" s="31">
        <f t="shared" si="4165"/>
        <v>140042.85500000001</v>
      </c>
      <c r="AW1244" s="31">
        <f t="shared" si="4166"/>
        <v>158950.10000000001</v>
      </c>
      <c r="AX1244" s="31">
        <f t="shared" si="4167"/>
        <v>123684.39999999999</v>
      </c>
      <c r="AY1244" s="31">
        <f t="shared" si="4253"/>
        <v>0</v>
      </c>
      <c r="AZ1244" s="31">
        <f t="shared" si="4254"/>
        <v>0</v>
      </c>
      <c r="BA1244" s="31">
        <f t="shared" si="4255"/>
        <v>0</v>
      </c>
      <c r="BB1244" s="31">
        <f t="shared" si="4168"/>
        <v>140042.85500000001</v>
      </c>
      <c r="BC1244" s="31">
        <f t="shared" si="4169"/>
        <v>158950.10000000001</v>
      </c>
      <c r="BD1244" s="31">
        <f t="shared" si="4170"/>
        <v>123684.39999999999</v>
      </c>
      <c r="BE1244" s="31">
        <f t="shared" si="4256"/>
        <v>0</v>
      </c>
      <c r="BF1244" s="31">
        <f t="shared" si="4257"/>
        <v>0</v>
      </c>
      <c r="BG1244" s="31">
        <f t="shared" si="4258"/>
        <v>0</v>
      </c>
      <c r="BH1244" s="31">
        <f t="shared" si="4171"/>
        <v>140042.85500000001</v>
      </c>
      <c r="BI1244" s="31">
        <f t="shared" si="4172"/>
        <v>158950.10000000001</v>
      </c>
      <c r="BJ1244" s="31">
        <f t="shared" si="4173"/>
        <v>123684.39999999999</v>
      </c>
      <c r="BK1244" s="31">
        <f t="shared" si="4259"/>
        <v>0</v>
      </c>
      <c r="BL1244" s="31">
        <f t="shared" si="4260"/>
        <v>-0.041000000000000002</v>
      </c>
      <c r="BM1244" s="31">
        <f t="shared" si="4261"/>
        <v>0</v>
      </c>
      <c r="BN1244" s="31">
        <f t="shared" si="4174"/>
        <v>140042.85500000001</v>
      </c>
      <c r="BO1244" s="31">
        <f t="shared" si="4175"/>
        <v>158950.05900000001</v>
      </c>
      <c r="BP1244" s="31">
        <f t="shared" si="4176"/>
        <v>123684.39999999999</v>
      </c>
      <c r="BQ1244" s="31">
        <f t="shared" si="4262"/>
        <v>0</v>
      </c>
      <c r="BR1244" s="31">
        <f t="shared" si="4263"/>
        <v>0</v>
      </c>
      <c r="BS1244" s="31">
        <f t="shared" si="4177"/>
        <v>140042.85500000001</v>
      </c>
      <c r="BT1244" s="31">
        <f t="shared" si="4178"/>
        <v>158950.05900000001</v>
      </c>
      <c r="BU1244" s="31">
        <f t="shared" si="4179"/>
        <v>123684.39999999999</v>
      </c>
      <c r="BV1244" s="31">
        <f t="shared" si="4264"/>
        <v>0</v>
      </c>
      <c r="BW1244" s="31">
        <f t="shared" si="4265"/>
        <v>0</v>
      </c>
      <c r="BX1244" s="31">
        <f t="shared" si="4180"/>
        <v>140042.85500000001</v>
      </c>
      <c r="BY1244" s="31">
        <f t="shared" si="4181"/>
        <v>158950.05900000001</v>
      </c>
      <c r="BZ1244" s="31">
        <f t="shared" si="4182"/>
        <v>123684.39999999999</v>
      </c>
      <c r="CA1244" s="31">
        <f t="shared" si="4266"/>
        <v>0</v>
      </c>
      <c r="CB1244" s="31">
        <f t="shared" si="4267"/>
        <v>0</v>
      </c>
      <c r="CC1244" s="31">
        <f t="shared" si="4268"/>
        <v>0</v>
      </c>
      <c r="CD1244" s="31">
        <f t="shared" si="4061"/>
        <v>140042.85500000001</v>
      </c>
      <c r="CE1244" s="31">
        <f t="shared" si="4062"/>
        <v>158950.05900000001</v>
      </c>
      <c r="CF1244" s="31">
        <f t="shared" si="4063"/>
        <v>123684.39999999999</v>
      </c>
      <c r="CG1244" s="31">
        <f t="shared" si="4269"/>
        <v>0</v>
      </c>
      <c r="CH1244" s="24"/>
      <c r="CI1244" s="40"/>
      <c r="CM1244" s="1" t="s">
        <v>29</v>
      </c>
    </row>
    <row r="1245" ht="43.75">
      <c r="A1245" s="16" t="s">
        <v>688</v>
      </c>
      <c r="B1245" s="17">
        <v>240</v>
      </c>
      <c r="C1245" s="16"/>
      <c r="D1245" s="16"/>
      <c r="E1245" s="39" t="s">
        <v>41</v>
      </c>
      <c r="F1245" s="31">
        <f t="shared" si="4229"/>
        <v>137889.5</v>
      </c>
      <c r="G1245" s="31">
        <f t="shared" si="4230"/>
        <v>158950.10000000001</v>
      </c>
      <c r="H1245" s="31">
        <f t="shared" si="4231"/>
        <v>123684.39999999999</v>
      </c>
      <c r="I1245" s="31">
        <f t="shared" si="4232"/>
        <v>0</v>
      </c>
      <c r="J1245" s="31">
        <f t="shared" si="4233"/>
        <v>0</v>
      </c>
      <c r="K1245" s="31">
        <f t="shared" si="4234"/>
        <v>0</v>
      </c>
      <c r="L1245" s="31">
        <f t="shared" si="4147"/>
        <v>137889.5</v>
      </c>
      <c r="M1245" s="31">
        <f t="shared" si="4148"/>
        <v>158950.10000000001</v>
      </c>
      <c r="N1245" s="31">
        <f t="shared" si="4149"/>
        <v>123684.39999999999</v>
      </c>
      <c r="O1245" s="31">
        <f t="shared" si="4235"/>
        <v>2153.355</v>
      </c>
      <c r="P1245" s="31">
        <f t="shared" si="4236"/>
        <v>0</v>
      </c>
      <c r="Q1245" s="31">
        <f t="shared" si="4237"/>
        <v>0</v>
      </c>
      <c r="R1245" s="31">
        <f t="shared" si="4150"/>
        <v>140042.85500000001</v>
      </c>
      <c r="S1245" s="31">
        <f t="shared" si="4151"/>
        <v>158950.10000000001</v>
      </c>
      <c r="T1245" s="31">
        <f t="shared" si="4152"/>
        <v>123684.39999999999</v>
      </c>
      <c r="U1245" s="31">
        <f t="shared" si="4238"/>
        <v>0</v>
      </c>
      <c r="V1245" s="31">
        <f t="shared" si="4239"/>
        <v>0</v>
      </c>
      <c r="W1245" s="31">
        <f t="shared" si="4240"/>
        <v>0</v>
      </c>
      <c r="X1245" s="31">
        <f t="shared" si="4153"/>
        <v>140042.85500000001</v>
      </c>
      <c r="Y1245" s="31">
        <f t="shared" si="4154"/>
        <v>158950.10000000001</v>
      </c>
      <c r="Z1245" s="31">
        <f t="shared" si="4155"/>
        <v>123684.39999999999</v>
      </c>
      <c r="AA1245" s="31">
        <f t="shared" si="4241"/>
        <v>0</v>
      </c>
      <c r="AB1245" s="31">
        <f t="shared" si="4242"/>
        <v>0</v>
      </c>
      <c r="AC1245" s="31">
        <f t="shared" si="4243"/>
        <v>0</v>
      </c>
      <c r="AD1245" s="31">
        <f t="shared" si="4156"/>
        <v>140042.85500000001</v>
      </c>
      <c r="AE1245" s="31">
        <f t="shared" si="4157"/>
        <v>158950.10000000001</v>
      </c>
      <c r="AF1245" s="31">
        <f t="shared" si="4158"/>
        <v>123684.39999999999</v>
      </c>
      <c r="AG1245" s="31">
        <f t="shared" si="4244"/>
        <v>0</v>
      </c>
      <c r="AH1245" s="31">
        <f t="shared" si="4245"/>
        <v>0</v>
      </c>
      <c r="AI1245" s="31">
        <f t="shared" si="4246"/>
        <v>0</v>
      </c>
      <c r="AJ1245" s="31">
        <f t="shared" si="4159"/>
        <v>140042.85500000001</v>
      </c>
      <c r="AK1245" s="31">
        <f t="shared" si="4160"/>
        <v>158950.10000000001</v>
      </c>
      <c r="AL1245" s="31">
        <f t="shared" si="4161"/>
        <v>123684.39999999999</v>
      </c>
      <c r="AM1245" s="31">
        <f t="shared" si="4247"/>
        <v>0</v>
      </c>
      <c r="AN1245" s="31">
        <f t="shared" si="4248"/>
        <v>0</v>
      </c>
      <c r="AO1245" s="31">
        <f t="shared" si="4249"/>
        <v>0</v>
      </c>
      <c r="AP1245" s="31">
        <f t="shared" si="4162"/>
        <v>140042.85500000001</v>
      </c>
      <c r="AQ1245" s="31">
        <f t="shared" si="4163"/>
        <v>158950.10000000001</v>
      </c>
      <c r="AR1245" s="31">
        <f t="shared" si="4164"/>
        <v>123684.39999999999</v>
      </c>
      <c r="AS1245" s="31">
        <f t="shared" si="4250"/>
        <v>0</v>
      </c>
      <c r="AT1245" s="31">
        <f t="shared" si="4251"/>
        <v>0</v>
      </c>
      <c r="AU1245" s="31">
        <f t="shared" si="4252"/>
        <v>0</v>
      </c>
      <c r="AV1245" s="31">
        <f t="shared" si="4165"/>
        <v>140042.85500000001</v>
      </c>
      <c r="AW1245" s="31">
        <f t="shared" si="4166"/>
        <v>158950.10000000001</v>
      </c>
      <c r="AX1245" s="31">
        <f t="shared" si="4167"/>
        <v>123684.39999999999</v>
      </c>
      <c r="AY1245" s="31">
        <f t="shared" si="4253"/>
        <v>0</v>
      </c>
      <c r="AZ1245" s="31">
        <f t="shared" si="4254"/>
        <v>0</v>
      </c>
      <c r="BA1245" s="31">
        <f t="shared" si="4255"/>
        <v>0</v>
      </c>
      <c r="BB1245" s="31">
        <f t="shared" si="4168"/>
        <v>140042.85500000001</v>
      </c>
      <c r="BC1245" s="31">
        <f t="shared" si="4169"/>
        <v>158950.10000000001</v>
      </c>
      <c r="BD1245" s="31">
        <f t="shared" si="4170"/>
        <v>123684.39999999999</v>
      </c>
      <c r="BE1245" s="31">
        <f t="shared" si="4256"/>
        <v>0</v>
      </c>
      <c r="BF1245" s="31">
        <f t="shared" si="4257"/>
        <v>0</v>
      </c>
      <c r="BG1245" s="31">
        <f t="shared" si="4258"/>
        <v>0</v>
      </c>
      <c r="BH1245" s="31">
        <f t="shared" si="4171"/>
        <v>140042.85500000001</v>
      </c>
      <c r="BI1245" s="31">
        <f t="shared" si="4172"/>
        <v>158950.10000000001</v>
      </c>
      <c r="BJ1245" s="31">
        <f t="shared" si="4173"/>
        <v>123684.39999999999</v>
      </c>
      <c r="BK1245" s="31">
        <f t="shared" si="4259"/>
        <v>0</v>
      </c>
      <c r="BL1245" s="31">
        <f t="shared" si="4260"/>
        <v>-0.041000000000000002</v>
      </c>
      <c r="BM1245" s="31">
        <f t="shared" si="4261"/>
        <v>0</v>
      </c>
      <c r="BN1245" s="31">
        <f t="shared" si="4174"/>
        <v>140042.85500000001</v>
      </c>
      <c r="BO1245" s="31">
        <f t="shared" si="4175"/>
        <v>158950.05900000001</v>
      </c>
      <c r="BP1245" s="31">
        <f t="shared" si="4176"/>
        <v>123684.39999999999</v>
      </c>
      <c r="BQ1245" s="31">
        <f t="shared" si="4262"/>
        <v>0</v>
      </c>
      <c r="BR1245" s="31">
        <f t="shared" si="4263"/>
        <v>0</v>
      </c>
      <c r="BS1245" s="31">
        <f t="shared" si="4177"/>
        <v>140042.85500000001</v>
      </c>
      <c r="BT1245" s="31">
        <f t="shared" si="4178"/>
        <v>158950.05900000001</v>
      </c>
      <c r="BU1245" s="31">
        <f t="shared" si="4179"/>
        <v>123684.39999999999</v>
      </c>
      <c r="BV1245" s="31">
        <f t="shared" si="4264"/>
        <v>0</v>
      </c>
      <c r="BW1245" s="31">
        <f t="shared" si="4265"/>
        <v>0</v>
      </c>
      <c r="BX1245" s="31">
        <f t="shared" si="4180"/>
        <v>140042.85500000001</v>
      </c>
      <c r="BY1245" s="31">
        <f t="shared" si="4181"/>
        <v>158950.05900000001</v>
      </c>
      <c r="BZ1245" s="31">
        <f t="shared" si="4182"/>
        <v>123684.39999999999</v>
      </c>
      <c r="CA1245" s="31">
        <f t="shared" si="4266"/>
        <v>0</v>
      </c>
      <c r="CB1245" s="31">
        <f t="shared" si="4267"/>
        <v>0</v>
      </c>
      <c r="CC1245" s="31">
        <f t="shared" si="4268"/>
        <v>0</v>
      </c>
      <c r="CD1245" s="31">
        <f t="shared" si="4061"/>
        <v>140042.85500000001</v>
      </c>
      <c r="CE1245" s="31">
        <f t="shared" si="4062"/>
        <v>158950.05900000001</v>
      </c>
      <c r="CF1245" s="31">
        <f t="shared" si="4063"/>
        <v>123684.39999999999</v>
      </c>
      <c r="CG1245" s="31">
        <f t="shared" si="4269"/>
        <v>0</v>
      </c>
      <c r="CH1245" s="24"/>
      <c r="CI1245" s="40"/>
      <c r="CN1245" s="1" t="s">
        <v>30</v>
      </c>
    </row>
    <row r="1246" ht="15">
      <c r="A1246" s="16" t="s">
        <v>688</v>
      </c>
      <c r="B1246" s="17">
        <v>240</v>
      </c>
      <c r="C1246" s="16" t="s">
        <v>395</v>
      </c>
      <c r="D1246" s="16" t="s">
        <v>105</v>
      </c>
      <c r="E1246" s="39" t="s">
        <v>681</v>
      </c>
      <c r="F1246" s="31">
        <v>137889.5</v>
      </c>
      <c r="G1246" s="31">
        <v>158950.10000000001</v>
      </c>
      <c r="H1246" s="31">
        <v>123684.39999999999</v>
      </c>
      <c r="I1246" s="31"/>
      <c r="J1246" s="31"/>
      <c r="K1246" s="31"/>
      <c r="L1246" s="31">
        <f t="shared" si="4147"/>
        <v>137889.5</v>
      </c>
      <c r="M1246" s="31">
        <f t="shared" si="4148"/>
        <v>158950.10000000001</v>
      </c>
      <c r="N1246" s="31">
        <f t="shared" si="4149"/>
        <v>123684.39999999999</v>
      </c>
      <c r="O1246" s="31">
        <v>2153.355</v>
      </c>
      <c r="P1246" s="31"/>
      <c r="Q1246" s="31"/>
      <c r="R1246" s="31">
        <f t="shared" si="4150"/>
        <v>140042.85500000001</v>
      </c>
      <c r="S1246" s="31">
        <f t="shared" si="4151"/>
        <v>158950.10000000001</v>
      </c>
      <c r="T1246" s="31">
        <f t="shared" si="4152"/>
        <v>123684.39999999999</v>
      </c>
      <c r="U1246" s="31"/>
      <c r="V1246" s="31"/>
      <c r="W1246" s="31"/>
      <c r="X1246" s="31">
        <f t="shared" si="4153"/>
        <v>140042.85500000001</v>
      </c>
      <c r="Y1246" s="31">
        <f t="shared" si="4154"/>
        <v>158950.10000000001</v>
      </c>
      <c r="Z1246" s="31">
        <f t="shared" si="4155"/>
        <v>123684.39999999999</v>
      </c>
      <c r="AA1246" s="31"/>
      <c r="AB1246" s="31"/>
      <c r="AC1246" s="31"/>
      <c r="AD1246" s="31">
        <f t="shared" si="4156"/>
        <v>140042.85500000001</v>
      </c>
      <c r="AE1246" s="31">
        <f t="shared" si="4157"/>
        <v>158950.10000000001</v>
      </c>
      <c r="AF1246" s="31">
        <f t="shared" si="4158"/>
        <v>123684.39999999999</v>
      </c>
      <c r="AG1246" s="31"/>
      <c r="AH1246" s="31"/>
      <c r="AI1246" s="31"/>
      <c r="AJ1246" s="31">
        <f t="shared" si="4159"/>
        <v>140042.85500000001</v>
      </c>
      <c r="AK1246" s="31">
        <f t="shared" si="4160"/>
        <v>158950.10000000001</v>
      </c>
      <c r="AL1246" s="31">
        <f t="shared" si="4161"/>
        <v>123684.39999999999</v>
      </c>
      <c r="AM1246" s="31"/>
      <c r="AN1246" s="31"/>
      <c r="AO1246" s="31"/>
      <c r="AP1246" s="31">
        <f t="shared" si="4162"/>
        <v>140042.85500000001</v>
      </c>
      <c r="AQ1246" s="31">
        <f t="shared" si="4163"/>
        <v>158950.10000000001</v>
      </c>
      <c r="AR1246" s="31">
        <f t="shared" si="4164"/>
        <v>123684.39999999999</v>
      </c>
      <c r="AS1246" s="31"/>
      <c r="AT1246" s="31"/>
      <c r="AU1246" s="31"/>
      <c r="AV1246" s="31">
        <f t="shared" si="4165"/>
        <v>140042.85500000001</v>
      </c>
      <c r="AW1246" s="31">
        <f t="shared" si="4166"/>
        <v>158950.10000000001</v>
      </c>
      <c r="AX1246" s="31">
        <f t="shared" si="4167"/>
        <v>123684.39999999999</v>
      </c>
      <c r="AY1246" s="31"/>
      <c r="AZ1246" s="31"/>
      <c r="BA1246" s="31"/>
      <c r="BB1246" s="31">
        <f t="shared" si="4168"/>
        <v>140042.85500000001</v>
      </c>
      <c r="BC1246" s="31">
        <f t="shared" si="4169"/>
        <v>158950.10000000001</v>
      </c>
      <c r="BD1246" s="31">
        <f t="shared" si="4170"/>
        <v>123684.39999999999</v>
      </c>
      <c r="BE1246" s="31"/>
      <c r="BF1246" s="31"/>
      <c r="BG1246" s="31"/>
      <c r="BH1246" s="31">
        <f t="shared" si="4171"/>
        <v>140042.85500000001</v>
      </c>
      <c r="BI1246" s="31">
        <f t="shared" si="4172"/>
        <v>158950.10000000001</v>
      </c>
      <c r="BJ1246" s="31">
        <f t="shared" si="4173"/>
        <v>123684.39999999999</v>
      </c>
      <c r="BK1246" s="31"/>
      <c r="BL1246" s="31">
        <v>-0.041000000000000002</v>
      </c>
      <c r="BM1246" s="31"/>
      <c r="BN1246" s="31">
        <f t="shared" si="4174"/>
        <v>140042.85500000001</v>
      </c>
      <c r="BO1246" s="31">
        <f t="shared" si="4175"/>
        <v>158950.05900000001</v>
      </c>
      <c r="BP1246" s="31">
        <f t="shared" si="4176"/>
        <v>123684.39999999999</v>
      </c>
      <c r="BQ1246" s="31"/>
      <c r="BR1246" s="31"/>
      <c r="BS1246" s="31">
        <f t="shared" si="4177"/>
        <v>140042.85500000001</v>
      </c>
      <c r="BT1246" s="31">
        <f t="shared" si="4178"/>
        <v>158950.05900000001</v>
      </c>
      <c r="BU1246" s="31">
        <f t="shared" si="4179"/>
        <v>123684.39999999999</v>
      </c>
      <c r="BV1246" s="31"/>
      <c r="BW1246" s="31"/>
      <c r="BX1246" s="31">
        <f t="shared" si="4180"/>
        <v>140042.85500000001</v>
      </c>
      <c r="BY1246" s="31">
        <f t="shared" si="4181"/>
        <v>158950.05900000001</v>
      </c>
      <c r="BZ1246" s="31">
        <f t="shared" si="4182"/>
        <v>123684.39999999999</v>
      </c>
      <c r="CA1246" s="31"/>
      <c r="CB1246" s="31"/>
      <c r="CC1246" s="31"/>
      <c r="CD1246" s="31">
        <f t="shared" si="4061"/>
        <v>140042.85500000001</v>
      </c>
      <c r="CE1246" s="31">
        <f t="shared" si="4062"/>
        <v>158950.05900000001</v>
      </c>
      <c r="CF1246" s="31">
        <f t="shared" si="4063"/>
        <v>123684.39999999999</v>
      </c>
      <c r="CG1246" s="31"/>
      <c r="CH1246" s="24"/>
      <c r="CI1246" s="40"/>
    </row>
    <row r="1247" ht="29.850000000000001">
      <c r="A1247" s="16" t="s">
        <v>690</v>
      </c>
      <c r="B1247" s="17"/>
      <c r="C1247" s="16"/>
      <c r="D1247" s="16"/>
      <c r="E1247" s="39" t="s">
        <v>691</v>
      </c>
      <c r="F1247" s="31">
        <f t="shared" si="4229"/>
        <v>600</v>
      </c>
      <c r="G1247" s="31">
        <f t="shared" si="4230"/>
        <v>0</v>
      </c>
      <c r="H1247" s="31">
        <f t="shared" si="4231"/>
        <v>0</v>
      </c>
      <c r="I1247" s="31">
        <f t="shared" si="4232"/>
        <v>0</v>
      </c>
      <c r="J1247" s="31">
        <f t="shared" si="4233"/>
        <v>0</v>
      </c>
      <c r="K1247" s="31">
        <f t="shared" si="4234"/>
        <v>0</v>
      </c>
      <c r="L1247" s="31">
        <f t="shared" si="4147"/>
        <v>600</v>
      </c>
      <c r="M1247" s="31">
        <f t="shared" si="4148"/>
        <v>0</v>
      </c>
      <c r="N1247" s="31">
        <f t="shared" si="4149"/>
        <v>0</v>
      </c>
      <c r="O1247" s="31">
        <f t="shared" si="4235"/>
        <v>0</v>
      </c>
      <c r="P1247" s="31">
        <f t="shared" si="4236"/>
        <v>0</v>
      </c>
      <c r="Q1247" s="31">
        <f t="shared" si="4237"/>
        <v>0</v>
      </c>
      <c r="R1247" s="31">
        <f t="shared" si="4150"/>
        <v>600</v>
      </c>
      <c r="S1247" s="31">
        <f t="shared" si="4151"/>
        <v>0</v>
      </c>
      <c r="T1247" s="31">
        <f t="shared" si="4152"/>
        <v>0</v>
      </c>
      <c r="U1247" s="31">
        <f t="shared" si="4238"/>
        <v>0</v>
      </c>
      <c r="V1247" s="31">
        <f t="shared" si="4239"/>
        <v>0</v>
      </c>
      <c r="W1247" s="31">
        <f t="shared" si="4240"/>
        <v>0</v>
      </c>
      <c r="X1247" s="31">
        <f t="shared" si="4153"/>
        <v>600</v>
      </c>
      <c r="Y1247" s="31">
        <f t="shared" si="4154"/>
        <v>0</v>
      </c>
      <c r="Z1247" s="31">
        <f t="shared" si="4155"/>
        <v>0</v>
      </c>
      <c r="AA1247" s="31">
        <f t="shared" si="4241"/>
        <v>0</v>
      </c>
      <c r="AB1247" s="31">
        <f t="shared" si="4242"/>
        <v>0</v>
      </c>
      <c r="AC1247" s="31">
        <f t="shared" si="4243"/>
        <v>0</v>
      </c>
      <c r="AD1247" s="31">
        <f t="shared" si="4156"/>
        <v>600</v>
      </c>
      <c r="AE1247" s="31">
        <f t="shared" si="4157"/>
        <v>0</v>
      </c>
      <c r="AF1247" s="31">
        <f t="shared" si="4158"/>
        <v>0</v>
      </c>
      <c r="AG1247" s="31">
        <f t="shared" si="4244"/>
        <v>0</v>
      </c>
      <c r="AH1247" s="31">
        <f t="shared" si="4245"/>
        <v>0</v>
      </c>
      <c r="AI1247" s="31">
        <f t="shared" si="4246"/>
        <v>0</v>
      </c>
      <c r="AJ1247" s="31">
        <f t="shared" si="4159"/>
        <v>600</v>
      </c>
      <c r="AK1247" s="31">
        <f t="shared" si="4160"/>
        <v>0</v>
      </c>
      <c r="AL1247" s="31">
        <f t="shared" si="4161"/>
        <v>0</v>
      </c>
      <c r="AM1247" s="31">
        <f t="shared" si="4247"/>
        <v>0</v>
      </c>
      <c r="AN1247" s="31">
        <f t="shared" si="4248"/>
        <v>0</v>
      </c>
      <c r="AO1247" s="31">
        <f t="shared" si="4249"/>
        <v>0</v>
      </c>
      <c r="AP1247" s="31">
        <f t="shared" si="4162"/>
        <v>600</v>
      </c>
      <c r="AQ1247" s="31">
        <f t="shared" si="4163"/>
        <v>0</v>
      </c>
      <c r="AR1247" s="31">
        <f t="shared" si="4164"/>
        <v>0</v>
      </c>
      <c r="AS1247" s="31">
        <f t="shared" si="4250"/>
        <v>0</v>
      </c>
      <c r="AT1247" s="31">
        <f t="shared" si="4251"/>
        <v>0</v>
      </c>
      <c r="AU1247" s="31">
        <f t="shared" si="4252"/>
        <v>0</v>
      </c>
      <c r="AV1247" s="31">
        <f t="shared" si="4165"/>
        <v>600</v>
      </c>
      <c r="AW1247" s="31">
        <f t="shared" si="4166"/>
        <v>0</v>
      </c>
      <c r="AX1247" s="31">
        <f t="shared" si="4167"/>
        <v>0</v>
      </c>
      <c r="AY1247" s="31">
        <f t="shared" si="4253"/>
        <v>0</v>
      </c>
      <c r="AZ1247" s="31">
        <f t="shared" si="4254"/>
        <v>0</v>
      </c>
      <c r="BA1247" s="31">
        <f t="shared" si="4255"/>
        <v>0</v>
      </c>
      <c r="BB1247" s="31">
        <f t="shared" si="4168"/>
        <v>600</v>
      </c>
      <c r="BC1247" s="31">
        <f t="shared" si="4169"/>
        <v>0</v>
      </c>
      <c r="BD1247" s="31">
        <f t="shared" si="4170"/>
        <v>0</v>
      </c>
      <c r="BE1247" s="31">
        <f t="shared" si="4256"/>
        <v>0</v>
      </c>
      <c r="BF1247" s="31">
        <f t="shared" si="4257"/>
        <v>0</v>
      </c>
      <c r="BG1247" s="31">
        <f t="shared" si="4258"/>
        <v>0</v>
      </c>
      <c r="BH1247" s="31">
        <f t="shared" si="4171"/>
        <v>600</v>
      </c>
      <c r="BI1247" s="31">
        <f t="shared" si="4172"/>
        <v>0</v>
      </c>
      <c r="BJ1247" s="31">
        <f t="shared" si="4173"/>
        <v>0</v>
      </c>
      <c r="BK1247" s="31">
        <f t="shared" si="4259"/>
        <v>0</v>
      </c>
      <c r="BL1247" s="31">
        <f t="shared" si="4260"/>
        <v>0</v>
      </c>
      <c r="BM1247" s="31">
        <f t="shared" si="4261"/>
        <v>0</v>
      </c>
      <c r="BN1247" s="31">
        <f t="shared" si="4174"/>
        <v>600</v>
      </c>
      <c r="BO1247" s="31">
        <f t="shared" si="4175"/>
        <v>0</v>
      </c>
      <c r="BP1247" s="31">
        <f t="shared" si="4176"/>
        <v>0</v>
      </c>
      <c r="BQ1247" s="31">
        <f t="shared" si="4262"/>
        <v>0</v>
      </c>
      <c r="BR1247" s="31">
        <f t="shared" si="4263"/>
        <v>0</v>
      </c>
      <c r="BS1247" s="31">
        <f t="shared" si="4177"/>
        <v>600</v>
      </c>
      <c r="BT1247" s="31">
        <f t="shared" si="4178"/>
        <v>0</v>
      </c>
      <c r="BU1247" s="31">
        <f t="shared" si="4179"/>
        <v>0</v>
      </c>
      <c r="BV1247" s="31">
        <f t="shared" si="4264"/>
        <v>0</v>
      </c>
      <c r="BW1247" s="31">
        <f t="shared" si="4265"/>
        <v>0</v>
      </c>
      <c r="BX1247" s="31">
        <f t="shared" si="4180"/>
        <v>600</v>
      </c>
      <c r="BY1247" s="31">
        <f t="shared" si="4181"/>
        <v>0</v>
      </c>
      <c r="BZ1247" s="31">
        <f t="shared" si="4182"/>
        <v>0</v>
      </c>
      <c r="CA1247" s="31">
        <f t="shared" si="4266"/>
        <v>0</v>
      </c>
      <c r="CB1247" s="31">
        <f t="shared" si="4267"/>
        <v>0</v>
      </c>
      <c r="CC1247" s="31">
        <f t="shared" si="4268"/>
        <v>0</v>
      </c>
      <c r="CD1247" s="31">
        <f t="shared" si="4061"/>
        <v>600</v>
      </c>
      <c r="CE1247" s="31">
        <f t="shared" si="4062"/>
        <v>0</v>
      </c>
      <c r="CF1247" s="31">
        <f t="shared" si="4063"/>
        <v>0</v>
      </c>
      <c r="CG1247" s="31">
        <f t="shared" si="4269"/>
        <v>0</v>
      </c>
      <c r="CH1247" s="24"/>
      <c r="CI1247" s="40"/>
      <c r="CO1247" s="1" t="s">
        <v>31</v>
      </c>
    </row>
    <row r="1248" ht="29.850000000000001">
      <c r="A1248" s="16" t="s">
        <v>690</v>
      </c>
      <c r="B1248" s="17">
        <v>200</v>
      </c>
      <c r="C1248" s="16"/>
      <c r="D1248" s="16"/>
      <c r="E1248" s="39" t="s">
        <v>40</v>
      </c>
      <c r="F1248" s="31">
        <f t="shared" si="4229"/>
        <v>600</v>
      </c>
      <c r="G1248" s="31">
        <f t="shared" si="4230"/>
        <v>0</v>
      </c>
      <c r="H1248" s="31">
        <f t="shared" si="4231"/>
        <v>0</v>
      </c>
      <c r="I1248" s="31">
        <f t="shared" si="4232"/>
        <v>0</v>
      </c>
      <c r="J1248" s="31">
        <f t="shared" si="4233"/>
        <v>0</v>
      </c>
      <c r="K1248" s="31">
        <f t="shared" si="4234"/>
        <v>0</v>
      </c>
      <c r="L1248" s="31">
        <f t="shared" si="4147"/>
        <v>600</v>
      </c>
      <c r="M1248" s="31">
        <f t="shared" si="4148"/>
        <v>0</v>
      </c>
      <c r="N1248" s="31">
        <f t="shared" si="4149"/>
        <v>0</v>
      </c>
      <c r="O1248" s="31">
        <f t="shared" si="4235"/>
        <v>0</v>
      </c>
      <c r="P1248" s="31">
        <f t="shared" si="4236"/>
        <v>0</v>
      </c>
      <c r="Q1248" s="31">
        <f t="shared" si="4237"/>
        <v>0</v>
      </c>
      <c r="R1248" s="31">
        <f t="shared" si="4150"/>
        <v>600</v>
      </c>
      <c r="S1248" s="31">
        <f t="shared" si="4151"/>
        <v>0</v>
      </c>
      <c r="T1248" s="31">
        <f t="shared" si="4152"/>
        <v>0</v>
      </c>
      <c r="U1248" s="31">
        <f t="shared" si="4238"/>
        <v>0</v>
      </c>
      <c r="V1248" s="31">
        <f t="shared" si="4239"/>
        <v>0</v>
      </c>
      <c r="W1248" s="31">
        <f t="shared" si="4240"/>
        <v>0</v>
      </c>
      <c r="X1248" s="31">
        <f t="shared" si="4153"/>
        <v>600</v>
      </c>
      <c r="Y1248" s="31">
        <f t="shared" si="4154"/>
        <v>0</v>
      </c>
      <c r="Z1248" s="31">
        <f t="shared" si="4155"/>
        <v>0</v>
      </c>
      <c r="AA1248" s="31">
        <f t="shared" si="4241"/>
        <v>0</v>
      </c>
      <c r="AB1248" s="31">
        <f t="shared" si="4242"/>
        <v>0</v>
      </c>
      <c r="AC1248" s="31">
        <f t="shared" si="4243"/>
        <v>0</v>
      </c>
      <c r="AD1248" s="31">
        <f t="shared" si="4156"/>
        <v>600</v>
      </c>
      <c r="AE1248" s="31">
        <f t="shared" si="4157"/>
        <v>0</v>
      </c>
      <c r="AF1248" s="31">
        <f t="shared" si="4158"/>
        <v>0</v>
      </c>
      <c r="AG1248" s="31">
        <f t="shared" si="4244"/>
        <v>0</v>
      </c>
      <c r="AH1248" s="31">
        <f t="shared" si="4245"/>
        <v>0</v>
      </c>
      <c r="AI1248" s="31">
        <f t="shared" si="4246"/>
        <v>0</v>
      </c>
      <c r="AJ1248" s="31">
        <f t="shared" si="4159"/>
        <v>600</v>
      </c>
      <c r="AK1248" s="31">
        <f t="shared" si="4160"/>
        <v>0</v>
      </c>
      <c r="AL1248" s="31">
        <f t="shared" si="4161"/>
        <v>0</v>
      </c>
      <c r="AM1248" s="31">
        <f t="shared" si="4247"/>
        <v>0</v>
      </c>
      <c r="AN1248" s="31">
        <f t="shared" si="4248"/>
        <v>0</v>
      </c>
      <c r="AO1248" s="31">
        <f t="shared" si="4249"/>
        <v>0</v>
      </c>
      <c r="AP1248" s="31">
        <f t="shared" si="4162"/>
        <v>600</v>
      </c>
      <c r="AQ1248" s="31">
        <f t="shared" si="4163"/>
        <v>0</v>
      </c>
      <c r="AR1248" s="31">
        <f t="shared" si="4164"/>
        <v>0</v>
      </c>
      <c r="AS1248" s="31">
        <f t="shared" si="4250"/>
        <v>0</v>
      </c>
      <c r="AT1248" s="31">
        <f t="shared" si="4251"/>
        <v>0</v>
      </c>
      <c r="AU1248" s="31">
        <f t="shared" si="4252"/>
        <v>0</v>
      </c>
      <c r="AV1248" s="31">
        <f t="shared" si="4165"/>
        <v>600</v>
      </c>
      <c r="AW1248" s="31">
        <f t="shared" si="4166"/>
        <v>0</v>
      </c>
      <c r="AX1248" s="31">
        <f t="shared" si="4167"/>
        <v>0</v>
      </c>
      <c r="AY1248" s="31">
        <f t="shared" si="4253"/>
        <v>0</v>
      </c>
      <c r="AZ1248" s="31">
        <f t="shared" si="4254"/>
        <v>0</v>
      </c>
      <c r="BA1248" s="31">
        <f t="shared" si="4255"/>
        <v>0</v>
      </c>
      <c r="BB1248" s="31">
        <f t="shared" si="4168"/>
        <v>600</v>
      </c>
      <c r="BC1248" s="31">
        <f t="shared" si="4169"/>
        <v>0</v>
      </c>
      <c r="BD1248" s="31">
        <f t="shared" si="4170"/>
        <v>0</v>
      </c>
      <c r="BE1248" s="31">
        <f t="shared" si="4256"/>
        <v>0</v>
      </c>
      <c r="BF1248" s="31">
        <f t="shared" si="4257"/>
        <v>0</v>
      </c>
      <c r="BG1248" s="31">
        <f t="shared" si="4258"/>
        <v>0</v>
      </c>
      <c r="BH1248" s="31">
        <f t="shared" si="4171"/>
        <v>600</v>
      </c>
      <c r="BI1248" s="31">
        <f t="shared" si="4172"/>
        <v>0</v>
      </c>
      <c r="BJ1248" s="31">
        <f t="shared" si="4173"/>
        <v>0</v>
      </c>
      <c r="BK1248" s="31">
        <f t="shared" si="4259"/>
        <v>0</v>
      </c>
      <c r="BL1248" s="31">
        <f t="shared" si="4260"/>
        <v>0</v>
      </c>
      <c r="BM1248" s="31">
        <f t="shared" si="4261"/>
        <v>0</v>
      </c>
      <c r="BN1248" s="31">
        <f t="shared" si="4174"/>
        <v>600</v>
      </c>
      <c r="BO1248" s="31">
        <f t="shared" si="4175"/>
        <v>0</v>
      </c>
      <c r="BP1248" s="31">
        <f t="shared" si="4176"/>
        <v>0</v>
      </c>
      <c r="BQ1248" s="31">
        <f t="shared" si="4262"/>
        <v>0</v>
      </c>
      <c r="BR1248" s="31">
        <f t="shared" si="4263"/>
        <v>0</v>
      </c>
      <c r="BS1248" s="31">
        <f t="shared" si="4177"/>
        <v>600</v>
      </c>
      <c r="BT1248" s="31">
        <f t="shared" si="4178"/>
        <v>0</v>
      </c>
      <c r="BU1248" s="31">
        <f t="shared" si="4179"/>
        <v>0</v>
      </c>
      <c r="BV1248" s="31">
        <f t="shared" si="4264"/>
        <v>0</v>
      </c>
      <c r="BW1248" s="31">
        <f t="shared" si="4265"/>
        <v>0</v>
      </c>
      <c r="BX1248" s="31">
        <f t="shared" si="4180"/>
        <v>600</v>
      </c>
      <c r="BY1248" s="31">
        <f t="shared" si="4181"/>
        <v>0</v>
      </c>
      <c r="BZ1248" s="31">
        <f t="shared" si="4182"/>
        <v>0</v>
      </c>
      <c r="CA1248" s="31">
        <f t="shared" si="4266"/>
        <v>0</v>
      </c>
      <c r="CB1248" s="31">
        <f t="shared" si="4267"/>
        <v>0</v>
      </c>
      <c r="CC1248" s="31">
        <f t="shared" si="4268"/>
        <v>0</v>
      </c>
      <c r="CD1248" s="31">
        <f t="shared" si="4061"/>
        <v>600</v>
      </c>
      <c r="CE1248" s="31">
        <f t="shared" si="4062"/>
        <v>0</v>
      </c>
      <c r="CF1248" s="31">
        <f t="shared" si="4063"/>
        <v>0</v>
      </c>
      <c r="CG1248" s="31">
        <f t="shared" si="4269"/>
        <v>0</v>
      </c>
      <c r="CH1248" s="24"/>
      <c r="CI1248" s="40"/>
      <c r="CM1248" s="1" t="s">
        <v>29</v>
      </c>
    </row>
    <row r="1249" ht="43.75">
      <c r="A1249" s="16" t="s">
        <v>690</v>
      </c>
      <c r="B1249" s="17">
        <v>240</v>
      </c>
      <c r="C1249" s="16"/>
      <c r="D1249" s="16"/>
      <c r="E1249" s="39" t="s">
        <v>41</v>
      </c>
      <c r="F1249" s="31">
        <f t="shared" si="4229"/>
        <v>600</v>
      </c>
      <c r="G1249" s="31">
        <f t="shared" si="4230"/>
        <v>0</v>
      </c>
      <c r="H1249" s="31">
        <f t="shared" si="4231"/>
        <v>0</v>
      </c>
      <c r="I1249" s="31">
        <f t="shared" si="4232"/>
        <v>0</v>
      </c>
      <c r="J1249" s="31">
        <f t="shared" si="4233"/>
        <v>0</v>
      </c>
      <c r="K1249" s="31">
        <f t="shared" si="4234"/>
        <v>0</v>
      </c>
      <c r="L1249" s="31">
        <f t="shared" si="4147"/>
        <v>600</v>
      </c>
      <c r="M1249" s="31">
        <f t="shared" si="4148"/>
        <v>0</v>
      </c>
      <c r="N1249" s="31">
        <f t="shared" si="4149"/>
        <v>0</v>
      </c>
      <c r="O1249" s="31">
        <f t="shared" si="4235"/>
        <v>0</v>
      </c>
      <c r="P1249" s="31">
        <f t="shared" si="4236"/>
        <v>0</v>
      </c>
      <c r="Q1249" s="31">
        <f t="shared" si="4237"/>
        <v>0</v>
      </c>
      <c r="R1249" s="31">
        <f t="shared" si="4150"/>
        <v>600</v>
      </c>
      <c r="S1249" s="31">
        <f t="shared" si="4151"/>
        <v>0</v>
      </c>
      <c r="T1249" s="31">
        <f t="shared" si="4152"/>
        <v>0</v>
      </c>
      <c r="U1249" s="31">
        <f t="shared" si="4238"/>
        <v>0</v>
      </c>
      <c r="V1249" s="31">
        <f t="shared" si="4239"/>
        <v>0</v>
      </c>
      <c r="W1249" s="31">
        <f t="shared" si="4240"/>
        <v>0</v>
      </c>
      <c r="X1249" s="31">
        <f t="shared" si="4153"/>
        <v>600</v>
      </c>
      <c r="Y1249" s="31">
        <f t="shared" si="4154"/>
        <v>0</v>
      </c>
      <c r="Z1249" s="31">
        <f t="shared" si="4155"/>
        <v>0</v>
      </c>
      <c r="AA1249" s="31">
        <f t="shared" si="4241"/>
        <v>0</v>
      </c>
      <c r="AB1249" s="31">
        <f t="shared" si="4242"/>
        <v>0</v>
      </c>
      <c r="AC1249" s="31">
        <f t="shared" si="4243"/>
        <v>0</v>
      </c>
      <c r="AD1249" s="31">
        <f t="shared" si="4156"/>
        <v>600</v>
      </c>
      <c r="AE1249" s="31">
        <f t="shared" si="4157"/>
        <v>0</v>
      </c>
      <c r="AF1249" s="31">
        <f t="shared" si="4158"/>
        <v>0</v>
      </c>
      <c r="AG1249" s="31">
        <f t="shared" si="4244"/>
        <v>0</v>
      </c>
      <c r="AH1249" s="31">
        <f t="shared" si="4245"/>
        <v>0</v>
      </c>
      <c r="AI1249" s="31">
        <f t="shared" si="4246"/>
        <v>0</v>
      </c>
      <c r="AJ1249" s="31">
        <f t="shared" si="4159"/>
        <v>600</v>
      </c>
      <c r="AK1249" s="31">
        <f t="shared" si="4160"/>
        <v>0</v>
      </c>
      <c r="AL1249" s="31">
        <f t="shared" si="4161"/>
        <v>0</v>
      </c>
      <c r="AM1249" s="31">
        <f t="shared" si="4247"/>
        <v>0</v>
      </c>
      <c r="AN1249" s="31">
        <f t="shared" si="4248"/>
        <v>0</v>
      </c>
      <c r="AO1249" s="31">
        <f t="shared" si="4249"/>
        <v>0</v>
      </c>
      <c r="AP1249" s="31">
        <f t="shared" si="4162"/>
        <v>600</v>
      </c>
      <c r="AQ1249" s="31">
        <f t="shared" si="4163"/>
        <v>0</v>
      </c>
      <c r="AR1249" s="31">
        <f t="shared" si="4164"/>
        <v>0</v>
      </c>
      <c r="AS1249" s="31">
        <f t="shared" si="4250"/>
        <v>0</v>
      </c>
      <c r="AT1249" s="31">
        <f t="shared" si="4251"/>
        <v>0</v>
      </c>
      <c r="AU1249" s="31">
        <f t="shared" si="4252"/>
        <v>0</v>
      </c>
      <c r="AV1249" s="31">
        <f t="shared" si="4165"/>
        <v>600</v>
      </c>
      <c r="AW1249" s="31">
        <f t="shared" si="4166"/>
        <v>0</v>
      </c>
      <c r="AX1249" s="31">
        <f t="shared" si="4167"/>
        <v>0</v>
      </c>
      <c r="AY1249" s="31">
        <f t="shared" si="4253"/>
        <v>0</v>
      </c>
      <c r="AZ1249" s="31">
        <f t="shared" si="4254"/>
        <v>0</v>
      </c>
      <c r="BA1249" s="31">
        <f t="shared" si="4255"/>
        <v>0</v>
      </c>
      <c r="BB1249" s="31">
        <f t="shared" si="4168"/>
        <v>600</v>
      </c>
      <c r="BC1249" s="31">
        <f t="shared" si="4169"/>
        <v>0</v>
      </c>
      <c r="BD1249" s="31">
        <f t="shared" si="4170"/>
        <v>0</v>
      </c>
      <c r="BE1249" s="31">
        <f t="shared" si="4256"/>
        <v>0</v>
      </c>
      <c r="BF1249" s="31">
        <f t="shared" si="4257"/>
        <v>0</v>
      </c>
      <c r="BG1249" s="31">
        <f t="shared" si="4258"/>
        <v>0</v>
      </c>
      <c r="BH1249" s="31">
        <f t="shared" si="4171"/>
        <v>600</v>
      </c>
      <c r="BI1249" s="31">
        <f t="shared" si="4172"/>
        <v>0</v>
      </c>
      <c r="BJ1249" s="31">
        <f t="shared" si="4173"/>
        <v>0</v>
      </c>
      <c r="BK1249" s="31">
        <f t="shared" si="4259"/>
        <v>0</v>
      </c>
      <c r="BL1249" s="31">
        <f t="shared" si="4260"/>
        <v>0</v>
      </c>
      <c r="BM1249" s="31">
        <f t="shared" si="4261"/>
        <v>0</v>
      </c>
      <c r="BN1249" s="31">
        <f t="shared" si="4174"/>
        <v>600</v>
      </c>
      <c r="BO1249" s="31">
        <f t="shared" si="4175"/>
        <v>0</v>
      </c>
      <c r="BP1249" s="31">
        <f t="shared" si="4176"/>
        <v>0</v>
      </c>
      <c r="BQ1249" s="31">
        <f t="shared" si="4262"/>
        <v>0</v>
      </c>
      <c r="BR1249" s="31">
        <f t="shared" si="4263"/>
        <v>0</v>
      </c>
      <c r="BS1249" s="31">
        <f t="shared" si="4177"/>
        <v>600</v>
      </c>
      <c r="BT1249" s="31">
        <f t="shared" si="4178"/>
        <v>0</v>
      </c>
      <c r="BU1249" s="31">
        <f t="shared" si="4179"/>
        <v>0</v>
      </c>
      <c r="BV1249" s="31">
        <f t="shared" si="4264"/>
        <v>0</v>
      </c>
      <c r="BW1249" s="31">
        <f t="shared" si="4265"/>
        <v>0</v>
      </c>
      <c r="BX1249" s="31">
        <f t="shared" si="4180"/>
        <v>600</v>
      </c>
      <c r="BY1249" s="31">
        <f t="shared" si="4181"/>
        <v>0</v>
      </c>
      <c r="BZ1249" s="31">
        <f t="shared" si="4182"/>
        <v>0</v>
      </c>
      <c r="CA1249" s="31">
        <f t="shared" si="4266"/>
        <v>0</v>
      </c>
      <c r="CB1249" s="31">
        <f t="shared" si="4267"/>
        <v>0</v>
      </c>
      <c r="CC1249" s="31">
        <f t="shared" si="4268"/>
        <v>0</v>
      </c>
      <c r="CD1249" s="31">
        <f t="shared" si="4061"/>
        <v>600</v>
      </c>
      <c r="CE1249" s="31">
        <f t="shared" si="4062"/>
        <v>0</v>
      </c>
      <c r="CF1249" s="31">
        <f t="shared" si="4063"/>
        <v>0</v>
      </c>
      <c r="CG1249" s="31">
        <f t="shared" si="4269"/>
        <v>0</v>
      </c>
      <c r="CH1249" s="24"/>
      <c r="CI1249" s="40"/>
      <c r="CN1249" s="1" t="s">
        <v>30</v>
      </c>
    </row>
    <row r="1250" ht="15">
      <c r="A1250" s="16" t="s">
        <v>690</v>
      </c>
      <c r="B1250" s="17">
        <v>240</v>
      </c>
      <c r="C1250" s="16" t="s">
        <v>395</v>
      </c>
      <c r="D1250" s="16" t="s">
        <v>105</v>
      </c>
      <c r="E1250" s="39" t="s">
        <v>681</v>
      </c>
      <c r="F1250" s="31">
        <v>600</v>
      </c>
      <c r="G1250" s="31"/>
      <c r="H1250" s="31"/>
      <c r="I1250" s="31"/>
      <c r="J1250" s="31"/>
      <c r="K1250" s="31"/>
      <c r="L1250" s="31">
        <f t="shared" si="4147"/>
        <v>600</v>
      </c>
      <c r="M1250" s="31">
        <f t="shared" si="4148"/>
        <v>0</v>
      </c>
      <c r="N1250" s="31">
        <f t="shared" si="4149"/>
        <v>0</v>
      </c>
      <c r="O1250" s="31"/>
      <c r="P1250" s="31"/>
      <c r="Q1250" s="31"/>
      <c r="R1250" s="31">
        <f t="shared" si="4150"/>
        <v>600</v>
      </c>
      <c r="S1250" s="31">
        <f t="shared" si="4151"/>
        <v>0</v>
      </c>
      <c r="T1250" s="31">
        <f t="shared" si="4152"/>
        <v>0</v>
      </c>
      <c r="U1250" s="31"/>
      <c r="V1250" s="31"/>
      <c r="W1250" s="31"/>
      <c r="X1250" s="31">
        <f t="shared" si="4153"/>
        <v>600</v>
      </c>
      <c r="Y1250" s="31">
        <f t="shared" si="4154"/>
        <v>0</v>
      </c>
      <c r="Z1250" s="31">
        <f t="shared" si="4155"/>
        <v>0</v>
      </c>
      <c r="AA1250" s="31"/>
      <c r="AB1250" s="31"/>
      <c r="AC1250" s="31"/>
      <c r="AD1250" s="31">
        <f t="shared" si="4156"/>
        <v>600</v>
      </c>
      <c r="AE1250" s="31">
        <f t="shared" si="4157"/>
        <v>0</v>
      </c>
      <c r="AF1250" s="31">
        <f t="shared" si="4158"/>
        <v>0</v>
      </c>
      <c r="AG1250" s="31"/>
      <c r="AH1250" s="31"/>
      <c r="AI1250" s="31"/>
      <c r="AJ1250" s="31">
        <f t="shared" si="4159"/>
        <v>600</v>
      </c>
      <c r="AK1250" s="31">
        <f t="shared" si="4160"/>
        <v>0</v>
      </c>
      <c r="AL1250" s="31">
        <f t="shared" si="4161"/>
        <v>0</v>
      </c>
      <c r="AM1250" s="31"/>
      <c r="AN1250" s="31"/>
      <c r="AO1250" s="31"/>
      <c r="AP1250" s="31">
        <f t="shared" si="4162"/>
        <v>600</v>
      </c>
      <c r="AQ1250" s="31">
        <f t="shared" si="4163"/>
        <v>0</v>
      </c>
      <c r="AR1250" s="31">
        <f t="shared" si="4164"/>
        <v>0</v>
      </c>
      <c r="AS1250" s="31"/>
      <c r="AT1250" s="31"/>
      <c r="AU1250" s="31"/>
      <c r="AV1250" s="31">
        <f t="shared" si="4165"/>
        <v>600</v>
      </c>
      <c r="AW1250" s="31">
        <f t="shared" si="4166"/>
        <v>0</v>
      </c>
      <c r="AX1250" s="31">
        <f t="shared" si="4167"/>
        <v>0</v>
      </c>
      <c r="AY1250" s="31"/>
      <c r="AZ1250" s="31"/>
      <c r="BA1250" s="31"/>
      <c r="BB1250" s="31">
        <f t="shared" si="4168"/>
        <v>600</v>
      </c>
      <c r="BC1250" s="31">
        <f t="shared" si="4169"/>
        <v>0</v>
      </c>
      <c r="BD1250" s="31">
        <f t="shared" si="4170"/>
        <v>0</v>
      </c>
      <c r="BE1250" s="31"/>
      <c r="BF1250" s="31"/>
      <c r="BG1250" s="31"/>
      <c r="BH1250" s="31">
        <f t="shared" si="4171"/>
        <v>600</v>
      </c>
      <c r="BI1250" s="31">
        <f t="shared" si="4172"/>
        <v>0</v>
      </c>
      <c r="BJ1250" s="31">
        <f t="shared" si="4173"/>
        <v>0</v>
      </c>
      <c r="BK1250" s="31"/>
      <c r="BL1250" s="31"/>
      <c r="BM1250" s="31"/>
      <c r="BN1250" s="31">
        <f t="shared" si="4174"/>
        <v>600</v>
      </c>
      <c r="BO1250" s="31">
        <f t="shared" si="4175"/>
        <v>0</v>
      </c>
      <c r="BP1250" s="31">
        <f t="shared" si="4176"/>
        <v>0</v>
      </c>
      <c r="BQ1250" s="31"/>
      <c r="BR1250" s="31"/>
      <c r="BS1250" s="31">
        <f t="shared" si="4177"/>
        <v>600</v>
      </c>
      <c r="BT1250" s="31">
        <f t="shared" si="4178"/>
        <v>0</v>
      </c>
      <c r="BU1250" s="31">
        <f t="shared" si="4179"/>
        <v>0</v>
      </c>
      <c r="BV1250" s="31"/>
      <c r="BW1250" s="31"/>
      <c r="BX1250" s="31">
        <f t="shared" si="4180"/>
        <v>600</v>
      </c>
      <c r="BY1250" s="31">
        <f t="shared" si="4181"/>
        <v>0</v>
      </c>
      <c r="BZ1250" s="31">
        <f t="shared" si="4182"/>
        <v>0</v>
      </c>
      <c r="CA1250" s="31"/>
      <c r="CB1250" s="31"/>
      <c r="CC1250" s="31"/>
      <c r="CD1250" s="31">
        <f t="shared" si="4061"/>
        <v>600</v>
      </c>
      <c r="CE1250" s="31">
        <f t="shared" si="4062"/>
        <v>0</v>
      </c>
      <c r="CF1250" s="31">
        <f t="shared" si="4063"/>
        <v>0</v>
      </c>
      <c r="CG1250" s="31"/>
      <c r="CH1250" s="24"/>
      <c r="CI1250" s="40"/>
    </row>
    <row r="1251" ht="57.700000000000003">
      <c r="A1251" s="41" t="s">
        <v>692</v>
      </c>
      <c r="B1251" s="17"/>
      <c r="C1251" s="16"/>
      <c r="D1251" s="16"/>
      <c r="E1251" s="39" t="s">
        <v>693</v>
      </c>
      <c r="F1251" s="31">
        <f t="shared" si="4229"/>
        <v>142110</v>
      </c>
      <c r="G1251" s="31">
        <f t="shared" si="4230"/>
        <v>0</v>
      </c>
      <c r="H1251" s="31">
        <f t="shared" si="4231"/>
        <v>0</v>
      </c>
      <c r="I1251" s="31">
        <f t="shared" si="4232"/>
        <v>0</v>
      </c>
      <c r="J1251" s="31">
        <f t="shared" si="4233"/>
        <v>0</v>
      </c>
      <c r="K1251" s="31">
        <f t="shared" si="4234"/>
        <v>0</v>
      </c>
      <c r="L1251" s="31">
        <f t="shared" si="4147"/>
        <v>142110</v>
      </c>
      <c r="M1251" s="31">
        <f t="shared" si="4148"/>
        <v>0</v>
      </c>
      <c r="N1251" s="31">
        <f t="shared" si="4149"/>
        <v>0</v>
      </c>
      <c r="O1251" s="31">
        <f t="shared" si="4235"/>
        <v>0</v>
      </c>
      <c r="P1251" s="31">
        <f t="shared" si="4236"/>
        <v>0</v>
      </c>
      <c r="Q1251" s="31">
        <f t="shared" si="4237"/>
        <v>0</v>
      </c>
      <c r="R1251" s="31">
        <f t="shared" si="4150"/>
        <v>142110</v>
      </c>
      <c r="S1251" s="31">
        <f t="shared" si="4151"/>
        <v>0</v>
      </c>
      <c r="T1251" s="31">
        <f t="shared" si="4152"/>
        <v>0</v>
      </c>
      <c r="U1251" s="31">
        <f t="shared" si="4238"/>
        <v>0</v>
      </c>
      <c r="V1251" s="31">
        <f t="shared" si="4239"/>
        <v>0</v>
      </c>
      <c r="W1251" s="31">
        <f t="shared" si="4240"/>
        <v>0</v>
      </c>
      <c r="X1251" s="31">
        <f t="shared" si="4153"/>
        <v>142110</v>
      </c>
      <c r="Y1251" s="31">
        <f t="shared" si="4154"/>
        <v>0</v>
      </c>
      <c r="Z1251" s="31">
        <f t="shared" si="4155"/>
        <v>0</v>
      </c>
      <c r="AA1251" s="31">
        <f t="shared" si="4241"/>
        <v>0</v>
      </c>
      <c r="AB1251" s="31">
        <f t="shared" si="4242"/>
        <v>0</v>
      </c>
      <c r="AC1251" s="31">
        <f t="shared" si="4243"/>
        <v>0</v>
      </c>
      <c r="AD1251" s="31">
        <f t="shared" si="4156"/>
        <v>142110</v>
      </c>
      <c r="AE1251" s="31">
        <f t="shared" si="4157"/>
        <v>0</v>
      </c>
      <c r="AF1251" s="31">
        <f t="shared" si="4158"/>
        <v>0</v>
      </c>
      <c r="AG1251" s="31">
        <f t="shared" si="4244"/>
        <v>0</v>
      </c>
      <c r="AH1251" s="31">
        <f t="shared" si="4245"/>
        <v>0</v>
      </c>
      <c r="AI1251" s="31">
        <f t="shared" si="4246"/>
        <v>0</v>
      </c>
      <c r="AJ1251" s="31">
        <f t="shared" si="4159"/>
        <v>142110</v>
      </c>
      <c r="AK1251" s="31">
        <f t="shared" si="4160"/>
        <v>0</v>
      </c>
      <c r="AL1251" s="31">
        <f t="shared" si="4161"/>
        <v>0</v>
      </c>
      <c r="AM1251" s="31">
        <f t="shared" si="4247"/>
        <v>0</v>
      </c>
      <c r="AN1251" s="31">
        <f t="shared" si="4248"/>
        <v>0</v>
      </c>
      <c r="AO1251" s="31">
        <f t="shared" si="4249"/>
        <v>0</v>
      </c>
      <c r="AP1251" s="31">
        <f t="shared" si="4162"/>
        <v>142110</v>
      </c>
      <c r="AQ1251" s="31">
        <f t="shared" si="4163"/>
        <v>0</v>
      </c>
      <c r="AR1251" s="31">
        <f t="shared" si="4164"/>
        <v>0</v>
      </c>
      <c r="AS1251" s="31">
        <f t="shared" si="4250"/>
        <v>0</v>
      </c>
      <c r="AT1251" s="31">
        <f t="shared" si="4251"/>
        <v>0</v>
      </c>
      <c r="AU1251" s="31">
        <f t="shared" si="4252"/>
        <v>0</v>
      </c>
      <c r="AV1251" s="31">
        <f t="shared" si="4165"/>
        <v>142110</v>
      </c>
      <c r="AW1251" s="31">
        <f t="shared" si="4166"/>
        <v>0</v>
      </c>
      <c r="AX1251" s="31">
        <f t="shared" si="4167"/>
        <v>0</v>
      </c>
      <c r="AY1251" s="31">
        <f t="shared" si="4253"/>
        <v>38868.550000000003</v>
      </c>
      <c r="AZ1251" s="31">
        <f t="shared" si="4254"/>
        <v>0</v>
      </c>
      <c r="BA1251" s="31">
        <f t="shared" si="4255"/>
        <v>0</v>
      </c>
      <c r="BB1251" s="31">
        <f t="shared" si="4168"/>
        <v>180978.54999999999</v>
      </c>
      <c r="BC1251" s="31">
        <f t="shared" si="4169"/>
        <v>0</v>
      </c>
      <c r="BD1251" s="31">
        <f t="shared" si="4170"/>
        <v>0</v>
      </c>
      <c r="BE1251" s="31">
        <f t="shared" si="4256"/>
        <v>0</v>
      </c>
      <c r="BF1251" s="31">
        <f t="shared" si="4257"/>
        <v>0</v>
      </c>
      <c r="BG1251" s="31">
        <f t="shared" si="4258"/>
        <v>0</v>
      </c>
      <c r="BH1251" s="31">
        <f t="shared" si="4171"/>
        <v>180978.54999999999</v>
      </c>
      <c r="BI1251" s="31">
        <f t="shared" si="4172"/>
        <v>0</v>
      </c>
      <c r="BJ1251" s="31">
        <f t="shared" si="4173"/>
        <v>0</v>
      </c>
      <c r="BK1251" s="31">
        <f t="shared" si="4259"/>
        <v>0</v>
      </c>
      <c r="BL1251" s="31">
        <f t="shared" si="4260"/>
        <v>0</v>
      </c>
      <c r="BM1251" s="31">
        <f t="shared" si="4261"/>
        <v>0</v>
      </c>
      <c r="BN1251" s="31">
        <f t="shared" si="4174"/>
        <v>180978.54999999999</v>
      </c>
      <c r="BO1251" s="31">
        <f t="shared" si="4175"/>
        <v>0</v>
      </c>
      <c r="BP1251" s="31">
        <f t="shared" si="4176"/>
        <v>0</v>
      </c>
      <c r="BQ1251" s="31">
        <f t="shared" si="4262"/>
        <v>0</v>
      </c>
      <c r="BR1251" s="31">
        <f t="shared" si="4263"/>
        <v>0</v>
      </c>
      <c r="BS1251" s="31">
        <f t="shared" si="4177"/>
        <v>180978.54999999999</v>
      </c>
      <c r="BT1251" s="31">
        <f t="shared" si="4178"/>
        <v>0</v>
      </c>
      <c r="BU1251" s="31">
        <f t="shared" si="4179"/>
        <v>0</v>
      </c>
      <c r="BV1251" s="31">
        <f t="shared" si="4264"/>
        <v>0</v>
      </c>
      <c r="BW1251" s="31">
        <f t="shared" si="4265"/>
        <v>0</v>
      </c>
      <c r="BX1251" s="31">
        <f t="shared" si="4180"/>
        <v>180978.54999999999</v>
      </c>
      <c r="BY1251" s="31">
        <f t="shared" si="4181"/>
        <v>0</v>
      </c>
      <c r="BZ1251" s="31">
        <f t="shared" si="4182"/>
        <v>0</v>
      </c>
      <c r="CA1251" s="31">
        <f t="shared" si="4266"/>
        <v>0</v>
      </c>
      <c r="CB1251" s="31">
        <f t="shared" si="4267"/>
        <v>0</v>
      </c>
      <c r="CC1251" s="31">
        <f t="shared" si="4268"/>
        <v>0</v>
      </c>
      <c r="CD1251" s="31">
        <f t="shared" si="4061"/>
        <v>180978.54999999999</v>
      </c>
      <c r="CE1251" s="31">
        <f t="shared" si="4062"/>
        <v>0</v>
      </c>
      <c r="CF1251" s="31">
        <f t="shared" si="4063"/>
        <v>0</v>
      </c>
      <c r="CG1251" s="31">
        <f t="shared" si="4269"/>
        <v>0</v>
      </c>
      <c r="CH1251" s="24"/>
      <c r="CI1251" s="40"/>
      <c r="CL1251" s="1" t="s">
        <v>28</v>
      </c>
    </row>
    <row r="1252" ht="65.650000000000006">
      <c r="A1252" s="41" t="s">
        <v>694</v>
      </c>
      <c r="B1252" s="17"/>
      <c r="C1252" s="16"/>
      <c r="D1252" s="16"/>
      <c r="E1252" s="39" t="s">
        <v>695</v>
      </c>
      <c r="F1252" s="31">
        <f t="shared" si="4229"/>
        <v>142110</v>
      </c>
      <c r="G1252" s="31">
        <f t="shared" si="4230"/>
        <v>0</v>
      </c>
      <c r="H1252" s="31">
        <f t="shared" si="4231"/>
        <v>0</v>
      </c>
      <c r="I1252" s="31">
        <f t="shared" si="4232"/>
        <v>0</v>
      </c>
      <c r="J1252" s="31">
        <f t="shared" si="4233"/>
        <v>0</v>
      </c>
      <c r="K1252" s="31">
        <f t="shared" si="4234"/>
        <v>0</v>
      </c>
      <c r="L1252" s="31">
        <f t="shared" si="4147"/>
        <v>142110</v>
      </c>
      <c r="M1252" s="31">
        <f t="shared" si="4148"/>
        <v>0</v>
      </c>
      <c r="N1252" s="31">
        <f t="shared" si="4149"/>
        <v>0</v>
      </c>
      <c r="O1252" s="31">
        <f t="shared" si="4235"/>
        <v>0</v>
      </c>
      <c r="P1252" s="31">
        <f t="shared" si="4236"/>
        <v>0</v>
      </c>
      <c r="Q1252" s="31">
        <f t="shared" si="4237"/>
        <v>0</v>
      </c>
      <c r="R1252" s="31">
        <f t="shared" si="4150"/>
        <v>142110</v>
      </c>
      <c r="S1252" s="31">
        <f t="shared" si="4151"/>
        <v>0</v>
      </c>
      <c r="T1252" s="31">
        <f t="shared" si="4152"/>
        <v>0</v>
      </c>
      <c r="U1252" s="31">
        <f t="shared" si="4238"/>
        <v>0</v>
      </c>
      <c r="V1252" s="31">
        <f t="shared" si="4239"/>
        <v>0</v>
      </c>
      <c r="W1252" s="31">
        <f t="shared" si="4240"/>
        <v>0</v>
      </c>
      <c r="X1252" s="31">
        <f t="shared" si="4153"/>
        <v>142110</v>
      </c>
      <c r="Y1252" s="31">
        <f t="shared" si="4154"/>
        <v>0</v>
      </c>
      <c r="Z1252" s="31">
        <f t="shared" si="4155"/>
        <v>0</v>
      </c>
      <c r="AA1252" s="31">
        <f t="shared" si="4241"/>
        <v>0</v>
      </c>
      <c r="AB1252" s="31">
        <f t="shared" si="4242"/>
        <v>0</v>
      </c>
      <c r="AC1252" s="31">
        <f t="shared" si="4243"/>
        <v>0</v>
      </c>
      <c r="AD1252" s="31">
        <f t="shared" si="4156"/>
        <v>142110</v>
      </c>
      <c r="AE1252" s="31">
        <f t="shared" si="4157"/>
        <v>0</v>
      </c>
      <c r="AF1252" s="31">
        <f t="shared" si="4158"/>
        <v>0</v>
      </c>
      <c r="AG1252" s="31">
        <f t="shared" si="4244"/>
        <v>0</v>
      </c>
      <c r="AH1252" s="31">
        <f t="shared" si="4245"/>
        <v>0</v>
      </c>
      <c r="AI1252" s="31">
        <f t="shared" si="4246"/>
        <v>0</v>
      </c>
      <c r="AJ1252" s="31">
        <f t="shared" si="4159"/>
        <v>142110</v>
      </c>
      <c r="AK1252" s="31">
        <f t="shared" si="4160"/>
        <v>0</v>
      </c>
      <c r="AL1252" s="31">
        <f t="shared" si="4161"/>
        <v>0</v>
      </c>
      <c r="AM1252" s="31">
        <f t="shared" si="4247"/>
        <v>0</v>
      </c>
      <c r="AN1252" s="31">
        <f t="shared" si="4248"/>
        <v>0</v>
      </c>
      <c r="AO1252" s="31">
        <f t="shared" si="4249"/>
        <v>0</v>
      </c>
      <c r="AP1252" s="31">
        <f t="shared" si="4162"/>
        <v>142110</v>
      </c>
      <c r="AQ1252" s="31">
        <f t="shared" si="4163"/>
        <v>0</v>
      </c>
      <c r="AR1252" s="31">
        <f t="shared" si="4164"/>
        <v>0</v>
      </c>
      <c r="AS1252" s="31">
        <f t="shared" si="4250"/>
        <v>0</v>
      </c>
      <c r="AT1252" s="31">
        <f t="shared" si="4251"/>
        <v>0</v>
      </c>
      <c r="AU1252" s="31">
        <f t="shared" si="4252"/>
        <v>0</v>
      </c>
      <c r="AV1252" s="31">
        <f t="shared" si="4165"/>
        <v>142110</v>
      </c>
      <c r="AW1252" s="31">
        <f t="shared" si="4166"/>
        <v>0</v>
      </c>
      <c r="AX1252" s="31">
        <f t="shared" si="4167"/>
        <v>0</v>
      </c>
      <c r="AY1252" s="31">
        <f t="shared" si="4253"/>
        <v>38868.550000000003</v>
      </c>
      <c r="AZ1252" s="31">
        <f t="shared" si="4254"/>
        <v>0</v>
      </c>
      <c r="BA1252" s="31">
        <f t="shared" si="4255"/>
        <v>0</v>
      </c>
      <c r="BB1252" s="31">
        <f t="shared" si="4168"/>
        <v>180978.54999999999</v>
      </c>
      <c r="BC1252" s="31">
        <f t="shared" si="4169"/>
        <v>0</v>
      </c>
      <c r="BD1252" s="31">
        <f t="shared" si="4170"/>
        <v>0</v>
      </c>
      <c r="BE1252" s="31">
        <f t="shared" si="4256"/>
        <v>0</v>
      </c>
      <c r="BF1252" s="31">
        <f t="shared" si="4257"/>
        <v>0</v>
      </c>
      <c r="BG1252" s="31">
        <f t="shared" si="4258"/>
        <v>0</v>
      </c>
      <c r="BH1252" s="31">
        <f t="shared" si="4171"/>
        <v>180978.54999999999</v>
      </c>
      <c r="BI1252" s="31">
        <f t="shared" si="4172"/>
        <v>0</v>
      </c>
      <c r="BJ1252" s="31">
        <f t="shared" si="4173"/>
        <v>0</v>
      </c>
      <c r="BK1252" s="31">
        <f t="shared" si="4259"/>
        <v>0</v>
      </c>
      <c r="BL1252" s="31">
        <f t="shared" si="4260"/>
        <v>0</v>
      </c>
      <c r="BM1252" s="31">
        <f t="shared" si="4261"/>
        <v>0</v>
      </c>
      <c r="BN1252" s="31">
        <f t="shared" si="4174"/>
        <v>180978.54999999999</v>
      </c>
      <c r="BO1252" s="31">
        <f t="shared" si="4175"/>
        <v>0</v>
      </c>
      <c r="BP1252" s="31">
        <f t="shared" si="4176"/>
        <v>0</v>
      </c>
      <c r="BQ1252" s="31">
        <f t="shared" si="4262"/>
        <v>0</v>
      </c>
      <c r="BR1252" s="31">
        <f t="shared" si="4263"/>
        <v>0</v>
      </c>
      <c r="BS1252" s="31">
        <f t="shared" si="4177"/>
        <v>180978.54999999999</v>
      </c>
      <c r="BT1252" s="31">
        <f t="shared" si="4178"/>
        <v>0</v>
      </c>
      <c r="BU1252" s="31">
        <f t="shared" si="4179"/>
        <v>0</v>
      </c>
      <c r="BV1252" s="31">
        <f t="shared" si="4264"/>
        <v>0</v>
      </c>
      <c r="BW1252" s="31">
        <f t="shared" si="4265"/>
        <v>0</v>
      </c>
      <c r="BX1252" s="31">
        <f t="shared" si="4180"/>
        <v>180978.54999999999</v>
      </c>
      <c r="BY1252" s="31">
        <f t="shared" si="4181"/>
        <v>0</v>
      </c>
      <c r="BZ1252" s="31">
        <f t="shared" si="4182"/>
        <v>0</v>
      </c>
      <c r="CA1252" s="31">
        <f t="shared" si="4266"/>
        <v>0</v>
      </c>
      <c r="CB1252" s="31">
        <f t="shared" si="4267"/>
        <v>0</v>
      </c>
      <c r="CC1252" s="31">
        <f t="shared" si="4268"/>
        <v>0</v>
      </c>
      <c r="CD1252" s="31">
        <f t="shared" si="4061"/>
        <v>180978.54999999999</v>
      </c>
      <c r="CE1252" s="31">
        <f t="shared" si="4062"/>
        <v>0</v>
      </c>
      <c r="CF1252" s="31">
        <f t="shared" si="4063"/>
        <v>0</v>
      </c>
      <c r="CG1252" s="31">
        <f t="shared" si="4269"/>
        <v>0</v>
      </c>
      <c r="CH1252" s="24"/>
      <c r="CI1252" s="40"/>
      <c r="CO1252" s="1" t="s">
        <v>31</v>
      </c>
    </row>
    <row r="1253" ht="29.850000000000001">
      <c r="A1253" s="41" t="s">
        <v>694</v>
      </c>
      <c r="B1253" s="17">
        <v>200</v>
      </c>
      <c r="C1253" s="16"/>
      <c r="D1253" s="16"/>
      <c r="E1253" s="39" t="s">
        <v>40</v>
      </c>
      <c r="F1253" s="31">
        <f t="shared" si="4229"/>
        <v>142110</v>
      </c>
      <c r="G1253" s="31">
        <f t="shared" si="4230"/>
        <v>0</v>
      </c>
      <c r="H1253" s="31">
        <f t="shared" si="4231"/>
        <v>0</v>
      </c>
      <c r="I1253" s="31">
        <f t="shared" si="4232"/>
        <v>0</v>
      </c>
      <c r="J1253" s="31">
        <f t="shared" si="4233"/>
        <v>0</v>
      </c>
      <c r="K1253" s="31">
        <f t="shared" si="4234"/>
        <v>0</v>
      </c>
      <c r="L1253" s="31">
        <f t="shared" si="4147"/>
        <v>142110</v>
      </c>
      <c r="M1253" s="31">
        <f t="shared" si="4148"/>
        <v>0</v>
      </c>
      <c r="N1253" s="31">
        <f t="shared" si="4149"/>
        <v>0</v>
      </c>
      <c r="O1253" s="31">
        <f t="shared" si="4235"/>
        <v>0</v>
      </c>
      <c r="P1253" s="31">
        <f t="shared" si="4236"/>
        <v>0</v>
      </c>
      <c r="Q1253" s="31">
        <f t="shared" si="4237"/>
        <v>0</v>
      </c>
      <c r="R1253" s="31">
        <f t="shared" si="4150"/>
        <v>142110</v>
      </c>
      <c r="S1253" s="31">
        <f t="shared" si="4151"/>
        <v>0</v>
      </c>
      <c r="T1253" s="31">
        <f t="shared" si="4152"/>
        <v>0</v>
      </c>
      <c r="U1253" s="31">
        <f t="shared" si="4238"/>
        <v>0</v>
      </c>
      <c r="V1253" s="31">
        <f t="shared" si="4239"/>
        <v>0</v>
      </c>
      <c r="W1253" s="31">
        <f t="shared" si="4240"/>
        <v>0</v>
      </c>
      <c r="X1253" s="31">
        <f t="shared" si="4153"/>
        <v>142110</v>
      </c>
      <c r="Y1253" s="31">
        <f t="shared" si="4154"/>
        <v>0</v>
      </c>
      <c r="Z1253" s="31">
        <f t="shared" si="4155"/>
        <v>0</v>
      </c>
      <c r="AA1253" s="31">
        <f t="shared" si="4241"/>
        <v>0</v>
      </c>
      <c r="AB1253" s="31">
        <f t="shared" si="4242"/>
        <v>0</v>
      </c>
      <c r="AC1253" s="31">
        <f t="shared" si="4243"/>
        <v>0</v>
      </c>
      <c r="AD1253" s="31">
        <f t="shared" si="4156"/>
        <v>142110</v>
      </c>
      <c r="AE1253" s="31">
        <f t="shared" si="4157"/>
        <v>0</v>
      </c>
      <c r="AF1253" s="31">
        <f t="shared" si="4158"/>
        <v>0</v>
      </c>
      <c r="AG1253" s="31">
        <f t="shared" si="4244"/>
        <v>0</v>
      </c>
      <c r="AH1253" s="31">
        <f t="shared" si="4245"/>
        <v>0</v>
      </c>
      <c r="AI1253" s="31">
        <f t="shared" si="4246"/>
        <v>0</v>
      </c>
      <c r="AJ1253" s="31">
        <f t="shared" si="4159"/>
        <v>142110</v>
      </c>
      <c r="AK1253" s="31">
        <f t="shared" si="4160"/>
        <v>0</v>
      </c>
      <c r="AL1253" s="31">
        <f t="shared" si="4161"/>
        <v>0</v>
      </c>
      <c r="AM1253" s="31">
        <f t="shared" si="4247"/>
        <v>0</v>
      </c>
      <c r="AN1253" s="31">
        <f t="shared" si="4248"/>
        <v>0</v>
      </c>
      <c r="AO1253" s="31">
        <f t="shared" si="4249"/>
        <v>0</v>
      </c>
      <c r="AP1253" s="31">
        <f t="shared" si="4162"/>
        <v>142110</v>
      </c>
      <c r="AQ1253" s="31">
        <f t="shared" si="4163"/>
        <v>0</v>
      </c>
      <c r="AR1253" s="31">
        <f t="shared" si="4164"/>
        <v>0</v>
      </c>
      <c r="AS1253" s="31">
        <f t="shared" si="4250"/>
        <v>0</v>
      </c>
      <c r="AT1253" s="31">
        <f t="shared" si="4251"/>
        <v>0</v>
      </c>
      <c r="AU1253" s="31">
        <f t="shared" si="4252"/>
        <v>0</v>
      </c>
      <c r="AV1253" s="31">
        <f t="shared" si="4165"/>
        <v>142110</v>
      </c>
      <c r="AW1253" s="31">
        <f t="shared" si="4166"/>
        <v>0</v>
      </c>
      <c r="AX1253" s="31">
        <f t="shared" si="4167"/>
        <v>0</v>
      </c>
      <c r="AY1253" s="31">
        <f t="shared" si="4253"/>
        <v>38868.550000000003</v>
      </c>
      <c r="AZ1253" s="31">
        <f t="shared" si="4254"/>
        <v>0</v>
      </c>
      <c r="BA1253" s="31">
        <f t="shared" si="4255"/>
        <v>0</v>
      </c>
      <c r="BB1253" s="31">
        <f t="shared" si="4168"/>
        <v>180978.54999999999</v>
      </c>
      <c r="BC1253" s="31">
        <f t="shared" si="4169"/>
        <v>0</v>
      </c>
      <c r="BD1253" s="31">
        <f t="shared" si="4170"/>
        <v>0</v>
      </c>
      <c r="BE1253" s="31">
        <f t="shared" si="4256"/>
        <v>0</v>
      </c>
      <c r="BF1253" s="31">
        <f t="shared" si="4257"/>
        <v>0</v>
      </c>
      <c r="BG1253" s="31">
        <f t="shared" si="4258"/>
        <v>0</v>
      </c>
      <c r="BH1253" s="31">
        <f t="shared" si="4171"/>
        <v>180978.54999999999</v>
      </c>
      <c r="BI1253" s="31">
        <f t="shared" si="4172"/>
        <v>0</v>
      </c>
      <c r="BJ1253" s="31">
        <f t="shared" si="4173"/>
        <v>0</v>
      </c>
      <c r="BK1253" s="31">
        <f t="shared" si="4259"/>
        <v>0</v>
      </c>
      <c r="BL1253" s="31">
        <f t="shared" si="4260"/>
        <v>0</v>
      </c>
      <c r="BM1253" s="31">
        <f t="shared" si="4261"/>
        <v>0</v>
      </c>
      <c r="BN1253" s="31">
        <f t="shared" si="4174"/>
        <v>180978.54999999999</v>
      </c>
      <c r="BO1253" s="31">
        <f t="shared" si="4175"/>
        <v>0</v>
      </c>
      <c r="BP1253" s="31">
        <f t="shared" si="4176"/>
        <v>0</v>
      </c>
      <c r="BQ1253" s="31">
        <f t="shared" si="4262"/>
        <v>0</v>
      </c>
      <c r="BR1253" s="31">
        <f t="shared" si="4263"/>
        <v>0</v>
      </c>
      <c r="BS1253" s="31">
        <f t="shared" si="4177"/>
        <v>180978.54999999999</v>
      </c>
      <c r="BT1253" s="31">
        <f t="shared" si="4178"/>
        <v>0</v>
      </c>
      <c r="BU1253" s="31">
        <f t="shared" si="4179"/>
        <v>0</v>
      </c>
      <c r="BV1253" s="31">
        <f t="shared" si="4264"/>
        <v>0</v>
      </c>
      <c r="BW1253" s="31">
        <f t="shared" si="4265"/>
        <v>0</v>
      </c>
      <c r="BX1253" s="31">
        <f t="shared" si="4180"/>
        <v>180978.54999999999</v>
      </c>
      <c r="BY1253" s="31">
        <f t="shared" si="4181"/>
        <v>0</v>
      </c>
      <c r="BZ1253" s="31">
        <f t="shared" si="4182"/>
        <v>0</v>
      </c>
      <c r="CA1253" s="31">
        <f t="shared" si="4266"/>
        <v>0</v>
      </c>
      <c r="CB1253" s="31">
        <f t="shared" si="4267"/>
        <v>0</v>
      </c>
      <c r="CC1253" s="31">
        <f t="shared" si="4268"/>
        <v>0</v>
      </c>
      <c r="CD1253" s="31">
        <f t="shared" si="4061"/>
        <v>180978.54999999999</v>
      </c>
      <c r="CE1253" s="31">
        <f t="shared" si="4062"/>
        <v>0</v>
      </c>
      <c r="CF1253" s="31">
        <f t="shared" si="4063"/>
        <v>0</v>
      </c>
      <c r="CG1253" s="31">
        <f t="shared" si="4269"/>
        <v>0</v>
      </c>
      <c r="CH1253" s="24"/>
      <c r="CI1253" s="40"/>
      <c r="CM1253" s="1" t="s">
        <v>29</v>
      </c>
    </row>
    <row r="1254" ht="43.75">
      <c r="A1254" s="41" t="s">
        <v>694</v>
      </c>
      <c r="B1254" s="17">
        <v>240</v>
      </c>
      <c r="C1254" s="16"/>
      <c r="D1254" s="16"/>
      <c r="E1254" s="39" t="s">
        <v>41</v>
      </c>
      <c r="F1254" s="31">
        <f t="shared" si="4229"/>
        <v>142110</v>
      </c>
      <c r="G1254" s="31">
        <f t="shared" si="4230"/>
        <v>0</v>
      </c>
      <c r="H1254" s="31">
        <f t="shared" si="4231"/>
        <v>0</v>
      </c>
      <c r="I1254" s="31">
        <f t="shared" si="4232"/>
        <v>0</v>
      </c>
      <c r="J1254" s="31">
        <f t="shared" si="4233"/>
        <v>0</v>
      </c>
      <c r="K1254" s="31">
        <f t="shared" si="4234"/>
        <v>0</v>
      </c>
      <c r="L1254" s="31">
        <f t="shared" si="4147"/>
        <v>142110</v>
      </c>
      <c r="M1254" s="31">
        <f t="shared" si="4148"/>
        <v>0</v>
      </c>
      <c r="N1254" s="31">
        <f t="shared" si="4149"/>
        <v>0</v>
      </c>
      <c r="O1254" s="31">
        <f t="shared" si="4235"/>
        <v>0</v>
      </c>
      <c r="P1254" s="31">
        <f t="shared" si="4236"/>
        <v>0</v>
      </c>
      <c r="Q1254" s="31">
        <f t="shared" si="4237"/>
        <v>0</v>
      </c>
      <c r="R1254" s="31">
        <f t="shared" si="4150"/>
        <v>142110</v>
      </c>
      <c r="S1254" s="31">
        <f t="shared" si="4151"/>
        <v>0</v>
      </c>
      <c r="T1254" s="31">
        <f t="shared" si="4152"/>
        <v>0</v>
      </c>
      <c r="U1254" s="31">
        <f t="shared" si="4238"/>
        <v>0</v>
      </c>
      <c r="V1254" s="31">
        <f t="shared" si="4239"/>
        <v>0</v>
      </c>
      <c r="W1254" s="31">
        <f t="shared" si="4240"/>
        <v>0</v>
      </c>
      <c r="X1254" s="31">
        <f t="shared" si="4153"/>
        <v>142110</v>
      </c>
      <c r="Y1254" s="31">
        <f t="shared" si="4154"/>
        <v>0</v>
      </c>
      <c r="Z1254" s="31">
        <f t="shared" si="4155"/>
        <v>0</v>
      </c>
      <c r="AA1254" s="31">
        <f t="shared" si="4241"/>
        <v>0</v>
      </c>
      <c r="AB1254" s="31">
        <f t="shared" si="4242"/>
        <v>0</v>
      </c>
      <c r="AC1254" s="31">
        <f t="shared" si="4243"/>
        <v>0</v>
      </c>
      <c r="AD1254" s="31">
        <f t="shared" si="4156"/>
        <v>142110</v>
      </c>
      <c r="AE1254" s="31">
        <f t="shared" si="4157"/>
        <v>0</v>
      </c>
      <c r="AF1254" s="31">
        <f t="shared" si="4158"/>
        <v>0</v>
      </c>
      <c r="AG1254" s="31">
        <f t="shared" si="4244"/>
        <v>0</v>
      </c>
      <c r="AH1254" s="31">
        <f t="shared" si="4245"/>
        <v>0</v>
      </c>
      <c r="AI1254" s="31">
        <f t="shared" si="4246"/>
        <v>0</v>
      </c>
      <c r="AJ1254" s="31">
        <f t="shared" si="4159"/>
        <v>142110</v>
      </c>
      <c r="AK1254" s="31">
        <f t="shared" si="4160"/>
        <v>0</v>
      </c>
      <c r="AL1254" s="31">
        <f t="shared" si="4161"/>
        <v>0</v>
      </c>
      <c r="AM1254" s="31">
        <f t="shared" si="4247"/>
        <v>0</v>
      </c>
      <c r="AN1254" s="31">
        <f t="shared" si="4248"/>
        <v>0</v>
      </c>
      <c r="AO1254" s="31">
        <f t="shared" si="4249"/>
        <v>0</v>
      </c>
      <c r="AP1254" s="31">
        <f t="shared" si="4162"/>
        <v>142110</v>
      </c>
      <c r="AQ1254" s="31">
        <f t="shared" si="4163"/>
        <v>0</v>
      </c>
      <c r="AR1254" s="31">
        <f t="shared" si="4164"/>
        <v>0</v>
      </c>
      <c r="AS1254" s="31">
        <f t="shared" si="4250"/>
        <v>0</v>
      </c>
      <c r="AT1254" s="31">
        <f t="shared" si="4251"/>
        <v>0</v>
      </c>
      <c r="AU1254" s="31">
        <f t="shared" si="4252"/>
        <v>0</v>
      </c>
      <c r="AV1254" s="31">
        <f t="shared" si="4165"/>
        <v>142110</v>
      </c>
      <c r="AW1254" s="31">
        <f t="shared" si="4166"/>
        <v>0</v>
      </c>
      <c r="AX1254" s="31">
        <f t="shared" si="4167"/>
        <v>0</v>
      </c>
      <c r="AY1254" s="31">
        <f t="shared" si="4253"/>
        <v>38868.550000000003</v>
      </c>
      <c r="AZ1254" s="31">
        <f t="shared" si="4254"/>
        <v>0</v>
      </c>
      <c r="BA1254" s="31">
        <f t="shared" si="4255"/>
        <v>0</v>
      </c>
      <c r="BB1254" s="31">
        <f t="shared" si="4168"/>
        <v>180978.54999999999</v>
      </c>
      <c r="BC1254" s="31">
        <f t="shared" si="4169"/>
        <v>0</v>
      </c>
      <c r="BD1254" s="31">
        <f t="shared" si="4170"/>
        <v>0</v>
      </c>
      <c r="BE1254" s="31">
        <f t="shared" si="4256"/>
        <v>0</v>
      </c>
      <c r="BF1254" s="31">
        <f t="shared" si="4257"/>
        <v>0</v>
      </c>
      <c r="BG1254" s="31">
        <f t="shared" si="4258"/>
        <v>0</v>
      </c>
      <c r="BH1254" s="31">
        <f t="shared" si="4171"/>
        <v>180978.54999999999</v>
      </c>
      <c r="BI1254" s="31">
        <f t="shared" si="4172"/>
        <v>0</v>
      </c>
      <c r="BJ1254" s="31">
        <f t="shared" si="4173"/>
        <v>0</v>
      </c>
      <c r="BK1254" s="31">
        <f t="shared" si="4259"/>
        <v>0</v>
      </c>
      <c r="BL1254" s="31">
        <f t="shared" si="4260"/>
        <v>0</v>
      </c>
      <c r="BM1254" s="31">
        <f t="shared" si="4261"/>
        <v>0</v>
      </c>
      <c r="BN1254" s="31">
        <f t="shared" si="4174"/>
        <v>180978.54999999999</v>
      </c>
      <c r="BO1254" s="31">
        <f t="shared" si="4175"/>
        <v>0</v>
      </c>
      <c r="BP1254" s="31">
        <f t="shared" si="4176"/>
        <v>0</v>
      </c>
      <c r="BQ1254" s="31">
        <f t="shared" si="4262"/>
        <v>0</v>
      </c>
      <c r="BR1254" s="31">
        <f t="shared" si="4263"/>
        <v>0</v>
      </c>
      <c r="BS1254" s="31">
        <f t="shared" si="4177"/>
        <v>180978.54999999999</v>
      </c>
      <c r="BT1254" s="31">
        <f t="shared" si="4178"/>
        <v>0</v>
      </c>
      <c r="BU1254" s="31">
        <f t="shared" si="4179"/>
        <v>0</v>
      </c>
      <c r="BV1254" s="31">
        <f t="shared" si="4264"/>
        <v>0</v>
      </c>
      <c r="BW1254" s="31">
        <f t="shared" si="4265"/>
        <v>0</v>
      </c>
      <c r="BX1254" s="31">
        <f t="shared" si="4180"/>
        <v>180978.54999999999</v>
      </c>
      <c r="BY1254" s="31">
        <f t="shared" si="4181"/>
        <v>0</v>
      </c>
      <c r="BZ1254" s="31">
        <f t="shared" si="4182"/>
        <v>0</v>
      </c>
      <c r="CA1254" s="31">
        <f t="shared" si="4266"/>
        <v>0</v>
      </c>
      <c r="CB1254" s="31">
        <f t="shared" si="4267"/>
        <v>0</v>
      </c>
      <c r="CC1254" s="31">
        <f t="shared" si="4268"/>
        <v>0</v>
      </c>
      <c r="CD1254" s="31">
        <f t="shared" si="4061"/>
        <v>180978.54999999999</v>
      </c>
      <c r="CE1254" s="31">
        <f t="shared" si="4062"/>
        <v>0</v>
      </c>
      <c r="CF1254" s="31">
        <f t="shared" si="4063"/>
        <v>0</v>
      </c>
      <c r="CG1254" s="31">
        <f t="shared" si="4269"/>
        <v>0</v>
      </c>
      <c r="CH1254" s="24"/>
      <c r="CI1254" s="40"/>
      <c r="CN1254" s="1" t="s">
        <v>30</v>
      </c>
    </row>
    <row r="1255" ht="15">
      <c r="A1255" s="41" t="s">
        <v>694</v>
      </c>
      <c r="B1255" s="17">
        <v>240</v>
      </c>
      <c r="C1255" s="16" t="s">
        <v>395</v>
      </c>
      <c r="D1255" s="16" t="s">
        <v>105</v>
      </c>
      <c r="E1255" s="39" t="s">
        <v>681</v>
      </c>
      <c r="F1255" s="31">
        <v>142110</v>
      </c>
      <c r="G1255" s="31"/>
      <c r="H1255" s="31"/>
      <c r="I1255" s="31"/>
      <c r="J1255" s="31"/>
      <c r="K1255" s="31"/>
      <c r="L1255" s="31">
        <f t="shared" si="4147"/>
        <v>142110</v>
      </c>
      <c r="M1255" s="31">
        <f t="shared" si="4148"/>
        <v>0</v>
      </c>
      <c r="N1255" s="31">
        <f t="shared" si="4149"/>
        <v>0</v>
      </c>
      <c r="O1255" s="31"/>
      <c r="P1255" s="31"/>
      <c r="Q1255" s="31"/>
      <c r="R1255" s="31">
        <f t="shared" si="4150"/>
        <v>142110</v>
      </c>
      <c r="S1255" s="31">
        <f t="shared" si="4151"/>
        <v>0</v>
      </c>
      <c r="T1255" s="31">
        <f t="shared" si="4152"/>
        <v>0</v>
      </c>
      <c r="U1255" s="31"/>
      <c r="V1255" s="31"/>
      <c r="W1255" s="31"/>
      <c r="X1255" s="31">
        <f t="shared" si="4153"/>
        <v>142110</v>
      </c>
      <c r="Y1255" s="31">
        <f t="shared" si="4154"/>
        <v>0</v>
      </c>
      <c r="Z1255" s="31">
        <f t="shared" si="4155"/>
        <v>0</v>
      </c>
      <c r="AA1255" s="31"/>
      <c r="AB1255" s="31"/>
      <c r="AC1255" s="31"/>
      <c r="AD1255" s="31">
        <f t="shared" si="4156"/>
        <v>142110</v>
      </c>
      <c r="AE1255" s="31">
        <f t="shared" si="4157"/>
        <v>0</v>
      </c>
      <c r="AF1255" s="31">
        <f t="shared" si="4158"/>
        <v>0</v>
      </c>
      <c r="AG1255" s="31"/>
      <c r="AH1255" s="31"/>
      <c r="AI1255" s="31"/>
      <c r="AJ1255" s="31">
        <f t="shared" si="4159"/>
        <v>142110</v>
      </c>
      <c r="AK1255" s="31">
        <f t="shared" si="4160"/>
        <v>0</v>
      </c>
      <c r="AL1255" s="31">
        <f t="shared" si="4161"/>
        <v>0</v>
      </c>
      <c r="AM1255" s="31"/>
      <c r="AN1255" s="31"/>
      <c r="AO1255" s="31"/>
      <c r="AP1255" s="31">
        <f t="shared" si="4162"/>
        <v>142110</v>
      </c>
      <c r="AQ1255" s="31">
        <f t="shared" si="4163"/>
        <v>0</v>
      </c>
      <c r="AR1255" s="31">
        <f t="shared" si="4164"/>
        <v>0</v>
      </c>
      <c r="AS1255" s="31"/>
      <c r="AT1255" s="31"/>
      <c r="AU1255" s="31"/>
      <c r="AV1255" s="31">
        <f t="shared" si="4165"/>
        <v>142110</v>
      </c>
      <c r="AW1255" s="31">
        <f t="shared" si="4166"/>
        <v>0</v>
      </c>
      <c r="AX1255" s="31">
        <f t="shared" si="4167"/>
        <v>0</v>
      </c>
      <c r="AY1255" s="31">
        <v>38868.550000000003</v>
      </c>
      <c r="AZ1255" s="31"/>
      <c r="BA1255" s="31"/>
      <c r="BB1255" s="31">
        <f t="shared" si="4168"/>
        <v>180978.54999999999</v>
      </c>
      <c r="BC1255" s="31">
        <f t="shared" si="4169"/>
        <v>0</v>
      </c>
      <c r="BD1255" s="31">
        <f t="shared" si="4170"/>
        <v>0</v>
      </c>
      <c r="BE1255" s="31"/>
      <c r="BF1255" s="31"/>
      <c r="BG1255" s="31"/>
      <c r="BH1255" s="31">
        <f t="shared" si="4171"/>
        <v>180978.54999999999</v>
      </c>
      <c r="BI1255" s="31">
        <f t="shared" si="4172"/>
        <v>0</v>
      </c>
      <c r="BJ1255" s="31">
        <f t="shared" si="4173"/>
        <v>0</v>
      </c>
      <c r="BK1255" s="31"/>
      <c r="BL1255" s="31"/>
      <c r="BM1255" s="31"/>
      <c r="BN1255" s="31">
        <f t="shared" si="4174"/>
        <v>180978.54999999999</v>
      </c>
      <c r="BO1255" s="31">
        <f t="shared" si="4175"/>
        <v>0</v>
      </c>
      <c r="BP1255" s="31">
        <f t="shared" si="4176"/>
        <v>0</v>
      </c>
      <c r="BQ1255" s="31"/>
      <c r="BR1255" s="31"/>
      <c r="BS1255" s="31">
        <f t="shared" si="4177"/>
        <v>180978.54999999999</v>
      </c>
      <c r="BT1255" s="31">
        <f t="shared" si="4178"/>
        <v>0</v>
      </c>
      <c r="BU1255" s="31">
        <f t="shared" si="4179"/>
        <v>0</v>
      </c>
      <c r="BV1255" s="31"/>
      <c r="BW1255" s="31"/>
      <c r="BX1255" s="31">
        <f t="shared" si="4180"/>
        <v>180978.54999999999</v>
      </c>
      <c r="BY1255" s="31">
        <f t="shared" si="4181"/>
        <v>0</v>
      </c>
      <c r="BZ1255" s="31">
        <f t="shared" si="4182"/>
        <v>0</v>
      </c>
      <c r="CA1255" s="31"/>
      <c r="CB1255" s="31"/>
      <c r="CC1255" s="31"/>
      <c r="CD1255" s="31">
        <f t="shared" si="4061"/>
        <v>180978.54999999999</v>
      </c>
      <c r="CE1255" s="31">
        <f t="shared" si="4062"/>
        <v>0</v>
      </c>
      <c r="CF1255" s="31">
        <f t="shared" si="4063"/>
        <v>0</v>
      </c>
      <c r="CG1255" s="31"/>
      <c r="CH1255" s="24"/>
      <c r="CI1255" s="40"/>
    </row>
    <row r="1256" ht="43.75">
      <c r="A1256" s="41" t="s">
        <v>696</v>
      </c>
      <c r="B1256" s="17"/>
      <c r="C1256" s="16"/>
      <c r="D1256" s="16"/>
      <c r="E1256" s="39" t="s">
        <v>697</v>
      </c>
      <c r="F1256" s="31">
        <f>F1273+F1277+F1257+F1261+F1269+F1285+F1281+F1265</f>
        <v>299245.89999999997</v>
      </c>
      <c r="G1256" s="31">
        <f>G1273+G1277+G1257+G1261+G1269+G1285+G1281+G1265</f>
        <v>321651.89999999997</v>
      </c>
      <c r="H1256" s="31">
        <f>H1273+H1277+H1257+H1261+H1269+H1285+H1281+H1265</f>
        <v>320673.59999999998</v>
      </c>
      <c r="I1256" s="31">
        <f>I1273+I1277+I1257+I1261+I1269+I1285+I1281+I1265</f>
        <v>-12920.5</v>
      </c>
      <c r="J1256" s="31">
        <f>J1273+J1277+J1257+J1261+J1269+J1285+J1281+J1265</f>
        <v>0</v>
      </c>
      <c r="K1256" s="31">
        <f>K1273+K1277+K1257+K1261+K1269+K1285+K1281+K1265</f>
        <v>0</v>
      </c>
      <c r="L1256" s="31">
        <f t="shared" si="4147"/>
        <v>286325.39999999997</v>
      </c>
      <c r="M1256" s="31">
        <f t="shared" si="4148"/>
        <v>321651.89999999997</v>
      </c>
      <c r="N1256" s="31">
        <f t="shared" si="4149"/>
        <v>320673.59999999998</v>
      </c>
      <c r="O1256" s="31">
        <f>O1273+O1277+O1257+O1261+O1269+O1285+O1281+O1265</f>
        <v>0</v>
      </c>
      <c r="P1256" s="31">
        <f>P1273+P1277+P1257+P1261+P1269+P1285+P1281+P1265</f>
        <v>0</v>
      </c>
      <c r="Q1256" s="31">
        <f>Q1273+Q1277+Q1257+Q1261+Q1269+Q1285+Q1281+Q1265</f>
        <v>0</v>
      </c>
      <c r="R1256" s="31">
        <f t="shared" si="4150"/>
        <v>286325.39999999997</v>
      </c>
      <c r="S1256" s="31">
        <f t="shared" si="4151"/>
        <v>321651.89999999997</v>
      </c>
      <c r="T1256" s="31">
        <f t="shared" si="4152"/>
        <v>320673.59999999998</v>
      </c>
      <c r="U1256" s="31">
        <f>U1273+U1277+U1257+U1261+U1269+U1285+U1281+U1265</f>
        <v>0</v>
      </c>
      <c r="V1256" s="31">
        <f>V1273+V1277+V1257+V1261+V1269+V1285+V1281+V1265</f>
        <v>0</v>
      </c>
      <c r="W1256" s="31">
        <f>W1273+W1277+W1257+W1261+W1269+W1285+W1281+W1265</f>
        <v>0</v>
      </c>
      <c r="X1256" s="31">
        <f t="shared" si="4153"/>
        <v>286325.39999999997</v>
      </c>
      <c r="Y1256" s="31">
        <f t="shared" si="4154"/>
        <v>321651.89999999997</v>
      </c>
      <c r="Z1256" s="31">
        <f t="shared" si="4155"/>
        <v>320673.59999999998</v>
      </c>
      <c r="AA1256" s="31">
        <f>AA1273+AA1277+AA1257+AA1261+AA1269+AA1285+AA1281+AA1265</f>
        <v>0</v>
      </c>
      <c r="AB1256" s="31">
        <f>AB1273+AB1277+AB1257+AB1261+AB1269+AB1285+AB1281+AB1265</f>
        <v>0</v>
      </c>
      <c r="AC1256" s="31">
        <f>AC1273+AC1277+AC1257+AC1261+AC1269+AC1285+AC1281+AC1265</f>
        <v>0</v>
      </c>
      <c r="AD1256" s="31">
        <f t="shared" si="4156"/>
        <v>286325.39999999997</v>
      </c>
      <c r="AE1256" s="31">
        <f t="shared" si="4157"/>
        <v>321651.89999999997</v>
      </c>
      <c r="AF1256" s="31">
        <f t="shared" si="4158"/>
        <v>320673.59999999998</v>
      </c>
      <c r="AG1256" s="31">
        <f>AG1273+AG1277+AG1257+AG1261+AG1269+AG1285+AG1281+AG1265</f>
        <v>0</v>
      </c>
      <c r="AH1256" s="31">
        <f>AH1273+AH1277+AH1257+AH1261+AH1269+AH1285+AH1281+AH1265</f>
        <v>0</v>
      </c>
      <c r="AI1256" s="31">
        <f>AI1273+AI1277+AI1257+AI1261+AI1269+AI1285+AI1281+AI1265</f>
        <v>0</v>
      </c>
      <c r="AJ1256" s="31">
        <f t="shared" si="4159"/>
        <v>286325.39999999997</v>
      </c>
      <c r="AK1256" s="31">
        <f t="shared" si="4160"/>
        <v>321651.89999999997</v>
      </c>
      <c r="AL1256" s="31">
        <f t="shared" si="4161"/>
        <v>320673.59999999998</v>
      </c>
      <c r="AM1256" s="31">
        <f>AM1273+AM1277+AM1257+AM1261+AM1269+AM1285+AM1281+AM1265</f>
        <v>94</v>
      </c>
      <c r="AN1256" s="31">
        <f>AN1273+AN1277+AN1257+AN1261+AN1269+AN1285+AN1281+AN1265</f>
        <v>0</v>
      </c>
      <c r="AO1256" s="31">
        <f>AO1273+AO1277+AO1257+AO1261+AO1269+AO1285+AO1281+AO1265</f>
        <v>0</v>
      </c>
      <c r="AP1256" s="31">
        <f t="shared" si="4162"/>
        <v>286419.39999999997</v>
      </c>
      <c r="AQ1256" s="31">
        <f t="shared" si="4163"/>
        <v>321651.89999999997</v>
      </c>
      <c r="AR1256" s="31">
        <f t="shared" si="4164"/>
        <v>320673.59999999998</v>
      </c>
      <c r="AS1256" s="31">
        <f>AS1273+AS1277+AS1257+AS1261+AS1269+AS1285+AS1281+AS1265</f>
        <v>0</v>
      </c>
      <c r="AT1256" s="31">
        <f>AT1273+AT1277+AT1257+AT1261+AT1269+AT1285+AT1281+AT1265</f>
        <v>0</v>
      </c>
      <c r="AU1256" s="31">
        <f>AU1273+AU1277+AU1257+AU1261+AU1269+AU1285+AU1281+AU1265</f>
        <v>0</v>
      </c>
      <c r="AV1256" s="31">
        <f t="shared" si="4165"/>
        <v>286419.39999999997</v>
      </c>
      <c r="AW1256" s="31">
        <f t="shared" si="4166"/>
        <v>321651.89999999997</v>
      </c>
      <c r="AX1256" s="31">
        <f t="shared" si="4167"/>
        <v>320673.59999999998</v>
      </c>
      <c r="AY1256" s="31">
        <f>AY1273+AY1277+AY1257+AY1261+AY1269+AY1285+AY1281+AY1265</f>
        <v>1376.819</v>
      </c>
      <c r="AZ1256" s="31">
        <f>AZ1273+AZ1277+AZ1257+AZ1261+AZ1269+AZ1285+AZ1281+AZ1265</f>
        <v>0</v>
      </c>
      <c r="BA1256" s="31">
        <f>BA1273+BA1277+BA1257+BA1261+BA1269+BA1285+BA1281+BA1265</f>
        <v>0</v>
      </c>
      <c r="BB1256" s="31">
        <f t="shared" si="4168"/>
        <v>287796.21899999998</v>
      </c>
      <c r="BC1256" s="31">
        <f t="shared" si="4169"/>
        <v>321651.89999999997</v>
      </c>
      <c r="BD1256" s="31">
        <f t="shared" si="4170"/>
        <v>320673.59999999998</v>
      </c>
      <c r="BE1256" s="31">
        <f>BE1273+BE1277+BE1257+BE1261+BE1269+BE1285+BE1281+BE1265</f>
        <v>0</v>
      </c>
      <c r="BF1256" s="31">
        <f>BF1273+BF1277+BF1257+BF1261+BF1269+BF1285+BF1281+BF1265</f>
        <v>0</v>
      </c>
      <c r="BG1256" s="31">
        <f>BG1273+BG1277+BG1257+BG1261+BG1269+BG1285+BG1281+BG1265</f>
        <v>0</v>
      </c>
      <c r="BH1256" s="31">
        <f t="shared" si="4171"/>
        <v>287796.21899999998</v>
      </c>
      <c r="BI1256" s="31">
        <f t="shared" si="4172"/>
        <v>321651.89999999997</v>
      </c>
      <c r="BJ1256" s="31">
        <f t="shared" si="4173"/>
        <v>320673.59999999998</v>
      </c>
      <c r="BK1256" s="31">
        <f>BK1273+BK1277+BK1257+BK1261+BK1269+BK1285+BK1281+BK1265</f>
        <v>0</v>
      </c>
      <c r="BL1256" s="31">
        <f>BL1273+BL1277+BL1257+BL1261+BL1269+BL1285+BL1281+BL1265</f>
        <v>0</v>
      </c>
      <c r="BM1256" s="31">
        <f>BM1273+BM1277+BM1257+BM1261+BM1269+BM1285+BM1281+BM1265</f>
        <v>0</v>
      </c>
      <c r="BN1256" s="31">
        <f t="shared" si="4174"/>
        <v>287796.21899999998</v>
      </c>
      <c r="BO1256" s="31">
        <f t="shared" si="4175"/>
        <v>321651.89999999997</v>
      </c>
      <c r="BP1256" s="31">
        <f t="shared" si="4176"/>
        <v>320673.59999999998</v>
      </c>
      <c r="BQ1256" s="31">
        <f>BQ1273+BQ1277+BQ1257+BQ1261+BQ1269+BQ1285+BQ1281+BQ1265</f>
        <v>0</v>
      </c>
      <c r="BR1256" s="31">
        <f>BR1273+BR1277+BR1257+BR1261+BR1269+BR1285+BR1281+BR1265</f>
        <v>0</v>
      </c>
      <c r="BS1256" s="31">
        <f t="shared" si="4177"/>
        <v>287796.21899999998</v>
      </c>
      <c r="BT1256" s="31">
        <f t="shared" si="4178"/>
        <v>321651.89999999997</v>
      </c>
      <c r="BU1256" s="31">
        <f t="shared" si="4179"/>
        <v>320673.59999999998</v>
      </c>
      <c r="BV1256" s="31">
        <f>BV1273+BV1277+BV1257+BV1261+BV1269+BV1285+BV1281+BV1265</f>
        <v>0</v>
      </c>
      <c r="BW1256" s="31">
        <f>BW1273+BW1277+BW1257+BW1261+BW1269+BW1285+BW1281+BW1265</f>
        <v>0</v>
      </c>
      <c r="BX1256" s="31">
        <f t="shared" si="4180"/>
        <v>287796.21899999998</v>
      </c>
      <c r="BY1256" s="31">
        <f t="shared" si="4181"/>
        <v>321651.89999999997</v>
      </c>
      <c r="BZ1256" s="31">
        <f t="shared" si="4182"/>
        <v>320673.59999999998</v>
      </c>
      <c r="CA1256" s="31">
        <f>CA1273+CA1277+CA1257+CA1261+CA1269+CA1285+CA1281+CA1265</f>
        <v>0</v>
      </c>
      <c r="CB1256" s="31">
        <f>CB1273+CB1277+CB1257+CB1261+CB1269+CB1285+CB1281+CB1265</f>
        <v>0</v>
      </c>
      <c r="CC1256" s="31">
        <f>CC1273+CC1277+CC1257+CC1261+CC1269+CC1285+CC1281+CC1265</f>
        <v>0</v>
      </c>
      <c r="CD1256" s="31">
        <f t="shared" si="4061"/>
        <v>287796.21899999998</v>
      </c>
      <c r="CE1256" s="31">
        <f t="shared" si="4062"/>
        <v>321651.89999999997</v>
      </c>
      <c r="CF1256" s="31">
        <f t="shared" si="4063"/>
        <v>320673.59999999998</v>
      </c>
      <c r="CG1256" s="31">
        <f>CG1273+CG1277+CG1257+CG1261+CG1269+CG1285+CG1281+CG1265</f>
        <v>0</v>
      </c>
      <c r="CH1256" s="24"/>
      <c r="CI1256" s="40"/>
      <c r="CL1256" s="1" t="s">
        <v>28</v>
      </c>
    </row>
    <row r="1257" ht="43.75">
      <c r="A1257" s="41" t="s">
        <v>698</v>
      </c>
      <c r="B1257" s="17"/>
      <c r="C1257" s="16"/>
      <c r="D1257" s="16"/>
      <c r="E1257" s="39" t="s">
        <v>130</v>
      </c>
      <c r="F1257" s="31">
        <f t="shared" ref="F1257:F1292" si="4270">F1258</f>
        <v>271223</v>
      </c>
      <c r="G1257" s="31">
        <f t="shared" ref="G1257:G1292" si="4271">G1258</f>
        <v>307554.29999999999</v>
      </c>
      <c r="H1257" s="31">
        <f t="shared" ref="H1257:H1292" si="4272">H1258</f>
        <v>307554.29999999999</v>
      </c>
      <c r="I1257" s="31">
        <f t="shared" ref="I1257:I1292" si="4273">I1258</f>
        <v>0</v>
      </c>
      <c r="J1257" s="31">
        <f t="shared" ref="J1257:J1292" si="4274">J1258</f>
        <v>0</v>
      </c>
      <c r="K1257" s="31">
        <f t="shared" ref="K1257:K1292" si="4275">K1258</f>
        <v>0</v>
      </c>
      <c r="L1257" s="31">
        <f t="shared" si="4147"/>
        <v>271223</v>
      </c>
      <c r="M1257" s="31">
        <f t="shared" si="4148"/>
        <v>307554.29999999999</v>
      </c>
      <c r="N1257" s="31">
        <f t="shared" si="4149"/>
        <v>307554.29999999999</v>
      </c>
      <c r="O1257" s="31">
        <f t="shared" ref="O1257:O1287" si="4276">O1258</f>
        <v>0</v>
      </c>
      <c r="P1257" s="31">
        <f t="shared" ref="P1257:P1287" si="4277">P1258</f>
        <v>0</v>
      </c>
      <c r="Q1257" s="31">
        <f t="shared" ref="Q1257:Q1287" si="4278">Q1258</f>
        <v>0</v>
      </c>
      <c r="R1257" s="31">
        <f t="shared" si="4150"/>
        <v>271223</v>
      </c>
      <c r="S1257" s="31">
        <f t="shared" si="4151"/>
        <v>307554.29999999999</v>
      </c>
      <c r="T1257" s="31">
        <f t="shared" si="4152"/>
        <v>307554.29999999999</v>
      </c>
      <c r="U1257" s="31">
        <f t="shared" ref="U1257:U1287" si="4279">U1258</f>
        <v>0</v>
      </c>
      <c r="V1257" s="31">
        <f t="shared" ref="V1257:V1287" si="4280">V1258</f>
        <v>0</v>
      </c>
      <c r="W1257" s="31">
        <f t="shared" ref="W1257:W1287" si="4281">W1258</f>
        <v>0</v>
      </c>
      <c r="X1257" s="31">
        <f t="shared" si="4153"/>
        <v>271223</v>
      </c>
      <c r="Y1257" s="31">
        <f t="shared" si="4154"/>
        <v>307554.29999999999</v>
      </c>
      <c r="Z1257" s="31">
        <f t="shared" si="4155"/>
        <v>307554.29999999999</v>
      </c>
      <c r="AA1257" s="31">
        <f t="shared" ref="AA1257:AA1287" si="4282">AA1258</f>
        <v>0</v>
      </c>
      <c r="AB1257" s="31">
        <f t="shared" ref="AB1257:AB1287" si="4283">AB1258</f>
        <v>0</v>
      </c>
      <c r="AC1257" s="31">
        <f t="shared" ref="AC1257:AC1287" si="4284">AC1258</f>
        <v>0</v>
      </c>
      <c r="AD1257" s="31">
        <f t="shared" si="4156"/>
        <v>271223</v>
      </c>
      <c r="AE1257" s="31">
        <f t="shared" si="4157"/>
        <v>307554.29999999999</v>
      </c>
      <c r="AF1257" s="31">
        <f t="shared" si="4158"/>
        <v>307554.29999999999</v>
      </c>
      <c r="AG1257" s="31">
        <f t="shared" ref="AG1257:AG1287" si="4285">AG1258</f>
        <v>0</v>
      </c>
      <c r="AH1257" s="31">
        <f t="shared" ref="AH1257:AH1287" si="4286">AH1258</f>
        <v>0</v>
      </c>
      <c r="AI1257" s="31">
        <f t="shared" ref="AI1257:AI1287" si="4287">AI1258</f>
        <v>0</v>
      </c>
      <c r="AJ1257" s="31">
        <f t="shared" si="4159"/>
        <v>271223</v>
      </c>
      <c r="AK1257" s="31">
        <f t="shared" si="4160"/>
        <v>307554.29999999999</v>
      </c>
      <c r="AL1257" s="31">
        <f t="shared" si="4161"/>
        <v>307554.29999999999</v>
      </c>
      <c r="AM1257" s="31">
        <f t="shared" ref="AM1257:AM1287" si="4288">AM1258</f>
        <v>0</v>
      </c>
      <c r="AN1257" s="31">
        <f t="shared" ref="AN1257:AN1287" si="4289">AN1258</f>
        <v>0</v>
      </c>
      <c r="AO1257" s="31">
        <f t="shared" ref="AO1257:AO1287" si="4290">AO1258</f>
        <v>0</v>
      </c>
      <c r="AP1257" s="31">
        <f t="shared" si="4162"/>
        <v>271223</v>
      </c>
      <c r="AQ1257" s="31">
        <f t="shared" si="4163"/>
        <v>307554.29999999999</v>
      </c>
      <c r="AR1257" s="31">
        <f t="shared" si="4164"/>
        <v>307554.29999999999</v>
      </c>
      <c r="AS1257" s="31">
        <f t="shared" ref="AS1257:AS1287" si="4291">AS1258</f>
        <v>0</v>
      </c>
      <c r="AT1257" s="31">
        <f t="shared" ref="AT1257:AT1287" si="4292">AT1258</f>
        <v>0</v>
      </c>
      <c r="AU1257" s="31">
        <f t="shared" ref="AU1257:AU1287" si="4293">AU1258</f>
        <v>0</v>
      </c>
      <c r="AV1257" s="31">
        <f t="shared" si="4165"/>
        <v>271223</v>
      </c>
      <c r="AW1257" s="31">
        <f t="shared" si="4166"/>
        <v>307554.29999999999</v>
      </c>
      <c r="AX1257" s="31">
        <f t="shared" si="4167"/>
        <v>307554.29999999999</v>
      </c>
      <c r="AY1257" s="31">
        <f t="shared" ref="AY1257:AY1287" si="4294">AY1258</f>
        <v>0</v>
      </c>
      <c r="AZ1257" s="31">
        <f t="shared" ref="AZ1257:AZ1287" si="4295">AZ1258</f>
        <v>0</v>
      </c>
      <c r="BA1257" s="31">
        <f t="shared" ref="BA1257:BA1287" si="4296">BA1258</f>
        <v>0</v>
      </c>
      <c r="BB1257" s="31">
        <f t="shared" si="4168"/>
        <v>271223</v>
      </c>
      <c r="BC1257" s="31">
        <f t="shared" si="4169"/>
        <v>307554.29999999999</v>
      </c>
      <c r="BD1257" s="31">
        <f t="shared" si="4170"/>
        <v>307554.29999999999</v>
      </c>
      <c r="BE1257" s="31">
        <f t="shared" ref="BE1257:BE1287" si="4297">BE1258</f>
        <v>0</v>
      </c>
      <c r="BF1257" s="31">
        <f t="shared" ref="BF1257:BF1287" si="4298">BF1258</f>
        <v>0</v>
      </c>
      <c r="BG1257" s="31">
        <f t="shared" ref="BG1257:BG1287" si="4299">BG1258</f>
        <v>0</v>
      </c>
      <c r="BH1257" s="31">
        <f t="shared" si="4171"/>
        <v>271223</v>
      </c>
      <c r="BI1257" s="31">
        <f t="shared" si="4172"/>
        <v>307554.29999999999</v>
      </c>
      <c r="BJ1257" s="31">
        <f t="shared" si="4173"/>
        <v>307554.29999999999</v>
      </c>
      <c r="BK1257" s="31">
        <f t="shared" ref="BK1257:BK1287" si="4300">BK1258</f>
        <v>0</v>
      </c>
      <c r="BL1257" s="31">
        <f t="shared" ref="BL1257:BL1287" si="4301">BL1258</f>
        <v>0</v>
      </c>
      <c r="BM1257" s="31">
        <f t="shared" ref="BM1257:BM1287" si="4302">BM1258</f>
        <v>0</v>
      </c>
      <c r="BN1257" s="31">
        <f t="shared" si="4174"/>
        <v>271223</v>
      </c>
      <c r="BO1257" s="31">
        <f t="shared" si="4175"/>
        <v>307554.29999999999</v>
      </c>
      <c r="BP1257" s="31">
        <f t="shared" si="4176"/>
        <v>307554.29999999999</v>
      </c>
      <c r="BQ1257" s="31">
        <f t="shared" ref="BQ1257:BQ1287" si="4303">BQ1258</f>
        <v>0</v>
      </c>
      <c r="BR1257" s="31">
        <f t="shared" ref="BR1257:BR1287" si="4304">BR1258</f>
        <v>0</v>
      </c>
      <c r="BS1257" s="31">
        <f t="shared" si="4177"/>
        <v>271223</v>
      </c>
      <c r="BT1257" s="31">
        <f t="shared" si="4178"/>
        <v>307554.29999999999</v>
      </c>
      <c r="BU1257" s="31">
        <f t="shared" si="4179"/>
        <v>307554.29999999999</v>
      </c>
      <c r="BV1257" s="31">
        <f t="shared" ref="BV1257:BV1287" si="4305">BV1258</f>
        <v>0</v>
      </c>
      <c r="BW1257" s="31">
        <f t="shared" ref="BW1257:BW1287" si="4306">BW1258</f>
        <v>0</v>
      </c>
      <c r="BX1257" s="31">
        <f t="shared" si="4180"/>
        <v>271223</v>
      </c>
      <c r="BY1257" s="31">
        <f t="shared" si="4181"/>
        <v>307554.29999999999</v>
      </c>
      <c r="BZ1257" s="31">
        <f t="shared" si="4182"/>
        <v>307554.29999999999</v>
      </c>
      <c r="CA1257" s="31">
        <f t="shared" ref="CA1257:CA1287" si="4307">CA1258</f>
        <v>0</v>
      </c>
      <c r="CB1257" s="31">
        <f t="shared" ref="CB1257:CB1287" si="4308">CB1258</f>
        <v>0</v>
      </c>
      <c r="CC1257" s="31">
        <f t="shared" ref="CC1257:CC1287" si="4309">CC1258</f>
        <v>0</v>
      </c>
      <c r="CD1257" s="31">
        <f t="shared" si="4061"/>
        <v>271223</v>
      </c>
      <c r="CE1257" s="31">
        <f t="shared" si="4062"/>
        <v>307554.29999999999</v>
      </c>
      <c r="CF1257" s="31">
        <f t="shared" si="4063"/>
        <v>307554.29999999999</v>
      </c>
      <c r="CG1257" s="31">
        <f t="shared" ref="CG1257:CG1287" si="4310">CG1258</f>
        <v>0</v>
      </c>
      <c r="CH1257" s="24"/>
      <c r="CI1257" s="40"/>
      <c r="CO1257" s="1" t="s">
        <v>31</v>
      </c>
    </row>
    <row r="1258" ht="43.75">
      <c r="A1258" s="41" t="s">
        <v>698</v>
      </c>
      <c r="B1258" s="17">
        <v>600</v>
      </c>
      <c r="C1258" s="16"/>
      <c r="D1258" s="16"/>
      <c r="E1258" s="39" t="s">
        <v>45</v>
      </c>
      <c r="F1258" s="31">
        <f t="shared" si="4270"/>
        <v>271223</v>
      </c>
      <c r="G1258" s="31">
        <f t="shared" si="4271"/>
        <v>307554.29999999999</v>
      </c>
      <c r="H1258" s="31">
        <f t="shared" si="4272"/>
        <v>307554.29999999999</v>
      </c>
      <c r="I1258" s="31">
        <f t="shared" si="4273"/>
        <v>0</v>
      </c>
      <c r="J1258" s="31">
        <f t="shared" si="4274"/>
        <v>0</v>
      </c>
      <c r="K1258" s="31">
        <f t="shared" si="4275"/>
        <v>0</v>
      </c>
      <c r="L1258" s="31">
        <f t="shared" si="4147"/>
        <v>271223</v>
      </c>
      <c r="M1258" s="31">
        <f t="shared" si="4148"/>
        <v>307554.29999999999</v>
      </c>
      <c r="N1258" s="31">
        <f t="shared" si="4149"/>
        <v>307554.29999999999</v>
      </c>
      <c r="O1258" s="31">
        <f t="shared" si="4276"/>
        <v>0</v>
      </c>
      <c r="P1258" s="31">
        <f t="shared" si="4277"/>
        <v>0</v>
      </c>
      <c r="Q1258" s="31">
        <f t="shared" si="4278"/>
        <v>0</v>
      </c>
      <c r="R1258" s="31">
        <f t="shared" si="4150"/>
        <v>271223</v>
      </c>
      <c r="S1258" s="31">
        <f t="shared" si="4151"/>
        <v>307554.29999999999</v>
      </c>
      <c r="T1258" s="31">
        <f t="shared" si="4152"/>
        <v>307554.29999999999</v>
      </c>
      <c r="U1258" s="31">
        <f t="shared" si="4279"/>
        <v>0</v>
      </c>
      <c r="V1258" s="31">
        <f t="shared" si="4280"/>
        <v>0</v>
      </c>
      <c r="W1258" s="31">
        <f t="shared" si="4281"/>
        <v>0</v>
      </c>
      <c r="X1258" s="31">
        <f t="shared" si="4153"/>
        <v>271223</v>
      </c>
      <c r="Y1258" s="31">
        <f t="shared" si="4154"/>
        <v>307554.29999999999</v>
      </c>
      <c r="Z1258" s="31">
        <f t="shared" si="4155"/>
        <v>307554.29999999999</v>
      </c>
      <c r="AA1258" s="31">
        <f t="shared" si="4282"/>
        <v>0</v>
      </c>
      <c r="AB1258" s="31">
        <f t="shared" si="4283"/>
        <v>0</v>
      </c>
      <c r="AC1258" s="31">
        <f t="shared" si="4284"/>
        <v>0</v>
      </c>
      <c r="AD1258" s="31">
        <f t="shared" si="4156"/>
        <v>271223</v>
      </c>
      <c r="AE1258" s="31">
        <f t="shared" si="4157"/>
        <v>307554.29999999999</v>
      </c>
      <c r="AF1258" s="31">
        <f t="shared" si="4158"/>
        <v>307554.29999999999</v>
      </c>
      <c r="AG1258" s="31">
        <f t="shared" si="4285"/>
        <v>0</v>
      </c>
      <c r="AH1258" s="31">
        <f t="shared" si="4286"/>
        <v>0</v>
      </c>
      <c r="AI1258" s="31">
        <f t="shared" si="4287"/>
        <v>0</v>
      </c>
      <c r="AJ1258" s="31">
        <f t="shared" si="4159"/>
        <v>271223</v>
      </c>
      <c r="AK1258" s="31">
        <f t="shared" si="4160"/>
        <v>307554.29999999999</v>
      </c>
      <c r="AL1258" s="31">
        <f t="shared" si="4161"/>
        <v>307554.29999999999</v>
      </c>
      <c r="AM1258" s="31">
        <f t="shared" si="4288"/>
        <v>0</v>
      </c>
      <c r="AN1258" s="31">
        <f t="shared" si="4289"/>
        <v>0</v>
      </c>
      <c r="AO1258" s="31">
        <f t="shared" si="4290"/>
        <v>0</v>
      </c>
      <c r="AP1258" s="31">
        <f t="shared" si="4162"/>
        <v>271223</v>
      </c>
      <c r="AQ1258" s="31">
        <f t="shared" si="4163"/>
        <v>307554.29999999999</v>
      </c>
      <c r="AR1258" s="31">
        <f t="shared" si="4164"/>
        <v>307554.29999999999</v>
      </c>
      <c r="AS1258" s="31">
        <f t="shared" si="4291"/>
        <v>0</v>
      </c>
      <c r="AT1258" s="31">
        <f t="shared" si="4292"/>
        <v>0</v>
      </c>
      <c r="AU1258" s="31">
        <f t="shared" si="4293"/>
        <v>0</v>
      </c>
      <c r="AV1258" s="31">
        <f t="shared" si="4165"/>
        <v>271223</v>
      </c>
      <c r="AW1258" s="31">
        <f t="shared" si="4166"/>
        <v>307554.29999999999</v>
      </c>
      <c r="AX1258" s="31">
        <f t="shared" si="4167"/>
        <v>307554.29999999999</v>
      </c>
      <c r="AY1258" s="31">
        <f t="shared" si="4294"/>
        <v>0</v>
      </c>
      <c r="AZ1258" s="31">
        <f t="shared" si="4295"/>
        <v>0</v>
      </c>
      <c r="BA1258" s="31">
        <f t="shared" si="4296"/>
        <v>0</v>
      </c>
      <c r="BB1258" s="31">
        <f t="shared" si="4168"/>
        <v>271223</v>
      </c>
      <c r="BC1258" s="31">
        <f t="shared" si="4169"/>
        <v>307554.29999999999</v>
      </c>
      <c r="BD1258" s="31">
        <f t="shared" si="4170"/>
        <v>307554.29999999999</v>
      </c>
      <c r="BE1258" s="31">
        <f t="shared" si="4297"/>
        <v>0</v>
      </c>
      <c r="BF1258" s="31">
        <f t="shared" si="4298"/>
        <v>0</v>
      </c>
      <c r="BG1258" s="31">
        <f t="shared" si="4299"/>
        <v>0</v>
      </c>
      <c r="BH1258" s="31">
        <f t="shared" si="4171"/>
        <v>271223</v>
      </c>
      <c r="BI1258" s="31">
        <f t="shared" si="4172"/>
        <v>307554.29999999999</v>
      </c>
      <c r="BJ1258" s="31">
        <f t="shared" si="4173"/>
        <v>307554.29999999999</v>
      </c>
      <c r="BK1258" s="31">
        <f t="shared" si="4300"/>
        <v>0</v>
      </c>
      <c r="BL1258" s="31">
        <f t="shared" si="4301"/>
        <v>0</v>
      </c>
      <c r="BM1258" s="31">
        <f t="shared" si="4302"/>
        <v>0</v>
      </c>
      <c r="BN1258" s="31">
        <f t="shared" si="4174"/>
        <v>271223</v>
      </c>
      <c r="BO1258" s="31">
        <f t="shared" si="4175"/>
        <v>307554.29999999999</v>
      </c>
      <c r="BP1258" s="31">
        <f t="shared" si="4176"/>
        <v>307554.29999999999</v>
      </c>
      <c r="BQ1258" s="31">
        <f t="shared" si="4303"/>
        <v>0</v>
      </c>
      <c r="BR1258" s="31">
        <f t="shared" si="4304"/>
        <v>0</v>
      </c>
      <c r="BS1258" s="31">
        <f t="shared" si="4177"/>
        <v>271223</v>
      </c>
      <c r="BT1258" s="31">
        <f t="shared" si="4178"/>
        <v>307554.29999999999</v>
      </c>
      <c r="BU1258" s="31">
        <f t="shared" si="4179"/>
        <v>307554.29999999999</v>
      </c>
      <c r="BV1258" s="31">
        <f t="shared" si="4305"/>
        <v>0</v>
      </c>
      <c r="BW1258" s="31">
        <f t="shared" si="4306"/>
        <v>0</v>
      </c>
      <c r="BX1258" s="31">
        <f t="shared" si="4180"/>
        <v>271223</v>
      </c>
      <c r="BY1258" s="31">
        <f t="shared" si="4181"/>
        <v>307554.29999999999</v>
      </c>
      <c r="BZ1258" s="31">
        <f t="shared" si="4182"/>
        <v>307554.29999999999</v>
      </c>
      <c r="CA1258" s="31">
        <f t="shared" si="4307"/>
        <v>0</v>
      </c>
      <c r="CB1258" s="31">
        <f t="shared" si="4308"/>
        <v>0</v>
      </c>
      <c r="CC1258" s="31">
        <f t="shared" si="4309"/>
        <v>0</v>
      </c>
      <c r="CD1258" s="31">
        <f t="shared" si="4061"/>
        <v>271223</v>
      </c>
      <c r="CE1258" s="31">
        <f t="shared" si="4062"/>
        <v>307554.29999999999</v>
      </c>
      <c r="CF1258" s="31">
        <f t="shared" si="4063"/>
        <v>307554.29999999999</v>
      </c>
      <c r="CG1258" s="31">
        <f t="shared" si="4310"/>
        <v>0</v>
      </c>
      <c r="CH1258" s="24"/>
      <c r="CI1258" s="40"/>
      <c r="CM1258" s="1" t="s">
        <v>29</v>
      </c>
    </row>
    <row r="1259" ht="15">
      <c r="A1259" s="41" t="s">
        <v>698</v>
      </c>
      <c r="B1259" s="17">
        <v>610</v>
      </c>
      <c r="C1259" s="16"/>
      <c r="D1259" s="16"/>
      <c r="E1259" s="39" t="s">
        <v>104</v>
      </c>
      <c r="F1259" s="31">
        <f t="shared" si="4270"/>
        <v>271223</v>
      </c>
      <c r="G1259" s="31">
        <f t="shared" si="4271"/>
        <v>307554.29999999999</v>
      </c>
      <c r="H1259" s="31">
        <f t="shared" si="4272"/>
        <v>307554.29999999999</v>
      </c>
      <c r="I1259" s="31">
        <f t="shared" si="4273"/>
        <v>0</v>
      </c>
      <c r="J1259" s="31">
        <f t="shared" si="4274"/>
        <v>0</v>
      </c>
      <c r="K1259" s="31">
        <f t="shared" si="4275"/>
        <v>0</v>
      </c>
      <c r="L1259" s="31">
        <f t="shared" si="4147"/>
        <v>271223</v>
      </c>
      <c r="M1259" s="31">
        <f t="shared" si="4148"/>
        <v>307554.29999999999</v>
      </c>
      <c r="N1259" s="31">
        <f t="shared" si="4149"/>
        <v>307554.29999999999</v>
      </c>
      <c r="O1259" s="31">
        <f t="shared" si="4276"/>
        <v>0</v>
      </c>
      <c r="P1259" s="31">
        <f t="shared" si="4277"/>
        <v>0</v>
      </c>
      <c r="Q1259" s="31">
        <f t="shared" si="4278"/>
        <v>0</v>
      </c>
      <c r="R1259" s="31">
        <f t="shared" si="4150"/>
        <v>271223</v>
      </c>
      <c r="S1259" s="31">
        <f t="shared" si="4151"/>
        <v>307554.29999999999</v>
      </c>
      <c r="T1259" s="31">
        <f t="shared" si="4152"/>
        <v>307554.29999999999</v>
      </c>
      <c r="U1259" s="31">
        <f t="shared" si="4279"/>
        <v>0</v>
      </c>
      <c r="V1259" s="31">
        <f t="shared" si="4280"/>
        <v>0</v>
      </c>
      <c r="W1259" s="31">
        <f t="shared" si="4281"/>
        <v>0</v>
      </c>
      <c r="X1259" s="31">
        <f t="shared" si="4153"/>
        <v>271223</v>
      </c>
      <c r="Y1259" s="31">
        <f t="shared" si="4154"/>
        <v>307554.29999999999</v>
      </c>
      <c r="Z1259" s="31">
        <f t="shared" si="4155"/>
        <v>307554.29999999999</v>
      </c>
      <c r="AA1259" s="31">
        <f t="shared" si="4282"/>
        <v>0</v>
      </c>
      <c r="AB1259" s="31">
        <f t="shared" si="4283"/>
        <v>0</v>
      </c>
      <c r="AC1259" s="31">
        <f t="shared" si="4284"/>
        <v>0</v>
      </c>
      <c r="AD1259" s="31">
        <f t="shared" si="4156"/>
        <v>271223</v>
      </c>
      <c r="AE1259" s="31">
        <f t="shared" si="4157"/>
        <v>307554.29999999999</v>
      </c>
      <c r="AF1259" s="31">
        <f t="shared" si="4158"/>
        <v>307554.29999999999</v>
      </c>
      <c r="AG1259" s="31">
        <f t="shared" si="4285"/>
        <v>0</v>
      </c>
      <c r="AH1259" s="31">
        <f t="shared" si="4286"/>
        <v>0</v>
      </c>
      <c r="AI1259" s="31">
        <f t="shared" si="4287"/>
        <v>0</v>
      </c>
      <c r="AJ1259" s="31">
        <f t="shared" si="4159"/>
        <v>271223</v>
      </c>
      <c r="AK1259" s="31">
        <f t="shared" si="4160"/>
        <v>307554.29999999999</v>
      </c>
      <c r="AL1259" s="31">
        <f t="shared" si="4161"/>
        <v>307554.29999999999</v>
      </c>
      <c r="AM1259" s="31">
        <f t="shared" si="4288"/>
        <v>0</v>
      </c>
      <c r="AN1259" s="31">
        <f t="shared" si="4289"/>
        <v>0</v>
      </c>
      <c r="AO1259" s="31">
        <f t="shared" si="4290"/>
        <v>0</v>
      </c>
      <c r="AP1259" s="31">
        <f t="shared" si="4162"/>
        <v>271223</v>
      </c>
      <c r="AQ1259" s="31">
        <f t="shared" si="4163"/>
        <v>307554.29999999999</v>
      </c>
      <c r="AR1259" s="31">
        <f t="shared" si="4164"/>
        <v>307554.29999999999</v>
      </c>
      <c r="AS1259" s="31">
        <f t="shared" si="4291"/>
        <v>0</v>
      </c>
      <c r="AT1259" s="31">
        <f t="shared" si="4292"/>
        <v>0</v>
      </c>
      <c r="AU1259" s="31">
        <f t="shared" si="4293"/>
        <v>0</v>
      </c>
      <c r="AV1259" s="31">
        <f t="shared" si="4165"/>
        <v>271223</v>
      </c>
      <c r="AW1259" s="31">
        <f t="shared" si="4166"/>
        <v>307554.29999999999</v>
      </c>
      <c r="AX1259" s="31">
        <f t="shared" si="4167"/>
        <v>307554.29999999999</v>
      </c>
      <c r="AY1259" s="31">
        <f t="shared" si="4294"/>
        <v>0</v>
      </c>
      <c r="AZ1259" s="31">
        <f t="shared" si="4295"/>
        <v>0</v>
      </c>
      <c r="BA1259" s="31">
        <f t="shared" si="4296"/>
        <v>0</v>
      </c>
      <c r="BB1259" s="31">
        <f t="shared" si="4168"/>
        <v>271223</v>
      </c>
      <c r="BC1259" s="31">
        <f t="shared" si="4169"/>
        <v>307554.29999999999</v>
      </c>
      <c r="BD1259" s="31">
        <f t="shared" si="4170"/>
        <v>307554.29999999999</v>
      </c>
      <c r="BE1259" s="31">
        <f t="shared" si="4297"/>
        <v>0</v>
      </c>
      <c r="BF1259" s="31">
        <f t="shared" si="4298"/>
        <v>0</v>
      </c>
      <c r="BG1259" s="31">
        <f t="shared" si="4299"/>
        <v>0</v>
      </c>
      <c r="BH1259" s="31">
        <f t="shared" si="4171"/>
        <v>271223</v>
      </c>
      <c r="BI1259" s="31">
        <f t="shared" si="4172"/>
        <v>307554.29999999999</v>
      </c>
      <c r="BJ1259" s="31">
        <f t="shared" si="4173"/>
        <v>307554.29999999999</v>
      </c>
      <c r="BK1259" s="31">
        <f t="shared" si="4300"/>
        <v>0</v>
      </c>
      <c r="BL1259" s="31">
        <f t="shared" si="4301"/>
        <v>0</v>
      </c>
      <c r="BM1259" s="31">
        <f t="shared" si="4302"/>
        <v>0</v>
      </c>
      <c r="BN1259" s="31">
        <f t="shared" si="4174"/>
        <v>271223</v>
      </c>
      <c r="BO1259" s="31">
        <f t="shared" si="4175"/>
        <v>307554.29999999999</v>
      </c>
      <c r="BP1259" s="31">
        <f t="shared" si="4176"/>
        <v>307554.29999999999</v>
      </c>
      <c r="BQ1259" s="31">
        <f t="shared" si="4303"/>
        <v>0</v>
      </c>
      <c r="BR1259" s="31">
        <f t="shared" si="4304"/>
        <v>0</v>
      </c>
      <c r="BS1259" s="31">
        <f t="shared" si="4177"/>
        <v>271223</v>
      </c>
      <c r="BT1259" s="31">
        <f t="shared" si="4178"/>
        <v>307554.29999999999</v>
      </c>
      <c r="BU1259" s="31">
        <f t="shared" si="4179"/>
        <v>307554.29999999999</v>
      </c>
      <c r="BV1259" s="31">
        <f t="shared" si="4305"/>
        <v>0</v>
      </c>
      <c r="BW1259" s="31">
        <f t="shared" si="4306"/>
        <v>0</v>
      </c>
      <c r="BX1259" s="31">
        <f t="shared" si="4180"/>
        <v>271223</v>
      </c>
      <c r="BY1259" s="31">
        <f t="shared" si="4181"/>
        <v>307554.29999999999</v>
      </c>
      <c r="BZ1259" s="31">
        <f t="shared" si="4182"/>
        <v>307554.29999999999</v>
      </c>
      <c r="CA1259" s="31">
        <f t="shared" si="4307"/>
        <v>0</v>
      </c>
      <c r="CB1259" s="31">
        <f t="shared" si="4308"/>
        <v>0</v>
      </c>
      <c r="CC1259" s="31">
        <f t="shared" si="4309"/>
        <v>0</v>
      </c>
      <c r="CD1259" s="31">
        <f t="shared" si="4061"/>
        <v>271223</v>
      </c>
      <c r="CE1259" s="31">
        <f t="shared" si="4062"/>
        <v>307554.29999999999</v>
      </c>
      <c r="CF1259" s="31">
        <f t="shared" si="4063"/>
        <v>307554.29999999999</v>
      </c>
      <c r="CG1259" s="31">
        <f t="shared" si="4310"/>
        <v>0</v>
      </c>
      <c r="CH1259" s="24"/>
      <c r="CI1259" s="40"/>
      <c r="CN1259" s="1" t="s">
        <v>30</v>
      </c>
    </row>
    <row r="1260" ht="15">
      <c r="A1260" s="41" t="s">
        <v>698</v>
      </c>
      <c r="B1260" s="17">
        <v>610</v>
      </c>
      <c r="C1260" s="16" t="s">
        <v>395</v>
      </c>
      <c r="D1260" s="16" t="s">
        <v>105</v>
      </c>
      <c r="E1260" s="39" t="s">
        <v>681</v>
      </c>
      <c r="F1260" s="31">
        <v>271223</v>
      </c>
      <c r="G1260" s="31">
        <v>307554.29999999999</v>
      </c>
      <c r="H1260" s="31">
        <v>307554.29999999999</v>
      </c>
      <c r="I1260" s="31"/>
      <c r="J1260" s="31"/>
      <c r="K1260" s="31"/>
      <c r="L1260" s="31">
        <f t="shared" si="4147"/>
        <v>271223</v>
      </c>
      <c r="M1260" s="31">
        <f t="shared" si="4148"/>
        <v>307554.29999999999</v>
      </c>
      <c r="N1260" s="31">
        <f t="shared" si="4149"/>
        <v>307554.29999999999</v>
      </c>
      <c r="O1260" s="31"/>
      <c r="P1260" s="31"/>
      <c r="Q1260" s="31"/>
      <c r="R1260" s="31">
        <f t="shared" si="4150"/>
        <v>271223</v>
      </c>
      <c r="S1260" s="31">
        <f t="shared" si="4151"/>
        <v>307554.29999999999</v>
      </c>
      <c r="T1260" s="31">
        <f t="shared" si="4152"/>
        <v>307554.29999999999</v>
      </c>
      <c r="U1260" s="31"/>
      <c r="V1260" s="31"/>
      <c r="W1260" s="31"/>
      <c r="X1260" s="31">
        <f t="shared" si="4153"/>
        <v>271223</v>
      </c>
      <c r="Y1260" s="31">
        <f t="shared" si="4154"/>
        <v>307554.29999999999</v>
      </c>
      <c r="Z1260" s="31">
        <f t="shared" si="4155"/>
        <v>307554.29999999999</v>
      </c>
      <c r="AA1260" s="31"/>
      <c r="AB1260" s="31"/>
      <c r="AC1260" s="31"/>
      <c r="AD1260" s="31">
        <f t="shared" si="4156"/>
        <v>271223</v>
      </c>
      <c r="AE1260" s="31">
        <f t="shared" si="4157"/>
        <v>307554.29999999999</v>
      </c>
      <c r="AF1260" s="31">
        <f t="shared" si="4158"/>
        <v>307554.29999999999</v>
      </c>
      <c r="AG1260" s="31"/>
      <c r="AH1260" s="31"/>
      <c r="AI1260" s="31"/>
      <c r="AJ1260" s="31">
        <f t="shared" si="4159"/>
        <v>271223</v>
      </c>
      <c r="AK1260" s="31">
        <f t="shared" si="4160"/>
        <v>307554.29999999999</v>
      </c>
      <c r="AL1260" s="31">
        <f t="shared" si="4161"/>
        <v>307554.29999999999</v>
      </c>
      <c r="AM1260" s="31"/>
      <c r="AN1260" s="31"/>
      <c r="AO1260" s="31"/>
      <c r="AP1260" s="31">
        <f t="shared" si="4162"/>
        <v>271223</v>
      </c>
      <c r="AQ1260" s="31">
        <f t="shared" si="4163"/>
        <v>307554.29999999999</v>
      </c>
      <c r="AR1260" s="31">
        <f t="shared" si="4164"/>
        <v>307554.29999999999</v>
      </c>
      <c r="AS1260" s="31"/>
      <c r="AT1260" s="31"/>
      <c r="AU1260" s="31"/>
      <c r="AV1260" s="31">
        <f t="shared" si="4165"/>
        <v>271223</v>
      </c>
      <c r="AW1260" s="31">
        <f t="shared" si="4166"/>
        <v>307554.29999999999</v>
      </c>
      <c r="AX1260" s="31">
        <f t="shared" si="4167"/>
        <v>307554.29999999999</v>
      </c>
      <c r="AY1260" s="31"/>
      <c r="AZ1260" s="31"/>
      <c r="BA1260" s="31"/>
      <c r="BB1260" s="31">
        <f t="shared" si="4168"/>
        <v>271223</v>
      </c>
      <c r="BC1260" s="31">
        <f t="shared" si="4169"/>
        <v>307554.29999999999</v>
      </c>
      <c r="BD1260" s="31">
        <f t="shared" si="4170"/>
        <v>307554.29999999999</v>
      </c>
      <c r="BE1260" s="31"/>
      <c r="BF1260" s="31"/>
      <c r="BG1260" s="31"/>
      <c r="BH1260" s="31">
        <f t="shared" si="4171"/>
        <v>271223</v>
      </c>
      <c r="BI1260" s="31">
        <f t="shared" si="4172"/>
        <v>307554.29999999999</v>
      </c>
      <c r="BJ1260" s="31">
        <f t="shared" si="4173"/>
        <v>307554.29999999999</v>
      </c>
      <c r="BK1260" s="31"/>
      <c r="BL1260" s="31"/>
      <c r="BM1260" s="31"/>
      <c r="BN1260" s="31">
        <f t="shared" si="4174"/>
        <v>271223</v>
      </c>
      <c r="BO1260" s="31">
        <f t="shared" si="4175"/>
        <v>307554.29999999999</v>
      </c>
      <c r="BP1260" s="31">
        <f t="shared" si="4176"/>
        <v>307554.29999999999</v>
      </c>
      <c r="BQ1260" s="31"/>
      <c r="BR1260" s="31"/>
      <c r="BS1260" s="31">
        <f t="shared" si="4177"/>
        <v>271223</v>
      </c>
      <c r="BT1260" s="31">
        <f t="shared" si="4178"/>
        <v>307554.29999999999</v>
      </c>
      <c r="BU1260" s="31">
        <f t="shared" si="4179"/>
        <v>307554.29999999999</v>
      </c>
      <c r="BV1260" s="31"/>
      <c r="BW1260" s="31"/>
      <c r="BX1260" s="31">
        <f t="shared" si="4180"/>
        <v>271223</v>
      </c>
      <c r="BY1260" s="31">
        <f t="shared" si="4181"/>
        <v>307554.29999999999</v>
      </c>
      <c r="BZ1260" s="31">
        <f t="shared" si="4182"/>
        <v>307554.29999999999</v>
      </c>
      <c r="CA1260" s="31"/>
      <c r="CB1260" s="31"/>
      <c r="CC1260" s="31"/>
      <c r="CD1260" s="31">
        <f t="shared" si="4061"/>
        <v>271223</v>
      </c>
      <c r="CE1260" s="31">
        <f t="shared" si="4062"/>
        <v>307554.29999999999</v>
      </c>
      <c r="CF1260" s="31">
        <f t="shared" si="4063"/>
        <v>307554.29999999999</v>
      </c>
      <c r="CG1260" s="31"/>
      <c r="CH1260" s="24"/>
      <c r="CI1260" s="40"/>
    </row>
    <row r="1261" ht="43.75" hidden="1">
      <c r="A1261" s="41" t="s">
        <v>699</v>
      </c>
      <c r="B1261" s="17"/>
      <c r="C1261" s="16"/>
      <c r="D1261" s="16"/>
      <c r="E1261" s="39" t="s">
        <v>700</v>
      </c>
      <c r="F1261" s="31">
        <f t="shared" si="4270"/>
        <v>0</v>
      </c>
      <c r="G1261" s="31">
        <f t="shared" si="4271"/>
        <v>0</v>
      </c>
      <c r="H1261" s="31">
        <f t="shared" si="4272"/>
        <v>0</v>
      </c>
      <c r="I1261" s="31">
        <f t="shared" si="4273"/>
        <v>0</v>
      </c>
      <c r="J1261" s="31">
        <f t="shared" si="4274"/>
        <v>0</v>
      </c>
      <c r="K1261" s="31">
        <f t="shared" si="4275"/>
        <v>0</v>
      </c>
      <c r="L1261" s="31">
        <f t="shared" si="4147"/>
        <v>0</v>
      </c>
      <c r="M1261" s="31">
        <f t="shared" si="4148"/>
        <v>0</v>
      </c>
      <c r="N1261" s="31">
        <f t="shared" si="4149"/>
        <v>0</v>
      </c>
      <c r="O1261" s="31">
        <f t="shared" si="4276"/>
        <v>0</v>
      </c>
      <c r="P1261" s="31">
        <f t="shared" si="4277"/>
        <v>0</v>
      </c>
      <c r="Q1261" s="31">
        <f t="shared" si="4278"/>
        <v>0</v>
      </c>
      <c r="R1261" s="31">
        <f t="shared" si="4150"/>
        <v>0</v>
      </c>
      <c r="S1261" s="31">
        <f t="shared" si="4151"/>
        <v>0</v>
      </c>
      <c r="T1261" s="31">
        <f t="shared" si="4152"/>
        <v>0</v>
      </c>
      <c r="U1261" s="31">
        <f t="shared" si="4279"/>
        <v>0</v>
      </c>
      <c r="V1261" s="31">
        <f t="shared" si="4280"/>
        <v>0</v>
      </c>
      <c r="W1261" s="31">
        <f t="shared" si="4281"/>
        <v>0</v>
      </c>
      <c r="X1261" s="31">
        <f t="shared" si="4153"/>
        <v>0</v>
      </c>
      <c r="Y1261" s="31">
        <f t="shared" si="4154"/>
        <v>0</v>
      </c>
      <c r="Z1261" s="31">
        <f t="shared" si="4155"/>
        <v>0</v>
      </c>
      <c r="AA1261" s="31">
        <f t="shared" si="4282"/>
        <v>0</v>
      </c>
      <c r="AB1261" s="31">
        <f t="shared" si="4283"/>
        <v>0</v>
      </c>
      <c r="AC1261" s="31">
        <f t="shared" si="4284"/>
        <v>0</v>
      </c>
      <c r="AD1261" s="31">
        <f t="shared" si="4156"/>
        <v>0</v>
      </c>
      <c r="AE1261" s="31">
        <f t="shared" si="4157"/>
        <v>0</v>
      </c>
      <c r="AF1261" s="31">
        <f t="shared" si="4158"/>
        <v>0</v>
      </c>
      <c r="AG1261" s="31">
        <f t="shared" si="4285"/>
        <v>0</v>
      </c>
      <c r="AH1261" s="31">
        <f t="shared" si="4286"/>
        <v>0</v>
      </c>
      <c r="AI1261" s="31">
        <f t="shared" si="4287"/>
        <v>0</v>
      </c>
      <c r="AJ1261" s="31">
        <f t="shared" si="4159"/>
        <v>0</v>
      </c>
      <c r="AK1261" s="31">
        <f t="shared" si="4160"/>
        <v>0</v>
      </c>
      <c r="AL1261" s="31">
        <f t="shared" si="4161"/>
        <v>0</v>
      </c>
      <c r="AM1261" s="31">
        <f t="shared" si="4288"/>
        <v>0</v>
      </c>
      <c r="AN1261" s="31">
        <f t="shared" si="4289"/>
        <v>0</v>
      </c>
      <c r="AO1261" s="31">
        <f t="shared" si="4290"/>
        <v>0</v>
      </c>
      <c r="AP1261" s="31">
        <f t="shared" si="4162"/>
        <v>0</v>
      </c>
      <c r="AQ1261" s="31">
        <f t="shared" si="4163"/>
        <v>0</v>
      </c>
      <c r="AR1261" s="31">
        <f t="shared" si="4164"/>
        <v>0</v>
      </c>
      <c r="AS1261" s="31">
        <f t="shared" si="4291"/>
        <v>0</v>
      </c>
      <c r="AT1261" s="31">
        <f t="shared" si="4292"/>
        <v>0</v>
      </c>
      <c r="AU1261" s="31">
        <f t="shared" si="4293"/>
        <v>0</v>
      </c>
      <c r="AV1261" s="31">
        <f t="shared" si="4165"/>
        <v>0</v>
      </c>
      <c r="AW1261" s="31">
        <f t="shared" si="4166"/>
        <v>0</v>
      </c>
      <c r="AX1261" s="31">
        <f t="shared" si="4167"/>
        <v>0</v>
      </c>
      <c r="AY1261" s="31">
        <f t="shared" si="4294"/>
        <v>0</v>
      </c>
      <c r="AZ1261" s="31">
        <f t="shared" si="4295"/>
        <v>0</v>
      </c>
      <c r="BA1261" s="31">
        <f t="shared" si="4296"/>
        <v>0</v>
      </c>
      <c r="BB1261" s="31">
        <f t="shared" si="4168"/>
        <v>0</v>
      </c>
      <c r="BC1261" s="31">
        <f t="shared" si="4169"/>
        <v>0</v>
      </c>
      <c r="BD1261" s="31">
        <f t="shared" si="4170"/>
        <v>0</v>
      </c>
      <c r="BE1261" s="31">
        <f t="shared" si="4297"/>
        <v>0</v>
      </c>
      <c r="BF1261" s="31">
        <f t="shared" si="4298"/>
        <v>0</v>
      </c>
      <c r="BG1261" s="31">
        <f t="shared" si="4299"/>
        <v>0</v>
      </c>
      <c r="BH1261" s="31">
        <f t="shared" si="4171"/>
        <v>0</v>
      </c>
      <c r="BI1261" s="31">
        <f t="shared" si="4172"/>
        <v>0</v>
      </c>
      <c r="BJ1261" s="31">
        <f t="shared" si="4173"/>
        <v>0</v>
      </c>
      <c r="BK1261" s="31">
        <f t="shared" si="4300"/>
        <v>0</v>
      </c>
      <c r="BL1261" s="31">
        <f t="shared" si="4301"/>
        <v>0</v>
      </c>
      <c r="BM1261" s="31">
        <f t="shared" si="4302"/>
        <v>0</v>
      </c>
      <c r="BN1261" s="31">
        <f t="shared" si="4174"/>
        <v>0</v>
      </c>
      <c r="BO1261" s="31">
        <f t="shared" si="4175"/>
        <v>0</v>
      </c>
      <c r="BP1261" s="31">
        <f t="shared" si="4176"/>
        <v>0</v>
      </c>
      <c r="BQ1261" s="31">
        <f t="shared" si="4303"/>
        <v>0</v>
      </c>
      <c r="BR1261" s="31">
        <f t="shared" si="4304"/>
        <v>0</v>
      </c>
      <c r="BS1261" s="31">
        <f t="shared" si="4177"/>
        <v>0</v>
      </c>
      <c r="BT1261" s="31">
        <f t="shared" si="4178"/>
        <v>0</v>
      </c>
      <c r="BU1261" s="31">
        <f t="shared" si="4179"/>
        <v>0</v>
      </c>
      <c r="BV1261" s="31">
        <f t="shared" si="4305"/>
        <v>0</v>
      </c>
      <c r="BW1261" s="31">
        <f t="shared" si="4306"/>
        <v>0</v>
      </c>
      <c r="BX1261" s="31">
        <f t="shared" si="4180"/>
        <v>0</v>
      </c>
      <c r="BY1261" s="31">
        <f t="shared" si="4181"/>
        <v>0</v>
      </c>
      <c r="BZ1261" s="31">
        <f t="shared" si="4182"/>
        <v>0</v>
      </c>
      <c r="CA1261" s="31">
        <f t="shared" si="4307"/>
        <v>0</v>
      </c>
      <c r="CB1261" s="31">
        <f t="shared" si="4308"/>
        <v>0</v>
      </c>
      <c r="CC1261" s="31">
        <f t="shared" si="4309"/>
        <v>0</v>
      </c>
      <c r="CD1261" s="31">
        <f t="shared" si="4061"/>
        <v>0</v>
      </c>
      <c r="CE1261" s="31">
        <f t="shared" si="4062"/>
        <v>0</v>
      </c>
      <c r="CF1261" s="31">
        <f t="shared" si="4063"/>
        <v>0</v>
      </c>
      <c r="CG1261" s="31">
        <f t="shared" si="4310"/>
        <v>0</v>
      </c>
      <c r="CH1261" s="24">
        <v>0</v>
      </c>
      <c r="CI1261" s="40"/>
      <c r="CO1261" s="1" t="s">
        <v>31</v>
      </c>
    </row>
    <row r="1262" ht="43.75" hidden="1">
      <c r="A1262" s="41" t="s">
        <v>699</v>
      </c>
      <c r="B1262" s="17">
        <v>600</v>
      </c>
      <c r="C1262" s="16"/>
      <c r="D1262" s="16"/>
      <c r="E1262" s="39" t="s">
        <v>45</v>
      </c>
      <c r="F1262" s="31">
        <f t="shared" si="4270"/>
        <v>0</v>
      </c>
      <c r="G1262" s="31">
        <f t="shared" si="4271"/>
        <v>0</v>
      </c>
      <c r="H1262" s="31">
        <f t="shared" si="4272"/>
        <v>0</v>
      </c>
      <c r="I1262" s="31">
        <f t="shared" si="4273"/>
        <v>0</v>
      </c>
      <c r="J1262" s="31">
        <f t="shared" si="4274"/>
        <v>0</v>
      </c>
      <c r="K1262" s="31">
        <f t="shared" si="4275"/>
        <v>0</v>
      </c>
      <c r="L1262" s="31">
        <f t="shared" si="4147"/>
        <v>0</v>
      </c>
      <c r="M1262" s="31">
        <f t="shared" si="4148"/>
        <v>0</v>
      </c>
      <c r="N1262" s="31">
        <f t="shared" si="4149"/>
        <v>0</v>
      </c>
      <c r="O1262" s="31">
        <f t="shared" si="4276"/>
        <v>0</v>
      </c>
      <c r="P1262" s="31">
        <f t="shared" si="4277"/>
        <v>0</v>
      </c>
      <c r="Q1262" s="31">
        <f t="shared" si="4278"/>
        <v>0</v>
      </c>
      <c r="R1262" s="31">
        <f t="shared" si="4150"/>
        <v>0</v>
      </c>
      <c r="S1262" s="31">
        <f t="shared" si="4151"/>
        <v>0</v>
      </c>
      <c r="T1262" s="31">
        <f t="shared" si="4152"/>
        <v>0</v>
      </c>
      <c r="U1262" s="31">
        <f t="shared" si="4279"/>
        <v>0</v>
      </c>
      <c r="V1262" s="31">
        <f t="shared" si="4280"/>
        <v>0</v>
      </c>
      <c r="W1262" s="31">
        <f t="shared" si="4281"/>
        <v>0</v>
      </c>
      <c r="X1262" s="31">
        <f t="shared" si="4153"/>
        <v>0</v>
      </c>
      <c r="Y1262" s="31">
        <f t="shared" si="4154"/>
        <v>0</v>
      </c>
      <c r="Z1262" s="31">
        <f t="shared" si="4155"/>
        <v>0</v>
      </c>
      <c r="AA1262" s="31">
        <f t="shared" si="4282"/>
        <v>0</v>
      </c>
      <c r="AB1262" s="31">
        <f t="shared" si="4283"/>
        <v>0</v>
      </c>
      <c r="AC1262" s="31">
        <f t="shared" si="4284"/>
        <v>0</v>
      </c>
      <c r="AD1262" s="31">
        <f t="shared" si="4156"/>
        <v>0</v>
      </c>
      <c r="AE1262" s="31">
        <f t="shared" si="4157"/>
        <v>0</v>
      </c>
      <c r="AF1262" s="31">
        <f t="shared" si="4158"/>
        <v>0</v>
      </c>
      <c r="AG1262" s="31">
        <f t="shared" si="4285"/>
        <v>0</v>
      </c>
      <c r="AH1262" s="31">
        <f t="shared" si="4286"/>
        <v>0</v>
      </c>
      <c r="AI1262" s="31">
        <f t="shared" si="4287"/>
        <v>0</v>
      </c>
      <c r="AJ1262" s="31">
        <f t="shared" si="4159"/>
        <v>0</v>
      </c>
      <c r="AK1262" s="31">
        <f t="shared" si="4160"/>
        <v>0</v>
      </c>
      <c r="AL1262" s="31">
        <f t="shared" si="4161"/>
        <v>0</v>
      </c>
      <c r="AM1262" s="31">
        <f t="shared" si="4288"/>
        <v>0</v>
      </c>
      <c r="AN1262" s="31">
        <f t="shared" si="4289"/>
        <v>0</v>
      </c>
      <c r="AO1262" s="31">
        <f t="shared" si="4290"/>
        <v>0</v>
      </c>
      <c r="AP1262" s="31">
        <f t="shared" si="4162"/>
        <v>0</v>
      </c>
      <c r="AQ1262" s="31">
        <f t="shared" si="4163"/>
        <v>0</v>
      </c>
      <c r="AR1262" s="31">
        <f t="shared" si="4164"/>
        <v>0</v>
      </c>
      <c r="AS1262" s="31">
        <f t="shared" si="4291"/>
        <v>0</v>
      </c>
      <c r="AT1262" s="31">
        <f t="shared" si="4292"/>
        <v>0</v>
      </c>
      <c r="AU1262" s="31">
        <f t="shared" si="4293"/>
        <v>0</v>
      </c>
      <c r="AV1262" s="31">
        <f t="shared" si="4165"/>
        <v>0</v>
      </c>
      <c r="AW1262" s="31">
        <f t="shared" si="4166"/>
        <v>0</v>
      </c>
      <c r="AX1262" s="31">
        <f t="shared" si="4167"/>
        <v>0</v>
      </c>
      <c r="AY1262" s="31">
        <f t="shared" si="4294"/>
        <v>0</v>
      </c>
      <c r="AZ1262" s="31">
        <f t="shared" si="4295"/>
        <v>0</v>
      </c>
      <c r="BA1262" s="31">
        <f t="shared" si="4296"/>
        <v>0</v>
      </c>
      <c r="BB1262" s="31">
        <f t="shared" si="4168"/>
        <v>0</v>
      </c>
      <c r="BC1262" s="31">
        <f t="shared" si="4169"/>
        <v>0</v>
      </c>
      <c r="BD1262" s="31">
        <f t="shared" si="4170"/>
        <v>0</v>
      </c>
      <c r="BE1262" s="31">
        <f t="shared" si="4297"/>
        <v>0</v>
      </c>
      <c r="BF1262" s="31">
        <f t="shared" si="4298"/>
        <v>0</v>
      </c>
      <c r="BG1262" s="31">
        <f t="shared" si="4299"/>
        <v>0</v>
      </c>
      <c r="BH1262" s="31">
        <f t="shared" si="4171"/>
        <v>0</v>
      </c>
      <c r="BI1262" s="31">
        <f t="shared" si="4172"/>
        <v>0</v>
      </c>
      <c r="BJ1262" s="31">
        <f t="shared" si="4173"/>
        <v>0</v>
      </c>
      <c r="BK1262" s="31">
        <f t="shared" si="4300"/>
        <v>0</v>
      </c>
      <c r="BL1262" s="31">
        <f t="shared" si="4301"/>
        <v>0</v>
      </c>
      <c r="BM1262" s="31">
        <f t="shared" si="4302"/>
        <v>0</v>
      </c>
      <c r="BN1262" s="31">
        <f t="shared" si="4174"/>
        <v>0</v>
      </c>
      <c r="BO1262" s="31">
        <f t="shared" si="4175"/>
        <v>0</v>
      </c>
      <c r="BP1262" s="31">
        <f t="shared" si="4176"/>
        <v>0</v>
      </c>
      <c r="BQ1262" s="31">
        <f t="shared" si="4303"/>
        <v>0</v>
      </c>
      <c r="BR1262" s="31">
        <f t="shared" si="4304"/>
        <v>0</v>
      </c>
      <c r="BS1262" s="31">
        <f t="shared" si="4177"/>
        <v>0</v>
      </c>
      <c r="BT1262" s="31">
        <f t="shared" si="4178"/>
        <v>0</v>
      </c>
      <c r="BU1262" s="31">
        <f t="shared" si="4179"/>
        <v>0</v>
      </c>
      <c r="BV1262" s="31">
        <f t="shared" si="4305"/>
        <v>0</v>
      </c>
      <c r="BW1262" s="31">
        <f t="shared" si="4306"/>
        <v>0</v>
      </c>
      <c r="BX1262" s="31">
        <f t="shared" si="4180"/>
        <v>0</v>
      </c>
      <c r="BY1262" s="31">
        <f t="shared" si="4181"/>
        <v>0</v>
      </c>
      <c r="BZ1262" s="31">
        <f t="shared" si="4182"/>
        <v>0</v>
      </c>
      <c r="CA1262" s="31">
        <f t="shared" si="4307"/>
        <v>0</v>
      </c>
      <c r="CB1262" s="31">
        <f t="shared" si="4308"/>
        <v>0</v>
      </c>
      <c r="CC1262" s="31">
        <f t="shared" si="4309"/>
        <v>0</v>
      </c>
      <c r="CD1262" s="31">
        <f t="shared" ref="CD1262:CD1325" si="4311">BX1262+CA1262</f>
        <v>0</v>
      </c>
      <c r="CE1262" s="31">
        <f t="shared" ref="CE1262:CE1325" si="4312">BY1262+CB1262</f>
        <v>0</v>
      </c>
      <c r="CF1262" s="31">
        <f t="shared" ref="CF1262:CF1325" si="4313">BZ1262+CC1262</f>
        <v>0</v>
      </c>
      <c r="CG1262" s="31">
        <f t="shared" si="4310"/>
        <v>0</v>
      </c>
      <c r="CH1262" s="24">
        <v>0</v>
      </c>
      <c r="CI1262" s="40"/>
      <c r="CM1262" s="1" t="s">
        <v>29</v>
      </c>
    </row>
    <row r="1263" ht="15" hidden="1">
      <c r="A1263" s="41" t="s">
        <v>699</v>
      </c>
      <c r="B1263" s="17">
        <v>610</v>
      </c>
      <c r="C1263" s="16"/>
      <c r="D1263" s="16"/>
      <c r="E1263" s="39" t="s">
        <v>104</v>
      </c>
      <c r="F1263" s="31">
        <f t="shared" si="4270"/>
        <v>0</v>
      </c>
      <c r="G1263" s="31">
        <f t="shared" si="4271"/>
        <v>0</v>
      </c>
      <c r="H1263" s="31">
        <f t="shared" si="4272"/>
        <v>0</v>
      </c>
      <c r="I1263" s="31">
        <f t="shared" si="4273"/>
        <v>0</v>
      </c>
      <c r="J1263" s="31">
        <f t="shared" si="4274"/>
        <v>0</v>
      </c>
      <c r="K1263" s="31">
        <f t="shared" si="4275"/>
        <v>0</v>
      </c>
      <c r="L1263" s="31">
        <f t="shared" si="4147"/>
        <v>0</v>
      </c>
      <c r="M1263" s="31">
        <f t="shared" si="4148"/>
        <v>0</v>
      </c>
      <c r="N1263" s="31">
        <f t="shared" si="4149"/>
        <v>0</v>
      </c>
      <c r="O1263" s="31">
        <f t="shared" si="4276"/>
        <v>0</v>
      </c>
      <c r="P1263" s="31">
        <f t="shared" si="4277"/>
        <v>0</v>
      </c>
      <c r="Q1263" s="31">
        <f t="shared" si="4278"/>
        <v>0</v>
      </c>
      <c r="R1263" s="31">
        <f t="shared" si="4150"/>
        <v>0</v>
      </c>
      <c r="S1263" s="31">
        <f t="shared" si="4151"/>
        <v>0</v>
      </c>
      <c r="T1263" s="31">
        <f t="shared" si="4152"/>
        <v>0</v>
      </c>
      <c r="U1263" s="31">
        <f t="shared" si="4279"/>
        <v>0</v>
      </c>
      <c r="V1263" s="31">
        <f t="shared" si="4280"/>
        <v>0</v>
      </c>
      <c r="W1263" s="31">
        <f t="shared" si="4281"/>
        <v>0</v>
      </c>
      <c r="X1263" s="31">
        <f t="shared" si="4153"/>
        <v>0</v>
      </c>
      <c r="Y1263" s="31">
        <f t="shared" si="4154"/>
        <v>0</v>
      </c>
      <c r="Z1263" s="31">
        <f t="shared" si="4155"/>
        <v>0</v>
      </c>
      <c r="AA1263" s="31">
        <f t="shared" si="4282"/>
        <v>0</v>
      </c>
      <c r="AB1263" s="31">
        <f t="shared" si="4283"/>
        <v>0</v>
      </c>
      <c r="AC1263" s="31">
        <f t="shared" si="4284"/>
        <v>0</v>
      </c>
      <c r="AD1263" s="31">
        <f t="shared" si="4156"/>
        <v>0</v>
      </c>
      <c r="AE1263" s="31">
        <f t="shared" si="4157"/>
        <v>0</v>
      </c>
      <c r="AF1263" s="31">
        <f t="shared" si="4158"/>
        <v>0</v>
      </c>
      <c r="AG1263" s="31">
        <f t="shared" si="4285"/>
        <v>0</v>
      </c>
      <c r="AH1263" s="31">
        <f t="shared" si="4286"/>
        <v>0</v>
      </c>
      <c r="AI1263" s="31">
        <f t="shared" si="4287"/>
        <v>0</v>
      </c>
      <c r="AJ1263" s="31">
        <f t="shared" si="4159"/>
        <v>0</v>
      </c>
      <c r="AK1263" s="31">
        <f t="shared" si="4160"/>
        <v>0</v>
      </c>
      <c r="AL1263" s="31">
        <f t="shared" si="4161"/>
        <v>0</v>
      </c>
      <c r="AM1263" s="31">
        <f t="shared" si="4288"/>
        <v>0</v>
      </c>
      <c r="AN1263" s="31">
        <f t="shared" si="4289"/>
        <v>0</v>
      </c>
      <c r="AO1263" s="31">
        <f t="shared" si="4290"/>
        <v>0</v>
      </c>
      <c r="AP1263" s="31">
        <f t="shared" si="4162"/>
        <v>0</v>
      </c>
      <c r="AQ1263" s="31">
        <f t="shared" si="4163"/>
        <v>0</v>
      </c>
      <c r="AR1263" s="31">
        <f t="shared" si="4164"/>
        <v>0</v>
      </c>
      <c r="AS1263" s="31">
        <f t="shared" si="4291"/>
        <v>0</v>
      </c>
      <c r="AT1263" s="31">
        <f t="shared" si="4292"/>
        <v>0</v>
      </c>
      <c r="AU1263" s="31">
        <f t="shared" si="4293"/>
        <v>0</v>
      </c>
      <c r="AV1263" s="31">
        <f t="shared" si="4165"/>
        <v>0</v>
      </c>
      <c r="AW1263" s="31">
        <f t="shared" si="4166"/>
        <v>0</v>
      </c>
      <c r="AX1263" s="31">
        <f t="shared" si="4167"/>
        <v>0</v>
      </c>
      <c r="AY1263" s="31">
        <f t="shared" si="4294"/>
        <v>0</v>
      </c>
      <c r="AZ1263" s="31">
        <f t="shared" si="4295"/>
        <v>0</v>
      </c>
      <c r="BA1263" s="31">
        <f t="shared" si="4296"/>
        <v>0</v>
      </c>
      <c r="BB1263" s="31">
        <f t="shared" si="4168"/>
        <v>0</v>
      </c>
      <c r="BC1263" s="31">
        <f t="shared" si="4169"/>
        <v>0</v>
      </c>
      <c r="BD1263" s="31">
        <f t="shared" si="4170"/>
        <v>0</v>
      </c>
      <c r="BE1263" s="31">
        <f t="shared" si="4297"/>
        <v>0</v>
      </c>
      <c r="BF1263" s="31">
        <f t="shared" si="4298"/>
        <v>0</v>
      </c>
      <c r="BG1263" s="31">
        <f t="shared" si="4299"/>
        <v>0</v>
      </c>
      <c r="BH1263" s="31">
        <f t="shared" si="4171"/>
        <v>0</v>
      </c>
      <c r="BI1263" s="31">
        <f t="shared" si="4172"/>
        <v>0</v>
      </c>
      <c r="BJ1263" s="31">
        <f t="shared" si="4173"/>
        <v>0</v>
      </c>
      <c r="BK1263" s="31">
        <f t="shared" si="4300"/>
        <v>0</v>
      </c>
      <c r="BL1263" s="31">
        <f t="shared" si="4301"/>
        <v>0</v>
      </c>
      <c r="BM1263" s="31">
        <f t="shared" si="4302"/>
        <v>0</v>
      </c>
      <c r="BN1263" s="31">
        <f t="shared" si="4174"/>
        <v>0</v>
      </c>
      <c r="BO1263" s="31">
        <f t="shared" si="4175"/>
        <v>0</v>
      </c>
      <c r="BP1263" s="31">
        <f t="shared" si="4176"/>
        <v>0</v>
      </c>
      <c r="BQ1263" s="31">
        <f t="shared" si="4303"/>
        <v>0</v>
      </c>
      <c r="BR1263" s="31">
        <f t="shared" si="4304"/>
        <v>0</v>
      </c>
      <c r="BS1263" s="31">
        <f t="shared" si="4177"/>
        <v>0</v>
      </c>
      <c r="BT1263" s="31">
        <f t="shared" si="4178"/>
        <v>0</v>
      </c>
      <c r="BU1263" s="31">
        <f t="shared" si="4179"/>
        <v>0</v>
      </c>
      <c r="BV1263" s="31">
        <f t="shared" si="4305"/>
        <v>0</v>
      </c>
      <c r="BW1263" s="31">
        <f t="shared" si="4306"/>
        <v>0</v>
      </c>
      <c r="BX1263" s="31">
        <f t="shared" si="4180"/>
        <v>0</v>
      </c>
      <c r="BY1263" s="31">
        <f t="shared" si="4181"/>
        <v>0</v>
      </c>
      <c r="BZ1263" s="31">
        <f t="shared" si="4182"/>
        <v>0</v>
      </c>
      <c r="CA1263" s="31">
        <f t="shared" si="4307"/>
        <v>0</v>
      </c>
      <c r="CB1263" s="31">
        <f t="shared" si="4308"/>
        <v>0</v>
      </c>
      <c r="CC1263" s="31">
        <f t="shared" si="4309"/>
        <v>0</v>
      </c>
      <c r="CD1263" s="31">
        <f t="shared" si="4311"/>
        <v>0</v>
      </c>
      <c r="CE1263" s="31">
        <f t="shared" si="4312"/>
        <v>0</v>
      </c>
      <c r="CF1263" s="31">
        <f t="shared" si="4313"/>
        <v>0</v>
      </c>
      <c r="CG1263" s="31">
        <f t="shared" si="4310"/>
        <v>0</v>
      </c>
      <c r="CH1263" s="24">
        <v>0</v>
      </c>
      <c r="CI1263" s="40"/>
      <c r="CN1263" s="1" t="s">
        <v>30</v>
      </c>
    </row>
    <row r="1264" ht="15" hidden="1">
      <c r="A1264" s="41" t="s">
        <v>699</v>
      </c>
      <c r="B1264" s="17">
        <v>610</v>
      </c>
      <c r="C1264" s="16" t="s">
        <v>395</v>
      </c>
      <c r="D1264" s="16" t="s">
        <v>105</v>
      </c>
      <c r="E1264" s="39" t="s">
        <v>681</v>
      </c>
      <c r="F1264" s="31"/>
      <c r="G1264" s="31"/>
      <c r="H1264" s="31"/>
      <c r="I1264" s="31"/>
      <c r="J1264" s="31"/>
      <c r="K1264" s="31"/>
      <c r="L1264" s="31">
        <f t="shared" si="4147"/>
        <v>0</v>
      </c>
      <c r="M1264" s="31">
        <f t="shared" si="4148"/>
        <v>0</v>
      </c>
      <c r="N1264" s="31">
        <f t="shared" si="4149"/>
        <v>0</v>
      </c>
      <c r="O1264" s="31"/>
      <c r="P1264" s="31"/>
      <c r="Q1264" s="31"/>
      <c r="R1264" s="31">
        <f t="shared" si="4150"/>
        <v>0</v>
      </c>
      <c r="S1264" s="31">
        <f t="shared" si="4151"/>
        <v>0</v>
      </c>
      <c r="T1264" s="31">
        <f t="shared" si="4152"/>
        <v>0</v>
      </c>
      <c r="U1264" s="31"/>
      <c r="V1264" s="31"/>
      <c r="W1264" s="31"/>
      <c r="X1264" s="31">
        <f t="shared" si="4153"/>
        <v>0</v>
      </c>
      <c r="Y1264" s="31">
        <f t="shared" si="4154"/>
        <v>0</v>
      </c>
      <c r="Z1264" s="31">
        <f t="shared" si="4155"/>
        <v>0</v>
      </c>
      <c r="AA1264" s="31"/>
      <c r="AB1264" s="31"/>
      <c r="AC1264" s="31"/>
      <c r="AD1264" s="31">
        <f t="shared" si="4156"/>
        <v>0</v>
      </c>
      <c r="AE1264" s="31">
        <f t="shared" si="4157"/>
        <v>0</v>
      </c>
      <c r="AF1264" s="31">
        <f t="shared" si="4158"/>
        <v>0</v>
      </c>
      <c r="AG1264" s="31"/>
      <c r="AH1264" s="31"/>
      <c r="AI1264" s="31"/>
      <c r="AJ1264" s="31">
        <f t="shared" si="4159"/>
        <v>0</v>
      </c>
      <c r="AK1264" s="31">
        <f t="shared" si="4160"/>
        <v>0</v>
      </c>
      <c r="AL1264" s="31">
        <f t="shared" si="4161"/>
        <v>0</v>
      </c>
      <c r="AM1264" s="31"/>
      <c r="AN1264" s="31"/>
      <c r="AO1264" s="31"/>
      <c r="AP1264" s="31">
        <f t="shared" si="4162"/>
        <v>0</v>
      </c>
      <c r="AQ1264" s="31">
        <f t="shared" si="4163"/>
        <v>0</v>
      </c>
      <c r="AR1264" s="31">
        <f t="shared" si="4164"/>
        <v>0</v>
      </c>
      <c r="AS1264" s="31"/>
      <c r="AT1264" s="31"/>
      <c r="AU1264" s="31"/>
      <c r="AV1264" s="31">
        <f t="shared" si="4165"/>
        <v>0</v>
      </c>
      <c r="AW1264" s="31">
        <f t="shared" si="4166"/>
        <v>0</v>
      </c>
      <c r="AX1264" s="31">
        <f t="shared" si="4167"/>
        <v>0</v>
      </c>
      <c r="AY1264" s="31"/>
      <c r="AZ1264" s="31"/>
      <c r="BA1264" s="31"/>
      <c r="BB1264" s="31">
        <f t="shared" si="4168"/>
        <v>0</v>
      </c>
      <c r="BC1264" s="31">
        <f t="shared" si="4169"/>
        <v>0</v>
      </c>
      <c r="BD1264" s="31">
        <f t="shared" si="4170"/>
        <v>0</v>
      </c>
      <c r="BE1264" s="31"/>
      <c r="BF1264" s="31"/>
      <c r="BG1264" s="31"/>
      <c r="BH1264" s="31">
        <f t="shared" si="4171"/>
        <v>0</v>
      </c>
      <c r="BI1264" s="31">
        <f t="shared" si="4172"/>
        <v>0</v>
      </c>
      <c r="BJ1264" s="31">
        <f t="shared" si="4173"/>
        <v>0</v>
      </c>
      <c r="BK1264" s="31"/>
      <c r="BL1264" s="31"/>
      <c r="BM1264" s="31"/>
      <c r="BN1264" s="31">
        <f t="shared" si="4174"/>
        <v>0</v>
      </c>
      <c r="BO1264" s="31">
        <f t="shared" si="4175"/>
        <v>0</v>
      </c>
      <c r="BP1264" s="31">
        <f t="shared" si="4176"/>
        <v>0</v>
      </c>
      <c r="BQ1264" s="31"/>
      <c r="BR1264" s="31"/>
      <c r="BS1264" s="31">
        <f t="shared" si="4177"/>
        <v>0</v>
      </c>
      <c r="BT1264" s="31">
        <f t="shared" si="4178"/>
        <v>0</v>
      </c>
      <c r="BU1264" s="31">
        <f t="shared" si="4179"/>
        <v>0</v>
      </c>
      <c r="BV1264" s="31"/>
      <c r="BW1264" s="31"/>
      <c r="BX1264" s="31">
        <f t="shared" si="4180"/>
        <v>0</v>
      </c>
      <c r="BY1264" s="31">
        <f t="shared" si="4181"/>
        <v>0</v>
      </c>
      <c r="BZ1264" s="31">
        <f t="shared" si="4182"/>
        <v>0</v>
      </c>
      <c r="CA1264" s="31"/>
      <c r="CB1264" s="31"/>
      <c r="CC1264" s="31"/>
      <c r="CD1264" s="31">
        <f t="shared" si="4311"/>
        <v>0</v>
      </c>
      <c r="CE1264" s="31">
        <f t="shared" si="4312"/>
        <v>0</v>
      </c>
      <c r="CF1264" s="31">
        <f t="shared" si="4313"/>
        <v>0</v>
      </c>
      <c r="CG1264" s="31"/>
      <c r="CH1264" s="24">
        <v>0</v>
      </c>
      <c r="CI1264" s="40"/>
    </row>
    <row r="1265" ht="29.850000000000001">
      <c r="A1265" s="41" t="s">
        <v>701</v>
      </c>
      <c r="B1265" s="17"/>
      <c r="C1265" s="16"/>
      <c r="D1265" s="16"/>
      <c r="E1265" s="39" t="s">
        <v>702</v>
      </c>
      <c r="F1265" s="31">
        <f t="shared" si="4270"/>
        <v>0</v>
      </c>
      <c r="G1265" s="31">
        <f t="shared" si="4271"/>
        <v>0</v>
      </c>
      <c r="H1265" s="31">
        <f t="shared" si="4272"/>
        <v>0</v>
      </c>
      <c r="I1265" s="31">
        <f t="shared" si="4273"/>
        <v>0</v>
      </c>
      <c r="J1265" s="31">
        <f t="shared" si="4274"/>
        <v>0</v>
      </c>
      <c r="K1265" s="31">
        <f t="shared" si="4275"/>
        <v>0</v>
      </c>
      <c r="L1265" s="31">
        <f t="shared" si="4147"/>
        <v>0</v>
      </c>
      <c r="M1265" s="31">
        <f t="shared" si="4148"/>
        <v>0</v>
      </c>
      <c r="N1265" s="31">
        <f t="shared" si="4149"/>
        <v>0</v>
      </c>
      <c r="O1265" s="31">
        <f t="shared" si="4276"/>
        <v>0</v>
      </c>
      <c r="P1265" s="31">
        <f t="shared" si="4277"/>
        <v>0</v>
      </c>
      <c r="Q1265" s="31">
        <f t="shared" si="4278"/>
        <v>0</v>
      </c>
      <c r="R1265" s="31">
        <f t="shared" si="4150"/>
        <v>0</v>
      </c>
      <c r="S1265" s="31">
        <f t="shared" si="4151"/>
        <v>0</v>
      </c>
      <c r="T1265" s="31">
        <f t="shared" si="4152"/>
        <v>0</v>
      </c>
      <c r="U1265" s="31">
        <f t="shared" si="4279"/>
        <v>0</v>
      </c>
      <c r="V1265" s="31">
        <f t="shared" si="4280"/>
        <v>0</v>
      </c>
      <c r="W1265" s="31">
        <f t="shared" si="4281"/>
        <v>0</v>
      </c>
      <c r="X1265" s="31">
        <f t="shared" si="4153"/>
        <v>0</v>
      </c>
      <c r="Y1265" s="31">
        <f t="shared" si="4154"/>
        <v>0</v>
      </c>
      <c r="Z1265" s="31">
        <f t="shared" si="4155"/>
        <v>0</v>
      </c>
      <c r="AA1265" s="31">
        <f t="shared" si="4282"/>
        <v>0</v>
      </c>
      <c r="AB1265" s="31">
        <f t="shared" si="4283"/>
        <v>0</v>
      </c>
      <c r="AC1265" s="31">
        <f t="shared" si="4284"/>
        <v>0</v>
      </c>
      <c r="AD1265" s="31">
        <f t="shared" si="4156"/>
        <v>0</v>
      </c>
      <c r="AE1265" s="31">
        <f t="shared" si="4157"/>
        <v>0</v>
      </c>
      <c r="AF1265" s="31">
        <f t="shared" si="4158"/>
        <v>0</v>
      </c>
      <c r="AG1265" s="31">
        <f t="shared" si="4285"/>
        <v>0</v>
      </c>
      <c r="AH1265" s="31">
        <f t="shared" si="4286"/>
        <v>0</v>
      </c>
      <c r="AI1265" s="31">
        <f t="shared" si="4287"/>
        <v>0</v>
      </c>
      <c r="AJ1265" s="31">
        <f t="shared" si="4159"/>
        <v>0</v>
      </c>
      <c r="AK1265" s="31">
        <f t="shared" si="4160"/>
        <v>0</v>
      </c>
      <c r="AL1265" s="31">
        <f t="shared" si="4161"/>
        <v>0</v>
      </c>
      <c r="AM1265" s="31">
        <f t="shared" si="4288"/>
        <v>0</v>
      </c>
      <c r="AN1265" s="31">
        <f t="shared" si="4289"/>
        <v>0</v>
      </c>
      <c r="AO1265" s="31">
        <f t="shared" si="4290"/>
        <v>0</v>
      </c>
      <c r="AP1265" s="31">
        <f t="shared" si="4162"/>
        <v>0</v>
      </c>
      <c r="AQ1265" s="31">
        <f t="shared" si="4163"/>
        <v>0</v>
      </c>
      <c r="AR1265" s="31">
        <f t="shared" si="4164"/>
        <v>0</v>
      </c>
      <c r="AS1265" s="31">
        <f t="shared" si="4291"/>
        <v>0</v>
      </c>
      <c r="AT1265" s="31">
        <f t="shared" si="4292"/>
        <v>0</v>
      </c>
      <c r="AU1265" s="31">
        <f t="shared" si="4293"/>
        <v>0</v>
      </c>
      <c r="AV1265" s="31">
        <f t="shared" si="4165"/>
        <v>0</v>
      </c>
      <c r="AW1265" s="31">
        <f t="shared" si="4166"/>
        <v>0</v>
      </c>
      <c r="AX1265" s="31">
        <f t="shared" si="4167"/>
        <v>0</v>
      </c>
      <c r="AY1265" s="31">
        <f t="shared" si="4294"/>
        <v>1376.819</v>
      </c>
      <c r="AZ1265" s="31">
        <f t="shared" si="4295"/>
        <v>0</v>
      </c>
      <c r="BA1265" s="31">
        <f t="shared" si="4296"/>
        <v>0</v>
      </c>
      <c r="BB1265" s="31">
        <f t="shared" si="4168"/>
        <v>1376.819</v>
      </c>
      <c r="BC1265" s="31">
        <f t="shared" si="4169"/>
        <v>0</v>
      </c>
      <c r="BD1265" s="31">
        <f t="shared" si="4170"/>
        <v>0</v>
      </c>
      <c r="BE1265" s="31">
        <f t="shared" si="4297"/>
        <v>0</v>
      </c>
      <c r="BF1265" s="31">
        <f t="shared" si="4298"/>
        <v>0</v>
      </c>
      <c r="BG1265" s="31">
        <f t="shared" si="4299"/>
        <v>0</v>
      </c>
      <c r="BH1265" s="31">
        <f t="shared" si="4171"/>
        <v>1376.819</v>
      </c>
      <c r="BI1265" s="31">
        <f t="shared" si="4172"/>
        <v>0</v>
      </c>
      <c r="BJ1265" s="31">
        <f t="shared" si="4173"/>
        <v>0</v>
      </c>
      <c r="BK1265" s="31">
        <f t="shared" si="4300"/>
        <v>0</v>
      </c>
      <c r="BL1265" s="31">
        <f t="shared" si="4301"/>
        <v>0</v>
      </c>
      <c r="BM1265" s="31">
        <f t="shared" si="4302"/>
        <v>0</v>
      </c>
      <c r="BN1265" s="31">
        <f t="shared" si="4174"/>
        <v>1376.819</v>
      </c>
      <c r="BO1265" s="31">
        <f t="shared" si="4175"/>
        <v>0</v>
      </c>
      <c r="BP1265" s="31">
        <f t="shared" si="4176"/>
        <v>0</v>
      </c>
      <c r="BQ1265" s="31">
        <f t="shared" si="4303"/>
        <v>0</v>
      </c>
      <c r="BR1265" s="31">
        <f t="shared" si="4304"/>
        <v>0</v>
      </c>
      <c r="BS1265" s="31">
        <f t="shared" si="4177"/>
        <v>1376.819</v>
      </c>
      <c r="BT1265" s="31">
        <f t="shared" si="4178"/>
        <v>0</v>
      </c>
      <c r="BU1265" s="31">
        <f t="shared" si="4179"/>
        <v>0</v>
      </c>
      <c r="BV1265" s="31">
        <f t="shared" si="4305"/>
        <v>0</v>
      </c>
      <c r="BW1265" s="31">
        <f t="shared" si="4306"/>
        <v>0</v>
      </c>
      <c r="BX1265" s="31">
        <f t="shared" si="4180"/>
        <v>1376.819</v>
      </c>
      <c r="BY1265" s="31">
        <f t="shared" si="4181"/>
        <v>0</v>
      </c>
      <c r="BZ1265" s="31">
        <f t="shared" si="4182"/>
        <v>0</v>
      </c>
      <c r="CA1265" s="31">
        <f t="shared" si="4307"/>
        <v>0</v>
      </c>
      <c r="CB1265" s="31">
        <f t="shared" si="4308"/>
        <v>0</v>
      </c>
      <c r="CC1265" s="31">
        <f t="shared" si="4309"/>
        <v>0</v>
      </c>
      <c r="CD1265" s="31">
        <f t="shared" si="4311"/>
        <v>1376.819</v>
      </c>
      <c r="CE1265" s="31">
        <f t="shared" si="4312"/>
        <v>0</v>
      </c>
      <c r="CF1265" s="31">
        <f t="shared" si="4313"/>
        <v>0</v>
      </c>
      <c r="CG1265" s="31">
        <f t="shared" si="4310"/>
        <v>0</v>
      </c>
      <c r="CH1265" s="24"/>
      <c r="CI1265" s="40"/>
      <c r="CO1265" s="1" t="s">
        <v>31</v>
      </c>
    </row>
    <row r="1266" ht="43.75">
      <c r="A1266" s="41" t="s">
        <v>701</v>
      </c>
      <c r="B1266" s="17">
        <v>600</v>
      </c>
      <c r="C1266" s="16"/>
      <c r="D1266" s="16"/>
      <c r="E1266" s="39" t="s">
        <v>45</v>
      </c>
      <c r="F1266" s="31">
        <f t="shared" si="4270"/>
        <v>0</v>
      </c>
      <c r="G1266" s="31">
        <f t="shared" si="4271"/>
        <v>0</v>
      </c>
      <c r="H1266" s="31">
        <f t="shared" si="4272"/>
        <v>0</v>
      </c>
      <c r="I1266" s="31">
        <f t="shared" si="4273"/>
        <v>0</v>
      </c>
      <c r="J1266" s="31">
        <f t="shared" si="4274"/>
        <v>0</v>
      </c>
      <c r="K1266" s="31">
        <f t="shared" si="4275"/>
        <v>0</v>
      </c>
      <c r="L1266" s="31">
        <f t="shared" si="4147"/>
        <v>0</v>
      </c>
      <c r="M1266" s="31">
        <f t="shared" si="4148"/>
        <v>0</v>
      </c>
      <c r="N1266" s="31">
        <f t="shared" si="4149"/>
        <v>0</v>
      </c>
      <c r="O1266" s="31">
        <f t="shared" si="4276"/>
        <v>0</v>
      </c>
      <c r="P1266" s="31">
        <f t="shared" si="4277"/>
        <v>0</v>
      </c>
      <c r="Q1266" s="31">
        <f t="shared" si="4278"/>
        <v>0</v>
      </c>
      <c r="R1266" s="31">
        <f t="shared" si="4150"/>
        <v>0</v>
      </c>
      <c r="S1266" s="31">
        <f t="shared" si="4151"/>
        <v>0</v>
      </c>
      <c r="T1266" s="31">
        <f t="shared" si="4152"/>
        <v>0</v>
      </c>
      <c r="U1266" s="31">
        <f t="shared" si="4279"/>
        <v>0</v>
      </c>
      <c r="V1266" s="31">
        <f t="shared" si="4280"/>
        <v>0</v>
      </c>
      <c r="W1266" s="31">
        <f t="shared" si="4281"/>
        <v>0</v>
      </c>
      <c r="X1266" s="31">
        <f t="shared" si="4153"/>
        <v>0</v>
      </c>
      <c r="Y1266" s="31">
        <f t="shared" si="4154"/>
        <v>0</v>
      </c>
      <c r="Z1266" s="31">
        <f t="shared" si="4155"/>
        <v>0</v>
      </c>
      <c r="AA1266" s="31">
        <f t="shared" si="4282"/>
        <v>0</v>
      </c>
      <c r="AB1266" s="31">
        <f t="shared" si="4283"/>
        <v>0</v>
      </c>
      <c r="AC1266" s="31">
        <f t="shared" si="4284"/>
        <v>0</v>
      </c>
      <c r="AD1266" s="31">
        <f t="shared" si="4156"/>
        <v>0</v>
      </c>
      <c r="AE1266" s="31">
        <f t="shared" si="4157"/>
        <v>0</v>
      </c>
      <c r="AF1266" s="31">
        <f t="shared" si="4158"/>
        <v>0</v>
      </c>
      <c r="AG1266" s="31">
        <f t="shared" si="4285"/>
        <v>0</v>
      </c>
      <c r="AH1266" s="31">
        <f t="shared" si="4286"/>
        <v>0</v>
      </c>
      <c r="AI1266" s="31">
        <f t="shared" si="4287"/>
        <v>0</v>
      </c>
      <c r="AJ1266" s="31">
        <f t="shared" si="4159"/>
        <v>0</v>
      </c>
      <c r="AK1266" s="31">
        <f t="shared" si="4160"/>
        <v>0</v>
      </c>
      <c r="AL1266" s="31">
        <f t="shared" si="4161"/>
        <v>0</v>
      </c>
      <c r="AM1266" s="31">
        <f t="shared" si="4288"/>
        <v>0</v>
      </c>
      <c r="AN1266" s="31">
        <f t="shared" si="4289"/>
        <v>0</v>
      </c>
      <c r="AO1266" s="31">
        <f t="shared" si="4290"/>
        <v>0</v>
      </c>
      <c r="AP1266" s="31">
        <f t="shared" si="4162"/>
        <v>0</v>
      </c>
      <c r="AQ1266" s="31">
        <f t="shared" si="4163"/>
        <v>0</v>
      </c>
      <c r="AR1266" s="31">
        <f t="shared" si="4164"/>
        <v>0</v>
      </c>
      <c r="AS1266" s="31">
        <f t="shared" si="4291"/>
        <v>0</v>
      </c>
      <c r="AT1266" s="31">
        <f t="shared" si="4292"/>
        <v>0</v>
      </c>
      <c r="AU1266" s="31">
        <f t="shared" si="4293"/>
        <v>0</v>
      </c>
      <c r="AV1266" s="31">
        <f t="shared" si="4165"/>
        <v>0</v>
      </c>
      <c r="AW1266" s="31">
        <f t="shared" si="4166"/>
        <v>0</v>
      </c>
      <c r="AX1266" s="31">
        <f t="shared" si="4167"/>
        <v>0</v>
      </c>
      <c r="AY1266" s="31">
        <f t="shared" si="4294"/>
        <v>1376.819</v>
      </c>
      <c r="AZ1266" s="31">
        <f t="shared" si="4295"/>
        <v>0</v>
      </c>
      <c r="BA1266" s="31">
        <f t="shared" si="4296"/>
        <v>0</v>
      </c>
      <c r="BB1266" s="31">
        <f t="shared" si="4168"/>
        <v>1376.819</v>
      </c>
      <c r="BC1266" s="31">
        <f t="shared" si="4169"/>
        <v>0</v>
      </c>
      <c r="BD1266" s="31">
        <f t="shared" si="4170"/>
        <v>0</v>
      </c>
      <c r="BE1266" s="31">
        <f t="shared" si="4297"/>
        <v>0</v>
      </c>
      <c r="BF1266" s="31">
        <f t="shared" si="4298"/>
        <v>0</v>
      </c>
      <c r="BG1266" s="31">
        <f t="shared" si="4299"/>
        <v>0</v>
      </c>
      <c r="BH1266" s="31">
        <f t="shared" si="4171"/>
        <v>1376.819</v>
      </c>
      <c r="BI1266" s="31">
        <f t="shared" si="4172"/>
        <v>0</v>
      </c>
      <c r="BJ1266" s="31">
        <f t="shared" si="4173"/>
        <v>0</v>
      </c>
      <c r="BK1266" s="31">
        <f t="shared" si="4300"/>
        <v>0</v>
      </c>
      <c r="BL1266" s="31">
        <f t="shared" si="4301"/>
        <v>0</v>
      </c>
      <c r="BM1266" s="31">
        <f t="shared" si="4302"/>
        <v>0</v>
      </c>
      <c r="BN1266" s="31">
        <f t="shared" si="4174"/>
        <v>1376.819</v>
      </c>
      <c r="BO1266" s="31">
        <f t="shared" si="4175"/>
        <v>0</v>
      </c>
      <c r="BP1266" s="31">
        <f t="shared" si="4176"/>
        <v>0</v>
      </c>
      <c r="BQ1266" s="31">
        <f t="shared" si="4303"/>
        <v>0</v>
      </c>
      <c r="BR1266" s="31">
        <f t="shared" si="4304"/>
        <v>0</v>
      </c>
      <c r="BS1266" s="31">
        <f t="shared" si="4177"/>
        <v>1376.819</v>
      </c>
      <c r="BT1266" s="31">
        <f t="shared" si="4178"/>
        <v>0</v>
      </c>
      <c r="BU1266" s="31">
        <f t="shared" si="4179"/>
        <v>0</v>
      </c>
      <c r="BV1266" s="31">
        <f t="shared" si="4305"/>
        <v>0</v>
      </c>
      <c r="BW1266" s="31">
        <f t="shared" si="4306"/>
        <v>0</v>
      </c>
      <c r="BX1266" s="31">
        <f t="shared" si="4180"/>
        <v>1376.819</v>
      </c>
      <c r="BY1266" s="31">
        <f t="shared" si="4181"/>
        <v>0</v>
      </c>
      <c r="BZ1266" s="31">
        <f t="shared" si="4182"/>
        <v>0</v>
      </c>
      <c r="CA1266" s="31">
        <f t="shared" si="4307"/>
        <v>0</v>
      </c>
      <c r="CB1266" s="31">
        <f t="shared" si="4308"/>
        <v>0</v>
      </c>
      <c r="CC1266" s="31">
        <f t="shared" si="4309"/>
        <v>0</v>
      </c>
      <c r="CD1266" s="31">
        <f t="shared" si="4311"/>
        <v>1376.819</v>
      </c>
      <c r="CE1266" s="31">
        <f t="shared" si="4312"/>
        <v>0</v>
      </c>
      <c r="CF1266" s="31">
        <f t="shared" si="4313"/>
        <v>0</v>
      </c>
      <c r="CG1266" s="31">
        <f t="shared" si="4310"/>
        <v>0</v>
      </c>
      <c r="CH1266" s="24"/>
      <c r="CI1266" s="40"/>
      <c r="CM1266" s="1" t="s">
        <v>29</v>
      </c>
    </row>
    <row r="1267" ht="15">
      <c r="A1267" s="41" t="s">
        <v>701</v>
      </c>
      <c r="B1267" s="17">
        <v>610</v>
      </c>
      <c r="C1267" s="16"/>
      <c r="D1267" s="16"/>
      <c r="E1267" s="39" t="s">
        <v>104</v>
      </c>
      <c r="F1267" s="31">
        <f t="shared" si="4270"/>
        <v>0</v>
      </c>
      <c r="G1267" s="31">
        <f t="shared" si="4271"/>
        <v>0</v>
      </c>
      <c r="H1267" s="31">
        <f t="shared" si="4272"/>
        <v>0</v>
      </c>
      <c r="I1267" s="31">
        <f t="shared" si="4273"/>
        <v>0</v>
      </c>
      <c r="J1267" s="31">
        <f t="shared" si="4274"/>
        <v>0</v>
      </c>
      <c r="K1267" s="31">
        <f t="shared" si="4275"/>
        <v>0</v>
      </c>
      <c r="L1267" s="31">
        <f t="shared" si="4147"/>
        <v>0</v>
      </c>
      <c r="M1267" s="31">
        <f t="shared" si="4148"/>
        <v>0</v>
      </c>
      <c r="N1267" s="31">
        <f t="shared" si="4149"/>
        <v>0</v>
      </c>
      <c r="O1267" s="31">
        <f t="shared" si="4276"/>
        <v>0</v>
      </c>
      <c r="P1267" s="31">
        <f t="shared" si="4277"/>
        <v>0</v>
      </c>
      <c r="Q1267" s="31">
        <f t="shared" si="4278"/>
        <v>0</v>
      </c>
      <c r="R1267" s="31">
        <f t="shared" si="4150"/>
        <v>0</v>
      </c>
      <c r="S1267" s="31">
        <f t="shared" si="4151"/>
        <v>0</v>
      </c>
      <c r="T1267" s="31">
        <f t="shared" si="4152"/>
        <v>0</v>
      </c>
      <c r="U1267" s="31">
        <f t="shared" si="4279"/>
        <v>0</v>
      </c>
      <c r="V1267" s="31">
        <f t="shared" si="4280"/>
        <v>0</v>
      </c>
      <c r="W1267" s="31">
        <f t="shared" si="4281"/>
        <v>0</v>
      </c>
      <c r="X1267" s="31">
        <f t="shared" si="4153"/>
        <v>0</v>
      </c>
      <c r="Y1267" s="31">
        <f t="shared" si="4154"/>
        <v>0</v>
      </c>
      <c r="Z1267" s="31">
        <f t="shared" si="4155"/>
        <v>0</v>
      </c>
      <c r="AA1267" s="31">
        <f t="shared" si="4282"/>
        <v>0</v>
      </c>
      <c r="AB1267" s="31">
        <f t="shared" si="4283"/>
        <v>0</v>
      </c>
      <c r="AC1267" s="31">
        <f t="shared" si="4284"/>
        <v>0</v>
      </c>
      <c r="AD1267" s="31">
        <f t="shared" si="4156"/>
        <v>0</v>
      </c>
      <c r="AE1267" s="31">
        <f t="shared" si="4157"/>
        <v>0</v>
      </c>
      <c r="AF1267" s="31">
        <f t="shared" si="4158"/>
        <v>0</v>
      </c>
      <c r="AG1267" s="31">
        <f t="shared" si="4285"/>
        <v>0</v>
      </c>
      <c r="AH1267" s="31">
        <f t="shared" si="4286"/>
        <v>0</v>
      </c>
      <c r="AI1267" s="31">
        <f t="shared" si="4287"/>
        <v>0</v>
      </c>
      <c r="AJ1267" s="31">
        <f t="shared" si="4159"/>
        <v>0</v>
      </c>
      <c r="AK1267" s="31">
        <f t="shared" si="4160"/>
        <v>0</v>
      </c>
      <c r="AL1267" s="31">
        <f t="shared" si="4161"/>
        <v>0</v>
      </c>
      <c r="AM1267" s="31">
        <f t="shared" si="4288"/>
        <v>0</v>
      </c>
      <c r="AN1267" s="31">
        <f t="shared" si="4289"/>
        <v>0</v>
      </c>
      <c r="AO1267" s="31">
        <f t="shared" si="4290"/>
        <v>0</v>
      </c>
      <c r="AP1267" s="31">
        <f t="shared" si="4162"/>
        <v>0</v>
      </c>
      <c r="AQ1267" s="31">
        <f t="shared" si="4163"/>
        <v>0</v>
      </c>
      <c r="AR1267" s="31">
        <f t="shared" si="4164"/>
        <v>0</v>
      </c>
      <c r="AS1267" s="31">
        <f t="shared" si="4291"/>
        <v>0</v>
      </c>
      <c r="AT1267" s="31">
        <f t="shared" si="4292"/>
        <v>0</v>
      </c>
      <c r="AU1267" s="31">
        <f t="shared" si="4293"/>
        <v>0</v>
      </c>
      <c r="AV1267" s="31">
        <f t="shared" si="4165"/>
        <v>0</v>
      </c>
      <c r="AW1267" s="31">
        <f t="shared" si="4166"/>
        <v>0</v>
      </c>
      <c r="AX1267" s="31">
        <f t="shared" si="4167"/>
        <v>0</v>
      </c>
      <c r="AY1267" s="31">
        <f t="shared" si="4294"/>
        <v>1376.819</v>
      </c>
      <c r="AZ1267" s="31">
        <f t="shared" si="4295"/>
        <v>0</v>
      </c>
      <c r="BA1267" s="31">
        <f t="shared" si="4296"/>
        <v>0</v>
      </c>
      <c r="BB1267" s="31">
        <f t="shared" si="4168"/>
        <v>1376.819</v>
      </c>
      <c r="BC1267" s="31">
        <f t="shared" si="4169"/>
        <v>0</v>
      </c>
      <c r="BD1267" s="31">
        <f t="shared" si="4170"/>
        <v>0</v>
      </c>
      <c r="BE1267" s="31">
        <f t="shared" si="4297"/>
        <v>0</v>
      </c>
      <c r="BF1267" s="31">
        <f t="shared" si="4298"/>
        <v>0</v>
      </c>
      <c r="BG1267" s="31">
        <f t="shared" si="4299"/>
        <v>0</v>
      </c>
      <c r="BH1267" s="31">
        <f t="shared" si="4171"/>
        <v>1376.819</v>
      </c>
      <c r="BI1267" s="31">
        <f t="shared" si="4172"/>
        <v>0</v>
      </c>
      <c r="BJ1267" s="31">
        <f t="shared" si="4173"/>
        <v>0</v>
      </c>
      <c r="BK1267" s="31">
        <f t="shared" si="4300"/>
        <v>0</v>
      </c>
      <c r="BL1267" s="31">
        <f t="shared" si="4301"/>
        <v>0</v>
      </c>
      <c r="BM1267" s="31">
        <f t="shared" si="4302"/>
        <v>0</v>
      </c>
      <c r="BN1267" s="31">
        <f t="shared" si="4174"/>
        <v>1376.819</v>
      </c>
      <c r="BO1267" s="31">
        <f t="shared" si="4175"/>
        <v>0</v>
      </c>
      <c r="BP1267" s="31">
        <f t="shared" si="4176"/>
        <v>0</v>
      </c>
      <c r="BQ1267" s="31">
        <f t="shared" si="4303"/>
        <v>0</v>
      </c>
      <c r="BR1267" s="31">
        <f t="shared" si="4304"/>
        <v>0</v>
      </c>
      <c r="BS1267" s="31">
        <f t="shared" si="4177"/>
        <v>1376.819</v>
      </c>
      <c r="BT1267" s="31">
        <f t="shared" si="4178"/>
        <v>0</v>
      </c>
      <c r="BU1267" s="31">
        <f t="shared" si="4179"/>
        <v>0</v>
      </c>
      <c r="BV1267" s="31">
        <f t="shared" si="4305"/>
        <v>0</v>
      </c>
      <c r="BW1267" s="31">
        <f t="shared" si="4306"/>
        <v>0</v>
      </c>
      <c r="BX1267" s="31">
        <f t="shared" si="4180"/>
        <v>1376.819</v>
      </c>
      <c r="BY1267" s="31">
        <f t="shared" si="4181"/>
        <v>0</v>
      </c>
      <c r="BZ1267" s="31">
        <f t="shared" si="4182"/>
        <v>0</v>
      </c>
      <c r="CA1267" s="31">
        <f t="shared" si="4307"/>
        <v>0</v>
      </c>
      <c r="CB1267" s="31">
        <f t="shared" si="4308"/>
        <v>0</v>
      </c>
      <c r="CC1267" s="31">
        <f t="shared" si="4309"/>
        <v>0</v>
      </c>
      <c r="CD1267" s="31">
        <f t="shared" si="4311"/>
        <v>1376.819</v>
      </c>
      <c r="CE1267" s="31">
        <f t="shared" si="4312"/>
        <v>0</v>
      </c>
      <c r="CF1267" s="31">
        <f t="shared" si="4313"/>
        <v>0</v>
      </c>
      <c r="CG1267" s="31">
        <f t="shared" si="4310"/>
        <v>0</v>
      </c>
      <c r="CH1267" s="24"/>
      <c r="CI1267" s="40"/>
      <c r="CN1267" s="1" t="s">
        <v>30</v>
      </c>
    </row>
    <row r="1268" ht="15">
      <c r="A1268" s="41" t="s">
        <v>701</v>
      </c>
      <c r="B1268" s="17">
        <v>610</v>
      </c>
      <c r="C1268" s="16" t="s">
        <v>395</v>
      </c>
      <c r="D1268" s="16" t="s">
        <v>105</v>
      </c>
      <c r="E1268" s="39" t="s">
        <v>681</v>
      </c>
      <c r="F1268" s="31"/>
      <c r="G1268" s="31"/>
      <c r="H1268" s="31"/>
      <c r="I1268" s="31"/>
      <c r="J1268" s="31"/>
      <c r="K1268" s="31"/>
      <c r="L1268" s="31">
        <f t="shared" si="4147"/>
        <v>0</v>
      </c>
      <c r="M1268" s="31">
        <f t="shared" si="4148"/>
        <v>0</v>
      </c>
      <c r="N1268" s="31">
        <f t="shared" si="4149"/>
        <v>0</v>
      </c>
      <c r="O1268" s="31"/>
      <c r="P1268" s="31"/>
      <c r="Q1268" s="31"/>
      <c r="R1268" s="31">
        <f t="shared" si="4150"/>
        <v>0</v>
      </c>
      <c r="S1268" s="31">
        <f t="shared" si="4151"/>
        <v>0</v>
      </c>
      <c r="T1268" s="31">
        <f t="shared" si="4152"/>
        <v>0</v>
      </c>
      <c r="U1268" s="31"/>
      <c r="V1268" s="31"/>
      <c r="W1268" s="31"/>
      <c r="X1268" s="31">
        <f t="shared" si="4153"/>
        <v>0</v>
      </c>
      <c r="Y1268" s="31">
        <f t="shared" si="4154"/>
        <v>0</v>
      </c>
      <c r="Z1268" s="31">
        <f t="shared" si="4155"/>
        <v>0</v>
      </c>
      <c r="AA1268" s="31"/>
      <c r="AB1268" s="31"/>
      <c r="AC1268" s="31"/>
      <c r="AD1268" s="31">
        <f t="shared" si="4156"/>
        <v>0</v>
      </c>
      <c r="AE1268" s="31">
        <f t="shared" si="4157"/>
        <v>0</v>
      </c>
      <c r="AF1268" s="31">
        <f t="shared" si="4158"/>
        <v>0</v>
      </c>
      <c r="AG1268" s="31"/>
      <c r="AH1268" s="31"/>
      <c r="AI1268" s="31"/>
      <c r="AJ1268" s="31">
        <f t="shared" si="4159"/>
        <v>0</v>
      </c>
      <c r="AK1268" s="31">
        <f t="shared" si="4160"/>
        <v>0</v>
      </c>
      <c r="AL1268" s="31">
        <f t="shared" si="4161"/>
        <v>0</v>
      </c>
      <c r="AM1268" s="31"/>
      <c r="AN1268" s="31"/>
      <c r="AO1268" s="31"/>
      <c r="AP1268" s="31">
        <f t="shared" si="4162"/>
        <v>0</v>
      </c>
      <c r="AQ1268" s="31">
        <f t="shared" si="4163"/>
        <v>0</v>
      </c>
      <c r="AR1268" s="31">
        <f t="shared" si="4164"/>
        <v>0</v>
      </c>
      <c r="AS1268" s="31"/>
      <c r="AT1268" s="31"/>
      <c r="AU1268" s="31"/>
      <c r="AV1268" s="31">
        <f t="shared" si="4165"/>
        <v>0</v>
      </c>
      <c r="AW1268" s="31">
        <f t="shared" si="4166"/>
        <v>0</v>
      </c>
      <c r="AX1268" s="31">
        <f t="shared" si="4167"/>
        <v>0</v>
      </c>
      <c r="AY1268" s="31">
        <v>1376.819</v>
      </c>
      <c r="AZ1268" s="31"/>
      <c r="BA1268" s="31"/>
      <c r="BB1268" s="31">
        <f t="shared" si="4168"/>
        <v>1376.819</v>
      </c>
      <c r="BC1268" s="31">
        <f t="shared" si="4169"/>
        <v>0</v>
      </c>
      <c r="BD1268" s="31">
        <f t="shared" si="4170"/>
        <v>0</v>
      </c>
      <c r="BE1268" s="31"/>
      <c r="BF1268" s="31"/>
      <c r="BG1268" s="31"/>
      <c r="BH1268" s="31">
        <f t="shared" si="4171"/>
        <v>1376.819</v>
      </c>
      <c r="BI1268" s="31">
        <f t="shared" si="4172"/>
        <v>0</v>
      </c>
      <c r="BJ1268" s="31">
        <f t="shared" si="4173"/>
        <v>0</v>
      </c>
      <c r="BK1268" s="31"/>
      <c r="BL1268" s="31"/>
      <c r="BM1268" s="31"/>
      <c r="BN1268" s="31">
        <f t="shared" si="4174"/>
        <v>1376.819</v>
      </c>
      <c r="BO1268" s="31">
        <f t="shared" si="4175"/>
        <v>0</v>
      </c>
      <c r="BP1268" s="31">
        <f t="shared" si="4176"/>
        <v>0</v>
      </c>
      <c r="BQ1268" s="31"/>
      <c r="BR1268" s="31"/>
      <c r="BS1268" s="31">
        <f t="shared" si="4177"/>
        <v>1376.819</v>
      </c>
      <c r="BT1268" s="31">
        <f t="shared" si="4178"/>
        <v>0</v>
      </c>
      <c r="BU1268" s="31">
        <f t="shared" si="4179"/>
        <v>0</v>
      </c>
      <c r="BV1268" s="31"/>
      <c r="BW1268" s="31"/>
      <c r="BX1268" s="31">
        <f t="shared" si="4180"/>
        <v>1376.819</v>
      </c>
      <c r="BY1268" s="31">
        <f t="shared" si="4181"/>
        <v>0</v>
      </c>
      <c r="BZ1268" s="31">
        <f t="shared" si="4182"/>
        <v>0</v>
      </c>
      <c r="CA1268" s="31"/>
      <c r="CB1268" s="31"/>
      <c r="CC1268" s="31"/>
      <c r="CD1268" s="31">
        <f t="shared" si="4311"/>
        <v>1376.819</v>
      </c>
      <c r="CE1268" s="31">
        <f t="shared" si="4312"/>
        <v>0</v>
      </c>
      <c r="CF1268" s="31">
        <f t="shared" si="4313"/>
        <v>0</v>
      </c>
      <c r="CG1268" s="31"/>
      <c r="CH1268" s="24"/>
      <c r="CI1268" s="40"/>
    </row>
    <row r="1269" ht="29.850000000000001">
      <c r="A1269" s="41" t="s">
        <v>703</v>
      </c>
      <c r="B1269" s="17"/>
      <c r="C1269" s="16"/>
      <c r="D1269" s="16"/>
      <c r="E1269" s="39" t="s">
        <v>206</v>
      </c>
      <c r="F1269" s="31">
        <f t="shared" si="4270"/>
        <v>1582.8</v>
      </c>
      <c r="G1269" s="31">
        <f t="shared" si="4271"/>
        <v>0</v>
      </c>
      <c r="H1269" s="31">
        <f t="shared" si="4272"/>
        <v>0</v>
      </c>
      <c r="I1269" s="31">
        <f t="shared" si="4273"/>
        <v>0</v>
      </c>
      <c r="J1269" s="31">
        <f t="shared" si="4274"/>
        <v>0</v>
      </c>
      <c r="K1269" s="31">
        <f t="shared" si="4275"/>
        <v>0</v>
      </c>
      <c r="L1269" s="31">
        <f t="shared" si="4147"/>
        <v>1582.8</v>
      </c>
      <c r="M1269" s="31">
        <f t="shared" si="4148"/>
        <v>0</v>
      </c>
      <c r="N1269" s="31">
        <f t="shared" si="4149"/>
        <v>0</v>
      </c>
      <c r="O1269" s="31">
        <f t="shared" si="4276"/>
        <v>0</v>
      </c>
      <c r="P1269" s="31">
        <f t="shared" si="4277"/>
        <v>0</v>
      </c>
      <c r="Q1269" s="31">
        <f t="shared" si="4278"/>
        <v>0</v>
      </c>
      <c r="R1269" s="31">
        <f t="shared" si="4150"/>
        <v>1582.8</v>
      </c>
      <c r="S1269" s="31">
        <f t="shared" si="4151"/>
        <v>0</v>
      </c>
      <c r="T1269" s="31">
        <f t="shared" si="4152"/>
        <v>0</v>
      </c>
      <c r="U1269" s="31">
        <f t="shared" si="4279"/>
        <v>0</v>
      </c>
      <c r="V1269" s="31">
        <f t="shared" si="4280"/>
        <v>0</v>
      </c>
      <c r="W1269" s="31">
        <f t="shared" si="4281"/>
        <v>0</v>
      </c>
      <c r="X1269" s="31">
        <f t="shared" si="4153"/>
        <v>1582.8</v>
      </c>
      <c r="Y1269" s="31">
        <f t="shared" si="4154"/>
        <v>0</v>
      </c>
      <c r="Z1269" s="31">
        <f t="shared" si="4155"/>
        <v>0</v>
      </c>
      <c r="AA1269" s="31">
        <f t="shared" si="4282"/>
        <v>0</v>
      </c>
      <c r="AB1269" s="31">
        <f t="shared" si="4283"/>
        <v>0</v>
      </c>
      <c r="AC1269" s="31">
        <f t="shared" si="4284"/>
        <v>0</v>
      </c>
      <c r="AD1269" s="31">
        <f t="shared" si="4156"/>
        <v>1582.8</v>
      </c>
      <c r="AE1269" s="31">
        <f t="shared" si="4157"/>
        <v>0</v>
      </c>
      <c r="AF1269" s="31">
        <f t="shared" si="4158"/>
        <v>0</v>
      </c>
      <c r="AG1269" s="31">
        <f t="shared" si="4285"/>
        <v>0</v>
      </c>
      <c r="AH1269" s="31">
        <f t="shared" si="4286"/>
        <v>0</v>
      </c>
      <c r="AI1269" s="31">
        <f t="shared" si="4287"/>
        <v>0</v>
      </c>
      <c r="AJ1269" s="31">
        <f t="shared" si="4159"/>
        <v>1582.8</v>
      </c>
      <c r="AK1269" s="31">
        <f t="shared" si="4160"/>
        <v>0</v>
      </c>
      <c r="AL1269" s="31">
        <f t="shared" si="4161"/>
        <v>0</v>
      </c>
      <c r="AM1269" s="31">
        <f t="shared" si="4288"/>
        <v>0</v>
      </c>
      <c r="AN1269" s="31">
        <f t="shared" si="4289"/>
        <v>0</v>
      </c>
      <c r="AO1269" s="31">
        <f t="shared" si="4290"/>
        <v>0</v>
      </c>
      <c r="AP1269" s="31">
        <f t="shared" si="4162"/>
        <v>1582.8</v>
      </c>
      <c r="AQ1269" s="31">
        <f t="shared" si="4163"/>
        <v>0</v>
      </c>
      <c r="AR1269" s="31">
        <f t="shared" si="4164"/>
        <v>0</v>
      </c>
      <c r="AS1269" s="31">
        <f t="shared" si="4291"/>
        <v>0</v>
      </c>
      <c r="AT1269" s="31">
        <f t="shared" si="4292"/>
        <v>0</v>
      </c>
      <c r="AU1269" s="31">
        <f t="shared" si="4293"/>
        <v>0</v>
      </c>
      <c r="AV1269" s="31">
        <f t="shared" si="4165"/>
        <v>1582.8</v>
      </c>
      <c r="AW1269" s="31">
        <f t="shared" si="4166"/>
        <v>0</v>
      </c>
      <c r="AX1269" s="31">
        <f t="shared" si="4167"/>
        <v>0</v>
      </c>
      <c r="AY1269" s="31">
        <f t="shared" si="4294"/>
        <v>0</v>
      </c>
      <c r="AZ1269" s="31">
        <f t="shared" si="4295"/>
        <v>0</v>
      </c>
      <c r="BA1269" s="31">
        <f t="shared" si="4296"/>
        <v>0</v>
      </c>
      <c r="BB1269" s="31">
        <f t="shared" si="4168"/>
        <v>1582.8</v>
      </c>
      <c r="BC1269" s="31">
        <f t="shared" si="4169"/>
        <v>0</v>
      </c>
      <c r="BD1269" s="31">
        <f t="shared" si="4170"/>
        <v>0</v>
      </c>
      <c r="BE1269" s="31">
        <f t="shared" si="4297"/>
        <v>0</v>
      </c>
      <c r="BF1269" s="31">
        <f t="shared" si="4298"/>
        <v>0</v>
      </c>
      <c r="BG1269" s="31">
        <f t="shared" si="4299"/>
        <v>0</v>
      </c>
      <c r="BH1269" s="31">
        <f t="shared" si="4171"/>
        <v>1582.8</v>
      </c>
      <c r="BI1269" s="31">
        <f t="shared" si="4172"/>
        <v>0</v>
      </c>
      <c r="BJ1269" s="31">
        <f t="shared" si="4173"/>
        <v>0</v>
      </c>
      <c r="BK1269" s="31">
        <f t="shared" si="4300"/>
        <v>0</v>
      </c>
      <c r="BL1269" s="31">
        <f t="shared" si="4301"/>
        <v>0</v>
      </c>
      <c r="BM1269" s="31">
        <f t="shared" si="4302"/>
        <v>0</v>
      </c>
      <c r="BN1269" s="31">
        <f t="shared" si="4174"/>
        <v>1582.8</v>
      </c>
      <c r="BO1269" s="31">
        <f t="shared" si="4175"/>
        <v>0</v>
      </c>
      <c r="BP1269" s="31">
        <f t="shared" si="4176"/>
        <v>0</v>
      </c>
      <c r="BQ1269" s="31">
        <f t="shared" si="4303"/>
        <v>0</v>
      </c>
      <c r="BR1269" s="31">
        <f t="shared" si="4304"/>
        <v>0</v>
      </c>
      <c r="BS1269" s="31">
        <f t="shared" si="4177"/>
        <v>1582.8</v>
      </c>
      <c r="BT1269" s="31">
        <f t="shared" si="4178"/>
        <v>0</v>
      </c>
      <c r="BU1269" s="31">
        <f t="shared" si="4179"/>
        <v>0</v>
      </c>
      <c r="BV1269" s="31">
        <f t="shared" si="4305"/>
        <v>0</v>
      </c>
      <c r="BW1269" s="31">
        <f t="shared" si="4306"/>
        <v>0</v>
      </c>
      <c r="BX1269" s="31">
        <f t="shared" si="4180"/>
        <v>1582.8</v>
      </c>
      <c r="BY1269" s="31">
        <f t="shared" si="4181"/>
        <v>0</v>
      </c>
      <c r="BZ1269" s="31">
        <f t="shared" si="4182"/>
        <v>0</v>
      </c>
      <c r="CA1269" s="31">
        <f t="shared" si="4307"/>
        <v>0</v>
      </c>
      <c r="CB1269" s="31">
        <f t="shared" si="4308"/>
        <v>0</v>
      </c>
      <c r="CC1269" s="31">
        <f t="shared" si="4309"/>
        <v>0</v>
      </c>
      <c r="CD1269" s="31">
        <f t="shared" si="4311"/>
        <v>1582.8</v>
      </c>
      <c r="CE1269" s="31">
        <f t="shared" si="4312"/>
        <v>0</v>
      </c>
      <c r="CF1269" s="31">
        <f t="shared" si="4313"/>
        <v>0</v>
      </c>
      <c r="CG1269" s="31">
        <f t="shared" si="4310"/>
        <v>0</v>
      </c>
      <c r="CH1269" s="24"/>
      <c r="CI1269" s="40"/>
      <c r="CO1269" s="1" t="s">
        <v>31</v>
      </c>
    </row>
    <row r="1270" ht="43.75">
      <c r="A1270" s="41" t="s">
        <v>703</v>
      </c>
      <c r="B1270" s="17">
        <v>600</v>
      </c>
      <c r="C1270" s="16"/>
      <c r="D1270" s="16"/>
      <c r="E1270" s="39" t="s">
        <v>45</v>
      </c>
      <c r="F1270" s="31">
        <f t="shared" si="4270"/>
        <v>1582.8</v>
      </c>
      <c r="G1270" s="31">
        <f t="shared" si="4271"/>
        <v>0</v>
      </c>
      <c r="H1270" s="31">
        <f t="shared" si="4272"/>
        <v>0</v>
      </c>
      <c r="I1270" s="31">
        <f t="shared" si="4273"/>
        <v>0</v>
      </c>
      <c r="J1270" s="31">
        <f t="shared" si="4274"/>
        <v>0</v>
      </c>
      <c r="K1270" s="31">
        <f t="shared" si="4275"/>
        <v>0</v>
      </c>
      <c r="L1270" s="31">
        <f t="shared" si="4147"/>
        <v>1582.8</v>
      </c>
      <c r="M1270" s="31">
        <f t="shared" si="4148"/>
        <v>0</v>
      </c>
      <c r="N1270" s="31">
        <f t="shared" si="4149"/>
        <v>0</v>
      </c>
      <c r="O1270" s="31">
        <f t="shared" si="4276"/>
        <v>0</v>
      </c>
      <c r="P1270" s="31">
        <f t="shared" si="4277"/>
        <v>0</v>
      </c>
      <c r="Q1270" s="31">
        <f t="shared" si="4278"/>
        <v>0</v>
      </c>
      <c r="R1270" s="31">
        <f t="shared" si="4150"/>
        <v>1582.8</v>
      </c>
      <c r="S1270" s="31">
        <f t="shared" si="4151"/>
        <v>0</v>
      </c>
      <c r="T1270" s="31">
        <f t="shared" si="4152"/>
        <v>0</v>
      </c>
      <c r="U1270" s="31">
        <f t="shared" si="4279"/>
        <v>0</v>
      </c>
      <c r="V1270" s="31">
        <f t="shared" si="4280"/>
        <v>0</v>
      </c>
      <c r="W1270" s="31">
        <f t="shared" si="4281"/>
        <v>0</v>
      </c>
      <c r="X1270" s="31">
        <f t="shared" si="4153"/>
        <v>1582.8</v>
      </c>
      <c r="Y1270" s="31">
        <f t="shared" si="4154"/>
        <v>0</v>
      </c>
      <c r="Z1270" s="31">
        <f t="shared" si="4155"/>
        <v>0</v>
      </c>
      <c r="AA1270" s="31">
        <f t="shared" si="4282"/>
        <v>0</v>
      </c>
      <c r="AB1270" s="31">
        <f t="shared" si="4283"/>
        <v>0</v>
      </c>
      <c r="AC1270" s="31">
        <f t="shared" si="4284"/>
        <v>0</v>
      </c>
      <c r="AD1270" s="31">
        <f t="shared" si="4156"/>
        <v>1582.8</v>
      </c>
      <c r="AE1270" s="31">
        <f t="shared" si="4157"/>
        <v>0</v>
      </c>
      <c r="AF1270" s="31">
        <f t="shared" si="4158"/>
        <v>0</v>
      </c>
      <c r="AG1270" s="31">
        <f t="shared" si="4285"/>
        <v>0</v>
      </c>
      <c r="AH1270" s="31">
        <f t="shared" si="4286"/>
        <v>0</v>
      </c>
      <c r="AI1270" s="31">
        <f t="shared" si="4287"/>
        <v>0</v>
      </c>
      <c r="AJ1270" s="31">
        <f t="shared" si="4159"/>
        <v>1582.8</v>
      </c>
      <c r="AK1270" s="31">
        <f t="shared" si="4160"/>
        <v>0</v>
      </c>
      <c r="AL1270" s="31">
        <f t="shared" si="4161"/>
        <v>0</v>
      </c>
      <c r="AM1270" s="31">
        <f t="shared" si="4288"/>
        <v>0</v>
      </c>
      <c r="AN1270" s="31">
        <f t="shared" si="4289"/>
        <v>0</v>
      </c>
      <c r="AO1270" s="31">
        <f t="shared" si="4290"/>
        <v>0</v>
      </c>
      <c r="AP1270" s="31">
        <f t="shared" si="4162"/>
        <v>1582.8</v>
      </c>
      <c r="AQ1270" s="31">
        <f t="shared" si="4163"/>
        <v>0</v>
      </c>
      <c r="AR1270" s="31">
        <f t="shared" si="4164"/>
        <v>0</v>
      </c>
      <c r="AS1270" s="31">
        <f t="shared" si="4291"/>
        <v>0</v>
      </c>
      <c r="AT1270" s="31">
        <f t="shared" si="4292"/>
        <v>0</v>
      </c>
      <c r="AU1270" s="31">
        <f t="shared" si="4293"/>
        <v>0</v>
      </c>
      <c r="AV1270" s="31">
        <f t="shared" si="4165"/>
        <v>1582.8</v>
      </c>
      <c r="AW1270" s="31">
        <f t="shared" si="4166"/>
        <v>0</v>
      </c>
      <c r="AX1270" s="31">
        <f t="shared" si="4167"/>
        <v>0</v>
      </c>
      <c r="AY1270" s="31">
        <f t="shared" si="4294"/>
        <v>0</v>
      </c>
      <c r="AZ1270" s="31">
        <f t="shared" si="4295"/>
        <v>0</v>
      </c>
      <c r="BA1270" s="31">
        <f t="shared" si="4296"/>
        <v>0</v>
      </c>
      <c r="BB1270" s="31">
        <f t="shared" si="4168"/>
        <v>1582.8</v>
      </c>
      <c r="BC1270" s="31">
        <f t="shared" si="4169"/>
        <v>0</v>
      </c>
      <c r="BD1270" s="31">
        <f t="shared" si="4170"/>
        <v>0</v>
      </c>
      <c r="BE1270" s="31">
        <f t="shared" si="4297"/>
        <v>0</v>
      </c>
      <c r="BF1270" s="31">
        <f t="shared" si="4298"/>
        <v>0</v>
      </c>
      <c r="BG1270" s="31">
        <f t="shared" si="4299"/>
        <v>0</v>
      </c>
      <c r="BH1270" s="31">
        <f t="shared" si="4171"/>
        <v>1582.8</v>
      </c>
      <c r="BI1270" s="31">
        <f t="shared" si="4172"/>
        <v>0</v>
      </c>
      <c r="BJ1270" s="31">
        <f t="shared" si="4173"/>
        <v>0</v>
      </c>
      <c r="BK1270" s="31">
        <f t="shared" si="4300"/>
        <v>0</v>
      </c>
      <c r="BL1270" s="31">
        <f t="shared" si="4301"/>
        <v>0</v>
      </c>
      <c r="BM1270" s="31">
        <f t="shared" si="4302"/>
        <v>0</v>
      </c>
      <c r="BN1270" s="31">
        <f t="shared" si="4174"/>
        <v>1582.8</v>
      </c>
      <c r="BO1270" s="31">
        <f t="shared" si="4175"/>
        <v>0</v>
      </c>
      <c r="BP1270" s="31">
        <f t="shared" si="4176"/>
        <v>0</v>
      </c>
      <c r="BQ1270" s="31">
        <f t="shared" si="4303"/>
        <v>0</v>
      </c>
      <c r="BR1270" s="31">
        <f t="shared" si="4304"/>
        <v>0</v>
      </c>
      <c r="BS1270" s="31">
        <f t="shared" si="4177"/>
        <v>1582.8</v>
      </c>
      <c r="BT1270" s="31">
        <f t="shared" si="4178"/>
        <v>0</v>
      </c>
      <c r="BU1270" s="31">
        <f t="shared" si="4179"/>
        <v>0</v>
      </c>
      <c r="BV1270" s="31">
        <f t="shared" si="4305"/>
        <v>0</v>
      </c>
      <c r="BW1270" s="31">
        <f t="shared" si="4306"/>
        <v>0</v>
      </c>
      <c r="BX1270" s="31">
        <f t="shared" si="4180"/>
        <v>1582.8</v>
      </c>
      <c r="BY1270" s="31">
        <f t="shared" si="4181"/>
        <v>0</v>
      </c>
      <c r="BZ1270" s="31">
        <f t="shared" si="4182"/>
        <v>0</v>
      </c>
      <c r="CA1270" s="31">
        <f t="shared" si="4307"/>
        <v>0</v>
      </c>
      <c r="CB1270" s="31">
        <f t="shared" si="4308"/>
        <v>0</v>
      </c>
      <c r="CC1270" s="31">
        <f t="shared" si="4309"/>
        <v>0</v>
      </c>
      <c r="CD1270" s="31">
        <f t="shared" si="4311"/>
        <v>1582.8</v>
      </c>
      <c r="CE1270" s="31">
        <f t="shared" si="4312"/>
        <v>0</v>
      </c>
      <c r="CF1270" s="31">
        <f t="shared" si="4313"/>
        <v>0</v>
      </c>
      <c r="CG1270" s="31">
        <f t="shared" si="4310"/>
        <v>0</v>
      </c>
      <c r="CH1270" s="24"/>
      <c r="CI1270" s="40"/>
      <c r="CM1270" s="1" t="s">
        <v>29</v>
      </c>
    </row>
    <row r="1271" ht="15">
      <c r="A1271" s="41" t="s">
        <v>703</v>
      </c>
      <c r="B1271" s="17">
        <v>610</v>
      </c>
      <c r="C1271" s="16"/>
      <c r="D1271" s="16"/>
      <c r="E1271" s="39" t="s">
        <v>104</v>
      </c>
      <c r="F1271" s="31">
        <f t="shared" si="4270"/>
        <v>1582.8</v>
      </c>
      <c r="G1271" s="31">
        <f t="shared" si="4271"/>
        <v>0</v>
      </c>
      <c r="H1271" s="31">
        <f t="shared" si="4272"/>
        <v>0</v>
      </c>
      <c r="I1271" s="31">
        <f t="shared" si="4273"/>
        <v>0</v>
      </c>
      <c r="J1271" s="31">
        <f t="shared" si="4274"/>
        <v>0</v>
      </c>
      <c r="K1271" s="31">
        <f t="shared" si="4275"/>
        <v>0</v>
      </c>
      <c r="L1271" s="31">
        <f t="shared" si="4147"/>
        <v>1582.8</v>
      </c>
      <c r="M1271" s="31">
        <f t="shared" si="4148"/>
        <v>0</v>
      </c>
      <c r="N1271" s="31">
        <f t="shared" si="4149"/>
        <v>0</v>
      </c>
      <c r="O1271" s="31">
        <f t="shared" si="4276"/>
        <v>0</v>
      </c>
      <c r="P1271" s="31">
        <f t="shared" si="4277"/>
        <v>0</v>
      </c>
      <c r="Q1271" s="31">
        <f t="shared" si="4278"/>
        <v>0</v>
      </c>
      <c r="R1271" s="31">
        <f t="shared" si="4150"/>
        <v>1582.8</v>
      </c>
      <c r="S1271" s="31">
        <f t="shared" si="4151"/>
        <v>0</v>
      </c>
      <c r="T1271" s="31">
        <f t="shared" si="4152"/>
        <v>0</v>
      </c>
      <c r="U1271" s="31">
        <f t="shared" si="4279"/>
        <v>0</v>
      </c>
      <c r="V1271" s="31">
        <f t="shared" si="4280"/>
        <v>0</v>
      </c>
      <c r="W1271" s="31">
        <f t="shared" si="4281"/>
        <v>0</v>
      </c>
      <c r="X1271" s="31">
        <f t="shared" si="4153"/>
        <v>1582.8</v>
      </c>
      <c r="Y1271" s="31">
        <f t="shared" si="4154"/>
        <v>0</v>
      </c>
      <c r="Z1271" s="31">
        <f t="shared" si="4155"/>
        <v>0</v>
      </c>
      <c r="AA1271" s="31">
        <f t="shared" si="4282"/>
        <v>0</v>
      </c>
      <c r="AB1271" s="31">
        <f t="shared" si="4283"/>
        <v>0</v>
      </c>
      <c r="AC1271" s="31">
        <f t="shared" si="4284"/>
        <v>0</v>
      </c>
      <c r="AD1271" s="31">
        <f t="shared" si="4156"/>
        <v>1582.8</v>
      </c>
      <c r="AE1271" s="31">
        <f t="shared" si="4157"/>
        <v>0</v>
      </c>
      <c r="AF1271" s="31">
        <f t="shared" si="4158"/>
        <v>0</v>
      </c>
      <c r="AG1271" s="31">
        <f t="shared" si="4285"/>
        <v>0</v>
      </c>
      <c r="AH1271" s="31">
        <f t="shared" si="4286"/>
        <v>0</v>
      </c>
      <c r="AI1271" s="31">
        <f t="shared" si="4287"/>
        <v>0</v>
      </c>
      <c r="AJ1271" s="31">
        <f t="shared" si="4159"/>
        <v>1582.8</v>
      </c>
      <c r="AK1271" s="31">
        <f t="shared" si="4160"/>
        <v>0</v>
      </c>
      <c r="AL1271" s="31">
        <f t="shared" si="4161"/>
        <v>0</v>
      </c>
      <c r="AM1271" s="31">
        <f t="shared" si="4288"/>
        <v>0</v>
      </c>
      <c r="AN1271" s="31">
        <f t="shared" si="4289"/>
        <v>0</v>
      </c>
      <c r="AO1271" s="31">
        <f t="shared" si="4290"/>
        <v>0</v>
      </c>
      <c r="AP1271" s="31">
        <f t="shared" si="4162"/>
        <v>1582.8</v>
      </c>
      <c r="AQ1271" s="31">
        <f t="shared" si="4163"/>
        <v>0</v>
      </c>
      <c r="AR1271" s="31">
        <f t="shared" si="4164"/>
        <v>0</v>
      </c>
      <c r="AS1271" s="31">
        <f t="shared" si="4291"/>
        <v>0</v>
      </c>
      <c r="AT1271" s="31">
        <f t="shared" si="4292"/>
        <v>0</v>
      </c>
      <c r="AU1271" s="31">
        <f t="shared" si="4293"/>
        <v>0</v>
      </c>
      <c r="AV1271" s="31">
        <f t="shared" si="4165"/>
        <v>1582.8</v>
      </c>
      <c r="AW1271" s="31">
        <f t="shared" si="4166"/>
        <v>0</v>
      </c>
      <c r="AX1271" s="31">
        <f t="shared" si="4167"/>
        <v>0</v>
      </c>
      <c r="AY1271" s="31">
        <f t="shared" si="4294"/>
        <v>0</v>
      </c>
      <c r="AZ1271" s="31">
        <f t="shared" si="4295"/>
        <v>0</v>
      </c>
      <c r="BA1271" s="31">
        <f t="shared" si="4296"/>
        <v>0</v>
      </c>
      <c r="BB1271" s="31">
        <f t="shared" si="4168"/>
        <v>1582.8</v>
      </c>
      <c r="BC1271" s="31">
        <f t="shared" si="4169"/>
        <v>0</v>
      </c>
      <c r="BD1271" s="31">
        <f t="shared" si="4170"/>
        <v>0</v>
      </c>
      <c r="BE1271" s="31">
        <f t="shared" si="4297"/>
        <v>0</v>
      </c>
      <c r="BF1271" s="31">
        <f t="shared" si="4298"/>
        <v>0</v>
      </c>
      <c r="BG1271" s="31">
        <f t="shared" si="4299"/>
        <v>0</v>
      </c>
      <c r="BH1271" s="31">
        <f t="shared" si="4171"/>
        <v>1582.8</v>
      </c>
      <c r="BI1271" s="31">
        <f t="shared" si="4172"/>
        <v>0</v>
      </c>
      <c r="BJ1271" s="31">
        <f t="shared" si="4173"/>
        <v>0</v>
      </c>
      <c r="BK1271" s="31">
        <f t="shared" si="4300"/>
        <v>0</v>
      </c>
      <c r="BL1271" s="31">
        <f t="shared" si="4301"/>
        <v>0</v>
      </c>
      <c r="BM1271" s="31">
        <f t="shared" si="4302"/>
        <v>0</v>
      </c>
      <c r="BN1271" s="31">
        <f t="shared" si="4174"/>
        <v>1582.8</v>
      </c>
      <c r="BO1271" s="31">
        <f t="shared" si="4175"/>
        <v>0</v>
      </c>
      <c r="BP1271" s="31">
        <f t="shared" si="4176"/>
        <v>0</v>
      </c>
      <c r="BQ1271" s="31">
        <f t="shared" si="4303"/>
        <v>0</v>
      </c>
      <c r="BR1271" s="31">
        <f t="shared" si="4304"/>
        <v>0</v>
      </c>
      <c r="BS1271" s="31">
        <f t="shared" si="4177"/>
        <v>1582.8</v>
      </c>
      <c r="BT1271" s="31">
        <f t="shared" si="4178"/>
        <v>0</v>
      </c>
      <c r="BU1271" s="31">
        <f t="shared" si="4179"/>
        <v>0</v>
      </c>
      <c r="BV1271" s="31">
        <f t="shared" si="4305"/>
        <v>0</v>
      </c>
      <c r="BW1271" s="31">
        <f t="shared" si="4306"/>
        <v>0</v>
      </c>
      <c r="BX1271" s="31">
        <f t="shared" si="4180"/>
        <v>1582.8</v>
      </c>
      <c r="BY1271" s="31">
        <f t="shared" si="4181"/>
        <v>0</v>
      </c>
      <c r="BZ1271" s="31">
        <f t="shared" si="4182"/>
        <v>0</v>
      </c>
      <c r="CA1271" s="31">
        <f t="shared" si="4307"/>
        <v>0</v>
      </c>
      <c r="CB1271" s="31">
        <f t="shared" si="4308"/>
        <v>0</v>
      </c>
      <c r="CC1271" s="31">
        <f t="shared" si="4309"/>
        <v>0</v>
      </c>
      <c r="CD1271" s="31">
        <f t="shared" si="4311"/>
        <v>1582.8</v>
      </c>
      <c r="CE1271" s="31">
        <f t="shared" si="4312"/>
        <v>0</v>
      </c>
      <c r="CF1271" s="31">
        <f t="shared" si="4313"/>
        <v>0</v>
      </c>
      <c r="CG1271" s="31">
        <f t="shared" si="4310"/>
        <v>0</v>
      </c>
      <c r="CH1271" s="24"/>
      <c r="CI1271" s="40"/>
      <c r="CN1271" s="1" t="s">
        <v>30</v>
      </c>
    </row>
    <row r="1272" ht="15">
      <c r="A1272" s="41" t="s">
        <v>703</v>
      </c>
      <c r="B1272" s="17">
        <v>610</v>
      </c>
      <c r="C1272" s="16" t="s">
        <v>395</v>
      </c>
      <c r="D1272" s="16" t="s">
        <v>105</v>
      </c>
      <c r="E1272" s="39" t="s">
        <v>681</v>
      </c>
      <c r="F1272" s="31">
        <v>1582.8</v>
      </c>
      <c r="G1272" s="31"/>
      <c r="H1272" s="31"/>
      <c r="I1272" s="31"/>
      <c r="J1272" s="31"/>
      <c r="K1272" s="31"/>
      <c r="L1272" s="31">
        <f t="shared" si="4147"/>
        <v>1582.8</v>
      </c>
      <c r="M1272" s="31">
        <f t="shared" si="4148"/>
        <v>0</v>
      </c>
      <c r="N1272" s="31">
        <f t="shared" si="4149"/>
        <v>0</v>
      </c>
      <c r="O1272" s="31"/>
      <c r="P1272" s="31"/>
      <c r="Q1272" s="31"/>
      <c r="R1272" s="31">
        <f t="shared" si="4150"/>
        <v>1582.8</v>
      </c>
      <c r="S1272" s="31">
        <f t="shared" si="4151"/>
        <v>0</v>
      </c>
      <c r="T1272" s="31">
        <f t="shared" si="4152"/>
        <v>0</v>
      </c>
      <c r="U1272" s="31"/>
      <c r="V1272" s="31"/>
      <c r="W1272" s="31"/>
      <c r="X1272" s="31">
        <f t="shared" si="4153"/>
        <v>1582.8</v>
      </c>
      <c r="Y1272" s="31">
        <f t="shared" si="4154"/>
        <v>0</v>
      </c>
      <c r="Z1272" s="31">
        <f t="shared" si="4155"/>
        <v>0</v>
      </c>
      <c r="AA1272" s="31"/>
      <c r="AB1272" s="31"/>
      <c r="AC1272" s="31"/>
      <c r="AD1272" s="31">
        <f t="shared" si="4156"/>
        <v>1582.8</v>
      </c>
      <c r="AE1272" s="31">
        <f t="shared" si="4157"/>
        <v>0</v>
      </c>
      <c r="AF1272" s="31">
        <f t="shared" si="4158"/>
        <v>0</v>
      </c>
      <c r="AG1272" s="31"/>
      <c r="AH1272" s="31"/>
      <c r="AI1272" s="31"/>
      <c r="AJ1272" s="31">
        <f t="shared" si="4159"/>
        <v>1582.8</v>
      </c>
      <c r="AK1272" s="31">
        <f t="shared" si="4160"/>
        <v>0</v>
      </c>
      <c r="AL1272" s="31">
        <f t="shared" si="4161"/>
        <v>0</v>
      </c>
      <c r="AM1272" s="31"/>
      <c r="AN1272" s="31"/>
      <c r="AO1272" s="31"/>
      <c r="AP1272" s="31">
        <f t="shared" si="4162"/>
        <v>1582.8</v>
      </c>
      <c r="AQ1272" s="31">
        <f t="shared" si="4163"/>
        <v>0</v>
      </c>
      <c r="AR1272" s="31">
        <f t="shared" si="4164"/>
        <v>0</v>
      </c>
      <c r="AS1272" s="31"/>
      <c r="AT1272" s="31"/>
      <c r="AU1272" s="31"/>
      <c r="AV1272" s="31">
        <f t="shared" si="4165"/>
        <v>1582.8</v>
      </c>
      <c r="AW1272" s="31">
        <f t="shared" si="4166"/>
        <v>0</v>
      </c>
      <c r="AX1272" s="31">
        <f t="shared" si="4167"/>
        <v>0</v>
      </c>
      <c r="AY1272" s="31"/>
      <c r="AZ1272" s="31"/>
      <c r="BA1272" s="31"/>
      <c r="BB1272" s="31">
        <f t="shared" si="4168"/>
        <v>1582.8</v>
      </c>
      <c r="BC1272" s="31">
        <f t="shared" si="4169"/>
        <v>0</v>
      </c>
      <c r="BD1272" s="31">
        <f t="shared" si="4170"/>
        <v>0</v>
      </c>
      <c r="BE1272" s="31"/>
      <c r="BF1272" s="31"/>
      <c r="BG1272" s="31"/>
      <c r="BH1272" s="31">
        <f t="shared" si="4171"/>
        <v>1582.8</v>
      </c>
      <c r="BI1272" s="31">
        <f t="shared" si="4172"/>
        <v>0</v>
      </c>
      <c r="BJ1272" s="31">
        <f t="shared" si="4173"/>
        <v>0</v>
      </c>
      <c r="BK1272" s="31"/>
      <c r="BL1272" s="31"/>
      <c r="BM1272" s="31"/>
      <c r="BN1272" s="31">
        <f t="shared" si="4174"/>
        <v>1582.8</v>
      </c>
      <c r="BO1272" s="31">
        <f t="shared" si="4175"/>
        <v>0</v>
      </c>
      <c r="BP1272" s="31">
        <f t="shared" si="4176"/>
        <v>0</v>
      </c>
      <c r="BQ1272" s="31"/>
      <c r="BR1272" s="31"/>
      <c r="BS1272" s="31">
        <f t="shared" si="4177"/>
        <v>1582.8</v>
      </c>
      <c r="BT1272" s="31">
        <f t="shared" si="4178"/>
        <v>0</v>
      </c>
      <c r="BU1272" s="31">
        <f t="shared" si="4179"/>
        <v>0</v>
      </c>
      <c r="BV1272" s="31"/>
      <c r="BW1272" s="31"/>
      <c r="BX1272" s="31">
        <f t="shared" si="4180"/>
        <v>1582.8</v>
      </c>
      <c r="BY1272" s="31">
        <f t="shared" si="4181"/>
        <v>0</v>
      </c>
      <c r="BZ1272" s="31">
        <f t="shared" si="4182"/>
        <v>0</v>
      </c>
      <c r="CA1272" s="31"/>
      <c r="CB1272" s="31"/>
      <c r="CC1272" s="31"/>
      <c r="CD1272" s="31">
        <f t="shared" si="4311"/>
        <v>1582.8</v>
      </c>
      <c r="CE1272" s="31">
        <f t="shared" si="4312"/>
        <v>0</v>
      </c>
      <c r="CF1272" s="31">
        <f t="shared" si="4313"/>
        <v>0</v>
      </c>
      <c r="CG1272" s="31"/>
      <c r="CH1272" s="24"/>
      <c r="CI1272" s="40"/>
    </row>
    <row r="1273" ht="29.850000000000001">
      <c r="A1273" s="41" t="s">
        <v>704</v>
      </c>
      <c r="B1273" s="17"/>
      <c r="C1273" s="16"/>
      <c r="D1273" s="16"/>
      <c r="E1273" s="39" t="s">
        <v>705</v>
      </c>
      <c r="F1273" s="31">
        <f t="shared" si="4270"/>
        <v>26440.099999999999</v>
      </c>
      <c r="G1273" s="31">
        <f t="shared" si="4271"/>
        <v>14097.6</v>
      </c>
      <c r="H1273" s="31">
        <f t="shared" si="4272"/>
        <v>13119.299999999999</v>
      </c>
      <c r="I1273" s="31">
        <f t="shared" si="4273"/>
        <v>-12920.5</v>
      </c>
      <c r="J1273" s="31">
        <f t="shared" si="4274"/>
        <v>0</v>
      </c>
      <c r="K1273" s="31">
        <f t="shared" si="4275"/>
        <v>0</v>
      </c>
      <c r="L1273" s="31">
        <f t="shared" si="4147"/>
        <v>13519.599999999999</v>
      </c>
      <c r="M1273" s="31">
        <f t="shared" si="4148"/>
        <v>14097.6</v>
      </c>
      <c r="N1273" s="31">
        <f t="shared" si="4149"/>
        <v>13119.299999999999</v>
      </c>
      <c r="O1273" s="31">
        <f t="shared" si="4276"/>
        <v>0</v>
      </c>
      <c r="P1273" s="31">
        <f t="shared" si="4277"/>
        <v>0</v>
      </c>
      <c r="Q1273" s="31">
        <f t="shared" si="4278"/>
        <v>0</v>
      </c>
      <c r="R1273" s="31">
        <f t="shared" si="4150"/>
        <v>13519.599999999999</v>
      </c>
      <c r="S1273" s="31">
        <f t="shared" si="4151"/>
        <v>14097.6</v>
      </c>
      <c r="T1273" s="31">
        <f t="shared" si="4152"/>
        <v>13119.299999999999</v>
      </c>
      <c r="U1273" s="31">
        <f t="shared" si="4279"/>
        <v>0</v>
      </c>
      <c r="V1273" s="31">
        <f t="shared" si="4280"/>
        <v>0</v>
      </c>
      <c r="W1273" s="31">
        <f t="shared" si="4281"/>
        <v>0</v>
      </c>
      <c r="X1273" s="31">
        <f t="shared" si="4153"/>
        <v>13519.599999999999</v>
      </c>
      <c r="Y1273" s="31">
        <f t="shared" si="4154"/>
        <v>14097.6</v>
      </c>
      <c r="Z1273" s="31">
        <f t="shared" si="4155"/>
        <v>13119.299999999999</v>
      </c>
      <c r="AA1273" s="31">
        <f t="shared" si="4282"/>
        <v>0</v>
      </c>
      <c r="AB1273" s="31">
        <f t="shared" si="4283"/>
        <v>0</v>
      </c>
      <c r="AC1273" s="31">
        <f t="shared" si="4284"/>
        <v>0</v>
      </c>
      <c r="AD1273" s="31">
        <f t="shared" si="4156"/>
        <v>13519.599999999999</v>
      </c>
      <c r="AE1273" s="31">
        <f t="shared" si="4157"/>
        <v>14097.6</v>
      </c>
      <c r="AF1273" s="31">
        <f t="shared" si="4158"/>
        <v>13119.299999999999</v>
      </c>
      <c r="AG1273" s="31">
        <f t="shared" si="4285"/>
        <v>0</v>
      </c>
      <c r="AH1273" s="31">
        <f t="shared" si="4286"/>
        <v>0</v>
      </c>
      <c r="AI1273" s="31">
        <f t="shared" si="4287"/>
        <v>0</v>
      </c>
      <c r="AJ1273" s="31">
        <f t="shared" si="4159"/>
        <v>13519.599999999999</v>
      </c>
      <c r="AK1273" s="31">
        <f t="shared" si="4160"/>
        <v>14097.6</v>
      </c>
      <c r="AL1273" s="31">
        <f t="shared" si="4161"/>
        <v>13119.299999999999</v>
      </c>
      <c r="AM1273" s="31">
        <f t="shared" si="4288"/>
        <v>0</v>
      </c>
      <c r="AN1273" s="31">
        <f t="shared" si="4289"/>
        <v>0</v>
      </c>
      <c r="AO1273" s="31">
        <f t="shared" si="4290"/>
        <v>0</v>
      </c>
      <c r="AP1273" s="31">
        <f t="shared" si="4162"/>
        <v>13519.599999999999</v>
      </c>
      <c r="AQ1273" s="31">
        <f t="shared" si="4163"/>
        <v>14097.6</v>
      </c>
      <c r="AR1273" s="31">
        <f t="shared" si="4164"/>
        <v>13119.299999999999</v>
      </c>
      <c r="AS1273" s="31">
        <f t="shared" si="4291"/>
        <v>0</v>
      </c>
      <c r="AT1273" s="31">
        <f t="shared" si="4292"/>
        <v>0</v>
      </c>
      <c r="AU1273" s="31">
        <f t="shared" si="4293"/>
        <v>0</v>
      </c>
      <c r="AV1273" s="31">
        <f t="shared" si="4165"/>
        <v>13519.599999999999</v>
      </c>
      <c r="AW1273" s="31">
        <f t="shared" si="4166"/>
        <v>14097.6</v>
      </c>
      <c r="AX1273" s="31">
        <f t="shared" si="4167"/>
        <v>13119.299999999999</v>
      </c>
      <c r="AY1273" s="31">
        <f t="shared" si="4294"/>
        <v>0</v>
      </c>
      <c r="AZ1273" s="31">
        <f t="shared" si="4295"/>
        <v>0</v>
      </c>
      <c r="BA1273" s="31">
        <f t="shared" si="4296"/>
        <v>0</v>
      </c>
      <c r="BB1273" s="31">
        <f t="shared" si="4168"/>
        <v>13519.599999999999</v>
      </c>
      <c r="BC1273" s="31">
        <f t="shared" si="4169"/>
        <v>14097.6</v>
      </c>
      <c r="BD1273" s="31">
        <f t="shared" si="4170"/>
        <v>13119.299999999999</v>
      </c>
      <c r="BE1273" s="31">
        <f t="shared" si="4297"/>
        <v>0</v>
      </c>
      <c r="BF1273" s="31">
        <f t="shared" si="4298"/>
        <v>0</v>
      </c>
      <c r="BG1273" s="31">
        <f t="shared" si="4299"/>
        <v>0</v>
      </c>
      <c r="BH1273" s="31">
        <f t="shared" si="4171"/>
        <v>13519.599999999999</v>
      </c>
      <c r="BI1273" s="31">
        <f t="shared" si="4172"/>
        <v>14097.6</v>
      </c>
      <c r="BJ1273" s="31">
        <f t="shared" si="4173"/>
        <v>13119.299999999999</v>
      </c>
      <c r="BK1273" s="31">
        <f t="shared" si="4300"/>
        <v>0</v>
      </c>
      <c r="BL1273" s="31">
        <f t="shared" si="4301"/>
        <v>0</v>
      </c>
      <c r="BM1273" s="31">
        <f t="shared" si="4302"/>
        <v>0</v>
      </c>
      <c r="BN1273" s="31">
        <f t="shared" si="4174"/>
        <v>13519.599999999999</v>
      </c>
      <c r="BO1273" s="31">
        <f t="shared" si="4175"/>
        <v>14097.6</v>
      </c>
      <c r="BP1273" s="31">
        <f t="shared" si="4176"/>
        <v>13119.299999999999</v>
      </c>
      <c r="BQ1273" s="31">
        <f t="shared" si="4303"/>
        <v>0</v>
      </c>
      <c r="BR1273" s="31">
        <f t="shared" si="4304"/>
        <v>0</v>
      </c>
      <c r="BS1273" s="31">
        <f t="shared" si="4177"/>
        <v>13519.599999999999</v>
      </c>
      <c r="BT1273" s="31">
        <f t="shared" si="4178"/>
        <v>14097.6</v>
      </c>
      <c r="BU1273" s="31">
        <f t="shared" si="4179"/>
        <v>13119.299999999999</v>
      </c>
      <c r="BV1273" s="31">
        <f t="shared" si="4305"/>
        <v>0</v>
      </c>
      <c r="BW1273" s="31">
        <f t="shared" si="4306"/>
        <v>0</v>
      </c>
      <c r="BX1273" s="31">
        <f t="shared" si="4180"/>
        <v>13519.599999999999</v>
      </c>
      <c r="BY1273" s="31">
        <f t="shared" si="4181"/>
        <v>14097.6</v>
      </c>
      <c r="BZ1273" s="31">
        <f t="shared" si="4182"/>
        <v>13119.299999999999</v>
      </c>
      <c r="CA1273" s="31">
        <f t="shared" si="4307"/>
        <v>0</v>
      </c>
      <c r="CB1273" s="31">
        <f t="shared" si="4308"/>
        <v>0</v>
      </c>
      <c r="CC1273" s="31">
        <f t="shared" si="4309"/>
        <v>0</v>
      </c>
      <c r="CD1273" s="31">
        <f t="shared" si="4311"/>
        <v>13519.599999999999</v>
      </c>
      <c r="CE1273" s="31">
        <f t="shared" si="4312"/>
        <v>14097.6</v>
      </c>
      <c r="CF1273" s="31">
        <f t="shared" si="4313"/>
        <v>13119.299999999999</v>
      </c>
      <c r="CG1273" s="31">
        <f t="shared" si="4310"/>
        <v>0</v>
      </c>
      <c r="CH1273" s="24"/>
      <c r="CI1273" s="40"/>
      <c r="CO1273" s="1" t="s">
        <v>31</v>
      </c>
    </row>
    <row r="1274" ht="29.850000000000001">
      <c r="A1274" s="41" t="s">
        <v>704</v>
      </c>
      <c r="B1274" s="17">
        <v>200</v>
      </c>
      <c r="C1274" s="16"/>
      <c r="D1274" s="16"/>
      <c r="E1274" s="39" t="s">
        <v>40</v>
      </c>
      <c r="F1274" s="31">
        <f t="shared" si="4270"/>
        <v>26440.099999999999</v>
      </c>
      <c r="G1274" s="31">
        <f t="shared" si="4271"/>
        <v>14097.6</v>
      </c>
      <c r="H1274" s="31">
        <f t="shared" si="4272"/>
        <v>13119.299999999999</v>
      </c>
      <c r="I1274" s="31">
        <f t="shared" si="4273"/>
        <v>-12920.5</v>
      </c>
      <c r="J1274" s="31">
        <f t="shared" si="4274"/>
        <v>0</v>
      </c>
      <c r="K1274" s="31">
        <f t="shared" si="4275"/>
        <v>0</v>
      </c>
      <c r="L1274" s="31">
        <f t="shared" si="4147"/>
        <v>13519.599999999999</v>
      </c>
      <c r="M1274" s="31">
        <f t="shared" si="4148"/>
        <v>14097.6</v>
      </c>
      <c r="N1274" s="31">
        <f t="shared" si="4149"/>
        <v>13119.299999999999</v>
      </c>
      <c r="O1274" s="31">
        <f t="shared" si="4276"/>
        <v>0</v>
      </c>
      <c r="P1274" s="31">
        <f t="shared" si="4277"/>
        <v>0</v>
      </c>
      <c r="Q1274" s="31">
        <f t="shared" si="4278"/>
        <v>0</v>
      </c>
      <c r="R1274" s="31">
        <f t="shared" si="4150"/>
        <v>13519.599999999999</v>
      </c>
      <c r="S1274" s="31">
        <f t="shared" si="4151"/>
        <v>14097.6</v>
      </c>
      <c r="T1274" s="31">
        <f t="shared" si="4152"/>
        <v>13119.299999999999</v>
      </c>
      <c r="U1274" s="31">
        <f t="shared" si="4279"/>
        <v>0</v>
      </c>
      <c r="V1274" s="31">
        <f t="shared" si="4280"/>
        <v>0</v>
      </c>
      <c r="W1274" s="31">
        <f t="shared" si="4281"/>
        <v>0</v>
      </c>
      <c r="X1274" s="31">
        <f t="shared" si="4153"/>
        <v>13519.599999999999</v>
      </c>
      <c r="Y1274" s="31">
        <f t="shared" si="4154"/>
        <v>14097.6</v>
      </c>
      <c r="Z1274" s="31">
        <f t="shared" si="4155"/>
        <v>13119.299999999999</v>
      </c>
      <c r="AA1274" s="31">
        <f t="shared" si="4282"/>
        <v>0</v>
      </c>
      <c r="AB1274" s="31">
        <f t="shared" si="4283"/>
        <v>0</v>
      </c>
      <c r="AC1274" s="31">
        <f t="shared" si="4284"/>
        <v>0</v>
      </c>
      <c r="AD1274" s="31">
        <f t="shared" si="4156"/>
        <v>13519.599999999999</v>
      </c>
      <c r="AE1274" s="31">
        <f t="shared" si="4157"/>
        <v>14097.6</v>
      </c>
      <c r="AF1274" s="31">
        <f t="shared" si="4158"/>
        <v>13119.299999999999</v>
      </c>
      <c r="AG1274" s="31">
        <f t="shared" si="4285"/>
        <v>0</v>
      </c>
      <c r="AH1274" s="31">
        <f t="shared" si="4286"/>
        <v>0</v>
      </c>
      <c r="AI1274" s="31">
        <f t="shared" si="4287"/>
        <v>0</v>
      </c>
      <c r="AJ1274" s="31">
        <f t="shared" si="4159"/>
        <v>13519.599999999999</v>
      </c>
      <c r="AK1274" s="31">
        <f t="shared" si="4160"/>
        <v>14097.6</v>
      </c>
      <c r="AL1274" s="31">
        <f t="shared" si="4161"/>
        <v>13119.299999999999</v>
      </c>
      <c r="AM1274" s="31">
        <f t="shared" si="4288"/>
        <v>0</v>
      </c>
      <c r="AN1274" s="31">
        <f t="shared" si="4289"/>
        <v>0</v>
      </c>
      <c r="AO1274" s="31">
        <f t="shared" si="4290"/>
        <v>0</v>
      </c>
      <c r="AP1274" s="31">
        <f t="shared" si="4162"/>
        <v>13519.599999999999</v>
      </c>
      <c r="AQ1274" s="31">
        <f t="shared" si="4163"/>
        <v>14097.6</v>
      </c>
      <c r="AR1274" s="31">
        <f t="shared" si="4164"/>
        <v>13119.299999999999</v>
      </c>
      <c r="AS1274" s="31">
        <f t="shared" si="4291"/>
        <v>0</v>
      </c>
      <c r="AT1274" s="31">
        <f t="shared" si="4292"/>
        <v>0</v>
      </c>
      <c r="AU1274" s="31">
        <f t="shared" si="4293"/>
        <v>0</v>
      </c>
      <c r="AV1274" s="31">
        <f t="shared" si="4165"/>
        <v>13519.599999999999</v>
      </c>
      <c r="AW1274" s="31">
        <f t="shared" si="4166"/>
        <v>14097.6</v>
      </c>
      <c r="AX1274" s="31">
        <f t="shared" si="4167"/>
        <v>13119.299999999999</v>
      </c>
      <c r="AY1274" s="31">
        <f t="shared" si="4294"/>
        <v>0</v>
      </c>
      <c r="AZ1274" s="31">
        <f t="shared" si="4295"/>
        <v>0</v>
      </c>
      <c r="BA1274" s="31">
        <f t="shared" si="4296"/>
        <v>0</v>
      </c>
      <c r="BB1274" s="31">
        <f t="shared" si="4168"/>
        <v>13519.599999999999</v>
      </c>
      <c r="BC1274" s="31">
        <f t="shared" si="4169"/>
        <v>14097.6</v>
      </c>
      <c r="BD1274" s="31">
        <f t="shared" si="4170"/>
        <v>13119.299999999999</v>
      </c>
      <c r="BE1274" s="31">
        <f t="shared" si="4297"/>
        <v>0</v>
      </c>
      <c r="BF1274" s="31">
        <f t="shared" si="4298"/>
        <v>0</v>
      </c>
      <c r="BG1274" s="31">
        <f t="shared" si="4299"/>
        <v>0</v>
      </c>
      <c r="BH1274" s="31">
        <f t="shared" si="4171"/>
        <v>13519.599999999999</v>
      </c>
      <c r="BI1274" s="31">
        <f t="shared" si="4172"/>
        <v>14097.6</v>
      </c>
      <c r="BJ1274" s="31">
        <f t="shared" si="4173"/>
        <v>13119.299999999999</v>
      </c>
      <c r="BK1274" s="31">
        <f t="shared" si="4300"/>
        <v>0</v>
      </c>
      <c r="BL1274" s="31">
        <f t="shared" si="4301"/>
        <v>0</v>
      </c>
      <c r="BM1274" s="31">
        <f t="shared" si="4302"/>
        <v>0</v>
      </c>
      <c r="BN1274" s="31">
        <f t="shared" si="4174"/>
        <v>13519.599999999999</v>
      </c>
      <c r="BO1274" s="31">
        <f t="shared" si="4175"/>
        <v>14097.6</v>
      </c>
      <c r="BP1274" s="31">
        <f t="shared" si="4176"/>
        <v>13119.299999999999</v>
      </c>
      <c r="BQ1274" s="31">
        <f t="shared" si="4303"/>
        <v>0</v>
      </c>
      <c r="BR1274" s="31">
        <f t="shared" si="4304"/>
        <v>0</v>
      </c>
      <c r="BS1274" s="31">
        <f t="shared" si="4177"/>
        <v>13519.599999999999</v>
      </c>
      <c r="BT1274" s="31">
        <f t="shared" si="4178"/>
        <v>14097.6</v>
      </c>
      <c r="BU1274" s="31">
        <f t="shared" si="4179"/>
        <v>13119.299999999999</v>
      </c>
      <c r="BV1274" s="31">
        <f t="shared" si="4305"/>
        <v>0</v>
      </c>
      <c r="BW1274" s="31">
        <f t="shared" si="4306"/>
        <v>0</v>
      </c>
      <c r="BX1274" s="31">
        <f t="shared" si="4180"/>
        <v>13519.599999999999</v>
      </c>
      <c r="BY1274" s="31">
        <f t="shared" si="4181"/>
        <v>14097.6</v>
      </c>
      <c r="BZ1274" s="31">
        <f t="shared" si="4182"/>
        <v>13119.299999999999</v>
      </c>
      <c r="CA1274" s="31">
        <f t="shared" si="4307"/>
        <v>0</v>
      </c>
      <c r="CB1274" s="31">
        <f t="shared" si="4308"/>
        <v>0</v>
      </c>
      <c r="CC1274" s="31">
        <f t="shared" si="4309"/>
        <v>0</v>
      </c>
      <c r="CD1274" s="31">
        <f t="shared" si="4311"/>
        <v>13519.599999999999</v>
      </c>
      <c r="CE1274" s="31">
        <f t="shared" si="4312"/>
        <v>14097.6</v>
      </c>
      <c r="CF1274" s="31">
        <f t="shared" si="4313"/>
        <v>13119.299999999999</v>
      </c>
      <c r="CG1274" s="31">
        <f t="shared" si="4310"/>
        <v>0</v>
      </c>
      <c r="CH1274" s="24"/>
      <c r="CI1274" s="40"/>
      <c r="CM1274" s="1" t="s">
        <v>29</v>
      </c>
    </row>
    <row r="1275" ht="43.75">
      <c r="A1275" s="41" t="s">
        <v>704</v>
      </c>
      <c r="B1275" s="17">
        <v>240</v>
      </c>
      <c r="C1275" s="16"/>
      <c r="D1275" s="16"/>
      <c r="E1275" s="39" t="s">
        <v>41</v>
      </c>
      <c r="F1275" s="31">
        <f t="shared" si="4270"/>
        <v>26440.099999999999</v>
      </c>
      <c r="G1275" s="31">
        <f t="shared" si="4271"/>
        <v>14097.6</v>
      </c>
      <c r="H1275" s="31">
        <f t="shared" si="4272"/>
        <v>13119.299999999999</v>
      </c>
      <c r="I1275" s="31">
        <f t="shared" si="4273"/>
        <v>-12920.5</v>
      </c>
      <c r="J1275" s="31">
        <f t="shared" si="4274"/>
        <v>0</v>
      </c>
      <c r="K1275" s="31">
        <f t="shared" si="4275"/>
        <v>0</v>
      </c>
      <c r="L1275" s="31">
        <f t="shared" si="4147"/>
        <v>13519.599999999999</v>
      </c>
      <c r="M1275" s="31">
        <f t="shared" si="4148"/>
        <v>14097.6</v>
      </c>
      <c r="N1275" s="31">
        <f t="shared" si="4149"/>
        <v>13119.299999999999</v>
      </c>
      <c r="O1275" s="31">
        <f t="shared" si="4276"/>
        <v>0</v>
      </c>
      <c r="P1275" s="31">
        <f t="shared" si="4277"/>
        <v>0</v>
      </c>
      <c r="Q1275" s="31">
        <f t="shared" si="4278"/>
        <v>0</v>
      </c>
      <c r="R1275" s="31">
        <f t="shared" si="4150"/>
        <v>13519.599999999999</v>
      </c>
      <c r="S1275" s="31">
        <f t="shared" si="4151"/>
        <v>14097.6</v>
      </c>
      <c r="T1275" s="31">
        <f t="shared" si="4152"/>
        <v>13119.299999999999</v>
      </c>
      <c r="U1275" s="31">
        <f t="shared" si="4279"/>
        <v>0</v>
      </c>
      <c r="V1275" s="31">
        <f t="shared" si="4280"/>
        <v>0</v>
      </c>
      <c r="W1275" s="31">
        <f t="shared" si="4281"/>
        <v>0</v>
      </c>
      <c r="X1275" s="31">
        <f t="shared" si="4153"/>
        <v>13519.599999999999</v>
      </c>
      <c r="Y1275" s="31">
        <f t="shared" si="4154"/>
        <v>14097.6</v>
      </c>
      <c r="Z1275" s="31">
        <f t="shared" si="4155"/>
        <v>13119.299999999999</v>
      </c>
      <c r="AA1275" s="31">
        <f t="shared" si="4282"/>
        <v>0</v>
      </c>
      <c r="AB1275" s="31">
        <f t="shared" si="4283"/>
        <v>0</v>
      </c>
      <c r="AC1275" s="31">
        <f t="shared" si="4284"/>
        <v>0</v>
      </c>
      <c r="AD1275" s="31">
        <f t="shared" si="4156"/>
        <v>13519.599999999999</v>
      </c>
      <c r="AE1275" s="31">
        <f t="shared" si="4157"/>
        <v>14097.6</v>
      </c>
      <c r="AF1275" s="31">
        <f t="shared" si="4158"/>
        <v>13119.299999999999</v>
      </c>
      <c r="AG1275" s="31">
        <f t="shared" si="4285"/>
        <v>0</v>
      </c>
      <c r="AH1275" s="31">
        <f t="shared" si="4286"/>
        <v>0</v>
      </c>
      <c r="AI1275" s="31">
        <f t="shared" si="4287"/>
        <v>0</v>
      </c>
      <c r="AJ1275" s="31">
        <f t="shared" si="4159"/>
        <v>13519.599999999999</v>
      </c>
      <c r="AK1275" s="31">
        <f t="shared" si="4160"/>
        <v>14097.6</v>
      </c>
      <c r="AL1275" s="31">
        <f t="shared" si="4161"/>
        <v>13119.299999999999</v>
      </c>
      <c r="AM1275" s="31">
        <f t="shared" si="4288"/>
        <v>0</v>
      </c>
      <c r="AN1275" s="31">
        <f t="shared" si="4289"/>
        <v>0</v>
      </c>
      <c r="AO1275" s="31">
        <f t="shared" si="4290"/>
        <v>0</v>
      </c>
      <c r="AP1275" s="31">
        <f t="shared" si="4162"/>
        <v>13519.599999999999</v>
      </c>
      <c r="AQ1275" s="31">
        <f t="shared" si="4163"/>
        <v>14097.6</v>
      </c>
      <c r="AR1275" s="31">
        <f t="shared" si="4164"/>
        <v>13119.299999999999</v>
      </c>
      <c r="AS1275" s="31">
        <f t="shared" si="4291"/>
        <v>0</v>
      </c>
      <c r="AT1275" s="31">
        <f t="shared" si="4292"/>
        <v>0</v>
      </c>
      <c r="AU1275" s="31">
        <f t="shared" si="4293"/>
        <v>0</v>
      </c>
      <c r="AV1275" s="31">
        <f t="shared" si="4165"/>
        <v>13519.599999999999</v>
      </c>
      <c r="AW1275" s="31">
        <f t="shared" si="4166"/>
        <v>14097.6</v>
      </c>
      <c r="AX1275" s="31">
        <f t="shared" si="4167"/>
        <v>13119.299999999999</v>
      </c>
      <c r="AY1275" s="31">
        <f t="shared" si="4294"/>
        <v>0</v>
      </c>
      <c r="AZ1275" s="31">
        <f t="shared" si="4295"/>
        <v>0</v>
      </c>
      <c r="BA1275" s="31">
        <f t="shared" si="4296"/>
        <v>0</v>
      </c>
      <c r="BB1275" s="31">
        <f t="shared" si="4168"/>
        <v>13519.599999999999</v>
      </c>
      <c r="BC1275" s="31">
        <f t="shared" si="4169"/>
        <v>14097.6</v>
      </c>
      <c r="BD1275" s="31">
        <f t="shared" si="4170"/>
        <v>13119.299999999999</v>
      </c>
      <c r="BE1275" s="31">
        <f t="shared" si="4297"/>
        <v>0</v>
      </c>
      <c r="BF1275" s="31">
        <f t="shared" si="4298"/>
        <v>0</v>
      </c>
      <c r="BG1275" s="31">
        <f t="shared" si="4299"/>
        <v>0</v>
      </c>
      <c r="BH1275" s="31">
        <f t="shared" si="4171"/>
        <v>13519.599999999999</v>
      </c>
      <c r="BI1275" s="31">
        <f t="shared" si="4172"/>
        <v>14097.6</v>
      </c>
      <c r="BJ1275" s="31">
        <f t="shared" si="4173"/>
        <v>13119.299999999999</v>
      </c>
      <c r="BK1275" s="31">
        <f t="shared" si="4300"/>
        <v>0</v>
      </c>
      <c r="BL1275" s="31">
        <f t="shared" si="4301"/>
        <v>0</v>
      </c>
      <c r="BM1275" s="31">
        <f t="shared" si="4302"/>
        <v>0</v>
      </c>
      <c r="BN1275" s="31">
        <f t="shared" si="4174"/>
        <v>13519.599999999999</v>
      </c>
      <c r="BO1275" s="31">
        <f t="shared" si="4175"/>
        <v>14097.6</v>
      </c>
      <c r="BP1275" s="31">
        <f t="shared" si="4176"/>
        <v>13119.299999999999</v>
      </c>
      <c r="BQ1275" s="31">
        <f t="shared" si="4303"/>
        <v>0</v>
      </c>
      <c r="BR1275" s="31">
        <f t="shared" si="4304"/>
        <v>0</v>
      </c>
      <c r="BS1275" s="31">
        <f t="shared" si="4177"/>
        <v>13519.599999999999</v>
      </c>
      <c r="BT1275" s="31">
        <f t="shared" si="4178"/>
        <v>14097.6</v>
      </c>
      <c r="BU1275" s="31">
        <f t="shared" si="4179"/>
        <v>13119.299999999999</v>
      </c>
      <c r="BV1275" s="31">
        <f t="shared" si="4305"/>
        <v>0</v>
      </c>
      <c r="BW1275" s="31">
        <f t="shared" si="4306"/>
        <v>0</v>
      </c>
      <c r="BX1275" s="31">
        <f t="shared" si="4180"/>
        <v>13519.599999999999</v>
      </c>
      <c r="BY1275" s="31">
        <f t="shared" si="4181"/>
        <v>14097.6</v>
      </c>
      <c r="BZ1275" s="31">
        <f t="shared" si="4182"/>
        <v>13119.299999999999</v>
      </c>
      <c r="CA1275" s="31">
        <f t="shared" si="4307"/>
        <v>0</v>
      </c>
      <c r="CB1275" s="31">
        <f t="shared" si="4308"/>
        <v>0</v>
      </c>
      <c r="CC1275" s="31">
        <f t="shared" si="4309"/>
        <v>0</v>
      </c>
      <c r="CD1275" s="31">
        <f t="shared" si="4311"/>
        <v>13519.599999999999</v>
      </c>
      <c r="CE1275" s="31">
        <f t="shared" si="4312"/>
        <v>14097.6</v>
      </c>
      <c r="CF1275" s="31">
        <f t="shared" si="4313"/>
        <v>13119.299999999999</v>
      </c>
      <c r="CG1275" s="31">
        <f t="shared" si="4310"/>
        <v>0</v>
      </c>
      <c r="CH1275" s="24"/>
      <c r="CI1275" s="40"/>
      <c r="CN1275" s="1" t="s">
        <v>30</v>
      </c>
    </row>
    <row r="1276" ht="15">
      <c r="A1276" s="41" t="s">
        <v>704</v>
      </c>
      <c r="B1276" s="17">
        <v>240</v>
      </c>
      <c r="C1276" s="16" t="s">
        <v>395</v>
      </c>
      <c r="D1276" s="16" t="s">
        <v>105</v>
      </c>
      <c r="E1276" s="39" t="s">
        <v>681</v>
      </c>
      <c r="F1276" s="31">
        <v>26440.099999999999</v>
      </c>
      <c r="G1276" s="31">
        <v>14097.6</v>
      </c>
      <c r="H1276" s="31">
        <v>13119.299999999999</v>
      </c>
      <c r="I1276" s="31">
        <v>-12920.5</v>
      </c>
      <c r="J1276" s="31"/>
      <c r="K1276" s="31"/>
      <c r="L1276" s="31">
        <f t="shared" si="4147"/>
        <v>13519.599999999999</v>
      </c>
      <c r="M1276" s="31">
        <f t="shared" si="4148"/>
        <v>14097.6</v>
      </c>
      <c r="N1276" s="31">
        <f t="shared" si="4149"/>
        <v>13119.299999999999</v>
      </c>
      <c r="O1276" s="31"/>
      <c r="P1276" s="31"/>
      <c r="Q1276" s="31"/>
      <c r="R1276" s="31">
        <f t="shared" si="4150"/>
        <v>13519.599999999999</v>
      </c>
      <c r="S1276" s="31">
        <f t="shared" si="4151"/>
        <v>14097.6</v>
      </c>
      <c r="T1276" s="31">
        <f t="shared" si="4152"/>
        <v>13119.299999999999</v>
      </c>
      <c r="U1276" s="31"/>
      <c r="V1276" s="31"/>
      <c r="W1276" s="31"/>
      <c r="X1276" s="31">
        <f t="shared" si="4153"/>
        <v>13519.599999999999</v>
      </c>
      <c r="Y1276" s="31">
        <f t="shared" si="4154"/>
        <v>14097.6</v>
      </c>
      <c r="Z1276" s="31">
        <f t="shared" si="4155"/>
        <v>13119.299999999999</v>
      </c>
      <c r="AA1276" s="31"/>
      <c r="AB1276" s="31"/>
      <c r="AC1276" s="31"/>
      <c r="AD1276" s="31">
        <f t="shared" si="4156"/>
        <v>13519.599999999999</v>
      </c>
      <c r="AE1276" s="31">
        <f t="shared" si="4157"/>
        <v>14097.6</v>
      </c>
      <c r="AF1276" s="31">
        <f t="shared" si="4158"/>
        <v>13119.299999999999</v>
      </c>
      <c r="AG1276" s="31"/>
      <c r="AH1276" s="31"/>
      <c r="AI1276" s="31"/>
      <c r="AJ1276" s="31">
        <f t="shared" si="4159"/>
        <v>13519.599999999999</v>
      </c>
      <c r="AK1276" s="31">
        <f t="shared" si="4160"/>
        <v>14097.6</v>
      </c>
      <c r="AL1276" s="31">
        <f t="shared" si="4161"/>
        <v>13119.299999999999</v>
      </c>
      <c r="AM1276" s="31"/>
      <c r="AN1276" s="31"/>
      <c r="AO1276" s="31"/>
      <c r="AP1276" s="31">
        <f t="shared" si="4162"/>
        <v>13519.599999999999</v>
      </c>
      <c r="AQ1276" s="31">
        <f t="shared" si="4163"/>
        <v>14097.6</v>
      </c>
      <c r="AR1276" s="31">
        <f t="shared" si="4164"/>
        <v>13119.299999999999</v>
      </c>
      <c r="AS1276" s="31"/>
      <c r="AT1276" s="31"/>
      <c r="AU1276" s="31"/>
      <c r="AV1276" s="31">
        <f t="shared" si="4165"/>
        <v>13519.599999999999</v>
      </c>
      <c r="AW1276" s="31">
        <f t="shared" si="4166"/>
        <v>14097.6</v>
      </c>
      <c r="AX1276" s="31">
        <f t="shared" si="4167"/>
        <v>13119.299999999999</v>
      </c>
      <c r="AY1276" s="31"/>
      <c r="AZ1276" s="31"/>
      <c r="BA1276" s="31"/>
      <c r="BB1276" s="31">
        <f t="shared" si="4168"/>
        <v>13519.599999999999</v>
      </c>
      <c r="BC1276" s="31">
        <f t="shared" si="4169"/>
        <v>14097.6</v>
      </c>
      <c r="BD1276" s="31">
        <f t="shared" si="4170"/>
        <v>13119.299999999999</v>
      </c>
      <c r="BE1276" s="31"/>
      <c r="BF1276" s="31"/>
      <c r="BG1276" s="31"/>
      <c r="BH1276" s="31">
        <f t="shared" si="4171"/>
        <v>13519.599999999999</v>
      </c>
      <c r="BI1276" s="31">
        <f t="shared" si="4172"/>
        <v>14097.6</v>
      </c>
      <c r="BJ1276" s="31">
        <f t="shared" si="4173"/>
        <v>13119.299999999999</v>
      </c>
      <c r="BK1276" s="31"/>
      <c r="BL1276" s="31"/>
      <c r="BM1276" s="31"/>
      <c r="BN1276" s="31">
        <f t="shared" si="4174"/>
        <v>13519.599999999999</v>
      </c>
      <c r="BO1276" s="31">
        <f t="shared" si="4175"/>
        <v>14097.6</v>
      </c>
      <c r="BP1276" s="31">
        <f t="shared" si="4176"/>
        <v>13119.299999999999</v>
      </c>
      <c r="BQ1276" s="31"/>
      <c r="BR1276" s="31"/>
      <c r="BS1276" s="31">
        <f t="shared" si="4177"/>
        <v>13519.599999999999</v>
      </c>
      <c r="BT1276" s="31">
        <f t="shared" si="4178"/>
        <v>14097.6</v>
      </c>
      <c r="BU1276" s="31">
        <f t="shared" si="4179"/>
        <v>13119.299999999999</v>
      </c>
      <c r="BV1276" s="31"/>
      <c r="BW1276" s="31"/>
      <c r="BX1276" s="31">
        <f t="shared" si="4180"/>
        <v>13519.599999999999</v>
      </c>
      <c r="BY1276" s="31">
        <f t="shared" si="4181"/>
        <v>14097.6</v>
      </c>
      <c r="BZ1276" s="31">
        <f t="shared" si="4182"/>
        <v>13119.299999999999</v>
      </c>
      <c r="CA1276" s="31"/>
      <c r="CB1276" s="31"/>
      <c r="CC1276" s="31"/>
      <c r="CD1276" s="31">
        <f t="shared" si="4311"/>
        <v>13519.599999999999</v>
      </c>
      <c r="CE1276" s="31">
        <f t="shared" si="4312"/>
        <v>14097.6</v>
      </c>
      <c r="CF1276" s="31">
        <f t="shared" si="4313"/>
        <v>13119.299999999999</v>
      </c>
      <c r="CG1276" s="31"/>
      <c r="CH1276" s="24"/>
      <c r="CI1276" s="40">
        <v>69</v>
      </c>
    </row>
    <row r="1277" ht="29.850000000000001" hidden="1">
      <c r="A1277" s="41" t="s">
        <v>706</v>
      </c>
      <c r="B1277" s="17"/>
      <c r="C1277" s="16"/>
      <c r="D1277" s="16"/>
      <c r="E1277" s="39" t="s">
        <v>707</v>
      </c>
      <c r="F1277" s="31">
        <f t="shared" si="4270"/>
        <v>0</v>
      </c>
      <c r="G1277" s="31">
        <f t="shared" si="4271"/>
        <v>0</v>
      </c>
      <c r="H1277" s="31">
        <f t="shared" si="4272"/>
        <v>0</v>
      </c>
      <c r="I1277" s="31">
        <f t="shared" si="4273"/>
        <v>0</v>
      </c>
      <c r="J1277" s="31">
        <f t="shared" si="4274"/>
        <v>0</v>
      </c>
      <c r="K1277" s="31">
        <f t="shared" si="4275"/>
        <v>0</v>
      </c>
      <c r="L1277" s="31">
        <f t="shared" si="4147"/>
        <v>0</v>
      </c>
      <c r="M1277" s="31">
        <f t="shared" si="4148"/>
        <v>0</v>
      </c>
      <c r="N1277" s="31">
        <f t="shared" si="4149"/>
        <v>0</v>
      </c>
      <c r="O1277" s="31">
        <f t="shared" si="4276"/>
        <v>0</v>
      </c>
      <c r="P1277" s="31">
        <f t="shared" si="4277"/>
        <v>0</v>
      </c>
      <c r="Q1277" s="31">
        <f t="shared" si="4278"/>
        <v>0</v>
      </c>
      <c r="R1277" s="31">
        <f t="shared" si="4150"/>
        <v>0</v>
      </c>
      <c r="S1277" s="31">
        <f t="shared" si="4151"/>
        <v>0</v>
      </c>
      <c r="T1277" s="31">
        <f t="shared" si="4152"/>
        <v>0</v>
      </c>
      <c r="U1277" s="31">
        <f t="shared" si="4279"/>
        <v>0</v>
      </c>
      <c r="V1277" s="31">
        <f t="shared" si="4280"/>
        <v>0</v>
      </c>
      <c r="W1277" s="31">
        <f t="shared" si="4281"/>
        <v>0</v>
      </c>
      <c r="X1277" s="31">
        <f t="shared" si="4153"/>
        <v>0</v>
      </c>
      <c r="Y1277" s="31">
        <f t="shared" si="4154"/>
        <v>0</v>
      </c>
      <c r="Z1277" s="31">
        <f t="shared" si="4155"/>
        <v>0</v>
      </c>
      <c r="AA1277" s="31">
        <f t="shared" si="4282"/>
        <v>0</v>
      </c>
      <c r="AB1277" s="31">
        <f t="shared" si="4283"/>
        <v>0</v>
      </c>
      <c r="AC1277" s="31">
        <f t="shared" si="4284"/>
        <v>0</v>
      </c>
      <c r="AD1277" s="31">
        <f t="shared" si="4156"/>
        <v>0</v>
      </c>
      <c r="AE1277" s="31">
        <f t="shared" si="4157"/>
        <v>0</v>
      </c>
      <c r="AF1277" s="31">
        <f t="shared" si="4158"/>
        <v>0</v>
      </c>
      <c r="AG1277" s="31">
        <f t="shared" si="4285"/>
        <v>0</v>
      </c>
      <c r="AH1277" s="31">
        <f t="shared" si="4286"/>
        <v>0</v>
      </c>
      <c r="AI1277" s="31">
        <f t="shared" si="4287"/>
        <v>0</v>
      </c>
      <c r="AJ1277" s="31">
        <f t="shared" si="4159"/>
        <v>0</v>
      </c>
      <c r="AK1277" s="31">
        <f t="shared" si="4160"/>
        <v>0</v>
      </c>
      <c r="AL1277" s="31">
        <f t="shared" si="4161"/>
        <v>0</v>
      </c>
      <c r="AM1277" s="31">
        <f t="shared" si="4288"/>
        <v>0</v>
      </c>
      <c r="AN1277" s="31">
        <f t="shared" si="4289"/>
        <v>0</v>
      </c>
      <c r="AO1277" s="31">
        <f t="shared" si="4290"/>
        <v>0</v>
      </c>
      <c r="AP1277" s="31">
        <f t="shared" si="4162"/>
        <v>0</v>
      </c>
      <c r="AQ1277" s="31">
        <f t="shared" si="4163"/>
        <v>0</v>
      </c>
      <c r="AR1277" s="31">
        <f t="shared" si="4164"/>
        <v>0</v>
      </c>
      <c r="AS1277" s="31">
        <f t="shared" si="4291"/>
        <v>0</v>
      </c>
      <c r="AT1277" s="31">
        <f t="shared" si="4292"/>
        <v>0</v>
      </c>
      <c r="AU1277" s="31">
        <f t="shared" si="4293"/>
        <v>0</v>
      </c>
      <c r="AV1277" s="31">
        <f t="shared" si="4165"/>
        <v>0</v>
      </c>
      <c r="AW1277" s="31">
        <f t="shared" si="4166"/>
        <v>0</v>
      </c>
      <c r="AX1277" s="31">
        <f t="shared" si="4167"/>
        <v>0</v>
      </c>
      <c r="AY1277" s="31">
        <f t="shared" si="4294"/>
        <v>0</v>
      </c>
      <c r="AZ1277" s="31">
        <f t="shared" si="4295"/>
        <v>0</v>
      </c>
      <c r="BA1277" s="31">
        <f t="shared" si="4296"/>
        <v>0</v>
      </c>
      <c r="BB1277" s="31">
        <f t="shared" si="4168"/>
        <v>0</v>
      </c>
      <c r="BC1277" s="31">
        <f t="shared" si="4169"/>
        <v>0</v>
      </c>
      <c r="BD1277" s="31">
        <f t="shared" si="4170"/>
        <v>0</v>
      </c>
      <c r="BE1277" s="31">
        <f t="shared" si="4297"/>
        <v>0</v>
      </c>
      <c r="BF1277" s="31">
        <f t="shared" si="4298"/>
        <v>0</v>
      </c>
      <c r="BG1277" s="31">
        <f t="shared" si="4299"/>
        <v>0</v>
      </c>
      <c r="BH1277" s="31">
        <f t="shared" si="4171"/>
        <v>0</v>
      </c>
      <c r="BI1277" s="31">
        <f t="shared" si="4172"/>
        <v>0</v>
      </c>
      <c r="BJ1277" s="31">
        <f t="shared" si="4173"/>
        <v>0</v>
      </c>
      <c r="BK1277" s="31">
        <f t="shared" si="4300"/>
        <v>0</v>
      </c>
      <c r="BL1277" s="31">
        <f t="shared" si="4301"/>
        <v>0</v>
      </c>
      <c r="BM1277" s="31">
        <f t="shared" si="4302"/>
        <v>0</v>
      </c>
      <c r="BN1277" s="31">
        <f t="shared" si="4174"/>
        <v>0</v>
      </c>
      <c r="BO1277" s="31">
        <f t="shared" si="4175"/>
        <v>0</v>
      </c>
      <c r="BP1277" s="31">
        <f t="shared" si="4176"/>
        <v>0</v>
      </c>
      <c r="BQ1277" s="31">
        <f t="shared" si="4303"/>
        <v>0</v>
      </c>
      <c r="BR1277" s="31">
        <f t="shared" si="4304"/>
        <v>0</v>
      </c>
      <c r="BS1277" s="31">
        <f t="shared" si="4177"/>
        <v>0</v>
      </c>
      <c r="BT1277" s="31">
        <f t="shared" si="4178"/>
        <v>0</v>
      </c>
      <c r="BU1277" s="31">
        <f t="shared" si="4179"/>
        <v>0</v>
      </c>
      <c r="BV1277" s="31">
        <f t="shared" si="4305"/>
        <v>0</v>
      </c>
      <c r="BW1277" s="31">
        <f t="shared" si="4306"/>
        <v>0</v>
      </c>
      <c r="BX1277" s="31">
        <f t="shared" si="4180"/>
        <v>0</v>
      </c>
      <c r="BY1277" s="31">
        <f t="shared" si="4181"/>
        <v>0</v>
      </c>
      <c r="BZ1277" s="31">
        <f t="shared" si="4182"/>
        <v>0</v>
      </c>
      <c r="CA1277" s="31">
        <f t="shared" si="4307"/>
        <v>0</v>
      </c>
      <c r="CB1277" s="31">
        <f t="shared" si="4308"/>
        <v>0</v>
      </c>
      <c r="CC1277" s="31">
        <f t="shared" si="4309"/>
        <v>0</v>
      </c>
      <c r="CD1277" s="31">
        <f t="shared" si="4311"/>
        <v>0</v>
      </c>
      <c r="CE1277" s="31">
        <f t="shared" si="4312"/>
        <v>0</v>
      </c>
      <c r="CF1277" s="31">
        <f t="shared" si="4313"/>
        <v>0</v>
      </c>
      <c r="CG1277" s="31">
        <f t="shared" si="4310"/>
        <v>0</v>
      </c>
      <c r="CH1277" s="24">
        <v>0</v>
      </c>
      <c r="CI1277" s="40"/>
      <c r="CO1277" s="1" t="s">
        <v>31</v>
      </c>
    </row>
    <row r="1278" ht="29.850000000000001" hidden="1">
      <c r="A1278" s="41" t="s">
        <v>706</v>
      </c>
      <c r="B1278" s="17">
        <v>200</v>
      </c>
      <c r="C1278" s="16"/>
      <c r="D1278" s="16"/>
      <c r="E1278" s="39" t="s">
        <v>40</v>
      </c>
      <c r="F1278" s="31">
        <f t="shared" si="4270"/>
        <v>0</v>
      </c>
      <c r="G1278" s="31">
        <f t="shared" si="4271"/>
        <v>0</v>
      </c>
      <c r="H1278" s="31">
        <f t="shared" si="4272"/>
        <v>0</v>
      </c>
      <c r="I1278" s="31">
        <f t="shared" si="4273"/>
        <v>0</v>
      </c>
      <c r="J1278" s="31">
        <f t="shared" si="4274"/>
        <v>0</v>
      </c>
      <c r="K1278" s="31">
        <f t="shared" si="4275"/>
        <v>0</v>
      </c>
      <c r="L1278" s="31">
        <f t="shared" si="4147"/>
        <v>0</v>
      </c>
      <c r="M1278" s="31">
        <f t="shared" si="4148"/>
        <v>0</v>
      </c>
      <c r="N1278" s="31">
        <f t="shared" si="4149"/>
        <v>0</v>
      </c>
      <c r="O1278" s="31">
        <f t="shared" si="4276"/>
        <v>0</v>
      </c>
      <c r="P1278" s="31">
        <f t="shared" si="4277"/>
        <v>0</v>
      </c>
      <c r="Q1278" s="31">
        <f t="shared" si="4278"/>
        <v>0</v>
      </c>
      <c r="R1278" s="31">
        <f t="shared" si="4150"/>
        <v>0</v>
      </c>
      <c r="S1278" s="31">
        <f t="shared" si="4151"/>
        <v>0</v>
      </c>
      <c r="T1278" s="31">
        <f t="shared" si="4152"/>
        <v>0</v>
      </c>
      <c r="U1278" s="31">
        <f t="shared" si="4279"/>
        <v>0</v>
      </c>
      <c r="V1278" s="31">
        <f t="shared" si="4280"/>
        <v>0</v>
      </c>
      <c r="W1278" s="31">
        <f t="shared" si="4281"/>
        <v>0</v>
      </c>
      <c r="X1278" s="31">
        <f t="shared" si="4153"/>
        <v>0</v>
      </c>
      <c r="Y1278" s="31">
        <f t="shared" si="4154"/>
        <v>0</v>
      </c>
      <c r="Z1278" s="31">
        <f t="shared" si="4155"/>
        <v>0</v>
      </c>
      <c r="AA1278" s="31">
        <f t="shared" si="4282"/>
        <v>0</v>
      </c>
      <c r="AB1278" s="31">
        <f t="shared" si="4283"/>
        <v>0</v>
      </c>
      <c r="AC1278" s="31">
        <f t="shared" si="4284"/>
        <v>0</v>
      </c>
      <c r="AD1278" s="31">
        <f t="shared" si="4156"/>
        <v>0</v>
      </c>
      <c r="AE1278" s="31">
        <f t="shared" si="4157"/>
        <v>0</v>
      </c>
      <c r="AF1278" s="31">
        <f t="shared" si="4158"/>
        <v>0</v>
      </c>
      <c r="AG1278" s="31">
        <f t="shared" si="4285"/>
        <v>0</v>
      </c>
      <c r="AH1278" s="31">
        <f t="shared" si="4286"/>
        <v>0</v>
      </c>
      <c r="AI1278" s="31">
        <f t="shared" si="4287"/>
        <v>0</v>
      </c>
      <c r="AJ1278" s="31">
        <f t="shared" si="4159"/>
        <v>0</v>
      </c>
      <c r="AK1278" s="31">
        <f t="shared" si="4160"/>
        <v>0</v>
      </c>
      <c r="AL1278" s="31">
        <f t="shared" si="4161"/>
        <v>0</v>
      </c>
      <c r="AM1278" s="31">
        <f t="shared" si="4288"/>
        <v>0</v>
      </c>
      <c r="AN1278" s="31">
        <f t="shared" si="4289"/>
        <v>0</v>
      </c>
      <c r="AO1278" s="31">
        <f t="shared" si="4290"/>
        <v>0</v>
      </c>
      <c r="AP1278" s="31">
        <f t="shared" si="4162"/>
        <v>0</v>
      </c>
      <c r="AQ1278" s="31">
        <f t="shared" si="4163"/>
        <v>0</v>
      </c>
      <c r="AR1278" s="31">
        <f t="shared" si="4164"/>
        <v>0</v>
      </c>
      <c r="AS1278" s="31">
        <f t="shared" si="4291"/>
        <v>0</v>
      </c>
      <c r="AT1278" s="31">
        <f t="shared" si="4292"/>
        <v>0</v>
      </c>
      <c r="AU1278" s="31">
        <f t="shared" si="4293"/>
        <v>0</v>
      </c>
      <c r="AV1278" s="31">
        <f t="shared" si="4165"/>
        <v>0</v>
      </c>
      <c r="AW1278" s="31">
        <f t="shared" si="4166"/>
        <v>0</v>
      </c>
      <c r="AX1278" s="31">
        <f t="shared" si="4167"/>
        <v>0</v>
      </c>
      <c r="AY1278" s="31">
        <f t="shared" si="4294"/>
        <v>0</v>
      </c>
      <c r="AZ1278" s="31">
        <f t="shared" si="4295"/>
        <v>0</v>
      </c>
      <c r="BA1278" s="31">
        <f t="shared" si="4296"/>
        <v>0</v>
      </c>
      <c r="BB1278" s="31">
        <f t="shared" si="4168"/>
        <v>0</v>
      </c>
      <c r="BC1278" s="31">
        <f t="shared" si="4169"/>
        <v>0</v>
      </c>
      <c r="BD1278" s="31">
        <f t="shared" si="4170"/>
        <v>0</v>
      </c>
      <c r="BE1278" s="31">
        <f t="shared" si="4297"/>
        <v>0</v>
      </c>
      <c r="BF1278" s="31">
        <f t="shared" si="4298"/>
        <v>0</v>
      </c>
      <c r="BG1278" s="31">
        <f t="shared" si="4299"/>
        <v>0</v>
      </c>
      <c r="BH1278" s="31">
        <f t="shared" si="4171"/>
        <v>0</v>
      </c>
      <c r="BI1278" s="31">
        <f t="shared" si="4172"/>
        <v>0</v>
      </c>
      <c r="BJ1278" s="31">
        <f t="shared" si="4173"/>
        <v>0</v>
      </c>
      <c r="BK1278" s="31">
        <f t="shared" si="4300"/>
        <v>0</v>
      </c>
      <c r="BL1278" s="31">
        <f t="shared" si="4301"/>
        <v>0</v>
      </c>
      <c r="BM1278" s="31">
        <f t="shared" si="4302"/>
        <v>0</v>
      </c>
      <c r="BN1278" s="31">
        <f t="shared" si="4174"/>
        <v>0</v>
      </c>
      <c r="BO1278" s="31">
        <f t="shared" si="4175"/>
        <v>0</v>
      </c>
      <c r="BP1278" s="31">
        <f t="shared" si="4176"/>
        <v>0</v>
      </c>
      <c r="BQ1278" s="31">
        <f t="shared" si="4303"/>
        <v>0</v>
      </c>
      <c r="BR1278" s="31">
        <f t="shared" si="4304"/>
        <v>0</v>
      </c>
      <c r="BS1278" s="31">
        <f t="shared" si="4177"/>
        <v>0</v>
      </c>
      <c r="BT1278" s="31">
        <f t="shared" si="4178"/>
        <v>0</v>
      </c>
      <c r="BU1278" s="31">
        <f t="shared" si="4179"/>
        <v>0</v>
      </c>
      <c r="BV1278" s="31">
        <f t="shared" si="4305"/>
        <v>0</v>
      </c>
      <c r="BW1278" s="31">
        <f t="shared" si="4306"/>
        <v>0</v>
      </c>
      <c r="BX1278" s="31">
        <f t="shared" si="4180"/>
        <v>0</v>
      </c>
      <c r="BY1278" s="31">
        <f t="shared" si="4181"/>
        <v>0</v>
      </c>
      <c r="BZ1278" s="31">
        <f t="shared" si="4182"/>
        <v>0</v>
      </c>
      <c r="CA1278" s="31">
        <f t="shared" si="4307"/>
        <v>0</v>
      </c>
      <c r="CB1278" s="31">
        <f t="shared" si="4308"/>
        <v>0</v>
      </c>
      <c r="CC1278" s="31">
        <f t="shared" si="4309"/>
        <v>0</v>
      </c>
      <c r="CD1278" s="31">
        <f t="shared" si="4311"/>
        <v>0</v>
      </c>
      <c r="CE1278" s="31">
        <f t="shared" si="4312"/>
        <v>0</v>
      </c>
      <c r="CF1278" s="31">
        <f t="shared" si="4313"/>
        <v>0</v>
      </c>
      <c r="CG1278" s="31">
        <f t="shared" si="4310"/>
        <v>0</v>
      </c>
      <c r="CH1278" s="24">
        <v>0</v>
      </c>
      <c r="CI1278" s="40"/>
      <c r="CM1278" s="1" t="s">
        <v>29</v>
      </c>
    </row>
    <row r="1279" ht="43.75" hidden="1">
      <c r="A1279" s="41" t="s">
        <v>706</v>
      </c>
      <c r="B1279" s="17">
        <v>240</v>
      </c>
      <c r="C1279" s="16"/>
      <c r="D1279" s="16"/>
      <c r="E1279" s="39" t="s">
        <v>41</v>
      </c>
      <c r="F1279" s="31">
        <f t="shared" si="4270"/>
        <v>0</v>
      </c>
      <c r="G1279" s="31">
        <f t="shared" si="4271"/>
        <v>0</v>
      </c>
      <c r="H1279" s="31">
        <f t="shared" si="4272"/>
        <v>0</v>
      </c>
      <c r="I1279" s="31">
        <f t="shared" si="4273"/>
        <v>0</v>
      </c>
      <c r="J1279" s="31">
        <f t="shared" si="4274"/>
        <v>0</v>
      </c>
      <c r="K1279" s="31">
        <f t="shared" si="4275"/>
        <v>0</v>
      </c>
      <c r="L1279" s="31">
        <f t="shared" si="4147"/>
        <v>0</v>
      </c>
      <c r="M1279" s="31">
        <f t="shared" si="4148"/>
        <v>0</v>
      </c>
      <c r="N1279" s="31">
        <f t="shared" si="4149"/>
        <v>0</v>
      </c>
      <c r="O1279" s="31">
        <f t="shared" si="4276"/>
        <v>0</v>
      </c>
      <c r="P1279" s="31">
        <f t="shared" si="4277"/>
        <v>0</v>
      </c>
      <c r="Q1279" s="31">
        <f t="shared" si="4278"/>
        <v>0</v>
      </c>
      <c r="R1279" s="31">
        <f t="shared" si="4150"/>
        <v>0</v>
      </c>
      <c r="S1279" s="31">
        <f t="shared" si="4151"/>
        <v>0</v>
      </c>
      <c r="T1279" s="31">
        <f t="shared" si="4152"/>
        <v>0</v>
      </c>
      <c r="U1279" s="31">
        <f t="shared" si="4279"/>
        <v>0</v>
      </c>
      <c r="V1279" s="31">
        <f t="shared" si="4280"/>
        <v>0</v>
      </c>
      <c r="W1279" s="31">
        <f t="shared" si="4281"/>
        <v>0</v>
      </c>
      <c r="X1279" s="31">
        <f t="shared" si="4153"/>
        <v>0</v>
      </c>
      <c r="Y1279" s="31">
        <f t="shared" si="4154"/>
        <v>0</v>
      </c>
      <c r="Z1279" s="31">
        <f t="shared" si="4155"/>
        <v>0</v>
      </c>
      <c r="AA1279" s="31">
        <f t="shared" si="4282"/>
        <v>0</v>
      </c>
      <c r="AB1279" s="31">
        <f t="shared" si="4283"/>
        <v>0</v>
      </c>
      <c r="AC1279" s="31">
        <f t="shared" si="4284"/>
        <v>0</v>
      </c>
      <c r="AD1279" s="31">
        <f t="shared" si="4156"/>
        <v>0</v>
      </c>
      <c r="AE1279" s="31">
        <f t="shared" si="4157"/>
        <v>0</v>
      </c>
      <c r="AF1279" s="31">
        <f t="shared" si="4158"/>
        <v>0</v>
      </c>
      <c r="AG1279" s="31">
        <f t="shared" si="4285"/>
        <v>0</v>
      </c>
      <c r="AH1279" s="31">
        <f t="shared" si="4286"/>
        <v>0</v>
      </c>
      <c r="AI1279" s="31">
        <f t="shared" si="4287"/>
        <v>0</v>
      </c>
      <c r="AJ1279" s="31">
        <f t="shared" si="4159"/>
        <v>0</v>
      </c>
      <c r="AK1279" s="31">
        <f t="shared" si="4160"/>
        <v>0</v>
      </c>
      <c r="AL1279" s="31">
        <f t="shared" si="4161"/>
        <v>0</v>
      </c>
      <c r="AM1279" s="31">
        <f t="shared" si="4288"/>
        <v>0</v>
      </c>
      <c r="AN1279" s="31">
        <f t="shared" si="4289"/>
        <v>0</v>
      </c>
      <c r="AO1279" s="31">
        <f t="shared" si="4290"/>
        <v>0</v>
      </c>
      <c r="AP1279" s="31">
        <f t="shared" si="4162"/>
        <v>0</v>
      </c>
      <c r="AQ1279" s="31">
        <f t="shared" si="4163"/>
        <v>0</v>
      </c>
      <c r="AR1279" s="31">
        <f t="shared" si="4164"/>
        <v>0</v>
      </c>
      <c r="AS1279" s="31">
        <f t="shared" si="4291"/>
        <v>0</v>
      </c>
      <c r="AT1279" s="31">
        <f t="shared" si="4292"/>
        <v>0</v>
      </c>
      <c r="AU1279" s="31">
        <f t="shared" si="4293"/>
        <v>0</v>
      </c>
      <c r="AV1279" s="31">
        <f t="shared" si="4165"/>
        <v>0</v>
      </c>
      <c r="AW1279" s="31">
        <f t="shared" si="4166"/>
        <v>0</v>
      </c>
      <c r="AX1279" s="31">
        <f t="shared" si="4167"/>
        <v>0</v>
      </c>
      <c r="AY1279" s="31">
        <f t="shared" si="4294"/>
        <v>0</v>
      </c>
      <c r="AZ1279" s="31">
        <f t="shared" si="4295"/>
        <v>0</v>
      </c>
      <c r="BA1279" s="31">
        <f t="shared" si="4296"/>
        <v>0</v>
      </c>
      <c r="BB1279" s="31">
        <f t="shared" si="4168"/>
        <v>0</v>
      </c>
      <c r="BC1279" s="31">
        <f t="shared" si="4169"/>
        <v>0</v>
      </c>
      <c r="BD1279" s="31">
        <f t="shared" si="4170"/>
        <v>0</v>
      </c>
      <c r="BE1279" s="31">
        <f t="shared" si="4297"/>
        <v>0</v>
      </c>
      <c r="BF1279" s="31">
        <f t="shared" si="4298"/>
        <v>0</v>
      </c>
      <c r="BG1279" s="31">
        <f t="shared" si="4299"/>
        <v>0</v>
      </c>
      <c r="BH1279" s="31">
        <f t="shared" si="4171"/>
        <v>0</v>
      </c>
      <c r="BI1279" s="31">
        <f t="shared" si="4172"/>
        <v>0</v>
      </c>
      <c r="BJ1279" s="31">
        <f t="shared" si="4173"/>
        <v>0</v>
      </c>
      <c r="BK1279" s="31">
        <f t="shared" si="4300"/>
        <v>0</v>
      </c>
      <c r="BL1279" s="31">
        <f t="shared" si="4301"/>
        <v>0</v>
      </c>
      <c r="BM1279" s="31">
        <f t="shared" si="4302"/>
        <v>0</v>
      </c>
      <c r="BN1279" s="31">
        <f t="shared" si="4174"/>
        <v>0</v>
      </c>
      <c r="BO1279" s="31">
        <f t="shared" si="4175"/>
        <v>0</v>
      </c>
      <c r="BP1279" s="31">
        <f t="shared" si="4176"/>
        <v>0</v>
      </c>
      <c r="BQ1279" s="31">
        <f t="shared" si="4303"/>
        <v>0</v>
      </c>
      <c r="BR1279" s="31">
        <f t="shared" si="4304"/>
        <v>0</v>
      </c>
      <c r="BS1279" s="31">
        <f t="shared" si="4177"/>
        <v>0</v>
      </c>
      <c r="BT1279" s="31">
        <f t="shared" si="4178"/>
        <v>0</v>
      </c>
      <c r="BU1279" s="31">
        <f t="shared" si="4179"/>
        <v>0</v>
      </c>
      <c r="BV1279" s="31">
        <f t="shared" si="4305"/>
        <v>0</v>
      </c>
      <c r="BW1279" s="31">
        <f t="shared" si="4306"/>
        <v>0</v>
      </c>
      <c r="BX1279" s="31">
        <f t="shared" si="4180"/>
        <v>0</v>
      </c>
      <c r="BY1279" s="31">
        <f t="shared" si="4181"/>
        <v>0</v>
      </c>
      <c r="BZ1279" s="31">
        <f t="shared" si="4182"/>
        <v>0</v>
      </c>
      <c r="CA1279" s="31">
        <f t="shared" si="4307"/>
        <v>0</v>
      </c>
      <c r="CB1279" s="31">
        <f t="shared" si="4308"/>
        <v>0</v>
      </c>
      <c r="CC1279" s="31">
        <f t="shared" si="4309"/>
        <v>0</v>
      </c>
      <c r="CD1279" s="31">
        <f t="shared" si="4311"/>
        <v>0</v>
      </c>
      <c r="CE1279" s="31">
        <f t="shared" si="4312"/>
        <v>0</v>
      </c>
      <c r="CF1279" s="31">
        <f t="shared" si="4313"/>
        <v>0</v>
      </c>
      <c r="CG1279" s="31">
        <f t="shared" si="4310"/>
        <v>0</v>
      </c>
      <c r="CH1279" s="24">
        <v>0</v>
      </c>
      <c r="CI1279" s="40"/>
      <c r="CN1279" s="1" t="s">
        <v>30</v>
      </c>
    </row>
    <row r="1280" ht="15" hidden="1">
      <c r="A1280" s="41" t="s">
        <v>706</v>
      </c>
      <c r="B1280" s="17">
        <v>240</v>
      </c>
      <c r="C1280" s="16" t="s">
        <v>395</v>
      </c>
      <c r="D1280" s="16" t="s">
        <v>105</v>
      </c>
      <c r="E1280" s="39" t="s">
        <v>681</v>
      </c>
      <c r="F1280" s="31"/>
      <c r="G1280" s="31"/>
      <c r="H1280" s="31"/>
      <c r="I1280" s="31"/>
      <c r="J1280" s="31"/>
      <c r="K1280" s="31"/>
      <c r="L1280" s="31">
        <f t="shared" si="4147"/>
        <v>0</v>
      </c>
      <c r="M1280" s="31">
        <f t="shared" si="4148"/>
        <v>0</v>
      </c>
      <c r="N1280" s="31">
        <f t="shared" si="4149"/>
        <v>0</v>
      </c>
      <c r="O1280" s="31"/>
      <c r="P1280" s="31"/>
      <c r="Q1280" s="31"/>
      <c r="R1280" s="31">
        <f t="shared" si="4150"/>
        <v>0</v>
      </c>
      <c r="S1280" s="31">
        <f t="shared" si="4151"/>
        <v>0</v>
      </c>
      <c r="T1280" s="31">
        <f t="shared" si="4152"/>
        <v>0</v>
      </c>
      <c r="U1280" s="31"/>
      <c r="V1280" s="31"/>
      <c r="W1280" s="31"/>
      <c r="X1280" s="31">
        <f t="shared" si="4153"/>
        <v>0</v>
      </c>
      <c r="Y1280" s="31">
        <f t="shared" si="4154"/>
        <v>0</v>
      </c>
      <c r="Z1280" s="31">
        <f t="shared" si="4155"/>
        <v>0</v>
      </c>
      <c r="AA1280" s="31"/>
      <c r="AB1280" s="31"/>
      <c r="AC1280" s="31"/>
      <c r="AD1280" s="31">
        <f t="shared" si="4156"/>
        <v>0</v>
      </c>
      <c r="AE1280" s="31">
        <f t="shared" si="4157"/>
        <v>0</v>
      </c>
      <c r="AF1280" s="31">
        <f t="shared" si="4158"/>
        <v>0</v>
      </c>
      <c r="AG1280" s="31"/>
      <c r="AH1280" s="31"/>
      <c r="AI1280" s="31"/>
      <c r="AJ1280" s="31">
        <f t="shared" si="4159"/>
        <v>0</v>
      </c>
      <c r="AK1280" s="31">
        <f t="shared" si="4160"/>
        <v>0</v>
      </c>
      <c r="AL1280" s="31">
        <f t="shared" si="4161"/>
        <v>0</v>
      </c>
      <c r="AM1280" s="31"/>
      <c r="AN1280" s="31"/>
      <c r="AO1280" s="31"/>
      <c r="AP1280" s="31">
        <f t="shared" si="4162"/>
        <v>0</v>
      </c>
      <c r="AQ1280" s="31">
        <f t="shared" si="4163"/>
        <v>0</v>
      </c>
      <c r="AR1280" s="31">
        <f t="shared" si="4164"/>
        <v>0</v>
      </c>
      <c r="AS1280" s="31"/>
      <c r="AT1280" s="31"/>
      <c r="AU1280" s="31"/>
      <c r="AV1280" s="31">
        <f t="shared" si="4165"/>
        <v>0</v>
      </c>
      <c r="AW1280" s="31">
        <f t="shared" si="4166"/>
        <v>0</v>
      </c>
      <c r="AX1280" s="31">
        <f t="shared" si="4167"/>
        <v>0</v>
      </c>
      <c r="AY1280" s="31"/>
      <c r="AZ1280" s="31"/>
      <c r="BA1280" s="31"/>
      <c r="BB1280" s="31">
        <f t="shared" si="4168"/>
        <v>0</v>
      </c>
      <c r="BC1280" s="31">
        <f t="shared" si="4169"/>
        <v>0</v>
      </c>
      <c r="BD1280" s="31">
        <f t="shared" si="4170"/>
        <v>0</v>
      </c>
      <c r="BE1280" s="31"/>
      <c r="BF1280" s="31"/>
      <c r="BG1280" s="31"/>
      <c r="BH1280" s="31">
        <f t="shared" si="4171"/>
        <v>0</v>
      </c>
      <c r="BI1280" s="31">
        <f t="shared" si="4172"/>
        <v>0</v>
      </c>
      <c r="BJ1280" s="31">
        <f t="shared" si="4173"/>
        <v>0</v>
      </c>
      <c r="BK1280" s="31"/>
      <c r="BL1280" s="31"/>
      <c r="BM1280" s="31"/>
      <c r="BN1280" s="31">
        <f t="shared" si="4174"/>
        <v>0</v>
      </c>
      <c r="BO1280" s="31">
        <f t="shared" si="4175"/>
        <v>0</v>
      </c>
      <c r="BP1280" s="31">
        <f t="shared" si="4176"/>
        <v>0</v>
      </c>
      <c r="BQ1280" s="31"/>
      <c r="BR1280" s="31"/>
      <c r="BS1280" s="31">
        <f t="shared" si="4177"/>
        <v>0</v>
      </c>
      <c r="BT1280" s="31">
        <f t="shared" si="4178"/>
        <v>0</v>
      </c>
      <c r="BU1280" s="31">
        <f t="shared" si="4179"/>
        <v>0</v>
      </c>
      <c r="BV1280" s="31"/>
      <c r="BW1280" s="31"/>
      <c r="BX1280" s="31">
        <f t="shared" si="4180"/>
        <v>0</v>
      </c>
      <c r="BY1280" s="31">
        <f t="shared" si="4181"/>
        <v>0</v>
      </c>
      <c r="BZ1280" s="31">
        <f t="shared" si="4182"/>
        <v>0</v>
      </c>
      <c r="CA1280" s="31"/>
      <c r="CB1280" s="31"/>
      <c r="CC1280" s="31"/>
      <c r="CD1280" s="31">
        <f t="shared" si="4311"/>
        <v>0</v>
      </c>
      <c r="CE1280" s="31">
        <f t="shared" si="4312"/>
        <v>0</v>
      </c>
      <c r="CF1280" s="31">
        <f t="shared" si="4313"/>
        <v>0</v>
      </c>
      <c r="CG1280" s="31"/>
      <c r="CH1280" s="24">
        <v>0</v>
      </c>
      <c r="CI1280" s="40"/>
    </row>
    <row r="1281" ht="29.850000000000001">
      <c r="A1281" s="41" t="s">
        <v>708</v>
      </c>
      <c r="B1281" s="17"/>
      <c r="C1281" s="16"/>
      <c r="D1281" s="16"/>
      <c r="E1281" s="39" t="s">
        <v>709</v>
      </c>
      <c r="F1281" s="31">
        <f t="shared" si="4270"/>
        <v>0</v>
      </c>
      <c r="G1281" s="31">
        <f t="shared" si="4271"/>
        <v>0</v>
      </c>
      <c r="H1281" s="31">
        <f t="shared" si="4272"/>
        <v>0</v>
      </c>
      <c r="I1281" s="31">
        <f t="shared" si="4273"/>
        <v>0</v>
      </c>
      <c r="J1281" s="31">
        <f t="shared" si="4274"/>
        <v>0</v>
      </c>
      <c r="K1281" s="31">
        <f t="shared" si="4275"/>
        <v>0</v>
      </c>
      <c r="L1281" s="31">
        <f t="shared" si="4147"/>
        <v>0</v>
      </c>
      <c r="M1281" s="31">
        <f t="shared" si="4148"/>
        <v>0</v>
      </c>
      <c r="N1281" s="31">
        <f t="shared" si="4149"/>
        <v>0</v>
      </c>
      <c r="O1281" s="31">
        <f t="shared" si="4276"/>
        <v>0</v>
      </c>
      <c r="P1281" s="31">
        <f t="shared" si="4277"/>
        <v>0</v>
      </c>
      <c r="Q1281" s="31">
        <f t="shared" si="4278"/>
        <v>0</v>
      </c>
      <c r="R1281" s="31">
        <f t="shared" si="4150"/>
        <v>0</v>
      </c>
      <c r="S1281" s="31">
        <f t="shared" si="4151"/>
        <v>0</v>
      </c>
      <c r="T1281" s="31">
        <f t="shared" si="4152"/>
        <v>0</v>
      </c>
      <c r="U1281" s="31">
        <f t="shared" si="4279"/>
        <v>0</v>
      </c>
      <c r="V1281" s="31">
        <f t="shared" si="4280"/>
        <v>0</v>
      </c>
      <c r="W1281" s="31">
        <f t="shared" si="4281"/>
        <v>0</v>
      </c>
      <c r="X1281" s="31">
        <f t="shared" si="4153"/>
        <v>0</v>
      </c>
      <c r="Y1281" s="31">
        <f t="shared" si="4154"/>
        <v>0</v>
      </c>
      <c r="Z1281" s="31">
        <f t="shared" si="4155"/>
        <v>0</v>
      </c>
      <c r="AA1281" s="31">
        <f t="shared" si="4282"/>
        <v>0</v>
      </c>
      <c r="AB1281" s="31">
        <f t="shared" si="4283"/>
        <v>0</v>
      </c>
      <c r="AC1281" s="31">
        <f t="shared" si="4284"/>
        <v>0</v>
      </c>
      <c r="AD1281" s="31">
        <f t="shared" si="4156"/>
        <v>0</v>
      </c>
      <c r="AE1281" s="31">
        <f t="shared" si="4157"/>
        <v>0</v>
      </c>
      <c r="AF1281" s="31">
        <f t="shared" si="4158"/>
        <v>0</v>
      </c>
      <c r="AG1281" s="31">
        <f t="shared" si="4285"/>
        <v>0</v>
      </c>
      <c r="AH1281" s="31">
        <f t="shared" si="4286"/>
        <v>0</v>
      </c>
      <c r="AI1281" s="31">
        <f t="shared" si="4287"/>
        <v>0</v>
      </c>
      <c r="AJ1281" s="31">
        <f t="shared" si="4159"/>
        <v>0</v>
      </c>
      <c r="AK1281" s="31">
        <f t="shared" si="4160"/>
        <v>0</v>
      </c>
      <c r="AL1281" s="31">
        <f t="shared" si="4161"/>
        <v>0</v>
      </c>
      <c r="AM1281" s="31">
        <f t="shared" si="4288"/>
        <v>94</v>
      </c>
      <c r="AN1281" s="31">
        <f t="shared" si="4289"/>
        <v>0</v>
      </c>
      <c r="AO1281" s="31">
        <f t="shared" si="4290"/>
        <v>0</v>
      </c>
      <c r="AP1281" s="31">
        <f t="shared" si="4162"/>
        <v>94</v>
      </c>
      <c r="AQ1281" s="31">
        <f t="shared" si="4163"/>
        <v>0</v>
      </c>
      <c r="AR1281" s="31">
        <f t="shared" si="4164"/>
        <v>0</v>
      </c>
      <c r="AS1281" s="31">
        <f t="shared" si="4291"/>
        <v>0</v>
      </c>
      <c r="AT1281" s="31">
        <f t="shared" si="4292"/>
        <v>0</v>
      </c>
      <c r="AU1281" s="31">
        <f t="shared" si="4293"/>
        <v>0</v>
      </c>
      <c r="AV1281" s="31">
        <f t="shared" si="4165"/>
        <v>94</v>
      </c>
      <c r="AW1281" s="31">
        <f t="shared" si="4166"/>
        <v>0</v>
      </c>
      <c r="AX1281" s="31">
        <f t="shared" si="4167"/>
        <v>0</v>
      </c>
      <c r="AY1281" s="31">
        <f t="shared" si="4294"/>
        <v>0</v>
      </c>
      <c r="AZ1281" s="31">
        <f t="shared" si="4295"/>
        <v>0</v>
      </c>
      <c r="BA1281" s="31">
        <f t="shared" si="4296"/>
        <v>0</v>
      </c>
      <c r="BB1281" s="31">
        <f t="shared" si="4168"/>
        <v>94</v>
      </c>
      <c r="BC1281" s="31">
        <f t="shared" si="4169"/>
        <v>0</v>
      </c>
      <c r="BD1281" s="31">
        <f t="shared" si="4170"/>
        <v>0</v>
      </c>
      <c r="BE1281" s="31">
        <f t="shared" si="4297"/>
        <v>0</v>
      </c>
      <c r="BF1281" s="31">
        <f t="shared" si="4298"/>
        <v>0</v>
      </c>
      <c r="BG1281" s="31">
        <f t="shared" si="4299"/>
        <v>0</v>
      </c>
      <c r="BH1281" s="31">
        <f t="shared" si="4171"/>
        <v>94</v>
      </c>
      <c r="BI1281" s="31">
        <f t="shared" si="4172"/>
        <v>0</v>
      </c>
      <c r="BJ1281" s="31">
        <f t="shared" si="4173"/>
        <v>0</v>
      </c>
      <c r="BK1281" s="31">
        <f t="shared" si="4300"/>
        <v>0</v>
      </c>
      <c r="BL1281" s="31">
        <f t="shared" si="4301"/>
        <v>0</v>
      </c>
      <c r="BM1281" s="31">
        <f t="shared" si="4302"/>
        <v>0</v>
      </c>
      <c r="BN1281" s="31">
        <f t="shared" si="4174"/>
        <v>94</v>
      </c>
      <c r="BO1281" s="31">
        <f t="shared" si="4175"/>
        <v>0</v>
      </c>
      <c r="BP1281" s="31">
        <f t="shared" si="4176"/>
        <v>0</v>
      </c>
      <c r="BQ1281" s="31">
        <f t="shared" si="4303"/>
        <v>0</v>
      </c>
      <c r="BR1281" s="31">
        <f t="shared" si="4304"/>
        <v>0</v>
      </c>
      <c r="BS1281" s="31">
        <f t="shared" si="4177"/>
        <v>94</v>
      </c>
      <c r="BT1281" s="31">
        <f t="shared" si="4178"/>
        <v>0</v>
      </c>
      <c r="BU1281" s="31">
        <f t="shared" si="4179"/>
        <v>0</v>
      </c>
      <c r="BV1281" s="31">
        <f t="shared" si="4305"/>
        <v>0</v>
      </c>
      <c r="BW1281" s="31">
        <f t="shared" si="4306"/>
        <v>0</v>
      </c>
      <c r="BX1281" s="31">
        <f t="shared" si="4180"/>
        <v>94</v>
      </c>
      <c r="BY1281" s="31">
        <f t="shared" si="4181"/>
        <v>0</v>
      </c>
      <c r="BZ1281" s="31">
        <f t="shared" si="4182"/>
        <v>0</v>
      </c>
      <c r="CA1281" s="31">
        <f t="shared" si="4307"/>
        <v>0</v>
      </c>
      <c r="CB1281" s="31">
        <f t="shared" si="4308"/>
        <v>0</v>
      </c>
      <c r="CC1281" s="31">
        <f t="shared" si="4309"/>
        <v>0</v>
      </c>
      <c r="CD1281" s="31">
        <f t="shared" si="4311"/>
        <v>94</v>
      </c>
      <c r="CE1281" s="31">
        <f t="shared" si="4312"/>
        <v>0</v>
      </c>
      <c r="CF1281" s="31">
        <f t="shared" si="4313"/>
        <v>0</v>
      </c>
      <c r="CG1281" s="31">
        <f t="shared" si="4310"/>
        <v>0</v>
      </c>
      <c r="CH1281" s="24"/>
      <c r="CI1281" s="40"/>
      <c r="CO1281" s="1" t="s">
        <v>31</v>
      </c>
    </row>
    <row r="1282" ht="29.850000000000001">
      <c r="A1282" s="41" t="s">
        <v>708</v>
      </c>
      <c r="B1282" s="17">
        <v>200</v>
      </c>
      <c r="C1282" s="16"/>
      <c r="D1282" s="16"/>
      <c r="E1282" s="39" t="s">
        <v>40</v>
      </c>
      <c r="F1282" s="31">
        <f t="shared" si="4270"/>
        <v>0</v>
      </c>
      <c r="G1282" s="31">
        <f t="shared" si="4271"/>
        <v>0</v>
      </c>
      <c r="H1282" s="31">
        <f t="shared" si="4272"/>
        <v>0</v>
      </c>
      <c r="I1282" s="31">
        <f t="shared" si="4273"/>
        <v>0</v>
      </c>
      <c r="J1282" s="31">
        <f t="shared" si="4274"/>
        <v>0</v>
      </c>
      <c r="K1282" s="31">
        <f t="shared" si="4275"/>
        <v>0</v>
      </c>
      <c r="L1282" s="31">
        <f t="shared" si="4147"/>
        <v>0</v>
      </c>
      <c r="M1282" s="31">
        <f t="shared" si="4148"/>
        <v>0</v>
      </c>
      <c r="N1282" s="31">
        <f t="shared" si="4149"/>
        <v>0</v>
      </c>
      <c r="O1282" s="31">
        <f t="shared" si="4276"/>
        <v>0</v>
      </c>
      <c r="P1282" s="31">
        <f t="shared" si="4277"/>
        <v>0</v>
      </c>
      <c r="Q1282" s="31">
        <f t="shared" si="4278"/>
        <v>0</v>
      </c>
      <c r="R1282" s="31">
        <f t="shared" si="4150"/>
        <v>0</v>
      </c>
      <c r="S1282" s="31">
        <f t="shared" si="4151"/>
        <v>0</v>
      </c>
      <c r="T1282" s="31">
        <f t="shared" si="4152"/>
        <v>0</v>
      </c>
      <c r="U1282" s="31">
        <f t="shared" si="4279"/>
        <v>0</v>
      </c>
      <c r="V1282" s="31">
        <f t="shared" si="4280"/>
        <v>0</v>
      </c>
      <c r="W1282" s="31">
        <f t="shared" si="4281"/>
        <v>0</v>
      </c>
      <c r="X1282" s="31">
        <f t="shared" si="4153"/>
        <v>0</v>
      </c>
      <c r="Y1282" s="31">
        <f t="shared" si="4154"/>
        <v>0</v>
      </c>
      <c r="Z1282" s="31">
        <f t="shared" si="4155"/>
        <v>0</v>
      </c>
      <c r="AA1282" s="31">
        <f t="shared" si="4282"/>
        <v>0</v>
      </c>
      <c r="AB1282" s="31">
        <f t="shared" si="4283"/>
        <v>0</v>
      </c>
      <c r="AC1282" s="31">
        <f t="shared" si="4284"/>
        <v>0</v>
      </c>
      <c r="AD1282" s="31">
        <f t="shared" si="4156"/>
        <v>0</v>
      </c>
      <c r="AE1282" s="31">
        <f t="shared" si="4157"/>
        <v>0</v>
      </c>
      <c r="AF1282" s="31">
        <f t="shared" si="4158"/>
        <v>0</v>
      </c>
      <c r="AG1282" s="31">
        <f t="shared" si="4285"/>
        <v>0</v>
      </c>
      <c r="AH1282" s="31">
        <f t="shared" si="4286"/>
        <v>0</v>
      </c>
      <c r="AI1282" s="31">
        <f t="shared" si="4287"/>
        <v>0</v>
      </c>
      <c r="AJ1282" s="31">
        <f t="shared" si="4159"/>
        <v>0</v>
      </c>
      <c r="AK1282" s="31">
        <f t="shared" si="4160"/>
        <v>0</v>
      </c>
      <c r="AL1282" s="31">
        <f t="shared" si="4161"/>
        <v>0</v>
      </c>
      <c r="AM1282" s="31">
        <f t="shared" si="4288"/>
        <v>94</v>
      </c>
      <c r="AN1282" s="31">
        <f t="shared" si="4289"/>
        <v>0</v>
      </c>
      <c r="AO1282" s="31">
        <f t="shared" si="4290"/>
        <v>0</v>
      </c>
      <c r="AP1282" s="31">
        <f t="shared" si="4162"/>
        <v>94</v>
      </c>
      <c r="AQ1282" s="31">
        <f t="shared" si="4163"/>
        <v>0</v>
      </c>
      <c r="AR1282" s="31">
        <f t="shared" si="4164"/>
        <v>0</v>
      </c>
      <c r="AS1282" s="31">
        <f t="shared" si="4291"/>
        <v>0</v>
      </c>
      <c r="AT1282" s="31">
        <f t="shared" si="4292"/>
        <v>0</v>
      </c>
      <c r="AU1282" s="31">
        <f t="shared" si="4293"/>
        <v>0</v>
      </c>
      <c r="AV1282" s="31">
        <f t="shared" si="4165"/>
        <v>94</v>
      </c>
      <c r="AW1282" s="31">
        <f t="shared" si="4166"/>
        <v>0</v>
      </c>
      <c r="AX1282" s="31">
        <f t="shared" si="4167"/>
        <v>0</v>
      </c>
      <c r="AY1282" s="31">
        <f t="shared" si="4294"/>
        <v>0</v>
      </c>
      <c r="AZ1282" s="31">
        <f t="shared" si="4295"/>
        <v>0</v>
      </c>
      <c r="BA1282" s="31">
        <f t="shared" si="4296"/>
        <v>0</v>
      </c>
      <c r="BB1282" s="31">
        <f t="shared" si="4168"/>
        <v>94</v>
      </c>
      <c r="BC1282" s="31">
        <f t="shared" si="4169"/>
        <v>0</v>
      </c>
      <c r="BD1282" s="31">
        <f t="shared" si="4170"/>
        <v>0</v>
      </c>
      <c r="BE1282" s="31">
        <f t="shared" si="4297"/>
        <v>0</v>
      </c>
      <c r="BF1282" s="31">
        <f t="shared" si="4298"/>
        <v>0</v>
      </c>
      <c r="BG1282" s="31">
        <f t="shared" si="4299"/>
        <v>0</v>
      </c>
      <c r="BH1282" s="31">
        <f t="shared" si="4171"/>
        <v>94</v>
      </c>
      <c r="BI1282" s="31">
        <f t="shared" si="4172"/>
        <v>0</v>
      </c>
      <c r="BJ1282" s="31">
        <f t="shared" si="4173"/>
        <v>0</v>
      </c>
      <c r="BK1282" s="31">
        <f t="shared" si="4300"/>
        <v>0</v>
      </c>
      <c r="BL1282" s="31">
        <f t="shared" si="4301"/>
        <v>0</v>
      </c>
      <c r="BM1282" s="31">
        <f t="shared" si="4302"/>
        <v>0</v>
      </c>
      <c r="BN1282" s="31">
        <f t="shared" si="4174"/>
        <v>94</v>
      </c>
      <c r="BO1282" s="31">
        <f t="shared" si="4175"/>
        <v>0</v>
      </c>
      <c r="BP1282" s="31">
        <f t="shared" si="4176"/>
        <v>0</v>
      </c>
      <c r="BQ1282" s="31">
        <f t="shared" si="4303"/>
        <v>0</v>
      </c>
      <c r="BR1282" s="31">
        <f t="shared" si="4304"/>
        <v>0</v>
      </c>
      <c r="BS1282" s="31">
        <f t="shared" si="4177"/>
        <v>94</v>
      </c>
      <c r="BT1282" s="31">
        <f t="shared" si="4178"/>
        <v>0</v>
      </c>
      <c r="BU1282" s="31">
        <f t="shared" si="4179"/>
        <v>0</v>
      </c>
      <c r="BV1282" s="31">
        <f t="shared" si="4305"/>
        <v>0</v>
      </c>
      <c r="BW1282" s="31">
        <f t="shared" si="4306"/>
        <v>0</v>
      </c>
      <c r="BX1282" s="31">
        <f t="shared" si="4180"/>
        <v>94</v>
      </c>
      <c r="BY1282" s="31">
        <f t="shared" si="4181"/>
        <v>0</v>
      </c>
      <c r="BZ1282" s="31">
        <f t="shared" si="4182"/>
        <v>0</v>
      </c>
      <c r="CA1282" s="31">
        <f t="shared" si="4307"/>
        <v>0</v>
      </c>
      <c r="CB1282" s="31">
        <f t="shared" si="4308"/>
        <v>0</v>
      </c>
      <c r="CC1282" s="31">
        <f t="shared" si="4309"/>
        <v>0</v>
      </c>
      <c r="CD1282" s="31">
        <f t="shared" si="4311"/>
        <v>94</v>
      </c>
      <c r="CE1282" s="31">
        <f t="shared" si="4312"/>
        <v>0</v>
      </c>
      <c r="CF1282" s="31">
        <f t="shared" si="4313"/>
        <v>0</v>
      </c>
      <c r="CG1282" s="31">
        <f t="shared" si="4310"/>
        <v>0</v>
      </c>
      <c r="CH1282" s="24"/>
      <c r="CI1282" s="40"/>
      <c r="CM1282" s="1" t="s">
        <v>29</v>
      </c>
    </row>
    <row r="1283" ht="43.75">
      <c r="A1283" s="41" t="s">
        <v>708</v>
      </c>
      <c r="B1283" s="17">
        <v>240</v>
      </c>
      <c r="C1283" s="16"/>
      <c r="D1283" s="16"/>
      <c r="E1283" s="39" t="s">
        <v>41</v>
      </c>
      <c r="F1283" s="31">
        <f t="shared" si="4270"/>
        <v>0</v>
      </c>
      <c r="G1283" s="31">
        <f t="shared" si="4271"/>
        <v>0</v>
      </c>
      <c r="H1283" s="31">
        <f t="shared" si="4272"/>
        <v>0</v>
      </c>
      <c r="I1283" s="31">
        <f t="shared" si="4273"/>
        <v>0</v>
      </c>
      <c r="J1283" s="31">
        <f t="shared" si="4274"/>
        <v>0</v>
      </c>
      <c r="K1283" s="31">
        <f t="shared" si="4275"/>
        <v>0</v>
      </c>
      <c r="L1283" s="31">
        <f t="shared" si="4147"/>
        <v>0</v>
      </c>
      <c r="M1283" s="31">
        <f t="shared" si="4148"/>
        <v>0</v>
      </c>
      <c r="N1283" s="31">
        <f t="shared" si="4149"/>
        <v>0</v>
      </c>
      <c r="O1283" s="31">
        <f t="shared" si="4276"/>
        <v>0</v>
      </c>
      <c r="P1283" s="31">
        <f t="shared" si="4277"/>
        <v>0</v>
      </c>
      <c r="Q1283" s="31">
        <f t="shared" si="4278"/>
        <v>0</v>
      </c>
      <c r="R1283" s="31">
        <f t="shared" si="4150"/>
        <v>0</v>
      </c>
      <c r="S1283" s="31">
        <f t="shared" si="4151"/>
        <v>0</v>
      </c>
      <c r="T1283" s="31">
        <f t="shared" si="4152"/>
        <v>0</v>
      </c>
      <c r="U1283" s="31">
        <f t="shared" si="4279"/>
        <v>0</v>
      </c>
      <c r="V1283" s="31">
        <f t="shared" si="4280"/>
        <v>0</v>
      </c>
      <c r="W1283" s="31">
        <f t="shared" si="4281"/>
        <v>0</v>
      </c>
      <c r="X1283" s="31">
        <f t="shared" si="4153"/>
        <v>0</v>
      </c>
      <c r="Y1283" s="31">
        <f t="shared" si="4154"/>
        <v>0</v>
      </c>
      <c r="Z1283" s="31">
        <f t="shared" si="4155"/>
        <v>0</v>
      </c>
      <c r="AA1283" s="31">
        <f t="shared" si="4282"/>
        <v>0</v>
      </c>
      <c r="AB1283" s="31">
        <f t="shared" si="4283"/>
        <v>0</v>
      </c>
      <c r="AC1283" s="31">
        <f t="shared" si="4284"/>
        <v>0</v>
      </c>
      <c r="AD1283" s="31">
        <f t="shared" si="4156"/>
        <v>0</v>
      </c>
      <c r="AE1283" s="31">
        <f t="shared" si="4157"/>
        <v>0</v>
      </c>
      <c r="AF1283" s="31">
        <f t="shared" si="4158"/>
        <v>0</v>
      </c>
      <c r="AG1283" s="31">
        <f t="shared" si="4285"/>
        <v>0</v>
      </c>
      <c r="AH1283" s="31">
        <f t="shared" si="4286"/>
        <v>0</v>
      </c>
      <c r="AI1283" s="31">
        <f t="shared" si="4287"/>
        <v>0</v>
      </c>
      <c r="AJ1283" s="31">
        <f t="shared" si="4159"/>
        <v>0</v>
      </c>
      <c r="AK1283" s="31">
        <f t="shared" si="4160"/>
        <v>0</v>
      </c>
      <c r="AL1283" s="31">
        <f t="shared" si="4161"/>
        <v>0</v>
      </c>
      <c r="AM1283" s="31">
        <f t="shared" si="4288"/>
        <v>94</v>
      </c>
      <c r="AN1283" s="31">
        <f t="shared" si="4289"/>
        <v>0</v>
      </c>
      <c r="AO1283" s="31">
        <f t="shared" si="4290"/>
        <v>0</v>
      </c>
      <c r="AP1283" s="31">
        <f t="shared" si="4162"/>
        <v>94</v>
      </c>
      <c r="AQ1283" s="31">
        <f t="shared" si="4163"/>
        <v>0</v>
      </c>
      <c r="AR1283" s="31">
        <f t="shared" si="4164"/>
        <v>0</v>
      </c>
      <c r="AS1283" s="31">
        <f t="shared" si="4291"/>
        <v>0</v>
      </c>
      <c r="AT1283" s="31">
        <f t="shared" si="4292"/>
        <v>0</v>
      </c>
      <c r="AU1283" s="31">
        <f t="shared" si="4293"/>
        <v>0</v>
      </c>
      <c r="AV1283" s="31">
        <f t="shared" si="4165"/>
        <v>94</v>
      </c>
      <c r="AW1283" s="31">
        <f t="shared" si="4166"/>
        <v>0</v>
      </c>
      <c r="AX1283" s="31">
        <f t="shared" si="4167"/>
        <v>0</v>
      </c>
      <c r="AY1283" s="31">
        <f t="shared" si="4294"/>
        <v>0</v>
      </c>
      <c r="AZ1283" s="31">
        <f t="shared" si="4295"/>
        <v>0</v>
      </c>
      <c r="BA1283" s="31">
        <f t="shared" si="4296"/>
        <v>0</v>
      </c>
      <c r="BB1283" s="31">
        <f t="shared" si="4168"/>
        <v>94</v>
      </c>
      <c r="BC1283" s="31">
        <f t="shared" si="4169"/>
        <v>0</v>
      </c>
      <c r="BD1283" s="31">
        <f t="shared" si="4170"/>
        <v>0</v>
      </c>
      <c r="BE1283" s="31">
        <f t="shared" si="4297"/>
        <v>0</v>
      </c>
      <c r="BF1283" s="31">
        <f t="shared" si="4298"/>
        <v>0</v>
      </c>
      <c r="BG1283" s="31">
        <f t="shared" si="4299"/>
        <v>0</v>
      </c>
      <c r="BH1283" s="31">
        <f t="shared" si="4171"/>
        <v>94</v>
      </c>
      <c r="BI1283" s="31">
        <f t="shared" si="4172"/>
        <v>0</v>
      </c>
      <c r="BJ1283" s="31">
        <f t="shared" si="4173"/>
        <v>0</v>
      </c>
      <c r="BK1283" s="31">
        <f t="shared" si="4300"/>
        <v>0</v>
      </c>
      <c r="BL1283" s="31">
        <f t="shared" si="4301"/>
        <v>0</v>
      </c>
      <c r="BM1283" s="31">
        <f t="shared" si="4302"/>
        <v>0</v>
      </c>
      <c r="BN1283" s="31">
        <f t="shared" si="4174"/>
        <v>94</v>
      </c>
      <c r="BO1283" s="31">
        <f t="shared" si="4175"/>
        <v>0</v>
      </c>
      <c r="BP1283" s="31">
        <f t="shared" si="4176"/>
        <v>0</v>
      </c>
      <c r="BQ1283" s="31">
        <f t="shared" si="4303"/>
        <v>0</v>
      </c>
      <c r="BR1283" s="31">
        <f t="shared" si="4304"/>
        <v>0</v>
      </c>
      <c r="BS1283" s="31">
        <f t="shared" si="4177"/>
        <v>94</v>
      </c>
      <c r="BT1283" s="31">
        <f t="shared" si="4178"/>
        <v>0</v>
      </c>
      <c r="BU1283" s="31">
        <f t="shared" si="4179"/>
        <v>0</v>
      </c>
      <c r="BV1283" s="31">
        <f t="shared" si="4305"/>
        <v>0</v>
      </c>
      <c r="BW1283" s="31">
        <f t="shared" si="4306"/>
        <v>0</v>
      </c>
      <c r="BX1283" s="31">
        <f t="shared" si="4180"/>
        <v>94</v>
      </c>
      <c r="BY1283" s="31">
        <f t="shared" si="4181"/>
        <v>0</v>
      </c>
      <c r="BZ1283" s="31">
        <f t="shared" si="4182"/>
        <v>0</v>
      </c>
      <c r="CA1283" s="31">
        <f t="shared" si="4307"/>
        <v>0</v>
      </c>
      <c r="CB1283" s="31">
        <f t="shared" si="4308"/>
        <v>0</v>
      </c>
      <c r="CC1283" s="31">
        <f t="shared" si="4309"/>
        <v>0</v>
      </c>
      <c r="CD1283" s="31">
        <f t="shared" si="4311"/>
        <v>94</v>
      </c>
      <c r="CE1283" s="31">
        <f t="shared" si="4312"/>
        <v>0</v>
      </c>
      <c r="CF1283" s="31">
        <f t="shared" si="4313"/>
        <v>0</v>
      </c>
      <c r="CG1283" s="31">
        <f t="shared" si="4310"/>
        <v>0</v>
      </c>
      <c r="CH1283" s="24"/>
      <c r="CI1283" s="40"/>
      <c r="CN1283" s="1" t="s">
        <v>30</v>
      </c>
    </row>
    <row r="1284" ht="15">
      <c r="A1284" s="41" t="s">
        <v>708</v>
      </c>
      <c r="B1284" s="17">
        <v>240</v>
      </c>
      <c r="C1284" s="16" t="s">
        <v>395</v>
      </c>
      <c r="D1284" s="16" t="s">
        <v>105</v>
      </c>
      <c r="E1284" s="39" t="s">
        <v>681</v>
      </c>
      <c r="F1284" s="31"/>
      <c r="G1284" s="31"/>
      <c r="H1284" s="31"/>
      <c r="I1284" s="31"/>
      <c r="J1284" s="31"/>
      <c r="K1284" s="31"/>
      <c r="L1284" s="31">
        <f t="shared" si="4147"/>
        <v>0</v>
      </c>
      <c r="M1284" s="31">
        <f t="shared" si="4148"/>
        <v>0</v>
      </c>
      <c r="N1284" s="31">
        <f t="shared" si="4149"/>
        <v>0</v>
      </c>
      <c r="O1284" s="31"/>
      <c r="P1284" s="31"/>
      <c r="Q1284" s="31"/>
      <c r="R1284" s="31">
        <f t="shared" si="4150"/>
        <v>0</v>
      </c>
      <c r="S1284" s="31">
        <f t="shared" si="4151"/>
        <v>0</v>
      </c>
      <c r="T1284" s="31">
        <f t="shared" si="4152"/>
        <v>0</v>
      </c>
      <c r="U1284" s="31"/>
      <c r="V1284" s="31"/>
      <c r="W1284" s="31"/>
      <c r="X1284" s="31">
        <f t="shared" si="4153"/>
        <v>0</v>
      </c>
      <c r="Y1284" s="31">
        <f t="shared" si="4154"/>
        <v>0</v>
      </c>
      <c r="Z1284" s="31">
        <f t="shared" si="4155"/>
        <v>0</v>
      </c>
      <c r="AA1284" s="31"/>
      <c r="AB1284" s="31"/>
      <c r="AC1284" s="31"/>
      <c r="AD1284" s="31">
        <f t="shared" si="4156"/>
        <v>0</v>
      </c>
      <c r="AE1284" s="31">
        <f t="shared" si="4157"/>
        <v>0</v>
      </c>
      <c r="AF1284" s="31">
        <f t="shared" si="4158"/>
        <v>0</v>
      </c>
      <c r="AG1284" s="31"/>
      <c r="AH1284" s="31"/>
      <c r="AI1284" s="31"/>
      <c r="AJ1284" s="31">
        <f t="shared" si="4159"/>
        <v>0</v>
      </c>
      <c r="AK1284" s="31">
        <f t="shared" si="4160"/>
        <v>0</v>
      </c>
      <c r="AL1284" s="31">
        <f t="shared" si="4161"/>
        <v>0</v>
      </c>
      <c r="AM1284" s="31">
        <v>94</v>
      </c>
      <c r="AN1284" s="31"/>
      <c r="AO1284" s="31"/>
      <c r="AP1284" s="31">
        <f t="shared" si="4162"/>
        <v>94</v>
      </c>
      <c r="AQ1284" s="31">
        <f t="shared" si="4163"/>
        <v>0</v>
      </c>
      <c r="AR1284" s="31">
        <f t="shared" si="4164"/>
        <v>0</v>
      </c>
      <c r="AS1284" s="31"/>
      <c r="AT1284" s="31"/>
      <c r="AU1284" s="31"/>
      <c r="AV1284" s="31">
        <f t="shared" si="4165"/>
        <v>94</v>
      </c>
      <c r="AW1284" s="31">
        <f t="shared" si="4166"/>
        <v>0</v>
      </c>
      <c r="AX1284" s="31">
        <f t="shared" si="4167"/>
        <v>0</v>
      </c>
      <c r="AY1284" s="31"/>
      <c r="AZ1284" s="31"/>
      <c r="BA1284" s="31"/>
      <c r="BB1284" s="31">
        <f t="shared" si="4168"/>
        <v>94</v>
      </c>
      <c r="BC1284" s="31">
        <f t="shared" si="4169"/>
        <v>0</v>
      </c>
      <c r="BD1284" s="31">
        <f t="shared" si="4170"/>
        <v>0</v>
      </c>
      <c r="BE1284" s="31"/>
      <c r="BF1284" s="31"/>
      <c r="BG1284" s="31"/>
      <c r="BH1284" s="31">
        <f t="shared" si="4171"/>
        <v>94</v>
      </c>
      <c r="BI1284" s="31">
        <f t="shared" si="4172"/>
        <v>0</v>
      </c>
      <c r="BJ1284" s="31">
        <f t="shared" si="4173"/>
        <v>0</v>
      </c>
      <c r="BK1284" s="31"/>
      <c r="BL1284" s="31"/>
      <c r="BM1284" s="31"/>
      <c r="BN1284" s="31">
        <f t="shared" si="4174"/>
        <v>94</v>
      </c>
      <c r="BO1284" s="31">
        <f t="shared" si="4175"/>
        <v>0</v>
      </c>
      <c r="BP1284" s="31">
        <f t="shared" si="4176"/>
        <v>0</v>
      </c>
      <c r="BQ1284" s="31"/>
      <c r="BR1284" s="31"/>
      <c r="BS1284" s="31">
        <f t="shared" si="4177"/>
        <v>94</v>
      </c>
      <c r="BT1284" s="31">
        <f t="shared" si="4178"/>
        <v>0</v>
      </c>
      <c r="BU1284" s="31">
        <f t="shared" si="4179"/>
        <v>0</v>
      </c>
      <c r="BV1284" s="31"/>
      <c r="BW1284" s="31"/>
      <c r="BX1284" s="31">
        <f t="shared" si="4180"/>
        <v>94</v>
      </c>
      <c r="BY1284" s="31">
        <f t="shared" si="4181"/>
        <v>0</v>
      </c>
      <c r="BZ1284" s="31">
        <f t="shared" si="4182"/>
        <v>0</v>
      </c>
      <c r="CA1284" s="31"/>
      <c r="CB1284" s="31"/>
      <c r="CC1284" s="31"/>
      <c r="CD1284" s="31">
        <f t="shared" si="4311"/>
        <v>94</v>
      </c>
      <c r="CE1284" s="31">
        <f t="shared" si="4312"/>
        <v>0</v>
      </c>
      <c r="CF1284" s="31">
        <f t="shared" si="4313"/>
        <v>0</v>
      </c>
      <c r="CG1284" s="31"/>
      <c r="CH1284" s="24"/>
      <c r="CI1284" s="40"/>
    </row>
    <row r="1285" ht="15" hidden="1">
      <c r="A1285" s="41" t="s">
        <v>710</v>
      </c>
      <c r="B1285" s="17"/>
      <c r="C1285" s="16"/>
      <c r="D1285" s="16"/>
      <c r="E1285" s="39" t="s">
        <v>711</v>
      </c>
      <c r="F1285" s="31">
        <f t="shared" si="4270"/>
        <v>0</v>
      </c>
      <c r="G1285" s="31">
        <f t="shared" si="4271"/>
        <v>0</v>
      </c>
      <c r="H1285" s="31">
        <f t="shared" si="4272"/>
        <v>0</v>
      </c>
      <c r="I1285" s="31">
        <f t="shared" si="4273"/>
        <v>0</v>
      </c>
      <c r="J1285" s="31">
        <f t="shared" si="4274"/>
        <v>0</v>
      </c>
      <c r="K1285" s="31">
        <f t="shared" si="4275"/>
        <v>0</v>
      </c>
      <c r="L1285" s="31">
        <f t="shared" si="4147"/>
        <v>0</v>
      </c>
      <c r="M1285" s="31">
        <f t="shared" si="4148"/>
        <v>0</v>
      </c>
      <c r="N1285" s="31">
        <f t="shared" si="4149"/>
        <v>0</v>
      </c>
      <c r="O1285" s="31">
        <f t="shared" si="4276"/>
        <v>0</v>
      </c>
      <c r="P1285" s="31">
        <f t="shared" si="4277"/>
        <v>0</v>
      </c>
      <c r="Q1285" s="31">
        <f t="shared" si="4278"/>
        <v>0</v>
      </c>
      <c r="R1285" s="31">
        <f t="shared" si="4150"/>
        <v>0</v>
      </c>
      <c r="S1285" s="31">
        <f t="shared" si="4151"/>
        <v>0</v>
      </c>
      <c r="T1285" s="31">
        <f t="shared" si="4152"/>
        <v>0</v>
      </c>
      <c r="U1285" s="31">
        <f t="shared" si="4279"/>
        <v>0</v>
      </c>
      <c r="V1285" s="31">
        <f t="shared" si="4280"/>
        <v>0</v>
      </c>
      <c r="W1285" s="31">
        <f t="shared" si="4281"/>
        <v>0</v>
      </c>
      <c r="X1285" s="31">
        <f t="shared" si="4153"/>
        <v>0</v>
      </c>
      <c r="Y1285" s="31">
        <f t="shared" si="4154"/>
        <v>0</v>
      </c>
      <c r="Z1285" s="31">
        <f t="shared" si="4155"/>
        <v>0</v>
      </c>
      <c r="AA1285" s="31">
        <f t="shared" si="4282"/>
        <v>0</v>
      </c>
      <c r="AB1285" s="31">
        <f t="shared" si="4283"/>
        <v>0</v>
      </c>
      <c r="AC1285" s="31">
        <f t="shared" si="4284"/>
        <v>0</v>
      </c>
      <c r="AD1285" s="31">
        <f t="shared" si="4156"/>
        <v>0</v>
      </c>
      <c r="AE1285" s="31">
        <f t="shared" si="4157"/>
        <v>0</v>
      </c>
      <c r="AF1285" s="31">
        <f t="shared" si="4158"/>
        <v>0</v>
      </c>
      <c r="AG1285" s="31">
        <f t="shared" si="4285"/>
        <v>0</v>
      </c>
      <c r="AH1285" s="31">
        <f t="shared" si="4286"/>
        <v>0</v>
      </c>
      <c r="AI1285" s="31">
        <f t="shared" si="4287"/>
        <v>0</v>
      </c>
      <c r="AJ1285" s="31">
        <f t="shared" si="4159"/>
        <v>0</v>
      </c>
      <c r="AK1285" s="31">
        <f t="shared" si="4160"/>
        <v>0</v>
      </c>
      <c r="AL1285" s="31">
        <f t="shared" si="4161"/>
        <v>0</v>
      </c>
      <c r="AM1285" s="31">
        <f t="shared" si="4288"/>
        <v>0</v>
      </c>
      <c r="AN1285" s="31">
        <f t="shared" si="4289"/>
        <v>0</v>
      </c>
      <c r="AO1285" s="31">
        <f t="shared" si="4290"/>
        <v>0</v>
      </c>
      <c r="AP1285" s="31">
        <f t="shared" si="4162"/>
        <v>0</v>
      </c>
      <c r="AQ1285" s="31">
        <f t="shared" si="4163"/>
        <v>0</v>
      </c>
      <c r="AR1285" s="31">
        <f t="shared" si="4164"/>
        <v>0</v>
      </c>
      <c r="AS1285" s="31">
        <f t="shared" si="4291"/>
        <v>0</v>
      </c>
      <c r="AT1285" s="31">
        <f t="shared" si="4292"/>
        <v>0</v>
      </c>
      <c r="AU1285" s="31">
        <f t="shared" si="4293"/>
        <v>0</v>
      </c>
      <c r="AV1285" s="31">
        <f t="shared" si="4165"/>
        <v>0</v>
      </c>
      <c r="AW1285" s="31">
        <f t="shared" si="4166"/>
        <v>0</v>
      </c>
      <c r="AX1285" s="31">
        <f t="shared" si="4167"/>
        <v>0</v>
      </c>
      <c r="AY1285" s="31">
        <f t="shared" si="4294"/>
        <v>0</v>
      </c>
      <c r="AZ1285" s="31">
        <f t="shared" si="4295"/>
        <v>0</v>
      </c>
      <c r="BA1285" s="31">
        <f t="shared" si="4296"/>
        <v>0</v>
      </c>
      <c r="BB1285" s="31">
        <f t="shared" si="4168"/>
        <v>0</v>
      </c>
      <c r="BC1285" s="31">
        <f t="shared" si="4169"/>
        <v>0</v>
      </c>
      <c r="BD1285" s="31">
        <f t="shared" si="4170"/>
        <v>0</v>
      </c>
      <c r="BE1285" s="31">
        <f t="shared" si="4297"/>
        <v>0</v>
      </c>
      <c r="BF1285" s="31">
        <f t="shared" si="4298"/>
        <v>0</v>
      </c>
      <c r="BG1285" s="31">
        <f t="shared" si="4299"/>
        <v>0</v>
      </c>
      <c r="BH1285" s="31">
        <f t="shared" si="4171"/>
        <v>0</v>
      </c>
      <c r="BI1285" s="31">
        <f t="shared" si="4172"/>
        <v>0</v>
      </c>
      <c r="BJ1285" s="31">
        <f t="shared" si="4173"/>
        <v>0</v>
      </c>
      <c r="BK1285" s="31">
        <f t="shared" si="4300"/>
        <v>0</v>
      </c>
      <c r="BL1285" s="31">
        <f t="shared" si="4301"/>
        <v>0</v>
      </c>
      <c r="BM1285" s="31">
        <f t="shared" si="4302"/>
        <v>0</v>
      </c>
      <c r="BN1285" s="31">
        <f t="shared" si="4174"/>
        <v>0</v>
      </c>
      <c r="BO1285" s="31">
        <f t="shared" si="4175"/>
        <v>0</v>
      </c>
      <c r="BP1285" s="31">
        <f t="shared" si="4176"/>
        <v>0</v>
      </c>
      <c r="BQ1285" s="31">
        <f t="shared" si="4303"/>
        <v>0</v>
      </c>
      <c r="BR1285" s="31">
        <f t="shared" si="4304"/>
        <v>0</v>
      </c>
      <c r="BS1285" s="31">
        <f t="shared" si="4177"/>
        <v>0</v>
      </c>
      <c r="BT1285" s="31">
        <f t="shared" si="4178"/>
        <v>0</v>
      </c>
      <c r="BU1285" s="31">
        <f t="shared" si="4179"/>
        <v>0</v>
      </c>
      <c r="BV1285" s="31">
        <f t="shared" si="4305"/>
        <v>0</v>
      </c>
      <c r="BW1285" s="31">
        <f t="shared" si="4306"/>
        <v>0</v>
      </c>
      <c r="BX1285" s="31">
        <f t="shared" si="4180"/>
        <v>0</v>
      </c>
      <c r="BY1285" s="31">
        <f t="shared" si="4181"/>
        <v>0</v>
      </c>
      <c r="BZ1285" s="31">
        <f t="shared" si="4182"/>
        <v>0</v>
      </c>
      <c r="CA1285" s="31">
        <f t="shared" si="4307"/>
        <v>0</v>
      </c>
      <c r="CB1285" s="31">
        <f t="shared" si="4308"/>
        <v>0</v>
      </c>
      <c r="CC1285" s="31">
        <f t="shared" si="4309"/>
        <v>0</v>
      </c>
      <c r="CD1285" s="31">
        <f t="shared" si="4311"/>
        <v>0</v>
      </c>
      <c r="CE1285" s="31">
        <f t="shared" si="4312"/>
        <v>0</v>
      </c>
      <c r="CF1285" s="31">
        <f t="shared" si="4313"/>
        <v>0</v>
      </c>
      <c r="CG1285" s="31">
        <f t="shared" si="4310"/>
        <v>0</v>
      </c>
      <c r="CH1285" s="24">
        <v>0</v>
      </c>
      <c r="CI1285" s="40"/>
      <c r="CO1285" s="1" t="s">
        <v>31</v>
      </c>
    </row>
    <row r="1286" ht="43.75" hidden="1">
      <c r="A1286" s="41" t="s">
        <v>710</v>
      </c>
      <c r="B1286" s="17">
        <v>600</v>
      </c>
      <c r="C1286" s="16"/>
      <c r="D1286" s="16"/>
      <c r="E1286" s="39" t="s">
        <v>45</v>
      </c>
      <c r="F1286" s="31">
        <f t="shared" si="4270"/>
        <v>0</v>
      </c>
      <c r="G1286" s="31">
        <f t="shared" si="4271"/>
        <v>0</v>
      </c>
      <c r="H1286" s="31">
        <f t="shared" si="4272"/>
        <v>0</v>
      </c>
      <c r="I1286" s="31">
        <f t="shared" si="4273"/>
        <v>0</v>
      </c>
      <c r="J1286" s="31">
        <f t="shared" si="4274"/>
        <v>0</v>
      </c>
      <c r="K1286" s="31">
        <f t="shared" si="4275"/>
        <v>0</v>
      </c>
      <c r="L1286" s="31">
        <f t="shared" si="4147"/>
        <v>0</v>
      </c>
      <c r="M1286" s="31">
        <f t="shared" si="4148"/>
        <v>0</v>
      </c>
      <c r="N1286" s="31">
        <f t="shared" si="4149"/>
        <v>0</v>
      </c>
      <c r="O1286" s="31">
        <f t="shared" si="4276"/>
        <v>0</v>
      </c>
      <c r="P1286" s="31">
        <f t="shared" si="4277"/>
        <v>0</v>
      </c>
      <c r="Q1286" s="31">
        <f t="shared" si="4278"/>
        <v>0</v>
      </c>
      <c r="R1286" s="31">
        <f t="shared" si="4150"/>
        <v>0</v>
      </c>
      <c r="S1286" s="31">
        <f t="shared" si="4151"/>
        <v>0</v>
      </c>
      <c r="T1286" s="31">
        <f t="shared" si="4152"/>
        <v>0</v>
      </c>
      <c r="U1286" s="31">
        <f t="shared" si="4279"/>
        <v>0</v>
      </c>
      <c r="V1286" s="31">
        <f t="shared" si="4280"/>
        <v>0</v>
      </c>
      <c r="W1286" s="31">
        <f t="shared" si="4281"/>
        <v>0</v>
      </c>
      <c r="X1286" s="31">
        <f t="shared" si="4153"/>
        <v>0</v>
      </c>
      <c r="Y1286" s="31">
        <f t="shared" si="4154"/>
        <v>0</v>
      </c>
      <c r="Z1286" s="31">
        <f t="shared" si="4155"/>
        <v>0</v>
      </c>
      <c r="AA1286" s="31">
        <f t="shared" si="4282"/>
        <v>0</v>
      </c>
      <c r="AB1286" s="31">
        <f t="shared" si="4283"/>
        <v>0</v>
      </c>
      <c r="AC1286" s="31">
        <f t="shared" si="4284"/>
        <v>0</v>
      </c>
      <c r="AD1286" s="31">
        <f t="shared" si="4156"/>
        <v>0</v>
      </c>
      <c r="AE1286" s="31">
        <f t="shared" si="4157"/>
        <v>0</v>
      </c>
      <c r="AF1286" s="31">
        <f t="shared" si="4158"/>
        <v>0</v>
      </c>
      <c r="AG1286" s="31">
        <f t="shared" si="4285"/>
        <v>0</v>
      </c>
      <c r="AH1286" s="31">
        <f t="shared" si="4286"/>
        <v>0</v>
      </c>
      <c r="AI1286" s="31">
        <f t="shared" si="4287"/>
        <v>0</v>
      </c>
      <c r="AJ1286" s="31">
        <f t="shared" si="4159"/>
        <v>0</v>
      </c>
      <c r="AK1286" s="31">
        <f t="shared" si="4160"/>
        <v>0</v>
      </c>
      <c r="AL1286" s="31">
        <f t="shared" si="4161"/>
        <v>0</v>
      </c>
      <c r="AM1286" s="31">
        <f t="shared" si="4288"/>
        <v>0</v>
      </c>
      <c r="AN1286" s="31">
        <f t="shared" si="4289"/>
        <v>0</v>
      </c>
      <c r="AO1286" s="31">
        <f t="shared" si="4290"/>
        <v>0</v>
      </c>
      <c r="AP1286" s="31">
        <f t="shared" si="4162"/>
        <v>0</v>
      </c>
      <c r="AQ1286" s="31">
        <f t="shared" si="4163"/>
        <v>0</v>
      </c>
      <c r="AR1286" s="31">
        <f t="shared" si="4164"/>
        <v>0</v>
      </c>
      <c r="AS1286" s="31">
        <f t="shared" si="4291"/>
        <v>0</v>
      </c>
      <c r="AT1286" s="31">
        <f t="shared" si="4292"/>
        <v>0</v>
      </c>
      <c r="AU1286" s="31">
        <f t="shared" si="4293"/>
        <v>0</v>
      </c>
      <c r="AV1286" s="31">
        <f t="shared" si="4165"/>
        <v>0</v>
      </c>
      <c r="AW1286" s="31">
        <f t="shared" si="4166"/>
        <v>0</v>
      </c>
      <c r="AX1286" s="31">
        <f t="shared" si="4167"/>
        <v>0</v>
      </c>
      <c r="AY1286" s="31">
        <f t="shared" si="4294"/>
        <v>0</v>
      </c>
      <c r="AZ1286" s="31">
        <f t="shared" si="4295"/>
        <v>0</v>
      </c>
      <c r="BA1286" s="31">
        <f t="shared" si="4296"/>
        <v>0</v>
      </c>
      <c r="BB1286" s="31">
        <f t="shared" si="4168"/>
        <v>0</v>
      </c>
      <c r="BC1286" s="31">
        <f t="shared" si="4169"/>
        <v>0</v>
      </c>
      <c r="BD1286" s="31">
        <f t="shared" si="4170"/>
        <v>0</v>
      </c>
      <c r="BE1286" s="31">
        <f t="shared" si="4297"/>
        <v>0</v>
      </c>
      <c r="BF1286" s="31">
        <f t="shared" si="4298"/>
        <v>0</v>
      </c>
      <c r="BG1286" s="31">
        <f t="shared" si="4299"/>
        <v>0</v>
      </c>
      <c r="BH1286" s="31">
        <f t="shared" si="4171"/>
        <v>0</v>
      </c>
      <c r="BI1286" s="31">
        <f t="shared" si="4172"/>
        <v>0</v>
      </c>
      <c r="BJ1286" s="31">
        <f t="shared" si="4173"/>
        <v>0</v>
      </c>
      <c r="BK1286" s="31">
        <f t="shared" si="4300"/>
        <v>0</v>
      </c>
      <c r="BL1286" s="31">
        <f t="shared" si="4301"/>
        <v>0</v>
      </c>
      <c r="BM1286" s="31">
        <f t="shared" si="4302"/>
        <v>0</v>
      </c>
      <c r="BN1286" s="31">
        <f t="shared" si="4174"/>
        <v>0</v>
      </c>
      <c r="BO1286" s="31">
        <f t="shared" si="4175"/>
        <v>0</v>
      </c>
      <c r="BP1286" s="31">
        <f t="shared" si="4176"/>
        <v>0</v>
      </c>
      <c r="BQ1286" s="31">
        <f t="shared" si="4303"/>
        <v>0</v>
      </c>
      <c r="BR1286" s="31">
        <f t="shared" si="4304"/>
        <v>0</v>
      </c>
      <c r="BS1286" s="31">
        <f t="shared" si="4177"/>
        <v>0</v>
      </c>
      <c r="BT1286" s="31">
        <f t="shared" si="4178"/>
        <v>0</v>
      </c>
      <c r="BU1286" s="31">
        <f t="shared" si="4179"/>
        <v>0</v>
      </c>
      <c r="BV1286" s="31">
        <f t="shared" si="4305"/>
        <v>0</v>
      </c>
      <c r="BW1286" s="31">
        <f t="shared" si="4306"/>
        <v>0</v>
      </c>
      <c r="BX1286" s="31">
        <f t="shared" si="4180"/>
        <v>0</v>
      </c>
      <c r="BY1286" s="31">
        <f t="shared" si="4181"/>
        <v>0</v>
      </c>
      <c r="BZ1286" s="31">
        <f t="shared" si="4182"/>
        <v>0</v>
      </c>
      <c r="CA1286" s="31">
        <f t="shared" si="4307"/>
        <v>0</v>
      </c>
      <c r="CB1286" s="31">
        <f t="shared" si="4308"/>
        <v>0</v>
      </c>
      <c r="CC1286" s="31">
        <f t="shared" si="4309"/>
        <v>0</v>
      </c>
      <c r="CD1286" s="31">
        <f t="shared" si="4311"/>
        <v>0</v>
      </c>
      <c r="CE1286" s="31">
        <f t="shared" si="4312"/>
        <v>0</v>
      </c>
      <c r="CF1286" s="31">
        <f t="shared" si="4313"/>
        <v>0</v>
      </c>
      <c r="CG1286" s="31">
        <f t="shared" si="4310"/>
        <v>0</v>
      </c>
      <c r="CH1286" s="24">
        <v>0</v>
      </c>
      <c r="CI1286" s="40"/>
      <c r="CM1286" s="1" t="s">
        <v>29</v>
      </c>
    </row>
    <row r="1287" ht="15" hidden="1">
      <c r="A1287" s="41" t="s">
        <v>710</v>
      </c>
      <c r="B1287" s="17">
        <v>610</v>
      </c>
      <c r="C1287" s="16"/>
      <c r="D1287" s="16"/>
      <c r="E1287" s="39" t="s">
        <v>104</v>
      </c>
      <c r="F1287" s="31">
        <f t="shared" si="4270"/>
        <v>0</v>
      </c>
      <c r="G1287" s="31">
        <f t="shared" si="4271"/>
        <v>0</v>
      </c>
      <c r="H1287" s="31">
        <f t="shared" si="4272"/>
        <v>0</v>
      </c>
      <c r="I1287" s="31">
        <f t="shared" si="4273"/>
        <v>0</v>
      </c>
      <c r="J1287" s="31">
        <f t="shared" si="4274"/>
        <v>0</v>
      </c>
      <c r="K1287" s="31">
        <f t="shared" si="4275"/>
        <v>0</v>
      </c>
      <c r="L1287" s="31">
        <f t="shared" si="4147"/>
        <v>0</v>
      </c>
      <c r="M1287" s="31">
        <f t="shared" si="4148"/>
        <v>0</v>
      </c>
      <c r="N1287" s="31">
        <f t="shared" si="4149"/>
        <v>0</v>
      </c>
      <c r="O1287" s="31">
        <f t="shared" si="4276"/>
        <v>0</v>
      </c>
      <c r="P1287" s="31">
        <f t="shared" si="4277"/>
        <v>0</v>
      </c>
      <c r="Q1287" s="31">
        <f t="shared" si="4278"/>
        <v>0</v>
      </c>
      <c r="R1287" s="31">
        <f t="shared" si="4150"/>
        <v>0</v>
      </c>
      <c r="S1287" s="31">
        <f t="shared" si="4151"/>
        <v>0</v>
      </c>
      <c r="T1287" s="31">
        <f t="shared" si="4152"/>
        <v>0</v>
      </c>
      <c r="U1287" s="31">
        <f t="shared" si="4279"/>
        <v>0</v>
      </c>
      <c r="V1287" s="31">
        <f t="shared" si="4280"/>
        <v>0</v>
      </c>
      <c r="W1287" s="31">
        <f t="shared" si="4281"/>
        <v>0</v>
      </c>
      <c r="X1287" s="31">
        <f t="shared" si="4153"/>
        <v>0</v>
      </c>
      <c r="Y1287" s="31">
        <f t="shared" si="4154"/>
        <v>0</v>
      </c>
      <c r="Z1287" s="31">
        <f t="shared" si="4155"/>
        <v>0</v>
      </c>
      <c r="AA1287" s="31">
        <f t="shared" si="4282"/>
        <v>0</v>
      </c>
      <c r="AB1287" s="31">
        <f t="shared" si="4283"/>
        <v>0</v>
      </c>
      <c r="AC1287" s="31">
        <f t="shared" si="4284"/>
        <v>0</v>
      </c>
      <c r="AD1287" s="31">
        <f t="shared" si="4156"/>
        <v>0</v>
      </c>
      <c r="AE1287" s="31">
        <f t="shared" si="4157"/>
        <v>0</v>
      </c>
      <c r="AF1287" s="31">
        <f t="shared" si="4158"/>
        <v>0</v>
      </c>
      <c r="AG1287" s="31">
        <f t="shared" si="4285"/>
        <v>0</v>
      </c>
      <c r="AH1287" s="31">
        <f t="shared" si="4286"/>
        <v>0</v>
      </c>
      <c r="AI1287" s="31">
        <f t="shared" si="4287"/>
        <v>0</v>
      </c>
      <c r="AJ1287" s="31">
        <f t="shared" si="4159"/>
        <v>0</v>
      </c>
      <c r="AK1287" s="31">
        <f t="shared" si="4160"/>
        <v>0</v>
      </c>
      <c r="AL1287" s="31">
        <f t="shared" si="4161"/>
        <v>0</v>
      </c>
      <c r="AM1287" s="31">
        <f t="shared" si="4288"/>
        <v>0</v>
      </c>
      <c r="AN1287" s="31">
        <f t="shared" si="4289"/>
        <v>0</v>
      </c>
      <c r="AO1287" s="31">
        <f t="shared" si="4290"/>
        <v>0</v>
      </c>
      <c r="AP1287" s="31">
        <f t="shared" si="4162"/>
        <v>0</v>
      </c>
      <c r="AQ1287" s="31">
        <f t="shared" si="4163"/>
        <v>0</v>
      </c>
      <c r="AR1287" s="31">
        <f t="shared" si="4164"/>
        <v>0</v>
      </c>
      <c r="AS1287" s="31">
        <f t="shared" si="4291"/>
        <v>0</v>
      </c>
      <c r="AT1287" s="31">
        <f t="shared" si="4292"/>
        <v>0</v>
      </c>
      <c r="AU1287" s="31">
        <f t="shared" si="4293"/>
        <v>0</v>
      </c>
      <c r="AV1287" s="31">
        <f t="shared" si="4165"/>
        <v>0</v>
      </c>
      <c r="AW1287" s="31">
        <f t="shared" si="4166"/>
        <v>0</v>
      </c>
      <c r="AX1287" s="31">
        <f t="shared" si="4167"/>
        <v>0</v>
      </c>
      <c r="AY1287" s="31">
        <f t="shared" si="4294"/>
        <v>0</v>
      </c>
      <c r="AZ1287" s="31">
        <f t="shared" si="4295"/>
        <v>0</v>
      </c>
      <c r="BA1287" s="31">
        <f t="shared" si="4296"/>
        <v>0</v>
      </c>
      <c r="BB1287" s="31">
        <f t="shared" si="4168"/>
        <v>0</v>
      </c>
      <c r="BC1287" s="31">
        <f t="shared" si="4169"/>
        <v>0</v>
      </c>
      <c r="BD1287" s="31">
        <f t="shared" si="4170"/>
        <v>0</v>
      </c>
      <c r="BE1287" s="31">
        <f t="shared" si="4297"/>
        <v>0</v>
      </c>
      <c r="BF1287" s="31">
        <f t="shared" si="4298"/>
        <v>0</v>
      </c>
      <c r="BG1287" s="31">
        <f t="shared" si="4299"/>
        <v>0</v>
      </c>
      <c r="BH1287" s="31">
        <f t="shared" si="4171"/>
        <v>0</v>
      </c>
      <c r="BI1287" s="31">
        <f t="shared" si="4172"/>
        <v>0</v>
      </c>
      <c r="BJ1287" s="31">
        <f t="shared" si="4173"/>
        <v>0</v>
      </c>
      <c r="BK1287" s="31">
        <f t="shared" si="4300"/>
        <v>0</v>
      </c>
      <c r="BL1287" s="31">
        <f t="shared" si="4301"/>
        <v>0</v>
      </c>
      <c r="BM1287" s="31">
        <f t="shared" si="4302"/>
        <v>0</v>
      </c>
      <c r="BN1287" s="31">
        <f t="shared" si="4174"/>
        <v>0</v>
      </c>
      <c r="BO1287" s="31">
        <f t="shared" si="4175"/>
        <v>0</v>
      </c>
      <c r="BP1287" s="31">
        <f t="shared" si="4176"/>
        <v>0</v>
      </c>
      <c r="BQ1287" s="31">
        <f t="shared" si="4303"/>
        <v>0</v>
      </c>
      <c r="BR1287" s="31">
        <f t="shared" si="4304"/>
        <v>0</v>
      </c>
      <c r="BS1287" s="31">
        <f t="shared" si="4177"/>
        <v>0</v>
      </c>
      <c r="BT1287" s="31">
        <f t="shared" si="4178"/>
        <v>0</v>
      </c>
      <c r="BU1287" s="31">
        <f t="shared" si="4179"/>
        <v>0</v>
      </c>
      <c r="BV1287" s="31">
        <f t="shared" si="4305"/>
        <v>0</v>
      </c>
      <c r="BW1287" s="31">
        <f t="shared" si="4306"/>
        <v>0</v>
      </c>
      <c r="BX1287" s="31">
        <f t="shared" si="4180"/>
        <v>0</v>
      </c>
      <c r="BY1287" s="31">
        <f t="shared" si="4181"/>
        <v>0</v>
      </c>
      <c r="BZ1287" s="31">
        <f t="shared" si="4182"/>
        <v>0</v>
      </c>
      <c r="CA1287" s="31">
        <f t="shared" si="4307"/>
        <v>0</v>
      </c>
      <c r="CB1287" s="31">
        <f t="shared" si="4308"/>
        <v>0</v>
      </c>
      <c r="CC1287" s="31">
        <f t="shared" si="4309"/>
        <v>0</v>
      </c>
      <c r="CD1287" s="31">
        <f t="shared" si="4311"/>
        <v>0</v>
      </c>
      <c r="CE1287" s="31">
        <f t="shared" si="4312"/>
        <v>0</v>
      </c>
      <c r="CF1287" s="31">
        <f t="shared" si="4313"/>
        <v>0</v>
      </c>
      <c r="CG1287" s="31">
        <f t="shared" si="4310"/>
        <v>0</v>
      </c>
      <c r="CH1287" s="24">
        <v>0</v>
      </c>
      <c r="CI1287" s="40"/>
      <c r="CN1287" s="1" t="s">
        <v>30</v>
      </c>
    </row>
    <row r="1288" ht="15" hidden="1">
      <c r="A1288" s="41" t="s">
        <v>710</v>
      </c>
      <c r="B1288" s="17">
        <v>610</v>
      </c>
      <c r="C1288" s="16" t="s">
        <v>395</v>
      </c>
      <c r="D1288" s="16" t="s">
        <v>105</v>
      </c>
      <c r="E1288" s="39" t="s">
        <v>681</v>
      </c>
      <c r="F1288" s="31"/>
      <c r="G1288" s="31"/>
      <c r="H1288" s="31"/>
      <c r="I1288" s="31"/>
      <c r="J1288" s="31"/>
      <c r="K1288" s="31"/>
      <c r="L1288" s="31">
        <f t="shared" si="4147"/>
        <v>0</v>
      </c>
      <c r="M1288" s="31">
        <f t="shared" si="4148"/>
        <v>0</v>
      </c>
      <c r="N1288" s="31">
        <f t="shared" si="4149"/>
        <v>0</v>
      </c>
      <c r="O1288" s="31"/>
      <c r="P1288" s="31"/>
      <c r="Q1288" s="31"/>
      <c r="R1288" s="31">
        <f t="shared" si="4150"/>
        <v>0</v>
      </c>
      <c r="S1288" s="31">
        <f t="shared" si="4151"/>
        <v>0</v>
      </c>
      <c r="T1288" s="31">
        <f t="shared" si="4152"/>
        <v>0</v>
      </c>
      <c r="U1288" s="31"/>
      <c r="V1288" s="31"/>
      <c r="W1288" s="31"/>
      <c r="X1288" s="31">
        <f t="shared" si="4153"/>
        <v>0</v>
      </c>
      <c r="Y1288" s="31">
        <f t="shared" si="4154"/>
        <v>0</v>
      </c>
      <c r="Z1288" s="31">
        <f t="shared" si="4155"/>
        <v>0</v>
      </c>
      <c r="AA1288" s="31"/>
      <c r="AB1288" s="31"/>
      <c r="AC1288" s="31"/>
      <c r="AD1288" s="31">
        <f t="shared" si="4156"/>
        <v>0</v>
      </c>
      <c r="AE1288" s="31">
        <f t="shared" si="4157"/>
        <v>0</v>
      </c>
      <c r="AF1288" s="31">
        <f t="shared" si="4158"/>
        <v>0</v>
      </c>
      <c r="AG1288" s="31"/>
      <c r="AH1288" s="31"/>
      <c r="AI1288" s="31"/>
      <c r="AJ1288" s="31">
        <f t="shared" si="4159"/>
        <v>0</v>
      </c>
      <c r="AK1288" s="31">
        <f t="shared" si="4160"/>
        <v>0</v>
      </c>
      <c r="AL1288" s="31">
        <f t="shared" si="4161"/>
        <v>0</v>
      </c>
      <c r="AM1288" s="31"/>
      <c r="AN1288" s="31"/>
      <c r="AO1288" s="31"/>
      <c r="AP1288" s="31">
        <f t="shared" si="4162"/>
        <v>0</v>
      </c>
      <c r="AQ1288" s="31">
        <f t="shared" si="4163"/>
        <v>0</v>
      </c>
      <c r="AR1288" s="31">
        <f t="shared" si="4164"/>
        <v>0</v>
      </c>
      <c r="AS1288" s="31"/>
      <c r="AT1288" s="31"/>
      <c r="AU1288" s="31"/>
      <c r="AV1288" s="31">
        <f t="shared" si="4165"/>
        <v>0</v>
      </c>
      <c r="AW1288" s="31">
        <f t="shared" si="4166"/>
        <v>0</v>
      </c>
      <c r="AX1288" s="31">
        <f t="shared" si="4167"/>
        <v>0</v>
      </c>
      <c r="AY1288" s="31"/>
      <c r="AZ1288" s="31"/>
      <c r="BA1288" s="31"/>
      <c r="BB1288" s="31">
        <f t="shared" si="4168"/>
        <v>0</v>
      </c>
      <c r="BC1288" s="31">
        <f t="shared" si="4169"/>
        <v>0</v>
      </c>
      <c r="BD1288" s="31">
        <f t="shared" si="4170"/>
        <v>0</v>
      </c>
      <c r="BE1288" s="31"/>
      <c r="BF1288" s="31"/>
      <c r="BG1288" s="31"/>
      <c r="BH1288" s="31">
        <f t="shared" si="4171"/>
        <v>0</v>
      </c>
      <c r="BI1288" s="31">
        <f t="shared" si="4172"/>
        <v>0</v>
      </c>
      <c r="BJ1288" s="31">
        <f t="shared" si="4173"/>
        <v>0</v>
      </c>
      <c r="BK1288" s="31"/>
      <c r="BL1288" s="31"/>
      <c r="BM1288" s="31"/>
      <c r="BN1288" s="31">
        <f t="shared" si="4174"/>
        <v>0</v>
      </c>
      <c r="BO1288" s="31">
        <f t="shared" si="4175"/>
        <v>0</v>
      </c>
      <c r="BP1288" s="31">
        <f t="shared" si="4176"/>
        <v>0</v>
      </c>
      <c r="BQ1288" s="31"/>
      <c r="BR1288" s="31"/>
      <c r="BS1288" s="31">
        <f t="shared" si="4177"/>
        <v>0</v>
      </c>
      <c r="BT1288" s="31">
        <f t="shared" si="4178"/>
        <v>0</v>
      </c>
      <c r="BU1288" s="31">
        <f t="shared" si="4179"/>
        <v>0</v>
      </c>
      <c r="BV1288" s="31"/>
      <c r="BW1288" s="31"/>
      <c r="BX1288" s="31">
        <f t="shared" si="4180"/>
        <v>0</v>
      </c>
      <c r="BY1288" s="31">
        <f t="shared" si="4181"/>
        <v>0</v>
      </c>
      <c r="BZ1288" s="31">
        <f t="shared" si="4182"/>
        <v>0</v>
      </c>
      <c r="CA1288" s="31"/>
      <c r="CB1288" s="31"/>
      <c r="CC1288" s="31"/>
      <c r="CD1288" s="31">
        <f t="shared" si="4311"/>
        <v>0</v>
      </c>
      <c r="CE1288" s="31">
        <f t="shared" si="4312"/>
        <v>0</v>
      </c>
      <c r="CF1288" s="31">
        <f t="shared" si="4313"/>
        <v>0</v>
      </c>
      <c r="CG1288" s="31"/>
      <c r="CH1288" s="24">
        <v>0</v>
      </c>
      <c r="CI1288" s="40"/>
    </row>
    <row r="1289" ht="29.850000000000001">
      <c r="A1289" s="41" t="s">
        <v>712</v>
      </c>
      <c r="B1289" s="17"/>
      <c r="C1289" s="16"/>
      <c r="D1289" s="16"/>
      <c r="E1289" s="39" t="s">
        <v>713</v>
      </c>
      <c r="F1289" s="31"/>
      <c r="G1289" s="31">
        <f t="shared" si="4271"/>
        <v>0</v>
      </c>
      <c r="H1289" s="31">
        <f t="shared" si="4272"/>
        <v>0</v>
      </c>
      <c r="I1289" s="31">
        <f t="shared" si="4273"/>
        <v>0</v>
      </c>
      <c r="J1289" s="31">
        <f t="shared" si="4274"/>
        <v>0</v>
      </c>
      <c r="K1289" s="31">
        <f t="shared" si="4275"/>
        <v>0</v>
      </c>
      <c r="L1289" s="31">
        <f t="shared" si="4147"/>
        <v>0</v>
      </c>
      <c r="M1289" s="31">
        <f t="shared" si="4148"/>
        <v>0</v>
      </c>
      <c r="N1289" s="31">
        <f t="shared" si="4149"/>
        <v>0</v>
      </c>
      <c r="O1289" s="31">
        <f>O1290+O1294</f>
        <v>79675.737999999998</v>
      </c>
      <c r="P1289" s="31">
        <f>P1290+P1294</f>
        <v>51640.409</v>
      </c>
      <c r="Q1289" s="31">
        <f>Q1290+Q1294</f>
        <v>35000</v>
      </c>
      <c r="R1289" s="31">
        <f t="shared" si="4150"/>
        <v>79675.737999999998</v>
      </c>
      <c r="S1289" s="31">
        <f t="shared" si="4151"/>
        <v>51640.409</v>
      </c>
      <c r="T1289" s="31">
        <f t="shared" si="4152"/>
        <v>35000</v>
      </c>
      <c r="U1289" s="31">
        <f>U1290+U1294</f>
        <v>0</v>
      </c>
      <c r="V1289" s="31">
        <f>V1290+V1294</f>
        <v>0</v>
      </c>
      <c r="W1289" s="31">
        <f>W1290+W1294</f>
        <v>0</v>
      </c>
      <c r="X1289" s="31">
        <f t="shared" si="4153"/>
        <v>79675.737999999998</v>
      </c>
      <c r="Y1289" s="31">
        <f t="shared" si="4154"/>
        <v>51640.409</v>
      </c>
      <c r="Z1289" s="31">
        <f t="shared" si="4155"/>
        <v>35000</v>
      </c>
      <c r="AA1289" s="31">
        <f>AA1290+AA1294</f>
        <v>0</v>
      </c>
      <c r="AB1289" s="31">
        <f>AB1290+AB1294</f>
        <v>0</v>
      </c>
      <c r="AC1289" s="31">
        <f>AC1290+AC1294</f>
        <v>0</v>
      </c>
      <c r="AD1289" s="31">
        <f t="shared" si="4156"/>
        <v>79675.737999999998</v>
      </c>
      <c r="AE1289" s="31">
        <f t="shared" si="4157"/>
        <v>51640.409</v>
      </c>
      <c r="AF1289" s="31">
        <f t="shared" si="4158"/>
        <v>35000</v>
      </c>
      <c r="AG1289" s="31">
        <f>AG1290+AG1294</f>
        <v>0</v>
      </c>
      <c r="AH1289" s="31">
        <f>AH1290+AH1294</f>
        <v>0</v>
      </c>
      <c r="AI1289" s="31">
        <f>AI1290+AI1294</f>
        <v>0</v>
      </c>
      <c r="AJ1289" s="31">
        <f t="shared" si="4159"/>
        <v>79675.737999999998</v>
      </c>
      <c r="AK1289" s="31">
        <f t="shared" si="4160"/>
        <v>51640.409</v>
      </c>
      <c r="AL1289" s="31">
        <f t="shared" si="4161"/>
        <v>35000</v>
      </c>
      <c r="AM1289" s="31">
        <f>AM1290+AM1294</f>
        <v>16640.409</v>
      </c>
      <c r="AN1289" s="31">
        <f>AN1290+AN1294</f>
        <v>-16640.409</v>
      </c>
      <c r="AO1289" s="31">
        <f>AO1290+AO1294</f>
        <v>0</v>
      </c>
      <c r="AP1289" s="31">
        <f t="shared" si="4162"/>
        <v>96316.146999999997</v>
      </c>
      <c r="AQ1289" s="31">
        <f t="shared" si="4163"/>
        <v>35000</v>
      </c>
      <c r="AR1289" s="31">
        <f t="shared" si="4164"/>
        <v>35000</v>
      </c>
      <c r="AS1289" s="31">
        <f>AS1290+AS1294</f>
        <v>0</v>
      </c>
      <c r="AT1289" s="31">
        <f>AT1290+AT1294</f>
        <v>0</v>
      </c>
      <c r="AU1289" s="31">
        <f>AU1290+AU1294</f>
        <v>0</v>
      </c>
      <c r="AV1289" s="31">
        <f t="shared" si="4165"/>
        <v>96316.146999999997</v>
      </c>
      <c r="AW1289" s="31">
        <f t="shared" si="4166"/>
        <v>35000</v>
      </c>
      <c r="AX1289" s="31">
        <f t="shared" si="4167"/>
        <v>35000</v>
      </c>
      <c r="AY1289" s="31">
        <f>AY1290+AY1294</f>
        <v>0</v>
      </c>
      <c r="AZ1289" s="31">
        <f>AZ1290+AZ1294</f>
        <v>0</v>
      </c>
      <c r="BA1289" s="31">
        <f>BA1290+BA1294</f>
        <v>0</v>
      </c>
      <c r="BB1289" s="31">
        <f t="shared" si="4168"/>
        <v>96316.146999999997</v>
      </c>
      <c r="BC1289" s="31">
        <f t="shared" si="4169"/>
        <v>35000</v>
      </c>
      <c r="BD1289" s="31">
        <f t="shared" si="4170"/>
        <v>35000</v>
      </c>
      <c r="BE1289" s="31">
        <f>BE1290+BE1294</f>
        <v>0</v>
      </c>
      <c r="BF1289" s="31">
        <f>BF1290+BF1294</f>
        <v>0</v>
      </c>
      <c r="BG1289" s="31">
        <f>BG1290+BG1294</f>
        <v>0</v>
      </c>
      <c r="BH1289" s="31">
        <f t="shared" si="4171"/>
        <v>96316.146999999997</v>
      </c>
      <c r="BI1289" s="31">
        <f t="shared" si="4172"/>
        <v>35000</v>
      </c>
      <c r="BJ1289" s="31">
        <f t="shared" si="4173"/>
        <v>35000</v>
      </c>
      <c r="BK1289" s="31">
        <f>BK1290+BK1294</f>
        <v>0</v>
      </c>
      <c r="BL1289" s="31">
        <f>BL1290+BL1294</f>
        <v>0</v>
      </c>
      <c r="BM1289" s="31">
        <f>BM1290+BM1294</f>
        <v>0</v>
      </c>
      <c r="BN1289" s="31">
        <f t="shared" si="4174"/>
        <v>96316.146999999997</v>
      </c>
      <c r="BO1289" s="31">
        <f t="shared" si="4175"/>
        <v>35000</v>
      </c>
      <c r="BP1289" s="31">
        <f t="shared" si="4176"/>
        <v>35000</v>
      </c>
      <c r="BQ1289" s="31">
        <f>BQ1290+BQ1294</f>
        <v>0</v>
      </c>
      <c r="BR1289" s="31">
        <f>BR1290+BR1294</f>
        <v>0</v>
      </c>
      <c r="BS1289" s="31">
        <f t="shared" si="4177"/>
        <v>96316.146999999997</v>
      </c>
      <c r="BT1289" s="31">
        <f t="shared" si="4178"/>
        <v>35000</v>
      </c>
      <c r="BU1289" s="31">
        <f t="shared" si="4179"/>
        <v>35000</v>
      </c>
      <c r="BV1289" s="31">
        <f>BV1290+BV1294</f>
        <v>0</v>
      </c>
      <c r="BW1289" s="31">
        <f>BW1290+BW1294</f>
        <v>0</v>
      </c>
      <c r="BX1289" s="31">
        <f t="shared" si="4180"/>
        <v>96316.146999999997</v>
      </c>
      <c r="BY1289" s="31">
        <f t="shared" si="4181"/>
        <v>35000</v>
      </c>
      <c r="BZ1289" s="31">
        <f t="shared" si="4182"/>
        <v>35000</v>
      </c>
      <c r="CA1289" s="31">
        <f>CA1290+CA1294</f>
        <v>-38700</v>
      </c>
      <c r="CB1289" s="31">
        <f>CB1290+CB1294</f>
        <v>38700</v>
      </c>
      <c r="CC1289" s="31">
        <f>CC1290+CC1294</f>
        <v>0</v>
      </c>
      <c r="CD1289" s="31">
        <f t="shared" si="4311"/>
        <v>57616.146999999997</v>
      </c>
      <c r="CE1289" s="31">
        <f t="shared" si="4312"/>
        <v>73700</v>
      </c>
      <c r="CF1289" s="31">
        <f t="shared" si="4313"/>
        <v>35000</v>
      </c>
      <c r="CG1289" s="31">
        <f>CG1290+CG1294</f>
        <v>0</v>
      </c>
      <c r="CH1289" s="24"/>
      <c r="CI1289" s="40"/>
      <c r="CL1289" s="1" t="s">
        <v>28</v>
      </c>
    </row>
    <row r="1290" ht="15">
      <c r="A1290" s="41" t="s">
        <v>714</v>
      </c>
      <c r="B1290" s="17"/>
      <c r="C1290" s="16"/>
      <c r="D1290" s="16"/>
      <c r="E1290" s="39" t="s">
        <v>715</v>
      </c>
      <c r="F1290" s="31">
        <f t="shared" si="4270"/>
        <v>0</v>
      </c>
      <c r="G1290" s="31">
        <f t="shared" si="4271"/>
        <v>0</v>
      </c>
      <c r="H1290" s="31">
        <f t="shared" si="4272"/>
        <v>0</v>
      </c>
      <c r="I1290" s="31">
        <f t="shared" si="4273"/>
        <v>0</v>
      </c>
      <c r="J1290" s="31">
        <f t="shared" si="4274"/>
        <v>0</v>
      </c>
      <c r="K1290" s="31">
        <f t="shared" si="4275"/>
        <v>0</v>
      </c>
      <c r="L1290" s="31">
        <f t="shared" si="4147"/>
        <v>0</v>
      </c>
      <c r="M1290" s="31">
        <f t="shared" si="4148"/>
        <v>0</v>
      </c>
      <c r="N1290" s="31">
        <f t="shared" si="4149"/>
        <v>0</v>
      </c>
      <c r="O1290" s="31">
        <f t="shared" ref="O1290:O1296" si="4314">O1291</f>
        <v>40000</v>
      </c>
      <c r="P1290" s="31">
        <f t="shared" ref="P1290:P1296" si="4315">P1291</f>
        <v>35000</v>
      </c>
      <c r="Q1290" s="31">
        <f t="shared" ref="Q1290:Q1296" si="4316">Q1291</f>
        <v>35000</v>
      </c>
      <c r="R1290" s="31">
        <f t="shared" si="4150"/>
        <v>40000</v>
      </c>
      <c r="S1290" s="31">
        <f t="shared" si="4151"/>
        <v>35000</v>
      </c>
      <c r="T1290" s="31">
        <f t="shared" si="4152"/>
        <v>35000</v>
      </c>
      <c r="U1290" s="31">
        <f t="shared" ref="U1290:U1296" si="4317">U1291</f>
        <v>0</v>
      </c>
      <c r="V1290" s="31">
        <f t="shared" ref="V1290:V1296" si="4318">V1291</f>
        <v>0</v>
      </c>
      <c r="W1290" s="31">
        <f t="shared" ref="W1290:W1296" si="4319">W1291</f>
        <v>0</v>
      </c>
      <c r="X1290" s="31">
        <f t="shared" si="4153"/>
        <v>40000</v>
      </c>
      <c r="Y1290" s="31">
        <f t="shared" si="4154"/>
        <v>35000</v>
      </c>
      <c r="Z1290" s="31">
        <f t="shared" si="4155"/>
        <v>35000</v>
      </c>
      <c r="AA1290" s="31">
        <f t="shared" ref="AA1290:AA1296" si="4320">AA1291</f>
        <v>0</v>
      </c>
      <c r="AB1290" s="31">
        <f t="shared" ref="AB1290:AB1296" si="4321">AB1291</f>
        <v>0</v>
      </c>
      <c r="AC1290" s="31">
        <f t="shared" ref="AC1290:AC1296" si="4322">AC1291</f>
        <v>0</v>
      </c>
      <c r="AD1290" s="31">
        <f t="shared" si="4156"/>
        <v>40000</v>
      </c>
      <c r="AE1290" s="31">
        <f t="shared" si="4157"/>
        <v>35000</v>
      </c>
      <c r="AF1290" s="31">
        <f t="shared" si="4158"/>
        <v>35000</v>
      </c>
      <c r="AG1290" s="31">
        <f t="shared" ref="AG1290:AG1296" si="4323">AG1291</f>
        <v>0</v>
      </c>
      <c r="AH1290" s="31">
        <f t="shared" ref="AH1290:AH1296" si="4324">AH1291</f>
        <v>0</v>
      </c>
      <c r="AI1290" s="31">
        <f t="shared" ref="AI1290:AI1296" si="4325">AI1291</f>
        <v>0</v>
      </c>
      <c r="AJ1290" s="31">
        <f t="shared" si="4159"/>
        <v>40000</v>
      </c>
      <c r="AK1290" s="31">
        <f t="shared" si="4160"/>
        <v>35000</v>
      </c>
      <c r="AL1290" s="31">
        <f t="shared" si="4161"/>
        <v>35000</v>
      </c>
      <c r="AM1290" s="31">
        <f t="shared" ref="AM1290:AM1296" si="4326">AM1291</f>
        <v>0</v>
      </c>
      <c r="AN1290" s="31">
        <f t="shared" ref="AN1290:AN1296" si="4327">AN1291</f>
        <v>0</v>
      </c>
      <c r="AO1290" s="31">
        <f t="shared" ref="AO1290:AO1296" si="4328">AO1291</f>
        <v>0</v>
      </c>
      <c r="AP1290" s="31">
        <f t="shared" si="4162"/>
        <v>40000</v>
      </c>
      <c r="AQ1290" s="31">
        <f t="shared" si="4163"/>
        <v>35000</v>
      </c>
      <c r="AR1290" s="31">
        <f t="shared" si="4164"/>
        <v>35000</v>
      </c>
      <c r="AS1290" s="31">
        <f t="shared" ref="AS1290:AS1296" si="4329">AS1291</f>
        <v>0</v>
      </c>
      <c r="AT1290" s="31">
        <f t="shared" ref="AT1290:AT1296" si="4330">AT1291</f>
        <v>0</v>
      </c>
      <c r="AU1290" s="31">
        <f t="shared" ref="AU1290:AU1296" si="4331">AU1291</f>
        <v>0</v>
      </c>
      <c r="AV1290" s="31">
        <f t="shared" si="4165"/>
        <v>40000</v>
      </c>
      <c r="AW1290" s="31">
        <f t="shared" si="4166"/>
        <v>35000</v>
      </c>
      <c r="AX1290" s="31">
        <f t="shared" si="4167"/>
        <v>35000</v>
      </c>
      <c r="AY1290" s="31">
        <f t="shared" ref="AY1290:AY1296" si="4332">AY1291</f>
        <v>0</v>
      </c>
      <c r="AZ1290" s="31">
        <f t="shared" ref="AZ1290:AZ1296" si="4333">AZ1291</f>
        <v>0</v>
      </c>
      <c r="BA1290" s="31">
        <f t="shared" ref="BA1290:BA1296" si="4334">BA1291</f>
        <v>0</v>
      </c>
      <c r="BB1290" s="31">
        <f t="shared" si="4168"/>
        <v>40000</v>
      </c>
      <c r="BC1290" s="31">
        <f t="shared" si="4169"/>
        <v>35000</v>
      </c>
      <c r="BD1290" s="31">
        <f t="shared" si="4170"/>
        <v>35000</v>
      </c>
      <c r="BE1290" s="31">
        <f t="shared" ref="BE1290:BE1296" si="4335">BE1291</f>
        <v>0</v>
      </c>
      <c r="BF1290" s="31">
        <f t="shared" ref="BF1290:BF1296" si="4336">BF1291</f>
        <v>0</v>
      </c>
      <c r="BG1290" s="31">
        <f t="shared" ref="BG1290:BG1296" si="4337">BG1291</f>
        <v>0</v>
      </c>
      <c r="BH1290" s="31">
        <f t="shared" si="4171"/>
        <v>40000</v>
      </c>
      <c r="BI1290" s="31">
        <f t="shared" si="4172"/>
        <v>35000</v>
      </c>
      <c r="BJ1290" s="31">
        <f t="shared" si="4173"/>
        <v>35000</v>
      </c>
      <c r="BK1290" s="31">
        <f t="shared" ref="BK1290:BK1296" si="4338">BK1291</f>
        <v>0</v>
      </c>
      <c r="BL1290" s="31">
        <f t="shared" ref="BL1290:BL1296" si="4339">BL1291</f>
        <v>0</v>
      </c>
      <c r="BM1290" s="31">
        <f t="shared" ref="BM1290:BM1296" si="4340">BM1291</f>
        <v>0</v>
      </c>
      <c r="BN1290" s="31">
        <f t="shared" si="4174"/>
        <v>40000</v>
      </c>
      <c r="BO1290" s="31">
        <f t="shared" si="4175"/>
        <v>35000</v>
      </c>
      <c r="BP1290" s="31">
        <f t="shared" si="4176"/>
        <v>35000</v>
      </c>
      <c r="BQ1290" s="31">
        <f t="shared" ref="BQ1290:BQ1296" si="4341">BQ1291</f>
        <v>0</v>
      </c>
      <c r="BR1290" s="31">
        <f t="shared" ref="BR1290:BR1296" si="4342">BR1291</f>
        <v>0</v>
      </c>
      <c r="BS1290" s="31">
        <f t="shared" si="4177"/>
        <v>40000</v>
      </c>
      <c r="BT1290" s="31">
        <f t="shared" si="4178"/>
        <v>35000</v>
      </c>
      <c r="BU1290" s="31">
        <f t="shared" si="4179"/>
        <v>35000</v>
      </c>
      <c r="BV1290" s="31">
        <f t="shared" ref="BV1290:BV1296" si="4343">BV1291</f>
        <v>0</v>
      </c>
      <c r="BW1290" s="31">
        <f t="shared" ref="BW1290:BW1296" si="4344">BW1291</f>
        <v>0</v>
      </c>
      <c r="BX1290" s="31">
        <f t="shared" si="4180"/>
        <v>40000</v>
      </c>
      <c r="BY1290" s="31">
        <f t="shared" si="4181"/>
        <v>35000</v>
      </c>
      <c r="BZ1290" s="31">
        <f t="shared" si="4182"/>
        <v>35000</v>
      </c>
      <c r="CA1290" s="31">
        <f t="shared" ref="CA1290:CA1296" si="4345">CA1291</f>
        <v>-38700</v>
      </c>
      <c r="CB1290" s="31">
        <f t="shared" ref="CB1290:CB1296" si="4346">CB1291</f>
        <v>38700</v>
      </c>
      <c r="CC1290" s="31">
        <f t="shared" ref="CC1290:CC1296" si="4347">CC1291</f>
        <v>0</v>
      </c>
      <c r="CD1290" s="31">
        <f t="shared" si="4311"/>
        <v>1300</v>
      </c>
      <c r="CE1290" s="31">
        <f t="shared" si="4312"/>
        <v>73700</v>
      </c>
      <c r="CF1290" s="31">
        <f t="shared" si="4313"/>
        <v>35000</v>
      </c>
      <c r="CG1290" s="31">
        <f t="shared" ref="CG1290:CG1296" si="4348">CG1291</f>
        <v>0</v>
      </c>
      <c r="CH1290" s="24"/>
      <c r="CI1290" s="40"/>
      <c r="CO1290" s="1" t="s">
        <v>31</v>
      </c>
    </row>
    <row r="1291" ht="29.850000000000001">
      <c r="A1291" s="41" t="s">
        <v>714</v>
      </c>
      <c r="B1291" s="17">
        <v>200</v>
      </c>
      <c r="C1291" s="16"/>
      <c r="D1291" s="16"/>
      <c r="E1291" s="39" t="s">
        <v>40</v>
      </c>
      <c r="F1291" s="31">
        <f t="shared" si="4270"/>
        <v>0</v>
      </c>
      <c r="G1291" s="31">
        <f t="shared" si="4271"/>
        <v>0</v>
      </c>
      <c r="H1291" s="31">
        <f t="shared" si="4272"/>
        <v>0</v>
      </c>
      <c r="I1291" s="31">
        <f t="shared" si="4273"/>
        <v>0</v>
      </c>
      <c r="J1291" s="31">
        <f t="shared" si="4274"/>
        <v>0</v>
      </c>
      <c r="K1291" s="31">
        <f t="shared" si="4275"/>
        <v>0</v>
      </c>
      <c r="L1291" s="31">
        <f t="shared" si="4147"/>
        <v>0</v>
      </c>
      <c r="M1291" s="31">
        <f t="shared" si="4148"/>
        <v>0</v>
      </c>
      <c r="N1291" s="31">
        <f t="shared" si="4149"/>
        <v>0</v>
      </c>
      <c r="O1291" s="31">
        <f t="shared" si="4314"/>
        <v>40000</v>
      </c>
      <c r="P1291" s="31">
        <f t="shared" si="4315"/>
        <v>35000</v>
      </c>
      <c r="Q1291" s="31">
        <f t="shared" si="4316"/>
        <v>35000</v>
      </c>
      <c r="R1291" s="31">
        <f t="shared" si="4150"/>
        <v>40000</v>
      </c>
      <c r="S1291" s="31">
        <f t="shared" si="4151"/>
        <v>35000</v>
      </c>
      <c r="T1291" s="31">
        <f t="shared" si="4152"/>
        <v>35000</v>
      </c>
      <c r="U1291" s="31">
        <f t="shared" si="4317"/>
        <v>0</v>
      </c>
      <c r="V1291" s="31">
        <f t="shared" si="4318"/>
        <v>0</v>
      </c>
      <c r="W1291" s="31">
        <f t="shared" si="4319"/>
        <v>0</v>
      </c>
      <c r="X1291" s="31">
        <f t="shared" si="4153"/>
        <v>40000</v>
      </c>
      <c r="Y1291" s="31">
        <f t="shared" si="4154"/>
        <v>35000</v>
      </c>
      <c r="Z1291" s="31">
        <f t="shared" si="4155"/>
        <v>35000</v>
      </c>
      <c r="AA1291" s="31">
        <f t="shared" si="4320"/>
        <v>0</v>
      </c>
      <c r="AB1291" s="31">
        <f t="shared" si="4321"/>
        <v>0</v>
      </c>
      <c r="AC1291" s="31">
        <f t="shared" si="4322"/>
        <v>0</v>
      </c>
      <c r="AD1291" s="31">
        <f t="shared" si="4156"/>
        <v>40000</v>
      </c>
      <c r="AE1291" s="31">
        <f t="shared" si="4157"/>
        <v>35000</v>
      </c>
      <c r="AF1291" s="31">
        <f t="shared" si="4158"/>
        <v>35000</v>
      </c>
      <c r="AG1291" s="31">
        <f t="shared" si="4323"/>
        <v>0</v>
      </c>
      <c r="AH1291" s="31">
        <f t="shared" si="4324"/>
        <v>0</v>
      </c>
      <c r="AI1291" s="31">
        <f t="shared" si="4325"/>
        <v>0</v>
      </c>
      <c r="AJ1291" s="31">
        <f t="shared" si="4159"/>
        <v>40000</v>
      </c>
      <c r="AK1291" s="31">
        <f t="shared" si="4160"/>
        <v>35000</v>
      </c>
      <c r="AL1291" s="31">
        <f t="shared" si="4161"/>
        <v>35000</v>
      </c>
      <c r="AM1291" s="31">
        <f t="shared" si="4326"/>
        <v>0</v>
      </c>
      <c r="AN1291" s="31">
        <f t="shared" si="4327"/>
        <v>0</v>
      </c>
      <c r="AO1291" s="31">
        <f t="shared" si="4328"/>
        <v>0</v>
      </c>
      <c r="AP1291" s="31">
        <f t="shared" si="4162"/>
        <v>40000</v>
      </c>
      <c r="AQ1291" s="31">
        <f t="shared" si="4163"/>
        <v>35000</v>
      </c>
      <c r="AR1291" s="31">
        <f t="shared" si="4164"/>
        <v>35000</v>
      </c>
      <c r="AS1291" s="31">
        <f t="shared" si="4329"/>
        <v>0</v>
      </c>
      <c r="AT1291" s="31">
        <f t="shared" si="4330"/>
        <v>0</v>
      </c>
      <c r="AU1291" s="31">
        <f t="shared" si="4331"/>
        <v>0</v>
      </c>
      <c r="AV1291" s="31">
        <f t="shared" si="4165"/>
        <v>40000</v>
      </c>
      <c r="AW1291" s="31">
        <f t="shared" si="4166"/>
        <v>35000</v>
      </c>
      <c r="AX1291" s="31">
        <f t="shared" si="4167"/>
        <v>35000</v>
      </c>
      <c r="AY1291" s="31">
        <f t="shared" si="4332"/>
        <v>0</v>
      </c>
      <c r="AZ1291" s="31">
        <f t="shared" si="4333"/>
        <v>0</v>
      </c>
      <c r="BA1291" s="31">
        <f t="shared" si="4334"/>
        <v>0</v>
      </c>
      <c r="BB1291" s="31">
        <f t="shared" si="4168"/>
        <v>40000</v>
      </c>
      <c r="BC1291" s="31">
        <f t="shared" si="4169"/>
        <v>35000</v>
      </c>
      <c r="BD1291" s="31">
        <f t="shared" si="4170"/>
        <v>35000</v>
      </c>
      <c r="BE1291" s="31">
        <f t="shared" si="4335"/>
        <v>0</v>
      </c>
      <c r="BF1291" s="31">
        <f t="shared" si="4336"/>
        <v>0</v>
      </c>
      <c r="BG1291" s="31">
        <f t="shared" si="4337"/>
        <v>0</v>
      </c>
      <c r="BH1291" s="31">
        <f t="shared" si="4171"/>
        <v>40000</v>
      </c>
      <c r="BI1291" s="31">
        <f t="shared" si="4172"/>
        <v>35000</v>
      </c>
      <c r="BJ1291" s="31">
        <f t="shared" si="4173"/>
        <v>35000</v>
      </c>
      <c r="BK1291" s="31">
        <f t="shared" si="4338"/>
        <v>0</v>
      </c>
      <c r="BL1291" s="31">
        <f t="shared" si="4339"/>
        <v>0</v>
      </c>
      <c r="BM1291" s="31">
        <f t="shared" si="4340"/>
        <v>0</v>
      </c>
      <c r="BN1291" s="31">
        <f t="shared" si="4174"/>
        <v>40000</v>
      </c>
      <c r="BO1291" s="31">
        <f t="shared" si="4175"/>
        <v>35000</v>
      </c>
      <c r="BP1291" s="31">
        <f t="shared" si="4176"/>
        <v>35000</v>
      </c>
      <c r="BQ1291" s="31">
        <f t="shared" si="4341"/>
        <v>0</v>
      </c>
      <c r="BR1291" s="31">
        <f t="shared" si="4342"/>
        <v>0</v>
      </c>
      <c r="BS1291" s="31">
        <f t="shared" si="4177"/>
        <v>40000</v>
      </c>
      <c r="BT1291" s="31">
        <f t="shared" si="4178"/>
        <v>35000</v>
      </c>
      <c r="BU1291" s="31">
        <f t="shared" si="4179"/>
        <v>35000</v>
      </c>
      <c r="BV1291" s="31">
        <f t="shared" si="4343"/>
        <v>0</v>
      </c>
      <c r="BW1291" s="31">
        <f t="shared" si="4344"/>
        <v>0</v>
      </c>
      <c r="BX1291" s="31">
        <f t="shared" si="4180"/>
        <v>40000</v>
      </c>
      <c r="BY1291" s="31">
        <f t="shared" si="4181"/>
        <v>35000</v>
      </c>
      <c r="BZ1291" s="31">
        <f t="shared" si="4182"/>
        <v>35000</v>
      </c>
      <c r="CA1291" s="31">
        <f t="shared" si="4345"/>
        <v>-38700</v>
      </c>
      <c r="CB1291" s="31">
        <f t="shared" si="4346"/>
        <v>38700</v>
      </c>
      <c r="CC1291" s="31">
        <f t="shared" si="4347"/>
        <v>0</v>
      </c>
      <c r="CD1291" s="31">
        <f t="shared" si="4311"/>
        <v>1300</v>
      </c>
      <c r="CE1291" s="31">
        <f t="shared" si="4312"/>
        <v>73700</v>
      </c>
      <c r="CF1291" s="31">
        <f t="shared" si="4313"/>
        <v>35000</v>
      </c>
      <c r="CG1291" s="31">
        <f t="shared" si="4348"/>
        <v>0</v>
      </c>
      <c r="CH1291" s="24"/>
      <c r="CI1291" s="40"/>
      <c r="CM1291" s="1" t="s">
        <v>29</v>
      </c>
    </row>
    <row r="1292" ht="43.75">
      <c r="A1292" s="41" t="s">
        <v>714</v>
      </c>
      <c r="B1292" s="17">
        <v>240</v>
      </c>
      <c r="C1292" s="16"/>
      <c r="D1292" s="16"/>
      <c r="E1292" s="39" t="s">
        <v>41</v>
      </c>
      <c r="F1292" s="31">
        <f t="shared" si="4270"/>
        <v>0</v>
      </c>
      <c r="G1292" s="31">
        <f t="shared" si="4271"/>
        <v>0</v>
      </c>
      <c r="H1292" s="31">
        <f t="shared" si="4272"/>
        <v>0</v>
      </c>
      <c r="I1292" s="31">
        <f t="shared" si="4273"/>
        <v>0</v>
      </c>
      <c r="J1292" s="31">
        <f t="shared" si="4274"/>
        <v>0</v>
      </c>
      <c r="K1292" s="31">
        <f t="shared" si="4275"/>
        <v>0</v>
      </c>
      <c r="L1292" s="31">
        <f t="shared" si="4147"/>
        <v>0</v>
      </c>
      <c r="M1292" s="31">
        <f t="shared" si="4148"/>
        <v>0</v>
      </c>
      <c r="N1292" s="31">
        <f t="shared" si="4149"/>
        <v>0</v>
      </c>
      <c r="O1292" s="31">
        <f t="shared" si="4314"/>
        <v>40000</v>
      </c>
      <c r="P1292" s="31">
        <f t="shared" si="4315"/>
        <v>35000</v>
      </c>
      <c r="Q1292" s="31">
        <f t="shared" si="4316"/>
        <v>35000</v>
      </c>
      <c r="R1292" s="31">
        <f t="shared" si="4150"/>
        <v>40000</v>
      </c>
      <c r="S1292" s="31">
        <f t="shared" si="4151"/>
        <v>35000</v>
      </c>
      <c r="T1292" s="31">
        <f t="shared" si="4152"/>
        <v>35000</v>
      </c>
      <c r="U1292" s="31">
        <f t="shared" si="4317"/>
        <v>0</v>
      </c>
      <c r="V1292" s="31">
        <f t="shared" si="4318"/>
        <v>0</v>
      </c>
      <c r="W1292" s="31">
        <f t="shared" si="4319"/>
        <v>0</v>
      </c>
      <c r="X1292" s="31">
        <f t="shared" si="4153"/>
        <v>40000</v>
      </c>
      <c r="Y1292" s="31">
        <f t="shared" si="4154"/>
        <v>35000</v>
      </c>
      <c r="Z1292" s="31">
        <f t="shared" si="4155"/>
        <v>35000</v>
      </c>
      <c r="AA1292" s="31">
        <f t="shared" si="4320"/>
        <v>0</v>
      </c>
      <c r="AB1292" s="31">
        <f t="shared" si="4321"/>
        <v>0</v>
      </c>
      <c r="AC1292" s="31">
        <f t="shared" si="4322"/>
        <v>0</v>
      </c>
      <c r="AD1292" s="31">
        <f t="shared" si="4156"/>
        <v>40000</v>
      </c>
      <c r="AE1292" s="31">
        <f t="shared" si="4157"/>
        <v>35000</v>
      </c>
      <c r="AF1292" s="31">
        <f t="shared" si="4158"/>
        <v>35000</v>
      </c>
      <c r="AG1292" s="31">
        <f t="shared" si="4323"/>
        <v>0</v>
      </c>
      <c r="AH1292" s="31">
        <f t="shared" si="4324"/>
        <v>0</v>
      </c>
      <c r="AI1292" s="31">
        <f t="shared" si="4325"/>
        <v>0</v>
      </c>
      <c r="AJ1292" s="31">
        <f t="shared" si="4159"/>
        <v>40000</v>
      </c>
      <c r="AK1292" s="31">
        <f t="shared" si="4160"/>
        <v>35000</v>
      </c>
      <c r="AL1292" s="31">
        <f t="shared" si="4161"/>
        <v>35000</v>
      </c>
      <c r="AM1292" s="31">
        <f t="shared" si="4326"/>
        <v>0</v>
      </c>
      <c r="AN1292" s="31">
        <f t="shared" si="4327"/>
        <v>0</v>
      </c>
      <c r="AO1292" s="31">
        <f t="shared" si="4328"/>
        <v>0</v>
      </c>
      <c r="AP1292" s="31">
        <f t="shared" si="4162"/>
        <v>40000</v>
      </c>
      <c r="AQ1292" s="31">
        <f t="shared" si="4163"/>
        <v>35000</v>
      </c>
      <c r="AR1292" s="31">
        <f t="shared" si="4164"/>
        <v>35000</v>
      </c>
      <c r="AS1292" s="31">
        <f t="shared" si="4329"/>
        <v>0</v>
      </c>
      <c r="AT1292" s="31">
        <f t="shared" si="4330"/>
        <v>0</v>
      </c>
      <c r="AU1292" s="31">
        <f t="shared" si="4331"/>
        <v>0</v>
      </c>
      <c r="AV1292" s="31">
        <f t="shared" si="4165"/>
        <v>40000</v>
      </c>
      <c r="AW1292" s="31">
        <f t="shared" si="4166"/>
        <v>35000</v>
      </c>
      <c r="AX1292" s="31">
        <f t="shared" si="4167"/>
        <v>35000</v>
      </c>
      <c r="AY1292" s="31">
        <f t="shared" si="4332"/>
        <v>0</v>
      </c>
      <c r="AZ1292" s="31">
        <f t="shared" si="4333"/>
        <v>0</v>
      </c>
      <c r="BA1292" s="31">
        <f t="shared" si="4334"/>
        <v>0</v>
      </c>
      <c r="BB1292" s="31">
        <f t="shared" si="4168"/>
        <v>40000</v>
      </c>
      <c r="BC1292" s="31">
        <f t="shared" si="4169"/>
        <v>35000</v>
      </c>
      <c r="BD1292" s="31">
        <f t="shared" si="4170"/>
        <v>35000</v>
      </c>
      <c r="BE1292" s="31">
        <f t="shared" si="4335"/>
        <v>0</v>
      </c>
      <c r="BF1292" s="31">
        <f t="shared" si="4336"/>
        <v>0</v>
      </c>
      <c r="BG1292" s="31">
        <f t="shared" si="4337"/>
        <v>0</v>
      </c>
      <c r="BH1292" s="31">
        <f t="shared" si="4171"/>
        <v>40000</v>
      </c>
      <c r="BI1292" s="31">
        <f t="shared" si="4172"/>
        <v>35000</v>
      </c>
      <c r="BJ1292" s="31">
        <f t="shared" si="4173"/>
        <v>35000</v>
      </c>
      <c r="BK1292" s="31">
        <f t="shared" si="4338"/>
        <v>0</v>
      </c>
      <c r="BL1292" s="31">
        <f t="shared" si="4339"/>
        <v>0</v>
      </c>
      <c r="BM1292" s="31">
        <f t="shared" si="4340"/>
        <v>0</v>
      </c>
      <c r="BN1292" s="31">
        <f t="shared" si="4174"/>
        <v>40000</v>
      </c>
      <c r="BO1292" s="31">
        <f t="shared" si="4175"/>
        <v>35000</v>
      </c>
      <c r="BP1292" s="31">
        <f t="shared" si="4176"/>
        <v>35000</v>
      </c>
      <c r="BQ1292" s="31">
        <f t="shared" si="4341"/>
        <v>0</v>
      </c>
      <c r="BR1292" s="31">
        <f t="shared" si="4342"/>
        <v>0</v>
      </c>
      <c r="BS1292" s="31">
        <f t="shared" si="4177"/>
        <v>40000</v>
      </c>
      <c r="BT1292" s="31">
        <f t="shared" si="4178"/>
        <v>35000</v>
      </c>
      <c r="BU1292" s="31">
        <f t="shared" si="4179"/>
        <v>35000</v>
      </c>
      <c r="BV1292" s="31">
        <f t="shared" si="4343"/>
        <v>0</v>
      </c>
      <c r="BW1292" s="31">
        <f t="shared" si="4344"/>
        <v>0</v>
      </c>
      <c r="BX1292" s="31">
        <f t="shared" si="4180"/>
        <v>40000</v>
      </c>
      <c r="BY1292" s="31">
        <f t="shared" si="4181"/>
        <v>35000</v>
      </c>
      <c r="BZ1292" s="31">
        <f t="shared" si="4182"/>
        <v>35000</v>
      </c>
      <c r="CA1292" s="31">
        <f t="shared" si="4345"/>
        <v>-38700</v>
      </c>
      <c r="CB1292" s="31">
        <f t="shared" si="4346"/>
        <v>38700</v>
      </c>
      <c r="CC1292" s="31">
        <f t="shared" si="4347"/>
        <v>0</v>
      </c>
      <c r="CD1292" s="31">
        <f t="shared" si="4311"/>
        <v>1300</v>
      </c>
      <c r="CE1292" s="31">
        <f t="shared" si="4312"/>
        <v>73700</v>
      </c>
      <c r="CF1292" s="31">
        <f t="shared" si="4313"/>
        <v>35000</v>
      </c>
      <c r="CG1292" s="31">
        <f t="shared" si="4348"/>
        <v>0</v>
      </c>
      <c r="CH1292" s="24"/>
      <c r="CI1292" s="40"/>
      <c r="CN1292" s="1" t="s">
        <v>30</v>
      </c>
    </row>
    <row r="1293" ht="15">
      <c r="A1293" s="41" t="s">
        <v>714</v>
      </c>
      <c r="B1293" s="17">
        <v>240</v>
      </c>
      <c r="C1293" s="16" t="s">
        <v>66</v>
      </c>
      <c r="D1293" s="16" t="s">
        <v>67</v>
      </c>
      <c r="E1293" s="39" t="s">
        <v>68</v>
      </c>
      <c r="F1293" s="31"/>
      <c r="G1293" s="31"/>
      <c r="H1293" s="31"/>
      <c r="I1293" s="31"/>
      <c r="J1293" s="31"/>
      <c r="K1293" s="31"/>
      <c r="L1293" s="31">
        <f t="shared" ref="L1293:L1356" si="4349">F1293+I1293</f>
        <v>0</v>
      </c>
      <c r="M1293" s="31">
        <f t="shared" ref="M1293:M1356" si="4350">G1293+J1293</f>
        <v>0</v>
      </c>
      <c r="N1293" s="31">
        <f t="shared" ref="N1293:N1356" si="4351">H1293+K1293</f>
        <v>0</v>
      </c>
      <c r="O1293" s="31">
        <v>40000</v>
      </c>
      <c r="P1293" s="31">
        <v>35000</v>
      </c>
      <c r="Q1293" s="31">
        <v>35000</v>
      </c>
      <c r="R1293" s="31">
        <f t="shared" ref="R1293:R1356" si="4352">L1293+O1293</f>
        <v>40000</v>
      </c>
      <c r="S1293" s="31">
        <f t="shared" ref="S1293:S1356" si="4353">M1293+P1293</f>
        <v>35000</v>
      </c>
      <c r="T1293" s="31">
        <f t="shared" ref="T1293:T1356" si="4354">N1293+Q1293</f>
        <v>35000</v>
      </c>
      <c r="U1293" s="31"/>
      <c r="V1293" s="31"/>
      <c r="W1293" s="31"/>
      <c r="X1293" s="31">
        <f t="shared" ref="X1293:X1356" si="4355">R1293+U1293</f>
        <v>40000</v>
      </c>
      <c r="Y1293" s="31">
        <f t="shared" ref="Y1293:Y1356" si="4356">S1293+V1293</f>
        <v>35000</v>
      </c>
      <c r="Z1293" s="31">
        <f t="shared" ref="Z1293:Z1356" si="4357">T1293+W1293</f>
        <v>35000</v>
      </c>
      <c r="AA1293" s="31"/>
      <c r="AB1293" s="31"/>
      <c r="AC1293" s="31"/>
      <c r="AD1293" s="31">
        <f t="shared" ref="AD1293:AD1356" si="4358">X1293+AA1293</f>
        <v>40000</v>
      </c>
      <c r="AE1293" s="31">
        <f t="shared" ref="AE1293:AE1356" si="4359">Y1293+AB1293</f>
        <v>35000</v>
      </c>
      <c r="AF1293" s="31">
        <f t="shared" ref="AF1293:AF1356" si="4360">Z1293+AC1293</f>
        <v>35000</v>
      </c>
      <c r="AG1293" s="31"/>
      <c r="AH1293" s="31"/>
      <c r="AI1293" s="31"/>
      <c r="AJ1293" s="31">
        <f t="shared" ref="AJ1293:AJ1356" si="4361">AD1293+AG1293</f>
        <v>40000</v>
      </c>
      <c r="AK1293" s="31">
        <f t="shared" ref="AK1293:AK1356" si="4362">AE1293+AH1293</f>
        <v>35000</v>
      </c>
      <c r="AL1293" s="31">
        <f t="shared" ref="AL1293:AL1356" si="4363">AF1293+AI1293</f>
        <v>35000</v>
      </c>
      <c r="AM1293" s="31"/>
      <c r="AN1293" s="31"/>
      <c r="AO1293" s="31"/>
      <c r="AP1293" s="31">
        <f t="shared" ref="AP1293:AP1356" si="4364">AJ1293+AM1293</f>
        <v>40000</v>
      </c>
      <c r="AQ1293" s="31">
        <f t="shared" ref="AQ1293:AQ1356" si="4365">AK1293+AN1293</f>
        <v>35000</v>
      </c>
      <c r="AR1293" s="31">
        <f t="shared" ref="AR1293:AR1356" si="4366">AL1293+AO1293</f>
        <v>35000</v>
      </c>
      <c r="AS1293" s="31"/>
      <c r="AT1293" s="31"/>
      <c r="AU1293" s="31"/>
      <c r="AV1293" s="31">
        <f t="shared" ref="AV1293:AV1356" si="4367">AP1293+AS1293</f>
        <v>40000</v>
      </c>
      <c r="AW1293" s="31">
        <f t="shared" ref="AW1293:AW1356" si="4368">AQ1293+AT1293</f>
        <v>35000</v>
      </c>
      <c r="AX1293" s="31">
        <f t="shared" ref="AX1293:AX1356" si="4369">AR1293+AU1293</f>
        <v>35000</v>
      </c>
      <c r="AY1293" s="31"/>
      <c r="AZ1293" s="31"/>
      <c r="BA1293" s="31"/>
      <c r="BB1293" s="31">
        <f t="shared" ref="BB1293:BB1356" si="4370">AV1293+AY1293</f>
        <v>40000</v>
      </c>
      <c r="BC1293" s="31">
        <f t="shared" ref="BC1293:BC1356" si="4371">AW1293+AZ1293</f>
        <v>35000</v>
      </c>
      <c r="BD1293" s="31">
        <f t="shared" ref="BD1293:BD1356" si="4372">AX1293+BA1293</f>
        <v>35000</v>
      </c>
      <c r="BE1293" s="31"/>
      <c r="BF1293" s="31"/>
      <c r="BG1293" s="31"/>
      <c r="BH1293" s="31">
        <f t="shared" ref="BH1293:BH1356" si="4373">BB1293+BE1293</f>
        <v>40000</v>
      </c>
      <c r="BI1293" s="31">
        <f t="shared" ref="BI1293:BI1356" si="4374">BC1293+BF1293</f>
        <v>35000</v>
      </c>
      <c r="BJ1293" s="31">
        <f t="shared" ref="BJ1293:BJ1356" si="4375">BD1293+BG1293</f>
        <v>35000</v>
      </c>
      <c r="BK1293" s="31"/>
      <c r="BL1293" s="31"/>
      <c r="BM1293" s="31"/>
      <c r="BN1293" s="31">
        <f t="shared" ref="BN1293:BN1356" si="4376">BH1293+BK1293</f>
        <v>40000</v>
      </c>
      <c r="BO1293" s="31">
        <f t="shared" ref="BO1293:BO1356" si="4377">BI1293+BL1293</f>
        <v>35000</v>
      </c>
      <c r="BP1293" s="31">
        <f t="shared" ref="BP1293:BP1356" si="4378">BJ1293+BM1293</f>
        <v>35000</v>
      </c>
      <c r="BQ1293" s="31"/>
      <c r="BR1293" s="31"/>
      <c r="BS1293" s="31">
        <f t="shared" ref="BS1293:BS1356" si="4379">BQ1293+BN1293</f>
        <v>40000</v>
      </c>
      <c r="BT1293" s="31">
        <f t="shared" ref="BT1293:BT1356" si="4380">BR1293+BO1293</f>
        <v>35000</v>
      </c>
      <c r="BU1293" s="31">
        <f t="shared" ref="BU1293:BU1356" si="4381">BP1293</f>
        <v>35000</v>
      </c>
      <c r="BV1293" s="31"/>
      <c r="BW1293" s="31"/>
      <c r="BX1293" s="31">
        <f t="shared" ref="BX1293:BX1356" si="4382">BS1293</f>
        <v>40000</v>
      </c>
      <c r="BY1293" s="31">
        <f t="shared" ref="BY1293:BY1356" si="4383">BT1293+BV1293</f>
        <v>35000</v>
      </c>
      <c r="BZ1293" s="31">
        <f t="shared" ref="BZ1293:BZ1356" si="4384">BU1293+BW1293</f>
        <v>35000</v>
      </c>
      <c r="CA1293" s="31">
        <v>-38700</v>
      </c>
      <c r="CB1293" s="31">
        <v>38700</v>
      </c>
      <c r="CC1293" s="31"/>
      <c r="CD1293" s="31">
        <f t="shared" si="4311"/>
        <v>1300</v>
      </c>
      <c r="CE1293" s="31">
        <f t="shared" si="4312"/>
        <v>73700</v>
      </c>
      <c r="CF1293" s="31">
        <f t="shared" si="4313"/>
        <v>35000</v>
      </c>
      <c r="CG1293" s="31"/>
      <c r="CH1293" s="24"/>
      <c r="CI1293" s="40"/>
    </row>
    <row r="1294" ht="15">
      <c r="A1294" s="41" t="s">
        <v>716</v>
      </c>
      <c r="B1294" s="17"/>
      <c r="C1294" s="16"/>
      <c r="D1294" s="16"/>
      <c r="E1294" s="39" t="s">
        <v>711</v>
      </c>
      <c r="F1294" s="31"/>
      <c r="G1294" s="31"/>
      <c r="H1294" s="31"/>
      <c r="I1294" s="31"/>
      <c r="J1294" s="31"/>
      <c r="K1294" s="31"/>
      <c r="L1294" s="31"/>
      <c r="M1294" s="31"/>
      <c r="N1294" s="31"/>
      <c r="O1294" s="31">
        <f t="shared" si="4314"/>
        <v>39675.737999999998</v>
      </c>
      <c r="P1294" s="31">
        <f t="shared" si="4315"/>
        <v>16640.409</v>
      </c>
      <c r="Q1294" s="31">
        <f t="shared" si="4316"/>
        <v>0</v>
      </c>
      <c r="R1294" s="31">
        <f t="shared" si="4352"/>
        <v>39675.737999999998</v>
      </c>
      <c r="S1294" s="31">
        <f t="shared" si="4353"/>
        <v>16640.409</v>
      </c>
      <c r="T1294" s="31">
        <f t="shared" si="4354"/>
        <v>0</v>
      </c>
      <c r="U1294" s="31">
        <f t="shared" si="4317"/>
        <v>0</v>
      </c>
      <c r="V1294" s="31">
        <f t="shared" si="4318"/>
        <v>0</v>
      </c>
      <c r="W1294" s="31">
        <f t="shared" si="4319"/>
        <v>0</v>
      </c>
      <c r="X1294" s="31">
        <f t="shared" si="4355"/>
        <v>39675.737999999998</v>
      </c>
      <c r="Y1294" s="31">
        <f t="shared" si="4356"/>
        <v>16640.409</v>
      </c>
      <c r="Z1294" s="31">
        <f t="shared" si="4357"/>
        <v>0</v>
      </c>
      <c r="AA1294" s="31">
        <f t="shared" si="4320"/>
        <v>0</v>
      </c>
      <c r="AB1294" s="31">
        <f t="shared" si="4321"/>
        <v>0</v>
      </c>
      <c r="AC1294" s="31">
        <f t="shared" si="4322"/>
        <v>0</v>
      </c>
      <c r="AD1294" s="31">
        <f t="shared" si="4358"/>
        <v>39675.737999999998</v>
      </c>
      <c r="AE1294" s="31">
        <f t="shared" si="4359"/>
        <v>16640.409</v>
      </c>
      <c r="AF1294" s="31">
        <f t="shared" si="4360"/>
        <v>0</v>
      </c>
      <c r="AG1294" s="31">
        <f t="shared" si="4323"/>
        <v>0</v>
      </c>
      <c r="AH1294" s="31">
        <f t="shared" si="4324"/>
        <v>0</v>
      </c>
      <c r="AI1294" s="31">
        <f t="shared" si="4325"/>
        <v>0</v>
      </c>
      <c r="AJ1294" s="31">
        <f t="shared" si="4361"/>
        <v>39675.737999999998</v>
      </c>
      <c r="AK1294" s="31">
        <f t="shared" si="4362"/>
        <v>16640.409</v>
      </c>
      <c r="AL1294" s="31">
        <f t="shared" si="4363"/>
        <v>0</v>
      </c>
      <c r="AM1294" s="31">
        <f t="shared" si="4326"/>
        <v>16640.409</v>
      </c>
      <c r="AN1294" s="31">
        <f t="shared" si="4327"/>
        <v>-16640.409</v>
      </c>
      <c r="AO1294" s="31">
        <f t="shared" si="4328"/>
        <v>0</v>
      </c>
      <c r="AP1294" s="31">
        <f t="shared" si="4364"/>
        <v>56316.146999999997</v>
      </c>
      <c r="AQ1294" s="31">
        <f t="shared" si="4365"/>
        <v>0</v>
      </c>
      <c r="AR1294" s="31">
        <f t="shared" si="4366"/>
        <v>0</v>
      </c>
      <c r="AS1294" s="31">
        <f t="shared" si="4329"/>
        <v>0</v>
      </c>
      <c r="AT1294" s="31">
        <f t="shared" si="4330"/>
        <v>0</v>
      </c>
      <c r="AU1294" s="31">
        <f t="shared" si="4331"/>
        <v>0</v>
      </c>
      <c r="AV1294" s="31">
        <f t="shared" si="4367"/>
        <v>56316.146999999997</v>
      </c>
      <c r="AW1294" s="31">
        <f t="shared" si="4368"/>
        <v>0</v>
      </c>
      <c r="AX1294" s="31">
        <f t="shared" si="4369"/>
        <v>0</v>
      </c>
      <c r="AY1294" s="31">
        <f t="shared" si="4332"/>
        <v>0</v>
      </c>
      <c r="AZ1294" s="31">
        <f t="shared" si="4333"/>
        <v>0</v>
      </c>
      <c r="BA1294" s="31">
        <f t="shared" si="4334"/>
        <v>0</v>
      </c>
      <c r="BB1294" s="31">
        <f t="shared" si="4370"/>
        <v>56316.146999999997</v>
      </c>
      <c r="BC1294" s="31">
        <f t="shared" si="4371"/>
        <v>0</v>
      </c>
      <c r="BD1294" s="31">
        <f t="shared" si="4372"/>
        <v>0</v>
      </c>
      <c r="BE1294" s="31">
        <f t="shared" si="4335"/>
        <v>0</v>
      </c>
      <c r="BF1294" s="31">
        <f t="shared" si="4336"/>
        <v>0</v>
      </c>
      <c r="BG1294" s="31">
        <f t="shared" si="4337"/>
        <v>0</v>
      </c>
      <c r="BH1294" s="31">
        <f t="shared" si="4373"/>
        <v>56316.146999999997</v>
      </c>
      <c r="BI1294" s="31">
        <f t="shared" si="4374"/>
        <v>0</v>
      </c>
      <c r="BJ1294" s="31">
        <f t="shared" si="4375"/>
        <v>0</v>
      </c>
      <c r="BK1294" s="31">
        <f t="shared" si="4338"/>
        <v>0</v>
      </c>
      <c r="BL1294" s="31">
        <f t="shared" si="4339"/>
        <v>0</v>
      </c>
      <c r="BM1294" s="31">
        <f t="shared" si="4340"/>
        <v>0</v>
      </c>
      <c r="BN1294" s="31">
        <f t="shared" si="4376"/>
        <v>56316.146999999997</v>
      </c>
      <c r="BO1294" s="31">
        <f t="shared" si="4377"/>
        <v>0</v>
      </c>
      <c r="BP1294" s="31">
        <f t="shared" si="4378"/>
        <v>0</v>
      </c>
      <c r="BQ1294" s="31">
        <f t="shared" si="4341"/>
        <v>0</v>
      </c>
      <c r="BR1294" s="31">
        <f t="shared" si="4342"/>
        <v>0</v>
      </c>
      <c r="BS1294" s="31">
        <f t="shared" si="4379"/>
        <v>56316.146999999997</v>
      </c>
      <c r="BT1294" s="31">
        <f t="shared" si="4380"/>
        <v>0</v>
      </c>
      <c r="BU1294" s="31">
        <f t="shared" si="4381"/>
        <v>0</v>
      </c>
      <c r="BV1294" s="31">
        <f t="shared" si="4343"/>
        <v>0</v>
      </c>
      <c r="BW1294" s="31">
        <f t="shared" si="4344"/>
        <v>0</v>
      </c>
      <c r="BX1294" s="31">
        <f t="shared" si="4382"/>
        <v>56316.146999999997</v>
      </c>
      <c r="BY1294" s="31">
        <f t="shared" si="4383"/>
        <v>0</v>
      </c>
      <c r="BZ1294" s="31">
        <f t="shared" si="4384"/>
        <v>0</v>
      </c>
      <c r="CA1294" s="31">
        <f t="shared" si="4345"/>
        <v>0</v>
      </c>
      <c r="CB1294" s="31">
        <f t="shared" si="4346"/>
        <v>0</v>
      </c>
      <c r="CC1294" s="31">
        <f t="shared" si="4347"/>
        <v>0</v>
      </c>
      <c r="CD1294" s="31">
        <f t="shared" si="4311"/>
        <v>56316.146999999997</v>
      </c>
      <c r="CE1294" s="31">
        <f t="shared" si="4312"/>
        <v>0</v>
      </c>
      <c r="CF1294" s="31">
        <f t="shared" si="4313"/>
        <v>0</v>
      </c>
      <c r="CG1294" s="31">
        <f t="shared" si="4348"/>
        <v>0</v>
      </c>
      <c r="CH1294" s="24"/>
      <c r="CI1294" s="40"/>
    </row>
    <row r="1295" ht="29.850000000000001">
      <c r="A1295" s="41" t="s">
        <v>716</v>
      </c>
      <c r="B1295" s="17">
        <v>200</v>
      </c>
      <c r="C1295" s="16"/>
      <c r="D1295" s="16"/>
      <c r="E1295" s="39" t="s">
        <v>40</v>
      </c>
      <c r="F1295" s="31"/>
      <c r="G1295" s="31"/>
      <c r="H1295" s="31"/>
      <c r="I1295" s="31"/>
      <c r="J1295" s="31"/>
      <c r="K1295" s="31"/>
      <c r="L1295" s="31"/>
      <c r="M1295" s="31"/>
      <c r="N1295" s="31"/>
      <c r="O1295" s="31">
        <f t="shared" si="4314"/>
        <v>39675.737999999998</v>
      </c>
      <c r="P1295" s="31">
        <f t="shared" si="4315"/>
        <v>16640.409</v>
      </c>
      <c r="Q1295" s="31">
        <f t="shared" si="4316"/>
        <v>0</v>
      </c>
      <c r="R1295" s="31">
        <f t="shared" si="4352"/>
        <v>39675.737999999998</v>
      </c>
      <c r="S1295" s="31">
        <f t="shared" si="4353"/>
        <v>16640.409</v>
      </c>
      <c r="T1295" s="31">
        <f t="shared" si="4354"/>
        <v>0</v>
      </c>
      <c r="U1295" s="31">
        <f t="shared" si="4317"/>
        <v>0</v>
      </c>
      <c r="V1295" s="31">
        <f t="shared" si="4318"/>
        <v>0</v>
      </c>
      <c r="W1295" s="31">
        <f t="shared" si="4319"/>
        <v>0</v>
      </c>
      <c r="X1295" s="31">
        <f t="shared" si="4355"/>
        <v>39675.737999999998</v>
      </c>
      <c r="Y1295" s="31">
        <f t="shared" si="4356"/>
        <v>16640.409</v>
      </c>
      <c r="Z1295" s="31">
        <f t="shared" si="4357"/>
        <v>0</v>
      </c>
      <c r="AA1295" s="31">
        <f t="shared" si="4320"/>
        <v>0</v>
      </c>
      <c r="AB1295" s="31">
        <f t="shared" si="4321"/>
        <v>0</v>
      </c>
      <c r="AC1295" s="31">
        <f t="shared" si="4322"/>
        <v>0</v>
      </c>
      <c r="AD1295" s="31">
        <f t="shared" si="4358"/>
        <v>39675.737999999998</v>
      </c>
      <c r="AE1295" s="31">
        <f t="shared" si="4359"/>
        <v>16640.409</v>
      </c>
      <c r="AF1295" s="31">
        <f t="shared" si="4360"/>
        <v>0</v>
      </c>
      <c r="AG1295" s="31">
        <f t="shared" si="4323"/>
        <v>0</v>
      </c>
      <c r="AH1295" s="31">
        <f t="shared" si="4324"/>
        <v>0</v>
      </c>
      <c r="AI1295" s="31">
        <f t="shared" si="4325"/>
        <v>0</v>
      </c>
      <c r="AJ1295" s="31">
        <f t="shared" si="4361"/>
        <v>39675.737999999998</v>
      </c>
      <c r="AK1295" s="31">
        <f t="shared" si="4362"/>
        <v>16640.409</v>
      </c>
      <c r="AL1295" s="31">
        <f t="shared" si="4363"/>
        <v>0</v>
      </c>
      <c r="AM1295" s="31">
        <f t="shared" si="4326"/>
        <v>16640.409</v>
      </c>
      <c r="AN1295" s="31">
        <f t="shared" si="4327"/>
        <v>-16640.409</v>
      </c>
      <c r="AO1295" s="31">
        <f t="shared" si="4328"/>
        <v>0</v>
      </c>
      <c r="AP1295" s="31">
        <f t="shared" si="4364"/>
        <v>56316.146999999997</v>
      </c>
      <c r="AQ1295" s="31">
        <f t="shared" si="4365"/>
        <v>0</v>
      </c>
      <c r="AR1295" s="31">
        <f t="shared" si="4366"/>
        <v>0</v>
      </c>
      <c r="AS1295" s="31">
        <f t="shared" si="4329"/>
        <v>0</v>
      </c>
      <c r="AT1295" s="31">
        <f t="shared" si="4330"/>
        <v>0</v>
      </c>
      <c r="AU1295" s="31">
        <f t="shared" si="4331"/>
        <v>0</v>
      </c>
      <c r="AV1295" s="31">
        <f t="shared" si="4367"/>
        <v>56316.146999999997</v>
      </c>
      <c r="AW1295" s="31">
        <f t="shared" si="4368"/>
        <v>0</v>
      </c>
      <c r="AX1295" s="31">
        <f t="shared" si="4369"/>
        <v>0</v>
      </c>
      <c r="AY1295" s="31">
        <f t="shared" si="4332"/>
        <v>0</v>
      </c>
      <c r="AZ1295" s="31">
        <f t="shared" si="4333"/>
        <v>0</v>
      </c>
      <c r="BA1295" s="31">
        <f t="shared" si="4334"/>
        <v>0</v>
      </c>
      <c r="BB1295" s="31">
        <f t="shared" si="4370"/>
        <v>56316.146999999997</v>
      </c>
      <c r="BC1295" s="31">
        <f t="shared" si="4371"/>
        <v>0</v>
      </c>
      <c r="BD1295" s="31">
        <f t="shared" si="4372"/>
        <v>0</v>
      </c>
      <c r="BE1295" s="31">
        <f t="shared" si="4335"/>
        <v>0</v>
      </c>
      <c r="BF1295" s="31">
        <f t="shared" si="4336"/>
        <v>0</v>
      </c>
      <c r="BG1295" s="31">
        <f t="shared" si="4337"/>
        <v>0</v>
      </c>
      <c r="BH1295" s="31">
        <f t="shared" si="4373"/>
        <v>56316.146999999997</v>
      </c>
      <c r="BI1295" s="31">
        <f t="shared" si="4374"/>
        <v>0</v>
      </c>
      <c r="BJ1295" s="31">
        <f t="shared" si="4375"/>
        <v>0</v>
      </c>
      <c r="BK1295" s="31">
        <f t="shared" si="4338"/>
        <v>0</v>
      </c>
      <c r="BL1295" s="31">
        <f t="shared" si="4339"/>
        <v>0</v>
      </c>
      <c r="BM1295" s="31">
        <f t="shared" si="4340"/>
        <v>0</v>
      </c>
      <c r="BN1295" s="31">
        <f t="shared" si="4376"/>
        <v>56316.146999999997</v>
      </c>
      <c r="BO1295" s="31">
        <f t="shared" si="4377"/>
        <v>0</v>
      </c>
      <c r="BP1295" s="31">
        <f t="shared" si="4378"/>
        <v>0</v>
      </c>
      <c r="BQ1295" s="31">
        <f t="shared" si="4341"/>
        <v>0</v>
      </c>
      <c r="BR1295" s="31">
        <f t="shared" si="4342"/>
        <v>0</v>
      </c>
      <c r="BS1295" s="31">
        <f t="shared" si="4379"/>
        <v>56316.146999999997</v>
      </c>
      <c r="BT1295" s="31">
        <f t="shared" si="4380"/>
        <v>0</v>
      </c>
      <c r="BU1295" s="31">
        <f t="shared" si="4381"/>
        <v>0</v>
      </c>
      <c r="BV1295" s="31">
        <f t="shared" si="4343"/>
        <v>0</v>
      </c>
      <c r="BW1295" s="31">
        <f t="shared" si="4344"/>
        <v>0</v>
      </c>
      <c r="BX1295" s="31">
        <f t="shared" si="4382"/>
        <v>56316.146999999997</v>
      </c>
      <c r="BY1295" s="31">
        <f t="shared" si="4383"/>
        <v>0</v>
      </c>
      <c r="BZ1295" s="31">
        <f t="shared" si="4384"/>
        <v>0</v>
      </c>
      <c r="CA1295" s="31">
        <f t="shared" si="4345"/>
        <v>0</v>
      </c>
      <c r="CB1295" s="31">
        <f t="shared" si="4346"/>
        <v>0</v>
      </c>
      <c r="CC1295" s="31">
        <f t="shared" si="4347"/>
        <v>0</v>
      </c>
      <c r="CD1295" s="31">
        <f t="shared" si="4311"/>
        <v>56316.146999999997</v>
      </c>
      <c r="CE1295" s="31">
        <f t="shared" si="4312"/>
        <v>0</v>
      </c>
      <c r="CF1295" s="31">
        <f t="shared" si="4313"/>
        <v>0</v>
      </c>
      <c r="CG1295" s="31">
        <f t="shared" si="4348"/>
        <v>0</v>
      </c>
      <c r="CH1295" s="24"/>
      <c r="CI1295" s="40"/>
    </row>
    <row r="1296" ht="43.75">
      <c r="A1296" s="41" t="s">
        <v>716</v>
      </c>
      <c r="B1296" s="17">
        <v>240</v>
      </c>
      <c r="C1296" s="16"/>
      <c r="D1296" s="16"/>
      <c r="E1296" s="39" t="s">
        <v>41</v>
      </c>
      <c r="F1296" s="31"/>
      <c r="G1296" s="31"/>
      <c r="H1296" s="31"/>
      <c r="I1296" s="31"/>
      <c r="J1296" s="31"/>
      <c r="K1296" s="31"/>
      <c r="L1296" s="31"/>
      <c r="M1296" s="31"/>
      <c r="N1296" s="31"/>
      <c r="O1296" s="31">
        <f t="shared" si="4314"/>
        <v>39675.737999999998</v>
      </c>
      <c r="P1296" s="31">
        <f t="shared" si="4315"/>
        <v>16640.409</v>
      </c>
      <c r="Q1296" s="31">
        <f t="shared" si="4316"/>
        <v>0</v>
      </c>
      <c r="R1296" s="31">
        <f t="shared" si="4352"/>
        <v>39675.737999999998</v>
      </c>
      <c r="S1296" s="31">
        <f t="shared" si="4353"/>
        <v>16640.409</v>
      </c>
      <c r="T1296" s="31">
        <f t="shared" si="4354"/>
        <v>0</v>
      </c>
      <c r="U1296" s="31">
        <f t="shared" si="4317"/>
        <v>0</v>
      </c>
      <c r="V1296" s="31">
        <f t="shared" si="4318"/>
        <v>0</v>
      </c>
      <c r="W1296" s="31">
        <f t="shared" si="4319"/>
        <v>0</v>
      </c>
      <c r="X1296" s="31">
        <f t="shared" si="4355"/>
        <v>39675.737999999998</v>
      </c>
      <c r="Y1296" s="31">
        <f t="shared" si="4356"/>
        <v>16640.409</v>
      </c>
      <c r="Z1296" s="31">
        <f t="shared" si="4357"/>
        <v>0</v>
      </c>
      <c r="AA1296" s="31">
        <f t="shared" si="4320"/>
        <v>0</v>
      </c>
      <c r="AB1296" s="31">
        <f t="shared" si="4321"/>
        <v>0</v>
      </c>
      <c r="AC1296" s="31">
        <f t="shared" si="4322"/>
        <v>0</v>
      </c>
      <c r="AD1296" s="31">
        <f t="shared" si="4358"/>
        <v>39675.737999999998</v>
      </c>
      <c r="AE1296" s="31">
        <f t="shared" si="4359"/>
        <v>16640.409</v>
      </c>
      <c r="AF1296" s="31">
        <f t="shared" si="4360"/>
        <v>0</v>
      </c>
      <c r="AG1296" s="31">
        <f t="shared" si="4323"/>
        <v>0</v>
      </c>
      <c r="AH1296" s="31">
        <f t="shared" si="4324"/>
        <v>0</v>
      </c>
      <c r="AI1296" s="31">
        <f t="shared" si="4325"/>
        <v>0</v>
      </c>
      <c r="AJ1296" s="31">
        <f t="shared" si="4361"/>
        <v>39675.737999999998</v>
      </c>
      <c r="AK1296" s="31">
        <f t="shared" si="4362"/>
        <v>16640.409</v>
      </c>
      <c r="AL1296" s="31">
        <f t="shared" si="4363"/>
        <v>0</v>
      </c>
      <c r="AM1296" s="31">
        <f t="shared" si="4326"/>
        <v>16640.409</v>
      </c>
      <c r="AN1296" s="31">
        <f t="shared" si="4327"/>
        <v>-16640.409</v>
      </c>
      <c r="AO1296" s="31">
        <f t="shared" si="4328"/>
        <v>0</v>
      </c>
      <c r="AP1296" s="31">
        <f t="shared" si="4364"/>
        <v>56316.146999999997</v>
      </c>
      <c r="AQ1296" s="31">
        <f t="shared" si="4365"/>
        <v>0</v>
      </c>
      <c r="AR1296" s="31">
        <f t="shared" si="4366"/>
        <v>0</v>
      </c>
      <c r="AS1296" s="31">
        <f t="shared" si="4329"/>
        <v>0</v>
      </c>
      <c r="AT1296" s="31">
        <f t="shared" si="4330"/>
        <v>0</v>
      </c>
      <c r="AU1296" s="31">
        <f t="shared" si="4331"/>
        <v>0</v>
      </c>
      <c r="AV1296" s="31">
        <f t="shared" si="4367"/>
        <v>56316.146999999997</v>
      </c>
      <c r="AW1296" s="31">
        <f t="shared" si="4368"/>
        <v>0</v>
      </c>
      <c r="AX1296" s="31">
        <f t="shared" si="4369"/>
        <v>0</v>
      </c>
      <c r="AY1296" s="31">
        <f t="shared" si="4332"/>
        <v>0</v>
      </c>
      <c r="AZ1296" s="31">
        <f t="shared" si="4333"/>
        <v>0</v>
      </c>
      <c r="BA1296" s="31">
        <f t="shared" si="4334"/>
        <v>0</v>
      </c>
      <c r="BB1296" s="31">
        <f t="shared" si="4370"/>
        <v>56316.146999999997</v>
      </c>
      <c r="BC1296" s="31">
        <f t="shared" si="4371"/>
        <v>0</v>
      </c>
      <c r="BD1296" s="31">
        <f t="shared" si="4372"/>
        <v>0</v>
      </c>
      <c r="BE1296" s="31">
        <f t="shared" si="4335"/>
        <v>0</v>
      </c>
      <c r="BF1296" s="31">
        <f t="shared" si="4336"/>
        <v>0</v>
      </c>
      <c r="BG1296" s="31">
        <f t="shared" si="4337"/>
        <v>0</v>
      </c>
      <c r="BH1296" s="31">
        <f t="shared" si="4373"/>
        <v>56316.146999999997</v>
      </c>
      <c r="BI1296" s="31">
        <f t="shared" si="4374"/>
        <v>0</v>
      </c>
      <c r="BJ1296" s="31">
        <f t="shared" si="4375"/>
        <v>0</v>
      </c>
      <c r="BK1296" s="31">
        <f t="shared" si="4338"/>
        <v>0</v>
      </c>
      <c r="BL1296" s="31">
        <f t="shared" si="4339"/>
        <v>0</v>
      </c>
      <c r="BM1296" s="31">
        <f t="shared" si="4340"/>
        <v>0</v>
      </c>
      <c r="BN1296" s="31">
        <f t="shared" si="4376"/>
        <v>56316.146999999997</v>
      </c>
      <c r="BO1296" s="31">
        <f t="shared" si="4377"/>
        <v>0</v>
      </c>
      <c r="BP1296" s="31">
        <f t="shared" si="4378"/>
        <v>0</v>
      </c>
      <c r="BQ1296" s="31">
        <f t="shared" si="4341"/>
        <v>0</v>
      </c>
      <c r="BR1296" s="31">
        <f t="shared" si="4342"/>
        <v>0</v>
      </c>
      <c r="BS1296" s="31">
        <f t="shared" si="4379"/>
        <v>56316.146999999997</v>
      </c>
      <c r="BT1296" s="31">
        <f t="shared" si="4380"/>
        <v>0</v>
      </c>
      <c r="BU1296" s="31">
        <f t="shared" si="4381"/>
        <v>0</v>
      </c>
      <c r="BV1296" s="31">
        <f t="shared" si="4343"/>
        <v>0</v>
      </c>
      <c r="BW1296" s="31">
        <f t="shared" si="4344"/>
        <v>0</v>
      </c>
      <c r="BX1296" s="31">
        <f t="shared" si="4382"/>
        <v>56316.146999999997</v>
      </c>
      <c r="BY1296" s="31">
        <f t="shared" si="4383"/>
        <v>0</v>
      </c>
      <c r="BZ1296" s="31">
        <f t="shared" si="4384"/>
        <v>0</v>
      </c>
      <c r="CA1296" s="31">
        <f t="shared" si="4345"/>
        <v>0</v>
      </c>
      <c r="CB1296" s="31">
        <f t="shared" si="4346"/>
        <v>0</v>
      </c>
      <c r="CC1296" s="31">
        <f t="shared" si="4347"/>
        <v>0</v>
      </c>
      <c r="CD1296" s="31">
        <f t="shared" si="4311"/>
        <v>56316.146999999997</v>
      </c>
      <c r="CE1296" s="31">
        <f t="shared" si="4312"/>
        <v>0</v>
      </c>
      <c r="CF1296" s="31">
        <f t="shared" si="4313"/>
        <v>0</v>
      </c>
      <c r="CG1296" s="31">
        <f t="shared" si="4348"/>
        <v>0</v>
      </c>
      <c r="CH1296" s="24"/>
      <c r="CI1296" s="40"/>
    </row>
    <row r="1297" ht="15">
      <c r="A1297" s="41" t="s">
        <v>716</v>
      </c>
      <c r="B1297" s="17">
        <v>240</v>
      </c>
      <c r="C1297" s="16" t="s">
        <v>66</v>
      </c>
      <c r="D1297" s="16" t="s">
        <v>67</v>
      </c>
      <c r="E1297" s="39" t="s">
        <v>68</v>
      </c>
      <c r="F1297" s="31"/>
      <c r="G1297" s="31"/>
      <c r="H1297" s="31"/>
      <c r="I1297" s="31"/>
      <c r="J1297" s="31"/>
      <c r="K1297" s="31"/>
      <c r="L1297" s="31"/>
      <c r="M1297" s="31"/>
      <c r="N1297" s="31"/>
      <c r="O1297" s="31">
        <v>39675.737999999998</v>
      </c>
      <c r="P1297" s="31">
        <v>16640.409</v>
      </c>
      <c r="Q1297" s="31"/>
      <c r="R1297" s="31">
        <f t="shared" si="4352"/>
        <v>39675.737999999998</v>
      </c>
      <c r="S1297" s="31">
        <f t="shared" si="4353"/>
        <v>16640.409</v>
      </c>
      <c r="T1297" s="31">
        <f t="shared" si="4354"/>
        <v>0</v>
      </c>
      <c r="U1297" s="31"/>
      <c r="V1297" s="31"/>
      <c r="W1297" s="31"/>
      <c r="X1297" s="31">
        <f t="shared" si="4355"/>
        <v>39675.737999999998</v>
      </c>
      <c r="Y1297" s="31">
        <f t="shared" si="4356"/>
        <v>16640.409</v>
      </c>
      <c r="Z1297" s="31">
        <f t="shared" si="4357"/>
        <v>0</v>
      </c>
      <c r="AA1297" s="31"/>
      <c r="AB1297" s="31"/>
      <c r="AC1297" s="31"/>
      <c r="AD1297" s="31">
        <f t="shared" si="4358"/>
        <v>39675.737999999998</v>
      </c>
      <c r="AE1297" s="31">
        <f t="shared" si="4359"/>
        <v>16640.409</v>
      </c>
      <c r="AF1297" s="31">
        <f t="shared" si="4360"/>
        <v>0</v>
      </c>
      <c r="AG1297" s="31"/>
      <c r="AH1297" s="31"/>
      <c r="AI1297" s="31"/>
      <c r="AJ1297" s="31">
        <f t="shared" si="4361"/>
        <v>39675.737999999998</v>
      </c>
      <c r="AK1297" s="31">
        <f t="shared" si="4362"/>
        <v>16640.409</v>
      </c>
      <c r="AL1297" s="31">
        <f t="shared" si="4363"/>
        <v>0</v>
      </c>
      <c r="AM1297" s="31">
        <v>16640.409</v>
      </c>
      <c r="AN1297" s="31">
        <v>-16640.409</v>
      </c>
      <c r="AO1297" s="31"/>
      <c r="AP1297" s="31">
        <f t="shared" si="4364"/>
        <v>56316.146999999997</v>
      </c>
      <c r="AQ1297" s="31">
        <f t="shared" si="4365"/>
        <v>0</v>
      </c>
      <c r="AR1297" s="31">
        <f t="shared" si="4366"/>
        <v>0</v>
      </c>
      <c r="AS1297" s="31"/>
      <c r="AT1297" s="31"/>
      <c r="AU1297" s="31"/>
      <c r="AV1297" s="31">
        <f t="shared" si="4367"/>
        <v>56316.146999999997</v>
      </c>
      <c r="AW1297" s="31">
        <f t="shared" si="4368"/>
        <v>0</v>
      </c>
      <c r="AX1297" s="31">
        <f t="shared" si="4369"/>
        <v>0</v>
      </c>
      <c r="AY1297" s="31"/>
      <c r="AZ1297" s="31"/>
      <c r="BA1297" s="31"/>
      <c r="BB1297" s="31">
        <f t="shared" si="4370"/>
        <v>56316.146999999997</v>
      </c>
      <c r="BC1297" s="31">
        <f t="shared" si="4371"/>
        <v>0</v>
      </c>
      <c r="BD1297" s="31">
        <f t="shared" si="4372"/>
        <v>0</v>
      </c>
      <c r="BE1297" s="31"/>
      <c r="BF1297" s="31"/>
      <c r="BG1297" s="31"/>
      <c r="BH1297" s="31">
        <f t="shared" si="4373"/>
        <v>56316.146999999997</v>
      </c>
      <c r="BI1297" s="31">
        <f t="shared" si="4374"/>
        <v>0</v>
      </c>
      <c r="BJ1297" s="31">
        <f t="shared" si="4375"/>
        <v>0</v>
      </c>
      <c r="BK1297" s="31"/>
      <c r="BL1297" s="31"/>
      <c r="BM1297" s="31"/>
      <c r="BN1297" s="31">
        <f t="shared" si="4376"/>
        <v>56316.146999999997</v>
      </c>
      <c r="BO1297" s="31">
        <f t="shared" si="4377"/>
        <v>0</v>
      </c>
      <c r="BP1297" s="31">
        <f t="shared" si="4378"/>
        <v>0</v>
      </c>
      <c r="BQ1297" s="31"/>
      <c r="BR1297" s="31"/>
      <c r="BS1297" s="31">
        <f t="shared" si="4379"/>
        <v>56316.146999999997</v>
      </c>
      <c r="BT1297" s="31">
        <f t="shared" si="4380"/>
        <v>0</v>
      </c>
      <c r="BU1297" s="31">
        <f t="shared" si="4381"/>
        <v>0</v>
      </c>
      <c r="BV1297" s="31"/>
      <c r="BW1297" s="31"/>
      <c r="BX1297" s="31">
        <f t="shared" si="4382"/>
        <v>56316.146999999997</v>
      </c>
      <c r="BY1297" s="31">
        <f t="shared" si="4383"/>
        <v>0</v>
      </c>
      <c r="BZ1297" s="31">
        <f t="shared" si="4384"/>
        <v>0</v>
      </c>
      <c r="CA1297" s="31"/>
      <c r="CB1297" s="31"/>
      <c r="CC1297" s="31"/>
      <c r="CD1297" s="31">
        <f t="shared" si="4311"/>
        <v>56316.146999999997</v>
      </c>
      <c r="CE1297" s="31">
        <f t="shared" si="4312"/>
        <v>0</v>
      </c>
      <c r="CF1297" s="31">
        <f t="shared" si="4313"/>
        <v>0</v>
      </c>
      <c r="CG1297" s="31"/>
      <c r="CH1297" s="24"/>
      <c r="CI1297" s="40"/>
    </row>
    <row r="1298" ht="29.850000000000001">
      <c r="A1298" s="41" t="s">
        <v>717</v>
      </c>
      <c r="B1298" s="17"/>
      <c r="C1298" s="16"/>
      <c r="D1298" s="16"/>
      <c r="E1298" s="39" t="s">
        <v>718</v>
      </c>
      <c r="F1298" s="31">
        <f>F1303+F1299</f>
        <v>722435.69999999995</v>
      </c>
      <c r="G1298" s="31">
        <f>G1303+G1299</f>
        <v>871460.09999999998</v>
      </c>
      <c r="H1298" s="31">
        <f>H1303+H1299</f>
        <v>831831</v>
      </c>
      <c r="I1298" s="31">
        <f>I1303+I1299</f>
        <v>0</v>
      </c>
      <c r="J1298" s="31">
        <f>J1303+J1299</f>
        <v>0</v>
      </c>
      <c r="K1298" s="31">
        <f>K1303+K1299</f>
        <v>0</v>
      </c>
      <c r="L1298" s="31">
        <f t="shared" si="4349"/>
        <v>722435.69999999995</v>
      </c>
      <c r="M1298" s="31">
        <f t="shared" si="4350"/>
        <v>871460.09999999998</v>
      </c>
      <c r="N1298" s="31">
        <f t="shared" si="4351"/>
        <v>831831</v>
      </c>
      <c r="O1298" s="31">
        <f>O1303+O1299</f>
        <v>0</v>
      </c>
      <c r="P1298" s="31">
        <f>P1303+P1299</f>
        <v>0</v>
      </c>
      <c r="Q1298" s="31">
        <f>Q1303+Q1299</f>
        <v>0</v>
      </c>
      <c r="R1298" s="31">
        <f t="shared" si="4352"/>
        <v>722435.69999999995</v>
      </c>
      <c r="S1298" s="31">
        <f t="shared" si="4353"/>
        <v>871460.09999999998</v>
      </c>
      <c r="T1298" s="31">
        <f t="shared" si="4354"/>
        <v>831831</v>
      </c>
      <c r="U1298" s="31">
        <f>U1303+U1299</f>
        <v>0</v>
      </c>
      <c r="V1298" s="31">
        <f>V1303+V1299</f>
        <v>0</v>
      </c>
      <c r="W1298" s="31">
        <f>W1303+W1299</f>
        <v>0</v>
      </c>
      <c r="X1298" s="31">
        <f t="shared" si="4355"/>
        <v>722435.69999999995</v>
      </c>
      <c r="Y1298" s="31">
        <f t="shared" si="4356"/>
        <v>871460.09999999998</v>
      </c>
      <c r="Z1298" s="31">
        <f t="shared" si="4357"/>
        <v>831831</v>
      </c>
      <c r="AA1298" s="31">
        <f>AA1303+AA1299</f>
        <v>0</v>
      </c>
      <c r="AB1298" s="31">
        <f>AB1303+AB1299</f>
        <v>0</v>
      </c>
      <c r="AC1298" s="31">
        <f>AC1303+AC1299</f>
        <v>0</v>
      </c>
      <c r="AD1298" s="31">
        <f t="shared" si="4358"/>
        <v>722435.69999999995</v>
      </c>
      <c r="AE1298" s="31">
        <f t="shared" si="4359"/>
        <v>871460.09999999998</v>
      </c>
      <c r="AF1298" s="31">
        <f t="shared" si="4360"/>
        <v>831831</v>
      </c>
      <c r="AG1298" s="31">
        <f>AG1303+AG1299</f>
        <v>0</v>
      </c>
      <c r="AH1298" s="31">
        <f>AH1303+AH1299</f>
        <v>0</v>
      </c>
      <c r="AI1298" s="31">
        <f>AI1303+AI1299</f>
        <v>0</v>
      </c>
      <c r="AJ1298" s="31">
        <f t="shared" si="4361"/>
        <v>722435.69999999995</v>
      </c>
      <c r="AK1298" s="31">
        <f t="shared" si="4362"/>
        <v>871460.09999999998</v>
      </c>
      <c r="AL1298" s="31">
        <f t="shared" si="4363"/>
        <v>831831</v>
      </c>
      <c r="AM1298" s="31">
        <f>AM1303+AM1299</f>
        <v>0</v>
      </c>
      <c r="AN1298" s="31">
        <f>AN1303+AN1299</f>
        <v>0</v>
      </c>
      <c r="AO1298" s="31">
        <f>AO1303+AO1299</f>
        <v>0</v>
      </c>
      <c r="AP1298" s="31">
        <f t="shared" si="4364"/>
        <v>722435.69999999995</v>
      </c>
      <c r="AQ1298" s="31">
        <f t="shared" si="4365"/>
        <v>871460.09999999998</v>
      </c>
      <c r="AR1298" s="31">
        <f t="shared" si="4366"/>
        <v>831831</v>
      </c>
      <c r="AS1298" s="31">
        <f>AS1303+AS1299</f>
        <v>0</v>
      </c>
      <c r="AT1298" s="31">
        <f>AT1303+AT1299</f>
        <v>0</v>
      </c>
      <c r="AU1298" s="31">
        <f>AU1303+AU1299</f>
        <v>0</v>
      </c>
      <c r="AV1298" s="31">
        <f t="shared" si="4367"/>
        <v>722435.69999999995</v>
      </c>
      <c r="AW1298" s="31">
        <f t="shared" si="4368"/>
        <v>871460.09999999998</v>
      </c>
      <c r="AX1298" s="31">
        <f t="shared" si="4369"/>
        <v>831831</v>
      </c>
      <c r="AY1298" s="31">
        <f>AY1303+AY1299</f>
        <v>0</v>
      </c>
      <c r="AZ1298" s="31">
        <f>AZ1303+AZ1299</f>
        <v>0</v>
      </c>
      <c r="BA1298" s="31">
        <f>BA1303+BA1299</f>
        <v>0</v>
      </c>
      <c r="BB1298" s="31">
        <f t="shared" si="4370"/>
        <v>722435.69999999995</v>
      </c>
      <c r="BC1298" s="31">
        <f t="shared" si="4371"/>
        <v>871460.09999999998</v>
      </c>
      <c r="BD1298" s="31">
        <f t="shared" si="4372"/>
        <v>831831</v>
      </c>
      <c r="BE1298" s="31">
        <f>BE1303+BE1299</f>
        <v>0</v>
      </c>
      <c r="BF1298" s="31">
        <f>BF1303+BF1299</f>
        <v>0</v>
      </c>
      <c r="BG1298" s="31">
        <f>BG1303+BG1299</f>
        <v>0</v>
      </c>
      <c r="BH1298" s="31">
        <f t="shared" si="4373"/>
        <v>722435.69999999995</v>
      </c>
      <c r="BI1298" s="31">
        <f t="shared" si="4374"/>
        <v>871460.09999999998</v>
      </c>
      <c r="BJ1298" s="31">
        <f t="shared" si="4375"/>
        <v>831831</v>
      </c>
      <c r="BK1298" s="31">
        <f>BK1303+BK1299</f>
        <v>0</v>
      </c>
      <c r="BL1298" s="31">
        <f>BL1303+BL1299</f>
        <v>0</v>
      </c>
      <c r="BM1298" s="31">
        <f>BM1303+BM1299</f>
        <v>0</v>
      </c>
      <c r="BN1298" s="31">
        <f t="shared" si="4376"/>
        <v>722435.69999999995</v>
      </c>
      <c r="BO1298" s="31">
        <f t="shared" si="4377"/>
        <v>871460.09999999998</v>
      </c>
      <c r="BP1298" s="31">
        <f t="shared" si="4378"/>
        <v>831831</v>
      </c>
      <c r="BQ1298" s="31">
        <f>BQ1303+BQ1299</f>
        <v>0</v>
      </c>
      <c r="BR1298" s="31">
        <f>BR1303+BR1299</f>
        <v>0</v>
      </c>
      <c r="BS1298" s="31">
        <f t="shared" si="4379"/>
        <v>722435.69999999995</v>
      </c>
      <c r="BT1298" s="31">
        <f t="shared" si="4380"/>
        <v>871460.09999999998</v>
      </c>
      <c r="BU1298" s="31">
        <f t="shared" si="4381"/>
        <v>831831</v>
      </c>
      <c r="BV1298" s="31">
        <f>BV1303+BV1299</f>
        <v>0</v>
      </c>
      <c r="BW1298" s="31">
        <f>BW1303+BW1299</f>
        <v>0</v>
      </c>
      <c r="BX1298" s="31">
        <f t="shared" si="4382"/>
        <v>722435.69999999995</v>
      </c>
      <c r="BY1298" s="31">
        <f t="shared" si="4383"/>
        <v>871460.09999999998</v>
      </c>
      <c r="BZ1298" s="31">
        <f t="shared" si="4384"/>
        <v>831831</v>
      </c>
      <c r="CA1298" s="31">
        <f>CA1303+CA1299</f>
        <v>-100.97199999999999</v>
      </c>
      <c r="CB1298" s="31">
        <f>CB1303+CB1299</f>
        <v>0</v>
      </c>
      <c r="CC1298" s="31">
        <f>CC1303+CC1299</f>
        <v>0</v>
      </c>
      <c r="CD1298" s="31">
        <f t="shared" si="4311"/>
        <v>722334.728</v>
      </c>
      <c r="CE1298" s="31">
        <f t="shared" si="4312"/>
        <v>871460.09999999998</v>
      </c>
      <c r="CF1298" s="31">
        <f t="shared" si="4313"/>
        <v>831831</v>
      </c>
      <c r="CG1298" s="31">
        <f>CG1303+CG1299</f>
        <v>0</v>
      </c>
      <c r="CH1298" s="24"/>
      <c r="CI1298" s="40"/>
      <c r="CL1298" s="1" t="s">
        <v>28</v>
      </c>
    </row>
    <row r="1299" ht="65.650000000000006">
      <c r="A1299" s="41" t="s">
        <v>719</v>
      </c>
      <c r="B1299" s="17"/>
      <c r="C1299" s="16"/>
      <c r="D1299" s="16"/>
      <c r="E1299" s="39" t="s">
        <v>720</v>
      </c>
      <c r="F1299" s="31">
        <f t="shared" ref="F1299:F1308" si="4385">F1300</f>
        <v>140604.70000000001</v>
      </c>
      <c r="G1299" s="31">
        <f t="shared" ref="G1299:G1308" si="4386">G1300</f>
        <v>39629.099999999999</v>
      </c>
      <c r="H1299" s="31">
        <f t="shared" ref="H1299:H1308" si="4387">H1300</f>
        <v>0</v>
      </c>
      <c r="I1299" s="31">
        <f t="shared" ref="I1299:I1308" si="4388">I1300</f>
        <v>0</v>
      </c>
      <c r="J1299" s="31">
        <f t="shared" ref="J1299:J1308" si="4389">J1300</f>
        <v>0</v>
      </c>
      <c r="K1299" s="31">
        <f t="shared" ref="K1299:K1308" si="4390">K1300</f>
        <v>0</v>
      </c>
      <c r="L1299" s="31">
        <f t="shared" si="4349"/>
        <v>140604.70000000001</v>
      </c>
      <c r="M1299" s="31">
        <f t="shared" si="4350"/>
        <v>39629.099999999999</v>
      </c>
      <c r="N1299" s="31">
        <f t="shared" si="4351"/>
        <v>0</v>
      </c>
      <c r="O1299" s="31">
        <f t="shared" ref="O1299:O1308" si="4391">O1300</f>
        <v>0</v>
      </c>
      <c r="P1299" s="31">
        <f t="shared" ref="P1299:P1308" si="4392">P1300</f>
        <v>0</v>
      </c>
      <c r="Q1299" s="31">
        <f t="shared" ref="Q1299:Q1308" si="4393">Q1300</f>
        <v>0</v>
      </c>
      <c r="R1299" s="31">
        <f t="shared" si="4352"/>
        <v>140604.70000000001</v>
      </c>
      <c r="S1299" s="31">
        <f t="shared" si="4353"/>
        <v>39629.099999999999</v>
      </c>
      <c r="T1299" s="31">
        <f t="shared" si="4354"/>
        <v>0</v>
      </c>
      <c r="U1299" s="31">
        <f t="shared" ref="U1299:U1308" si="4394">U1300</f>
        <v>0</v>
      </c>
      <c r="V1299" s="31">
        <f t="shared" ref="V1299:V1308" si="4395">V1300</f>
        <v>0</v>
      </c>
      <c r="W1299" s="31">
        <f t="shared" ref="W1299:W1308" si="4396">W1300</f>
        <v>0</v>
      </c>
      <c r="X1299" s="31">
        <f t="shared" si="4355"/>
        <v>140604.70000000001</v>
      </c>
      <c r="Y1299" s="31">
        <f t="shared" si="4356"/>
        <v>39629.099999999999</v>
      </c>
      <c r="Z1299" s="31">
        <f t="shared" si="4357"/>
        <v>0</v>
      </c>
      <c r="AA1299" s="31">
        <f t="shared" ref="AA1299:AA1308" si="4397">AA1300</f>
        <v>0</v>
      </c>
      <c r="AB1299" s="31">
        <f t="shared" ref="AB1299:AB1308" si="4398">AB1300</f>
        <v>0</v>
      </c>
      <c r="AC1299" s="31">
        <f t="shared" ref="AC1299:AC1308" si="4399">AC1300</f>
        <v>0</v>
      </c>
      <c r="AD1299" s="31">
        <f t="shared" si="4358"/>
        <v>140604.70000000001</v>
      </c>
      <c r="AE1299" s="31">
        <f t="shared" si="4359"/>
        <v>39629.099999999999</v>
      </c>
      <c r="AF1299" s="31">
        <f t="shared" si="4360"/>
        <v>0</v>
      </c>
      <c r="AG1299" s="31">
        <f t="shared" ref="AG1299:AG1308" si="4400">AG1300</f>
        <v>0</v>
      </c>
      <c r="AH1299" s="31">
        <f t="shared" ref="AH1299:AH1308" si="4401">AH1300</f>
        <v>0</v>
      </c>
      <c r="AI1299" s="31">
        <f t="shared" ref="AI1299:AI1308" si="4402">AI1300</f>
        <v>0</v>
      </c>
      <c r="AJ1299" s="31">
        <f t="shared" si="4361"/>
        <v>140604.70000000001</v>
      </c>
      <c r="AK1299" s="31">
        <f t="shared" si="4362"/>
        <v>39629.099999999999</v>
      </c>
      <c r="AL1299" s="31">
        <f t="shared" si="4363"/>
        <v>0</v>
      </c>
      <c r="AM1299" s="31">
        <f t="shared" ref="AM1299:AM1308" si="4403">AM1300</f>
        <v>0</v>
      </c>
      <c r="AN1299" s="31">
        <f t="shared" ref="AN1299:AN1308" si="4404">AN1300</f>
        <v>0</v>
      </c>
      <c r="AO1299" s="31">
        <f t="shared" ref="AO1299:AO1308" si="4405">AO1300</f>
        <v>0</v>
      </c>
      <c r="AP1299" s="31">
        <f t="shared" si="4364"/>
        <v>140604.70000000001</v>
      </c>
      <c r="AQ1299" s="31">
        <f t="shared" si="4365"/>
        <v>39629.099999999999</v>
      </c>
      <c r="AR1299" s="31">
        <f t="shared" si="4366"/>
        <v>0</v>
      </c>
      <c r="AS1299" s="31">
        <f t="shared" ref="AS1299:AS1308" si="4406">AS1300</f>
        <v>0</v>
      </c>
      <c r="AT1299" s="31">
        <f t="shared" ref="AT1299:AT1308" si="4407">AT1300</f>
        <v>0</v>
      </c>
      <c r="AU1299" s="31">
        <f t="shared" ref="AU1299:AU1308" si="4408">AU1300</f>
        <v>0</v>
      </c>
      <c r="AV1299" s="31">
        <f t="shared" si="4367"/>
        <v>140604.70000000001</v>
      </c>
      <c r="AW1299" s="31">
        <f t="shared" si="4368"/>
        <v>39629.099999999999</v>
      </c>
      <c r="AX1299" s="31">
        <f t="shared" si="4369"/>
        <v>0</v>
      </c>
      <c r="AY1299" s="31">
        <f t="shared" ref="AY1299:AY1308" si="4409">AY1300</f>
        <v>0</v>
      </c>
      <c r="AZ1299" s="31">
        <f t="shared" ref="AZ1299:AZ1308" si="4410">AZ1300</f>
        <v>0</v>
      </c>
      <c r="BA1299" s="31">
        <f t="shared" ref="BA1299:BA1308" si="4411">BA1300</f>
        <v>0</v>
      </c>
      <c r="BB1299" s="31">
        <f t="shared" si="4370"/>
        <v>140604.70000000001</v>
      </c>
      <c r="BC1299" s="31">
        <f t="shared" si="4371"/>
        <v>39629.099999999999</v>
      </c>
      <c r="BD1299" s="31">
        <f t="shared" si="4372"/>
        <v>0</v>
      </c>
      <c r="BE1299" s="31">
        <f t="shared" ref="BE1299:BE1308" si="4412">BE1300</f>
        <v>0</v>
      </c>
      <c r="BF1299" s="31">
        <f t="shared" ref="BF1299:BF1308" si="4413">BF1300</f>
        <v>0</v>
      </c>
      <c r="BG1299" s="31">
        <f t="shared" ref="BG1299:BG1308" si="4414">BG1300</f>
        <v>0</v>
      </c>
      <c r="BH1299" s="31">
        <f t="shared" si="4373"/>
        <v>140604.70000000001</v>
      </c>
      <c r="BI1299" s="31">
        <f t="shared" si="4374"/>
        <v>39629.099999999999</v>
      </c>
      <c r="BJ1299" s="31">
        <f t="shared" si="4375"/>
        <v>0</v>
      </c>
      <c r="BK1299" s="31">
        <f t="shared" ref="BK1299:BK1308" si="4415">BK1300</f>
        <v>0</v>
      </c>
      <c r="BL1299" s="31">
        <f t="shared" ref="BL1299:BL1308" si="4416">BL1300</f>
        <v>0</v>
      </c>
      <c r="BM1299" s="31">
        <f t="shared" ref="BM1299:BM1308" si="4417">BM1300</f>
        <v>0</v>
      </c>
      <c r="BN1299" s="31">
        <f t="shared" si="4376"/>
        <v>140604.70000000001</v>
      </c>
      <c r="BO1299" s="31">
        <f t="shared" si="4377"/>
        <v>39629.099999999999</v>
      </c>
      <c r="BP1299" s="31">
        <f t="shared" si="4378"/>
        <v>0</v>
      </c>
      <c r="BQ1299" s="31">
        <f t="shared" ref="BQ1299:BQ1308" si="4418">BQ1300</f>
        <v>0</v>
      </c>
      <c r="BR1299" s="31">
        <f t="shared" ref="BR1299:BR1308" si="4419">BR1300</f>
        <v>0</v>
      </c>
      <c r="BS1299" s="31">
        <f t="shared" si="4379"/>
        <v>140604.70000000001</v>
      </c>
      <c r="BT1299" s="31">
        <f t="shared" si="4380"/>
        <v>39629.099999999999</v>
      </c>
      <c r="BU1299" s="31">
        <f t="shared" si="4381"/>
        <v>0</v>
      </c>
      <c r="BV1299" s="31">
        <f t="shared" ref="BV1299:BV1308" si="4420">BV1300</f>
        <v>0</v>
      </c>
      <c r="BW1299" s="31">
        <f t="shared" ref="BW1299:BW1308" si="4421">BW1300</f>
        <v>0</v>
      </c>
      <c r="BX1299" s="31">
        <f t="shared" si="4382"/>
        <v>140604.70000000001</v>
      </c>
      <c r="BY1299" s="31">
        <f t="shared" si="4383"/>
        <v>39629.099999999999</v>
      </c>
      <c r="BZ1299" s="31">
        <f t="shared" si="4384"/>
        <v>0</v>
      </c>
      <c r="CA1299" s="31">
        <f t="shared" ref="CA1299:CA1308" si="4422">CA1300</f>
        <v>-100.97199999999999</v>
      </c>
      <c r="CB1299" s="31">
        <f t="shared" ref="CB1299:CB1308" si="4423">CB1300</f>
        <v>0</v>
      </c>
      <c r="CC1299" s="31">
        <f t="shared" ref="CC1299:CC1308" si="4424">CC1300</f>
        <v>0</v>
      </c>
      <c r="CD1299" s="31">
        <f t="shared" si="4311"/>
        <v>140503.728</v>
      </c>
      <c r="CE1299" s="31">
        <f t="shared" si="4312"/>
        <v>39629.099999999999</v>
      </c>
      <c r="CF1299" s="31">
        <f t="shared" si="4313"/>
        <v>0</v>
      </c>
      <c r="CG1299" s="31">
        <f t="shared" ref="CG1299:CG1308" si="4425">CG1300</f>
        <v>0</v>
      </c>
      <c r="CH1299" s="24"/>
      <c r="CI1299" s="40"/>
      <c r="CO1299" s="1" t="s">
        <v>31</v>
      </c>
    </row>
    <row r="1300" ht="29.850000000000001">
      <c r="A1300" s="41" t="s">
        <v>719</v>
      </c>
      <c r="B1300" s="17">
        <v>200</v>
      </c>
      <c r="C1300" s="16"/>
      <c r="D1300" s="16"/>
      <c r="E1300" s="39" t="s">
        <v>40</v>
      </c>
      <c r="F1300" s="31">
        <f t="shared" si="4385"/>
        <v>140604.70000000001</v>
      </c>
      <c r="G1300" s="31">
        <f t="shared" si="4386"/>
        <v>39629.099999999999</v>
      </c>
      <c r="H1300" s="31">
        <f t="shared" si="4387"/>
        <v>0</v>
      </c>
      <c r="I1300" s="31">
        <f t="shared" si="4388"/>
        <v>0</v>
      </c>
      <c r="J1300" s="31">
        <f t="shared" si="4389"/>
        <v>0</v>
      </c>
      <c r="K1300" s="31">
        <f t="shared" si="4390"/>
        <v>0</v>
      </c>
      <c r="L1300" s="31">
        <f t="shared" si="4349"/>
        <v>140604.70000000001</v>
      </c>
      <c r="M1300" s="31">
        <f t="shared" si="4350"/>
        <v>39629.099999999999</v>
      </c>
      <c r="N1300" s="31">
        <f t="shared" si="4351"/>
        <v>0</v>
      </c>
      <c r="O1300" s="31">
        <f t="shared" si="4391"/>
        <v>0</v>
      </c>
      <c r="P1300" s="31">
        <f t="shared" si="4392"/>
        <v>0</v>
      </c>
      <c r="Q1300" s="31">
        <f t="shared" si="4393"/>
        <v>0</v>
      </c>
      <c r="R1300" s="31">
        <f t="shared" si="4352"/>
        <v>140604.70000000001</v>
      </c>
      <c r="S1300" s="31">
        <f t="shared" si="4353"/>
        <v>39629.099999999999</v>
      </c>
      <c r="T1300" s="31">
        <f t="shared" si="4354"/>
        <v>0</v>
      </c>
      <c r="U1300" s="31">
        <f t="shared" si="4394"/>
        <v>0</v>
      </c>
      <c r="V1300" s="31">
        <f t="shared" si="4395"/>
        <v>0</v>
      </c>
      <c r="W1300" s="31">
        <f t="shared" si="4396"/>
        <v>0</v>
      </c>
      <c r="X1300" s="31">
        <f t="shared" si="4355"/>
        <v>140604.70000000001</v>
      </c>
      <c r="Y1300" s="31">
        <f t="shared" si="4356"/>
        <v>39629.099999999999</v>
      </c>
      <c r="Z1300" s="31">
        <f t="shared" si="4357"/>
        <v>0</v>
      </c>
      <c r="AA1300" s="31">
        <f t="shared" si="4397"/>
        <v>0</v>
      </c>
      <c r="AB1300" s="31">
        <f t="shared" si="4398"/>
        <v>0</v>
      </c>
      <c r="AC1300" s="31">
        <f t="shared" si="4399"/>
        <v>0</v>
      </c>
      <c r="AD1300" s="31">
        <f t="shared" si="4358"/>
        <v>140604.70000000001</v>
      </c>
      <c r="AE1300" s="31">
        <f t="shared" si="4359"/>
        <v>39629.099999999999</v>
      </c>
      <c r="AF1300" s="31">
        <f t="shared" si="4360"/>
        <v>0</v>
      </c>
      <c r="AG1300" s="31">
        <f t="shared" si="4400"/>
        <v>0</v>
      </c>
      <c r="AH1300" s="31">
        <f t="shared" si="4401"/>
        <v>0</v>
      </c>
      <c r="AI1300" s="31">
        <f t="shared" si="4402"/>
        <v>0</v>
      </c>
      <c r="AJ1300" s="31">
        <f t="shared" si="4361"/>
        <v>140604.70000000001</v>
      </c>
      <c r="AK1300" s="31">
        <f t="shared" si="4362"/>
        <v>39629.099999999999</v>
      </c>
      <c r="AL1300" s="31">
        <f t="shared" si="4363"/>
        <v>0</v>
      </c>
      <c r="AM1300" s="31">
        <f t="shared" si="4403"/>
        <v>0</v>
      </c>
      <c r="AN1300" s="31">
        <f t="shared" si="4404"/>
        <v>0</v>
      </c>
      <c r="AO1300" s="31">
        <f t="shared" si="4405"/>
        <v>0</v>
      </c>
      <c r="AP1300" s="31">
        <f t="shared" si="4364"/>
        <v>140604.70000000001</v>
      </c>
      <c r="AQ1300" s="31">
        <f t="shared" si="4365"/>
        <v>39629.099999999999</v>
      </c>
      <c r="AR1300" s="31">
        <f t="shared" si="4366"/>
        <v>0</v>
      </c>
      <c r="AS1300" s="31">
        <f t="shared" si="4406"/>
        <v>0</v>
      </c>
      <c r="AT1300" s="31">
        <f t="shared" si="4407"/>
        <v>0</v>
      </c>
      <c r="AU1300" s="31">
        <f t="shared" si="4408"/>
        <v>0</v>
      </c>
      <c r="AV1300" s="31">
        <f t="shared" si="4367"/>
        <v>140604.70000000001</v>
      </c>
      <c r="AW1300" s="31">
        <f t="shared" si="4368"/>
        <v>39629.099999999999</v>
      </c>
      <c r="AX1300" s="31">
        <f t="shared" si="4369"/>
        <v>0</v>
      </c>
      <c r="AY1300" s="31">
        <f t="shared" si="4409"/>
        <v>0</v>
      </c>
      <c r="AZ1300" s="31">
        <f t="shared" si="4410"/>
        <v>0</v>
      </c>
      <c r="BA1300" s="31">
        <f t="shared" si="4411"/>
        <v>0</v>
      </c>
      <c r="BB1300" s="31">
        <f t="shared" si="4370"/>
        <v>140604.70000000001</v>
      </c>
      <c r="BC1300" s="31">
        <f t="shared" si="4371"/>
        <v>39629.099999999999</v>
      </c>
      <c r="BD1300" s="31">
        <f t="shared" si="4372"/>
        <v>0</v>
      </c>
      <c r="BE1300" s="31">
        <f t="shared" si="4412"/>
        <v>0</v>
      </c>
      <c r="BF1300" s="31">
        <f t="shared" si="4413"/>
        <v>0</v>
      </c>
      <c r="BG1300" s="31">
        <f t="shared" si="4414"/>
        <v>0</v>
      </c>
      <c r="BH1300" s="31">
        <f t="shared" si="4373"/>
        <v>140604.70000000001</v>
      </c>
      <c r="BI1300" s="31">
        <f t="shared" si="4374"/>
        <v>39629.099999999999</v>
      </c>
      <c r="BJ1300" s="31">
        <f t="shared" si="4375"/>
        <v>0</v>
      </c>
      <c r="BK1300" s="31">
        <f t="shared" si="4415"/>
        <v>0</v>
      </c>
      <c r="BL1300" s="31">
        <f t="shared" si="4416"/>
        <v>0</v>
      </c>
      <c r="BM1300" s="31">
        <f t="shared" si="4417"/>
        <v>0</v>
      </c>
      <c r="BN1300" s="31">
        <f t="shared" si="4376"/>
        <v>140604.70000000001</v>
      </c>
      <c r="BO1300" s="31">
        <f t="shared" si="4377"/>
        <v>39629.099999999999</v>
      </c>
      <c r="BP1300" s="31">
        <f t="shared" si="4378"/>
        <v>0</v>
      </c>
      <c r="BQ1300" s="31">
        <f t="shared" si="4418"/>
        <v>0</v>
      </c>
      <c r="BR1300" s="31">
        <f t="shared" si="4419"/>
        <v>0</v>
      </c>
      <c r="BS1300" s="31">
        <f t="shared" si="4379"/>
        <v>140604.70000000001</v>
      </c>
      <c r="BT1300" s="31">
        <f t="shared" si="4380"/>
        <v>39629.099999999999</v>
      </c>
      <c r="BU1300" s="31">
        <f t="shared" si="4381"/>
        <v>0</v>
      </c>
      <c r="BV1300" s="31">
        <f t="shared" si="4420"/>
        <v>0</v>
      </c>
      <c r="BW1300" s="31">
        <f t="shared" si="4421"/>
        <v>0</v>
      </c>
      <c r="BX1300" s="31">
        <f t="shared" si="4382"/>
        <v>140604.70000000001</v>
      </c>
      <c r="BY1300" s="31">
        <f t="shared" si="4383"/>
        <v>39629.099999999999</v>
      </c>
      <c r="BZ1300" s="31">
        <f t="shared" si="4384"/>
        <v>0</v>
      </c>
      <c r="CA1300" s="31">
        <f t="shared" si="4422"/>
        <v>-100.97199999999999</v>
      </c>
      <c r="CB1300" s="31">
        <f t="shared" si="4423"/>
        <v>0</v>
      </c>
      <c r="CC1300" s="31">
        <f t="shared" si="4424"/>
        <v>0</v>
      </c>
      <c r="CD1300" s="31">
        <f t="shared" si="4311"/>
        <v>140503.728</v>
      </c>
      <c r="CE1300" s="31">
        <f t="shared" si="4312"/>
        <v>39629.099999999999</v>
      </c>
      <c r="CF1300" s="31">
        <f t="shared" si="4313"/>
        <v>0</v>
      </c>
      <c r="CG1300" s="31">
        <f t="shared" si="4425"/>
        <v>0</v>
      </c>
      <c r="CH1300" s="24"/>
      <c r="CI1300" s="40"/>
      <c r="CM1300" s="1" t="s">
        <v>29</v>
      </c>
    </row>
    <row r="1301" ht="43.75">
      <c r="A1301" s="41" t="s">
        <v>719</v>
      </c>
      <c r="B1301" s="17">
        <v>240</v>
      </c>
      <c r="C1301" s="16"/>
      <c r="D1301" s="16"/>
      <c r="E1301" s="39" t="s">
        <v>41</v>
      </c>
      <c r="F1301" s="31">
        <f t="shared" si="4385"/>
        <v>140604.70000000001</v>
      </c>
      <c r="G1301" s="31">
        <f t="shared" si="4386"/>
        <v>39629.099999999999</v>
      </c>
      <c r="H1301" s="31">
        <f t="shared" si="4387"/>
        <v>0</v>
      </c>
      <c r="I1301" s="31">
        <f t="shared" si="4388"/>
        <v>0</v>
      </c>
      <c r="J1301" s="31">
        <f t="shared" si="4389"/>
        <v>0</v>
      </c>
      <c r="K1301" s="31">
        <f t="shared" si="4390"/>
        <v>0</v>
      </c>
      <c r="L1301" s="31">
        <f t="shared" si="4349"/>
        <v>140604.70000000001</v>
      </c>
      <c r="M1301" s="31">
        <f t="shared" si="4350"/>
        <v>39629.099999999999</v>
      </c>
      <c r="N1301" s="31">
        <f t="shared" si="4351"/>
        <v>0</v>
      </c>
      <c r="O1301" s="31">
        <f t="shared" si="4391"/>
        <v>0</v>
      </c>
      <c r="P1301" s="31">
        <f t="shared" si="4392"/>
        <v>0</v>
      </c>
      <c r="Q1301" s="31">
        <f t="shared" si="4393"/>
        <v>0</v>
      </c>
      <c r="R1301" s="31">
        <f t="shared" si="4352"/>
        <v>140604.70000000001</v>
      </c>
      <c r="S1301" s="31">
        <f t="shared" si="4353"/>
        <v>39629.099999999999</v>
      </c>
      <c r="T1301" s="31">
        <f t="shared" si="4354"/>
        <v>0</v>
      </c>
      <c r="U1301" s="31">
        <f t="shared" si="4394"/>
        <v>0</v>
      </c>
      <c r="V1301" s="31">
        <f t="shared" si="4395"/>
        <v>0</v>
      </c>
      <c r="W1301" s="31">
        <f t="shared" si="4396"/>
        <v>0</v>
      </c>
      <c r="X1301" s="31">
        <f t="shared" si="4355"/>
        <v>140604.70000000001</v>
      </c>
      <c r="Y1301" s="31">
        <f t="shared" si="4356"/>
        <v>39629.099999999999</v>
      </c>
      <c r="Z1301" s="31">
        <f t="shared" si="4357"/>
        <v>0</v>
      </c>
      <c r="AA1301" s="31">
        <f t="shared" si="4397"/>
        <v>0</v>
      </c>
      <c r="AB1301" s="31">
        <f t="shared" si="4398"/>
        <v>0</v>
      </c>
      <c r="AC1301" s="31">
        <f t="shared" si="4399"/>
        <v>0</v>
      </c>
      <c r="AD1301" s="31">
        <f t="shared" si="4358"/>
        <v>140604.70000000001</v>
      </c>
      <c r="AE1301" s="31">
        <f t="shared" si="4359"/>
        <v>39629.099999999999</v>
      </c>
      <c r="AF1301" s="31">
        <f t="shared" si="4360"/>
        <v>0</v>
      </c>
      <c r="AG1301" s="31">
        <f t="shared" si="4400"/>
        <v>0</v>
      </c>
      <c r="AH1301" s="31">
        <f t="shared" si="4401"/>
        <v>0</v>
      </c>
      <c r="AI1301" s="31">
        <f t="shared" si="4402"/>
        <v>0</v>
      </c>
      <c r="AJ1301" s="31">
        <f t="shared" si="4361"/>
        <v>140604.70000000001</v>
      </c>
      <c r="AK1301" s="31">
        <f t="shared" si="4362"/>
        <v>39629.099999999999</v>
      </c>
      <c r="AL1301" s="31">
        <f t="shared" si="4363"/>
        <v>0</v>
      </c>
      <c r="AM1301" s="31">
        <f t="shared" si="4403"/>
        <v>0</v>
      </c>
      <c r="AN1301" s="31">
        <f t="shared" si="4404"/>
        <v>0</v>
      </c>
      <c r="AO1301" s="31">
        <f t="shared" si="4405"/>
        <v>0</v>
      </c>
      <c r="AP1301" s="31">
        <f t="shared" si="4364"/>
        <v>140604.70000000001</v>
      </c>
      <c r="AQ1301" s="31">
        <f t="shared" si="4365"/>
        <v>39629.099999999999</v>
      </c>
      <c r="AR1301" s="31">
        <f t="shared" si="4366"/>
        <v>0</v>
      </c>
      <c r="AS1301" s="31">
        <f t="shared" si="4406"/>
        <v>0</v>
      </c>
      <c r="AT1301" s="31">
        <f t="shared" si="4407"/>
        <v>0</v>
      </c>
      <c r="AU1301" s="31">
        <f t="shared" si="4408"/>
        <v>0</v>
      </c>
      <c r="AV1301" s="31">
        <f t="shared" si="4367"/>
        <v>140604.70000000001</v>
      </c>
      <c r="AW1301" s="31">
        <f t="shared" si="4368"/>
        <v>39629.099999999999</v>
      </c>
      <c r="AX1301" s="31">
        <f t="shared" si="4369"/>
        <v>0</v>
      </c>
      <c r="AY1301" s="31">
        <f t="shared" si="4409"/>
        <v>0</v>
      </c>
      <c r="AZ1301" s="31">
        <f t="shared" si="4410"/>
        <v>0</v>
      </c>
      <c r="BA1301" s="31">
        <f t="shared" si="4411"/>
        <v>0</v>
      </c>
      <c r="BB1301" s="31">
        <f t="shared" si="4370"/>
        <v>140604.70000000001</v>
      </c>
      <c r="BC1301" s="31">
        <f t="shared" si="4371"/>
        <v>39629.099999999999</v>
      </c>
      <c r="BD1301" s="31">
        <f t="shared" si="4372"/>
        <v>0</v>
      </c>
      <c r="BE1301" s="31">
        <f t="shared" si="4412"/>
        <v>0</v>
      </c>
      <c r="BF1301" s="31">
        <f t="shared" si="4413"/>
        <v>0</v>
      </c>
      <c r="BG1301" s="31">
        <f t="shared" si="4414"/>
        <v>0</v>
      </c>
      <c r="BH1301" s="31">
        <f t="shared" si="4373"/>
        <v>140604.70000000001</v>
      </c>
      <c r="BI1301" s="31">
        <f t="shared" si="4374"/>
        <v>39629.099999999999</v>
      </c>
      <c r="BJ1301" s="31">
        <f t="shared" si="4375"/>
        <v>0</v>
      </c>
      <c r="BK1301" s="31">
        <f t="shared" si="4415"/>
        <v>0</v>
      </c>
      <c r="BL1301" s="31">
        <f t="shared" si="4416"/>
        <v>0</v>
      </c>
      <c r="BM1301" s="31">
        <f t="shared" si="4417"/>
        <v>0</v>
      </c>
      <c r="BN1301" s="31">
        <f t="shared" si="4376"/>
        <v>140604.70000000001</v>
      </c>
      <c r="BO1301" s="31">
        <f t="shared" si="4377"/>
        <v>39629.099999999999</v>
      </c>
      <c r="BP1301" s="31">
        <f t="shared" si="4378"/>
        <v>0</v>
      </c>
      <c r="BQ1301" s="31">
        <f t="shared" si="4418"/>
        <v>0</v>
      </c>
      <c r="BR1301" s="31">
        <f t="shared" si="4419"/>
        <v>0</v>
      </c>
      <c r="BS1301" s="31">
        <f t="shared" si="4379"/>
        <v>140604.70000000001</v>
      </c>
      <c r="BT1301" s="31">
        <f t="shared" si="4380"/>
        <v>39629.099999999999</v>
      </c>
      <c r="BU1301" s="31">
        <f t="shared" si="4381"/>
        <v>0</v>
      </c>
      <c r="BV1301" s="31">
        <f t="shared" si="4420"/>
        <v>0</v>
      </c>
      <c r="BW1301" s="31">
        <f t="shared" si="4421"/>
        <v>0</v>
      </c>
      <c r="BX1301" s="31">
        <f t="shared" si="4382"/>
        <v>140604.70000000001</v>
      </c>
      <c r="BY1301" s="31">
        <f t="shared" si="4383"/>
        <v>39629.099999999999</v>
      </c>
      <c r="BZ1301" s="31">
        <f t="shared" si="4384"/>
        <v>0</v>
      </c>
      <c r="CA1301" s="31">
        <f t="shared" si="4422"/>
        <v>-100.97199999999999</v>
      </c>
      <c r="CB1301" s="31">
        <f t="shared" si="4423"/>
        <v>0</v>
      </c>
      <c r="CC1301" s="31">
        <f t="shared" si="4424"/>
        <v>0</v>
      </c>
      <c r="CD1301" s="31">
        <f t="shared" si="4311"/>
        <v>140503.728</v>
      </c>
      <c r="CE1301" s="31">
        <f t="shared" si="4312"/>
        <v>39629.099999999999</v>
      </c>
      <c r="CF1301" s="31">
        <f t="shared" si="4313"/>
        <v>0</v>
      </c>
      <c r="CG1301" s="31">
        <f t="shared" si="4425"/>
        <v>0</v>
      </c>
      <c r="CH1301" s="24"/>
      <c r="CI1301" s="40"/>
      <c r="CN1301" s="1" t="s">
        <v>30</v>
      </c>
    </row>
    <row r="1302" ht="15">
      <c r="A1302" s="41" t="s">
        <v>719</v>
      </c>
      <c r="B1302" s="17">
        <v>240</v>
      </c>
      <c r="C1302" s="16" t="s">
        <v>395</v>
      </c>
      <c r="D1302" s="16" t="s">
        <v>105</v>
      </c>
      <c r="E1302" s="39" t="s">
        <v>681</v>
      </c>
      <c r="F1302" s="31">
        <v>140604.70000000001</v>
      </c>
      <c r="G1302" s="31">
        <v>39629.099999999999</v>
      </c>
      <c r="H1302" s="31"/>
      <c r="I1302" s="31"/>
      <c r="J1302" s="31"/>
      <c r="K1302" s="31"/>
      <c r="L1302" s="31">
        <f t="shared" si="4349"/>
        <v>140604.70000000001</v>
      </c>
      <c r="M1302" s="31">
        <f t="shared" si="4350"/>
        <v>39629.099999999999</v>
      </c>
      <c r="N1302" s="31">
        <f t="shared" si="4351"/>
        <v>0</v>
      </c>
      <c r="O1302" s="31"/>
      <c r="P1302" s="31"/>
      <c r="Q1302" s="31"/>
      <c r="R1302" s="31">
        <f t="shared" si="4352"/>
        <v>140604.70000000001</v>
      </c>
      <c r="S1302" s="31">
        <f t="shared" si="4353"/>
        <v>39629.099999999999</v>
      </c>
      <c r="T1302" s="31">
        <f t="shared" si="4354"/>
        <v>0</v>
      </c>
      <c r="U1302" s="31"/>
      <c r="V1302" s="31"/>
      <c r="W1302" s="31"/>
      <c r="X1302" s="31">
        <f t="shared" si="4355"/>
        <v>140604.70000000001</v>
      </c>
      <c r="Y1302" s="31">
        <f t="shared" si="4356"/>
        <v>39629.099999999999</v>
      </c>
      <c r="Z1302" s="31">
        <f t="shared" si="4357"/>
        <v>0</v>
      </c>
      <c r="AA1302" s="31"/>
      <c r="AB1302" s="31"/>
      <c r="AC1302" s="31"/>
      <c r="AD1302" s="31">
        <f t="shared" si="4358"/>
        <v>140604.70000000001</v>
      </c>
      <c r="AE1302" s="31">
        <f t="shared" si="4359"/>
        <v>39629.099999999999</v>
      </c>
      <c r="AF1302" s="31">
        <f t="shared" si="4360"/>
        <v>0</v>
      </c>
      <c r="AG1302" s="31"/>
      <c r="AH1302" s="31"/>
      <c r="AI1302" s="31"/>
      <c r="AJ1302" s="31">
        <f t="shared" si="4361"/>
        <v>140604.70000000001</v>
      </c>
      <c r="AK1302" s="31">
        <f t="shared" si="4362"/>
        <v>39629.099999999999</v>
      </c>
      <c r="AL1302" s="31">
        <f t="shared" si="4363"/>
        <v>0</v>
      </c>
      <c r="AM1302" s="31"/>
      <c r="AN1302" s="31"/>
      <c r="AO1302" s="31"/>
      <c r="AP1302" s="31">
        <f t="shared" si="4364"/>
        <v>140604.70000000001</v>
      </c>
      <c r="AQ1302" s="31">
        <f t="shared" si="4365"/>
        <v>39629.099999999999</v>
      </c>
      <c r="AR1302" s="31">
        <f t="shared" si="4366"/>
        <v>0</v>
      </c>
      <c r="AS1302" s="31"/>
      <c r="AT1302" s="31"/>
      <c r="AU1302" s="31"/>
      <c r="AV1302" s="31">
        <f t="shared" si="4367"/>
        <v>140604.70000000001</v>
      </c>
      <c r="AW1302" s="31">
        <f t="shared" si="4368"/>
        <v>39629.099999999999</v>
      </c>
      <c r="AX1302" s="31">
        <f t="shared" si="4369"/>
        <v>0</v>
      </c>
      <c r="AY1302" s="31"/>
      <c r="AZ1302" s="31"/>
      <c r="BA1302" s="31"/>
      <c r="BB1302" s="31">
        <f t="shared" si="4370"/>
        <v>140604.70000000001</v>
      </c>
      <c r="BC1302" s="31">
        <f t="shared" si="4371"/>
        <v>39629.099999999999</v>
      </c>
      <c r="BD1302" s="31">
        <f t="shared" si="4372"/>
        <v>0</v>
      </c>
      <c r="BE1302" s="31"/>
      <c r="BF1302" s="31"/>
      <c r="BG1302" s="31"/>
      <c r="BH1302" s="31">
        <f t="shared" si="4373"/>
        <v>140604.70000000001</v>
      </c>
      <c r="BI1302" s="31">
        <f t="shared" si="4374"/>
        <v>39629.099999999999</v>
      </c>
      <c r="BJ1302" s="31">
        <f t="shared" si="4375"/>
        <v>0</v>
      </c>
      <c r="BK1302" s="31"/>
      <c r="BL1302" s="31"/>
      <c r="BM1302" s="31"/>
      <c r="BN1302" s="31">
        <f t="shared" si="4376"/>
        <v>140604.70000000001</v>
      </c>
      <c r="BO1302" s="31">
        <f t="shared" si="4377"/>
        <v>39629.099999999999</v>
      </c>
      <c r="BP1302" s="31">
        <f t="shared" si="4378"/>
        <v>0</v>
      </c>
      <c r="BQ1302" s="31"/>
      <c r="BR1302" s="31"/>
      <c r="BS1302" s="31">
        <f t="shared" si="4379"/>
        <v>140604.70000000001</v>
      </c>
      <c r="BT1302" s="31">
        <f t="shared" si="4380"/>
        <v>39629.099999999999</v>
      </c>
      <c r="BU1302" s="31">
        <f t="shared" si="4381"/>
        <v>0</v>
      </c>
      <c r="BV1302" s="31"/>
      <c r="BW1302" s="31"/>
      <c r="BX1302" s="31">
        <f t="shared" si="4382"/>
        <v>140604.70000000001</v>
      </c>
      <c r="BY1302" s="31">
        <f t="shared" si="4383"/>
        <v>39629.099999999999</v>
      </c>
      <c r="BZ1302" s="31">
        <f t="shared" si="4384"/>
        <v>0</v>
      </c>
      <c r="CA1302" s="31">
        <v>-100.97199999999999</v>
      </c>
      <c r="CB1302" s="31"/>
      <c r="CC1302" s="31"/>
      <c r="CD1302" s="31">
        <f t="shared" si="4311"/>
        <v>140503.728</v>
      </c>
      <c r="CE1302" s="31">
        <f t="shared" si="4312"/>
        <v>39629.099999999999</v>
      </c>
      <c r="CF1302" s="31">
        <f t="shared" si="4313"/>
        <v>0</v>
      </c>
      <c r="CG1302" s="31"/>
      <c r="CH1302" s="24"/>
      <c r="CI1302" s="40"/>
    </row>
    <row r="1303" ht="116.40000000000001">
      <c r="A1303" s="41" t="s">
        <v>721</v>
      </c>
      <c r="B1303" s="17"/>
      <c r="C1303" s="16"/>
      <c r="D1303" s="16"/>
      <c r="E1303" s="39" t="s">
        <v>722</v>
      </c>
      <c r="F1303" s="31">
        <f t="shared" si="4385"/>
        <v>581831</v>
      </c>
      <c r="G1303" s="31">
        <f t="shared" si="4386"/>
        <v>831831</v>
      </c>
      <c r="H1303" s="31">
        <f t="shared" si="4387"/>
        <v>831831</v>
      </c>
      <c r="I1303" s="31">
        <f t="shared" si="4388"/>
        <v>0</v>
      </c>
      <c r="J1303" s="31">
        <f t="shared" si="4389"/>
        <v>0</v>
      </c>
      <c r="K1303" s="31">
        <f t="shared" si="4390"/>
        <v>0</v>
      </c>
      <c r="L1303" s="31">
        <f t="shared" si="4349"/>
        <v>581831</v>
      </c>
      <c r="M1303" s="31">
        <f t="shared" si="4350"/>
        <v>831831</v>
      </c>
      <c r="N1303" s="31">
        <f t="shared" si="4351"/>
        <v>831831</v>
      </c>
      <c r="O1303" s="31">
        <f t="shared" si="4391"/>
        <v>0</v>
      </c>
      <c r="P1303" s="31">
        <f t="shared" si="4392"/>
        <v>0</v>
      </c>
      <c r="Q1303" s="31">
        <f t="shared" si="4393"/>
        <v>0</v>
      </c>
      <c r="R1303" s="31">
        <f t="shared" si="4352"/>
        <v>581831</v>
      </c>
      <c r="S1303" s="31">
        <f t="shared" si="4353"/>
        <v>831831</v>
      </c>
      <c r="T1303" s="31">
        <f t="shared" si="4354"/>
        <v>831831</v>
      </c>
      <c r="U1303" s="31">
        <f t="shared" si="4394"/>
        <v>0</v>
      </c>
      <c r="V1303" s="31">
        <f t="shared" si="4395"/>
        <v>0</v>
      </c>
      <c r="W1303" s="31">
        <f t="shared" si="4396"/>
        <v>0</v>
      </c>
      <c r="X1303" s="31">
        <f t="shared" si="4355"/>
        <v>581831</v>
      </c>
      <c r="Y1303" s="31">
        <f t="shared" si="4356"/>
        <v>831831</v>
      </c>
      <c r="Z1303" s="31">
        <f t="shared" si="4357"/>
        <v>831831</v>
      </c>
      <c r="AA1303" s="31">
        <f t="shared" si="4397"/>
        <v>0</v>
      </c>
      <c r="AB1303" s="31">
        <f t="shared" si="4398"/>
        <v>0</v>
      </c>
      <c r="AC1303" s="31">
        <f t="shared" si="4399"/>
        <v>0</v>
      </c>
      <c r="AD1303" s="31">
        <f t="shared" si="4358"/>
        <v>581831</v>
      </c>
      <c r="AE1303" s="31">
        <f t="shared" si="4359"/>
        <v>831831</v>
      </c>
      <c r="AF1303" s="31">
        <f t="shared" si="4360"/>
        <v>831831</v>
      </c>
      <c r="AG1303" s="31">
        <f t="shared" si="4400"/>
        <v>0</v>
      </c>
      <c r="AH1303" s="31">
        <f t="shared" si="4401"/>
        <v>0</v>
      </c>
      <c r="AI1303" s="31">
        <f t="shared" si="4402"/>
        <v>0</v>
      </c>
      <c r="AJ1303" s="31">
        <f t="shared" si="4361"/>
        <v>581831</v>
      </c>
      <c r="AK1303" s="31">
        <f t="shared" si="4362"/>
        <v>831831</v>
      </c>
      <c r="AL1303" s="31">
        <f t="shared" si="4363"/>
        <v>831831</v>
      </c>
      <c r="AM1303" s="31">
        <f t="shared" si="4403"/>
        <v>0</v>
      </c>
      <c r="AN1303" s="31">
        <f t="shared" si="4404"/>
        <v>0</v>
      </c>
      <c r="AO1303" s="31">
        <f t="shared" si="4405"/>
        <v>0</v>
      </c>
      <c r="AP1303" s="31">
        <f t="shared" si="4364"/>
        <v>581831</v>
      </c>
      <c r="AQ1303" s="31">
        <f t="shared" si="4365"/>
        <v>831831</v>
      </c>
      <c r="AR1303" s="31">
        <f t="shared" si="4366"/>
        <v>831831</v>
      </c>
      <c r="AS1303" s="31">
        <f t="shared" si="4406"/>
        <v>0</v>
      </c>
      <c r="AT1303" s="31">
        <f t="shared" si="4407"/>
        <v>0</v>
      </c>
      <c r="AU1303" s="31">
        <f t="shared" si="4408"/>
        <v>0</v>
      </c>
      <c r="AV1303" s="31">
        <f t="shared" si="4367"/>
        <v>581831</v>
      </c>
      <c r="AW1303" s="31">
        <f t="shared" si="4368"/>
        <v>831831</v>
      </c>
      <c r="AX1303" s="31">
        <f t="shared" si="4369"/>
        <v>831831</v>
      </c>
      <c r="AY1303" s="31">
        <f t="shared" si="4409"/>
        <v>0</v>
      </c>
      <c r="AZ1303" s="31">
        <f t="shared" si="4410"/>
        <v>0</v>
      </c>
      <c r="BA1303" s="31">
        <f t="shared" si="4411"/>
        <v>0</v>
      </c>
      <c r="BB1303" s="31">
        <f t="shared" si="4370"/>
        <v>581831</v>
      </c>
      <c r="BC1303" s="31">
        <f t="shared" si="4371"/>
        <v>831831</v>
      </c>
      <c r="BD1303" s="31">
        <f t="shared" si="4372"/>
        <v>831831</v>
      </c>
      <c r="BE1303" s="31">
        <f t="shared" si="4412"/>
        <v>0</v>
      </c>
      <c r="BF1303" s="31">
        <f t="shared" si="4413"/>
        <v>0</v>
      </c>
      <c r="BG1303" s="31">
        <f t="shared" si="4414"/>
        <v>0</v>
      </c>
      <c r="BH1303" s="31">
        <f t="shared" si="4373"/>
        <v>581831</v>
      </c>
      <c r="BI1303" s="31">
        <f t="shared" si="4374"/>
        <v>831831</v>
      </c>
      <c r="BJ1303" s="31">
        <f t="shared" si="4375"/>
        <v>831831</v>
      </c>
      <c r="BK1303" s="31">
        <f t="shared" si="4415"/>
        <v>0</v>
      </c>
      <c r="BL1303" s="31">
        <f t="shared" si="4416"/>
        <v>0</v>
      </c>
      <c r="BM1303" s="31">
        <f t="shared" si="4417"/>
        <v>0</v>
      </c>
      <c r="BN1303" s="31">
        <f t="shared" si="4376"/>
        <v>581831</v>
      </c>
      <c r="BO1303" s="31">
        <f t="shared" si="4377"/>
        <v>831831</v>
      </c>
      <c r="BP1303" s="31">
        <f t="shared" si="4378"/>
        <v>831831</v>
      </c>
      <c r="BQ1303" s="31">
        <f t="shared" si="4418"/>
        <v>0</v>
      </c>
      <c r="BR1303" s="31">
        <f t="shared" si="4419"/>
        <v>0</v>
      </c>
      <c r="BS1303" s="31">
        <f t="shared" si="4379"/>
        <v>581831</v>
      </c>
      <c r="BT1303" s="31">
        <f t="shared" si="4380"/>
        <v>831831</v>
      </c>
      <c r="BU1303" s="31">
        <f t="shared" si="4381"/>
        <v>831831</v>
      </c>
      <c r="BV1303" s="31">
        <f t="shared" si="4420"/>
        <v>0</v>
      </c>
      <c r="BW1303" s="31">
        <f t="shared" si="4421"/>
        <v>0</v>
      </c>
      <c r="BX1303" s="31">
        <f t="shared" si="4382"/>
        <v>581831</v>
      </c>
      <c r="BY1303" s="31">
        <f t="shared" si="4383"/>
        <v>831831</v>
      </c>
      <c r="BZ1303" s="31">
        <f t="shared" si="4384"/>
        <v>831831</v>
      </c>
      <c r="CA1303" s="31">
        <f t="shared" si="4422"/>
        <v>0</v>
      </c>
      <c r="CB1303" s="31">
        <f t="shared" si="4423"/>
        <v>0</v>
      </c>
      <c r="CC1303" s="31">
        <f t="shared" si="4424"/>
        <v>0</v>
      </c>
      <c r="CD1303" s="31">
        <f t="shared" si="4311"/>
        <v>581831</v>
      </c>
      <c r="CE1303" s="31">
        <f t="shared" si="4312"/>
        <v>831831</v>
      </c>
      <c r="CF1303" s="31">
        <f t="shared" si="4313"/>
        <v>831831</v>
      </c>
      <c r="CG1303" s="31">
        <f t="shared" si="4425"/>
        <v>0</v>
      </c>
      <c r="CH1303" s="24"/>
      <c r="CI1303" s="40"/>
      <c r="CO1303" s="1" t="s">
        <v>31</v>
      </c>
    </row>
    <row r="1304" ht="29.850000000000001">
      <c r="A1304" s="41" t="s">
        <v>721</v>
      </c>
      <c r="B1304" s="17">
        <v>200</v>
      </c>
      <c r="C1304" s="16"/>
      <c r="D1304" s="16"/>
      <c r="E1304" s="39" t="s">
        <v>40</v>
      </c>
      <c r="F1304" s="31">
        <f t="shared" si="4385"/>
        <v>581831</v>
      </c>
      <c r="G1304" s="31">
        <f t="shared" si="4386"/>
        <v>831831</v>
      </c>
      <c r="H1304" s="31">
        <f t="shared" si="4387"/>
        <v>831831</v>
      </c>
      <c r="I1304" s="31">
        <f t="shared" si="4388"/>
        <v>0</v>
      </c>
      <c r="J1304" s="31">
        <f t="shared" si="4389"/>
        <v>0</v>
      </c>
      <c r="K1304" s="31">
        <f t="shared" si="4390"/>
        <v>0</v>
      </c>
      <c r="L1304" s="31">
        <f t="shared" si="4349"/>
        <v>581831</v>
      </c>
      <c r="M1304" s="31">
        <f t="shared" si="4350"/>
        <v>831831</v>
      </c>
      <c r="N1304" s="31">
        <f t="shared" si="4351"/>
        <v>831831</v>
      </c>
      <c r="O1304" s="31">
        <f t="shared" si="4391"/>
        <v>0</v>
      </c>
      <c r="P1304" s="31">
        <f t="shared" si="4392"/>
        <v>0</v>
      </c>
      <c r="Q1304" s="31">
        <f t="shared" si="4393"/>
        <v>0</v>
      </c>
      <c r="R1304" s="31">
        <f t="shared" si="4352"/>
        <v>581831</v>
      </c>
      <c r="S1304" s="31">
        <f t="shared" si="4353"/>
        <v>831831</v>
      </c>
      <c r="T1304" s="31">
        <f t="shared" si="4354"/>
        <v>831831</v>
      </c>
      <c r="U1304" s="31">
        <f t="shared" si="4394"/>
        <v>0</v>
      </c>
      <c r="V1304" s="31">
        <f t="shared" si="4395"/>
        <v>0</v>
      </c>
      <c r="W1304" s="31">
        <f t="shared" si="4396"/>
        <v>0</v>
      </c>
      <c r="X1304" s="31">
        <f t="shared" si="4355"/>
        <v>581831</v>
      </c>
      <c r="Y1304" s="31">
        <f t="shared" si="4356"/>
        <v>831831</v>
      </c>
      <c r="Z1304" s="31">
        <f t="shared" si="4357"/>
        <v>831831</v>
      </c>
      <c r="AA1304" s="31">
        <f t="shared" si="4397"/>
        <v>0</v>
      </c>
      <c r="AB1304" s="31">
        <f t="shared" si="4398"/>
        <v>0</v>
      </c>
      <c r="AC1304" s="31">
        <f t="shared" si="4399"/>
        <v>0</v>
      </c>
      <c r="AD1304" s="31">
        <f t="shared" si="4358"/>
        <v>581831</v>
      </c>
      <c r="AE1304" s="31">
        <f t="shared" si="4359"/>
        <v>831831</v>
      </c>
      <c r="AF1304" s="31">
        <f t="shared" si="4360"/>
        <v>831831</v>
      </c>
      <c r="AG1304" s="31">
        <f t="shared" si="4400"/>
        <v>0</v>
      </c>
      <c r="AH1304" s="31">
        <f t="shared" si="4401"/>
        <v>0</v>
      </c>
      <c r="AI1304" s="31">
        <f t="shared" si="4402"/>
        <v>0</v>
      </c>
      <c r="AJ1304" s="31">
        <f t="shared" si="4361"/>
        <v>581831</v>
      </c>
      <c r="AK1304" s="31">
        <f t="shared" si="4362"/>
        <v>831831</v>
      </c>
      <c r="AL1304" s="31">
        <f t="shared" si="4363"/>
        <v>831831</v>
      </c>
      <c r="AM1304" s="31">
        <f t="shared" si="4403"/>
        <v>0</v>
      </c>
      <c r="AN1304" s="31">
        <f t="shared" si="4404"/>
        <v>0</v>
      </c>
      <c r="AO1304" s="31">
        <f t="shared" si="4405"/>
        <v>0</v>
      </c>
      <c r="AP1304" s="31">
        <f t="shared" si="4364"/>
        <v>581831</v>
      </c>
      <c r="AQ1304" s="31">
        <f t="shared" si="4365"/>
        <v>831831</v>
      </c>
      <c r="AR1304" s="31">
        <f t="shared" si="4366"/>
        <v>831831</v>
      </c>
      <c r="AS1304" s="31">
        <f t="shared" si="4406"/>
        <v>0</v>
      </c>
      <c r="AT1304" s="31">
        <f t="shared" si="4407"/>
        <v>0</v>
      </c>
      <c r="AU1304" s="31">
        <f t="shared" si="4408"/>
        <v>0</v>
      </c>
      <c r="AV1304" s="31">
        <f t="shared" si="4367"/>
        <v>581831</v>
      </c>
      <c r="AW1304" s="31">
        <f t="shared" si="4368"/>
        <v>831831</v>
      </c>
      <c r="AX1304" s="31">
        <f t="shared" si="4369"/>
        <v>831831</v>
      </c>
      <c r="AY1304" s="31">
        <f t="shared" si="4409"/>
        <v>0</v>
      </c>
      <c r="AZ1304" s="31">
        <f t="shared" si="4410"/>
        <v>0</v>
      </c>
      <c r="BA1304" s="31">
        <f t="shared" si="4411"/>
        <v>0</v>
      </c>
      <c r="BB1304" s="31">
        <f t="shared" si="4370"/>
        <v>581831</v>
      </c>
      <c r="BC1304" s="31">
        <f t="shared" si="4371"/>
        <v>831831</v>
      </c>
      <c r="BD1304" s="31">
        <f t="shared" si="4372"/>
        <v>831831</v>
      </c>
      <c r="BE1304" s="31">
        <f t="shared" si="4412"/>
        <v>0</v>
      </c>
      <c r="BF1304" s="31">
        <f t="shared" si="4413"/>
        <v>0</v>
      </c>
      <c r="BG1304" s="31">
        <f t="shared" si="4414"/>
        <v>0</v>
      </c>
      <c r="BH1304" s="31">
        <f t="shared" si="4373"/>
        <v>581831</v>
      </c>
      <c r="BI1304" s="31">
        <f t="shared" si="4374"/>
        <v>831831</v>
      </c>
      <c r="BJ1304" s="31">
        <f t="shared" si="4375"/>
        <v>831831</v>
      </c>
      <c r="BK1304" s="31">
        <f t="shared" si="4415"/>
        <v>0</v>
      </c>
      <c r="BL1304" s="31">
        <f t="shared" si="4416"/>
        <v>0</v>
      </c>
      <c r="BM1304" s="31">
        <f t="shared" si="4417"/>
        <v>0</v>
      </c>
      <c r="BN1304" s="31">
        <f t="shared" si="4376"/>
        <v>581831</v>
      </c>
      <c r="BO1304" s="31">
        <f t="shared" si="4377"/>
        <v>831831</v>
      </c>
      <c r="BP1304" s="31">
        <f t="shared" si="4378"/>
        <v>831831</v>
      </c>
      <c r="BQ1304" s="31">
        <f t="shared" si="4418"/>
        <v>0</v>
      </c>
      <c r="BR1304" s="31">
        <f t="shared" si="4419"/>
        <v>0</v>
      </c>
      <c r="BS1304" s="31">
        <f t="shared" si="4379"/>
        <v>581831</v>
      </c>
      <c r="BT1304" s="31">
        <f t="shared" si="4380"/>
        <v>831831</v>
      </c>
      <c r="BU1304" s="31">
        <f t="shared" si="4381"/>
        <v>831831</v>
      </c>
      <c r="BV1304" s="31">
        <f t="shared" si="4420"/>
        <v>0</v>
      </c>
      <c r="BW1304" s="31">
        <f t="shared" si="4421"/>
        <v>0</v>
      </c>
      <c r="BX1304" s="31">
        <f t="shared" si="4382"/>
        <v>581831</v>
      </c>
      <c r="BY1304" s="31">
        <f t="shared" si="4383"/>
        <v>831831</v>
      </c>
      <c r="BZ1304" s="31">
        <f t="shared" si="4384"/>
        <v>831831</v>
      </c>
      <c r="CA1304" s="31">
        <f t="shared" si="4422"/>
        <v>0</v>
      </c>
      <c r="CB1304" s="31">
        <f t="shared" si="4423"/>
        <v>0</v>
      </c>
      <c r="CC1304" s="31">
        <f t="shared" si="4424"/>
        <v>0</v>
      </c>
      <c r="CD1304" s="31">
        <f t="shared" si="4311"/>
        <v>581831</v>
      </c>
      <c r="CE1304" s="31">
        <f t="shared" si="4312"/>
        <v>831831</v>
      </c>
      <c r="CF1304" s="31">
        <f t="shared" si="4313"/>
        <v>831831</v>
      </c>
      <c r="CG1304" s="31">
        <f t="shared" si="4425"/>
        <v>0</v>
      </c>
      <c r="CH1304" s="24"/>
      <c r="CI1304" s="40"/>
      <c r="CM1304" s="1" t="s">
        <v>29</v>
      </c>
    </row>
    <row r="1305" ht="43.75">
      <c r="A1305" s="41" t="s">
        <v>721</v>
      </c>
      <c r="B1305" s="17">
        <v>240</v>
      </c>
      <c r="C1305" s="16"/>
      <c r="D1305" s="16"/>
      <c r="E1305" s="39" t="s">
        <v>41</v>
      </c>
      <c r="F1305" s="31">
        <f t="shared" si="4385"/>
        <v>581831</v>
      </c>
      <c r="G1305" s="31">
        <f t="shared" si="4386"/>
        <v>831831</v>
      </c>
      <c r="H1305" s="31">
        <f t="shared" si="4387"/>
        <v>831831</v>
      </c>
      <c r="I1305" s="31">
        <f t="shared" si="4388"/>
        <v>0</v>
      </c>
      <c r="J1305" s="31">
        <f t="shared" si="4389"/>
        <v>0</v>
      </c>
      <c r="K1305" s="31">
        <f t="shared" si="4390"/>
        <v>0</v>
      </c>
      <c r="L1305" s="31">
        <f t="shared" si="4349"/>
        <v>581831</v>
      </c>
      <c r="M1305" s="31">
        <f t="shared" si="4350"/>
        <v>831831</v>
      </c>
      <c r="N1305" s="31">
        <f t="shared" si="4351"/>
        <v>831831</v>
      </c>
      <c r="O1305" s="31">
        <f t="shared" si="4391"/>
        <v>0</v>
      </c>
      <c r="P1305" s="31">
        <f t="shared" si="4392"/>
        <v>0</v>
      </c>
      <c r="Q1305" s="31">
        <f t="shared" si="4393"/>
        <v>0</v>
      </c>
      <c r="R1305" s="31">
        <f t="shared" si="4352"/>
        <v>581831</v>
      </c>
      <c r="S1305" s="31">
        <f t="shared" si="4353"/>
        <v>831831</v>
      </c>
      <c r="T1305" s="31">
        <f t="shared" si="4354"/>
        <v>831831</v>
      </c>
      <c r="U1305" s="31">
        <f t="shared" si="4394"/>
        <v>0</v>
      </c>
      <c r="V1305" s="31">
        <f t="shared" si="4395"/>
        <v>0</v>
      </c>
      <c r="W1305" s="31">
        <f t="shared" si="4396"/>
        <v>0</v>
      </c>
      <c r="X1305" s="31">
        <f t="shared" si="4355"/>
        <v>581831</v>
      </c>
      <c r="Y1305" s="31">
        <f t="shared" si="4356"/>
        <v>831831</v>
      </c>
      <c r="Z1305" s="31">
        <f t="shared" si="4357"/>
        <v>831831</v>
      </c>
      <c r="AA1305" s="31">
        <f t="shared" si="4397"/>
        <v>0</v>
      </c>
      <c r="AB1305" s="31">
        <f t="shared" si="4398"/>
        <v>0</v>
      </c>
      <c r="AC1305" s="31">
        <f t="shared" si="4399"/>
        <v>0</v>
      </c>
      <c r="AD1305" s="31">
        <f t="shared" si="4358"/>
        <v>581831</v>
      </c>
      <c r="AE1305" s="31">
        <f t="shared" si="4359"/>
        <v>831831</v>
      </c>
      <c r="AF1305" s="31">
        <f t="shared" si="4360"/>
        <v>831831</v>
      </c>
      <c r="AG1305" s="31">
        <f t="shared" si="4400"/>
        <v>0</v>
      </c>
      <c r="AH1305" s="31">
        <f t="shared" si="4401"/>
        <v>0</v>
      </c>
      <c r="AI1305" s="31">
        <f t="shared" si="4402"/>
        <v>0</v>
      </c>
      <c r="AJ1305" s="31">
        <f t="shared" si="4361"/>
        <v>581831</v>
      </c>
      <c r="AK1305" s="31">
        <f t="shared" si="4362"/>
        <v>831831</v>
      </c>
      <c r="AL1305" s="31">
        <f t="shared" si="4363"/>
        <v>831831</v>
      </c>
      <c r="AM1305" s="31">
        <f t="shared" si="4403"/>
        <v>0</v>
      </c>
      <c r="AN1305" s="31">
        <f t="shared" si="4404"/>
        <v>0</v>
      </c>
      <c r="AO1305" s="31">
        <f t="shared" si="4405"/>
        <v>0</v>
      </c>
      <c r="AP1305" s="31">
        <f t="shared" si="4364"/>
        <v>581831</v>
      </c>
      <c r="AQ1305" s="31">
        <f t="shared" si="4365"/>
        <v>831831</v>
      </c>
      <c r="AR1305" s="31">
        <f t="shared" si="4366"/>
        <v>831831</v>
      </c>
      <c r="AS1305" s="31">
        <f t="shared" si="4406"/>
        <v>0</v>
      </c>
      <c r="AT1305" s="31">
        <f t="shared" si="4407"/>
        <v>0</v>
      </c>
      <c r="AU1305" s="31">
        <f t="shared" si="4408"/>
        <v>0</v>
      </c>
      <c r="AV1305" s="31">
        <f t="shared" si="4367"/>
        <v>581831</v>
      </c>
      <c r="AW1305" s="31">
        <f t="shared" si="4368"/>
        <v>831831</v>
      </c>
      <c r="AX1305" s="31">
        <f t="shared" si="4369"/>
        <v>831831</v>
      </c>
      <c r="AY1305" s="31">
        <f t="shared" si="4409"/>
        <v>0</v>
      </c>
      <c r="AZ1305" s="31">
        <f t="shared" si="4410"/>
        <v>0</v>
      </c>
      <c r="BA1305" s="31">
        <f t="shared" si="4411"/>
        <v>0</v>
      </c>
      <c r="BB1305" s="31">
        <f t="shared" si="4370"/>
        <v>581831</v>
      </c>
      <c r="BC1305" s="31">
        <f t="shared" si="4371"/>
        <v>831831</v>
      </c>
      <c r="BD1305" s="31">
        <f t="shared" si="4372"/>
        <v>831831</v>
      </c>
      <c r="BE1305" s="31">
        <f t="shared" si="4412"/>
        <v>0</v>
      </c>
      <c r="BF1305" s="31">
        <f t="shared" si="4413"/>
        <v>0</v>
      </c>
      <c r="BG1305" s="31">
        <f t="shared" si="4414"/>
        <v>0</v>
      </c>
      <c r="BH1305" s="31">
        <f t="shared" si="4373"/>
        <v>581831</v>
      </c>
      <c r="BI1305" s="31">
        <f t="shared" si="4374"/>
        <v>831831</v>
      </c>
      <c r="BJ1305" s="31">
        <f t="shared" si="4375"/>
        <v>831831</v>
      </c>
      <c r="BK1305" s="31">
        <f t="shared" si="4415"/>
        <v>0</v>
      </c>
      <c r="BL1305" s="31">
        <f t="shared" si="4416"/>
        <v>0</v>
      </c>
      <c r="BM1305" s="31">
        <f t="shared" si="4417"/>
        <v>0</v>
      </c>
      <c r="BN1305" s="31">
        <f t="shared" si="4376"/>
        <v>581831</v>
      </c>
      <c r="BO1305" s="31">
        <f t="shared" si="4377"/>
        <v>831831</v>
      </c>
      <c r="BP1305" s="31">
        <f t="shared" si="4378"/>
        <v>831831</v>
      </c>
      <c r="BQ1305" s="31">
        <f t="shared" si="4418"/>
        <v>0</v>
      </c>
      <c r="BR1305" s="31">
        <f t="shared" si="4419"/>
        <v>0</v>
      </c>
      <c r="BS1305" s="31">
        <f t="shared" si="4379"/>
        <v>581831</v>
      </c>
      <c r="BT1305" s="31">
        <f t="shared" si="4380"/>
        <v>831831</v>
      </c>
      <c r="BU1305" s="31">
        <f t="shared" si="4381"/>
        <v>831831</v>
      </c>
      <c r="BV1305" s="31">
        <f t="shared" si="4420"/>
        <v>0</v>
      </c>
      <c r="BW1305" s="31">
        <f t="shared" si="4421"/>
        <v>0</v>
      </c>
      <c r="BX1305" s="31">
        <f t="shared" si="4382"/>
        <v>581831</v>
      </c>
      <c r="BY1305" s="31">
        <f t="shared" si="4383"/>
        <v>831831</v>
      </c>
      <c r="BZ1305" s="31">
        <f t="shared" si="4384"/>
        <v>831831</v>
      </c>
      <c r="CA1305" s="31">
        <f t="shared" si="4422"/>
        <v>0</v>
      </c>
      <c r="CB1305" s="31">
        <f t="shared" si="4423"/>
        <v>0</v>
      </c>
      <c r="CC1305" s="31">
        <f t="shared" si="4424"/>
        <v>0</v>
      </c>
      <c r="CD1305" s="31">
        <f t="shared" si="4311"/>
        <v>581831</v>
      </c>
      <c r="CE1305" s="31">
        <f t="shared" si="4312"/>
        <v>831831</v>
      </c>
      <c r="CF1305" s="31">
        <f t="shared" si="4313"/>
        <v>831831</v>
      </c>
      <c r="CG1305" s="31">
        <f t="shared" si="4425"/>
        <v>0</v>
      </c>
      <c r="CH1305" s="24"/>
      <c r="CI1305" s="40"/>
      <c r="CN1305" s="1" t="s">
        <v>30</v>
      </c>
    </row>
    <row r="1306" ht="15">
      <c r="A1306" s="41" t="s">
        <v>721</v>
      </c>
      <c r="B1306" s="17">
        <v>240</v>
      </c>
      <c r="C1306" s="16" t="s">
        <v>395</v>
      </c>
      <c r="D1306" s="16" t="s">
        <v>105</v>
      </c>
      <c r="E1306" s="39" t="s">
        <v>681</v>
      </c>
      <c r="F1306" s="31">
        <v>581831</v>
      </c>
      <c r="G1306" s="31">
        <v>831831</v>
      </c>
      <c r="H1306" s="31">
        <v>831831</v>
      </c>
      <c r="I1306" s="31"/>
      <c r="J1306" s="31"/>
      <c r="K1306" s="31"/>
      <c r="L1306" s="31">
        <f t="shared" si="4349"/>
        <v>581831</v>
      </c>
      <c r="M1306" s="31">
        <f t="shared" si="4350"/>
        <v>831831</v>
      </c>
      <c r="N1306" s="31">
        <f t="shared" si="4351"/>
        <v>831831</v>
      </c>
      <c r="O1306" s="31"/>
      <c r="P1306" s="31"/>
      <c r="Q1306" s="31"/>
      <c r="R1306" s="31">
        <f t="shared" si="4352"/>
        <v>581831</v>
      </c>
      <c r="S1306" s="31">
        <f t="shared" si="4353"/>
        <v>831831</v>
      </c>
      <c r="T1306" s="31">
        <f t="shared" si="4354"/>
        <v>831831</v>
      </c>
      <c r="U1306" s="31"/>
      <c r="V1306" s="31"/>
      <c r="W1306" s="31"/>
      <c r="X1306" s="31">
        <f t="shared" si="4355"/>
        <v>581831</v>
      </c>
      <c r="Y1306" s="31">
        <f t="shared" si="4356"/>
        <v>831831</v>
      </c>
      <c r="Z1306" s="31">
        <f t="shared" si="4357"/>
        <v>831831</v>
      </c>
      <c r="AA1306" s="31"/>
      <c r="AB1306" s="31"/>
      <c r="AC1306" s="31"/>
      <c r="AD1306" s="31">
        <f t="shared" si="4358"/>
        <v>581831</v>
      </c>
      <c r="AE1306" s="31">
        <f t="shared" si="4359"/>
        <v>831831</v>
      </c>
      <c r="AF1306" s="31">
        <f t="shared" si="4360"/>
        <v>831831</v>
      </c>
      <c r="AG1306" s="31"/>
      <c r="AH1306" s="31"/>
      <c r="AI1306" s="31"/>
      <c r="AJ1306" s="31">
        <f t="shared" si="4361"/>
        <v>581831</v>
      </c>
      <c r="AK1306" s="31">
        <f t="shared" si="4362"/>
        <v>831831</v>
      </c>
      <c r="AL1306" s="31">
        <f t="shared" si="4363"/>
        <v>831831</v>
      </c>
      <c r="AM1306" s="31"/>
      <c r="AN1306" s="31"/>
      <c r="AO1306" s="31"/>
      <c r="AP1306" s="31">
        <f t="shared" si="4364"/>
        <v>581831</v>
      </c>
      <c r="AQ1306" s="31">
        <f t="shared" si="4365"/>
        <v>831831</v>
      </c>
      <c r="AR1306" s="31">
        <f t="shared" si="4366"/>
        <v>831831</v>
      </c>
      <c r="AS1306" s="31"/>
      <c r="AT1306" s="31"/>
      <c r="AU1306" s="31"/>
      <c r="AV1306" s="31">
        <f t="shared" si="4367"/>
        <v>581831</v>
      </c>
      <c r="AW1306" s="31">
        <f t="shared" si="4368"/>
        <v>831831</v>
      </c>
      <c r="AX1306" s="31">
        <f t="shared" si="4369"/>
        <v>831831</v>
      </c>
      <c r="AY1306" s="31"/>
      <c r="AZ1306" s="31"/>
      <c r="BA1306" s="31"/>
      <c r="BB1306" s="31">
        <f t="shared" si="4370"/>
        <v>581831</v>
      </c>
      <c r="BC1306" s="31">
        <f t="shared" si="4371"/>
        <v>831831</v>
      </c>
      <c r="BD1306" s="31">
        <f t="shared" si="4372"/>
        <v>831831</v>
      </c>
      <c r="BE1306" s="31"/>
      <c r="BF1306" s="31"/>
      <c r="BG1306" s="31"/>
      <c r="BH1306" s="31">
        <f t="shared" si="4373"/>
        <v>581831</v>
      </c>
      <c r="BI1306" s="31">
        <f t="shared" si="4374"/>
        <v>831831</v>
      </c>
      <c r="BJ1306" s="31">
        <f t="shared" si="4375"/>
        <v>831831</v>
      </c>
      <c r="BK1306" s="31"/>
      <c r="BL1306" s="31"/>
      <c r="BM1306" s="31"/>
      <c r="BN1306" s="31">
        <f t="shared" si="4376"/>
        <v>581831</v>
      </c>
      <c r="BO1306" s="31">
        <f t="shared" si="4377"/>
        <v>831831</v>
      </c>
      <c r="BP1306" s="31">
        <f t="shared" si="4378"/>
        <v>831831</v>
      </c>
      <c r="BQ1306" s="31"/>
      <c r="BR1306" s="31"/>
      <c r="BS1306" s="31">
        <f t="shared" si="4379"/>
        <v>581831</v>
      </c>
      <c r="BT1306" s="31">
        <f t="shared" si="4380"/>
        <v>831831</v>
      </c>
      <c r="BU1306" s="31">
        <f t="shared" si="4381"/>
        <v>831831</v>
      </c>
      <c r="BV1306" s="31"/>
      <c r="BW1306" s="31"/>
      <c r="BX1306" s="31">
        <f t="shared" si="4382"/>
        <v>581831</v>
      </c>
      <c r="BY1306" s="31">
        <f t="shared" si="4383"/>
        <v>831831</v>
      </c>
      <c r="BZ1306" s="31">
        <f t="shared" si="4384"/>
        <v>831831</v>
      </c>
      <c r="CA1306" s="31"/>
      <c r="CB1306" s="31"/>
      <c r="CC1306" s="31"/>
      <c r="CD1306" s="31">
        <f t="shared" si="4311"/>
        <v>581831</v>
      </c>
      <c r="CE1306" s="31">
        <f t="shared" si="4312"/>
        <v>831831</v>
      </c>
      <c r="CF1306" s="31">
        <f t="shared" si="4313"/>
        <v>831831</v>
      </c>
      <c r="CG1306" s="31"/>
      <c r="CH1306" s="24"/>
      <c r="CI1306" s="40"/>
    </row>
    <row r="1307" s="33" customFormat="1" ht="29.850000000000001">
      <c r="A1307" s="44" t="s">
        <v>723</v>
      </c>
      <c r="B1307" s="35"/>
      <c r="C1307" s="34"/>
      <c r="D1307" s="34"/>
      <c r="E1307" s="36" t="s">
        <v>724</v>
      </c>
      <c r="F1307" s="37">
        <f t="shared" si="4385"/>
        <v>752551</v>
      </c>
      <c r="G1307" s="37">
        <f t="shared" si="4386"/>
        <v>412457.5</v>
      </c>
      <c r="H1307" s="37">
        <f t="shared" si="4387"/>
        <v>250429.59999999998</v>
      </c>
      <c r="I1307" s="37">
        <f t="shared" si="4388"/>
        <v>4067.3290000000002</v>
      </c>
      <c r="J1307" s="37">
        <f t="shared" si="4389"/>
        <v>4092</v>
      </c>
      <c r="K1307" s="37">
        <f t="shared" si="4390"/>
        <v>4092</v>
      </c>
      <c r="L1307" s="37">
        <f t="shared" si="4349"/>
        <v>756618.32900000003</v>
      </c>
      <c r="M1307" s="37">
        <f t="shared" si="4350"/>
        <v>416549.5</v>
      </c>
      <c r="N1307" s="37">
        <f t="shared" si="4351"/>
        <v>254521.59999999998</v>
      </c>
      <c r="O1307" s="37">
        <f t="shared" si="4391"/>
        <v>0</v>
      </c>
      <c r="P1307" s="37">
        <f t="shared" si="4392"/>
        <v>0</v>
      </c>
      <c r="Q1307" s="37">
        <f t="shared" si="4393"/>
        <v>0</v>
      </c>
      <c r="R1307" s="37">
        <f t="shared" si="4352"/>
        <v>756618.32900000003</v>
      </c>
      <c r="S1307" s="37">
        <f t="shared" si="4353"/>
        <v>416549.5</v>
      </c>
      <c r="T1307" s="37">
        <f t="shared" si="4354"/>
        <v>254521.59999999998</v>
      </c>
      <c r="U1307" s="37">
        <f t="shared" si="4394"/>
        <v>0</v>
      </c>
      <c r="V1307" s="37">
        <f t="shared" si="4395"/>
        <v>0</v>
      </c>
      <c r="W1307" s="37">
        <f t="shared" si="4396"/>
        <v>0</v>
      </c>
      <c r="X1307" s="37">
        <f t="shared" si="4355"/>
        <v>756618.32900000003</v>
      </c>
      <c r="Y1307" s="37">
        <f t="shared" si="4356"/>
        <v>416549.5</v>
      </c>
      <c r="Z1307" s="37">
        <f t="shared" si="4357"/>
        <v>254521.59999999998</v>
      </c>
      <c r="AA1307" s="37">
        <f t="shared" si="4397"/>
        <v>0</v>
      </c>
      <c r="AB1307" s="37">
        <f t="shared" si="4398"/>
        <v>0</v>
      </c>
      <c r="AC1307" s="37">
        <f t="shared" si="4399"/>
        <v>0</v>
      </c>
      <c r="AD1307" s="37">
        <f t="shared" si="4358"/>
        <v>756618.32900000003</v>
      </c>
      <c r="AE1307" s="37">
        <f t="shared" si="4359"/>
        <v>416549.5</v>
      </c>
      <c r="AF1307" s="37">
        <f t="shared" si="4360"/>
        <v>254521.59999999998</v>
      </c>
      <c r="AG1307" s="37">
        <f t="shared" si="4400"/>
        <v>0</v>
      </c>
      <c r="AH1307" s="37">
        <f t="shared" si="4401"/>
        <v>0</v>
      </c>
      <c r="AI1307" s="37">
        <f t="shared" si="4402"/>
        <v>0</v>
      </c>
      <c r="AJ1307" s="37">
        <f t="shared" si="4361"/>
        <v>756618.32900000003</v>
      </c>
      <c r="AK1307" s="37">
        <f t="shared" si="4362"/>
        <v>416549.5</v>
      </c>
      <c r="AL1307" s="37">
        <f t="shared" si="4363"/>
        <v>254521.59999999998</v>
      </c>
      <c r="AM1307" s="37">
        <f t="shared" si="4403"/>
        <v>0</v>
      </c>
      <c r="AN1307" s="37">
        <f t="shared" si="4404"/>
        <v>0</v>
      </c>
      <c r="AO1307" s="37">
        <f t="shared" si="4405"/>
        <v>0</v>
      </c>
      <c r="AP1307" s="37">
        <f t="shared" si="4364"/>
        <v>756618.32900000003</v>
      </c>
      <c r="AQ1307" s="37">
        <f t="shared" si="4365"/>
        <v>416549.5</v>
      </c>
      <c r="AR1307" s="37">
        <f t="shared" si="4366"/>
        <v>254521.59999999998</v>
      </c>
      <c r="AS1307" s="37">
        <f t="shared" si="4406"/>
        <v>0</v>
      </c>
      <c r="AT1307" s="37">
        <f t="shared" si="4407"/>
        <v>0</v>
      </c>
      <c r="AU1307" s="37">
        <f t="shared" si="4408"/>
        <v>0</v>
      </c>
      <c r="AV1307" s="37">
        <f t="shared" si="4367"/>
        <v>756618.32900000003</v>
      </c>
      <c r="AW1307" s="37">
        <f t="shared" si="4368"/>
        <v>416549.5</v>
      </c>
      <c r="AX1307" s="37">
        <f t="shared" si="4369"/>
        <v>254521.59999999998</v>
      </c>
      <c r="AY1307" s="37">
        <f t="shared" si="4409"/>
        <v>0</v>
      </c>
      <c r="AZ1307" s="37">
        <f t="shared" si="4410"/>
        <v>0</v>
      </c>
      <c r="BA1307" s="37">
        <f t="shared" si="4411"/>
        <v>0</v>
      </c>
      <c r="BB1307" s="37">
        <f t="shared" si="4370"/>
        <v>756618.32900000003</v>
      </c>
      <c r="BC1307" s="37">
        <f t="shared" si="4371"/>
        <v>416549.5</v>
      </c>
      <c r="BD1307" s="37">
        <f t="shared" si="4372"/>
        <v>254521.59999999998</v>
      </c>
      <c r="BE1307" s="37">
        <f t="shared" si="4412"/>
        <v>0</v>
      </c>
      <c r="BF1307" s="37">
        <f t="shared" si="4413"/>
        <v>0</v>
      </c>
      <c r="BG1307" s="37">
        <f t="shared" si="4414"/>
        <v>0</v>
      </c>
      <c r="BH1307" s="37">
        <f t="shared" si="4373"/>
        <v>756618.32900000003</v>
      </c>
      <c r="BI1307" s="37">
        <f t="shared" si="4374"/>
        <v>416549.5</v>
      </c>
      <c r="BJ1307" s="37">
        <f t="shared" si="4375"/>
        <v>254521.59999999998</v>
      </c>
      <c r="BK1307" s="37">
        <f t="shared" si="4415"/>
        <v>2046.9480000000001</v>
      </c>
      <c r="BL1307" s="37">
        <f t="shared" si="4416"/>
        <v>0</v>
      </c>
      <c r="BM1307" s="37">
        <f t="shared" si="4417"/>
        <v>0</v>
      </c>
      <c r="BN1307" s="37">
        <f t="shared" si="4376"/>
        <v>758665.277</v>
      </c>
      <c r="BO1307" s="37">
        <f t="shared" si="4377"/>
        <v>416549.5</v>
      </c>
      <c r="BP1307" s="37">
        <f t="shared" si="4378"/>
        <v>254521.59999999998</v>
      </c>
      <c r="BQ1307" s="37">
        <f t="shared" si="4418"/>
        <v>0</v>
      </c>
      <c r="BR1307" s="37">
        <f t="shared" si="4419"/>
        <v>0</v>
      </c>
      <c r="BS1307" s="31">
        <f t="shared" si="4379"/>
        <v>758665.277</v>
      </c>
      <c r="BT1307" s="31">
        <f t="shared" si="4380"/>
        <v>416549.5</v>
      </c>
      <c r="BU1307" s="31">
        <f t="shared" si="4381"/>
        <v>254521.59999999998</v>
      </c>
      <c r="BV1307" s="37">
        <f t="shared" si="4420"/>
        <v>0</v>
      </c>
      <c r="BW1307" s="37">
        <f t="shared" si="4421"/>
        <v>0</v>
      </c>
      <c r="BX1307" s="37">
        <f t="shared" si="4382"/>
        <v>758665.277</v>
      </c>
      <c r="BY1307" s="37">
        <f t="shared" si="4383"/>
        <v>416549.5</v>
      </c>
      <c r="BZ1307" s="37">
        <f t="shared" si="4384"/>
        <v>254521.59999999998</v>
      </c>
      <c r="CA1307" s="37">
        <f t="shared" si="4422"/>
        <v>4925.3869999999997</v>
      </c>
      <c r="CB1307" s="37">
        <f t="shared" si="4423"/>
        <v>0</v>
      </c>
      <c r="CC1307" s="37">
        <f t="shared" si="4424"/>
        <v>0</v>
      </c>
      <c r="CD1307" s="37">
        <f t="shared" si="4311"/>
        <v>763590.66399999999</v>
      </c>
      <c r="CE1307" s="37">
        <f t="shared" si="4312"/>
        <v>416549.5</v>
      </c>
      <c r="CF1307" s="37">
        <f t="shared" si="4313"/>
        <v>254521.59999999998</v>
      </c>
      <c r="CG1307" s="37">
        <f t="shared" si="4425"/>
        <v>0</v>
      </c>
      <c r="CH1307" s="24"/>
      <c r="CI1307" s="38"/>
      <c r="CK1307" s="33" t="s">
        <v>27</v>
      </c>
    </row>
    <row r="1308" ht="29.850000000000001">
      <c r="A1308" s="41" t="s">
        <v>725</v>
      </c>
      <c r="B1308" s="17"/>
      <c r="C1308" s="16"/>
      <c r="D1308" s="16"/>
      <c r="E1308" s="39" t="s">
        <v>726</v>
      </c>
      <c r="F1308" s="31">
        <f t="shared" si="4385"/>
        <v>752551</v>
      </c>
      <c r="G1308" s="31">
        <f t="shared" si="4386"/>
        <v>412457.5</v>
      </c>
      <c r="H1308" s="31">
        <f t="shared" si="4387"/>
        <v>250429.59999999998</v>
      </c>
      <c r="I1308" s="31">
        <f t="shared" si="4388"/>
        <v>4067.3290000000002</v>
      </c>
      <c r="J1308" s="31">
        <f t="shared" si="4389"/>
        <v>4092</v>
      </c>
      <c r="K1308" s="31">
        <f t="shared" si="4390"/>
        <v>4092</v>
      </c>
      <c r="L1308" s="31">
        <f t="shared" si="4349"/>
        <v>756618.32900000003</v>
      </c>
      <c r="M1308" s="31">
        <f t="shared" si="4350"/>
        <v>416549.5</v>
      </c>
      <c r="N1308" s="31">
        <f t="shared" si="4351"/>
        <v>254521.59999999998</v>
      </c>
      <c r="O1308" s="31">
        <f t="shared" si="4391"/>
        <v>0</v>
      </c>
      <c r="P1308" s="31">
        <f t="shared" si="4392"/>
        <v>0</v>
      </c>
      <c r="Q1308" s="31">
        <f t="shared" si="4393"/>
        <v>0</v>
      </c>
      <c r="R1308" s="31">
        <f t="shared" si="4352"/>
        <v>756618.32900000003</v>
      </c>
      <c r="S1308" s="31">
        <f t="shared" si="4353"/>
        <v>416549.5</v>
      </c>
      <c r="T1308" s="31">
        <f t="shared" si="4354"/>
        <v>254521.59999999998</v>
      </c>
      <c r="U1308" s="31">
        <f t="shared" si="4394"/>
        <v>0</v>
      </c>
      <c r="V1308" s="31">
        <f t="shared" si="4395"/>
        <v>0</v>
      </c>
      <c r="W1308" s="31">
        <f t="shared" si="4396"/>
        <v>0</v>
      </c>
      <c r="X1308" s="31">
        <f t="shared" si="4355"/>
        <v>756618.32900000003</v>
      </c>
      <c r="Y1308" s="31">
        <f t="shared" si="4356"/>
        <v>416549.5</v>
      </c>
      <c r="Z1308" s="31">
        <f t="shared" si="4357"/>
        <v>254521.59999999998</v>
      </c>
      <c r="AA1308" s="31">
        <f t="shared" si="4397"/>
        <v>0</v>
      </c>
      <c r="AB1308" s="31">
        <f t="shared" si="4398"/>
        <v>0</v>
      </c>
      <c r="AC1308" s="31">
        <f t="shared" si="4399"/>
        <v>0</v>
      </c>
      <c r="AD1308" s="31">
        <f t="shared" si="4358"/>
        <v>756618.32900000003</v>
      </c>
      <c r="AE1308" s="31">
        <f t="shared" si="4359"/>
        <v>416549.5</v>
      </c>
      <c r="AF1308" s="31">
        <f t="shared" si="4360"/>
        <v>254521.59999999998</v>
      </c>
      <c r="AG1308" s="31">
        <f t="shared" si="4400"/>
        <v>0</v>
      </c>
      <c r="AH1308" s="31">
        <f t="shared" si="4401"/>
        <v>0</v>
      </c>
      <c r="AI1308" s="31">
        <f t="shared" si="4402"/>
        <v>0</v>
      </c>
      <c r="AJ1308" s="31">
        <f t="shared" si="4361"/>
        <v>756618.32900000003</v>
      </c>
      <c r="AK1308" s="31">
        <f t="shared" si="4362"/>
        <v>416549.5</v>
      </c>
      <c r="AL1308" s="31">
        <f t="shared" si="4363"/>
        <v>254521.59999999998</v>
      </c>
      <c r="AM1308" s="31">
        <f t="shared" si="4403"/>
        <v>0</v>
      </c>
      <c r="AN1308" s="31">
        <f t="shared" si="4404"/>
        <v>0</v>
      </c>
      <c r="AO1308" s="31">
        <f t="shared" si="4405"/>
        <v>0</v>
      </c>
      <c r="AP1308" s="31">
        <f t="shared" si="4364"/>
        <v>756618.32900000003</v>
      </c>
      <c r="AQ1308" s="31">
        <f t="shared" si="4365"/>
        <v>416549.5</v>
      </c>
      <c r="AR1308" s="31">
        <f t="shared" si="4366"/>
        <v>254521.59999999998</v>
      </c>
      <c r="AS1308" s="31">
        <f t="shared" si="4406"/>
        <v>0</v>
      </c>
      <c r="AT1308" s="31">
        <f t="shared" si="4407"/>
        <v>0</v>
      </c>
      <c r="AU1308" s="31">
        <f t="shared" si="4408"/>
        <v>0</v>
      </c>
      <c r="AV1308" s="31">
        <f t="shared" si="4367"/>
        <v>756618.32900000003</v>
      </c>
      <c r="AW1308" s="31">
        <f t="shared" si="4368"/>
        <v>416549.5</v>
      </c>
      <c r="AX1308" s="31">
        <f t="shared" si="4369"/>
        <v>254521.59999999998</v>
      </c>
      <c r="AY1308" s="31">
        <f t="shared" si="4409"/>
        <v>0</v>
      </c>
      <c r="AZ1308" s="31">
        <f t="shared" si="4410"/>
        <v>0</v>
      </c>
      <c r="BA1308" s="31">
        <f t="shared" si="4411"/>
        <v>0</v>
      </c>
      <c r="BB1308" s="31">
        <f t="shared" si="4370"/>
        <v>756618.32900000003</v>
      </c>
      <c r="BC1308" s="31">
        <f t="shared" si="4371"/>
        <v>416549.5</v>
      </c>
      <c r="BD1308" s="31">
        <f t="shared" si="4372"/>
        <v>254521.59999999998</v>
      </c>
      <c r="BE1308" s="31">
        <f t="shared" si="4412"/>
        <v>0</v>
      </c>
      <c r="BF1308" s="31">
        <f t="shared" si="4413"/>
        <v>0</v>
      </c>
      <c r="BG1308" s="31">
        <f t="shared" si="4414"/>
        <v>0</v>
      </c>
      <c r="BH1308" s="31">
        <f t="shared" si="4373"/>
        <v>756618.32900000003</v>
      </c>
      <c r="BI1308" s="31">
        <f t="shared" si="4374"/>
        <v>416549.5</v>
      </c>
      <c r="BJ1308" s="31">
        <f t="shared" si="4375"/>
        <v>254521.59999999998</v>
      </c>
      <c r="BK1308" s="31">
        <f t="shared" si="4415"/>
        <v>2046.9480000000001</v>
      </c>
      <c r="BL1308" s="31">
        <f t="shared" si="4416"/>
        <v>0</v>
      </c>
      <c r="BM1308" s="31">
        <f t="shared" si="4417"/>
        <v>0</v>
      </c>
      <c r="BN1308" s="31">
        <f t="shared" si="4376"/>
        <v>758665.277</v>
      </c>
      <c r="BO1308" s="31">
        <f t="shared" si="4377"/>
        <v>416549.5</v>
      </c>
      <c r="BP1308" s="31">
        <f t="shared" si="4378"/>
        <v>254521.59999999998</v>
      </c>
      <c r="BQ1308" s="31">
        <f t="shared" si="4418"/>
        <v>0</v>
      </c>
      <c r="BR1308" s="31">
        <f t="shared" si="4419"/>
        <v>0</v>
      </c>
      <c r="BS1308" s="31">
        <f t="shared" si="4379"/>
        <v>758665.277</v>
      </c>
      <c r="BT1308" s="31">
        <f t="shared" si="4380"/>
        <v>416549.5</v>
      </c>
      <c r="BU1308" s="31">
        <f t="shared" si="4381"/>
        <v>254521.59999999998</v>
      </c>
      <c r="BV1308" s="31">
        <f t="shared" si="4420"/>
        <v>0</v>
      </c>
      <c r="BW1308" s="31">
        <f t="shared" si="4421"/>
        <v>0</v>
      </c>
      <c r="BX1308" s="31">
        <f t="shared" si="4382"/>
        <v>758665.277</v>
      </c>
      <c r="BY1308" s="31">
        <f t="shared" si="4383"/>
        <v>416549.5</v>
      </c>
      <c r="BZ1308" s="31">
        <f t="shared" si="4384"/>
        <v>254521.59999999998</v>
      </c>
      <c r="CA1308" s="31">
        <f t="shared" si="4422"/>
        <v>4925.3869999999997</v>
      </c>
      <c r="CB1308" s="31">
        <f t="shared" si="4423"/>
        <v>0</v>
      </c>
      <c r="CC1308" s="31">
        <f t="shared" si="4424"/>
        <v>0</v>
      </c>
      <c r="CD1308" s="31">
        <f t="shared" si="4311"/>
        <v>763590.66399999999</v>
      </c>
      <c r="CE1308" s="31">
        <f t="shared" si="4312"/>
        <v>416549.5</v>
      </c>
      <c r="CF1308" s="31">
        <f t="shared" si="4313"/>
        <v>254521.59999999998</v>
      </c>
      <c r="CG1308" s="31">
        <f t="shared" si="4425"/>
        <v>0</v>
      </c>
      <c r="CH1308" s="24"/>
      <c r="CI1308" s="40"/>
      <c r="CL1308" s="1" t="s">
        <v>28</v>
      </c>
    </row>
    <row r="1309" ht="43.75">
      <c r="A1309" s="41" t="s">
        <v>727</v>
      </c>
      <c r="B1309" s="17"/>
      <c r="C1309" s="16"/>
      <c r="D1309" s="16"/>
      <c r="E1309" s="39" t="s">
        <v>130</v>
      </c>
      <c r="F1309" s="31">
        <f>F1310+F1314+F1318</f>
        <v>752551</v>
      </c>
      <c r="G1309" s="31">
        <f>G1310+G1314+G1318</f>
        <v>412457.5</v>
      </c>
      <c r="H1309" s="31">
        <f>H1310+H1314+H1318</f>
        <v>250429.59999999998</v>
      </c>
      <c r="I1309" s="31">
        <f>I1310+I1314+I1318</f>
        <v>4067.3290000000002</v>
      </c>
      <c r="J1309" s="31">
        <f>J1310+J1314+J1318</f>
        <v>4092</v>
      </c>
      <c r="K1309" s="31">
        <f>K1310+K1314+K1318</f>
        <v>4092</v>
      </c>
      <c r="L1309" s="31">
        <f t="shared" si="4349"/>
        <v>756618.32900000003</v>
      </c>
      <c r="M1309" s="31">
        <f t="shared" si="4350"/>
        <v>416549.5</v>
      </c>
      <c r="N1309" s="31">
        <f t="shared" si="4351"/>
        <v>254521.59999999998</v>
      </c>
      <c r="O1309" s="31">
        <f>O1310+O1314+O1318</f>
        <v>0</v>
      </c>
      <c r="P1309" s="31">
        <f>P1310+P1314+P1318</f>
        <v>0</v>
      </c>
      <c r="Q1309" s="31">
        <f>Q1310+Q1314+Q1318</f>
        <v>0</v>
      </c>
      <c r="R1309" s="31">
        <f t="shared" si="4352"/>
        <v>756618.32900000003</v>
      </c>
      <c r="S1309" s="31">
        <f t="shared" si="4353"/>
        <v>416549.5</v>
      </c>
      <c r="T1309" s="31">
        <f t="shared" si="4354"/>
        <v>254521.59999999998</v>
      </c>
      <c r="U1309" s="31">
        <f>U1310+U1314+U1318</f>
        <v>0</v>
      </c>
      <c r="V1309" s="31">
        <f>V1310+V1314+V1318</f>
        <v>0</v>
      </c>
      <c r="W1309" s="31">
        <f>W1310+W1314+W1318</f>
        <v>0</v>
      </c>
      <c r="X1309" s="31">
        <f t="shared" si="4355"/>
        <v>756618.32900000003</v>
      </c>
      <c r="Y1309" s="31">
        <f t="shared" si="4356"/>
        <v>416549.5</v>
      </c>
      <c r="Z1309" s="31">
        <f t="shared" si="4357"/>
        <v>254521.59999999998</v>
      </c>
      <c r="AA1309" s="31">
        <f>AA1310+AA1314+AA1318</f>
        <v>0</v>
      </c>
      <c r="AB1309" s="31">
        <f>AB1310+AB1314+AB1318</f>
        <v>0</v>
      </c>
      <c r="AC1309" s="31">
        <f>AC1310+AC1314+AC1318</f>
        <v>0</v>
      </c>
      <c r="AD1309" s="31">
        <f t="shared" si="4358"/>
        <v>756618.32900000003</v>
      </c>
      <c r="AE1309" s="31">
        <f t="shared" si="4359"/>
        <v>416549.5</v>
      </c>
      <c r="AF1309" s="31">
        <f t="shared" si="4360"/>
        <v>254521.59999999998</v>
      </c>
      <c r="AG1309" s="31">
        <f>AG1310+AG1314+AG1318</f>
        <v>0</v>
      </c>
      <c r="AH1309" s="31">
        <f>AH1310+AH1314+AH1318</f>
        <v>0</v>
      </c>
      <c r="AI1309" s="31">
        <f>AI1310+AI1314+AI1318</f>
        <v>0</v>
      </c>
      <c r="AJ1309" s="31">
        <f t="shared" si="4361"/>
        <v>756618.32900000003</v>
      </c>
      <c r="AK1309" s="31">
        <f t="shared" si="4362"/>
        <v>416549.5</v>
      </c>
      <c r="AL1309" s="31">
        <f t="shared" si="4363"/>
        <v>254521.59999999998</v>
      </c>
      <c r="AM1309" s="31">
        <f>AM1310+AM1314+AM1318</f>
        <v>0</v>
      </c>
      <c r="AN1309" s="31">
        <f>AN1310+AN1314+AN1318</f>
        <v>0</v>
      </c>
      <c r="AO1309" s="31">
        <f>AO1310+AO1314+AO1318</f>
        <v>0</v>
      </c>
      <c r="AP1309" s="31">
        <f t="shared" si="4364"/>
        <v>756618.32900000003</v>
      </c>
      <c r="AQ1309" s="31">
        <f t="shared" si="4365"/>
        <v>416549.5</v>
      </c>
      <c r="AR1309" s="31">
        <f t="shared" si="4366"/>
        <v>254521.59999999998</v>
      </c>
      <c r="AS1309" s="31">
        <f>AS1310+AS1314+AS1318</f>
        <v>0</v>
      </c>
      <c r="AT1309" s="31">
        <f>AT1310+AT1314+AT1318</f>
        <v>0</v>
      </c>
      <c r="AU1309" s="31">
        <f>AU1310+AU1314+AU1318</f>
        <v>0</v>
      </c>
      <c r="AV1309" s="31">
        <f t="shared" si="4367"/>
        <v>756618.32900000003</v>
      </c>
      <c r="AW1309" s="31">
        <f t="shared" si="4368"/>
        <v>416549.5</v>
      </c>
      <c r="AX1309" s="31">
        <f t="shared" si="4369"/>
        <v>254521.59999999998</v>
      </c>
      <c r="AY1309" s="31">
        <f>AY1310+AY1314+AY1318</f>
        <v>0</v>
      </c>
      <c r="AZ1309" s="31">
        <f>AZ1310+AZ1314+AZ1318</f>
        <v>0</v>
      </c>
      <c r="BA1309" s="31">
        <f>BA1310+BA1314+BA1318</f>
        <v>0</v>
      </c>
      <c r="BB1309" s="31">
        <f t="shared" si="4370"/>
        <v>756618.32900000003</v>
      </c>
      <c r="BC1309" s="31">
        <f t="shared" si="4371"/>
        <v>416549.5</v>
      </c>
      <c r="BD1309" s="31">
        <f t="shared" si="4372"/>
        <v>254521.59999999998</v>
      </c>
      <c r="BE1309" s="31">
        <f>BE1310+BE1314+BE1318</f>
        <v>0</v>
      </c>
      <c r="BF1309" s="31">
        <f>BF1310+BF1314+BF1318</f>
        <v>0</v>
      </c>
      <c r="BG1309" s="31">
        <f>BG1310+BG1314+BG1318</f>
        <v>0</v>
      </c>
      <c r="BH1309" s="31">
        <f t="shared" si="4373"/>
        <v>756618.32900000003</v>
      </c>
      <c r="BI1309" s="31">
        <f t="shared" si="4374"/>
        <v>416549.5</v>
      </c>
      <c r="BJ1309" s="31">
        <f t="shared" si="4375"/>
        <v>254521.59999999998</v>
      </c>
      <c r="BK1309" s="31">
        <f>BK1310+BK1314+BK1318</f>
        <v>2046.9480000000001</v>
      </c>
      <c r="BL1309" s="31">
        <f>BL1310+BL1314+BL1318</f>
        <v>0</v>
      </c>
      <c r="BM1309" s="31">
        <f>BM1310+BM1314+BM1318</f>
        <v>0</v>
      </c>
      <c r="BN1309" s="31">
        <f t="shared" si="4376"/>
        <v>758665.277</v>
      </c>
      <c r="BO1309" s="31">
        <f t="shared" si="4377"/>
        <v>416549.5</v>
      </c>
      <c r="BP1309" s="31">
        <f t="shared" si="4378"/>
        <v>254521.59999999998</v>
      </c>
      <c r="BQ1309" s="31">
        <f>BQ1310+BQ1314+BQ1318</f>
        <v>0</v>
      </c>
      <c r="BR1309" s="31">
        <f>BR1310+BR1314+BR1318</f>
        <v>0</v>
      </c>
      <c r="BS1309" s="31">
        <f t="shared" si="4379"/>
        <v>758665.277</v>
      </c>
      <c r="BT1309" s="31">
        <f t="shared" si="4380"/>
        <v>416549.5</v>
      </c>
      <c r="BU1309" s="31">
        <f t="shared" si="4381"/>
        <v>254521.59999999998</v>
      </c>
      <c r="BV1309" s="31">
        <f>BV1310+BV1314+BV1318</f>
        <v>0</v>
      </c>
      <c r="BW1309" s="31">
        <f>BW1310+BW1314+BW1318</f>
        <v>0</v>
      </c>
      <c r="BX1309" s="31">
        <f t="shared" si="4382"/>
        <v>758665.277</v>
      </c>
      <c r="BY1309" s="31">
        <f t="shared" si="4383"/>
        <v>416549.5</v>
      </c>
      <c r="BZ1309" s="31">
        <f t="shared" si="4384"/>
        <v>254521.59999999998</v>
      </c>
      <c r="CA1309" s="31">
        <f>CA1310+CA1314+CA1318</f>
        <v>4925.3869999999997</v>
      </c>
      <c r="CB1309" s="31">
        <f>CB1310+CB1314+CB1318</f>
        <v>0</v>
      </c>
      <c r="CC1309" s="31">
        <f>CC1310+CC1314+CC1318</f>
        <v>0</v>
      </c>
      <c r="CD1309" s="31">
        <f t="shared" si="4311"/>
        <v>763590.66399999999</v>
      </c>
      <c r="CE1309" s="31">
        <f t="shared" si="4312"/>
        <v>416549.5</v>
      </c>
      <c r="CF1309" s="31">
        <f t="shared" si="4313"/>
        <v>254521.59999999998</v>
      </c>
      <c r="CG1309" s="31">
        <f>CG1310+CG1314+CG1318</f>
        <v>0</v>
      </c>
      <c r="CH1309" s="24"/>
      <c r="CI1309" s="40"/>
      <c r="CO1309" s="1" t="s">
        <v>31</v>
      </c>
    </row>
    <row r="1310" ht="71.599999999999994">
      <c r="A1310" s="41" t="s">
        <v>727</v>
      </c>
      <c r="B1310" s="41" t="s">
        <v>640</v>
      </c>
      <c r="C1310" s="16"/>
      <c r="D1310" s="16"/>
      <c r="E1310" s="39" t="s">
        <v>131</v>
      </c>
      <c r="F1310" s="31">
        <f>F1311</f>
        <v>208714.5</v>
      </c>
      <c r="G1310" s="31">
        <f>G1311</f>
        <v>216287.89999999999</v>
      </c>
      <c r="H1310" s="31">
        <f>H1311</f>
        <v>216287.89999999999</v>
      </c>
      <c r="I1310" s="31">
        <f>I1311</f>
        <v>3948.6350000000002</v>
      </c>
      <c r="J1310" s="31">
        <f>J1311</f>
        <v>4092</v>
      </c>
      <c r="K1310" s="31">
        <f>K1311</f>
        <v>4092</v>
      </c>
      <c r="L1310" s="31">
        <f t="shared" si="4349"/>
        <v>212663.13500000001</v>
      </c>
      <c r="M1310" s="31">
        <f t="shared" si="4350"/>
        <v>220379.89999999999</v>
      </c>
      <c r="N1310" s="31">
        <f t="shared" si="4351"/>
        <v>220379.89999999999</v>
      </c>
      <c r="O1310" s="31">
        <f>O1311</f>
        <v>0</v>
      </c>
      <c r="P1310" s="31">
        <f>P1311</f>
        <v>0</v>
      </c>
      <c r="Q1310" s="31">
        <f>Q1311</f>
        <v>0</v>
      </c>
      <c r="R1310" s="31">
        <f t="shared" si="4352"/>
        <v>212663.13500000001</v>
      </c>
      <c r="S1310" s="31">
        <f t="shared" si="4353"/>
        <v>220379.89999999999</v>
      </c>
      <c r="T1310" s="31">
        <f t="shared" si="4354"/>
        <v>220379.89999999999</v>
      </c>
      <c r="U1310" s="31">
        <f>U1311</f>
        <v>0</v>
      </c>
      <c r="V1310" s="31">
        <f>V1311</f>
        <v>0</v>
      </c>
      <c r="W1310" s="31">
        <f>W1311</f>
        <v>0</v>
      </c>
      <c r="X1310" s="31">
        <f t="shared" si="4355"/>
        <v>212663.13500000001</v>
      </c>
      <c r="Y1310" s="31">
        <f t="shared" si="4356"/>
        <v>220379.89999999999</v>
      </c>
      <c r="Z1310" s="31">
        <f t="shared" si="4357"/>
        <v>220379.89999999999</v>
      </c>
      <c r="AA1310" s="31">
        <f>AA1311</f>
        <v>0</v>
      </c>
      <c r="AB1310" s="31">
        <f>AB1311</f>
        <v>0</v>
      </c>
      <c r="AC1310" s="31">
        <f>AC1311</f>
        <v>0</v>
      </c>
      <c r="AD1310" s="31">
        <f t="shared" si="4358"/>
        <v>212663.13500000001</v>
      </c>
      <c r="AE1310" s="31">
        <f t="shared" si="4359"/>
        <v>220379.89999999999</v>
      </c>
      <c r="AF1310" s="31">
        <f t="shared" si="4360"/>
        <v>220379.89999999999</v>
      </c>
      <c r="AG1310" s="31">
        <f>AG1311</f>
        <v>0</v>
      </c>
      <c r="AH1310" s="31">
        <f>AH1311</f>
        <v>0</v>
      </c>
      <c r="AI1310" s="31">
        <f>AI1311</f>
        <v>0</v>
      </c>
      <c r="AJ1310" s="31">
        <f t="shared" si="4361"/>
        <v>212663.13500000001</v>
      </c>
      <c r="AK1310" s="31">
        <f t="shared" si="4362"/>
        <v>220379.89999999999</v>
      </c>
      <c r="AL1310" s="31">
        <f t="shared" si="4363"/>
        <v>220379.89999999999</v>
      </c>
      <c r="AM1310" s="31">
        <f>AM1311</f>
        <v>0</v>
      </c>
      <c r="AN1310" s="31">
        <f>AN1311</f>
        <v>0</v>
      </c>
      <c r="AO1310" s="31">
        <f>AO1311</f>
        <v>0</v>
      </c>
      <c r="AP1310" s="31">
        <f t="shared" si="4364"/>
        <v>212663.13500000001</v>
      </c>
      <c r="AQ1310" s="31">
        <f t="shared" si="4365"/>
        <v>220379.89999999999</v>
      </c>
      <c r="AR1310" s="31">
        <f t="shared" si="4366"/>
        <v>220379.89999999999</v>
      </c>
      <c r="AS1310" s="31">
        <f>AS1311</f>
        <v>0</v>
      </c>
      <c r="AT1310" s="31">
        <f>AT1311</f>
        <v>0</v>
      </c>
      <c r="AU1310" s="31">
        <f>AU1311</f>
        <v>0</v>
      </c>
      <c r="AV1310" s="31">
        <f t="shared" si="4367"/>
        <v>212663.13500000001</v>
      </c>
      <c r="AW1310" s="31">
        <f t="shared" si="4368"/>
        <v>220379.89999999999</v>
      </c>
      <c r="AX1310" s="31">
        <f t="shared" si="4369"/>
        <v>220379.89999999999</v>
      </c>
      <c r="AY1310" s="31">
        <f>AY1311</f>
        <v>0</v>
      </c>
      <c r="AZ1310" s="31">
        <f>AZ1311</f>
        <v>0</v>
      </c>
      <c r="BA1310" s="31">
        <f>BA1311</f>
        <v>0</v>
      </c>
      <c r="BB1310" s="31">
        <f t="shared" si="4370"/>
        <v>212663.13500000001</v>
      </c>
      <c r="BC1310" s="31">
        <f t="shared" si="4371"/>
        <v>220379.89999999999</v>
      </c>
      <c r="BD1310" s="31">
        <f t="shared" si="4372"/>
        <v>220379.89999999999</v>
      </c>
      <c r="BE1310" s="31">
        <f>BE1311</f>
        <v>0</v>
      </c>
      <c r="BF1310" s="31">
        <f>BF1311</f>
        <v>0</v>
      </c>
      <c r="BG1310" s="31">
        <f>BG1311</f>
        <v>0</v>
      </c>
      <c r="BH1310" s="31">
        <f t="shared" si="4373"/>
        <v>212663.13500000001</v>
      </c>
      <c r="BI1310" s="31">
        <f t="shared" si="4374"/>
        <v>220379.89999999999</v>
      </c>
      <c r="BJ1310" s="31">
        <f t="shared" si="4375"/>
        <v>220379.89999999999</v>
      </c>
      <c r="BK1310" s="31">
        <f>BK1311</f>
        <v>0</v>
      </c>
      <c r="BL1310" s="31">
        <f>BL1311</f>
        <v>0</v>
      </c>
      <c r="BM1310" s="31">
        <f>BM1311</f>
        <v>0</v>
      </c>
      <c r="BN1310" s="31">
        <f t="shared" si="4376"/>
        <v>212663.13500000001</v>
      </c>
      <c r="BO1310" s="31">
        <f t="shared" si="4377"/>
        <v>220379.89999999999</v>
      </c>
      <c r="BP1310" s="31">
        <f t="shared" si="4378"/>
        <v>220379.89999999999</v>
      </c>
      <c r="BQ1310" s="31">
        <f>BQ1311</f>
        <v>0</v>
      </c>
      <c r="BR1310" s="31">
        <f>BR1311</f>
        <v>0</v>
      </c>
      <c r="BS1310" s="31">
        <f t="shared" si="4379"/>
        <v>212663.13500000001</v>
      </c>
      <c r="BT1310" s="31">
        <f t="shared" si="4380"/>
        <v>220379.89999999999</v>
      </c>
      <c r="BU1310" s="31">
        <f t="shared" si="4381"/>
        <v>220379.89999999999</v>
      </c>
      <c r="BV1310" s="31">
        <f>BV1311</f>
        <v>0</v>
      </c>
      <c r="BW1310" s="31">
        <f>BW1311</f>
        <v>0</v>
      </c>
      <c r="BX1310" s="31">
        <f t="shared" si="4382"/>
        <v>212663.13500000001</v>
      </c>
      <c r="BY1310" s="31">
        <f t="shared" si="4383"/>
        <v>220379.89999999999</v>
      </c>
      <c r="BZ1310" s="31">
        <f t="shared" si="4384"/>
        <v>220379.89999999999</v>
      </c>
      <c r="CA1310" s="31">
        <f>CA1311</f>
        <v>0</v>
      </c>
      <c r="CB1310" s="31">
        <f>CB1311</f>
        <v>0</v>
      </c>
      <c r="CC1310" s="31">
        <f>CC1311</f>
        <v>0</v>
      </c>
      <c r="CD1310" s="31">
        <f t="shared" si="4311"/>
        <v>212663.13500000001</v>
      </c>
      <c r="CE1310" s="31">
        <f t="shared" si="4312"/>
        <v>220379.89999999999</v>
      </c>
      <c r="CF1310" s="31">
        <f t="shared" si="4313"/>
        <v>220379.89999999999</v>
      </c>
      <c r="CG1310" s="31">
        <f>CG1311</f>
        <v>0</v>
      </c>
      <c r="CH1310" s="24"/>
      <c r="CI1310" s="40"/>
      <c r="CM1310" s="1" t="s">
        <v>29</v>
      </c>
    </row>
    <row r="1311" ht="29.850000000000001">
      <c r="A1311" s="41" t="s">
        <v>727</v>
      </c>
      <c r="B1311" s="17">
        <v>110</v>
      </c>
      <c r="C1311" s="16"/>
      <c r="D1311" s="16"/>
      <c r="E1311" s="39" t="s">
        <v>132</v>
      </c>
      <c r="F1311" s="31">
        <f>F1312+F1313</f>
        <v>208714.5</v>
      </c>
      <c r="G1311" s="31">
        <f>G1312+G1313</f>
        <v>216287.89999999999</v>
      </c>
      <c r="H1311" s="31">
        <f>H1312+H1313</f>
        <v>216287.89999999999</v>
      </c>
      <c r="I1311" s="31">
        <f>I1312+I1313</f>
        <v>3948.6350000000002</v>
      </c>
      <c r="J1311" s="31">
        <f>J1312+J1313</f>
        <v>4092</v>
      </c>
      <c r="K1311" s="31">
        <f>K1312+K1313</f>
        <v>4092</v>
      </c>
      <c r="L1311" s="31">
        <f t="shared" si="4349"/>
        <v>212663.13500000001</v>
      </c>
      <c r="M1311" s="31">
        <f t="shared" si="4350"/>
        <v>220379.89999999999</v>
      </c>
      <c r="N1311" s="31">
        <f t="shared" si="4351"/>
        <v>220379.89999999999</v>
      </c>
      <c r="O1311" s="31">
        <f>O1312+O1313</f>
        <v>0</v>
      </c>
      <c r="P1311" s="31">
        <f>P1312+P1313</f>
        <v>0</v>
      </c>
      <c r="Q1311" s="31">
        <f>Q1312+Q1313</f>
        <v>0</v>
      </c>
      <c r="R1311" s="31">
        <f t="shared" si="4352"/>
        <v>212663.13500000001</v>
      </c>
      <c r="S1311" s="31">
        <f t="shared" si="4353"/>
        <v>220379.89999999999</v>
      </c>
      <c r="T1311" s="31">
        <f t="shared" si="4354"/>
        <v>220379.89999999999</v>
      </c>
      <c r="U1311" s="31">
        <f>U1312+U1313</f>
        <v>0</v>
      </c>
      <c r="V1311" s="31">
        <f>V1312+V1313</f>
        <v>0</v>
      </c>
      <c r="W1311" s="31">
        <f>W1312+W1313</f>
        <v>0</v>
      </c>
      <c r="X1311" s="31">
        <f t="shared" si="4355"/>
        <v>212663.13500000001</v>
      </c>
      <c r="Y1311" s="31">
        <f t="shared" si="4356"/>
        <v>220379.89999999999</v>
      </c>
      <c r="Z1311" s="31">
        <f t="shared" si="4357"/>
        <v>220379.89999999999</v>
      </c>
      <c r="AA1311" s="31">
        <f>AA1312+AA1313</f>
        <v>0</v>
      </c>
      <c r="AB1311" s="31">
        <f>AB1312+AB1313</f>
        <v>0</v>
      </c>
      <c r="AC1311" s="31">
        <f>AC1312+AC1313</f>
        <v>0</v>
      </c>
      <c r="AD1311" s="31">
        <f t="shared" si="4358"/>
        <v>212663.13500000001</v>
      </c>
      <c r="AE1311" s="31">
        <f t="shared" si="4359"/>
        <v>220379.89999999999</v>
      </c>
      <c r="AF1311" s="31">
        <f t="shared" si="4360"/>
        <v>220379.89999999999</v>
      </c>
      <c r="AG1311" s="31">
        <f>AG1312+AG1313</f>
        <v>0</v>
      </c>
      <c r="AH1311" s="31">
        <f>AH1312+AH1313</f>
        <v>0</v>
      </c>
      <c r="AI1311" s="31">
        <f>AI1312+AI1313</f>
        <v>0</v>
      </c>
      <c r="AJ1311" s="31">
        <f t="shared" si="4361"/>
        <v>212663.13500000001</v>
      </c>
      <c r="AK1311" s="31">
        <f t="shared" si="4362"/>
        <v>220379.89999999999</v>
      </c>
      <c r="AL1311" s="31">
        <f t="shared" si="4363"/>
        <v>220379.89999999999</v>
      </c>
      <c r="AM1311" s="31">
        <f>AM1312+AM1313</f>
        <v>0</v>
      </c>
      <c r="AN1311" s="31">
        <f>AN1312+AN1313</f>
        <v>0</v>
      </c>
      <c r="AO1311" s="31">
        <f>AO1312+AO1313</f>
        <v>0</v>
      </c>
      <c r="AP1311" s="31">
        <f t="shared" si="4364"/>
        <v>212663.13500000001</v>
      </c>
      <c r="AQ1311" s="31">
        <f t="shared" si="4365"/>
        <v>220379.89999999999</v>
      </c>
      <c r="AR1311" s="31">
        <f t="shared" si="4366"/>
        <v>220379.89999999999</v>
      </c>
      <c r="AS1311" s="31">
        <f>AS1312+AS1313</f>
        <v>0</v>
      </c>
      <c r="AT1311" s="31">
        <f>AT1312+AT1313</f>
        <v>0</v>
      </c>
      <c r="AU1311" s="31">
        <f>AU1312+AU1313</f>
        <v>0</v>
      </c>
      <c r="AV1311" s="31">
        <f t="shared" si="4367"/>
        <v>212663.13500000001</v>
      </c>
      <c r="AW1311" s="31">
        <f t="shared" si="4368"/>
        <v>220379.89999999999</v>
      </c>
      <c r="AX1311" s="31">
        <f t="shared" si="4369"/>
        <v>220379.89999999999</v>
      </c>
      <c r="AY1311" s="31">
        <f>AY1312+AY1313</f>
        <v>0</v>
      </c>
      <c r="AZ1311" s="31">
        <f>AZ1312+AZ1313</f>
        <v>0</v>
      </c>
      <c r="BA1311" s="31">
        <f>BA1312+BA1313</f>
        <v>0</v>
      </c>
      <c r="BB1311" s="31">
        <f t="shared" si="4370"/>
        <v>212663.13500000001</v>
      </c>
      <c r="BC1311" s="31">
        <f t="shared" si="4371"/>
        <v>220379.89999999999</v>
      </c>
      <c r="BD1311" s="31">
        <f t="shared" si="4372"/>
        <v>220379.89999999999</v>
      </c>
      <c r="BE1311" s="31">
        <f>BE1312+BE1313</f>
        <v>0</v>
      </c>
      <c r="BF1311" s="31">
        <f>BF1312+BF1313</f>
        <v>0</v>
      </c>
      <c r="BG1311" s="31">
        <f>BG1312+BG1313</f>
        <v>0</v>
      </c>
      <c r="BH1311" s="31">
        <f t="shared" si="4373"/>
        <v>212663.13500000001</v>
      </c>
      <c r="BI1311" s="31">
        <f t="shared" si="4374"/>
        <v>220379.89999999999</v>
      </c>
      <c r="BJ1311" s="31">
        <f t="shared" si="4375"/>
        <v>220379.89999999999</v>
      </c>
      <c r="BK1311" s="31">
        <f>BK1312+BK1313</f>
        <v>0</v>
      </c>
      <c r="BL1311" s="31">
        <f>BL1312+BL1313</f>
        <v>0</v>
      </c>
      <c r="BM1311" s="31">
        <f>BM1312+BM1313</f>
        <v>0</v>
      </c>
      <c r="BN1311" s="31">
        <f t="shared" si="4376"/>
        <v>212663.13500000001</v>
      </c>
      <c r="BO1311" s="31">
        <f t="shared" si="4377"/>
        <v>220379.89999999999</v>
      </c>
      <c r="BP1311" s="31">
        <f t="shared" si="4378"/>
        <v>220379.89999999999</v>
      </c>
      <c r="BQ1311" s="31">
        <f>BQ1312+BQ1313</f>
        <v>0</v>
      </c>
      <c r="BR1311" s="31">
        <f>BR1312+BR1313</f>
        <v>0</v>
      </c>
      <c r="BS1311" s="31">
        <f t="shared" si="4379"/>
        <v>212663.13500000001</v>
      </c>
      <c r="BT1311" s="31">
        <f t="shared" si="4380"/>
        <v>220379.89999999999</v>
      </c>
      <c r="BU1311" s="31">
        <f t="shared" si="4381"/>
        <v>220379.89999999999</v>
      </c>
      <c r="BV1311" s="31">
        <f>BV1312+BV1313</f>
        <v>0</v>
      </c>
      <c r="BW1311" s="31">
        <f>BW1312+BW1313</f>
        <v>0</v>
      </c>
      <c r="BX1311" s="31">
        <f t="shared" si="4382"/>
        <v>212663.13500000001</v>
      </c>
      <c r="BY1311" s="31">
        <f t="shared" si="4383"/>
        <v>220379.89999999999</v>
      </c>
      <c r="BZ1311" s="31">
        <f t="shared" si="4384"/>
        <v>220379.89999999999</v>
      </c>
      <c r="CA1311" s="31">
        <f>CA1312+CA1313</f>
        <v>0</v>
      </c>
      <c r="CB1311" s="31">
        <f>CB1312+CB1313</f>
        <v>0</v>
      </c>
      <c r="CC1311" s="31">
        <f>CC1312+CC1313</f>
        <v>0</v>
      </c>
      <c r="CD1311" s="31">
        <f t="shared" si="4311"/>
        <v>212663.13500000001</v>
      </c>
      <c r="CE1311" s="31">
        <f t="shared" si="4312"/>
        <v>220379.89999999999</v>
      </c>
      <c r="CF1311" s="31">
        <f t="shared" si="4313"/>
        <v>220379.89999999999</v>
      </c>
      <c r="CG1311" s="31">
        <f>CG1312+CG1313</f>
        <v>0</v>
      </c>
      <c r="CH1311" s="24"/>
      <c r="CI1311" s="40"/>
      <c r="CN1311" s="1" t="s">
        <v>30</v>
      </c>
    </row>
    <row r="1312" ht="15">
      <c r="A1312" s="41" t="s">
        <v>727</v>
      </c>
      <c r="B1312" s="17">
        <v>110</v>
      </c>
      <c r="C1312" s="16" t="s">
        <v>395</v>
      </c>
      <c r="D1312" s="16" t="s">
        <v>105</v>
      </c>
      <c r="E1312" s="39" t="s">
        <v>681</v>
      </c>
      <c r="F1312" s="31">
        <f>38188.5+7923.9+3241.6</f>
        <v>49354</v>
      </c>
      <c r="G1312" s="31">
        <f>39570.5+8211.6+3360</f>
        <v>51142.099999999999</v>
      </c>
      <c r="H1312" s="31">
        <f>39570.5+8211.6+3360</f>
        <v>51142.099999999999</v>
      </c>
      <c r="I1312" s="31">
        <v>3948.6350000000002</v>
      </c>
      <c r="J1312" s="31">
        <v>4092</v>
      </c>
      <c r="K1312" s="31">
        <v>4092</v>
      </c>
      <c r="L1312" s="31">
        <f t="shared" si="4349"/>
        <v>53302.635000000002</v>
      </c>
      <c r="M1312" s="31">
        <f t="shared" si="4350"/>
        <v>55234.099999999999</v>
      </c>
      <c r="N1312" s="31">
        <f t="shared" si="4351"/>
        <v>55234.099999999999</v>
      </c>
      <c r="O1312" s="31"/>
      <c r="P1312" s="31"/>
      <c r="Q1312" s="31"/>
      <c r="R1312" s="31">
        <f t="shared" si="4352"/>
        <v>53302.635000000002</v>
      </c>
      <c r="S1312" s="31">
        <f t="shared" si="4353"/>
        <v>55234.099999999999</v>
      </c>
      <c r="T1312" s="31">
        <f t="shared" si="4354"/>
        <v>55234.099999999999</v>
      </c>
      <c r="U1312" s="31"/>
      <c r="V1312" s="31"/>
      <c r="W1312" s="31"/>
      <c r="X1312" s="31">
        <f t="shared" si="4355"/>
        <v>53302.635000000002</v>
      </c>
      <c r="Y1312" s="31">
        <f t="shared" si="4356"/>
        <v>55234.099999999999</v>
      </c>
      <c r="Z1312" s="31">
        <f t="shared" si="4357"/>
        <v>55234.099999999999</v>
      </c>
      <c r="AA1312" s="31"/>
      <c r="AB1312" s="31"/>
      <c r="AC1312" s="31"/>
      <c r="AD1312" s="31">
        <f t="shared" si="4358"/>
        <v>53302.635000000002</v>
      </c>
      <c r="AE1312" s="31">
        <f t="shared" si="4359"/>
        <v>55234.099999999999</v>
      </c>
      <c r="AF1312" s="31">
        <f t="shared" si="4360"/>
        <v>55234.099999999999</v>
      </c>
      <c r="AG1312" s="31"/>
      <c r="AH1312" s="31"/>
      <c r="AI1312" s="31"/>
      <c r="AJ1312" s="31">
        <f t="shared" si="4361"/>
        <v>53302.635000000002</v>
      </c>
      <c r="AK1312" s="31">
        <f t="shared" si="4362"/>
        <v>55234.099999999999</v>
      </c>
      <c r="AL1312" s="31">
        <f t="shared" si="4363"/>
        <v>55234.099999999999</v>
      </c>
      <c r="AM1312" s="31"/>
      <c r="AN1312" s="31"/>
      <c r="AO1312" s="31"/>
      <c r="AP1312" s="31">
        <f t="shared" si="4364"/>
        <v>53302.635000000002</v>
      </c>
      <c r="AQ1312" s="31">
        <f t="shared" si="4365"/>
        <v>55234.099999999999</v>
      </c>
      <c r="AR1312" s="31">
        <f t="shared" si="4366"/>
        <v>55234.099999999999</v>
      </c>
      <c r="AS1312" s="31"/>
      <c r="AT1312" s="31"/>
      <c r="AU1312" s="31"/>
      <c r="AV1312" s="31">
        <f t="shared" si="4367"/>
        <v>53302.635000000002</v>
      </c>
      <c r="AW1312" s="31">
        <f t="shared" si="4368"/>
        <v>55234.099999999999</v>
      </c>
      <c r="AX1312" s="31">
        <f t="shared" si="4369"/>
        <v>55234.099999999999</v>
      </c>
      <c r="AY1312" s="31"/>
      <c r="AZ1312" s="31"/>
      <c r="BA1312" s="31"/>
      <c r="BB1312" s="31">
        <f t="shared" si="4370"/>
        <v>53302.635000000002</v>
      </c>
      <c r="BC1312" s="31">
        <f t="shared" si="4371"/>
        <v>55234.099999999999</v>
      </c>
      <c r="BD1312" s="31">
        <f t="shared" si="4372"/>
        <v>55234.099999999999</v>
      </c>
      <c r="BE1312" s="31"/>
      <c r="BF1312" s="31"/>
      <c r="BG1312" s="31"/>
      <c r="BH1312" s="31">
        <f t="shared" si="4373"/>
        <v>53302.635000000002</v>
      </c>
      <c r="BI1312" s="31">
        <f t="shared" si="4374"/>
        <v>55234.099999999999</v>
      </c>
      <c r="BJ1312" s="31">
        <f t="shared" si="4375"/>
        <v>55234.099999999999</v>
      </c>
      <c r="BK1312" s="31"/>
      <c r="BL1312" s="31"/>
      <c r="BM1312" s="31"/>
      <c r="BN1312" s="31">
        <f t="shared" si="4376"/>
        <v>53302.635000000002</v>
      </c>
      <c r="BO1312" s="31">
        <f t="shared" si="4377"/>
        <v>55234.099999999999</v>
      </c>
      <c r="BP1312" s="31">
        <f t="shared" si="4378"/>
        <v>55234.099999999999</v>
      </c>
      <c r="BQ1312" s="31"/>
      <c r="BR1312" s="31"/>
      <c r="BS1312" s="31">
        <f t="shared" si="4379"/>
        <v>53302.635000000002</v>
      </c>
      <c r="BT1312" s="31">
        <f t="shared" si="4380"/>
        <v>55234.099999999999</v>
      </c>
      <c r="BU1312" s="31">
        <f t="shared" si="4381"/>
        <v>55234.099999999999</v>
      </c>
      <c r="BV1312" s="31"/>
      <c r="BW1312" s="31"/>
      <c r="BX1312" s="31">
        <f t="shared" si="4382"/>
        <v>53302.635000000002</v>
      </c>
      <c r="BY1312" s="31">
        <f t="shared" si="4383"/>
        <v>55234.099999999999</v>
      </c>
      <c r="BZ1312" s="31">
        <f t="shared" si="4384"/>
        <v>55234.099999999999</v>
      </c>
      <c r="CA1312" s="31"/>
      <c r="CB1312" s="31"/>
      <c r="CC1312" s="31"/>
      <c r="CD1312" s="31">
        <f t="shared" si="4311"/>
        <v>53302.635000000002</v>
      </c>
      <c r="CE1312" s="31">
        <f t="shared" si="4312"/>
        <v>55234.099999999999</v>
      </c>
      <c r="CF1312" s="31">
        <f t="shared" si="4313"/>
        <v>55234.099999999999</v>
      </c>
      <c r="CG1312" s="31"/>
      <c r="CH1312" s="24"/>
      <c r="CI1312" s="40">
        <v>103</v>
      </c>
    </row>
    <row r="1313" ht="29.850000000000001">
      <c r="A1313" s="41" t="s">
        <v>727</v>
      </c>
      <c r="B1313" s="17">
        <v>110</v>
      </c>
      <c r="C1313" s="16" t="s">
        <v>66</v>
      </c>
      <c r="D1313" s="16" t="s">
        <v>66</v>
      </c>
      <c r="E1313" s="39" t="s">
        <v>728</v>
      </c>
      <c r="F1313" s="31">
        <v>159360.5</v>
      </c>
      <c r="G1313" s="31">
        <v>165145.79999999999</v>
      </c>
      <c r="H1313" s="31">
        <v>165145.79999999999</v>
      </c>
      <c r="I1313" s="31"/>
      <c r="J1313" s="31"/>
      <c r="K1313" s="31"/>
      <c r="L1313" s="31">
        <f t="shared" si="4349"/>
        <v>159360.5</v>
      </c>
      <c r="M1313" s="31">
        <f t="shared" si="4350"/>
        <v>165145.79999999999</v>
      </c>
      <c r="N1313" s="31">
        <f t="shared" si="4351"/>
        <v>165145.79999999999</v>
      </c>
      <c r="O1313" s="31"/>
      <c r="P1313" s="31"/>
      <c r="Q1313" s="31"/>
      <c r="R1313" s="31">
        <f t="shared" si="4352"/>
        <v>159360.5</v>
      </c>
      <c r="S1313" s="31">
        <f t="shared" si="4353"/>
        <v>165145.79999999999</v>
      </c>
      <c r="T1313" s="31">
        <f t="shared" si="4354"/>
        <v>165145.79999999999</v>
      </c>
      <c r="U1313" s="31"/>
      <c r="V1313" s="31"/>
      <c r="W1313" s="31"/>
      <c r="X1313" s="31">
        <f t="shared" si="4355"/>
        <v>159360.5</v>
      </c>
      <c r="Y1313" s="31">
        <f t="shared" si="4356"/>
        <v>165145.79999999999</v>
      </c>
      <c r="Z1313" s="31">
        <f t="shared" si="4357"/>
        <v>165145.79999999999</v>
      </c>
      <c r="AA1313" s="31"/>
      <c r="AB1313" s="31"/>
      <c r="AC1313" s="31"/>
      <c r="AD1313" s="31">
        <f t="shared" si="4358"/>
        <v>159360.5</v>
      </c>
      <c r="AE1313" s="31">
        <f t="shared" si="4359"/>
        <v>165145.79999999999</v>
      </c>
      <c r="AF1313" s="31">
        <f t="shared" si="4360"/>
        <v>165145.79999999999</v>
      </c>
      <c r="AG1313" s="31"/>
      <c r="AH1313" s="31"/>
      <c r="AI1313" s="31"/>
      <c r="AJ1313" s="31">
        <f t="shared" si="4361"/>
        <v>159360.5</v>
      </c>
      <c r="AK1313" s="31">
        <f t="shared" si="4362"/>
        <v>165145.79999999999</v>
      </c>
      <c r="AL1313" s="31">
        <f t="shared" si="4363"/>
        <v>165145.79999999999</v>
      </c>
      <c r="AM1313" s="31"/>
      <c r="AN1313" s="31"/>
      <c r="AO1313" s="31"/>
      <c r="AP1313" s="31">
        <f t="shared" si="4364"/>
        <v>159360.5</v>
      </c>
      <c r="AQ1313" s="31">
        <f t="shared" si="4365"/>
        <v>165145.79999999999</v>
      </c>
      <c r="AR1313" s="31">
        <f t="shared" si="4366"/>
        <v>165145.79999999999</v>
      </c>
      <c r="AS1313" s="31"/>
      <c r="AT1313" s="31"/>
      <c r="AU1313" s="31"/>
      <c r="AV1313" s="31">
        <f t="shared" si="4367"/>
        <v>159360.5</v>
      </c>
      <c r="AW1313" s="31">
        <f t="shared" si="4368"/>
        <v>165145.79999999999</v>
      </c>
      <c r="AX1313" s="31">
        <f t="shared" si="4369"/>
        <v>165145.79999999999</v>
      </c>
      <c r="AY1313" s="31"/>
      <c r="AZ1313" s="31"/>
      <c r="BA1313" s="31"/>
      <c r="BB1313" s="31">
        <f t="shared" si="4370"/>
        <v>159360.5</v>
      </c>
      <c r="BC1313" s="31">
        <f t="shared" si="4371"/>
        <v>165145.79999999999</v>
      </c>
      <c r="BD1313" s="31">
        <f t="shared" si="4372"/>
        <v>165145.79999999999</v>
      </c>
      <c r="BE1313" s="31"/>
      <c r="BF1313" s="31"/>
      <c r="BG1313" s="31"/>
      <c r="BH1313" s="31">
        <f t="shared" si="4373"/>
        <v>159360.5</v>
      </c>
      <c r="BI1313" s="31">
        <f t="shared" si="4374"/>
        <v>165145.79999999999</v>
      </c>
      <c r="BJ1313" s="31">
        <f t="shared" si="4375"/>
        <v>165145.79999999999</v>
      </c>
      <c r="BK1313" s="31"/>
      <c r="BL1313" s="31"/>
      <c r="BM1313" s="31"/>
      <c r="BN1313" s="31">
        <f t="shared" si="4376"/>
        <v>159360.5</v>
      </c>
      <c r="BO1313" s="31">
        <f t="shared" si="4377"/>
        <v>165145.79999999999</v>
      </c>
      <c r="BP1313" s="31">
        <f t="shared" si="4378"/>
        <v>165145.79999999999</v>
      </c>
      <c r="BQ1313" s="31"/>
      <c r="BR1313" s="31"/>
      <c r="BS1313" s="31">
        <f t="shared" si="4379"/>
        <v>159360.5</v>
      </c>
      <c r="BT1313" s="31">
        <f t="shared" si="4380"/>
        <v>165145.79999999999</v>
      </c>
      <c r="BU1313" s="31">
        <f t="shared" si="4381"/>
        <v>165145.79999999999</v>
      </c>
      <c r="BV1313" s="31"/>
      <c r="BW1313" s="31"/>
      <c r="BX1313" s="31">
        <f t="shared" si="4382"/>
        <v>159360.5</v>
      </c>
      <c r="BY1313" s="31">
        <f t="shared" si="4383"/>
        <v>165145.79999999999</v>
      </c>
      <c r="BZ1313" s="31">
        <f t="shared" si="4384"/>
        <v>165145.79999999999</v>
      </c>
      <c r="CA1313" s="31"/>
      <c r="CB1313" s="31"/>
      <c r="CC1313" s="31"/>
      <c r="CD1313" s="31">
        <f t="shared" si="4311"/>
        <v>159360.5</v>
      </c>
      <c r="CE1313" s="31">
        <f t="shared" si="4312"/>
        <v>165145.79999999999</v>
      </c>
      <c r="CF1313" s="31">
        <f t="shared" si="4313"/>
        <v>165145.79999999999</v>
      </c>
      <c r="CG1313" s="31"/>
      <c r="CH1313" s="24"/>
      <c r="CI1313" s="40"/>
    </row>
    <row r="1314" ht="29.850000000000001">
      <c r="A1314" s="41" t="s">
        <v>727</v>
      </c>
      <c r="B1314" s="41" t="s">
        <v>641</v>
      </c>
      <c r="C1314" s="16"/>
      <c r="D1314" s="16"/>
      <c r="E1314" s="39" t="s">
        <v>40</v>
      </c>
      <c r="F1314" s="31">
        <f>F1315</f>
        <v>32648.200000000001</v>
      </c>
      <c r="G1314" s="31">
        <f>G1315</f>
        <v>34038.400000000001</v>
      </c>
      <c r="H1314" s="31">
        <f>H1315</f>
        <v>34038.400000000001</v>
      </c>
      <c r="I1314" s="31">
        <f>I1315</f>
        <v>118.694</v>
      </c>
      <c r="J1314" s="31">
        <f>J1315</f>
        <v>0</v>
      </c>
      <c r="K1314" s="31">
        <f>K1315</f>
        <v>0</v>
      </c>
      <c r="L1314" s="31">
        <f t="shared" si="4349"/>
        <v>32766.894</v>
      </c>
      <c r="M1314" s="31">
        <f t="shared" si="4350"/>
        <v>34038.400000000001</v>
      </c>
      <c r="N1314" s="31">
        <f t="shared" si="4351"/>
        <v>34038.400000000001</v>
      </c>
      <c r="O1314" s="31">
        <f>O1315</f>
        <v>0</v>
      </c>
      <c r="P1314" s="31">
        <f>P1315</f>
        <v>0</v>
      </c>
      <c r="Q1314" s="31">
        <f>Q1315</f>
        <v>0</v>
      </c>
      <c r="R1314" s="31">
        <f t="shared" si="4352"/>
        <v>32766.894</v>
      </c>
      <c r="S1314" s="31">
        <f t="shared" si="4353"/>
        <v>34038.400000000001</v>
      </c>
      <c r="T1314" s="31">
        <f t="shared" si="4354"/>
        <v>34038.400000000001</v>
      </c>
      <c r="U1314" s="31">
        <f>U1315</f>
        <v>0</v>
      </c>
      <c r="V1314" s="31">
        <f>V1315</f>
        <v>0</v>
      </c>
      <c r="W1314" s="31">
        <f>W1315</f>
        <v>0</v>
      </c>
      <c r="X1314" s="31">
        <f t="shared" si="4355"/>
        <v>32766.894</v>
      </c>
      <c r="Y1314" s="31">
        <f t="shared" si="4356"/>
        <v>34038.400000000001</v>
      </c>
      <c r="Z1314" s="31">
        <f t="shared" si="4357"/>
        <v>34038.400000000001</v>
      </c>
      <c r="AA1314" s="31">
        <f>AA1315</f>
        <v>0</v>
      </c>
      <c r="AB1314" s="31">
        <f>AB1315</f>
        <v>0</v>
      </c>
      <c r="AC1314" s="31">
        <f>AC1315</f>
        <v>0</v>
      </c>
      <c r="AD1314" s="31">
        <f t="shared" si="4358"/>
        <v>32766.894</v>
      </c>
      <c r="AE1314" s="31">
        <f t="shared" si="4359"/>
        <v>34038.400000000001</v>
      </c>
      <c r="AF1314" s="31">
        <f t="shared" si="4360"/>
        <v>34038.400000000001</v>
      </c>
      <c r="AG1314" s="31">
        <f>AG1315</f>
        <v>0</v>
      </c>
      <c r="AH1314" s="31">
        <f>AH1315</f>
        <v>0</v>
      </c>
      <c r="AI1314" s="31">
        <f>AI1315</f>
        <v>0</v>
      </c>
      <c r="AJ1314" s="31">
        <f t="shared" si="4361"/>
        <v>32766.894</v>
      </c>
      <c r="AK1314" s="31">
        <f t="shared" si="4362"/>
        <v>34038.400000000001</v>
      </c>
      <c r="AL1314" s="31">
        <f t="shared" si="4363"/>
        <v>34038.400000000001</v>
      </c>
      <c r="AM1314" s="31">
        <f>AM1315</f>
        <v>0</v>
      </c>
      <c r="AN1314" s="31">
        <f>AN1315</f>
        <v>0</v>
      </c>
      <c r="AO1314" s="31">
        <f>AO1315</f>
        <v>0</v>
      </c>
      <c r="AP1314" s="31">
        <f t="shared" si="4364"/>
        <v>32766.894</v>
      </c>
      <c r="AQ1314" s="31">
        <f t="shared" si="4365"/>
        <v>34038.400000000001</v>
      </c>
      <c r="AR1314" s="31">
        <f t="shared" si="4366"/>
        <v>34038.400000000001</v>
      </c>
      <c r="AS1314" s="31">
        <f>AS1315</f>
        <v>0</v>
      </c>
      <c r="AT1314" s="31">
        <f>AT1315</f>
        <v>0</v>
      </c>
      <c r="AU1314" s="31">
        <f>AU1315</f>
        <v>0</v>
      </c>
      <c r="AV1314" s="31">
        <f t="shared" si="4367"/>
        <v>32766.894</v>
      </c>
      <c r="AW1314" s="31">
        <f t="shared" si="4368"/>
        <v>34038.400000000001</v>
      </c>
      <c r="AX1314" s="31">
        <f t="shared" si="4369"/>
        <v>34038.400000000001</v>
      </c>
      <c r="AY1314" s="31">
        <f>AY1315</f>
        <v>0</v>
      </c>
      <c r="AZ1314" s="31">
        <f>AZ1315</f>
        <v>0</v>
      </c>
      <c r="BA1314" s="31">
        <f>BA1315</f>
        <v>0</v>
      </c>
      <c r="BB1314" s="31">
        <f t="shared" si="4370"/>
        <v>32766.894</v>
      </c>
      <c r="BC1314" s="31">
        <f t="shared" si="4371"/>
        <v>34038.400000000001</v>
      </c>
      <c r="BD1314" s="31">
        <f t="shared" si="4372"/>
        <v>34038.400000000001</v>
      </c>
      <c r="BE1314" s="31">
        <f>BE1315</f>
        <v>0</v>
      </c>
      <c r="BF1314" s="31">
        <f>BF1315</f>
        <v>0</v>
      </c>
      <c r="BG1314" s="31">
        <f>BG1315</f>
        <v>0</v>
      </c>
      <c r="BH1314" s="31">
        <f t="shared" si="4373"/>
        <v>32766.894</v>
      </c>
      <c r="BI1314" s="31">
        <f t="shared" si="4374"/>
        <v>34038.400000000001</v>
      </c>
      <c r="BJ1314" s="31">
        <f t="shared" si="4375"/>
        <v>34038.400000000001</v>
      </c>
      <c r="BK1314" s="31">
        <f>BK1315</f>
        <v>2046.9480000000001</v>
      </c>
      <c r="BL1314" s="31">
        <f>BL1315</f>
        <v>0</v>
      </c>
      <c r="BM1314" s="31">
        <f>BM1315</f>
        <v>0</v>
      </c>
      <c r="BN1314" s="31">
        <f t="shared" si="4376"/>
        <v>34813.841999999997</v>
      </c>
      <c r="BO1314" s="31">
        <f t="shared" si="4377"/>
        <v>34038.400000000001</v>
      </c>
      <c r="BP1314" s="31">
        <f t="shared" si="4378"/>
        <v>34038.400000000001</v>
      </c>
      <c r="BQ1314" s="31">
        <f>BQ1315</f>
        <v>0</v>
      </c>
      <c r="BR1314" s="31">
        <f>BR1315</f>
        <v>0</v>
      </c>
      <c r="BS1314" s="31">
        <f t="shared" si="4379"/>
        <v>34813.841999999997</v>
      </c>
      <c r="BT1314" s="31">
        <f t="shared" si="4380"/>
        <v>34038.400000000001</v>
      </c>
      <c r="BU1314" s="31">
        <f t="shared" si="4381"/>
        <v>34038.400000000001</v>
      </c>
      <c r="BV1314" s="31">
        <f>BV1315</f>
        <v>0</v>
      </c>
      <c r="BW1314" s="31">
        <f>BW1315</f>
        <v>0</v>
      </c>
      <c r="BX1314" s="31">
        <f t="shared" si="4382"/>
        <v>34813.841999999997</v>
      </c>
      <c r="BY1314" s="31">
        <f t="shared" si="4383"/>
        <v>34038.400000000001</v>
      </c>
      <c r="BZ1314" s="31">
        <f t="shared" si="4384"/>
        <v>34038.400000000001</v>
      </c>
      <c r="CA1314" s="31">
        <f>CA1315</f>
        <v>0</v>
      </c>
      <c r="CB1314" s="31">
        <f>CB1315</f>
        <v>0</v>
      </c>
      <c r="CC1314" s="31">
        <f>CC1315</f>
        <v>0</v>
      </c>
      <c r="CD1314" s="31">
        <f t="shared" si="4311"/>
        <v>34813.841999999997</v>
      </c>
      <c r="CE1314" s="31">
        <f t="shared" si="4312"/>
        <v>34038.400000000001</v>
      </c>
      <c r="CF1314" s="31">
        <f t="shared" si="4313"/>
        <v>34038.400000000001</v>
      </c>
      <c r="CG1314" s="31">
        <f>CG1315</f>
        <v>0</v>
      </c>
      <c r="CH1314" s="24"/>
      <c r="CI1314" s="40"/>
      <c r="CM1314" s="1" t="s">
        <v>29</v>
      </c>
    </row>
    <row r="1315" ht="43.75">
      <c r="A1315" s="41" t="s">
        <v>727</v>
      </c>
      <c r="B1315" s="17">
        <v>240</v>
      </c>
      <c r="C1315" s="16"/>
      <c r="D1315" s="16"/>
      <c r="E1315" s="39" t="s">
        <v>41</v>
      </c>
      <c r="F1315" s="31">
        <f>F1316+F1317</f>
        <v>32648.200000000001</v>
      </c>
      <c r="G1315" s="31">
        <f>G1316+G1317</f>
        <v>34038.400000000001</v>
      </c>
      <c r="H1315" s="31">
        <f>H1316+H1317</f>
        <v>34038.400000000001</v>
      </c>
      <c r="I1315" s="31">
        <f>I1316+I1317</f>
        <v>118.694</v>
      </c>
      <c r="J1315" s="31">
        <f>J1316+J1317</f>
        <v>0</v>
      </c>
      <c r="K1315" s="31">
        <f>K1316+K1317</f>
        <v>0</v>
      </c>
      <c r="L1315" s="31">
        <f t="shared" si="4349"/>
        <v>32766.894</v>
      </c>
      <c r="M1315" s="31">
        <f t="shared" si="4350"/>
        <v>34038.400000000001</v>
      </c>
      <c r="N1315" s="31">
        <f t="shared" si="4351"/>
        <v>34038.400000000001</v>
      </c>
      <c r="O1315" s="31">
        <f>O1316+O1317</f>
        <v>0</v>
      </c>
      <c r="P1315" s="31">
        <f>P1316+P1317</f>
        <v>0</v>
      </c>
      <c r="Q1315" s="31">
        <f>Q1316+Q1317</f>
        <v>0</v>
      </c>
      <c r="R1315" s="31">
        <f t="shared" si="4352"/>
        <v>32766.894</v>
      </c>
      <c r="S1315" s="31">
        <f t="shared" si="4353"/>
        <v>34038.400000000001</v>
      </c>
      <c r="T1315" s="31">
        <f t="shared" si="4354"/>
        <v>34038.400000000001</v>
      </c>
      <c r="U1315" s="31">
        <f>U1316+U1317</f>
        <v>0</v>
      </c>
      <c r="V1315" s="31">
        <f>V1316+V1317</f>
        <v>0</v>
      </c>
      <c r="W1315" s="31">
        <f>W1316+W1317</f>
        <v>0</v>
      </c>
      <c r="X1315" s="31">
        <f t="shared" si="4355"/>
        <v>32766.894</v>
      </c>
      <c r="Y1315" s="31">
        <f t="shared" si="4356"/>
        <v>34038.400000000001</v>
      </c>
      <c r="Z1315" s="31">
        <f t="shared" si="4357"/>
        <v>34038.400000000001</v>
      </c>
      <c r="AA1315" s="31">
        <f>AA1316+AA1317</f>
        <v>0</v>
      </c>
      <c r="AB1315" s="31">
        <f>AB1316+AB1317</f>
        <v>0</v>
      </c>
      <c r="AC1315" s="31">
        <f>AC1316+AC1317</f>
        <v>0</v>
      </c>
      <c r="AD1315" s="31">
        <f t="shared" si="4358"/>
        <v>32766.894</v>
      </c>
      <c r="AE1315" s="31">
        <f t="shared" si="4359"/>
        <v>34038.400000000001</v>
      </c>
      <c r="AF1315" s="31">
        <f t="shared" si="4360"/>
        <v>34038.400000000001</v>
      </c>
      <c r="AG1315" s="31">
        <f>AG1316+AG1317</f>
        <v>0</v>
      </c>
      <c r="AH1315" s="31">
        <f>AH1316+AH1317</f>
        <v>0</v>
      </c>
      <c r="AI1315" s="31">
        <f>AI1316+AI1317</f>
        <v>0</v>
      </c>
      <c r="AJ1315" s="31">
        <f t="shared" si="4361"/>
        <v>32766.894</v>
      </c>
      <c r="AK1315" s="31">
        <f t="shared" si="4362"/>
        <v>34038.400000000001</v>
      </c>
      <c r="AL1315" s="31">
        <f t="shared" si="4363"/>
        <v>34038.400000000001</v>
      </c>
      <c r="AM1315" s="31">
        <f>AM1316+AM1317</f>
        <v>0</v>
      </c>
      <c r="AN1315" s="31">
        <f>AN1316+AN1317</f>
        <v>0</v>
      </c>
      <c r="AO1315" s="31">
        <f>AO1316+AO1317</f>
        <v>0</v>
      </c>
      <c r="AP1315" s="31">
        <f t="shared" si="4364"/>
        <v>32766.894</v>
      </c>
      <c r="AQ1315" s="31">
        <f t="shared" si="4365"/>
        <v>34038.400000000001</v>
      </c>
      <c r="AR1315" s="31">
        <f t="shared" si="4366"/>
        <v>34038.400000000001</v>
      </c>
      <c r="AS1315" s="31">
        <f>AS1316+AS1317</f>
        <v>0</v>
      </c>
      <c r="AT1315" s="31">
        <f>AT1316+AT1317</f>
        <v>0</v>
      </c>
      <c r="AU1315" s="31">
        <f>AU1316+AU1317</f>
        <v>0</v>
      </c>
      <c r="AV1315" s="31">
        <f t="shared" si="4367"/>
        <v>32766.894</v>
      </c>
      <c r="AW1315" s="31">
        <f t="shared" si="4368"/>
        <v>34038.400000000001</v>
      </c>
      <c r="AX1315" s="31">
        <f t="shared" si="4369"/>
        <v>34038.400000000001</v>
      </c>
      <c r="AY1315" s="31">
        <f>AY1316+AY1317</f>
        <v>0</v>
      </c>
      <c r="AZ1315" s="31">
        <f>AZ1316+AZ1317</f>
        <v>0</v>
      </c>
      <c r="BA1315" s="31">
        <f>BA1316+BA1317</f>
        <v>0</v>
      </c>
      <c r="BB1315" s="31">
        <f t="shared" si="4370"/>
        <v>32766.894</v>
      </c>
      <c r="BC1315" s="31">
        <f t="shared" si="4371"/>
        <v>34038.400000000001</v>
      </c>
      <c r="BD1315" s="31">
        <f t="shared" si="4372"/>
        <v>34038.400000000001</v>
      </c>
      <c r="BE1315" s="31">
        <f>BE1316+BE1317</f>
        <v>0</v>
      </c>
      <c r="BF1315" s="31">
        <f>BF1316+BF1317</f>
        <v>0</v>
      </c>
      <c r="BG1315" s="31">
        <f>BG1316+BG1317</f>
        <v>0</v>
      </c>
      <c r="BH1315" s="31">
        <f t="shared" si="4373"/>
        <v>32766.894</v>
      </c>
      <c r="BI1315" s="31">
        <f t="shared" si="4374"/>
        <v>34038.400000000001</v>
      </c>
      <c r="BJ1315" s="31">
        <f t="shared" si="4375"/>
        <v>34038.400000000001</v>
      </c>
      <c r="BK1315" s="31">
        <f>BK1316+BK1317</f>
        <v>2046.9480000000001</v>
      </c>
      <c r="BL1315" s="31">
        <f>BL1316+BL1317</f>
        <v>0</v>
      </c>
      <c r="BM1315" s="31">
        <f>BM1316+BM1317</f>
        <v>0</v>
      </c>
      <c r="BN1315" s="31">
        <f t="shared" si="4376"/>
        <v>34813.841999999997</v>
      </c>
      <c r="BO1315" s="31">
        <f t="shared" si="4377"/>
        <v>34038.400000000001</v>
      </c>
      <c r="BP1315" s="31">
        <f t="shared" si="4378"/>
        <v>34038.400000000001</v>
      </c>
      <c r="BQ1315" s="31">
        <f>BQ1316+BQ1317</f>
        <v>0</v>
      </c>
      <c r="BR1315" s="31">
        <f>BR1316+BR1317</f>
        <v>0</v>
      </c>
      <c r="BS1315" s="31">
        <f t="shared" si="4379"/>
        <v>34813.841999999997</v>
      </c>
      <c r="BT1315" s="31">
        <f t="shared" si="4380"/>
        <v>34038.400000000001</v>
      </c>
      <c r="BU1315" s="31">
        <f t="shared" si="4381"/>
        <v>34038.400000000001</v>
      </c>
      <c r="BV1315" s="31">
        <f>BV1316+BV1317</f>
        <v>0</v>
      </c>
      <c r="BW1315" s="31">
        <f>BW1316+BW1317</f>
        <v>0</v>
      </c>
      <c r="BX1315" s="31">
        <f t="shared" si="4382"/>
        <v>34813.841999999997</v>
      </c>
      <c r="BY1315" s="31">
        <f t="shared" si="4383"/>
        <v>34038.400000000001</v>
      </c>
      <c r="BZ1315" s="31">
        <f t="shared" si="4384"/>
        <v>34038.400000000001</v>
      </c>
      <c r="CA1315" s="31">
        <f>CA1316+CA1317</f>
        <v>0</v>
      </c>
      <c r="CB1315" s="31">
        <f>CB1316+CB1317</f>
        <v>0</v>
      </c>
      <c r="CC1315" s="31">
        <f>CC1316+CC1317</f>
        <v>0</v>
      </c>
      <c r="CD1315" s="31">
        <f t="shared" si="4311"/>
        <v>34813.841999999997</v>
      </c>
      <c r="CE1315" s="31">
        <f t="shared" si="4312"/>
        <v>34038.400000000001</v>
      </c>
      <c r="CF1315" s="31">
        <f t="shared" si="4313"/>
        <v>34038.400000000001</v>
      </c>
      <c r="CG1315" s="31">
        <f>CG1316+CG1317</f>
        <v>0</v>
      </c>
      <c r="CH1315" s="24"/>
      <c r="CI1315" s="40"/>
      <c r="CN1315" s="1" t="s">
        <v>30</v>
      </c>
    </row>
    <row r="1316" ht="15">
      <c r="A1316" s="41" t="s">
        <v>727</v>
      </c>
      <c r="B1316" s="17">
        <v>240</v>
      </c>
      <c r="C1316" s="16" t="s">
        <v>395</v>
      </c>
      <c r="D1316" s="16" t="s">
        <v>105</v>
      </c>
      <c r="E1316" s="39" t="s">
        <v>681</v>
      </c>
      <c r="F1316" s="31">
        <f>6789.1+271.1</f>
        <v>7060.2000000000007</v>
      </c>
      <c r="G1316" s="31">
        <f>6792.3+280.2</f>
        <v>7072.5</v>
      </c>
      <c r="H1316" s="31">
        <f>6792.3+280.2</f>
        <v>7072.5</v>
      </c>
      <c r="I1316" s="31">
        <f>118.694</f>
        <v>118.694</v>
      </c>
      <c r="J1316" s="31"/>
      <c r="K1316" s="31"/>
      <c r="L1316" s="31">
        <f t="shared" si="4349"/>
        <v>7178.8940000000011</v>
      </c>
      <c r="M1316" s="31">
        <f t="shared" si="4350"/>
        <v>7072.5</v>
      </c>
      <c r="N1316" s="31">
        <f t="shared" si="4351"/>
        <v>7072.5</v>
      </c>
      <c r="O1316" s="31"/>
      <c r="P1316" s="31"/>
      <c r="Q1316" s="31"/>
      <c r="R1316" s="31">
        <f t="shared" si="4352"/>
        <v>7178.8940000000011</v>
      </c>
      <c r="S1316" s="31">
        <f t="shared" si="4353"/>
        <v>7072.5</v>
      </c>
      <c r="T1316" s="31">
        <f t="shared" si="4354"/>
        <v>7072.5</v>
      </c>
      <c r="U1316" s="31"/>
      <c r="V1316" s="31"/>
      <c r="W1316" s="31"/>
      <c r="X1316" s="31">
        <f t="shared" si="4355"/>
        <v>7178.8940000000011</v>
      </c>
      <c r="Y1316" s="31">
        <f t="shared" si="4356"/>
        <v>7072.5</v>
      </c>
      <c r="Z1316" s="31">
        <f t="shared" si="4357"/>
        <v>7072.5</v>
      </c>
      <c r="AA1316" s="31"/>
      <c r="AB1316" s="31"/>
      <c r="AC1316" s="31"/>
      <c r="AD1316" s="31">
        <f t="shared" si="4358"/>
        <v>7178.8940000000011</v>
      </c>
      <c r="AE1316" s="31">
        <f t="shared" si="4359"/>
        <v>7072.5</v>
      </c>
      <c r="AF1316" s="31">
        <f t="shared" si="4360"/>
        <v>7072.5</v>
      </c>
      <c r="AG1316" s="31"/>
      <c r="AH1316" s="31"/>
      <c r="AI1316" s="31"/>
      <c r="AJ1316" s="31">
        <f t="shared" si="4361"/>
        <v>7178.8940000000011</v>
      </c>
      <c r="AK1316" s="31">
        <f t="shared" si="4362"/>
        <v>7072.5</v>
      </c>
      <c r="AL1316" s="31">
        <f t="shared" si="4363"/>
        <v>7072.5</v>
      </c>
      <c r="AM1316" s="31"/>
      <c r="AN1316" s="31"/>
      <c r="AO1316" s="31"/>
      <c r="AP1316" s="31">
        <f t="shared" si="4364"/>
        <v>7178.8940000000011</v>
      </c>
      <c r="AQ1316" s="31">
        <f t="shared" si="4365"/>
        <v>7072.5</v>
      </c>
      <c r="AR1316" s="31">
        <f t="shared" si="4366"/>
        <v>7072.5</v>
      </c>
      <c r="AS1316" s="31"/>
      <c r="AT1316" s="31"/>
      <c r="AU1316" s="31"/>
      <c r="AV1316" s="31">
        <f t="shared" si="4367"/>
        <v>7178.8940000000011</v>
      </c>
      <c r="AW1316" s="31">
        <f t="shared" si="4368"/>
        <v>7072.5</v>
      </c>
      <c r="AX1316" s="31">
        <f t="shared" si="4369"/>
        <v>7072.5</v>
      </c>
      <c r="AY1316" s="31"/>
      <c r="AZ1316" s="31"/>
      <c r="BA1316" s="31"/>
      <c r="BB1316" s="31">
        <f t="shared" si="4370"/>
        <v>7178.8940000000011</v>
      </c>
      <c r="BC1316" s="31">
        <f t="shared" si="4371"/>
        <v>7072.5</v>
      </c>
      <c r="BD1316" s="31">
        <f t="shared" si="4372"/>
        <v>7072.5</v>
      </c>
      <c r="BE1316" s="31"/>
      <c r="BF1316" s="31"/>
      <c r="BG1316" s="31"/>
      <c r="BH1316" s="31">
        <f t="shared" si="4373"/>
        <v>7178.8940000000011</v>
      </c>
      <c r="BI1316" s="31">
        <f t="shared" si="4374"/>
        <v>7072.5</v>
      </c>
      <c r="BJ1316" s="31">
        <f t="shared" si="4375"/>
        <v>7072.5</v>
      </c>
      <c r="BK1316" s="31"/>
      <c r="BL1316" s="31"/>
      <c r="BM1316" s="31"/>
      <c r="BN1316" s="31">
        <f t="shared" si="4376"/>
        <v>7178.8940000000011</v>
      </c>
      <c r="BO1316" s="31">
        <f t="shared" si="4377"/>
        <v>7072.5</v>
      </c>
      <c r="BP1316" s="31">
        <f t="shared" si="4378"/>
        <v>7072.5</v>
      </c>
      <c r="BQ1316" s="31"/>
      <c r="BR1316" s="31"/>
      <c r="BS1316" s="31">
        <f t="shared" si="4379"/>
        <v>7178.8940000000011</v>
      </c>
      <c r="BT1316" s="31">
        <f t="shared" si="4380"/>
        <v>7072.5</v>
      </c>
      <c r="BU1316" s="31">
        <f t="shared" si="4381"/>
        <v>7072.5</v>
      </c>
      <c r="BV1316" s="31"/>
      <c r="BW1316" s="31"/>
      <c r="BX1316" s="31">
        <f t="shared" si="4382"/>
        <v>7178.8940000000011</v>
      </c>
      <c r="BY1316" s="31">
        <f t="shared" si="4383"/>
        <v>7072.5</v>
      </c>
      <c r="BZ1316" s="31">
        <f t="shared" si="4384"/>
        <v>7072.5</v>
      </c>
      <c r="CA1316" s="31"/>
      <c r="CB1316" s="31"/>
      <c r="CC1316" s="31"/>
      <c r="CD1316" s="31">
        <f t="shared" si="4311"/>
        <v>7178.8940000000011</v>
      </c>
      <c r="CE1316" s="31">
        <f t="shared" si="4312"/>
        <v>7072.5</v>
      </c>
      <c r="CF1316" s="31">
        <f t="shared" si="4313"/>
        <v>7072.5</v>
      </c>
      <c r="CG1316" s="31"/>
      <c r="CH1316" s="24"/>
      <c r="CI1316" s="40" t="s">
        <v>729</v>
      </c>
    </row>
    <row r="1317" ht="29.850000000000001">
      <c r="A1317" s="41" t="s">
        <v>727</v>
      </c>
      <c r="B1317" s="17">
        <v>240</v>
      </c>
      <c r="C1317" s="16" t="s">
        <v>66</v>
      </c>
      <c r="D1317" s="16" t="s">
        <v>66</v>
      </c>
      <c r="E1317" s="39" t="s">
        <v>728</v>
      </c>
      <c r="F1317" s="31">
        <v>25588</v>
      </c>
      <c r="G1317" s="31">
        <v>26965.900000000001</v>
      </c>
      <c r="H1317" s="31">
        <v>26965.900000000001</v>
      </c>
      <c r="I1317" s="31"/>
      <c r="J1317" s="31"/>
      <c r="K1317" s="31"/>
      <c r="L1317" s="31">
        <f t="shared" si="4349"/>
        <v>25588</v>
      </c>
      <c r="M1317" s="31">
        <f t="shared" si="4350"/>
        <v>26965.900000000001</v>
      </c>
      <c r="N1317" s="31">
        <f t="shared" si="4351"/>
        <v>26965.900000000001</v>
      </c>
      <c r="O1317" s="31"/>
      <c r="P1317" s="31"/>
      <c r="Q1317" s="31"/>
      <c r="R1317" s="31">
        <f t="shared" si="4352"/>
        <v>25588</v>
      </c>
      <c r="S1317" s="31">
        <f t="shared" si="4353"/>
        <v>26965.900000000001</v>
      </c>
      <c r="T1317" s="31">
        <f t="shared" si="4354"/>
        <v>26965.900000000001</v>
      </c>
      <c r="U1317" s="31"/>
      <c r="V1317" s="31"/>
      <c r="W1317" s="31"/>
      <c r="X1317" s="31">
        <f t="shared" si="4355"/>
        <v>25588</v>
      </c>
      <c r="Y1317" s="31">
        <f t="shared" si="4356"/>
        <v>26965.900000000001</v>
      </c>
      <c r="Z1317" s="31">
        <f t="shared" si="4357"/>
        <v>26965.900000000001</v>
      </c>
      <c r="AA1317" s="31"/>
      <c r="AB1317" s="31"/>
      <c r="AC1317" s="31"/>
      <c r="AD1317" s="31">
        <f t="shared" si="4358"/>
        <v>25588</v>
      </c>
      <c r="AE1317" s="31">
        <f t="shared" si="4359"/>
        <v>26965.900000000001</v>
      </c>
      <c r="AF1317" s="31">
        <f t="shared" si="4360"/>
        <v>26965.900000000001</v>
      </c>
      <c r="AG1317" s="31"/>
      <c r="AH1317" s="31"/>
      <c r="AI1317" s="31"/>
      <c r="AJ1317" s="31">
        <f t="shared" si="4361"/>
        <v>25588</v>
      </c>
      <c r="AK1317" s="31">
        <f t="shared" si="4362"/>
        <v>26965.900000000001</v>
      </c>
      <c r="AL1317" s="31">
        <f t="shared" si="4363"/>
        <v>26965.900000000001</v>
      </c>
      <c r="AM1317" s="31"/>
      <c r="AN1317" s="31"/>
      <c r="AO1317" s="31"/>
      <c r="AP1317" s="31">
        <f t="shared" si="4364"/>
        <v>25588</v>
      </c>
      <c r="AQ1317" s="31">
        <f t="shared" si="4365"/>
        <v>26965.900000000001</v>
      </c>
      <c r="AR1317" s="31">
        <f t="shared" si="4366"/>
        <v>26965.900000000001</v>
      </c>
      <c r="AS1317" s="31"/>
      <c r="AT1317" s="31"/>
      <c r="AU1317" s="31"/>
      <c r="AV1317" s="31">
        <f t="shared" si="4367"/>
        <v>25588</v>
      </c>
      <c r="AW1317" s="31">
        <f t="shared" si="4368"/>
        <v>26965.900000000001</v>
      </c>
      <c r="AX1317" s="31">
        <f t="shared" si="4369"/>
        <v>26965.900000000001</v>
      </c>
      <c r="AY1317" s="31"/>
      <c r="AZ1317" s="31"/>
      <c r="BA1317" s="31"/>
      <c r="BB1317" s="31">
        <f t="shared" si="4370"/>
        <v>25588</v>
      </c>
      <c r="BC1317" s="31">
        <f t="shared" si="4371"/>
        <v>26965.900000000001</v>
      </c>
      <c r="BD1317" s="31">
        <f t="shared" si="4372"/>
        <v>26965.900000000001</v>
      </c>
      <c r="BE1317" s="31"/>
      <c r="BF1317" s="31"/>
      <c r="BG1317" s="31"/>
      <c r="BH1317" s="31">
        <f t="shared" si="4373"/>
        <v>25588</v>
      </c>
      <c r="BI1317" s="31">
        <f t="shared" si="4374"/>
        <v>26965.900000000001</v>
      </c>
      <c r="BJ1317" s="31">
        <f t="shared" si="4375"/>
        <v>26965.900000000001</v>
      </c>
      <c r="BK1317" s="31">
        <v>2046.9480000000001</v>
      </c>
      <c r="BL1317" s="31"/>
      <c r="BM1317" s="31"/>
      <c r="BN1317" s="31">
        <f t="shared" si="4376"/>
        <v>27634.948</v>
      </c>
      <c r="BO1317" s="31">
        <f t="shared" si="4377"/>
        <v>26965.900000000001</v>
      </c>
      <c r="BP1317" s="31">
        <f t="shared" si="4378"/>
        <v>26965.900000000001</v>
      </c>
      <c r="BQ1317" s="31"/>
      <c r="BR1317" s="31"/>
      <c r="BS1317" s="31">
        <f t="shared" si="4379"/>
        <v>27634.948</v>
      </c>
      <c r="BT1317" s="31">
        <f t="shared" si="4380"/>
        <v>26965.900000000001</v>
      </c>
      <c r="BU1317" s="31">
        <f t="shared" si="4381"/>
        <v>26965.900000000001</v>
      </c>
      <c r="BV1317" s="31"/>
      <c r="BW1317" s="31"/>
      <c r="BX1317" s="31">
        <f t="shared" si="4382"/>
        <v>27634.948</v>
      </c>
      <c r="BY1317" s="31">
        <f t="shared" si="4383"/>
        <v>26965.900000000001</v>
      </c>
      <c r="BZ1317" s="31">
        <f t="shared" si="4384"/>
        <v>26965.900000000001</v>
      </c>
      <c r="CA1317" s="31"/>
      <c r="CB1317" s="31"/>
      <c r="CC1317" s="31"/>
      <c r="CD1317" s="31">
        <f t="shared" si="4311"/>
        <v>27634.948</v>
      </c>
      <c r="CE1317" s="31">
        <f t="shared" si="4312"/>
        <v>26965.900000000001</v>
      </c>
      <c r="CF1317" s="31">
        <f t="shared" si="4313"/>
        <v>26965.900000000001</v>
      </c>
      <c r="CG1317" s="31"/>
      <c r="CH1317" s="24"/>
      <c r="CI1317" s="40"/>
    </row>
    <row r="1318" ht="15">
      <c r="A1318" s="41" t="s">
        <v>727</v>
      </c>
      <c r="B1318" s="41" t="s">
        <v>642</v>
      </c>
      <c r="C1318" s="16"/>
      <c r="D1318" s="16"/>
      <c r="E1318" s="39" t="s">
        <v>54</v>
      </c>
      <c r="F1318" s="31">
        <f>F1319</f>
        <v>511188.29999999999</v>
      </c>
      <c r="G1318" s="31">
        <f>G1319</f>
        <v>162131.19999999998</v>
      </c>
      <c r="H1318" s="31">
        <f>H1319</f>
        <v>103.3</v>
      </c>
      <c r="I1318" s="31">
        <f>I1319</f>
        <v>0</v>
      </c>
      <c r="J1318" s="31">
        <f>J1319</f>
        <v>0</v>
      </c>
      <c r="K1318" s="31">
        <f>K1319</f>
        <v>0</v>
      </c>
      <c r="L1318" s="31">
        <f t="shared" si="4349"/>
        <v>511188.29999999999</v>
      </c>
      <c r="M1318" s="31">
        <f t="shared" si="4350"/>
        <v>162131.19999999998</v>
      </c>
      <c r="N1318" s="31">
        <f t="shared" si="4351"/>
        <v>103.3</v>
      </c>
      <c r="O1318" s="31">
        <f>O1319</f>
        <v>0</v>
      </c>
      <c r="P1318" s="31">
        <f>P1319</f>
        <v>0</v>
      </c>
      <c r="Q1318" s="31">
        <f>Q1319</f>
        <v>0</v>
      </c>
      <c r="R1318" s="31">
        <f t="shared" si="4352"/>
        <v>511188.29999999999</v>
      </c>
      <c r="S1318" s="31">
        <f t="shared" si="4353"/>
        <v>162131.19999999998</v>
      </c>
      <c r="T1318" s="31">
        <f t="shared" si="4354"/>
        <v>103.3</v>
      </c>
      <c r="U1318" s="31">
        <f>U1319</f>
        <v>0</v>
      </c>
      <c r="V1318" s="31">
        <f>V1319</f>
        <v>0</v>
      </c>
      <c r="W1318" s="31">
        <f>W1319</f>
        <v>0</v>
      </c>
      <c r="X1318" s="31">
        <f t="shared" si="4355"/>
        <v>511188.29999999999</v>
      </c>
      <c r="Y1318" s="31">
        <f t="shared" si="4356"/>
        <v>162131.19999999998</v>
      </c>
      <c r="Z1318" s="31">
        <f t="shared" si="4357"/>
        <v>103.3</v>
      </c>
      <c r="AA1318" s="31">
        <f>AA1319</f>
        <v>0</v>
      </c>
      <c r="AB1318" s="31">
        <f>AB1319</f>
        <v>0</v>
      </c>
      <c r="AC1318" s="31">
        <f>AC1319</f>
        <v>0</v>
      </c>
      <c r="AD1318" s="31">
        <f t="shared" si="4358"/>
        <v>511188.29999999999</v>
      </c>
      <c r="AE1318" s="31">
        <f t="shared" si="4359"/>
        <v>162131.19999999998</v>
      </c>
      <c r="AF1318" s="31">
        <f t="shared" si="4360"/>
        <v>103.3</v>
      </c>
      <c r="AG1318" s="31">
        <f>AG1319</f>
        <v>0</v>
      </c>
      <c r="AH1318" s="31">
        <f>AH1319</f>
        <v>0</v>
      </c>
      <c r="AI1318" s="31">
        <f>AI1319</f>
        <v>0</v>
      </c>
      <c r="AJ1318" s="31">
        <f t="shared" si="4361"/>
        <v>511188.29999999999</v>
      </c>
      <c r="AK1318" s="31">
        <f t="shared" si="4362"/>
        <v>162131.19999999998</v>
      </c>
      <c r="AL1318" s="31">
        <f t="shared" si="4363"/>
        <v>103.3</v>
      </c>
      <c r="AM1318" s="31">
        <f>AM1319</f>
        <v>0</v>
      </c>
      <c r="AN1318" s="31">
        <f>AN1319</f>
        <v>0</v>
      </c>
      <c r="AO1318" s="31">
        <f>AO1319</f>
        <v>0</v>
      </c>
      <c r="AP1318" s="31">
        <f t="shared" si="4364"/>
        <v>511188.29999999999</v>
      </c>
      <c r="AQ1318" s="31">
        <f t="shared" si="4365"/>
        <v>162131.19999999998</v>
      </c>
      <c r="AR1318" s="31">
        <f t="shared" si="4366"/>
        <v>103.3</v>
      </c>
      <c r="AS1318" s="31">
        <f>AS1319</f>
        <v>0</v>
      </c>
      <c r="AT1318" s="31">
        <f>AT1319</f>
        <v>0</v>
      </c>
      <c r="AU1318" s="31">
        <f>AU1319</f>
        <v>0</v>
      </c>
      <c r="AV1318" s="31">
        <f t="shared" si="4367"/>
        <v>511188.29999999999</v>
      </c>
      <c r="AW1318" s="31">
        <f t="shared" si="4368"/>
        <v>162131.19999999998</v>
      </c>
      <c r="AX1318" s="31">
        <f t="shared" si="4369"/>
        <v>103.3</v>
      </c>
      <c r="AY1318" s="31">
        <f>AY1319</f>
        <v>0</v>
      </c>
      <c r="AZ1318" s="31">
        <f>AZ1319</f>
        <v>0</v>
      </c>
      <c r="BA1318" s="31">
        <f>BA1319</f>
        <v>0</v>
      </c>
      <c r="BB1318" s="31">
        <f t="shared" si="4370"/>
        <v>511188.29999999999</v>
      </c>
      <c r="BC1318" s="31">
        <f t="shared" si="4371"/>
        <v>162131.19999999998</v>
      </c>
      <c r="BD1318" s="31">
        <f t="shared" si="4372"/>
        <v>103.3</v>
      </c>
      <c r="BE1318" s="31">
        <f>BE1319</f>
        <v>0</v>
      </c>
      <c r="BF1318" s="31">
        <f>BF1319</f>
        <v>0</v>
      </c>
      <c r="BG1318" s="31">
        <f>BG1319</f>
        <v>0</v>
      </c>
      <c r="BH1318" s="31">
        <f t="shared" si="4373"/>
        <v>511188.29999999999</v>
      </c>
      <c r="BI1318" s="31">
        <f t="shared" si="4374"/>
        <v>162131.19999999998</v>
      </c>
      <c r="BJ1318" s="31">
        <f t="shared" si="4375"/>
        <v>103.3</v>
      </c>
      <c r="BK1318" s="31">
        <f>BK1319</f>
        <v>0</v>
      </c>
      <c r="BL1318" s="31">
        <f>BL1319</f>
        <v>0</v>
      </c>
      <c r="BM1318" s="31">
        <f>BM1319</f>
        <v>0</v>
      </c>
      <c r="BN1318" s="31">
        <f t="shared" si="4376"/>
        <v>511188.29999999999</v>
      </c>
      <c r="BO1318" s="31">
        <f t="shared" si="4377"/>
        <v>162131.19999999998</v>
      </c>
      <c r="BP1318" s="31">
        <f t="shared" si="4378"/>
        <v>103.3</v>
      </c>
      <c r="BQ1318" s="31">
        <f>BQ1319</f>
        <v>0</v>
      </c>
      <c r="BR1318" s="31">
        <f>BR1319</f>
        <v>0</v>
      </c>
      <c r="BS1318" s="31">
        <f t="shared" si="4379"/>
        <v>511188.29999999999</v>
      </c>
      <c r="BT1318" s="31">
        <f t="shared" si="4380"/>
        <v>162131.19999999998</v>
      </c>
      <c r="BU1318" s="31">
        <f t="shared" si="4381"/>
        <v>103.3</v>
      </c>
      <c r="BV1318" s="31">
        <f>BV1319</f>
        <v>0</v>
      </c>
      <c r="BW1318" s="31">
        <f>BW1319</f>
        <v>0</v>
      </c>
      <c r="BX1318" s="31">
        <f t="shared" si="4382"/>
        <v>511188.29999999999</v>
      </c>
      <c r="BY1318" s="31">
        <f t="shared" si="4383"/>
        <v>162131.19999999998</v>
      </c>
      <c r="BZ1318" s="31">
        <f t="shared" si="4384"/>
        <v>103.3</v>
      </c>
      <c r="CA1318" s="31">
        <f>CA1319</f>
        <v>4925.3869999999997</v>
      </c>
      <c r="CB1318" s="31">
        <f>CB1319</f>
        <v>0</v>
      </c>
      <c r="CC1318" s="31">
        <f>CC1319</f>
        <v>0</v>
      </c>
      <c r="CD1318" s="31">
        <f t="shared" si="4311"/>
        <v>516113.68699999998</v>
      </c>
      <c r="CE1318" s="31">
        <f t="shared" si="4312"/>
        <v>162131.19999999998</v>
      </c>
      <c r="CF1318" s="31">
        <f t="shared" si="4313"/>
        <v>103.3</v>
      </c>
      <c r="CG1318" s="31">
        <f>CG1319</f>
        <v>0</v>
      </c>
      <c r="CH1318" s="24"/>
      <c r="CI1318" s="40"/>
      <c r="CM1318" s="1" t="s">
        <v>29</v>
      </c>
    </row>
    <row r="1319" ht="15">
      <c r="A1319" s="41" t="s">
        <v>727</v>
      </c>
      <c r="B1319" s="17">
        <v>850</v>
      </c>
      <c r="C1319" s="16"/>
      <c r="D1319" s="16"/>
      <c r="E1319" s="39" t="s">
        <v>79</v>
      </c>
      <c r="F1319" s="31">
        <f>F1320+F1321</f>
        <v>511188.29999999999</v>
      </c>
      <c r="G1319" s="31">
        <f>G1320+G1321</f>
        <v>162131.19999999998</v>
      </c>
      <c r="H1319" s="31">
        <f>H1320+H1321</f>
        <v>103.3</v>
      </c>
      <c r="I1319" s="31">
        <f>I1320+I1321</f>
        <v>0</v>
      </c>
      <c r="J1319" s="31">
        <f>J1320+J1321</f>
        <v>0</v>
      </c>
      <c r="K1319" s="31">
        <f>K1320+K1321</f>
        <v>0</v>
      </c>
      <c r="L1319" s="31">
        <f t="shared" si="4349"/>
        <v>511188.29999999999</v>
      </c>
      <c r="M1319" s="31">
        <f t="shared" si="4350"/>
        <v>162131.19999999998</v>
      </c>
      <c r="N1319" s="31">
        <f t="shared" si="4351"/>
        <v>103.3</v>
      </c>
      <c r="O1319" s="31">
        <f>O1320+O1321</f>
        <v>0</v>
      </c>
      <c r="P1319" s="31">
        <f>P1320+P1321</f>
        <v>0</v>
      </c>
      <c r="Q1319" s="31">
        <f>Q1320+Q1321</f>
        <v>0</v>
      </c>
      <c r="R1319" s="31">
        <f t="shared" si="4352"/>
        <v>511188.29999999999</v>
      </c>
      <c r="S1319" s="31">
        <f t="shared" si="4353"/>
        <v>162131.19999999998</v>
      </c>
      <c r="T1319" s="31">
        <f t="shared" si="4354"/>
        <v>103.3</v>
      </c>
      <c r="U1319" s="31">
        <f>U1320+U1321</f>
        <v>0</v>
      </c>
      <c r="V1319" s="31">
        <f>V1320+V1321</f>
        <v>0</v>
      </c>
      <c r="W1319" s="31">
        <f>W1320+W1321</f>
        <v>0</v>
      </c>
      <c r="X1319" s="31">
        <f t="shared" si="4355"/>
        <v>511188.29999999999</v>
      </c>
      <c r="Y1319" s="31">
        <f t="shared" si="4356"/>
        <v>162131.19999999998</v>
      </c>
      <c r="Z1319" s="31">
        <f t="shared" si="4357"/>
        <v>103.3</v>
      </c>
      <c r="AA1319" s="31">
        <f>AA1320+AA1321</f>
        <v>0</v>
      </c>
      <c r="AB1319" s="31">
        <f>AB1320+AB1321</f>
        <v>0</v>
      </c>
      <c r="AC1319" s="31">
        <f>AC1320+AC1321</f>
        <v>0</v>
      </c>
      <c r="AD1319" s="31">
        <f t="shared" si="4358"/>
        <v>511188.29999999999</v>
      </c>
      <c r="AE1319" s="31">
        <f t="shared" si="4359"/>
        <v>162131.19999999998</v>
      </c>
      <c r="AF1319" s="31">
        <f t="shared" si="4360"/>
        <v>103.3</v>
      </c>
      <c r="AG1319" s="31">
        <f>AG1320+AG1321</f>
        <v>0</v>
      </c>
      <c r="AH1319" s="31">
        <f>AH1320+AH1321</f>
        <v>0</v>
      </c>
      <c r="AI1319" s="31">
        <f>AI1320+AI1321</f>
        <v>0</v>
      </c>
      <c r="AJ1319" s="31">
        <f t="shared" si="4361"/>
        <v>511188.29999999999</v>
      </c>
      <c r="AK1319" s="31">
        <f t="shared" si="4362"/>
        <v>162131.19999999998</v>
      </c>
      <c r="AL1319" s="31">
        <f t="shared" si="4363"/>
        <v>103.3</v>
      </c>
      <c r="AM1319" s="31">
        <f>AM1320+AM1321</f>
        <v>0</v>
      </c>
      <c r="AN1319" s="31">
        <f>AN1320+AN1321</f>
        <v>0</v>
      </c>
      <c r="AO1319" s="31">
        <f>AO1320+AO1321</f>
        <v>0</v>
      </c>
      <c r="AP1319" s="31">
        <f t="shared" si="4364"/>
        <v>511188.29999999999</v>
      </c>
      <c r="AQ1319" s="31">
        <f t="shared" si="4365"/>
        <v>162131.19999999998</v>
      </c>
      <c r="AR1319" s="31">
        <f t="shared" si="4366"/>
        <v>103.3</v>
      </c>
      <c r="AS1319" s="31">
        <f>AS1320+AS1321</f>
        <v>0</v>
      </c>
      <c r="AT1319" s="31">
        <f>AT1320+AT1321</f>
        <v>0</v>
      </c>
      <c r="AU1319" s="31">
        <f>AU1320+AU1321</f>
        <v>0</v>
      </c>
      <c r="AV1319" s="31">
        <f t="shared" si="4367"/>
        <v>511188.29999999999</v>
      </c>
      <c r="AW1319" s="31">
        <f t="shared" si="4368"/>
        <v>162131.19999999998</v>
      </c>
      <c r="AX1319" s="31">
        <f t="shared" si="4369"/>
        <v>103.3</v>
      </c>
      <c r="AY1319" s="31">
        <f>AY1320+AY1321</f>
        <v>0</v>
      </c>
      <c r="AZ1319" s="31">
        <f>AZ1320+AZ1321</f>
        <v>0</v>
      </c>
      <c r="BA1319" s="31">
        <f>BA1320+BA1321</f>
        <v>0</v>
      </c>
      <c r="BB1319" s="31">
        <f t="shared" si="4370"/>
        <v>511188.29999999999</v>
      </c>
      <c r="BC1319" s="31">
        <f t="shared" si="4371"/>
        <v>162131.19999999998</v>
      </c>
      <c r="BD1319" s="31">
        <f t="shared" si="4372"/>
        <v>103.3</v>
      </c>
      <c r="BE1319" s="31">
        <f>BE1320+BE1321</f>
        <v>0</v>
      </c>
      <c r="BF1319" s="31">
        <f>BF1320+BF1321</f>
        <v>0</v>
      </c>
      <c r="BG1319" s="31">
        <f>BG1320+BG1321</f>
        <v>0</v>
      </c>
      <c r="BH1319" s="31">
        <f t="shared" si="4373"/>
        <v>511188.29999999999</v>
      </c>
      <c r="BI1319" s="31">
        <f t="shared" si="4374"/>
        <v>162131.19999999998</v>
      </c>
      <c r="BJ1319" s="31">
        <f t="shared" si="4375"/>
        <v>103.3</v>
      </c>
      <c r="BK1319" s="31">
        <f>BK1320+BK1321</f>
        <v>0</v>
      </c>
      <c r="BL1319" s="31">
        <f>BL1320+BL1321</f>
        <v>0</v>
      </c>
      <c r="BM1319" s="31">
        <f>BM1320+BM1321</f>
        <v>0</v>
      </c>
      <c r="BN1319" s="31">
        <f t="shared" si="4376"/>
        <v>511188.29999999999</v>
      </c>
      <c r="BO1319" s="31">
        <f t="shared" si="4377"/>
        <v>162131.19999999998</v>
      </c>
      <c r="BP1319" s="31">
        <f t="shared" si="4378"/>
        <v>103.3</v>
      </c>
      <c r="BQ1319" s="31">
        <f>BQ1320+BQ1321</f>
        <v>0</v>
      </c>
      <c r="BR1319" s="31">
        <f>BR1320+BR1321</f>
        <v>0</v>
      </c>
      <c r="BS1319" s="31">
        <f t="shared" si="4379"/>
        <v>511188.29999999999</v>
      </c>
      <c r="BT1319" s="31">
        <f t="shared" si="4380"/>
        <v>162131.19999999998</v>
      </c>
      <c r="BU1319" s="31">
        <f t="shared" si="4381"/>
        <v>103.3</v>
      </c>
      <c r="BV1319" s="31">
        <f>BV1320+BV1321</f>
        <v>0</v>
      </c>
      <c r="BW1319" s="31">
        <f>BW1320+BW1321</f>
        <v>0</v>
      </c>
      <c r="BX1319" s="31">
        <f t="shared" si="4382"/>
        <v>511188.29999999999</v>
      </c>
      <c r="BY1319" s="31">
        <f t="shared" si="4383"/>
        <v>162131.19999999998</v>
      </c>
      <c r="BZ1319" s="31">
        <f t="shared" si="4384"/>
        <v>103.3</v>
      </c>
      <c r="CA1319" s="31">
        <f>CA1320+CA1321</f>
        <v>4925.3869999999997</v>
      </c>
      <c r="CB1319" s="31">
        <f>CB1320+CB1321</f>
        <v>0</v>
      </c>
      <c r="CC1319" s="31">
        <f>CC1320+CC1321</f>
        <v>0</v>
      </c>
      <c r="CD1319" s="31">
        <f t="shared" si="4311"/>
        <v>516113.68699999998</v>
      </c>
      <c r="CE1319" s="31">
        <f t="shared" si="4312"/>
        <v>162131.19999999998</v>
      </c>
      <c r="CF1319" s="31">
        <f t="shared" si="4313"/>
        <v>103.3</v>
      </c>
      <c r="CG1319" s="31">
        <f>CG1320+CG1321</f>
        <v>0</v>
      </c>
      <c r="CH1319" s="24"/>
      <c r="CI1319" s="40"/>
      <c r="CN1319" s="1" t="s">
        <v>30</v>
      </c>
    </row>
    <row r="1320" ht="15">
      <c r="A1320" s="41" t="s">
        <v>727</v>
      </c>
      <c r="B1320" s="17">
        <v>850</v>
      </c>
      <c r="C1320" s="16" t="s">
        <v>395</v>
      </c>
      <c r="D1320" s="16" t="s">
        <v>105</v>
      </c>
      <c r="E1320" s="39" t="s">
        <v>681</v>
      </c>
      <c r="F1320" s="31">
        <v>106.5</v>
      </c>
      <c r="G1320" s="31">
        <v>103.3</v>
      </c>
      <c r="H1320" s="31">
        <v>103.3</v>
      </c>
      <c r="I1320" s="31"/>
      <c r="J1320" s="31"/>
      <c r="K1320" s="31"/>
      <c r="L1320" s="31">
        <f t="shared" si="4349"/>
        <v>106.5</v>
      </c>
      <c r="M1320" s="31">
        <f t="shared" si="4350"/>
        <v>103.3</v>
      </c>
      <c r="N1320" s="31">
        <f t="shared" si="4351"/>
        <v>103.3</v>
      </c>
      <c r="O1320" s="31"/>
      <c r="P1320" s="31"/>
      <c r="Q1320" s="31"/>
      <c r="R1320" s="31">
        <f t="shared" si="4352"/>
        <v>106.5</v>
      </c>
      <c r="S1320" s="31">
        <f t="shared" si="4353"/>
        <v>103.3</v>
      </c>
      <c r="T1320" s="31">
        <f t="shared" si="4354"/>
        <v>103.3</v>
      </c>
      <c r="U1320" s="31"/>
      <c r="V1320" s="31"/>
      <c r="W1320" s="31"/>
      <c r="X1320" s="31">
        <f t="shared" si="4355"/>
        <v>106.5</v>
      </c>
      <c r="Y1320" s="31">
        <f t="shared" si="4356"/>
        <v>103.3</v>
      </c>
      <c r="Z1320" s="31">
        <f t="shared" si="4357"/>
        <v>103.3</v>
      </c>
      <c r="AA1320" s="31"/>
      <c r="AB1320" s="31"/>
      <c r="AC1320" s="31"/>
      <c r="AD1320" s="31">
        <f t="shared" si="4358"/>
        <v>106.5</v>
      </c>
      <c r="AE1320" s="31">
        <f t="shared" si="4359"/>
        <v>103.3</v>
      </c>
      <c r="AF1320" s="31">
        <f t="shared" si="4360"/>
        <v>103.3</v>
      </c>
      <c r="AG1320" s="31"/>
      <c r="AH1320" s="31"/>
      <c r="AI1320" s="31"/>
      <c r="AJ1320" s="31">
        <f t="shared" si="4361"/>
        <v>106.5</v>
      </c>
      <c r="AK1320" s="31">
        <f t="shared" si="4362"/>
        <v>103.3</v>
      </c>
      <c r="AL1320" s="31">
        <f t="shared" si="4363"/>
        <v>103.3</v>
      </c>
      <c r="AM1320" s="31"/>
      <c r="AN1320" s="31"/>
      <c r="AO1320" s="31"/>
      <c r="AP1320" s="31">
        <f t="shared" si="4364"/>
        <v>106.5</v>
      </c>
      <c r="AQ1320" s="31">
        <f t="shared" si="4365"/>
        <v>103.3</v>
      </c>
      <c r="AR1320" s="31">
        <f t="shared" si="4366"/>
        <v>103.3</v>
      </c>
      <c r="AS1320" s="31"/>
      <c r="AT1320" s="31"/>
      <c r="AU1320" s="31"/>
      <c r="AV1320" s="31">
        <f t="shared" si="4367"/>
        <v>106.5</v>
      </c>
      <c r="AW1320" s="31">
        <f t="shared" si="4368"/>
        <v>103.3</v>
      </c>
      <c r="AX1320" s="31">
        <f t="shared" si="4369"/>
        <v>103.3</v>
      </c>
      <c r="AY1320" s="31"/>
      <c r="AZ1320" s="31"/>
      <c r="BA1320" s="31"/>
      <c r="BB1320" s="31">
        <f t="shared" si="4370"/>
        <v>106.5</v>
      </c>
      <c r="BC1320" s="31">
        <f t="shared" si="4371"/>
        <v>103.3</v>
      </c>
      <c r="BD1320" s="31">
        <f t="shared" si="4372"/>
        <v>103.3</v>
      </c>
      <c r="BE1320" s="31"/>
      <c r="BF1320" s="31"/>
      <c r="BG1320" s="31"/>
      <c r="BH1320" s="31">
        <f t="shared" si="4373"/>
        <v>106.5</v>
      </c>
      <c r="BI1320" s="31">
        <f t="shared" si="4374"/>
        <v>103.3</v>
      </c>
      <c r="BJ1320" s="31">
        <f t="shared" si="4375"/>
        <v>103.3</v>
      </c>
      <c r="BK1320" s="31"/>
      <c r="BL1320" s="31"/>
      <c r="BM1320" s="31"/>
      <c r="BN1320" s="31">
        <f t="shared" si="4376"/>
        <v>106.5</v>
      </c>
      <c r="BO1320" s="31">
        <f t="shared" si="4377"/>
        <v>103.3</v>
      </c>
      <c r="BP1320" s="31">
        <f t="shared" si="4378"/>
        <v>103.3</v>
      </c>
      <c r="BQ1320" s="31"/>
      <c r="BR1320" s="31"/>
      <c r="BS1320" s="31">
        <f t="shared" si="4379"/>
        <v>106.5</v>
      </c>
      <c r="BT1320" s="31">
        <f t="shared" si="4380"/>
        <v>103.3</v>
      </c>
      <c r="BU1320" s="31">
        <f t="shared" si="4381"/>
        <v>103.3</v>
      </c>
      <c r="BV1320" s="31"/>
      <c r="BW1320" s="31"/>
      <c r="BX1320" s="31">
        <f t="shared" si="4382"/>
        <v>106.5</v>
      </c>
      <c r="BY1320" s="31">
        <f t="shared" si="4383"/>
        <v>103.3</v>
      </c>
      <c r="BZ1320" s="31">
        <f t="shared" si="4384"/>
        <v>103.3</v>
      </c>
      <c r="CA1320" s="31"/>
      <c r="CB1320" s="31"/>
      <c r="CC1320" s="31"/>
      <c r="CD1320" s="31">
        <f t="shared" si="4311"/>
        <v>106.5</v>
      </c>
      <c r="CE1320" s="31">
        <f t="shared" si="4312"/>
        <v>103.3</v>
      </c>
      <c r="CF1320" s="31">
        <f t="shared" si="4313"/>
        <v>103.3</v>
      </c>
      <c r="CG1320" s="31"/>
      <c r="CH1320" s="24"/>
      <c r="CI1320" s="40"/>
    </row>
    <row r="1321" ht="29.850000000000001">
      <c r="A1321" s="41" t="s">
        <v>727</v>
      </c>
      <c r="B1321" s="17">
        <v>850</v>
      </c>
      <c r="C1321" s="16" t="s">
        <v>66</v>
      </c>
      <c r="D1321" s="16" t="s">
        <v>66</v>
      </c>
      <c r="E1321" s="39" t="s">
        <v>728</v>
      </c>
      <c r="F1321" s="31">
        <v>511081.79999999999</v>
      </c>
      <c r="G1321" s="31">
        <f>27.9+162000</f>
        <v>162027.89999999999</v>
      </c>
      <c r="H1321" s="31"/>
      <c r="I1321" s="31"/>
      <c r="J1321" s="31"/>
      <c r="K1321" s="31"/>
      <c r="L1321" s="31">
        <f t="shared" si="4349"/>
        <v>511081.79999999999</v>
      </c>
      <c r="M1321" s="31">
        <f t="shared" si="4350"/>
        <v>162027.89999999999</v>
      </c>
      <c r="N1321" s="31">
        <f t="shared" si="4351"/>
        <v>0</v>
      </c>
      <c r="O1321" s="31"/>
      <c r="P1321" s="31"/>
      <c r="Q1321" s="31"/>
      <c r="R1321" s="31">
        <f t="shared" si="4352"/>
        <v>511081.79999999999</v>
      </c>
      <c r="S1321" s="31">
        <f t="shared" si="4353"/>
        <v>162027.89999999999</v>
      </c>
      <c r="T1321" s="31">
        <f t="shared" si="4354"/>
        <v>0</v>
      </c>
      <c r="U1321" s="31"/>
      <c r="V1321" s="31"/>
      <c r="W1321" s="31"/>
      <c r="X1321" s="31">
        <f t="shared" si="4355"/>
        <v>511081.79999999999</v>
      </c>
      <c r="Y1321" s="31">
        <f t="shared" si="4356"/>
        <v>162027.89999999999</v>
      </c>
      <c r="Z1321" s="31">
        <f t="shared" si="4357"/>
        <v>0</v>
      </c>
      <c r="AA1321" s="31"/>
      <c r="AB1321" s="31"/>
      <c r="AC1321" s="31"/>
      <c r="AD1321" s="31">
        <f t="shared" si="4358"/>
        <v>511081.79999999999</v>
      </c>
      <c r="AE1321" s="31">
        <f t="shared" si="4359"/>
        <v>162027.89999999999</v>
      </c>
      <c r="AF1321" s="31">
        <f t="shared" si="4360"/>
        <v>0</v>
      </c>
      <c r="AG1321" s="31"/>
      <c r="AH1321" s="31"/>
      <c r="AI1321" s="31"/>
      <c r="AJ1321" s="31">
        <f t="shared" si="4361"/>
        <v>511081.79999999999</v>
      </c>
      <c r="AK1321" s="31">
        <f t="shared" si="4362"/>
        <v>162027.89999999999</v>
      </c>
      <c r="AL1321" s="31">
        <f t="shared" si="4363"/>
        <v>0</v>
      </c>
      <c r="AM1321" s="31"/>
      <c r="AN1321" s="31"/>
      <c r="AO1321" s="31"/>
      <c r="AP1321" s="31">
        <f t="shared" si="4364"/>
        <v>511081.79999999999</v>
      </c>
      <c r="AQ1321" s="31">
        <f t="shared" si="4365"/>
        <v>162027.89999999999</v>
      </c>
      <c r="AR1321" s="31">
        <f t="shared" si="4366"/>
        <v>0</v>
      </c>
      <c r="AS1321" s="31"/>
      <c r="AT1321" s="31"/>
      <c r="AU1321" s="31"/>
      <c r="AV1321" s="31">
        <f t="shared" si="4367"/>
        <v>511081.79999999999</v>
      </c>
      <c r="AW1321" s="31">
        <f t="shared" si="4368"/>
        <v>162027.89999999999</v>
      </c>
      <c r="AX1321" s="31">
        <f t="shared" si="4369"/>
        <v>0</v>
      </c>
      <c r="AY1321" s="31"/>
      <c r="AZ1321" s="31"/>
      <c r="BA1321" s="31"/>
      <c r="BB1321" s="31">
        <f t="shared" si="4370"/>
        <v>511081.79999999999</v>
      </c>
      <c r="BC1321" s="31">
        <f t="shared" si="4371"/>
        <v>162027.89999999999</v>
      </c>
      <c r="BD1321" s="31">
        <f t="shared" si="4372"/>
        <v>0</v>
      </c>
      <c r="BE1321" s="31"/>
      <c r="BF1321" s="31"/>
      <c r="BG1321" s="31"/>
      <c r="BH1321" s="31">
        <f t="shared" si="4373"/>
        <v>511081.79999999999</v>
      </c>
      <c r="BI1321" s="31">
        <f t="shared" si="4374"/>
        <v>162027.89999999999</v>
      </c>
      <c r="BJ1321" s="31">
        <f t="shared" si="4375"/>
        <v>0</v>
      </c>
      <c r="BK1321" s="31"/>
      <c r="BL1321" s="31"/>
      <c r="BM1321" s="31"/>
      <c r="BN1321" s="31">
        <f t="shared" si="4376"/>
        <v>511081.79999999999</v>
      </c>
      <c r="BO1321" s="31">
        <f t="shared" si="4377"/>
        <v>162027.89999999999</v>
      </c>
      <c r="BP1321" s="31">
        <f t="shared" si="4378"/>
        <v>0</v>
      </c>
      <c r="BQ1321" s="31"/>
      <c r="BR1321" s="31"/>
      <c r="BS1321" s="31">
        <f t="shared" si="4379"/>
        <v>511081.79999999999</v>
      </c>
      <c r="BT1321" s="31">
        <f t="shared" si="4380"/>
        <v>162027.89999999999</v>
      </c>
      <c r="BU1321" s="31">
        <f t="shared" si="4381"/>
        <v>0</v>
      </c>
      <c r="BV1321" s="31"/>
      <c r="BW1321" s="31"/>
      <c r="BX1321" s="31">
        <f t="shared" si="4382"/>
        <v>511081.79999999999</v>
      </c>
      <c r="BY1321" s="31">
        <f t="shared" si="4383"/>
        <v>162027.89999999999</v>
      </c>
      <c r="BZ1321" s="31">
        <f t="shared" si="4384"/>
        <v>0</v>
      </c>
      <c r="CA1321" s="31">
        <v>4925.3869999999997</v>
      </c>
      <c r="CB1321" s="31"/>
      <c r="CC1321" s="31"/>
      <c r="CD1321" s="31">
        <f t="shared" si="4311"/>
        <v>516007.18699999998</v>
      </c>
      <c r="CE1321" s="31">
        <f t="shared" si="4312"/>
        <v>162027.89999999999</v>
      </c>
      <c r="CF1321" s="31">
        <f t="shared" si="4313"/>
        <v>0</v>
      </c>
      <c r="CG1321" s="31"/>
      <c r="CH1321" s="24"/>
      <c r="CI1321" s="40"/>
    </row>
    <row r="1322" s="33" customFormat="1" ht="43.75">
      <c r="A1322" s="44" t="s">
        <v>730</v>
      </c>
      <c r="B1322" s="35"/>
      <c r="C1322" s="34"/>
      <c r="D1322" s="34"/>
      <c r="E1322" s="36" t="s">
        <v>731</v>
      </c>
      <c r="F1322" s="37">
        <f>F1323+F1328</f>
        <v>189766.79999999999</v>
      </c>
      <c r="G1322" s="37">
        <f>G1323+G1328</f>
        <v>176278.39999999999</v>
      </c>
      <c r="H1322" s="37">
        <f>H1323+H1328</f>
        <v>176346.39999999999</v>
      </c>
      <c r="I1322" s="37">
        <f>I1323+I1328</f>
        <v>30606</v>
      </c>
      <c r="J1322" s="37">
        <f>J1323+J1328</f>
        <v>11322.099999999999</v>
      </c>
      <c r="K1322" s="37">
        <f>K1323+K1328</f>
        <v>11322.099999999999</v>
      </c>
      <c r="L1322" s="37">
        <f t="shared" si="4349"/>
        <v>220372.79999999999</v>
      </c>
      <c r="M1322" s="37">
        <f t="shared" si="4350"/>
        <v>187600.5</v>
      </c>
      <c r="N1322" s="37">
        <f t="shared" si="4351"/>
        <v>187668.5</v>
      </c>
      <c r="O1322" s="37">
        <f>O1323+O1328</f>
        <v>2428.6370000000002</v>
      </c>
      <c r="P1322" s="37">
        <f>P1323+P1328</f>
        <v>0</v>
      </c>
      <c r="Q1322" s="37">
        <f>Q1323+Q1328</f>
        <v>0</v>
      </c>
      <c r="R1322" s="37">
        <f t="shared" si="4352"/>
        <v>222801.43699999998</v>
      </c>
      <c r="S1322" s="37">
        <f t="shared" si="4353"/>
        <v>187600.5</v>
      </c>
      <c r="T1322" s="37">
        <f t="shared" si="4354"/>
        <v>187668.5</v>
      </c>
      <c r="U1322" s="37">
        <f>U1323+U1328</f>
        <v>0</v>
      </c>
      <c r="V1322" s="37">
        <f>V1323+V1328</f>
        <v>0</v>
      </c>
      <c r="W1322" s="37">
        <f>W1323+W1328</f>
        <v>0</v>
      </c>
      <c r="X1322" s="37">
        <f t="shared" si="4355"/>
        <v>222801.43699999998</v>
      </c>
      <c r="Y1322" s="37">
        <f t="shared" si="4356"/>
        <v>187600.5</v>
      </c>
      <c r="Z1322" s="37">
        <f t="shared" si="4357"/>
        <v>187668.5</v>
      </c>
      <c r="AA1322" s="37">
        <f>AA1323+AA1328</f>
        <v>0</v>
      </c>
      <c r="AB1322" s="37">
        <f>AB1323+AB1328</f>
        <v>0</v>
      </c>
      <c r="AC1322" s="37">
        <f>AC1323+AC1328</f>
        <v>0</v>
      </c>
      <c r="AD1322" s="37">
        <f t="shared" si="4358"/>
        <v>222801.43699999998</v>
      </c>
      <c r="AE1322" s="37">
        <f t="shared" si="4359"/>
        <v>187600.5</v>
      </c>
      <c r="AF1322" s="37">
        <f t="shared" si="4360"/>
        <v>187668.5</v>
      </c>
      <c r="AG1322" s="37">
        <f>AG1323+AG1328</f>
        <v>0</v>
      </c>
      <c r="AH1322" s="37">
        <f>AH1323+AH1328</f>
        <v>0</v>
      </c>
      <c r="AI1322" s="37">
        <f>AI1323+AI1328</f>
        <v>0</v>
      </c>
      <c r="AJ1322" s="37">
        <f t="shared" si="4361"/>
        <v>222801.43699999998</v>
      </c>
      <c r="AK1322" s="37">
        <f t="shared" si="4362"/>
        <v>187600.5</v>
      </c>
      <c r="AL1322" s="37">
        <f t="shared" si="4363"/>
        <v>187668.5</v>
      </c>
      <c r="AM1322" s="37">
        <f>AM1323+AM1328</f>
        <v>-259.56900000000002</v>
      </c>
      <c r="AN1322" s="37">
        <f>AN1323+AN1328</f>
        <v>0</v>
      </c>
      <c r="AO1322" s="37">
        <f>AO1323+AO1328</f>
        <v>0</v>
      </c>
      <c r="AP1322" s="37">
        <f t="shared" si="4364"/>
        <v>222541.86799999999</v>
      </c>
      <c r="AQ1322" s="37">
        <f t="shared" si="4365"/>
        <v>187600.5</v>
      </c>
      <c r="AR1322" s="37">
        <f t="shared" si="4366"/>
        <v>187668.5</v>
      </c>
      <c r="AS1322" s="37">
        <f>AS1323+AS1328</f>
        <v>0</v>
      </c>
      <c r="AT1322" s="37">
        <f>AT1323+AT1328</f>
        <v>0</v>
      </c>
      <c r="AU1322" s="37">
        <f>AU1323+AU1328</f>
        <v>0</v>
      </c>
      <c r="AV1322" s="37">
        <f t="shared" si="4367"/>
        <v>222541.86799999999</v>
      </c>
      <c r="AW1322" s="37">
        <f t="shared" si="4368"/>
        <v>187600.5</v>
      </c>
      <c r="AX1322" s="37">
        <f t="shared" si="4369"/>
        <v>187668.5</v>
      </c>
      <c r="AY1322" s="37">
        <f>AY1323+AY1328</f>
        <v>-208.47700000000009</v>
      </c>
      <c r="AZ1322" s="37">
        <f>AZ1323+AZ1328</f>
        <v>-153</v>
      </c>
      <c r="BA1322" s="37">
        <f>BA1323+BA1328</f>
        <v>-153</v>
      </c>
      <c r="BB1322" s="37">
        <f t="shared" si="4370"/>
        <v>222333.39099999997</v>
      </c>
      <c r="BC1322" s="37">
        <f t="shared" si="4371"/>
        <v>187447.5</v>
      </c>
      <c r="BD1322" s="37">
        <f t="shared" si="4372"/>
        <v>187515.5</v>
      </c>
      <c r="BE1322" s="37">
        <f>BE1323+BE1328</f>
        <v>0</v>
      </c>
      <c r="BF1322" s="37">
        <f>BF1323+BF1328</f>
        <v>0</v>
      </c>
      <c r="BG1322" s="37">
        <f>BG1323+BG1328</f>
        <v>0</v>
      </c>
      <c r="BH1322" s="37">
        <f t="shared" si="4373"/>
        <v>222333.39099999997</v>
      </c>
      <c r="BI1322" s="37">
        <f t="shared" si="4374"/>
        <v>187447.5</v>
      </c>
      <c r="BJ1322" s="37">
        <f t="shared" si="4375"/>
        <v>187515.5</v>
      </c>
      <c r="BK1322" s="37">
        <f>BK1323+BK1328</f>
        <v>-150.88800000000001</v>
      </c>
      <c r="BL1322" s="37">
        <f>BL1323+BL1328</f>
        <v>0</v>
      </c>
      <c r="BM1322" s="37">
        <f>BM1323+BM1328</f>
        <v>0</v>
      </c>
      <c r="BN1322" s="37">
        <f t="shared" si="4376"/>
        <v>222182.50299999997</v>
      </c>
      <c r="BO1322" s="37">
        <f t="shared" si="4377"/>
        <v>187447.5</v>
      </c>
      <c r="BP1322" s="37">
        <f t="shared" si="4378"/>
        <v>187515.5</v>
      </c>
      <c r="BQ1322" s="37">
        <f>BQ1323+BQ1328</f>
        <v>0</v>
      </c>
      <c r="BR1322" s="37">
        <f>BR1323+BR1328</f>
        <v>0</v>
      </c>
      <c r="BS1322" s="31">
        <f t="shared" si="4379"/>
        <v>222182.50299999997</v>
      </c>
      <c r="BT1322" s="31">
        <f t="shared" si="4380"/>
        <v>187447.5</v>
      </c>
      <c r="BU1322" s="31">
        <f t="shared" si="4381"/>
        <v>187515.5</v>
      </c>
      <c r="BV1322" s="37">
        <f>BV1323+BV1328</f>
        <v>0</v>
      </c>
      <c r="BW1322" s="37">
        <f>BW1323+BW1328</f>
        <v>0</v>
      </c>
      <c r="BX1322" s="37">
        <f t="shared" si="4382"/>
        <v>222182.50299999997</v>
      </c>
      <c r="BY1322" s="37">
        <f t="shared" si="4383"/>
        <v>187447.5</v>
      </c>
      <c r="BZ1322" s="37">
        <f t="shared" si="4384"/>
        <v>187515.5</v>
      </c>
      <c r="CA1322" s="37">
        <f>CA1323+CA1328</f>
        <v>0</v>
      </c>
      <c r="CB1322" s="37">
        <f>CB1323+CB1328</f>
        <v>0</v>
      </c>
      <c r="CC1322" s="37">
        <f>CC1323+CC1328</f>
        <v>0</v>
      </c>
      <c r="CD1322" s="37">
        <f t="shared" si="4311"/>
        <v>222182.50299999997</v>
      </c>
      <c r="CE1322" s="37">
        <f t="shared" si="4312"/>
        <v>187447.5</v>
      </c>
      <c r="CF1322" s="37">
        <f t="shared" si="4313"/>
        <v>187515.5</v>
      </c>
      <c r="CG1322" s="37">
        <f>CG1323+CG1328</f>
        <v>0</v>
      </c>
      <c r="CH1322" s="24"/>
      <c r="CI1322" s="38"/>
      <c r="CK1322" s="33" t="s">
        <v>27</v>
      </c>
    </row>
    <row r="1323" ht="71.599999999999994">
      <c r="A1323" s="41" t="s">
        <v>732</v>
      </c>
      <c r="B1323" s="17"/>
      <c r="C1323" s="16"/>
      <c r="D1323" s="16"/>
      <c r="E1323" s="39" t="s">
        <v>733</v>
      </c>
      <c r="F1323" s="31">
        <f t="shared" ref="F1323:F1328" si="4426">F1324</f>
        <v>125686</v>
      </c>
      <c r="G1323" s="31">
        <f t="shared" ref="G1323:G1328" si="4427">G1324</f>
        <v>125686</v>
      </c>
      <c r="H1323" s="31">
        <f t="shared" ref="H1323:H1328" si="4428">H1324</f>
        <v>125686</v>
      </c>
      <c r="I1323" s="31">
        <f t="shared" ref="I1323:I1328" si="4429">I1324</f>
        <v>2020.7</v>
      </c>
      <c r="J1323" s="31">
        <f t="shared" ref="J1323:J1328" si="4430">J1324</f>
        <v>3543.1999999999998</v>
      </c>
      <c r="K1323" s="31">
        <f t="shared" ref="K1323:K1328" si="4431">K1324</f>
        <v>3543.1999999999998</v>
      </c>
      <c r="L1323" s="31">
        <f t="shared" si="4349"/>
        <v>127706.7</v>
      </c>
      <c r="M1323" s="31">
        <f t="shared" si="4350"/>
        <v>129229.2</v>
      </c>
      <c r="N1323" s="31">
        <f t="shared" si="4351"/>
        <v>129229.2</v>
      </c>
      <c r="O1323" s="31">
        <f t="shared" ref="O1323:O1328" si="4432">O1324</f>
        <v>2428.6370000000002</v>
      </c>
      <c r="P1323" s="31">
        <f t="shared" ref="P1323:P1328" si="4433">P1324</f>
        <v>0</v>
      </c>
      <c r="Q1323" s="31">
        <f t="shared" ref="Q1323:Q1328" si="4434">Q1324</f>
        <v>0</v>
      </c>
      <c r="R1323" s="31">
        <f t="shared" si="4352"/>
        <v>130135.337</v>
      </c>
      <c r="S1323" s="31">
        <f t="shared" si="4353"/>
        <v>129229.2</v>
      </c>
      <c r="T1323" s="31">
        <f t="shared" si="4354"/>
        <v>129229.2</v>
      </c>
      <c r="U1323" s="31">
        <f t="shared" ref="U1323:U1328" si="4435">U1324</f>
        <v>0</v>
      </c>
      <c r="V1323" s="31">
        <f t="shared" ref="V1323:V1328" si="4436">V1324</f>
        <v>0</v>
      </c>
      <c r="W1323" s="31">
        <f t="shared" ref="W1323:W1328" si="4437">W1324</f>
        <v>0</v>
      </c>
      <c r="X1323" s="31">
        <f t="shared" si="4355"/>
        <v>130135.337</v>
      </c>
      <c r="Y1323" s="31">
        <f t="shared" si="4356"/>
        <v>129229.2</v>
      </c>
      <c r="Z1323" s="31">
        <f t="shared" si="4357"/>
        <v>129229.2</v>
      </c>
      <c r="AA1323" s="31">
        <f t="shared" ref="AA1323:AA1328" si="4438">AA1324</f>
        <v>0</v>
      </c>
      <c r="AB1323" s="31">
        <f t="shared" ref="AB1323:AB1328" si="4439">AB1324</f>
        <v>0</v>
      </c>
      <c r="AC1323" s="31">
        <f t="shared" ref="AC1323:AC1328" si="4440">AC1324</f>
        <v>0</v>
      </c>
      <c r="AD1323" s="31">
        <f t="shared" si="4358"/>
        <v>130135.337</v>
      </c>
      <c r="AE1323" s="31">
        <f t="shared" si="4359"/>
        <v>129229.2</v>
      </c>
      <c r="AF1323" s="31">
        <f t="shared" si="4360"/>
        <v>129229.2</v>
      </c>
      <c r="AG1323" s="31">
        <f t="shared" ref="AG1323:AG1328" si="4441">AG1324</f>
        <v>0</v>
      </c>
      <c r="AH1323" s="31">
        <f t="shared" ref="AH1323:AH1328" si="4442">AH1324</f>
        <v>0</v>
      </c>
      <c r="AI1323" s="31">
        <f t="shared" ref="AI1323:AI1328" si="4443">AI1324</f>
        <v>0</v>
      </c>
      <c r="AJ1323" s="31">
        <f t="shared" si="4361"/>
        <v>130135.337</v>
      </c>
      <c r="AK1323" s="31">
        <f t="shared" si="4362"/>
        <v>129229.2</v>
      </c>
      <c r="AL1323" s="31">
        <f t="shared" si="4363"/>
        <v>129229.2</v>
      </c>
      <c r="AM1323" s="31">
        <f t="shared" ref="AM1323:AM1326" si="4444">AM1324</f>
        <v>-259.56900000000002</v>
      </c>
      <c r="AN1323" s="31">
        <f t="shared" ref="AN1323:AN1328" si="4445">AN1324</f>
        <v>0</v>
      </c>
      <c r="AO1323" s="31">
        <f t="shared" ref="AO1323:AO1328" si="4446">AO1324</f>
        <v>0</v>
      </c>
      <c r="AP1323" s="31">
        <f t="shared" si="4364"/>
        <v>129875.768</v>
      </c>
      <c r="AQ1323" s="31">
        <f t="shared" si="4365"/>
        <v>129229.2</v>
      </c>
      <c r="AR1323" s="31">
        <f t="shared" si="4366"/>
        <v>129229.2</v>
      </c>
      <c r="AS1323" s="31">
        <f t="shared" ref="AS1323:AS1328" si="4447">AS1324</f>
        <v>0</v>
      </c>
      <c r="AT1323" s="31">
        <f t="shared" ref="AT1323:AT1328" si="4448">AT1324</f>
        <v>0</v>
      </c>
      <c r="AU1323" s="31">
        <f t="shared" ref="AU1323:AU1328" si="4449">AU1324</f>
        <v>0</v>
      </c>
      <c r="AV1323" s="31">
        <f t="shared" si="4367"/>
        <v>129875.768</v>
      </c>
      <c r="AW1323" s="31">
        <f t="shared" si="4368"/>
        <v>129229.2</v>
      </c>
      <c r="AX1323" s="31">
        <f t="shared" si="4369"/>
        <v>129229.2</v>
      </c>
      <c r="AY1323" s="31">
        <f t="shared" ref="AY1323:AY1328" si="4450">AY1324</f>
        <v>-2101.0300000000002</v>
      </c>
      <c r="AZ1323" s="31">
        <f t="shared" ref="AZ1323:AZ1328" si="4451">AZ1324</f>
        <v>-3623.5300000000002</v>
      </c>
      <c r="BA1323" s="31">
        <f t="shared" ref="BA1323:BA1328" si="4452">BA1324</f>
        <v>-3623.5300000000002</v>
      </c>
      <c r="BB1323" s="31">
        <f t="shared" si="4370"/>
        <v>127774.738</v>
      </c>
      <c r="BC1323" s="31">
        <f t="shared" si="4371"/>
        <v>125605.67</v>
      </c>
      <c r="BD1323" s="31">
        <f t="shared" si="4372"/>
        <v>125605.67</v>
      </c>
      <c r="BE1323" s="31">
        <f t="shared" ref="BE1323:BE1328" si="4453">BE1324</f>
        <v>0</v>
      </c>
      <c r="BF1323" s="31">
        <f t="shared" ref="BF1323:BF1328" si="4454">BF1324</f>
        <v>0</v>
      </c>
      <c r="BG1323" s="31">
        <f t="shared" ref="BG1323:BG1328" si="4455">BG1324</f>
        <v>0</v>
      </c>
      <c r="BH1323" s="31">
        <f t="shared" si="4373"/>
        <v>127774.738</v>
      </c>
      <c r="BI1323" s="31">
        <f t="shared" si="4374"/>
        <v>125605.67</v>
      </c>
      <c r="BJ1323" s="31">
        <f t="shared" si="4375"/>
        <v>125605.67</v>
      </c>
      <c r="BK1323" s="31">
        <f t="shared" ref="BK1323:BK1328" si="4456">BK1324</f>
        <v>0</v>
      </c>
      <c r="BL1323" s="31">
        <f t="shared" ref="BL1323:BL1328" si="4457">BL1324</f>
        <v>0</v>
      </c>
      <c r="BM1323" s="31">
        <f t="shared" ref="BM1323:BM1328" si="4458">BM1324</f>
        <v>0</v>
      </c>
      <c r="BN1323" s="31">
        <f t="shared" si="4376"/>
        <v>127774.738</v>
      </c>
      <c r="BO1323" s="31">
        <f t="shared" si="4377"/>
        <v>125605.67</v>
      </c>
      <c r="BP1323" s="31">
        <f t="shared" si="4378"/>
        <v>125605.67</v>
      </c>
      <c r="BQ1323" s="31">
        <f t="shared" ref="BQ1323:BQ1328" si="4459">BQ1324</f>
        <v>0</v>
      </c>
      <c r="BR1323" s="31">
        <f t="shared" ref="BR1323:BR1328" si="4460">BR1324</f>
        <v>0</v>
      </c>
      <c r="BS1323" s="31">
        <f t="shared" si="4379"/>
        <v>127774.738</v>
      </c>
      <c r="BT1323" s="31">
        <f t="shared" si="4380"/>
        <v>125605.67</v>
      </c>
      <c r="BU1323" s="31">
        <f t="shared" si="4381"/>
        <v>125605.67</v>
      </c>
      <c r="BV1323" s="31">
        <f t="shared" ref="BV1323:BV1328" si="4461">BV1324</f>
        <v>0</v>
      </c>
      <c r="BW1323" s="31">
        <f t="shared" ref="BW1323:BW1328" si="4462">BW1324</f>
        <v>0</v>
      </c>
      <c r="BX1323" s="31">
        <f t="shared" si="4382"/>
        <v>127774.738</v>
      </c>
      <c r="BY1323" s="31">
        <f t="shared" si="4383"/>
        <v>125605.67</v>
      </c>
      <c r="BZ1323" s="31">
        <f t="shared" si="4384"/>
        <v>125605.67</v>
      </c>
      <c r="CA1323" s="31">
        <f t="shared" ref="CA1323:CA1328" si="4463">CA1324</f>
        <v>0</v>
      </c>
      <c r="CB1323" s="31">
        <f t="shared" ref="CB1323:CB1328" si="4464">CB1324</f>
        <v>0</v>
      </c>
      <c r="CC1323" s="31">
        <f t="shared" ref="CC1323:CC1328" si="4465">CC1324</f>
        <v>0</v>
      </c>
      <c r="CD1323" s="31">
        <f t="shared" si="4311"/>
        <v>127774.738</v>
      </c>
      <c r="CE1323" s="31">
        <f t="shared" si="4312"/>
        <v>125605.67</v>
      </c>
      <c r="CF1323" s="31">
        <f t="shared" si="4313"/>
        <v>125605.67</v>
      </c>
      <c r="CG1323" s="31">
        <f t="shared" ref="CG1323:CG1328" si="4466">CG1324</f>
        <v>0</v>
      </c>
      <c r="CH1323" s="24"/>
      <c r="CI1323" s="40"/>
      <c r="CL1323" s="1" t="s">
        <v>28</v>
      </c>
    </row>
    <row r="1324" ht="57.700000000000003">
      <c r="A1324" s="41" t="s">
        <v>734</v>
      </c>
      <c r="B1324" s="17"/>
      <c r="C1324" s="16"/>
      <c r="D1324" s="16"/>
      <c r="E1324" s="39" t="s">
        <v>735</v>
      </c>
      <c r="F1324" s="31">
        <f t="shared" si="4426"/>
        <v>125686</v>
      </c>
      <c r="G1324" s="31">
        <f t="shared" si="4427"/>
        <v>125686</v>
      </c>
      <c r="H1324" s="31">
        <f t="shared" si="4428"/>
        <v>125686</v>
      </c>
      <c r="I1324" s="31">
        <f t="shared" si="4429"/>
        <v>2020.7</v>
      </c>
      <c r="J1324" s="31">
        <f t="shared" si="4430"/>
        <v>3543.1999999999998</v>
      </c>
      <c r="K1324" s="31">
        <f t="shared" si="4431"/>
        <v>3543.1999999999998</v>
      </c>
      <c r="L1324" s="31">
        <f t="shared" si="4349"/>
        <v>127706.7</v>
      </c>
      <c r="M1324" s="31">
        <f t="shared" si="4350"/>
        <v>129229.2</v>
      </c>
      <c r="N1324" s="31">
        <f t="shared" si="4351"/>
        <v>129229.2</v>
      </c>
      <c r="O1324" s="31">
        <f t="shared" si="4432"/>
        <v>2428.6370000000002</v>
      </c>
      <c r="P1324" s="31">
        <f t="shared" si="4433"/>
        <v>0</v>
      </c>
      <c r="Q1324" s="31">
        <f t="shared" si="4434"/>
        <v>0</v>
      </c>
      <c r="R1324" s="31">
        <f t="shared" si="4352"/>
        <v>130135.337</v>
      </c>
      <c r="S1324" s="31">
        <f t="shared" si="4353"/>
        <v>129229.2</v>
      </c>
      <c r="T1324" s="31">
        <f t="shared" si="4354"/>
        <v>129229.2</v>
      </c>
      <c r="U1324" s="31">
        <f t="shared" si="4435"/>
        <v>0</v>
      </c>
      <c r="V1324" s="31">
        <f t="shared" si="4436"/>
        <v>0</v>
      </c>
      <c r="W1324" s="31">
        <f t="shared" si="4437"/>
        <v>0</v>
      </c>
      <c r="X1324" s="31">
        <f t="shared" si="4355"/>
        <v>130135.337</v>
      </c>
      <c r="Y1324" s="31">
        <f t="shared" si="4356"/>
        <v>129229.2</v>
      </c>
      <c r="Z1324" s="31">
        <f t="shared" si="4357"/>
        <v>129229.2</v>
      </c>
      <c r="AA1324" s="31">
        <f t="shared" si="4438"/>
        <v>0</v>
      </c>
      <c r="AB1324" s="31">
        <f t="shared" si="4439"/>
        <v>0</v>
      </c>
      <c r="AC1324" s="31">
        <f t="shared" si="4440"/>
        <v>0</v>
      </c>
      <c r="AD1324" s="31">
        <f t="shared" si="4358"/>
        <v>130135.337</v>
      </c>
      <c r="AE1324" s="31">
        <f t="shared" si="4359"/>
        <v>129229.2</v>
      </c>
      <c r="AF1324" s="31">
        <f t="shared" si="4360"/>
        <v>129229.2</v>
      </c>
      <c r="AG1324" s="31">
        <f t="shared" si="4441"/>
        <v>0</v>
      </c>
      <c r="AH1324" s="31">
        <f t="shared" si="4442"/>
        <v>0</v>
      </c>
      <c r="AI1324" s="31">
        <f t="shared" si="4443"/>
        <v>0</v>
      </c>
      <c r="AJ1324" s="31">
        <f t="shared" si="4361"/>
        <v>130135.337</v>
      </c>
      <c r="AK1324" s="31">
        <f t="shared" si="4362"/>
        <v>129229.2</v>
      </c>
      <c r="AL1324" s="31">
        <f t="shared" si="4363"/>
        <v>129229.2</v>
      </c>
      <c r="AM1324" s="31">
        <f t="shared" si="4444"/>
        <v>-259.56900000000002</v>
      </c>
      <c r="AN1324" s="31">
        <f t="shared" si="4445"/>
        <v>0</v>
      </c>
      <c r="AO1324" s="31">
        <f t="shared" si="4446"/>
        <v>0</v>
      </c>
      <c r="AP1324" s="31">
        <f t="shared" si="4364"/>
        <v>129875.768</v>
      </c>
      <c r="AQ1324" s="31">
        <f t="shared" si="4365"/>
        <v>129229.2</v>
      </c>
      <c r="AR1324" s="31">
        <f t="shared" si="4366"/>
        <v>129229.2</v>
      </c>
      <c r="AS1324" s="31">
        <f t="shared" si="4447"/>
        <v>0</v>
      </c>
      <c r="AT1324" s="31">
        <f t="shared" si="4448"/>
        <v>0</v>
      </c>
      <c r="AU1324" s="31">
        <f t="shared" si="4449"/>
        <v>0</v>
      </c>
      <c r="AV1324" s="31">
        <f t="shared" si="4367"/>
        <v>129875.768</v>
      </c>
      <c r="AW1324" s="31">
        <f t="shared" si="4368"/>
        <v>129229.2</v>
      </c>
      <c r="AX1324" s="31">
        <f t="shared" si="4369"/>
        <v>129229.2</v>
      </c>
      <c r="AY1324" s="31">
        <f t="shared" si="4450"/>
        <v>-2101.0300000000002</v>
      </c>
      <c r="AZ1324" s="31">
        <f t="shared" si="4451"/>
        <v>-3623.5300000000002</v>
      </c>
      <c r="BA1324" s="31">
        <f t="shared" si="4452"/>
        <v>-3623.5300000000002</v>
      </c>
      <c r="BB1324" s="31">
        <f t="shared" si="4370"/>
        <v>127774.738</v>
      </c>
      <c r="BC1324" s="31">
        <f t="shared" si="4371"/>
        <v>125605.67</v>
      </c>
      <c r="BD1324" s="31">
        <f t="shared" si="4372"/>
        <v>125605.67</v>
      </c>
      <c r="BE1324" s="31">
        <f t="shared" si="4453"/>
        <v>0</v>
      </c>
      <c r="BF1324" s="31">
        <f t="shared" si="4454"/>
        <v>0</v>
      </c>
      <c r="BG1324" s="31">
        <f t="shared" si="4455"/>
        <v>0</v>
      </c>
      <c r="BH1324" s="31">
        <f t="shared" si="4373"/>
        <v>127774.738</v>
      </c>
      <c r="BI1324" s="31">
        <f t="shared" si="4374"/>
        <v>125605.67</v>
      </c>
      <c r="BJ1324" s="31">
        <f t="shared" si="4375"/>
        <v>125605.67</v>
      </c>
      <c r="BK1324" s="31">
        <f t="shared" si="4456"/>
        <v>0</v>
      </c>
      <c r="BL1324" s="31">
        <f t="shared" si="4457"/>
        <v>0</v>
      </c>
      <c r="BM1324" s="31">
        <f t="shared" si="4458"/>
        <v>0</v>
      </c>
      <c r="BN1324" s="31">
        <f t="shared" si="4376"/>
        <v>127774.738</v>
      </c>
      <c r="BO1324" s="31">
        <f t="shared" si="4377"/>
        <v>125605.67</v>
      </c>
      <c r="BP1324" s="31">
        <f t="shared" si="4378"/>
        <v>125605.67</v>
      </c>
      <c r="BQ1324" s="31">
        <f t="shared" si="4459"/>
        <v>0</v>
      </c>
      <c r="BR1324" s="31">
        <f t="shared" si="4460"/>
        <v>0</v>
      </c>
      <c r="BS1324" s="31">
        <f t="shared" si="4379"/>
        <v>127774.738</v>
      </c>
      <c r="BT1324" s="31">
        <f t="shared" si="4380"/>
        <v>125605.67</v>
      </c>
      <c r="BU1324" s="31">
        <f t="shared" si="4381"/>
        <v>125605.67</v>
      </c>
      <c r="BV1324" s="31">
        <f t="shared" si="4461"/>
        <v>0</v>
      </c>
      <c r="BW1324" s="31">
        <f t="shared" si="4462"/>
        <v>0</v>
      </c>
      <c r="BX1324" s="31">
        <f t="shared" si="4382"/>
        <v>127774.738</v>
      </c>
      <c r="BY1324" s="31">
        <f t="shared" si="4383"/>
        <v>125605.67</v>
      </c>
      <c r="BZ1324" s="31">
        <f t="shared" si="4384"/>
        <v>125605.67</v>
      </c>
      <c r="CA1324" s="31">
        <f t="shared" si="4463"/>
        <v>0</v>
      </c>
      <c r="CB1324" s="31">
        <f t="shared" si="4464"/>
        <v>0</v>
      </c>
      <c r="CC1324" s="31">
        <f t="shared" si="4465"/>
        <v>0</v>
      </c>
      <c r="CD1324" s="31">
        <f t="shared" si="4311"/>
        <v>127774.738</v>
      </c>
      <c r="CE1324" s="31">
        <f t="shared" si="4312"/>
        <v>125605.67</v>
      </c>
      <c r="CF1324" s="31">
        <f t="shared" si="4313"/>
        <v>125605.67</v>
      </c>
      <c r="CG1324" s="31">
        <f t="shared" si="4466"/>
        <v>0</v>
      </c>
      <c r="CH1324" s="24"/>
      <c r="CI1324" s="40"/>
      <c r="CO1324" s="1" t="s">
        <v>31</v>
      </c>
    </row>
    <row r="1325" ht="29.850000000000001">
      <c r="A1325" s="41" t="s">
        <v>734</v>
      </c>
      <c r="B1325" s="41" t="s">
        <v>641</v>
      </c>
      <c r="C1325" s="16"/>
      <c r="D1325" s="16"/>
      <c r="E1325" s="39" t="s">
        <v>40</v>
      </c>
      <c r="F1325" s="31">
        <f t="shared" si="4426"/>
        <v>125686</v>
      </c>
      <c r="G1325" s="31">
        <f t="shared" si="4427"/>
        <v>125686</v>
      </c>
      <c r="H1325" s="31">
        <f t="shared" si="4428"/>
        <v>125686</v>
      </c>
      <c r="I1325" s="31">
        <f t="shared" si="4429"/>
        <v>2020.7</v>
      </c>
      <c r="J1325" s="31">
        <f t="shared" si="4430"/>
        <v>3543.1999999999998</v>
      </c>
      <c r="K1325" s="31">
        <f t="shared" si="4431"/>
        <v>3543.1999999999998</v>
      </c>
      <c r="L1325" s="31">
        <f t="shared" si="4349"/>
        <v>127706.7</v>
      </c>
      <c r="M1325" s="31">
        <f t="shared" si="4350"/>
        <v>129229.2</v>
      </c>
      <c r="N1325" s="31">
        <f t="shared" si="4351"/>
        <v>129229.2</v>
      </c>
      <c r="O1325" s="31">
        <f t="shared" si="4432"/>
        <v>2428.6370000000002</v>
      </c>
      <c r="P1325" s="31">
        <f t="shared" si="4433"/>
        <v>0</v>
      </c>
      <c r="Q1325" s="31">
        <f t="shared" si="4434"/>
        <v>0</v>
      </c>
      <c r="R1325" s="31">
        <f t="shared" si="4352"/>
        <v>130135.337</v>
      </c>
      <c r="S1325" s="31">
        <f t="shared" si="4353"/>
        <v>129229.2</v>
      </c>
      <c r="T1325" s="31">
        <f t="shared" si="4354"/>
        <v>129229.2</v>
      </c>
      <c r="U1325" s="31">
        <f t="shared" si="4435"/>
        <v>0</v>
      </c>
      <c r="V1325" s="31">
        <f t="shared" si="4436"/>
        <v>0</v>
      </c>
      <c r="W1325" s="31">
        <f t="shared" si="4437"/>
        <v>0</v>
      </c>
      <c r="X1325" s="31">
        <f t="shared" si="4355"/>
        <v>130135.337</v>
      </c>
      <c r="Y1325" s="31">
        <f t="shared" si="4356"/>
        <v>129229.2</v>
      </c>
      <c r="Z1325" s="31">
        <f t="shared" si="4357"/>
        <v>129229.2</v>
      </c>
      <c r="AA1325" s="31">
        <f t="shared" si="4438"/>
        <v>0</v>
      </c>
      <c r="AB1325" s="31">
        <f t="shared" si="4439"/>
        <v>0</v>
      </c>
      <c r="AC1325" s="31">
        <f t="shared" si="4440"/>
        <v>0</v>
      </c>
      <c r="AD1325" s="31">
        <f t="shared" si="4358"/>
        <v>130135.337</v>
      </c>
      <c r="AE1325" s="31">
        <f t="shared" si="4359"/>
        <v>129229.2</v>
      </c>
      <c r="AF1325" s="31">
        <f t="shared" si="4360"/>
        <v>129229.2</v>
      </c>
      <c r="AG1325" s="31">
        <f t="shared" si="4441"/>
        <v>0</v>
      </c>
      <c r="AH1325" s="31">
        <f t="shared" si="4442"/>
        <v>0</v>
      </c>
      <c r="AI1325" s="31">
        <f t="shared" si="4443"/>
        <v>0</v>
      </c>
      <c r="AJ1325" s="31">
        <f t="shared" si="4361"/>
        <v>130135.337</v>
      </c>
      <c r="AK1325" s="31">
        <f t="shared" si="4362"/>
        <v>129229.2</v>
      </c>
      <c r="AL1325" s="31">
        <f t="shared" si="4363"/>
        <v>129229.2</v>
      </c>
      <c r="AM1325" s="31">
        <f t="shared" si="4444"/>
        <v>-259.56900000000002</v>
      </c>
      <c r="AN1325" s="31">
        <f t="shared" si="4445"/>
        <v>0</v>
      </c>
      <c r="AO1325" s="31">
        <f t="shared" si="4446"/>
        <v>0</v>
      </c>
      <c r="AP1325" s="31">
        <f t="shared" si="4364"/>
        <v>129875.768</v>
      </c>
      <c r="AQ1325" s="31">
        <f t="shared" si="4365"/>
        <v>129229.2</v>
      </c>
      <c r="AR1325" s="31">
        <f t="shared" si="4366"/>
        <v>129229.2</v>
      </c>
      <c r="AS1325" s="31">
        <f t="shared" si="4447"/>
        <v>0</v>
      </c>
      <c r="AT1325" s="31">
        <f t="shared" si="4448"/>
        <v>0</v>
      </c>
      <c r="AU1325" s="31">
        <f t="shared" si="4449"/>
        <v>0</v>
      </c>
      <c r="AV1325" s="31">
        <f t="shared" si="4367"/>
        <v>129875.768</v>
      </c>
      <c r="AW1325" s="31">
        <f t="shared" si="4368"/>
        <v>129229.2</v>
      </c>
      <c r="AX1325" s="31">
        <f t="shared" si="4369"/>
        <v>129229.2</v>
      </c>
      <c r="AY1325" s="31">
        <f t="shared" si="4450"/>
        <v>-2101.0300000000002</v>
      </c>
      <c r="AZ1325" s="31">
        <f t="shared" si="4451"/>
        <v>-3623.5300000000002</v>
      </c>
      <c r="BA1325" s="31">
        <f t="shared" si="4452"/>
        <v>-3623.5300000000002</v>
      </c>
      <c r="BB1325" s="31">
        <f t="shared" si="4370"/>
        <v>127774.738</v>
      </c>
      <c r="BC1325" s="31">
        <f t="shared" si="4371"/>
        <v>125605.67</v>
      </c>
      <c r="BD1325" s="31">
        <f t="shared" si="4372"/>
        <v>125605.67</v>
      </c>
      <c r="BE1325" s="31">
        <f t="shared" si="4453"/>
        <v>0</v>
      </c>
      <c r="BF1325" s="31">
        <f t="shared" si="4454"/>
        <v>0</v>
      </c>
      <c r="BG1325" s="31">
        <f t="shared" si="4455"/>
        <v>0</v>
      </c>
      <c r="BH1325" s="31">
        <f t="shared" si="4373"/>
        <v>127774.738</v>
      </c>
      <c r="BI1325" s="31">
        <f t="shared" si="4374"/>
        <v>125605.67</v>
      </c>
      <c r="BJ1325" s="31">
        <f t="shared" si="4375"/>
        <v>125605.67</v>
      </c>
      <c r="BK1325" s="31">
        <f t="shared" si="4456"/>
        <v>0</v>
      </c>
      <c r="BL1325" s="31">
        <f t="shared" si="4457"/>
        <v>0</v>
      </c>
      <c r="BM1325" s="31">
        <f t="shared" si="4458"/>
        <v>0</v>
      </c>
      <c r="BN1325" s="31">
        <f t="shared" si="4376"/>
        <v>127774.738</v>
      </c>
      <c r="BO1325" s="31">
        <f t="shared" si="4377"/>
        <v>125605.67</v>
      </c>
      <c r="BP1325" s="31">
        <f t="shared" si="4378"/>
        <v>125605.67</v>
      </c>
      <c r="BQ1325" s="31">
        <f t="shared" si="4459"/>
        <v>0</v>
      </c>
      <c r="BR1325" s="31">
        <f t="shared" si="4460"/>
        <v>0</v>
      </c>
      <c r="BS1325" s="31">
        <f t="shared" si="4379"/>
        <v>127774.738</v>
      </c>
      <c r="BT1325" s="31">
        <f t="shared" si="4380"/>
        <v>125605.67</v>
      </c>
      <c r="BU1325" s="31">
        <f t="shared" si="4381"/>
        <v>125605.67</v>
      </c>
      <c r="BV1325" s="31">
        <f t="shared" si="4461"/>
        <v>0</v>
      </c>
      <c r="BW1325" s="31">
        <f t="shared" si="4462"/>
        <v>0</v>
      </c>
      <c r="BX1325" s="31">
        <f t="shared" si="4382"/>
        <v>127774.738</v>
      </c>
      <c r="BY1325" s="31">
        <f t="shared" si="4383"/>
        <v>125605.67</v>
      </c>
      <c r="BZ1325" s="31">
        <f t="shared" si="4384"/>
        <v>125605.67</v>
      </c>
      <c r="CA1325" s="31">
        <f t="shared" si="4463"/>
        <v>0</v>
      </c>
      <c r="CB1325" s="31">
        <f t="shared" si="4464"/>
        <v>0</v>
      </c>
      <c r="CC1325" s="31">
        <f t="shared" si="4465"/>
        <v>0</v>
      </c>
      <c r="CD1325" s="31">
        <f t="shared" si="4311"/>
        <v>127774.738</v>
      </c>
      <c r="CE1325" s="31">
        <f t="shared" si="4312"/>
        <v>125605.67</v>
      </c>
      <c r="CF1325" s="31">
        <f t="shared" si="4313"/>
        <v>125605.67</v>
      </c>
      <c r="CG1325" s="31">
        <f t="shared" si="4466"/>
        <v>0</v>
      </c>
      <c r="CH1325" s="24"/>
      <c r="CI1325" s="40"/>
      <c r="CM1325" s="1" t="s">
        <v>29</v>
      </c>
    </row>
    <row r="1326" ht="43.75">
      <c r="A1326" s="41" t="s">
        <v>734</v>
      </c>
      <c r="B1326" s="17">
        <v>240</v>
      </c>
      <c r="C1326" s="16"/>
      <c r="D1326" s="16"/>
      <c r="E1326" s="39" t="s">
        <v>41</v>
      </c>
      <c r="F1326" s="31">
        <f t="shared" si="4426"/>
        <v>125686</v>
      </c>
      <c r="G1326" s="31">
        <f t="shared" si="4427"/>
        <v>125686</v>
      </c>
      <c r="H1326" s="31">
        <f t="shared" si="4428"/>
        <v>125686</v>
      </c>
      <c r="I1326" s="31">
        <f t="shared" si="4429"/>
        <v>2020.7</v>
      </c>
      <c r="J1326" s="31">
        <f t="shared" si="4430"/>
        <v>3543.1999999999998</v>
      </c>
      <c r="K1326" s="31">
        <f t="shared" si="4431"/>
        <v>3543.1999999999998</v>
      </c>
      <c r="L1326" s="31">
        <f t="shared" si="4349"/>
        <v>127706.7</v>
      </c>
      <c r="M1326" s="31">
        <f t="shared" si="4350"/>
        <v>129229.2</v>
      </c>
      <c r="N1326" s="31">
        <f t="shared" si="4351"/>
        <v>129229.2</v>
      </c>
      <c r="O1326" s="31">
        <f t="shared" si="4432"/>
        <v>2428.6370000000002</v>
      </c>
      <c r="P1326" s="31">
        <f t="shared" si="4433"/>
        <v>0</v>
      </c>
      <c r="Q1326" s="31">
        <f t="shared" si="4434"/>
        <v>0</v>
      </c>
      <c r="R1326" s="31">
        <f t="shared" si="4352"/>
        <v>130135.337</v>
      </c>
      <c r="S1326" s="31">
        <f t="shared" si="4353"/>
        <v>129229.2</v>
      </c>
      <c r="T1326" s="31">
        <f t="shared" si="4354"/>
        <v>129229.2</v>
      </c>
      <c r="U1326" s="31">
        <f t="shared" si="4435"/>
        <v>0</v>
      </c>
      <c r="V1326" s="31">
        <f t="shared" si="4436"/>
        <v>0</v>
      </c>
      <c r="W1326" s="31">
        <f t="shared" si="4437"/>
        <v>0</v>
      </c>
      <c r="X1326" s="31">
        <f t="shared" si="4355"/>
        <v>130135.337</v>
      </c>
      <c r="Y1326" s="31">
        <f t="shared" si="4356"/>
        <v>129229.2</v>
      </c>
      <c r="Z1326" s="31">
        <f t="shared" si="4357"/>
        <v>129229.2</v>
      </c>
      <c r="AA1326" s="31">
        <f t="shared" si="4438"/>
        <v>0</v>
      </c>
      <c r="AB1326" s="31">
        <f t="shared" si="4439"/>
        <v>0</v>
      </c>
      <c r="AC1326" s="31">
        <f t="shared" si="4440"/>
        <v>0</v>
      </c>
      <c r="AD1326" s="31">
        <f t="shared" si="4358"/>
        <v>130135.337</v>
      </c>
      <c r="AE1326" s="31">
        <f t="shared" si="4359"/>
        <v>129229.2</v>
      </c>
      <c r="AF1326" s="31">
        <f t="shared" si="4360"/>
        <v>129229.2</v>
      </c>
      <c r="AG1326" s="31">
        <f t="shared" si="4441"/>
        <v>0</v>
      </c>
      <c r="AH1326" s="31">
        <f t="shared" si="4442"/>
        <v>0</v>
      </c>
      <c r="AI1326" s="31">
        <f t="shared" si="4443"/>
        <v>0</v>
      </c>
      <c r="AJ1326" s="31">
        <f t="shared" si="4361"/>
        <v>130135.337</v>
      </c>
      <c r="AK1326" s="31">
        <f t="shared" si="4362"/>
        <v>129229.2</v>
      </c>
      <c r="AL1326" s="31">
        <f t="shared" si="4363"/>
        <v>129229.2</v>
      </c>
      <c r="AM1326" s="31">
        <f t="shared" si="4444"/>
        <v>-259.56900000000002</v>
      </c>
      <c r="AN1326" s="31">
        <f t="shared" si="4445"/>
        <v>0</v>
      </c>
      <c r="AO1326" s="31">
        <f t="shared" si="4446"/>
        <v>0</v>
      </c>
      <c r="AP1326" s="31">
        <f t="shared" si="4364"/>
        <v>129875.768</v>
      </c>
      <c r="AQ1326" s="31">
        <f t="shared" si="4365"/>
        <v>129229.2</v>
      </c>
      <c r="AR1326" s="31">
        <f t="shared" si="4366"/>
        <v>129229.2</v>
      </c>
      <c r="AS1326" s="31">
        <f t="shared" si="4447"/>
        <v>0</v>
      </c>
      <c r="AT1326" s="31">
        <f t="shared" si="4448"/>
        <v>0</v>
      </c>
      <c r="AU1326" s="31">
        <f t="shared" si="4449"/>
        <v>0</v>
      </c>
      <c r="AV1326" s="31">
        <f t="shared" si="4367"/>
        <v>129875.768</v>
      </c>
      <c r="AW1326" s="31">
        <f t="shared" si="4368"/>
        <v>129229.2</v>
      </c>
      <c r="AX1326" s="31">
        <f t="shared" si="4369"/>
        <v>129229.2</v>
      </c>
      <c r="AY1326" s="31">
        <f t="shared" si="4450"/>
        <v>-2101.0300000000002</v>
      </c>
      <c r="AZ1326" s="31">
        <f t="shared" si="4451"/>
        <v>-3623.5300000000002</v>
      </c>
      <c r="BA1326" s="31">
        <f t="shared" si="4452"/>
        <v>-3623.5300000000002</v>
      </c>
      <c r="BB1326" s="31">
        <f t="shared" si="4370"/>
        <v>127774.738</v>
      </c>
      <c r="BC1326" s="31">
        <f t="shared" si="4371"/>
        <v>125605.67</v>
      </c>
      <c r="BD1326" s="31">
        <f t="shared" si="4372"/>
        <v>125605.67</v>
      </c>
      <c r="BE1326" s="31">
        <f t="shared" si="4453"/>
        <v>0</v>
      </c>
      <c r="BF1326" s="31">
        <f t="shared" si="4454"/>
        <v>0</v>
      </c>
      <c r="BG1326" s="31">
        <f t="shared" si="4455"/>
        <v>0</v>
      </c>
      <c r="BH1326" s="31">
        <f t="shared" si="4373"/>
        <v>127774.738</v>
      </c>
      <c r="BI1326" s="31">
        <f t="shared" si="4374"/>
        <v>125605.67</v>
      </c>
      <c r="BJ1326" s="31">
        <f t="shared" si="4375"/>
        <v>125605.67</v>
      </c>
      <c r="BK1326" s="31">
        <f t="shared" si="4456"/>
        <v>0</v>
      </c>
      <c r="BL1326" s="31">
        <f t="shared" si="4457"/>
        <v>0</v>
      </c>
      <c r="BM1326" s="31">
        <f t="shared" si="4458"/>
        <v>0</v>
      </c>
      <c r="BN1326" s="31">
        <f t="shared" si="4376"/>
        <v>127774.738</v>
      </c>
      <c r="BO1326" s="31">
        <f t="shared" si="4377"/>
        <v>125605.67</v>
      </c>
      <c r="BP1326" s="31">
        <f t="shared" si="4378"/>
        <v>125605.67</v>
      </c>
      <c r="BQ1326" s="31">
        <f t="shared" si="4459"/>
        <v>0</v>
      </c>
      <c r="BR1326" s="31">
        <f t="shared" si="4460"/>
        <v>0</v>
      </c>
      <c r="BS1326" s="31">
        <f t="shared" si="4379"/>
        <v>127774.738</v>
      </c>
      <c r="BT1326" s="31">
        <f t="shared" si="4380"/>
        <v>125605.67</v>
      </c>
      <c r="BU1326" s="31">
        <f t="shared" si="4381"/>
        <v>125605.67</v>
      </c>
      <c r="BV1326" s="31">
        <f t="shared" si="4461"/>
        <v>0</v>
      </c>
      <c r="BW1326" s="31">
        <f t="shared" si="4462"/>
        <v>0</v>
      </c>
      <c r="BX1326" s="31">
        <f t="shared" si="4382"/>
        <v>127774.738</v>
      </c>
      <c r="BY1326" s="31">
        <f t="shared" si="4383"/>
        <v>125605.67</v>
      </c>
      <c r="BZ1326" s="31">
        <f t="shared" si="4384"/>
        <v>125605.67</v>
      </c>
      <c r="CA1326" s="31">
        <f t="shared" si="4463"/>
        <v>0</v>
      </c>
      <c r="CB1326" s="31">
        <f t="shared" si="4464"/>
        <v>0</v>
      </c>
      <c r="CC1326" s="31">
        <f t="shared" si="4465"/>
        <v>0</v>
      </c>
      <c r="CD1326" s="31">
        <f t="shared" ref="CD1326:CD1389" si="4467">BX1326+CA1326</f>
        <v>127774.738</v>
      </c>
      <c r="CE1326" s="31">
        <f t="shared" ref="CE1326:CE1389" si="4468">BY1326+CB1326</f>
        <v>125605.67</v>
      </c>
      <c r="CF1326" s="31">
        <f t="shared" ref="CF1326:CF1389" si="4469">BZ1326+CC1326</f>
        <v>125605.67</v>
      </c>
      <c r="CG1326" s="31">
        <f t="shared" si="4466"/>
        <v>0</v>
      </c>
      <c r="CH1326" s="24"/>
      <c r="CI1326" s="40"/>
      <c r="CN1326" s="1" t="s">
        <v>30</v>
      </c>
    </row>
    <row r="1327" ht="15">
      <c r="A1327" s="41" t="s">
        <v>734</v>
      </c>
      <c r="B1327" s="17">
        <v>240</v>
      </c>
      <c r="C1327" s="16" t="s">
        <v>395</v>
      </c>
      <c r="D1327" s="16" t="s">
        <v>105</v>
      </c>
      <c r="E1327" s="39" t="s">
        <v>681</v>
      </c>
      <c r="F1327" s="31">
        <v>125686</v>
      </c>
      <c r="G1327" s="31">
        <v>125686</v>
      </c>
      <c r="H1327" s="31">
        <v>125686</v>
      </c>
      <c r="I1327" s="31">
        <v>2020.7</v>
      </c>
      <c r="J1327" s="31">
        <v>3543.1999999999998</v>
      </c>
      <c r="K1327" s="31">
        <v>3543.1999999999998</v>
      </c>
      <c r="L1327" s="31">
        <f t="shared" si="4349"/>
        <v>127706.7</v>
      </c>
      <c r="M1327" s="31">
        <f t="shared" si="4350"/>
        <v>129229.2</v>
      </c>
      <c r="N1327" s="31">
        <f t="shared" si="4351"/>
        <v>129229.2</v>
      </c>
      <c r="O1327" s="31">
        <v>2428.6370000000002</v>
      </c>
      <c r="P1327" s="31"/>
      <c r="Q1327" s="31"/>
      <c r="R1327" s="31">
        <f t="shared" si="4352"/>
        <v>130135.337</v>
      </c>
      <c r="S1327" s="31">
        <f t="shared" si="4353"/>
        <v>129229.2</v>
      </c>
      <c r="T1327" s="31">
        <f t="shared" si="4354"/>
        <v>129229.2</v>
      </c>
      <c r="U1327" s="31"/>
      <c r="V1327" s="31"/>
      <c r="W1327" s="31"/>
      <c r="X1327" s="31">
        <f t="shared" si="4355"/>
        <v>130135.337</v>
      </c>
      <c r="Y1327" s="31">
        <f t="shared" si="4356"/>
        <v>129229.2</v>
      </c>
      <c r="Z1327" s="31">
        <f t="shared" si="4357"/>
        <v>129229.2</v>
      </c>
      <c r="AA1327" s="31"/>
      <c r="AB1327" s="31"/>
      <c r="AC1327" s="31"/>
      <c r="AD1327" s="31">
        <f t="shared" si="4358"/>
        <v>130135.337</v>
      </c>
      <c r="AE1327" s="31">
        <f t="shared" si="4359"/>
        <v>129229.2</v>
      </c>
      <c r="AF1327" s="31">
        <f t="shared" si="4360"/>
        <v>129229.2</v>
      </c>
      <c r="AG1327" s="31"/>
      <c r="AH1327" s="31"/>
      <c r="AI1327" s="31"/>
      <c r="AJ1327" s="31">
        <f t="shared" si="4361"/>
        <v>130135.337</v>
      </c>
      <c r="AK1327" s="31">
        <f t="shared" si="4362"/>
        <v>129229.2</v>
      </c>
      <c r="AL1327" s="31">
        <f t="shared" si="4363"/>
        <v>129229.2</v>
      </c>
      <c r="AM1327" s="31">
        <f>-259.569</f>
        <v>-259.56900000000002</v>
      </c>
      <c r="AN1327" s="31"/>
      <c r="AO1327" s="31"/>
      <c r="AP1327" s="31">
        <f t="shared" si="4364"/>
        <v>129875.768</v>
      </c>
      <c r="AQ1327" s="31">
        <f t="shared" si="4365"/>
        <v>129229.2</v>
      </c>
      <c r="AR1327" s="31">
        <f t="shared" si="4366"/>
        <v>129229.2</v>
      </c>
      <c r="AS1327" s="31"/>
      <c r="AT1327" s="31"/>
      <c r="AU1327" s="31"/>
      <c r="AV1327" s="31">
        <f t="shared" si="4367"/>
        <v>129875.768</v>
      </c>
      <c r="AW1327" s="31">
        <f t="shared" si="4368"/>
        <v>129229.2</v>
      </c>
      <c r="AX1327" s="31">
        <f t="shared" si="4369"/>
        <v>129229.2</v>
      </c>
      <c r="AY1327" s="31">
        <v>-2101.0300000000002</v>
      </c>
      <c r="AZ1327" s="31">
        <v>-3623.5300000000002</v>
      </c>
      <c r="BA1327" s="31">
        <v>-3623.5300000000002</v>
      </c>
      <c r="BB1327" s="31">
        <f t="shared" si="4370"/>
        <v>127774.738</v>
      </c>
      <c r="BC1327" s="31">
        <f t="shared" si="4371"/>
        <v>125605.67</v>
      </c>
      <c r="BD1327" s="31">
        <f t="shared" si="4372"/>
        <v>125605.67</v>
      </c>
      <c r="BE1327" s="31"/>
      <c r="BF1327" s="31"/>
      <c r="BG1327" s="31"/>
      <c r="BH1327" s="31">
        <f t="shared" si="4373"/>
        <v>127774.738</v>
      </c>
      <c r="BI1327" s="31">
        <f t="shared" si="4374"/>
        <v>125605.67</v>
      </c>
      <c r="BJ1327" s="31">
        <f t="shared" si="4375"/>
        <v>125605.67</v>
      </c>
      <c r="BK1327" s="31"/>
      <c r="BL1327" s="31"/>
      <c r="BM1327" s="31"/>
      <c r="BN1327" s="31">
        <f t="shared" si="4376"/>
        <v>127774.738</v>
      </c>
      <c r="BO1327" s="31">
        <f t="shared" si="4377"/>
        <v>125605.67</v>
      </c>
      <c r="BP1327" s="31">
        <f t="shared" si="4378"/>
        <v>125605.67</v>
      </c>
      <c r="BQ1327" s="31"/>
      <c r="BR1327" s="31"/>
      <c r="BS1327" s="31">
        <f t="shared" si="4379"/>
        <v>127774.738</v>
      </c>
      <c r="BT1327" s="31">
        <f t="shared" si="4380"/>
        <v>125605.67</v>
      </c>
      <c r="BU1327" s="31">
        <f t="shared" si="4381"/>
        <v>125605.67</v>
      </c>
      <c r="BV1327" s="31"/>
      <c r="BW1327" s="31"/>
      <c r="BX1327" s="31">
        <f t="shared" si="4382"/>
        <v>127774.738</v>
      </c>
      <c r="BY1327" s="31">
        <f t="shared" si="4383"/>
        <v>125605.67</v>
      </c>
      <c r="BZ1327" s="31">
        <f t="shared" si="4384"/>
        <v>125605.67</v>
      </c>
      <c r="CA1327" s="31"/>
      <c r="CB1327" s="31"/>
      <c r="CC1327" s="31"/>
      <c r="CD1327" s="31">
        <f t="shared" si="4467"/>
        <v>127774.738</v>
      </c>
      <c r="CE1327" s="31">
        <f t="shared" si="4468"/>
        <v>125605.67</v>
      </c>
      <c r="CF1327" s="31">
        <f t="shared" si="4469"/>
        <v>125605.67</v>
      </c>
      <c r="CG1327" s="31"/>
      <c r="CH1327" s="24"/>
      <c r="CI1327" s="40">
        <v>155</v>
      </c>
    </row>
    <row r="1328" ht="71.599999999999994">
      <c r="A1328" s="41" t="s">
        <v>736</v>
      </c>
      <c r="B1328" s="17"/>
      <c r="C1328" s="16"/>
      <c r="D1328" s="16"/>
      <c r="E1328" s="39" t="s">
        <v>737</v>
      </c>
      <c r="F1328" s="31">
        <f t="shared" si="4426"/>
        <v>64080.800000000003</v>
      </c>
      <c r="G1328" s="31">
        <f t="shared" si="4427"/>
        <v>50592.400000000001</v>
      </c>
      <c r="H1328" s="31">
        <f t="shared" si="4428"/>
        <v>50660.400000000001</v>
      </c>
      <c r="I1328" s="31">
        <f t="shared" si="4429"/>
        <v>28585.299999999999</v>
      </c>
      <c r="J1328" s="31">
        <f t="shared" si="4430"/>
        <v>7778.8999999999996</v>
      </c>
      <c r="K1328" s="31">
        <f t="shared" si="4431"/>
        <v>7778.8999999999996</v>
      </c>
      <c r="L1328" s="31">
        <f t="shared" si="4349"/>
        <v>92666.100000000006</v>
      </c>
      <c r="M1328" s="31">
        <f t="shared" si="4350"/>
        <v>58371.300000000003</v>
      </c>
      <c r="N1328" s="31">
        <f t="shared" si="4351"/>
        <v>58439.300000000003</v>
      </c>
      <c r="O1328" s="31">
        <f t="shared" si="4432"/>
        <v>0</v>
      </c>
      <c r="P1328" s="31">
        <f t="shared" si="4433"/>
        <v>0</v>
      </c>
      <c r="Q1328" s="31">
        <f t="shared" si="4434"/>
        <v>0</v>
      </c>
      <c r="R1328" s="31">
        <f t="shared" si="4352"/>
        <v>92666.100000000006</v>
      </c>
      <c r="S1328" s="31">
        <f t="shared" si="4353"/>
        <v>58371.300000000003</v>
      </c>
      <c r="T1328" s="31">
        <f t="shared" si="4354"/>
        <v>58439.300000000003</v>
      </c>
      <c r="U1328" s="31">
        <f t="shared" si="4435"/>
        <v>0</v>
      </c>
      <c r="V1328" s="31">
        <f t="shared" si="4436"/>
        <v>0</v>
      </c>
      <c r="W1328" s="31">
        <f t="shared" si="4437"/>
        <v>0</v>
      </c>
      <c r="X1328" s="31">
        <f t="shared" si="4355"/>
        <v>92666.100000000006</v>
      </c>
      <c r="Y1328" s="31">
        <f t="shared" si="4356"/>
        <v>58371.300000000003</v>
      </c>
      <c r="Z1328" s="31">
        <f t="shared" si="4357"/>
        <v>58439.300000000003</v>
      </c>
      <c r="AA1328" s="31">
        <f t="shared" si="4438"/>
        <v>0</v>
      </c>
      <c r="AB1328" s="31">
        <f t="shared" si="4439"/>
        <v>0</v>
      </c>
      <c r="AC1328" s="31">
        <f t="shared" si="4440"/>
        <v>0</v>
      </c>
      <c r="AD1328" s="31">
        <f t="shared" si="4358"/>
        <v>92666.100000000006</v>
      </c>
      <c r="AE1328" s="31">
        <f t="shared" si="4359"/>
        <v>58371.300000000003</v>
      </c>
      <c r="AF1328" s="31">
        <f t="shared" si="4360"/>
        <v>58439.300000000003</v>
      </c>
      <c r="AG1328" s="31">
        <f t="shared" si="4441"/>
        <v>0</v>
      </c>
      <c r="AH1328" s="31">
        <f t="shared" si="4442"/>
        <v>0</v>
      </c>
      <c r="AI1328" s="31">
        <f t="shared" si="4443"/>
        <v>0</v>
      </c>
      <c r="AJ1328" s="31">
        <f t="shared" si="4361"/>
        <v>92666.100000000006</v>
      </c>
      <c r="AK1328" s="31">
        <f t="shared" si="4362"/>
        <v>58371.300000000003</v>
      </c>
      <c r="AL1328" s="31">
        <f t="shared" si="4363"/>
        <v>58439.300000000003</v>
      </c>
      <c r="AM1328" s="31">
        <f>AM1329</f>
        <v>0</v>
      </c>
      <c r="AN1328" s="31">
        <f t="shared" si="4445"/>
        <v>0</v>
      </c>
      <c r="AO1328" s="31">
        <f t="shared" si="4446"/>
        <v>0</v>
      </c>
      <c r="AP1328" s="31">
        <f t="shared" si="4364"/>
        <v>92666.100000000006</v>
      </c>
      <c r="AQ1328" s="31">
        <f t="shared" si="4365"/>
        <v>58371.300000000003</v>
      </c>
      <c r="AR1328" s="31">
        <f t="shared" si="4366"/>
        <v>58439.300000000003</v>
      </c>
      <c r="AS1328" s="31">
        <f t="shared" si="4447"/>
        <v>0</v>
      </c>
      <c r="AT1328" s="31">
        <f t="shared" si="4448"/>
        <v>0</v>
      </c>
      <c r="AU1328" s="31">
        <f t="shared" si="4449"/>
        <v>0</v>
      </c>
      <c r="AV1328" s="31">
        <f t="shared" si="4367"/>
        <v>92666.100000000006</v>
      </c>
      <c r="AW1328" s="31">
        <f t="shared" si="4368"/>
        <v>58371.300000000003</v>
      </c>
      <c r="AX1328" s="31">
        <f t="shared" si="4369"/>
        <v>58439.300000000003</v>
      </c>
      <c r="AY1328" s="31">
        <f t="shared" si="4450"/>
        <v>1892.5530000000001</v>
      </c>
      <c r="AZ1328" s="31">
        <f t="shared" si="4451"/>
        <v>3470.5300000000002</v>
      </c>
      <c r="BA1328" s="31">
        <f t="shared" si="4452"/>
        <v>3470.5300000000002</v>
      </c>
      <c r="BB1328" s="31">
        <f t="shared" si="4370"/>
        <v>94558.653000000006</v>
      </c>
      <c r="BC1328" s="31">
        <f t="shared" si="4371"/>
        <v>61841.830000000002</v>
      </c>
      <c r="BD1328" s="31">
        <f t="shared" si="4372"/>
        <v>61909.830000000002</v>
      </c>
      <c r="BE1328" s="31">
        <f t="shared" si="4453"/>
        <v>0</v>
      </c>
      <c r="BF1328" s="31">
        <f t="shared" si="4454"/>
        <v>0</v>
      </c>
      <c r="BG1328" s="31">
        <f t="shared" si="4455"/>
        <v>0</v>
      </c>
      <c r="BH1328" s="31">
        <f t="shared" si="4373"/>
        <v>94558.653000000006</v>
      </c>
      <c r="BI1328" s="31">
        <f t="shared" si="4374"/>
        <v>61841.830000000002</v>
      </c>
      <c r="BJ1328" s="31">
        <f t="shared" si="4375"/>
        <v>61909.830000000002</v>
      </c>
      <c r="BK1328" s="31">
        <f t="shared" si="4456"/>
        <v>-150.88800000000001</v>
      </c>
      <c r="BL1328" s="31">
        <f t="shared" si="4457"/>
        <v>0</v>
      </c>
      <c r="BM1328" s="31">
        <f t="shared" si="4458"/>
        <v>0</v>
      </c>
      <c r="BN1328" s="31">
        <f t="shared" si="4376"/>
        <v>94407.764999999999</v>
      </c>
      <c r="BO1328" s="31">
        <f t="shared" si="4377"/>
        <v>61841.830000000002</v>
      </c>
      <c r="BP1328" s="31">
        <f t="shared" si="4378"/>
        <v>61909.830000000002</v>
      </c>
      <c r="BQ1328" s="31">
        <f t="shared" si="4459"/>
        <v>0</v>
      </c>
      <c r="BR1328" s="31">
        <f t="shared" si="4460"/>
        <v>0</v>
      </c>
      <c r="BS1328" s="31">
        <f t="shared" si="4379"/>
        <v>94407.764999999999</v>
      </c>
      <c r="BT1328" s="31">
        <f t="shared" si="4380"/>
        <v>61841.830000000002</v>
      </c>
      <c r="BU1328" s="31">
        <f t="shared" si="4381"/>
        <v>61909.830000000002</v>
      </c>
      <c r="BV1328" s="31">
        <f t="shared" si="4461"/>
        <v>0</v>
      </c>
      <c r="BW1328" s="31">
        <f t="shared" si="4462"/>
        <v>0</v>
      </c>
      <c r="BX1328" s="31">
        <f t="shared" si="4382"/>
        <v>94407.764999999999</v>
      </c>
      <c r="BY1328" s="31">
        <f t="shared" si="4383"/>
        <v>61841.830000000002</v>
      </c>
      <c r="BZ1328" s="31">
        <f t="shared" si="4384"/>
        <v>61909.830000000002</v>
      </c>
      <c r="CA1328" s="31">
        <f t="shared" si="4463"/>
        <v>0</v>
      </c>
      <c r="CB1328" s="31">
        <f t="shared" si="4464"/>
        <v>0</v>
      </c>
      <c r="CC1328" s="31">
        <f t="shared" si="4465"/>
        <v>0</v>
      </c>
      <c r="CD1328" s="31">
        <f t="shared" si="4467"/>
        <v>94407.764999999999</v>
      </c>
      <c r="CE1328" s="31">
        <f t="shared" si="4468"/>
        <v>61841.830000000002</v>
      </c>
      <c r="CF1328" s="31">
        <f t="shared" si="4469"/>
        <v>61909.830000000002</v>
      </c>
      <c r="CG1328" s="31">
        <f t="shared" si="4466"/>
        <v>0</v>
      </c>
      <c r="CH1328" s="24"/>
      <c r="CI1328" s="40"/>
      <c r="CL1328" s="1" t="s">
        <v>28</v>
      </c>
    </row>
    <row r="1329" ht="43.75">
      <c r="A1329" s="41" t="s">
        <v>738</v>
      </c>
      <c r="B1329" s="17"/>
      <c r="C1329" s="16"/>
      <c r="D1329" s="16"/>
      <c r="E1329" s="39" t="s">
        <v>739</v>
      </c>
      <c r="F1329" s="31">
        <f>F1330+F1333</f>
        <v>64080.800000000003</v>
      </c>
      <c r="G1329" s="31">
        <f>G1330+G1333</f>
        <v>50592.400000000001</v>
      </c>
      <c r="H1329" s="31">
        <f>H1330+H1333</f>
        <v>50660.400000000001</v>
      </c>
      <c r="I1329" s="31">
        <f>I1330+I1333</f>
        <v>28585.299999999999</v>
      </c>
      <c r="J1329" s="31">
        <f>J1330+J1333</f>
        <v>7778.8999999999996</v>
      </c>
      <c r="K1329" s="31">
        <f>K1330+K1333</f>
        <v>7778.8999999999996</v>
      </c>
      <c r="L1329" s="31">
        <f t="shared" si="4349"/>
        <v>92666.100000000006</v>
      </c>
      <c r="M1329" s="31">
        <f t="shared" si="4350"/>
        <v>58371.300000000003</v>
      </c>
      <c r="N1329" s="31">
        <f t="shared" si="4351"/>
        <v>58439.300000000003</v>
      </c>
      <c r="O1329" s="31">
        <f>O1330+O1333</f>
        <v>0</v>
      </c>
      <c r="P1329" s="31">
        <f>P1330+P1333</f>
        <v>0</v>
      </c>
      <c r="Q1329" s="31">
        <f>Q1330+Q1333</f>
        <v>0</v>
      </c>
      <c r="R1329" s="31">
        <f t="shared" si="4352"/>
        <v>92666.100000000006</v>
      </c>
      <c r="S1329" s="31">
        <f t="shared" si="4353"/>
        <v>58371.300000000003</v>
      </c>
      <c r="T1329" s="31">
        <f t="shared" si="4354"/>
        <v>58439.300000000003</v>
      </c>
      <c r="U1329" s="31">
        <f>U1330+U1333</f>
        <v>0</v>
      </c>
      <c r="V1329" s="31">
        <f>V1330+V1333</f>
        <v>0</v>
      </c>
      <c r="W1329" s="31">
        <f>W1330+W1333</f>
        <v>0</v>
      </c>
      <c r="X1329" s="31">
        <f t="shared" si="4355"/>
        <v>92666.100000000006</v>
      </c>
      <c r="Y1329" s="31">
        <f t="shared" si="4356"/>
        <v>58371.300000000003</v>
      </c>
      <c r="Z1329" s="31">
        <f t="shared" si="4357"/>
        <v>58439.300000000003</v>
      </c>
      <c r="AA1329" s="31">
        <f>AA1330+AA1333</f>
        <v>0</v>
      </c>
      <c r="AB1329" s="31">
        <f>AB1330+AB1333</f>
        <v>0</v>
      </c>
      <c r="AC1329" s="31">
        <f>AC1330+AC1333</f>
        <v>0</v>
      </c>
      <c r="AD1329" s="31">
        <f t="shared" si="4358"/>
        <v>92666.100000000006</v>
      </c>
      <c r="AE1329" s="31">
        <f t="shared" si="4359"/>
        <v>58371.300000000003</v>
      </c>
      <c r="AF1329" s="31">
        <f t="shared" si="4360"/>
        <v>58439.300000000003</v>
      </c>
      <c r="AG1329" s="31">
        <f>AG1330+AG1333</f>
        <v>0</v>
      </c>
      <c r="AH1329" s="31">
        <f>AH1330+AH1333</f>
        <v>0</v>
      </c>
      <c r="AI1329" s="31">
        <f>AI1330+AI1333</f>
        <v>0</v>
      </c>
      <c r="AJ1329" s="31">
        <f t="shared" si="4361"/>
        <v>92666.100000000006</v>
      </c>
      <c r="AK1329" s="31">
        <f t="shared" si="4362"/>
        <v>58371.300000000003</v>
      </c>
      <c r="AL1329" s="31">
        <f t="shared" si="4363"/>
        <v>58439.300000000003</v>
      </c>
      <c r="AM1329" s="31">
        <f>AM1330+AM1333</f>
        <v>0</v>
      </c>
      <c r="AN1329" s="31">
        <f>AN1330+AN1333</f>
        <v>0</v>
      </c>
      <c r="AO1329" s="31">
        <f>AO1330+AO1333</f>
        <v>0</v>
      </c>
      <c r="AP1329" s="31">
        <f t="shared" si="4364"/>
        <v>92666.100000000006</v>
      </c>
      <c r="AQ1329" s="31">
        <f t="shared" si="4365"/>
        <v>58371.300000000003</v>
      </c>
      <c r="AR1329" s="31">
        <f t="shared" si="4366"/>
        <v>58439.300000000003</v>
      </c>
      <c r="AS1329" s="31">
        <f>AS1330+AS1333</f>
        <v>0</v>
      </c>
      <c r="AT1329" s="31">
        <f>AT1330+AT1333</f>
        <v>0</v>
      </c>
      <c r="AU1329" s="31">
        <f>AU1330+AU1333</f>
        <v>0</v>
      </c>
      <c r="AV1329" s="31">
        <f t="shared" si="4367"/>
        <v>92666.100000000006</v>
      </c>
      <c r="AW1329" s="31">
        <f t="shared" si="4368"/>
        <v>58371.300000000003</v>
      </c>
      <c r="AX1329" s="31">
        <f t="shared" si="4369"/>
        <v>58439.300000000003</v>
      </c>
      <c r="AY1329" s="31">
        <f>AY1330+AY1333</f>
        <v>1892.5530000000001</v>
      </c>
      <c r="AZ1329" s="31">
        <f>AZ1330+AZ1333</f>
        <v>3470.5300000000002</v>
      </c>
      <c r="BA1329" s="31">
        <f>BA1330+BA1333</f>
        <v>3470.5300000000002</v>
      </c>
      <c r="BB1329" s="31">
        <f t="shared" si="4370"/>
        <v>94558.653000000006</v>
      </c>
      <c r="BC1329" s="31">
        <f t="shared" si="4371"/>
        <v>61841.830000000002</v>
      </c>
      <c r="BD1329" s="31">
        <f t="shared" si="4372"/>
        <v>61909.830000000002</v>
      </c>
      <c r="BE1329" s="31">
        <f>BE1330+BE1333</f>
        <v>0</v>
      </c>
      <c r="BF1329" s="31">
        <f>BF1330+BF1333</f>
        <v>0</v>
      </c>
      <c r="BG1329" s="31">
        <f>BG1330+BG1333</f>
        <v>0</v>
      </c>
      <c r="BH1329" s="31">
        <f t="shared" si="4373"/>
        <v>94558.653000000006</v>
      </c>
      <c r="BI1329" s="31">
        <f t="shared" si="4374"/>
        <v>61841.830000000002</v>
      </c>
      <c r="BJ1329" s="31">
        <f t="shared" si="4375"/>
        <v>61909.830000000002</v>
      </c>
      <c r="BK1329" s="31">
        <f>BK1330+BK1333</f>
        <v>-150.88800000000001</v>
      </c>
      <c r="BL1329" s="31">
        <f>BL1330+BL1333</f>
        <v>0</v>
      </c>
      <c r="BM1329" s="31">
        <f>BM1330+BM1333</f>
        <v>0</v>
      </c>
      <c r="BN1329" s="31">
        <f t="shared" si="4376"/>
        <v>94407.764999999999</v>
      </c>
      <c r="BO1329" s="31">
        <f t="shared" si="4377"/>
        <v>61841.830000000002</v>
      </c>
      <c r="BP1329" s="31">
        <f t="shared" si="4378"/>
        <v>61909.830000000002</v>
      </c>
      <c r="BQ1329" s="31">
        <f>BQ1330+BQ1333</f>
        <v>0</v>
      </c>
      <c r="BR1329" s="31">
        <f>BR1330+BR1333</f>
        <v>0</v>
      </c>
      <c r="BS1329" s="31">
        <f t="shared" si="4379"/>
        <v>94407.764999999999</v>
      </c>
      <c r="BT1329" s="31">
        <f t="shared" si="4380"/>
        <v>61841.830000000002</v>
      </c>
      <c r="BU1329" s="31">
        <f t="shared" si="4381"/>
        <v>61909.830000000002</v>
      </c>
      <c r="BV1329" s="31">
        <f>BV1330+BV1333</f>
        <v>0</v>
      </c>
      <c r="BW1329" s="31">
        <f>BW1330+BW1333</f>
        <v>0</v>
      </c>
      <c r="BX1329" s="31">
        <f t="shared" si="4382"/>
        <v>94407.764999999999</v>
      </c>
      <c r="BY1329" s="31">
        <f t="shared" si="4383"/>
        <v>61841.830000000002</v>
      </c>
      <c r="BZ1329" s="31">
        <f t="shared" si="4384"/>
        <v>61909.830000000002</v>
      </c>
      <c r="CA1329" s="31">
        <f>CA1330+CA1333</f>
        <v>0</v>
      </c>
      <c r="CB1329" s="31">
        <f>CB1330+CB1333</f>
        <v>0</v>
      </c>
      <c r="CC1329" s="31">
        <f>CC1330+CC1333</f>
        <v>0</v>
      </c>
      <c r="CD1329" s="31">
        <f t="shared" si="4467"/>
        <v>94407.764999999999</v>
      </c>
      <c r="CE1329" s="31">
        <f t="shared" si="4468"/>
        <v>61841.830000000002</v>
      </c>
      <c r="CF1329" s="31">
        <f t="shared" si="4469"/>
        <v>61909.830000000002</v>
      </c>
      <c r="CG1329" s="31">
        <f>CG1330+CG1333</f>
        <v>0</v>
      </c>
      <c r="CH1329" s="24"/>
      <c r="CI1329" s="40"/>
      <c r="CO1329" s="1" t="s">
        <v>31</v>
      </c>
    </row>
    <row r="1330" ht="29.850000000000001">
      <c r="A1330" s="41" t="s">
        <v>738</v>
      </c>
      <c r="B1330" s="41" t="s">
        <v>641</v>
      </c>
      <c r="C1330" s="16"/>
      <c r="D1330" s="16"/>
      <c r="E1330" s="39" t="s">
        <v>40</v>
      </c>
      <c r="F1330" s="31">
        <f t="shared" ref="F1330:F1334" si="4470">F1331</f>
        <v>64032.300000000003</v>
      </c>
      <c r="G1330" s="31">
        <f t="shared" ref="G1330:G1334" si="4471">G1331</f>
        <v>50543.900000000001</v>
      </c>
      <c r="H1330" s="31">
        <f t="shared" ref="H1330:H1334" si="4472">H1331</f>
        <v>50611.900000000001</v>
      </c>
      <c r="I1330" s="31">
        <f t="shared" ref="I1330:I1331" si="4473">I1331</f>
        <v>28585.299999999999</v>
      </c>
      <c r="J1330" s="31">
        <f t="shared" ref="J1330:J1334" si="4474">J1331</f>
        <v>7778.8999999999996</v>
      </c>
      <c r="K1330" s="31">
        <f t="shared" ref="K1330:K1334" si="4475">K1331</f>
        <v>7778.8999999999996</v>
      </c>
      <c r="L1330" s="31">
        <f t="shared" si="4349"/>
        <v>92617.600000000006</v>
      </c>
      <c r="M1330" s="31">
        <f t="shared" si="4350"/>
        <v>58322.800000000003</v>
      </c>
      <c r="N1330" s="31">
        <f t="shared" si="4351"/>
        <v>58390.800000000003</v>
      </c>
      <c r="O1330" s="31">
        <f t="shared" ref="O1330:O1334" si="4476">O1331</f>
        <v>0</v>
      </c>
      <c r="P1330" s="31">
        <f t="shared" ref="P1330:P1334" si="4477">P1331</f>
        <v>0</v>
      </c>
      <c r="Q1330" s="31">
        <f t="shared" ref="Q1330:Q1334" si="4478">Q1331</f>
        <v>0</v>
      </c>
      <c r="R1330" s="31">
        <f t="shared" si="4352"/>
        <v>92617.600000000006</v>
      </c>
      <c r="S1330" s="31">
        <f t="shared" si="4353"/>
        <v>58322.800000000003</v>
      </c>
      <c r="T1330" s="31">
        <f t="shared" si="4354"/>
        <v>58390.800000000003</v>
      </c>
      <c r="U1330" s="31">
        <f t="shared" ref="U1330:U1334" si="4479">U1331</f>
        <v>0</v>
      </c>
      <c r="V1330" s="31">
        <f t="shared" ref="V1330:V1334" si="4480">V1331</f>
        <v>0</v>
      </c>
      <c r="W1330" s="31">
        <f t="shared" ref="W1330:W1334" si="4481">W1331</f>
        <v>0</v>
      </c>
      <c r="X1330" s="31">
        <f t="shared" si="4355"/>
        <v>92617.600000000006</v>
      </c>
      <c r="Y1330" s="31">
        <f t="shared" si="4356"/>
        <v>58322.800000000003</v>
      </c>
      <c r="Z1330" s="31">
        <f t="shared" si="4357"/>
        <v>58390.800000000003</v>
      </c>
      <c r="AA1330" s="31">
        <f t="shared" ref="AA1330:AA1334" si="4482">AA1331</f>
        <v>0</v>
      </c>
      <c r="AB1330" s="31">
        <f t="shared" ref="AB1330:AB1334" si="4483">AB1331</f>
        <v>0</v>
      </c>
      <c r="AC1330" s="31">
        <f t="shared" ref="AC1330:AC1334" si="4484">AC1331</f>
        <v>0</v>
      </c>
      <c r="AD1330" s="31">
        <f t="shared" si="4358"/>
        <v>92617.600000000006</v>
      </c>
      <c r="AE1330" s="31">
        <f t="shared" si="4359"/>
        <v>58322.800000000003</v>
      </c>
      <c r="AF1330" s="31">
        <f t="shared" si="4360"/>
        <v>58390.800000000003</v>
      </c>
      <c r="AG1330" s="31">
        <f t="shared" ref="AG1330:AG1334" si="4485">AG1331</f>
        <v>0</v>
      </c>
      <c r="AH1330" s="31">
        <f t="shared" ref="AH1330:AH1334" si="4486">AH1331</f>
        <v>0</v>
      </c>
      <c r="AI1330" s="31">
        <f t="shared" ref="AI1330:AI1334" si="4487">AI1331</f>
        <v>0</v>
      </c>
      <c r="AJ1330" s="31">
        <f t="shared" si="4361"/>
        <v>92617.600000000006</v>
      </c>
      <c r="AK1330" s="31">
        <f t="shared" si="4362"/>
        <v>58322.800000000003</v>
      </c>
      <c r="AL1330" s="31">
        <f t="shared" si="4363"/>
        <v>58390.800000000003</v>
      </c>
      <c r="AM1330" s="31">
        <f t="shared" ref="AM1330:AM1334" si="4488">AM1331</f>
        <v>0</v>
      </c>
      <c r="AN1330" s="31">
        <f t="shared" ref="AN1330:AN1334" si="4489">AN1331</f>
        <v>0</v>
      </c>
      <c r="AO1330" s="31">
        <f t="shared" ref="AO1330:AO1334" si="4490">AO1331</f>
        <v>0</v>
      </c>
      <c r="AP1330" s="31">
        <f t="shared" si="4364"/>
        <v>92617.600000000006</v>
      </c>
      <c r="AQ1330" s="31">
        <f t="shared" si="4365"/>
        <v>58322.800000000003</v>
      </c>
      <c r="AR1330" s="31">
        <f t="shared" si="4366"/>
        <v>58390.800000000003</v>
      </c>
      <c r="AS1330" s="31">
        <f t="shared" ref="AS1330:AS1334" si="4491">AS1331</f>
        <v>0</v>
      </c>
      <c r="AT1330" s="31">
        <f t="shared" ref="AT1330:AT1334" si="4492">AT1331</f>
        <v>0</v>
      </c>
      <c r="AU1330" s="31">
        <f t="shared" ref="AU1330:AU1334" si="4493">AU1331</f>
        <v>0</v>
      </c>
      <c r="AV1330" s="31">
        <f t="shared" si="4367"/>
        <v>92617.600000000006</v>
      </c>
      <c r="AW1330" s="31">
        <f t="shared" si="4368"/>
        <v>58322.800000000003</v>
      </c>
      <c r="AX1330" s="31">
        <f t="shared" si="4369"/>
        <v>58390.800000000003</v>
      </c>
      <c r="AY1330" s="31">
        <f t="shared" ref="AY1330:AY1331" si="4494">AY1331</f>
        <v>1892.5530000000001</v>
      </c>
      <c r="AZ1330" s="31">
        <f t="shared" ref="AZ1330:AZ1331" si="4495">AZ1331</f>
        <v>3470.5300000000002</v>
      </c>
      <c r="BA1330" s="31">
        <f t="shared" ref="BA1330:BA1331" si="4496">BA1331</f>
        <v>3470.5300000000002</v>
      </c>
      <c r="BB1330" s="31">
        <f t="shared" si="4370"/>
        <v>94510.153000000006</v>
      </c>
      <c r="BC1330" s="31">
        <f t="shared" si="4371"/>
        <v>61793.330000000002</v>
      </c>
      <c r="BD1330" s="31">
        <f t="shared" si="4372"/>
        <v>61861.330000000002</v>
      </c>
      <c r="BE1330" s="31">
        <f t="shared" ref="BE1330:BE1334" si="4497">BE1331</f>
        <v>0</v>
      </c>
      <c r="BF1330" s="31">
        <f t="shared" ref="BF1330:BF1334" si="4498">BF1331</f>
        <v>0</v>
      </c>
      <c r="BG1330" s="31">
        <f t="shared" ref="BG1330:BG1334" si="4499">BG1331</f>
        <v>0</v>
      </c>
      <c r="BH1330" s="31">
        <f t="shared" si="4373"/>
        <v>94510.153000000006</v>
      </c>
      <c r="BI1330" s="31">
        <f t="shared" si="4374"/>
        <v>61793.330000000002</v>
      </c>
      <c r="BJ1330" s="31">
        <f t="shared" si="4375"/>
        <v>61861.330000000002</v>
      </c>
      <c r="BK1330" s="31">
        <f t="shared" ref="BK1330:BK1334" si="4500">BK1331</f>
        <v>-150.88800000000001</v>
      </c>
      <c r="BL1330" s="31">
        <f t="shared" ref="BL1330:BL1334" si="4501">BL1331</f>
        <v>0</v>
      </c>
      <c r="BM1330" s="31">
        <f t="shared" ref="BM1330:BM1334" si="4502">BM1331</f>
        <v>0</v>
      </c>
      <c r="BN1330" s="31">
        <f t="shared" si="4376"/>
        <v>94359.264999999999</v>
      </c>
      <c r="BO1330" s="31">
        <f t="shared" si="4377"/>
        <v>61793.330000000002</v>
      </c>
      <c r="BP1330" s="31">
        <f t="shared" si="4378"/>
        <v>61861.330000000002</v>
      </c>
      <c r="BQ1330" s="31">
        <f t="shared" ref="BQ1330:BQ1334" si="4503">BQ1331</f>
        <v>0</v>
      </c>
      <c r="BR1330" s="31">
        <f t="shared" ref="BR1330:BR1334" si="4504">BR1331</f>
        <v>0</v>
      </c>
      <c r="BS1330" s="31">
        <f t="shared" si="4379"/>
        <v>94359.264999999999</v>
      </c>
      <c r="BT1330" s="31">
        <f t="shared" si="4380"/>
        <v>61793.330000000002</v>
      </c>
      <c r="BU1330" s="31">
        <f t="shared" si="4381"/>
        <v>61861.330000000002</v>
      </c>
      <c r="BV1330" s="31">
        <f t="shared" ref="BV1330:BV1334" si="4505">BV1331</f>
        <v>0</v>
      </c>
      <c r="BW1330" s="31">
        <f t="shared" ref="BW1330:BW1334" si="4506">BW1331</f>
        <v>0</v>
      </c>
      <c r="BX1330" s="31">
        <f t="shared" si="4382"/>
        <v>94359.264999999999</v>
      </c>
      <c r="BY1330" s="31">
        <f t="shared" si="4383"/>
        <v>61793.330000000002</v>
      </c>
      <c r="BZ1330" s="31">
        <f t="shared" si="4384"/>
        <v>61861.330000000002</v>
      </c>
      <c r="CA1330" s="31">
        <f t="shared" ref="CA1330:CA1334" si="4507">CA1331</f>
        <v>0</v>
      </c>
      <c r="CB1330" s="31">
        <f t="shared" ref="CB1330:CB1334" si="4508">CB1331</f>
        <v>0</v>
      </c>
      <c r="CC1330" s="31">
        <f t="shared" ref="CC1330:CC1334" si="4509">CC1331</f>
        <v>0</v>
      </c>
      <c r="CD1330" s="31">
        <f t="shared" si="4467"/>
        <v>94359.264999999999</v>
      </c>
      <c r="CE1330" s="31">
        <f t="shared" si="4468"/>
        <v>61793.330000000002</v>
      </c>
      <c r="CF1330" s="31">
        <f t="shared" si="4469"/>
        <v>61861.330000000002</v>
      </c>
      <c r="CG1330" s="31">
        <f t="shared" ref="CG1330:CG1334" si="4510">CG1331</f>
        <v>0</v>
      </c>
      <c r="CH1330" s="24"/>
      <c r="CI1330" s="40"/>
      <c r="CM1330" s="1" t="s">
        <v>29</v>
      </c>
    </row>
    <row r="1331" ht="43.75">
      <c r="A1331" s="41" t="s">
        <v>738</v>
      </c>
      <c r="B1331" s="17">
        <v>240</v>
      </c>
      <c r="C1331" s="16"/>
      <c r="D1331" s="16"/>
      <c r="E1331" s="39" t="s">
        <v>41</v>
      </c>
      <c r="F1331" s="31">
        <f t="shared" si="4470"/>
        <v>64032.300000000003</v>
      </c>
      <c r="G1331" s="31">
        <f t="shared" si="4471"/>
        <v>50543.900000000001</v>
      </c>
      <c r="H1331" s="31">
        <f t="shared" si="4472"/>
        <v>50611.900000000001</v>
      </c>
      <c r="I1331" s="31">
        <f t="shared" si="4473"/>
        <v>28585.299999999999</v>
      </c>
      <c r="J1331" s="31">
        <f t="shared" si="4474"/>
        <v>7778.8999999999996</v>
      </c>
      <c r="K1331" s="31">
        <f t="shared" si="4475"/>
        <v>7778.8999999999996</v>
      </c>
      <c r="L1331" s="31">
        <f t="shared" si="4349"/>
        <v>92617.600000000006</v>
      </c>
      <c r="M1331" s="31">
        <f t="shared" si="4350"/>
        <v>58322.800000000003</v>
      </c>
      <c r="N1331" s="31">
        <f t="shared" si="4351"/>
        <v>58390.800000000003</v>
      </c>
      <c r="O1331" s="31">
        <f t="shared" si="4476"/>
        <v>0</v>
      </c>
      <c r="P1331" s="31">
        <f t="shared" si="4477"/>
        <v>0</v>
      </c>
      <c r="Q1331" s="31">
        <f t="shared" si="4478"/>
        <v>0</v>
      </c>
      <c r="R1331" s="31">
        <f t="shared" si="4352"/>
        <v>92617.600000000006</v>
      </c>
      <c r="S1331" s="31">
        <f t="shared" si="4353"/>
        <v>58322.800000000003</v>
      </c>
      <c r="T1331" s="31">
        <f t="shared" si="4354"/>
        <v>58390.800000000003</v>
      </c>
      <c r="U1331" s="31">
        <f t="shared" si="4479"/>
        <v>0</v>
      </c>
      <c r="V1331" s="31">
        <f t="shared" si="4480"/>
        <v>0</v>
      </c>
      <c r="W1331" s="31">
        <f t="shared" si="4481"/>
        <v>0</v>
      </c>
      <c r="X1331" s="31">
        <f t="shared" si="4355"/>
        <v>92617.600000000006</v>
      </c>
      <c r="Y1331" s="31">
        <f t="shared" si="4356"/>
        <v>58322.800000000003</v>
      </c>
      <c r="Z1331" s="31">
        <f t="shared" si="4357"/>
        <v>58390.800000000003</v>
      </c>
      <c r="AA1331" s="31">
        <f t="shared" si="4482"/>
        <v>0</v>
      </c>
      <c r="AB1331" s="31">
        <f t="shared" si="4483"/>
        <v>0</v>
      </c>
      <c r="AC1331" s="31">
        <f t="shared" si="4484"/>
        <v>0</v>
      </c>
      <c r="AD1331" s="31">
        <f t="shared" si="4358"/>
        <v>92617.600000000006</v>
      </c>
      <c r="AE1331" s="31">
        <f t="shared" si="4359"/>
        <v>58322.800000000003</v>
      </c>
      <c r="AF1331" s="31">
        <f t="shared" si="4360"/>
        <v>58390.800000000003</v>
      </c>
      <c r="AG1331" s="31">
        <f t="shared" si="4485"/>
        <v>0</v>
      </c>
      <c r="AH1331" s="31">
        <f t="shared" si="4486"/>
        <v>0</v>
      </c>
      <c r="AI1331" s="31">
        <f t="shared" si="4487"/>
        <v>0</v>
      </c>
      <c r="AJ1331" s="31">
        <f t="shared" si="4361"/>
        <v>92617.600000000006</v>
      </c>
      <c r="AK1331" s="31">
        <f t="shared" si="4362"/>
        <v>58322.800000000003</v>
      </c>
      <c r="AL1331" s="31">
        <f t="shared" si="4363"/>
        <v>58390.800000000003</v>
      </c>
      <c r="AM1331" s="31">
        <f t="shared" si="4488"/>
        <v>0</v>
      </c>
      <c r="AN1331" s="31">
        <f t="shared" si="4489"/>
        <v>0</v>
      </c>
      <c r="AO1331" s="31">
        <f t="shared" si="4490"/>
        <v>0</v>
      </c>
      <c r="AP1331" s="31">
        <f t="shared" si="4364"/>
        <v>92617.600000000006</v>
      </c>
      <c r="AQ1331" s="31">
        <f t="shared" si="4365"/>
        <v>58322.800000000003</v>
      </c>
      <c r="AR1331" s="31">
        <f t="shared" si="4366"/>
        <v>58390.800000000003</v>
      </c>
      <c r="AS1331" s="31">
        <f t="shared" si="4491"/>
        <v>0</v>
      </c>
      <c r="AT1331" s="31">
        <f t="shared" si="4492"/>
        <v>0</v>
      </c>
      <c r="AU1331" s="31">
        <f t="shared" si="4493"/>
        <v>0</v>
      </c>
      <c r="AV1331" s="31">
        <f t="shared" si="4367"/>
        <v>92617.600000000006</v>
      </c>
      <c r="AW1331" s="31">
        <f t="shared" si="4368"/>
        <v>58322.800000000003</v>
      </c>
      <c r="AX1331" s="31">
        <f t="shared" si="4369"/>
        <v>58390.800000000003</v>
      </c>
      <c r="AY1331" s="31">
        <f t="shared" si="4494"/>
        <v>1892.5530000000001</v>
      </c>
      <c r="AZ1331" s="31">
        <f t="shared" si="4495"/>
        <v>3470.5300000000002</v>
      </c>
      <c r="BA1331" s="31">
        <f t="shared" si="4496"/>
        <v>3470.5300000000002</v>
      </c>
      <c r="BB1331" s="31">
        <f t="shared" si="4370"/>
        <v>94510.153000000006</v>
      </c>
      <c r="BC1331" s="31">
        <f t="shared" si="4371"/>
        <v>61793.330000000002</v>
      </c>
      <c r="BD1331" s="31">
        <f t="shared" si="4372"/>
        <v>61861.330000000002</v>
      </c>
      <c r="BE1331" s="31">
        <f t="shared" si="4497"/>
        <v>0</v>
      </c>
      <c r="BF1331" s="31">
        <f t="shared" si="4498"/>
        <v>0</v>
      </c>
      <c r="BG1331" s="31">
        <f t="shared" si="4499"/>
        <v>0</v>
      </c>
      <c r="BH1331" s="31">
        <f t="shared" si="4373"/>
        <v>94510.153000000006</v>
      </c>
      <c r="BI1331" s="31">
        <f t="shared" si="4374"/>
        <v>61793.330000000002</v>
      </c>
      <c r="BJ1331" s="31">
        <f t="shared" si="4375"/>
        <v>61861.330000000002</v>
      </c>
      <c r="BK1331" s="31">
        <f t="shared" si="4500"/>
        <v>-150.88800000000001</v>
      </c>
      <c r="BL1331" s="31">
        <f t="shared" si="4501"/>
        <v>0</v>
      </c>
      <c r="BM1331" s="31">
        <f t="shared" si="4502"/>
        <v>0</v>
      </c>
      <c r="BN1331" s="31">
        <f t="shared" si="4376"/>
        <v>94359.264999999999</v>
      </c>
      <c r="BO1331" s="31">
        <f t="shared" si="4377"/>
        <v>61793.330000000002</v>
      </c>
      <c r="BP1331" s="31">
        <f t="shared" si="4378"/>
        <v>61861.330000000002</v>
      </c>
      <c r="BQ1331" s="31">
        <f t="shared" si="4503"/>
        <v>0</v>
      </c>
      <c r="BR1331" s="31">
        <f t="shared" si="4504"/>
        <v>0</v>
      </c>
      <c r="BS1331" s="31">
        <f t="shared" si="4379"/>
        <v>94359.264999999999</v>
      </c>
      <c r="BT1331" s="31">
        <f t="shared" si="4380"/>
        <v>61793.330000000002</v>
      </c>
      <c r="BU1331" s="31">
        <f t="shared" si="4381"/>
        <v>61861.330000000002</v>
      </c>
      <c r="BV1331" s="31">
        <f t="shared" si="4505"/>
        <v>0</v>
      </c>
      <c r="BW1331" s="31">
        <f t="shared" si="4506"/>
        <v>0</v>
      </c>
      <c r="BX1331" s="31">
        <f t="shared" si="4382"/>
        <v>94359.264999999999</v>
      </c>
      <c r="BY1331" s="31">
        <f t="shared" si="4383"/>
        <v>61793.330000000002</v>
      </c>
      <c r="BZ1331" s="31">
        <f t="shared" si="4384"/>
        <v>61861.330000000002</v>
      </c>
      <c r="CA1331" s="31">
        <f t="shared" si="4507"/>
        <v>0</v>
      </c>
      <c r="CB1331" s="31">
        <f t="shared" si="4508"/>
        <v>0</v>
      </c>
      <c r="CC1331" s="31">
        <f t="shared" si="4509"/>
        <v>0</v>
      </c>
      <c r="CD1331" s="31">
        <f t="shared" si="4467"/>
        <v>94359.264999999999</v>
      </c>
      <c r="CE1331" s="31">
        <f t="shared" si="4468"/>
        <v>61793.330000000002</v>
      </c>
      <c r="CF1331" s="31">
        <f t="shared" si="4469"/>
        <v>61861.330000000002</v>
      </c>
      <c r="CG1331" s="31">
        <f t="shared" si="4510"/>
        <v>0</v>
      </c>
      <c r="CH1331" s="24"/>
      <c r="CI1331" s="40"/>
      <c r="CN1331" s="1" t="s">
        <v>30</v>
      </c>
    </row>
    <row r="1332" ht="15">
      <c r="A1332" s="41" t="s">
        <v>738</v>
      </c>
      <c r="B1332" s="17">
        <v>240</v>
      </c>
      <c r="C1332" s="16" t="s">
        <v>395</v>
      </c>
      <c r="D1332" s="16" t="s">
        <v>105</v>
      </c>
      <c r="E1332" s="39" t="s">
        <v>681</v>
      </c>
      <c r="F1332" s="31">
        <v>64032.300000000003</v>
      </c>
      <c r="G1332" s="31">
        <v>50543.900000000001</v>
      </c>
      <c r="H1332" s="31">
        <v>50611.900000000001</v>
      </c>
      <c r="I1332" s="31">
        <f>512.5+28072.8</f>
        <v>28585.299999999999</v>
      </c>
      <c r="J1332" s="31">
        <v>7778.8999999999996</v>
      </c>
      <c r="K1332" s="31">
        <v>7778.8999999999996</v>
      </c>
      <c r="L1332" s="31">
        <f t="shared" si="4349"/>
        <v>92617.600000000006</v>
      </c>
      <c r="M1332" s="31">
        <f t="shared" si="4350"/>
        <v>58322.800000000003</v>
      </c>
      <c r="N1332" s="31">
        <f t="shared" si="4351"/>
        <v>58390.800000000003</v>
      </c>
      <c r="O1332" s="31"/>
      <c r="P1332" s="31"/>
      <c r="Q1332" s="31"/>
      <c r="R1332" s="31">
        <f t="shared" si="4352"/>
        <v>92617.600000000006</v>
      </c>
      <c r="S1332" s="31">
        <f t="shared" si="4353"/>
        <v>58322.800000000003</v>
      </c>
      <c r="T1332" s="31">
        <f t="shared" si="4354"/>
        <v>58390.800000000003</v>
      </c>
      <c r="U1332" s="31"/>
      <c r="V1332" s="31"/>
      <c r="W1332" s="31"/>
      <c r="X1332" s="31">
        <f t="shared" si="4355"/>
        <v>92617.600000000006</v>
      </c>
      <c r="Y1332" s="31">
        <f t="shared" si="4356"/>
        <v>58322.800000000003</v>
      </c>
      <c r="Z1332" s="31">
        <f t="shared" si="4357"/>
        <v>58390.800000000003</v>
      </c>
      <c r="AA1332" s="31"/>
      <c r="AB1332" s="31"/>
      <c r="AC1332" s="31"/>
      <c r="AD1332" s="31">
        <f t="shared" si="4358"/>
        <v>92617.600000000006</v>
      </c>
      <c r="AE1332" s="31">
        <f t="shared" si="4359"/>
        <v>58322.800000000003</v>
      </c>
      <c r="AF1332" s="31">
        <f t="shared" si="4360"/>
        <v>58390.800000000003</v>
      </c>
      <c r="AG1332" s="31"/>
      <c r="AH1332" s="31"/>
      <c r="AI1332" s="31"/>
      <c r="AJ1332" s="31">
        <f t="shared" si="4361"/>
        <v>92617.600000000006</v>
      </c>
      <c r="AK1332" s="31">
        <f t="shared" si="4362"/>
        <v>58322.800000000003</v>
      </c>
      <c r="AL1332" s="31">
        <f t="shared" si="4363"/>
        <v>58390.800000000003</v>
      </c>
      <c r="AM1332" s="31"/>
      <c r="AN1332" s="31"/>
      <c r="AO1332" s="31"/>
      <c r="AP1332" s="31">
        <f t="shared" si="4364"/>
        <v>92617.600000000006</v>
      </c>
      <c r="AQ1332" s="31">
        <f t="shared" si="4365"/>
        <v>58322.800000000003</v>
      </c>
      <c r="AR1332" s="31">
        <f t="shared" si="4366"/>
        <v>58390.800000000003</v>
      </c>
      <c r="AS1332" s="31"/>
      <c r="AT1332" s="31"/>
      <c r="AU1332" s="31"/>
      <c r="AV1332" s="31">
        <f t="shared" si="4367"/>
        <v>92617.600000000006</v>
      </c>
      <c r="AW1332" s="31">
        <f t="shared" si="4368"/>
        <v>58322.800000000003</v>
      </c>
      <c r="AX1332" s="31">
        <f t="shared" si="4369"/>
        <v>58390.800000000003</v>
      </c>
      <c r="AY1332" s="31">
        <f>2101.03-153-55.477</f>
        <v>1892.5530000000001</v>
      </c>
      <c r="AZ1332" s="31">
        <f>3623.53-153</f>
        <v>3470.5300000000002</v>
      </c>
      <c r="BA1332" s="31">
        <f>3623.53-153</f>
        <v>3470.5300000000002</v>
      </c>
      <c r="BB1332" s="31">
        <f t="shared" si="4370"/>
        <v>94510.153000000006</v>
      </c>
      <c r="BC1332" s="31">
        <f t="shared" si="4371"/>
        <v>61793.330000000002</v>
      </c>
      <c r="BD1332" s="31">
        <f t="shared" si="4372"/>
        <v>61861.330000000002</v>
      </c>
      <c r="BE1332" s="31"/>
      <c r="BF1332" s="31"/>
      <c r="BG1332" s="31"/>
      <c r="BH1332" s="31">
        <f t="shared" si="4373"/>
        <v>94510.153000000006</v>
      </c>
      <c r="BI1332" s="31">
        <f t="shared" si="4374"/>
        <v>61793.330000000002</v>
      </c>
      <c r="BJ1332" s="31">
        <f t="shared" si="4375"/>
        <v>61861.330000000002</v>
      </c>
      <c r="BK1332" s="31">
        <v>-150.88800000000001</v>
      </c>
      <c r="BL1332" s="31"/>
      <c r="BM1332" s="31"/>
      <c r="BN1332" s="31">
        <f t="shared" si="4376"/>
        <v>94359.264999999999</v>
      </c>
      <c r="BO1332" s="31">
        <f t="shared" si="4377"/>
        <v>61793.330000000002</v>
      </c>
      <c r="BP1332" s="31">
        <f t="shared" si="4378"/>
        <v>61861.330000000002</v>
      </c>
      <c r="BQ1332" s="31"/>
      <c r="BR1332" s="31"/>
      <c r="BS1332" s="31">
        <f t="shared" si="4379"/>
        <v>94359.264999999999</v>
      </c>
      <c r="BT1332" s="31">
        <f t="shared" si="4380"/>
        <v>61793.330000000002</v>
      </c>
      <c r="BU1332" s="31">
        <f t="shared" si="4381"/>
        <v>61861.330000000002</v>
      </c>
      <c r="BV1332" s="31"/>
      <c r="BW1332" s="31"/>
      <c r="BX1332" s="31">
        <f t="shared" si="4382"/>
        <v>94359.264999999999</v>
      </c>
      <c r="BY1332" s="31">
        <f t="shared" si="4383"/>
        <v>61793.330000000002</v>
      </c>
      <c r="BZ1332" s="31">
        <f t="shared" si="4384"/>
        <v>61861.330000000002</v>
      </c>
      <c r="CA1332" s="31"/>
      <c r="CB1332" s="31"/>
      <c r="CC1332" s="31"/>
      <c r="CD1332" s="31">
        <f t="shared" si="4467"/>
        <v>94359.264999999999</v>
      </c>
      <c r="CE1332" s="31">
        <f t="shared" si="4468"/>
        <v>61793.330000000002</v>
      </c>
      <c r="CF1332" s="31">
        <f t="shared" si="4469"/>
        <v>61861.330000000002</v>
      </c>
      <c r="CG1332" s="31"/>
      <c r="CH1332" s="24"/>
      <c r="CI1332" s="40">
        <v>105.154</v>
      </c>
    </row>
    <row r="1333" ht="15">
      <c r="A1333" s="41" t="s">
        <v>738</v>
      </c>
      <c r="B1333" s="41" t="s">
        <v>642</v>
      </c>
      <c r="C1333" s="16"/>
      <c r="D1333" s="16"/>
      <c r="E1333" s="39" t="s">
        <v>54</v>
      </c>
      <c r="F1333" s="31">
        <f t="shared" si="4470"/>
        <v>48.5</v>
      </c>
      <c r="G1333" s="31">
        <f t="shared" si="4471"/>
        <v>48.5</v>
      </c>
      <c r="H1333" s="31">
        <f t="shared" si="4472"/>
        <v>48.5</v>
      </c>
      <c r="I1333" s="31">
        <f t="shared" ref="I1333:I1334" si="4511">I1334</f>
        <v>0</v>
      </c>
      <c r="J1333" s="31">
        <f t="shared" si="4474"/>
        <v>0</v>
      </c>
      <c r="K1333" s="31">
        <f t="shared" si="4475"/>
        <v>0</v>
      </c>
      <c r="L1333" s="31">
        <f t="shared" si="4349"/>
        <v>48.5</v>
      </c>
      <c r="M1333" s="31">
        <f t="shared" si="4350"/>
        <v>48.5</v>
      </c>
      <c r="N1333" s="31">
        <f t="shared" si="4351"/>
        <v>48.5</v>
      </c>
      <c r="O1333" s="31">
        <f t="shared" si="4476"/>
        <v>0</v>
      </c>
      <c r="P1333" s="31">
        <f t="shared" si="4477"/>
        <v>0</v>
      </c>
      <c r="Q1333" s="31">
        <f t="shared" si="4478"/>
        <v>0</v>
      </c>
      <c r="R1333" s="31">
        <f t="shared" si="4352"/>
        <v>48.5</v>
      </c>
      <c r="S1333" s="31">
        <f t="shared" si="4353"/>
        <v>48.5</v>
      </c>
      <c r="T1333" s="31">
        <f t="shared" si="4354"/>
        <v>48.5</v>
      </c>
      <c r="U1333" s="31">
        <f t="shared" si="4479"/>
        <v>0</v>
      </c>
      <c r="V1333" s="31">
        <f t="shared" si="4480"/>
        <v>0</v>
      </c>
      <c r="W1333" s="31">
        <f t="shared" si="4481"/>
        <v>0</v>
      </c>
      <c r="X1333" s="31">
        <f t="shared" si="4355"/>
        <v>48.5</v>
      </c>
      <c r="Y1333" s="31">
        <f t="shared" si="4356"/>
        <v>48.5</v>
      </c>
      <c r="Z1333" s="31">
        <f t="shared" si="4357"/>
        <v>48.5</v>
      </c>
      <c r="AA1333" s="31">
        <f t="shared" si="4482"/>
        <v>0</v>
      </c>
      <c r="AB1333" s="31">
        <f t="shared" si="4483"/>
        <v>0</v>
      </c>
      <c r="AC1333" s="31">
        <f t="shared" si="4484"/>
        <v>0</v>
      </c>
      <c r="AD1333" s="31">
        <f t="shared" si="4358"/>
        <v>48.5</v>
      </c>
      <c r="AE1333" s="31">
        <f t="shared" si="4359"/>
        <v>48.5</v>
      </c>
      <c r="AF1333" s="31">
        <f t="shared" si="4360"/>
        <v>48.5</v>
      </c>
      <c r="AG1333" s="31">
        <f t="shared" si="4485"/>
        <v>0</v>
      </c>
      <c r="AH1333" s="31">
        <f t="shared" si="4486"/>
        <v>0</v>
      </c>
      <c r="AI1333" s="31">
        <f t="shared" si="4487"/>
        <v>0</v>
      </c>
      <c r="AJ1333" s="31">
        <f t="shared" si="4361"/>
        <v>48.5</v>
      </c>
      <c r="AK1333" s="31">
        <f t="shared" si="4362"/>
        <v>48.5</v>
      </c>
      <c r="AL1333" s="31">
        <f t="shared" si="4363"/>
        <v>48.5</v>
      </c>
      <c r="AM1333" s="31">
        <f t="shared" si="4488"/>
        <v>0</v>
      </c>
      <c r="AN1333" s="31">
        <f t="shared" si="4489"/>
        <v>0</v>
      </c>
      <c r="AO1333" s="31">
        <f t="shared" si="4490"/>
        <v>0</v>
      </c>
      <c r="AP1333" s="31">
        <f t="shared" si="4364"/>
        <v>48.5</v>
      </c>
      <c r="AQ1333" s="31">
        <f t="shared" si="4365"/>
        <v>48.5</v>
      </c>
      <c r="AR1333" s="31">
        <f t="shared" si="4366"/>
        <v>48.5</v>
      </c>
      <c r="AS1333" s="31">
        <f t="shared" si="4491"/>
        <v>0</v>
      </c>
      <c r="AT1333" s="31">
        <f t="shared" si="4492"/>
        <v>0</v>
      </c>
      <c r="AU1333" s="31">
        <f t="shared" si="4493"/>
        <v>0</v>
      </c>
      <c r="AV1333" s="31">
        <f t="shared" si="4367"/>
        <v>48.5</v>
      </c>
      <c r="AW1333" s="31">
        <f t="shared" si="4368"/>
        <v>48.5</v>
      </c>
      <c r="AX1333" s="31">
        <f t="shared" si="4369"/>
        <v>48.5</v>
      </c>
      <c r="AY1333" s="31">
        <f t="shared" ref="AY1333:AY1334" si="4512">AY1334</f>
        <v>0</v>
      </c>
      <c r="AZ1333" s="31">
        <f t="shared" ref="AZ1333:AZ1334" si="4513">AZ1334</f>
        <v>0</v>
      </c>
      <c r="BA1333" s="31">
        <f t="shared" ref="BA1333:BA1334" si="4514">BA1334</f>
        <v>0</v>
      </c>
      <c r="BB1333" s="31">
        <f t="shared" si="4370"/>
        <v>48.5</v>
      </c>
      <c r="BC1333" s="31">
        <f t="shared" si="4371"/>
        <v>48.5</v>
      </c>
      <c r="BD1333" s="31">
        <f t="shared" si="4372"/>
        <v>48.5</v>
      </c>
      <c r="BE1333" s="31">
        <f t="shared" si="4497"/>
        <v>0</v>
      </c>
      <c r="BF1333" s="31">
        <f t="shared" si="4498"/>
        <v>0</v>
      </c>
      <c r="BG1333" s="31">
        <f t="shared" si="4499"/>
        <v>0</v>
      </c>
      <c r="BH1333" s="31">
        <f t="shared" si="4373"/>
        <v>48.5</v>
      </c>
      <c r="BI1333" s="31">
        <f t="shared" si="4374"/>
        <v>48.5</v>
      </c>
      <c r="BJ1333" s="31">
        <f t="shared" si="4375"/>
        <v>48.5</v>
      </c>
      <c r="BK1333" s="31">
        <f t="shared" si="4500"/>
        <v>0</v>
      </c>
      <c r="BL1333" s="31">
        <f t="shared" si="4501"/>
        <v>0</v>
      </c>
      <c r="BM1333" s="31">
        <f t="shared" si="4502"/>
        <v>0</v>
      </c>
      <c r="BN1333" s="31">
        <f t="shared" si="4376"/>
        <v>48.5</v>
      </c>
      <c r="BO1333" s="31">
        <f t="shared" si="4377"/>
        <v>48.5</v>
      </c>
      <c r="BP1333" s="31">
        <f t="shared" si="4378"/>
        <v>48.5</v>
      </c>
      <c r="BQ1333" s="31">
        <f t="shared" si="4503"/>
        <v>0</v>
      </c>
      <c r="BR1333" s="31">
        <f t="shared" si="4504"/>
        <v>0</v>
      </c>
      <c r="BS1333" s="31">
        <f t="shared" si="4379"/>
        <v>48.5</v>
      </c>
      <c r="BT1333" s="31">
        <f t="shared" si="4380"/>
        <v>48.5</v>
      </c>
      <c r="BU1333" s="31">
        <f t="shared" si="4381"/>
        <v>48.5</v>
      </c>
      <c r="BV1333" s="31">
        <f t="shared" si="4505"/>
        <v>0</v>
      </c>
      <c r="BW1333" s="31">
        <f t="shared" si="4506"/>
        <v>0</v>
      </c>
      <c r="BX1333" s="31">
        <f t="shared" si="4382"/>
        <v>48.5</v>
      </c>
      <c r="BY1333" s="31">
        <f t="shared" si="4383"/>
        <v>48.5</v>
      </c>
      <c r="BZ1333" s="31">
        <f t="shared" si="4384"/>
        <v>48.5</v>
      </c>
      <c r="CA1333" s="31">
        <f t="shared" si="4507"/>
        <v>0</v>
      </c>
      <c r="CB1333" s="31">
        <f t="shared" si="4508"/>
        <v>0</v>
      </c>
      <c r="CC1333" s="31">
        <f t="shared" si="4509"/>
        <v>0</v>
      </c>
      <c r="CD1333" s="31">
        <f t="shared" si="4467"/>
        <v>48.5</v>
      </c>
      <c r="CE1333" s="31">
        <f t="shared" si="4468"/>
        <v>48.5</v>
      </c>
      <c r="CF1333" s="31">
        <f t="shared" si="4469"/>
        <v>48.5</v>
      </c>
      <c r="CG1333" s="31">
        <f t="shared" si="4510"/>
        <v>0</v>
      </c>
      <c r="CH1333" s="24"/>
      <c r="CI1333" s="40"/>
      <c r="CM1333" s="1" t="s">
        <v>29</v>
      </c>
    </row>
    <row r="1334" ht="15">
      <c r="A1334" s="41" t="s">
        <v>738</v>
      </c>
      <c r="B1334" s="17">
        <v>850</v>
      </c>
      <c r="C1334" s="16"/>
      <c r="D1334" s="16"/>
      <c r="E1334" s="39" t="s">
        <v>79</v>
      </c>
      <c r="F1334" s="31">
        <f t="shared" si="4470"/>
        <v>48.5</v>
      </c>
      <c r="G1334" s="31">
        <f t="shared" si="4471"/>
        <v>48.5</v>
      </c>
      <c r="H1334" s="31">
        <f t="shared" si="4472"/>
        <v>48.5</v>
      </c>
      <c r="I1334" s="31">
        <f t="shared" si="4511"/>
        <v>0</v>
      </c>
      <c r="J1334" s="31">
        <f t="shared" si="4474"/>
        <v>0</v>
      </c>
      <c r="K1334" s="31">
        <f t="shared" si="4475"/>
        <v>0</v>
      </c>
      <c r="L1334" s="31">
        <f t="shared" si="4349"/>
        <v>48.5</v>
      </c>
      <c r="M1334" s="31">
        <f t="shared" si="4350"/>
        <v>48.5</v>
      </c>
      <c r="N1334" s="31">
        <f t="shared" si="4351"/>
        <v>48.5</v>
      </c>
      <c r="O1334" s="31">
        <f t="shared" si="4476"/>
        <v>0</v>
      </c>
      <c r="P1334" s="31">
        <f t="shared" si="4477"/>
        <v>0</v>
      </c>
      <c r="Q1334" s="31">
        <f t="shared" si="4478"/>
        <v>0</v>
      </c>
      <c r="R1334" s="31">
        <f t="shared" si="4352"/>
        <v>48.5</v>
      </c>
      <c r="S1334" s="31">
        <f t="shared" si="4353"/>
        <v>48.5</v>
      </c>
      <c r="T1334" s="31">
        <f t="shared" si="4354"/>
        <v>48.5</v>
      </c>
      <c r="U1334" s="31">
        <f t="shared" si="4479"/>
        <v>0</v>
      </c>
      <c r="V1334" s="31">
        <f t="shared" si="4480"/>
        <v>0</v>
      </c>
      <c r="W1334" s="31">
        <f t="shared" si="4481"/>
        <v>0</v>
      </c>
      <c r="X1334" s="31">
        <f t="shared" si="4355"/>
        <v>48.5</v>
      </c>
      <c r="Y1334" s="31">
        <f t="shared" si="4356"/>
        <v>48.5</v>
      </c>
      <c r="Z1334" s="31">
        <f t="shared" si="4357"/>
        <v>48.5</v>
      </c>
      <c r="AA1334" s="31">
        <f t="shared" si="4482"/>
        <v>0</v>
      </c>
      <c r="AB1334" s="31">
        <f t="shared" si="4483"/>
        <v>0</v>
      </c>
      <c r="AC1334" s="31">
        <f t="shared" si="4484"/>
        <v>0</v>
      </c>
      <c r="AD1334" s="31">
        <f t="shared" si="4358"/>
        <v>48.5</v>
      </c>
      <c r="AE1334" s="31">
        <f t="shared" si="4359"/>
        <v>48.5</v>
      </c>
      <c r="AF1334" s="31">
        <f t="shared" si="4360"/>
        <v>48.5</v>
      </c>
      <c r="AG1334" s="31">
        <f t="shared" si="4485"/>
        <v>0</v>
      </c>
      <c r="AH1334" s="31">
        <f t="shared" si="4486"/>
        <v>0</v>
      </c>
      <c r="AI1334" s="31">
        <f t="shared" si="4487"/>
        <v>0</v>
      </c>
      <c r="AJ1334" s="31">
        <f t="shared" si="4361"/>
        <v>48.5</v>
      </c>
      <c r="AK1334" s="31">
        <f t="shared" si="4362"/>
        <v>48.5</v>
      </c>
      <c r="AL1334" s="31">
        <f t="shared" si="4363"/>
        <v>48.5</v>
      </c>
      <c r="AM1334" s="31">
        <f t="shared" si="4488"/>
        <v>0</v>
      </c>
      <c r="AN1334" s="31">
        <f t="shared" si="4489"/>
        <v>0</v>
      </c>
      <c r="AO1334" s="31">
        <f t="shared" si="4490"/>
        <v>0</v>
      </c>
      <c r="AP1334" s="31">
        <f t="shared" si="4364"/>
        <v>48.5</v>
      </c>
      <c r="AQ1334" s="31">
        <f t="shared" si="4365"/>
        <v>48.5</v>
      </c>
      <c r="AR1334" s="31">
        <f t="shared" si="4366"/>
        <v>48.5</v>
      </c>
      <c r="AS1334" s="31">
        <f t="shared" si="4491"/>
        <v>0</v>
      </c>
      <c r="AT1334" s="31">
        <f t="shared" si="4492"/>
        <v>0</v>
      </c>
      <c r="AU1334" s="31">
        <f t="shared" si="4493"/>
        <v>0</v>
      </c>
      <c r="AV1334" s="31">
        <f t="shared" si="4367"/>
        <v>48.5</v>
      </c>
      <c r="AW1334" s="31">
        <f t="shared" si="4368"/>
        <v>48.5</v>
      </c>
      <c r="AX1334" s="31">
        <f t="shared" si="4369"/>
        <v>48.5</v>
      </c>
      <c r="AY1334" s="31">
        <f t="shared" si="4512"/>
        <v>0</v>
      </c>
      <c r="AZ1334" s="31">
        <f t="shared" si="4513"/>
        <v>0</v>
      </c>
      <c r="BA1334" s="31">
        <f t="shared" si="4514"/>
        <v>0</v>
      </c>
      <c r="BB1334" s="31">
        <f t="shared" si="4370"/>
        <v>48.5</v>
      </c>
      <c r="BC1334" s="31">
        <f t="shared" si="4371"/>
        <v>48.5</v>
      </c>
      <c r="BD1334" s="31">
        <f t="shared" si="4372"/>
        <v>48.5</v>
      </c>
      <c r="BE1334" s="31">
        <f t="shared" si="4497"/>
        <v>0</v>
      </c>
      <c r="BF1334" s="31">
        <f t="shared" si="4498"/>
        <v>0</v>
      </c>
      <c r="BG1334" s="31">
        <f t="shared" si="4499"/>
        <v>0</v>
      </c>
      <c r="BH1334" s="31">
        <f t="shared" si="4373"/>
        <v>48.5</v>
      </c>
      <c r="BI1334" s="31">
        <f t="shared" si="4374"/>
        <v>48.5</v>
      </c>
      <c r="BJ1334" s="31">
        <f t="shared" si="4375"/>
        <v>48.5</v>
      </c>
      <c r="BK1334" s="31">
        <f t="shared" si="4500"/>
        <v>0</v>
      </c>
      <c r="BL1334" s="31">
        <f t="shared" si="4501"/>
        <v>0</v>
      </c>
      <c r="BM1334" s="31">
        <f t="shared" si="4502"/>
        <v>0</v>
      </c>
      <c r="BN1334" s="31">
        <f t="shared" si="4376"/>
        <v>48.5</v>
      </c>
      <c r="BO1334" s="31">
        <f t="shared" si="4377"/>
        <v>48.5</v>
      </c>
      <c r="BP1334" s="31">
        <f t="shared" si="4378"/>
        <v>48.5</v>
      </c>
      <c r="BQ1334" s="31">
        <f t="shared" si="4503"/>
        <v>0</v>
      </c>
      <c r="BR1334" s="31">
        <f t="shared" si="4504"/>
        <v>0</v>
      </c>
      <c r="BS1334" s="31">
        <f t="shared" si="4379"/>
        <v>48.5</v>
      </c>
      <c r="BT1334" s="31">
        <f t="shared" si="4380"/>
        <v>48.5</v>
      </c>
      <c r="BU1334" s="31">
        <f t="shared" si="4381"/>
        <v>48.5</v>
      </c>
      <c r="BV1334" s="31">
        <f t="shared" si="4505"/>
        <v>0</v>
      </c>
      <c r="BW1334" s="31">
        <f t="shared" si="4506"/>
        <v>0</v>
      </c>
      <c r="BX1334" s="31">
        <f t="shared" si="4382"/>
        <v>48.5</v>
      </c>
      <c r="BY1334" s="31">
        <f t="shared" si="4383"/>
        <v>48.5</v>
      </c>
      <c r="BZ1334" s="31">
        <f t="shared" si="4384"/>
        <v>48.5</v>
      </c>
      <c r="CA1334" s="31">
        <f t="shared" si="4507"/>
        <v>0</v>
      </c>
      <c r="CB1334" s="31">
        <f t="shared" si="4508"/>
        <v>0</v>
      </c>
      <c r="CC1334" s="31">
        <f t="shared" si="4509"/>
        <v>0</v>
      </c>
      <c r="CD1334" s="31">
        <f t="shared" si="4467"/>
        <v>48.5</v>
      </c>
      <c r="CE1334" s="31">
        <f t="shared" si="4468"/>
        <v>48.5</v>
      </c>
      <c r="CF1334" s="31">
        <f t="shared" si="4469"/>
        <v>48.5</v>
      </c>
      <c r="CG1334" s="31">
        <f t="shared" si="4510"/>
        <v>0</v>
      </c>
      <c r="CH1334" s="24"/>
      <c r="CI1334" s="40"/>
      <c r="CN1334" s="1" t="s">
        <v>30</v>
      </c>
    </row>
    <row r="1335" ht="15">
      <c r="A1335" s="41" t="s">
        <v>738</v>
      </c>
      <c r="B1335" s="17">
        <v>850</v>
      </c>
      <c r="C1335" s="16" t="s">
        <v>395</v>
      </c>
      <c r="D1335" s="16" t="s">
        <v>105</v>
      </c>
      <c r="E1335" s="39" t="s">
        <v>681</v>
      </c>
      <c r="F1335" s="31">
        <v>48.5</v>
      </c>
      <c r="G1335" s="31">
        <v>48.5</v>
      </c>
      <c r="H1335" s="31">
        <v>48.5</v>
      </c>
      <c r="I1335" s="31"/>
      <c r="J1335" s="31"/>
      <c r="K1335" s="31"/>
      <c r="L1335" s="31">
        <f t="shared" si="4349"/>
        <v>48.5</v>
      </c>
      <c r="M1335" s="31">
        <f t="shared" si="4350"/>
        <v>48.5</v>
      </c>
      <c r="N1335" s="31">
        <f t="shared" si="4351"/>
        <v>48.5</v>
      </c>
      <c r="O1335" s="31"/>
      <c r="P1335" s="31"/>
      <c r="Q1335" s="31"/>
      <c r="R1335" s="31">
        <f t="shared" si="4352"/>
        <v>48.5</v>
      </c>
      <c r="S1335" s="31">
        <f t="shared" si="4353"/>
        <v>48.5</v>
      </c>
      <c r="T1335" s="31">
        <f t="shared" si="4354"/>
        <v>48.5</v>
      </c>
      <c r="U1335" s="31"/>
      <c r="V1335" s="31"/>
      <c r="W1335" s="31"/>
      <c r="X1335" s="31">
        <f t="shared" si="4355"/>
        <v>48.5</v>
      </c>
      <c r="Y1335" s="31">
        <f t="shared" si="4356"/>
        <v>48.5</v>
      </c>
      <c r="Z1335" s="31">
        <f t="shared" si="4357"/>
        <v>48.5</v>
      </c>
      <c r="AA1335" s="31"/>
      <c r="AB1335" s="31"/>
      <c r="AC1335" s="31"/>
      <c r="AD1335" s="31">
        <f t="shared" si="4358"/>
        <v>48.5</v>
      </c>
      <c r="AE1335" s="31">
        <f t="shared" si="4359"/>
        <v>48.5</v>
      </c>
      <c r="AF1335" s="31">
        <f t="shared" si="4360"/>
        <v>48.5</v>
      </c>
      <c r="AG1335" s="31"/>
      <c r="AH1335" s="31"/>
      <c r="AI1335" s="31"/>
      <c r="AJ1335" s="31">
        <f t="shared" si="4361"/>
        <v>48.5</v>
      </c>
      <c r="AK1335" s="31">
        <f t="shared" si="4362"/>
        <v>48.5</v>
      </c>
      <c r="AL1335" s="31">
        <f t="shared" si="4363"/>
        <v>48.5</v>
      </c>
      <c r="AM1335" s="31"/>
      <c r="AN1335" s="31"/>
      <c r="AO1335" s="31"/>
      <c r="AP1335" s="31">
        <f t="shared" si="4364"/>
        <v>48.5</v>
      </c>
      <c r="AQ1335" s="31">
        <f t="shared" si="4365"/>
        <v>48.5</v>
      </c>
      <c r="AR1335" s="31">
        <f t="shared" si="4366"/>
        <v>48.5</v>
      </c>
      <c r="AS1335" s="31"/>
      <c r="AT1335" s="31"/>
      <c r="AU1335" s="31"/>
      <c r="AV1335" s="31">
        <f t="shared" si="4367"/>
        <v>48.5</v>
      </c>
      <c r="AW1335" s="31">
        <f t="shared" si="4368"/>
        <v>48.5</v>
      </c>
      <c r="AX1335" s="31">
        <f t="shared" si="4369"/>
        <v>48.5</v>
      </c>
      <c r="AY1335" s="31"/>
      <c r="AZ1335" s="31"/>
      <c r="BA1335" s="31"/>
      <c r="BB1335" s="31">
        <f t="shared" si="4370"/>
        <v>48.5</v>
      </c>
      <c r="BC1335" s="31">
        <f t="shared" si="4371"/>
        <v>48.5</v>
      </c>
      <c r="BD1335" s="31">
        <f t="shared" si="4372"/>
        <v>48.5</v>
      </c>
      <c r="BE1335" s="31"/>
      <c r="BF1335" s="31"/>
      <c r="BG1335" s="31"/>
      <c r="BH1335" s="31">
        <f t="shared" si="4373"/>
        <v>48.5</v>
      </c>
      <c r="BI1335" s="31">
        <f t="shared" si="4374"/>
        <v>48.5</v>
      </c>
      <c r="BJ1335" s="31">
        <f t="shared" si="4375"/>
        <v>48.5</v>
      </c>
      <c r="BK1335" s="31"/>
      <c r="BL1335" s="31"/>
      <c r="BM1335" s="31"/>
      <c r="BN1335" s="31">
        <f t="shared" si="4376"/>
        <v>48.5</v>
      </c>
      <c r="BO1335" s="31">
        <f t="shared" si="4377"/>
        <v>48.5</v>
      </c>
      <c r="BP1335" s="31">
        <f t="shared" si="4378"/>
        <v>48.5</v>
      </c>
      <c r="BQ1335" s="31"/>
      <c r="BR1335" s="31"/>
      <c r="BS1335" s="31">
        <f t="shared" si="4379"/>
        <v>48.5</v>
      </c>
      <c r="BT1335" s="31">
        <f t="shared" si="4380"/>
        <v>48.5</v>
      </c>
      <c r="BU1335" s="31">
        <f t="shared" si="4381"/>
        <v>48.5</v>
      </c>
      <c r="BV1335" s="31"/>
      <c r="BW1335" s="31"/>
      <c r="BX1335" s="31">
        <f t="shared" si="4382"/>
        <v>48.5</v>
      </c>
      <c r="BY1335" s="31">
        <f t="shared" si="4383"/>
        <v>48.5</v>
      </c>
      <c r="BZ1335" s="31">
        <f t="shared" si="4384"/>
        <v>48.5</v>
      </c>
      <c r="CA1335" s="31"/>
      <c r="CB1335" s="31"/>
      <c r="CC1335" s="31"/>
      <c r="CD1335" s="31">
        <f t="shared" si="4467"/>
        <v>48.5</v>
      </c>
      <c r="CE1335" s="31">
        <f t="shared" si="4468"/>
        <v>48.5</v>
      </c>
      <c r="CF1335" s="31">
        <f t="shared" si="4469"/>
        <v>48.5</v>
      </c>
      <c r="CG1335" s="31"/>
      <c r="CH1335" s="24"/>
      <c r="CI1335" s="40"/>
    </row>
    <row r="1336" s="26" customFormat="1" ht="29.850000000000001">
      <c r="A1336" s="27" t="s">
        <v>740</v>
      </c>
      <c r="B1336" s="28"/>
      <c r="C1336" s="27"/>
      <c r="D1336" s="27"/>
      <c r="E1336" s="29" t="s">
        <v>741</v>
      </c>
      <c r="F1336" s="30">
        <f>F1337+F1419+F1468</f>
        <v>2972382</v>
      </c>
      <c r="G1336" s="30">
        <f>G1337+G1419+G1468</f>
        <v>1815649.7999999998</v>
      </c>
      <c r="H1336" s="30">
        <f>H1337+H1419+H1468</f>
        <v>982012.69999999995</v>
      </c>
      <c r="I1336" s="30">
        <f>I1337+I1419+I1468</f>
        <v>-52918</v>
      </c>
      <c r="J1336" s="30">
        <f>J1337+J1419+J1468</f>
        <v>361761.28700000001</v>
      </c>
      <c r="K1336" s="30">
        <f>K1337+K1419+K1468</f>
        <v>-7806.2999999999902</v>
      </c>
      <c r="L1336" s="30">
        <f t="shared" si="4349"/>
        <v>2919464</v>
      </c>
      <c r="M1336" s="30">
        <f t="shared" si="4350"/>
        <v>2177411.0869999998</v>
      </c>
      <c r="N1336" s="30">
        <f t="shared" si="4351"/>
        <v>974206.39999999991</v>
      </c>
      <c r="O1336" s="30">
        <f>O1337+O1419+O1468</f>
        <v>-132696.658</v>
      </c>
      <c r="P1336" s="30">
        <f>P1337+P1419+P1468</f>
        <v>200000</v>
      </c>
      <c r="Q1336" s="30">
        <f>Q1337+Q1419+Q1468</f>
        <v>0</v>
      </c>
      <c r="R1336" s="30">
        <f t="shared" si="4352"/>
        <v>2786767.3420000002</v>
      </c>
      <c r="S1336" s="30">
        <f t="shared" si="4353"/>
        <v>2377411.0869999998</v>
      </c>
      <c r="T1336" s="30">
        <f t="shared" si="4354"/>
        <v>974206.39999999991</v>
      </c>
      <c r="U1336" s="30">
        <f>U1337+U1419+U1468</f>
        <v>0</v>
      </c>
      <c r="V1336" s="30">
        <f>V1337+V1419+V1468</f>
        <v>0</v>
      </c>
      <c r="W1336" s="30">
        <f>W1337+W1419+W1468</f>
        <v>0</v>
      </c>
      <c r="X1336" s="30">
        <f t="shared" si="4355"/>
        <v>2786767.3420000002</v>
      </c>
      <c r="Y1336" s="30">
        <f t="shared" si="4356"/>
        <v>2377411.0869999998</v>
      </c>
      <c r="Z1336" s="30">
        <f t="shared" si="4357"/>
        <v>974206.39999999991</v>
      </c>
      <c r="AA1336" s="30">
        <f>AA1337+AA1419+AA1468</f>
        <v>16157.799999999999</v>
      </c>
      <c r="AB1336" s="30">
        <f>AB1337+AB1419+AB1468</f>
        <v>11833</v>
      </c>
      <c r="AC1336" s="30">
        <f>AC1337+AC1419+AC1468</f>
        <v>11833</v>
      </c>
      <c r="AD1336" s="30">
        <f t="shared" si="4358"/>
        <v>2802925.142</v>
      </c>
      <c r="AE1336" s="30">
        <f t="shared" si="4359"/>
        <v>2389244.0869999998</v>
      </c>
      <c r="AF1336" s="30">
        <f t="shared" si="4360"/>
        <v>986039.39999999991</v>
      </c>
      <c r="AG1336" s="30">
        <f>AG1337+AG1419+AG1468+AG1478</f>
        <v>-11833</v>
      </c>
      <c r="AH1336" s="30">
        <f>AH1337+AH1419+AH1468+AH1478</f>
        <v>-11833</v>
      </c>
      <c r="AI1336" s="30">
        <f>AI1337+AI1419+AI1468+AI1478</f>
        <v>-11833</v>
      </c>
      <c r="AJ1336" s="30">
        <f t="shared" si="4361"/>
        <v>2791092.142</v>
      </c>
      <c r="AK1336" s="30">
        <f t="shared" si="4362"/>
        <v>2377411.0869999998</v>
      </c>
      <c r="AL1336" s="30">
        <f t="shared" si="4363"/>
        <v>974206.39999999991</v>
      </c>
      <c r="AM1336" s="30">
        <f>AM1337+AM1419+AM1468+AM1478</f>
        <v>3707.4590000000026</v>
      </c>
      <c r="AN1336" s="30">
        <f>AN1337+AN1419+AN1468+AN1478</f>
        <v>-2239.1350000000093</v>
      </c>
      <c r="AO1336" s="30">
        <f>AO1337+AO1419+AO1468+AO1478</f>
        <v>-67461.312000000005</v>
      </c>
      <c r="AP1336" s="30">
        <f t="shared" si="4364"/>
        <v>2794799.6009999998</v>
      </c>
      <c r="AQ1336" s="30">
        <f t="shared" si="4365"/>
        <v>2375171.9519999996</v>
      </c>
      <c r="AR1336" s="30">
        <f t="shared" si="4366"/>
        <v>906745.08799999987</v>
      </c>
      <c r="AS1336" s="30">
        <f>AS1337+AS1419+AS1468+AS1478</f>
        <v>0</v>
      </c>
      <c r="AT1336" s="30">
        <f>AT1337+AT1419+AT1468+AT1478</f>
        <v>2239.1350000000002</v>
      </c>
      <c r="AU1336" s="30">
        <f>AU1337+AU1419+AU1468+AU1478</f>
        <v>67461.312000000005</v>
      </c>
      <c r="AV1336" s="30">
        <f t="shared" si="4367"/>
        <v>2794799.6009999998</v>
      </c>
      <c r="AW1336" s="30">
        <f t="shared" si="4368"/>
        <v>2377411.0869999994</v>
      </c>
      <c r="AX1336" s="30">
        <f t="shared" si="4369"/>
        <v>974206.39999999991</v>
      </c>
      <c r="AY1336" s="30">
        <f>AY1337+AY1419+AY1468+AY1478</f>
        <v>83637.372000000003</v>
      </c>
      <c r="AZ1336" s="30">
        <f>AZ1337+AZ1419+AZ1468+AZ1478</f>
        <v>37278.684999999998</v>
      </c>
      <c r="BA1336" s="30">
        <f>BA1337+BA1419+BA1468+BA1478</f>
        <v>0</v>
      </c>
      <c r="BB1336" s="30">
        <f t="shared" si="4370"/>
        <v>2878436.9729999998</v>
      </c>
      <c r="BC1336" s="30">
        <f t="shared" si="4371"/>
        <v>2414689.7719999994</v>
      </c>
      <c r="BD1336" s="30">
        <f t="shared" si="4372"/>
        <v>974206.39999999991</v>
      </c>
      <c r="BE1336" s="30">
        <f>BE1337+BE1419+BE1468+BE1478</f>
        <v>-43322.417000000001</v>
      </c>
      <c r="BF1336" s="30">
        <f>BF1337+BF1419+BF1468+BF1478</f>
        <v>0</v>
      </c>
      <c r="BG1336" s="30">
        <f>BG1337+BG1419+BG1468+BG1478</f>
        <v>0</v>
      </c>
      <c r="BH1336" s="30">
        <f t="shared" si="4373"/>
        <v>2835114.5559999999</v>
      </c>
      <c r="BI1336" s="30">
        <f t="shared" si="4374"/>
        <v>2414689.7719999994</v>
      </c>
      <c r="BJ1336" s="30">
        <f t="shared" si="4375"/>
        <v>974206.39999999991</v>
      </c>
      <c r="BK1336" s="30">
        <f>BK1337+BK1419+BK1468+BK1478</f>
        <v>17446.101999999999</v>
      </c>
      <c r="BL1336" s="30">
        <f>BL1337+BL1419+BL1468+BL1478</f>
        <v>9784.8029999999999</v>
      </c>
      <c r="BM1336" s="30">
        <f>BM1337+BM1419+BM1468+BM1478</f>
        <v>0</v>
      </c>
      <c r="BN1336" s="30">
        <f t="shared" si="4376"/>
        <v>2852560.6579999998</v>
      </c>
      <c r="BO1336" s="30">
        <f t="shared" si="4377"/>
        <v>2424474.5749999993</v>
      </c>
      <c r="BP1336" s="30">
        <f t="shared" si="4378"/>
        <v>974206.39999999991</v>
      </c>
      <c r="BQ1336" s="30">
        <f>BQ1337+BQ1419+BQ1468+BQ1478</f>
        <v>-102.611</v>
      </c>
      <c r="BR1336" s="30">
        <f>BR1337+BR1419+BR1468+BR1478</f>
        <v>0</v>
      </c>
      <c r="BS1336" s="31">
        <f t="shared" si="4379"/>
        <v>2852458.0469999998</v>
      </c>
      <c r="BT1336" s="31">
        <f t="shared" si="4380"/>
        <v>2424474.5749999993</v>
      </c>
      <c r="BU1336" s="31">
        <f t="shared" si="4381"/>
        <v>974206.39999999991</v>
      </c>
      <c r="BV1336" s="30">
        <f>BV1337+BV1419+BV1468+BV1478</f>
        <v>0</v>
      </c>
      <c r="BW1336" s="30">
        <f>BW1337+BW1419+BW1468+BW1478</f>
        <v>0</v>
      </c>
      <c r="BX1336" s="30">
        <f t="shared" si="4382"/>
        <v>2852458.0469999998</v>
      </c>
      <c r="BY1336" s="30">
        <f t="shared" si="4383"/>
        <v>2424474.5749999993</v>
      </c>
      <c r="BZ1336" s="30">
        <f t="shared" si="4384"/>
        <v>974206.39999999991</v>
      </c>
      <c r="CA1336" s="30">
        <f>CA1337+CA1419+CA1468+CA1478</f>
        <v>105053.05100000001</v>
      </c>
      <c r="CB1336" s="30">
        <f>CB1337+CB1419+CB1468+CB1478</f>
        <v>-91319.420000000013</v>
      </c>
      <c r="CC1336" s="30">
        <f>CC1337+CC1419+CC1468+CC1478</f>
        <v>6591.8390000000072</v>
      </c>
      <c r="CD1336" s="30">
        <f t="shared" si="4467"/>
        <v>2957511.0979999998</v>
      </c>
      <c r="CE1336" s="30">
        <f t="shared" si="4468"/>
        <v>2333155.1549999993</v>
      </c>
      <c r="CF1336" s="30">
        <f t="shared" si="4469"/>
        <v>980798.23899999994</v>
      </c>
      <c r="CG1336" s="30">
        <f>CG1337+CG1419+CG1468+CG1478</f>
        <v>0</v>
      </c>
      <c r="CH1336" s="24"/>
      <c r="CI1336" s="32"/>
      <c r="CJ1336" s="26" t="s">
        <v>26</v>
      </c>
    </row>
    <row r="1337" s="33" customFormat="1" ht="43.75">
      <c r="A1337" s="34" t="s">
        <v>742</v>
      </c>
      <c r="B1337" s="35"/>
      <c r="C1337" s="34"/>
      <c r="D1337" s="34"/>
      <c r="E1337" s="36" t="s">
        <v>743</v>
      </c>
      <c r="F1337" s="37">
        <f>F1338+F1350+F1355+F1360+F1369+F1385+F1391+F1400+F1409</f>
        <v>2468035.8999999999</v>
      </c>
      <c r="G1337" s="37">
        <f>G1338+G1350+G1355+G1360+G1369+G1385+G1391+G1400+G1409</f>
        <v>1367860.7999999998</v>
      </c>
      <c r="H1337" s="37">
        <f>H1338+H1350+H1355+H1360+H1369+H1385+H1391+H1400+H1409</f>
        <v>826444.09999999998</v>
      </c>
      <c r="I1337" s="37">
        <f>I1338+I1350+I1355+I1360+I1369+I1385+I1391+I1400+I1409</f>
        <v>-2918</v>
      </c>
      <c r="J1337" s="37">
        <f>J1338+J1350+J1355+J1360+J1369+J1385+J1391+J1400+J1409</f>
        <v>293821.03000000003</v>
      </c>
      <c r="K1337" s="37">
        <f>K1338+K1350+K1355+K1360+K1369+K1385+K1391+K1400+K1409</f>
        <v>-7806.2999999999902</v>
      </c>
      <c r="L1337" s="37">
        <f t="shared" si="4349"/>
        <v>2465117.8999999999</v>
      </c>
      <c r="M1337" s="37">
        <f t="shared" si="4350"/>
        <v>1661681.8299999998</v>
      </c>
      <c r="N1337" s="37">
        <f t="shared" si="4351"/>
        <v>818637.79999999993</v>
      </c>
      <c r="O1337" s="37">
        <f>O1338+O1350+O1355+O1360+O1369+O1385+O1391+O1400+O1409</f>
        <v>43425.566999999995</v>
      </c>
      <c r="P1337" s="37">
        <f>P1338+P1350+P1355+P1360+P1369+P1385+P1391+P1400+P1409</f>
        <v>0</v>
      </c>
      <c r="Q1337" s="37">
        <f>Q1338+Q1350+Q1355+Q1360+Q1369+Q1385+Q1391+Q1400+Q1409</f>
        <v>0</v>
      </c>
      <c r="R1337" s="37">
        <f t="shared" si="4352"/>
        <v>2508543.4669999997</v>
      </c>
      <c r="S1337" s="37">
        <f t="shared" si="4353"/>
        <v>1661681.8299999998</v>
      </c>
      <c r="T1337" s="37">
        <f t="shared" si="4354"/>
        <v>818637.79999999993</v>
      </c>
      <c r="U1337" s="37">
        <f>U1338+U1350+U1355+U1360+U1369+U1385+U1391+U1400+U1409</f>
        <v>0</v>
      </c>
      <c r="V1337" s="37">
        <f>V1338+V1350+V1355+V1360+V1369+V1385+V1391+V1400+V1409</f>
        <v>0</v>
      </c>
      <c r="W1337" s="37">
        <f>W1338+W1350+W1355+W1360+W1369+W1385+W1391+W1400+W1409</f>
        <v>0</v>
      </c>
      <c r="X1337" s="37">
        <f t="shared" si="4355"/>
        <v>2508543.4669999997</v>
      </c>
      <c r="Y1337" s="37">
        <f t="shared" si="4356"/>
        <v>1661681.8299999998</v>
      </c>
      <c r="Z1337" s="37">
        <f t="shared" si="4357"/>
        <v>818637.79999999993</v>
      </c>
      <c r="AA1337" s="37">
        <f>AA1338+AA1350+AA1355+AA1360+AA1369+AA1385+AA1391+AA1400+AA1409+AA1414</f>
        <v>16157.799999999999</v>
      </c>
      <c r="AB1337" s="37">
        <f>AB1338+AB1350+AB1355+AB1360+AB1369+AB1385+AB1391+AB1400+AB1409+AB1414</f>
        <v>11833</v>
      </c>
      <c r="AC1337" s="37">
        <f>AC1338+AC1350+AC1355+AC1360+AC1369+AC1385+AC1391+AC1400+AC1409+AC1414</f>
        <v>11833</v>
      </c>
      <c r="AD1337" s="37">
        <f t="shared" si="4358"/>
        <v>2524701.2669999995</v>
      </c>
      <c r="AE1337" s="37">
        <f t="shared" si="4359"/>
        <v>1673514.8299999998</v>
      </c>
      <c r="AF1337" s="37">
        <f t="shared" si="4360"/>
        <v>830470.79999999993</v>
      </c>
      <c r="AG1337" s="37">
        <f>AG1338+AG1350+AG1355+AG1360+AG1369+AG1385+AG1391+AG1400+AG1409+AG1414</f>
        <v>-16157.799999999999</v>
      </c>
      <c r="AH1337" s="37">
        <f>AH1338+AH1350+AH1355+AH1360+AH1369+AH1385+AH1391+AH1400+AH1409+AH1414</f>
        <v>-11833</v>
      </c>
      <c r="AI1337" s="37">
        <f>AI1338+AI1350+AI1355+AI1360+AI1369+AI1385+AI1391+AI1400+AI1409+AI1414</f>
        <v>-11833</v>
      </c>
      <c r="AJ1337" s="37">
        <f t="shared" si="4361"/>
        <v>2508543.4669999997</v>
      </c>
      <c r="AK1337" s="37">
        <f t="shared" si="4362"/>
        <v>1661681.8299999998</v>
      </c>
      <c r="AL1337" s="37">
        <f t="shared" si="4363"/>
        <v>818637.79999999993</v>
      </c>
      <c r="AM1337" s="37">
        <f>AM1338+AM1350+AM1355+AM1360+AM1369+AM1385+AM1391+AM1400+AM1409+AM1414</f>
        <v>101425.20200000002</v>
      </c>
      <c r="AN1337" s="37">
        <f>AN1338+AN1350+AN1355+AN1360+AN1369+AN1385+AN1391+AN1400+AN1409+AN1414</f>
        <v>-125762.70500000002</v>
      </c>
      <c r="AO1337" s="37">
        <f>AO1338+AO1350+AO1355+AO1360+AO1369+AO1385+AO1391+AO1400+AO1409+AO1414</f>
        <v>-67461.312000000005</v>
      </c>
      <c r="AP1337" s="37">
        <f t="shared" si="4364"/>
        <v>2609968.6689999998</v>
      </c>
      <c r="AQ1337" s="37">
        <f t="shared" si="4365"/>
        <v>1535919.1249999998</v>
      </c>
      <c r="AR1337" s="37">
        <f t="shared" si="4366"/>
        <v>751176.4879999999</v>
      </c>
      <c r="AS1337" s="37">
        <f>AS1338+AS1350+AS1355+AS1360+AS1369+AS1385+AS1391+AS1400+AS1409+AS1414</f>
        <v>0</v>
      </c>
      <c r="AT1337" s="37">
        <f>AT1338+AT1350+AT1355+AT1360+AT1369+AT1385+AT1391+AT1400+AT1409+AT1414</f>
        <v>2239.1350000000002</v>
      </c>
      <c r="AU1337" s="37">
        <f>AU1338+AU1350+AU1355+AU1360+AU1369+AU1385+AU1391+AU1400+AU1409+AU1414</f>
        <v>67461.312000000005</v>
      </c>
      <c r="AV1337" s="37">
        <f t="shared" si="4367"/>
        <v>2609968.6689999998</v>
      </c>
      <c r="AW1337" s="37">
        <f t="shared" si="4368"/>
        <v>1538158.2599999998</v>
      </c>
      <c r="AX1337" s="37">
        <f t="shared" si="4369"/>
        <v>818637.79999999993</v>
      </c>
      <c r="AY1337" s="37">
        <f>AY1338+AY1350+AY1355+AY1360+AY1369+AY1385+AY1391+AY1400+AY1409+AY1414</f>
        <v>63637.372000000003</v>
      </c>
      <c r="AZ1337" s="37">
        <f>AZ1338+AZ1350+AZ1355+AZ1360+AZ1369+AZ1385+AZ1391+AZ1400+AZ1409+AZ1414</f>
        <v>0</v>
      </c>
      <c r="BA1337" s="37">
        <f>BA1338+BA1350+BA1355+BA1360+BA1369+BA1385+BA1391+BA1400+BA1409+BA1414</f>
        <v>0</v>
      </c>
      <c r="BB1337" s="37">
        <f t="shared" si="4370"/>
        <v>2673606.0409999997</v>
      </c>
      <c r="BC1337" s="37">
        <f t="shared" si="4371"/>
        <v>1538158.2599999998</v>
      </c>
      <c r="BD1337" s="37">
        <f t="shared" si="4372"/>
        <v>818637.79999999993</v>
      </c>
      <c r="BE1337" s="37">
        <f>BE1338+BE1350+BE1355+BE1360+BE1369+BE1385+BE1391+BE1400+BE1409+BE1414</f>
        <v>-23322.417000000001</v>
      </c>
      <c r="BF1337" s="37">
        <f>BF1338+BF1350+BF1355+BF1360+BF1369+BF1385+BF1391+BF1400+BF1409+BF1414</f>
        <v>0</v>
      </c>
      <c r="BG1337" s="37">
        <f>BG1338+BG1350+BG1355+BG1360+BG1369+BG1385+BG1391+BG1400+BG1409+BG1414</f>
        <v>0</v>
      </c>
      <c r="BH1337" s="37">
        <f t="shared" si="4373"/>
        <v>2650283.6239999998</v>
      </c>
      <c r="BI1337" s="37">
        <f t="shared" si="4374"/>
        <v>1538158.2599999998</v>
      </c>
      <c r="BJ1337" s="37">
        <f t="shared" si="4375"/>
        <v>818637.79999999993</v>
      </c>
      <c r="BK1337" s="37">
        <f>BK1338+BK1350+BK1355+BK1360+BK1369+BK1385+BK1391+BK1400+BK1409+BK1414</f>
        <v>25451.752</v>
      </c>
      <c r="BL1337" s="37">
        <f>BL1338+BL1350+BL1355+BL1360+BL1369+BL1385+BL1391+BL1400+BL1409+BL1414</f>
        <v>0</v>
      </c>
      <c r="BM1337" s="37">
        <f>BM1338+BM1350+BM1355+BM1360+BM1369+BM1385+BM1391+BM1400+BM1409+BM1414</f>
        <v>0</v>
      </c>
      <c r="BN1337" s="37">
        <f t="shared" si="4376"/>
        <v>2675735.3759999997</v>
      </c>
      <c r="BO1337" s="37">
        <f t="shared" si="4377"/>
        <v>1538158.2599999998</v>
      </c>
      <c r="BP1337" s="37">
        <f t="shared" si="4378"/>
        <v>818637.79999999993</v>
      </c>
      <c r="BQ1337" s="37">
        <f>BQ1338+BQ1350+BQ1355+BQ1360+BQ1369+BQ1385+BQ1391+BQ1400+BQ1409+BQ1414</f>
        <v>-102.611</v>
      </c>
      <c r="BR1337" s="37">
        <f>BR1338+BR1350+BR1355+BR1360+BR1369+BR1385+BR1391+BR1400+BR1409+BR1414</f>
        <v>0</v>
      </c>
      <c r="BS1337" s="31">
        <f t="shared" si="4379"/>
        <v>2675632.7649999997</v>
      </c>
      <c r="BT1337" s="31">
        <f t="shared" si="4380"/>
        <v>1538158.2599999998</v>
      </c>
      <c r="BU1337" s="31">
        <f t="shared" si="4381"/>
        <v>818637.79999999993</v>
      </c>
      <c r="BV1337" s="37">
        <f>BV1338+BV1350+BV1355+BV1360+BV1369+BV1385+BV1391+BV1400+BV1409+BV1414</f>
        <v>0</v>
      </c>
      <c r="BW1337" s="37">
        <f>BW1338+BW1350+BW1355+BW1360+BW1369+BW1385+BW1391+BW1400+BW1409+BW1414</f>
        <v>0</v>
      </c>
      <c r="BX1337" s="37">
        <f t="shared" si="4382"/>
        <v>2675632.7649999997</v>
      </c>
      <c r="BY1337" s="37">
        <f t="shared" si="4383"/>
        <v>1538158.2599999998</v>
      </c>
      <c r="BZ1337" s="37">
        <f t="shared" si="4384"/>
        <v>818637.79999999993</v>
      </c>
      <c r="CA1337" s="37">
        <f>CA1338+CA1350+CA1355+CA1360+CA1369+CA1385+CA1391+CA1400+CA1409+CA1414</f>
        <v>103073.856</v>
      </c>
      <c r="CB1337" s="37">
        <f>CB1338+CB1350+CB1355+CB1360+CB1369+CB1385+CB1391+CB1400+CB1409+CB1414</f>
        <v>59277.579999999987</v>
      </c>
      <c r="CC1337" s="37">
        <f>CC1338+CC1350+CC1355+CC1360+CC1369+CC1385+CC1391+CC1400+CC1409+CC1414</f>
        <v>6591.8390000000072</v>
      </c>
      <c r="CD1337" s="37">
        <f t="shared" si="4467"/>
        <v>2778706.6209999998</v>
      </c>
      <c r="CE1337" s="37">
        <f t="shared" si="4468"/>
        <v>1597435.8399999999</v>
      </c>
      <c r="CF1337" s="37">
        <f t="shared" si="4469"/>
        <v>825229.63899999997</v>
      </c>
      <c r="CG1337" s="37">
        <f>CG1338+CG1350+CG1355+CG1360+CG1369+CG1385+CG1391+CG1400+CG1409+CG1414</f>
        <v>0</v>
      </c>
      <c r="CH1337" s="24"/>
      <c r="CI1337" s="38"/>
      <c r="CK1337" s="33" t="s">
        <v>27</v>
      </c>
    </row>
    <row r="1338" ht="39.549999999999997">
      <c r="A1338" s="16" t="s">
        <v>744</v>
      </c>
      <c r="B1338" s="17"/>
      <c r="C1338" s="16"/>
      <c r="D1338" s="16"/>
      <c r="E1338" s="39" t="s">
        <v>745</v>
      </c>
      <c r="F1338" s="31">
        <f>F1339+F1346</f>
        <v>250509.09999999998</v>
      </c>
      <c r="G1338" s="31">
        <f>G1339+G1346</f>
        <v>300509.10000000003</v>
      </c>
      <c r="H1338" s="31">
        <f>H1339+H1346</f>
        <v>300509.10000000003</v>
      </c>
      <c r="I1338" s="31">
        <f>I1339+I1346</f>
        <v>0</v>
      </c>
      <c r="J1338" s="31">
        <f>J1339+J1346</f>
        <v>0</v>
      </c>
      <c r="K1338" s="31">
        <f>K1339+K1346</f>
        <v>0</v>
      </c>
      <c r="L1338" s="31">
        <f t="shared" si="4349"/>
        <v>250509.09999999998</v>
      </c>
      <c r="M1338" s="31">
        <f t="shared" si="4350"/>
        <v>300509.10000000003</v>
      </c>
      <c r="N1338" s="31">
        <f t="shared" si="4351"/>
        <v>300509.10000000003</v>
      </c>
      <c r="O1338" s="31">
        <f>O1339+O1346</f>
        <v>19738.506999999998</v>
      </c>
      <c r="P1338" s="31">
        <f>P1339+P1346</f>
        <v>0</v>
      </c>
      <c r="Q1338" s="31">
        <f>Q1339+Q1346</f>
        <v>0</v>
      </c>
      <c r="R1338" s="31">
        <f t="shared" si="4352"/>
        <v>270247.60699999996</v>
      </c>
      <c r="S1338" s="31">
        <f t="shared" si="4353"/>
        <v>300509.10000000003</v>
      </c>
      <c r="T1338" s="31">
        <f t="shared" si="4354"/>
        <v>300509.10000000003</v>
      </c>
      <c r="U1338" s="31">
        <f>U1339+U1346</f>
        <v>0</v>
      </c>
      <c r="V1338" s="31">
        <f>V1339+V1346</f>
        <v>0</v>
      </c>
      <c r="W1338" s="31">
        <f>W1339+W1346</f>
        <v>0</v>
      </c>
      <c r="X1338" s="31">
        <f t="shared" si="4355"/>
        <v>270247.60699999996</v>
      </c>
      <c r="Y1338" s="31">
        <f t="shared" si="4356"/>
        <v>300509.10000000003</v>
      </c>
      <c r="Z1338" s="31">
        <f t="shared" si="4357"/>
        <v>300509.10000000003</v>
      </c>
      <c r="AA1338" s="31">
        <f>AA1339+AA1346</f>
        <v>0</v>
      </c>
      <c r="AB1338" s="31">
        <f>AB1339+AB1346</f>
        <v>0</v>
      </c>
      <c r="AC1338" s="31">
        <f>AC1339+AC1346</f>
        <v>0</v>
      </c>
      <c r="AD1338" s="31">
        <f t="shared" si="4358"/>
        <v>270247.60699999996</v>
      </c>
      <c r="AE1338" s="31">
        <f t="shared" si="4359"/>
        <v>300509.10000000003</v>
      </c>
      <c r="AF1338" s="31">
        <f t="shared" si="4360"/>
        <v>300509.10000000003</v>
      </c>
      <c r="AG1338" s="31">
        <f>AG1339+AG1346</f>
        <v>0</v>
      </c>
      <c r="AH1338" s="31">
        <f>AH1339+AH1346</f>
        <v>0</v>
      </c>
      <c r="AI1338" s="31">
        <f>AI1339+AI1346</f>
        <v>0</v>
      </c>
      <c r="AJ1338" s="31">
        <f t="shared" si="4361"/>
        <v>270247.60699999996</v>
      </c>
      <c r="AK1338" s="31">
        <f t="shared" si="4362"/>
        <v>300509.10000000003</v>
      </c>
      <c r="AL1338" s="31">
        <f t="shared" si="4363"/>
        <v>300509.10000000003</v>
      </c>
      <c r="AM1338" s="31">
        <f>AM1339+AM1346</f>
        <v>0</v>
      </c>
      <c r="AN1338" s="31">
        <f>AN1339+AN1346</f>
        <v>0</v>
      </c>
      <c r="AO1338" s="31">
        <f>AO1339+AO1346</f>
        <v>0</v>
      </c>
      <c r="AP1338" s="31">
        <f t="shared" si="4364"/>
        <v>270247.60699999996</v>
      </c>
      <c r="AQ1338" s="31">
        <f t="shared" si="4365"/>
        <v>300509.10000000003</v>
      </c>
      <c r="AR1338" s="31">
        <f t="shared" si="4366"/>
        <v>300509.10000000003</v>
      </c>
      <c r="AS1338" s="31">
        <f>AS1339+AS1346</f>
        <v>0</v>
      </c>
      <c r="AT1338" s="31">
        <f>AT1339+AT1346</f>
        <v>0</v>
      </c>
      <c r="AU1338" s="31">
        <f>AU1339+AU1346</f>
        <v>0</v>
      </c>
      <c r="AV1338" s="31">
        <f t="shared" si="4367"/>
        <v>270247.60699999996</v>
      </c>
      <c r="AW1338" s="31">
        <f t="shared" si="4368"/>
        <v>300509.10000000003</v>
      </c>
      <c r="AX1338" s="31">
        <f t="shared" si="4369"/>
        <v>300509.10000000003</v>
      </c>
      <c r="AY1338" s="31">
        <f>AY1339+AY1346</f>
        <v>36000</v>
      </c>
      <c r="AZ1338" s="31">
        <f>AZ1339+AZ1346</f>
        <v>0</v>
      </c>
      <c r="BA1338" s="31">
        <f>BA1339+BA1346</f>
        <v>0</v>
      </c>
      <c r="BB1338" s="31">
        <f t="shared" si="4370"/>
        <v>306247.60699999996</v>
      </c>
      <c r="BC1338" s="31">
        <f t="shared" si="4371"/>
        <v>300509.10000000003</v>
      </c>
      <c r="BD1338" s="31">
        <f t="shared" si="4372"/>
        <v>300509.10000000003</v>
      </c>
      <c r="BE1338" s="31">
        <f>BE1339+BE1346</f>
        <v>1419.9259999999999</v>
      </c>
      <c r="BF1338" s="31">
        <f>BF1339+BF1346</f>
        <v>0</v>
      </c>
      <c r="BG1338" s="31">
        <f>BG1339+BG1346</f>
        <v>0</v>
      </c>
      <c r="BH1338" s="31">
        <f t="shared" si="4373"/>
        <v>307667.53299999994</v>
      </c>
      <c r="BI1338" s="31">
        <f t="shared" si="4374"/>
        <v>300509.10000000003</v>
      </c>
      <c r="BJ1338" s="31">
        <f t="shared" si="4375"/>
        <v>300509.10000000003</v>
      </c>
      <c r="BK1338" s="31">
        <f>BK1339+BK1346</f>
        <v>11151.752</v>
      </c>
      <c r="BL1338" s="31">
        <f>BL1339+BL1346</f>
        <v>0</v>
      </c>
      <c r="BM1338" s="31">
        <f>BM1339+BM1346</f>
        <v>0</v>
      </c>
      <c r="BN1338" s="31">
        <f t="shared" si="4376"/>
        <v>318819.28499999992</v>
      </c>
      <c r="BO1338" s="31">
        <f t="shared" si="4377"/>
        <v>300509.10000000003</v>
      </c>
      <c r="BP1338" s="31">
        <f t="shared" si="4378"/>
        <v>300509.10000000003</v>
      </c>
      <c r="BQ1338" s="31">
        <f>BQ1339+BQ1346</f>
        <v>-102.611</v>
      </c>
      <c r="BR1338" s="31">
        <f>BR1339+BR1346</f>
        <v>0</v>
      </c>
      <c r="BS1338" s="31">
        <f t="shared" si="4379"/>
        <v>318716.67399999994</v>
      </c>
      <c r="BT1338" s="31">
        <f t="shared" si="4380"/>
        <v>300509.10000000003</v>
      </c>
      <c r="BU1338" s="31">
        <f t="shared" si="4381"/>
        <v>300509.10000000003</v>
      </c>
      <c r="BV1338" s="31">
        <f>BV1339+BV1346</f>
        <v>0</v>
      </c>
      <c r="BW1338" s="31">
        <f>BW1339+BW1346</f>
        <v>0</v>
      </c>
      <c r="BX1338" s="31">
        <f t="shared" si="4382"/>
        <v>318716.67399999994</v>
      </c>
      <c r="BY1338" s="31">
        <f t="shared" si="4383"/>
        <v>300509.10000000003</v>
      </c>
      <c r="BZ1338" s="31">
        <f t="shared" si="4384"/>
        <v>300509.10000000003</v>
      </c>
      <c r="CA1338" s="31">
        <f>CA1339+CA1346</f>
        <v>0</v>
      </c>
      <c r="CB1338" s="31">
        <f>CB1339+CB1346</f>
        <v>150000</v>
      </c>
      <c r="CC1338" s="31">
        <f>CC1339+CC1346</f>
        <v>150000</v>
      </c>
      <c r="CD1338" s="31">
        <f t="shared" si="4467"/>
        <v>318716.67399999994</v>
      </c>
      <c r="CE1338" s="31">
        <f t="shared" si="4468"/>
        <v>450509.10000000003</v>
      </c>
      <c r="CF1338" s="31">
        <f t="shared" si="4469"/>
        <v>450509.10000000003</v>
      </c>
      <c r="CG1338" s="31">
        <f>CG1339+CG1346</f>
        <v>0</v>
      </c>
      <c r="CH1338" s="24"/>
      <c r="CI1338" s="40"/>
      <c r="CL1338" s="1" t="s">
        <v>28</v>
      </c>
    </row>
    <row r="1339" ht="29.850000000000001">
      <c r="A1339" s="41" t="s">
        <v>746</v>
      </c>
      <c r="B1339" s="41"/>
      <c r="C1339" s="41"/>
      <c r="D1339" s="41"/>
      <c r="E1339" s="39" t="s">
        <v>747</v>
      </c>
      <c r="F1339" s="31">
        <f>F1340+F1343</f>
        <v>250509.09999999998</v>
      </c>
      <c r="G1339" s="31">
        <f>G1340+G1343</f>
        <v>300509.10000000003</v>
      </c>
      <c r="H1339" s="31">
        <f>H1340+H1343</f>
        <v>300509.10000000003</v>
      </c>
      <c r="I1339" s="31">
        <f>I1340+I1343</f>
        <v>0</v>
      </c>
      <c r="J1339" s="31">
        <f>J1340+J1343</f>
        <v>0</v>
      </c>
      <c r="K1339" s="31">
        <f>K1340+K1343</f>
        <v>0</v>
      </c>
      <c r="L1339" s="31">
        <f t="shared" si="4349"/>
        <v>250509.09999999998</v>
      </c>
      <c r="M1339" s="31">
        <f t="shared" si="4350"/>
        <v>300509.10000000003</v>
      </c>
      <c r="N1339" s="31">
        <f t="shared" si="4351"/>
        <v>300509.10000000003</v>
      </c>
      <c r="O1339" s="31">
        <f>O1340+O1343</f>
        <v>2734.2469999999998</v>
      </c>
      <c r="P1339" s="31">
        <f>P1340+P1343</f>
        <v>0</v>
      </c>
      <c r="Q1339" s="31">
        <f>Q1340+Q1343</f>
        <v>0</v>
      </c>
      <c r="R1339" s="31">
        <f t="shared" si="4352"/>
        <v>253243.34699999998</v>
      </c>
      <c r="S1339" s="31">
        <f t="shared" si="4353"/>
        <v>300509.10000000003</v>
      </c>
      <c r="T1339" s="31">
        <f t="shared" si="4354"/>
        <v>300509.10000000003</v>
      </c>
      <c r="U1339" s="31">
        <f>U1340+U1343</f>
        <v>0</v>
      </c>
      <c r="V1339" s="31">
        <f>V1340+V1343</f>
        <v>0</v>
      </c>
      <c r="W1339" s="31">
        <f>W1340+W1343</f>
        <v>0</v>
      </c>
      <c r="X1339" s="31">
        <f t="shared" si="4355"/>
        <v>253243.34699999998</v>
      </c>
      <c r="Y1339" s="31">
        <f t="shared" si="4356"/>
        <v>300509.10000000003</v>
      </c>
      <c r="Z1339" s="31">
        <f t="shared" si="4357"/>
        <v>300509.10000000003</v>
      </c>
      <c r="AA1339" s="31">
        <f>AA1340+AA1343</f>
        <v>0</v>
      </c>
      <c r="AB1339" s="31">
        <f>AB1340+AB1343</f>
        <v>0</v>
      </c>
      <c r="AC1339" s="31">
        <f>AC1340+AC1343</f>
        <v>0</v>
      </c>
      <c r="AD1339" s="31">
        <f t="shared" si="4358"/>
        <v>253243.34699999998</v>
      </c>
      <c r="AE1339" s="31">
        <f t="shared" si="4359"/>
        <v>300509.10000000003</v>
      </c>
      <c r="AF1339" s="31">
        <f t="shared" si="4360"/>
        <v>300509.10000000003</v>
      </c>
      <c r="AG1339" s="31">
        <f>AG1340+AG1343</f>
        <v>0</v>
      </c>
      <c r="AH1339" s="31">
        <f>AH1340+AH1343</f>
        <v>0</v>
      </c>
      <c r="AI1339" s="31">
        <f>AI1340+AI1343</f>
        <v>0</v>
      </c>
      <c r="AJ1339" s="31">
        <f t="shared" si="4361"/>
        <v>253243.34699999998</v>
      </c>
      <c r="AK1339" s="31">
        <f t="shared" si="4362"/>
        <v>300509.10000000003</v>
      </c>
      <c r="AL1339" s="31">
        <f t="shared" si="4363"/>
        <v>300509.10000000003</v>
      </c>
      <c r="AM1339" s="31">
        <f>AM1340+AM1343</f>
        <v>0</v>
      </c>
      <c r="AN1339" s="31">
        <f>AN1340+AN1343</f>
        <v>0</v>
      </c>
      <c r="AO1339" s="31">
        <f>AO1340+AO1343</f>
        <v>0</v>
      </c>
      <c r="AP1339" s="31">
        <f t="shared" si="4364"/>
        <v>253243.34699999998</v>
      </c>
      <c r="AQ1339" s="31">
        <f t="shared" si="4365"/>
        <v>300509.10000000003</v>
      </c>
      <c r="AR1339" s="31">
        <f t="shared" si="4366"/>
        <v>300509.10000000003</v>
      </c>
      <c r="AS1339" s="31">
        <f>AS1340+AS1343</f>
        <v>0</v>
      </c>
      <c r="AT1339" s="31">
        <f>AT1340+AT1343</f>
        <v>0</v>
      </c>
      <c r="AU1339" s="31">
        <f>AU1340+AU1343</f>
        <v>0</v>
      </c>
      <c r="AV1339" s="31">
        <f t="shared" si="4367"/>
        <v>253243.34699999998</v>
      </c>
      <c r="AW1339" s="31">
        <f t="shared" si="4368"/>
        <v>300509.10000000003</v>
      </c>
      <c r="AX1339" s="31">
        <f t="shared" si="4369"/>
        <v>300509.10000000003</v>
      </c>
      <c r="AY1339" s="31">
        <f>AY1340+AY1343</f>
        <v>36000</v>
      </c>
      <c r="AZ1339" s="31">
        <f>AZ1340+AZ1343</f>
        <v>0</v>
      </c>
      <c r="BA1339" s="31">
        <f>BA1340+BA1343</f>
        <v>0</v>
      </c>
      <c r="BB1339" s="31">
        <f t="shared" si="4370"/>
        <v>289243.34699999995</v>
      </c>
      <c r="BC1339" s="31">
        <f t="shared" si="4371"/>
        <v>300509.10000000003</v>
      </c>
      <c r="BD1339" s="31">
        <f t="shared" si="4372"/>
        <v>300509.10000000003</v>
      </c>
      <c r="BE1339" s="31">
        <f>BE1340+BE1343</f>
        <v>1419.9259999999999</v>
      </c>
      <c r="BF1339" s="31">
        <f>BF1340+BF1343</f>
        <v>0</v>
      </c>
      <c r="BG1339" s="31">
        <f>BG1340+BG1343</f>
        <v>0</v>
      </c>
      <c r="BH1339" s="31">
        <f t="shared" si="4373"/>
        <v>290663.27299999993</v>
      </c>
      <c r="BI1339" s="31">
        <f t="shared" si="4374"/>
        <v>300509.10000000003</v>
      </c>
      <c r="BJ1339" s="31">
        <f t="shared" si="4375"/>
        <v>300509.10000000003</v>
      </c>
      <c r="BK1339" s="31">
        <f>BK1340+BK1343</f>
        <v>11151.752</v>
      </c>
      <c r="BL1339" s="31">
        <f>BL1340+BL1343</f>
        <v>0</v>
      </c>
      <c r="BM1339" s="31">
        <f>BM1340+BM1343</f>
        <v>0</v>
      </c>
      <c r="BN1339" s="31">
        <f t="shared" si="4376"/>
        <v>301815.02499999991</v>
      </c>
      <c r="BO1339" s="31">
        <f t="shared" si="4377"/>
        <v>300509.10000000003</v>
      </c>
      <c r="BP1339" s="31">
        <f t="shared" si="4378"/>
        <v>300509.10000000003</v>
      </c>
      <c r="BQ1339" s="31">
        <f>BQ1340+BQ1343</f>
        <v>-102.611</v>
      </c>
      <c r="BR1339" s="31">
        <f>BR1340+BR1343</f>
        <v>0</v>
      </c>
      <c r="BS1339" s="31">
        <f t="shared" si="4379"/>
        <v>301712.41399999993</v>
      </c>
      <c r="BT1339" s="31">
        <f t="shared" si="4380"/>
        <v>300509.10000000003</v>
      </c>
      <c r="BU1339" s="31">
        <f t="shared" si="4381"/>
        <v>300509.10000000003</v>
      </c>
      <c r="BV1339" s="31">
        <f>BV1340+BV1343</f>
        <v>0</v>
      </c>
      <c r="BW1339" s="31">
        <f>BW1340+BW1343</f>
        <v>0</v>
      </c>
      <c r="BX1339" s="31">
        <f t="shared" si="4382"/>
        <v>301712.41399999993</v>
      </c>
      <c r="BY1339" s="31">
        <f t="shared" si="4383"/>
        <v>300509.10000000003</v>
      </c>
      <c r="BZ1339" s="31">
        <f t="shared" si="4384"/>
        <v>300509.10000000003</v>
      </c>
      <c r="CA1339" s="31">
        <f>CA1340+CA1343</f>
        <v>0</v>
      </c>
      <c r="CB1339" s="31">
        <f>CB1340+CB1343</f>
        <v>150000</v>
      </c>
      <c r="CC1339" s="31">
        <f>CC1340+CC1343</f>
        <v>150000</v>
      </c>
      <c r="CD1339" s="31">
        <f t="shared" si="4467"/>
        <v>301712.41399999993</v>
      </c>
      <c r="CE1339" s="31">
        <f t="shared" si="4468"/>
        <v>450509.10000000003</v>
      </c>
      <c r="CF1339" s="31">
        <f t="shared" si="4469"/>
        <v>450509.10000000003</v>
      </c>
      <c r="CG1339" s="31">
        <f>CG1340+CG1343</f>
        <v>0</v>
      </c>
      <c r="CH1339" s="24"/>
      <c r="CI1339" s="40"/>
      <c r="CO1339" s="1" t="s">
        <v>31</v>
      </c>
    </row>
    <row r="1340" ht="29.850000000000001">
      <c r="A1340" s="41" t="s">
        <v>746</v>
      </c>
      <c r="B1340" s="17">
        <v>200</v>
      </c>
      <c r="C1340" s="16"/>
      <c r="D1340" s="16"/>
      <c r="E1340" s="39" t="s">
        <v>40</v>
      </c>
      <c r="F1340" s="31">
        <f t="shared" ref="F1340:F1358" si="4515">F1341</f>
        <v>248691.79999999999</v>
      </c>
      <c r="G1340" s="31">
        <f t="shared" ref="G1340:G1358" si="4516">G1341</f>
        <v>299787.20000000001</v>
      </c>
      <c r="H1340" s="31">
        <f t="shared" ref="H1340:H1358" si="4517">H1341</f>
        <v>300363.20000000001</v>
      </c>
      <c r="I1340" s="31">
        <f t="shared" ref="I1340:I1358" si="4518">I1341</f>
        <v>0</v>
      </c>
      <c r="J1340" s="31">
        <f t="shared" ref="J1340:J1358" si="4519">J1341</f>
        <v>0</v>
      </c>
      <c r="K1340" s="31">
        <f t="shared" ref="K1340:K1358" si="4520">K1341</f>
        <v>0</v>
      </c>
      <c r="L1340" s="31">
        <f t="shared" si="4349"/>
        <v>248691.79999999999</v>
      </c>
      <c r="M1340" s="31">
        <f t="shared" si="4350"/>
        <v>299787.20000000001</v>
      </c>
      <c r="N1340" s="31">
        <f t="shared" si="4351"/>
        <v>300363.20000000001</v>
      </c>
      <c r="O1340" s="31">
        <f t="shared" ref="O1340:O1358" si="4521">O1341</f>
        <v>2734.2469999999998</v>
      </c>
      <c r="P1340" s="31">
        <f t="shared" ref="P1340:P1358" si="4522">P1341</f>
        <v>0</v>
      </c>
      <c r="Q1340" s="31">
        <f t="shared" ref="Q1340:Q1358" si="4523">Q1341</f>
        <v>0</v>
      </c>
      <c r="R1340" s="31">
        <f t="shared" si="4352"/>
        <v>251426.04699999999</v>
      </c>
      <c r="S1340" s="31">
        <f t="shared" si="4353"/>
        <v>299787.20000000001</v>
      </c>
      <c r="T1340" s="31">
        <f t="shared" si="4354"/>
        <v>300363.20000000001</v>
      </c>
      <c r="U1340" s="31">
        <f t="shared" ref="U1340:U1358" si="4524">U1341</f>
        <v>0</v>
      </c>
      <c r="V1340" s="31">
        <f t="shared" ref="V1340:V1358" si="4525">V1341</f>
        <v>0</v>
      </c>
      <c r="W1340" s="31">
        <f t="shared" ref="W1340:W1358" si="4526">W1341</f>
        <v>0</v>
      </c>
      <c r="X1340" s="31">
        <f t="shared" si="4355"/>
        <v>251426.04699999999</v>
      </c>
      <c r="Y1340" s="31">
        <f t="shared" si="4356"/>
        <v>299787.20000000001</v>
      </c>
      <c r="Z1340" s="31">
        <f t="shared" si="4357"/>
        <v>300363.20000000001</v>
      </c>
      <c r="AA1340" s="31">
        <f t="shared" ref="AA1340:AA1358" si="4527">AA1341</f>
        <v>0</v>
      </c>
      <c r="AB1340" s="31">
        <f t="shared" ref="AB1340:AB1358" si="4528">AB1341</f>
        <v>0</v>
      </c>
      <c r="AC1340" s="31">
        <f t="shared" ref="AC1340:AC1358" si="4529">AC1341</f>
        <v>0</v>
      </c>
      <c r="AD1340" s="31">
        <f t="shared" si="4358"/>
        <v>251426.04699999999</v>
      </c>
      <c r="AE1340" s="31">
        <f t="shared" si="4359"/>
        <v>299787.20000000001</v>
      </c>
      <c r="AF1340" s="31">
        <f t="shared" si="4360"/>
        <v>300363.20000000001</v>
      </c>
      <c r="AG1340" s="31">
        <f t="shared" ref="AG1340:AG1358" si="4530">AG1341</f>
        <v>0</v>
      </c>
      <c r="AH1340" s="31">
        <f t="shared" ref="AH1340:AH1358" si="4531">AH1341</f>
        <v>0</v>
      </c>
      <c r="AI1340" s="31">
        <f t="shared" ref="AI1340:AI1358" si="4532">AI1341</f>
        <v>0</v>
      </c>
      <c r="AJ1340" s="31">
        <f t="shared" si="4361"/>
        <v>251426.04699999999</v>
      </c>
      <c r="AK1340" s="31">
        <f t="shared" si="4362"/>
        <v>299787.20000000001</v>
      </c>
      <c r="AL1340" s="31">
        <f t="shared" si="4363"/>
        <v>300363.20000000001</v>
      </c>
      <c r="AM1340" s="31">
        <f t="shared" ref="AM1340:AM1358" si="4533">AM1341</f>
        <v>0</v>
      </c>
      <c r="AN1340" s="31">
        <f t="shared" ref="AN1340:AN1358" si="4534">AN1341</f>
        <v>0</v>
      </c>
      <c r="AO1340" s="31">
        <f t="shared" ref="AO1340:AO1358" si="4535">AO1341</f>
        <v>0</v>
      </c>
      <c r="AP1340" s="31">
        <f t="shared" si="4364"/>
        <v>251426.04699999999</v>
      </c>
      <c r="AQ1340" s="31">
        <f t="shared" si="4365"/>
        <v>299787.20000000001</v>
      </c>
      <c r="AR1340" s="31">
        <f t="shared" si="4366"/>
        <v>300363.20000000001</v>
      </c>
      <c r="AS1340" s="31">
        <f t="shared" ref="AS1340:AS1358" si="4536">AS1341</f>
        <v>0</v>
      </c>
      <c r="AT1340" s="31">
        <f t="shared" ref="AT1340:AT1358" si="4537">AT1341</f>
        <v>0</v>
      </c>
      <c r="AU1340" s="31">
        <f t="shared" ref="AU1340:AU1358" si="4538">AU1341</f>
        <v>0</v>
      </c>
      <c r="AV1340" s="31">
        <f t="shared" si="4367"/>
        <v>251426.04699999999</v>
      </c>
      <c r="AW1340" s="31">
        <f t="shared" si="4368"/>
        <v>299787.20000000001</v>
      </c>
      <c r="AX1340" s="31">
        <f t="shared" si="4369"/>
        <v>300363.20000000001</v>
      </c>
      <c r="AY1340" s="31">
        <f t="shared" ref="AY1340:AY1358" si="4539">AY1341</f>
        <v>36000</v>
      </c>
      <c r="AZ1340" s="31">
        <f t="shared" ref="AZ1340:AZ1358" si="4540">AZ1341</f>
        <v>0</v>
      </c>
      <c r="BA1340" s="31">
        <f t="shared" ref="BA1340:BA1358" si="4541">BA1341</f>
        <v>0</v>
      </c>
      <c r="BB1340" s="31">
        <f t="shared" si="4370"/>
        <v>287426.04700000002</v>
      </c>
      <c r="BC1340" s="31">
        <f t="shared" si="4371"/>
        <v>299787.20000000001</v>
      </c>
      <c r="BD1340" s="31">
        <f t="shared" si="4372"/>
        <v>300363.20000000001</v>
      </c>
      <c r="BE1340" s="31">
        <f t="shared" ref="BE1340:BE1358" si="4542">BE1341</f>
        <v>1419.9259999999999</v>
      </c>
      <c r="BF1340" s="31">
        <f t="shared" ref="BF1340:BF1358" si="4543">BF1341</f>
        <v>0</v>
      </c>
      <c r="BG1340" s="31">
        <f t="shared" ref="BG1340:BG1358" si="4544">BG1341</f>
        <v>0</v>
      </c>
      <c r="BH1340" s="31">
        <f t="shared" si="4373"/>
        <v>288845.973</v>
      </c>
      <c r="BI1340" s="31">
        <f t="shared" si="4374"/>
        <v>299787.20000000001</v>
      </c>
      <c r="BJ1340" s="31">
        <f t="shared" si="4375"/>
        <v>300363.20000000001</v>
      </c>
      <c r="BK1340" s="31">
        <f t="shared" ref="BK1340:BK1358" si="4545">BK1341</f>
        <v>11151.752</v>
      </c>
      <c r="BL1340" s="31">
        <f t="shared" ref="BL1340:BL1358" si="4546">BL1341</f>
        <v>0</v>
      </c>
      <c r="BM1340" s="31">
        <f t="shared" ref="BM1340:BM1358" si="4547">BM1341</f>
        <v>0</v>
      </c>
      <c r="BN1340" s="31">
        <f t="shared" si="4376"/>
        <v>299997.72499999998</v>
      </c>
      <c r="BO1340" s="31">
        <f t="shared" si="4377"/>
        <v>299787.20000000001</v>
      </c>
      <c r="BP1340" s="31">
        <f t="shared" si="4378"/>
        <v>300363.20000000001</v>
      </c>
      <c r="BQ1340" s="31">
        <f t="shared" ref="BQ1340:BQ1358" si="4548">BQ1341</f>
        <v>-102.611</v>
      </c>
      <c r="BR1340" s="31">
        <f t="shared" ref="BR1340:BR1358" si="4549">BR1341</f>
        <v>0</v>
      </c>
      <c r="BS1340" s="31">
        <f t="shared" si="4379"/>
        <v>299895.114</v>
      </c>
      <c r="BT1340" s="31">
        <f t="shared" si="4380"/>
        <v>299787.20000000001</v>
      </c>
      <c r="BU1340" s="31">
        <f t="shared" si="4381"/>
        <v>300363.20000000001</v>
      </c>
      <c r="BV1340" s="31">
        <f t="shared" ref="BV1340:BV1358" si="4550">BV1341</f>
        <v>0</v>
      </c>
      <c r="BW1340" s="31">
        <f t="shared" ref="BW1340:BW1358" si="4551">BW1341</f>
        <v>0</v>
      </c>
      <c r="BX1340" s="31">
        <f t="shared" si="4382"/>
        <v>299895.114</v>
      </c>
      <c r="BY1340" s="31">
        <f t="shared" si="4383"/>
        <v>299787.20000000001</v>
      </c>
      <c r="BZ1340" s="31">
        <f t="shared" si="4384"/>
        <v>300363.20000000001</v>
      </c>
      <c r="CA1340" s="31">
        <f t="shared" ref="CA1340:CA1358" si="4552">CA1341</f>
        <v>0</v>
      </c>
      <c r="CB1340" s="31">
        <f t="shared" ref="CB1340:CB1358" si="4553">CB1341</f>
        <v>150000</v>
      </c>
      <c r="CC1340" s="31">
        <f t="shared" ref="CC1340:CC1358" si="4554">CC1341</f>
        <v>150000</v>
      </c>
      <c r="CD1340" s="31">
        <f t="shared" si="4467"/>
        <v>299895.114</v>
      </c>
      <c r="CE1340" s="31">
        <f t="shared" si="4468"/>
        <v>449787.20000000001</v>
      </c>
      <c r="CF1340" s="31">
        <f t="shared" si="4469"/>
        <v>450363.20000000001</v>
      </c>
      <c r="CG1340" s="31">
        <f t="shared" ref="CG1340:CG1358" si="4555">CG1341</f>
        <v>0</v>
      </c>
      <c r="CH1340" s="24"/>
      <c r="CI1340" s="40"/>
      <c r="CM1340" s="1" t="s">
        <v>29</v>
      </c>
    </row>
    <row r="1341" ht="43.75">
      <c r="A1341" s="41" t="s">
        <v>746</v>
      </c>
      <c r="B1341" s="17">
        <v>240</v>
      </c>
      <c r="C1341" s="16"/>
      <c r="D1341" s="16"/>
      <c r="E1341" s="39" t="s">
        <v>41</v>
      </c>
      <c r="F1341" s="31">
        <f t="shared" si="4515"/>
        <v>248691.79999999999</v>
      </c>
      <c r="G1341" s="31">
        <f t="shared" si="4516"/>
        <v>299787.20000000001</v>
      </c>
      <c r="H1341" s="31">
        <f t="shared" si="4517"/>
        <v>300363.20000000001</v>
      </c>
      <c r="I1341" s="31">
        <f t="shared" si="4518"/>
        <v>0</v>
      </c>
      <c r="J1341" s="31">
        <f t="shared" si="4519"/>
        <v>0</v>
      </c>
      <c r="K1341" s="31">
        <f t="shared" si="4520"/>
        <v>0</v>
      </c>
      <c r="L1341" s="31">
        <f t="shared" si="4349"/>
        <v>248691.79999999999</v>
      </c>
      <c r="M1341" s="31">
        <f t="shared" si="4350"/>
        <v>299787.20000000001</v>
      </c>
      <c r="N1341" s="31">
        <f t="shared" si="4351"/>
        <v>300363.20000000001</v>
      </c>
      <c r="O1341" s="31">
        <f t="shared" si="4521"/>
        <v>2734.2469999999998</v>
      </c>
      <c r="P1341" s="31">
        <f t="shared" si="4522"/>
        <v>0</v>
      </c>
      <c r="Q1341" s="31">
        <f t="shared" si="4523"/>
        <v>0</v>
      </c>
      <c r="R1341" s="31">
        <f t="shared" si="4352"/>
        <v>251426.04699999999</v>
      </c>
      <c r="S1341" s="31">
        <f t="shared" si="4353"/>
        <v>299787.20000000001</v>
      </c>
      <c r="T1341" s="31">
        <f t="shared" si="4354"/>
        <v>300363.20000000001</v>
      </c>
      <c r="U1341" s="31">
        <f t="shared" si="4524"/>
        <v>0</v>
      </c>
      <c r="V1341" s="31">
        <f t="shared" si="4525"/>
        <v>0</v>
      </c>
      <c r="W1341" s="31">
        <f t="shared" si="4526"/>
        <v>0</v>
      </c>
      <c r="X1341" s="31">
        <f t="shared" si="4355"/>
        <v>251426.04699999999</v>
      </c>
      <c r="Y1341" s="31">
        <f t="shared" si="4356"/>
        <v>299787.20000000001</v>
      </c>
      <c r="Z1341" s="31">
        <f t="shared" si="4357"/>
        <v>300363.20000000001</v>
      </c>
      <c r="AA1341" s="31">
        <f t="shared" si="4527"/>
        <v>0</v>
      </c>
      <c r="AB1341" s="31">
        <f t="shared" si="4528"/>
        <v>0</v>
      </c>
      <c r="AC1341" s="31">
        <f t="shared" si="4529"/>
        <v>0</v>
      </c>
      <c r="AD1341" s="31">
        <f t="shared" si="4358"/>
        <v>251426.04699999999</v>
      </c>
      <c r="AE1341" s="31">
        <f t="shared" si="4359"/>
        <v>299787.20000000001</v>
      </c>
      <c r="AF1341" s="31">
        <f t="shared" si="4360"/>
        <v>300363.20000000001</v>
      </c>
      <c r="AG1341" s="31">
        <f t="shared" si="4530"/>
        <v>0</v>
      </c>
      <c r="AH1341" s="31">
        <f t="shared" si="4531"/>
        <v>0</v>
      </c>
      <c r="AI1341" s="31">
        <f t="shared" si="4532"/>
        <v>0</v>
      </c>
      <c r="AJ1341" s="31">
        <f t="shared" si="4361"/>
        <v>251426.04699999999</v>
      </c>
      <c r="AK1341" s="31">
        <f t="shared" si="4362"/>
        <v>299787.20000000001</v>
      </c>
      <c r="AL1341" s="31">
        <f t="shared" si="4363"/>
        <v>300363.20000000001</v>
      </c>
      <c r="AM1341" s="31">
        <f t="shared" si="4533"/>
        <v>0</v>
      </c>
      <c r="AN1341" s="31">
        <f t="shared" si="4534"/>
        <v>0</v>
      </c>
      <c r="AO1341" s="31">
        <f t="shared" si="4535"/>
        <v>0</v>
      </c>
      <c r="AP1341" s="31">
        <f t="shared" si="4364"/>
        <v>251426.04699999999</v>
      </c>
      <c r="AQ1341" s="31">
        <f t="shared" si="4365"/>
        <v>299787.20000000001</v>
      </c>
      <c r="AR1341" s="31">
        <f t="shared" si="4366"/>
        <v>300363.20000000001</v>
      </c>
      <c r="AS1341" s="31">
        <f t="shared" si="4536"/>
        <v>0</v>
      </c>
      <c r="AT1341" s="31">
        <f t="shared" si="4537"/>
        <v>0</v>
      </c>
      <c r="AU1341" s="31">
        <f t="shared" si="4538"/>
        <v>0</v>
      </c>
      <c r="AV1341" s="31">
        <f t="shared" si="4367"/>
        <v>251426.04699999999</v>
      </c>
      <c r="AW1341" s="31">
        <f t="shared" si="4368"/>
        <v>299787.20000000001</v>
      </c>
      <c r="AX1341" s="31">
        <f t="shared" si="4369"/>
        <v>300363.20000000001</v>
      </c>
      <c r="AY1341" s="31">
        <f t="shared" si="4539"/>
        <v>36000</v>
      </c>
      <c r="AZ1341" s="31">
        <f t="shared" si="4540"/>
        <v>0</v>
      </c>
      <c r="BA1341" s="31">
        <f t="shared" si="4541"/>
        <v>0</v>
      </c>
      <c r="BB1341" s="31">
        <f t="shared" si="4370"/>
        <v>287426.04700000002</v>
      </c>
      <c r="BC1341" s="31">
        <f t="shared" si="4371"/>
        <v>299787.20000000001</v>
      </c>
      <c r="BD1341" s="31">
        <f t="shared" si="4372"/>
        <v>300363.20000000001</v>
      </c>
      <c r="BE1341" s="31">
        <f t="shared" si="4542"/>
        <v>1419.9259999999999</v>
      </c>
      <c r="BF1341" s="31">
        <f t="shared" si="4543"/>
        <v>0</v>
      </c>
      <c r="BG1341" s="31">
        <f t="shared" si="4544"/>
        <v>0</v>
      </c>
      <c r="BH1341" s="31">
        <f t="shared" si="4373"/>
        <v>288845.973</v>
      </c>
      <c r="BI1341" s="31">
        <f t="shared" si="4374"/>
        <v>299787.20000000001</v>
      </c>
      <c r="BJ1341" s="31">
        <f t="shared" si="4375"/>
        <v>300363.20000000001</v>
      </c>
      <c r="BK1341" s="31">
        <f t="shared" si="4545"/>
        <v>11151.752</v>
      </c>
      <c r="BL1341" s="31">
        <f t="shared" si="4546"/>
        <v>0</v>
      </c>
      <c r="BM1341" s="31">
        <f t="shared" si="4547"/>
        <v>0</v>
      </c>
      <c r="BN1341" s="31">
        <f t="shared" si="4376"/>
        <v>299997.72499999998</v>
      </c>
      <c r="BO1341" s="31">
        <f t="shared" si="4377"/>
        <v>299787.20000000001</v>
      </c>
      <c r="BP1341" s="31">
        <f t="shared" si="4378"/>
        <v>300363.20000000001</v>
      </c>
      <c r="BQ1341" s="31">
        <f t="shared" si="4548"/>
        <v>-102.611</v>
      </c>
      <c r="BR1341" s="31">
        <f t="shared" si="4549"/>
        <v>0</v>
      </c>
      <c r="BS1341" s="31">
        <f t="shared" si="4379"/>
        <v>299895.114</v>
      </c>
      <c r="BT1341" s="31">
        <f t="shared" si="4380"/>
        <v>299787.20000000001</v>
      </c>
      <c r="BU1341" s="31">
        <f t="shared" si="4381"/>
        <v>300363.20000000001</v>
      </c>
      <c r="BV1341" s="31">
        <f t="shared" si="4550"/>
        <v>0</v>
      </c>
      <c r="BW1341" s="31">
        <f t="shared" si="4551"/>
        <v>0</v>
      </c>
      <c r="BX1341" s="31">
        <f t="shared" si="4382"/>
        <v>299895.114</v>
      </c>
      <c r="BY1341" s="31">
        <f t="shared" si="4383"/>
        <v>299787.20000000001</v>
      </c>
      <c r="BZ1341" s="31">
        <f t="shared" si="4384"/>
        <v>300363.20000000001</v>
      </c>
      <c r="CA1341" s="31">
        <f t="shared" si="4552"/>
        <v>0</v>
      </c>
      <c r="CB1341" s="31">
        <f t="shared" si="4553"/>
        <v>150000</v>
      </c>
      <c r="CC1341" s="31">
        <f t="shared" si="4554"/>
        <v>150000</v>
      </c>
      <c r="CD1341" s="31">
        <f t="shared" si="4467"/>
        <v>299895.114</v>
      </c>
      <c r="CE1341" s="31">
        <f t="shared" si="4468"/>
        <v>449787.20000000001</v>
      </c>
      <c r="CF1341" s="31">
        <f t="shared" si="4469"/>
        <v>450363.20000000001</v>
      </c>
      <c r="CG1341" s="31">
        <f t="shared" si="4555"/>
        <v>0</v>
      </c>
      <c r="CH1341" s="24"/>
      <c r="CI1341" s="40"/>
      <c r="CN1341" s="1" t="s">
        <v>30</v>
      </c>
    </row>
    <row r="1342" ht="15">
      <c r="A1342" s="41" t="s">
        <v>746</v>
      </c>
      <c r="B1342" s="17">
        <v>240</v>
      </c>
      <c r="C1342" s="16" t="s">
        <v>66</v>
      </c>
      <c r="D1342" s="16" t="s">
        <v>67</v>
      </c>
      <c r="E1342" s="39" t="s">
        <v>68</v>
      </c>
      <c r="F1342" s="31">
        <v>248691.79999999999</v>
      </c>
      <c r="G1342" s="31">
        <v>299787.20000000001</v>
      </c>
      <c r="H1342" s="31">
        <v>300363.20000000001</v>
      </c>
      <c r="I1342" s="31"/>
      <c r="J1342" s="31"/>
      <c r="K1342" s="31"/>
      <c r="L1342" s="31">
        <f t="shared" si="4349"/>
        <v>248691.79999999999</v>
      </c>
      <c r="M1342" s="31">
        <f t="shared" si="4350"/>
        <v>299787.20000000001</v>
      </c>
      <c r="N1342" s="31">
        <f t="shared" si="4351"/>
        <v>300363.20000000001</v>
      </c>
      <c r="O1342" s="31">
        <v>2734.2469999999998</v>
      </c>
      <c r="P1342" s="31"/>
      <c r="Q1342" s="31"/>
      <c r="R1342" s="31">
        <f t="shared" si="4352"/>
        <v>251426.04699999999</v>
      </c>
      <c r="S1342" s="31">
        <f t="shared" si="4353"/>
        <v>299787.20000000001</v>
      </c>
      <c r="T1342" s="31">
        <f t="shared" si="4354"/>
        <v>300363.20000000001</v>
      </c>
      <c r="U1342" s="31"/>
      <c r="V1342" s="31"/>
      <c r="W1342" s="31"/>
      <c r="X1342" s="31">
        <f t="shared" si="4355"/>
        <v>251426.04699999999</v>
      </c>
      <c r="Y1342" s="31">
        <f t="shared" si="4356"/>
        <v>299787.20000000001</v>
      </c>
      <c r="Z1342" s="31">
        <f t="shared" si="4357"/>
        <v>300363.20000000001</v>
      </c>
      <c r="AA1342" s="31"/>
      <c r="AB1342" s="31"/>
      <c r="AC1342" s="31"/>
      <c r="AD1342" s="31">
        <f t="shared" si="4358"/>
        <v>251426.04699999999</v>
      </c>
      <c r="AE1342" s="31">
        <f t="shared" si="4359"/>
        <v>299787.20000000001</v>
      </c>
      <c r="AF1342" s="31">
        <f t="shared" si="4360"/>
        <v>300363.20000000001</v>
      </c>
      <c r="AG1342" s="31"/>
      <c r="AH1342" s="31"/>
      <c r="AI1342" s="31"/>
      <c r="AJ1342" s="31">
        <f t="shared" si="4361"/>
        <v>251426.04699999999</v>
      </c>
      <c r="AK1342" s="31">
        <f t="shared" si="4362"/>
        <v>299787.20000000001</v>
      </c>
      <c r="AL1342" s="31">
        <f t="shared" si="4363"/>
        <v>300363.20000000001</v>
      </c>
      <c r="AM1342" s="31"/>
      <c r="AN1342" s="31"/>
      <c r="AO1342" s="31"/>
      <c r="AP1342" s="31">
        <f t="shared" si="4364"/>
        <v>251426.04699999999</v>
      </c>
      <c r="AQ1342" s="31">
        <f t="shared" si="4365"/>
        <v>299787.20000000001</v>
      </c>
      <c r="AR1342" s="31">
        <f t="shared" si="4366"/>
        <v>300363.20000000001</v>
      </c>
      <c r="AS1342" s="31"/>
      <c r="AT1342" s="31"/>
      <c r="AU1342" s="31"/>
      <c r="AV1342" s="31">
        <f t="shared" si="4367"/>
        <v>251426.04699999999</v>
      </c>
      <c r="AW1342" s="31">
        <f t="shared" si="4368"/>
        <v>299787.20000000001</v>
      </c>
      <c r="AX1342" s="31">
        <f t="shared" si="4369"/>
        <v>300363.20000000001</v>
      </c>
      <c r="AY1342" s="31">
        <v>36000</v>
      </c>
      <c r="AZ1342" s="31"/>
      <c r="BA1342" s="31"/>
      <c r="BB1342" s="31">
        <f t="shared" si="4370"/>
        <v>287426.04700000002</v>
      </c>
      <c r="BC1342" s="31">
        <f t="shared" si="4371"/>
        <v>299787.20000000001</v>
      </c>
      <c r="BD1342" s="31">
        <f t="shared" si="4372"/>
        <v>300363.20000000001</v>
      </c>
      <c r="BE1342" s="31">
        <v>1419.9259999999999</v>
      </c>
      <c r="BF1342" s="31"/>
      <c r="BG1342" s="31"/>
      <c r="BH1342" s="31">
        <f t="shared" si="4373"/>
        <v>288845.973</v>
      </c>
      <c r="BI1342" s="31">
        <f t="shared" si="4374"/>
        <v>299787.20000000001</v>
      </c>
      <c r="BJ1342" s="31">
        <f t="shared" si="4375"/>
        <v>300363.20000000001</v>
      </c>
      <c r="BK1342" s="31">
        <v>11151.752</v>
      </c>
      <c r="BL1342" s="31"/>
      <c r="BM1342" s="31"/>
      <c r="BN1342" s="31">
        <f t="shared" si="4376"/>
        <v>299997.72499999998</v>
      </c>
      <c r="BO1342" s="31">
        <f t="shared" si="4377"/>
        <v>299787.20000000001</v>
      </c>
      <c r="BP1342" s="31">
        <f t="shared" si="4378"/>
        <v>300363.20000000001</v>
      </c>
      <c r="BQ1342" s="31">
        <v>-102.611</v>
      </c>
      <c r="BR1342" s="31"/>
      <c r="BS1342" s="31">
        <f t="shared" si="4379"/>
        <v>299895.114</v>
      </c>
      <c r="BT1342" s="31">
        <f t="shared" si="4380"/>
        <v>299787.20000000001</v>
      </c>
      <c r="BU1342" s="31">
        <f t="shared" si="4381"/>
        <v>300363.20000000001</v>
      </c>
      <c r="BV1342" s="31"/>
      <c r="BW1342" s="31"/>
      <c r="BX1342" s="31">
        <f t="shared" si="4382"/>
        <v>299895.114</v>
      </c>
      <c r="BY1342" s="31">
        <f t="shared" si="4383"/>
        <v>299787.20000000001</v>
      </c>
      <c r="BZ1342" s="31">
        <f t="shared" si="4384"/>
        <v>300363.20000000001</v>
      </c>
      <c r="CA1342" s="31"/>
      <c r="CB1342" s="31">
        <v>150000</v>
      </c>
      <c r="CC1342" s="31">
        <v>150000</v>
      </c>
      <c r="CD1342" s="31">
        <f t="shared" si="4467"/>
        <v>299895.114</v>
      </c>
      <c r="CE1342" s="31">
        <f t="shared" si="4468"/>
        <v>449787.20000000001</v>
      </c>
      <c r="CF1342" s="31">
        <f t="shared" si="4469"/>
        <v>450363.20000000001</v>
      </c>
      <c r="CG1342" s="31"/>
      <c r="CH1342" s="24"/>
      <c r="CI1342" s="40"/>
    </row>
    <row r="1343" ht="15">
      <c r="A1343" s="41" t="s">
        <v>746</v>
      </c>
      <c r="B1343" s="41" t="s">
        <v>642</v>
      </c>
      <c r="C1343" s="16"/>
      <c r="D1343" s="16"/>
      <c r="E1343" s="39" t="s">
        <v>54</v>
      </c>
      <c r="F1343" s="31">
        <f t="shared" si="4515"/>
        <v>1817.3</v>
      </c>
      <c r="G1343" s="31">
        <f t="shared" si="4516"/>
        <v>721.89999999999998</v>
      </c>
      <c r="H1343" s="31">
        <f t="shared" si="4517"/>
        <v>145.90000000000001</v>
      </c>
      <c r="I1343" s="31">
        <f t="shared" si="4518"/>
        <v>0</v>
      </c>
      <c r="J1343" s="31">
        <f t="shared" si="4519"/>
        <v>0</v>
      </c>
      <c r="K1343" s="31">
        <f t="shared" si="4520"/>
        <v>0</v>
      </c>
      <c r="L1343" s="31">
        <f t="shared" si="4349"/>
        <v>1817.3</v>
      </c>
      <c r="M1343" s="31">
        <f t="shared" si="4350"/>
        <v>721.89999999999998</v>
      </c>
      <c r="N1343" s="31">
        <f t="shared" si="4351"/>
        <v>145.90000000000001</v>
      </c>
      <c r="O1343" s="31">
        <f t="shared" si="4521"/>
        <v>0</v>
      </c>
      <c r="P1343" s="31">
        <f t="shared" si="4522"/>
        <v>0</v>
      </c>
      <c r="Q1343" s="31">
        <f t="shared" si="4523"/>
        <v>0</v>
      </c>
      <c r="R1343" s="31">
        <f t="shared" si="4352"/>
        <v>1817.3</v>
      </c>
      <c r="S1343" s="31">
        <f t="shared" si="4353"/>
        <v>721.89999999999998</v>
      </c>
      <c r="T1343" s="31">
        <f t="shared" si="4354"/>
        <v>145.90000000000001</v>
      </c>
      <c r="U1343" s="31">
        <f t="shared" si="4524"/>
        <v>0</v>
      </c>
      <c r="V1343" s="31">
        <f t="shared" si="4525"/>
        <v>0</v>
      </c>
      <c r="W1343" s="31">
        <f t="shared" si="4526"/>
        <v>0</v>
      </c>
      <c r="X1343" s="31">
        <f t="shared" si="4355"/>
        <v>1817.3</v>
      </c>
      <c r="Y1343" s="31">
        <f t="shared" si="4356"/>
        <v>721.89999999999998</v>
      </c>
      <c r="Z1343" s="31">
        <f t="shared" si="4357"/>
        <v>145.90000000000001</v>
      </c>
      <c r="AA1343" s="31">
        <f t="shared" si="4527"/>
        <v>0</v>
      </c>
      <c r="AB1343" s="31">
        <f t="shared" si="4528"/>
        <v>0</v>
      </c>
      <c r="AC1343" s="31">
        <f t="shared" si="4529"/>
        <v>0</v>
      </c>
      <c r="AD1343" s="31">
        <f t="shared" si="4358"/>
        <v>1817.3</v>
      </c>
      <c r="AE1343" s="31">
        <f t="shared" si="4359"/>
        <v>721.89999999999998</v>
      </c>
      <c r="AF1343" s="31">
        <f t="shared" si="4360"/>
        <v>145.90000000000001</v>
      </c>
      <c r="AG1343" s="31">
        <f t="shared" si="4530"/>
        <v>0</v>
      </c>
      <c r="AH1343" s="31">
        <f t="shared" si="4531"/>
        <v>0</v>
      </c>
      <c r="AI1343" s="31">
        <f t="shared" si="4532"/>
        <v>0</v>
      </c>
      <c r="AJ1343" s="31">
        <f t="shared" si="4361"/>
        <v>1817.3</v>
      </c>
      <c r="AK1343" s="31">
        <f t="shared" si="4362"/>
        <v>721.89999999999998</v>
      </c>
      <c r="AL1343" s="31">
        <f t="shared" si="4363"/>
        <v>145.90000000000001</v>
      </c>
      <c r="AM1343" s="31">
        <f t="shared" si="4533"/>
        <v>0</v>
      </c>
      <c r="AN1343" s="31">
        <f t="shared" si="4534"/>
        <v>0</v>
      </c>
      <c r="AO1343" s="31">
        <f t="shared" si="4535"/>
        <v>0</v>
      </c>
      <c r="AP1343" s="31">
        <f t="shared" si="4364"/>
        <v>1817.3</v>
      </c>
      <c r="AQ1343" s="31">
        <f t="shared" si="4365"/>
        <v>721.89999999999998</v>
      </c>
      <c r="AR1343" s="31">
        <f t="shared" si="4366"/>
        <v>145.90000000000001</v>
      </c>
      <c r="AS1343" s="31">
        <f t="shared" si="4536"/>
        <v>0</v>
      </c>
      <c r="AT1343" s="31">
        <f t="shared" si="4537"/>
        <v>0</v>
      </c>
      <c r="AU1343" s="31">
        <f t="shared" si="4538"/>
        <v>0</v>
      </c>
      <c r="AV1343" s="31">
        <f t="shared" si="4367"/>
        <v>1817.3</v>
      </c>
      <c r="AW1343" s="31">
        <f t="shared" si="4368"/>
        <v>721.89999999999998</v>
      </c>
      <c r="AX1343" s="31">
        <f t="shared" si="4369"/>
        <v>145.90000000000001</v>
      </c>
      <c r="AY1343" s="31">
        <f t="shared" si="4539"/>
        <v>0</v>
      </c>
      <c r="AZ1343" s="31">
        <f t="shared" si="4540"/>
        <v>0</v>
      </c>
      <c r="BA1343" s="31">
        <f t="shared" si="4541"/>
        <v>0</v>
      </c>
      <c r="BB1343" s="31">
        <f t="shared" si="4370"/>
        <v>1817.3</v>
      </c>
      <c r="BC1343" s="31">
        <f t="shared" si="4371"/>
        <v>721.89999999999998</v>
      </c>
      <c r="BD1343" s="31">
        <f t="shared" si="4372"/>
        <v>145.90000000000001</v>
      </c>
      <c r="BE1343" s="31">
        <f t="shared" si="4542"/>
        <v>0</v>
      </c>
      <c r="BF1343" s="31">
        <f t="shared" si="4543"/>
        <v>0</v>
      </c>
      <c r="BG1343" s="31">
        <f t="shared" si="4544"/>
        <v>0</v>
      </c>
      <c r="BH1343" s="31">
        <f t="shared" si="4373"/>
        <v>1817.3</v>
      </c>
      <c r="BI1343" s="31">
        <f t="shared" si="4374"/>
        <v>721.89999999999998</v>
      </c>
      <c r="BJ1343" s="31">
        <f t="shared" si="4375"/>
        <v>145.90000000000001</v>
      </c>
      <c r="BK1343" s="31">
        <f t="shared" si="4545"/>
        <v>0</v>
      </c>
      <c r="BL1343" s="31">
        <f t="shared" si="4546"/>
        <v>0</v>
      </c>
      <c r="BM1343" s="31">
        <f t="shared" si="4547"/>
        <v>0</v>
      </c>
      <c r="BN1343" s="31">
        <f t="shared" si="4376"/>
        <v>1817.3</v>
      </c>
      <c r="BO1343" s="31">
        <f t="shared" si="4377"/>
        <v>721.89999999999998</v>
      </c>
      <c r="BP1343" s="31">
        <f t="shared" si="4378"/>
        <v>145.90000000000001</v>
      </c>
      <c r="BQ1343" s="31">
        <f t="shared" si="4548"/>
        <v>0</v>
      </c>
      <c r="BR1343" s="31">
        <f t="shared" si="4549"/>
        <v>0</v>
      </c>
      <c r="BS1343" s="31">
        <f t="shared" si="4379"/>
        <v>1817.3</v>
      </c>
      <c r="BT1343" s="31">
        <f t="shared" si="4380"/>
        <v>721.89999999999998</v>
      </c>
      <c r="BU1343" s="31">
        <f t="shared" si="4381"/>
        <v>145.90000000000001</v>
      </c>
      <c r="BV1343" s="31">
        <f t="shared" si="4550"/>
        <v>0</v>
      </c>
      <c r="BW1343" s="31">
        <f t="shared" si="4551"/>
        <v>0</v>
      </c>
      <c r="BX1343" s="31">
        <f t="shared" si="4382"/>
        <v>1817.3</v>
      </c>
      <c r="BY1343" s="31">
        <f t="shared" si="4383"/>
        <v>721.89999999999998</v>
      </c>
      <c r="BZ1343" s="31">
        <f t="shared" si="4384"/>
        <v>145.90000000000001</v>
      </c>
      <c r="CA1343" s="31">
        <f t="shared" si="4552"/>
        <v>0</v>
      </c>
      <c r="CB1343" s="31">
        <f t="shared" si="4553"/>
        <v>0</v>
      </c>
      <c r="CC1343" s="31">
        <f t="shared" si="4554"/>
        <v>0</v>
      </c>
      <c r="CD1343" s="31">
        <f t="shared" si="4467"/>
        <v>1817.3</v>
      </c>
      <c r="CE1343" s="31">
        <f t="shared" si="4468"/>
        <v>721.89999999999998</v>
      </c>
      <c r="CF1343" s="31">
        <f t="shared" si="4469"/>
        <v>145.90000000000001</v>
      </c>
      <c r="CG1343" s="31">
        <f t="shared" si="4555"/>
        <v>0</v>
      </c>
      <c r="CH1343" s="24"/>
      <c r="CI1343" s="40"/>
      <c r="CM1343" s="1" t="s">
        <v>29</v>
      </c>
    </row>
    <row r="1344" ht="15">
      <c r="A1344" s="41" t="s">
        <v>746</v>
      </c>
      <c r="B1344" s="17">
        <v>850</v>
      </c>
      <c r="C1344" s="16"/>
      <c r="D1344" s="16"/>
      <c r="E1344" s="39" t="s">
        <v>79</v>
      </c>
      <c r="F1344" s="31">
        <f t="shared" si="4515"/>
        <v>1817.3</v>
      </c>
      <c r="G1344" s="31">
        <f t="shared" si="4516"/>
        <v>721.89999999999998</v>
      </c>
      <c r="H1344" s="31">
        <f t="shared" si="4517"/>
        <v>145.90000000000001</v>
      </c>
      <c r="I1344" s="31">
        <f t="shared" si="4518"/>
        <v>0</v>
      </c>
      <c r="J1344" s="31">
        <f t="shared" si="4519"/>
        <v>0</v>
      </c>
      <c r="K1344" s="31">
        <f t="shared" si="4520"/>
        <v>0</v>
      </c>
      <c r="L1344" s="31">
        <f t="shared" si="4349"/>
        <v>1817.3</v>
      </c>
      <c r="M1344" s="31">
        <f t="shared" si="4350"/>
        <v>721.89999999999998</v>
      </c>
      <c r="N1344" s="31">
        <f t="shared" si="4351"/>
        <v>145.90000000000001</v>
      </c>
      <c r="O1344" s="31">
        <f t="shared" si="4521"/>
        <v>0</v>
      </c>
      <c r="P1344" s="31">
        <f t="shared" si="4522"/>
        <v>0</v>
      </c>
      <c r="Q1344" s="31">
        <f t="shared" si="4523"/>
        <v>0</v>
      </c>
      <c r="R1344" s="31">
        <f t="shared" si="4352"/>
        <v>1817.3</v>
      </c>
      <c r="S1344" s="31">
        <f t="shared" si="4353"/>
        <v>721.89999999999998</v>
      </c>
      <c r="T1344" s="31">
        <f t="shared" si="4354"/>
        <v>145.90000000000001</v>
      </c>
      <c r="U1344" s="31">
        <f t="shared" si="4524"/>
        <v>0</v>
      </c>
      <c r="V1344" s="31">
        <f t="shared" si="4525"/>
        <v>0</v>
      </c>
      <c r="W1344" s="31">
        <f t="shared" si="4526"/>
        <v>0</v>
      </c>
      <c r="X1344" s="31">
        <f t="shared" si="4355"/>
        <v>1817.3</v>
      </c>
      <c r="Y1344" s="31">
        <f t="shared" si="4356"/>
        <v>721.89999999999998</v>
      </c>
      <c r="Z1344" s="31">
        <f t="shared" si="4357"/>
        <v>145.90000000000001</v>
      </c>
      <c r="AA1344" s="31">
        <f t="shared" si="4527"/>
        <v>0</v>
      </c>
      <c r="AB1344" s="31">
        <f t="shared" si="4528"/>
        <v>0</v>
      </c>
      <c r="AC1344" s="31">
        <f t="shared" si="4529"/>
        <v>0</v>
      </c>
      <c r="AD1344" s="31">
        <f t="shared" si="4358"/>
        <v>1817.3</v>
      </c>
      <c r="AE1344" s="31">
        <f t="shared" si="4359"/>
        <v>721.89999999999998</v>
      </c>
      <c r="AF1344" s="31">
        <f t="shared" si="4360"/>
        <v>145.90000000000001</v>
      </c>
      <c r="AG1344" s="31">
        <f t="shared" si="4530"/>
        <v>0</v>
      </c>
      <c r="AH1344" s="31">
        <f t="shared" si="4531"/>
        <v>0</v>
      </c>
      <c r="AI1344" s="31">
        <f t="shared" si="4532"/>
        <v>0</v>
      </c>
      <c r="AJ1344" s="31">
        <f t="shared" si="4361"/>
        <v>1817.3</v>
      </c>
      <c r="AK1344" s="31">
        <f t="shared" si="4362"/>
        <v>721.89999999999998</v>
      </c>
      <c r="AL1344" s="31">
        <f t="shared" si="4363"/>
        <v>145.90000000000001</v>
      </c>
      <c r="AM1344" s="31">
        <f t="shared" si="4533"/>
        <v>0</v>
      </c>
      <c r="AN1344" s="31">
        <f t="shared" si="4534"/>
        <v>0</v>
      </c>
      <c r="AO1344" s="31">
        <f t="shared" si="4535"/>
        <v>0</v>
      </c>
      <c r="AP1344" s="31">
        <f t="shared" si="4364"/>
        <v>1817.3</v>
      </c>
      <c r="AQ1344" s="31">
        <f t="shared" si="4365"/>
        <v>721.89999999999998</v>
      </c>
      <c r="AR1344" s="31">
        <f t="shared" si="4366"/>
        <v>145.90000000000001</v>
      </c>
      <c r="AS1344" s="31">
        <f t="shared" si="4536"/>
        <v>0</v>
      </c>
      <c r="AT1344" s="31">
        <f t="shared" si="4537"/>
        <v>0</v>
      </c>
      <c r="AU1344" s="31">
        <f t="shared" si="4538"/>
        <v>0</v>
      </c>
      <c r="AV1344" s="31">
        <f t="shared" si="4367"/>
        <v>1817.3</v>
      </c>
      <c r="AW1344" s="31">
        <f t="shared" si="4368"/>
        <v>721.89999999999998</v>
      </c>
      <c r="AX1344" s="31">
        <f t="shared" si="4369"/>
        <v>145.90000000000001</v>
      </c>
      <c r="AY1344" s="31">
        <f t="shared" si="4539"/>
        <v>0</v>
      </c>
      <c r="AZ1344" s="31">
        <f t="shared" si="4540"/>
        <v>0</v>
      </c>
      <c r="BA1344" s="31">
        <f t="shared" si="4541"/>
        <v>0</v>
      </c>
      <c r="BB1344" s="31">
        <f t="shared" si="4370"/>
        <v>1817.3</v>
      </c>
      <c r="BC1344" s="31">
        <f t="shared" si="4371"/>
        <v>721.89999999999998</v>
      </c>
      <c r="BD1344" s="31">
        <f t="shared" si="4372"/>
        <v>145.90000000000001</v>
      </c>
      <c r="BE1344" s="31">
        <f t="shared" si="4542"/>
        <v>0</v>
      </c>
      <c r="BF1344" s="31">
        <f t="shared" si="4543"/>
        <v>0</v>
      </c>
      <c r="BG1344" s="31">
        <f t="shared" si="4544"/>
        <v>0</v>
      </c>
      <c r="BH1344" s="31">
        <f t="shared" si="4373"/>
        <v>1817.3</v>
      </c>
      <c r="BI1344" s="31">
        <f t="shared" si="4374"/>
        <v>721.89999999999998</v>
      </c>
      <c r="BJ1344" s="31">
        <f t="shared" si="4375"/>
        <v>145.90000000000001</v>
      </c>
      <c r="BK1344" s="31">
        <f t="shared" si="4545"/>
        <v>0</v>
      </c>
      <c r="BL1344" s="31">
        <f t="shared" si="4546"/>
        <v>0</v>
      </c>
      <c r="BM1344" s="31">
        <f t="shared" si="4547"/>
        <v>0</v>
      </c>
      <c r="BN1344" s="31">
        <f t="shared" si="4376"/>
        <v>1817.3</v>
      </c>
      <c r="BO1344" s="31">
        <f t="shared" si="4377"/>
        <v>721.89999999999998</v>
      </c>
      <c r="BP1344" s="31">
        <f t="shared" si="4378"/>
        <v>145.90000000000001</v>
      </c>
      <c r="BQ1344" s="31">
        <f t="shared" si="4548"/>
        <v>0</v>
      </c>
      <c r="BR1344" s="31">
        <f t="shared" si="4549"/>
        <v>0</v>
      </c>
      <c r="BS1344" s="31">
        <f t="shared" si="4379"/>
        <v>1817.3</v>
      </c>
      <c r="BT1344" s="31">
        <f t="shared" si="4380"/>
        <v>721.89999999999998</v>
      </c>
      <c r="BU1344" s="31">
        <f t="shared" si="4381"/>
        <v>145.90000000000001</v>
      </c>
      <c r="BV1344" s="31">
        <f t="shared" si="4550"/>
        <v>0</v>
      </c>
      <c r="BW1344" s="31">
        <f t="shared" si="4551"/>
        <v>0</v>
      </c>
      <c r="BX1344" s="31">
        <f t="shared" si="4382"/>
        <v>1817.3</v>
      </c>
      <c r="BY1344" s="31">
        <f t="shared" si="4383"/>
        <v>721.89999999999998</v>
      </c>
      <c r="BZ1344" s="31">
        <f t="shared" si="4384"/>
        <v>145.90000000000001</v>
      </c>
      <c r="CA1344" s="31">
        <f t="shared" si="4552"/>
        <v>0</v>
      </c>
      <c r="CB1344" s="31">
        <f t="shared" si="4553"/>
        <v>0</v>
      </c>
      <c r="CC1344" s="31">
        <f t="shared" si="4554"/>
        <v>0</v>
      </c>
      <c r="CD1344" s="31">
        <f t="shared" si="4467"/>
        <v>1817.3</v>
      </c>
      <c r="CE1344" s="31">
        <f t="shared" si="4468"/>
        <v>721.89999999999998</v>
      </c>
      <c r="CF1344" s="31">
        <f t="shared" si="4469"/>
        <v>145.90000000000001</v>
      </c>
      <c r="CG1344" s="31">
        <f t="shared" si="4555"/>
        <v>0</v>
      </c>
      <c r="CH1344" s="24"/>
      <c r="CI1344" s="40"/>
      <c r="CN1344" s="1" t="s">
        <v>30</v>
      </c>
    </row>
    <row r="1345" ht="15">
      <c r="A1345" s="41" t="s">
        <v>746</v>
      </c>
      <c r="B1345" s="17">
        <v>850</v>
      </c>
      <c r="C1345" s="16" t="s">
        <v>66</v>
      </c>
      <c r="D1345" s="16" t="s">
        <v>67</v>
      </c>
      <c r="E1345" s="39" t="s">
        <v>68</v>
      </c>
      <c r="F1345" s="31">
        <v>1817.3</v>
      </c>
      <c r="G1345" s="31">
        <v>721.89999999999998</v>
      </c>
      <c r="H1345" s="31">
        <v>145.90000000000001</v>
      </c>
      <c r="I1345" s="31"/>
      <c r="J1345" s="31"/>
      <c r="K1345" s="31"/>
      <c r="L1345" s="31">
        <f t="shared" si="4349"/>
        <v>1817.3</v>
      </c>
      <c r="M1345" s="31">
        <f t="shared" si="4350"/>
        <v>721.89999999999998</v>
      </c>
      <c r="N1345" s="31">
        <f t="shared" si="4351"/>
        <v>145.90000000000001</v>
      </c>
      <c r="O1345" s="31"/>
      <c r="P1345" s="31"/>
      <c r="Q1345" s="31"/>
      <c r="R1345" s="31">
        <f t="shared" si="4352"/>
        <v>1817.3</v>
      </c>
      <c r="S1345" s="31">
        <f t="shared" si="4353"/>
        <v>721.89999999999998</v>
      </c>
      <c r="T1345" s="31">
        <f t="shared" si="4354"/>
        <v>145.90000000000001</v>
      </c>
      <c r="U1345" s="31"/>
      <c r="V1345" s="31"/>
      <c r="W1345" s="31"/>
      <c r="X1345" s="31">
        <f t="shared" si="4355"/>
        <v>1817.3</v>
      </c>
      <c r="Y1345" s="31">
        <f t="shared" si="4356"/>
        <v>721.89999999999998</v>
      </c>
      <c r="Z1345" s="31">
        <f t="shared" si="4357"/>
        <v>145.90000000000001</v>
      </c>
      <c r="AA1345" s="31"/>
      <c r="AB1345" s="31"/>
      <c r="AC1345" s="31"/>
      <c r="AD1345" s="31">
        <f t="shared" si="4358"/>
        <v>1817.3</v>
      </c>
      <c r="AE1345" s="31">
        <f t="shared" si="4359"/>
        <v>721.89999999999998</v>
      </c>
      <c r="AF1345" s="31">
        <f t="shared" si="4360"/>
        <v>145.90000000000001</v>
      </c>
      <c r="AG1345" s="31"/>
      <c r="AH1345" s="31"/>
      <c r="AI1345" s="31"/>
      <c r="AJ1345" s="31">
        <f t="shared" si="4361"/>
        <v>1817.3</v>
      </c>
      <c r="AK1345" s="31">
        <f t="shared" si="4362"/>
        <v>721.89999999999998</v>
      </c>
      <c r="AL1345" s="31">
        <f t="shared" si="4363"/>
        <v>145.90000000000001</v>
      </c>
      <c r="AM1345" s="31"/>
      <c r="AN1345" s="31"/>
      <c r="AO1345" s="31"/>
      <c r="AP1345" s="31">
        <f t="shared" si="4364"/>
        <v>1817.3</v>
      </c>
      <c r="AQ1345" s="31">
        <f t="shared" si="4365"/>
        <v>721.89999999999998</v>
      </c>
      <c r="AR1345" s="31">
        <f t="shared" si="4366"/>
        <v>145.90000000000001</v>
      </c>
      <c r="AS1345" s="31"/>
      <c r="AT1345" s="31"/>
      <c r="AU1345" s="31"/>
      <c r="AV1345" s="31">
        <f t="shared" si="4367"/>
        <v>1817.3</v>
      </c>
      <c r="AW1345" s="31">
        <f t="shared" si="4368"/>
        <v>721.89999999999998</v>
      </c>
      <c r="AX1345" s="31">
        <f t="shared" si="4369"/>
        <v>145.90000000000001</v>
      </c>
      <c r="AY1345" s="31"/>
      <c r="AZ1345" s="31"/>
      <c r="BA1345" s="31"/>
      <c r="BB1345" s="31">
        <f t="shared" si="4370"/>
        <v>1817.3</v>
      </c>
      <c r="BC1345" s="31">
        <f t="shared" si="4371"/>
        <v>721.89999999999998</v>
      </c>
      <c r="BD1345" s="31">
        <f t="shared" si="4372"/>
        <v>145.90000000000001</v>
      </c>
      <c r="BE1345" s="31"/>
      <c r="BF1345" s="31"/>
      <c r="BG1345" s="31"/>
      <c r="BH1345" s="31">
        <f t="shared" si="4373"/>
        <v>1817.3</v>
      </c>
      <c r="BI1345" s="31">
        <f t="shared" si="4374"/>
        <v>721.89999999999998</v>
      </c>
      <c r="BJ1345" s="31">
        <f t="shared" si="4375"/>
        <v>145.90000000000001</v>
      </c>
      <c r="BK1345" s="31"/>
      <c r="BL1345" s="31"/>
      <c r="BM1345" s="31"/>
      <c r="BN1345" s="31">
        <f t="shared" si="4376"/>
        <v>1817.3</v>
      </c>
      <c r="BO1345" s="31">
        <f t="shared" si="4377"/>
        <v>721.89999999999998</v>
      </c>
      <c r="BP1345" s="31">
        <f t="shared" si="4378"/>
        <v>145.90000000000001</v>
      </c>
      <c r="BQ1345" s="31"/>
      <c r="BR1345" s="31"/>
      <c r="BS1345" s="31">
        <f t="shared" si="4379"/>
        <v>1817.3</v>
      </c>
      <c r="BT1345" s="31">
        <f t="shared" si="4380"/>
        <v>721.89999999999998</v>
      </c>
      <c r="BU1345" s="31">
        <f t="shared" si="4381"/>
        <v>145.90000000000001</v>
      </c>
      <c r="BV1345" s="31"/>
      <c r="BW1345" s="31"/>
      <c r="BX1345" s="31">
        <f t="shared" si="4382"/>
        <v>1817.3</v>
      </c>
      <c r="BY1345" s="31">
        <f t="shared" si="4383"/>
        <v>721.89999999999998</v>
      </c>
      <c r="BZ1345" s="31">
        <f t="shared" si="4384"/>
        <v>145.90000000000001</v>
      </c>
      <c r="CA1345" s="31"/>
      <c r="CB1345" s="31"/>
      <c r="CC1345" s="31"/>
      <c r="CD1345" s="31">
        <f t="shared" si="4467"/>
        <v>1817.3</v>
      </c>
      <c r="CE1345" s="31">
        <f t="shared" si="4468"/>
        <v>721.89999999999998</v>
      </c>
      <c r="CF1345" s="31">
        <f t="shared" si="4469"/>
        <v>145.90000000000001</v>
      </c>
      <c r="CG1345" s="31"/>
      <c r="CH1345" s="24"/>
      <c r="CI1345" s="40"/>
    </row>
    <row r="1346" ht="15">
      <c r="A1346" s="41" t="s">
        <v>748</v>
      </c>
      <c r="B1346" s="41"/>
      <c r="C1346" s="16"/>
      <c r="D1346" s="16"/>
      <c r="E1346" s="39" t="s">
        <v>711</v>
      </c>
      <c r="F1346" s="31">
        <f t="shared" si="4515"/>
        <v>0</v>
      </c>
      <c r="G1346" s="31">
        <f t="shared" si="4516"/>
        <v>0</v>
      </c>
      <c r="H1346" s="31">
        <f t="shared" si="4517"/>
        <v>0</v>
      </c>
      <c r="I1346" s="31">
        <f t="shared" si="4518"/>
        <v>0</v>
      </c>
      <c r="J1346" s="31">
        <f t="shared" si="4519"/>
        <v>0</v>
      </c>
      <c r="K1346" s="31">
        <f t="shared" si="4520"/>
        <v>0</v>
      </c>
      <c r="L1346" s="31">
        <f t="shared" si="4349"/>
        <v>0</v>
      </c>
      <c r="M1346" s="31">
        <f t="shared" si="4350"/>
        <v>0</v>
      </c>
      <c r="N1346" s="31">
        <f t="shared" si="4351"/>
        <v>0</v>
      </c>
      <c r="O1346" s="31">
        <f t="shared" si="4521"/>
        <v>17004.259999999998</v>
      </c>
      <c r="P1346" s="31">
        <f t="shared" si="4522"/>
        <v>0</v>
      </c>
      <c r="Q1346" s="31">
        <f t="shared" si="4523"/>
        <v>0</v>
      </c>
      <c r="R1346" s="31">
        <f t="shared" si="4352"/>
        <v>17004.259999999998</v>
      </c>
      <c r="S1346" s="31">
        <f t="shared" si="4353"/>
        <v>0</v>
      </c>
      <c r="T1346" s="31">
        <f t="shared" si="4354"/>
        <v>0</v>
      </c>
      <c r="U1346" s="31">
        <f t="shared" si="4524"/>
        <v>0</v>
      </c>
      <c r="V1346" s="31">
        <f t="shared" si="4525"/>
        <v>0</v>
      </c>
      <c r="W1346" s="31">
        <f t="shared" si="4526"/>
        <v>0</v>
      </c>
      <c r="X1346" s="31">
        <f t="shared" si="4355"/>
        <v>17004.259999999998</v>
      </c>
      <c r="Y1346" s="31">
        <f t="shared" si="4356"/>
        <v>0</v>
      </c>
      <c r="Z1346" s="31">
        <f t="shared" si="4357"/>
        <v>0</v>
      </c>
      <c r="AA1346" s="31">
        <f t="shared" si="4527"/>
        <v>0</v>
      </c>
      <c r="AB1346" s="31">
        <f t="shared" si="4528"/>
        <v>0</v>
      </c>
      <c r="AC1346" s="31">
        <f t="shared" si="4529"/>
        <v>0</v>
      </c>
      <c r="AD1346" s="31">
        <f t="shared" si="4358"/>
        <v>17004.259999999998</v>
      </c>
      <c r="AE1346" s="31">
        <f t="shared" si="4359"/>
        <v>0</v>
      </c>
      <c r="AF1346" s="31">
        <f t="shared" si="4360"/>
        <v>0</v>
      </c>
      <c r="AG1346" s="31">
        <f t="shared" si="4530"/>
        <v>0</v>
      </c>
      <c r="AH1346" s="31">
        <f t="shared" si="4531"/>
        <v>0</v>
      </c>
      <c r="AI1346" s="31">
        <f t="shared" si="4532"/>
        <v>0</v>
      </c>
      <c r="AJ1346" s="31">
        <f t="shared" si="4361"/>
        <v>17004.259999999998</v>
      </c>
      <c r="AK1346" s="31">
        <f t="shared" si="4362"/>
        <v>0</v>
      </c>
      <c r="AL1346" s="31">
        <f t="shared" si="4363"/>
        <v>0</v>
      </c>
      <c r="AM1346" s="31">
        <f t="shared" si="4533"/>
        <v>0</v>
      </c>
      <c r="AN1346" s="31">
        <f t="shared" si="4534"/>
        <v>0</v>
      </c>
      <c r="AO1346" s="31">
        <f t="shared" si="4535"/>
        <v>0</v>
      </c>
      <c r="AP1346" s="31">
        <f t="shared" si="4364"/>
        <v>17004.259999999998</v>
      </c>
      <c r="AQ1346" s="31">
        <f t="shared" si="4365"/>
        <v>0</v>
      </c>
      <c r="AR1346" s="31">
        <f t="shared" si="4366"/>
        <v>0</v>
      </c>
      <c r="AS1346" s="31">
        <f t="shared" si="4536"/>
        <v>0</v>
      </c>
      <c r="AT1346" s="31">
        <f t="shared" si="4537"/>
        <v>0</v>
      </c>
      <c r="AU1346" s="31">
        <f t="shared" si="4538"/>
        <v>0</v>
      </c>
      <c r="AV1346" s="31">
        <f t="shared" si="4367"/>
        <v>17004.259999999998</v>
      </c>
      <c r="AW1346" s="31">
        <f t="shared" si="4368"/>
        <v>0</v>
      </c>
      <c r="AX1346" s="31">
        <f t="shared" si="4369"/>
        <v>0</v>
      </c>
      <c r="AY1346" s="31">
        <f t="shared" si="4539"/>
        <v>0</v>
      </c>
      <c r="AZ1346" s="31">
        <f t="shared" si="4540"/>
        <v>0</v>
      </c>
      <c r="BA1346" s="31">
        <f t="shared" si="4541"/>
        <v>0</v>
      </c>
      <c r="BB1346" s="31">
        <f t="shared" si="4370"/>
        <v>17004.259999999998</v>
      </c>
      <c r="BC1346" s="31">
        <f t="shared" si="4371"/>
        <v>0</v>
      </c>
      <c r="BD1346" s="31">
        <f t="shared" si="4372"/>
        <v>0</v>
      </c>
      <c r="BE1346" s="31">
        <f t="shared" si="4542"/>
        <v>0</v>
      </c>
      <c r="BF1346" s="31">
        <f t="shared" si="4543"/>
        <v>0</v>
      </c>
      <c r="BG1346" s="31">
        <f t="shared" si="4544"/>
        <v>0</v>
      </c>
      <c r="BH1346" s="31">
        <f t="shared" si="4373"/>
        <v>17004.259999999998</v>
      </c>
      <c r="BI1346" s="31">
        <f t="shared" si="4374"/>
        <v>0</v>
      </c>
      <c r="BJ1346" s="31">
        <f t="shared" si="4375"/>
        <v>0</v>
      </c>
      <c r="BK1346" s="31">
        <f t="shared" si="4545"/>
        <v>0</v>
      </c>
      <c r="BL1346" s="31">
        <f t="shared" si="4546"/>
        <v>0</v>
      </c>
      <c r="BM1346" s="31">
        <f t="shared" si="4547"/>
        <v>0</v>
      </c>
      <c r="BN1346" s="31">
        <f t="shared" si="4376"/>
        <v>17004.259999999998</v>
      </c>
      <c r="BO1346" s="31">
        <f t="shared" si="4377"/>
        <v>0</v>
      </c>
      <c r="BP1346" s="31">
        <f t="shared" si="4378"/>
        <v>0</v>
      </c>
      <c r="BQ1346" s="31">
        <f t="shared" si="4548"/>
        <v>0</v>
      </c>
      <c r="BR1346" s="31">
        <f t="shared" si="4549"/>
        <v>0</v>
      </c>
      <c r="BS1346" s="31">
        <f t="shared" si="4379"/>
        <v>17004.259999999998</v>
      </c>
      <c r="BT1346" s="31">
        <f t="shared" si="4380"/>
        <v>0</v>
      </c>
      <c r="BU1346" s="31">
        <f t="shared" si="4381"/>
        <v>0</v>
      </c>
      <c r="BV1346" s="31">
        <f t="shared" si="4550"/>
        <v>0</v>
      </c>
      <c r="BW1346" s="31">
        <f t="shared" si="4551"/>
        <v>0</v>
      </c>
      <c r="BX1346" s="31">
        <f t="shared" si="4382"/>
        <v>17004.259999999998</v>
      </c>
      <c r="BY1346" s="31">
        <f t="shared" si="4383"/>
        <v>0</v>
      </c>
      <c r="BZ1346" s="31">
        <f t="shared" si="4384"/>
        <v>0</v>
      </c>
      <c r="CA1346" s="31">
        <f t="shared" si="4552"/>
        <v>0</v>
      </c>
      <c r="CB1346" s="31">
        <f t="shared" si="4553"/>
        <v>0</v>
      </c>
      <c r="CC1346" s="31">
        <f t="shared" si="4554"/>
        <v>0</v>
      </c>
      <c r="CD1346" s="31">
        <f t="shared" si="4467"/>
        <v>17004.259999999998</v>
      </c>
      <c r="CE1346" s="31">
        <f t="shared" si="4468"/>
        <v>0</v>
      </c>
      <c r="CF1346" s="31">
        <f t="shared" si="4469"/>
        <v>0</v>
      </c>
      <c r="CG1346" s="31">
        <f t="shared" si="4555"/>
        <v>0</v>
      </c>
      <c r="CH1346" s="24"/>
      <c r="CI1346" s="40"/>
      <c r="CO1346" s="1" t="s">
        <v>31</v>
      </c>
    </row>
    <row r="1347" ht="29.850000000000001">
      <c r="A1347" s="41" t="s">
        <v>748</v>
      </c>
      <c r="B1347" s="17">
        <v>200</v>
      </c>
      <c r="C1347" s="16"/>
      <c r="D1347" s="16"/>
      <c r="E1347" s="39" t="s">
        <v>40</v>
      </c>
      <c r="F1347" s="31">
        <f t="shared" si="4515"/>
        <v>0</v>
      </c>
      <c r="G1347" s="31">
        <f t="shared" si="4516"/>
        <v>0</v>
      </c>
      <c r="H1347" s="31">
        <f t="shared" si="4517"/>
        <v>0</v>
      </c>
      <c r="I1347" s="31">
        <f t="shared" si="4518"/>
        <v>0</v>
      </c>
      <c r="J1347" s="31">
        <f t="shared" si="4519"/>
        <v>0</v>
      </c>
      <c r="K1347" s="31">
        <f t="shared" si="4520"/>
        <v>0</v>
      </c>
      <c r="L1347" s="31">
        <f t="shared" si="4349"/>
        <v>0</v>
      </c>
      <c r="M1347" s="31">
        <f t="shared" si="4350"/>
        <v>0</v>
      </c>
      <c r="N1347" s="31">
        <f t="shared" si="4351"/>
        <v>0</v>
      </c>
      <c r="O1347" s="31">
        <f t="shared" si="4521"/>
        <v>17004.259999999998</v>
      </c>
      <c r="P1347" s="31">
        <f t="shared" si="4522"/>
        <v>0</v>
      </c>
      <c r="Q1347" s="31">
        <f t="shared" si="4523"/>
        <v>0</v>
      </c>
      <c r="R1347" s="31">
        <f t="shared" si="4352"/>
        <v>17004.259999999998</v>
      </c>
      <c r="S1347" s="31">
        <f t="shared" si="4353"/>
        <v>0</v>
      </c>
      <c r="T1347" s="31">
        <f t="shared" si="4354"/>
        <v>0</v>
      </c>
      <c r="U1347" s="31">
        <f t="shared" si="4524"/>
        <v>0</v>
      </c>
      <c r="V1347" s="31">
        <f t="shared" si="4525"/>
        <v>0</v>
      </c>
      <c r="W1347" s="31">
        <f t="shared" si="4526"/>
        <v>0</v>
      </c>
      <c r="X1347" s="31">
        <f t="shared" si="4355"/>
        <v>17004.259999999998</v>
      </c>
      <c r="Y1347" s="31">
        <f t="shared" si="4356"/>
        <v>0</v>
      </c>
      <c r="Z1347" s="31">
        <f t="shared" si="4357"/>
        <v>0</v>
      </c>
      <c r="AA1347" s="31">
        <f t="shared" si="4527"/>
        <v>0</v>
      </c>
      <c r="AB1347" s="31">
        <f t="shared" si="4528"/>
        <v>0</v>
      </c>
      <c r="AC1347" s="31">
        <f t="shared" si="4529"/>
        <v>0</v>
      </c>
      <c r="AD1347" s="31">
        <f t="shared" si="4358"/>
        <v>17004.259999999998</v>
      </c>
      <c r="AE1347" s="31">
        <f t="shared" si="4359"/>
        <v>0</v>
      </c>
      <c r="AF1347" s="31">
        <f t="shared" si="4360"/>
        <v>0</v>
      </c>
      <c r="AG1347" s="31">
        <f t="shared" si="4530"/>
        <v>0</v>
      </c>
      <c r="AH1347" s="31">
        <f t="shared" si="4531"/>
        <v>0</v>
      </c>
      <c r="AI1347" s="31">
        <f t="shared" si="4532"/>
        <v>0</v>
      </c>
      <c r="AJ1347" s="31">
        <f t="shared" si="4361"/>
        <v>17004.259999999998</v>
      </c>
      <c r="AK1347" s="31">
        <f t="shared" si="4362"/>
        <v>0</v>
      </c>
      <c r="AL1347" s="31">
        <f t="shared" si="4363"/>
        <v>0</v>
      </c>
      <c r="AM1347" s="31">
        <f t="shared" si="4533"/>
        <v>0</v>
      </c>
      <c r="AN1347" s="31">
        <f t="shared" si="4534"/>
        <v>0</v>
      </c>
      <c r="AO1347" s="31">
        <f t="shared" si="4535"/>
        <v>0</v>
      </c>
      <c r="AP1347" s="31">
        <f t="shared" si="4364"/>
        <v>17004.259999999998</v>
      </c>
      <c r="AQ1347" s="31">
        <f t="shared" si="4365"/>
        <v>0</v>
      </c>
      <c r="AR1347" s="31">
        <f t="shared" si="4366"/>
        <v>0</v>
      </c>
      <c r="AS1347" s="31">
        <f t="shared" si="4536"/>
        <v>0</v>
      </c>
      <c r="AT1347" s="31">
        <f t="shared" si="4537"/>
        <v>0</v>
      </c>
      <c r="AU1347" s="31">
        <f t="shared" si="4538"/>
        <v>0</v>
      </c>
      <c r="AV1347" s="31">
        <f t="shared" si="4367"/>
        <v>17004.259999999998</v>
      </c>
      <c r="AW1347" s="31">
        <f t="shared" si="4368"/>
        <v>0</v>
      </c>
      <c r="AX1347" s="31">
        <f t="shared" si="4369"/>
        <v>0</v>
      </c>
      <c r="AY1347" s="31">
        <f t="shared" si="4539"/>
        <v>0</v>
      </c>
      <c r="AZ1347" s="31">
        <f t="shared" si="4540"/>
        <v>0</v>
      </c>
      <c r="BA1347" s="31">
        <f t="shared" si="4541"/>
        <v>0</v>
      </c>
      <c r="BB1347" s="31">
        <f t="shared" si="4370"/>
        <v>17004.259999999998</v>
      </c>
      <c r="BC1347" s="31">
        <f t="shared" si="4371"/>
        <v>0</v>
      </c>
      <c r="BD1347" s="31">
        <f t="shared" si="4372"/>
        <v>0</v>
      </c>
      <c r="BE1347" s="31">
        <f t="shared" si="4542"/>
        <v>0</v>
      </c>
      <c r="BF1347" s="31">
        <f t="shared" si="4543"/>
        <v>0</v>
      </c>
      <c r="BG1347" s="31">
        <f t="shared" si="4544"/>
        <v>0</v>
      </c>
      <c r="BH1347" s="31">
        <f t="shared" si="4373"/>
        <v>17004.259999999998</v>
      </c>
      <c r="BI1347" s="31">
        <f t="shared" si="4374"/>
        <v>0</v>
      </c>
      <c r="BJ1347" s="31">
        <f t="shared" si="4375"/>
        <v>0</v>
      </c>
      <c r="BK1347" s="31">
        <f t="shared" si="4545"/>
        <v>0</v>
      </c>
      <c r="BL1347" s="31">
        <f t="shared" si="4546"/>
        <v>0</v>
      </c>
      <c r="BM1347" s="31">
        <f t="shared" si="4547"/>
        <v>0</v>
      </c>
      <c r="BN1347" s="31">
        <f t="shared" si="4376"/>
        <v>17004.259999999998</v>
      </c>
      <c r="BO1347" s="31">
        <f t="shared" si="4377"/>
        <v>0</v>
      </c>
      <c r="BP1347" s="31">
        <f t="shared" si="4378"/>
        <v>0</v>
      </c>
      <c r="BQ1347" s="31">
        <f t="shared" si="4548"/>
        <v>0</v>
      </c>
      <c r="BR1347" s="31">
        <f t="shared" si="4549"/>
        <v>0</v>
      </c>
      <c r="BS1347" s="31">
        <f t="shared" si="4379"/>
        <v>17004.259999999998</v>
      </c>
      <c r="BT1347" s="31">
        <f t="shared" si="4380"/>
        <v>0</v>
      </c>
      <c r="BU1347" s="31">
        <f t="shared" si="4381"/>
        <v>0</v>
      </c>
      <c r="BV1347" s="31">
        <f t="shared" si="4550"/>
        <v>0</v>
      </c>
      <c r="BW1347" s="31">
        <f t="shared" si="4551"/>
        <v>0</v>
      </c>
      <c r="BX1347" s="31">
        <f t="shared" si="4382"/>
        <v>17004.259999999998</v>
      </c>
      <c r="BY1347" s="31">
        <f t="shared" si="4383"/>
        <v>0</v>
      </c>
      <c r="BZ1347" s="31">
        <f t="shared" si="4384"/>
        <v>0</v>
      </c>
      <c r="CA1347" s="31">
        <f t="shared" si="4552"/>
        <v>0</v>
      </c>
      <c r="CB1347" s="31">
        <f t="shared" si="4553"/>
        <v>0</v>
      </c>
      <c r="CC1347" s="31">
        <f t="shared" si="4554"/>
        <v>0</v>
      </c>
      <c r="CD1347" s="31">
        <f t="shared" si="4467"/>
        <v>17004.259999999998</v>
      </c>
      <c r="CE1347" s="31">
        <f t="shared" si="4468"/>
        <v>0</v>
      </c>
      <c r="CF1347" s="31">
        <f t="shared" si="4469"/>
        <v>0</v>
      </c>
      <c r="CG1347" s="31">
        <f t="shared" si="4555"/>
        <v>0</v>
      </c>
      <c r="CH1347" s="24"/>
      <c r="CI1347" s="40"/>
      <c r="CM1347" s="1" t="s">
        <v>29</v>
      </c>
    </row>
    <row r="1348" ht="43.75">
      <c r="A1348" s="41" t="s">
        <v>748</v>
      </c>
      <c r="B1348" s="17">
        <v>240</v>
      </c>
      <c r="C1348" s="16"/>
      <c r="D1348" s="16"/>
      <c r="E1348" s="39" t="s">
        <v>41</v>
      </c>
      <c r="F1348" s="31">
        <f t="shared" si="4515"/>
        <v>0</v>
      </c>
      <c r="G1348" s="31">
        <f t="shared" si="4516"/>
        <v>0</v>
      </c>
      <c r="H1348" s="31">
        <f t="shared" si="4517"/>
        <v>0</v>
      </c>
      <c r="I1348" s="31">
        <f t="shared" si="4518"/>
        <v>0</v>
      </c>
      <c r="J1348" s="31">
        <f t="shared" si="4519"/>
        <v>0</v>
      </c>
      <c r="K1348" s="31">
        <f t="shared" si="4520"/>
        <v>0</v>
      </c>
      <c r="L1348" s="31">
        <f t="shared" si="4349"/>
        <v>0</v>
      </c>
      <c r="M1348" s="31">
        <f t="shared" si="4350"/>
        <v>0</v>
      </c>
      <c r="N1348" s="31">
        <f t="shared" si="4351"/>
        <v>0</v>
      </c>
      <c r="O1348" s="31">
        <f t="shared" si="4521"/>
        <v>17004.259999999998</v>
      </c>
      <c r="P1348" s="31">
        <f t="shared" si="4522"/>
        <v>0</v>
      </c>
      <c r="Q1348" s="31">
        <f t="shared" si="4523"/>
        <v>0</v>
      </c>
      <c r="R1348" s="31">
        <f t="shared" si="4352"/>
        <v>17004.259999999998</v>
      </c>
      <c r="S1348" s="31">
        <f t="shared" si="4353"/>
        <v>0</v>
      </c>
      <c r="T1348" s="31">
        <f t="shared" si="4354"/>
        <v>0</v>
      </c>
      <c r="U1348" s="31">
        <f t="shared" si="4524"/>
        <v>0</v>
      </c>
      <c r="V1348" s="31">
        <f t="shared" si="4525"/>
        <v>0</v>
      </c>
      <c r="W1348" s="31">
        <f t="shared" si="4526"/>
        <v>0</v>
      </c>
      <c r="X1348" s="31">
        <f t="shared" si="4355"/>
        <v>17004.259999999998</v>
      </c>
      <c r="Y1348" s="31">
        <f t="shared" si="4356"/>
        <v>0</v>
      </c>
      <c r="Z1348" s="31">
        <f t="shared" si="4357"/>
        <v>0</v>
      </c>
      <c r="AA1348" s="31">
        <f t="shared" si="4527"/>
        <v>0</v>
      </c>
      <c r="AB1348" s="31">
        <f t="shared" si="4528"/>
        <v>0</v>
      </c>
      <c r="AC1348" s="31">
        <f t="shared" si="4529"/>
        <v>0</v>
      </c>
      <c r="AD1348" s="31">
        <f t="shared" si="4358"/>
        <v>17004.259999999998</v>
      </c>
      <c r="AE1348" s="31">
        <f t="shared" si="4359"/>
        <v>0</v>
      </c>
      <c r="AF1348" s="31">
        <f t="shared" si="4360"/>
        <v>0</v>
      </c>
      <c r="AG1348" s="31">
        <f t="shared" si="4530"/>
        <v>0</v>
      </c>
      <c r="AH1348" s="31">
        <f t="shared" si="4531"/>
        <v>0</v>
      </c>
      <c r="AI1348" s="31">
        <f t="shared" si="4532"/>
        <v>0</v>
      </c>
      <c r="AJ1348" s="31">
        <f t="shared" si="4361"/>
        <v>17004.259999999998</v>
      </c>
      <c r="AK1348" s="31">
        <f t="shared" si="4362"/>
        <v>0</v>
      </c>
      <c r="AL1348" s="31">
        <f t="shared" si="4363"/>
        <v>0</v>
      </c>
      <c r="AM1348" s="31">
        <f t="shared" si="4533"/>
        <v>0</v>
      </c>
      <c r="AN1348" s="31">
        <f t="shared" si="4534"/>
        <v>0</v>
      </c>
      <c r="AO1348" s="31">
        <f t="shared" si="4535"/>
        <v>0</v>
      </c>
      <c r="AP1348" s="31">
        <f t="shared" si="4364"/>
        <v>17004.259999999998</v>
      </c>
      <c r="AQ1348" s="31">
        <f t="shared" si="4365"/>
        <v>0</v>
      </c>
      <c r="AR1348" s="31">
        <f t="shared" si="4366"/>
        <v>0</v>
      </c>
      <c r="AS1348" s="31">
        <f t="shared" si="4536"/>
        <v>0</v>
      </c>
      <c r="AT1348" s="31">
        <f t="shared" si="4537"/>
        <v>0</v>
      </c>
      <c r="AU1348" s="31">
        <f t="shared" si="4538"/>
        <v>0</v>
      </c>
      <c r="AV1348" s="31">
        <f t="shared" si="4367"/>
        <v>17004.259999999998</v>
      </c>
      <c r="AW1348" s="31">
        <f t="shared" si="4368"/>
        <v>0</v>
      </c>
      <c r="AX1348" s="31">
        <f t="shared" si="4369"/>
        <v>0</v>
      </c>
      <c r="AY1348" s="31">
        <f t="shared" si="4539"/>
        <v>0</v>
      </c>
      <c r="AZ1348" s="31">
        <f t="shared" si="4540"/>
        <v>0</v>
      </c>
      <c r="BA1348" s="31">
        <f t="shared" si="4541"/>
        <v>0</v>
      </c>
      <c r="BB1348" s="31">
        <f t="shared" si="4370"/>
        <v>17004.259999999998</v>
      </c>
      <c r="BC1348" s="31">
        <f t="shared" si="4371"/>
        <v>0</v>
      </c>
      <c r="BD1348" s="31">
        <f t="shared" si="4372"/>
        <v>0</v>
      </c>
      <c r="BE1348" s="31">
        <f t="shared" si="4542"/>
        <v>0</v>
      </c>
      <c r="BF1348" s="31">
        <f t="shared" si="4543"/>
        <v>0</v>
      </c>
      <c r="BG1348" s="31">
        <f t="shared" si="4544"/>
        <v>0</v>
      </c>
      <c r="BH1348" s="31">
        <f t="shared" si="4373"/>
        <v>17004.259999999998</v>
      </c>
      <c r="BI1348" s="31">
        <f t="shared" si="4374"/>
        <v>0</v>
      </c>
      <c r="BJ1348" s="31">
        <f t="shared" si="4375"/>
        <v>0</v>
      </c>
      <c r="BK1348" s="31">
        <f t="shared" si="4545"/>
        <v>0</v>
      </c>
      <c r="BL1348" s="31">
        <f t="shared" si="4546"/>
        <v>0</v>
      </c>
      <c r="BM1348" s="31">
        <f t="shared" si="4547"/>
        <v>0</v>
      </c>
      <c r="BN1348" s="31">
        <f t="shared" si="4376"/>
        <v>17004.259999999998</v>
      </c>
      <c r="BO1348" s="31">
        <f t="shared" si="4377"/>
        <v>0</v>
      </c>
      <c r="BP1348" s="31">
        <f t="shared" si="4378"/>
        <v>0</v>
      </c>
      <c r="BQ1348" s="31">
        <f t="shared" si="4548"/>
        <v>0</v>
      </c>
      <c r="BR1348" s="31">
        <f t="shared" si="4549"/>
        <v>0</v>
      </c>
      <c r="BS1348" s="31">
        <f t="shared" si="4379"/>
        <v>17004.259999999998</v>
      </c>
      <c r="BT1348" s="31">
        <f t="shared" si="4380"/>
        <v>0</v>
      </c>
      <c r="BU1348" s="31">
        <f t="shared" si="4381"/>
        <v>0</v>
      </c>
      <c r="BV1348" s="31">
        <f t="shared" si="4550"/>
        <v>0</v>
      </c>
      <c r="BW1348" s="31">
        <f t="shared" si="4551"/>
        <v>0</v>
      </c>
      <c r="BX1348" s="31">
        <f t="shared" si="4382"/>
        <v>17004.259999999998</v>
      </c>
      <c r="BY1348" s="31">
        <f t="shared" si="4383"/>
        <v>0</v>
      </c>
      <c r="BZ1348" s="31">
        <f t="shared" si="4384"/>
        <v>0</v>
      </c>
      <c r="CA1348" s="31">
        <f t="shared" si="4552"/>
        <v>0</v>
      </c>
      <c r="CB1348" s="31">
        <f t="shared" si="4553"/>
        <v>0</v>
      </c>
      <c r="CC1348" s="31">
        <f t="shared" si="4554"/>
        <v>0</v>
      </c>
      <c r="CD1348" s="31">
        <f t="shared" si="4467"/>
        <v>17004.259999999998</v>
      </c>
      <c r="CE1348" s="31">
        <f t="shared" si="4468"/>
        <v>0</v>
      </c>
      <c r="CF1348" s="31">
        <f t="shared" si="4469"/>
        <v>0</v>
      </c>
      <c r="CG1348" s="31">
        <f t="shared" si="4555"/>
        <v>0</v>
      </c>
      <c r="CH1348" s="24"/>
      <c r="CI1348" s="40"/>
      <c r="CN1348" s="1" t="s">
        <v>30</v>
      </c>
    </row>
    <row r="1349" ht="15">
      <c r="A1349" s="41" t="s">
        <v>748</v>
      </c>
      <c r="B1349" s="17">
        <v>240</v>
      </c>
      <c r="C1349" s="16" t="s">
        <v>66</v>
      </c>
      <c r="D1349" s="16" t="s">
        <v>67</v>
      </c>
      <c r="E1349" s="39" t="s">
        <v>68</v>
      </c>
      <c r="F1349" s="31"/>
      <c r="G1349" s="31"/>
      <c r="H1349" s="31"/>
      <c r="I1349" s="31"/>
      <c r="J1349" s="31"/>
      <c r="K1349" s="31"/>
      <c r="L1349" s="31">
        <f t="shared" si="4349"/>
        <v>0</v>
      </c>
      <c r="M1349" s="31">
        <f t="shared" si="4350"/>
        <v>0</v>
      </c>
      <c r="N1349" s="31">
        <f t="shared" si="4351"/>
        <v>0</v>
      </c>
      <c r="O1349" s="31">
        <v>17004.259999999998</v>
      </c>
      <c r="P1349" s="31"/>
      <c r="Q1349" s="31"/>
      <c r="R1349" s="31">
        <f t="shared" si="4352"/>
        <v>17004.259999999998</v>
      </c>
      <c r="S1349" s="31">
        <f t="shared" si="4353"/>
        <v>0</v>
      </c>
      <c r="T1349" s="31">
        <f t="shared" si="4354"/>
        <v>0</v>
      </c>
      <c r="U1349" s="31"/>
      <c r="V1349" s="31"/>
      <c r="W1349" s="31"/>
      <c r="X1349" s="31">
        <f t="shared" si="4355"/>
        <v>17004.259999999998</v>
      </c>
      <c r="Y1349" s="31">
        <f t="shared" si="4356"/>
        <v>0</v>
      </c>
      <c r="Z1349" s="31">
        <f t="shared" si="4357"/>
        <v>0</v>
      </c>
      <c r="AA1349" s="31"/>
      <c r="AB1349" s="31"/>
      <c r="AC1349" s="31"/>
      <c r="AD1349" s="31">
        <f t="shared" si="4358"/>
        <v>17004.259999999998</v>
      </c>
      <c r="AE1349" s="31">
        <f t="shared" si="4359"/>
        <v>0</v>
      </c>
      <c r="AF1349" s="31">
        <f t="shared" si="4360"/>
        <v>0</v>
      </c>
      <c r="AG1349" s="31"/>
      <c r="AH1349" s="31"/>
      <c r="AI1349" s="31"/>
      <c r="AJ1349" s="31">
        <f t="shared" si="4361"/>
        <v>17004.259999999998</v>
      </c>
      <c r="AK1349" s="31">
        <f t="shared" si="4362"/>
        <v>0</v>
      </c>
      <c r="AL1349" s="31">
        <f t="shared" si="4363"/>
        <v>0</v>
      </c>
      <c r="AM1349" s="31"/>
      <c r="AN1349" s="31"/>
      <c r="AO1349" s="31"/>
      <c r="AP1349" s="31">
        <f t="shared" si="4364"/>
        <v>17004.259999999998</v>
      </c>
      <c r="AQ1349" s="31">
        <f t="shared" si="4365"/>
        <v>0</v>
      </c>
      <c r="AR1349" s="31">
        <f t="shared" si="4366"/>
        <v>0</v>
      </c>
      <c r="AS1349" s="31"/>
      <c r="AT1349" s="31"/>
      <c r="AU1349" s="31"/>
      <c r="AV1349" s="31">
        <f t="shared" si="4367"/>
        <v>17004.259999999998</v>
      </c>
      <c r="AW1349" s="31">
        <f t="shared" si="4368"/>
        <v>0</v>
      </c>
      <c r="AX1349" s="31">
        <f t="shared" si="4369"/>
        <v>0</v>
      </c>
      <c r="AY1349" s="31"/>
      <c r="AZ1349" s="31"/>
      <c r="BA1349" s="31"/>
      <c r="BB1349" s="31">
        <f t="shared" si="4370"/>
        <v>17004.259999999998</v>
      </c>
      <c r="BC1349" s="31">
        <f t="shared" si="4371"/>
        <v>0</v>
      </c>
      <c r="BD1349" s="31">
        <f t="shared" si="4372"/>
        <v>0</v>
      </c>
      <c r="BE1349" s="31"/>
      <c r="BF1349" s="31"/>
      <c r="BG1349" s="31"/>
      <c r="BH1349" s="31">
        <f t="shared" si="4373"/>
        <v>17004.259999999998</v>
      </c>
      <c r="BI1349" s="31">
        <f t="shared" si="4374"/>
        <v>0</v>
      </c>
      <c r="BJ1349" s="31">
        <f t="shared" si="4375"/>
        <v>0</v>
      </c>
      <c r="BK1349" s="31"/>
      <c r="BL1349" s="31"/>
      <c r="BM1349" s="31"/>
      <c r="BN1349" s="31">
        <f t="shared" si="4376"/>
        <v>17004.259999999998</v>
      </c>
      <c r="BO1349" s="31">
        <f t="shared" si="4377"/>
        <v>0</v>
      </c>
      <c r="BP1349" s="31">
        <f t="shared" si="4378"/>
        <v>0</v>
      </c>
      <c r="BQ1349" s="31"/>
      <c r="BR1349" s="31"/>
      <c r="BS1349" s="31">
        <f t="shared" si="4379"/>
        <v>17004.259999999998</v>
      </c>
      <c r="BT1349" s="31">
        <f t="shared" si="4380"/>
        <v>0</v>
      </c>
      <c r="BU1349" s="31">
        <f t="shared" si="4381"/>
        <v>0</v>
      </c>
      <c r="BV1349" s="31"/>
      <c r="BW1349" s="31"/>
      <c r="BX1349" s="31">
        <f t="shared" si="4382"/>
        <v>17004.259999999998</v>
      </c>
      <c r="BY1349" s="31">
        <f t="shared" si="4383"/>
        <v>0</v>
      </c>
      <c r="BZ1349" s="31">
        <f t="shared" si="4384"/>
        <v>0</v>
      </c>
      <c r="CA1349" s="31"/>
      <c r="CB1349" s="31"/>
      <c r="CC1349" s="31"/>
      <c r="CD1349" s="31">
        <f t="shared" si="4467"/>
        <v>17004.259999999998</v>
      </c>
      <c r="CE1349" s="31">
        <f t="shared" si="4468"/>
        <v>0</v>
      </c>
      <c r="CF1349" s="31">
        <f t="shared" si="4469"/>
        <v>0</v>
      </c>
      <c r="CG1349" s="31"/>
      <c r="CH1349" s="24"/>
      <c r="CI1349" s="40"/>
    </row>
    <row r="1350" ht="52.700000000000003">
      <c r="A1350" s="16" t="s">
        <v>749</v>
      </c>
      <c r="B1350" s="17"/>
      <c r="C1350" s="16"/>
      <c r="D1350" s="16"/>
      <c r="E1350" s="39" t="s">
        <v>750</v>
      </c>
      <c r="F1350" s="31">
        <f t="shared" si="4515"/>
        <v>35688.300000000003</v>
      </c>
      <c r="G1350" s="31">
        <f t="shared" si="4516"/>
        <v>35688.300000000003</v>
      </c>
      <c r="H1350" s="31">
        <f t="shared" si="4517"/>
        <v>35688.300000000003</v>
      </c>
      <c r="I1350" s="31">
        <f t="shared" si="4518"/>
        <v>-2918</v>
      </c>
      <c r="J1350" s="31">
        <f t="shared" si="4519"/>
        <v>-2918.0999999999999</v>
      </c>
      <c r="K1350" s="31">
        <f t="shared" si="4520"/>
        <v>-2918.0999999999999</v>
      </c>
      <c r="L1350" s="31">
        <f t="shared" si="4349"/>
        <v>32770.300000000003</v>
      </c>
      <c r="M1350" s="31">
        <f t="shared" si="4350"/>
        <v>32770.200000000004</v>
      </c>
      <c r="N1350" s="31">
        <f t="shared" si="4351"/>
        <v>32770.200000000004</v>
      </c>
      <c r="O1350" s="31">
        <f t="shared" si="4521"/>
        <v>0</v>
      </c>
      <c r="P1350" s="31">
        <f t="shared" si="4522"/>
        <v>0</v>
      </c>
      <c r="Q1350" s="31">
        <f t="shared" si="4523"/>
        <v>0</v>
      </c>
      <c r="R1350" s="31">
        <f t="shared" si="4352"/>
        <v>32770.300000000003</v>
      </c>
      <c r="S1350" s="31">
        <f t="shared" si="4353"/>
        <v>32770.200000000004</v>
      </c>
      <c r="T1350" s="31">
        <f t="shared" si="4354"/>
        <v>32770.200000000004</v>
      </c>
      <c r="U1350" s="31">
        <f t="shared" si="4524"/>
        <v>0</v>
      </c>
      <c r="V1350" s="31">
        <f t="shared" si="4525"/>
        <v>0</v>
      </c>
      <c r="W1350" s="31">
        <f t="shared" si="4526"/>
        <v>0</v>
      </c>
      <c r="X1350" s="31">
        <f t="shared" si="4355"/>
        <v>32770.300000000003</v>
      </c>
      <c r="Y1350" s="31">
        <f t="shared" si="4356"/>
        <v>32770.200000000004</v>
      </c>
      <c r="Z1350" s="31">
        <f t="shared" si="4357"/>
        <v>32770.200000000004</v>
      </c>
      <c r="AA1350" s="31">
        <f t="shared" si="4527"/>
        <v>0</v>
      </c>
      <c r="AB1350" s="31">
        <f t="shared" si="4528"/>
        <v>0</v>
      </c>
      <c r="AC1350" s="31">
        <f t="shared" si="4529"/>
        <v>0</v>
      </c>
      <c r="AD1350" s="31">
        <f t="shared" si="4358"/>
        <v>32770.300000000003</v>
      </c>
      <c r="AE1350" s="31">
        <f t="shared" si="4359"/>
        <v>32770.200000000004</v>
      </c>
      <c r="AF1350" s="31">
        <f t="shared" si="4360"/>
        <v>32770.200000000004</v>
      </c>
      <c r="AG1350" s="31">
        <f t="shared" si="4530"/>
        <v>0</v>
      </c>
      <c r="AH1350" s="31">
        <f t="shared" si="4531"/>
        <v>0</v>
      </c>
      <c r="AI1350" s="31">
        <f t="shared" si="4532"/>
        <v>0</v>
      </c>
      <c r="AJ1350" s="31">
        <f t="shared" si="4361"/>
        <v>32770.300000000003</v>
      </c>
      <c r="AK1350" s="31">
        <f t="shared" si="4362"/>
        <v>32770.200000000004</v>
      </c>
      <c r="AL1350" s="31">
        <f t="shared" si="4363"/>
        <v>32770.200000000004</v>
      </c>
      <c r="AM1350" s="31">
        <f t="shared" si="4533"/>
        <v>0</v>
      </c>
      <c r="AN1350" s="31">
        <f t="shared" si="4534"/>
        <v>0</v>
      </c>
      <c r="AO1350" s="31">
        <f t="shared" si="4535"/>
        <v>0</v>
      </c>
      <c r="AP1350" s="31">
        <f t="shared" si="4364"/>
        <v>32770.300000000003</v>
      </c>
      <c r="AQ1350" s="31">
        <f t="shared" si="4365"/>
        <v>32770.200000000004</v>
      </c>
      <c r="AR1350" s="31">
        <f t="shared" si="4366"/>
        <v>32770.200000000004</v>
      </c>
      <c r="AS1350" s="31">
        <f t="shared" si="4536"/>
        <v>0</v>
      </c>
      <c r="AT1350" s="31">
        <f t="shared" si="4537"/>
        <v>0</v>
      </c>
      <c r="AU1350" s="31">
        <f t="shared" si="4538"/>
        <v>0</v>
      </c>
      <c r="AV1350" s="31">
        <f t="shared" si="4367"/>
        <v>32770.300000000003</v>
      </c>
      <c r="AW1350" s="31">
        <f t="shared" si="4368"/>
        <v>32770.200000000004</v>
      </c>
      <c r="AX1350" s="31">
        <f t="shared" si="4369"/>
        <v>32770.200000000004</v>
      </c>
      <c r="AY1350" s="31">
        <f t="shared" si="4539"/>
        <v>0</v>
      </c>
      <c r="AZ1350" s="31">
        <f t="shared" si="4540"/>
        <v>0</v>
      </c>
      <c r="BA1350" s="31">
        <f t="shared" si="4541"/>
        <v>0</v>
      </c>
      <c r="BB1350" s="31">
        <f t="shared" si="4370"/>
        <v>32770.300000000003</v>
      </c>
      <c r="BC1350" s="31">
        <f t="shared" si="4371"/>
        <v>32770.200000000004</v>
      </c>
      <c r="BD1350" s="31">
        <f t="shared" si="4372"/>
        <v>32770.200000000004</v>
      </c>
      <c r="BE1350" s="31">
        <f t="shared" si="4542"/>
        <v>0</v>
      </c>
      <c r="BF1350" s="31">
        <f t="shared" si="4543"/>
        <v>0</v>
      </c>
      <c r="BG1350" s="31">
        <f t="shared" si="4544"/>
        <v>0</v>
      </c>
      <c r="BH1350" s="31">
        <f t="shared" si="4373"/>
        <v>32770.300000000003</v>
      </c>
      <c r="BI1350" s="31">
        <f t="shared" si="4374"/>
        <v>32770.200000000004</v>
      </c>
      <c r="BJ1350" s="31">
        <f t="shared" si="4375"/>
        <v>32770.200000000004</v>
      </c>
      <c r="BK1350" s="31">
        <f t="shared" si="4545"/>
        <v>0</v>
      </c>
      <c r="BL1350" s="31">
        <f t="shared" si="4546"/>
        <v>0</v>
      </c>
      <c r="BM1350" s="31">
        <f t="shared" si="4547"/>
        <v>0</v>
      </c>
      <c r="BN1350" s="31">
        <f t="shared" si="4376"/>
        <v>32770.300000000003</v>
      </c>
      <c r="BO1350" s="31">
        <f t="shared" si="4377"/>
        <v>32770.200000000004</v>
      </c>
      <c r="BP1350" s="31">
        <f t="shared" si="4378"/>
        <v>32770.200000000004</v>
      </c>
      <c r="BQ1350" s="31">
        <f t="shared" si="4548"/>
        <v>0</v>
      </c>
      <c r="BR1350" s="31">
        <f t="shared" si="4549"/>
        <v>0</v>
      </c>
      <c r="BS1350" s="31">
        <f t="shared" si="4379"/>
        <v>32770.300000000003</v>
      </c>
      <c r="BT1350" s="31">
        <f t="shared" si="4380"/>
        <v>32770.200000000004</v>
      </c>
      <c r="BU1350" s="31">
        <f t="shared" si="4381"/>
        <v>32770.200000000004</v>
      </c>
      <c r="BV1350" s="31">
        <f t="shared" si="4550"/>
        <v>0</v>
      </c>
      <c r="BW1350" s="31">
        <f t="shared" si="4551"/>
        <v>0</v>
      </c>
      <c r="BX1350" s="31">
        <f t="shared" si="4382"/>
        <v>32770.300000000003</v>
      </c>
      <c r="BY1350" s="31">
        <f t="shared" si="4383"/>
        <v>32770.200000000004</v>
      </c>
      <c r="BZ1350" s="31">
        <f t="shared" si="4384"/>
        <v>32770.200000000004</v>
      </c>
      <c r="CA1350" s="31">
        <f t="shared" si="4552"/>
        <v>6019.2179999999998</v>
      </c>
      <c r="CB1350" s="31">
        <f t="shared" si="4553"/>
        <v>6332.2179999999998</v>
      </c>
      <c r="CC1350" s="31">
        <f t="shared" si="4554"/>
        <v>6591.8389999999999</v>
      </c>
      <c r="CD1350" s="31">
        <f t="shared" si="4467"/>
        <v>38789.518000000004</v>
      </c>
      <c r="CE1350" s="31">
        <f t="shared" si="4468"/>
        <v>39102.418000000005</v>
      </c>
      <c r="CF1350" s="31">
        <f t="shared" si="4469"/>
        <v>39362.039000000004</v>
      </c>
      <c r="CG1350" s="31">
        <f t="shared" si="4555"/>
        <v>0</v>
      </c>
      <c r="CH1350" s="24"/>
      <c r="CI1350" s="40"/>
      <c r="CL1350" s="1" t="s">
        <v>28</v>
      </c>
    </row>
    <row r="1351" ht="43.75">
      <c r="A1351" s="41" t="s">
        <v>751</v>
      </c>
      <c r="B1351" s="41"/>
      <c r="C1351" s="41"/>
      <c r="D1351" s="41"/>
      <c r="E1351" s="39" t="s">
        <v>752</v>
      </c>
      <c r="F1351" s="31">
        <f t="shared" si="4515"/>
        <v>35688.300000000003</v>
      </c>
      <c r="G1351" s="31">
        <f t="shared" si="4516"/>
        <v>35688.300000000003</v>
      </c>
      <c r="H1351" s="31">
        <f t="shared" si="4517"/>
        <v>35688.300000000003</v>
      </c>
      <c r="I1351" s="31">
        <f t="shared" si="4518"/>
        <v>-2918</v>
      </c>
      <c r="J1351" s="31">
        <f t="shared" si="4519"/>
        <v>-2918.0999999999999</v>
      </c>
      <c r="K1351" s="31">
        <f t="shared" si="4520"/>
        <v>-2918.0999999999999</v>
      </c>
      <c r="L1351" s="31">
        <f t="shared" si="4349"/>
        <v>32770.300000000003</v>
      </c>
      <c r="M1351" s="31">
        <f t="shared" si="4350"/>
        <v>32770.200000000004</v>
      </c>
      <c r="N1351" s="31">
        <f t="shared" si="4351"/>
        <v>32770.200000000004</v>
      </c>
      <c r="O1351" s="31">
        <f t="shared" si="4521"/>
        <v>0</v>
      </c>
      <c r="P1351" s="31">
        <f t="shared" si="4522"/>
        <v>0</v>
      </c>
      <c r="Q1351" s="31">
        <f t="shared" si="4523"/>
        <v>0</v>
      </c>
      <c r="R1351" s="31">
        <f t="shared" si="4352"/>
        <v>32770.300000000003</v>
      </c>
      <c r="S1351" s="31">
        <f t="shared" si="4353"/>
        <v>32770.200000000004</v>
      </c>
      <c r="T1351" s="31">
        <f t="shared" si="4354"/>
        <v>32770.200000000004</v>
      </c>
      <c r="U1351" s="31">
        <f t="shared" si="4524"/>
        <v>0</v>
      </c>
      <c r="V1351" s="31">
        <f t="shared" si="4525"/>
        <v>0</v>
      </c>
      <c r="W1351" s="31">
        <f t="shared" si="4526"/>
        <v>0</v>
      </c>
      <c r="X1351" s="31">
        <f t="shared" si="4355"/>
        <v>32770.300000000003</v>
      </c>
      <c r="Y1351" s="31">
        <f t="shared" si="4356"/>
        <v>32770.200000000004</v>
      </c>
      <c r="Z1351" s="31">
        <f t="shared" si="4357"/>
        <v>32770.200000000004</v>
      </c>
      <c r="AA1351" s="31">
        <f t="shared" si="4527"/>
        <v>0</v>
      </c>
      <c r="AB1351" s="31">
        <f t="shared" si="4528"/>
        <v>0</v>
      </c>
      <c r="AC1351" s="31">
        <f t="shared" si="4529"/>
        <v>0</v>
      </c>
      <c r="AD1351" s="31">
        <f t="shared" si="4358"/>
        <v>32770.300000000003</v>
      </c>
      <c r="AE1351" s="31">
        <f t="shared" si="4359"/>
        <v>32770.200000000004</v>
      </c>
      <c r="AF1351" s="31">
        <f t="shared" si="4360"/>
        <v>32770.200000000004</v>
      </c>
      <c r="AG1351" s="31">
        <f t="shared" si="4530"/>
        <v>0</v>
      </c>
      <c r="AH1351" s="31">
        <f t="shared" si="4531"/>
        <v>0</v>
      </c>
      <c r="AI1351" s="31">
        <f t="shared" si="4532"/>
        <v>0</v>
      </c>
      <c r="AJ1351" s="31">
        <f t="shared" si="4361"/>
        <v>32770.300000000003</v>
      </c>
      <c r="AK1351" s="31">
        <f t="shared" si="4362"/>
        <v>32770.200000000004</v>
      </c>
      <c r="AL1351" s="31">
        <f t="shared" si="4363"/>
        <v>32770.200000000004</v>
      </c>
      <c r="AM1351" s="31">
        <f t="shared" si="4533"/>
        <v>0</v>
      </c>
      <c r="AN1351" s="31">
        <f t="shared" si="4534"/>
        <v>0</v>
      </c>
      <c r="AO1351" s="31">
        <f t="shared" si="4535"/>
        <v>0</v>
      </c>
      <c r="AP1351" s="31">
        <f t="shared" si="4364"/>
        <v>32770.300000000003</v>
      </c>
      <c r="AQ1351" s="31">
        <f t="shared" si="4365"/>
        <v>32770.200000000004</v>
      </c>
      <c r="AR1351" s="31">
        <f t="shared" si="4366"/>
        <v>32770.200000000004</v>
      </c>
      <c r="AS1351" s="31">
        <f t="shared" si="4536"/>
        <v>0</v>
      </c>
      <c r="AT1351" s="31">
        <f t="shared" si="4537"/>
        <v>0</v>
      </c>
      <c r="AU1351" s="31">
        <f t="shared" si="4538"/>
        <v>0</v>
      </c>
      <c r="AV1351" s="31">
        <f t="shared" si="4367"/>
        <v>32770.300000000003</v>
      </c>
      <c r="AW1351" s="31">
        <f t="shared" si="4368"/>
        <v>32770.200000000004</v>
      </c>
      <c r="AX1351" s="31">
        <f t="shared" si="4369"/>
        <v>32770.200000000004</v>
      </c>
      <c r="AY1351" s="31">
        <f t="shared" si="4539"/>
        <v>0</v>
      </c>
      <c r="AZ1351" s="31">
        <f t="shared" si="4540"/>
        <v>0</v>
      </c>
      <c r="BA1351" s="31">
        <f t="shared" si="4541"/>
        <v>0</v>
      </c>
      <c r="BB1351" s="31">
        <f t="shared" si="4370"/>
        <v>32770.300000000003</v>
      </c>
      <c r="BC1351" s="31">
        <f t="shared" si="4371"/>
        <v>32770.200000000004</v>
      </c>
      <c r="BD1351" s="31">
        <f t="shared" si="4372"/>
        <v>32770.200000000004</v>
      </c>
      <c r="BE1351" s="31">
        <f t="shared" si="4542"/>
        <v>0</v>
      </c>
      <c r="BF1351" s="31">
        <f t="shared" si="4543"/>
        <v>0</v>
      </c>
      <c r="BG1351" s="31">
        <f t="shared" si="4544"/>
        <v>0</v>
      </c>
      <c r="BH1351" s="31">
        <f t="shared" si="4373"/>
        <v>32770.300000000003</v>
      </c>
      <c r="BI1351" s="31">
        <f t="shared" si="4374"/>
        <v>32770.200000000004</v>
      </c>
      <c r="BJ1351" s="31">
        <f t="shared" si="4375"/>
        <v>32770.200000000004</v>
      </c>
      <c r="BK1351" s="31">
        <f t="shared" si="4545"/>
        <v>0</v>
      </c>
      <c r="BL1351" s="31">
        <f t="shared" si="4546"/>
        <v>0</v>
      </c>
      <c r="BM1351" s="31">
        <f t="shared" si="4547"/>
        <v>0</v>
      </c>
      <c r="BN1351" s="31">
        <f t="shared" si="4376"/>
        <v>32770.300000000003</v>
      </c>
      <c r="BO1351" s="31">
        <f t="shared" si="4377"/>
        <v>32770.200000000004</v>
      </c>
      <c r="BP1351" s="31">
        <f t="shared" si="4378"/>
        <v>32770.200000000004</v>
      </c>
      <c r="BQ1351" s="31">
        <f t="shared" si="4548"/>
        <v>0</v>
      </c>
      <c r="BR1351" s="31">
        <f t="shared" si="4549"/>
        <v>0</v>
      </c>
      <c r="BS1351" s="31">
        <f t="shared" si="4379"/>
        <v>32770.300000000003</v>
      </c>
      <c r="BT1351" s="31">
        <f t="shared" si="4380"/>
        <v>32770.200000000004</v>
      </c>
      <c r="BU1351" s="31">
        <f t="shared" si="4381"/>
        <v>32770.200000000004</v>
      </c>
      <c r="BV1351" s="31">
        <f t="shared" si="4550"/>
        <v>0</v>
      </c>
      <c r="BW1351" s="31">
        <f t="shared" si="4551"/>
        <v>0</v>
      </c>
      <c r="BX1351" s="31">
        <f t="shared" si="4382"/>
        <v>32770.300000000003</v>
      </c>
      <c r="BY1351" s="31">
        <f t="shared" si="4383"/>
        <v>32770.200000000004</v>
      </c>
      <c r="BZ1351" s="31">
        <f t="shared" si="4384"/>
        <v>32770.200000000004</v>
      </c>
      <c r="CA1351" s="31">
        <f t="shared" si="4552"/>
        <v>6019.2179999999998</v>
      </c>
      <c r="CB1351" s="31">
        <f t="shared" si="4553"/>
        <v>6332.2179999999998</v>
      </c>
      <c r="CC1351" s="31">
        <f t="shared" si="4554"/>
        <v>6591.8389999999999</v>
      </c>
      <c r="CD1351" s="31">
        <f t="shared" si="4467"/>
        <v>38789.518000000004</v>
      </c>
      <c r="CE1351" s="31">
        <f t="shared" si="4468"/>
        <v>39102.418000000005</v>
      </c>
      <c r="CF1351" s="31">
        <f t="shared" si="4469"/>
        <v>39362.039000000004</v>
      </c>
      <c r="CG1351" s="31">
        <f t="shared" si="4555"/>
        <v>0</v>
      </c>
      <c r="CH1351" s="24"/>
      <c r="CI1351" s="40"/>
      <c r="CO1351" s="1" t="s">
        <v>31</v>
      </c>
    </row>
    <row r="1352" ht="29.850000000000001">
      <c r="A1352" s="41" t="s">
        <v>751</v>
      </c>
      <c r="B1352" s="17">
        <v>200</v>
      </c>
      <c r="C1352" s="16"/>
      <c r="D1352" s="16"/>
      <c r="E1352" s="39" t="s">
        <v>40</v>
      </c>
      <c r="F1352" s="31">
        <f t="shared" si="4515"/>
        <v>35688.300000000003</v>
      </c>
      <c r="G1352" s="31">
        <f t="shared" si="4516"/>
        <v>35688.300000000003</v>
      </c>
      <c r="H1352" s="31">
        <f t="shared" si="4517"/>
        <v>35688.300000000003</v>
      </c>
      <c r="I1352" s="31">
        <f t="shared" si="4518"/>
        <v>-2918</v>
      </c>
      <c r="J1352" s="31">
        <f t="shared" si="4519"/>
        <v>-2918.0999999999999</v>
      </c>
      <c r="K1352" s="31">
        <f t="shared" si="4520"/>
        <v>-2918.0999999999999</v>
      </c>
      <c r="L1352" s="31">
        <f t="shared" si="4349"/>
        <v>32770.300000000003</v>
      </c>
      <c r="M1352" s="31">
        <f t="shared" si="4350"/>
        <v>32770.200000000004</v>
      </c>
      <c r="N1352" s="31">
        <f t="shared" si="4351"/>
        <v>32770.200000000004</v>
      </c>
      <c r="O1352" s="31">
        <f t="shared" si="4521"/>
        <v>0</v>
      </c>
      <c r="P1352" s="31">
        <f t="shared" si="4522"/>
        <v>0</v>
      </c>
      <c r="Q1352" s="31">
        <f t="shared" si="4523"/>
        <v>0</v>
      </c>
      <c r="R1352" s="31">
        <f t="shared" si="4352"/>
        <v>32770.300000000003</v>
      </c>
      <c r="S1352" s="31">
        <f t="shared" si="4353"/>
        <v>32770.200000000004</v>
      </c>
      <c r="T1352" s="31">
        <f t="shared" si="4354"/>
        <v>32770.200000000004</v>
      </c>
      <c r="U1352" s="31">
        <f t="shared" si="4524"/>
        <v>0</v>
      </c>
      <c r="V1352" s="31">
        <f t="shared" si="4525"/>
        <v>0</v>
      </c>
      <c r="W1352" s="31">
        <f t="shared" si="4526"/>
        <v>0</v>
      </c>
      <c r="X1352" s="31">
        <f t="shared" si="4355"/>
        <v>32770.300000000003</v>
      </c>
      <c r="Y1352" s="31">
        <f t="shared" si="4356"/>
        <v>32770.200000000004</v>
      </c>
      <c r="Z1352" s="31">
        <f t="shared" si="4357"/>
        <v>32770.200000000004</v>
      </c>
      <c r="AA1352" s="31">
        <f t="shared" si="4527"/>
        <v>0</v>
      </c>
      <c r="AB1352" s="31">
        <f t="shared" si="4528"/>
        <v>0</v>
      </c>
      <c r="AC1352" s="31">
        <f t="shared" si="4529"/>
        <v>0</v>
      </c>
      <c r="AD1352" s="31">
        <f t="shared" si="4358"/>
        <v>32770.300000000003</v>
      </c>
      <c r="AE1352" s="31">
        <f t="shared" si="4359"/>
        <v>32770.200000000004</v>
      </c>
      <c r="AF1352" s="31">
        <f t="shared" si="4360"/>
        <v>32770.200000000004</v>
      </c>
      <c r="AG1352" s="31">
        <f t="shared" si="4530"/>
        <v>0</v>
      </c>
      <c r="AH1352" s="31">
        <f t="shared" si="4531"/>
        <v>0</v>
      </c>
      <c r="AI1352" s="31">
        <f t="shared" si="4532"/>
        <v>0</v>
      </c>
      <c r="AJ1352" s="31">
        <f t="shared" si="4361"/>
        <v>32770.300000000003</v>
      </c>
      <c r="AK1352" s="31">
        <f t="shared" si="4362"/>
        <v>32770.200000000004</v>
      </c>
      <c r="AL1352" s="31">
        <f t="shared" si="4363"/>
        <v>32770.200000000004</v>
      </c>
      <c r="AM1352" s="31">
        <f t="shared" si="4533"/>
        <v>0</v>
      </c>
      <c r="AN1352" s="31">
        <f t="shared" si="4534"/>
        <v>0</v>
      </c>
      <c r="AO1352" s="31">
        <f t="shared" si="4535"/>
        <v>0</v>
      </c>
      <c r="AP1352" s="31">
        <f t="shared" si="4364"/>
        <v>32770.300000000003</v>
      </c>
      <c r="AQ1352" s="31">
        <f t="shared" si="4365"/>
        <v>32770.200000000004</v>
      </c>
      <c r="AR1352" s="31">
        <f t="shared" si="4366"/>
        <v>32770.200000000004</v>
      </c>
      <c r="AS1352" s="31">
        <f t="shared" si="4536"/>
        <v>0</v>
      </c>
      <c r="AT1352" s="31">
        <f t="shared" si="4537"/>
        <v>0</v>
      </c>
      <c r="AU1352" s="31">
        <f t="shared" si="4538"/>
        <v>0</v>
      </c>
      <c r="AV1352" s="31">
        <f t="shared" si="4367"/>
        <v>32770.300000000003</v>
      </c>
      <c r="AW1352" s="31">
        <f t="shared" si="4368"/>
        <v>32770.200000000004</v>
      </c>
      <c r="AX1352" s="31">
        <f t="shared" si="4369"/>
        <v>32770.200000000004</v>
      </c>
      <c r="AY1352" s="31">
        <f t="shared" si="4539"/>
        <v>0</v>
      </c>
      <c r="AZ1352" s="31">
        <f t="shared" si="4540"/>
        <v>0</v>
      </c>
      <c r="BA1352" s="31">
        <f t="shared" si="4541"/>
        <v>0</v>
      </c>
      <c r="BB1352" s="31">
        <f t="shared" si="4370"/>
        <v>32770.300000000003</v>
      </c>
      <c r="BC1352" s="31">
        <f t="shared" si="4371"/>
        <v>32770.200000000004</v>
      </c>
      <c r="BD1352" s="31">
        <f t="shared" si="4372"/>
        <v>32770.200000000004</v>
      </c>
      <c r="BE1352" s="31">
        <f t="shared" si="4542"/>
        <v>0</v>
      </c>
      <c r="BF1352" s="31">
        <f t="shared" si="4543"/>
        <v>0</v>
      </c>
      <c r="BG1352" s="31">
        <f t="shared" si="4544"/>
        <v>0</v>
      </c>
      <c r="BH1352" s="31">
        <f t="shared" si="4373"/>
        <v>32770.300000000003</v>
      </c>
      <c r="BI1352" s="31">
        <f t="shared" si="4374"/>
        <v>32770.200000000004</v>
      </c>
      <c r="BJ1352" s="31">
        <f t="shared" si="4375"/>
        <v>32770.200000000004</v>
      </c>
      <c r="BK1352" s="31">
        <f t="shared" si="4545"/>
        <v>0</v>
      </c>
      <c r="BL1352" s="31">
        <f t="shared" si="4546"/>
        <v>0</v>
      </c>
      <c r="BM1352" s="31">
        <f t="shared" si="4547"/>
        <v>0</v>
      </c>
      <c r="BN1352" s="31">
        <f t="shared" si="4376"/>
        <v>32770.300000000003</v>
      </c>
      <c r="BO1352" s="31">
        <f t="shared" si="4377"/>
        <v>32770.200000000004</v>
      </c>
      <c r="BP1352" s="31">
        <f t="shared" si="4378"/>
        <v>32770.200000000004</v>
      </c>
      <c r="BQ1352" s="31">
        <f t="shared" si="4548"/>
        <v>0</v>
      </c>
      <c r="BR1352" s="31">
        <f t="shared" si="4549"/>
        <v>0</v>
      </c>
      <c r="BS1352" s="31">
        <f t="shared" si="4379"/>
        <v>32770.300000000003</v>
      </c>
      <c r="BT1352" s="31">
        <f t="shared" si="4380"/>
        <v>32770.200000000004</v>
      </c>
      <c r="BU1352" s="31">
        <f t="shared" si="4381"/>
        <v>32770.200000000004</v>
      </c>
      <c r="BV1352" s="31">
        <f t="shared" si="4550"/>
        <v>0</v>
      </c>
      <c r="BW1352" s="31">
        <f t="shared" si="4551"/>
        <v>0</v>
      </c>
      <c r="BX1352" s="31">
        <f t="shared" si="4382"/>
        <v>32770.300000000003</v>
      </c>
      <c r="BY1352" s="31">
        <f t="shared" si="4383"/>
        <v>32770.200000000004</v>
      </c>
      <c r="BZ1352" s="31">
        <f t="shared" si="4384"/>
        <v>32770.200000000004</v>
      </c>
      <c r="CA1352" s="31">
        <f t="shared" si="4552"/>
        <v>6019.2179999999998</v>
      </c>
      <c r="CB1352" s="31">
        <f t="shared" si="4553"/>
        <v>6332.2179999999998</v>
      </c>
      <c r="CC1352" s="31">
        <f t="shared" si="4554"/>
        <v>6591.8389999999999</v>
      </c>
      <c r="CD1352" s="31">
        <f t="shared" si="4467"/>
        <v>38789.518000000004</v>
      </c>
      <c r="CE1352" s="31">
        <f t="shared" si="4468"/>
        <v>39102.418000000005</v>
      </c>
      <c r="CF1352" s="31">
        <f t="shared" si="4469"/>
        <v>39362.039000000004</v>
      </c>
      <c r="CG1352" s="31">
        <f t="shared" si="4555"/>
        <v>0</v>
      </c>
      <c r="CH1352" s="24"/>
      <c r="CI1352" s="40"/>
      <c r="CM1352" s="1" t="s">
        <v>29</v>
      </c>
    </row>
    <row r="1353" ht="43.75">
      <c r="A1353" s="41" t="s">
        <v>751</v>
      </c>
      <c r="B1353" s="17">
        <v>240</v>
      </c>
      <c r="C1353" s="16"/>
      <c r="D1353" s="16"/>
      <c r="E1353" s="39" t="s">
        <v>41</v>
      </c>
      <c r="F1353" s="31">
        <f t="shared" si="4515"/>
        <v>35688.300000000003</v>
      </c>
      <c r="G1353" s="31">
        <f t="shared" si="4516"/>
        <v>35688.300000000003</v>
      </c>
      <c r="H1353" s="31">
        <f t="shared" si="4517"/>
        <v>35688.300000000003</v>
      </c>
      <c r="I1353" s="31">
        <f t="shared" si="4518"/>
        <v>-2918</v>
      </c>
      <c r="J1353" s="31">
        <f t="shared" si="4519"/>
        <v>-2918.0999999999999</v>
      </c>
      <c r="K1353" s="31">
        <f t="shared" si="4520"/>
        <v>-2918.0999999999999</v>
      </c>
      <c r="L1353" s="31">
        <f t="shared" si="4349"/>
        <v>32770.300000000003</v>
      </c>
      <c r="M1353" s="31">
        <f t="shared" si="4350"/>
        <v>32770.200000000004</v>
      </c>
      <c r="N1353" s="31">
        <f t="shared" si="4351"/>
        <v>32770.200000000004</v>
      </c>
      <c r="O1353" s="31">
        <f t="shared" si="4521"/>
        <v>0</v>
      </c>
      <c r="P1353" s="31">
        <f t="shared" si="4522"/>
        <v>0</v>
      </c>
      <c r="Q1353" s="31">
        <f t="shared" si="4523"/>
        <v>0</v>
      </c>
      <c r="R1353" s="31">
        <f t="shared" si="4352"/>
        <v>32770.300000000003</v>
      </c>
      <c r="S1353" s="31">
        <f t="shared" si="4353"/>
        <v>32770.200000000004</v>
      </c>
      <c r="T1353" s="31">
        <f t="shared" si="4354"/>
        <v>32770.200000000004</v>
      </c>
      <c r="U1353" s="31">
        <f t="shared" si="4524"/>
        <v>0</v>
      </c>
      <c r="V1353" s="31">
        <f t="shared" si="4525"/>
        <v>0</v>
      </c>
      <c r="W1353" s="31">
        <f t="shared" si="4526"/>
        <v>0</v>
      </c>
      <c r="X1353" s="31">
        <f t="shared" si="4355"/>
        <v>32770.300000000003</v>
      </c>
      <c r="Y1353" s="31">
        <f t="shared" si="4356"/>
        <v>32770.200000000004</v>
      </c>
      <c r="Z1353" s="31">
        <f t="shared" si="4357"/>
        <v>32770.200000000004</v>
      </c>
      <c r="AA1353" s="31">
        <f t="shared" si="4527"/>
        <v>0</v>
      </c>
      <c r="AB1353" s="31">
        <f t="shared" si="4528"/>
        <v>0</v>
      </c>
      <c r="AC1353" s="31">
        <f t="shared" si="4529"/>
        <v>0</v>
      </c>
      <c r="AD1353" s="31">
        <f t="shared" si="4358"/>
        <v>32770.300000000003</v>
      </c>
      <c r="AE1353" s="31">
        <f t="shared" si="4359"/>
        <v>32770.200000000004</v>
      </c>
      <c r="AF1353" s="31">
        <f t="shared" si="4360"/>
        <v>32770.200000000004</v>
      </c>
      <c r="AG1353" s="31">
        <f t="shared" si="4530"/>
        <v>0</v>
      </c>
      <c r="AH1353" s="31">
        <f t="shared" si="4531"/>
        <v>0</v>
      </c>
      <c r="AI1353" s="31">
        <f t="shared" si="4532"/>
        <v>0</v>
      </c>
      <c r="AJ1353" s="31">
        <f t="shared" si="4361"/>
        <v>32770.300000000003</v>
      </c>
      <c r="AK1353" s="31">
        <f t="shared" si="4362"/>
        <v>32770.200000000004</v>
      </c>
      <c r="AL1353" s="31">
        <f t="shared" si="4363"/>
        <v>32770.200000000004</v>
      </c>
      <c r="AM1353" s="31">
        <f t="shared" si="4533"/>
        <v>0</v>
      </c>
      <c r="AN1353" s="31">
        <f t="shared" si="4534"/>
        <v>0</v>
      </c>
      <c r="AO1353" s="31">
        <f t="shared" si="4535"/>
        <v>0</v>
      </c>
      <c r="AP1353" s="31">
        <f t="shared" si="4364"/>
        <v>32770.300000000003</v>
      </c>
      <c r="AQ1353" s="31">
        <f t="shared" si="4365"/>
        <v>32770.200000000004</v>
      </c>
      <c r="AR1353" s="31">
        <f t="shared" si="4366"/>
        <v>32770.200000000004</v>
      </c>
      <c r="AS1353" s="31">
        <f t="shared" si="4536"/>
        <v>0</v>
      </c>
      <c r="AT1353" s="31">
        <f t="shared" si="4537"/>
        <v>0</v>
      </c>
      <c r="AU1353" s="31">
        <f t="shared" si="4538"/>
        <v>0</v>
      </c>
      <c r="AV1353" s="31">
        <f t="shared" si="4367"/>
        <v>32770.300000000003</v>
      </c>
      <c r="AW1353" s="31">
        <f t="shared" si="4368"/>
        <v>32770.200000000004</v>
      </c>
      <c r="AX1353" s="31">
        <f t="shared" si="4369"/>
        <v>32770.200000000004</v>
      </c>
      <c r="AY1353" s="31">
        <f t="shared" si="4539"/>
        <v>0</v>
      </c>
      <c r="AZ1353" s="31">
        <f t="shared" si="4540"/>
        <v>0</v>
      </c>
      <c r="BA1353" s="31">
        <f t="shared" si="4541"/>
        <v>0</v>
      </c>
      <c r="BB1353" s="31">
        <f t="shared" si="4370"/>
        <v>32770.300000000003</v>
      </c>
      <c r="BC1353" s="31">
        <f t="shared" si="4371"/>
        <v>32770.200000000004</v>
      </c>
      <c r="BD1353" s="31">
        <f t="shared" si="4372"/>
        <v>32770.200000000004</v>
      </c>
      <c r="BE1353" s="31">
        <f t="shared" si="4542"/>
        <v>0</v>
      </c>
      <c r="BF1353" s="31">
        <f t="shared" si="4543"/>
        <v>0</v>
      </c>
      <c r="BG1353" s="31">
        <f t="shared" si="4544"/>
        <v>0</v>
      </c>
      <c r="BH1353" s="31">
        <f t="shared" si="4373"/>
        <v>32770.300000000003</v>
      </c>
      <c r="BI1353" s="31">
        <f t="shared" si="4374"/>
        <v>32770.200000000004</v>
      </c>
      <c r="BJ1353" s="31">
        <f t="shared" si="4375"/>
        <v>32770.200000000004</v>
      </c>
      <c r="BK1353" s="31">
        <f t="shared" si="4545"/>
        <v>0</v>
      </c>
      <c r="BL1353" s="31">
        <f t="shared" si="4546"/>
        <v>0</v>
      </c>
      <c r="BM1353" s="31">
        <f t="shared" si="4547"/>
        <v>0</v>
      </c>
      <c r="BN1353" s="31">
        <f t="shared" si="4376"/>
        <v>32770.300000000003</v>
      </c>
      <c r="BO1353" s="31">
        <f t="shared" si="4377"/>
        <v>32770.200000000004</v>
      </c>
      <c r="BP1353" s="31">
        <f t="shared" si="4378"/>
        <v>32770.200000000004</v>
      </c>
      <c r="BQ1353" s="31">
        <f t="shared" si="4548"/>
        <v>0</v>
      </c>
      <c r="BR1353" s="31">
        <f t="shared" si="4549"/>
        <v>0</v>
      </c>
      <c r="BS1353" s="31">
        <f t="shared" si="4379"/>
        <v>32770.300000000003</v>
      </c>
      <c r="BT1353" s="31">
        <f t="shared" si="4380"/>
        <v>32770.200000000004</v>
      </c>
      <c r="BU1353" s="31">
        <f t="shared" si="4381"/>
        <v>32770.200000000004</v>
      </c>
      <c r="BV1353" s="31">
        <f t="shared" si="4550"/>
        <v>0</v>
      </c>
      <c r="BW1353" s="31">
        <f t="shared" si="4551"/>
        <v>0</v>
      </c>
      <c r="BX1353" s="31">
        <f t="shared" si="4382"/>
        <v>32770.300000000003</v>
      </c>
      <c r="BY1353" s="31">
        <f t="shared" si="4383"/>
        <v>32770.200000000004</v>
      </c>
      <c r="BZ1353" s="31">
        <f t="shared" si="4384"/>
        <v>32770.200000000004</v>
      </c>
      <c r="CA1353" s="31">
        <f t="shared" si="4552"/>
        <v>6019.2179999999998</v>
      </c>
      <c r="CB1353" s="31">
        <f t="shared" si="4553"/>
        <v>6332.2179999999998</v>
      </c>
      <c r="CC1353" s="31">
        <f t="shared" si="4554"/>
        <v>6591.8389999999999</v>
      </c>
      <c r="CD1353" s="31">
        <f t="shared" si="4467"/>
        <v>38789.518000000004</v>
      </c>
      <c r="CE1353" s="31">
        <f t="shared" si="4468"/>
        <v>39102.418000000005</v>
      </c>
      <c r="CF1353" s="31">
        <f t="shared" si="4469"/>
        <v>39362.039000000004</v>
      </c>
      <c r="CG1353" s="31">
        <f t="shared" si="4555"/>
        <v>0</v>
      </c>
      <c r="CH1353" s="24"/>
      <c r="CI1353" s="40"/>
      <c r="CN1353" s="1" t="s">
        <v>30</v>
      </c>
    </row>
    <row r="1354" ht="15">
      <c r="A1354" s="41" t="s">
        <v>751</v>
      </c>
      <c r="B1354" s="17">
        <v>240</v>
      </c>
      <c r="C1354" s="16" t="s">
        <v>66</v>
      </c>
      <c r="D1354" s="16" t="s">
        <v>67</v>
      </c>
      <c r="E1354" s="39" t="s">
        <v>68</v>
      </c>
      <c r="F1354" s="31">
        <v>35688.300000000003</v>
      </c>
      <c r="G1354" s="31">
        <v>35688.300000000003</v>
      </c>
      <c r="H1354" s="31">
        <v>35688.300000000003</v>
      </c>
      <c r="I1354" s="31">
        <v>-2918</v>
      </c>
      <c r="J1354" s="31">
        <v>-2918.0999999999999</v>
      </c>
      <c r="K1354" s="31">
        <v>-2918.0999999999999</v>
      </c>
      <c r="L1354" s="31">
        <f t="shared" si="4349"/>
        <v>32770.300000000003</v>
      </c>
      <c r="M1354" s="31">
        <f t="shared" si="4350"/>
        <v>32770.200000000004</v>
      </c>
      <c r="N1354" s="31">
        <f t="shared" si="4351"/>
        <v>32770.200000000004</v>
      </c>
      <c r="O1354" s="31"/>
      <c r="P1354" s="31"/>
      <c r="Q1354" s="31"/>
      <c r="R1354" s="31">
        <f t="shared" si="4352"/>
        <v>32770.300000000003</v>
      </c>
      <c r="S1354" s="31">
        <f t="shared" si="4353"/>
        <v>32770.200000000004</v>
      </c>
      <c r="T1354" s="31">
        <f t="shared" si="4354"/>
        <v>32770.200000000004</v>
      </c>
      <c r="U1354" s="31"/>
      <c r="V1354" s="31"/>
      <c r="W1354" s="31"/>
      <c r="X1354" s="31">
        <f t="shared" si="4355"/>
        <v>32770.300000000003</v>
      </c>
      <c r="Y1354" s="31">
        <f t="shared" si="4356"/>
        <v>32770.200000000004</v>
      </c>
      <c r="Z1354" s="31">
        <f t="shared" si="4357"/>
        <v>32770.200000000004</v>
      </c>
      <c r="AA1354" s="31"/>
      <c r="AB1354" s="31"/>
      <c r="AC1354" s="31"/>
      <c r="AD1354" s="31">
        <f t="shared" si="4358"/>
        <v>32770.300000000003</v>
      </c>
      <c r="AE1354" s="31">
        <f t="shared" si="4359"/>
        <v>32770.200000000004</v>
      </c>
      <c r="AF1354" s="31">
        <f t="shared" si="4360"/>
        <v>32770.200000000004</v>
      </c>
      <c r="AG1354" s="31"/>
      <c r="AH1354" s="31"/>
      <c r="AI1354" s="31"/>
      <c r="AJ1354" s="31">
        <f t="shared" si="4361"/>
        <v>32770.300000000003</v>
      </c>
      <c r="AK1354" s="31">
        <f t="shared" si="4362"/>
        <v>32770.200000000004</v>
      </c>
      <c r="AL1354" s="31">
        <f t="shared" si="4363"/>
        <v>32770.200000000004</v>
      </c>
      <c r="AM1354" s="31"/>
      <c r="AN1354" s="31"/>
      <c r="AO1354" s="31"/>
      <c r="AP1354" s="31">
        <f t="shared" si="4364"/>
        <v>32770.300000000003</v>
      </c>
      <c r="AQ1354" s="31">
        <f t="shared" si="4365"/>
        <v>32770.200000000004</v>
      </c>
      <c r="AR1354" s="31">
        <f t="shared" si="4366"/>
        <v>32770.200000000004</v>
      </c>
      <c r="AS1354" s="31"/>
      <c r="AT1354" s="31"/>
      <c r="AU1354" s="31"/>
      <c r="AV1354" s="31">
        <f t="shared" si="4367"/>
        <v>32770.300000000003</v>
      </c>
      <c r="AW1354" s="31">
        <f t="shared" si="4368"/>
        <v>32770.200000000004</v>
      </c>
      <c r="AX1354" s="31">
        <f t="shared" si="4369"/>
        <v>32770.200000000004</v>
      </c>
      <c r="AY1354" s="31"/>
      <c r="AZ1354" s="31"/>
      <c r="BA1354" s="31"/>
      <c r="BB1354" s="31">
        <f t="shared" si="4370"/>
        <v>32770.300000000003</v>
      </c>
      <c r="BC1354" s="31">
        <f t="shared" si="4371"/>
        <v>32770.200000000004</v>
      </c>
      <c r="BD1354" s="31">
        <f t="shared" si="4372"/>
        <v>32770.200000000004</v>
      </c>
      <c r="BE1354" s="31"/>
      <c r="BF1354" s="31"/>
      <c r="BG1354" s="31"/>
      <c r="BH1354" s="31">
        <f t="shared" si="4373"/>
        <v>32770.300000000003</v>
      </c>
      <c r="BI1354" s="31">
        <f t="shared" si="4374"/>
        <v>32770.200000000004</v>
      </c>
      <c r="BJ1354" s="31">
        <f t="shared" si="4375"/>
        <v>32770.200000000004</v>
      </c>
      <c r="BK1354" s="31"/>
      <c r="BL1354" s="31"/>
      <c r="BM1354" s="31"/>
      <c r="BN1354" s="31">
        <f t="shared" si="4376"/>
        <v>32770.300000000003</v>
      </c>
      <c r="BO1354" s="31">
        <f t="shared" si="4377"/>
        <v>32770.200000000004</v>
      </c>
      <c r="BP1354" s="31">
        <f t="shared" si="4378"/>
        <v>32770.200000000004</v>
      </c>
      <c r="BQ1354" s="31"/>
      <c r="BR1354" s="31"/>
      <c r="BS1354" s="31">
        <f t="shared" si="4379"/>
        <v>32770.300000000003</v>
      </c>
      <c r="BT1354" s="31">
        <f t="shared" si="4380"/>
        <v>32770.200000000004</v>
      </c>
      <c r="BU1354" s="31">
        <f t="shared" si="4381"/>
        <v>32770.200000000004</v>
      </c>
      <c r="BV1354" s="31"/>
      <c r="BW1354" s="31"/>
      <c r="BX1354" s="31">
        <f t="shared" si="4382"/>
        <v>32770.300000000003</v>
      </c>
      <c r="BY1354" s="31">
        <f t="shared" si="4383"/>
        <v>32770.200000000004</v>
      </c>
      <c r="BZ1354" s="31">
        <f t="shared" si="4384"/>
        <v>32770.200000000004</v>
      </c>
      <c r="CA1354" s="31">
        <v>6019.2179999999998</v>
      </c>
      <c r="CB1354" s="31">
        <v>6332.2179999999998</v>
      </c>
      <c r="CC1354" s="31">
        <v>6591.8389999999999</v>
      </c>
      <c r="CD1354" s="31">
        <f t="shared" si="4467"/>
        <v>38789.518000000004</v>
      </c>
      <c r="CE1354" s="31">
        <f t="shared" si="4468"/>
        <v>39102.418000000005</v>
      </c>
      <c r="CF1354" s="31">
        <f t="shared" si="4469"/>
        <v>39362.039000000004</v>
      </c>
      <c r="CG1354" s="31"/>
      <c r="CH1354" s="24"/>
      <c r="CI1354" s="40">
        <v>158</v>
      </c>
    </row>
    <row r="1355" ht="29.850000000000001">
      <c r="A1355" s="16" t="s">
        <v>753</v>
      </c>
      <c r="B1355" s="17"/>
      <c r="C1355" s="16"/>
      <c r="D1355" s="16"/>
      <c r="E1355" s="39" t="s">
        <v>754</v>
      </c>
      <c r="F1355" s="31">
        <f t="shared" si="4515"/>
        <v>19532</v>
      </c>
      <c r="G1355" s="31">
        <f t="shared" si="4516"/>
        <v>19532</v>
      </c>
      <c r="H1355" s="31">
        <f t="shared" si="4517"/>
        <v>19532</v>
      </c>
      <c r="I1355" s="31">
        <f t="shared" si="4518"/>
        <v>0</v>
      </c>
      <c r="J1355" s="31">
        <f t="shared" si="4519"/>
        <v>0</v>
      </c>
      <c r="K1355" s="31">
        <f t="shared" si="4520"/>
        <v>0</v>
      </c>
      <c r="L1355" s="31">
        <f t="shared" si="4349"/>
        <v>19532</v>
      </c>
      <c r="M1355" s="31">
        <f t="shared" si="4350"/>
        <v>19532</v>
      </c>
      <c r="N1355" s="31">
        <f t="shared" si="4351"/>
        <v>19532</v>
      </c>
      <c r="O1355" s="31">
        <f t="shared" si="4521"/>
        <v>0</v>
      </c>
      <c r="P1355" s="31">
        <f t="shared" si="4522"/>
        <v>0</v>
      </c>
      <c r="Q1355" s="31">
        <f t="shared" si="4523"/>
        <v>0</v>
      </c>
      <c r="R1355" s="31">
        <f t="shared" si="4352"/>
        <v>19532</v>
      </c>
      <c r="S1355" s="31">
        <f t="shared" si="4353"/>
        <v>19532</v>
      </c>
      <c r="T1355" s="31">
        <f t="shared" si="4354"/>
        <v>19532</v>
      </c>
      <c r="U1355" s="31">
        <f t="shared" si="4524"/>
        <v>0</v>
      </c>
      <c r="V1355" s="31">
        <f t="shared" si="4525"/>
        <v>0</v>
      </c>
      <c r="W1355" s="31">
        <f t="shared" si="4526"/>
        <v>0</v>
      </c>
      <c r="X1355" s="31">
        <f t="shared" si="4355"/>
        <v>19532</v>
      </c>
      <c r="Y1355" s="31">
        <f t="shared" si="4356"/>
        <v>19532</v>
      </c>
      <c r="Z1355" s="31">
        <f t="shared" si="4357"/>
        <v>19532</v>
      </c>
      <c r="AA1355" s="31">
        <f t="shared" si="4527"/>
        <v>0</v>
      </c>
      <c r="AB1355" s="31">
        <f t="shared" si="4528"/>
        <v>0</v>
      </c>
      <c r="AC1355" s="31">
        <f t="shared" si="4529"/>
        <v>0</v>
      </c>
      <c r="AD1355" s="31">
        <f t="shared" si="4358"/>
        <v>19532</v>
      </c>
      <c r="AE1355" s="31">
        <f t="shared" si="4359"/>
        <v>19532</v>
      </c>
      <c r="AF1355" s="31">
        <f t="shared" si="4360"/>
        <v>19532</v>
      </c>
      <c r="AG1355" s="31">
        <f t="shared" si="4530"/>
        <v>0</v>
      </c>
      <c r="AH1355" s="31">
        <f t="shared" si="4531"/>
        <v>0</v>
      </c>
      <c r="AI1355" s="31">
        <f t="shared" si="4532"/>
        <v>0</v>
      </c>
      <c r="AJ1355" s="31">
        <f t="shared" si="4361"/>
        <v>19532</v>
      </c>
      <c r="AK1355" s="31">
        <f t="shared" si="4362"/>
        <v>19532</v>
      </c>
      <c r="AL1355" s="31">
        <f t="shared" si="4363"/>
        <v>19532</v>
      </c>
      <c r="AM1355" s="31">
        <f t="shared" si="4533"/>
        <v>0</v>
      </c>
      <c r="AN1355" s="31">
        <f t="shared" si="4534"/>
        <v>0</v>
      </c>
      <c r="AO1355" s="31">
        <f t="shared" si="4535"/>
        <v>0</v>
      </c>
      <c r="AP1355" s="31">
        <f t="shared" si="4364"/>
        <v>19532</v>
      </c>
      <c r="AQ1355" s="31">
        <f t="shared" si="4365"/>
        <v>19532</v>
      </c>
      <c r="AR1355" s="31">
        <f t="shared" si="4366"/>
        <v>19532</v>
      </c>
      <c r="AS1355" s="31">
        <f t="shared" si="4536"/>
        <v>0</v>
      </c>
      <c r="AT1355" s="31">
        <f t="shared" si="4537"/>
        <v>0</v>
      </c>
      <c r="AU1355" s="31">
        <f t="shared" si="4538"/>
        <v>0</v>
      </c>
      <c r="AV1355" s="31">
        <f t="shared" si="4367"/>
        <v>19532</v>
      </c>
      <c r="AW1355" s="31">
        <f t="shared" si="4368"/>
        <v>19532</v>
      </c>
      <c r="AX1355" s="31">
        <f t="shared" si="4369"/>
        <v>19532</v>
      </c>
      <c r="AY1355" s="31">
        <f t="shared" si="4539"/>
        <v>0</v>
      </c>
      <c r="AZ1355" s="31">
        <f t="shared" si="4540"/>
        <v>0</v>
      </c>
      <c r="BA1355" s="31">
        <f t="shared" si="4541"/>
        <v>0</v>
      </c>
      <c r="BB1355" s="31">
        <f t="shared" si="4370"/>
        <v>19532</v>
      </c>
      <c r="BC1355" s="31">
        <f t="shared" si="4371"/>
        <v>19532</v>
      </c>
      <c r="BD1355" s="31">
        <f t="shared" si="4372"/>
        <v>19532</v>
      </c>
      <c r="BE1355" s="31">
        <f t="shared" si="4542"/>
        <v>0</v>
      </c>
      <c r="BF1355" s="31">
        <f t="shared" si="4543"/>
        <v>0</v>
      </c>
      <c r="BG1355" s="31">
        <f t="shared" si="4544"/>
        <v>0</v>
      </c>
      <c r="BH1355" s="31">
        <f t="shared" si="4373"/>
        <v>19532</v>
      </c>
      <c r="BI1355" s="31">
        <f t="shared" si="4374"/>
        <v>19532</v>
      </c>
      <c r="BJ1355" s="31">
        <f t="shared" si="4375"/>
        <v>19532</v>
      </c>
      <c r="BK1355" s="31">
        <f t="shared" si="4545"/>
        <v>0</v>
      </c>
      <c r="BL1355" s="31">
        <f t="shared" si="4546"/>
        <v>0</v>
      </c>
      <c r="BM1355" s="31">
        <f t="shared" si="4547"/>
        <v>0</v>
      </c>
      <c r="BN1355" s="31">
        <f t="shared" si="4376"/>
        <v>19532</v>
      </c>
      <c r="BO1355" s="31">
        <f t="shared" si="4377"/>
        <v>19532</v>
      </c>
      <c r="BP1355" s="31">
        <f t="shared" si="4378"/>
        <v>19532</v>
      </c>
      <c r="BQ1355" s="31">
        <f t="shared" si="4548"/>
        <v>0</v>
      </c>
      <c r="BR1355" s="31">
        <f t="shared" si="4549"/>
        <v>0</v>
      </c>
      <c r="BS1355" s="31">
        <f t="shared" si="4379"/>
        <v>19532</v>
      </c>
      <c r="BT1355" s="31">
        <f t="shared" si="4380"/>
        <v>19532</v>
      </c>
      <c r="BU1355" s="31">
        <f t="shared" si="4381"/>
        <v>19532</v>
      </c>
      <c r="BV1355" s="31">
        <f t="shared" si="4550"/>
        <v>0</v>
      </c>
      <c r="BW1355" s="31">
        <f t="shared" si="4551"/>
        <v>0</v>
      </c>
      <c r="BX1355" s="31">
        <f t="shared" si="4382"/>
        <v>19532</v>
      </c>
      <c r="BY1355" s="31">
        <f t="shared" si="4383"/>
        <v>19532</v>
      </c>
      <c r="BZ1355" s="31">
        <f t="shared" si="4384"/>
        <v>19532</v>
      </c>
      <c r="CA1355" s="31">
        <f t="shared" si="4552"/>
        <v>0</v>
      </c>
      <c r="CB1355" s="31">
        <f t="shared" si="4553"/>
        <v>0</v>
      </c>
      <c r="CC1355" s="31">
        <f t="shared" si="4554"/>
        <v>0</v>
      </c>
      <c r="CD1355" s="31">
        <f t="shared" si="4467"/>
        <v>19532</v>
      </c>
      <c r="CE1355" s="31">
        <f t="shared" si="4468"/>
        <v>19532</v>
      </c>
      <c r="CF1355" s="31">
        <f t="shared" si="4469"/>
        <v>19532</v>
      </c>
      <c r="CG1355" s="31">
        <f t="shared" si="4555"/>
        <v>0</v>
      </c>
      <c r="CH1355" s="24"/>
      <c r="CI1355" s="40"/>
      <c r="CL1355" s="1" t="s">
        <v>28</v>
      </c>
    </row>
    <row r="1356" ht="15">
      <c r="A1356" s="41" t="s">
        <v>755</v>
      </c>
      <c r="B1356" s="41"/>
      <c r="C1356" s="41"/>
      <c r="D1356" s="41"/>
      <c r="E1356" s="39" t="s">
        <v>756</v>
      </c>
      <c r="F1356" s="31">
        <f t="shared" si="4515"/>
        <v>19532</v>
      </c>
      <c r="G1356" s="31">
        <f t="shared" si="4516"/>
        <v>19532</v>
      </c>
      <c r="H1356" s="31">
        <f t="shared" si="4517"/>
        <v>19532</v>
      </c>
      <c r="I1356" s="31">
        <f t="shared" si="4518"/>
        <v>0</v>
      </c>
      <c r="J1356" s="31">
        <f t="shared" si="4519"/>
        <v>0</v>
      </c>
      <c r="K1356" s="31">
        <f t="shared" si="4520"/>
        <v>0</v>
      </c>
      <c r="L1356" s="31">
        <f t="shared" si="4349"/>
        <v>19532</v>
      </c>
      <c r="M1356" s="31">
        <f t="shared" si="4350"/>
        <v>19532</v>
      </c>
      <c r="N1356" s="31">
        <f t="shared" si="4351"/>
        <v>19532</v>
      </c>
      <c r="O1356" s="31">
        <f t="shared" si="4521"/>
        <v>0</v>
      </c>
      <c r="P1356" s="31">
        <f t="shared" si="4522"/>
        <v>0</v>
      </c>
      <c r="Q1356" s="31">
        <f t="shared" si="4523"/>
        <v>0</v>
      </c>
      <c r="R1356" s="31">
        <f t="shared" si="4352"/>
        <v>19532</v>
      </c>
      <c r="S1356" s="31">
        <f t="shared" si="4353"/>
        <v>19532</v>
      </c>
      <c r="T1356" s="31">
        <f t="shared" si="4354"/>
        <v>19532</v>
      </c>
      <c r="U1356" s="31">
        <f t="shared" si="4524"/>
        <v>0</v>
      </c>
      <c r="V1356" s="31">
        <f t="shared" si="4525"/>
        <v>0</v>
      </c>
      <c r="W1356" s="31">
        <f t="shared" si="4526"/>
        <v>0</v>
      </c>
      <c r="X1356" s="31">
        <f t="shared" si="4355"/>
        <v>19532</v>
      </c>
      <c r="Y1356" s="31">
        <f t="shared" si="4356"/>
        <v>19532</v>
      </c>
      <c r="Z1356" s="31">
        <f t="shared" si="4357"/>
        <v>19532</v>
      </c>
      <c r="AA1356" s="31">
        <f t="shared" si="4527"/>
        <v>0</v>
      </c>
      <c r="AB1356" s="31">
        <f t="shared" si="4528"/>
        <v>0</v>
      </c>
      <c r="AC1356" s="31">
        <f t="shared" si="4529"/>
        <v>0</v>
      </c>
      <c r="AD1356" s="31">
        <f t="shared" si="4358"/>
        <v>19532</v>
      </c>
      <c r="AE1356" s="31">
        <f t="shared" si="4359"/>
        <v>19532</v>
      </c>
      <c r="AF1356" s="31">
        <f t="shared" si="4360"/>
        <v>19532</v>
      </c>
      <c r="AG1356" s="31">
        <f t="shared" si="4530"/>
        <v>0</v>
      </c>
      <c r="AH1356" s="31">
        <f t="shared" si="4531"/>
        <v>0</v>
      </c>
      <c r="AI1356" s="31">
        <f t="shared" si="4532"/>
        <v>0</v>
      </c>
      <c r="AJ1356" s="31">
        <f t="shared" si="4361"/>
        <v>19532</v>
      </c>
      <c r="AK1356" s="31">
        <f t="shared" si="4362"/>
        <v>19532</v>
      </c>
      <c r="AL1356" s="31">
        <f t="shared" si="4363"/>
        <v>19532</v>
      </c>
      <c r="AM1356" s="31">
        <f t="shared" si="4533"/>
        <v>0</v>
      </c>
      <c r="AN1356" s="31">
        <f t="shared" si="4534"/>
        <v>0</v>
      </c>
      <c r="AO1356" s="31">
        <f t="shared" si="4535"/>
        <v>0</v>
      </c>
      <c r="AP1356" s="31">
        <f t="shared" si="4364"/>
        <v>19532</v>
      </c>
      <c r="AQ1356" s="31">
        <f t="shared" si="4365"/>
        <v>19532</v>
      </c>
      <c r="AR1356" s="31">
        <f t="shared" si="4366"/>
        <v>19532</v>
      </c>
      <c r="AS1356" s="31">
        <f t="shared" si="4536"/>
        <v>0</v>
      </c>
      <c r="AT1356" s="31">
        <f t="shared" si="4537"/>
        <v>0</v>
      </c>
      <c r="AU1356" s="31">
        <f t="shared" si="4538"/>
        <v>0</v>
      </c>
      <c r="AV1356" s="31">
        <f t="shared" si="4367"/>
        <v>19532</v>
      </c>
      <c r="AW1356" s="31">
        <f t="shared" si="4368"/>
        <v>19532</v>
      </c>
      <c r="AX1356" s="31">
        <f t="shared" si="4369"/>
        <v>19532</v>
      </c>
      <c r="AY1356" s="31">
        <f t="shared" si="4539"/>
        <v>0</v>
      </c>
      <c r="AZ1356" s="31">
        <f t="shared" si="4540"/>
        <v>0</v>
      </c>
      <c r="BA1356" s="31">
        <f t="shared" si="4541"/>
        <v>0</v>
      </c>
      <c r="BB1356" s="31">
        <f t="shared" si="4370"/>
        <v>19532</v>
      </c>
      <c r="BC1356" s="31">
        <f t="shared" si="4371"/>
        <v>19532</v>
      </c>
      <c r="BD1356" s="31">
        <f t="shared" si="4372"/>
        <v>19532</v>
      </c>
      <c r="BE1356" s="31">
        <f t="shared" si="4542"/>
        <v>0</v>
      </c>
      <c r="BF1356" s="31">
        <f t="shared" si="4543"/>
        <v>0</v>
      </c>
      <c r="BG1356" s="31">
        <f t="shared" si="4544"/>
        <v>0</v>
      </c>
      <c r="BH1356" s="31">
        <f t="shared" si="4373"/>
        <v>19532</v>
      </c>
      <c r="BI1356" s="31">
        <f t="shared" si="4374"/>
        <v>19532</v>
      </c>
      <c r="BJ1356" s="31">
        <f t="shared" si="4375"/>
        <v>19532</v>
      </c>
      <c r="BK1356" s="31">
        <f t="shared" si="4545"/>
        <v>0</v>
      </c>
      <c r="BL1356" s="31">
        <f t="shared" si="4546"/>
        <v>0</v>
      </c>
      <c r="BM1356" s="31">
        <f t="shared" si="4547"/>
        <v>0</v>
      </c>
      <c r="BN1356" s="31">
        <f t="shared" si="4376"/>
        <v>19532</v>
      </c>
      <c r="BO1356" s="31">
        <f t="shared" si="4377"/>
        <v>19532</v>
      </c>
      <c r="BP1356" s="31">
        <f t="shared" si="4378"/>
        <v>19532</v>
      </c>
      <c r="BQ1356" s="31">
        <f t="shared" si="4548"/>
        <v>0</v>
      </c>
      <c r="BR1356" s="31">
        <f t="shared" si="4549"/>
        <v>0</v>
      </c>
      <c r="BS1356" s="31">
        <f t="shared" si="4379"/>
        <v>19532</v>
      </c>
      <c r="BT1356" s="31">
        <f t="shared" si="4380"/>
        <v>19532</v>
      </c>
      <c r="BU1356" s="31">
        <f t="shared" si="4381"/>
        <v>19532</v>
      </c>
      <c r="BV1356" s="31">
        <f t="shared" si="4550"/>
        <v>0</v>
      </c>
      <c r="BW1356" s="31">
        <f t="shared" si="4551"/>
        <v>0</v>
      </c>
      <c r="BX1356" s="31">
        <f t="shared" si="4382"/>
        <v>19532</v>
      </c>
      <c r="BY1356" s="31">
        <f t="shared" si="4383"/>
        <v>19532</v>
      </c>
      <c r="BZ1356" s="31">
        <f t="shared" si="4384"/>
        <v>19532</v>
      </c>
      <c r="CA1356" s="31">
        <f t="shared" si="4552"/>
        <v>0</v>
      </c>
      <c r="CB1356" s="31">
        <f t="shared" si="4553"/>
        <v>0</v>
      </c>
      <c r="CC1356" s="31">
        <f t="shared" si="4554"/>
        <v>0</v>
      </c>
      <c r="CD1356" s="31">
        <f t="shared" si="4467"/>
        <v>19532</v>
      </c>
      <c r="CE1356" s="31">
        <f t="shared" si="4468"/>
        <v>19532</v>
      </c>
      <c r="CF1356" s="31">
        <f t="shared" si="4469"/>
        <v>19532</v>
      </c>
      <c r="CG1356" s="31">
        <f t="shared" si="4555"/>
        <v>0</v>
      </c>
      <c r="CH1356" s="24"/>
      <c r="CI1356" s="40"/>
      <c r="CO1356" s="1" t="s">
        <v>31</v>
      </c>
    </row>
    <row r="1357" ht="29.850000000000001">
      <c r="A1357" s="41" t="s">
        <v>755</v>
      </c>
      <c r="B1357" s="17">
        <v>200</v>
      </c>
      <c r="C1357" s="16"/>
      <c r="D1357" s="16"/>
      <c r="E1357" s="39" t="s">
        <v>40</v>
      </c>
      <c r="F1357" s="31">
        <f t="shared" si="4515"/>
        <v>19532</v>
      </c>
      <c r="G1357" s="31">
        <f t="shared" si="4516"/>
        <v>19532</v>
      </c>
      <c r="H1357" s="31">
        <f t="shared" si="4517"/>
        <v>19532</v>
      </c>
      <c r="I1357" s="31">
        <f t="shared" si="4518"/>
        <v>0</v>
      </c>
      <c r="J1357" s="31">
        <f t="shared" si="4519"/>
        <v>0</v>
      </c>
      <c r="K1357" s="31">
        <f t="shared" si="4520"/>
        <v>0</v>
      </c>
      <c r="L1357" s="31">
        <f t="shared" ref="L1357:L1420" si="4556">F1357+I1357</f>
        <v>19532</v>
      </c>
      <c r="M1357" s="31">
        <f t="shared" ref="M1357:M1420" si="4557">G1357+J1357</f>
        <v>19532</v>
      </c>
      <c r="N1357" s="31">
        <f t="shared" ref="N1357:N1420" si="4558">H1357+K1357</f>
        <v>19532</v>
      </c>
      <c r="O1357" s="31">
        <f t="shared" si="4521"/>
        <v>0</v>
      </c>
      <c r="P1357" s="31">
        <f t="shared" si="4522"/>
        <v>0</v>
      </c>
      <c r="Q1357" s="31">
        <f t="shared" si="4523"/>
        <v>0</v>
      </c>
      <c r="R1357" s="31">
        <f t="shared" ref="R1357:R1420" si="4559">L1357+O1357</f>
        <v>19532</v>
      </c>
      <c r="S1357" s="31">
        <f t="shared" ref="S1357:S1420" si="4560">M1357+P1357</f>
        <v>19532</v>
      </c>
      <c r="T1357" s="31">
        <f t="shared" ref="T1357:T1420" si="4561">N1357+Q1357</f>
        <v>19532</v>
      </c>
      <c r="U1357" s="31">
        <f t="shared" si="4524"/>
        <v>0</v>
      </c>
      <c r="V1357" s="31">
        <f t="shared" si="4525"/>
        <v>0</v>
      </c>
      <c r="W1357" s="31">
        <f t="shared" si="4526"/>
        <v>0</v>
      </c>
      <c r="X1357" s="31">
        <f t="shared" ref="X1357:X1420" si="4562">R1357+U1357</f>
        <v>19532</v>
      </c>
      <c r="Y1357" s="31">
        <f t="shared" ref="Y1357:Y1420" si="4563">S1357+V1357</f>
        <v>19532</v>
      </c>
      <c r="Z1357" s="31">
        <f t="shared" ref="Z1357:Z1420" si="4564">T1357+W1357</f>
        <v>19532</v>
      </c>
      <c r="AA1357" s="31">
        <f t="shared" si="4527"/>
        <v>0</v>
      </c>
      <c r="AB1357" s="31">
        <f t="shared" si="4528"/>
        <v>0</v>
      </c>
      <c r="AC1357" s="31">
        <f t="shared" si="4529"/>
        <v>0</v>
      </c>
      <c r="AD1357" s="31">
        <f t="shared" ref="AD1357:AD1420" si="4565">X1357+AA1357</f>
        <v>19532</v>
      </c>
      <c r="AE1357" s="31">
        <f t="shared" ref="AE1357:AE1420" si="4566">Y1357+AB1357</f>
        <v>19532</v>
      </c>
      <c r="AF1357" s="31">
        <f t="shared" ref="AF1357:AF1420" si="4567">Z1357+AC1357</f>
        <v>19532</v>
      </c>
      <c r="AG1357" s="31">
        <f t="shared" si="4530"/>
        <v>0</v>
      </c>
      <c r="AH1357" s="31">
        <f t="shared" si="4531"/>
        <v>0</v>
      </c>
      <c r="AI1357" s="31">
        <f t="shared" si="4532"/>
        <v>0</v>
      </c>
      <c r="AJ1357" s="31">
        <f t="shared" ref="AJ1357:AJ1420" si="4568">AD1357+AG1357</f>
        <v>19532</v>
      </c>
      <c r="AK1357" s="31">
        <f t="shared" ref="AK1357:AK1420" si="4569">AE1357+AH1357</f>
        <v>19532</v>
      </c>
      <c r="AL1357" s="31">
        <f t="shared" ref="AL1357:AL1420" si="4570">AF1357+AI1357</f>
        <v>19532</v>
      </c>
      <c r="AM1357" s="31">
        <f t="shared" si="4533"/>
        <v>0</v>
      </c>
      <c r="AN1357" s="31">
        <f t="shared" si="4534"/>
        <v>0</v>
      </c>
      <c r="AO1357" s="31">
        <f t="shared" si="4535"/>
        <v>0</v>
      </c>
      <c r="AP1357" s="31">
        <f t="shared" ref="AP1357:AP1420" si="4571">AJ1357+AM1357</f>
        <v>19532</v>
      </c>
      <c r="AQ1357" s="31">
        <f t="shared" ref="AQ1357:AQ1420" si="4572">AK1357+AN1357</f>
        <v>19532</v>
      </c>
      <c r="AR1357" s="31">
        <f t="shared" ref="AR1357:AR1420" si="4573">AL1357+AO1357</f>
        <v>19532</v>
      </c>
      <c r="AS1357" s="31">
        <f t="shared" si="4536"/>
        <v>0</v>
      </c>
      <c r="AT1357" s="31">
        <f t="shared" si="4537"/>
        <v>0</v>
      </c>
      <c r="AU1357" s="31">
        <f t="shared" si="4538"/>
        <v>0</v>
      </c>
      <c r="AV1357" s="31">
        <f t="shared" ref="AV1357:AV1420" si="4574">AP1357+AS1357</f>
        <v>19532</v>
      </c>
      <c r="AW1357" s="31">
        <f t="shared" ref="AW1357:AW1420" si="4575">AQ1357+AT1357</f>
        <v>19532</v>
      </c>
      <c r="AX1357" s="31">
        <f t="shared" ref="AX1357:AX1420" si="4576">AR1357+AU1357</f>
        <v>19532</v>
      </c>
      <c r="AY1357" s="31">
        <f t="shared" si="4539"/>
        <v>0</v>
      </c>
      <c r="AZ1357" s="31">
        <f t="shared" si="4540"/>
        <v>0</v>
      </c>
      <c r="BA1357" s="31">
        <f t="shared" si="4541"/>
        <v>0</v>
      </c>
      <c r="BB1357" s="31">
        <f t="shared" ref="BB1357:BB1420" si="4577">AV1357+AY1357</f>
        <v>19532</v>
      </c>
      <c r="BC1357" s="31">
        <f t="shared" ref="BC1357:BC1420" si="4578">AW1357+AZ1357</f>
        <v>19532</v>
      </c>
      <c r="BD1357" s="31">
        <f t="shared" ref="BD1357:BD1420" si="4579">AX1357+BA1357</f>
        <v>19532</v>
      </c>
      <c r="BE1357" s="31">
        <f t="shared" si="4542"/>
        <v>0</v>
      </c>
      <c r="BF1357" s="31">
        <f t="shared" si="4543"/>
        <v>0</v>
      </c>
      <c r="BG1357" s="31">
        <f t="shared" si="4544"/>
        <v>0</v>
      </c>
      <c r="BH1357" s="31">
        <f t="shared" ref="BH1357:BH1420" si="4580">BB1357+BE1357</f>
        <v>19532</v>
      </c>
      <c r="BI1357" s="31">
        <f t="shared" ref="BI1357:BI1420" si="4581">BC1357+BF1357</f>
        <v>19532</v>
      </c>
      <c r="BJ1357" s="31">
        <f t="shared" ref="BJ1357:BJ1420" si="4582">BD1357+BG1357</f>
        <v>19532</v>
      </c>
      <c r="BK1357" s="31">
        <f t="shared" si="4545"/>
        <v>0</v>
      </c>
      <c r="BL1357" s="31">
        <f t="shared" si="4546"/>
        <v>0</v>
      </c>
      <c r="BM1357" s="31">
        <f t="shared" si="4547"/>
        <v>0</v>
      </c>
      <c r="BN1357" s="31">
        <f t="shared" ref="BN1357:BN1420" si="4583">BH1357+BK1357</f>
        <v>19532</v>
      </c>
      <c r="BO1357" s="31">
        <f t="shared" ref="BO1357:BO1420" si="4584">BI1357+BL1357</f>
        <v>19532</v>
      </c>
      <c r="BP1357" s="31">
        <f t="shared" ref="BP1357:BP1420" si="4585">BJ1357+BM1357</f>
        <v>19532</v>
      </c>
      <c r="BQ1357" s="31">
        <f t="shared" si="4548"/>
        <v>0</v>
      </c>
      <c r="BR1357" s="31">
        <f t="shared" si="4549"/>
        <v>0</v>
      </c>
      <c r="BS1357" s="31">
        <f t="shared" ref="BS1357:BS1420" si="4586">BQ1357+BN1357</f>
        <v>19532</v>
      </c>
      <c r="BT1357" s="31">
        <f t="shared" ref="BT1357:BT1420" si="4587">BR1357+BO1357</f>
        <v>19532</v>
      </c>
      <c r="BU1357" s="31">
        <f t="shared" ref="BU1357:BU1420" si="4588">BP1357</f>
        <v>19532</v>
      </c>
      <c r="BV1357" s="31">
        <f t="shared" si="4550"/>
        <v>0</v>
      </c>
      <c r="BW1357" s="31">
        <f t="shared" si="4551"/>
        <v>0</v>
      </c>
      <c r="BX1357" s="31">
        <f t="shared" ref="BX1357:BX1420" si="4589">BS1357</f>
        <v>19532</v>
      </c>
      <c r="BY1357" s="31">
        <f t="shared" ref="BY1357:BY1420" si="4590">BT1357+BV1357</f>
        <v>19532</v>
      </c>
      <c r="BZ1357" s="31">
        <f t="shared" ref="BZ1357:BZ1420" si="4591">BU1357+BW1357</f>
        <v>19532</v>
      </c>
      <c r="CA1357" s="31">
        <f t="shared" si="4552"/>
        <v>0</v>
      </c>
      <c r="CB1357" s="31">
        <f t="shared" si="4553"/>
        <v>0</v>
      </c>
      <c r="CC1357" s="31">
        <f t="shared" si="4554"/>
        <v>0</v>
      </c>
      <c r="CD1357" s="31">
        <f t="shared" si="4467"/>
        <v>19532</v>
      </c>
      <c r="CE1357" s="31">
        <f t="shared" si="4468"/>
        <v>19532</v>
      </c>
      <c r="CF1357" s="31">
        <f t="shared" si="4469"/>
        <v>19532</v>
      </c>
      <c r="CG1357" s="31">
        <f t="shared" si="4555"/>
        <v>0</v>
      </c>
      <c r="CH1357" s="24"/>
      <c r="CI1357" s="40"/>
      <c r="CM1357" s="1" t="s">
        <v>29</v>
      </c>
    </row>
    <row r="1358" ht="43.75">
      <c r="A1358" s="41" t="s">
        <v>755</v>
      </c>
      <c r="B1358" s="17">
        <v>240</v>
      </c>
      <c r="C1358" s="16"/>
      <c r="D1358" s="16"/>
      <c r="E1358" s="39" t="s">
        <v>41</v>
      </c>
      <c r="F1358" s="31">
        <f t="shared" si="4515"/>
        <v>19532</v>
      </c>
      <c r="G1358" s="31">
        <f t="shared" si="4516"/>
        <v>19532</v>
      </c>
      <c r="H1358" s="31">
        <f t="shared" si="4517"/>
        <v>19532</v>
      </c>
      <c r="I1358" s="31">
        <f t="shared" si="4518"/>
        <v>0</v>
      </c>
      <c r="J1358" s="31">
        <f t="shared" si="4519"/>
        <v>0</v>
      </c>
      <c r="K1358" s="31">
        <f t="shared" si="4520"/>
        <v>0</v>
      </c>
      <c r="L1358" s="31">
        <f t="shared" si="4556"/>
        <v>19532</v>
      </c>
      <c r="M1358" s="31">
        <f t="shared" si="4557"/>
        <v>19532</v>
      </c>
      <c r="N1358" s="31">
        <f t="shared" si="4558"/>
        <v>19532</v>
      </c>
      <c r="O1358" s="31">
        <f t="shared" si="4521"/>
        <v>0</v>
      </c>
      <c r="P1358" s="31">
        <f t="shared" si="4522"/>
        <v>0</v>
      </c>
      <c r="Q1358" s="31">
        <f t="shared" si="4523"/>
        <v>0</v>
      </c>
      <c r="R1358" s="31">
        <f t="shared" si="4559"/>
        <v>19532</v>
      </c>
      <c r="S1358" s="31">
        <f t="shared" si="4560"/>
        <v>19532</v>
      </c>
      <c r="T1358" s="31">
        <f t="shared" si="4561"/>
        <v>19532</v>
      </c>
      <c r="U1358" s="31">
        <f t="shared" si="4524"/>
        <v>0</v>
      </c>
      <c r="V1358" s="31">
        <f t="shared" si="4525"/>
        <v>0</v>
      </c>
      <c r="W1358" s="31">
        <f t="shared" si="4526"/>
        <v>0</v>
      </c>
      <c r="X1358" s="31">
        <f t="shared" si="4562"/>
        <v>19532</v>
      </c>
      <c r="Y1358" s="31">
        <f t="shared" si="4563"/>
        <v>19532</v>
      </c>
      <c r="Z1358" s="31">
        <f t="shared" si="4564"/>
        <v>19532</v>
      </c>
      <c r="AA1358" s="31">
        <f t="shared" si="4527"/>
        <v>0</v>
      </c>
      <c r="AB1358" s="31">
        <f t="shared" si="4528"/>
        <v>0</v>
      </c>
      <c r="AC1358" s="31">
        <f t="shared" si="4529"/>
        <v>0</v>
      </c>
      <c r="AD1358" s="31">
        <f t="shared" si="4565"/>
        <v>19532</v>
      </c>
      <c r="AE1358" s="31">
        <f t="shared" si="4566"/>
        <v>19532</v>
      </c>
      <c r="AF1358" s="31">
        <f t="shared" si="4567"/>
        <v>19532</v>
      </c>
      <c r="AG1358" s="31">
        <f t="shared" si="4530"/>
        <v>0</v>
      </c>
      <c r="AH1358" s="31">
        <f t="shared" si="4531"/>
        <v>0</v>
      </c>
      <c r="AI1358" s="31">
        <f t="shared" si="4532"/>
        <v>0</v>
      </c>
      <c r="AJ1358" s="31">
        <f t="shared" si="4568"/>
        <v>19532</v>
      </c>
      <c r="AK1358" s="31">
        <f t="shared" si="4569"/>
        <v>19532</v>
      </c>
      <c r="AL1358" s="31">
        <f t="shared" si="4570"/>
        <v>19532</v>
      </c>
      <c r="AM1358" s="31">
        <f t="shared" si="4533"/>
        <v>0</v>
      </c>
      <c r="AN1358" s="31">
        <f t="shared" si="4534"/>
        <v>0</v>
      </c>
      <c r="AO1358" s="31">
        <f t="shared" si="4535"/>
        <v>0</v>
      </c>
      <c r="AP1358" s="31">
        <f t="shared" si="4571"/>
        <v>19532</v>
      </c>
      <c r="AQ1358" s="31">
        <f t="shared" si="4572"/>
        <v>19532</v>
      </c>
      <c r="AR1358" s="31">
        <f t="shared" si="4573"/>
        <v>19532</v>
      </c>
      <c r="AS1358" s="31">
        <f t="shared" si="4536"/>
        <v>0</v>
      </c>
      <c r="AT1358" s="31">
        <f t="shared" si="4537"/>
        <v>0</v>
      </c>
      <c r="AU1358" s="31">
        <f t="shared" si="4538"/>
        <v>0</v>
      </c>
      <c r="AV1358" s="31">
        <f t="shared" si="4574"/>
        <v>19532</v>
      </c>
      <c r="AW1358" s="31">
        <f t="shared" si="4575"/>
        <v>19532</v>
      </c>
      <c r="AX1358" s="31">
        <f t="shared" si="4576"/>
        <v>19532</v>
      </c>
      <c r="AY1358" s="31">
        <f t="shared" si="4539"/>
        <v>0</v>
      </c>
      <c r="AZ1358" s="31">
        <f t="shared" si="4540"/>
        <v>0</v>
      </c>
      <c r="BA1358" s="31">
        <f t="shared" si="4541"/>
        <v>0</v>
      </c>
      <c r="BB1358" s="31">
        <f t="shared" si="4577"/>
        <v>19532</v>
      </c>
      <c r="BC1358" s="31">
        <f t="shared" si="4578"/>
        <v>19532</v>
      </c>
      <c r="BD1358" s="31">
        <f t="shared" si="4579"/>
        <v>19532</v>
      </c>
      <c r="BE1358" s="31">
        <f t="shared" si="4542"/>
        <v>0</v>
      </c>
      <c r="BF1358" s="31">
        <f t="shared" si="4543"/>
        <v>0</v>
      </c>
      <c r="BG1358" s="31">
        <f t="shared" si="4544"/>
        <v>0</v>
      </c>
      <c r="BH1358" s="31">
        <f t="shared" si="4580"/>
        <v>19532</v>
      </c>
      <c r="BI1358" s="31">
        <f t="shared" si="4581"/>
        <v>19532</v>
      </c>
      <c r="BJ1358" s="31">
        <f t="shared" si="4582"/>
        <v>19532</v>
      </c>
      <c r="BK1358" s="31">
        <f t="shared" si="4545"/>
        <v>0</v>
      </c>
      <c r="BL1358" s="31">
        <f t="shared" si="4546"/>
        <v>0</v>
      </c>
      <c r="BM1358" s="31">
        <f t="shared" si="4547"/>
        <v>0</v>
      </c>
      <c r="BN1358" s="31">
        <f t="shared" si="4583"/>
        <v>19532</v>
      </c>
      <c r="BO1358" s="31">
        <f t="shared" si="4584"/>
        <v>19532</v>
      </c>
      <c r="BP1358" s="31">
        <f t="shared" si="4585"/>
        <v>19532</v>
      </c>
      <c r="BQ1358" s="31">
        <f t="shared" si="4548"/>
        <v>0</v>
      </c>
      <c r="BR1358" s="31">
        <f t="shared" si="4549"/>
        <v>0</v>
      </c>
      <c r="BS1358" s="31">
        <f t="shared" si="4586"/>
        <v>19532</v>
      </c>
      <c r="BT1358" s="31">
        <f t="shared" si="4587"/>
        <v>19532</v>
      </c>
      <c r="BU1358" s="31">
        <f t="shared" si="4588"/>
        <v>19532</v>
      </c>
      <c r="BV1358" s="31">
        <f t="shared" si="4550"/>
        <v>0</v>
      </c>
      <c r="BW1358" s="31">
        <f t="shared" si="4551"/>
        <v>0</v>
      </c>
      <c r="BX1358" s="31">
        <f t="shared" si="4589"/>
        <v>19532</v>
      </c>
      <c r="BY1358" s="31">
        <f t="shared" si="4590"/>
        <v>19532</v>
      </c>
      <c r="BZ1358" s="31">
        <f t="shared" si="4591"/>
        <v>19532</v>
      </c>
      <c r="CA1358" s="31">
        <f t="shared" si="4552"/>
        <v>0</v>
      </c>
      <c r="CB1358" s="31">
        <f t="shared" si="4553"/>
        <v>0</v>
      </c>
      <c r="CC1358" s="31">
        <f t="shared" si="4554"/>
        <v>0</v>
      </c>
      <c r="CD1358" s="31">
        <f t="shared" si="4467"/>
        <v>19532</v>
      </c>
      <c r="CE1358" s="31">
        <f t="shared" si="4468"/>
        <v>19532</v>
      </c>
      <c r="CF1358" s="31">
        <f t="shared" si="4469"/>
        <v>19532</v>
      </c>
      <c r="CG1358" s="31">
        <f t="shared" si="4555"/>
        <v>0</v>
      </c>
      <c r="CH1358" s="24"/>
      <c r="CI1358" s="40"/>
      <c r="CN1358" s="1" t="s">
        <v>30</v>
      </c>
    </row>
    <row r="1359" ht="15">
      <c r="A1359" s="41" t="s">
        <v>755</v>
      </c>
      <c r="B1359" s="17">
        <v>240</v>
      </c>
      <c r="C1359" s="16" t="s">
        <v>66</v>
      </c>
      <c r="D1359" s="16" t="s">
        <v>67</v>
      </c>
      <c r="E1359" s="39" t="s">
        <v>68</v>
      </c>
      <c r="F1359" s="31">
        <v>19532</v>
      </c>
      <c r="G1359" s="31">
        <v>19532</v>
      </c>
      <c r="H1359" s="31">
        <v>19532</v>
      </c>
      <c r="I1359" s="31"/>
      <c r="J1359" s="31"/>
      <c r="K1359" s="31"/>
      <c r="L1359" s="31">
        <f t="shared" si="4556"/>
        <v>19532</v>
      </c>
      <c r="M1359" s="31">
        <f t="shared" si="4557"/>
        <v>19532</v>
      </c>
      <c r="N1359" s="31">
        <f t="shared" si="4558"/>
        <v>19532</v>
      </c>
      <c r="O1359" s="31"/>
      <c r="P1359" s="31"/>
      <c r="Q1359" s="31"/>
      <c r="R1359" s="31">
        <f t="shared" si="4559"/>
        <v>19532</v>
      </c>
      <c r="S1359" s="31">
        <f t="shared" si="4560"/>
        <v>19532</v>
      </c>
      <c r="T1359" s="31">
        <f t="shared" si="4561"/>
        <v>19532</v>
      </c>
      <c r="U1359" s="31"/>
      <c r="V1359" s="31"/>
      <c r="W1359" s="31"/>
      <c r="X1359" s="31">
        <f t="shared" si="4562"/>
        <v>19532</v>
      </c>
      <c r="Y1359" s="31">
        <f t="shared" si="4563"/>
        <v>19532</v>
      </c>
      <c r="Z1359" s="31">
        <f t="shared" si="4564"/>
        <v>19532</v>
      </c>
      <c r="AA1359" s="31"/>
      <c r="AB1359" s="31"/>
      <c r="AC1359" s="31"/>
      <c r="AD1359" s="31">
        <f t="shared" si="4565"/>
        <v>19532</v>
      </c>
      <c r="AE1359" s="31">
        <f t="shared" si="4566"/>
        <v>19532</v>
      </c>
      <c r="AF1359" s="31">
        <f t="shared" si="4567"/>
        <v>19532</v>
      </c>
      <c r="AG1359" s="31"/>
      <c r="AH1359" s="31"/>
      <c r="AI1359" s="31"/>
      <c r="AJ1359" s="31">
        <f t="shared" si="4568"/>
        <v>19532</v>
      </c>
      <c r="AK1359" s="31">
        <f t="shared" si="4569"/>
        <v>19532</v>
      </c>
      <c r="AL1359" s="31">
        <f t="shared" si="4570"/>
        <v>19532</v>
      </c>
      <c r="AM1359" s="31"/>
      <c r="AN1359" s="31"/>
      <c r="AO1359" s="31"/>
      <c r="AP1359" s="31">
        <f t="shared" si="4571"/>
        <v>19532</v>
      </c>
      <c r="AQ1359" s="31">
        <f t="shared" si="4572"/>
        <v>19532</v>
      </c>
      <c r="AR1359" s="31">
        <f t="shared" si="4573"/>
        <v>19532</v>
      </c>
      <c r="AS1359" s="31"/>
      <c r="AT1359" s="31"/>
      <c r="AU1359" s="31"/>
      <c r="AV1359" s="31">
        <f t="shared" si="4574"/>
        <v>19532</v>
      </c>
      <c r="AW1359" s="31">
        <f t="shared" si="4575"/>
        <v>19532</v>
      </c>
      <c r="AX1359" s="31">
        <f t="shared" si="4576"/>
        <v>19532</v>
      </c>
      <c r="AY1359" s="31"/>
      <c r="AZ1359" s="31"/>
      <c r="BA1359" s="31"/>
      <c r="BB1359" s="31">
        <f t="shared" si="4577"/>
        <v>19532</v>
      </c>
      <c r="BC1359" s="31">
        <f t="shared" si="4578"/>
        <v>19532</v>
      </c>
      <c r="BD1359" s="31">
        <f t="shared" si="4579"/>
        <v>19532</v>
      </c>
      <c r="BE1359" s="31"/>
      <c r="BF1359" s="31"/>
      <c r="BG1359" s="31"/>
      <c r="BH1359" s="31">
        <f t="shared" si="4580"/>
        <v>19532</v>
      </c>
      <c r="BI1359" s="31">
        <f t="shared" si="4581"/>
        <v>19532</v>
      </c>
      <c r="BJ1359" s="31">
        <f t="shared" si="4582"/>
        <v>19532</v>
      </c>
      <c r="BK1359" s="31"/>
      <c r="BL1359" s="31"/>
      <c r="BM1359" s="31"/>
      <c r="BN1359" s="31">
        <f t="shared" si="4583"/>
        <v>19532</v>
      </c>
      <c r="BO1359" s="31">
        <f t="shared" si="4584"/>
        <v>19532</v>
      </c>
      <c r="BP1359" s="31">
        <f t="shared" si="4585"/>
        <v>19532</v>
      </c>
      <c r="BQ1359" s="31"/>
      <c r="BR1359" s="31"/>
      <c r="BS1359" s="31">
        <f t="shared" si="4586"/>
        <v>19532</v>
      </c>
      <c r="BT1359" s="31">
        <f t="shared" si="4587"/>
        <v>19532</v>
      </c>
      <c r="BU1359" s="31">
        <f t="shared" si="4588"/>
        <v>19532</v>
      </c>
      <c r="BV1359" s="31"/>
      <c r="BW1359" s="31"/>
      <c r="BX1359" s="31">
        <f t="shared" si="4589"/>
        <v>19532</v>
      </c>
      <c r="BY1359" s="31">
        <f t="shared" si="4590"/>
        <v>19532</v>
      </c>
      <c r="BZ1359" s="31">
        <f t="shared" si="4591"/>
        <v>19532</v>
      </c>
      <c r="CA1359" s="31"/>
      <c r="CB1359" s="31"/>
      <c r="CC1359" s="31"/>
      <c r="CD1359" s="31">
        <f t="shared" si="4467"/>
        <v>19532</v>
      </c>
      <c r="CE1359" s="31">
        <f t="shared" si="4468"/>
        <v>19532</v>
      </c>
      <c r="CF1359" s="31">
        <f t="shared" si="4469"/>
        <v>19532</v>
      </c>
      <c r="CG1359" s="31"/>
      <c r="CH1359" s="24"/>
      <c r="CI1359" s="40"/>
    </row>
    <row r="1360" ht="57.700000000000003">
      <c r="A1360" s="16" t="s">
        <v>757</v>
      </c>
      <c r="B1360" s="17"/>
      <c r="C1360" s="16"/>
      <c r="D1360" s="16"/>
      <c r="E1360" s="39" t="s">
        <v>758</v>
      </c>
      <c r="F1360" s="31">
        <f>F1361+F1365</f>
        <v>288809.5</v>
      </c>
      <c r="G1360" s="31">
        <f>G1361+G1365</f>
        <v>100000</v>
      </c>
      <c r="H1360" s="31">
        <f>H1361+H1365</f>
        <v>117116.39999999999</v>
      </c>
      <c r="I1360" s="31">
        <f>I1361+I1365</f>
        <v>0</v>
      </c>
      <c r="J1360" s="31">
        <f>J1361+J1365</f>
        <v>-1465</v>
      </c>
      <c r="K1360" s="31">
        <f>K1361+K1365</f>
        <v>-4540.0999999999904</v>
      </c>
      <c r="L1360" s="31">
        <f t="shared" si="4556"/>
        <v>288809.5</v>
      </c>
      <c r="M1360" s="31">
        <f t="shared" si="4557"/>
        <v>98535</v>
      </c>
      <c r="N1360" s="31">
        <f t="shared" si="4558"/>
        <v>112576.3</v>
      </c>
      <c r="O1360" s="31">
        <f>O1361+O1365</f>
        <v>8376.1589999999997</v>
      </c>
      <c r="P1360" s="31">
        <f>P1361+P1365</f>
        <v>0</v>
      </c>
      <c r="Q1360" s="31">
        <f>Q1361+Q1365</f>
        <v>0</v>
      </c>
      <c r="R1360" s="31">
        <f t="shared" si="4559"/>
        <v>297185.65899999999</v>
      </c>
      <c r="S1360" s="31">
        <f t="shared" si="4560"/>
        <v>98535</v>
      </c>
      <c r="T1360" s="31">
        <f t="shared" si="4561"/>
        <v>112576.3</v>
      </c>
      <c r="U1360" s="31">
        <f>U1361+U1365</f>
        <v>0</v>
      </c>
      <c r="V1360" s="31">
        <f>V1361+V1365</f>
        <v>0</v>
      </c>
      <c r="W1360" s="31">
        <f>W1361+W1365</f>
        <v>0</v>
      </c>
      <c r="X1360" s="31">
        <f t="shared" si="4562"/>
        <v>297185.65899999999</v>
      </c>
      <c r="Y1360" s="31">
        <f t="shared" si="4563"/>
        <v>98535</v>
      </c>
      <c r="Z1360" s="31">
        <f t="shared" si="4564"/>
        <v>112576.3</v>
      </c>
      <c r="AA1360" s="31">
        <f>AA1361+AA1365</f>
        <v>0</v>
      </c>
      <c r="AB1360" s="31">
        <f>AB1361+AB1365</f>
        <v>0</v>
      </c>
      <c r="AC1360" s="31">
        <f>AC1361+AC1365</f>
        <v>0</v>
      </c>
      <c r="AD1360" s="31">
        <f t="shared" si="4565"/>
        <v>297185.65899999999</v>
      </c>
      <c r="AE1360" s="31">
        <f t="shared" si="4566"/>
        <v>98535</v>
      </c>
      <c r="AF1360" s="31">
        <f t="shared" si="4567"/>
        <v>112576.3</v>
      </c>
      <c r="AG1360" s="31">
        <f>AG1361+AG1365</f>
        <v>0</v>
      </c>
      <c r="AH1360" s="31">
        <f>AH1361+AH1365</f>
        <v>0</v>
      </c>
      <c r="AI1360" s="31">
        <f>AI1361+AI1365</f>
        <v>0</v>
      </c>
      <c r="AJ1360" s="31">
        <f t="shared" si="4568"/>
        <v>297185.65899999999</v>
      </c>
      <c r="AK1360" s="31">
        <f t="shared" si="4569"/>
        <v>98535</v>
      </c>
      <c r="AL1360" s="31">
        <f t="shared" si="4570"/>
        <v>112576.3</v>
      </c>
      <c r="AM1360" s="31">
        <f>AM1361+AM1365</f>
        <v>-5796.4160000000002</v>
      </c>
      <c r="AN1360" s="31">
        <f>AN1361+AN1365</f>
        <v>0</v>
      </c>
      <c r="AO1360" s="31">
        <f>AO1361+AO1365</f>
        <v>0</v>
      </c>
      <c r="AP1360" s="31">
        <f t="shared" si="4571"/>
        <v>291389.24299999996</v>
      </c>
      <c r="AQ1360" s="31">
        <f t="shared" si="4572"/>
        <v>98535</v>
      </c>
      <c r="AR1360" s="31">
        <f t="shared" si="4573"/>
        <v>112576.3</v>
      </c>
      <c r="AS1360" s="31">
        <f>AS1361+AS1365</f>
        <v>0</v>
      </c>
      <c r="AT1360" s="31">
        <f>AT1361+AT1365</f>
        <v>0</v>
      </c>
      <c r="AU1360" s="31">
        <f>AU1361+AU1365</f>
        <v>0</v>
      </c>
      <c r="AV1360" s="31">
        <f t="shared" si="4574"/>
        <v>291389.24299999996</v>
      </c>
      <c r="AW1360" s="31">
        <f t="shared" si="4575"/>
        <v>98535</v>
      </c>
      <c r="AX1360" s="31">
        <f t="shared" si="4576"/>
        <v>112576.3</v>
      </c>
      <c r="AY1360" s="31">
        <f>AY1361+AY1365</f>
        <v>1480.3620000000001</v>
      </c>
      <c r="AZ1360" s="31">
        <f>AZ1361+AZ1365</f>
        <v>0</v>
      </c>
      <c r="BA1360" s="31">
        <f>BA1361+BA1365</f>
        <v>0</v>
      </c>
      <c r="BB1360" s="31">
        <f t="shared" si="4577"/>
        <v>292869.60499999998</v>
      </c>
      <c r="BC1360" s="31">
        <f t="shared" si="4578"/>
        <v>98535</v>
      </c>
      <c r="BD1360" s="31">
        <f t="shared" si="4579"/>
        <v>112576.3</v>
      </c>
      <c r="BE1360" s="31">
        <f>BE1361+BE1365</f>
        <v>0</v>
      </c>
      <c r="BF1360" s="31">
        <f>BF1361+BF1365</f>
        <v>0</v>
      </c>
      <c r="BG1360" s="31">
        <f>BG1361+BG1365</f>
        <v>0</v>
      </c>
      <c r="BH1360" s="31">
        <f t="shared" si="4580"/>
        <v>292869.60499999998</v>
      </c>
      <c r="BI1360" s="31">
        <f t="shared" si="4581"/>
        <v>98535</v>
      </c>
      <c r="BJ1360" s="31">
        <f t="shared" si="4582"/>
        <v>112576.3</v>
      </c>
      <c r="BK1360" s="31">
        <f>BK1361+BK1365</f>
        <v>14300</v>
      </c>
      <c r="BL1360" s="31">
        <f>BL1361+BL1365</f>
        <v>0</v>
      </c>
      <c r="BM1360" s="31">
        <f>BM1361+BM1365</f>
        <v>0</v>
      </c>
      <c r="BN1360" s="31">
        <f t="shared" si="4583"/>
        <v>307169.60499999998</v>
      </c>
      <c r="BO1360" s="31">
        <f t="shared" si="4584"/>
        <v>98535</v>
      </c>
      <c r="BP1360" s="31">
        <f t="shared" si="4585"/>
        <v>112576.3</v>
      </c>
      <c r="BQ1360" s="31">
        <f>BQ1361+BQ1365</f>
        <v>0</v>
      </c>
      <c r="BR1360" s="31">
        <f>BR1361+BR1365</f>
        <v>0</v>
      </c>
      <c r="BS1360" s="31">
        <f t="shared" si="4586"/>
        <v>307169.60499999998</v>
      </c>
      <c r="BT1360" s="31">
        <f t="shared" si="4587"/>
        <v>98535</v>
      </c>
      <c r="BU1360" s="31">
        <f t="shared" si="4588"/>
        <v>112576.3</v>
      </c>
      <c r="BV1360" s="31">
        <f>BV1361+BV1365</f>
        <v>0</v>
      </c>
      <c r="BW1360" s="31">
        <f>BW1361+BW1365</f>
        <v>0</v>
      </c>
      <c r="BX1360" s="31">
        <f t="shared" si="4589"/>
        <v>307169.60499999998</v>
      </c>
      <c r="BY1360" s="31">
        <f t="shared" si="4590"/>
        <v>98535</v>
      </c>
      <c r="BZ1360" s="31">
        <f t="shared" si="4591"/>
        <v>112576.3</v>
      </c>
      <c r="CA1360" s="31">
        <f>CA1361+CA1365</f>
        <v>97054.638000000006</v>
      </c>
      <c r="CB1360" s="31">
        <f>CB1361+CB1365</f>
        <v>-97054.638000000006</v>
      </c>
      <c r="CC1360" s="31">
        <f>CC1361+CC1365</f>
        <v>0</v>
      </c>
      <c r="CD1360" s="31">
        <f t="shared" si="4467"/>
        <v>404224.24300000002</v>
      </c>
      <c r="CE1360" s="31">
        <f t="shared" si="4468"/>
        <v>1480.3619999999937</v>
      </c>
      <c r="CF1360" s="31">
        <f t="shared" si="4469"/>
        <v>112576.3</v>
      </c>
      <c r="CG1360" s="31">
        <f>CG1361+CG1365</f>
        <v>0</v>
      </c>
      <c r="CH1360" s="24"/>
      <c r="CI1360" s="40"/>
      <c r="CL1360" s="1" t="s">
        <v>28</v>
      </c>
    </row>
    <row r="1361" ht="29.850000000000001">
      <c r="A1361" s="41" t="s">
        <v>759</v>
      </c>
      <c r="B1361" s="41"/>
      <c r="C1361" s="41"/>
      <c r="D1361" s="41"/>
      <c r="E1361" s="39" t="s">
        <v>760</v>
      </c>
      <c r="F1361" s="31">
        <f t="shared" ref="F1361:F1367" si="4592">F1362</f>
        <v>74049.100000000006</v>
      </c>
      <c r="G1361" s="31">
        <f t="shared" ref="G1361:G1367" si="4593">G1362</f>
        <v>100000</v>
      </c>
      <c r="H1361" s="31">
        <f t="shared" ref="H1361:H1367" si="4594">H1362</f>
        <v>117116.39999999999</v>
      </c>
      <c r="I1361" s="31">
        <f t="shared" ref="I1361:I1367" si="4595">I1362</f>
        <v>0</v>
      </c>
      <c r="J1361" s="31">
        <f t="shared" ref="J1361:J1367" si="4596">J1362</f>
        <v>-1465</v>
      </c>
      <c r="K1361" s="31">
        <f t="shared" ref="K1361:K1367" si="4597">K1362</f>
        <v>-4540.0999999999904</v>
      </c>
      <c r="L1361" s="31">
        <f t="shared" si="4556"/>
        <v>74049.100000000006</v>
      </c>
      <c r="M1361" s="31">
        <f t="shared" si="4557"/>
        <v>98535</v>
      </c>
      <c r="N1361" s="31">
        <f t="shared" si="4558"/>
        <v>112576.3</v>
      </c>
      <c r="O1361" s="31">
        <f t="shared" ref="O1361:O1367" si="4598">O1362</f>
        <v>0</v>
      </c>
      <c r="P1361" s="31">
        <f t="shared" ref="P1361:P1367" si="4599">P1362</f>
        <v>0</v>
      </c>
      <c r="Q1361" s="31">
        <f t="shared" ref="Q1361:Q1367" si="4600">Q1362</f>
        <v>0</v>
      </c>
      <c r="R1361" s="31">
        <f t="shared" si="4559"/>
        <v>74049.100000000006</v>
      </c>
      <c r="S1361" s="31">
        <f t="shared" si="4560"/>
        <v>98535</v>
      </c>
      <c r="T1361" s="31">
        <f t="shared" si="4561"/>
        <v>112576.3</v>
      </c>
      <c r="U1361" s="31">
        <f t="shared" ref="U1361:U1367" si="4601">U1362</f>
        <v>0</v>
      </c>
      <c r="V1361" s="31">
        <f t="shared" ref="V1361:V1367" si="4602">V1362</f>
        <v>0</v>
      </c>
      <c r="W1361" s="31">
        <f t="shared" ref="W1361:W1367" si="4603">W1362</f>
        <v>0</v>
      </c>
      <c r="X1361" s="31">
        <f t="shared" si="4562"/>
        <v>74049.100000000006</v>
      </c>
      <c r="Y1361" s="31">
        <f t="shared" si="4563"/>
        <v>98535</v>
      </c>
      <c r="Z1361" s="31">
        <f t="shared" si="4564"/>
        <v>112576.3</v>
      </c>
      <c r="AA1361" s="31">
        <f t="shared" ref="AA1361:AA1367" si="4604">AA1362</f>
        <v>0</v>
      </c>
      <c r="AB1361" s="31">
        <f t="shared" ref="AB1361:AB1367" si="4605">AB1362</f>
        <v>0</v>
      </c>
      <c r="AC1361" s="31">
        <f t="shared" ref="AC1361:AC1367" si="4606">AC1362</f>
        <v>0</v>
      </c>
      <c r="AD1361" s="31">
        <f t="shared" si="4565"/>
        <v>74049.100000000006</v>
      </c>
      <c r="AE1361" s="31">
        <f t="shared" si="4566"/>
        <v>98535</v>
      </c>
      <c r="AF1361" s="31">
        <f t="shared" si="4567"/>
        <v>112576.3</v>
      </c>
      <c r="AG1361" s="31">
        <f t="shared" ref="AG1361:AG1367" si="4607">AG1362</f>
        <v>0</v>
      </c>
      <c r="AH1361" s="31">
        <f t="shared" ref="AH1361:AH1367" si="4608">AH1362</f>
        <v>0</v>
      </c>
      <c r="AI1361" s="31">
        <f t="shared" ref="AI1361:AI1367" si="4609">AI1362</f>
        <v>0</v>
      </c>
      <c r="AJ1361" s="31">
        <f t="shared" si="4568"/>
        <v>74049.100000000006</v>
      </c>
      <c r="AK1361" s="31">
        <f t="shared" si="4569"/>
        <v>98535</v>
      </c>
      <c r="AL1361" s="31">
        <f t="shared" si="4570"/>
        <v>112576.3</v>
      </c>
      <c r="AM1361" s="31">
        <f t="shared" ref="AM1361:AM1367" si="4610">AM1362</f>
        <v>-5796.4160000000002</v>
      </c>
      <c r="AN1361" s="31">
        <f t="shared" ref="AN1361:AN1367" si="4611">AN1362</f>
        <v>0</v>
      </c>
      <c r="AO1361" s="31">
        <f t="shared" ref="AO1361:AO1367" si="4612">AO1362</f>
        <v>0</v>
      </c>
      <c r="AP1361" s="31">
        <f t="shared" si="4571"/>
        <v>68252.684000000008</v>
      </c>
      <c r="AQ1361" s="31">
        <f t="shared" si="4572"/>
        <v>98535</v>
      </c>
      <c r="AR1361" s="31">
        <f t="shared" si="4573"/>
        <v>112576.3</v>
      </c>
      <c r="AS1361" s="31">
        <f t="shared" ref="AS1361:AS1367" si="4613">AS1362</f>
        <v>0</v>
      </c>
      <c r="AT1361" s="31">
        <f t="shared" ref="AT1361:AT1367" si="4614">AT1362</f>
        <v>0</v>
      </c>
      <c r="AU1361" s="31">
        <f t="shared" ref="AU1361:AU1367" si="4615">AU1362</f>
        <v>0</v>
      </c>
      <c r="AV1361" s="31">
        <f t="shared" si="4574"/>
        <v>68252.684000000008</v>
      </c>
      <c r="AW1361" s="31">
        <f t="shared" si="4575"/>
        <v>98535</v>
      </c>
      <c r="AX1361" s="31">
        <f t="shared" si="4576"/>
        <v>112576.3</v>
      </c>
      <c r="AY1361" s="31">
        <f t="shared" ref="AY1361:AY1367" si="4616">AY1362</f>
        <v>1480.3620000000001</v>
      </c>
      <c r="AZ1361" s="31">
        <f t="shared" ref="AZ1361:AZ1367" si="4617">AZ1362</f>
        <v>0</v>
      </c>
      <c r="BA1361" s="31">
        <f t="shared" ref="BA1361:BA1367" si="4618">BA1362</f>
        <v>0</v>
      </c>
      <c r="BB1361" s="31">
        <f t="shared" si="4577"/>
        <v>69733.046000000002</v>
      </c>
      <c r="BC1361" s="31">
        <f t="shared" si="4578"/>
        <v>98535</v>
      </c>
      <c r="BD1361" s="31">
        <f t="shared" si="4579"/>
        <v>112576.3</v>
      </c>
      <c r="BE1361" s="31">
        <f t="shared" ref="BE1361:BE1367" si="4619">BE1362</f>
        <v>0</v>
      </c>
      <c r="BF1361" s="31">
        <f t="shared" ref="BF1361:BF1367" si="4620">BF1362</f>
        <v>0</v>
      </c>
      <c r="BG1361" s="31">
        <f t="shared" ref="BG1361:BG1367" si="4621">BG1362</f>
        <v>0</v>
      </c>
      <c r="BH1361" s="31">
        <f t="shared" si="4580"/>
        <v>69733.046000000002</v>
      </c>
      <c r="BI1361" s="31">
        <f t="shared" si="4581"/>
        <v>98535</v>
      </c>
      <c r="BJ1361" s="31">
        <f t="shared" si="4582"/>
        <v>112576.3</v>
      </c>
      <c r="BK1361" s="31">
        <f t="shared" ref="BK1361:BK1367" si="4622">BK1362</f>
        <v>14300</v>
      </c>
      <c r="BL1361" s="31">
        <f t="shared" ref="BL1361:BL1367" si="4623">BL1362</f>
        <v>0</v>
      </c>
      <c r="BM1361" s="31">
        <f t="shared" ref="BM1361:BM1367" si="4624">BM1362</f>
        <v>0</v>
      </c>
      <c r="BN1361" s="31">
        <f t="shared" si="4583"/>
        <v>84033.046000000002</v>
      </c>
      <c r="BO1361" s="31">
        <f t="shared" si="4584"/>
        <v>98535</v>
      </c>
      <c r="BP1361" s="31">
        <f t="shared" si="4585"/>
        <v>112576.3</v>
      </c>
      <c r="BQ1361" s="31">
        <f t="shared" ref="BQ1361:BQ1367" si="4625">BQ1362</f>
        <v>0</v>
      </c>
      <c r="BR1361" s="31">
        <f t="shared" ref="BR1361:BR1367" si="4626">BR1362</f>
        <v>0</v>
      </c>
      <c r="BS1361" s="31">
        <f t="shared" si="4586"/>
        <v>84033.046000000002</v>
      </c>
      <c r="BT1361" s="31">
        <f t="shared" si="4587"/>
        <v>98535</v>
      </c>
      <c r="BU1361" s="31">
        <f t="shared" si="4588"/>
        <v>112576.3</v>
      </c>
      <c r="BV1361" s="31">
        <f t="shared" ref="BV1361:BV1367" si="4627">BV1362</f>
        <v>0</v>
      </c>
      <c r="BW1361" s="31">
        <f t="shared" ref="BW1361:BW1367" si="4628">BW1362</f>
        <v>0</v>
      </c>
      <c r="BX1361" s="31">
        <f t="shared" si="4589"/>
        <v>84033.046000000002</v>
      </c>
      <c r="BY1361" s="31">
        <f t="shared" si="4590"/>
        <v>98535</v>
      </c>
      <c r="BZ1361" s="31">
        <f t="shared" si="4591"/>
        <v>112576.3</v>
      </c>
      <c r="CA1361" s="31">
        <f t="shared" ref="CA1361:CA1367" si="4629">CA1362</f>
        <v>97054.638000000006</v>
      </c>
      <c r="CB1361" s="31">
        <f t="shared" ref="CB1361:CB1367" si="4630">CB1362</f>
        <v>-97054.638000000006</v>
      </c>
      <c r="CC1361" s="31">
        <f t="shared" ref="CC1361:CC1367" si="4631">CC1362</f>
        <v>0</v>
      </c>
      <c r="CD1361" s="31">
        <f t="shared" si="4467"/>
        <v>181087.68400000001</v>
      </c>
      <c r="CE1361" s="31">
        <f t="shared" si="4468"/>
        <v>1480.3619999999937</v>
      </c>
      <c r="CF1361" s="31">
        <f t="shared" si="4469"/>
        <v>112576.3</v>
      </c>
      <c r="CG1361" s="31">
        <f t="shared" ref="CG1361:CG1367" si="4632">CG1362</f>
        <v>0</v>
      </c>
      <c r="CH1361" s="24"/>
      <c r="CI1361" s="40"/>
      <c r="CO1361" s="1" t="s">
        <v>31</v>
      </c>
    </row>
    <row r="1362" ht="29.850000000000001">
      <c r="A1362" s="41" t="s">
        <v>759</v>
      </c>
      <c r="B1362" s="17">
        <v>200</v>
      </c>
      <c r="C1362" s="16"/>
      <c r="D1362" s="16"/>
      <c r="E1362" s="39" t="s">
        <v>40</v>
      </c>
      <c r="F1362" s="31">
        <f t="shared" si="4592"/>
        <v>74049.100000000006</v>
      </c>
      <c r="G1362" s="31">
        <f t="shared" si="4593"/>
        <v>100000</v>
      </c>
      <c r="H1362" s="31">
        <f t="shared" si="4594"/>
        <v>117116.39999999999</v>
      </c>
      <c r="I1362" s="31">
        <f t="shared" si="4595"/>
        <v>0</v>
      </c>
      <c r="J1362" s="31">
        <f t="shared" si="4596"/>
        <v>-1465</v>
      </c>
      <c r="K1362" s="31">
        <f t="shared" si="4597"/>
        <v>-4540.0999999999904</v>
      </c>
      <c r="L1362" s="31">
        <f t="shared" si="4556"/>
        <v>74049.100000000006</v>
      </c>
      <c r="M1362" s="31">
        <f t="shared" si="4557"/>
        <v>98535</v>
      </c>
      <c r="N1362" s="31">
        <f t="shared" si="4558"/>
        <v>112576.3</v>
      </c>
      <c r="O1362" s="31">
        <f t="shared" si="4598"/>
        <v>0</v>
      </c>
      <c r="P1362" s="31">
        <f t="shared" si="4599"/>
        <v>0</v>
      </c>
      <c r="Q1362" s="31">
        <f t="shared" si="4600"/>
        <v>0</v>
      </c>
      <c r="R1362" s="31">
        <f t="shared" si="4559"/>
        <v>74049.100000000006</v>
      </c>
      <c r="S1362" s="31">
        <f t="shared" si="4560"/>
        <v>98535</v>
      </c>
      <c r="T1362" s="31">
        <f t="shared" si="4561"/>
        <v>112576.3</v>
      </c>
      <c r="U1362" s="31">
        <f t="shared" si="4601"/>
        <v>0</v>
      </c>
      <c r="V1362" s="31">
        <f t="shared" si="4602"/>
        <v>0</v>
      </c>
      <c r="W1362" s="31">
        <f t="shared" si="4603"/>
        <v>0</v>
      </c>
      <c r="X1362" s="31">
        <f t="shared" si="4562"/>
        <v>74049.100000000006</v>
      </c>
      <c r="Y1362" s="31">
        <f t="shared" si="4563"/>
        <v>98535</v>
      </c>
      <c r="Z1362" s="31">
        <f t="shared" si="4564"/>
        <v>112576.3</v>
      </c>
      <c r="AA1362" s="31">
        <f t="shared" si="4604"/>
        <v>0</v>
      </c>
      <c r="AB1362" s="31">
        <f t="shared" si="4605"/>
        <v>0</v>
      </c>
      <c r="AC1362" s="31">
        <f t="shared" si="4606"/>
        <v>0</v>
      </c>
      <c r="AD1362" s="31">
        <f t="shared" si="4565"/>
        <v>74049.100000000006</v>
      </c>
      <c r="AE1362" s="31">
        <f t="shared" si="4566"/>
        <v>98535</v>
      </c>
      <c r="AF1362" s="31">
        <f t="shared" si="4567"/>
        <v>112576.3</v>
      </c>
      <c r="AG1362" s="31">
        <f t="shared" si="4607"/>
        <v>0</v>
      </c>
      <c r="AH1362" s="31">
        <f t="shared" si="4608"/>
        <v>0</v>
      </c>
      <c r="AI1362" s="31">
        <f t="shared" si="4609"/>
        <v>0</v>
      </c>
      <c r="AJ1362" s="31">
        <f t="shared" si="4568"/>
        <v>74049.100000000006</v>
      </c>
      <c r="AK1362" s="31">
        <f t="shared" si="4569"/>
        <v>98535</v>
      </c>
      <c r="AL1362" s="31">
        <f t="shared" si="4570"/>
        <v>112576.3</v>
      </c>
      <c r="AM1362" s="31">
        <f t="shared" si="4610"/>
        <v>-5796.4160000000002</v>
      </c>
      <c r="AN1362" s="31">
        <f t="shared" si="4611"/>
        <v>0</v>
      </c>
      <c r="AO1362" s="31">
        <f t="shared" si="4612"/>
        <v>0</v>
      </c>
      <c r="AP1362" s="31">
        <f t="shared" si="4571"/>
        <v>68252.684000000008</v>
      </c>
      <c r="AQ1362" s="31">
        <f t="shared" si="4572"/>
        <v>98535</v>
      </c>
      <c r="AR1362" s="31">
        <f t="shared" si="4573"/>
        <v>112576.3</v>
      </c>
      <c r="AS1362" s="31">
        <f t="shared" si="4613"/>
        <v>0</v>
      </c>
      <c r="AT1362" s="31">
        <f t="shared" si="4614"/>
        <v>0</v>
      </c>
      <c r="AU1362" s="31">
        <f t="shared" si="4615"/>
        <v>0</v>
      </c>
      <c r="AV1362" s="31">
        <f t="shared" si="4574"/>
        <v>68252.684000000008</v>
      </c>
      <c r="AW1362" s="31">
        <f t="shared" si="4575"/>
        <v>98535</v>
      </c>
      <c r="AX1362" s="31">
        <f t="shared" si="4576"/>
        <v>112576.3</v>
      </c>
      <c r="AY1362" s="31">
        <f t="shared" si="4616"/>
        <v>1480.3620000000001</v>
      </c>
      <c r="AZ1362" s="31">
        <f t="shared" si="4617"/>
        <v>0</v>
      </c>
      <c r="BA1362" s="31">
        <f t="shared" si="4618"/>
        <v>0</v>
      </c>
      <c r="BB1362" s="31">
        <f t="shared" si="4577"/>
        <v>69733.046000000002</v>
      </c>
      <c r="BC1362" s="31">
        <f t="shared" si="4578"/>
        <v>98535</v>
      </c>
      <c r="BD1362" s="31">
        <f t="shared" si="4579"/>
        <v>112576.3</v>
      </c>
      <c r="BE1362" s="31">
        <f t="shared" si="4619"/>
        <v>0</v>
      </c>
      <c r="BF1362" s="31">
        <f t="shared" si="4620"/>
        <v>0</v>
      </c>
      <c r="BG1362" s="31">
        <f t="shared" si="4621"/>
        <v>0</v>
      </c>
      <c r="BH1362" s="31">
        <f t="shared" si="4580"/>
        <v>69733.046000000002</v>
      </c>
      <c r="BI1362" s="31">
        <f t="shared" si="4581"/>
        <v>98535</v>
      </c>
      <c r="BJ1362" s="31">
        <f t="shared" si="4582"/>
        <v>112576.3</v>
      </c>
      <c r="BK1362" s="31">
        <f t="shared" si="4622"/>
        <v>14300</v>
      </c>
      <c r="BL1362" s="31">
        <f t="shared" si="4623"/>
        <v>0</v>
      </c>
      <c r="BM1362" s="31">
        <f t="shared" si="4624"/>
        <v>0</v>
      </c>
      <c r="BN1362" s="31">
        <f t="shared" si="4583"/>
        <v>84033.046000000002</v>
      </c>
      <c r="BO1362" s="31">
        <f t="shared" si="4584"/>
        <v>98535</v>
      </c>
      <c r="BP1362" s="31">
        <f t="shared" si="4585"/>
        <v>112576.3</v>
      </c>
      <c r="BQ1362" s="31">
        <f t="shared" si="4625"/>
        <v>0</v>
      </c>
      <c r="BR1362" s="31">
        <f t="shared" si="4626"/>
        <v>0</v>
      </c>
      <c r="BS1362" s="31">
        <f t="shared" si="4586"/>
        <v>84033.046000000002</v>
      </c>
      <c r="BT1362" s="31">
        <f t="shared" si="4587"/>
        <v>98535</v>
      </c>
      <c r="BU1362" s="31">
        <f t="shared" si="4588"/>
        <v>112576.3</v>
      </c>
      <c r="BV1362" s="31">
        <f t="shared" si="4627"/>
        <v>0</v>
      </c>
      <c r="BW1362" s="31">
        <f t="shared" si="4628"/>
        <v>0</v>
      </c>
      <c r="BX1362" s="31">
        <f t="shared" si="4589"/>
        <v>84033.046000000002</v>
      </c>
      <c r="BY1362" s="31">
        <f t="shared" si="4590"/>
        <v>98535</v>
      </c>
      <c r="BZ1362" s="31">
        <f t="shared" si="4591"/>
        <v>112576.3</v>
      </c>
      <c r="CA1362" s="31">
        <f t="shared" si="4629"/>
        <v>97054.638000000006</v>
      </c>
      <c r="CB1362" s="31">
        <f t="shared" si="4630"/>
        <v>-97054.638000000006</v>
      </c>
      <c r="CC1362" s="31">
        <f t="shared" si="4631"/>
        <v>0</v>
      </c>
      <c r="CD1362" s="31">
        <f t="shared" si="4467"/>
        <v>181087.68400000001</v>
      </c>
      <c r="CE1362" s="31">
        <f t="shared" si="4468"/>
        <v>1480.3619999999937</v>
      </c>
      <c r="CF1362" s="31">
        <f t="shared" si="4469"/>
        <v>112576.3</v>
      </c>
      <c r="CG1362" s="31">
        <f t="shared" si="4632"/>
        <v>0</v>
      </c>
      <c r="CH1362" s="24"/>
      <c r="CI1362" s="40"/>
      <c r="CM1362" s="1" t="s">
        <v>29</v>
      </c>
    </row>
    <row r="1363" ht="43.75">
      <c r="A1363" s="41" t="s">
        <v>759</v>
      </c>
      <c r="B1363" s="17">
        <v>240</v>
      </c>
      <c r="C1363" s="16"/>
      <c r="D1363" s="16"/>
      <c r="E1363" s="39" t="s">
        <v>41</v>
      </c>
      <c r="F1363" s="31">
        <f t="shared" si="4592"/>
        <v>74049.100000000006</v>
      </c>
      <c r="G1363" s="31">
        <f t="shared" si="4593"/>
        <v>100000</v>
      </c>
      <c r="H1363" s="31">
        <f t="shared" si="4594"/>
        <v>117116.39999999999</v>
      </c>
      <c r="I1363" s="31">
        <f t="shared" si="4595"/>
        <v>0</v>
      </c>
      <c r="J1363" s="31">
        <f t="shared" si="4596"/>
        <v>-1465</v>
      </c>
      <c r="K1363" s="31">
        <f t="shared" si="4597"/>
        <v>-4540.0999999999904</v>
      </c>
      <c r="L1363" s="31">
        <f t="shared" si="4556"/>
        <v>74049.100000000006</v>
      </c>
      <c r="M1363" s="31">
        <f t="shared" si="4557"/>
        <v>98535</v>
      </c>
      <c r="N1363" s="31">
        <f t="shared" si="4558"/>
        <v>112576.3</v>
      </c>
      <c r="O1363" s="31">
        <f t="shared" si="4598"/>
        <v>0</v>
      </c>
      <c r="P1363" s="31">
        <f t="shared" si="4599"/>
        <v>0</v>
      </c>
      <c r="Q1363" s="31">
        <f t="shared" si="4600"/>
        <v>0</v>
      </c>
      <c r="R1363" s="31">
        <f t="shared" si="4559"/>
        <v>74049.100000000006</v>
      </c>
      <c r="S1363" s="31">
        <f t="shared" si="4560"/>
        <v>98535</v>
      </c>
      <c r="T1363" s="31">
        <f t="shared" si="4561"/>
        <v>112576.3</v>
      </c>
      <c r="U1363" s="31">
        <f t="shared" si="4601"/>
        <v>0</v>
      </c>
      <c r="V1363" s="31">
        <f t="shared" si="4602"/>
        <v>0</v>
      </c>
      <c r="W1363" s="31">
        <f t="shared" si="4603"/>
        <v>0</v>
      </c>
      <c r="X1363" s="31">
        <f t="shared" si="4562"/>
        <v>74049.100000000006</v>
      </c>
      <c r="Y1363" s="31">
        <f t="shared" si="4563"/>
        <v>98535</v>
      </c>
      <c r="Z1363" s="31">
        <f t="shared" si="4564"/>
        <v>112576.3</v>
      </c>
      <c r="AA1363" s="31">
        <f t="shared" si="4604"/>
        <v>0</v>
      </c>
      <c r="AB1363" s="31">
        <f t="shared" si="4605"/>
        <v>0</v>
      </c>
      <c r="AC1363" s="31">
        <f t="shared" si="4606"/>
        <v>0</v>
      </c>
      <c r="AD1363" s="31">
        <f t="shared" si="4565"/>
        <v>74049.100000000006</v>
      </c>
      <c r="AE1363" s="31">
        <f t="shared" si="4566"/>
        <v>98535</v>
      </c>
      <c r="AF1363" s="31">
        <f t="shared" si="4567"/>
        <v>112576.3</v>
      </c>
      <c r="AG1363" s="31">
        <f t="shared" si="4607"/>
        <v>0</v>
      </c>
      <c r="AH1363" s="31">
        <f t="shared" si="4608"/>
        <v>0</v>
      </c>
      <c r="AI1363" s="31">
        <f t="shared" si="4609"/>
        <v>0</v>
      </c>
      <c r="AJ1363" s="31">
        <f t="shared" si="4568"/>
        <v>74049.100000000006</v>
      </c>
      <c r="AK1363" s="31">
        <f t="shared" si="4569"/>
        <v>98535</v>
      </c>
      <c r="AL1363" s="31">
        <f t="shared" si="4570"/>
        <v>112576.3</v>
      </c>
      <c r="AM1363" s="31">
        <f t="shared" si="4610"/>
        <v>-5796.4160000000002</v>
      </c>
      <c r="AN1363" s="31">
        <f t="shared" si="4611"/>
        <v>0</v>
      </c>
      <c r="AO1363" s="31">
        <f t="shared" si="4612"/>
        <v>0</v>
      </c>
      <c r="AP1363" s="31">
        <f t="shared" si="4571"/>
        <v>68252.684000000008</v>
      </c>
      <c r="AQ1363" s="31">
        <f t="shared" si="4572"/>
        <v>98535</v>
      </c>
      <c r="AR1363" s="31">
        <f t="shared" si="4573"/>
        <v>112576.3</v>
      </c>
      <c r="AS1363" s="31">
        <f t="shared" si="4613"/>
        <v>0</v>
      </c>
      <c r="AT1363" s="31">
        <f t="shared" si="4614"/>
        <v>0</v>
      </c>
      <c r="AU1363" s="31">
        <f t="shared" si="4615"/>
        <v>0</v>
      </c>
      <c r="AV1363" s="31">
        <f t="shared" si="4574"/>
        <v>68252.684000000008</v>
      </c>
      <c r="AW1363" s="31">
        <f t="shared" si="4575"/>
        <v>98535</v>
      </c>
      <c r="AX1363" s="31">
        <f t="shared" si="4576"/>
        <v>112576.3</v>
      </c>
      <c r="AY1363" s="31">
        <f t="shared" si="4616"/>
        <v>1480.3620000000001</v>
      </c>
      <c r="AZ1363" s="31">
        <f t="shared" si="4617"/>
        <v>0</v>
      </c>
      <c r="BA1363" s="31">
        <f t="shared" si="4618"/>
        <v>0</v>
      </c>
      <c r="BB1363" s="31">
        <f t="shared" si="4577"/>
        <v>69733.046000000002</v>
      </c>
      <c r="BC1363" s="31">
        <f t="shared" si="4578"/>
        <v>98535</v>
      </c>
      <c r="BD1363" s="31">
        <f t="shared" si="4579"/>
        <v>112576.3</v>
      </c>
      <c r="BE1363" s="31">
        <f t="shared" si="4619"/>
        <v>0</v>
      </c>
      <c r="BF1363" s="31">
        <f t="shared" si="4620"/>
        <v>0</v>
      </c>
      <c r="BG1363" s="31">
        <f t="shared" si="4621"/>
        <v>0</v>
      </c>
      <c r="BH1363" s="31">
        <f t="shared" si="4580"/>
        <v>69733.046000000002</v>
      </c>
      <c r="BI1363" s="31">
        <f t="shared" si="4581"/>
        <v>98535</v>
      </c>
      <c r="BJ1363" s="31">
        <f t="shared" si="4582"/>
        <v>112576.3</v>
      </c>
      <c r="BK1363" s="31">
        <f t="shared" si="4622"/>
        <v>14300</v>
      </c>
      <c r="BL1363" s="31">
        <f t="shared" si="4623"/>
        <v>0</v>
      </c>
      <c r="BM1363" s="31">
        <f t="shared" si="4624"/>
        <v>0</v>
      </c>
      <c r="BN1363" s="31">
        <f t="shared" si="4583"/>
        <v>84033.046000000002</v>
      </c>
      <c r="BO1363" s="31">
        <f t="shared" si="4584"/>
        <v>98535</v>
      </c>
      <c r="BP1363" s="31">
        <f t="shared" si="4585"/>
        <v>112576.3</v>
      </c>
      <c r="BQ1363" s="31">
        <f t="shared" si="4625"/>
        <v>0</v>
      </c>
      <c r="BR1363" s="31">
        <f t="shared" si="4626"/>
        <v>0</v>
      </c>
      <c r="BS1363" s="31">
        <f t="shared" si="4586"/>
        <v>84033.046000000002</v>
      </c>
      <c r="BT1363" s="31">
        <f t="shared" si="4587"/>
        <v>98535</v>
      </c>
      <c r="BU1363" s="31">
        <f t="shared" si="4588"/>
        <v>112576.3</v>
      </c>
      <c r="BV1363" s="31">
        <f t="shared" si="4627"/>
        <v>0</v>
      </c>
      <c r="BW1363" s="31">
        <f t="shared" si="4628"/>
        <v>0</v>
      </c>
      <c r="BX1363" s="31">
        <f t="shared" si="4589"/>
        <v>84033.046000000002</v>
      </c>
      <c r="BY1363" s="31">
        <f t="shared" si="4590"/>
        <v>98535</v>
      </c>
      <c r="BZ1363" s="31">
        <f t="shared" si="4591"/>
        <v>112576.3</v>
      </c>
      <c r="CA1363" s="31">
        <f t="shared" si="4629"/>
        <v>97054.638000000006</v>
      </c>
      <c r="CB1363" s="31">
        <f t="shared" si="4630"/>
        <v>-97054.638000000006</v>
      </c>
      <c r="CC1363" s="31">
        <f t="shared" si="4631"/>
        <v>0</v>
      </c>
      <c r="CD1363" s="31">
        <f t="shared" si="4467"/>
        <v>181087.68400000001</v>
      </c>
      <c r="CE1363" s="31">
        <f t="shared" si="4468"/>
        <v>1480.3619999999937</v>
      </c>
      <c r="CF1363" s="31">
        <f t="shared" si="4469"/>
        <v>112576.3</v>
      </c>
      <c r="CG1363" s="31">
        <f t="shared" si="4632"/>
        <v>0</v>
      </c>
      <c r="CH1363" s="24"/>
      <c r="CI1363" s="40"/>
      <c r="CN1363" s="1" t="s">
        <v>30</v>
      </c>
    </row>
    <row r="1364" ht="15">
      <c r="A1364" s="41" t="s">
        <v>759</v>
      </c>
      <c r="B1364" s="17">
        <v>240</v>
      </c>
      <c r="C1364" s="16" t="s">
        <v>66</v>
      </c>
      <c r="D1364" s="16" t="s">
        <v>67</v>
      </c>
      <c r="E1364" s="39" t="s">
        <v>68</v>
      </c>
      <c r="F1364" s="31">
        <v>74049.100000000006</v>
      </c>
      <c r="G1364" s="31">
        <v>100000</v>
      </c>
      <c r="H1364" s="31">
        <v>117116.39999999999</v>
      </c>
      <c r="I1364" s="31"/>
      <c r="J1364" s="31">
        <v>-1465</v>
      </c>
      <c r="K1364" s="31">
        <v>-4540.0999999999904</v>
      </c>
      <c r="L1364" s="31">
        <f t="shared" si="4556"/>
        <v>74049.100000000006</v>
      </c>
      <c r="M1364" s="31">
        <f t="shared" si="4557"/>
        <v>98535</v>
      </c>
      <c r="N1364" s="31">
        <f t="shared" si="4558"/>
        <v>112576.3</v>
      </c>
      <c r="O1364" s="31"/>
      <c r="P1364" s="31"/>
      <c r="Q1364" s="31"/>
      <c r="R1364" s="31">
        <f t="shared" si="4559"/>
        <v>74049.100000000006</v>
      </c>
      <c r="S1364" s="31">
        <f t="shared" si="4560"/>
        <v>98535</v>
      </c>
      <c r="T1364" s="31">
        <f t="shared" si="4561"/>
        <v>112576.3</v>
      </c>
      <c r="U1364" s="31"/>
      <c r="V1364" s="31"/>
      <c r="W1364" s="31"/>
      <c r="X1364" s="31">
        <f t="shared" si="4562"/>
        <v>74049.100000000006</v>
      </c>
      <c r="Y1364" s="31">
        <f t="shared" si="4563"/>
        <v>98535</v>
      </c>
      <c r="Z1364" s="31">
        <f t="shared" si="4564"/>
        <v>112576.3</v>
      </c>
      <c r="AA1364" s="31"/>
      <c r="AB1364" s="31"/>
      <c r="AC1364" s="31"/>
      <c r="AD1364" s="31">
        <f t="shared" si="4565"/>
        <v>74049.100000000006</v>
      </c>
      <c r="AE1364" s="31">
        <f t="shared" si="4566"/>
        <v>98535</v>
      </c>
      <c r="AF1364" s="31">
        <f t="shared" si="4567"/>
        <v>112576.3</v>
      </c>
      <c r="AG1364" s="31"/>
      <c r="AH1364" s="31"/>
      <c r="AI1364" s="31"/>
      <c r="AJ1364" s="31">
        <f t="shared" si="4568"/>
        <v>74049.100000000006</v>
      </c>
      <c r="AK1364" s="31">
        <f t="shared" si="4569"/>
        <v>98535</v>
      </c>
      <c r="AL1364" s="31">
        <f t="shared" si="4570"/>
        <v>112576.3</v>
      </c>
      <c r="AM1364" s="31">
        <v>-5796.4160000000002</v>
      </c>
      <c r="AN1364" s="31"/>
      <c r="AO1364" s="31"/>
      <c r="AP1364" s="31">
        <f t="shared" si="4571"/>
        <v>68252.684000000008</v>
      </c>
      <c r="AQ1364" s="31">
        <f t="shared" si="4572"/>
        <v>98535</v>
      </c>
      <c r="AR1364" s="31">
        <f t="shared" si="4573"/>
        <v>112576.3</v>
      </c>
      <c r="AS1364" s="31"/>
      <c r="AT1364" s="31"/>
      <c r="AU1364" s="31"/>
      <c r="AV1364" s="31">
        <f t="shared" si="4574"/>
        <v>68252.684000000008</v>
      </c>
      <c r="AW1364" s="31">
        <f t="shared" si="4575"/>
        <v>98535</v>
      </c>
      <c r="AX1364" s="31">
        <f t="shared" si="4576"/>
        <v>112576.3</v>
      </c>
      <c r="AY1364" s="31">
        <v>1480.3620000000001</v>
      </c>
      <c r="AZ1364" s="31"/>
      <c r="BA1364" s="31"/>
      <c r="BB1364" s="31">
        <f t="shared" si="4577"/>
        <v>69733.046000000002</v>
      </c>
      <c r="BC1364" s="31">
        <f t="shared" si="4578"/>
        <v>98535</v>
      </c>
      <c r="BD1364" s="31">
        <f t="shared" si="4579"/>
        <v>112576.3</v>
      </c>
      <c r="BE1364" s="31"/>
      <c r="BF1364" s="31"/>
      <c r="BG1364" s="31"/>
      <c r="BH1364" s="31">
        <f t="shared" si="4580"/>
        <v>69733.046000000002</v>
      </c>
      <c r="BI1364" s="31">
        <f t="shared" si="4581"/>
        <v>98535</v>
      </c>
      <c r="BJ1364" s="31">
        <f t="shared" si="4582"/>
        <v>112576.3</v>
      </c>
      <c r="BK1364" s="31">
        <v>14300</v>
      </c>
      <c r="BL1364" s="31"/>
      <c r="BM1364" s="31"/>
      <c r="BN1364" s="31">
        <f t="shared" si="4583"/>
        <v>84033.046000000002</v>
      </c>
      <c r="BO1364" s="31">
        <f t="shared" si="4584"/>
        <v>98535</v>
      </c>
      <c r="BP1364" s="31">
        <f t="shared" si="4585"/>
        <v>112576.3</v>
      </c>
      <c r="BQ1364" s="31"/>
      <c r="BR1364" s="31"/>
      <c r="BS1364" s="31">
        <f t="shared" si="4586"/>
        <v>84033.046000000002</v>
      </c>
      <c r="BT1364" s="31">
        <f t="shared" si="4587"/>
        <v>98535</v>
      </c>
      <c r="BU1364" s="31">
        <f t="shared" si="4588"/>
        <v>112576.3</v>
      </c>
      <c r="BV1364" s="31"/>
      <c r="BW1364" s="31"/>
      <c r="BX1364" s="31">
        <f t="shared" si="4589"/>
        <v>84033.046000000002</v>
      </c>
      <c r="BY1364" s="31">
        <f t="shared" si="4590"/>
        <v>98535</v>
      </c>
      <c r="BZ1364" s="31">
        <f t="shared" si="4591"/>
        <v>112576.3</v>
      </c>
      <c r="CA1364" s="31">
        <v>97054.638000000006</v>
      </c>
      <c r="CB1364" s="31">
        <v>-97054.638000000006</v>
      </c>
      <c r="CC1364" s="31"/>
      <c r="CD1364" s="31">
        <f t="shared" si="4467"/>
        <v>181087.68400000001</v>
      </c>
      <c r="CE1364" s="31">
        <f t="shared" si="4468"/>
        <v>1480.3619999999937</v>
      </c>
      <c r="CF1364" s="31">
        <f t="shared" si="4469"/>
        <v>112576.3</v>
      </c>
      <c r="CG1364" s="31"/>
      <c r="CH1364" s="24"/>
      <c r="CI1364" s="40">
        <v>60</v>
      </c>
    </row>
    <row r="1365" ht="15">
      <c r="A1365" s="41" t="s">
        <v>761</v>
      </c>
      <c r="B1365" s="17"/>
      <c r="C1365" s="16"/>
      <c r="D1365" s="16"/>
      <c r="E1365" s="39" t="s">
        <v>711</v>
      </c>
      <c r="F1365" s="31">
        <f t="shared" si="4592"/>
        <v>214760.39999999999</v>
      </c>
      <c r="G1365" s="31">
        <f t="shared" si="4593"/>
        <v>0</v>
      </c>
      <c r="H1365" s="31">
        <f t="shared" si="4594"/>
        <v>0</v>
      </c>
      <c r="I1365" s="31">
        <f t="shared" si="4595"/>
        <v>0</v>
      </c>
      <c r="J1365" s="31">
        <f t="shared" si="4596"/>
        <v>0</v>
      </c>
      <c r="K1365" s="31">
        <f t="shared" si="4597"/>
        <v>0</v>
      </c>
      <c r="L1365" s="31">
        <f t="shared" si="4556"/>
        <v>214760.39999999999</v>
      </c>
      <c r="M1365" s="31">
        <f t="shared" si="4557"/>
        <v>0</v>
      </c>
      <c r="N1365" s="31">
        <f t="shared" si="4558"/>
        <v>0</v>
      </c>
      <c r="O1365" s="31">
        <f t="shared" si="4598"/>
        <v>8376.1589999999997</v>
      </c>
      <c r="P1365" s="31">
        <f t="shared" si="4599"/>
        <v>0</v>
      </c>
      <c r="Q1365" s="31">
        <f t="shared" si="4600"/>
        <v>0</v>
      </c>
      <c r="R1365" s="31">
        <f t="shared" si="4559"/>
        <v>223136.55900000001</v>
      </c>
      <c r="S1365" s="31">
        <f t="shared" si="4560"/>
        <v>0</v>
      </c>
      <c r="T1365" s="31">
        <f t="shared" si="4561"/>
        <v>0</v>
      </c>
      <c r="U1365" s="31">
        <f t="shared" si="4601"/>
        <v>0</v>
      </c>
      <c r="V1365" s="31">
        <f t="shared" si="4602"/>
        <v>0</v>
      </c>
      <c r="W1365" s="31">
        <f t="shared" si="4603"/>
        <v>0</v>
      </c>
      <c r="X1365" s="31">
        <f t="shared" si="4562"/>
        <v>223136.55900000001</v>
      </c>
      <c r="Y1365" s="31">
        <f t="shared" si="4563"/>
        <v>0</v>
      </c>
      <c r="Z1365" s="31">
        <f t="shared" si="4564"/>
        <v>0</v>
      </c>
      <c r="AA1365" s="31">
        <f t="shared" si="4604"/>
        <v>0</v>
      </c>
      <c r="AB1365" s="31">
        <f t="shared" si="4605"/>
        <v>0</v>
      </c>
      <c r="AC1365" s="31">
        <f t="shared" si="4606"/>
        <v>0</v>
      </c>
      <c r="AD1365" s="31">
        <f t="shared" si="4565"/>
        <v>223136.55900000001</v>
      </c>
      <c r="AE1365" s="31">
        <f t="shared" si="4566"/>
        <v>0</v>
      </c>
      <c r="AF1365" s="31">
        <f t="shared" si="4567"/>
        <v>0</v>
      </c>
      <c r="AG1365" s="31">
        <f t="shared" si="4607"/>
        <v>0</v>
      </c>
      <c r="AH1365" s="31">
        <f t="shared" si="4608"/>
        <v>0</v>
      </c>
      <c r="AI1365" s="31">
        <f t="shared" si="4609"/>
        <v>0</v>
      </c>
      <c r="AJ1365" s="31">
        <f t="shared" si="4568"/>
        <v>223136.55900000001</v>
      </c>
      <c r="AK1365" s="31">
        <f t="shared" si="4569"/>
        <v>0</v>
      </c>
      <c r="AL1365" s="31">
        <f t="shared" si="4570"/>
        <v>0</v>
      </c>
      <c r="AM1365" s="31">
        <f t="shared" si="4610"/>
        <v>0</v>
      </c>
      <c r="AN1365" s="31">
        <f t="shared" si="4611"/>
        <v>0</v>
      </c>
      <c r="AO1365" s="31">
        <f t="shared" si="4612"/>
        <v>0</v>
      </c>
      <c r="AP1365" s="31">
        <f t="shared" si="4571"/>
        <v>223136.55900000001</v>
      </c>
      <c r="AQ1365" s="31">
        <f t="shared" si="4572"/>
        <v>0</v>
      </c>
      <c r="AR1365" s="31">
        <f t="shared" si="4573"/>
        <v>0</v>
      </c>
      <c r="AS1365" s="31">
        <f t="shared" si="4613"/>
        <v>0</v>
      </c>
      <c r="AT1365" s="31">
        <f t="shared" si="4614"/>
        <v>0</v>
      </c>
      <c r="AU1365" s="31">
        <f t="shared" si="4615"/>
        <v>0</v>
      </c>
      <c r="AV1365" s="31">
        <f t="shared" si="4574"/>
        <v>223136.55900000001</v>
      </c>
      <c r="AW1365" s="31">
        <f t="shared" si="4575"/>
        <v>0</v>
      </c>
      <c r="AX1365" s="31">
        <f t="shared" si="4576"/>
        <v>0</v>
      </c>
      <c r="AY1365" s="31">
        <f t="shared" si="4616"/>
        <v>0</v>
      </c>
      <c r="AZ1365" s="31">
        <f t="shared" si="4617"/>
        <v>0</v>
      </c>
      <c r="BA1365" s="31">
        <f t="shared" si="4618"/>
        <v>0</v>
      </c>
      <c r="BB1365" s="31">
        <f t="shared" si="4577"/>
        <v>223136.55900000001</v>
      </c>
      <c r="BC1365" s="31">
        <f t="shared" si="4578"/>
        <v>0</v>
      </c>
      <c r="BD1365" s="31">
        <f t="shared" si="4579"/>
        <v>0</v>
      </c>
      <c r="BE1365" s="31">
        <f t="shared" si="4619"/>
        <v>0</v>
      </c>
      <c r="BF1365" s="31">
        <f t="shared" si="4620"/>
        <v>0</v>
      </c>
      <c r="BG1365" s="31">
        <f t="shared" si="4621"/>
        <v>0</v>
      </c>
      <c r="BH1365" s="31">
        <f t="shared" si="4580"/>
        <v>223136.55900000001</v>
      </c>
      <c r="BI1365" s="31">
        <f t="shared" si="4581"/>
        <v>0</v>
      </c>
      <c r="BJ1365" s="31">
        <f t="shared" si="4582"/>
        <v>0</v>
      </c>
      <c r="BK1365" s="31">
        <f t="shared" si="4622"/>
        <v>0</v>
      </c>
      <c r="BL1365" s="31">
        <f t="shared" si="4623"/>
        <v>0</v>
      </c>
      <c r="BM1365" s="31">
        <f t="shared" si="4624"/>
        <v>0</v>
      </c>
      <c r="BN1365" s="31">
        <f t="shared" si="4583"/>
        <v>223136.55900000001</v>
      </c>
      <c r="BO1365" s="31">
        <f t="shared" si="4584"/>
        <v>0</v>
      </c>
      <c r="BP1365" s="31">
        <f t="shared" si="4585"/>
        <v>0</v>
      </c>
      <c r="BQ1365" s="31">
        <f t="shared" si="4625"/>
        <v>0</v>
      </c>
      <c r="BR1365" s="31">
        <f t="shared" si="4626"/>
        <v>0</v>
      </c>
      <c r="BS1365" s="31">
        <f t="shared" si="4586"/>
        <v>223136.55900000001</v>
      </c>
      <c r="BT1365" s="31">
        <f t="shared" si="4587"/>
        <v>0</v>
      </c>
      <c r="BU1365" s="31">
        <f t="shared" si="4588"/>
        <v>0</v>
      </c>
      <c r="BV1365" s="31">
        <f t="shared" si="4627"/>
        <v>0</v>
      </c>
      <c r="BW1365" s="31">
        <f t="shared" si="4628"/>
        <v>0</v>
      </c>
      <c r="BX1365" s="31">
        <f t="shared" si="4589"/>
        <v>223136.55900000001</v>
      </c>
      <c r="BY1365" s="31">
        <f t="shared" si="4590"/>
        <v>0</v>
      </c>
      <c r="BZ1365" s="31">
        <f t="shared" si="4591"/>
        <v>0</v>
      </c>
      <c r="CA1365" s="31">
        <f t="shared" si="4629"/>
        <v>0</v>
      </c>
      <c r="CB1365" s="31">
        <f t="shared" si="4630"/>
        <v>0</v>
      </c>
      <c r="CC1365" s="31">
        <f t="shared" si="4631"/>
        <v>0</v>
      </c>
      <c r="CD1365" s="31">
        <f t="shared" si="4467"/>
        <v>223136.55900000001</v>
      </c>
      <c r="CE1365" s="31">
        <f t="shared" si="4468"/>
        <v>0</v>
      </c>
      <c r="CF1365" s="31">
        <f t="shared" si="4469"/>
        <v>0</v>
      </c>
      <c r="CG1365" s="31">
        <f t="shared" si="4632"/>
        <v>0</v>
      </c>
      <c r="CH1365" s="24"/>
      <c r="CI1365" s="40"/>
      <c r="CO1365" s="1" t="s">
        <v>31</v>
      </c>
    </row>
    <row r="1366" ht="29.850000000000001">
      <c r="A1366" s="41" t="s">
        <v>761</v>
      </c>
      <c r="B1366" s="17">
        <v>200</v>
      </c>
      <c r="C1366" s="16"/>
      <c r="D1366" s="16"/>
      <c r="E1366" s="39" t="s">
        <v>40</v>
      </c>
      <c r="F1366" s="31">
        <f t="shared" si="4592"/>
        <v>214760.39999999999</v>
      </c>
      <c r="G1366" s="31">
        <f t="shared" si="4593"/>
        <v>0</v>
      </c>
      <c r="H1366" s="31">
        <f t="shared" si="4594"/>
        <v>0</v>
      </c>
      <c r="I1366" s="31">
        <f t="shared" si="4595"/>
        <v>0</v>
      </c>
      <c r="J1366" s="31">
        <f t="shared" si="4596"/>
        <v>0</v>
      </c>
      <c r="K1366" s="31">
        <f t="shared" si="4597"/>
        <v>0</v>
      </c>
      <c r="L1366" s="31">
        <f t="shared" si="4556"/>
        <v>214760.39999999999</v>
      </c>
      <c r="M1366" s="31">
        <f t="shared" si="4557"/>
        <v>0</v>
      </c>
      <c r="N1366" s="31">
        <f t="shared" si="4558"/>
        <v>0</v>
      </c>
      <c r="O1366" s="31">
        <f t="shared" si="4598"/>
        <v>8376.1589999999997</v>
      </c>
      <c r="P1366" s="31">
        <f t="shared" si="4599"/>
        <v>0</v>
      </c>
      <c r="Q1366" s="31">
        <f t="shared" si="4600"/>
        <v>0</v>
      </c>
      <c r="R1366" s="31">
        <f t="shared" si="4559"/>
        <v>223136.55900000001</v>
      </c>
      <c r="S1366" s="31">
        <f t="shared" si="4560"/>
        <v>0</v>
      </c>
      <c r="T1366" s="31">
        <f t="shared" si="4561"/>
        <v>0</v>
      </c>
      <c r="U1366" s="31">
        <f t="shared" si="4601"/>
        <v>0</v>
      </c>
      <c r="V1366" s="31">
        <f t="shared" si="4602"/>
        <v>0</v>
      </c>
      <c r="W1366" s="31">
        <f t="shared" si="4603"/>
        <v>0</v>
      </c>
      <c r="X1366" s="31">
        <f t="shared" si="4562"/>
        <v>223136.55900000001</v>
      </c>
      <c r="Y1366" s="31">
        <f t="shared" si="4563"/>
        <v>0</v>
      </c>
      <c r="Z1366" s="31">
        <f t="shared" si="4564"/>
        <v>0</v>
      </c>
      <c r="AA1366" s="31">
        <f t="shared" si="4604"/>
        <v>0</v>
      </c>
      <c r="AB1366" s="31">
        <f t="shared" si="4605"/>
        <v>0</v>
      </c>
      <c r="AC1366" s="31">
        <f t="shared" si="4606"/>
        <v>0</v>
      </c>
      <c r="AD1366" s="31">
        <f t="shared" si="4565"/>
        <v>223136.55900000001</v>
      </c>
      <c r="AE1366" s="31">
        <f t="shared" si="4566"/>
        <v>0</v>
      </c>
      <c r="AF1366" s="31">
        <f t="shared" si="4567"/>
        <v>0</v>
      </c>
      <c r="AG1366" s="31">
        <f t="shared" si="4607"/>
        <v>0</v>
      </c>
      <c r="AH1366" s="31">
        <f t="shared" si="4608"/>
        <v>0</v>
      </c>
      <c r="AI1366" s="31">
        <f t="shared" si="4609"/>
        <v>0</v>
      </c>
      <c r="AJ1366" s="31">
        <f t="shared" si="4568"/>
        <v>223136.55900000001</v>
      </c>
      <c r="AK1366" s="31">
        <f t="shared" si="4569"/>
        <v>0</v>
      </c>
      <c r="AL1366" s="31">
        <f t="shared" si="4570"/>
        <v>0</v>
      </c>
      <c r="AM1366" s="31">
        <f t="shared" si="4610"/>
        <v>0</v>
      </c>
      <c r="AN1366" s="31">
        <f t="shared" si="4611"/>
        <v>0</v>
      </c>
      <c r="AO1366" s="31">
        <f t="shared" si="4612"/>
        <v>0</v>
      </c>
      <c r="AP1366" s="31">
        <f t="shared" si="4571"/>
        <v>223136.55900000001</v>
      </c>
      <c r="AQ1366" s="31">
        <f t="shared" si="4572"/>
        <v>0</v>
      </c>
      <c r="AR1366" s="31">
        <f t="shared" si="4573"/>
        <v>0</v>
      </c>
      <c r="AS1366" s="31">
        <f t="shared" si="4613"/>
        <v>0</v>
      </c>
      <c r="AT1366" s="31">
        <f t="shared" si="4614"/>
        <v>0</v>
      </c>
      <c r="AU1366" s="31">
        <f t="shared" si="4615"/>
        <v>0</v>
      </c>
      <c r="AV1366" s="31">
        <f t="shared" si="4574"/>
        <v>223136.55900000001</v>
      </c>
      <c r="AW1366" s="31">
        <f t="shared" si="4575"/>
        <v>0</v>
      </c>
      <c r="AX1366" s="31">
        <f t="shared" si="4576"/>
        <v>0</v>
      </c>
      <c r="AY1366" s="31">
        <f t="shared" si="4616"/>
        <v>0</v>
      </c>
      <c r="AZ1366" s="31">
        <f t="shared" si="4617"/>
        <v>0</v>
      </c>
      <c r="BA1366" s="31">
        <f t="shared" si="4618"/>
        <v>0</v>
      </c>
      <c r="BB1366" s="31">
        <f t="shared" si="4577"/>
        <v>223136.55900000001</v>
      </c>
      <c r="BC1366" s="31">
        <f t="shared" si="4578"/>
        <v>0</v>
      </c>
      <c r="BD1366" s="31">
        <f t="shared" si="4579"/>
        <v>0</v>
      </c>
      <c r="BE1366" s="31">
        <f t="shared" si="4619"/>
        <v>0</v>
      </c>
      <c r="BF1366" s="31">
        <f t="shared" si="4620"/>
        <v>0</v>
      </c>
      <c r="BG1366" s="31">
        <f t="shared" si="4621"/>
        <v>0</v>
      </c>
      <c r="BH1366" s="31">
        <f t="shared" si="4580"/>
        <v>223136.55900000001</v>
      </c>
      <c r="BI1366" s="31">
        <f t="shared" si="4581"/>
        <v>0</v>
      </c>
      <c r="BJ1366" s="31">
        <f t="shared" si="4582"/>
        <v>0</v>
      </c>
      <c r="BK1366" s="31">
        <f t="shared" si="4622"/>
        <v>0</v>
      </c>
      <c r="BL1366" s="31">
        <f t="shared" si="4623"/>
        <v>0</v>
      </c>
      <c r="BM1366" s="31">
        <f t="shared" si="4624"/>
        <v>0</v>
      </c>
      <c r="BN1366" s="31">
        <f t="shared" si="4583"/>
        <v>223136.55900000001</v>
      </c>
      <c r="BO1366" s="31">
        <f t="shared" si="4584"/>
        <v>0</v>
      </c>
      <c r="BP1366" s="31">
        <f t="shared" si="4585"/>
        <v>0</v>
      </c>
      <c r="BQ1366" s="31">
        <f t="shared" si="4625"/>
        <v>0</v>
      </c>
      <c r="BR1366" s="31">
        <f t="shared" si="4626"/>
        <v>0</v>
      </c>
      <c r="BS1366" s="31">
        <f t="shared" si="4586"/>
        <v>223136.55900000001</v>
      </c>
      <c r="BT1366" s="31">
        <f t="shared" si="4587"/>
        <v>0</v>
      </c>
      <c r="BU1366" s="31">
        <f t="shared" si="4588"/>
        <v>0</v>
      </c>
      <c r="BV1366" s="31">
        <f t="shared" si="4627"/>
        <v>0</v>
      </c>
      <c r="BW1366" s="31">
        <f t="shared" si="4628"/>
        <v>0</v>
      </c>
      <c r="BX1366" s="31">
        <f t="shared" si="4589"/>
        <v>223136.55900000001</v>
      </c>
      <c r="BY1366" s="31">
        <f t="shared" si="4590"/>
        <v>0</v>
      </c>
      <c r="BZ1366" s="31">
        <f t="shared" si="4591"/>
        <v>0</v>
      </c>
      <c r="CA1366" s="31">
        <f t="shared" si="4629"/>
        <v>0</v>
      </c>
      <c r="CB1366" s="31">
        <f t="shared" si="4630"/>
        <v>0</v>
      </c>
      <c r="CC1366" s="31">
        <f t="shared" si="4631"/>
        <v>0</v>
      </c>
      <c r="CD1366" s="31">
        <f t="shared" si="4467"/>
        <v>223136.55900000001</v>
      </c>
      <c r="CE1366" s="31">
        <f t="shared" si="4468"/>
        <v>0</v>
      </c>
      <c r="CF1366" s="31">
        <f t="shared" si="4469"/>
        <v>0</v>
      </c>
      <c r="CG1366" s="31">
        <f t="shared" si="4632"/>
        <v>0</v>
      </c>
      <c r="CH1366" s="24"/>
      <c r="CI1366" s="40"/>
      <c r="CM1366" s="1" t="s">
        <v>29</v>
      </c>
    </row>
    <row r="1367" ht="43.75">
      <c r="A1367" s="41" t="s">
        <v>761</v>
      </c>
      <c r="B1367" s="17">
        <v>240</v>
      </c>
      <c r="C1367" s="16"/>
      <c r="D1367" s="16"/>
      <c r="E1367" s="39" t="s">
        <v>41</v>
      </c>
      <c r="F1367" s="31">
        <f t="shared" si="4592"/>
        <v>214760.39999999999</v>
      </c>
      <c r="G1367" s="31">
        <f t="shared" si="4593"/>
        <v>0</v>
      </c>
      <c r="H1367" s="31">
        <f t="shared" si="4594"/>
        <v>0</v>
      </c>
      <c r="I1367" s="31">
        <f t="shared" si="4595"/>
        <v>0</v>
      </c>
      <c r="J1367" s="31">
        <f t="shared" si="4596"/>
        <v>0</v>
      </c>
      <c r="K1367" s="31">
        <f t="shared" si="4597"/>
        <v>0</v>
      </c>
      <c r="L1367" s="31">
        <f t="shared" si="4556"/>
        <v>214760.39999999999</v>
      </c>
      <c r="M1367" s="31">
        <f t="shared" si="4557"/>
        <v>0</v>
      </c>
      <c r="N1367" s="31">
        <f t="shared" si="4558"/>
        <v>0</v>
      </c>
      <c r="O1367" s="31">
        <f t="shared" si="4598"/>
        <v>8376.1589999999997</v>
      </c>
      <c r="P1367" s="31">
        <f t="shared" si="4599"/>
        <v>0</v>
      </c>
      <c r="Q1367" s="31">
        <f t="shared" si="4600"/>
        <v>0</v>
      </c>
      <c r="R1367" s="31">
        <f t="shared" si="4559"/>
        <v>223136.55900000001</v>
      </c>
      <c r="S1367" s="31">
        <f t="shared" si="4560"/>
        <v>0</v>
      </c>
      <c r="T1367" s="31">
        <f t="shared" si="4561"/>
        <v>0</v>
      </c>
      <c r="U1367" s="31">
        <f t="shared" si="4601"/>
        <v>0</v>
      </c>
      <c r="V1367" s="31">
        <f t="shared" si="4602"/>
        <v>0</v>
      </c>
      <c r="W1367" s="31">
        <f t="shared" si="4603"/>
        <v>0</v>
      </c>
      <c r="X1367" s="31">
        <f t="shared" si="4562"/>
        <v>223136.55900000001</v>
      </c>
      <c r="Y1367" s="31">
        <f t="shared" si="4563"/>
        <v>0</v>
      </c>
      <c r="Z1367" s="31">
        <f t="shared" si="4564"/>
        <v>0</v>
      </c>
      <c r="AA1367" s="31">
        <f t="shared" si="4604"/>
        <v>0</v>
      </c>
      <c r="AB1367" s="31">
        <f t="shared" si="4605"/>
        <v>0</v>
      </c>
      <c r="AC1367" s="31">
        <f t="shared" si="4606"/>
        <v>0</v>
      </c>
      <c r="AD1367" s="31">
        <f t="shared" si="4565"/>
        <v>223136.55900000001</v>
      </c>
      <c r="AE1367" s="31">
        <f t="shared" si="4566"/>
        <v>0</v>
      </c>
      <c r="AF1367" s="31">
        <f t="shared" si="4567"/>
        <v>0</v>
      </c>
      <c r="AG1367" s="31">
        <f t="shared" si="4607"/>
        <v>0</v>
      </c>
      <c r="AH1367" s="31">
        <f t="shared" si="4608"/>
        <v>0</v>
      </c>
      <c r="AI1367" s="31">
        <f t="shared" si="4609"/>
        <v>0</v>
      </c>
      <c r="AJ1367" s="31">
        <f t="shared" si="4568"/>
        <v>223136.55900000001</v>
      </c>
      <c r="AK1367" s="31">
        <f t="shared" si="4569"/>
        <v>0</v>
      </c>
      <c r="AL1367" s="31">
        <f t="shared" si="4570"/>
        <v>0</v>
      </c>
      <c r="AM1367" s="31">
        <f t="shared" si="4610"/>
        <v>0</v>
      </c>
      <c r="AN1367" s="31">
        <f t="shared" si="4611"/>
        <v>0</v>
      </c>
      <c r="AO1367" s="31">
        <f t="shared" si="4612"/>
        <v>0</v>
      </c>
      <c r="AP1367" s="31">
        <f t="shared" si="4571"/>
        <v>223136.55900000001</v>
      </c>
      <c r="AQ1367" s="31">
        <f t="shared" si="4572"/>
        <v>0</v>
      </c>
      <c r="AR1367" s="31">
        <f t="shared" si="4573"/>
        <v>0</v>
      </c>
      <c r="AS1367" s="31">
        <f t="shared" si="4613"/>
        <v>0</v>
      </c>
      <c r="AT1367" s="31">
        <f t="shared" si="4614"/>
        <v>0</v>
      </c>
      <c r="AU1367" s="31">
        <f t="shared" si="4615"/>
        <v>0</v>
      </c>
      <c r="AV1367" s="31">
        <f t="shared" si="4574"/>
        <v>223136.55900000001</v>
      </c>
      <c r="AW1367" s="31">
        <f t="shared" si="4575"/>
        <v>0</v>
      </c>
      <c r="AX1367" s="31">
        <f t="shared" si="4576"/>
        <v>0</v>
      </c>
      <c r="AY1367" s="31">
        <f t="shared" si="4616"/>
        <v>0</v>
      </c>
      <c r="AZ1367" s="31">
        <f t="shared" si="4617"/>
        <v>0</v>
      </c>
      <c r="BA1367" s="31">
        <f t="shared" si="4618"/>
        <v>0</v>
      </c>
      <c r="BB1367" s="31">
        <f t="shared" si="4577"/>
        <v>223136.55900000001</v>
      </c>
      <c r="BC1367" s="31">
        <f t="shared" si="4578"/>
        <v>0</v>
      </c>
      <c r="BD1367" s="31">
        <f t="shared" si="4579"/>
        <v>0</v>
      </c>
      <c r="BE1367" s="31">
        <f t="shared" si="4619"/>
        <v>0</v>
      </c>
      <c r="BF1367" s="31">
        <f t="shared" si="4620"/>
        <v>0</v>
      </c>
      <c r="BG1367" s="31">
        <f t="shared" si="4621"/>
        <v>0</v>
      </c>
      <c r="BH1367" s="31">
        <f t="shared" si="4580"/>
        <v>223136.55900000001</v>
      </c>
      <c r="BI1367" s="31">
        <f t="shared" si="4581"/>
        <v>0</v>
      </c>
      <c r="BJ1367" s="31">
        <f t="shared" si="4582"/>
        <v>0</v>
      </c>
      <c r="BK1367" s="31">
        <f t="shared" si="4622"/>
        <v>0</v>
      </c>
      <c r="BL1367" s="31">
        <f t="shared" si="4623"/>
        <v>0</v>
      </c>
      <c r="BM1367" s="31">
        <f t="shared" si="4624"/>
        <v>0</v>
      </c>
      <c r="BN1367" s="31">
        <f t="shared" si="4583"/>
        <v>223136.55900000001</v>
      </c>
      <c r="BO1367" s="31">
        <f t="shared" si="4584"/>
        <v>0</v>
      </c>
      <c r="BP1367" s="31">
        <f t="shared" si="4585"/>
        <v>0</v>
      </c>
      <c r="BQ1367" s="31">
        <f t="shared" si="4625"/>
        <v>0</v>
      </c>
      <c r="BR1367" s="31">
        <f t="shared" si="4626"/>
        <v>0</v>
      </c>
      <c r="BS1367" s="31">
        <f t="shared" si="4586"/>
        <v>223136.55900000001</v>
      </c>
      <c r="BT1367" s="31">
        <f t="shared" si="4587"/>
        <v>0</v>
      </c>
      <c r="BU1367" s="31">
        <f t="shared" si="4588"/>
        <v>0</v>
      </c>
      <c r="BV1367" s="31">
        <f t="shared" si="4627"/>
        <v>0</v>
      </c>
      <c r="BW1367" s="31">
        <f t="shared" si="4628"/>
        <v>0</v>
      </c>
      <c r="BX1367" s="31">
        <f t="shared" si="4589"/>
        <v>223136.55900000001</v>
      </c>
      <c r="BY1367" s="31">
        <f t="shared" si="4590"/>
        <v>0</v>
      </c>
      <c r="BZ1367" s="31">
        <f t="shared" si="4591"/>
        <v>0</v>
      </c>
      <c r="CA1367" s="31">
        <f t="shared" si="4629"/>
        <v>0</v>
      </c>
      <c r="CB1367" s="31">
        <f t="shared" si="4630"/>
        <v>0</v>
      </c>
      <c r="CC1367" s="31">
        <f t="shared" si="4631"/>
        <v>0</v>
      </c>
      <c r="CD1367" s="31">
        <f t="shared" si="4467"/>
        <v>223136.55900000001</v>
      </c>
      <c r="CE1367" s="31">
        <f t="shared" si="4468"/>
        <v>0</v>
      </c>
      <c r="CF1367" s="31">
        <f t="shared" si="4469"/>
        <v>0</v>
      </c>
      <c r="CG1367" s="31">
        <f t="shared" si="4632"/>
        <v>0</v>
      </c>
      <c r="CH1367" s="24"/>
      <c r="CI1367" s="40"/>
      <c r="CN1367" s="1" t="s">
        <v>30</v>
      </c>
    </row>
    <row r="1368" ht="15">
      <c r="A1368" s="41" t="s">
        <v>761</v>
      </c>
      <c r="B1368" s="17">
        <v>240</v>
      </c>
      <c r="C1368" s="16" t="s">
        <v>66</v>
      </c>
      <c r="D1368" s="16" t="s">
        <v>67</v>
      </c>
      <c r="E1368" s="39" t="s">
        <v>68</v>
      </c>
      <c r="F1368" s="31">
        <v>214760.39999999999</v>
      </c>
      <c r="G1368" s="31"/>
      <c r="H1368" s="31"/>
      <c r="I1368" s="31"/>
      <c r="J1368" s="31"/>
      <c r="K1368" s="31"/>
      <c r="L1368" s="31">
        <f t="shared" si="4556"/>
        <v>214760.39999999999</v>
      </c>
      <c r="M1368" s="31">
        <f t="shared" si="4557"/>
        <v>0</v>
      </c>
      <c r="N1368" s="31">
        <f t="shared" si="4558"/>
        <v>0</v>
      </c>
      <c r="O1368" s="31">
        <v>8376.1589999999997</v>
      </c>
      <c r="P1368" s="31"/>
      <c r="Q1368" s="31"/>
      <c r="R1368" s="31">
        <f t="shared" si="4559"/>
        <v>223136.55900000001</v>
      </c>
      <c r="S1368" s="31">
        <f t="shared" si="4560"/>
        <v>0</v>
      </c>
      <c r="T1368" s="31">
        <f t="shared" si="4561"/>
        <v>0</v>
      </c>
      <c r="U1368" s="31"/>
      <c r="V1368" s="31"/>
      <c r="W1368" s="31"/>
      <c r="X1368" s="31">
        <f t="shared" si="4562"/>
        <v>223136.55900000001</v>
      </c>
      <c r="Y1368" s="31">
        <f t="shared" si="4563"/>
        <v>0</v>
      </c>
      <c r="Z1368" s="31">
        <f t="shared" si="4564"/>
        <v>0</v>
      </c>
      <c r="AA1368" s="31"/>
      <c r="AB1368" s="31"/>
      <c r="AC1368" s="31"/>
      <c r="AD1368" s="31">
        <f t="shared" si="4565"/>
        <v>223136.55900000001</v>
      </c>
      <c r="AE1368" s="31">
        <f t="shared" si="4566"/>
        <v>0</v>
      </c>
      <c r="AF1368" s="31">
        <f t="shared" si="4567"/>
        <v>0</v>
      </c>
      <c r="AG1368" s="31"/>
      <c r="AH1368" s="31"/>
      <c r="AI1368" s="31"/>
      <c r="AJ1368" s="31">
        <f t="shared" si="4568"/>
        <v>223136.55900000001</v>
      </c>
      <c r="AK1368" s="31">
        <f t="shared" si="4569"/>
        <v>0</v>
      </c>
      <c r="AL1368" s="31">
        <f t="shared" si="4570"/>
        <v>0</v>
      </c>
      <c r="AM1368" s="31"/>
      <c r="AN1368" s="31"/>
      <c r="AO1368" s="31"/>
      <c r="AP1368" s="31">
        <f t="shared" si="4571"/>
        <v>223136.55900000001</v>
      </c>
      <c r="AQ1368" s="31">
        <f t="shared" si="4572"/>
        <v>0</v>
      </c>
      <c r="AR1368" s="31">
        <f t="shared" si="4573"/>
        <v>0</v>
      </c>
      <c r="AS1368" s="31"/>
      <c r="AT1368" s="31"/>
      <c r="AU1368" s="31"/>
      <c r="AV1368" s="31">
        <f t="shared" si="4574"/>
        <v>223136.55900000001</v>
      </c>
      <c r="AW1368" s="31">
        <f t="shared" si="4575"/>
        <v>0</v>
      </c>
      <c r="AX1368" s="31">
        <f t="shared" si="4576"/>
        <v>0</v>
      </c>
      <c r="AY1368" s="31"/>
      <c r="AZ1368" s="31"/>
      <c r="BA1368" s="31"/>
      <c r="BB1368" s="31">
        <f t="shared" si="4577"/>
        <v>223136.55900000001</v>
      </c>
      <c r="BC1368" s="31">
        <f t="shared" si="4578"/>
        <v>0</v>
      </c>
      <c r="BD1368" s="31">
        <f t="shared" si="4579"/>
        <v>0</v>
      </c>
      <c r="BE1368" s="31"/>
      <c r="BF1368" s="31"/>
      <c r="BG1368" s="31"/>
      <c r="BH1368" s="31">
        <f t="shared" si="4580"/>
        <v>223136.55900000001</v>
      </c>
      <c r="BI1368" s="31">
        <f t="shared" si="4581"/>
        <v>0</v>
      </c>
      <c r="BJ1368" s="31">
        <f t="shared" si="4582"/>
        <v>0</v>
      </c>
      <c r="BK1368" s="31"/>
      <c r="BL1368" s="31"/>
      <c r="BM1368" s="31"/>
      <c r="BN1368" s="31">
        <f t="shared" si="4583"/>
        <v>223136.55900000001</v>
      </c>
      <c r="BO1368" s="31">
        <f t="shared" si="4584"/>
        <v>0</v>
      </c>
      <c r="BP1368" s="31">
        <f t="shared" si="4585"/>
        <v>0</v>
      </c>
      <c r="BQ1368" s="31"/>
      <c r="BR1368" s="31"/>
      <c r="BS1368" s="31">
        <f t="shared" si="4586"/>
        <v>223136.55900000001</v>
      </c>
      <c r="BT1368" s="31">
        <f t="shared" si="4587"/>
        <v>0</v>
      </c>
      <c r="BU1368" s="31">
        <f t="shared" si="4588"/>
        <v>0</v>
      </c>
      <c r="BV1368" s="31"/>
      <c r="BW1368" s="31"/>
      <c r="BX1368" s="31">
        <f t="shared" si="4589"/>
        <v>223136.55900000001</v>
      </c>
      <c r="BY1368" s="31">
        <f t="shared" si="4590"/>
        <v>0</v>
      </c>
      <c r="BZ1368" s="31">
        <f t="shared" si="4591"/>
        <v>0</v>
      </c>
      <c r="CA1368" s="31"/>
      <c r="CB1368" s="31"/>
      <c r="CC1368" s="31"/>
      <c r="CD1368" s="31">
        <f t="shared" si="4467"/>
        <v>223136.55900000001</v>
      </c>
      <c r="CE1368" s="31">
        <f t="shared" si="4468"/>
        <v>0</v>
      </c>
      <c r="CF1368" s="31">
        <f t="shared" si="4469"/>
        <v>0</v>
      </c>
      <c r="CG1368" s="31"/>
      <c r="CH1368" s="24"/>
      <c r="CI1368" s="40"/>
    </row>
    <row r="1369" ht="43.75">
      <c r="A1369" s="16" t="s">
        <v>762</v>
      </c>
      <c r="B1369" s="17"/>
      <c r="C1369" s="16"/>
      <c r="D1369" s="16"/>
      <c r="E1369" s="39" t="s">
        <v>763</v>
      </c>
      <c r="F1369" s="31">
        <f>F1378+F1370+F1374</f>
        <v>1196359.7999999998</v>
      </c>
      <c r="G1369" s="31">
        <f>G1378+G1370+G1374</f>
        <v>861063.09999999998</v>
      </c>
      <c r="H1369" s="31">
        <f>H1378+H1370+H1374</f>
        <v>302515.29999999999</v>
      </c>
      <c r="I1369" s="31">
        <f>I1378+I1370+I1374</f>
        <v>0</v>
      </c>
      <c r="J1369" s="31">
        <f>J1378+J1370+J1374</f>
        <v>298204.13</v>
      </c>
      <c r="K1369" s="31">
        <f>K1378+K1370+K1374</f>
        <v>-348.10000000000002</v>
      </c>
      <c r="L1369" s="31">
        <f t="shared" si="4556"/>
        <v>1196359.7999999998</v>
      </c>
      <c r="M1369" s="31">
        <f t="shared" si="4557"/>
        <v>1159267.23</v>
      </c>
      <c r="N1369" s="31">
        <f t="shared" si="4558"/>
        <v>302167.20000000001</v>
      </c>
      <c r="O1369" s="31">
        <f>O1378+O1370+O1374</f>
        <v>15213.401</v>
      </c>
      <c r="P1369" s="31">
        <f>P1378+P1370+P1374</f>
        <v>0</v>
      </c>
      <c r="Q1369" s="31">
        <f>Q1378+Q1370+Q1374</f>
        <v>0</v>
      </c>
      <c r="R1369" s="31">
        <f t="shared" si="4559"/>
        <v>1211573.2009999999</v>
      </c>
      <c r="S1369" s="31">
        <f t="shared" si="4560"/>
        <v>1159267.23</v>
      </c>
      <c r="T1369" s="31">
        <f t="shared" si="4561"/>
        <v>302167.20000000001</v>
      </c>
      <c r="U1369" s="31">
        <f>U1378+U1370+U1374</f>
        <v>0</v>
      </c>
      <c r="V1369" s="31">
        <f>V1378+V1370+V1374</f>
        <v>0</v>
      </c>
      <c r="W1369" s="31">
        <f>W1378+W1370+W1374</f>
        <v>0</v>
      </c>
      <c r="X1369" s="31">
        <f t="shared" si="4562"/>
        <v>1211573.2009999999</v>
      </c>
      <c r="Y1369" s="31">
        <f t="shared" si="4563"/>
        <v>1159267.23</v>
      </c>
      <c r="Z1369" s="31">
        <f t="shared" si="4564"/>
        <v>302167.20000000001</v>
      </c>
      <c r="AA1369" s="31">
        <f>AA1378+AA1370+AA1374</f>
        <v>0</v>
      </c>
      <c r="AB1369" s="31">
        <f>AB1378+AB1370+AB1374</f>
        <v>0</v>
      </c>
      <c r="AC1369" s="31">
        <f>AC1378+AC1370+AC1374</f>
        <v>0</v>
      </c>
      <c r="AD1369" s="31">
        <f t="shared" si="4565"/>
        <v>1211573.2009999999</v>
      </c>
      <c r="AE1369" s="31">
        <f t="shared" si="4566"/>
        <v>1159267.23</v>
      </c>
      <c r="AF1369" s="31">
        <f t="shared" si="4567"/>
        <v>302167.20000000001</v>
      </c>
      <c r="AG1369" s="31">
        <f>AG1378+AG1370+AG1374</f>
        <v>0</v>
      </c>
      <c r="AH1369" s="31">
        <f>AH1378+AH1370+AH1374</f>
        <v>0</v>
      </c>
      <c r="AI1369" s="31">
        <f>AI1378+AI1370+AI1374</f>
        <v>0</v>
      </c>
      <c r="AJ1369" s="31">
        <f t="shared" si="4568"/>
        <v>1211573.2009999999</v>
      </c>
      <c r="AK1369" s="31">
        <f t="shared" si="4569"/>
        <v>1159267.23</v>
      </c>
      <c r="AL1369" s="31">
        <f t="shared" si="4570"/>
        <v>302167.20000000001</v>
      </c>
      <c r="AM1369" s="31">
        <f>AM1378+AM1370+AM1374</f>
        <v>107856.67000000001</v>
      </c>
      <c r="AN1369" s="31">
        <f>AN1378+AN1370+AN1374</f>
        <v>-138670.98800000001</v>
      </c>
      <c r="AO1369" s="31">
        <f>AO1378+AO1370+AO1374</f>
        <v>-220688.06400000001</v>
      </c>
      <c r="AP1369" s="31">
        <f t="shared" si="4571"/>
        <v>1319429.8709999998</v>
      </c>
      <c r="AQ1369" s="31">
        <f t="shared" si="4572"/>
        <v>1020596.242</v>
      </c>
      <c r="AR1369" s="31">
        <f t="shared" si="4573"/>
        <v>81479.135999999999</v>
      </c>
      <c r="AS1369" s="31">
        <f>AS1378+AS1370+AS1374</f>
        <v>0</v>
      </c>
      <c r="AT1369" s="31">
        <f>AT1378+AT1370+AT1374</f>
        <v>15147.418</v>
      </c>
      <c r="AU1369" s="31">
        <f>AU1378+AU1370+AU1374</f>
        <v>220688.06400000001</v>
      </c>
      <c r="AV1369" s="31">
        <f t="shared" si="4574"/>
        <v>1319429.8709999998</v>
      </c>
      <c r="AW1369" s="31">
        <f t="shared" si="4575"/>
        <v>1035743.6599999999</v>
      </c>
      <c r="AX1369" s="31">
        <f t="shared" si="4576"/>
        <v>302167.20000000001</v>
      </c>
      <c r="AY1369" s="31">
        <f>AY1378+AY1370+AY1374</f>
        <v>0</v>
      </c>
      <c r="AZ1369" s="31">
        <f>AZ1378+AZ1370+AZ1374</f>
        <v>0</v>
      </c>
      <c r="BA1369" s="31">
        <f>BA1378+BA1370+BA1374</f>
        <v>0</v>
      </c>
      <c r="BB1369" s="31">
        <f t="shared" si="4577"/>
        <v>1319429.8709999998</v>
      </c>
      <c r="BC1369" s="31">
        <f t="shared" si="4578"/>
        <v>1035743.6599999999</v>
      </c>
      <c r="BD1369" s="31">
        <f t="shared" si="4579"/>
        <v>302167.20000000001</v>
      </c>
      <c r="BE1369" s="31">
        <f>BE1378+BE1370+BE1374</f>
        <v>0</v>
      </c>
      <c r="BF1369" s="31">
        <f>BF1378+BF1370+BF1374</f>
        <v>0</v>
      </c>
      <c r="BG1369" s="31">
        <f>BG1378+BG1370+BG1374</f>
        <v>0</v>
      </c>
      <c r="BH1369" s="31">
        <f t="shared" si="4580"/>
        <v>1319429.8709999998</v>
      </c>
      <c r="BI1369" s="31">
        <f t="shared" si="4581"/>
        <v>1035743.6599999999</v>
      </c>
      <c r="BJ1369" s="31">
        <f t="shared" si="4582"/>
        <v>302167.20000000001</v>
      </c>
      <c r="BK1369" s="31">
        <f>BK1378+BK1370+BK1374</f>
        <v>0</v>
      </c>
      <c r="BL1369" s="31">
        <f>BL1378+BL1370+BL1374</f>
        <v>0</v>
      </c>
      <c r="BM1369" s="31">
        <f>BM1378+BM1370+BM1374</f>
        <v>0</v>
      </c>
      <c r="BN1369" s="31">
        <f t="shared" si="4583"/>
        <v>1319429.8709999998</v>
      </c>
      <c r="BO1369" s="31">
        <f t="shared" si="4584"/>
        <v>1035743.6599999999</v>
      </c>
      <c r="BP1369" s="31">
        <f t="shared" si="4585"/>
        <v>302167.20000000001</v>
      </c>
      <c r="BQ1369" s="31">
        <f>BQ1378+BQ1370+BQ1374</f>
        <v>0</v>
      </c>
      <c r="BR1369" s="31">
        <f>BR1378+BR1370+BR1374</f>
        <v>0</v>
      </c>
      <c r="BS1369" s="31">
        <f t="shared" si="4586"/>
        <v>1319429.8709999998</v>
      </c>
      <c r="BT1369" s="31">
        <f t="shared" si="4587"/>
        <v>1035743.6599999999</v>
      </c>
      <c r="BU1369" s="31">
        <f t="shared" si="4588"/>
        <v>302167.20000000001</v>
      </c>
      <c r="BV1369" s="31">
        <f>BV1378+BV1370+BV1374</f>
        <v>0</v>
      </c>
      <c r="BW1369" s="31">
        <f>BW1378+BW1370+BW1374</f>
        <v>0</v>
      </c>
      <c r="BX1369" s="31">
        <f t="shared" si="4589"/>
        <v>1319429.8709999998</v>
      </c>
      <c r="BY1369" s="31">
        <f t="shared" si="4590"/>
        <v>1035743.6599999999</v>
      </c>
      <c r="BZ1369" s="31">
        <f t="shared" si="4591"/>
        <v>302167.20000000001</v>
      </c>
      <c r="CA1369" s="31">
        <f>CA1378+CA1370+CA1374</f>
        <v>0</v>
      </c>
      <c r="CB1369" s="31">
        <f>CB1378+CB1370+CB1374</f>
        <v>0</v>
      </c>
      <c r="CC1369" s="31">
        <f>CC1378+CC1370+CC1374</f>
        <v>-150000</v>
      </c>
      <c r="CD1369" s="31">
        <f t="shared" si="4467"/>
        <v>1319429.8709999998</v>
      </c>
      <c r="CE1369" s="31">
        <f t="shared" si="4468"/>
        <v>1035743.6599999999</v>
      </c>
      <c r="CF1369" s="31">
        <f t="shared" si="4469"/>
        <v>152167.20000000001</v>
      </c>
      <c r="CG1369" s="31">
        <f>CG1378+CG1370+CG1374</f>
        <v>0</v>
      </c>
      <c r="CH1369" s="24"/>
      <c r="CI1369" s="40"/>
      <c r="CL1369" s="1" t="s">
        <v>28</v>
      </c>
    </row>
    <row r="1370" ht="29.850000000000001">
      <c r="A1370" s="16" t="s">
        <v>764</v>
      </c>
      <c r="B1370" s="17"/>
      <c r="C1370" s="16"/>
      <c r="D1370" s="16"/>
      <c r="E1370" s="39" t="s">
        <v>765</v>
      </c>
      <c r="F1370" s="31">
        <f t="shared" ref="F1370:F1376" si="4633">F1371</f>
        <v>25916.900000000001</v>
      </c>
      <c r="G1370" s="31">
        <f t="shared" ref="G1370:G1376" si="4634">G1371</f>
        <v>98900</v>
      </c>
      <c r="H1370" s="31">
        <f t="shared" ref="H1370:H1376" si="4635">H1371</f>
        <v>302515.29999999999</v>
      </c>
      <c r="I1370" s="31">
        <f t="shared" ref="I1370:I1376" si="4636">I1371</f>
        <v>0</v>
      </c>
      <c r="J1370" s="31">
        <f t="shared" ref="J1370:J1376" si="4637">J1371</f>
        <v>0</v>
      </c>
      <c r="K1370" s="31">
        <f t="shared" ref="K1370:K1376" si="4638">K1371</f>
        <v>-348.10000000000002</v>
      </c>
      <c r="L1370" s="31">
        <f t="shared" si="4556"/>
        <v>25916.900000000001</v>
      </c>
      <c r="M1370" s="31">
        <f t="shared" si="4557"/>
        <v>98900</v>
      </c>
      <c r="N1370" s="31">
        <f t="shared" si="4558"/>
        <v>302167.20000000001</v>
      </c>
      <c r="O1370" s="31">
        <f t="shared" ref="O1370:O1376" si="4639">O1371</f>
        <v>15213.401</v>
      </c>
      <c r="P1370" s="31">
        <f t="shared" ref="P1370:P1376" si="4640">P1371</f>
        <v>0</v>
      </c>
      <c r="Q1370" s="31">
        <f t="shared" ref="Q1370:Q1376" si="4641">Q1371</f>
        <v>0</v>
      </c>
      <c r="R1370" s="31">
        <f t="shared" si="4559"/>
        <v>41130.300999999999</v>
      </c>
      <c r="S1370" s="31">
        <f t="shared" si="4560"/>
        <v>98900</v>
      </c>
      <c r="T1370" s="31">
        <f t="shared" si="4561"/>
        <v>302167.20000000001</v>
      </c>
      <c r="U1370" s="31">
        <f t="shared" ref="U1370:U1376" si="4642">U1371</f>
        <v>0</v>
      </c>
      <c r="V1370" s="31">
        <f t="shared" ref="V1370:V1376" si="4643">V1371</f>
        <v>0</v>
      </c>
      <c r="W1370" s="31">
        <f t="shared" ref="W1370:W1376" si="4644">W1371</f>
        <v>0</v>
      </c>
      <c r="X1370" s="31">
        <f t="shared" si="4562"/>
        <v>41130.300999999999</v>
      </c>
      <c r="Y1370" s="31">
        <f t="shared" si="4563"/>
        <v>98900</v>
      </c>
      <c r="Z1370" s="31">
        <f t="shared" si="4564"/>
        <v>302167.20000000001</v>
      </c>
      <c r="AA1370" s="31">
        <f t="shared" ref="AA1370:AA1376" si="4645">AA1371</f>
        <v>0</v>
      </c>
      <c r="AB1370" s="31">
        <f t="shared" ref="AB1370:AB1376" si="4646">AB1371</f>
        <v>0</v>
      </c>
      <c r="AC1370" s="31">
        <f t="shared" ref="AC1370:AC1376" si="4647">AC1371</f>
        <v>0</v>
      </c>
      <c r="AD1370" s="31">
        <f t="shared" si="4565"/>
        <v>41130.300999999999</v>
      </c>
      <c r="AE1370" s="31">
        <f t="shared" si="4566"/>
        <v>98900</v>
      </c>
      <c r="AF1370" s="31">
        <f t="shared" si="4567"/>
        <v>302167.20000000001</v>
      </c>
      <c r="AG1370" s="31">
        <f t="shared" ref="AG1370:AG1376" si="4648">AG1371</f>
        <v>0</v>
      </c>
      <c r="AH1370" s="31">
        <f t="shared" ref="AH1370:AH1376" si="4649">AH1371</f>
        <v>0</v>
      </c>
      <c r="AI1370" s="31">
        <f t="shared" ref="AI1370:AI1376" si="4650">AI1371</f>
        <v>0</v>
      </c>
      <c r="AJ1370" s="31">
        <f t="shared" si="4568"/>
        <v>41130.300999999999</v>
      </c>
      <c r="AK1370" s="31">
        <f t="shared" si="4569"/>
        <v>98900</v>
      </c>
      <c r="AL1370" s="31">
        <f t="shared" si="4570"/>
        <v>302167.20000000001</v>
      </c>
      <c r="AM1370" s="31">
        <f t="shared" ref="AM1370:AM1376" si="4651">AM1371</f>
        <v>-15666.9</v>
      </c>
      <c r="AN1370" s="31">
        <f t="shared" ref="AN1370:AN1376" si="4652">AN1371</f>
        <v>-15147.418</v>
      </c>
      <c r="AO1370" s="31">
        <f t="shared" ref="AO1370:AO1376" si="4653">AO1371</f>
        <v>-220688.06400000001</v>
      </c>
      <c r="AP1370" s="31">
        <f t="shared" si="4571"/>
        <v>25463.400999999998</v>
      </c>
      <c r="AQ1370" s="31">
        <f t="shared" si="4572"/>
        <v>83752.581999999995</v>
      </c>
      <c r="AR1370" s="31">
        <f t="shared" si="4573"/>
        <v>81479.135999999999</v>
      </c>
      <c r="AS1370" s="31">
        <f t="shared" ref="AS1370:AS1376" si="4654">AS1371</f>
        <v>0</v>
      </c>
      <c r="AT1370" s="31">
        <f t="shared" ref="AT1370:AT1376" si="4655">AT1371</f>
        <v>15147.418</v>
      </c>
      <c r="AU1370" s="31">
        <f t="shared" ref="AU1370:AU1376" si="4656">AU1371</f>
        <v>220688.06400000001</v>
      </c>
      <c r="AV1370" s="31">
        <f t="shared" si="4574"/>
        <v>25463.400999999998</v>
      </c>
      <c r="AW1370" s="31">
        <f t="shared" si="4575"/>
        <v>98900</v>
      </c>
      <c r="AX1370" s="31">
        <f t="shared" si="4576"/>
        <v>302167.20000000001</v>
      </c>
      <c r="AY1370" s="31">
        <f t="shared" ref="AY1370:AY1376" si="4657">AY1371</f>
        <v>0</v>
      </c>
      <c r="AZ1370" s="31">
        <f t="shared" ref="AZ1370:AZ1376" si="4658">AZ1371</f>
        <v>0</v>
      </c>
      <c r="BA1370" s="31">
        <f t="shared" ref="BA1370:BA1376" si="4659">BA1371</f>
        <v>0</v>
      </c>
      <c r="BB1370" s="31">
        <f t="shared" si="4577"/>
        <v>25463.400999999998</v>
      </c>
      <c r="BC1370" s="31">
        <f t="shared" si="4578"/>
        <v>98900</v>
      </c>
      <c r="BD1370" s="31">
        <f t="shared" si="4579"/>
        <v>302167.20000000001</v>
      </c>
      <c r="BE1370" s="31">
        <f t="shared" ref="BE1370:BE1376" si="4660">BE1371</f>
        <v>0</v>
      </c>
      <c r="BF1370" s="31">
        <f t="shared" ref="BF1370:BF1376" si="4661">BF1371</f>
        <v>0</v>
      </c>
      <c r="BG1370" s="31">
        <f t="shared" ref="BG1370:BG1376" si="4662">BG1371</f>
        <v>0</v>
      </c>
      <c r="BH1370" s="31">
        <f t="shared" si="4580"/>
        <v>25463.400999999998</v>
      </c>
      <c r="BI1370" s="31">
        <f t="shared" si="4581"/>
        <v>98900</v>
      </c>
      <c r="BJ1370" s="31">
        <f t="shared" si="4582"/>
        <v>302167.20000000001</v>
      </c>
      <c r="BK1370" s="31">
        <f t="shared" ref="BK1370:BK1376" si="4663">BK1371</f>
        <v>0</v>
      </c>
      <c r="BL1370" s="31">
        <f t="shared" ref="BL1370:BL1376" si="4664">BL1371</f>
        <v>0</v>
      </c>
      <c r="BM1370" s="31">
        <f t="shared" ref="BM1370:BM1376" si="4665">BM1371</f>
        <v>0</v>
      </c>
      <c r="BN1370" s="31">
        <f t="shared" si="4583"/>
        <v>25463.400999999998</v>
      </c>
      <c r="BO1370" s="31">
        <f t="shared" si="4584"/>
        <v>98900</v>
      </c>
      <c r="BP1370" s="31">
        <f t="shared" si="4585"/>
        <v>302167.20000000001</v>
      </c>
      <c r="BQ1370" s="31">
        <f t="shared" ref="BQ1370:BQ1376" si="4666">BQ1371</f>
        <v>0</v>
      </c>
      <c r="BR1370" s="31">
        <f t="shared" ref="BR1370:BR1376" si="4667">BR1371</f>
        <v>0</v>
      </c>
      <c r="BS1370" s="31">
        <f t="shared" si="4586"/>
        <v>25463.400999999998</v>
      </c>
      <c r="BT1370" s="31">
        <f t="shared" si="4587"/>
        <v>98900</v>
      </c>
      <c r="BU1370" s="31">
        <f t="shared" si="4588"/>
        <v>302167.20000000001</v>
      </c>
      <c r="BV1370" s="31">
        <f t="shared" ref="BV1370:BV1376" si="4668">BV1371</f>
        <v>0</v>
      </c>
      <c r="BW1370" s="31">
        <f t="shared" ref="BW1370:BW1376" si="4669">BW1371</f>
        <v>0</v>
      </c>
      <c r="BX1370" s="31">
        <f t="shared" si="4589"/>
        <v>25463.400999999998</v>
      </c>
      <c r="BY1370" s="31">
        <f t="shared" si="4590"/>
        <v>98900</v>
      </c>
      <c r="BZ1370" s="31">
        <f t="shared" si="4591"/>
        <v>302167.20000000001</v>
      </c>
      <c r="CA1370" s="31">
        <f t="shared" ref="CA1370:CA1376" si="4670">CA1371</f>
        <v>0</v>
      </c>
      <c r="CB1370" s="31">
        <f t="shared" ref="CB1370:CB1376" si="4671">CB1371</f>
        <v>0</v>
      </c>
      <c r="CC1370" s="31">
        <f t="shared" ref="CC1370:CC1376" si="4672">CC1371</f>
        <v>-150000</v>
      </c>
      <c r="CD1370" s="31">
        <f t="shared" si="4467"/>
        <v>25463.400999999998</v>
      </c>
      <c r="CE1370" s="31">
        <f t="shared" si="4468"/>
        <v>98900</v>
      </c>
      <c r="CF1370" s="31">
        <f t="shared" si="4469"/>
        <v>152167.20000000001</v>
      </c>
      <c r="CG1370" s="31">
        <f t="shared" ref="CG1370:CG1376" si="4673">CG1371</f>
        <v>0</v>
      </c>
      <c r="CH1370" s="24"/>
      <c r="CI1370" s="40"/>
      <c r="CO1370" s="1" t="s">
        <v>31</v>
      </c>
    </row>
    <row r="1371" ht="29.850000000000001">
      <c r="A1371" s="16" t="s">
        <v>764</v>
      </c>
      <c r="B1371" s="17">
        <v>200</v>
      </c>
      <c r="C1371" s="16"/>
      <c r="D1371" s="16"/>
      <c r="E1371" s="39" t="s">
        <v>40</v>
      </c>
      <c r="F1371" s="31">
        <f t="shared" si="4633"/>
        <v>25916.900000000001</v>
      </c>
      <c r="G1371" s="31">
        <f t="shared" si="4634"/>
        <v>98900</v>
      </c>
      <c r="H1371" s="31">
        <f t="shared" si="4635"/>
        <v>302515.29999999999</v>
      </c>
      <c r="I1371" s="31">
        <f t="shared" si="4636"/>
        <v>0</v>
      </c>
      <c r="J1371" s="31">
        <f t="shared" si="4637"/>
        <v>0</v>
      </c>
      <c r="K1371" s="31">
        <f t="shared" si="4638"/>
        <v>-348.10000000000002</v>
      </c>
      <c r="L1371" s="31">
        <f t="shared" si="4556"/>
        <v>25916.900000000001</v>
      </c>
      <c r="M1371" s="31">
        <f t="shared" si="4557"/>
        <v>98900</v>
      </c>
      <c r="N1371" s="31">
        <f t="shared" si="4558"/>
        <v>302167.20000000001</v>
      </c>
      <c r="O1371" s="31">
        <f t="shared" si="4639"/>
        <v>15213.401</v>
      </c>
      <c r="P1371" s="31">
        <f t="shared" si="4640"/>
        <v>0</v>
      </c>
      <c r="Q1371" s="31">
        <f t="shared" si="4641"/>
        <v>0</v>
      </c>
      <c r="R1371" s="31">
        <f t="shared" si="4559"/>
        <v>41130.300999999999</v>
      </c>
      <c r="S1371" s="31">
        <f t="shared" si="4560"/>
        <v>98900</v>
      </c>
      <c r="T1371" s="31">
        <f t="shared" si="4561"/>
        <v>302167.20000000001</v>
      </c>
      <c r="U1371" s="31">
        <f t="shared" si="4642"/>
        <v>0</v>
      </c>
      <c r="V1371" s="31">
        <f t="shared" si="4643"/>
        <v>0</v>
      </c>
      <c r="W1371" s="31">
        <f t="shared" si="4644"/>
        <v>0</v>
      </c>
      <c r="X1371" s="31">
        <f t="shared" si="4562"/>
        <v>41130.300999999999</v>
      </c>
      <c r="Y1371" s="31">
        <f t="shared" si="4563"/>
        <v>98900</v>
      </c>
      <c r="Z1371" s="31">
        <f t="shared" si="4564"/>
        <v>302167.20000000001</v>
      </c>
      <c r="AA1371" s="31">
        <f t="shared" si="4645"/>
        <v>0</v>
      </c>
      <c r="AB1371" s="31">
        <f t="shared" si="4646"/>
        <v>0</v>
      </c>
      <c r="AC1371" s="31">
        <f t="shared" si="4647"/>
        <v>0</v>
      </c>
      <c r="AD1371" s="31">
        <f t="shared" si="4565"/>
        <v>41130.300999999999</v>
      </c>
      <c r="AE1371" s="31">
        <f t="shared" si="4566"/>
        <v>98900</v>
      </c>
      <c r="AF1371" s="31">
        <f t="shared" si="4567"/>
        <v>302167.20000000001</v>
      </c>
      <c r="AG1371" s="31">
        <f t="shared" si="4648"/>
        <v>0</v>
      </c>
      <c r="AH1371" s="31">
        <f t="shared" si="4649"/>
        <v>0</v>
      </c>
      <c r="AI1371" s="31">
        <f t="shared" si="4650"/>
        <v>0</v>
      </c>
      <c r="AJ1371" s="31">
        <f t="shared" si="4568"/>
        <v>41130.300999999999</v>
      </c>
      <c r="AK1371" s="31">
        <f t="shared" si="4569"/>
        <v>98900</v>
      </c>
      <c r="AL1371" s="31">
        <f t="shared" si="4570"/>
        <v>302167.20000000001</v>
      </c>
      <c r="AM1371" s="31">
        <f t="shared" si="4651"/>
        <v>-15666.9</v>
      </c>
      <c r="AN1371" s="31">
        <f t="shared" si="4652"/>
        <v>-15147.418</v>
      </c>
      <c r="AO1371" s="31">
        <f t="shared" si="4653"/>
        <v>-220688.06400000001</v>
      </c>
      <c r="AP1371" s="31">
        <f t="shared" si="4571"/>
        <v>25463.400999999998</v>
      </c>
      <c r="AQ1371" s="31">
        <f t="shared" si="4572"/>
        <v>83752.581999999995</v>
      </c>
      <c r="AR1371" s="31">
        <f t="shared" si="4573"/>
        <v>81479.135999999999</v>
      </c>
      <c r="AS1371" s="31">
        <f t="shared" si="4654"/>
        <v>0</v>
      </c>
      <c r="AT1371" s="31">
        <f t="shared" si="4655"/>
        <v>15147.418</v>
      </c>
      <c r="AU1371" s="31">
        <f t="shared" si="4656"/>
        <v>220688.06400000001</v>
      </c>
      <c r="AV1371" s="31">
        <f t="shared" si="4574"/>
        <v>25463.400999999998</v>
      </c>
      <c r="AW1371" s="31">
        <f t="shared" si="4575"/>
        <v>98900</v>
      </c>
      <c r="AX1371" s="31">
        <f t="shared" si="4576"/>
        <v>302167.20000000001</v>
      </c>
      <c r="AY1371" s="31">
        <f t="shared" si="4657"/>
        <v>0</v>
      </c>
      <c r="AZ1371" s="31">
        <f t="shared" si="4658"/>
        <v>0</v>
      </c>
      <c r="BA1371" s="31">
        <f t="shared" si="4659"/>
        <v>0</v>
      </c>
      <c r="BB1371" s="31">
        <f t="shared" si="4577"/>
        <v>25463.400999999998</v>
      </c>
      <c r="BC1371" s="31">
        <f t="shared" si="4578"/>
        <v>98900</v>
      </c>
      <c r="BD1371" s="31">
        <f t="shared" si="4579"/>
        <v>302167.20000000001</v>
      </c>
      <c r="BE1371" s="31">
        <f t="shared" si="4660"/>
        <v>0</v>
      </c>
      <c r="BF1371" s="31">
        <f t="shared" si="4661"/>
        <v>0</v>
      </c>
      <c r="BG1371" s="31">
        <f t="shared" si="4662"/>
        <v>0</v>
      </c>
      <c r="BH1371" s="31">
        <f t="shared" si="4580"/>
        <v>25463.400999999998</v>
      </c>
      <c r="BI1371" s="31">
        <f t="shared" si="4581"/>
        <v>98900</v>
      </c>
      <c r="BJ1371" s="31">
        <f t="shared" si="4582"/>
        <v>302167.20000000001</v>
      </c>
      <c r="BK1371" s="31">
        <f t="shared" si="4663"/>
        <v>0</v>
      </c>
      <c r="BL1371" s="31">
        <f t="shared" si="4664"/>
        <v>0</v>
      </c>
      <c r="BM1371" s="31">
        <f t="shared" si="4665"/>
        <v>0</v>
      </c>
      <c r="BN1371" s="31">
        <f t="shared" si="4583"/>
        <v>25463.400999999998</v>
      </c>
      <c r="BO1371" s="31">
        <f t="shared" si="4584"/>
        <v>98900</v>
      </c>
      <c r="BP1371" s="31">
        <f t="shared" si="4585"/>
        <v>302167.20000000001</v>
      </c>
      <c r="BQ1371" s="31">
        <f t="shared" si="4666"/>
        <v>0</v>
      </c>
      <c r="BR1371" s="31">
        <f t="shared" si="4667"/>
        <v>0</v>
      </c>
      <c r="BS1371" s="31">
        <f t="shared" si="4586"/>
        <v>25463.400999999998</v>
      </c>
      <c r="BT1371" s="31">
        <f t="shared" si="4587"/>
        <v>98900</v>
      </c>
      <c r="BU1371" s="31">
        <f t="shared" si="4588"/>
        <v>302167.20000000001</v>
      </c>
      <c r="BV1371" s="31">
        <f t="shared" si="4668"/>
        <v>0</v>
      </c>
      <c r="BW1371" s="31">
        <f t="shared" si="4669"/>
        <v>0</v>
      </c>
      <c r="BX1371" s="31">
        <f t="shared" si="4589"/>
        <v>25463.400999999998</v>
      </c>
      <c r="BY1371" s="31">
        <f t="shared" si="4590"/>
        <v>98900</v>
      </c>
      <c r="BZ1371" s="31">
        <f t="shared" si="4591"/>
        <v>302167.20000000001</v>
      </c>
      <c r="CA1371" s="31">
        <f t="shared" si="4670"/>
        <v>0</v>
      </c>
      <c r="CB1371" s="31">
        <f t="shared" si="4671"/>
        <v>0</v>
      </c>
      <c r="CC1371" s="31">
        <f t="shared" si="4672"/>
        <v>-150000</v>
      </c>
      <c r="CD1371" s="31">
        <f t="shared" si="4467"/>
        <v>25463.400999999998</v>
      </c>
      <c r="CE1371" s="31">
        <f t="shared" si="4468"/>
        <v>98900</v>
      </c>
      <c r="CF1371" s="31">
        <f t="shared" si="4469"/>
        <v>152167.20000000001</v>
      </c>
      <c r="CG1371" s="31">
        <f t="shared" si="4673"/>
        <v>0</v>
      </c>
      <c r="CH1371" s="24"/>
      <c r="CI1371" s="40"/>
      <c r="CM1371" s="1" t="s">
        <v>29</v>
      </c>
    </row>
    <row r="1372" ht="43.75">
      <c r="A1372" s="16" t="s">
        <v>764</v>
      </c>
      <c r="B1372" s="17">
        <v>240</v>
      </c>
      <c r="C1372" s="16"/>
      <c r="D1372" s="16"/>
      <c r="E1372" s="39" t="s">
        <v>41</v>
      </c>
      <c r="F1372" s="31">
        <f t="shared" si="4633"/>
        <v>25916.900000000001</v>
      </c>
      <c r="G1372" s="31">
        <f t="shared" si="4634"/>
        <v>98900</v>
      </c>
      <c r="H1372" s="31">
        <f t="shared" si="4635"/>
        <v>302515.29999999999</v>
      </c>
      <c r="I1372" s="31">
        <f t="shared" si="4636"/>
        <v>0</v>
      </c>
      <c r="J1372" s="31">
        <f t="shared" si="4637"/>
        <v>0</v>
      </c>
      <c r="K1372" s="31">
        <f t="shared" si="4638"/>
        <v>-348.10000000000002</v>
      </c>
      <c r="L1372" s="31">
        <f t="shared" si="4556"/>
        <v>25916.900000000001</v>
      </c>
      <c r="M1372" s="31">
        <f t="shared" si="4557"/>
        <v>98900</v>
      </c>
      <c r="N1372" s="31">
        <f t="shared" si="4558"/>
        <v>302167.20000000001</v>
      </c>
      <c r="O1372" s="31">
        <f t="shared" si="4639"/>
        <v>15213.401</v>
      </c>
      <c r="P1372" s="31">
        <f t="shared" si="4640"/>
        <v>0</v>
      </c>
      <c r="Q1372" s="31">
        <f t="shared" si="4641"/>
        <v>0</v>
      </c>
      <c r="R1372" s="31">
        <f t="shared" si="4559"/>
        <v>41130.300999999999</v>
      </c>
      <c r="S1372" s="31">
        <f t="shared" si="4560"/>
        <v>98900</v>
      </c>
      <c r="T1372" s="31">
        <f t="shared" si="4561"/>
        <v>302167.20000000001</v>
      </c>
      <c r="U1372" s="31">
        <f t="shared" si="4642"/>
        <v>0</v>
      </c>
      <c r="V1372" s="31">
        <f t="shared" si="4643"/>
        <v>0</v>
      </c>
      <c r="W1372" s="31">
        <f t="shared" si="4644"/>
        <v>0</v>
      </c>
      <c r="X1372" s="31">
        <f t="shared" si="4562"/>
        <v>41130.300999999999</v>
      </c>
      <c r="Y1372" s="31">
        <f t="shared" si="4563"/>
        <v>98900</v>
      </c>
      <c r="Z1372" s="31">
        <f t="shared" si="4564"/>
        <v>302167.20000000001</v>
      </c>
      <c r="AA1372" s="31">
        <f t="shared" si="4645"/>
        <v>0</v>
      </c>
      <c r="AB1372" s="31">
        <f t="shared" si="4646"/>
        <v>0</v>
      </c>
      <c r="AC1372" s="31">
        <f t="shared" si="4647"/>
        <v>0</v>
      </c>
      <c r="AD1372" s="31">
        <f t="shared" si="4565"/>
        <v>41130.300999999999</v>
      </c>
      <c r="AE1372" s="31">
        <f t="shared" si="4566"/>
        <v>98900</v>
      </c>
      <c r="AF1372" s="31">
        <f t="shared" si="4567"/>
        <v>302167.20000000001</v>
      </c>
      <c r="AG1372" s="31">
        <f t="shared" si="4648"/>
        <v>0</v>
      </c>
      <c r="AH1372" s="31">
        <f t="shared" si="4649"/>
        <v>0</v>
      </c>
      <c r="AI1372" s="31">
        <f t="shared" si="4650"/>
        <v>0</v>
      </c>
      <c r="AJ1372" s="31">
        <f t="shared" si="4568"/>
        <v>41130.300999999999</v>
      </c>
      <c r="AK1372" s="31">
        <f t="shared" si="4569"/>
        <v>98900</v>
      </c>
      <c r="AL1372" s="31">
        <f t="shared" si="4570"/>
        <v>302167.20000000001</v>
      </c>
      <c r="AM1372" s="31">
        <f t="shared" si="4651"/>
        <v>-15666.9</v>
      </c>
      <c r="AN1372" s="31">
        <f t="shared" si="4652"/>
        <v>-15147.418</v>
      </c>
      <c r="AO1372" s="31">
        <f t="shared" si="4653"/>
        <v>-220688.06400000001</v>
      </c>
      <c r="AP1372" s="31">
        <f t="shared" si="4571"/>
        <v>25463.400999999998</v>
      </c>
      <c r="AQ1372" s="31">
        <f t="shared" si="4572"/>
        <v>83752.581999999995</v>
      </c>
      <c r="AR1372" s="31">
        <f t="shared" si="4573"/>
        <v>81479.135999999999</v>
      </c>
      <c r="AS1372" s="31">
        <f t="shared" si="4654"/>
        <v>0</v>
      </c>
      <c r="AT1372" s="31">
        <f t="shared" si="4655"/>
        <v>15147.418</v>
      </c>
      <c r="AU1372" s="31">
        <f t="shared" si="4656"/>
        <v>220688.06400000001</v>
      </c>
      <c r="AV1372" s="31">
        <f t="shared" si="4574"/>
        <v>25463.400999999998</v>
      </c>
      <c r="AW1372" s="31">
        <f t="shared" si="4575"/>
        <v>98900</v>
      </c>
      <c r="AX1372" s="31">
        <f t="shared" si="4576"/>
        <v>302167.20000000001</v>
      </c>
      <c r="AY1372" s="31">
        <f t="shared" si="4657"/>
        <v>0</v>
      </c>
      <c r="AZ1372" s="31">
        <f t="shared" si="4658"/>
        <v>0</v>
      </c>
      <c r="BA1372" s="31">
        <f t="shared" si="4659"/>
        <v>0</v>
      </c>
      <c r="BB1372" s="31">
        <f t="shared" si="4577"/>
        <v>25463.400999999998</v>
      </c>
      <c r="BC1372" s="31">
        <f t="shared" si="4578"/>
        <v>98900</v>
      </c>
      <c r="BD1372" s="31">
        <f t="shared" si="4579"/>
        <v>302167.20000000001</v>
      </c>
      <c r="BE1372" s="31">
        <f t="shared" si="4660"/>
        <v>0</v>
      </c>
      <c r="BF1372" s="31">
        <f t="shared" si="4661"/>
        <v>0</v>
      </c>
      <c r="BG1372" s="31">
        <f t="shared" si="4662"/>
        <v>0</v>
      </c>
      <c r="BH1372" s="31">
        <f t="shared" si="4580"/>
        <v>25463.400999999998</v>
      </c>
      <c r="BI1372" s="31">
        <f t="shared" si="4581"/>
        <v>98900</v>
      </c>
      <c r="BJ1372" s="31">
        <f t="shared" si="4582"/>
        <v>302167.20000000001</v>
      </c>
      <c r="BK1372" s="31">
        <f t="shared" si="4663"/>
        <v>0</v>
      </c>
      <c r="BL1372" s="31">
        <f t="shared" si="4664"/>
        <v>0</v>
      </c>
      <c r="BM1372" s="31">
        <f t="shared" si="4665"/>
        <v>0</v>
      </c>
      <c r="BN1372" s="31">
        <f t="shared" si="4583"/>
        <v>25463.400999999998</v>
      </c>
      <c r="BO1372" s="31">
        <f t="shared" si="4584"/>
        <v>98900</v>
      </c>
      <c r="BP1372" s="31">
        <f t="shared" si="4585"/>
        <v>302167.20000000001</v>
      </c>
      <c r="BQ1372" s="31">
        <f t="shared" si="4666"/>
        <v>0</v>
      </c>
      <c r="BR1372" s="31">
        <f t="shared" si="4667"/>
        <v>0</v>
      </c>
      <c r="BS1372" s="31">
        <f t="shared" si="4586"/>
        <v>25463.400999999998</v>
      </c>
      <c r="BT1372" s="31">
        <f t="shared" si="4587"/>
        <v>98900</v>
      </c>
      <c r="BU1372" s="31">
        <f t="shared" si="4588"/>
        <v>302167.20000000001</v>
      </c>
      <c r="BV1372" s="31">
        <f t="shared" si="4668"/>
        <v>0</v>
      </c>
      <c r="BW1372" s="31">
        <f t="shared" si="4669"/>
        <v>0</v>
      </c>
      <c r="BX1372" s="31">
        <f t="shared" si="4589"/>
        <v>25463.400999999998</v>
      </c>
      <c r="BY1372" s="31">
        <f t="shared" si="4590"/>
        <v>98900</v>
      </c>
      <c r="BZ1372" s="31">
        <f t="shared" si="4591"/>
        <v>302167.20000000001</v>
      </c>
      <c r="CA1372" s="31">
        <f t="shared" si="4670"/>
        <v>0</v>
      </c>
      <c r="CB1372" s="31">
        <f t="shared" si="4671"/>
        <v>0</v>
      </c>
      <c r="CC1372" s="31">
        <f t="shared" si="4672"/>
        <v>-150000</v>
      </c>
      <c r="CD1372" s="31">
        <f t="shared" si="4467"/>
        <v>25463.400999999998</v>
      </c>
      <c r="CE1372" s="31">
        <f t="shared" si="4468"/>
        <v>98900</v>
      </c>
      <c r="CF1372" s="31">
        <f t="shared" si="4469"/>
        <v>152167.20000000001</v>
      </c>
      <c r="CG1372" s="31">
        <f t="shared" si="4673"/>
        <v>0</v>
      </c>
      <c r="CH1372" s="24"/>
      <c r="CI1372" s="40"/>
      <c r="CN1372" s="1" t="s">
        <v>30</v>
      </c>
    </row>
    <row r="1373" ht="15">
      <c r="A1373" s="16" t="s">
        <v>764</v>
      </c>
      <c r="B1373" s="17">
        <v>240</v>
      </c>
      <c r="C1373" s="16" t="s">
        <v>66</v>
      </c>
      <c r="D1373" s="16" t="s">
        <v>67</v>
      </c>
      <c r="E1373" s="39" t="s">
        <v>68</v>
      </c>
      <c r="F1373" s="31">
        <v>25916.900000000001</v>
      </c>
      <c r="G1373" s="31">
        <v>98900</v>
      </c>
      <c r="H1373" s="31">
        <v>302515.29999999999</v>
      </c>
      <c r="I1373" s="31"/>
      <c r="J1373" s="31"/>
      <c r="K1373" s="31">
        <v>-348.10000000000002</v>
      </c>
      <c r="L1373" s="31">
        <f t="shared" si="4556"/>
        <v>25916.900000000001</v>
      </c>
      <c r="M1373" s="31">
        <f t="shared" si="4557"/>
        <v>98900</v>
      </c>
      <c r="N1373" s="31">
        <f t="shared" si="4558"/>
        <v>302167.20000000001</v>
      </c>
      <c r="O1373" s="31">
        <v>15213.401</v>
      </c>
      <c r="P1373" s="31"/>
      <c r="Q1373" s="31"/>
      <c r="R1373" s="31">
        <f t="shared" si="4559"/>
        <v>41130.300999999999</v>
      </c>
      <c r="S1373" s="31">
        <f t="shared" si="4560"/>
        <v>98900</v>
      </c>
      <c r="T1373" s="31">
        <f t="shared" si="4561"/>
        <v>302167.20000000001</v>
      </c>
      <c r="U1373" s="31"/>
      <c r="V1373" s="31"/>
      <c r="W1373" s="31"/>
      <c r="X1373" s="31">
        <f t="shared" si="4562"/>
        <v>41130.300999999999</v>
      </c>
      <c r="Y1373" s="31">
        <f t="shared" si="4563"/>
        <v>98900</v>
      </c>
      <c r="Z1373" s="31">
        <f t="shared" si="4564"/>
        <v>302167.20000000001</v>
      </c>
      <c r="AA1373" s="31"/>
      <c r="AB1373" s="31"/>
      <c r="AC1373" s="31"/>
      <c r="AD1373" s="31">
        <f t="shared" si="4565"/>
        <v>41130.300999999999</v>
      </c>
      <c r="AE1373" s="31">
        <f t="shared" si="4566"/>
        <v>98900</v>
      </c>
      <c r="AF1373" s="31">
        <f t="shared" si="4567"/>
        <v>302167.20000000001</v>
      </c>
      <c r="AG1373" s="31"/>
      <c r="AH1373" s="31"/>
      <c r="AI1373" s="31"/>
      <c r="AJ1373" s="31">
        <f t="shared" si="4568"/>
        <v>41130.300999999999</v>
      </c>
      <c r="AK1373" s="31">
        <f t="shared" si="4569"/>
        <v>98900</v>
      </c>
      <c r="AL1373" s="31">
        <f t="shared" si="4570"/>
        <v>302167.20000000001</v>
      </c>
      <c r="AM1373" s="31">
        <v>-15666.9</v>
      </c>
      <c r="AN1373" s="31">
        <v>-15147.418</v>
      </c>
      <c r="AO1373" s="31">
        <v>-220688.06400000001</v>
      </c>
      <c r="AP1373" s="31">
        <f t="shared" si="4571"/>
        <v>25463.400999999998</v>
      </c>
      <c r="AQ1373" s="31">
        <f t="shared" si="4572"/>
        <v>83752.581999999995</v>
      </c>
      <c r="AR1373" s="31">
        <f t="shared" si="4573"/>
        <v>81479.135999999999</v>
      </c>
      <c r="AS1373" s="31"/>
      <c r="AT1373" s="31">
        <v>15147.418</v>
      </c>
      <c r="AU1373" s="31">
        <v>220688.06400000001</v>
      </c>
      <c r="AV1373" s="31">
        <f t="shared" si="4574"/>
        <v>25463.400999999998</v>
      </c>
      <c r="AW1373" s="31">
        <f t="shared" si="4575"/>
        <v>98900</v>
      </c>
      <c r="AX1373" s="31">
        <f t="shared" si="4576"/>
        <v>302167.20000000001</v>
      </c>
      <c r="AY1373" s="31"/>
      <c r="AZ1373" s="31"/>
      <c r="BA1373" s="31"/>
      <c r="BB1373" s="31">
        <f t="shared" si="4577"/>
        <v>25463.400999999998</v>
      </c>
      <c r="BC1373" s="31">
        <f t="shared" si="4578"/>
        <v>98900</v>
      </c>
      <c r="BD1373" s="31">
        <f t="shared" si="4579"/>
        <v>302167.20000000001</v>
      </c>
      <c r="BE1373" s="31"/>
      <c r="BF1373" s="31"/>
      <c r="BG1373" s="31"/>
      <c r="BH1373" s="31">
        <f t="shared" si="4580"/>
        <v>25463.400999999998</v>
      </c>
      <c r="BI1373" s="31">
        <f t="shared" si="4581"/>
        <v>98900</v>
      </c>
      <c r="BJ1373" s="31">
        <f t="shared" si="4582"/>
        <v>302167.20000000001</v>
      </c>
      <c r="BK1373" s="31"/>
      <c r="BL1373" s="31"/>
      <c r="BM1373" s="31"/>
      <c r="BN1373" s="31">
        <f t="shared" si="4583"/>
        <v>25463.400999999998</v>
      </c>
      <c r="BO1373" s="31">
        <f t="shared" si="4584"/>
        <v>98900</v>
      </c>
      <c r="BP1373" s="31">
        <f t="shared" si="4585"/>
        <v>302167.20000000001</v>
      </c>
      <c r="BQ1373" s="31"/>
      <c r="BR1373" s="31"/>
      <c r="BS1373" s="31">
        <f t="shared" si="4586"/>
        <v>25463.400999999998</v>
      </c>
      <c r="BT1373" s="31">
        <f t="shared" si="4587"/>
        <v>98900</v>
      </c>
      <c r="BU1373" s="31">
        <f t="shared" si="4588"/>
        <v>302167.20000000001</v>
      </c>
      <c r="BV1373" s="31"/>
      <c r="BW1373" s="31"/>
      <c r="BX1373" s="31">
        <f t="shared" si="4589"/>
        <v>25463.400999999998</v>
      </c>
      <c r="BY1373" s="31">
        <f t="shared" si="4590"/>
        <v>98900</v>
      </c>
      <c r="BZ1373" s="31">
        <f t="shared" si="4591"/>
        <v>302167.20000000001</v>
      </c>
      <c r="CA1373" s="31"/>
      <c r="CB1373" s="31"/>
      <c r="CC1373" s="31">
        <v>-150000</v>
      </c>
      <c r="CD1373" s="31">
        <f t="shared" si="4467"/>
        <v>25463.400999999998</v>
      </c>
      <c r="CE1373" s="31">
        <f t="shared" si="4468"/>
        <v>98900</v>
      </c>
      <c r="CF1373" s="31">
        <f t="shared" si="4469"/>
        <v>152167.20000000001</v>
      </c>
      <c r="CG1373" s="31"/>
      <c r="CH1373" s="24"/>
      <c r="CI1373" s="40">
        <v>61</v>
      </c>
    </row>
    <row r="1374" ht="29.850000000000001">
      <c r="A1374" s="16" t="s">
        <v>766</v>
      </c>
      <c r="B1374" s="17"/>
      <c r="C1374" s="16"/>
      <c r="D1374" s="16"/>
      <c r="E1374" s="39" t="s">
        <v>767</v>
      </c>
      <c r="F1374" s="31">
        <f t="shared" si="4633"/>
        <v>60797.699999999997</v>
      </c>
      <c r="G1374" s="31">
        <f t="shared" si="4634"/>
        <v>56021.199999999997</v>
      </c>
      <c r="H1374" s="31">
        <f t="shared" si="4635"/>
        <v>0</v>
      </c>
      <c r="I1374" s="31">
        <f t="shared" si="4636"/>
        <v>0</v>
      </c>
      <c r="J1374" s="31">
        <f t="shared" si="4637"/>
        <v>0</v>
      </c>
      <c r="K1374" s="31">
        <f t="shared" si="4638"/>
        <v>0</v>
      </c>
      <c r="L1374" s="31">
        <f t="shared" si="4556"/>
        <v>60797.699999999997</v>
      </c>
      <c r="M1374" s="31">
        <f t="shared" si="4557"/>
        <v>56021.199999999997</v>
      </c>
      <c r="N1374" s="31">
        <f t="shared" si="4558"/>
        <v>0</v>
      </c>
      <c r="O1374" s="31">
        <f t="shared" si="4639"/>
        <v>0</v>
      </c>
      <c r="P1374" s="31">
        <f t="shared" si="4640"/>
        <v>0</v>
      </c>
      <c r="Q1374" s="31">
        <f t="shared" si="4641"/>
        <v>0</v>
      </c>
      <c r="R1374" s="31">
        <f t="shared" si="4559"/>
        <v>60797.699999999997</v>
      </c>
      <c r="S1374" s="31">
        <f t="shared" si="4560"/>
        <v>56021.199999999997</v>
      </c>
      <c r="T1374" s="31">
        <f t="shared" si="4561"/>
        <v>0</v>
      </c>
      <c r="U1374" s="31">
        <f t="shared" si="4642"/>
        <v>0</v>
      </c>
      <c r="V1374" s="31">
        <f t="shared" si="4643"/>
        <v>0</v>
      </c>
      <c r="W1374" s="31">
        <f t="shared" si="4644"/>
        <v>0</v>
      </c>
      <c r="X1374" s="31">
        <f t="shared" si="4562"/>
        <v>60797.699999999997</v>
      </c>
      <c r="Y1374" s="31">
        <f t="shared" si="4563"/>
        <v>56021.199999999997</v>
      </c>
      <c r="Z1374" s="31">
        <f t="shared" si="4564"/>
        <v>0</v>
      </c>
      <c r="AA1374" s="31">
        <f t="shared" si="4645"/>
        <v>0</v>
      </c>
      <c r="AB1374" s="31">
        <f t="shared" si="4646"/>
        <v>0</v>
      </c>
      <c r="AC1374" s="31">
        <f t="shared" si="4647"/>
        <v>0</v>
      </c>
      <c r="AD1374" s="31">
        <f t="shared" si="4565"/>
        <v>60797.699999999997</v>
      </c>
      <c r="AE1374" s="31">
        <f t="shared" si="4566"/>
        <v>56021.199999999997</v>
      </c>
      <c r="AF1374" s="31">
        <f t="shared" si="4567"/>
        <v>0</v>
      </c>
      <c r="AG1374" s="31">
        <f t="shared" si="4648"/>
        <v>0</v>
      </c>
      <c r="AH1374" s="31">
        <f t="shared" si="4649"/>
        <v>0</v>
      </c>
      <c r="AI1374" s="31">
        <f t="shared" si="4650"/>
        <v>0</v>
      </c>
      <c r="AJ1374" s="31">
        <f t="shared" si="4568"/>
        <v>60797.699999999997</v>
      </c>
      <c r="AK1374" s="31">
        <f t="shared" si="4569"/>
        <v>56021.199999999997</v>
      </c>
      <c r="AL1374" s="31">
        <f t="shared" si="4570"/>
        <v>0</v>
      </c>
      <c r="AM1374" s="31">
        <f t="shared" si="4651"/>
        <v>0</v>
      </c>
      <c r="AN1374" s="31">
        <f t="shared" si="4652"/>
        <v>0</v>
      </c>
      <c r="AO1374" s="31">
        <f t="shared" si="4653"/>
        <v>0</v>
      </c>
      <c r="AP1374" s="31">
        <f t="shared" si="4571"/>
        <v>60797.699999999997</v>
      </c>
      <c r="AQ1374" s="31">
        <f t="shared" si="4572"/>
        <v>56021.199999999997</v>
      </c>
      <c r="AR1374" s="31">
        <f t="shared" si="4573"/>
        <v>0</v>
      </c>
      <c r="AS1374" s="31">
        <f t="shared" si="4654"/>
        <v>0</v>
      </c>
      <c r="AT1374" s="31">
        <f t="shared" si="4655"/>
        <v>0</v>
      </c>
      <c r="AU1374" s="31">
        <f t="shared" si="4656"/>
        <v>0</v>
      </c>
      <c r="AV1374" s="31">
        <f t="shared" si="4574"/>
        <v>60797.699999999997</v>
      </c>
      <c r="AW1374" s="31">
        <f t="shared" si="4575"/>
        <v>56021.199999999997</v>
      </c>
      <c r="AX1374" s="31">
        <f t="shared" si="4576"/>
        <v>0</v>
      </c>
      <c r="AY1374" s="31">
        <f t="shared" si="4657"/>
        <v>0</v>
      </c>
      <c r="AZ1374" s="31">
        <f t="shared" si="4658"/>
        <v>0</v>
      </c>
      <c r="BA1374" s="31">
        <f t="shared" si="4659"/>
        <v>0</v>
      </c>
      <c r="BB1374" s="31">
        <f t="shared" si="4577"/>
        <v>60797.699999999997</v>
      </c>
      <c r="BC1374" s="31">
        <f t="shared" si="4578"/>
        <v>56021.199999999997</v>
      </c>
      <c r="BD1374" s="31">
        <f t="shared" si="4579"/>
        <v>0</v>
      </c>
      <c r="BE1374" s="31">
        <f t="shared" si="4660"/>
        <v>0</v>
      </c>
      <c r="BF1374" s="31">
        <f t="shared" si="4661"/>
        <v>0</v>
      </c>
      <c r="BG1374" s="31">
        <f t="shared" si="4662"/>
        <v>0</v>
      </c>
      <c r="BH1374" s="31">
        <f t="shared" si="4580"/>
        <v>60797.699999999997</v>
      </c>
      <c r="BI1374" s="31">
        <f t="shared" si="4581"/>
        <v>56021.199999999997</v>
      </c>
      <c r="BJ1374" s="31">
        <f t="shared" si="4582"/>
        <v>0</v>
      </c>
      <c r="BK1374" s="31">
        <f t="shared" si="4663"/>
        <v>0</v>
      </c>
      <c r="BL1374" s="31">
        <f t="shared" si="4664"/>
        <v>0</v>
      </c>
      <c r="BM1374" s="31">
        <f t="shared" si="4665"/>
        <v>0</v>
      </c>
      <c r="BN1374" s="31">
        <f t="shared" si="4583"/>
        <v>60797.699999999997</v>
      </c>
      <c r="BO1374" s="31">
        <f t="shared" si="4584"/>
        <v>56021.199999999997</v>
      </c>
      <c r="BP1374" s="31">
        <f t="shared" si="4585"/>
        <v>0</v>
      </c>
      <c r="BQ1374" s="31">
        <f t="shared" si="4666"/>
        <v>0</v>
      </c>
      <c r="BR1374" s="31">
        <f t="shared" si="4667"/>
        <v>0</v>
      </c>
      <c r="BS1374" s="31">
        <f t="shared" si="4586"/>
        <v>60797.699999999997</v>
      </c>
      <c r="BT1374" s="31">
        <f t="shared" si="4587"/>
        <v>56021.199999999997</v>
      </c>
      <c r="BU1374" s="31">
        <f t="shared" si="4588"/>
        <v>0</v>
      </c>
      <c r="BV1374" s="31">
        <f t="shared" si="4668"/>
        <v>0</v>
      </c>
      <c r="BW1374" s="31">
        <f t="shared" si="4669"/>
        <v>0</v>
      </c>
      <c r="BX1374" s="31">
        <f t="shared" si="4589"/>
        <v>60797.699999999997</v>
      </c>
      <c r="BY1374" s="31">
        <f t="shared" si="4590"/>
        <v>56021.199999999997</v>
      </c>
      <c r="BZ1374" s="31">
        <f t="shared" si="4591"/>
        <v>0</v>
      </c>
      <c r="CA1374" s="31">
        <f t="shared" si="4670"/>
        <v>0</v>
      </c>
      <c r="CB1374" s="31">
        <f t="shared" si="4671"/>
        <v>0</v>
      </c>
      <c r="CC1374" s="31">
        <f t="shared" si="4672"/>
        <v>0</v>
      </c>
      <c r="CD1374" s="31">
        <f t="shared" si="4467"/>
        <v>60797.699999999997</v>
      </c>
      <c r="CE1374" s="31">
        <f t="shared" si="4468"/>
        <v>56021.199999999997</v>
      </c>
      <c r="CF1374" s="31">
        <f t="shared" si="4469"/>
        <v>0</v>
      </c>
      <c r="CG1374" s="31">
        <f t="shared" si="4673"/>
        <v>0</v>
      </c>
      <c r="CH1374" s="24"/>
      <c r="CI1374" s="40"/>
      <c r="CO1374" s="1" t="s">
        <v>31</v>
      </c>
    </row>
    <row r="1375" ht="29.850000000000001">
      <c r="A1375" s="16" t="s">
        <v>766</v>
      </c>
      <c r="B1375" s="17">
        <v>200</v>
      </c>
      <c r="C1375" s="16"/>
      <c r="D1375" s="16"/>
      <c r="E1375" s="39" t="s">
        <v>40</v>
      </c>
      <c r="F1375" s="31">
        <f t="shared" si="4633"/>
        <v>60797.699999999997</v>
      </c>
      <c r="G1375" s="31">
        <f t="shared" si="4634"/>
        <v>56021.199999999997</v>
      </c>
      <c r="H1375" s="31">
        <f t="shared" si="4635"/>
        <v>0</v>
      </c>
      <c r="I1375" s="31">
        <f t="shared" si="4636"/>
        <v>0</v>
      </c>
      <c r="J1375" s="31">
        <f t="shared" si="4637"/>
        <v>0</v>
      </c>
      <c r="K1375" s="31">
        <f t="shared" si="4638"/>
        <v>0</v>
      </c>
      <c r="L1375" s="31">
        <f t="shared" si="4556"/>
        <v>60797.699999999997</v>
      </c>
      <c r="M1375" s="31">
        <f t="shared" si="4557"/>
        <v>56021.199999999997</v>
      </c>
      <c r="N1375" s="31">
        <f t="shared" si="4558"/>
        <v>0</v>
      </c>
      <c r="O1375" s="31">
        <f t="shared" si="4639"/>
        <v>0</v>
      </c>
      <c r="P1375" s="31">
        <f t="shared" si="4640"/>
        <v>0</v>
      </c>
      <c r="Q1375" s="31">
        <f t="shared" si="4641"/>
        <v>0</v>
      </c>
      <c r="R1375" s="31">
        <f t="shared" si="4559"/>
        <v>60797.699999999997</v>
      </c>
      <c r="S1375" s="31">
        <f t="shared" si="4560"/>
        <v>56021.199999999997</v>
      </c>
      <c r="T1375" s="31">
        <f t="shared" si="4561"/>
        <v>0</v>
      </c>
      <c r="U1375" s="31">
        <f t="shared" si="4642"/>
        <v>0</v>
      </c>
      <c r="V1375" s="31">
        <f t="shared" si="4643"/>
        <v>0</v>
      </c>
      <c r="W1375" s="31">
        <f t="shared" si="4644"/>
        <v>0</v>
      </c>
      <c r="X1375" s="31">
        <f t="shared" si="4562"/>
        <v>60797.699999999997</v>
      </c>
      <c r="Y1375" s="31">
        <f t="shared" si="4563"/>
        <v>56021.199999999997</v>
      </c>
      <c r="Z1375" s="31">
        <f t="shared" si="4564"/>
        <v>0</v>
      </c>
      <c r="AA1375" s="31">
        <f t="shared" si="4645"/>
        <v>0</v>
      </c>
      <c r="AB1375" s="31">
        <f t="shared" si="4646"/>
        <v>0</v>
      </c>
      <c r="AC1375" s="31">
        <f t="shared" si="4647"/>
        <v>0</v>
      </c>
      <c r="AD1375" s="31">
        <f t="shared" si="4565"/>
        <v>60797.699999999997</v>
      </c>
      <c r="AE1375" s="31">
        <f t="shared" si="4566"/>
        <v>56021.199999999997</v>
      </c>
      <c r="AF1375" s="31">
        <f t="shared" si="4567"/>
        <v>0</v>
      </c>
      <c r="AG1375" s="31">
        <f t="shared" si="4648"/>
        <v>0</v>
      </c>
      <c r="AH1375" s="31">
        <f t="shared" si="4649"/>
        <v>0</v>
      </c>
      <c r="AI1375" s="31">
        <f t="shared" si="4650"/>
        <v>0</v>
      </c>
      <c r="AJ1375" s="31">
        <f t="shared" si="4568"/>
        <v>60797.699999999997</v>
      </c>
      <c r="AK1375" s="31">
        <f t="shared" si="4569"/>
        <v>56021.199999999997</v>
      </c>
      <c r="AL1375" s="31">
        <f t="shared" si="4570"/>
        <v>0</v>
      </c>
      <c r="AM1375" s="31">
        <f t="shared" si="4651"/>
        <v>0</v>
      </c>
      <c r="AN1375" s="31">
        <f t="shared" si="4652"/>
        <v>0</v>
      </c>
      <c r="AO1375" s="31">
        <f t="shared" si="4653"/>
        <v>0</v>
      </c>
      <c r="AP1375" s="31">
        <f t="shared" si="4571"/>
        <v>60797.699999999997</v>
      </c>
      <c r="AQ1375" s="31">
        <f t="shared" si="4572"/>
        <v>56021.199999999997</v>
      </c>
      <c r="AR1375" s="31">
        <f t="shared" si="4573"/>
        <v>0</v>
      </c>
      <c r="AS1375" s="31">
        <f t="shared" si="4654"/>
        <v>0</v>
      </c>
      <c r="AT1375" s="31">
        <f t="shared" si="4655"/>
        <v>0</v>
      </c>
      <c r="AU1375" s="31">
        <f t="shared" si="4656"/>
        <v>0</v>
      </c>
      <c r="AV1375" s="31">
        <f t="shared" si="4574"/>
        <v>60797.699999999997</v>
      </c>
      <c r="AW1375" s="31">
        <f t="shared" si="4575"/>
        <v>56021.199999999997</v>
      </c>
      <c r="AX1375" s="31">
        <f t="shared" si="4576"/>
        <v>0</v>
      </c>
      <c r="AY1375" s="31">
        <f t="shared" si="4657"/>
        <v>0</v>
      </c>
      <c r="AZ1375" s="31">
        <f t="shared" si="4658"/>
        <v>0</v>
      </c>
      <c r="BA1375" s="31">
        <f t="shared" si="4659"/>
        <v>0</v>
      </c>
      <c r="BB1375" s="31">
        <f t="shared" si="4577"/>
        <v>60797.699999999997</v>
      </c>
      <c r="BC1375" s="31">
        <f t="shared" si="4578"/>
        <v>56021.199999999997</v>
      </c>
      <c r="BD1375" s="31">
        <f t="shared" si="4579"/>
        <v>0</v>
      </c>
      <c r="BE1375" s="31">
        <f t="shared" si="4660"/>
        <v>0</v>
      </c>
      <c r="BF1375" s="31">
        <f t="shared" si="4661"/>
        <v>0</v>
      </c>
      <c r="BG1375" s="31">
        <f t="shared" si="4662"/>
        <v>0</v>
      </c>
      <c r="BH1375" s="31">
        <f t="shared" si="4580"/>
        <v>60797.699999999997</v>
      </c>
      <c r="BI1375" s="31">
        <f t="shared" si="4581"/>
        <v>56021.199999999997</v>
      </c>
      <c r="BJ1375" s="31">
        <f t="shared" si="4582"/>
        <v>0</v>
      </c>
      <c r="BK1375" s="31">
        <f t="shared" si="4663"/>
        <v>0</v>
      </c>
      <c r="BL1375" s="31">
        <f t="shared" si="4664"/>
        <v>0</v>
      </c>
      <c r="BM1375" s="31">
        <f t="shared" si="4665"/>
        <v>0</v>
      </c>
      <c r="BN1375" s="31">
        <f t="shared" si="4583"/>
        <v>60797.699999999997</v>
      </c>
      <c r="BO1375" s="31">
        <f t="shared" si="4584"/>
        <v>56021.199999999997</v>
      </c>
      <c r="BP1375" s="31">
        <f t="shared" si="4585"/>
        <v>0</v>
      </c>
      <c r="BQ1375" s="31">
        <f t="shared" si="4666"/>
        <v>0</v>
      </c>
      <c r="BR1375" s="31">
        <f t="shared" si="4667"/>
        <v>0</v>
      </c>
      <c r="BS1375" s="31">
        <f t="shared" si="4586"/>
        <v>60797.699999999997</v>
      </c>
      <c r="BT1375" s="31">
        <f t="shared" si="4587"/>
        <v>56021.199999999997</v>
      </c>
      <c r="BU1375" s="31">
        <f t="shared" si="4588"/>
        <v>0</v>
      </c>
      <c r="BV1375" s="31">
        <f t="shared" si="4668"/>
        <v>0</v>
      </c>
      <c r="BW1375" s="31">
        <f t="shared" si="4669"/>
        <v>0</v>
      </c>
      <c r="BX1375" s="31">
        <f t="shared" si="4589"/>
        <v>60797.699999999997</v>
      </c>
      <c r="BY1375" s="31">
        <f t="shared" si="4590"/>
        <v>56021.199999999997</v>
      </c>
      <c r="BZ1375" s="31">
        <f t="shared" si="4591"/>
        <v>0</v>
      </c>
      <c r="CA1375" s="31">
        <f t="shared" si="4670"/>
        <v>0</v>
      </c>
      <c r="CB1375" s="31">
        <f t="shared" si="4671"/>
        <v>0</v>
      </c>
      <c r="CC1375" s="31">
        <f t="shared" si="4672"/>
        <v>0</v>
      </c>
      <c r="CD1375" s="31">
        <f t="shared" si="4467"/>
        <v>60797.699999999997</v>
      </c>
      <c r="CE1375" s="31">
        <f t="shared" si="4468"/>
        <v>56021.199999999997</v>
      </c>
      <c r="CF1375" s="31">
        <f t="shared" si="4469"/>
        <v>0</v>
      </c>
      <c r="CG1375" s="31">
        <f t="shared" si="4673"/>
        <v>0</v>
      </c>
      <c r="CH1375" s="24"/>
      <c r="CI1375" s="40"/>
      <c r="CM1375" s="1" t="s">
        <v>29</v>
      </c>
    </row>
    <row r="1376" ht="43.75">
      <c r="A1376" s="16" t="s">
        <v>766</v>
      </c>
      <c r="B1376" s="17">
        <v>240</v>
      </c>
      <c r="C1376" s="16"/>
      <c r="D1376" s="16"/>
      <c r="E1376" s="39" t="s">
        <v>41</v>
      </c>
      <c r="F1376" s="31">
        <f t="shared" si="4633"/>
        <v>60797.699999999997</v>
      </c>
      <c r="G1376" s="31">
        <f t="shared" si="4634"/>
        <v>56021.199999999997</v>
      </c>
      <c r="H1376" s="31">
        <f t="shared" si="4635"/>
        <v>0</v>
      </c>
      <c r="I1376" s="31">
        <f t="shared" si="4636"/>
        <v>0</v>
      </c>
      <c r="J1376" s="31">
        <f t="shared" si="4637"/>
        <v>0</v>
      </c>
      <c r="K1376" s="31">
        <f t="shared" si="4638"/>
        <v>0</v>
      </c>
      <c r="L1376" s="31">
        <f t="shared" si="4556"/>
        <v>60797.699999999997</v>
      </c>
      <c r="M1376" s="31">
        <f t="shared" si="4557"/>
        <v>56021.199999999997</v>
      </c>
      <c r="N1376" s="31">
        <f t="shared" si="4558"/>
        <v>0</v>
      </c>
      <c r="O1376" s="31">
        <f t="shared" si="4639"/>
        <v>0</v>
      </c>
      <c r="P1376" s="31">
        <f t="shared" si="4640"/>
        <v>0</v>
      </c>
      <c r="Q1376" s="31">
        <f t="shared" si="4641"/>
        <v>0</v>
      </c>
      <c r="R1376" s="31">
        <f t="shared" si="4559"/>
        <v>60797.699999999997</v>
      </c>
      <c r="S1376" s="31">
        <f t="shared" si="4560"/>
        <v>56021.199999999997</v>
      </c>
      <c r="T1376" s="31">
        <f t="shared" si="4561"/>
        <v>0</v>
      </c>
      <c r="U1376" s="31">
        <f t="shared" si="4642"/>
        <v>0</v>
      </c>
      <c r="V1376" s="31">
        <f t="shared" si="4643"/>
        <v>0</v>
      </c>
      <c r="W1376" s="31">
        <f t="shared" si="4644"/>
        <v>0</v>
      </c>
      <c r="X1376" s="31">
        <f t="shared" si="4562"/>
        <v>60797.699999999997</v>
      </c>
      <c r="Y1376" s="31">
        <f t="shared" si="4563"/>
        <v>56021.199999999997</v>
      </c>
      <c r="Z1376" s="31">
        <f t="shared" si="4564"/>
        <v>0</v>
      </c>
      <c r="AA1376" s="31">
        <f t="shared" si="4645"/>
        <v>0</v>
      </c>
      <c r="AB1376" s="31">
        <f t="shared" si="4646"/>
        <v>0</v>
      </c>
      <c r="AC1376" s="31">
        <f t="shared" si="4647"/>
        <v>0</v>
      </c>
      <c r="AD1376" s="31">
        <f t="shared" si="4565"/>
        <v>60797.699999999997</v>
      </c>
      <c r="AE1376" s="31">
        <f t="shared" si="4566"/>
        <v>56021.199999999997</v>
      </c>
      <c r="AF1376" s="31">
        <f t="shared" si="4567"/>
        <v>0</v>
      </c>
      <c r="AG1376" s="31">
        <f t="shared" si="4648"/>
        <v>0</v>
      </c>
      <c r="AH1376" s="31">
        <f t="shared" si="4649"/>
        <v>0</v>
      </c>
      <c r="AI1376" s="31">
        <f t="shared" si="4650"/>
        <v>0</v>
      </c>
      <c r="AJ1376" s="31">
        <f t="shared" si="4568"/>
        <v>60797.699999999997</v>
      </c>
      <c r="AK1376" s="31">
        <f t="shared" si="4569"/>
        <v>56021.199999999997</v>
      </c>
      <c r="AL1376" s="31">
        <f t="shared" si="4570"/>
        <v>0</v>
      </c>
      <c r="AM1376" s="31">
        <f t="shared" si="4651"/>
        <v>0</v>
      </c>
      <c r="AN1376" s="31">
        <f t="shared" si="4652"/>
        <v>0</v>
      </c>
      <c r="AO1376" s="31">
        <f t="shared" si="4653"/>
        <v>0</v>
      </c>
      <c r="AP1376" s="31">
        <f t="shared" si="4571"/>
        <v>60797.699999999997</v>
      </c>
      <c r="AQ1376" s="31">
        <f t="shared" si="4572"/>
        <v>56021.199999999997</v>
      </c>
      <c r="AR1376" s="31">
        <f t="shared" si="4573"/>
        <v>0</v>
      </c>
      <c r="AS1376" s="31">
        <f t="shared" si="4654"/>
        <v>0</v>
      </c>
      <c r="AT1376" s="31">
        <f t="shared" si="4655"/>
        <v>0</v>
      </c>
      <c r="AU1376" s="31">
        <f t="shared" si="4656"/>
        <v>0</v>
      </c>
      <c r="AV1376" s="31">
        <f t="shared" si="4574"/>
        <v>60797.699999999997</v>
      </c>
      <c r="AW1376" s="31">
        <f t="shared" si="4575"/>
        <v>56021.199999999997</v>
      </c>
      <c r="AX1376" s="31">
        <f t="shared" si="4576"/>
        <v>0</v>
      </c>
      <c r="AY1376" s="31">
        <f t="shared" si="4657"/>
        <v>0</v>
      </c>
      <c r="AZ1376" s="31">
        <f t="shared" si="4658"/>
        <v>0</v>
      </c>
      <c r="BA1376" s="31">
        <f t="shared" si="4659"/>
        <v>0</v>
      </c>
      <c r="BB1376" s="31">
        <f t="shared" si="4577"/>
        <v>60797.699999999997</v>
      </c>
      <c r="BC1376" s="31">
        <f t="shared" si="4578"/>
        <v>56021.199999999997</v>
      </c>
      <c r="BD1376" s="31">
        <f t="shared" si="4579"/>
        <v>0</v>
      </c>
      <c r="BE1376" s="31">
        <f t="shared" si="4660"/>
        <v>0</v>
      </c>
      <c r="BF1376" s="31">
        <f t="shared" si="4661"/>
        <v>0</v>
      </c>
      <c r="BG1376" s="31">
        <f t="shared" si="4662"/>
        <v>0</v>
      </c>
      <c r="BH1376" s="31">
        <f t="shared" si="4580"/>
        <v>60797.699999999997</v>
      </c>
      <c r="BI1376" s="31">
        <f t="shared" si="4581"/>
        <v>56021.199999999997</v>
      </c>
      <c r="BJ1376" s="31">
        <f t="shared" si="4582"/>
        <v>0</v>
      </c>
      <c r="BK1376" s="31">
        <f t="shared" si="4663"/>
        <v>0</v>
      </c>
      <c r="BL1376" s="31">
        <f t="shared" si="4664"/>
        <v>0</v>
      </c>
      <c r="BM1376" s="31">
        <f t="shared" si="4665"/>
        <v>0</v>
      </c>
      <c r="BN1376" s="31">
        <f t="shared" si="4583"/>
        <v>60797.699999999997</v>
      </c>
      <c r="BO1376" s="31">
        <f t="shared" si="4584"/>
        <v>56021.199999999997</v>
      </c>
      <c r="BP1376" s="31">
        <f t="shared" si="4585"/>
        <v>0</v>
      </c>
      <c r="BQ1376" s="31">
        <f t="shared" si="4666"/>
        <v>0</v>
      </c>
      <c r="BR1376" s="31">
        <f t="shared" si="4667"/>
        <v>0</v>
      </c>
      <c r="BS1376" s="31">
        <f t="shared" si="4586"/>
        <v>60797.699999999997</v>
      </c>
      <c r="BT1376" s="31">
        <f t="shared" si="4587"/>
        <v>56021.199999999997</v>
      </c>
      <c r="BU1376" s="31">
        <f t="shared" si="4588"/>
        <v>0</v>
      </c>
      <c r="BV1376" s="31">
        <f t="shared" si="4668"/>
        <v>0</v>
      </c>
      <c r="BW1376" s="31">
        <f t="shared" si="4669"/>
        <v>0</v>
      </c>
      <c r="BX1376" s="31">
        <f t="shared" si="4589"/>
        <v>60797.699999999997</v>
      </c>
      <c r="BY1376" s="31">
        <f t="shared" si="4590"/>
        <v>56021.199999999997</v>
      </c>
      <c r="BZ1376" s="31">
        <f t="shared" si="4591"/>
        <v>0</v>
      </c>
      <c r="CA1376" s="31">
        <f t="shared" si="4670"/>
        <v>0</v>
      </c>
      <c r="CB1376" s="31">
        <f t="shared" si="4671"/>
        <v>0</v>
      </c>
      <c r="CC1376" s="31">
        <f t="shared" si="4672"/>
        <v>0</v>
      </c>
      <c r="CD1376" s="31">
        <f t="shared" si="4467"/>
        <v>60797.699999999997</v>
      </c>
      <c r="CE1376" s="31">
        <f t="shared" si="4468"/>
        <v>56021.199999999997</v>
      </c>
      <c r="CF1376" s="31">
        <f t="shared" si="4469"/>
        <v>0</v>
      </c>
      <c r="CG1376" s="31">
        <f t="shared" si="4673"/>
        <v>0</v>
      </c>
      <c r="CH1376" s="24"/>
      <c r="CI1376" s="40"/>
      <c r="CN1376" s="1" t="s">
        <v>30</v>
      </c>
    </row>
    <row r="1377" ht="15">
      <c r="A1377" s="16" t="s">
        <v>766</v>
      </c>
      <c r="B1377" s="17">
        <v>240</v>
      </c>
      <c r="C1377" s="16" t="s">
        <v>66</v>
      </c>
      <c r="D1377" s="16" t="s">
        <v>67</v>
      </c>
      <c r="E1377" s="39" t="s">
        <v>68</v>
      </c>
      <c r="F1377" s="31">
        <v>60797.699999999997</v>
      </c>
      <c r="G1377" s="31">
        <v>56021.199999999997</v>
      </c>
      <c r="H1377" s="31"/>
      <c r="I1377" s="31"/>
      <c r="J1377" s="31"/>
      <c r="K1377" s="31"/>
      <c r="L1377" s="31">
        <f t="shared" si="4556"/>
        <v>60797.699999999997</v>
      </c>
      <c r="M1377" s="31">
        <f t="shared" si="4557"/>
        <v>56021.199999999997</v>
      </c>
      <c r="N1377" s="31">
        <f t="shared" si="4558"/>
        <v>0</v>
      </c>
      <c r="O1377" s="31"/>
      <c r="P1377" s="31"/>
      <c r="Q1377" s="31"/>
      <c r="R1377" s="31">
        <f t="shared" si="4559"/>
        <v>60797.699999999997</v>
      </c>
      <c r="S1377" s="31">
        <f t="shared" si="4560"/>
        <v>56021.199999999997</v>
      </c>
      <c r="T1377" s="31">
        <f t="shared" si="4561"/>
        <v>0</v>
      </c>
      <c r="U1377" s="31"/>
      <c r="V1377" s="31"/>
      <c r="W1377" s="31"/>
      <c r="X1377" s="31">
        <f t="shared" si="4562"/>
        <v>60797.699999999997</v>
      </c>
      <c r="Y1377" s="31">
        <f t="shared" si="4563"/>
        <v>56021.199999999997</v>
      </c>
      <c r="Z1377" s="31">
        <f t="shared" si="4564"/>
        <v>0</v>
      </c>
      <c r="AA1377" s="31"/>
      <c r="AB1377" s="31"/>
      <c r="AC1377" s="31"/>
      <c r="AD1377" s="31">
        <f t="shared" si="4565"/>
        <v>60797.699999999997</v>
      </c>
      <c r="AE1377" s="31">
        <f t="shared" si="4566"/>
        <v>56021.199999999997</v>
      </c>
      <c r="AF1377" s="31">
        <f t="shared" si="4567"/>
        <v>0</v>
      </c>
      <c r="AG1377" s="31"/>
      <c r="AH1377" s="31"/>
      <c r="AI1377" s="31"/>
      <c r="AJ1377" s="31">
        <f t="shared" si="4568"/>
        <v>60797.699999999997</v>
      </c>
      <c r="AK1377" s="31">
        <f t="shared" si="4569"/>
        <v>56021.199999999997</v>
      </c>
      <c r="AL1377" s="31">
        <f t="shared" si="4570"/>
        <v>0</v>
      </c>
      <c r="AM1377" s="31"/>
      <c r="AN1377" s="31"/>
      <c r="AO1377" s="31"/>
      <c r="AP1377" s="31">
        <f t="shared" si="4571"/>
        <v>60797.699999999997</v>
      </c>
      <c r="AQ1377" s="31">
        <f t="shared" si="4572"/>
        <v>56021.199999999997</v>
      </c>
      <c r="AR1377" s="31">
        <f t="shared" si="4573"/>
        <v>0</v>
      </c>
      <c r="AS1377" s="31"/>
      <c r="AT1377" s="31"/>
      <c r="AU1377" s="31"/>
      <c r="AV1377" s="31">
        <f t="shared" si="4574"/>
        <v>60797.699999999997</v>
      </c>
      <c r="AW1377" s="31">
        <f t="shared" si="4575"/>
        <v>56021.199999999997</v>
      </c>
      <c r="AX1377" s="31">
        <f t="shared" si="4576"/>
        <v>0</v>
      </c>
      <c r="AY1377" s="31"/>
      <c r="AZ1377" s="31"/>
      <c r="BA1377" s="31"/>
      <c r="BB1377" s="31">
        <f t="shared" si="4577"/>
        <v>60797.699999999997</v>
      </c>
      <c r="BC1377" s="31">
        <f t="shared" si="4578"/>
        <v>56021.199999999997</v>
      </c>
      <c r="BD1377" s="31">
        <f t="shared" si="4579"/>
        <v>0</v>
      </c>
      <c r="BE1377" s="31"/>
      <c r="BF1377" s="31"/>
      <c r="BG1377" s="31"/>
      <c r="BH1377" s="31">
        <f t="shared" si="4580"/>
        <v>60797.699999999997</v>
      </c>
      <c r="BI1377" s="31">
        <f t="shared" si="4581"/>
        <v>56021.199999999997</v>
      </c>
      <c r="BJ1377" s="31">
        <f t="shared" si="4582"/>
        <v>0</v>
      </c>
      <c r="BK1377" s="31"/>
      <c r="BL1377" s="31"/>
      <c r="BM1377" s="31"/>
      <c r="BN1377" s="31">
        <f t="shared" si="4583"/>
        <v>60797.699999999997</v>
      </c>
      <c r="BO1377" s="31">
        <f t="shared" si="4584"/>
        <v>56021.199999999997</v>
      </c>
      <c r="BP1377" s="31">
        <f t="shared" si="4585"/>
        <v>0</v>
      </c>
      <c r="BQ1377" s="31"/>
      <c r="BR1377" s="31"/>
      <c r="BS1377" s="31">
        <f t="shared" si="4586"/>
        <v>60797.699999999997</v>
      </c>
      <c r="BT1377" s="31">
        <f t="shared" si="4587"/>
        <v>56021.199999999997</v>
      </c>
      <c r="BU1377" s="31">
        <f t="shared" si="4588"/>
        <v>0</v>
      </c>
      <c r="BV1377" s="31"/>
      <c r="BW1377" s="31"/>
      <c r="BX1377" s="31">
        <f t="shared" si="4589"/>
        <v>60797.699999999997</v>
      </c>
      <c r="BY1377" s="31">
        <f t="shared" si="4590"/>
        <v>56021.199999999997</v>
      </c>
      <c r="BZ1377" s="31">
        <f t="shared" si="4591"/>
        <v>0</v>
      </c>
      <c r="CA1377" s="31"/>
      <c r="CB1377" s="31"/>
      <c r="CC1377" s="31"/>
      <c r="CD1377" s="31">
        <f t="shared" si="4467"/>
        <v>60797.699999999997</v>
      </c>
      <c r="CE1377" s="31">
        <f t="shared" si="4468"/>
        <v>56021.199999999997</v>
      </c>
      <c r="CF1377" s="31">
        <f t="shared" si="4469"/>
        <v>0</v>
      </c>
      <c r="CG1377" s="31"/>
      <c r="CH1377" s="24"/>
      <c r="CI1377" s="40"/>
    </row>
    <row r="1378" ht="15">
      <c r="A1378" s="41" t="s">
        <v>768</v>
      </c>
      <c r="B1378" s="17"/>
      <c r="C1378" s="16"/>
      <c r="D1378" s="16"/>
      <c r="E1378" s="45" t="s">
        <v>711</v>
      </c>
      <c r="F1378" s="31">
        <f>F1379+F1382</f>
        <v>1109645.2</v>
      </c>
      <c r="G1378" s="31">
        <f>G1379+G1382</f>
        <v>706141.90000000002</v>
      </c>
      <c r="H1378" s="31">
        <f>H1379+H1382</f>
        <v>0</v>
      </c>
      <c r="I1378" s="31">
        <f>I1379+I1382</f>
        <v>0</v>
      </c>
      <c r="J1378" s="31">
        <f>J1379+J1382</f>
        <v>298204.13</v>
      </c>
      <c r="K1378" s="31">
        <f>K1379+K1382</f>
        <v>0</v>
      </c>
      <c r="L1378" s="31">
        <f t="shared" si="4556"/>
        <v>1109645.2</v>
      </c>
      <c r="M1378" s="31">
        <f t="shared" si="4557"/>
        <v>1004346.03</v>
      </c>
      <c r="N1378" s="31">
        <f t="shared" si="4558"/>
        <v>0</v>
      </c>
      <c r="O1378" s="31">
        <f>O1379+O1382</f>
        <v>0</v>
      </c>
      <c r="P1378" s="31">
        <f>P1379+P1382</f>
        <v>0</v>
      </c>
      <c r="Q1378" s="31">
        <f>Q1379+Q1382</f>
        <v>0</v>
      </c>
      <c r="R1378" s="31">
        <f t="shared" si="4559"/>
        <v>1109645.2</v>
      </c>
      <c r="S1378" s="31">
        <f t="shared" si="4560"/>
        <v>1004346.03</v>
      </c>
      <c r="T1378" s="31">
        <f t="shared" si="4561"/>
        <v>0</v>
      </c>
      <c r="U1378" s="31">
        <f>U1379+U1382</f>
        <v>0</v>
      </c>
      <c r="V1378" s="31">
        <f>V1379+V1382</f>
        <v>0</v>
      </c>
      <c r="W1378" s="31">
        <f>W1379+W1382</f>
        <v>0</v>
      </c>
      <c r="X1378" s="31">
        <f t="shared" si="4562"/>
        <v>1109645.2</v>
      </c>
      <c r="Y1378" s="31">
        <f t="shared" si="4563"/>
        <v>1004346.03</v>
      </c>
      <c r="Z1378" s="31">
        <f t="shared" si="4564"/>
        <v>0</v>
      </c>
      <c r="AA1378" s="31">
        <f>AA1379+AA1382</f>
        <v>0</v>
      </c>
      <c r="AB1378" s="31">
        <f>AB1379+AB1382</f>
        <v>0</v>
      </c>
      <c r="AC1378" s="31">
        <f>AC1379+AC1382</f>
        <v>0</v>
      </c>
      <c r="AD1378" s="31">
        <f t="shared" si="4565"/>
        <v>1109645.2</v>
      </c>
      <c r="AE1378" s="31">
        <f t="shared" si="4566"/>
        <v>1004346.03</v>
      </c>
      <c r="AF1378" s="31">
        <f t="shared" si="4567"/>
        <v>0</v>
      </c>
      <c r="AG1378" s="31">
        <f>AG1379+AG1382</f>
        <v>0</v>
      </c>
      <c r="AH1378" s="31">
        <f>AH1379+AH1382</f>
        <v>0</v>
      </c>
      <c r="AI1378" s="31">
        <f>AI1379+AI1382</f>
        <v>0</v>
      </c>
      <c r="AJ1378" s="31">
        <f t="shared" si="4568"/>
        <v>1109645.2</v>
      </c>
      <c r="AK1378" s="31">
        <f t="shared" si="4569"/>
        <v>1004346.03</v>
      </c>
      <c r="AL1378" s="31">
        <f t="shared" si="4570"/>
        <v>0</v>
      </c>
      <c r="AM1378" s="31">
        <f>AM1379+AM1382</f>
        <v>123523.57000000001</v>
      </c>
      <c r="AN1378" s="31">
        <f>AN1379+AN1382</f>
        <v>-123523.57000000001</v>
      </c>
      <c r="AO1378" s="31">
        <f>AO1379+AO1382</f>
        <v>0</v>
      </c>
      <c r="AP1378" s="31">
        <f t="shared" si="4571"/>
        <v>1233168.77</v>
      </c>
      <c r="AQ1378" s="31">
        <f t="shared" si="4572"/>
        <v>880822.45999999996</v>
      </c>
      <c r="AR1378" s="31">
        <f t="shared" si="4573"/>
        <v>0</v>
      </c>
      <c r="AS1378" s="31">
        <f>AS1379+AS1382</f>
        <v>0</v>
      </c>
      <c r="AT1378" s="31">
        <f>AT1379+AT1382</f>
        <v>0</v>
      </c>
      <c r="AU1378" s="31">
        <f>AU1379+AU1382</f>
        <v>0</v>
      </c>
      <c r="AV1378" s="31">
        <f t="shared" si="4574"/>
        <v>1233168.77</v>
      </c>
      <c r="AW1378" s="31">
        <f t="shared" si="4575"/>
        <v>880822.45999999996</v>
      </c>
      <c r="AX1378" s="31">
        <f t="shared" si="4576"/>
        <v>0</v>
      </c>
      <c r="AY1378" s="31">
        <f>AY1379+AY1382</f>
        <v>0</v>
      </c>
      <c r="AZ1378" s="31">
        <f>AZ1379+AZ1382</f>
        <v>0</v>
      </c>
      <c r="BA1378" s="31">
        <f>BA1379+BA1382</f>
        <v>0</v>
      </c>
      <c r="BB1378" s="31">
        <f t="shared" si="4577"/>
        <v>1233168.77</v>
      </c>
      <c r="BC1378" s="31">
        <f t="shared" si="4578"/>
        <v>880822.45999999996</v>
      </c>
      <c r="BD1378" s="31">
        <f t="shared" si="4579"/>
        <v>0</v>
      </c>
      <c r="BE1378" s="31">
        <f>BE1379+BE1382</f>
        <v>0</v>
      </c>
      <c r="BF1378" s="31">
        <f>BF1379+BF1382</f>
        <v>0</v>
      </c>
      <c r="BG1378" s="31">
        <f>BG1379+BG1382</f>
        <v>0</v>
      </c>
      <c r="BH1378" s="31">
        <f t="shared" si="4580"/>
        <v>1233168.77</v>
      </c>
      <c r="BI1378" s="31">
        <f t="shared" si="4581"/>
        <v>880822.45999999996</v>
      </c>
      <c r="BJ1378" s="31">
        <f t="shared" si="4582"/>
        <v>0</v>
      </c>
      <c r="BK1378" s="31">
        <f>BK1379+BK1382</f>
        <v>0</v>
      </c>
      <c r="BL1378" s="31">
        <f>BL1379+BL1382</f>
        <v>0</v>
      </c>
      <c r="BM1378" s="31">
        <f>BM1379+BM1382</f>
        <v>0</v>
      </c>
      <c r="BN1378" s="31">
        <f t="shared" si="4583"/>
        <v>1233168.77</v>
      </c>
      <c r="BO1378" s="31">
        <f t="shared" si="4584"/>
        <v>880822.45999999996</v>
      </c>
      <c r="BP1378" s="31">
        <f t="shared" si="4585"/>
        <v>0</v>
      </c>
      <c r="BQ1378" s="31">
        <f>BQ1379+BQ1382</f>
        <v>0</v>
      </c>
      <c r="BR1378" s="31">
        <f>BR1379+BR1382</f>
        <v>0</v>
      </c>
      <c r="BS1378" s="31">
        <f t="shared" si="4586"/>
        <v>1233168.77</v>
      </c>
      <c r="BT1378" s="31">
        <f t="shared" si="4587"/>
        <v>880822.45999999996</v>
      </c>
      <c r="BU1378" s="31">
        <f t="shared" si="4588"/>
        <v>0</v>
      </c>
      <c r="BV1378" s="31">
        <f>BV1379+BV1382</f>
        <v>0</v>
      </c>
      <c r="BW1378" s="31">
        <f>BW1379+BW1382</f>
        <v>0</v>
      </c>
      <c r="BX1378" s="31">
        <f t="shared" si="4589"/>
        <v>1233168.77</v>
      </c>
      <c r="BY1378" s="31">
        <f t="shared" si="4590"/>
        <v>880822.45999999996</v>
      </c>
      <c r="BZ1378" s="31">
        <f t="shared" si="4591"/>
        <v>0</v>
      </c>
      <c r="CA1378" s="31">
        <f>CA1379+CA1382</f>
        <v>0</v>
      </c>
      <c r="CB1378" s="31">
        <f>CB1379+CB1382</f>
        <v>0</v>
      </c>
      <c r="CC1378" s="31">
        <f>CC1379+CC1382</f>
        <v>0</v>
      </c>
      <c r="CD1378" s="31">
        <f t="shared" si="4467"/>
        <v>1233168.77</v>
      </c>
      <c r="CE1378" s="31">
        <f t="shared" si="4468"/>
        <v>880822.45999999996</v>
      </c>
      <c r="CF1378" s="31">
        <f t="shared" si="4469"/>
        <v>0</v>
      </c>
      <c r="CG1378" s="31">
        <f>CG1379+CG1382</f>
        <v>0</v>
      </c>
      <c r="CH1378" s="24"/>
      <c r="CI1378" s="40"/>
      <c r="CO1378" s="1" t="s">
        <v>31</v>
      </c>
    </row>
    <row r="1379" ht="29.850000000000001">
      <c r="A1379" s="41" t="s">
        <v>768</v>
      </c>
      <c r="B1379" s="17">
        <v>200</v>
      </c>
      <c r="C1379" s="16"/>
      <c r="D1379" s="16"/>
      <c r="E1379" s="39" t="s">
        <v>40</v>
      </c>
      <c r="F1379" s="31">
        <f t="shared" ref="F1379:F1387" si="4674">F1380</f>
        <v>882785.19999999995</v>
      </c>
      <c r="G1379" s="31">
        <f t="shared" ref="G1379:G1387" si="4675">G1380</f>
        <v>706141.90000000002</v>
      </c>
      <c r="H1379" s="31">
        <f t="shared" ref="H1379:H1387" si="4676">H1380</f>
        <v>0</v>
      </c>
      <c r="I1379" s="31">
        <f t="shared" ref="I1379:I1387" si="4677">I1380</f>
        <v>0</v>
      </c>
      <c r="J1379" s="31">
        <f t="shared" ref="J1379:J1387" si="4678">J1380</f>
        <v>298204.13</v>
      </c>
      <c r="K1379" s="31">
        <f t="shared" ref="K1379:K1387" si="4679">K1380</f>
        <v>0</v>
      </c>
      <c r="L1379" s="31">
        <f t="shared" si="4556"/>
        <v>882785.19999999995</v>
      </c>
      <c r="M1379" s="31">
        <f t="shared" si="4557"/>
        <v>1004346.03</v>
      </c>
      <c r="N1379" s="31">
        <f t="shared" si="4558"/>
        <v>0</v>
      </c>
      <c r="O1379" s="31">
        <f t="shared" ref="O1379:O1387" si="4680">O1380</f>
        <v>0</v>
      </c>
      <c r="P1379" s="31">
        <f t="shared" ref="P1379:P1387" si="4681">P1380</f>
        <v>0</v>
      </c>
      <c r="Q1379" s="31">
        <f t="shared" ref="Q1379:Q1387" si="4682">Q1380</f>
        <v>0</v>
      </c>
      <c r="R1379" s="31">
        <f t="shared" si="4559"/>
        <v>882785.19999999995</v>
      </c>
      <c r="S1379" s="31">
        <f t="shared" si="4560"/>
        <v>1004346.03</v>
      </c>
      <c r="T1379" s="31">
        <f t="shared" si="4561"/>
        <v>0</v>
      </c>
      <c r="U1379" s="31">
        <f t="shared" ref="U1379:U1387" si="4683">U1380</f>
        <v>0</v>
      </c>
      <c r="V1379" s="31">
        <f t="shared" ref="V1379:V1387" si="4684">V1380</f>
        <v>0</v>
      </c>
      <c r="W1379" s="31">
        <f t="shared" ref="W1379:W1387" si="4685">W1380</f>
        <v>0</v>
      </c>
      <c r="X1379" s="31">
        <f t="shared" si="4562"/>
        <v>882785.19999999995</v>
      </c>
      <c r="Y1379" s="31">
        <f t="shared" si="4563"/>
        <v>1004346.03</v>
      </c>
      <c r="Z1379" s="31">
        <f t="shared" si="4564"/>
        <v>0</v>
      </c>
      <c r="AA1379" s="31">
        <f t="shared" ref="AA1379:AA1387" si="4686">AA1380</f>
        <v>0</v>
      </c>
      <c r="AB1379" s="31">
        <f t="shared" ref="AB1379:AB1387" si="4687">AB1380</f>
        <v>0</v>
      </c>
      <c r="AC1379" s="31">
        <f t="shared" ref="AC1379:AC1387" si="4688">AC1380</f>
        <v>0</v>
      </c>
      <c r="AD1379" s="31">
        <f t="shared" si="4565"/>
        <v>882785.19999999995</v>
      </c>
      <c r="AE1379" s="31">
        <f t="shared" si="4566"/>
        <v>1004346.03</v>
      </c>
      <c r="AF1379" s="31">
        <f t="shared" si="4567"/>
        <v>0</v>
      </c>
      <c r="AG1379" s="31">
        <f t="shared" ref="AG1379:AG1387" si="4689">AG1380</f>
        <v>0</v>
      </c>
      <c r="AH1379" s="31">
        <f t="shared" ref="AH1379:AH1387" si="4690">AH1380</f>
        <v>0</v>
      </c>
      <c r="AI1379" s="31">
        <f t="shared" ref="AI1379:AI1387" si="4691">AI1380</f>
        <v>0</v>
      </c>
      <c r="AJ1379" s="31">
        <f t="shared" si="4568"/>
        <v>882785.19999999995</v>
      </c>
      <c r="AK1379" s="31">
        <f t="shared" si="4569"/>
        <v>1004346.03</v>
      </c>
      <c r="AL1379" s="31">
        <f t="shared" si="4570"/>
        <v>0</v>
      </c>
      <c r="AM1379" s="31">
        <f t="shared" ref="AM1379:AM1387" si="4692">AM1380</f>
        <v>123523.57000000001</v>
      </c>
      <c r="AN1379" s="31">
        <f t="shared" ref="AN1379:AN1387" si="4693">AN1380</f>
        <v>-123523.57000000001</v>
      </c>
      <c r="AO1379" s="31">
        <f t="shared" ref="AO1379:AO1387" si="4694">AO1380</f>
        <v>0</v>
      </c>
      <c r="AP1379" s="31">
        <f t="shared" si="4571"/>
        <v>1006308.77</v>
      </c>
      <c r="AQ1379" s="31">
        <f t="shared" si="4572"/>
        <v>880822.45999999996</v>
      </c>
      <c r="AR1379" s="31">
        <f t="shared" si="4573"/>
        <v>0</v>
      </c>
      <c r="AS1379" s="31">
        <f t="shared" ref="AS1379:AS1387" si="4695">AS1380</f>
        <v>0</v>
      </c>
      <c r="AT1379" s="31">
        <f t="shared" ref="AT1379:AT1387" si="4696">AT1380</f>
        <v>0</v>
      </c>
      <c r="AU1379" s="31">
        <f t="shared" ref="AU1379:AU1387" si="4697">AU1380</f>
        <v>0</v>
      </c>
      <c r="AV1379" s="31">
        <f t="shared" si="4574"/>
        <v>1006308.77</v>
      </c>
      <c r="AW1379" s="31">
        <f t="shared" si="4575"/>
        <v>880822.45999999996</v>
      </c>
      <c r="AX1379" s="31">
        <f t="shared" si="4576"/>
        <v>0</v>
      </c>
      <c r="AY1379" s="31">
        <f t="shared" ref="AY1379:AY1387" si="4698">AY1380</f>
        <v>0</v>
      </c>
      <c r="AZ1379" s="31">
        <f t="shared" ref="AZ1379:AZ1387" si="4699">AZ1380</f>
        <v>0</v>
      </c>
      <c r="BA1379" s="31">
        <f t="shared" ref="BA1379:BA1387" si="4700">BA1380</f>
        <v>0</v>
      </c>
      <c r="BB1379" s="31">
        <f t="shared" si="4577"/>
        <v>1006308.77</v>
      </c>
      <c r="BC1379" s="31">
        <f t="shared" si="4578"/>
        <v>880822.45999999996</v>
      </c>
      <c r="BD1379" s="31">
        <f t="shared" si="4579"/>
        <v>0</v>
      </c>
      <c r="BE1379" s="31">
        <f t="shared" ref="BE1379:BE1387" si="4701">BE1380</f>
        <v>0</v>
      </c>
      <c r="BF1379" s="31">
        <f t="shared" ref="BF1379:BF1387" si="4702">BF1380</f>
        <v>0</v>
      </c>
      <c r="BG1379" s="31">
        <f t="shared" ref="BG1379:BG1387" si="4703">BG1380</f>
        <v>0</v>
      </c>
      <c r="BH1379" s="31">
        <f t="shared" si="4580"/>
        <v>1006308.77</v>
      </c>
      <c r="BI1379" s="31">
        <f t="shared" si="4581"/>
        <v>880822.45999999996</v>
      </c>
      <c r="BJ1379" s="31">
        <f t="shared" si="4582"/>
        <v>0</v>
      </c>
      <c r="BK1379" s="31">
        <f t="shared" ref="BK1379:BK1387" si="4704">BK1380</f>
        <v>0</v>
      </c>
      <c r="BL1379" s="31">
        <f t="shared" ref="BL1379:BL1387" si="4705">BL1380</f>
        <v>0</v>
      </c>
      <c r="BM1379" s="31">
        <f t="shared" ref="BM1379:BM1387" si="4706">BM1380</f>
        <v>0</v>
      </c>
      <c r="BN1379" s="31">
        <f t="shared" si="4583"/>
        <v>1006308.77</v>
      </c>
      <c r="BO1379" s="31">
        <f t="shared" si="4584"/>
        <v>880822.45999999996</v>
      </c>
      <c r="BP1379" s="31">
        <f t="shared" si="4585"/>
        <v>0</v>
      </c>
      <c r="BQ1379" s="31">
        <f t="shared" ref="BQ1379:BQ1387" si="4707">BQ1380</f>
        <v>0</v>
      </c>
      <c r="BR1379" s="31">
        <f t="shared" ref="BR1379:BR1387" si="4708">BR1380</f>
        <v>0</v>
      </c>
      <c r="BS1379" s="31">
        <f t="shared" si="4586"/>
        <v>1006308.77</v>
      </c>
      <c r="BT1379" s="31">
        <f t="shared" si="4587"/>
        <v>880822.45999999996</v>
      </c>
      <c r="BU1379" s="31">
        <f t="shared" si="4588"/>
        <v>0</v>
      </c>
      <c r="BV1379" s="31">
        <f t="shared" ref="BV1379:BV1387" si="4709">BV1380</f>
        <v>0</v>
      </c>
      <c r="BW1379" s="31">
        <f t="shared" ref="BW1379:BW1387" si="4710">BW1380</f>
        <v>0</v>
      </c>
      <c r="BX1379" s="31">
        <f t="shared" si="4589"/>
        <v>1006308.77</v>
      </c>
      <c r="BY1379" s="31">
        <f t="shared" si="4590"/>
        <v>880822.45999999996</v>
      </c>
      <c r="BZ1379" s="31">
        <f t="shared" si="4591"/>
        <v>0</v>
      </c>
      <c r="CA1379" s="31">
        <f t="shared" ref="CA1379:CA1387" si="4711">CA1380</f>
        <v>0</v>
      </c>
      <c r="CB1379" s="31">
        <f t="shared" ref="CB1379:CB1387" si="4712">CB1380</f>
        <v>0</v>
      </c>
      <c r="CC1379" s="31">
        <f t="shared" ref="CC1379:CC1387" si="4713">CC1380</f>
        <v>0</v>
      </c>
      <c r="CD1379" s="31">
        <f t="shared" si="4467"/>
        <v>1006308.77</v>
      </c>
      <c r="CE1379" s="31">
        <f t="shared" si="4468"/>
        <v>880822.45999999996</v>
      </c>
      <c r="CF1379" s="31">
        <f t="shared" si="4469"/>
        <v>0</v>
      </c>
      <c r="CG1379" s="31">
        <f t="shared" ref="CG1379:CG1387" si="4714">CG1380</f>
        <v>0</v>
      </c>
      <c r="CH1379" s="24"/>
      <c r="CI1379" s="40"/>
      <c r="CM1379" s="1" t="s">
        <v>29</v>
      </c>
    </row>
    <row r="1380" ht="43.75">
      <c r="A1380" s="41" t="s">
        <v>768</v>
      </c>
      <c r="B1380" s="17">
        <v>240</v>
      </c>
      <c r="C1380" s="16"/>
      <c r="D1380" s="16"/>
      <c r="E1380" s="39" t="s">
        <v>41</v>
      </c>
      <c r="F1380" s="31">
        <f t="shared" si="4674"/>
        <v>882785.19999999995</v>
      </c>
      <c r="G1380" s="31">
        <f t="shared" si="4675"/>
        <v>706141.90000000002</v>
      </c>
      <c r="H1380" s="31">
        <f t="shared" si="4676"/>
        <v>0</v>
      </c>
      <c r="I1380" s="31">
        <f t="shared" si="4677"/>
        <v>0</v>
      </c>
      <c r="J1380" s="31">
        <f t="shared" si="4678"/>
        <v>298204.13</v>
      </c>
      <c r="K1380" s="31">
        <f t="shared" si="4679"/>
        <v>0</v>
      </c>
      <c r="L1380" s="31">
        <f t="shared" si="4556"/>
        <v>882785.19999999995</v>
      </c>
      <c r="M1380" s="31">
        <f t="shared" si="4557"/>
        <v>1004346.03</v>
      </c>
      <c r="N1380" s="31">
        <f t="shared" si="4558"/>
        <v>0</v>
      </c>
      <c r="O1380" s="31">
        <f t="shared" si="4680"/>
        <v>0</v>
      </c>
      <c r="P1380" s="31">
        <f t="shared" si="4681"/>
        <v>0</v>
      </c>
      <c r="Q1380" s="31">
        <f t="shared" si="4682"/>
        <v>0</v>
      </c>
      <c r="R1380" s="31">
        <f t="shared" si="4559"/>
        <v>882785.19999999995</v>
      </c>
      <c r="S1380" s="31">
        <f t="shared" si="4560"/>
        <v>1004346.03</v>
      </c>
      <c r="T1380" s="31">
        <f t="shared" si="4561"/>
        <v>0</v>
      </c>
      <c r="U1380" s="31">
        <f t="shared" si="4683"/>
        <v>0</v>
      </c>
      <c r="V1380" s="31">
        <f t="shared" si="4684"/>
        <v>0</v>
      </c>
      <c r="W1380" s="31">
        <f t="shared" si="4685"/>
        <v>0</v>
      </c>
      <c r="X1380" s="31">
        <f t="shared" si="4562"/>
        <v>882785.19999999995</v>
      </c>
      <c r="Y1380" s="31">
        <f t="shared" si="4563"/>
        <v>1004346.03</v>
      </c>
      <c r="Z1380" s="31">
        <f t="shared" si="4564"/>
        <v>0</v>
      </c>
      <c r="AA1380" s="31">
        <f t="shared" si="4686"/>
        <v>0</v>
      </c>
      <c r="AB1380" s="31">
        <f t="shared" si="4687"/>
        <v>0</v>
      </c>
      <c r="AC1380" s="31">
        <f t="shared" si="4688"/>
        <v>0</v>
      </c>
      <c r="AD1380" s="31">
        <f t="shared" si="4565"/>
        <v>882785.19999999995</v>
      </c>
      <c r="AE1380" s="31">
        <f t="shared" si="4566"/>
        <v>1004346.03</v>
      </c>
      <c r="AF1380" s="31">
        <f t="shared" si="4567"/>
        <v>0</v>
      </c>
      <c r="AG1380" s="31">
        <f t="shared" si="4689"/>
        <v>0</v>
      </c>
      <c r="AH1380" s="31">
        <f t="shared" si="4690"/>
        <v>0</v>
      </c>
      <c r="AI1380" s="31">
        <f t="shared" si="4691"/>
        <v>0</v>
      </c>
      <c r="AJ1380" s="31">
        <f t="shared" si="4568"/>
        <v>882785.19999999995</v>
      </c>
      <c r="AK1380" s="31">
        <f t="shared" si="4569"/>
        <v>1004346.03</v>
      </c>
      <c r="AL1380" s="31">
        <f t="shared" si="4570"/>
        <v>0</v>
      </c>
      <c r="AM1380" s="31">
        <f t="shared" si="4692"/>
        <v>123523.57000000001</v>
      </c>
      <c r="AN1380" s="31">
        <f t="shared" si="4693"/>
        <v>-123523.57000000001</v>
      </c>
      <c r="AO1380" s="31">
        <f t="shared" si="4694"/>
        <v>0</v>
      </c>
      <c r="AP1380" s="31">
        <f t="shared" si="4571"/>
        <v>1006308.77</v>
      </c>
      <c r="AQ1380" s="31">
        <f t="shared" si="4572"/>
        <v>880822.45999999996</v>
      </c>
      <c r="AR1380" s="31">
        <f t="shared" si="4573"/>
        <v>0</v>
      </c>
      <c r="AS1380" s="31">
        <f t="shared" si="4695"/>
        <v>0</v>
      </c>
      <c r="AT1380" s="31">
        <f t="shared" si="4696"/>
        <v>0</v>
      </c>
      <c r="AU1380" s="31">
        <f t="shared" si="4697"/>
        <v>0</v>
      </c>
      <c r="AV1380" s="31">
        <f t="shared" si="4574"/>
        <v>1006308.77</v>
      </c>
      <c r="AW1380" s="31">
        <f t="shared" si="4575"/>
        <v>880822.45999999996</v>
      </c>
      <c r="AX1380" s="31">
        <f t="shared" si="4576"/>
        <v>0</v>
      </c>
      <c r="AY1380" s="31">
        <f t="shared" si="4698"/>
        <v>0</v>
      </c>
      <c r="AZ1380" s="31">
        <f t="shared" si="4699"/>
        <v>0</v>
      </c>
      <c r="BA1380" s="31">
        <f t="shared" si="4700"/>
        <v>0</v>
      </c>
      <c r="BB1380" s="31">
        <f t="shared" si="4577"/>
        <v>1006308.77</v>
      </c>
      <c r="BC1380" s="31">
        <f t="shared" si="4578"/>
        <v>880822.45999999996</v>
      </c>
      <c r="BD1380" s="31">
        <f t="shared" si="4579"/>
        <v>0</v>
      </c>
      <c r="BE1380" s="31">
        <f t="shared" si="4701"/>
        <v>0</v>
      </c>
      <c r="BF1380" s="31">
        <f t="shared" si="4702"/>
        <v>0</v>
      </c>
      <c r="BG1380" s="31">
        <f t="shared" si="4703"/>
        <v>0</v>
      </c>
      <c r="BH1380" s="31">
        <f t="shared" si="4580"/>
        <v>1006308.77</v>
      </c>
      <c r="BI1380" s="31">
        <f t="shared" si="4581"/>
        <v>880822.45999999996</v>
      </c>
      <c r="BJ1380" s="31">
        <f t="shared" si="4582"/>
        <v>0</v>
      </c>
      <c r="BK1380" s="31">
        <f t="shared" si="4704"/>
        <v>0</v>
      </c>
      <c r="BL1380" s="31">
        <f t="shared" si="4705"/>
        <v>0</v>
      </c>
      <c r="BM1380" s="31">
        <f t="shared" si="4706"/>
        <v>0</v>
      </c>
      <c r="BN1380" s="31">
        <f t="shared" si="4583"/>
        <v>1006308.77</v>
      </c>
      <c r="BO1380" s="31">
        <f t="shared" si="4584"/>
        <v>880822.45999999996</v>
      </c>
      <c r="BP1380" s="31">
        <f t="shared" si="4585"/>
        <v>0</v>
      </c>
      <c r="BQ1380" s="31">
        <f t="shared" si="4707"/>
        <v>0</v>
      </c>
      <c r="BR1380" s="31">
        <f t="shared" si="4708"/>
        <v>0</v>
      </c>
      <c r="BS1380" s="31">
        <f t="shared" si="4586"/>
        <v>1006308.77</v>
      </c>
      <c r="BT1380" s="31">
        <f t="shared" si="4587"/>
        <v>880822.45999999996</v>
      </c>
      <c r="BU1380" s="31">
        <f t="shared" si="4588"/>
        <v>0</v>
      </c>
      <c r="BV1380" s="31">
        <f t="shared" si="4709"/>
        <v>0</v>
      </c>
      <c r="BW1380" s="31">
        <f t="shared" si="4710"/>
        <v>0</v>
      </c>
      <c r="BX1380" s="31">
        <f t="shared" si="4589"/>
        <v>1006308.77</v>
      </c>
      <c r="BY1380" s="31">
        <f t="shared" si="4590"/>
        <v>880822.45999999996</v>
      </c>
      <c r="BZ1380" s="31">
        <f t="shared" si="4591"/>
        <v>0</v>
      </c>
      <c r="CA1380" s="31">
        <f t="shared" si="4711"/>
        <v>0</v>
      </c>
      <c r="CB1380" s="31">
        <f t="shared" si="4712"/>
        <v>0</v>
      </c>
      <c r="CC1380" s="31">
        <f t="shared" si="4713"/>
        <v>0</v>
      </c>
      <c r="CD1380" s="31">
        <f t="shared" si="4467"/>
        <v>1006308.77</v>
      </c>
      <c r="CE1380" s="31">
        <f t="shared" si="4468"/>
        <v>880822.45999999996</v>
      </c>
      <c r="CF1380" s="31">
        <f t="shared" si="4469"/>
        <v>0</v>
      </c>
      <c r="CG1380" s="31">
        <f t="shared" si="4714"/>
        <v>0</v>
      </c>
      <c r="CH1380" s="24"/>
      <c r="CI1380" s="40"/>
      <c r="CN1380" s="1" t="s">
        <v>30</v>
      </c>
    </row>
    <row r="1381" ht="15">
      <c r="A1381" s="41" t="s">
        <v>768</v>
      </c>
      <c r="B1381" s="17">
        <v>240</v>
      </c>
      <c r="C1381" s="16" t="s">
        <v>66</v>
      </c>
      <c r="D1381" s="16" t="s">
        <v>67</v>
      </c>
      <c r="E1381" s="39" t="s">
        <v>68</v>
      </c>
      <c r="F1381" s="31">
        <v>882785.19999999995</v>
      </c>
      <c r="G1381" s="31">
        <v>706141.90000000002</v>
      </c>
      <c r="H1381" s="31"/>
      <c r="I1381" s="31"/>
      <c r="J1381" s="31">
        <v>298204.13</v>
      </c>
      <c r="K1381" s="31"/>
      <c r="L1381" s="31">
        <f t="shared" si="4556"/>
        <v>882785.19999999995</v>
      </c>
      <c r="M1381" s="31">
        <f t="shared" si="4557"/>
        <v>1004346.03</v>
      </c>
      <c r="N1381" s="31">
        <f t="shared" si="4558"/>
        <v>0</v>
      </c>
      <c r="O1381" s="31"/>
      <c r="P1381" s="31"/>
      <c r="Q1381" s="31"/>
      <c r="R1381" s="31">
        <f t="shared" si="4559"/>
        <v>882785.19999999995</v>
      </c>
      <c r="S1381" s="31">
        <f t="shared" si="4560"/>
        <v>1004346.03</v>
      </c>
      <c r="T1381" s="31">
        <f t="shared" si="4561"/>
        <v>0</v>
      </c>
      <c r="U1381" s="31"/>
      <c r="V1381" s="31"/>
      <c r="W1381" s="31"/>
      <c r="X1381" s="31">
        <f t="shared" si="4562"/>
        <v>882785.19999999995</v>
      </c>
      <c r="Y1381" s="31">
        <f t="shared" si="4563"/>
        <v>1004346.03</v>
      </c>
      <c r="Z1381" s="31">
        <f t="shared" si="4564"/>
        <v>0</v>
      </c>
      <c r="AA1381" s="31"/>
      <c r="AB1381" s="31"/>
      <c r="AC1381" s="31"/>
      <c r="AD1381" s="31">
        <f t="shared" si="4565"/>
        <v>882785.19999999995</v>
      </c>
      <c r="AE1381" s="31">
        <f t="shared" si="4566"/>
        <v>1004346.03</v>
      </c>
      <c r="AF1381" s="31">
        <f t="shared" si="4567"/>
        <v>0</v>
      </c>
      <c r="AG1381" s="31"/>
      <c r="AH1381" s="31"/>
      <c r="AI1381" s="31"/>
      <c r="AJ1381" s="31">
        <f t="shared" si="4568"/>
        <v>882785.19999999995</v>
      </c>
      <c r="AK1381" s="31">
        <f t="shared" si="4569"/>
        <v>1004346.03</v>
      </c>
      <c r="AL1381" s="31">
        <f t="shared" si="4570"/>
        <v>0</v>
      </c>
      <c r="AM1381" s="31">
        <v>123523.57000000001</v>
      </c>
      <c r="AN1381" s="31">
        <v>-123523.57000000001</v>
      </c>
      <c r="AO1381" s="31"/>
      <c r="AP1381" s="31">
        <f t="shared" si="4571"/>
        <v>1006308.77</v>
      </c>
      <c r="AQ1381" s="31">
        <f t="shared" si="4572"/>
        <v>880822.45999999996</v>
      </c>
      <c r="AR1381" s="31">
        <f t="shared" si="4573"/>
        <v>0</v>
      </c>
      <c r="AS1381" s="31"/>
      <c r="AT1381" s="31"/>
      <c r="AU1381" s="31"/>
      <c r="AV1381" s="31">
        <f t="shared" si="4574"/>
        <v>1006308.77</v>
      </c>
      <c r="AW1381" s="31">
        <f t="shared" si="4575"/>
        <v>880822.45999999996</v>
      </c>
      <c r="AX1381" s="31">
        <f t="shared" si="4576"/>
        <v>0</v>
      </c>
      <c r="AY1381" s="31"/>
      <c r="AZ1381" s="31"/>
      <c r="BA1381" s="31"/>
      <c r="BB1381" s="31">
        <f t="shared" si="4577"/>
        <v>1006308.77</v>
      </c>
      <c r="BC1381" s="31">
        <f t="shared" si="4578"/>
        <v>880822.45999999996</v>
      </c>
      <c r="BD1381" s="31">
        <f t="shared" si="4579"/>
        <v>0</v>
      </c>
      <c r="BE1381" s="31"/>
      <c r="BF1381" s="31"/>
      <c r="BG1381" s="31"/>
      <c r="BH1381" s="31">
        <f t="shared" si="4580"/>
        <v>1006308.77</v>
      </c>
      <c r="BI1381" s="31">
        <f t="shared" si="4581"/>
        <v>880822.45999999996</v>
      </c>
      <c r="BJ1381" s="31">
        <f t="shared" si="4582"/>
        <v>0</v>
      </c>
      <c r="BK1381" s="31"/>
      <c r="BL1381" s="31"/>
      <c r="BM1381" s="31"/>
      <c r="BN1381" s="31">
        <f t="shared" si="4583"/>
        <v>1006308.77</v>
      </c>
      <c r="BO1381" s="31">
        <f t="shared" si="4584"/>
        <v>880822.45999999996</v>
      </c>
      <c r="BP1381" s="31">
        <f t="shared" si="4585"/>
        <v>0</v>
      </c>
      <c r="BQ1381" s="31"/>
      <c r="BR1381" s="31"/>
      <c r="BS1381" s="31">
        <f t="shared" si="4586"/>
        <v>1006308.77</v>
      </c>
      <c r="BT1381" s="31">
        <f t="shared" si="4587"/>
        <v>880822.45999999996</v>
      </c>
      <c r="BU1381" s="31">
        <f t="shared" si="4588"/>
        <v>0</v>
      </c>
      <c r="BV1381" s="31"/>
      <c r="BW1381" s="31"/>
      <c r="BX1381" s="31">
        <f t="shared" si="4589"/>
        <v>1006308.77</v>
      </c>
      <c r="BY1381" s="31">
        <f t="shared" si="4590"/>
        <v>880822.45999999996</v>
      </c>
      <c r="BZ1381" s="31">
        <f t="shared" si="4591"/>
        <v>0</v>
      </c>
      <c r="CA1381" s="31"/>
      <c r="CB1381" s="31"/>
      <c r="CC1381" s="31"/>
      <c r="CD1381" s="31">
        <f t="shared" si="4467"/>
        <v>1006308.77</v>
      </c>
      <c r="CE1381" s="31">
        <f t="shared" si="4468"/>
        <v>880822.45999999996</v>
      </c>
      <c r="CF1381" s="31">
        <f t="shared" si="4469"/>
        <v>0</v>
      </c>
      <c r="CG1381" s="31"/>
      <c r="CH1381" s="24"/>
      <c r="CI1381" s="40">
        <v>159</v>
      </c>
    </row>
    <row r="1382" ht="39.799999999999997">
      <c r="A1382" s="41" t="s">
        <v>768</v>
      </c>
      <c r="B1382" s="17">
        <v>400</v>
      </c>
      <c r="C1382" s="16"/>
      <c r="D1382" s="16"/>
      <c r="E1382" s="39" t="s">
        <v>84</v>
      </c>
      <c r="F1382" s="31">
        <f t="shared" si="4674"/>
        <v>226860</v>
      </c>
      <c r="G1382" s="31">
        <f t="shared" si="4675"/>
        <v>0</v>
      </c>
      <c r="H1382" s="31">
        <f t="shared" si="4676"/>
        <v>0</v>
      </c>
      <c r="I1382" s="31">
        <f t="shared" si="4677"/>
        <v>0</v>
      </c>
      <c r="J1382" s="31">
        <f t="shared" si="4678"/>
        <v>0</v>
      </c>
      <c r="K1382" s="31">
        <f t="shared" si="4679"/>
        <v>0</v>
      </c>
      <c r="L1382" s="31">
        <f t="shared" si="4556"/>
        <v>226860</v>
      </c>
      <c r="M1382" s="31">
        <f t="shared" si="4557"/>
        <v>0</v>
      </c>
      <c r="N1382" s="31">
        <f t="shared" si="4558"/>
        <v>0</v>
      </c>
      <c r="O1382" s="31">
        <f t="shared" si="4680"/>
        <v>0</v>
      </c>
      <c r="P1382" s="31">
        <f t="shared" si="4681"/>
        <v>0</v>
      </c>
      <c r="Q1382" s="31">
        <f t="shared" si="4682"/>
        <v>0</v>
      </c>
      <c r="R1382" s="31">
        <f t="shared" si="4559"/>
        <v>226860</v>
      </c>
      <c r="S1382" s="31">
        <f t="shared" si="4560"/>
        <v>0</v>
      </c>
      <c r="T1382" s="31">
        <f t="shared" si="4561"/>
        <v>0</v>
      </c>
      <c r="U1382" s="31">
        <f t="shared" si="4683"/>
        <v>0</v>
      </c>
      <c r="V1382" s="31">
        <f t="shared" si="4684"/>
        <v>0</v>
      </c>
      <c r="W1382" s="31">
        <f t="shared" si="4685"/>
        <v>0</v>
      </c>
      <c r="X1382" s="31">
        <f t="shared" si="4562"/>
        <v>226860</v>
      </c>
      <c r="Y1382" s="31">
        <f t="shared" si="4563"/>
        <v>0</v>
      </c>
      <c r="Z1382" s="31">
        <f t="shared" si="4564"/>
        <v>0</v>
      </c>
      <c r="AA1382" s="31">
        <f t="shared" si="4686"/>
        <v>0</v>
      </c>
      <c r="AB1382" s="31">
        <f t="shared" si="4687"/>
        <v>0</v>
      </c>
      <c r="AC1382" s="31">
        <f t="shared" si="4688"/>
        <v>0</v>
      </c>
      <c r="AD1382" s="31">
        <f t="shared" si="4565"/>
        <v>226860</v>
      </c>
      <c r="AE1382" s="31">
        <f t="shared" si="4566"/>
        <v>0</v>
      </c>
      <c r="AF1382" s="31">
        <f t="shared" si="4567"/>
        <v>0</v>
      </c>
      <c r="AG1382" s="31">
        <f t="shared" si="4689"/>
        <v>0</v>
      </c>
      <c r="AH1382" s="31">
        <f t="shared" si="4690"/>
        <v>0</v>
      </c>
      <c r="AI1382" s="31">
        <f t="shared" si="4691"/>
        <v>0</v>
      </c>
      <c r="AJ1382" s="31">
        <f t="shared" si="4568"/>
        <v>226860</v>
      </c>
      <c r="AK1382" s="31">
        <f t="shared" si="4569"/>
        <v>0</v>
      </c>
      <c r="AL1382" s="31">
        <f t="shared" si="4570"/>
        <v>0</v>
      </c>
      <c r="AM1382" s="31">
        <f t="shared" si="4692"/>
        <v>0</v>
      </c>
      <c r="AN1382" s="31">
        <f t="shared" si="4693"/>
        <v>0</v>
      </c>
      <c r="AO1382" s="31">
        <f t="shared" si="4694"/>
        <v>0</v>
      </c>
      <c r="AP1382" s="31">
        <f t="shared" si="4571"/>
        <v>226860</v>
      </c>
      <c r="AQ1382" s="31">
        <f t="shared" si="4572"/>
        <v>0</v>
      </c>
      <c r="AR1382" s="31">
        <f t="shared" si="4573"/>
        <v>0</v>
      </c>
      <c r="AS1382" s="31">
        <f t="shared" si="4695"/>
        <v>0</v>
      </c>
      <c r="AT1382" s="31">
        <f t="shared" si="4696"/>
        <v>0</v>
      </c>
      <c r="AU1382" s="31">
        <f t="shared" si="4697"/>
        <v>0</v>
      </c>
      <c r="AV1382" s="31">
        <f t="shared" si="4574"/>
        <v>226860</v>
      </c>
      <c r="AW1382" s="31">
        <f t="shared" si="4575"/>
        <v>0</v>
      </c>
      <c r="AX1382" s="31">
        <f t="shared" si="4576"/>
        <v>0</v>
      </c>
      <c r="AY1382" s="31">
        <f t="shared" si="4698"/>
        <v>0</v>
      </c>
      <c r="AZ1382" s="31">
        <f t="shared" si="4699"/>
        <v>0</v>
      </c>
      <c r="BA1382" s="31">
        <f t="shared" si="4700"/>
        <v>0</v>
      </c>
      <c r="BB1382" s="31">
        <f t="shared" si="4577"/>
        <v>226860</v>
      </c>
      <c r="BC1382" s="31">
        <f t="shared" si="4578"/>
        <v>0</v>
      </c>
      <c r="BD1382" s="31">
        <f t="shared" si="4579"/>
        <v>0</v>
      </c>
      <c r="BE1382" s="31">
        <f t="shared" si="4701"/>
        <v>0</v>
      </c>
      <c r="BF1382" s="31">
        <f t="shared" si="4702"/>
        <v>0</v>
      </c>
      <c r="BG1382" s="31">
        <f t="shared" si="4703"/>
        <v>0</v>
      </c>
      <c r="BH1382" s="31">
        <f t="shared" si="4580"/>
        <v>226860</v>
      </c>
      <c r="BI1382" s="31">
        <f t="shared" si="4581"/>
        <v>0</v>
      </c>
      <c r="BJ1382" s="31">
        <f t="shared" si="4582"/>
        <v>0</v>
      </c>
      <c r="BK1382" s="31">
        <f t="shared" si="4704"/>
        <v>0</v>
      </c>
      <c r="BL1382" s="31">
        <f t="shared" si="4705"/>
        <v>0</v>
      </c>
      <c r="BM1382" s="31">
        <f t="shared" si="4706"/>
        <v>0</v>
      </c>
      <c r="BN1382" s="31">
        <f t="shared" si="4583"/>
        <v>226860</v>
      </c>
      <c r="BO1382" s="31">
        <f t="shared" si="4584"/>
        <v>0</v>
      </c>
      <c r="BP1382" s="31">
        <f t="shared" si="4585"/>
        <v>0</v>
      </c>
      <c r="BQ1382" s="31">
        <f t="shared" si="4707"/>
        <v>0</v>
      </c>
      <c r="BR1382" s="31">
        <f t="shared" si="4708"/>
        <v>0</v>
      </c>
      <c r="BS1382" s="31">
        <f t="shared" si="4586"/>
        <v>226860</v>
      </c>
      <c r="BT1382" s="31">
        <f t="shared" si="4587"/>
        <v>0</v>
      </c>
      <c r="BU1382" s="31">
        <f t="shared" si="4588"/>
        <v>0</v>
      </c>
      <c r="BV1382" s="31">
        <f t="shared" si="4709"/>
        <v>0</v>
      </c>
      <c r="BW1382" s="31">
        <f t="shared" si="4710"/>
        <v>0</v>
      </c>
      <c r="BX1382" s="31">
        <f t="shared" si="4589"/>
        <v>226860</v>
      </c>
      <c r="BY1382" s="31">
        <f t="shared" si="4590"/>
        <v>0</v>
      </c>
      <c r="BZ1382" s="31">
        <f t="shared" si="4591"/>
        <v>0</v>
      </c>
      <c r="CA1382" s="31">
        <f t="shared" si="4711"/>
        <v>0</v>
      </c>
      <c r="CB1382" s="31">
        <f t="shared" si="4712"/>
        <v>0</v>
      </c>
      <c r="CC1382" s="31">
        <f t="shared" si="4713"/>
        <v>0</v>
      </c>
      <c r="CD1382" s="31">
        <f t="shared" si="4467"/>
        <v>226860</v>
      </c>
      <c r="CE1382" s="31">
        <f t="shared" si="4468"/>
        <v>0</v>
      </c>
      <c r="CF1382" s="31">
        <f t="shared" si="4469"/>
        <v>0</v>
      </c>
      <c r="CG1382" s="31">
        <f t="shared" si="4714"/>
        <v>0</v>
      </c>
      <c r="CH1382" s="24"/>
      <c r="CI1382" s="40"/>
      <c r="CM1382" s="1" t="s">
        <v>29</v>
      </c>
    </row>
    <row r="1383" ht="15">
      <c r="A1383" s="41" t="s">
        <v>768</v>
      </c>
      <c r="B1383" s="17">
        <v>410</v>
      </c>
      <c r="C1383" s="16"/>
      <c r="D1383" s="16"/>
      <c r="E1383" s="39" t="s">
        <v>85</v>
      </c>
      <c r="F1383" s="31">
        <f t="shared" si="4674"/>
        <v>226860</v>
      </c>
      <c r="G1383" s="31">
        <f t="shared" si="4675"/>
        <v>0</v>
      </c>
      <c r="H1383" s="31">
        <f t="shared" si="4676"/>
        <v>0</v>
      </c>
      <c r="I1383" s="31">
        <f t="shared" si="4677"/>
        <v>0</v>
      </c>
      <c r="J1383" s="31">
        <f t="shared" si="4678"/>
        <v>0</v>
      </c>
      <c r="K1383" s="31">
        <f t="shared" si="4679"/>
        <v>0</v>
      </c>
      <c r="L1383" s="31">
        <f t="shared" si="4556"/>
        <v>226860</v>
      </c>
      <c r="M1383" s="31">
        <f t="shared" si="4557"/>
        <v>0</v>
      </c>
      <c r="N1383" s="31">
        <f t="shared" si="4558"/>
        <v>0</v>
      </c>
      <c r="O1383" s="31">
        <f t="shared" si="4680"/>
        <v>0</v>
      </c>
      <c r="P1383" s="31">
        <f t="shared" si="4681"/>
        <v>0</v>
      </c>
      <c r="Q1383" s="31">
        <f t="shared" si="4682"/>
        <v>0</v>
      </c>
      <c r="R1383" s="31">
        <f t="shared" si="4559"/>
        <v>226860</v>
      </c>
      <c r="S1383" s="31">
        <f t="shared" si="4560"/>
        <v>0</v>
      </c>
      <c r="T1383" s="31">
        <f t="shared" si="4561"/>
        <v>0</v>
      </c>
      <c r="U1383" s="31">
        <f t="shared" si="4683"/>
        <v>0</v>
      </c>
      <c r="V1383" s="31">
        <f t="shared" si="4684"/>
        <v>0</v>
      </c>
      <c r="W1383" s="31">
        <f t="shared" si="4685"/>
        <v>0</v>
      </c>
      <c r="X1383" s="31">
        <f t="shared" si="4562"/>
        <v>226860</v>
      </c>
      <c r="Y1383" s="31">
        <f t="shared" si="4563"/>
        <v>0</v>
      </c>
      <c r="Z1383" s="31">
        <f t="shared" si="4564"/>
        <v>0</v>
      </c>
      <c r="AA1383" s="31">
        <f t="shared" si="4686"/>
        <v>0</v>
      </c>
      <c r="AB1383" s="31">
        <f t="shared" si="4687"/>
        <v>0</v>
      </c>
      <c r="AC1383" s="31">
        <f t="shared" si="4688"/>
        <v>0</v>
      </c>
      <c r="AD1383" s="31">
        <f t="shared" si="4565"/>
        <v>226860</v>
      </c>
      <c r="AE1383" s="31">
        <f t="shared" si="4566"/>
        <v>0</v>
      </c>
      <c r="AF1383" s="31">
        <f t="shared" si="4567"/>
        <v>0</v>
      </c>
      <c r="AG1383" s="31">
        <f t="shared" si="4689"/>
        <v>0</v>
      </c>
      <c r="AH1383" s="31">
        <f t="shared" si="4690"/>
        <v>0</v>
      </c>
      <c r="AI1383" s="31">
        <f t="shared" si="4691"/>
        <v>0</v>
      </c>
      <c r="AJ1383" s="31">
        <f t="shared" si="4568"/>
        <v>226860</v>
      </c>
      <c r="AK1383" s="31">
        <f t="shared" si="4569"/>
        <v>0</v>
      </c>
      <c r="AL1383" s="31">
        <f t="shared" si="4570"/>
        <v>0</v>
      </c>
      <c r="AM1383" s="31">
        <f t="shared" si="4692"/>
        <v>0</v>
      </c>
      <c r="AN1383" s="31">
        <f t="shared" si="4693"/>
        <v>0</v>
      </c>
      <c r="AO1383" s="31">
        <f t="shared" si="4694"/>
        <v>0</v>
      </c>
      <c r="AP1383" s="31">
        <f t="shared" si="4571"/>
        <v>226860</v>
      </c>
      <c r="AQ1383" s="31">
        <f t="shared" si="4572"/>
        <v>0</v>
      </c>
      <c r="AR1383" s="31">
        <f t="shared" si="4573"/>
        <v>0</v>
      </c>
      <c r="AS1383" s="31">
        <f t="shared" si="4695"/>
        <v>0</v>
      </c>
      <c r="AT1383" s="31">
        <f t="shared" si="4696"/>
        <v>0</v>
      </c>
      <c r="AU1383" s="31">
        <f t="shared" si="4697"/>
        <v>0</v>
      </c>
      <c r="AV1383" s="31">
        <f t="shared" si="4574"/>
        <v>226860</v>
      </c>
      <c r="AW1383" s="31">
        <f t="shared" si="4575"/>
        <v>0</v>
      </c>
      <c r="AX1383" s="31">
        <f t="shared" si="4576"/>
        <v>0</v>
      </c>
      <c r="AY1383" s="31">
        <f t="shared" si="4698"/>
        <v>0</v>
      </c>
      <c r="AZ1383" s="31">
        <f t="shared" si="4699"/>
        <v>0</v>
      </c>
      <c r="BA1383" s="31">
        <f t="shared" si="4700"/>
        <v>0</v>
      </c>
      <c r="BB1383" s="31">
        <f t="shared" si="4577"/>
        <v>226860</v>
      </c>
      <c r="BC1383" s="31">
        <f t="shared" si="4578"/>
        <v>0</v>
      </c>
      <c r="BD1383" s="31">
        <f t="shared" si="4579"/>
        <v>0</v>
      </c>
      <c r="BE1383" s="31">
        <f t="shared" si="4701"/>
        <v>0</v>
      </c>
      <c r="BF1383" s="31">
        <f t="shared" si="4702"/>
        <v>0</v>
      </c>
      <c r="BG1383" s="31">
        <f t="shared" si="4703"/>
        <v>0</v>
      </c>
      <c r="BH1383" s="31">
        <f t="shared" si="4580"/>
        <v>226860</v>
      </c>
      <c r="BI1383" s="31">
        <f t="shared" si="4581"/>
        <v>0</v>
      </c>
      <c r="BJ1383" s="31">
        <f t="shared" si="4582"/>
        <v>0</v>
      </c>
      <c r="BK1383" s="31">
        <f t="shared" si="4704"/>
        <v>0</v>
      </c>
      <c r="BL1383" s="31">
        <f t="shared" si="4705"/>
        <v>0</v>
      </c>
      <c r="BM1383" s="31">
        <f t="shared" si="4706"/>
        <v>0</v>
      </c>
      <c r="BN1383" s="31">
        <f t="shared" si="4583"/>
        <v>226860</v>
      </c>
      <c r="BO1383" s="31">
        <f t="shared" si="4584"/>
        <v>0</v>
      </c>
      <c r="BP1383" s="31">
        <f t="shared" si="4585"/>
        <v>0</v>
      </c>
      <c r="BQ1383" s="31">
        <f t="shared" si="4707"/>
        <v>0</v>
      </c>
      <c r="BR1383" s="31">
        <f t="shared" si="4708"/>
        <v>0</v>
      </c>
      <c r="BS1383" s="31">
        <f t="shared" si="4586"/>
        <v>226860</v>
      </c>
      <c r="BT1383" s="31">
        <f t="shared" si="4587"/>
        <v>0</v>
      </c>
      <c r="BU1383" s="31">
        <f t="shared" si="4588"/>
        <v>0</v>
      </c>
      <c r="BV1383" s="31">
        <f t="shared" si="4709"/>
        <v>0</v>
      </c>
      <c r="BW1383" s="31">
        <f t="shared" si="4710"/>
        <v>0</v>
      </c>
      <c r="BX1383" s="31">
        <f t="shared" si="4589"/>
        <v>226860</v>
      </c>
      <c r="BY1383" s="31">
        <f t="shared" si="4590"/>
        <v>0</v>
      </c>
      <c r="BZ1383" s="31">
        <f t="shared" si="4591"/>
        <v>0</v>
      </c>
      <c r="CA1383" s="31">
        <f t="shared" si="4711"/>
        <v>0</v>
      </c>
      <c r="CB1383" s="31">
        <f t="shared" si="4712"/>
        <v>0</v>
      </c>
      <c r="CC1383" s="31">
        <f t="shared" si="4713"/>
        <v>0</v>
      </c>
      <c r="CD1383" s="31">
        <f t="shared" si="4467"/>
        <v>226860</v>
      </c>
      <c r="CE1383" s="31">
        <f t="shared" si="4468"/>
        <v>0</v>
      </c>
      <c r="CF1383" s="31">
        <f t="shared" si="4469"/>
        <v>0</v>
      </c>
      <c r="CG1383" s="31">
        <f t="shared" si="4714"/>
        <v>0</v>
      </c>
      <c r="CH1383" s="24"/>
      <c r="CI1383" s="40"/>
      <c r="CN1383" s="1" t="s">
        <v>30</v>
      </c>
    </row>
    <row r="1384" ht="15">
      <c r="A1384" s="41" t="s">
        <v>768</v>
      </c>
      <c r="B1384" s="17">
        <v>410</v>
      </c>
      <c r="C1384" s="16" t="s">
        <v>66</v>
      </c>
      <c r="D1384" s="16" t="s">
        <v>67</v>
      </c>
      <c r="E1384" s="39" t="s">
        <v>68</v>
      </c>
      <c r="F1384" s="31">
        <v>226860</v>
      </c>
      <c r="G1384" s="31"/>
      <c r="H1384" s="31"/>
      <c r="I1384" s="31"/>
      <c r="J1384" s="31"/>
      <c r="K1384" s="31"/>
      <c r="L1384" s="31">
        <f t="shared" si="4556"/>
        <v>226860</v>
      </c>
      <c r="M1384" s="31">
        <f t="shared" si="4557"/>
        <v>0</v>
      </c>
      <c r="N1384" s="31">
        <f t="shared" si="4558"/>
        <v>0</v>
      </c>
      <c r="O1384" s="31"/>
      <c r="P1384" s="31"/>
      <c r="Q1384" s="31"/>
      <c r="R1384" s="31">
        <f t="shared" si="4559"/>
        <v>226860</v>
      </c>
      <c r="S1384" s="31">
        <f t="shared" si="4560"/>
        <v>0</v>
      </c>
      <c r="T1384" s="31">
        <f t="shared" si="4561"/>
        <v>0</v>
      </c>
      <c r="U1384" s="31"/>
      <c r="V1384" s="31"/>
      <c r="W1384" s="31"/>
      <c r="X1384" s="31">
        <f t="shared" si="4562"/>
        <v>226860</v>
      </c>
      <c r="Y1384" s="31">
        <f t="shared" si="4563"/>
        <v>0</v>
      </c>
      <c r="Z1384" s="31">
        <f t="shared" si="4564"/>
        <v>0</v>
      </c>
      <c r="AA1384" s="31"/>
      <c r="AB1384" s="31"/>
      <c r="AC1384" s="31"/>
      <c r="AD1384" s="31">
        <f t="shared" si="4565"/>
        <v>226860</v>
      </c>
      <c r="AE1384" s="31">
        <f t="shared" si="4566"/>
        <v>0</v>
      </c>
      <c r="AF1384" s="31">
        <f t="shared" si="4567"/>
        <v>0</v>
      </c>
      <c r="AG1384" s="31"/>
      <c r="AH1384" s="31"/>
      <c r="AI1384" s="31"/>
      <c r="AJ1384" s="31">
        <f t="shared" si="4568"/>
        <v>226860</v>
      </c>
      <c r="AK1384" s="31">
        <f t="shared" si="4569"/>
        <v>0</v>
      </c>
      <c r="AL1384" s="31">
        <f t="shared" si="4570"/>
        <v>0</v>
      </c>
      <c r="AM1384" s="31"/>
      <c r="AN1384" s="31"/>
      <c r="AO1384" s="31"/>
      <c r="AP1384" s="31">
        <f t="shared" si="4571"/>
        <v>226860</v>
      </c>
      <c r="AQ1384" s="31">
        <f t="shared" si="4572"/>
        <v>0</v>
      </c>
      <c r="AR1384" s="31">
        <f t="shared" si="4573"/>
        <v>0</v>
      </c>
      <c r="AS1384" s="31"/>
      <c r="AT1384" s="31"/>
      <c r="AU1384" s="31"/>
      <c r="AV1384" s="31">
        <f t="shared" si="4574"/>
        <v>226860</v>
      </c>
      <c r="AW1384" s="31">
        <f t="shared" si="4575"/>
        <v>0</v>
      </c>
      <c r="AX1384" s="31">
        <f t="shared" si="4576"/>
        <v>0</v>
      </c>
      <c r="AY1384" s="31"/>
      <c r="AZ1384" s="31"/>
      <c r="BA1384" s="31"/>
      <c r="BB1384" s="31">
        <f t="shared" si="4577"/>
        <v>226860</v>
      </c>
      <c r="BC1384" s="31">
        <f t="shared" si="4578"/>
        <v>0</v>
      </c>
      <c r="BD1384" s="31">
        <f t="shared" si="4579"/>
        <v>0</v>
      </c>
      <c r="BE1384" s="31"/>
      <c r="BF1384" s="31"/>
      <c r="BG1384" s="31"/>
      <c r="BH1384" s="31">
        <f t="shared" si="4580"/>
        <v>226860</v>
      </c>
      <c r="BI1384" s="31">
        <f t="shared" si="4581"/>
        <v>0</v>
      </c>
      <c r="BJ1384" s="31">
        <f t="shared" si="4582"/>
        <v>0</v>
      </c>
      <c r="BK1384" s="31"/>
      <c r="BL1384" s="31"/>
      <c r="BM1384" s="31"/>
      <c r="BN1384" s="31">
        <f t="shared" si="4583"/>
        <v>226860</v>
      </c>
      <c r="BO1384" s="31">
        <f t="shared" si="4584"/>
        <v>0</v>
      </c>
      <c r="BP1384" s="31">
        <f t="shared" si="4585"/>
        <v>0</v>
      </c>
      <c r="BQ1384" s="31"/>
      <c r="BR1384" s="31"/>
      <c r="BS1384" s="31">
        <f t="shared" si="4586"/>
        <v>226860</v>
      </c>
      <c r="BT1384" s="31">
        <f t="shared" si="4587"/>
        <v>0</v>
      </c>
      <c r="BU1384" s="31">
        <f t="shared" si="4588"/>
        <v>0</v>
      </c>
      <c r="BV1384" s="31"/>
      <c r="BW1384" s="31"/>
      <c r="BX1384" s="31">
        <f t="shared" si="4589"/>
        <v>226860</v>
      </c>
      <c r="BY1384" s="31">
        <f t="shared" si="4590"/>
        <v>0</v>
      </c>
      <c r="BZ1384" s="31">
        <f t="shared" si="4591"/>
        <v>0</v>
      </c>
      <c r="CA1384" s="31"/>
      <c r="CB1384" s="31"/>
      <c r="CC1384" s="31"/>
      <c r="CD1384" s="31">
        <f t="shared" si="4467"/>
        <v>226860</v>
      </c>
      <c r="CE1384" s="31">
        <f t="shared" si="4468"/>
        <v>0</v>
      </c>
      <c r="CF1384" s="31">
        <f t="shared" si="4469"/>
        <v>0</v>
      </c>
      <c r="CG1384" s="31"/>
      <c r="CH1384" s="24"/>
      <c r="CI1384" s="40"/>
    </row>
    <row r="1385" ht="57.700000000000003">
      <c r="A1385" s="16" t="s">
        <v>769</v>
      </c>
      <c r="B1385" s="17"/>
      <c r="C1385" s="16"/>
      <c r="D1385" s="16"/>
      <c r="E1385" s="39" t="s">
        <v>770</v>
      </c>
      <c r="F1385" s="31">
        <f t="shared" si="4674"/>
        <v>43099.699999999997</v>
      </c>
      <c r="G1385" s="31">
        <f t="shared" si="4675"/>
        <v>43099.699999999997</v>
      </c>
      <c r="H1385" s="31">
        <f t="shared" si="4676"/>
        <v>43099.699999999997</v>
      </c>
      <c r="I1385" s="31">
        <f t="shared" si="4677"/>
        <v>0</v>
      </c>
      <c r="J1385" s="31">
        <f t="shared" si="4678"/>
        <v>0</v>
      </c>
      <c r="K1385" s="31">
        <f t="shared" si="4679"/>
        <v>0</v>
      </c>
      <c r="L1385" s="31">
        <f t="shared" si="4556"/>
        <v>43099.699999999997</v>
      </c>
      <c r="M1385" s="31">
        <f t="shared" si="4557"/>
        <v>43099.699999999997</v>
      </c>
      <c r="N1385" s="31">
        <f t="shared" si="4558"/>
        <v>43099.699999999997</v>
      </c>
      <c r="O1385" s="31">
        <f t="shared" si="4680"/>
        <v>0</v>
      </c>
      <c r="P1385" s="31">
        <f t="shared" si="4681"/>
        <v>0</v>
      </c>
      <c r="Q1385" s="31">
        <f t="shared" si="4682"/>
        <v>0</v>
      </c>
      <c r="R1385" s="31">
        <f t="shared" si="4559"/>
        <v>43099.699999999997</v>
      </c>
      <c r="S1385" s="31">
        <f t="shared" si="4560"/>
        <v>43099.699999999997</v>
      </c>
      <c r="T1385" s="31">
        <f t="shared" si="4561"/>
        <v>43099.699999999997</v>
      </c>
      <c r="U1385" s="31">
        <f t="shared" si="4683"/>
        <v>0</v>
      </c>
      <c r="V1385" s="31">
        <f t="shared" si="4684"/>
        <v>0</v>
      </c>
      <c r="W1385" s="31">
        <f t="shared" si="4685"/>
        <v>0</v>
      </c>
      <c r="X1385" s="31">
        <f t="shared" si="4562"/>
        <v>43099.699999999997</v>
      </c>
      <c r="Y1385" s="31">
        <f t="shared" si="4563"/>
        <v>43099.699999999997</v>
      </c>
      <c r="Z1385" s="31">
        <f t="shared" si="4564"/>
        <v>43099.699999999997</v>
      </c>
      <c r="AA1385" s="31">
        <f t="shared" si="4686"/>
        <v>0</v>
      </c>
      <c r="AB1385" s="31">
        <f t="shared" si="4687"/>
        <v>0</v>
      </c>
      <c r="AC1385" s="31">
        <f t="shared" si="4688"/>
        <v>0</v>
      </c>
      <c r="AD1385" s="31">
        <f t="shared" si="4565"/>
        <v>43099.699999999997</v>
      </c>
      <c r="AE1385" s="31">
        <f t="shared" si="4566"/>
        <v>43099.699999999997</v>
      </c>
      <c r="AF1385" s="31">
        <f t="shared" si="4567"/>
        <v>43099.699999999997</v>
      </c>
      <c r="AG1385" s="31">
        <f t="shared" si="4689"/>
        <v>0</v>
      </c>
      <c r="AH1385" s="31">
        <f t="shared" si="4690"/>
        <v>0</v>
      </c>
      <c r="AI1385" s="31">
        <f t="shared" si="4691"/>
        <v>0</v>
      </c>
      <c r="AJ1385" s="31">
        <f t="shared" si="4568"/>
        <v>43099.699999999997</v>
      </c>
      <c r="AK1385" s="31">
        <f t="shared" si="4569"/>
        <v>43099.699999999997</v>
      </c>
      <c r="AL1385" s="31">
        <f t="shared" si="4570"/>
        <v>43099.699999999997</v>
      </c>
      <c r="AM1385" s="31">
        <f t="shared" si="4692"/>
        <v>-635.05200000000002</v>
      </c>
      <c r="AN1385" s="31">
        <f t="shared" si="4693"/>
        <v>0</v>
      </c>
      <c r="AO1385" s="31">
        <f t="shared" si="4694"/>
        <v>0</v>
      </c>
      <c r="AP1385" s="31">
        <f t="shared" si="4571"/>
        <v>42464.647999999994</v>
      </c>
      <c r="AQ1385" s="31">
        <f t="shared" si="4572"/>
        <v>43099.699999999997</v>
      </c>
      <c r="AR1385" s="31">
        <f t="shared" si="4573"/>
        <v>43099.699999999997</v>
      </c>
      <c r="AS1385" s="31">
        <f t="shared" si="4695"/>
        <v>0</v>
      </c>
      <c r="AT1385" s="31">
        <f t="shared" si="4696"/>
        <v>0</v>
      </c>
      <c r="AU1385" s="31">
        <f t="shared" si="4697"/>
        <v>0</v>
      </c>
      <c r="AV1385" s="31">
        <f t="shared" si="4574"/>
        <v>42464.647999999994</v>
      </c>
      <c r="AW1385" s="31">
        <f t="shared" si="4575"/>
        <v>43099.699999999997</v>
      </c>
      <c r="AX1385" s="31">
        <f t="shared" si="4576"/>
        <v>43099.699999999997</v>
      </c>
      <c r="AY1385" s="31">
        <f t="shared" si="4698"/>
        <v>0</v>
      </c>
      <c r="AZ1385" s="31">
        <f t="shared" si="4699"/>
        <v>0</v>
      </c>
      <c r="BA1385" s="31">
        <f t="shared" si="4700"/>
        <v>0</v>
      </c>
      <c r="BB1385" s="31">
        <f t="shared" si="4577"/>
        <v>42464.647999999994</v>
      </c>
      <c r="BC1385" s="31">
        <f t="shared" si="4578"/>
        <v>43099.699999999997</v>
      </c>
      <c r="BD1385" s="31">
        <f t="shared" si="4579"/>
        <v>43099.699999999997</v>
      </c>
      <c r="BE1385" s="31">
        <f t="shared" si="4701"/>
        <v>0</v>
      </c>
      <c r="BF1385" s="31">
        <f t="shared" si="4702"/>
        <v>0</v>
      </c>
      <c r="BG1385" s="31">
        <f t="shared" si="4703"/>
        <v>0</v>
      </c>
      <c r="BH1385" s="31">
        <f t="shared" si="4580"/>
        <v>42464.647999999994</v>
      </c>
      <c r="BI1385" s="31">
        <f t="shared" si="4581"/>
        <v>43099.699999999997</v>
      </c>
      <c r="BJ1385" s="31">
        <f t="shared" si="4582"/>
        <v>43099.699999999997</v>
      </c>
      <c r="BK1385" s="31">
        <f t="shared" si="4704"/>
        <v>0</v>
      </c>
      <c r="BL1385" s="31">
        <f t="shared" si="4705"/>
        <v>0</v>
      </c>
      <c r="BM1385" s="31">
        <f t="shared" si="4706"/>
        <v>0</v>
      </c>
      <c r="BN1385" s="31">
        <f t="shared" si="4583"/>
        <v>42464.647999999994</v>
      </c>
      <c r="BO1385" s="31">
        <f t="shared" si="4584"/>
        <v>43099.699999999997</v>
      </c>
      <c r="BP1385" s="31">
        <f t="shared" si="4585"/>
        <v>43099.699999999997</v>
      </c>
      <c r="BQ1385" s="31">
        <f t="shared" si="4707"/>
        <v>0</v>
      </c>
      <c r="BR1385" s="31">
        <f t="shared" si="4708"/>
        <v>0</v>
      </c>
      <c r="BS1385" s="31">
        <f t="shared" si="4586"/>
        <v>42464.647999999994</v>
      </c>
      <c r="BT1385" s="31">
        <f t="shared" si="4587"/>
        <v>43099.699999999997</v>
      </c>
      <c r="BU1385" s="31">
        <f t="shared" si="4588"/>
        <v>43099.699999999997</v>
      </c>
      <c r="BV1385" s="31">
        <f t="shared" si="4709"/>
        <v>0</v>
      </c>
      <c r="BW1385" s="31">
        <f t="shared" si="4710"/>
        <v>0</v>
      </c>
      <c r="BX1385" s="31">
        <f t="shared" si="4589"/>
        <v>42464.647999999994</v>
      </c>
      <c r="BY1385" s="31">
        <f t="shared" si="4590"/>
        <v>43099.699999999997</v>
      </c>
      <c r="BZ1385" s="31">
        <f t="shared" si="4591"/>
        <v>43099.699999999997</v>
      </c>
      <c r="CA1385" s="31">
        <f t="shared" si="4711"/>
        <v>0</v>
      </c>
      <c r="CB1385" s="31">
        <f t="shared" si="4712"/>
        <v>0</v>
      </c>
      <c r="CC1385" s="31">
        <f t="shared" si="4713"/>
        <v>0</v>
      </c>
      <c r="CD1385" s="31">
        <f t="shared" si="4467"/>
        <v>42464.647999999994</v>
      </c>
      <c r="CE1385" s="31">
        <f t="shared" si="4468"/>
        <v>43099.699999999997</v>
      </c>
      <c r="CF1385" s="31">
        <f t="shared" si="4469"/>
        <v>43099.699999999997</v>
      </c>
      <c r="CG1385" s="31">
        <f t="shared" si="4714"/>
        <v>0</v>
      </c>
      <c r="CH1385" s="24"/>
      <c r="CI1385" s="40"/>
      <c r="CL1385" s="1" t="s">
        <v>28</v>
      </c>
    </row>
    <row r="1386" ht="43.75">
      <c r="A1386" s="41" t="s">
        <v>771</v>
      </c>
      <c r="B1386" s="41"/>
      <c r="C1386" s="41"/>
      <c r="D1386" s="41"/>
      <c r="E1386" s="39" t="s">
        <v>772</v>
      </c>
      <c r="F1386" s="31">
        <f t="shared" si="4674"/>
        <v>43099.699999999997</v>
      </c>
      <c r="G1386" s="31">
        <f t="shared" si="4675"/>
        <v>43099.699999999997</v>
      </c>
      <c r="H1386" s="31">
        <f t="shared" si="4676"/>
        <v>43099.699999999997</v>
      </c>
      <c r="I1386" s="31">
        <f t="shared" si="4677"/>
        <v>0</v>
      </c>
      <c r="J1386" s="31">
        <f t="shared" si="4678"/>
        <v>0</v>
      </c>
      <c r="K1386" s="31">
        <f t="shared" si="4679"/>
        <v>0</v>
      </c>
      <c r="L1386" s="31">
        <f t="shared" si="4556"/>
        <v>43099.699999999997</v>
      </c>
      <c r="M1386" s="31">
        <f t="shared" si="4557"/>
        <v>43099.699999999997</v>
      </c>
      <c r="N1386" s="31">
        <f t="shared" si="4558"/>
        <v>43099.699999999997</v>
      </c>
      <c r="O1386" s="31">
        <f t="shared" si="4680"/>
        <v>0</v>
      </c>
      <c r="P1386" s="31">
        <f t="shared" si="4681"/>
        <v>0</v>
      </c>
      <c r="Q1386" s="31">
        <f t="shared" si="4682"/>
        <v>0</v>
      </c>
      <c r="R1386" s="31">
        <f t="shared" si="4559"/>
        <v>43099.699999999997</v>
      </c>
      <c r="S1386" s="31">
        <f t="shared" si="4560"/>
        <v>43099.699999999997</v>
      </c>
      <c r="T1386" s="31">
        <f t="shared" si="4561"/>
        <v>43099.699999999997</v>
      </c>
      <c r="U1386" s="31">
        <f t="shared" si="4683"/>
        <v>0</v>
      </c>
      <c r="V1386" s="31">
        <f t="shared" si="4684"/>
        <v>0</v>
      </c>
      <c r="W1386" s="31">
        <f t="shared" si="4685"/>
        <v>0</v>
      </c>
      <c r="X1386" s="31">
        <f t="shared" si="4562"/>
        <v>43099.699999999997</v>
      </c>
      <c r="Y1386" s="31">
        <f t="shared" si="4563"/>
        <v>43099.699999999997</v>
      </c>
      <c r="Z1386" s="31">
        <f t="shared" si="4564"/>
        <v>43099.699999999997</v>
      </c>
      <c r="AA1386" s="31">
        <f t="shared" si="4686"/>
        <v>0</v>
      </c>
      <c r="AB1386" s="31">
        <f t="shared" si="4687"/>
        <v>0</v>
      </c>
      <c r="AC1386" s="31">
        <f t="shared" si="4688"/>
        <v>0</v>
      </c>
      <c r="AD1386" s="31">
        <f t="shared" si="4565"/>
        <v>43099.699999999997</v>
      </c>
      <c r="AE1386" s="31">
        <f t="shared" si="4566"/>
        <v>43099.699999999997</v>
      </c>
      <c r="AF1386" s="31">
        <f t="shared" si="4567"/>
        <v>43099.699999999997</v>
      </c>
      <c r="AG1386" s="31">
        <f t="shared" si="4689"/>
        <v>0</v>
      </c>
      <c r="AH1386" s="31">
        <f t="shared" si="4690"/>
        <v>0</v>
      </c>
      <c r="AI1386" s="31">
        <f t="shared" si="4691"/>
        <v>0</v>
      </c>
      <c r="AJ1386" s="31">
        <f t="shared" si="4568"/>
        <v>43099.699999999997</v>
      </c>
      <c r="AK1386" s="31">
        <f t="shared" si="4569"/>
        <v>43099.699999999997</v>
      </c>
      <c r="AL1386" s="31">
        <f t="shared" si="4570"/>
        <v>43099.699999999997</v>
      </c>
      <c r="AM1386" s="31">
        <f t="shared" si="4692"/>
        <v>-635.05200000000002</v>
      </c>
      <c r="AN1386" s="31">
        <f t="shared" si="4693"/>
        <v>0</v>
      </c>
      <c r="AO1386" s="31">
        <f t="shared" si="4694"/>
        <v>0</v>
      </c>
      <c r="AP1386" s="31">
        <f t="shared" si="4571"/>
        <v>42464.647999999994</v>
      </c>
      <c r="AQ1386" s="31">
        <f t="shared" si="4572"/>
        <v>43099.699999999997</v>
      </c>
      <c r="AR1386" s="31">
        <f t="shared" si="4573"/>
        <v>43099.699999999997</v>
      </c>
      <c r="AS1386" s="31">
        <f t="shared" si="4695"/>
        <v>0</v>
      </c>
      <c r="AT1386" s="31">
        <f t="shared" si="4696"/>
        <v>0</v>
      </c>
      <c r="AU1386" s="31">
        <f t="shared" si="4697"/>
        <v>0</v>
      </c>
      <c r="AV1386" s="31">
        <f t="shared" si="4574"/>
        <v>42464.647999999994</v>
      </c>
      <c r="AW1386" s="31">
        <f t="shared" si="4575"/>
        <v>43099.699999999997</v>
      </c>
      <c r="AX1386" s="31">
        <f t="shared" si="4576"/>
        <v>43099.699999999997</v>
      </c>
      <c r="AY1386" s="31">
        <f t="shared" si="4698"/>
        <v>0</v>
      </c>
      <c r="AZ1386" s="31">
        <f t="shared" si="4699"/>
        <v>0</v>
      </c>
      <c r="BA1386" s="31">
        <f t="shared" si="4700"/>
        <v>0</v>
      </c>
      <c r="BB1386" s="31">
        <f t="shared" si="4577"/>
        <v>42464.647999999994</v>
      </c>
      <c r="BC1386" s="31">
        <f t="shared" si="4578"/>
        <v>43099.699999999997</v>
      </c>
      <c r="BD1386" s="31">
        <f t="shared" si="4579"/>
        <v>43099.699999999997</v>
      </c>
      <c r="BE1386" s="31">
        <f t="shared" si="4701"/>
        <v>0</v>
      </c>
      <c r="BF1386" s="31">
        <f t="shared" si="4702"/>
        <v>0</v>
      </c>
      <c r="BG1386" s="31">
        <f t="shared" si="4703"/>
        <v>0</v>
      </c>
      <c r="BH1386" s="31">
        <f t="shared" si="4580"/>
        <v>42464.647999999994</v>
      </c>
      <c r="BI1386" s="31">
        <f t="shared" si="4581"/>
        <v>43099.699999999997</v>
      </c>
      <c r="BJ1386" s="31">
        <f t="shared" si="4582"/>
        <v>43099.699999999997</v>
      </c>
      <c r="BK1386" s="31">
        <f t="shared" si="4704"/>
        <v>0</v>
      </c>
      <c r="BL1386" s="31">
        <f t="shared" si="4705"/>
        <v>0</v>
      </c>
      <c r="BM1386" s="31">
        <f t="shared" si="4706"/>
        <v>0</v>
      </c>
      <c r="BN1386" s="31">
        <f t="shared" si="4583"/>
        <v>42464.647999999994</v>
      </c>
      <c r="BO1386" s="31">
        <f t="shared" si="4584"/>
        <v>43099.699999999997</v>
      </c>
      <c r="BP1386" s="31">
        <f t="shared" si="4585"/>
        <v>43099.699999999997</v>
      </c>
      <c r="BQ1386" s="31">
        <f t="shared" si="4707"/>
        <v>0</v>
      </c>
      <c r="BR1386" s="31">
        <f t="shared" si="4708"/>
        <v>0</v>
      </c>
      <c r="BS1386" s="31">
        <f t="shared" si="4586"/>
        <v>42464.647999999994</v>
      </c>
      <c r="BT1386" s="31">
        <f t="shared" si="4587"/>
        <v>43099.699999999997</v>
      </c>
      <c r="BU1386" s="31">
        <f t="shared" si="4588"/>
        <v>43099.699999999997</v>
      </c>
      <c r="BV1386" s="31">
        <f t="shared" si="4709"/>
        <v>0</v>
      </c>
      <c r="BW1386" s="31">
        <f t="shared" si="4710"/>
        <v>0</v>
      </c>
      <c r="BX1386" s="31">
        <f t="shared" si="4589"/>
        <v>42464.647999999994</v>
      </c>
      <c r="BY1386" s="31">
        <f t="shared" si="4590"/>
        <v>43099.699999999997</v>
      </c>
      <c r="BZ1386" s="31">
        <f t="shared" si="4591"/>
        <v>43099.699999999997</v>
      </c>
      <c r="CA1386" s="31">
        <f t="shared" si="4711"/>
        <v>0</v>
      </c>
      <c r="CB1386" s="31">
        <f t="shared" si="4712"/>
        <v>0</v>
      </c>
      <c r="CC1386" s="31">
        <f t="shared" si="4713"/>
        <v>0</v>
      </c>
      <c r="CD1386" s="31">
        <f t="shared" si="4467"/>
        <v>42464.647999999994</v>
      </c>
      <c r="CE1386" s="31">
        <f t="shared" si="4468"/>
        <v>43099.699999999997</v>
      </c>
      <c r="CF1386" s="31">
        <f t="shared" si="4469"/>
        <v>43099.699999999997</v>
      </c>
      <c r="CG1386" s="31">
        <f t="shared" si="4714"/>
        <v>0</v>
      </c>
      <c r="CH1386" s="24"/>
      <c r="CI1386" s="40"/>
      <c r="CO1386" s="1" t="s">
        <v>31</v>
      </c>
    </row>
    <row r="1387" ht="29.850000000000001">
      <c r="A1387" s="41" t="s">
        <v>771</v>
      </c>
      <c r="B1387" s="17">
        <v>200</v>
      </c>
      <c r="C1387" s="16"/>
      <c r="D1387" s="16"/>
      <c r="E1387" s="39" t="s">
        <v>40</v>
      </c>
      <c r="F1387" s="31">
        <f t="shared" si="4674"/>
        <v>43099.699999999997</v>
      </c>
      <c r="G1387" s="31">
        <f t="shared" si="4675"/>
        <v>43099.699999999997</v>
      </c>
      <c r="H1387" s="31">
        <f t="shared" si="4676"/>
        <v>43099.699999999997</v>
      </c>
      <c r="I1387" s="31">
        <f t="shared" si="4677"/>
        <v>0</v>
      </c>
      <c r="J1387" s="31">
        <f t="shared" si="4678"/>
        <v>0</v>
      </c>
      <c r="K1387" s="31">
        <f t="shared" si="4679"/>
        <v>0</v>
      </c>
      <c r="L1387" s="31">
        <f t="shared" si="4556"/>
        <v>43099.699999999997</v>
      </c>
      <c r="M1387" s="31">
        <f t="shared" si="4557"/>
        <v>43099.699999999997</v>
      </c>
      <c r="N1387" s="31">
        <f t="shared" si="4558"/>
        <v>43099.699999999997</v>
      </c>
      <c r="O1387" s="31">
        <f t="shared" si="4680"/>
        <v>0</v>
      </c>
      <c r="P1387" s="31">
        <f t="shared" si="4681"/>
        <v>0</v>
      </c>
      <c r="Q1387" s="31">
        <f t="shared" si="4682"/>
        <v>0</v>
      </c>
      <c r="R1387" s="31">
        <f t="shared" si="4559"/>
        <v>43099.699999999997</v>
      </c>
      <c r="S1387" s="31">
        <f t="shared" si="4560"/>
        <v>43099.699999999997</v>
      </c>
      <c r="T1387" s="31">
        <f t="shared" si="4561"/>
        <v>43099.699999999997</v>
      </c>
      <c r="U1387" s="31">
        <f t="shared" si="4683"/>
        <v>0</v>
      </c>
      <c r="V1387" s="31">
        <f t="shared" si="4684"/>
        <v>0</v>
      </c>
      <c r="W1387" s="31">
        <f t="shared" si="4685"/>
        <v>0</v>
      </c>
      <c r="X1387" s="31">
        <f t="shared" si="4562"/>
        <v>43099.699999999997</v>
      </c>
      <c r="Y1387" s="31">
        <f t="shared" si="4563"/>
        <v>43099.699999999997</v>
      </c>
      <c r="Z1387" s="31">
        <f t="shared" si="4564"/>
        <v>43099.699999999997</v>
      </c>
      <c r="AA1387" s="31">
        <f t="shared" si="4686"/>
        <v>0</v>
      </c>
      <c r="AB1387" s="31">
        <f t="shared" si="4687"/>
        <v>0</v>
      </c>
      <c r="AC1387" s="31">
        <f t="shared" si="4688"/>
        <v>0</v>
      </c>
      <c r="AD1387" s="31">
        <f t="shared" si="4565"/>
        <v>43099.699999999997</v>
      </c>
      <c r="AE1387" s="31">
        <f t="shared" si="4566"/>
        <v>43099.699999999997</v>
      </c>
      <c r="AF1387" s="31">
        <f t="shared" si="4567"/>
        <v>43099.699999999997</v>
      </c>
      <c r="AG1387" s="31">
        <f t="shared" si="4689"/>
        <v>0</v>
      </c>
      <c r="AH1387" s="31">
        <f t="shared" si="4690"/>
        <v>0</v>
      </c>
      <c r="AI1387" s="31">
        <f t="shared" si="4691"/>
        <v>0</v>
      </c>
      <c r="AJ1387" s="31">
        <f t="shared" si="4568"/>
        <v>43099.699999999997</v>
      </c>
      <c r="AK1387" s="31">
        <f t="shared" si="4569"/>
        <v>43099.699999999997</v>
      </c>
      <c r="AL1387" s="31">
        <f t="shared" si="4570"/>
        <v>43099.699999999997</v>
      </c>
      <c r="AM1387" s="31">
        <f t="shared" si="4692"/>
        <v>-635.05200000000002</v>
      </c>
      <c r="AN1387" s="31">
        <f t="shared" si="4693"/>
        <v>0</v>
      </c>
      <c r="AO1387" s="31">
        <f t="shared" si="4694"/>
        <v>0</v>
      </c>
      <c r="AP1387" s="31">
        <f t="shared" si="4571"/>
        <v>42464.647999999994</v>
      </c>
      <c r="AQ1387" s="31">
        <f t="shared" si="4572"/>
        <v>43099.699999999997</v>
      </c>
      <c r="AR1387" s="31">
        <f t="shared" si="4573"/>
        <v>43099.699999999997</v>
      </c>
      <c r="AS1387" s="31">
        <f t="shared" si="4695"/>
        <v>0</v>
      </c>
      <c r="AT1387" s="31">
        <f t="shared" si="4696"/>
        <v>0</v>
      </c>
      <c r="AU1387" s="31">
        <f t="shared" si="4697"/>
        <v>0</v>
      </c>
      <c r="AV1387" s="31">
        <f t="shared" si="4574"/>
        <v>42464.647999999994</v>
      </c>
      <c r="AW1387" s="31">
        <f t="shared" si="4575"/>
        <v>43099.699999999997</v>
      </c>
      <c r="AX1387" s="31">
        <f t="shared" si="4576"/>
        <v>43099.699999999997</v>
      </c>
      <c r="AY1387" s="31">
        <f t="shared" si="4698"/>
        <v>0</v>
      </c>
      <c r="AZ1387" s="31">
        <f t="shared" si="4699"/>
        <v>0</v>
      </c>
      <c r="BA1387" s="31">
        <f t="shared" si="4700"/>
        <v>0</v>
      </c>
      <c r="BB1387" s="31">
        <f t="shared" si="4577"/>
        <v>42464.647999999994</v>
      </c>
      <c r="BC1387" s="31">
        <f t="shared" si="4578"/>
        <v>43099.699999999997</v>
      </c>
      <c r="BD1387" s="31">
        <f t="shared" si="4579"/>
        <v>43099.699999999997</v>
      </c>
      <c r="BE1387" s="31">
        <f t="shared" si="4701"/>
        <v>0</v>
      </c>
      <c r="BF1387" s="31">
        <f t="shared" si="4702"/>
        <v>0</v>
      </c>
      <c r="BG1387" s="31">
        <f t="shared" si="4703"/>
        <v>0</v>
      </c>
      <c r="BH1387" s="31">
        <f t="shared" si="4580"/>
        <v>42464.647999999994</v>
      </c>
      <c r="BI1387" s="31">
        <f t="shared" si="4581"/>
        <v>43099.699999999997</v>
      </c>
      <c r="BJ1387" s="31">
        <f t="shared" si="4582"/>
        <v>43099.699999999997</v>
      </c>
      <c r="BK1387" s="31">
        <f t="shared" si="4704"/>
        <v>0</v>
      </c>
      <c r="BL1387" s="31">
        <f t="shared" si="4705"/>
        <v>0</v>
      </c>
      <c r="BM1387" s="31">
        <f t="shared" si="4706"/>
        <v>0</v>
      </c>
      <c r="BN1387" s="31">
        <f t="shared" si="4583"/>
        <v>42464.647999999994</v>
      </c>
      <c r="BO1387" s="31">
        <f t="shared" si="4584"/>
        <v>43099.699999999997</v>
      </c>
      <c r="BP1387" s="31">
        <f t="shared" si="4585"/>
        <v>43099.699999999997</v>
      </c>
      <c r="BQ1387" s="31">
        <f t="shared" si="4707"/>
        <v>0</v>
      </c>
      <c r="BR1387" s="31">
        <f t="shared" si="4708"/>
        <v>0</v>
      </c>
      <c r="BS1387" s="31">
        <f t="shared" si="4586"/>
        <v>42464.647999999994</v>
      </c>
      <c r="BT1387" s="31">
        <f t="shared" si="4587"/>
        <v>43099.699999999997</v>
      </c>
      <c r="BU1387" s="31">
        <f t="shared" si="4588"/>
        <v>43099.699999999997</v>
      </c>
      <c r="BV1387" s="31">
        <f t="shared" si="4709"/>
        <v>0</v>
      </c>
      <c r="BW1387" s="31">
        <f t="shared" si="4710"/>
        <v>0</v>
      </c>
      <c r="BX1387" s="31">
        <f t="shared" si="4589"/>
        <v>42464.647999999994</v>
      </c>
      <c r="BY1387" s="31">
        <f t="shared" si="4590"/>
        <v>43099.699999999997</v>
      </c>
      <c r="BZ1387" s="31">
        <f t="shared" si="4591"/>
        <v>43099.699999999997</v>
      </c>
      <c r="CA1387" s="31">
        <f t="shared" si="4711"/>
        <v>0</v>
      </c>
      <c r="CB1387" s="31">
        <f t="shared" si="4712"/>
        <v>0</v>
      </c>
      <c r="CC1387" s="31">
        <f t="shared" si="4713"/>
        <v>0</v>
      </c>
      <c r="CD1387" s="31">
        <f t="shared" si="4467"/>
        <v>42464.647999999994</v>
      </c>
      <c r="CE1387" s="31">
        <f t="shared" si="4468"/>
        <v>43099.699999999997</v>
      </c>
      <c r="CF1387" s="31">
        <f t="shared" si="4469"/>
        <v>43099.699999999997</v>
      </c>
      <c r="CG1387" s="31">
        <f t="shared" si="4714"/>
        <v>0</v>
      </c>
      <c r="CH1387" s="24"/>
      <c r="CI1387" s="40"/>
      <c r="CM1387" s="1" t="s">
        <v>29</v>
      </c>
    </row>
    <row r="1388" ht="43.75">
      <c r="A1388" s="41" t="s">
        <v>771</v>
      </c>
      <c r="B1388" s="17">
        <v>240</v>
      </c>
      <c r="C1388" s="16"/>
      <c r="D1388" s="16"/>
      <c r="E1388" s="39" t="s">
        <v>41</v>
      </c>
      <c r="F1388" s="31">
        <f>F1390+F1389</f>
        <v>43099.699999999997</v>
      </c>
      <c r="G1388" s="31">
        <f>G1390+G1389</f>
        <v>43099.699999999997</v>
      </c>
      <c r="H1388" s="31">
        <f>H1390+H1389</f>
        <v>43099.699999999997</v>
      </c>
      <c r="I1388" s="31">
        <f>I1390+I1389</f>
        <v>0</v>
      </c>
      <c r="J1388" s="31">
        <f>J1390+J1389</f>
        <v>0</v>
      </c>
      <c r="K1388" s="31">
        <f>K1390+K1389</f>
        <v>0</v>
      </c>
      <c r="L1388" s="31">
        <f t="shared" si="4556"/>
        <v>43099.699999999997</v>
      </c>
      <c r="M1388" s="31">
        <f t="shared" si="4557"/>
        <v>43099.699999999997</v>
      </c>
      <c r="N1388" s="31">
        <f t="shared" si="4558"/>
        <v>43099.699999999997</v>
      </c>
      <c r="O1388" s="31">
        <f>O1390+O1389</f>
        <v>0</v>
      </c>
      <c r="P1388" s="31">
        <f>P1390+P1389</f>
        <v>0</v>
      </c>
      <c r="Q1388" s="31">
        <f>Q1390+Q1389</f>
        <v>0</v>
      </c>
      <c r="R1388" s="31">
        <f t="shared" si="4559"/>
        <v>43099.699999999997</v>
      </c>
      <c r="S1388" s="31">
        <f t="shared" si="4560"/>
        <v>43099.699999999997</v>
      </c>
      <c r="T1388" s="31">
        <f t="shared" si="4561"/>
        <v>43099.699999999997</v>
      </c>
      <c r="U1388" s="31">
        <f>U1390+U1389</f>
        <v>0</v>
      </c>
      <c r="V1388" s="31">
        <f>V1390+V1389</f>
        <v>0</v>
      </c>
      <c r="W1388" s="31">
        <f>W1390+W1389</f>
        <v>0</v>
      </c>
      <c r="X1388" s="31">
        <f t="shared" si="4562"/>
        <v>43099.699999999997</v>
      </c>
      <c r="Y1388" s="31">
        <f t="shared" si="4563"/>
        <v>43099.699999999997</v>
      </c>
      <c r="Z1388" s="31">
        <f t="shared" si="4564"/>
        <v>43099.699999999997</v>
      </c>
      <c r="AA1388" s="31">
        <f>AA1390+AA1389</f>
        <v>0</v>
      </c>
      <c r="AB1388" s="31">
        <f>AB1390+AB1389</f>
        <v>0</v>
      </c>
      <c r="AC1388" s="31">
        <f>AC1390+AC1389</f>
        <v>0</v>
      </c>
      <c r="AD1388" s="31">
        <f t="shared" si="4565"/>
        <v>43099.699999999997</v>
      </c>
      <c r="AE1388" s="31">
        <f t="shared" si="4566"/>
        <v>43099.699999999997</v>
      </c>
      <c r="AF1388" s="31">
        <f t="shared" si="4567"/>
        <v>43099.699999999997</v>
      </c>
      <c r="AG1388" s="31">
        <f>AG1390+AG1389</f>
        <v>0</v>
      </c>
      <c r="AH1388" s="31">
        <f>AH1390+AH1389</f>
        <v>0</v>
      </c>
      <c r="AI1388" s="31">
        <f>AI1390+AI1389</f>
        <v>0</v>
      </c>
      <c r="AJ1388" s="31">
        <f t="shared" si="4568"/>
        <v>43099.699999999997</v>
      </c>
      <c r="AK1388" s="31">
        <f t="shared" si="4569"/>
        <v>43099.699999999997</v>
      </c>
      <c r="AL1388" s="31">
        <f t="shared" si="4570"/>
        <v>43099.699999999997</v>
      </c>
      <c r="AM1388" s="31">
        <f>AM1390+AM1389</f>
        <v>-635.05200000000002</v>
      </c>
      <c r="AN1388" s="31">
        <f>AN1390+AN1389</f>
        <v>0</v>
      </c>
      <c r="AO1388" s="31">
        <f>AO1390+AO1389</f>
        <v>0</v>
      </c>
      <c r="AP1388" s="31">
        <f t="shared" si="4571"/>
        <v>42464.647999999994</v>
      </c>
      <c r="AQ1388" s="31">
        <f t="shared" si="4572"/>
        <v>43099.699999999997</v>
      </c>
      <c r="AR1388" s="31">
        <f t="shared" si="4573"/>
        <v>43099.699999999997</v>
      </c>
      <c r="AS1388" s="31">
        <f>AS1390+AS1389</f>
        <v>0</v>
      </c>
      <c r="AT1388" s="31">
        <f>AT1390+AT1389</f>
        <v>0</v>
      </c>
      <c r="AU1388" s="31">
        <f>AU1390+AU1389</f>
        <v>0</v>
      </c>
      <c r="AV1388" s="31">
        <f t="shared" si="4574"/>
        <v>42464.647999999994</v>
      </c>
      <c r="AW1388" s="31">
        <f t="shared" si="4575"/>
        <v>43099.699999999997</v>
      </c>
      <c r="AX1388" s="31">
        <f t="shared" si="4576"/>
        <v>43099.699999999997</v>
      </c>
      <c r="AY1388" s="31">
        <f>AY1390+AY1389</f>
        <v>0</v>
      </c>
      <c r="AZ1388" s="31">
        <f>AZ1390+AZ1389</f>
        <v>0</v>
      </c>
      <c r="BA1388" s="31">
        <f>BA1390+BA1389</f>
        <v>0</v>
      </c>
      <c r="BB1388" s="31">
        <f t="shared" si="4577"/>
        <v>42464.647999999994</v>
      </c>
      <c r="BC1388" s="31">
        <f t="shared" si="4578"/>
        <v>43099.699999999997</v>
      </c>
      <c r="BD1388" s="31">
        <f t="shared" si="4579"/>
        <v>43099.699999999997</v>
      </c>
      <c r="BE1388" s="31">
        <f>BE1390+BE1389</f>
        <v>0</v>
      </c>
      <c r="BF1388" s="31">
        <f>BF1390+BF1389</f>
        <v>0</v>
      </c>
      <c r="BG1388" s="31">
        <f>BG1390+BG1389</f>
        <v>0</v>
      </c>
      <c r="BH1388" s="31">
        <f t="shared" si="4580"/>
        <v>42464.647999999994</v>
      </c>
      <c r="BI1388" s="31">
        <f t="shared" si="4581"/>
        <v>43099.699999999997</v>
      </c>
      <c r="BJ1388" s="31">
        <f t="shared" si="4582"/>
        <v>43099.699999999997</v>
      </c>
      <c r="BK1388" s="31">
        <f>BK1390+BK1389</f>
        <v>0</v>
      </c>
      <c r="BL1388" s="31">
        <f>BL1390+BL1389</f>
        <v>0</v>
      </c>
      <c r="BM1388" s="31">
        <f>BM1390+BM1389</f>
        <v>0</v>
      </c>
      <c r="BN1388" s="31">
        <f t="shared" si="4583"/>
        <v>42464.647999999994</v>
      </c>
      <c r="BO1388" s="31">
        <f t="shared" si="4584"/>
        <v>43099.699999999997</v>
      </c>
      <c r="BP1388" s="31">
        <f t="shared" si="4585"/>
        <v>43099.699999999997</v>
      </c>
      <c r="BQ1388" s="31">
        <f>BQ1390+BQ1389</f>
        <v>0</v>
      </c>
      <c r="BR1388" s="31">
        <f>BR1390+BR1389</f>
        <v>0</v>
      </c>
      <c r="BS1388" s="31">
        <f t="shared" si="4586"/>
        <v>42464.647999999994</v>
      </c>
      <c r="BT1388" s="31">
        <f t="shared" si="4587"/>
        <v>43099.699999999997</v>
      </c>
      <c r="BU1388" s="31">
        <f t="shared" si="4588"/>
        <v>43099.699999999997</v>
      </c>
      <c r="BV1388" s="31">
        <f>BV1390+BV1389</f>
        <v>0</v>
      </c>
      <c r="BW1388" s="31">
        <f>BW1390+BW1389</f>
        <v>0</v>
      </c>
      <c r="BX1388" s="31">
        <f t="shared" si="4589"/>
        <v>42464.647999999994</v>
      </c>
      <c r="BY1388" s="31">
        <f t="shared" si="4590"/>
        <v>43099.699999999997</v>
      </c>
      <c r="BZ1388" s="31">
        <f t="shared" si="4591"/>
        <v>43099.699999999997</v>
      </c>
      <c r="CA1388" s="31">
        <f>CA1390+CA1389</f>
        <v>0</v>
      </c>
      <c r="CB1388" s="31">
        <f>CB1390+CB1389</f>
        <v>0</v>
      </c>
      <c r="CC1388" s="31">
        <f>CC1390+CC1389</f>
        <v>0</v>
      </c>
      <c r="CD1388" s="31">
        <f t="shared" si="4467"/>
        <v>42464.647999999994</v>
      </c>
      <c r="CE1388" s="31">
        <f t="shared" si="4468"/>
        <v>43099.699999999997</v>
      </c>
      <c r="CF1388" s="31">
        <f t="shared" si="4469"/>
        <v>43099.699999999997</v>
      </c>
      <c r="CG1388" s="31">
        <f>CG1390+CG1389</f>
        <v>0</v>
      </c>
      <c r="CH1388" s="24"/>
      <c r="CI1388" s="40"/>
      <c r="CN1388" s="1" t="s">
        <v>30</v>
      </c>
    </row>
    <row r="1389" ht="15" hidden="1">
      <c r="A1389" s="41" t="s">
        <v>771</v>
      </c>
      <c r="B1389" s="17">
        <v>240</v>
      </c>
      <c r="C1389" s="16" t="s">
        <v>395</v>
      </c>
      <c r="D1389" s="16" t="s">
        <v>105</v>
      </c>
      <c r="E1389" s="39" t="s">
        <v>681</v>
      </c>
      <c r="F1389" s="31"/>
      <c r="G1389" s="31"/>
      <c r="H1389" s="31"/>
      <c r="I1389" s="31"/>
      <c r="J1389" s="31"/>
      <c r="K1389" s="31"/>
      <c r="L1389" s="31">
        <f t="shared" si="4556"/>
        <v>0</v>
      </c>
      <c r="M1389" s="31">
        <f t="shared" si="4557"/>
        <v>0</v>
      </c>
      <c r="N1389" s="31">
        <f t="shared" si="4558"/>
        <v>0</v>
      </c>
      <c r="O1389" s="31"/>
      <c r="P1389" s="31"/>
      <c r="Q1389" s="31"/>
      <c r="R1389" s="31">
        <f t="shared" si="4559"/>
        <v>0</v>
      </c>
      <c r="S1389" s="31">
        <f t="shared" si="4560"/>
        <v>0</v>
      </c>
      <c r="T1389" s="31">
        <f t="shared" si="4561"/>
        <v>0</v>
      </c>
      <c r="U1389" s="31"/>
      <c r="V1389" s="31"/>
      <c r="W1389" s="31"/>
      <c r="X1389" s="31">
        <f t="shared" si="4562"/>
        <v>0</v>
      </c>
      <c r="Y1389" s="31">
        <f t="shared" si="4563"/>
        <v>0</v>
      </c>
      <c r="Z1389" s="31">
        <f t="shared" si="4564"/>
        <v>0</v>
      </c>
      <c r="AA1389" s="31"/>
      <c r="AB1389" s="31"/>
      <c r="AC1389" s="31"/>
      <c r="AD1389" s="31">
        <f t="shared" si="4565"/>
        <v>0</v>
      </c>
      <c r="AE1389" s="31">
        <f t="shared" si="4566"/>
        <v>0</v>
      </c>
      <c r="AF1389" s="31">
        <f t="shared" si="4567"/>
        <v>0</v>
      </c>
      <c r="AG1389" s="31"/>
      <c r="AH1389" s="31"/>
      <c r="AI1389" s="31"/>
      <c r="AJ1389" s="31">
        <f t="shared" si="4568"/>
        <v>0</v>
      </c>
      <c r="AK1389" s="31">
        <f t="shared" si="4569"/>
        <v>0</v>
      </c>
      <c r="AL1389" s="31">
        <f t="shared" si="4570"/>
        <v>0</v>
      </c>
      <c r="AM1389" s="31"/>
      <c r="AN1389" s="31"/>
      <c r="AO1389" s="31"/>
      <c r="AP1389" s="31">
        <f t="shared" si="4571"/>
        <v>0</v>
      </c>
      <c r="AQ1389" s="31">
        <f t="shared" si="4572"/>
        <v>0</v>
      </c>
      <c r="AR1389" s="31">
        <f t="shared" si="4573"/>
        <v>0</v>
      </c>
      <c r="AS1389" s="31"/>
      <c r="AT1389" s="31"/>
      <c r="AU1389" s="31"/>
      <c r="AV1389" s="31">
        <f t="shared" si="4574"/>
        <v>0</v>
      </c>
      <c r="AW1389" s="31">
        <f t="shared" si="4575"/>
        <v>0</v>
      </c>
      <c r="AX1389" s="31">
        <f t="shared" si="4576"/>
        <v>0</v>
      </c>
      <c r="AY1389" s="31"/>
      <c r="AZ1389" s="31"/>
      <c r="BA1389" s="31"/>
      <c r="BB1389" s="31">
        <f t="shared" si="4577"/>
        <v>0</v>
      </c>
      <c r="BC1389" s="31">
        <f t="shared" si="4578"/>
        <v>0</v>
      </c>
      <c r="BD1389" s="31">
        <f t="shared" si="4579"/>
        <v>0</v>
      </c>
      <c r="BE1389" s="31"/>
      <c r="BF1389" s="31"/>
      <c r="BG1389" s="31"/>
      <c r="BH1389" s="31">
        <f t="shared" si="4580"/>
        <v>0</v>
      </c>
      <c r="BI1389" s="31">
        <f t="shared" si="4581"/>
        <v>0</v>
      </c>
      <c r="BJ1389" s="31">
        <f t="shared" si="4582"/>
        <v>0</v>
      </c>
      <c r="BK1389" s="31"/>
      <c r="BL1389" s="31"/>
      <c r="BM1389" s="31"/>
      <c r="BN1389" s="31">
        <f t="shared" si="4583"/>
        <v>0</v>
      </c>
      <c r="BO1389" s="31">
        <f t="shared" si="4584"/>
        <v>0</v>
      </c>
      <c r="BP1389" s="31">
        <f t="shared" si="4585"/>
        <v>0</v>
      </c>
      <c r="BQ1389" s="31"/>
      <c r="BR1389" s="31"/>
      <c r="BS1389" s="31">
        <f t="shared" si="4586"/>
        <v>0</v>
      </c>
      <c r="BT1389" s="31">
        <f t="shared" si="4587"/>
        <v>0</v>
      </c>
      <c r="BU1389" s="31">
        <f t="shared" si="4588"/>
        <v>0</v>
      </c>
      <c r="BV1389" s="31"/>
      <c r="BW1389" s="31"/>
      <c r="BX1389" s="31">
        <f t="shared" si="4589"/>
        <v>0</v>
      </c>
      <c r="BY1389" s="31">
        <f t="shared" si="4590"/>
        <v>0</v>
      </c>
      <c r="BZ1389" s="31">
        <f t="shared" si="4591"/>
        <v>0</v>
      </c>
      <c r="CA1389" s="31"/>
      <c r="CB1389" s="31"/>
      <c r="CC1389" s="31"/>
      <c r="CD1389" s="31">
        <f t="shared" si="4467"/>
        <v>0</v>
      </c>
      <c r="CE1389" s="31">
        <f t="shared" si="4468"/>
        <v>0</v>
      </c>
      <c r="CF1389" s="31">
        <f t="shared" si="4469"/>
        <v>0</v>
      </c>
      <c r="CG1389" s="31"/>
      <c r="CH1389" s="24">
        <v>0</v>
      </c>
      <c r="CI1389" s="40"/>
    </row>
    <row r="1390" ht="15">
      <c r="A1390" s="41" t="s">
        <v>771</v>
      </c>
      <c r="B1390" s="17">
        <v>240</v>
      </c>
      <c r="C1390" s="16" t="s">
        <v>66</v>
      </c>
      <c r="D1390" s="16" t="s">
        <v>67</v>
      </c>
      <c r="E1390" s="39" t="s">
        <v>68</v>
      </c>
      <c r="F1390" s="31">
        <f>42068.7+1031</f>
        <v>43099.699999999997</v>
      </c>
      <c r="G1390" s="31">
        <v>43099.699999999997</v>
      </c>
      <c r="H1390" s="31">
        <v>43099.699999999997</v>
      </c>
      <c r="I1390" s="31"/>
      <c r="J1390" s="31"/>
      <c r="K1390" s="31"/>
      <c r="L1390" s="31">
        <f t="shared" si="4556"/>
        <v>43099.699999999997</v>
      </c>
      <c r="M1390" s="31">
        <f t="shared" si="4557"/>
        <v>43099.699999999997</v>
      </c>
      <c r="N1390" s="31">
        <f t="shared" si="4558"/>
        <v>43099.699999999997</v>
      </c>
      <c r="O1390" s="31"/>
      <c r="P1390" s="31"/>
      <c r="Q1390" s="31"/>
      <c r="R1390" s="31">
        <f t="shared" si="4559"/>
        <v>43099.699999999997</v>
      </c>
      <c r="S1390" s="31">
        <f t="shared" si="4560"/>
        <v>43099.699999999997</v>
      </c>
      <c r="T1390" s="31">
        <f t="shared" si="4561"/>
        <v>43099.699999999997</v>
      </c>
      <c r="U1390" s="31"/>
      <c r="V1390" s="31"/>
      <c r="W1390" s="31"/>
      <c r="X1390" s="31">
        <f t="shared" si="4562"/>
        <v>43099.699999999997</v>
      </c>
      <c r="Y1390" s="31">
        <f t="shared" si="4563"/>
        <v>43099.699999999997</v>
      </c>
      <c r="Z1390" s="31">
        <f t="shared" si="4564"/>
        <v>43099.699999999997</v>
      </c>
      <c r="AA1390" s="31"/>
      <c r="AB1390" s="31"/>
      <c r="AC1390" s="31"/>
      <c r="AD1390" s="31">
        <f t="shared" si="4565"/>
        <v>43099.699999999997</v>
      </c>
      <c r="AE1390" s="31">
        <f t="shared" si="4566"/>
        <v>43099.699999999997</v>
      </c>
      <c r="AF1390" s="31">
        <f t="shared" si="4567"/>
        <v>43099.699999999997</v>
      </c>
      <c r="AG1390" s="31"/>
      <c r="AH1390" s="31"/>
      <c r="AI1390" s="31"/>
      <c r="AJ1390" s="31">
        <f t="shared" si="4568"/>
        <v>43099.699999999997</v>
      </c>
      <c r="AK1390" s="31">
        <f t="shared" si="4569"/>
        <v>43099.699999999997</v>
      </c>
      <c r="AL1390" s="31">
        <f t="shared" si="4570"/>
        <v>43099.699999999997</v>
      </c>
      <c r="AM1390" s="31">
        <f>-94-541.052</f>
        <v>-635.05200000000002</v>
      </c>
      <c r="AN1390" s="31"/>
      <c r="AO1390" s="31"/>
      <c r="AP1390" s="31">
        <f t="shared" si="4571"/>
        <v>42464.647999999994</v>
      </c>
      <c r="AQ1390" s="31">
        <f t="shared" si="4572"/>
        <v>43099.699999999997</v>
      </c>
      <c r="AR1390" s="31">
        <f t="shared" si="4573"/>
        <v>43099.699999999997</v>
      </c>
      <c r="AS1390" s="31"/>
      <c r="AT1390" s="31"/>
      <c r="AU1390" s="31"/>
      <c r="AV1390" s="31">
        <f t="shared" si="4574"/>
        <v>42464.647999999994</v>
      </c>
      <c r="AW1390" s="31">
        <f t="shared" si="4575"/>
        <v>43099.699999999997</v>
      </c>
      <c r="AX1390" s="31">
        <f t="shared" si="4576"/>
        <v>43099.699999999997</v>
      </c>
      <c r="AY1390" s="31"/>
      <c r="AZ1390" s="31"/>
      <c r="BA1390" s="31"/>
      <c r="BB1390" s="31">
        <f t="shared" si="4577"/>
        <v>42464.647999999994</v>
      </c>
      <c r="BC1390" s="31">
        <f t="shared" si="4578"/>
        <v>43099.699999999997</v>
      </c>
      <c r="BD1390" s="31">
        <f t="shared" si="4579"/>
        <v>43099.699999999997</v>
      </c>
      <c r="BE1390" s="31"/>
      <c r="BF1390" s="31"/>
      <c r="BG1390" s="31"/>
      <c r="BH1390" s="31">
        <f t="shared" si="4580"/>
        <v>42464.647999999994</v>
      </c>
      <c r="BI1390" s="31">
        <f t="shared" si="4581"/>
        <v>43099.699999999997</v>
      </c>
      <c r="BJ1390" s="31">
        <f t="shared" si="4582"/>
        <v>43099.699999999997</v>
      </c>
      <c r="BK1390" s="31"/>
      <c r="BL1390" s="31"/>
      <c r="BM1390" s="31"/>
      <c r="BN1390" s="31">
        <f t="shared" si="4583"/>
        <v>42464.647999999994</v>
      </c>
      <c r="BO1390" s="31">
        <f t="shared" si="4584"/>
        <v>43099.699999999997</v>
      </c>
      <c r="BP1390" s="31">
        <f t="shared" si="4585"/>
        <v>43099.699999999997</v>
      </c>
      <c r="BQ1390" s="31"/>
      <c r="BR1390" s="31"/>
      <c r="BS1390" s="31">
        <f t="shared" si="4586"/>
        <v>42464.647999999994</v>
      </c>
      <c r="BT1390" s="31">
        <f t="shared" si="4587"/>
        <v>43099.699999999997</v>
      </c>
      <c r="BU1390" s="31">
        <f t="shared" si="4588"/>
        <v>43099.699999999997</v>
      </c>
      <c r="BV1390" s="31"/>
      <c r="BW1390" s="31"/>
      <c r="BX1390" s="31">
        <f t="shared" si="4589"/>
        <v>42464.647999999994</v>
      </c>
      <c r="BY1390" s="31">
        <f t="shared" si="4590"/>
        <v>43099.699999999997</v>
      </c>
      <c r="BZ1390" s="31">
        <f t="shared" si="4591"/>
        <v>43099.699999999997</v>
      </c>
      <c r="CA1390" s="31"/>
      <c r="CB1390" s="31"/>
      <c r="CC1390" s="31"/>
      <c r="CD1390" s="31">
        <f t="shared" ref="CD1390:CD1453" si="4715">BX1390+CA1390</f>
        <v>42464.647999999994</v>
      </c>
      <c r="CE1390" s="31">
        <f t="shared" ref="CE1390:CE1453" si="4716">BY1390+CB1390</f>
        <v>43099.699999999997</v>
      </c>
      <c r="CF1390" s="31">
        <f t="shared" ref="CF1390:CF1453" si="4717">BZ1390+CC1390</f>
        <v>43099.699999999997</v>
      </c>
      <c r="CG1390" s="31"/>
      <c r="CH1390" s="24"/>
      <c r="CI1390" s="40"/>
    </row>
    <row r="1391" ht="43.75">
      <c r="A1391" s="41" t="s">
        <v>773</v>
      </c>
      <c r="B1391" s="17"/>
      <c r="C1391" s="16"/>
      <c r="D1391" s="16"/>
      <c r="E1391" s="39" t="s">
        <v>774</v>
      </c>
      <c r="F1391" s="31">
        <f t="shared" ref="F1391:F1394" si="4718">F1392</f>
        <v>1694.7</v>
      </c>
      <c r="G1391" s="31">
        <f t="shared" ref="G1391:G1394" si="4719">G1392</f>
        <v>1694.7</v>
      </c>
      <c r="H1391" s="31">
        <f t="shared" ref="H1391:H1394" si="4720">H1392</f>
        <v>1694.7</v>
      </c>
      <c r="I1391" s="31">
        <f t="shared" ref="I1391:I1394" si="4721">I1392</f>
        <v>0</v>
      </c>
      <c r="J1391" s="31">
        <f t="shared" ref="J1391:J1394" si="4722">J1392</f>
        <v>0</v>
      </c>
      <c r="K1391" s="31">
        <f t="shared" ref="K1391:K1394" si="4723">K1392</f>
        <v>0</v>
      </c>
      <c r="L1391" s="31">
        <f t="shared" si="4556"/>
        <v>1694.7</v>
      </c>
      <c r="M1391" s="31">
        <f t="shared" si="4557"/>
        <v>1694.7</v>
      </c>
      <c r="N1391" s="31">
        <f t="shared" si="4558"/>
        <v>1694.7</v>
      </c>
      <c r="O1391" s="31">
        <f t="shared" ref="O1391:O1394" si="4724">O1392</f>
        <v>97.5</v>
      </c>
      <c r="P1391" s="31">
        <f t="shared" ref="P1391:P1394" si="4725">P1392</f>
        <v>0</v>
      </c>
      <c r="Q1391" s="31">
        <f t="shared" ref="Q1391:Q1394" si="4726">Q1392</f>
        <v>0</v>
      </c>
      <c r="R1391" s="31">
        <f t="shared" si="4559"/>
        <v>1792.2</v>
      </c>
      <c r="S1391" s="31">
        <f t="shared" si="4560"/>
        <v>1694.7</v>
      </c>
      <c r="T1391" s="31">
        <f t="shared" si="4561"/>
        <v>1694.7</v>
      </c>
      <c r="U1391" s="31">
        <f t="shared" ref="U1391:U1394" si="4727">U1392</f>
        <v>0</v>
      </c>
      <c r="V1391" s="31">
        <f t="shared" ref="V1391:V1394" si="4728">V1392</f>
        <v>0</v>
      </c>
      <c r="W1391" s="31">
        <f t="shared" ref="W1391:W1394" si="4729">W1392</f>
        <v>0</v>
      </c>
      <c r="X1391" s="31">
        <f t="shared" si="4562"/>
        <v>1792.2</v>
      </c>
      <c r="Y1391" s="31">
        <f t="shared" si="4563"/>
        <v>1694.7</v>
      </c>
      <c r="Z1391" s="31">
        <f t="shared" si="4564"/>
        <v>1694.7</v>
      </c>
      <c r="AA1391" s="31">
        <f>AA1392+AA1396</f>
        <v>4324.8000000000002</v>
      </c>
      <c r="AB1391" s="31">
        <f>AB1392+AB1396</f>
        <v>0</v>
      </c>
      <c r="AC1391" s="31">
        <f>AC1392+AC1396</f>
        <v>0</v>
      </c>
      <c r="AD1391" s="31">
        <f t="shared" si="4565"/>
        <v>6117</v>
      </c>
      <c r="AE1391" s="31">
        <f t="shared" si="4566"/>
        <v>1694.7</v>
      </c>
      <c r="AF1391" s="31">
        <f t="shared" si="4567"/>
        <v>1694.7</v>
      </c>
      <c r="AG1391" s="31">
        <f>AG1392+AG1396</f>
        <v>-4324.8000000000002</v>
      </c>
      <c r="AH1391" s="31">
        <f>AH1392+AH1396</f>
        <v>0</v>
      </c>
      <c r="AI1391" s="31">
        <f>AI1392+AI1396</f>
        <v>0</v>
      </c>
      <c r="AJ1391" s="31">
        <f t="shared" si="4568"/>
        <v>1792.1999999999998</v>
      </c>
      <c r="AK1391" s="31">
        <f t="shared" si="4569"/>
        <v>1694.7</v>
      </c>
      <c r="AL1391" s="31">
        <f t="shared" si="4570"/>
        <v>1694.7</v>
      </c>
      <c r="AM1391" s="31">
        <f>AM1392+AM1396</f>
        <v>0</v>
      </c>
      <c r="AN1391" s="31">
        <f>AN1392+AN1396</f>
        <v>0</v>
      </c>
      <c r="AO1391" s="31">
        <f>AO1392+AO1396</f>
        <v>0</v>
      </c>
      <c r="AP1391" s="31">
        <f t="shared" si="4571"/>
        <v>1792.1999999999998</v>
      </c>
      <c r="AQ1391" s="31">
        <f t="shared" si="4572"/>
        <v>1694.7</v>
      </c>
      <c r="AR1391" s="31">
        <f t="shared" si="4573"/>
        <v>1694.7</v>
      </c>
      <c r="AS1391" s="31">
        <f>AS1392+AS1396</f>
        <v>0</v>
      </c>
      <c r="AT1391" s="31">
        <f>AT1392+AT1396</f>
        <v>0</v>
      </c>
      <c r="AU1391" s="31">
        <f>AU1392+AU1396</f>
        <v>0</v>
      </c>
      <c r="AV1391" s="31">
        <f t="shared" si="4574"/>
        <v>1792.1999999999998</v>
      </c>
      <c r="AW1391" s="31">
        <f t="shared" si="4575"/>
        <v>1694.7</v>
      </c>
      <c r="AX1391" s="31">
        <f t="shared" si="4576"/>
        <v>1694.7</v>
      </c>
      <c r="AY1391" s="31">
        <f>AY1392+AY1396</f>
        <v>24959.010000000002</v>
      </c>
      <c r="AZ1391" s="31">
        <f>AZ1392+AZ1396</f>
        <v>0</v>
      </c>
      <c r="BA1391" s="31">
        <f>BA1392+BA1396</f>
        <v>0</v>
      </c>
      <c r="BB1391" s="31">
        <f t="shared" si="4577"/>
        <v>26751.210000000003</v>
      </c>
      <c r="BC1391" s="31">
        <f t="shared" si="4578"/>
        <v>1694.7</v>
      </c>
      <c r="BD1391" s="31">
        <f t="shared" si="4579"/>
        <v>1694.7</v>
      </c>
      <c r="BE1391" s="31">
        <f>BE1392+BE1396</f>
        <v>-24742.343000000001</v>
      </c>
      <c r="BF1391" s="31">
        <f>BF1392+BF1396</f>
        <v>0</v>
      </c>
      <c r="BG1391" s="31">
        <f>BG1392+BG1396</f>
        <v>0</v>
      </c>
      <c r="BH1391" s="31">
        <f t="shared" si="4580"/>
        <v>2008.867000000002</v>
      </c>
      <c r="BI1391" s="31">
        <f t="shared" si="4581"/>
        <v>1694.7</v>
      </c>
      <c r="BJ1391" s="31">
        <f t="shared" si="4582"/>
        <v>1694.7</v>
      </c>
      <c r="BK1391" s="31">
        <f>BK1392+BK1396</f>
        <v>0</v>
      </c>
      <c r="BL1391" s="31">
        <f>BL1392+BL1396</f>
        <v>0</v>
      </c>
      <c r="BM1391" s="31">
        <f>BM1392+BM1396</f>
        <v>0</v>
      </c>
      <c r="BN1391" s="31">
        <f t="shared" si="4583"/>
        <v>2008.867000000002</v>
      </c>
      <c r="BO1391" s="31">
        <f t="shared" si="4584"/>
        <v>1694.7</v>
      </c>
      <c r="BP1391" s="31">
        <f t="shared" si="4585"/>
        <v>1694.7</v>
      </c>
      <c r="BQ1391" s="31">
        <f>BQ1392+BQ1396</f>
        <v>0</v>
      </c>
      <c r="BR1391" s="31">
        <f>BR1392+BR1396</f>
        <v>0</v>
      </c>
      <c r="BS1391" s="31">
        <f t="shared" si="4586"/>
        <v>2008.867000000002</v>
      </c>
      <c r="BT1391" s="31">
        <f t="shared" si="4587"/>
        <v>1694.7</v>
      </c>
      <c r="BU1391" s="31">
        <f t="shared" si="4588"/>
        <v>1694.7</v>
      </c>
      <c r="BV1391" s="31">
        <f>BV1392+BV1396</f>
        <v>0</v>
      </c>
      <c r="BW1391" s="31">
        <f>BW1392+BW1396</f>
        <v>0</v>
      </c>
      <c r="BX1391" s="31">
        <f t="shared" si="4589"/>
        <v>2008.867000000002</v>
      </c>
      <c r="BY1391" s="31">
        <f t="shared" si="4590"/>
        <v>1694.7</v>
      </c>
      <c r="BZ1391" s="31">
        <f t="shared" si="4591"/>
        <v>1694.7</v>
      </c>
      <c r="CA1391" s="31">
        <f>CA1392+CA1396</f>
        <v>0</v>
      </c>
      <c r="CB1391" s="31">
        <f>CB1392+CB1396</f>
        <v>0</v>
      </c>
      <c r="CC1391" s="31">
        <f>CC1392+CC1396</f>
        <v>0</v>
      </c>
      <c r="CD1391" s="31">
        <f t="shared" si="4715"/>
        <v>2008.867000000002</v>
      </c>
      <c r="CE1391" s="31">
        <f t="shared" si="4716"/>
        <v>1694.7</v>
      </c>
      <c r="CF1391" s="31">
        <f t="shared" si="4717"/>
        <v>1694.7</v>
      </c>
      <c r="CG1391" s="31">
        <f>CG1392+CG1396</f>
        <v>0</v>
      </c>
      <c r="CH1391" s="24"/>
      <c r="CI1391" s="40"/>
      <c r="CL1391" s="1" t="s">
        <v>28</v>
      </c>
    </row>
    <row r="1392" ht="57.700000000000003">
      <c r="A1392" s="41" t="s">
        <v>775</v>
      </c>
      <c r="B1392" s="17"/>
      <c r="C1392" s="16"/>
      <c r="D1392" s="16"/>
      <c r="E1392" s="39" t="s">
        <v>776</v>
      </c>
      <c r="F1392" s="31">
        <f t="shared" si="4718"/>
        <v>1694.7</v>
      </c>
      <c r="G1392" s="31">
        <f t="shared" si="4719"/>
        <v>1694.7</v>
      </c>
      <c r="H1392" s="31">
        <f t="shared" si="4720"/>
        <v>1694.7</v>
      </c>
      <c r="I1392" s="31">
        <f t="shared" si="4721"/>
        <v>0</v>
      </c>
      <c r="J1392" s="31">
        <f t="shared" si="4722"/>
        <v>0</v>
      </c>
      <c r="K1392" s="31">
        <f t="shared" si="4723"/>
        <v>0</v>
      </c>
      <c r="L1392" s="31">
        <f t="shared" si="4556"/>
        <v>1694.7</v>
      </c>
      <c r="M1392" s="31">
        <f t="shared" si="4557"/>
        <v>1694.7</v>
      </c>
      <c r="N1392" s="31">
        <f t="shared" si="4558"/>
        <v>1694.7</v>
      </c>
      <c r="O1392" s="31">
        <f t="shared" si="4724"/>
        <v>97.5</v>
      </c>
      <c r="P1392" s="31">
        <f t="shared" si="4725"/>
        <v>0</v>
      </c>
      <c r="Q1392" s="31">
        <f t="shared" si="4726"/>
        <v>0</v>
      </c>
      <c r="R1392" s="31">
        <f t="shared" si="4559"/>
        <v>1792.2</v>
      </c>
      <c r="S1392" s="31">
        <f t="shared" si="4560"/>
        <v>1694.7</v>
      </c>
      <c r="T1392" s="31">
        <f t="shared" si="4561"/>
        <v>1694.7</v>
      </c>
      <c r="U1392" s="31">
        <f t="shared" si="4727"/>
        <v>0</v>
      </c>
      <c r="V1392" s="31">
        <f t="shared" si="4728"/>
        <v>0</v>
      </c>
      <c r="W1392" s="31">
        <f t="shared" si="4729"/>
        <v>0</v>
      </c>
      <c r="X1392" s="31">
        <f t="shared" si="4562"/>
        <v>1792.2</v>
      </c>
      <c r="Y1392" s="31">
        <f t="shared" si="4563"/>
        <v>1694.7</v>
      </c>
      <c r="Z1392" s="31">
        <f t="shared" si="4564"/>
        <v>1694.7</v>
      </c>
      <c r="AA1392" s="31">
        <f t="shared" ref="AA1392:AA1398" si="4730">AA1393</f>
        <v>0</v>
      </c>
      <c r="AB1392" s="31">
        <f t="shared" ref="AB1392:AB1398" si="4731">AB1393</f>
        <v>0</v>
      </c>
      <c r="AC1392" s="31">
        <f t="shared" ref="AC1392:AC1398" si="4732">AC1393</f>
        <v>0</v>
      </c>
      <c r="AD1392" s="31">
        <f t="shared" si="4565"/>
        <v>1792.2</v>
      </c>
      <c r="AE1392" s="31">
        <f t="shared" si="4566"/>
        <v>1694.7</v>
      </c>
      <c r="AF1392" s="31">
        <f t="shared" si="4567"/>
        <v>1694.7</v>
      </c>
      <c r="AG1392" s="31">
        <f t="shared" ref="AG1392:AG1398" si="4733">AG1393</f>
        <v>0</v>
      </c>
      <c r="AH1392" s="31">
        <f t="shared" ref="AH1392:AH1398" si="4734">AH1393</f>
        <v>0</v>
      </c>
      <c r="AI1392" s="31">
        <f t="shared" ref="AI1392:AI1398" si="4735">AI1393</f>
        <v>0</v>
      </c>
      <c r="AJ1392" s="31">
        <f t="shared" si="4568"/>
        <v>1792.2</v>
      </c>
      <c r="AK1392" s="31">
        <f t="shared" si="4569"/>
        <v>1694.7</v>
      </c>
      <c r="AL1392" s="31">
        <f t="shared" si="4570"/>
        <v>1694.7</v>
      </c>
      <c r="AM1392" s="31">
        <f t="shared" ref="AM1392:AM1398" si="4736">AM1393</f>
        <v>0</v>
      </c>
      <c r="AN1392" s="31">
        <f t="shared" ref="AN1392:AN1398" si="4737">AN1393</f>
        <v>0</v>
      </c>
      <c r="AO1392" s="31">
        <f t="shared" ref="AO1392:AO1398" si="4738">AO1393</f>
        <v>0</v>
      </c>
      <c r="AP1392" s="31">
        <f t="shared" si="4571"/>
        <v>1792.2</v>
      </c>
      <c r="AQ1392" s="31">
        <f t="shared" si="4572"/>
        <v>1694.7</v>
      </c>
      <c r="AR1392" s="31">
        <f t="shared" si="4573"/>
        <v>1694.7</v>
      </c>
      <c r="AS1392" s="31">
        <f t="shared" ref="AS1392:AS1398" si="4739">AS1393</f>
        <v>0</v>
      </c>
      <c r="AT1392" s="31">
        <f t="shared" ref="AT1392:AT1398" si="4740">AT1393</f>
        <v>0</v>
      </c>
      <c r="AU1392" s="31">
        <f t="shared" ref="AU1392:AU1398" si="4741">AU1393</f>
        <v>0</v>
      </c>
      <c r="AV1392" s="31">
        <f t="shared" si="4574"/>
        <v>1792.2</v>
      </c>
      <c r="AW1392" s="31">
        <f t="shared" si="4575"/>
        <v>1694.7</v>
      </c>
      <c r="AX1392" s="31">
        <f t="shared" si="4576"/>
        <v>1694.7</v>
      </c>
      <c r="AY1392" s="31">
        <f t="shared" ref="AY1392:AY1394" si="4742">AY1393</f>
        <v>24959.010000000002</v>
      </c>
      <c r="AZ1392" s="31">
        <f t="shared" ref="AZ1392:AZ1398" si="4743">AZ1393</f>
        <v>0</v>
      </c>
      <c r="BA1392" s="31">
        <f t="shared" ref="BA1392:BA1398" si="4744">BA1393</f>
        <v>0</v>
      </c>
      <c r="BB1392" s="31">
        <f t="shared" si="4577"/>
        <v>26751.210000000003</v>
      </c>
      <c r="BC1392" s="31">
        <f t="shared" si="4578"/>
        <v>1694.7</v>
      </c>
      <c r="BD1392" s="31">
        <f t="shared" si="4579"/>
        <v>1694.7</v>
      </c>
      <c r="BE1392" s="31">
        <f t="shared" ref="BE1392:BE1398" si="4745">BE1393</f>
        <v>-24742.343000000001</v>
      </c>
      <c r="BF1392" s="31">
        <f t="shared" ref="BF1392:BF1398" si="4746">BF1393</f>
        <v>0</v>
      </c>
      <c r="BG1392" s="31">
        <f t="shared" ref="BG1392:BG1398" si="4747">BG1393</f>
        <v>0</v>
      </c>
      <c r="BH1392" s="31">
        <f t="shared" si="4580"/>
        <v>2008.867000000002</v>
      </c>
      <c r="BI1392" s="31">
        <f t="shared" si="4581"/>
        <v>1694.7</v>
      </c>
      <c r="BJ1392" s="31">
        <f t="shared" si="4582"/>
        <v>1694.7</v>
      </c>
      <c r="BK1392" s="31">
        <f t="shared" ref="BK1392:BK1398" si="4748">BK1393</f>
        <v>0</v>
      </c>
      <c r="BL1392" s="31">
        <f t="shared" ref="BL1392:BL1398" si="4749">BL1393</f>
        <v>0</v>
      </c>
      <c r="BM1392" s="31">
        <f t="shared" ref="BM1392:BM1398" si="4750">BM1393</f>
        <v>0</v>
      </c>
      <c r="BN1392" s="31">
        <f t="shared" si="4583"/>
        <v>2008.867000000002</v>
      </c>
      <c r="BO1392" s="31">
        <f t="shared" si="4584"/>
        <v>1694.7</v>
      </c>
      <c r="BP1392" s="31">
        <f t="shared" si="4585"/>
        <v>1694.7</v>
      </c>
      <c r="BQ1392" s="31">
        <f t="shared" ref="BQ1392:BQ1398" si="4751">BQ1393</f>
        <v>0</v>
      </c>
      <c r="BR1392" s="31">
        <f t="shared" ref="BR1392:BR1398" si="4752">BR1393</f>
        <v>0</v>
      </c>
      <c r="BS1392" s="31">
        <f t="shared" si="4586"/>
        <v>2008.867000000002</v>
      </c>
      <c r="BT1392" s="31">
        <f t="shared" si="4587"/>
        <v>1694.7</v>
      </c>
      <c r="BU1392" s="31">
        <f t="shared" si="4588"/>
        <v>1694.7</v>
      </c>
      <c r="BV1392" s="31">
        <f t="shared" ref="BV1392:BV1398" si="4753">BV1393</f>
        <v>0</v>
      </c>
      <c r="BW1392" s="31">
        <f t="shared" ref="BW1392:BW1398" si="4754">BW1393</f>
        <v>0</v>
      </c>
      <c r="BX1392" s="31">
        <f t="shared" si="4589"/>
        <v>2008.867000000002</v>
      </c>
      <c r="BY1392" s="31">
        <f t="shared" si="4590"/>
        <v>1694.7</v>
      </c>
      <c r="BZ1392" s="31">
        <f t="shared" si="4591"/>
        <v>1694.7</v>
      </c>
      <c r="CA1392" s="31">
        <f t="shared" ref="CA1392:CA1398" si="4755">CA1393</f>
        <v>0</v>
      </c>
      <c r="CB1392" s="31">
        <f t="shared" ref="CB1392:CB1398" si="4756">CB1393</f>
        <v>0</v>
      </c>
      <c r="CC1392" s="31">
        <f t="shared" ref="CC1392:CC1398" si="4757">CC1393</f>
        <v>0</v>
      </c>
      <c r="CD1392" s="31">
        <f t="shared" si="4715"/>
        <v>2008.867000000002</v>
      </c>
      <c r="CE1392" s="31">
        <f t="shared" si="4716"/>
        <v>1694.7</v>
      </c>
      <c r="CF1392" s="31">
        <f t="shared" si="4717"/>
        <v>1694.7</v>
      </c>
      <c r="CG1392" s="31">
        <f t="shared" ref="CG1392:CG1398" si="4758">CG1393</f>
        <v>0</v>
      </c>
      <c r="CH1392" s="24"/>
      <c r="CI1392" s="40"/>
      <c r="CO1392" s="1" t="s">
        <v>31</v>
      </c>
    </row>
    <row r="1393" ht="29.850000000000001">
      <c r="A1393" s="41" t="s">
        <v>775</v>
      </c>
      <c r="B1393" s="17">
        <v>200</v>
      </c>
      <c r="C1393" s="16"/>
      <c r="D1393" s="16"/>
      <c r="E1393" s="39" t="s">
        <v>40</v>
      </c>
      <c r="F1393" s="31">
        <f t="shared" si="4718"/>
        <v>1694.7</v>
      </c>
      <c r="G1393" s="31">
        <f t="shared" si="4719"/>
        <v>1694.7</v>
      </c>
      <c r="H1393" s="31">
        <f t="shared" si="4720"/>
        <v>1694.7</v>
      </c>
      <c r="I1393" s="31">
        <f t="shared" si="4721"/>
        <v>0</v>
      </c>
      <c r="J1393" s="31">
        <f t="shared" si="4722"/>
        <v>0</v>
      </c>
      <c r="K1393" s="31">
        <f t="shared" si="4723"/>
        <v>0</v>
      </c>
      <c r="L1393" s="31">
        <f t="shared" si="4556"/>
        <v>1694.7</v>
      </c>
      <c r="M1393" s="31">
        <f t="shared" si="4557"/>
        <v>1694.7</v>
      </c>
      <c r="N1393" s="31">
        <f t="shared" si="4558"/>
        <v>1694.7</v>
      </c>
      <c r="O1393" s="31">
        <f t="shared" si="4724"/>
        <v>97.5</v>
      </c>
      <c r="P1393" s="31">
        <f t="shared" si="4725"/>
        <v>0</v>
      </c>
      <c r="Q1393" s="31">
        <f t="shared" si="4726"/>
        <v>0</v>
      </c>
      <c r="R1393" s="31">
        <f t="shared" si="4559"/>
        <v>1792.2</v>
      </c>
      <c r="S1393" s="31">
        <f t="shared" si="4560"/>
        <v>1694.7</v>
      </c>
      <c r="T1393" s="31">
        <f t="shared" si="4561"/>
        <v>1694.7</v>
      </c>
      <c r="U1393" s="31">
        <f t="shared" si="4727"/>
        <v>0</v>
      </c>
      <c r="V1393" s="31">
        <f t="shared" si="4728"/>
        <v>0</v>
      </c>
      <c r="W1393" s="31">
        <f t="shared" si="4729"/>
        <v>0</v>
      </c>
      <c r="X1393" s="31">
        <f t="shared" si="4562"/>
        <v>1792.2</v>
      </c>
      <c r="Y1393" s="31">
        <f t="shared" si="4563"/>
        <v>1694.7</v>
      </c>
      <c r="Z1393" s="31">
        <f t="shared" si="4564"/>
        <v>1694.7</v>
      </c>
      <c r="AA1393" s="31">
        <f t="shared" si="4730"/>
        <v>0</v>
      </c>
      <c r="AB1393" s="31">
        <f t="shared" si="4731"/>
        <v>0</v>
      </c>
      <c r="AC1393" s="31">
        <f t="shared" si="4732"/>
        <v>0</v>
      </c>
      <c r="AD1393" s="31">
        <f t="shared" si="4565"/>
        <v>1792.2</v>
      </c>
      <c r="AE1393" s="31">
        <f t="shared" si="4566"/>
        <v>1694.7</v>
      </c>
      <c r="AF1393" s="31">
        <f t="shared" si="4567"/>
        <v>1694.7</v>
      </c>
      <c r="AG1393" s="31">
        <f t="shared" si="4733"/>
        <v>0</v>
      </c>
      <c r="AH1393" s="31">
        <f t="shared" si="4734"/>
        <v>0</v>
      </c>
      <c r="AI1393" s="31">
        <f t="shared" si="4735"/>
        <v>0</v>
      </c>
      <c r="AJ1393" s="31">
        <f t="shared" si="4568"/>
        <v>1792.2</v>
      </c>
      <c r="AK1393" s="31">
        <f t="shared" si="4569"/>
        <v>1694.7</v>
      </c>
      <c r="AL1393" s="31">
        <f t="shared" si="4570"/>
        <v>1694.7</v>
      </c>
      <c r="AM1393" s="31">
        <f t="shared" si="4736"/>
        <v>0</v>
      </c>
      <c r="AN1393" s="31">
        <f t="shared" si="4737"/>
        <v>0</v>
      </c>
      <c r="AO1393" s="31">
        <f t="shared" si="4738"/>
        <v>0</v>
      </c>
      <c r="AP1393" s="31">
        <f t="shared" si="4571"/>
        <v>1792.2</v>
      </c>
      <c r="AQ1393" s="31">
        <f t="shared" si="4572"/>
        <v>1694.7</v>
      </c>
      <c r="AR1393" s="31">
        <f t="shared" si="4573"/>
        <v>1694.7</v>
      </c>
      <c r="AS1393" s="31">
        <f t="shared" si="4739"/>
        <v>0</v>
      </c>
      <c r="AT1393" s="31">
        <f t="shared" si="4740"/>
        <v>0</v>
      </c>
      <c r="AU1393" s="31">
        <f t="shared" si="4741"/>
        <v>0</v>
      </c>
      <c r="AV1393" s="31">
        <f t="shared" si="4574"/>
        <v>1792.2</v>
      </c>
      <c r="AW1393" s="31">
        <f t="shared" si="4575"/>
        <v>1694.7</v>
      </c>
      <c r="AX1393" s="31">
        <f t="shared" si="4576"/>
        <v>1694.7</v>
      </c>
      <c r="AY1393" s="31">
        <f t="shared" si="4742"/>
        <v>24959.010000000002</v>
      </c>
      <c r="AZ1393" s="31">
        <f t="shared" si="4743"/>
        <v>0</v>
      </c>
      <c r="BA1393" s="31">
        <f t="shared" si="4744"/>
        <v>0</v>
      </c>
      <c r="BB1393" s="31">
        <f t="shared" si="4577"/>
        <v>26751.210000000003</v>
      </c>
      <c r="BC1393" s="31">
        <f t="shared" si="4578"/>
        <v>1694.7</v>
      </c>
      <c r="BD1393" s="31">
        <f t="shared" si="4579"/>
        <v>1694.7</v>
      </c>
      <c r="BE1393" s="31">
        <f t="shared" si="4745"/>
        <v>-24742.343000000001</v>
      </c>
      <c r="BF1393" s="31">
        <f t="shared" si="4746"/>
        <v>0</v>
      </c>
      <c r="BG1393" s="31">
        <f t="shared" si="4747"/>
        <v>0</v>
      </c>
      <c r="BH1393" s="31">
        <f t="shared" si="4580"/>
        <v>2008.867000000002</v>
      </c>
      <c r="BI1393" s="31">
        <f t="shared" si="4581"/>
        <v>1694.7</v>
      </c>
      <c r="BJ1393" s="31">
        <f t="shared" si="4582"/>
        <v>1694.7</v>
      </c>
      <c r="BK1393" s="31">
        <f t="shared" si="4748"/>
        <v>0</v>
      </c>
      <c r="BL1393" s="31">
        <f t="shared" si="4749"/>
        <v>0</v>
      </c>
      <c r="BM1393" s="31">
        <f t="shared" si="4750"/>
        <v>0</v>
      </c>
      <c r="BN1393" s="31">
        <f t="shared" si="4583"/>
        <v>2008.867000000002</v>
      </c>
      <c r="BO1393" s="31">
        <f t="shared" si="4584"/>
        <v>1694.7</v>
      </c>
      <c r="BP1393" s="31">
        <f t="shared" si="4585"/>
        <v>1694.7</v>
      </c>
      <c r="BQ1393" s="31">
        <f t="shared" si="4751"/>
        <v>0</v>
      </c>
      <c r="BR1393" s="31">
        <f t="shared" si="4752"/>
        <v>0</v>
      </c>
      <c r="BS1393" s="31">
        <f t="shared" si="4586"/>
        <v>2008.867000000002</v>
      </c>
      <c r="BT1393" s="31">
        <f t="shared" si="4587"/>
        <v>1694.7</v>
      </c>
      <c r="BU1393" s="31">
        <f t="shared" si="4588"/>
        <v>1694.7</v>
      </c>
      <c r="BV1393" s="31">
        <f t="shared" si="4753"/>
        <v>0</v>
      </c>
      <c r="BW1393" s="31">
        <f t="shared" si="4754"/>
        <v>0</v>
      </c>
      <c r="BX1393" s="31">
        <f t="shared" si="4589"/>
        <v>2008.867000000002</v>
      </c>
      <c r="BY1393" s="31">
        <f t="shared" si="4590"/>
        <v>1694.7</v>
      </c>
      <c r="BZ1393" s="31">
        <f t="shared" si="4591"/>
        <v>1694.7</v>
      </c>
      <c r="CA1393" s="31">
        <f t="shared" si="4755"/>
        <v>0</v>
      </c>
      <c r="CB1393" s="31">
        <f t="shared" si="4756"/>
        <v>0</v>
      </c>
      <c r="CC1393" s="31">
        <f t="shared" si="4757"/>
        <v>0</v>
      </c>
      <c r="CD1393" s="31">
        <f t="shared" si="4715"/>
        <v>2008.867000000002</v>
      </c>
      <c r="CE1393" s="31">
        <f t="shared" si="4716"/>
        <v>1694.7</v>
      </c>
      <c r="CF1393" s="31">
        <f t="shared" si="4717"/>
        <v>1694.7</v>
      </c>
      <c r="CG1393" s="31">
        <f t="shared" si="4758"/>
        <v>0</v>
      </c>
      <c r="CH1393" s="24"/>
      <c r="CI1393" s="40"/>
      <c r="CM1393" s="1" t="s">
        <v>29</v>
      </c>
    </row>
    <row r="1394" ht="43.75">
      <c r="A1394" s="41" t="s">
        <v>775</v>
      </c>
      <c r="B1394" s="17">
        <v>240</v>
      </c>
      <c r="C1394" s="16"/>
      <c r="D1394" s="16"/>
      <c r="E1394" s="39" t="s">
        <v>41</v>
      </c>
      <c r="F1394" s="31">
        <f t="shared" si="4718"/>
        <v>1694.7</v>
      </c>
      <c r="G1394" s="31">
        <f t="shared" si="4719"/>
        <v>1694.7</v>
      </c>
      <c r="H1394" s="31">
        <f t="shared" si="4720"/>
        <v>1694.7</v>
      </c>
      <c r="I1394" s="31">
        <f t="shared" si="4721"/>
        <v>0</v>
      </c>
      <c r="J1394" s="31">
        <f t="shared" si="4722"/>
        <v>0</v>
      </c>
      <c r="K1394" s="31">
        <f t="shared" si="4723"/>
        <v>0</v>
      </c>
      <c r="L1394" s="31">
        <f t="shared" si="4556"/>
        <v>1694.7</v>
      </c>
      <c r="M1394" s="31">
        <f t="shared" si="4557"/>
        <v>1694.7</v>
      </c>
      <c r="N1394" s="31">
        <f t="shared" si="4558"/>
        <v>1694.7</v>
      </c>
      <c r="O1394" s="31">
        <f t="shared" si="4724"/>
        <v>97.5</v>
      </c>
      <c r="P1394" s="31">
        <f t="shared" si="4725"/>
        <v>0</v>
      </c>
      <c r="Q1394" s="31">
        <f t="shared" si="4726"/>
        <v>0</v>
      </c>
      <c r="R1394" s="31">
        <f t="shared" si="4559"/>
        <v>1792.2</v>
      </c>
      <c r="S1394" s="31">
        <f t="shared" si="4560"/>
        <v>1694.7</v>
      </c>
      <c r="T1394" s="31">
        <f t="shared" si="4561"/>
        <v>1694.7</v>
      </c>
      <c r="U1394" s="31">
        <f t="shared" si="4727"/>
        <v>0</v>
      </c>
      <c r="V1394" s="31">
        <f t="shared" si="4728"/>
        <v>0</v>
      </c>
      <c r="W1394" s="31">
        <f t="shared" si="4729"/>
        <v>0</v>
      </c>
      <c r="X1394" s="31">
        <f t="shared" si="4562"/>
        <v>1792.2</v>
      </c>
      <c r="Y1394" s="31">
        <f t="shared" si="4563"/>
        <v>1694.7</v>
      </c>
      <c r="Z1394" s="31">
        <f t="shared" si="4564"/>
        <v>1694.7</v>
      </c>
      <c r="AA1394" s="31">
        <f t="shared" si="4730"/>
        <v>0</v>
      </c>
      <c r="AB1394" s="31">
        <f t="shared" si="4731"/>
        <v>0</v>
      </c>
      <c r="AC1394" s="31">
        <f t="shared" si="4732"/>
        <v>0</v>
      </c>
      <c r="AD1394" s="31">
        <f t="shared" si="4565"/>
        <v>1792.2</v>
      </c>
      <c r="AE1394" s="31">
        <f t="shared" si="4566"/>
        <v>1694.7</v>
      </c>
      <c r="AF1394" s="31">
        <f t="shared" si="4567"/>
        <v>1694.7</v>
      </c>
      <c r="AG1394" s="31">
        <f t="shared" si="4733"/>
        <v>0</v>
      </c>
      <c r="AH1394" s="31">
        <f t="shared" si="4734"/>
        <v>0</v>
      </c>
      <c r="AI1394" s="31">
        <f t="shared" si="4735"/>
        <v>0</v>
      </c>
      <c r="AJ1394" s="31">
        <f t="shared" si="4568"/>
        <v>1792.2</v>
      </c>
      <c r="AK1394" s="31">
        <f t="shared" si="4569"/>
        <v>1694.7</v>
      </c>
      <c r="AL1394" s="31">
        <f t="shared" si="4570"/>
        <v>1694.7</v>
      </c>
      <c r="AM1394" s="31">
        <f t="shared" si="4736"/>
        <v>0</v>
      </c>
      <c r="AN1394" s="31">
        <f t="shared" si="4737"/>
        <v>0</v>
      </c>
      <c r="AO1394" s="31">
        <f t="shared" si="4738"/>
        <v>0</v>
      </c>
      <c r="AP1394" s="31">
        <f t="shared" si="4571"/>
        <v>1792.2</v>
      </c>
      <c r="AQ1394" s="31">
        <f t="shared" si="4572"/>
        <v>1694.7</v>
      </c>
      <c r="AR1394" s="31">
        <f t="shared" si="4573"/>
        <v>1694.7</v>
      </c>
      <c r="AS1394" s="31">
        <f t="shared" si="4739"/>
        <v>0</v>
      </c>
      <c r="AT1394" s="31">
        <f t="shared" si="4740"/>
        <v>0</v>
      </c>
      <c r="AU1394" s="31">
        <f t="shared" si="4741"/>
        <v>0</v>
      </c>
      <c r="AV1394" s="31">
        <f t="shared" si="4574"/>
        <v>1792.2</v>
      </c>
      <c r="AW1394" s="31">
        <f t="shared" si="4575"/>
        <v>1694.7</v>
      </c>
      <c r="AX1394" s="31">
        <f t="shared" si="4576"/>
        <v>1694.7</v>
      </c>
      <c r="AY1394" s="31">
        <f t="shared" si="4742"/>
        <v>24959.010000000002</v>
      </c>
      <c r="AZ1394" s="31">
        <f t="shared" si="4743"/>
        <v>0</v>
      </c>
      <c r="BA1394" s="31">
        <f t="shared" si="4744"/>
        <v>0</v>
      </c>
      <c r="BB1394" s="31">
        <f t="shared" si="4577"/>
        <v>26751.210000000003</v>
      </c>
      <c r="BC1394" s="31">
        <f t="shared" si="4578"/>
        <v>1694.7</v>
      </c>
      <c r="BD1394" s="31">
        <f t="shared" si="4579"/>
        <v>1694.7</v>
      </c>
      <c r="BE1394" s="31">
        <f t="shared" si="4745"/>
        <v>-24742.343000000001</v>
      </c>
      <c r="BF1394" s="31">
        <f t="shared" si="4746"/>
        <v>0</v>
      </c>
      <c r="BG1394" s="31">
        <f t="shared" si="4747"/>
        <v>0</v>
      </c>
      <c r="BH1394" s="31">
        <f t="shared" si="4580"/>
        <v>2008.867000000002</v>
      </c>
      <c r="BI1394" s="31">
        <f t="shared" si="4581"/>
        <v>1694.7</v>
      </c>
      <c r="BJ1394" s="31">
        <f t="shared" si="4582"/>
        <v>1694.7</v>
      </c>
      <c r="BK1394" s="31">
        <f t="shared" si="4748"/>
        <v>0</v>
      </c>
      <c r="BL1394" s="31">
        <f t="shared" si="4749"/>
        <v>0</v>
      </c>
      <c r="BM1394" s="31">
        <f t="shared" si="4750"/>
        <v>0</v>
      </c>
      <c r="BN1394" s="31">
        <f t="shared" si="4583"/>
        <v>2008.867000000002</v>
      </c>
      <c r="BO1394" s="31">
        <f t="shared" si="4584"/>
        <v>1694.7</v>
      </c>
      <c r="BP1394" s="31">
        <f t="shared" si="4585"/>
        <v>1694.7</v>
      </c>
      <c r="BQ1394" s="31">
        <f t="shared" si="4751"/>
        <v>0</v>
      </c>
      <c r="BR1394" s="31">
        <f t="shared" si="4752"/>
        <v>0</v>
      </c>
      <c r="BS1394" s="31">
        <f t="shared" si="4586"/>
        <v>2008.867000000002</v>
      </c>
      <c r="BT1394" s="31">
        <f t="shared" si="4587"/>
        <v>1694.7</v>
      </c>
      <c r="BU1394" s="31">
        <f t="shared" si="4588"/>
        <v>1694.7</v>
      </c>
      <c r="BV1394" s="31">
        <f t="shared" si="4753"/>
        <v>0</v>
      </c>
      <c r="BW1394" s="31">
        <f t="shared" si="4754"/>
        <v>0</v>
      </c>
      <c r="BX1394" s="31">
        <f t="shared" si="4589"/>
        <v>2008.867000000002</v>
      </c>
      <c r="BY1394" s="31">
        <f t="shared" si="4590"/>
        <v>1694.7</v>
      </c>
      <c r="BZ1394" s="31">
        <f t="shared" si="4591"/>
        <v>1694.7</v>
      </c>
      <c r="CA1394" s="31">
        <f t="shared" si="4755"/>
        <v>0</v>
      </c>
      <c r="CB1394" s="31">
        <f t="shared" si="4756"/>
        <v>0</v>
      </c>
      <c r="CC1394" s="31">
        <f t="shared" si="4757"/>
        <v>0</v>
      </c>
      <c r="CD1394" s="31">
        <f t="shared" si="4715"/>
        <v>2008.867000000002</v>
      </c>
      <c r="CE1394" s="31">
        <f t="shared" si="4716"/>
        <v>1694.7</v>
      </c>
      <c r="CF1394" s="31">
        <f t="shared" si="4717"/>
        <v>1694.7</v>
      </c>
      <c r="CG1394" s="31">
        <f t="shared" si="4758"/>
        <v>0</v>
      </c>
      <c r="CH1394" s="24"/>
      <c r="CI1394" s="40"/>
      <c r="CN1394" s="1" t="s">
        <v>30</v>
      </c>
    </row>
    <row r="1395" ht="29.850000000000001">
      <c r="A1395" s="41" t="s">
        <v>775</v>
      </c>
      <c r="B1395" s="17">
        <v>240</v>
      </c>
      <c r="C1395" s="16" t="s">
        <v>395</v>
      </c>
      <c r="D1395" s="16" t="s">
        <v>625</v>
      </c>
      <c r="E1395" s="39" t="s">
        <v>626</v>
      </c>
      <c r="F1395" s="31">
        <v>1694.7</v>
      </c>
      <c r="G1395" s="31">
        <v>1694.7</v>
      </c>
      <c r="H1395" s="31">
        <v>1694.7</v>
      </c>
      <c r="I1395" s="31"/>
      <c r="J1395" s="31"/>
      <c r="K1395" s="31"/>
      <c r="L1395" s="31">
        <f t="shared" si="4556"/>
        <v>1694.7</v>
      </c>
      <c r="M1395" s="31">
        <f t="shared" si="4557"/>
        <v>1694.7</v>
      </c>
      <c r="N1395" s="31">
        <f t="shared" si="4558"/>
        <v>1694.7</v>
      </c>
      <c r="O1395" s="31">
        <v>97.5</v>
      </c>
      <c r="P1395" s="31"/>
      <c r="Q1395" s="31"/>
      <c r="R1395" s="31">
        <f t="shared" si="4559"/>
        <v>1792.2</v>
      </c>
      <c r="S1395" s="31">
        <f t="shared" si="4560"/>
        <v>1694.7</v>
      </c>
      <c r="T1395" s="31">
        <f t="shared" si="4561"/>
        <v>1694.7</v>
      </c>
      <c r="U1395" s="31"/>
      <c r="V1395" s="31"/>
      <c r="W1395" s="31"/>
      <c r="X1395" s="31">
        <f t="shared" si="4562"/>
        <v>1792.2</v>
      </c>
      <c r="Y1395" s="31">
        <f t="shared" si="4563"/>
        <v>1694.7</v>
      </c>
      <c r="Z1395" s="31">
        <f t="shared" si="4564"/>
        <v>1694.7</v>
      </c>
      <c r="AA1395" s="31"/>
      <c r="AB1395" s="31"/>
      <c r="AC1395" s="31"/>
      <c r="AD1395" s="31">
        <f t="shared" si="4565"/>
        <v>1792.2</v>
      </c>
      <c r="AE1395" s="31">
        <f t="shared" si="4566"/>
        <v>1694.7</v>
      </c>
      <c r="AF1395" s="31">
        <f t="shared" si="4567"/>
        <v>1694.7</v>
      </c>
      <c r="AG1395" s="31"/>
      <c r="AH1395" s="31"/>
      <c r="AI1395" s="31"/>
      <c r="AJ1395" s="31">
        <f t="shared" si="4568"/>
        <v>1792.2</v>
      </c>
      <c r="AK1395" s="31">
        <f t="shared" si="4569"/>
        <v>1694.7</v>
      </c>
      <c r="AL1395" s="31">
        <f t="shared" si="4570"/>
        <v>1694.7</v>
      </c>
      <c r="AM1395" s="31"/>
      <c r="AN1395" s="31"/>
      <c r="AO1395" s="31"/>
      <c r="AP1395" s="31">
        <f t="shared" si="4571"/>
        <v>1792.2</v>
      </c>
      <c r="AQ1395" s="31">
        <f t="shared" si="4572"/>
        <v>1694.7</v>
      </c>
      <c r="AR1395" s="31">
        <f t="shared" si="4573"/>
        <v>1694.7</v>
      </c>
      <c r="AS1395" s="31"/>
      <c r="AT1395" s="31"/>
      <c r="AU1395" s="31"/>
      <c r="AV1395" s="31">
        <f t="shared" si="4574"/>
        <v>1792.2</v>
      </c>
      <c r="AW1395" s="31">
        <f t="shared" si="4575"/>
        <v>1694.7</v>
      </c>
      <c r="AX1395" s="31">
        <f t="shared" si="4576"/>
        <v>1694.7</v>
      </c>
      <c r="AY1395" s="31">
        <f>216.667+24742.343</f>
        <v>24959.010000000002</v>
      </c>
      <c r="AZ1395" s="31"/>
      <c r="BA1395" s="31"/>
      <c r="BB1395" s="31">
        <f t="shared" si="4577"/>
        <v>26751.210000000003</v>
      </c>
      <c r="BC1395" s="31">
        <f t="shared" si="4578"/>
        <v>1694.7</v>
      </c>
      <c r="BD1395" s="31">
        <f t="shared" si="4579"/>
        <v>1694.7</v>
      </c>
      <c r="BE1395" s="31">
        <v>-24742.343000000001</v>
      </c>
      <c r="BF1395" s="31"/>
      <c r="BG1395" s="31"/>
      <c r="BH1395" s="31">
        <f t="shared" si="4580"/>
        <v>2008.867000000002</v>
      </c>
      <c r="BI1395" s="31">
        <f t="shared" si="4581"/>
        <v>1694.7</v>
      </c>
      <c r="BJ1395" s="31">
        <f t="shared" si="4582"/>
        <v>1694.7</v>
      </c>
      <c r="BK1395" s="31"/>
      <c r="BL1395" s="31"/>
      <c r="BM1395" s="31"/>
      <c r="BN1395" s="31">
        <f t="shared" si="4583"/>
        <v>2008.867000000002</v>
      </c>
      <c r="BO1395" s="31">
        <f t="shared" si="4584"/>
        <v>1694.7</v>
      </c>
      <c r="BP1395" s="31">
        <f t="shared" si="4585"/>
        <v>1694.7</v>
      </c>
      <c r="BQ1395" s="31"/>
      <c r="BR1395" s="31"/>
      <c r="BS1395" s="31">
        <f t="shared" si="4586"/>
        <v>2008.867000000002</v>
      </c>
      <c r="BT1395" s="31">
        <f t="shared" si="4587"/>
        <v>1694.7</v>
      </c>
      <c r="BU1395" s="31">
        <f t="shared" si="4588"/>
        <v>1694.7</v>
      </c>
      <c r="BV1395" s="31"/>
      <c r="BW1395" s="31"/>
      <c r="BX1395" s="31">
        <f t="shared" si="4589"/>
        <v>2008.867000000002</v>
      </c>
      <c r="BY1395" s="31">
        <f t="shared" si="4590"/>
        <v>1694.7</v>
      </c>
      <c r="BZ1395" s="31">
        <f t="shared" si="4591"/>
        <v>1694.7</v>
      </c>
      <c r="CA1395" s="31"/>
      <c r="CB1395" s="31"/>
      <c r="CC1395" s="31"/>
      <c r="CD1395" s="31">
        <f t="shared" si="4715"/>
        <v>2008.867000000002</v>
      </c>
      <c r="CE1395" s="31">
        <f t="shared" si="4716"/>
        <v>1694.7</v>
      </c>
      <c r="CF1395" s="31">
        <f t="shared" si="4717"/>
        <v>1694.7</v>
      </c>
      <c r="CG1395" s="31"/>
      <c r="CH1395" s="24"/>
      <c r="CI1395" s="40"/>
    </row>
    <row r="1396" ht="57.700000000000003" hidden="1">
      <c r="A1396" s="41" t="s">
        <v>777</v>
      </c>
      <c r="B1396" s="17"/>
      <c r="C1396" s="16"/>
      <c r="D1396" s="16"/>
      <c r="E1396" s="39" t="s">
        <v>778</v>
      </c>
      <c r="F1396" s="31"/>
      <c r="G1396" s="31"/>
      <c r="H1396" s="31"/>
      <c r="I1396" s="31"/>
      <c r="J1396" s="31"/>
      <c r="K1396" s="31"/>
      <c r="L1396" s="31"/>
      <c r="M1396" s="31"/>
      <c r="N1396" s="31"/>
      <c r="O1396" s="31"/>
      <c r="P1396" s="31"/>
      <c r="Q1396" s="31"/>
      <c r="R1396" s="31"/>
      <c r="S1396" s="31"/>
      <c r="T1396" s="31"/>
      <c r="U1396" s="31"/>
      <c r="V1396" s="31"/>
      <c r="W1396" s="31"/>
      <c r="X1396" s="31"/>
      <c r="Y1396" s="31"/>
      <c r="Z1396" s="31"/>
      <c r="AA1396" s="31">
        <f t="shared" si="4730"/>
        <v>4324.8000000000002</v>
      </c>
      <c r="AB1396" s="31">
        <f t="shared" si="4731"/>
        <v>0</v>
      </c>
      <c r="AC1396" s="31">
        <f t="shared" si="4732"/>
        <v>0</v>
      </c>
      <c r="AD1396" s="31">
        <f t="shared" si="4565"/>
        <v>4324.8000000000002</v>
      </c>
      <c r="AE1396" s="31">
        <f t="shared" si="4566"/>
        <v>0</v>
      </c>
      <c r="AF1396" s="31">
        <f t="shared" si="4567"/>
        <v>0</v>
      </c>
      <c r="AG1396" s="31">
        <f t="shared" si="4733"/>
        <v>-4324.8000000000002</v>
      </c>
      <c r="AH1396" s="31">
        <f t="shared" si="4734"/>
        <v>0</v>
      </c>
      <c r="AI1396" s="31">
        <f t="shared" si="4735"/>
        <v>0</v>
      </c>
      <c r="AJ1396" s="31">
        <f t="shared" si="4568"/>
        <v>0</v>
      </c>
      <c r="AK1396" s="31">
        <f t="shared" si="4569"/>
        <v>0</v>
      </c>
      <c r="AL1396" s="31">
        <f t="shared" si="4570"/>
        <v>0</v>
      </c>
      <c r="AM1396" s="31">
        <f t="shared" si="4736"/>
        <v>0</v>
      </c>
      <c r="AN1396" s="31">
        <f t="shared" si="4737"/>
        <v>0</v>
      </c>
      <c r="AO1396" s="31">
        <f t="shared" si="4738"/>
        <v>0</v>
      </c>
      <c r="AP1396" s="31">
        <f t="shared" si="4571"/>
        <v>0</v>
      </c>
      <c r="AQ1396" s="31">
        <f t="shared" si="4572"/>
        <v>0</v>
      </c>
      <c r="AR1396" s="31">
        <f t="shared" si="4573"/>
        <v>0</v>
      </c>
      <c r="AS1396" s="31">
        <f t="shared" si="4739"/>
        <v>0</v>
      </c>
      <c r="AT1396" s="31">
        <f t="shared" si="4740"/>
        <v>0</v>
      </c>
      <c r="AU1396" s="31">
        <f t="shared" si="4741"/>
        <v>0</v>
      </c>
      <c r="AV1396" s="31">
        <f t="shared" si="4574"/>
        <v>0</v>
      </c>
      <c r="AW1396" s="31">
        <f t="shared" si="4575"/>
        <v>0</v>
      </c>
      <c r="AX1396" s="31">
        <f t="shared" si="4576"/>
        <v>0</v>
      </c>
      <c r="AY1396" s="31">
        <f t="shared" ref="AY1396:AY1398" si="4759">AY1397</f>
        <v>0</v>
      </c>
      <c r="AZ1396" s="31">
        <f t="shared" si="4743"/>
        <v>0</v>
      </c>
      <c r="BA1396" s="31">
        <f t="shared" si="4744"/>
        <v>0</v>
      </c>
      <c r="BB1396" s="31">
        <f t="shared" si="4577"/>
        <v>0</v>
      </c>
      <c r="BC1396" s="31">
        <f t="shared" si="4578"/>
        <v>0</v>
      </c>
      <c r="BD1396" s="31">
        <f t="shared" si="4579"/>
        <v>0</v>
      </c>
      <c r="BE1396" s="31">
        <f t="shared" si="4745"/>
        <v>0</v>
      </c>
      <c r="BF1396" s="31">
        <f t="shared" si="4746"/>
        <v>0</v>
      </c>
      <c r="BG1396" s="31">
        <f t="shared" si="4747"/>
        <v>0</v>
      </c>
      <c r="BH1396" s="31">
        <f t="shared" si="4580"/>
        <v>0</v>
      </c>
      <c r="BI1396" s="31">
        <f t="shared" si="4581"/>
        <v>0</v>
      </c>
      <c r="BJ1396" s="31">
        <f t="shared" si="4582"/>
        <v>0</v>
      </c>
      <c r="BK1396" s="31">
        <f t="shared" si="4748"/>
        <v>0</v>
      </c>
      <c r="BL1396" s="31">
        <f t="shared" si="4749"/>
        <v>0</v>
      </c>
      <c r="BM1396" s="31">
        <f t="shared" si="4750"/>
        <v>0</v>
      </c>
      <c r="BN1396" s="31">
        <f t="shared" si="4583"/>
        <v>0</v>
      </c>
      <c r="BO1396" s="31">
        <f t="shared" si="4584"/>
        <v>0</v>
      </c>
      <c r="BP1396" s="31">
        <f t="shared" si="4585"/>
        <v>0</v>
      </c>
      <c r="BQ1396" s="31">
        <f t="shared" si="4751"/>
        <v>0</v>
      </c>
      <c r="BR1396" s="31">
        <f t="shared" si="4752"/>
        <v>0</v>
      </c>
      <c r="BS1396" s="31">
        <f t="shared" si="4586"/>
        <v>0</v>
      </c>
      <c r="BT1396" s="31">
        <f t="shared" si="4587"/>
        <v>0</v>
      </c>
      <c r="BU1396" s="31">
        <f t="shared" si="4588"/>
        <v>0</v>
      </c>
      <c r="BV1396" s="31">
        <f t="shared" si="4753"/>
        <v>0</v>
      </c>
      <c r="BW1396" s="31">
        <f t="shared" si="4754"/>
        <v>0</v>
      </c>
      <c r="BX1396" s="31">
        <f t="shared" si="4589"/>
        <v>0</v>
      </c>
      <c r="BY1396" s="31">
        <f t="shared" si="4590"/>
        <v>0</v>
      </c>
      <c r="BZ1396" s="31">
        <f t="shared" si="4591"/>
        <v>0</v>
      </c>
      <c r="CA1396" s="31">
        <f t="shared" si="4755"/>
        <v>0</v>
      </c>
      <c r="CB1396" s="31">
        <f t="shared" si="4756"/>
        <v>0</v>
      </c>
      <c r="CC1396" s="31">
        <f t="shared" si="4757"/>
        <v>0</v>
      </c>
      <c r="CD1396" s="31">
        <f t="shared" si="4715"/>
        <v>0</v>
      </c>
      <c r="CE1396" s="31">
        <f t="shared" si="4716"/>
        <v>0</v>
      </c>
      <c r="CF1396" s="31">
        <f t="shared" si="4717"/>
        <v>0</v>
      </c>
      <c r="CG1396" s="31">
        <f t="shared" si="4758"/>
        <v>0</v>
      </c>
      <c r="CH1396" s="24">
        <v>0</v>
      </c>
      <c r="CI1396" s="40"/>
    </row>
    <row r="1397" ht="29.850000000000001" hidden="1">
      <c r="A1397" s="41" t="s">
        <v>777</v>
      </c>
      <c r="B1397" s="17">
        <v>200</v>
      </c>
      <c r="C1397" s="16"/>
      <c r="D1397" s="16"/>
      <c r="E1397" s="39" t="s">
        <v>40</v>
      </c>
      <c r="F1397" s="31"/>
      <c r="G1397" s="31"/>
      <c r="H1397" s="31"/>
      <c r="I1397" s="31"/>
      <c r="J1397" s="31"/>
      <c r="K1397" s="31"/>
      <c r="L1397" s="31"/>
      <c r="M1397" s="31"/>
      <c r="N1397" s="31"/>
      <c r="O1397" s="31"/>
      <c r="P1397" s="31"/>
      <c r="Q1397" s="31"/>
      <c r="R1397" s="31"/>
      <c r="S1397" s="31"/>
      <c r="T1397" s="31"/>
      <c r="U1397" s="31"/>
      <c r="V1397" s="31"/>
      <c r="W1397" s="31"/>
      <c r="X1397" s="31"/>
      <c r="Y1397" s="31"/>
      <c r="Z1397" s="31"/>
      <c r="AA1397" s="31">
        <f t="shared" si="4730"/>
        <v>4324.8000000000002</v>
      </c>
      <c r="AB1397" s="31">
        <f t="shared" si="4731"/>
        <v>0</v>
      </c>
      <c r="AC1397" s="31">
        <f t="shared" si="4732"/>
        <v>0</v>
      </c>
      <c r="AD1397" s="31">
        <f t="shared" si="4565"/>
        <v>4324.8000000000002</v>
      </c>
      <c r="AE1397" s="31">
        <f t="shared" si="4566"/>
        <v>0</v>
      </c>
      <c r="AF1397" s="31">
        <f t="shared" si="4567"/>
        <v>0</v>
      </c>
      <c r="AG1397" s="31">
        <f t="shared" si="4733"/>
        <v>-4324.8000000000002</v>
      </c>
      <c r="AH1397" s="31">
        <f t="shared" si="4734"/>
        <v>0</v>
      </c>
      <c r="AI1397" s="31">
        <f t="shared" si="4735"/>
        <v>0</v>
      </c>
      <c r="AJ1397" s="31">
        <f t="shared" si="4568"/>
        <v>0</v>
      </c>
      <c r="AK1397" s="31">
        <f t="shared" si="4569"/>
        <v>0</v>
      </c>
      <c r="AL1397" s="31">
        <f t="shared" si="4570"/>
        <v>0</v>
      </c>
      <c r="AM1397" s="31">
        <f t="shared" si="4736"/>
        <v>0</v>
      </c>
      <c r="AN1397" s="31">
        <f t="shared" si="4737"/>
        <v>0</v>
      </c>
      <c r="AO1397" s="31">
        <f t="shared" si="4738"/>
        <v>0</v>
      </c>
      <c r="AP1397" s="31">
        <f t="shared" si="4571"/>
        <v>0</v>
      </c>
      <c r="AQ1397" s="31">
        <f t="shared" si="4572"/>
        <v>0</v>
      </c>
      <c r="AR1397" s="31">
        <f t="shared" si="4573"/>
        <v>0</v>
      </c>
      <c r="AS1397" s="31">
        <f t="shared" si="4739"/>
        <v>0</v>
      </c>
      <c r="AT1397" s="31">
        <f t="shared" si="4740"/>
        <v>0</v>
      </c>
      <c r="AU1397" s="31">
        <f t="shared" si="4741"/>
        <v>0</v>
      </c>
      <c r="AV1397" s="31">
        <f t="shared" si="4574"/>
        <v>0</v>
      </c>
      <c r="AW1397" s="31">
        <f t="shared" si="4575"/>
        <v>0</v>
      </c>
      <c r="AX1397" s="31">
        <f t="shared" si="4576"/>
        <v>0</v>
      </c>
      <c r="AY1397" s="31">
        <f t="shared" si="4759"/>
        <v>0</v>
      </c>
      <c r="AZ1397" s="31">
        <f t="shared" si="4743"/>
        <v>0</v>
      </c>
      <c r="BA1397" s="31">
        <f t="shared" si="4744"/>
        <v>0</v>
      </c>
      <c r="BB1397" s="31">
        <f t="shared" si="4577"/>
        <v>0</v>
      </c>
      <c r="BC1397" s="31">
        <f t="shared" si="4578"/>
        <v>0</v>
      </c>
      <c r="BD1397" s="31">
        <f t="shared" si="4579"/>
        <v>0</v>
      </c>
      <c r="BE1397" s="31">
        <f t="shared" si="4745"/>
        <v>0</v>
      </c>
      <c r="BF1397" s="31">
        <f t="shared" si="4746"/>
        <v>0</v>
      </c>
      <c r="BG1397" s="31">
        <f t="shared" si="4747"/>
        <v>0</v>
      </c>
      <c r="BH1397" s="31">
        <f t="shared" si="4580"/>
        <v>0</v>
      </c>
      <c r="BI1397" s="31">
        <f t="shared" si="4581"/>
        <v>0</v>
      </c>
      <c r="BJ1397" s="31">
        <f t="shared" si="4582"/>
        <v>0</v>
      </c>
      <c r="BK1397" s="31">
        <f t="shared" si="4748"/>
        <v>0</v>
      </c>
      <c r="BL1397" s="31">
        <f t="shared" si="4749"/>
        <v>0</v>
      </c>
      <c r="BM1397" s="31">
        <f t="shared" si="4750"/>
        <v>0</v>
      </c>
      <c r="BN1397" s="31">
        <f t="shared" si="4583"/>
        <v>0</v>
      </c>
      <c r="BO1397" s="31">
        <f t="shared" si="4584"/>
        <v>0</v>
      </c>
      <c r="BP1397" s="31">
        <f t="shared" si="4585"/>
        <v>0</v>
      </c>
      <c r="BQ1397" s="31">
        <f t="shared" si="4751"/>
        <v>0</v>
      </c>
      <c r="BR1397" s="31">
        <f t="shared" si="4752"/>
        <v>0</v>
      </c>
      <c r="BS1397" s="31">
        <f t="shared" si="4586"/>
        <v>0</v>
      </c>
      <c r="BT1397" s="31">
        <f t="shared" si="4587"/>
        <v>0</v>
      </c>
      <c r="BU1397" s="31">
        <f t="shared" si="4588"/>
        <v>0</v>
      </c>
      <c r="BV1397" s="31">
        <f t="shared" si="4753"/>
        <v>0</v>
      </c>
      <c r="BW1397" s="31">
        <f t="shared" si="4754"/>
        <v>0</v>
      </c>
      <c r="BX1397" s="31">
        <f t="shared" si="4589"/>
        <v>0</v>
      </c>
      <c r="BY1397" s="31">
        <f t="shared" si="4590"/>
        <v>0</v>
      </c>
      <c r="BZ1397" s="31">
        <f t="shared" si="4591"/>
        <v>0</v>
      </c>
      <c r="CA1397" s="31">
        <f t="shared" si="4755"/>
        <v>0</v>
      </c>
      <c r="CB1397" s="31">
        <f t="shared" si="4756"/>
        <v>0</v>
      </c>
      <c r="CC1397" s="31">
        <f t="shared" si="4757"/>
        <v>0</v>
      </c>
      <c r="CD1397" s="31">
        <f t="shared" si="4715"/>
        <v>0</v>
      </c>
      <c r="CE1397" s="31">
        <f t="shared" si="4716"/>
        <v>0</v>
      </c>
      <c r="CF1397" s="31">
        <f t="shared" si="4717"/>
        <v>0</v>
      </c>
      <c r="CG1397" s="31">
        <f t="shared" si="4758"/>
        <v>0</v>
      </c>
      <c r="CH1397" s="24">
        <v>0</v>
      </c>
      <c r="CI1397" s="40"/>
    </row>
    <row r="1398" ht="43.75" hidden="1">
      <c r="A1398" s="41" t="s">
        <v>777</v>
      </c>
      <c r="B1398" s="17">
        <v>240</v>
      </c>
      <c r="C1398" s="16"/>
      <c r="D1398" s="16"/>
      <c r="E1398" s="39" t="s">
        <v>41</v>
      </c>
      <c r="F1398" s="31"/>
      <c r="G1398" s="31"/>
      <c r="H1398" s="31"/>
      <c r="I1398" s="31"/>
      <c r="J1398" s="31"/>
      <c r="K1398" s="31"/>
      <c r="L1398" s="31"/>
      <c r="M1398" s="31"/>
      <c r="N1398" s="31"/>
      <c r="O1398" s="31"/>
      <c r="P1398" s="31"/>
      <c r="Q1398" s="31"/>
      <c r="R1398" s="31"/>
      <c r="S1398" s="31"/>
      <c r="T1398" s="31"/>
      <c r="U1398" s="31"/>
      <c r="V1398" s="31"/>
      <c r="W1398" s="31"/>
      <c r="X1398" s="31"/>
      <c r="Y1398" s="31"/>
      <c r="Z1398" s="31"/>
      <c r="AA1398" s="31">
        <f t="shared" si="4730"/>
        <v>4324.8000000000002</v>
      </c>
      <c r="AB1398" s="31">
        <f t="shared" si="4731"/>
        <v>0</v>
      </c>
      <c r="AC1398" s="31">
        <f t="shared" si="4732"/>
        <v>0</v>
      </c>
      <c r="AD1398" s="31">
        <f t="shared" si="4565"/>
        <v>4324.8000000000002</v>
      </c>
      <c r="AE1398" s="31">
        <f t="shared" si="4566"/>
        <v>0</v>
      </c>
      <c r="AF1398" s="31">
        <f t="shared" si="4567"/>
        <v>0</v>
      </c>
      <c r="AG1398" s="31">
        <f t="shared" si="4733"/>
        <v>-4324.8000000000002</v>
      </c>
      <c r="AH1398" s="31">
        <f t="shared" si="4734"/>
        <v>0</v>
      </c>
      <c r="AI1398" s="31">
        <f t="shared" si="4735"/>
        <v>0</v>
      </c>
      <c r="AJ1398" s="31">
        <f t="shared" si="4568"/>
        <v>0</v>
      </c>
      <c r="AK1398" s="31">
        <f t="shared" si="4569"/>
        <v>0</v>
      </c>
      <c r="AL1398" s="31">
        <f t="shared" si="4570"/>
        <v>0</v>
      </c>
      <c r="AM1398" s="31">
        <f t="shared" si="4736"/>
        <v>0</v>
      </c>
      <c r="AN1398" s="31">
        <f t="shared" si="4737"/>
        <v>0</v>
      </c>
      <c r="AO1398" s="31">
        <f t="shared" si="4738"/>
        <v>0</v>
      </c>
      <c r="AP1398" s="31">
        <f t="shared" si="4571"/>
        <v>0</v>
      </c>
      <c r="AQ1398" s="31">
        <f t="shared" si="4572"/>
        <v>0</v>
      </c>
      <c r="AR1398" s="31">
        <f t="shared" si="4573"/>
        <v>0</v>
      </c>
      <c r="AS1398" s="31">
        <f t="shared" si="4739"/>
        <v>0</v>
      </c>
      <c r="AT1398" s="31">
        <f t="shared" si="4740"/>
        <v>0</v>
      </c>
      <c r="AU1398" s="31">
        <f t="shared" si="4741"/>
        <v>0</v>
      </c>
      <c r="AV1398" s="31">
        <f t="shared" si="4574"/>
        <v>0</v>
      </c>
      <c r="AW1398" s="31">
        <f t="shared" si="4575"/>
        <v>0</v>
      </c>
      <c r="AX1398" s="31">
        <f t="shared" si="4576"/>
        <v>0</v>
      </c>
      <c r="AY1398" s="31">
        <f t="shared" si="4759"/>
        <v>0</v>
      </c>
      <c r="AZ1398" s="31">
        <f t="shared" si="4743"/>
        <v>0</v>
      </c>
      <c r="BA1398" s="31">
        <f t="shared" si="4744"/>
        <v>0</v>
      </c>
      <c r="BB1398" s="31">
        <f t="shared" si="4577"/>
        <v>0</v>
      </c>
      <c r="BC1398" s="31">
        <f t="shared" si="4578"/>
        <v>0</v>
      </c>
      <c r="BD1398" s="31">
        <f t="shared" si="4579"/>
        <v>0</v>
      </c>
      <c r="BE1398" s="31">
        <f t="shared" si="4745"/>
        <v>0</v>
      </c>
      <c r="BF1398" s="31">
        <f t="shared" si="4746"/>
        <v>0</v>
      </c>
      <c r="BG1398" s="31">
        <f t="shared" si="4747"/>
        <v>0</v>
      </c>
      <c r="BH1398" s="31">
        <f t="shared" si="4580"/>
        <v>0</v>
      </c>
      <c r="BI1398" s="31">
        <f t="shared" si="4581"/>
        <v>0</v>
      </c>
      <c r="BJ1398" s="31">
        <f t="shared" si="4582"/>
        <v>0</v>
      </c>
      <c r="BK1398" s="31">
        <f t="shared" si="4748"/>
        <v>0</v>
      </c>
      <c r="BL1398" s="31">
        <f t="shared" si="4749"/>
        <v>0</v>
      </c>
      <c r="BM1398" s="31">
        <f t="shared" si="4750"/>
        <v>0</v>
      </c>
      <c r="BN1398" s="31">
        <f t="shared" si="4583"/>
        <v>0</v>
      </c>
      <c r="BO1398" s="31">
        <f t="shared" si="4584"/>
        <v>0</v>
      </c>
      <c r="BP1398" s="31">
        <f t="shared" si="4585"/>
        <v>0</v>
      </c>
      <c r="BQ1398" s="31">
        <f t="shared" si="4751"/>
        <v>0</v>
      </c>
      <c r="BR1398" s="31">
        <f t="shared" si="4752"/>
        <v>0</v>
      </c>
      <c r="BS1398" s="31">
        <f t="shared" si="4586"/>
        <v>0</v>
      </c>
      <c r="BT1398" s="31">
        <f t="shared" si="4587"/>
        <v>0</v>
      </c>
      <c r="BU1398" s="31">
        <f t="shared" si="4588"/>
        <v>0</v>
      </c>
      <c r="BV1398" s="31">
        <f t="shared" si="4753"/>
        <v>0</v>
      </c>
      <c r="BW1398" s="31">
        <f t="shared" si="4754"/>
        <v>0</v>
      </c>
      <c r="BX1398" s="31">
        <f t="shared" si="4589"/>
        <v>0</v>
      </c>
      <c r="BY1398" s="31">
        <f t="shared" si="4590"/>
        <v>0</v>
      </c>
      <c r="BZ1398" s="31">
        <f t="shared" si="4591"/>
        <v>0</v>
      </c>
      <c r="CA1398" s="31">
        <f t="shared" si="4755"/>
        <v>0</v>
      </c>
      <c r="CB1398" s="31">
        <f t="shared" si="4756"/>
        <v>0</v>
      </c>
      <c r="CC1398" s="31">
        <f t="shared" si="4757"/>
        <v>0</v>
      </c>
      <c r="CD1398" s="31">
        <f t="shared" si="4715"/>
        <v>0</v>
      </c>
      <c r="CE1398" s="31">
        <f t="shared" si="4716"/>
        <v>0</v>
      </c>
      <c r="CF1398" s="31">
        <f t="shared" si="4717"/>
        <v>0</v>
      </c>
      <c r="CG1398" s="31">
        <f t="shared" si="4758"/>
        <v>0</v>
      </c>
      <c r="CH1398" s="24">
        <v>0</v>
      </c>
      <c r="CI1398" s="40"/>
    </row>
    <row r="1399" ht="29.850000000000001" hidden="1">
      <c r="A1399" s="41" t="s">
        <v>777</v>
      </c>
      <c r="B1399" s="17">
        <v>240</v>
      </c>
      <c r="C1399" s="16" t="s">
        <v>66</v>
      </c>
      <c r="D1399" s="16" t="s">
        <v>66</v>
      </c>
      <c r="E1399" s="39" t="s">
        <v>728</v>
      </c>
      <c r="F1399" s="31"/>
      <c r="G1399" s="31"/>
      <c r="H1399" s="31"/>
      <c r="I1399" s="31"/>
      <c r="J1399" s="31"/>
      <c r="K1399" s="31"/>
      <c r="L1399" s="31"/>
      <c r="M1399" s="31"/>
      <c r="N1399" s="31"/>
      <c r="O1399" s="31"/>
      <c r="P1399" s="31"/>
      <c r="Q1399" s="31"/>
      <c r="R1399" s="31"/>
      <c r="S1399" s="31"/>
      <c r="T1399" s="31"/>
      <c r="U1399" s="31"/>
      <c r="V1399" s="31"/>
      <c r="W1399" s="31"/>
      <c r="X1399" s="31"/>
      <c r="Y1399" s="31"/>
      <c r="Z1399" s="31"/>
      <c r="AA1399" s="31">
        <v>4324.8000000000002</v>
      </c>
      <c r="AB1399" s="31"/>
      <c r="AC1399" s="31"/>
      <c r="AD1399" s="31">
        <f t="shared" si="4565"/>
        <v>4324.8000000000002</v>
      </c>
      <c r="AE1399" s="31">
        <f t="shared" si="4566"/>
        <v>0</v>
      </c>
      <c r="AF1399" s="31">
        <f t="shared" si="4567"/>
        <v>0</v>
      </c>
      <c r="AG1399" s="31">
        <v>-4324.8000000000002</v>
      </c>
      <c r="AH1399" s="31"/>
      <c r="AI1399" s="31"/>
      <c r="AJ1399" s="31">
        <f t="shared" si="4568"/>
        <v>0</v>
      </c>
      <c r="AK1399" s="31">
        <f t="shared" si="4569"/>
        <v>0</v>
      </c>
      <c r="AL1399" s="31">
        <f t="shared" si="4570"/>
        <v>0</v>
      </c>
      <c r="AM1399" s="31"/>
      <c r="AN1399" s="31"/>
      <c r="AO1399" s="31"/>
      <c r="AP1399" s="31">
        <f t="shared" si="4571"/>
        <v>0</v>
      </c>
      <c r="AQ1399" s="31">
        <f t="shared" si="4572"/>
        <v>0</v>
      </c>
      <c r="AR1399" s="31">
        <f t="shared" si="4573"/>
        <v>0</v>
      </c>
      <c r="AS1399" s="31"/>
      <c r="AT1399" s="31"/>
      <c r="AU1399" s="31"/>
      <c r="AV1399" s="31">
        <f t="shared" si="4574"/>
        <v>0</v>
      </c>
      <c r="AW1399" s="31">
        <f t="shared" si="4575"/>
        <v>0</v>
      </c>
      <c r="AX1399" s="31">
        <f t="shared" si="4576"/>
        <v>0</v>
      </c>
      <c r="AY1399" s="31"/>
      <c r="AZ1399" s="31"/>
      <c r="BA1399" s="31"/>
      <c r="BB1399" s="31">
        <f t="shared" si="4577"/>
        <v>0</v>
      </c>
      <c r="BC1399" s="31">
        <f t="shared" si="4578"/>
        <v>0</v>
      </c>
      <c r="BD1399" s="31">
        <f t="shared" si="4579"/>
        <v>0</v>
      </c>
      <c r="BE1399" s="31"/>
      <c r="BF1399" s="31"/>
      <c r="BG1399" s="31"/>
      <c r="BH1399" s="31">
        <f t="shared" si="4580"/>
        <v>0</v>
      </c>
      <c r="BI1399" s="31">
        <f t="shared" si="4581"/>
        <v>0</v>
      </c>
      <c r="BJ1399" s="31">
        <f t="shared" si="4582"/>
        <v>0</v>
      </c>
      <c r="BK1399" s="31"/>
      <c r="BL1399" s="31"/>
      <c r="BM1399" s="31"/>
      <c r="BN1399" s="31">
        <f t="shared" si="4583"/>
        <v>0</v>
      </c>
      <c r="BO1399" s="31">
        <f t="shared" si="4584"/>
        <v>0</v>
      </c>
      <c r="BP1399" s="31">
        <f t="shared" si="4585"/>
        <v>0</v>
      </c>
      <c r="BQ1399" s="31"/>
      <c r="BR1399" s="31"/>
      <c r="BS1399" s="31">
        <f t="shared" si="4586"/>
        <v>0</v>
      </c>
      <c r="BT1399" s="31">
        <f t="shared" si="4587"/>
        <v>0</v>
      </c>
      <c r="BU1399" s="31">
        <f t="shared" si="4588"/>
        <v>0</v>
      </c>
      <c r="BV1399" s="31"/>
      <c r="BW1399" s="31"/>
      <c r="BX1399" s="31">
        <f t="shared" si="4589"/>
        <v>0</v>
      </c>
      <c r="BY1399" s="31">
        <f t="shared" si="4590"/>
        <v>0</v>
      </c>
      <c r="BZ1399" s="31">
        <f t="shared" si="4591"/>
        <v>0</v>
      </c>
      <c r="CA1399" s="31"/>
      <c r="CB1399" s="31"/>
      <c r="CC1399" s="31"/>
      <c r="CD1399" s="31">
        <f t="shared" si="4715"/>
        <v>0</v>
      </c>
      <c r="CE1399" s="31">
        <f t="shared" si="4716"/>
        <v>0</v>
      </c>
      <c r="CF1399" s="31">
        <f t="shared" si="4717"/>
        <v>0</v>
      </c>
      <c r="CG1399" s="31"/>
      <c r="CH1399" s="24">
        <v>0</v>
      </c>
      <c r="CI1399" s="40"/>
    </row>
    <row r="1400" ht="43.75">
      <c r="A1400" s="41" t="s">
        <v>779</v>
      </c>
      <c r="B1400" s="17"/>
      <c r="C1400" s="16"/>
      <c r="D1400" s="16"/>
      <c r="E1400" s="39" t="s">
        <v>780</v>
      </c>
      <c r="F1400" s="31">
        <f>F1405+F1401</f>
        <v>598902.19999999995</v>
      </c>
      <c r="G1400" s="31">
        <f>G1405+G1401</f>
        <v>0</v>
      </c>
      <c r="H1400" s="31">
        <f>H1405+H1401</f>
        <v>0</v>
      </c>
      <c r="I1400" s="31">
        <f>I1405+I1401</f>
        <v>0</v>
      </c>
      <c r="J1400" s="31">
        <f>J1405+J1401</f>
        <v>0</v>
      </c>
      <c r="K1400" s="31">
        <f>K1405+K1401</f>
        <v>0</v>
      </c>
      <c r="L1400" s="31">
        <f t="shared" si="4556"/>
        <v>598902.19999999995</v>
      </c>
      <c r="M1400" s="31">
        <f t="shared" si="4557"/>
        <v>0</v>
      </c>
      <c r="N1400" s="31">
        <f t="shared" si="4558"/>
        <v>0</v>
      </c>
      <c r="O1400" s="31">
        <f>O1405+O1401</f>
        <v>0</v>
      </c>
      <c r="P1400" s="31">
        <f>P1405+P1401</f>
        <v>0</v>
      </c>
      <c r="Q1400" s="31">
        <f>Q1405+Q1401</f>
        <v>0</v>
      </c>
      <c r="R1400" s="31">
        <f t="shared" si="4559"/>
        <v>598902.19999999995</v>
      </c>
      <c r="S1400" s="31">
        <f t="shared" si="4560"/>
        <v>0</v>
      </c>
      <c r="T1400" s="31">
        <f t="shared" si="4561"/>
        <v>0</v>
      </c>
      <c r="U1400" s="31">
        <f>U1405+U1401</f>
        <v>0</v>
      </c>
      <c r="V1400" s="31">
        <f>V1405+V1401</f>
        <v>0</v>
      </c>
      <c r="W1400" s="31">
        <f>W1405+W1401</f>
        <v>0</v>
      </c>
      <c r="X1400" s="31">
        <f t="shared" si="4562"/>
        <v>598902.19999999995</v>
      </c>
      <c r="Y1400" s="31">
        <f t="shared" si="4563"/>
        <v>0</v>
      </c>
      <c r="Z1400" s="31">
        <f t="shared" si="4564"/>
        <v>0</v>
      </c>
      <c r="AA1400" s="31">
        <f>AA1405+AA1401</f>
        <v>0</v>
      </c>
      <c r="AB1400" s="31">
        <f>AB1405+AB1401</f>
        <v>0</v>
      </c>
      <c r="AC1400" s="31">
        <f>AC1405+AC1401</f>
        <v>0</v>
      </c>
      <c r="AD1400" s="31">
        <f t="shared" si="4565"/>
        <v>598902.19999999995</v>
      </c>
      <c r="AE1400" s="31">
        <f t="shared" si="4566"/>
        <v>0</v>
      </c>
      <c r="AF1400" s="31">
        <f t="shared" si="4567"/>
        <v>0</v>
      </c>
      <c r="AG1400" s="31">
        <f>AG1405+AG1401</f>
        <v>0</v>
      </c>
      <c r="AH1400" s="31">
        <f>AH1405+AH1401</f>
        <v>0</v>
      </c>
      <c r="AI1400" s="31">
        <f>AI1405+AI1401</f>
        <v>0</v>
      </c>
      <c r="AJ1400" s="31">
        <f t="shared" si="4568"/>
        <v>598902.19999999995</v>
      </c>
      <c r="AK1400" s="31">
        <f t="shared" si="4569"/>
        <v>0</v>
      </c>
      <c r="AL1400" s="31">
        <f t="shared" si="4570"/>
        <v>0</v>
      </c>
      <c r="AM1400" s="31">
        <f>AM1405+AM1401</f>
        <v>0</v>
      </c>
      <c r="AN1400" s="31">
        <f>AN1405+AN1401</f>
        <v>2485.4029999999998</v>
      </c>
      <c r="AO1400" s="31">
        <f>AO1405+AO1401</f>
        <v>0</v>
      </c>
      <c r="AP1400" s="31">
        <f t="shared" si="4571"/>
        <v>598902.19999999995</v>
      </c>
      <c r="AQ1400" s="31">
        <f t="shared" si="4572"/>
        <v>2485.4029999999998</v>
      </c>
      <c r="AR1400" s="31">
        <f t="shared" si="4573"/>
        <v>0</v>
      </c>
      <c r="AS1400" s="31">
        <f>AS1405+AS1401</f>
        <v>0</v>
      </c>
      <c r="AT1400" s="31">
        <f>AT1405+AT1401</f>
        <v>-2485.4029999999998</v>
      </c>
      <c r="AU1400" s="31">
        <f>AU1405+AU1401</f>
        <v>0</v>
      </c>
      <c r="AV1400" s="31">
        <f t="shared" si="4574"/>
        <v>598902.19999999995</v>
      </c>
      <c r="AW1400" s="31">
        <f t="shared" si="4575"/>
        <v>0</v>
      </c>
      <c r="AX1400" s="31">
        <f t="shared" si="4576"/>
        <v>0</v>
      </c>
      <c r="AY1400" s="31">
        <f>AY1405+AY1401</f>
        <v>2048</v>
      </c>
      <c r="AZ1400" s="31">
        <f>AZ1405+AZ1401</f>
        <v>0</v>
      </c>
      <c r="BA1400" s="31">
        <f>BA1405+BA1401</f>
        <v>0</v>
      </c>
      <c r="BB1400" s="31">
        <f t="shared" si="4577"/>
        <v>600950.19999999995</v>
      </c>
      <c r="BC1400" s="31">
        <f t="shared" si="4578"/>
        <v>0</v>
      </c>
      <c r="BD1400" s="31">
        <f t="shared" si="4579"/>
        <v>0</v>
      </c>
      <c r="BE1400" s="31">
        <f>BE1405+BE1401</f>
        <v>0</v>
      </c>
      <c r="BF1400" s="31">
        <f>BF1405+BF1401</f>
        <v>0</v>
      </c>
      <c r="BG1400" s="31">
        <f>BG1405+BG1401</f>
        <v>0</v>
      </c>
      <c r="BH1400" s="31">
        <f t="shared" si="4580"/>
        <v>600950.19999999995</v>
      </c>
      <c r="BI1400" s="31">
        <f t="shared" si="4581"/>
        <v>0</v>
      </c>
      <c r="BJ1400" s="31">
        <f t="shared" si="4582"/>
        <v>0</v>
      </c>
      <c r="BK1400" s="31">
        <f>BK1405+BK1401</f>
        <v>0</v>
      </c>
      <c r="BL1400" s="31">
        <f>BL1405+BL1401</f>
        <v>0</v>
      </c>
      <c r="BM1400" s="31">
        <f>BM1405+BM1401</f>
        <v>0</v>
      </c>
      <c r="BN1400" s="31">
        <f t="shared" si="4583"/>
        <v>600950.19999999995</v>
      </c>
      <c r="BO1400" s="31">
        <f t="shared" si="4584"/>
        <v>0</v>
      </c>
      <c r="BP1400" s="31">
        <f t="shared" si="4585"/>
        <v>0</v>
      </c>
      <c r="BQ1400" s="31">
        <f>BQ1405+BQ1401</f>
        <v>0</v>
      </c>
      <c r="BR1400" s="31">
        <f>BR1405+BR1401</f>
        <v>0</v>
      </c>
      <c r="BS1400" s="31">
        <f t="shared" si="4586"/>
        <v>600950.19999999995</v>
      </c>
      <c r="BT1400" s="31">
        <f t="shared" si="4587"/>
        <v>0</v>
      </c>
      <c r="BU1400" s="31">
        <f t="shared" si="4588"/>
        <v>0</v>
      </c>
      <c r="BV1400" s="31">
        <f>BV1405+BV1401</f>
        <v>0</v>
      </c>
      <c r="BW1400" s="31">
        <f>BW1405+BW1401</f>
        <v>0</v>
      </c>
      <c r="BX1400" s="31">
        <f t="shared" si="4589"/>
        <v>600950.19999999995</v>
      </c>
      <c r="BY1400" s="31">
        <f t="shared" si="4590"/>
        <v>0</v>
      </c>
      <c r="BZ1400" s="31">
        <f t="shared" si="4591"/>
        <v>0</v>
      </c>
      <c r="CA1400" s="31">
        <f>CA1405+CA1401</f>
        <v>0</v>
      </c>
      <c r="CB1400" s="31">
        <f>CB1405+CB1401</f>
        <v>0</v>
      </c>
      <c r="CC1400" s="31">
        <f>CC1405+CC1401</f>
        <v>0</v>
      </c>
      <c r="CD1400" s="31">
        <f t="shared" si="4715"/>
        <v>600950.19999999995</v>
      </c>
      <c r="CE1400" s="31">
        <f t="shared" si="4716"/>
        <v>0</v>
      </c>
      <c r="CF1400" s="31">
        <f t="shared" si="4717"/>
        <v>0</v>
      </c>
      <c r="CG1400" s="31">
        <f>CG1405+CG1401</f>
        <v>0</v>
      </c>
      <c r="CH1400" s="24"/>
      <c r="CI1400" s="40"/>
      <c r="CL1400" s="1" t="s">
        <v>28</v>
      </c>
    </row>
    <row r="1401" ht="29.850000000000001">
      <c r="A1401" s="41" t="s">
        <v>781</v>
      </c>
      <c r="B1401" s="17"/>
      <c r="C1401" s="16"/>
      <c r="D1401" s="16"/>
      <c r="E1401" s="39" t="s">
        <v>782</v>
      </c>
      <c r="F1401" s="31">
        <f t="shared" ref="F1401:F1412" si="4760">F1402</f>
        <v>0</v>
      </c>
      <c r="G1401" s="31">
        <f t="shared" ref="G1401:G1412" si="4761">G1402</f>
        <v>0</v>
      </c>
      <c r="H1401" s="31">
        <f t="shared" ref="H1401:H1412" si="4762">H1402</f>
        <v>0</v>
      </c>
      <c r="I1401" s="31">
        <f t="shared" ref="I1401:I1412" si="4763">I1402</f>
        <v>0</v>
      </c>
      <c r="J1401" s="31">
        <f t="shared" ref="J1401:J1412" si="4764">J1402</f>
        <v>0</v>
      </c>
      <c r="K1401" s="31">
        <f t="shared" ref="K1401:K1412" si="4765">K1402</f>
        <v>0</v>
      </c>
      <c r="L1401" s="31">
        <f t="shared" si="4556"/>
        <v>0</v>
      </c>
      <c r="M1401" s="31">
        <f t="shared" si="4557"/>
        <v>0</v>
      </c>
      <c r="N1401" s="31">
        <f t="shared" si="4558"/>
        <v>0</v>
      </c>
      <c r="O1401" s="31">
        <f t="shared" ref="O1401:O1412" si="4766">O1402</f>
        <v>0</v>
      </c>
      <c r="P1401" s="31">
        <f t="shared" ref="P1401:P1412" si="4767">P1402</f>
        <v>0</v>
      </c>
      <c r="Q1401" s="31">
        <f t="shared" ref="Q1401:Q1412" si="4768">Q1402</f>
        <v>0</v>
      </c>
      <c r="R1401" s="31">
        <f t="shared" si="4559"/>
        <v>0</v>
      </c>
      <c r="S1401" s="31">
        <f t="shared" si="4560"/>
        <v>0</v>
      </c>
      <c r="T1401" s="31">
        <f t="shared" si="4561"/>
        <v>0</v>
      </c>
      <c r="U1401" s="31">
        <f t="shared" ref="U1401:U1412" si="4769">U1402</f>
        <v>0</v>
      </c>
      <c r="V1401" s="31">
        <f t="shared" ref="V1401:V1412" si="4770">V1402</f>
        <v>0</v>
      </c>
      <c r="W1401" s="31">
        <f t="shared" ref="W1401:W1412" si="4771">W1402</f>
        <v>0</v>
      </c>
      <c r="X1401" s="31">
        <f t="shared" si="4562"/>
        <v>0</v>
      </c>
      <c r="Y1401" s="31">
        <f t="shared" si="4563"/>
        <v>0</v>
      </c>
      <c r="Z1401" s="31">
        <f t="shared" si="4564"/>
        <v>0</v>
      </c>
      <c r="AA1401" s="31">
        <f t="shared" ref="AA1401:AA1417" si="4772">AA1402</f>
        <v>0</v>
      </c>
      <c r="AB1401" s="31">
        <f t="shared" ref="AB1401:AB1417" si="4773">AB1402</f>
        <v>0</v>
      </c>
      <c r="AC1401" s="31">
        <f t="shared" ref="AC1401:AC1417" si="4774">AC1402</f>
        <v>0</v>
      </c>
      <c r="AD1401" s="31">
        <f t="shared" si="4565"/>
        <v>0</v>
      </c>
      <c r="AE1401" s="31">
        <f t="shared" si="4566"/>
        <v>0</v>
      </c>
      <c r="AF1401" s="31">
        <f t="shared" si="4567"/>
        <v>0</v>
      </c>
      <c r="AG1401" s="31">
        <f t="shared" ref="AG1401:AG1417" si="4775">AG1402</f>
        <v>0</v>
      </c>
      <c r="AH1401" s="31">
        <f t="shared" ref="AH1401:AH1417" si="4776">AH1402</f>
        <v>0</v>
      </c>
      <c r="AI1401" s="31">
        <f t="shared" ref="AI1401:AI1417" si="4777">AI1402</f>
        <v>0</v>
      </c>
      <c r="AJ1401" s="31">
        <f t="shared" si="4568"/>
        <v>0</v>
      </c>
      <c r="AK1401" s="31">
        <f t="shared" si="4569"/>
        <v>0</v>
      </c>
      <c r="AL1401" s="31">
        <f t="shared" si="4570"/>
        <v>0</v>
      </c>
      <c r="AM1401" s="31">
        <f t="shared" ref="AM1401:AM1417" si="4778">AM1402</f>
        <v>0</v>
      </c>
      <c r="AN1401" s="31">
        <f t="shared" ref="AN1401:AN1417" si="4779">AN1402</f>
        <v>2485.4029999999998</v>
      </c>
      <c r="AO1401" s="31">
        <f t="shared" ref="AO1401:AO1417" si="4780">AO1402</f>
        <v>0</v>
      </c>
      <c r="AP1401" s="31">
        <f t="shared" si="4571"/>
        <v>0</v>
      </c>
      <c r="AQ1401" s="31">
        <f t="shared" si="4572"/>
        <v>2485.4029999999998</v>
      </c>
      <c r="AR1401" s="31">
        <f t="shared" si="4573"/>
        <v>0</v>
      </c>
      <c r="AS1401" s="31">
        <f t="shared" ref="AS1401:AS1417" si="4781">AS1402</f>
        <v>0</v>
      </c>
      <c r="AT1401" s="31">
        <f t="shared" ref="AT1401:AT1417" si="4782">AT1402</f>
        <v>-2485.4029999999998</v>
      </c>
      <c r="AU1401" s="31">
        <f t="shared" ref="AU1401:AU1417" si="4783">AU1402</f>
        <v>0</v>
      </c>
      <c r="AV1401" s="31">
        <f t="shared" si="4574"/>
        <v>0</v>
      </c>
      <c r="AW1401" s="31">
        <f t="shared" si="4575"/>
        <v>0</v>
      </c>
      <c r="AX1401" s="31">
        <f t="shared" si="4576"/>
        <v>0</v>
      </c>
      <c r="AY1401" s="31">
        <f t="shared" ref="AY1401:AY1417" si="4784">AY1402</f>
        <v>2048</v>
      </c>
      <c r="AZ1401" s="31">
        <f t="shared" ref="AZ1401:AZ1417" si="4785">AZ1402</f>
        <v>0</v>
      </c>
      <c r="BA1401" s="31">
        <f t="shared" ref="BA1401:BA1417" si="4786">BA1402</f>
        <v>0</v>
      </c>
      <c r="BB1401" s="31">
        <f t="shared" si="4577"/>
        <v>2048</v>
      </c>
      <c r="BC1401" s="31">
        <f t="shared" si="4578"/>
        <v>0</v>
      </c>
      <c r="BD1401" s="31">
        <f t="shared" si="4579"/>
        <v>0</v>
      </c>
      <c r="BE1401" s="31">
        <f t="shared" ref="BE1401:BE1417" si="4787">BE1402</f>
        <v>0</v>
      </c>
      <c r="BF1401" s="31">
        <f t="shared" ref="BF1401:BF1417" si="4788">BF1402</f>
        <v>0</v>
      </c>
      <c r="BG1401" s="31">
        <f t="shared" ref="BG1401:BG1417" si="4789">BG1402</f>
        <v>0</v>
      </c>
      <c r="BH1401" s="31">
        <f t="shared" si="4580"/>
        <v>2048</v>
      </c>
      <c r="BI1401" s="31">
        <f t="shared" si="4581"/>
        <v>0</v>
      </c>
      <c r="BJ1401" s="31">
        <f t="shared" si="4582"/>
        <v>0</v>
      </c>
      <c r="BK1401" s="31">
        <f t="shared" ref="BK1401:BK1417" si="4790">BK1402</f>
        <v>0</v>
      </c>
      <c r="BL1401" s="31">
        <f t="shared" ref="BL1401:BL1417" si="4791">BL1402</f>
        <v>0</v>
      </c>
      <c r="BM1401" s="31">
        <f t="shared" ref="BM1401:BM1417" si="4792">BM1402</f>
        <v>0</v>
      </c>
      <c r="BN1401" s="31">
        <f t="shared" si="4583"/>
        <v>2048</v>
      </c>
      <c r="BO1401" s="31">
        <f t="shared" si="4584"/>
        <v>0</v>
      </c>
      <c r="BP1401" s="31">
        <f t="shared" si="4585"/>
        <v>0</v>
      </c>
      <c r="BQ1401" s="31">
        <f t="shared" ref="BQ1401:BQ1417" si="4793">BQ1402</f>
        <v>0</v>
      </c>
      <c r="BR1401" s="31">
        <f t="shared" ref="BR1401:BR1417" si="4794">BR1402</f>
        <v>0</v>
      </c>
      <c r="BS1401" s="31">
        <f t="shared" si="4586"/>
        <v>2048</v>
      </c>
      <c r="BT1401" s="31">
        <f t="shared" si="4587"/>
        <v>0</v>
      </c>
      <c r="BU1401" s="31">
        <f t="shared" si="4588"/>
        <v>0</v>
      </c>
      <c r="BV1401" s="31">
        <f t="shared" ref="BV1401:BV1417" si="4795">BV1402</f>
        <v>0</v>
      </c>
      <c r="BW1401" s="31">
        <f t="shared" ref="BW1401:BW1417" si="4796">BW1402</f>
        <v>0</v>
      </c>
      <c r="BX1401" s="31">
        <f t="shared" si="4589"/>
        <v>2048</v>
      </c>
      <c r="BY1401" s="31">
        <f t="shared" si="4590"/>
        <v>0</v>
      </c>
      <c r="BZ1401" s="31">
        <f t="shared" si="4591"/>
        <v>0</v>
      </c>
      <c r="CA1401" s="31">
        <f t="shared" ref="CA1401:CA1417" si="4797">CA1402</f>
        <v>0</v>
      </c>
      <c r="CB1401" s="31">
        <f t="shared" ref="CB1401:CB1417" si="4798">CB1402</f>
        <v>0</v>
      </c>
      <c r="CC1401" s="31">
        <f t="shared" ref="CC1401:CC1417" si="4799">CC1402</f>
        <v>0</v>
      </c>
      <c r="CD1401" s="31">
        <f t="shared" si="4715"/>
        <v>2048</v>
      </c>
      <c r="CE1401" s="31">
        <f t="shared" si="4716"/>
        <v>0</v>
      </c>
      <c r="CF1401" s="31">
        <f t="shared" si="4717"/>
        <v>0</v>
      </c>
      <c r="CG1401" s="31">
        <f t="shared" ref="CG1401:CG1417" si="4800">CG1402</f>
        <v>0</v>
      </c>
      <c r="CH1401" s="24"/>
      <c r="CI1401" s="40"/>
      <c r="CO1401" s="1" t="s">
        <v>31</v>
      </c>
    </row>
    <row r="1402" ht="29.850000000000001">
      <c r="A1402" s="41" t="s">
        <v>781</v>
      </c>
      <c r="B1402" s="17">
        <v>200</v>
      </c>
      <c r="C1402" s="16"/>
      <c r="D1402" s="16"/>
      <c r="E1402" s="39" t="s">
        <v>40</v>
      </c>
      <c r="F1402" s="31">
        <f t="shared" si="4760"/>
        <v>0</v>
      </c>
      <c r="G1402" s="31">
        <f t="shared" si="4761"/>
        <v>0</v>
      </c>
      <c r="H1402" s="31">
        <f t="shared" si="4762"/>
        <v>0</v>
      </c>
      <c r="I1402" s="31">
        <f t="shared" si="4763"/>
        <v>0</v>
      </c>
      <c r="J1402" s="31">
        <f t="shared" si="4764"/>
        <v>0</v>
      </c>
      <c r="K1402" s="31">
        <f t="shared" si="4765"/>
        <v>0</v>
      </c>
      <c r="L1402" s="31">
        <f t="shared" si="4556"/>
        <v>0</v>
      </c>
      <c r="M1402" s="31">
        <f t="shared" si="4557"/>
        <v>0</v>
      </c>
      <c r="N1402" s="31">
        <f t="shared" si="4558"/>
        <v>0</v>
      </c>
      <c r="O1402" s="31">
        <f t="shared" si="4766"/>
        <v>0</v>
      </c>
      <c r="P1402" s="31">
        <f t="shared" si="4767"/>
        <v>0</v>
      </c>
      <c r="Q1402" s="31">
        <f t="shared" si="4768"/>
        <v>0</v>
      </c>
      <c r="R1402" s="31">
        <f t="shared" si="4559"/>
        <v>0</v>
      </c>
      <c r="S1402" s="31">
        <f t="shared" si="4560"/>
        <v>0</v>
      </c>
      <c r="T1402" s="31">
        <f t="shared" si="4561"/>
        <v>0</v>
      </c>
      <c r="U1402" s="31">
        <f t="shared" si="4769"/>
        <v>0</v>
      </c>
      <c r="V1402" s="31">
        <f t="shared" si="4770"/>
        <v>0</v>
      </c>
      <c r="W1402" s="31">
        <f t="shared" si="4771"/>
        <v>0</v>
      </c>
      <c r="X1402" s="31">
        <f t="shared" si="4562"/>
        <v>0</v>
      </c>
      <c r="Y1402" s="31">
        <f t="shared" si="4563"/>
        <v>0</v>
      </c>
      <c r="Z1402" s="31">
        <f t="shared" si="4564"/>
        <v>0</v>
      </c>
      <c r="AA1402" s="31">
        <f t="shared" si="4772"/>
        <v>0</v>
      </c>
      <c r="AB1402" s="31">
        <f t="shared" si="4773"/>
        <v>0</v>
      </c>
      <c r="AC1402" s="31">
        <f t="shared" si="4774"/>
        <v>0</v>
      </c>
      <c r="AD1402" s="31">
        <f t="shared" si="4565"/>
        <v>0</v>
      </c>
      <c r="AE1402" s="31">
        <f t="shared" si="4566"/>
        <v>0</v>
      </c>
      <c r="AF1402" s="31">
        <f t="shared" si="4567"/>
        <v>0</v>
      </c>
      <c r="AG1402" s="31">
        <f t="shared" si="4775"/>
        <v>0</v>
      </c>
      <c r="AH1402" s="31">
        <f t="shared" si="4776"/>
        <v>0</v>
      </c>
      <c r="AI1402" s="31">
        <f t="shared" si="4777"/>
        <v>0</v>
      </c>
      <c r="AJ1402" s="31">
        <f t="shared" si="4568"/>
        <v>0</v>
      </c>
      <c r="AK1402" s="31">
        <f t="shared" si="4569"/>
        <v>0</v>
      </c>
      <c r="AL1402" s="31">
        <f t="shared" si="4570"/>
        <v>0</v>
      </c>
      <c r="AM1402" s="31">
        <f t="shared" si="4778"/>
        <v>0</v>
      </c>
      <c r="AN1402" s="31">
        <f t="shared" si="4779"/>
        <v>2485.4029999999998</v>
      </c>
      <c r="AO1402" s="31">
        <f t="shared" si="4780"/>
        <v>0</v>
      </c>
      <c r="AP1402" s="31">
        <f t="shared" si="4571"/>
        <v>0</v>
      </c>
      <c r="AQ1402" s="31">
        <f t="shared" si="4572"/>
        <v>2485.4029999999998</v>
      </c>
      <c r="AR1402" s="31">
        <f t="shared" si="4573"/>
        <v>0</v>
      </c>
      <c r="AS1402" s="31">
        <f t="shared" si="4781"/>
        <v>0</v>
      </c>
      <c r="AT1402" s="31">
        <f t="shared" si="4782"/>
        <v>-2485.4029999999998</v>
      </c>
      <c r="AU1402" s="31">
        <f t="shared" si="4783"/>
        <v>0</v>
      </c>
      <c r="AV1402" s="31">
        <f t="shared" si="4574"/>
        <v>0</v>
      </c>
      <c r="AW1402" s="31">
        <f t="shared" si="4575"/>
        <v>0</v>
      </c>
      <c r="AX1402" s="31">
        <f t="shared" si="4576"/>
        <v>0</v>
      </c>
      <c r="AY1402" s="31">
        <f t="shared" si="4784"/>
        <v>2048</v>
      </c>
      <c r="AZ1402" s="31">
        <f t="shared" si="4785"/>
        <v>0</v>
      </c>
      <c r="BA1402" s="31">
        <f t="shared" si="4786"/>
        <v>0</v>
      </c>
      <c r="BB1402" s="31">
        <f t="shared" si="4577"/>
        <v>2048</v>
      </c>
      <c r="BC1402" s="31">
        <f t="shared" si="4578"/>
        <v>0</v>
      </c>
      <c r="BD1402" s="31">
        <f t="shared" si="4579"/>
        <v>0</v>
      </c>
      <c r="BE1402" s="31">
        <f t="shared" si="4787"/>
        <v>0</v>
      </c>
      <c r="BF1402" s="31">
        <f t="shared" si="4788"/>
        <v>0</v>
      </c>
      <c r="BG1402" s="31">
        <f t="shared" si="4789"/>
        <v>0</v>
      </c>
      <c r="BH1402" s="31">
        <f t="shared" si="4580"/>
        <v>2048</v>
      </c>
      <c r="BI1402" s="31">
        <f t="shared" si="4581"/>
        <v>0</v>
      </c>
      <c r="BJ1402" s="31">
        <f t="shared" si="4582"/>
        <v>0</v>
      </c>
      <c r="BK1402" s="31">
        <f t="shared" si="4790"/>
        <v>0</v>
      </c>
      <c r="BL1402" s="31">
        <f t="shared" si="4791"/>
        <v>0</v>
      </c>
      <c r="BM1402" s="31">
        <f t="shared" si="4792"/>
        <v>0</v>
      </c>
      <c r="BN1402" s="31">
        <f t="shared" si="4583"/>
        <v>2048</v>
      </c>
      <c r="BO1402" s="31">
        <f t="shared" si="4584"/>
        <v>0</v>
      </c>
      <c r="BP1402" s="31">
        <f t="shared" si="4585"/>
        <v>0</v>
      </c>
      <c r="BQ1402" s="31">
        <f t="shared" si="4793"/>
        <v>0</v>
      </c>
      <c r="BR1402" s="31">
        <f t="shared" si="4794"/>
        <v>0</v>
      </c>
      <c r="BS1402" s="31">
        <f t="shared" si="4586"/>
        <v>2048</v>
      </c>
      <c r="BT1402" s="31">
        <f t="shared" si="4587"/>
        <v>0</v>
      </c>
      <c r="BU1402" s="31">
        <f t="shared" si="4588"/>
        <v>0</v>
      </c>
      <c r="BV1402" s="31">
        <f t="shared" si="4795"/>
        <v>0</v>
      </c>
      <c r="BW1402" s="31">
        <f t="shared" si="4796"/>
        <v>0</v>
      </c>
      <c r="BX1402" s="31">
        <f t="shared" si="4589"/>
        <v>2048</v>
      </c>
      <c r="BY1402" s="31">
        <f t="shared" si="4590"/>
        <v>0</v>
      </c>
      <c r="BZ1402" s="31">
        <f t="shared" si="4591"/>
        <v>0</v>
      </c>
      <c r="CA1402" s="31">
        <f t="shared" si="4797"/>
        <v>0</v>
      </c>
      <c r="CB1402" s="31">
        <f t="shared" si="4798"/>
        <v>0</v>
      </c>
      <c r="CC1402" s="31">
        <f t="shared" si="4799"/>
        <v>0</v>
      </c>
      <c r="CD1402" s="31">
        <f t="shared" si="4715"/>
        <v>2048</v>
      </c>
      <c r="CE1402" s="31">
        <f t="shared" si="4716"/>
        <v>0</v>
      </c>
      <c r="CF1402" s="31">
        <f t="shared" si="4717"/>
        <v>0</v>
      </c>
      <c r="CG1402" s="31">
        <f t="shared" si="4800"/>
        <v>0</v>
      </c>
      <c r="CH1402" s="24"/>
      <c r="CI1402" s="40"/>
      <c r="CM1402" s="1" t="s">
        <v>29</v>
      </c>
    </row>
    <row r="1403" ht="43.75">
      <c r="A1403" s="41" t="s">
        <v>781</v>
      </c>
      <c r="B1403" s="17">
        <v>240</v>
      </c>
      <c r="C1403" s="16"/>
      <c r="D1403" s="16"/>
      <c r="E1403" s="39" t="s">
        <v>41</v>
      </c>
      <c r="F1403" s="31">
        <f t="shared" si="4760"/>
        <v>0</v>
      </c>
      <c r="G1403" s="31">
        <f t="shared" si="4761"/>
        <v>0</v>
      </c>
      <c r="H1403" s="31">
        <f t="shared" si="4762"/>
        <v>0</v>
      </c>
      <c r="I1403" s="31">
        <f t="shared" si="4763"/>
        <v>0</v>
      </c>
      <c r="J1403" s="31">
        <f t="shared" si="4764"/>
        <v>0</v>
      </c>
      <c r="K1403" s="31">
        <f t="shared" si="4765"/>
        <v>0</v>
      </c>
      <c r="L1403" s="31">
        <f t="shared" si="4556"/>
        <v>0</v>
      </c>
      <c r="M1403" s="31">
        <f t="shared" si="4557"/>
        <v>0</v>
      </c>
      <c r="N1403" s="31">
        <f t="shared" si="4558"/>
        <v>0</v>
      </c>
      <c r="O1403" s="31">
        <f t="shared" si="4766"/>
        <v>0</v>
      </c>
      <c r="P1403" s="31">
        <f t="shared" si="4767"/>
        <v>0</v>
      </c>
      <c r="Q1403" s="31">
        <f t="shared" si="4768"/>
        <v>0</v>
      </c>
      <c r="R1403" s="31">
        <f t="shared" si="4559"/>
        <v>0</v>
      </c>
      <c r="S1403" s="31">
        <f t="shared" si="4560"/>
        <v>0</v>
      </c>
      <c r="T1403" s="31">
        <f t="shared" si="4561"/>
        <v>0</v>
      </c>
      <c r="U1403" s="31">
        <f t="shared" si="4769"/>
        <v>0</v>
      </c>
      <c r="V1403" s="31">
        <f t="shared" si="4770"/>
        <v>0</v>
      </c>
      <c r="W1403" s="31">
        <f t="shared" si="4771"/>
        <v>0</v>
      </c>
      <c r="X1403" s="31">
        <f t="shared" si="4562"/>
        <v>0</v>
      </c>
      <c r="Y1403" s="31">
        <f t="shared" si="4563"/>
        <v>0</v>
      </c>
      <c r="Z1403" s="31">
        <f t="shared" si="4564"/>
        <v>0</v>
      </c>
      <c r="AA1403" s="31">
        <f t="shared" si="4772"/>
        <v>0</v>
      </c>
      <c r="AB1403" s="31">
        <f t="shared" si="4773"/>
        <v>0</v>
      </c>
      <c r="AC1403" s="31">
        <f t="shared" si="4774"/>
        <v>0</v>
      </c>
      <c r="AD1403" s="31">
        <f t="shared" si="4565"/>
        <v>0</v>
      </c>
      <c r="AE1403" s="31">
        <f t="shared" si="4566"/>
        <v>0</v>
      </c>
      <c r="AF1403" s="31">
        <f t="shared" si="4567"/>
        <v>0</v>
      </c>
      <c r="AG1403" s="31">
        <f t="shared" si="4775"/>
        <v>0</v>
      </c>
      <c r="AH1403" s="31">
        <f t="shared" si="4776"/>
        <v>0</v>
      </c>
      <c r="AI1403" s="31">
        <f t="shared" si="4777"/>
        <v>0</v>
      </c>
      <c r="AJ1403" s="31">
        <f t="shared" si="4568"/>
        <v>0</v>
      </c>
      <c r="AK1403" s="31">
        <f t="shared" si="4569"/>
        <v>0</v>
      </c>
      <c r="AL1403" s="31">
        <f t="shared" si="4570"/>
        <v>0</v>
      </c>
      <c r="AM1403" s="31">
        <f t="shared" si="4778"/>
        <v>0</v>
      </c>
      <c r="AN1403" s="31">
        <f t="shared" si="4779"/>
        <v>2485.4029999999998</v>
      </c>
      <c r="AO1403" s="31">
        <f t="shared" si="4780"/>
        <v>0</v>
      </c>
      <c r="AP1403" s="31">
        <f t="shared" si="4571"/>
        <v>0</v>
      </c>
      <c r="AQ1403" s="31">
        <f t="shared" si="4572"/>
        <v>2485.4029999999998</v>
      </c>
      <c r="AR1403" s="31">
        <f t="shared" si="4573"/>
        <v>0</v>
      </c>
      <c r="AS1403" s="31">
        <f t="shared" si="4781"/>
        <v>0</v>
      </c>
      <c r="AT1403" s="31">
        <f t="shared" si="4782"/>
        <v>-2485.4029999999998</v>
      </c>
      <c r="AU1403" s="31">
        <f t="shared" si="4783"/>
        <v>0</v>
      </c>
      <c r="AV1403" s="31">
        <f t="shared" si="4574"/>
        <v>0</v>
      </c>
      <c r="AW1403" s="31">
        <f t="shared" si="4575"/>
        <v>0</v>
      </c>
      <c r="AX1403" s="31">
        <f t="shared" si="4576"/>
        <v>0</v>
      </c>
      <c r="AY1403" s="31">
        <f t="shared" si="4784"/>
        <v>2048</v>
      </c>
      <c r="AZ1403" s="31">
        <f t="shared" si="4785"/>
        <v>0</v>
      </c>
      <c r="BA1403" s="31">
        <f t="shared" si="4786"/>
        <v>0</v>
      </c>
      <c r="BB1403" s="31">
        <f t="shared" si="4577"/>
        <v>2048</v>
      </c>
      <c r="BC1403" s="31">
        <f t="shared" si="4578"/>
        <v>0</v>
      </c>
      <c r="BD1403" s="31">
        <f t="shared" si="4579"/>
        <v>0</v>
      </c>
      <c r="BE1403" s="31">
        <f t="shared" si="4787"/>
        <v>0</v>
      </c>
      <c r="BF1403" s="31">
        <f t="shared" si="4788"/>
        <v>0</v>
      </c>
      <c r="BG1403" s="31">
        <f t="shared" si="4789"/>
        <v>0</v>
      </c>
      <c r="BH1403" s="31">
        <f t="shared" si="4580"/>
        <v>2048</v>
      </c>
      <c r="BI1403" s="31">
        <f t="shared" si="4581"/>
        <v>0</v>
      </c>
      <c r="BJ1403" s="31">
        <f t="shared" si="4582"/>
        <v>0</v>
      </c>
      <c r="BK1403" s="31">
        <f t="shared" si="4790"/>
        <v>0</v>
      </c>
      <c r="BL1403" s="31">
        <f t="shared" si="4791"/>
        <v>0</v>
      </c>
      <c r="BM1403" s="31">
        <f t="shared" si="4792"/>
        <v>0</v>
      </c>
      <c r="BN1403" s="31">
        <f t="shared" si="4583"/>
        <v>2048</v>
      </c>
      <c r="BO1403" s="31">
        <f t="shared" si="4584"/>
        <v>0</v>
      </c>
      <c r="BP1403" s="31">
        <f t="shared" si="4585"/>
        <v>0</v>
      </c>
      <c r="BQ1403" s="31">
        <f t="shared" si="4793"/>
        <v>0</v>
      </c>
      <c r="BR1403" s="31">
        <f t="shared" si="4794"/>
        <v>0</v>
      </c>
      <c r="BS1403" s="31">
        <f t="shared" si="4586"/>
        <v>2048</v>
      </c>
      <c r="BT1403" s="31">
        <f t="shared" si="4587"/>
        <v>0</v>
      </c>
      <c r="BU1403" s="31">
        <f t="shared" si="4588"/>
        <v>0</v>
      </c>
      <c r="BV1403" s="31">
        <f t="shared" si="4795"/>
        <v>0</v>
      </c>
      <c r="BW1403" s="31">
        <f t="shared" si="4796"/>
        <v>0</v>
      </c>
      <c r="BX1403" s="31">
        <f t="shared" si="4589"/>
        <v>2048</v>
      </c>
      <c r="BY1403" s="31">
        <f t="shared" si="4590"/>
        <v>0</v>
      </c>
      <c r="BZ1403" s="31">
        <f t="shared" si="4591"/>
        <v>0</v>
      </c>
      <c r="CA1403" s="31">
        <f t="shared" si="4797"/>
        <v>0</v>
      </c>
      <c r="CB1403" s="31">
        <f t="shared" si="4798"/>
        <v>0</v>
      </c>
      <c r="CC1403" s="31">
        <f t="shared" si="4799"/>
        <v>0</v>
      </c>
      <c r="CD1403" s="31">
        <f t="shared" si="4715"/>
        <v>2048</v>
      </c>
      <c r="CE1403" s="31">
        <f t="shared" si="4716"/>
        <v>0</v>
      </c>
      <c r="CF1403" s="31">
        <f t="shared" si="4717"/>
        <v>0</v>
      </c>
      <c r="CG1403" s="31">
        <f t="shared" si="4800"/>
        <v>0</v>
      </c>
      <c r="CH1403" s="24"/>
      <c r="CI1403" s="40"/>
      <c r="CN1403" s="1" t="s">
        <v>30</v>
      </c>
    </row>
    <row r="1404" ht="15">
      <c r="A1404" s="41" t="s">
        <v>781</v>
      </c>
      <c r="B1404" s="17">
        <v>240</v>
      </c>
      <c r="C1404" s="16" t="s">
        <v>395</v>
      </c>
      <c r="D1404" s="16" t="s">
        <v>354</v>
      </c>
      <c r="E1404" s="39" t="s">
        <v>783</v>
      </c>
      <c r="F1404" s="31"/>
      <c r="G1404" s="31"/>
      <c r="H1404" s="31"/>
      <c r="I1404" s="31"/>
      <c r="J1404" s="31"/>
      <c r="K1404" s="31"/>
      <c r="L1404" s="31">
        <f t="shared" si="4556"/>
        <v>0</v>
      </c>
      <c r="M1404" s="31">
        <f t="shared" si="4557"/>
        <v>0</v>
      </c>
      <c r="N1404" s="31">
        <f t="shared" si="4558"/>
        <v>0</v>
      </c>
      <c r="O1404" s="31"/>
      <c r="P1404" s="31"/>
      <c r="Q1404" s="31"/>
      <c r="R1404" s="31">
        <f t="shared" si="4559"/>
        <v>0</v>
      </c>
      <c r="S1404" s="31">
        <f t="shared" si="4560"/>
        <v>0</v>
      </c>
      <c r="T1404" s="31">
        <f t="shared" si="4561"/>
        <v>0</v>
      </c>
      <c r="U1404" s="31"/>
      <c r="V1404" s="31"/>
      <c r="W1404" s="31"/>
      <c r="X1404" s="31">
        <f t="shared" si="4562"/>
        <v>0</v>
      </c>
      <c r="Y1404" s="31">
        <f t="shared" si="4563"/>
        <v>0</v>
      </c>
      <c r="Z1404" s="31">
        <f t="shared" si="4564"/>
        <v>0</v>
      </c>
      <c r="AA1404" s="31"/>
      <c r="AB1404" s="31"/>
      <c r="AC1404" s="31"/>
      <c r="AD1404" s="31">
        <f t="shared" si="4565"/>
        <v>0</v>
      </c>
      <c r="AE1404" s="31">
        <f t="shared" si="4566"/>
        <v>0</v>
      </c>
      <c r="AF1404" s="31">
        <f t="shared" si="4567"/>
        <v>0</v>
      </c>
      <c r="AG1404" s="31"/>
      <c r="AH1404" s="31"/>
      <c r="AI1404" s="31"/>
      <c r="AJ1404" s="31">
        <f t="shared" si="4568"/>
        <v>0</v>
      </c>
      <c r="AK1404" s="31">
        <f t="shared" si="4569"/>
        <v>0</v>
      </c>
      <c r="AL1404" s="31">
        <f t="shared" si="4570"/>
        <v>0</v>
      </c>
      <c r="AM1404" s="31"/>
      <c r="AN1404" s="31">
        <v>2485.4029999999998</v>
      </c>
      <c r="AO1404" s="31"/>
      <c r="AP1404" s="31">
        <f t="shared" si="4571"/>
        <v>0</v>
      </c>
      <c r="AQ1404" s="31">
        <f t="shared" si="4572"/>
        <v>2485.4029999999998</v>
      </c>
      <c r="AR1404" s="31">
        <f t="shared" si="4573"/>
        <v>0</v>
      </c>
      <c r="AS1404" s="31"/>
      <c r="AT1404" s="31">
        <v>-2485.4029999999998</v>
      </c>
      <c r="AU1404" s="31"/>
      <c r="AV1404" s="31">
        <f t="shared" si="4574"/>
        <v>0</v>
      </c>
      <c r="AW1404" s="31">
        <f t="shared" si="4575"/>
        <v>0</v>
      </c>
      <c r="AX1404" s="31">
        <f t="shared" si="4576"/>
        <v>0</v>
      </c>
      <c r="AY1404" s="31">
        <v>2048</v>
      </c>
      <c r="AZ1404" s="31"/>
      <c r="BA1404" s="31"/>
      <c r="BB1404" s="31">
        <f t="shared" si="4577"/>
        <v>2048</v>
      </c>
      <c r="BC1404" s="31">
        <f t="shared" si="4578"/>
        <v>0</v>
      </c>
      <c r="BD1404" s="31">
        <f t="shared" si="4579"/>
        <v>0</v>
      </c>
      <c r="BE1404" s="31"/>
      <c r="BF1404" s="31"/>
      <c r="BG1404" s="31"/>
      <c r="BH1404" s="31">
        <f t="shared" si="4580"/>
        <v>2048</v>
      </c>
      <c r="BI1404" s="31">
        <f t="shared" si="4581"/>
        <v>0</v>
      </c>
      <c r="BJ1404" s="31">
        <f t="shared" si="4582"/>
        <v>0</v>
      </c>
      <c r="BK1404" s="31"/>
      <c r="BL1404" s="31"/>
      <c r="BM1404" s="31"/>
      <c r="BN1404" s="31">
        <f t="shared" si="4583"/>
        <v>2048</v>
      </c>
      <c r="BO1404" s="31">
        <f t="shared" si="4584"/>
        <v>0</v>
      </c>
      <c r="BP1404" s="31">
        <f t="shared" si="4585"/>
        <v>0</v>
      </c>
      <c r="BQ1404" s="31"/>
      <c r="BR1404" s="31"/>
      <c r="BS1404" s="31">
        <f t="shared" si="4586"/>
        <v>2048</v>
      </c>
      <c r="BT1404" s="31">
        <f t="shared" si="4587"/>
        <v>0</v>
      </c>
      <c r="BU1404" s="31">
        <f t="shared" si="4588"/>
        <v>0</v>
      </c>
      <c r="BV1404" s="31"/>
      <c r="BW1404" s="31"/>
      <c r="BX1404" s="31">
        <f t="shared" si="4589"/>
        <v>2048</v>
      </c>
      <c r="BY1404" s="31">
        <f t="shared" si="4590"/>
        <v>0</v>
      </c>
      <c r="BZ1404" s="31">
        <f t="shared" si="4591"/>
        <v>0</v>
      </c>
      <c r="CA1404" s="31"/>
      <c r="CB1404" s="31"/>
      <c r="CC1404" s="31"/>
      <c r="CD1404" s="31">
        <f t="shared" si="4715"/>
        <v>2048</v>
      </c>
      <c r="CE1404" s="31">
        <f t="shared" si="4716"/>
        <v>0</v>
      </c>
      <c r="CF1404" s="31">
        <f t="shared" si="4717"/>
        <v>0</v>
      </c>
      <c r="CG1404" s="31"/>
      <c r="CH1404" s="24"/>
      <c r="CI1404" s="40"/>
    </row>
    <row r="1405" ht="15">
      <c r="A1405" s="41" t="s">
        <v>784</v>
      </c>
      <c r="B1405" s="17"/>
      <c r="C1405" s="16"/>
      <c r="D1405" s="16"/>
      <c r="E1405" s="39" t="s">
        <v>711</v>
      </c>
      <c r="F1405" s="31">
        <f t="shared" si="4760"/>
        <v>598902.19999999995</v>
      </c>
      <c r="G1405" s="31">
        <f t="shared" si="4761"/>
        <v>0</v>
      </c>
      <c r="H1405" s="31">
        <f t="shared" si="4762"/>
        <v>0</v>
      </c>
      <c r="I1405" s="31">
        <f t="shared" si="4763"/>
        <v>0</v>
      </c>
      <c r="J1405" s="31">
        <f t="shared" si="4764"/>
        <v>0</v>
      </c>
      <c r="K1405" s="31">
        <f t="shared" si="4765"/>
        <v>0</v>
      </c>
      <c r="L1405" s="31">
        <f t="shared" si="4556"/>
        <v>598902.19999999995</v>
      </c>
      <c r="M1405" s="31">
        <f t="shared" si="4557"/>
        <v>0</v>
      </c>
      <c r="N1405" s="31">
        <f t="shared" si="4558"/>
        <v>0</v>
      </c>
      <c r="O1405" s="31">
        <f t="shared" si="4766"/>
        <v>0</v>
      </c>
      <c r="P1405" s="31">
        <f t="shared" si="4767"/>
        <v>0</v>
      </c>
      <c r="Q1405" s="31">
        <f t="shared" si="4768"/>
        <v>0</v>
      </c>
      <c r="R1405" s="31">
        <f t="shared" si="4559"/>
        <v>598902.19999999995</v>
      </c>
      <c r="S1405" s="31">
        <f t="shared" si="4560"/>
        <v>0</v>
      </c>
      <c r="T1405" s="31">
        <f t="shared" si="4561"/>
        <v>0</v>
      </c>
      <c r="U1405" s="31">
        <f t="shared" si="4769"/>
        <v>0</v>
      </c>
      <c r="V1405" s="31">
        <f t="shared" si="4770"/>
        <v>0</v>
      </c>
      <c r="W1405" s="31">
        <f t="shared" si="4771"/>
        <v>0</v>
      </c>
      <c r="X1405" s="31">
        <f t="shared" si="4562"/>
        <v>598902.19999999995</v>
      </c>
      <c r="Y1405" s="31">
        <f t="shared" si="4563"/>
        <v>0</v>
      </c>
      <c r="Z1405" s="31">
        <f t="shared" si="4564"/>
        <v>0</v>
      </c>
      <c r="AA1405" s="31">
        <f t="shared" si="4772"/>
        <v>0</v>
      </c>
      <c r="AB1405" s="31">
        <f t="shared" si="4773"/>
        <v>0</v>
      </c>
      <c r="AC1405" s="31">
        <f t="shared" si="4774"/>
        <v>0</v>
      </c>
      <c r="AD1405" s="31">
        <f t="shared" si="4565"/>
        <v>598902.19999999995</v>
      </c>
      <c r="AE1405" s="31">
        <f t="shared" si="4566"/>
        <v>0</v>
      </c>
      <c r="AF1405" s="31">
        <f t="shared" si="4567"/>
        <v>0</v>
      </c>
      <c r="AG1405" s="31">
        <f t="shared" si="4775"/>
        <v>0</v>
      </c>
      <c r="AH1405" s="31">
        <f t="shared" si="4776"/>
        <v>0</v>
      </c>
      <c r="AI1405" s="31">
        <f t="shared" si="4777"/>
        <v>0</v>
      </c>
      <c r="AJ1405" s="31">
        <f t="shared" si="4568"/>
        <v>598902.19999999995</v>
      </c>
      <c r="AK1405" s="31">
        <f t="shared" si="4569"/>
        <v>0</v>
      </c>
      <c r="AL1405" s="31">
        <f t="shared" si="4570"/>
        <v>0</v>
      </c>
      <c r="AM1405" s="31">
        <f t="shared" si="4778"/>
        <v>0</v>
      </c>
      <c r="AN1405" s="31">
        <f t="shared" si="4779"/>
        <v>0</v>
      </c>
      <c r="AO1405" s="31">
        <f t="shared" si="4780"/>
        <v>0</v>
      </c>
      <c r="AP1405" s="31">
        <f t="shared" si="4571"/>
        <v>598902.19999999995</v>
      </c>
      <c r="AQ1405" s="31">
        <f t="shared" si="4572"/>
        <v>0</v>
      </c>
      <c r="AR1405" s="31">
        <f t="shared" si="4573"/>
        <v>0</v>
      </c>
      <c r="AS1405" s="31">
        <f t="shared" si="4781"/>
        <v>0</v>
      </c>
      <c r="AT1405" s="31">
        <f t="shared" si="4782"/>
        <v>0</v>
      </c>
      <c r="AU1405" s="31">
        <f t="shared" si="4783"/>
        <v>0</v>
      </c>
      <c r="AV1405" s="31">
        <f t="shared" si="4574"/>
        <v>598902.19999999995</v>
      </c>
      <c r="AW1405" s="31">
        <f t="shared" si="4575"/>
        <v>0</v>
      </c>
      <c r="AX1405" s="31">
        <f t="shared" si="4576"/>
        <v>0</v>
      </c>
      <c r="AY1405" s="31">
        <f t="shared" si="4784"/>
        <v>0</v>
      </c>
      <c r="AZ1405" s="31">
        <f t="shared" si="4785"/>
        <v>0</v>
      </c>
      <c r="BA1405" s="31">
        <f t="shared" si="4786"/>
        <v>0</v>
      </c>
      <c r="BB1405" s="31">
        <f t="shared" si="4577"/>
        <v>598902.19999999995</v>
      </c>
      <c r="BC1405" s="31">
        <f t="shared" si="4578"/>
        <v>0</v>
      </c>
      <c r="BD1405" s="31">
        <f t="shared" si="4579"/>
        <v>0</v>
      </c>
      <c r="BE1405" s="31">
        <f t="shared" si="4787"/>
        <v>0</v>
      </c>
      <c r="BF1405" s="31">
        <f t="shared" si="4788"/>
        <v>0</v>
      </c>
      <c r="BG1405" s="31">
        <f t="shared" si="4789"/>
        <v>0</v>
      </c>
      <c r="BH1405" s="31">
        <f t="shared" si="4580"/>
        <v>598902.19999999995</v>
      </c>
      <c r="BI1405" s="31">
        <f t="shared" si="4581"/>
        <v>0</v>
      </c>
      <c r="BJ1405" s="31">
        <f t="shared" si="4582"/>
        <v>0</v>
      </c>
      <c r="BK1405" s="31">
        <f t="shared" si="4790"/>
        <v>0</v>
      </c>
      <c r="BL1405" s="31">
        <f t="shared" si="4791"/>
        <v>0</v>
      </c>
      <c r="BM1405" s="31">
        <f t="shared" si="4792"/>
        <v>0</v>
      </c>
      <c r="BN1405" s="31">
        <f t="shared" si="4583"/>
        <v>598902.19999999995</v>
      </c>
      <c r="BO1405" s="31">
        <f t="shared" si="4584"/>
        <v>0</v>
      </c>
      <c r="BP1405" s="31">
        <f t="shared" si="4585"/>
        <v>0</v>
      </c>
      <c r="BQ1405" s="31">
        <f t="shared" si="4793"/>
        <v>0</v>
      </c>
      <c r="BR1405" s="31">
        <f t="shared" si="4794"/>
        <v>0</v>
      </c>
      <c r="BS1405" s="31">
        <f t="shared" si="4586"/>
        <v>598902.19999999995</v>
      </c>
      <c r="BT1405" s="31">
        <f t="shared" si="4587"/>
        <v>0</v>
      </c>
      <c r="BU1405" s="31">
        <f t="shared" si="4588"/>
        <v>0</v>
      </c>
      <c r="BV1405" s="31">
        <f t="shared" si="4795"/>
        <v>0</v>
      </c>
      <c r="BW1405" s="31">
        <f t="shared" si="4796"/>
        <v>0</v>
      </c>
      <c r="BX1405" s="31">
        <f t="shared" si="4589"/>
        <v>598902.19999999995</v>
      </c>
      <c r="BY1405" s="31">
        <f t="shared" si="4590"/>
        <v>0</v>
      </c>
      <c r="BZ1405" s="31">
        <f t="shared" si="4591"/>
        <v>0</v>
      </c>
      <c r="CA1405" s="31">
        <f t="shared" si="4797"/>
        <v>0</v>
      </c>
      <c r="CB1405" s="31">
        <f t="shared" si="4798"/>
        <v>0</v>
      </c>
      <c r="CC1405" s="31">
        <f t="shared" si="4799"/>
        <v>0</v>
      </c>
      <c r="CD1405" s="31">
        <f t="shared" si="4715"/>
        <v>598902.19999999995</v>
      </c>
      <c r="CE1405" s="31">
        <f t="shared" si="4716"/>
        <v>0</v>
      </c>
      <c r="CF1405" s="31">
        <f t="shared" si="4717"/>
        <v>0</v>
      </c>
      <c r="CG1405" s="31">
        <f t="shared" si="4800"/>
        <v>0</v>
      </c>
      <c r="CH1405" s="24"/>
      <c r="CI1405" s="40"/>
      <c r="CO1405" s="1" t="s">
        <v>31</v>
      </c>
    </row>
    <row r="1406" ht="29.850000000000001">
      <c r="A1406" s="41" t="s">
        <v>784</v>
      </c>
      <c r="B1406" s="17">
        <v>200</v>
      </c>
      <c r="C1406" s="16"/>
      <c r="D1406" s="16"/>
      <c r="E1406" s="39" t="s">
        <v>40</v>
      </c>
      <c r="F1406" s="31">
        <f t="shared" si="4760"/>
        <v>598902.19999999995</v>
      </c>
      <c r="G1406" s="31">
        <f t="shared" si="4761"/>
        <v>0</v>
      </c>
      <c r="H1406" s="31">
        <f t="shared" si="4762"/>
        <v>0</v>
      </c>
      <c r="I1406" s="31">
        <f t="shared" si="4763"/>
        <v>0</v>
      </c>
      <c r="J1406" s="31">
        <f t="shared" si="4764"/>
        <v>0</v>
      </c>
      <c r="K1406" s="31">
        <f t="shared" si="4765"/>
        <v>0</v>
      </c>
      <c r="L1406" s="31">
        <f t="shared" si="4556"/>
        <v>598902.19999999995</v>
      </c>
      <c r="M1406" s="31">
        <f t="shared" si="4557"/>
        <v>0</v>
      </c>
      <c r="N1406" s="31">
        <f t="shared" si="4558"/>
        <v>0</v>
      </c>
      <c r="O1406" s="31">
        <f t="shared" si="4766"/>
        <v>0</v>
      </c>
      <c r="P1406" s="31">
        <f t="shared" si="4767"/>
        <v>0</v>
      </c>
      <c r="Q1406" s="31">
        <f t="shared" si="4768"/>
        <v>0</v>
      </c>
      <c r="R1406" s="31">
        <f t="shared" si="4559"/>
        <v>598902.19999999995</v>
      </c>
      <c r="S1406" s="31">
        <f t="shared" si="4560"/>
        <v>0</v>
      </c>
      <c r="T1406" s="31">
        <f t="shared" si="4561"/>
        <v>0</v>
      </c>
      <c r="U1406" s="31">
        <f t="shared" si="4769"/>
        <v>0</v>
      </c>
      <c r="V1406" s="31">
        <f t="shared" si="4770"/>
        <v>0</v>
      </c>
      <c r="W1406" s="31">
        <f t="shared" si="4771"/>
        <v>0</v>
      </c>
      <c r="X1406" s="31">
        <f t="shared" si="4562"/>
        <v>598902.19999999995</v>
      </c>
      <c r="Y1406" s="31">
        <f t="shared" si="4563"/>
        <v>0</v>
      </c>
      <c r="Z1406" s="31">
        <f t="shared" si="4564"/>
        <v>0</v>
      </c>
      <c r="AA1406" s="31">
        <f t="shared" si="4772"/>
        <v>0</v>
      </c>
      <c r="AB1406" s="31">
        <f t="shared" si="4773"/>
        <v>0</v>
      </c>
      <c r="AC1406" s="31">
        <f t="shared" si="4774"/>
        <v>0</v>
      </c>
      <c r="AD1406" s="31">
        <f t="shared" si="4565"/>
        <v>598902.19999999995</v>
      </c>
      <c r="AE1406" s="31">
        <f t="shared" si="4566"/>
        <v>0</v>
      </c>
      <c r="AF1406" s="31">
        <f t="shared" si="4567"/>
        <v>0</v>
      </c>
      <c r="AG1406" s="31">
        <f t="shared" si="4775"/>
        <v>0</v>
      </c>
      <c r="AH1406" s="31">
        <f t="shared" si="4776"/>
        <v>0</v>
      </c>
      <c r="AI1406" s="31">
        <f t="shared" si="4777"/>
        <v>0</v>
      </c>
      <c r="AJ1406" s="31">
        <f t="shared" si="4568"/>
        <v>598902.19999999995</v>
      </c>
      <c r="AK1406" s="31">
        <f t="shared" si="4569"/>
        <v>0</v>
      </c>
      <c r="AL1406" s="31">
        <f t="shared" si="4570"/>
        <v>0</v>
      </c>
      <c r="AM1406" s="31">
        <f t="shared" si="4778"/>
        <v>0</v>
      </c>
      <c r="AN1406" s="31">
        <f t="shared" si="4779"/>
        <v>0</v>
      </c>
      <c r="AO1406" s="31">
        <f t="shared" si="4780"/>
        <v>0</v>
      </c>
      <c r="AP1406" s="31">
        <f t="shared" si="4571"/>
        <v>598902.19999999995</v>
      </c>
      <c r="AQ1406" s="31">
        <f t="shared" si="4572"/>
        <v>0</v>
      </c>
      <c r="AR1406" s="31">
        <f t="shared" si="4573"/>
        <v>0</v>
      </c>
      <c r="AS1406" s="31">
        <f t="shared" si="4781"/>
        <v>0</v>
      </c>
      <c r="AT1406" s="31">
        <f t="shared" si="4782"/>
        <v>0</v>
      </c>
      <c r="AU1406" s="31">
        <f t="shared" si="4783"/>
        <v>0</v>
      </c>
      <c r="AV1406" s="31">
        <f t="shared" si="4574"/>
        <v>598902.19999999995</v>
      </c>
      <c r="AW1406" s="31">
        <f t="shared" si="4575"/>
        <v>0</v>
      </c>
      <c r="AX1406" s="31">
        <f t="shared" si="4576"/>
        <v>0</v>
      </c>
      <c r="AY1406" s="31">
        <f t="shared" si="4784"/>
        <v>0</v>
      </c>
      <c r="AZ1406" s="31">
        <f t="shared" si="4785"/>
        <v>0</v>
      </c>
      <c r="BA1406" s="31">
        <f t="shared" si="4786"/>
        <v>0</v>
      </c>
      <c r="BB1406" s="31">
        <f t="shared" si="4577"/>
        <v>598902.19999999995</v>
      </c>
      <c r="BC1406" s="31">
        <f t="shared" si="4578"/>
        <v>0</v>
      </c>
      <c r="BD1406" s="31">
        <f t="shared" si="4579"/>
        <v>0</v>
      </c>
      <c r="BE1406" s="31">
        <f t="shared" si="4787"/>
        <v>0</v>
      </c>
      <c r="BF1406" s="31">
        <f t="shared" si="4788"/>
        <v>0</v>
      </c>
      <c r="BG1406" s="31">
        <f t="shared" si="4789"/>
        <v>0</v>
      </c>
      <c r="BH1406" s="31">
        <f t="shared" si="4580"/>
        <v>598902.19999999995</v>
      </c>
      <c r="BI1406" s="31">
        <f t="shared" si="4581"/>
        <v>0</v>
      </c>
      <c r="BJ1406" s="31">
        <f t="shared" si="4582"/>
        <v>0</v>
      </c>
      <c r="BK1406" s="31">
        <f t="shared" si="4790"/>
        <v>0</v>
      </c>
      <c r="BL1406" s="31">
        <f t="shared" si="4791"/>
        <v>0</v>
      </c>
      <c r="BM1406" s="31">
        <f t="shared" si="4792"/>
        <v>0</v>
      </c>
      <c r="BN1406" s="31">
        <f t="shared" si="4583"/>
        <v>598902.19999999995</v>
      </c>
      <c r="BO1406" s="31">
        <f t="shared" si="4584"/>
        <v>0</v>
      </c>
      <c r="BP1406" s="31">
        <f t="shared" si="4585"/>
        <v>0</v>
      </c>
      <c r="BQ1406" s="31">
        <f t="shared" si="4793"/>
        <v>0</v>
      </c>
      <c r="BR1406" s="31">
        <f t="shared" si="4794"/>
        <v>0</v>
      </c>
      <c r="BS1406" s="31">
        <f t="shared" si="4586"/>
        <v>598902.19999999995</v>
      </c>
      <c r="BT1406" s="31">
        <f t="shared" si="4587"/>
        <v>0</v>
      </c>
      <c r="BU1406" s="31">
        <f t="shared" si="4588"/>
        <v>0</v>
      </c>
      <c r="BV1406" s="31">
        <f t="shared" si="4795"/>
        <v>0</v>
      </c>
      <c r="BW1406" s="31">
        <f t="shared" si="4796"/>
        <v>0</v>
      </c>
      <c r="BX1406" s="31">
        <f t="shared" si="4589"/>
        <v>598902.19999999995</v>
      </c>
      <c r="BY1406" s="31">
        <f t="shared" si="4590"/>
        <v>0</v>
      </c>
      <c r="BZ1406" s="31">
        <f t="shared" si="4591"/>
        <v>0</v>
      </c>
      <c r="CA1406" s="31">
        <f t="shared" si="4797"/>
        <v>0</v>
      </c>
      <c r="CB1406" s="31">
        <f t="shared" si="4798"/>
        <v>0</v>
      </c>
      <c r="CC1406" s="31">
        <f t="shared" si="4799"/>
        <v>0</v>
      </c>
      <c r="CD1406" s="31">
        <f t="shared" si="4715"/>
        <v>598902.19999999995</v>
      </c>
      <c r="CE1406" s="31">
        <f t="shared" si="4716"/>
        <v>0</v>
      </c>
      <c r="CF1406" s="31">
        <f t="shared" si="4717"/>
        <v>0</v>
      </c>
      <c r="CG1406" s="31">
        <f t="shared" si="4800"/>
        <v>0</v>
      </c>
      <c r="CH1406" s="24"/>
      <c r="CI1406" s="40"/>
      <c r="CM1406" s="1" t="s">
        <v>29</v>
      </c>
    </row>
    <row r="1407" ht="43.75">
      <c r="A1407" s="41" t="s">
        <v>784</v>
      </c>
      <c r="B1407" s="17">
        <v>240</v>
      </c>
      <c r="C1407" s="16"/>
      <c r="D1407" s="16"/>
      <c r="E1407" s="39" t="s">
        <v>41</v>
      </c>
      <c r="F1407" s="31">
        <f t="shared" si="4760"/>
        <v>598902.19999999995</v>
      </c>
      <c r="G1407" s="31">
        <f t="shared" si="4761"/>
        <v>0</v>
      </c>
      <c r="H1407" s="31">
        <f t="shared" si="4762"/>
        <v>0</v>
      </c>
      <c r="I1407" s="31">
        <f t="shared" si="4763"/>
        <v>0</v>
      </c>
      <c r="J1407" s="31">
        <f t="shared" si="4764"/>
        <v>0</v>
      </c>
      <c r="K1407" s="31">
        <f t="shared" si="4765"/>
        <v>0</v>
      </c>
      <c r="L1407" s="31">
        <f t="shared" si="4556"/>
        <v>598902.19999999995</v>
      </c>
      <c r="M1407" s="31">
        <f t="shared" si="4557"/>
        <v>0</v>
      </c>
      <c r="N1407" s="31">
        <f t="shared" si="4558"/>
        <v>0</v>
      </c>
      <c r="O1407" s="31">
        <f t="shared" si="4766"/>
        <v>0</v>
      </c>
      <c r="P1407" s="31">
        <f t="shared" si="4767"/>
        <v>0</v>
      </c>
      <c r="Q1407" s="31">
        <f t="shared" si="4768"/>
        <v>0</v>
      </c>
      <c r="R1407" s="31">
        <f t="shared" si="4559"/>
        <v>598902.19999999995</v>
      </c>
      <c r="S1407" s="31">
        <f t="shared" si="4560"/>
        <v>0</v>
      </c>
      <c r="T1407" s="31">
        <f t="shared" si="4561"/>
        <v>0</v>
      </c>
      <c r="U1407" s="31">
        <f t="shared" si="4769"/>
        <v>0</v>
      </c>
      <c r="V1407" s="31">
        <f t="shared" si="4770"/>
        <v>0</v>
      </c>
      <c r="W1407" s="31">
        <f t="shared" si="4771"/>
        <v>0</v>
      </c>
      <c r="X1407" s="31">
        <f t="shared" si="4562"/>
        <v>598902.19999999995</v>
      </c>
      <c r="Y1407" s="31">
        <f t="shared" si="4563"/>
        <v>0</v>
      </c>
      <c r="Z1407" s="31">
        <f t="shared" si="4564"/>
        <v>0</v>
      </c>
      <c r="AA1407" s="31">
        <f t="shared" si="4772"/>
        <v>0</v>
      </c>
      <c r="AB1407" s="31">
        <f t="shared" si="4773"/>
        <v>0</v>
      </c>
      <c r="AC1407" s="31">
        <f t="shared" si="4774"/>
        <v>0</v>
      </c>
      <c r="AD1407" s="31">
        <f t="shared" si="4565"/>
        <v>598902.19999999995</v>
      </c>
      <c r="AE1407" s="31">
        <f t="shared" si="4566"/>
        <v>0</v>
      </c>
      <c r="AF1407" s="31">
        <f t="shared" si="4567"/>
        <v>0</v>
      </c>
      <c r="AG1407" s="31">
        <f t="shared" si="4775"/>
        <v>0</v>
      </c>
      <c r="AH1407" s="31">
        <f t="shared" si="4776"/>
        <v>0</v>
      </c>
      <c r="AI1407" s="31">
        <f t="shared" si="4777"/>
        <v>0</v>
      </c>
      <c r="AJ1407" s="31">
        <f t="shared" si="4568"/>
        <v>598902.19999999995</v>
      </c>
      <c r="AK1407" s="31">
        <f t="shared" si="4569"/>
        <v>0</v>
      </c>
      <c r="AL1407" s="31">
        <f t="shared" si="4570"/>
        <v>0</v>
      </c>
      <c r="AM1407" s="31">
        <f t="shared" si="4778"/>
        <v>0</v>
      </c>
      <c r="AN1407" s="31">
        <f t="shared" si="4779"/>
        <v>0</v>
      </c>
      <c r="AO1407" s="31">
        <f t="shared" si="4780"/>
        <v>0</v>
      </c>
      <c r="AP1407" s="31">
        <f t="shared" si="4571"/>
        <v>598902.19999999995</v>
      </c>
      <c r="AQ1407" s="31">
        <f t="shared" si="4572"/>
        <v>0</v>
      </c>
      <c r="AR1407" s="31">
        <f t="shared" si="4573"/>
        <v>0</v>
      </c>
      <c r="AS1407" s="31">
        <f t="shared" si="4781"/>
        <v>0</v>
      </c>
      <c r="AT1407" s="31">
        <f t="shared" si="4782"/>
        <v>0</v>
      </c>
      <c r="AU1407" s="31">
        <f t="shared" si="4783"/>
        <v>0</v>
      </c>
      <c r="AV1407" s="31">
        <f t="shared" si="4574"/>
        <v>598902.19999999995</v>
      </c>
      <c r="AW1407" s="31">
        <f t="shared" si="4575"/>
        <v>0</v>
      </c>
      <c r="AX1407" s="31">
        <f t="shared" si="4576"/>
        <v>0</v>
      </c>
      <c r="AY1407" s="31">
        <f t="shared" si="4784"/>
        <v>0</v>
      </c>
      <c r="AZ1407" s="31">
        <f t="shared" si="4785"/>
        <v>0</v>
      </c>
      <c r="BA1407" s="31">
        <f t="shared" si="4786"/>
        <v>0</v>
      </c>
      <c r="BB1407" s="31">
        <f t="shared" si="4577"/>
        <v>598902.19999999995</v>
      </c>
      <c r="BC1407" s="31">
        <f t="shared" si="4578"/>
        <v>0</v>
      </c>
      <c r="BD1407" s="31">
        <f t="shared" si="4579"/>
        <v>0</v>
      </c>
      <c r="BE1407" s="31">
        <f t="shared" si="4787"/>
        <v>0</v>
      </c>
      <c r="BF1407" s="31">
        <f t="shared" si="4788"/>
        <v>0</v>
      </c>
      <c r="BG1407" s="31">
        <f t="shared" si="4789"/>
        <v>0</v>
      </c>
      <c r="BH1407" s="31">
        <f t="shared" si="4580"/>
        <v>598902.19999999995</v>
      </c>
      <c r="BI1407" s="31">
        <f t="shared" si="4581"/>
        <v>0</v>
      </c>
      <c r="BJ1407" s="31">
        <f t="shared" si="4582"/>
        <v>0</v>
      </c>
      <c r="BK1407" s="31">
        <f t="shared" si="4790"/>
        <v>0</v>
      </c>
      <c r="BL1407" s="31">
        <f t="shared" si="4791"/>
        <v>0</v>
      </c>
      <c r="BM1407" s="31">
        <f t="shared" si="4792"/>
        <v>0</v>
      </c>
      <c r="BN1407" s="31">
        <f t="shared" si="4583"/>
        <v>598902.19999999995</v>
      </c>
      <c r="BO1407" s="31">
        <f t="shared" si="4584"/>
        <v>0</v>
      </c>
      <c r="BP1407" s="31">
        <f t="shared" si="4585"/>
        <v>0</v>
      </c>
      <c r="BQ1407" s="31">
        <f t="shared" si="4793"/>
        <v>0</v>
      </c>
      <c r="BR1407" s="31">
        <f t="shared" si="4794"/>
        <v>0</v>
      </c>
      <c r="BS1407" s="31">
        <f t="shared" si="4586"/>
        <v>598902.19999999995</v>
      </c>
      <c r="BT1407" s="31">
        <f t="shared" si="4587"/>
        <v>0</v>
      </c>
      <c r="BU1407" s="31">
        <f t="shared" si="4588"/>
        <v>0</v>
      </c>
      <c r="BV1407" s="31">
        <f t="shared" si="4795"/>
        <v>0</v>
      </c>
      <c r="BW1407" s="31">
        <f t="shared" si="4796"/>
        <v>0</v>
      </c>
      <c r="BX1407" s="31">
        <f t="shared" si="4589"/>
        <v>598902.19999999995</v>
      </c>
      <c r="BY1407" s="31">
        <f t="shared" si="4590"/>
        <v>0</v>
      </c>
      <c r="BZ1407" s="31">
        <f t="shared" si="4591"/>
        <v>0</v>
      </c>
      <c r="CA1407" s="31">
        <f t="shared" si="4797"/>
        <v>0</v>
      </c>
      <c r="CB1407" s="31">
        <f t="shared" si="4798"/>
        <v>0</v>
      </c>
      <c r="CC1407" s="31">
        <f t="shared" si="4799"/>
        <v>0</v>
      </c>
      <c r="CD1407" s="31">
        <f t="shared" si="4715"/>
        <v>598902.19999999995</v>
      </c>
      <c r="CE1407" s="31">
        <f t="shared" si="4716"/>
        <v>0</v>
      </c>
      <c r="CF1407" s="31">
        <f t="shared" si="4717"/>
        <v>0</v>
      </c>
      <c r="CG1407" s="31">
        <f t="shared" si="4800"/>
        <v>0</v>
      </c>
      <c r="CH1407" s="24"/>
      <c r="CI1407" s="40"/>
      <c r="CN1407" s="1" t="s">
        <v>30</v>
      </c>
    </row>
    <row r="1408" ht="15">
      <c r="A1408" s="41" t="s">
        <v>784</v>
      </c>
      <c r="B1408" s="17">
        <v>240</v>
      </c>
      <c r="C1408" s="16" t="s">
        <v>395</v>
      </c>
      <c r="D1408" s="16" t="s">
        <v>354</v>
      </c>
      <c r="E1408" s="39" t="s">
        <v>783</v>
      </c>
      <c r="F1408" s="31">
        <v>598902.19999999995</v>
      </c>
      <c r="G1408" s="31"/>
      <c r="H1408" s="31"/>
      <c r="I1408" s="31"/>
      <c r="J1408" s="31"/>
      <c r="K1408" s="31"/>
      <c r="L1408" s="31">
        <f t="shared" si="4556"/>
        <v>598902.19999999995</v>
      </c>
      <c r="M1408" s="31">
        <f t="shared" si="4557"/>
        <v>0</v>
      </c>
      <c r="N1408" s="31">
        <f t="shared" si="4558"/>
        <v>0</v>
      </c>
      <c r="O1408" s="31"/>
      <c r="P1408" s="31"/>
      <c r="Q1408" s="31"/>
      <c r="R1408" s="31">
        <f t="shared" si="4559"/>
        <v>598902.19999999995</v>
      </c>
      <c r="S1408" s="31">
        <f t="shared" si="4560"/>
        <v>0</v>
      </c>
      <c r="T1408" s="31">
        <f t="shared" si="4561"/>
        <v>0</v>
      </c>
      <c r="U1408" s="31"/>
      <c r="V1408" s="31"/>
      <c r="W1408" s="31"/>
      <c r="X1408" s="31">
        <f t="shared" si="4562"/>
        <v>598902.19999999995</v>
      </c>
      <c r="Y1408" s="31">
        <f t="shared" si="4563"/>
        <v>0</v>
      </c>
      <c r="Z1408" s="31">
        <f t="shared" si="4564"/>
        <v>0</v>
      </c>
      <c r="AA1408" s="31"/>
      <c r="AB1408" s="31"/>
      <c r="AC1408" s="31"/>
      <c r="AD1408" s="31">
        <f t="shared" si="4565"/>
        <v>598902.19999999995</v>
      </c>
      <c r="AE1408" s="31">
        <f t="shared" si="4566"/>
        <v>0</v>
      </c>
      <c r="AF1408" s="31">
        <f t="shared" si="4567"/>
        <v>0</v>
      </c>
      <c r="AG1408" s="31"/>
      <c r="AH1408" s="31"/>
      <c r="AI1408" s="31"/>
      <c r="AJ1408" s="31">
        <f t="shared" si="4568"/>
        <v>598902.19999999995</v>
      </c>
      <c r="AK1408" s="31">
        <f t="shared" si="4569"/>
        <v>0</v>
      </c>
      <c r="AL1408" s="31">
        <f t="shared" si="4570"/>
        <v>0</v>
      </c>
      <c r="AM1408" s="31"/>
      <c r="AN1408" s="31"/>
      <c r="AO1408" s="31"/>
      <c r="AP1408" s="31">
        <f t="shared" si="4571"/>
        <v>598902.19999999995</v>
      </c>
      <c r="AQ1408" s="31">
        <f t="shared" si="4572"/>
        <v>0</v>
      </c>
      <c r="AR1408" s="31">
        <f t="shared" si="4573"/>
        <v>0</v>
      </c>
      <c r="AS1408" s="31"/>
      <c r="AT1408" s="31"/>
      <c r="AU1408" s="31"/>
      <c r="AV1408" s="31">
        <f t="shared" si="4574"/>
        <v>598902.19999999995</v>
      </c>
      <c r="AW1408" s="31">
        <f t="shared" si="4575"/>
        <v>0</v>
      </c>
      <c r="AX1408" s="31">
        <f t="shared" si="4576"/>
        <v>0</v>
      </c>
      <c r="AY1408" s="31"/>
      <c r="AZ1408" s="31"/>
      <c r="BA1408" s="31"/>
      <c r="BB1408" s="31">
        <f t="shared" si="4577"/>
        <v>598902.19999999995</v>
      </c>
      <c r="BC1408" s="31">
        <f t="shared" si="4578"/>
        <v>0</v>
      </c>
      <c r="BD1408" s="31">
        <f t="shared" si="4579"/>
        <v>0</v>
      </c>
      <c r="BE1408" s="31"/>
      <c r="BF1408" s="31"/>
      <c r="BG1408" s="31"/>
      <c r="BH1408" s="31">
        <f t="shared" si="4580"/>
        <v>598902.19999999995</v>
      </c>
      <c r="BI1408" s="31">
        <f t="shared" si="4581"/>
        <v>0</v>
      </c>
      <c r="BJ1408" s="31">
        <f t="shared" si="4582"/>
        <v>0</v>
      </c>
      <c r="BK1408" s="31"/>
      <c r="BL1408" s="31"/>
      <c r="BM1408" s="31"/>
      <c r="BN1408" s="31">
        <f t="shared" si="4583"/>
        <v>598902.19999999995</v>
      </c>
      <c r="BO1408" s="31">
        <f t="shared" si="4584"/>
        <v>0</v>
      </c>
      <c r="BP1408" s="31">
        <f t="shared" si="4585"/>
        <v>0</v>
      </c>
      <c r="BQ1408" s="31"/>
      <c r="BR1408" s="31"/>
      <c r="BS1408" s="31">
        <f t="shared" si="4586"/>
        <v>598902.19999999995</v>
      </c>
      <c r="BT1408" s="31">
        <f t="shared" si="4587"/>
        <v>0</v>
      </c>
      <c r="BU1408" s="31">
        <f t="shared" si="4588"/>
        <v>0</v>
      </c>
      <c r="BV1408" s="31"/>
      <c r="BW1408" s="31"/>
      <c r="BX1408" s="31">
        <f t="shared" si="4589"/>
        <v>598902.19999999995</v>
      </c>
      <c r="BY1408" s="31">
        <f t="shared" si="4590"/>
        <v>0</v>
      </c>
      <c r="BZ1408" s="31">
        <f t="shared" si="4591"/>
        <v>0</v>
      </c>
      <c r="CA1408" s="31"/>
      <c r="CB1408" s="31"/>
      <c r="CC1408" s="31"/>
      <c r="CD1408" s="31">
        <f t="shared" si="4715"/>
        <v>598902.19999999995</v>
      </c>
      <c r="CE1408" s="31">
        <f t="shared" si="4716"/>
        <v>0</v>
      </c>
      <c r="CF1408" s="31">
        <f t="shared" si="4717"/>
        <v>0</v>
      </c>
      <c r="CG1408" s="31"/>
      <c r="CH1408" s="24"/>
      <c r="CI1408" s="40"/>
    </row>
    <row r="1409" ht="29.850000000000001">
      <c r="A1409" s="41" t="s">
        <v>785</v>
      </c>
      <c r="B1409" s="17"/>
      <c r="C1409" s="16"/>
      <c r="D1409" s="16"/>
      <c r="E1409" s="39" t="s">
        <v>786</v>
      </c>
      <c r="F1409" s="31">
        <f t="shared" si="4760"/>
        <v>33440.599999999999</v>
      </c>
      <c r="G1409" s="31">
        <f t="shared" si="4761"/>
        <v>6273.8999999999996</v>
      </c>
      <c r="H1409" s="31">
        <f t="shared" si="4762"/>
        <v>6288.6000000000004</v>
      </c>
      <c r="I1409" s="31">
        <f t="shared" si="4763"/>
        <v>0</v>
      </c>
      <c r="J1409" s="31">
        <f t="shared" si="4764"/>
        <v>0</v>
      </c>
      <c r="K1409" s="31">
        <f t="shared" si="4765"/>
        <v>0</v>
      </c>
      <c r="L1409" s="31">
        <f t="shared" si="4556"/>
        <v>33440.599999999999</v>
      </c>
      <c r="M1409" s="31">
        <f t="shared" si="4557"/>
        <v>6273.8999999999996</v>
      </c>
      <c r="N1409" s="31">
        <f t="shared" si="4558"/>
        <v>6288.6000000000004</v>
      </c>
      <c r="O1409" s="31">
        <f t="shared" si="4766"/>
        <v>0</v>
      </c>
      <c r="P1409" s="31">
        <f t="shared" si="4767"/>
        <v>0</v>
      </c>
      <c r="Q1409" s="31">
        <f t="shared" si="4768"/>
        <v>0</v>
      </c>
      <c r="R1409" s="31">
        <f t="shared" si="4559"/>
        <v>33440.599999999999</v>
      </c>
      <c r="S1409" s="31">
        <f t="shared" si="4560"/>
        <v>6273.8999999999996</v>
      </c>
      <c r="T1409" s="31">
        <f t="shared" si="4561"/>
        <v>6288.6000000000004</v>
      </c>
      <c r="U1409" s="31">
        <f t="shared" si="4769"/>
        <v>0</v>
      </c>
      <c r="V1409" s="31">
        <f t="shared" si="4770"/>
        <v>0</v>
      </c>
      <c r="W1409" s="31">
        <f t="shared" si="4771"/>
        <v>0</v>
      </c>
      <c r="X1409" s="31">
        <f t="shared" si="4562"/>
        <v>33440.599999999999</v>
      </c>
      <c r="Y1409" s="31">
        <f t="shared" si="4563"/>
        <v>6273.8999999999996</v>
      </c>
      <c r="Z1409" s="31">
        <f t="shared" si="4564"/>
        <v>6288.6000000000004</v>
      </c>
      <c r="AA1409" s="31">
        <f t="shared" si="4772"/>
        <v>0</v>
      </c>
      <c r="AB1409" s="31">
        <f t="shared" si="4773"/>
        <v>0</v>
      </c>
      <c r="AC1409" s="31">
        <f t="shared" si="4774"/>
        <v>0</v>
      </c>
      <c r="AD1409" s="31">
        <f t="shared" si="4565"/>
        <v>33440.599999999999</v>
      </c>
      <c r="AE1409" s="31">
        <f t="shared" si="4566"/>
        <v>6273.8999999999996</v>
      </c>
      <c r="AF1409" s="31">
        <f t="shared" si="4567"/>
        <v>6288.6000000000004</v>
      </c>
      <c r="AG1409" s="31">
        <f t="shared" si="4775"/>
        <v>0</v>
      </c>
      <c r="AH1409" s="31">
        <f t="shared" si="4776"/>
        <v>0</v>
      </c>
      <c r="AI1409" s="31">
        <f t="shared" si="4777"/>
        <v>0</v>
      </c>
      <c r="AJ1409" s="31">
        <f t="shared" si="4568"/>
        <v>33440.599999999999</v>
      </c>
      <c r="AK1409" s="31">
        <f t="shared" si="4569"/>
        <v>6273.8999999999996</v>
      </c>
      <c r="AL1409" s="31">
        <f t="shared" si="4570"/>
        <v>6288.6000000000004</v>
      </c>
      <c r="AM1409" s="31">
        <f t="shared" si="4778"/>
        <v>0</v>
      </c>
      <c r="AN1409" s="31">
        <f t="shared" si="4779"/>
        <v>10422.879999999999</v>
      </c>
      <c r="AO1409" s="31">
        <f t="shared" si="4780"/>
        <v>153226.75200000001</v>
      </c>
      <c r="AP1409" s="31">
        <f t="shared" si="4571"/>
        <v>33440.599999999999</v>
      </c>
      <c r="AQ1409" s="31">
        <f t="shared" si="4572"/>
        <v>16696.779999999999</v>
      </c>
      <c r="AR1409" s="31">
        <f t="shared" si="4573"/>
        <v>159515.35200000001</v>
      </c>
      <c r="AS1409" s="31">
        <f t="shared" si="4781"/>
        <v>0</v>
      </c>
      <c r="AT1409" s="31">
        <f t="shared" si="4782"/>
        <v>-10422.879999999999</v>
      </c>
      <c r="AU1409" s="31">
        <f t="shared" si="4783"/>
        <v>-153226.75200000001</v>
      </c>
      <c r="AV1409" s="31">
        <f t="shared" si="4574"/>
        <v>33440.599999999999</v>
      </c>
      <c r="AW1409" s="31">
        <f t="shared" si="4575"/>
        <v>6273.8999999999996</v>
      </c>
      <c r="AX1409" s="31">
        <f t="shared" si="4576"/>
        <v>6288.6000000000058</v>
      </c>
      <c r="AY1409" s="31">
        <f t="shared" si="4784"/>
        <v>-850</v>
      </c>
      <c r="AZ1409" s="31">
        <f t="shared" si="4785"/>
        <v>0</v>
      </c>
      <c r="BA1409" s="31">
        <f t="shared" si="4786"/>
        <v>0</v>
      </c>
      <c r="BB1409" s="31">
        <f t="shared" si="4577"/>
        <v>32590.599999999999</v>
      </c>
      <c r="BC1409" s="31">
        <f t="shared" si="4578"/>
        <v>6273.8999999999996</v>
      </c>
      <c r="BD1409" s="31">
        <f t="shared" si="4579"/>
        <v>6288.6000000000058</v>
      </c>
      <c r="BE1409" s="31">
        <f t="shared" si="4787"/>
        <v>0</v>
      </c>
      <c r="BF1409" s="31">
        <f t="shared" si="4788"/>
        <v>0</v>
      </c>
      <c r="BG1409" s="31">
        <f t="shared" si="4789"/>
        <v>0</v>
      </c>
      <c r="BH1409" s="31">
        <f t="shared" si="4580"/>
        <v>32590.599999999999</v>
      </c>
      <c r="BI1409" s="31">
        <f t="shared" si="4581"/>
        <v>6273.8999999999996</v>
      </c>
      <c r="BJ1409" s="31">
        <f t="shared" si="4582"/>
        <v>6288.6000000000058</v>
      </c>
      <c r="BK1409" s="31">
        <f t="shared" si="4790"/>
        <v>0</v>
      </c>
      <c r="BL1409" s="31">
        <f t="shared" si="4791"/>
        <v>0</v>
      </c>
      <c r="BM1409" s="31">
        <f t="shared" si="4792"/>
        <v>0</v>
      </c>
      <c r="BN1409" s="31">
        <f t="shared" si="4583"/>
        <v>32590.599999999999</v>
      </c>
      <c r="BO1409" s="31">
        <f t="shared" si="4584"/>
        <v>6273.8999999999996</v>
      </c>
      <c r="BP1409" s="31">
        <f t="shared" si="4585"/>
        <v>6288.6000000000058</v>
      </c>
      <c r="BQ1409" s="31">
        <f t="shared" si="4793"/>
        <v>0</v>
      </c>
      <c r="BR1409" s="31">
        <f t="shared" si="4794"/>
        <v>0</v>
      </c>
      <c r="BS1409" s="31">
        <f t="shared" si="4586"/>
        <v>32590.599999999999</v>
      </c>
      <c r="BT1409" s="31">
        <f t="shared" si="4587"/>
        <v>6273.8999999999996</v>
      </c>
      <c r="BU1409" s="31">
        <f t="shared" si="4588"/>
        <v>6288.6000000000058</v>
      </c>
      <c r="BV1409" s="31">
        <f t="shared" si="4795"/>
        <v>0</v>
      </c>
      <c r="BW1409" s="31">
        <f t="shared" si="4796"/>
        <v>0</v>
      </c>
      <c r="BX1409" s="31">
        <f t="shared" si="4589"/>
        <v>32590.599999999999</v>
      </c>
      <c r="BY1409" s="31">
        <f t="shared" si="4590"/>
        <v>6273.8999999999996</v>
      </c>
      <c r="BZ1409" s="31">
        <f t="shared" si="4591"/>
        <v>6288.6000000000058</v>
      </c>
      <c r="CA1409" s="31">
        <f t="shared" si="4797"/>
        <v>0</v>
      </c>
      <c r="CB1409" s="31">
        <f t="shared" si="4798"/>
        <v>0</v>
      </c>
      <c r="CC1409" s="31">
        <f t="shared" si="4799"/>
        <v>0</v>
      </c>
      <c r="CD1409" s="31">
        <f t="shared" si="4715"/>
        <v>32590.599999999999</v>
      </c>
      <c r="CE1409" s="31">
        <f t="shared" si="4716"/>
        <v>6273.8999999999996</v>
      </c>
      <c r="CF1409" s="31">
        <f t="shared" si="4717"/>
        <v>6288.6000000000058</v>
      </c>
      <c r="CG1409" s="31">
        <f t="shared" si="4800"/>
        <v>0</v>
      </c>
      <c r="CH1409" s="24"/>
      <c r="CI1409" s="40"/>
      <c r="CL1409" s="1" t="s">
        <v>28</v>
      </c>
    </row>
    <row r="1410" ht="29.850000000000001">
      <c r="A1410" s="41" t="s">
        <v>787</v>
      </c>
      <c r="B1410" s="17"/>
      <c r="C1410" s="16"/>
      <c r="D1410" s="16"/>
      <c r="E1410" s="39" t="s">
        <v>788</v>
      </c>
      <c r="F1410" s="31">
        <f t="shared" si="4760"/>
        <v>33440.599999999999</v>
      </c>
      <c r="G1410" s="31">
        <f t="shared" si="4761"/>
        <v>6273.8999999999996</v>
      </c>
      <c r="H1410" s="31">
        <f t="shared" si="4762"/>
        <v>6288.6000000000004</v>
      </c>
      <c r="I1410" s="31">
        <f t="shared" si="4763"/>
        <v>0</v>
      </c>
      <c r="J1410" s="31">
        <f t="shared" si="4764"/>
        <v>0</v>
      </c>
      <c r="K1410" s="31">
        <f t="shared" si="4765"/>
        <v>0</v>
      </c>
      <c r="L1410" s="31">
        <f t="shared" si="4556"/>
        <v>33440.599999999999</v>
      </c>
      <c r="M1410" s="31">
        <f t="shared" si="4557"/>
        <v>6273.8999999999996</v>
      </c>
      <c r="N1410" s="31">
        <f t="shared" si="4558"/>
        <v>6288.6000000000004</v>
      </c>
      <c r="O1410" s="31">
        <f t="shared" si="4766"/>
        <v>0</v>
      </c>
      <c r="P1410" s="31">
        <f t="shared" si="4767"/>
        <v>0</v>
      </c>
      <c r="Q1410" s="31">
        <f t="shared" si="4768"/>
        <v>0</v>
      </c>
      <c r="R1410" s="31">
        <f t="shared" si="4559"/>
        <v>33440.599999999999</v>
      </c>
      <c r="S1410" s="31">
        <f t="shared" si="4560"/>
        <v>6273.8999999999996</v>
      </c>
      <c r="T1410" s="31">
        <f t="shared" si="4561"/>
        <v>6288.6000000000004</v>
      </c>
      <c r="U1410" s="31">
        <f t="shared" si="4769"/>
        <v>0</v>
      </c>
      <c r="V1410" s="31">
        <f t="shared" si="4770"/>
        <v>0</v>
      </c>
      <c r="W1410" s="31">
        <f t="shared" si="4771"/>
        <v>0</v>
      </c>
      <c r="X1410" s="31">
        <f t="shared" si="4562"/>
        <v>33440.599999999999</v>
      </c>
      <c r="Y1410" s="31">
        <f t="shared" si="4563"/>
        <v>6273.8999999999996</v>
      </c>
      <c r="Z1410" s="31">
        <f t="shared" si="4564"/>
        <v>6288.6000000000004</v>
      </c>
      <c r="AA1410" s="31">
        <f t="shared" si="4772"/>
        <v>0</v>
      </c>
      <c r="AB1410" s="31">
        <f t="shared" si="4773"/>
        <v>0</v>
      </c>
      <c r="AC1410" s="31">
        <f t="shared" si="4774"/>
        <v>0</v>
      </c>
      <c r="AD1410" s="31">
        <f t="shared" si="4565"/>
        <v>33440.599999999999</v>
      </c>
      <c r="AE1410" s="31">
        <f t="shared" si="4566"/>
        <v>6273.8999999999996</v>
      </c>
      <c r="AF1410" s="31">
        <f t="shared" si="4567"/>
        <v>6288.6000000000004</v>
      </c>
      <c r="AG1410" s="31">
        <f t="shared" si="4775"/>
        <v>0</v>
      </c>
      <c r="AH1410" s="31">
        <f t="shared" si="4776"/>
        <v>0</v>
      </c>
      <c r="AI1410" s="31">
        <f t="shared" si="4777"/>
        <v>0</v>
      </c>
      <c r="AJ1410" s="31">
        <f t="shared" si="4568"/>
        <v>33440.599999999999</v>
      </c>
      <c r="AK1410" s="31">
        <f t="shared" si="4569"/>
        <v>6273.8999999999996</v>
      </c>
      <c r="AL1410" s="31">
        <f t="shared" si="4570"/>
        <v>6288.6000000000004</v>
      </c>
      <c r="AM1410" s="31">
        <f t="shared" si="4778"/>
        <v>0</v>
      </c>
      <c r="AN1410" s="31">
        <f t="shared" si="4779"/>
        <v>10422.879999999999</v>
      </c>
      <c r="AO1410" s="31">
        <f t="shared" si="4780"/>
        <v>153226.75200000001</v>
      </c>
      <c r="AP1410" s="31">
        <f t="shared" si="4571"/>
        <v>33440.599999999999</v>
      </c>
      <c r="AQ1410" s="31">
        <f t="shared" si="4572"/>
        <v>16696.779999999999</v>
      </c>
      <c r="AR1410" s="31">
        <f t="shared" si="4573"/>
        <v>159515.35200000001</v>
      </c>
      <c r="AS1410" s="31">
        <f t="shared" si="4781"/>
        <v>0</v>
      </c>
      <c r="AT1410" s="31">
        <f t="shared" si="4782"/>
        <v>-10422.879999999999</v>
      </c>
      <c r="AU1410" s="31">
        <f t="shared" si="4783"/>
        <v>-153226.75200000001</v>
      </c>
      <c r="AV1410" s="31">
        <f t="shared" si="4574"/>
        <v>33440.599999999999</v>
      </c>
      <c r="AW1410" s="31">
        <f t="shared" si="4575"/>
        <v>6273.8999999999996</v>
      </c>
      <c r="AX1410" s="31">
        <f t="shared" si="4576"/>
        <v>6288.6000000000058</v>
      </c>
      <c r="AY1410" s="31">
        <f t="shared" si="4784"/>
        <v>-850</v>
      </c>
      <c r="AZ1410" s="31">
        <f t="shared" si="4785"/>
        <v>0</v>
      </c>
      <c r="BA1410" s="31">
        <f t="shared" si="4786"/>
        <v>0</v>
      </c>
      <c r="BB1410" s="31">
        <f t="shared" si="4577"/>
        <v>32590.599999999999</v>
      </c>
      <c r="BC1410" s="31">
        <f t="shared" si="4578"/>
        <v>6273.8999999999996</v>
      </c>
      <c r="BD1410" s="31">
        <f t="shared" si="4579"/>
        <v>6288.6000000000058</v>
      </c>
      <c r="BE1410" s="31">
        <f t="shared" si="4787"/>
        <v>0</v>
      </c>
      <c r="BF1410" s="31">
        <f t="shared" si="4788"/>
        <v>0</v>
      </c>
      <c r="BG1410" s="31">
        <f t="shared" si="4789"/>
        <v>0</v>
      </c>
      <c r="BH1410" s="31">
        <f t="shared" si="4580"/>
        <v>32590.599999999999</v>
      </c>
      <c r="BI1410" s="31">
        <f t="shared" si="4581"/>
        <v>6273.8999999999996</v>
      </c>
      <c r="BJ1410" s="31">
        <f t="shared" si="4582"/>
        <v>6288.6000000000058</v>
      </c>
      <c r="BK1410" s="31">
        <f t="shared" si="4790"/>
        <v>0</v>
      </c>
      <c r="BL1410" s="31">
        <f t="shared" si="4791"/>
        <v>0</v>
      </c>
      <c r="BM1410" s="31">
        <f t="shared" si="4792"/>
        <v>0</v>
      </c>
      <c r="BN1410" s="31">
        <f t="shared" si="4583"/>
        <v>32590.599999999999</v>
      </c>
      <c r="BO1410" s="31">
        <f t="shared" si="4584"/>
        <v>6273.8999999999996</v>
      </c>
      <c r="BP1410" s="31">
        <f t="shared" si="4585"/>
        <v>6288.6000000000058</v>
      </c>
      <c r="BQ1410" s="31">
        <f t="shared" si="4793"/>
        <v>0</v>
      </c>
      <c r="BR1410" s="31">
        <f t="shared" si="4794"/>
        <v>0</v>
      </c>
      <c r="BS1410" s="31">
        <f t="shared" si="4586"/>
        <v>32590.599999999999</v>
      </c>
      <c r="BT1410" s="31">
        <f t="shared" si="4587"/>
        <v>6273.8999999999996</v>
      </c>
      <c r="BU1410" s="31">
        <f t="shared" si="4588"/>
        <v>6288.6000000000058</v>
      </c>
      <c r="BV1410" s="31">
        <f t="shared" si="4795"/>
        <v>0</v>
      </c>
      <c r="BW1410" s="31">
        <f t="shared" si="4796"/>
        <v>0</v>
      </c>
      <c r="BX1410" s="31">
        <f t="shared" si="4589"/>
        <v>32590.599999999999</v>
      </c>
      <c r="BY1410" s="31">
        <f t="shared" si="4590"/>
        <v>6273.8999999999996</v>
      </c>
      <c r="BZ1410" s="31">
        <f t="shared" si="4591"/>
        <v>6288.6000000000058</v>
      </c>
      <c r="CA1410" s="31">
        <f t="shared" si="4797"/>
        <v>0</v>
      </c>
      <c r="CB1410" s="31">
        <f t="shared" si="4798"/>
        <v>0</v>
      </c>
      <c r="CC1410" s="31">
        <f t="shared" si="4799"/>
        <v>0</v>
      </c>
      <c r="CD1410" s="31">
        <f t="shared" si="4715"/>
        <v>32590.599999999999</v>
      </c>
      <c r="CE1410" s="31">
        <f t="shared" si="4716"/>
        <v>6273.8999999999996</v>
      </c>
      <c r="CF1410" s="31">
        <f t="shared" si="4717"/>
        <v>6288.6000000000058</v>
      </c>
      <c r="CG1410" s="31">
        <f t="shared" si="4800"/>
        <v>0</v>
      </c>
      <c r="CH1410" s="24"/>
      <c r="CI1410" s="40"/>
      <c r="CO1410" s="1" t="s">
        <v>31</v>
      </c>
    </row>
    <row r="1411" ht="29.850000000000001">
      <c r="A1411" s="41" t="s">
        <v>787</v>
      </c>
      <c r="B1411" s="17">
        <v>200</v>
      </c>
      <c r="C1411" s="16"/>
      <c r="D1411" s="16"/>
      <c r="E1411" s="39" t="s">
        <v>40</v>
      </c>
      <c r="F1411" s="31">
        <f t="shared" si="4760"/>
        <v>33440.599999999999</v>
      </c>
      <c r="G1411" s="31">
        <f t="shared" si="4761"/>
        <v>6273.8999999999996</v>
      </c>
      <c r="H1411" s="31">
        <f t="shared" si="4762"/>
        <v>6288.6000000000004</v>
      </c>
      <c r="I1411" s="31">
        <f t="shared" si="4763"/>
        <v>0</v>
      </c>
      <c r="J1411" s="31">
        <f t="shared" si="4764"/>
        <v>0</v>
      </c>
      <c r="K1411" s="31">
        <f t="shared" si="4765"/>
        <v>0</v>
      </c>
      <c r="L1411" s="31">
        <f t="shared" si="4556"/>
        <v>33440.599999999999</v>
      </c>
      <c r="M1411" s="31">
        <f t="shared" si="4557"/>
        <v>6273.8999999999996</v>
      </c>
      <c r="N1411" s="31">
        <f t="shared" si="4558"/>
        <v>6288.6000000000004</v>
      </c>
      <c r="O1411" s="31">
        <f t="shared" si="4766"/>
        <v>0</v>
      </c>
      <c r="P1411" s="31">
        <f t="shared" si="4767"/>
        <v>0</v>
      </c>
      <c r="Q1411" s="31">
        <f t="shared" si="4768"/>
        <v>0</v>
      </c>
      <c r="R1411" s="31">
        <f t="shared" si="4559"/>
        <v>33440.599999999999</v>
      </c>
      <c r="S1411" s="31">
        <f t="shared" si="4560"/>
        <v>6273.8999999999996</v>
      </c>
      <c r="T1411" s="31">
        <f t="shared" si="4561"/>
        <v>6288.6000000000004</v>
      </c>
      <c r="U1411" s="31">
        <f t="shared" si="4769"/>
        <v>0</v>
      </c>
      <c r="V1411" s="31">
        <f t="shared" si="4770"/>
        <v>0</v>
      </c>
      <c r="W1411" s="31">
        <f t="shared" si="4771"/>
        <v>0</v>
      </c>
      <c r="X1411" s="31">
        <f t="shared" si="4562"/>
        <v>33440.599999999999</v>
      </c>
      <c r="Y1411" s="31">
        <f t="shared" si="4563"/>
        <v>6273.8999999999996</v>
      </c>
      <c r="Z1411" s="31">
        <f t="shared" si="4564"/>
        <v>6288.6000000000004</v>
      </c>
      <c r="AA1411" s="31">
        <f t="shared" si="4772"/>
        <v>0</v>
      </c>
      <c r="AB1411" s="31">
        <f t="shared" si="4773"/>
        <v>0</v>
      </c>
      <c r="AC1411" s="31">
        <f t="shared" si="4774"/>
        <v>0</v>
      </c>
      <c r="AD1411" s="31">
        <f t="shared" si="4565"/>
        <v>33440.599999999999</v>
      </c>
      <c r="AE1411" s="31">
        <f t="shared" si="4566"/>
        <v>6273.8999999999996</v>
      </c>
      <c r="AF1411" s="31">
        <f t="shared" si="4567"/>
        <v>6288.6000000000004</v>
      </c>
      <c r="AG1411" s="31">
        <f t="shared" si="4775"/>
        <v>0</v>
      </c>
      <c r="AH1411" s="31">
        <f t="shared" si="4776"/>
        <v>0</v>
      </c>
      <c r="AI1411" s="31">
        <f t="shared" si="4777"/>
        <v>0</v>
      </c>
      <c r="AJ1411" s="31">
        <f t="shared" si="4568"/>
        <v>33440.599999999999</v>
      </c>
      <c r="AK1411" s="31">
        <f t="shared" si="4569"/>
        <v>6273.8999999999996</v>
      </c>
      <c r="AL1411" s="31">
        <f t="shared" si="4570"/>
        <v>6288.6000000000004</v>
      </c>
      <c r="AM1411" s="31">
        <f t="shared" si="4778"/>
        <v>0</v>
      </c>
      <c r="AN1411" s="31">
        <f t="shared" si="4779"/>
        <v>10422.879999999999</v>
      </c>
      <c r="AO1411" s="31">
        <f t="shared" si="4780"/>
        <v>153226.75200000001</v>
      </c>
      <c r="AP1411" s="31">
        <f t="shared" si="4571"/>
        <v>33440.599999999999</v>
      </c>
      <c r="AQ1411" s="31">
        <f t="shared" si="4572"/>
        <v>16696.779999999999</v>
      </c>
      <c r="AR1411" s="31">
        <f t="shared" si="4573"/>
        <v>159515.35200000001</v>
      </c>
      <c r="AS1411" s="31">
        <f t="shared" si="4781"/>
        <v>0</v>
      </c>
      <c r="AT1411" s="31">
        <f t="shared" si="4782"/>
        <v>-10422.879999999999</v>
      </c>
      <c r="AU1411" s="31">
        <f t="shared" si="4783"/>
        <v>-153226.75200000001</v>
      </c>
      <c r="AV1411" s="31">
        <f t="shared" si="4574"/>
        <v>33440.599999999999</v>
      </c>
      <c r="AW1411" s="31">
        <f t="shared" si="4575"/>
        <v>6273.8999999999996</v>
      </c>
      <c r="AX1411" s="31">
        <f t="shared" si="4576"/>
        <v>6288.6000000000058</v>
      </c>
      <c r="AY1411" s="31">
        <f t="shared" si="4784"/>
        <v>-850</v>
      </c>
      <c r="AZ1411" s="31">
        <f t="shared" si="4785"/>
        <v>0</v>
      </c>
      <c r="BA1411" s="31">
        <f t="shared" si="4786"/>
        <v>0</v>
      </c>
      <c r="BB1411" s="31">
        <f t="shared" si="4577"/>
        <v>32590.599999999999</v>
      </c>
      <c r="BC1411" s="31">
        <f t="shared" si="4578"/>
        <v>6273.8999999999996</v>
      </c>
      <c r="BD1411" s="31">
        <f t="shared" si="4579"/>
        <v>6288.6000000000058</v>
      </c>
      <c r="BE1411" s="31">
        <f t="shared" si="4787"/>
        <v>0</v>
      </c>
      <c r="BF1411" s="31">
        <f t="shared" si="4788"/>
        <v>0</v>
      </c>
      <c r="BG1411" s="31">
        <f t="shared" si="4789"/>
        <v>0</v>
      </c>
      <c r="BH1411" s="31">
        <f t="shared" si="4580"/>
        <v>32590.599999999999</v>
      </c>
      <c r="BI1411" s="31">
        <f t="shared" si="4581"/>
        <v>6273.8999999999996</v>
      </c>
      <c r="BJ1411" s="31">
        <f t="shared" si="4582"/>
        <v>6288.6000000000058</v>
      </c>
      <c r="BK1411" s="31">
        <f t="shared" si="4790"/>
        <v>0</v>
      </c>
      <c r="BL1411" s="31">
        <f t="shared" si="4791"/>
        <v>0</v>
      </c>
      <c r="BM1411" s="31">
        <f t="shared" si="4792"/>
        <v>0</v>
      </c>
      <c r="BN1411" s="31">
        <f t="shared" si="4583"/>
        <v>32590.599999999999</v>
      </c>
      <c r="BO1411" s="31">
        <f t="shared" si="4584"/>
        <v>6273.8999999999996</v>
      </c>
      <c r="BP1411" s="31">
        <f t="shared" si="4585"/>
        <v>6288.6000000000058</v>
      </c>
      <c r="BQ1411" s="31">
        <f t="shared" si="4793"/>
        <v>0</v>
      </c>
      <c r="BR1411" s="31">
        <f t="shared" si="4794"/>
        <v>0</v>
      </c>
      <c r="BS1411" s="31">
        <f t="shared" si="4586"/>
        <v>32590.599999999999</v>
      </c>
      <c r="BT1411" s="31">
        <f t="shared" si="4587"/>
        <v>6273.8999999999996</v>
      </c>
      <c r="BU1411" s="31">
        <f t="shared" si="4588"/>
        <v>6288.6000000000058</v>
      </c>
      <c r="BV1411" s="31">
        <f t="shared" si="4795"/>
        <v>0</v>
      </c>
      <c r="BW1411" s="31">
        <f t="shared" si="4796"/>
        <v>0</v>
      </c>
      <c r="BX1411" s="31">
        <f t="shared" si="4589"/>
        <v>32590.599999999999</v>
      </c>
      <c r="BY1411" s="31">
        <f t="shared" si="4590"/>
        <v>6273.8999999999996</v>
      </c>
      <c r="BZ1411" s="31">
        <f t="shared" si="4591"/>
        <v>6288.6000000000058</v>
      </c>
      <c r="CA1411" s="31">
        <f t="shared" si="4797"/>
        <v>0</v>
      </c>
      <c r="CB1411" s="31">
        <f t="shared" si="4798"/>
        <v>0</v>
      </c>
      <c r="CC1411" s="31">
        <f t="shared" si="4799"/>
        <v>0</v>
      </c>
      <c r="CD1411" s="31">
        <f t="shared" si="4715"/>
        <v>32590.599999999999</v>
      </c>
      <c r="CE1411" s="31">
        <f t="shared" si="4716"/>
        <v>6273.8999999999996</v>
      </c>
      <c r="CF1411" s="31">
        <f t="shared" si="4717"/>
        <v>6288.6000000000058</v>
      </c>
      <c r="CG1411" s="31">
        <f t="shared" si="4800"/>
        <v>0</v>
      </c>
      <c r="CH1411" s="24"/>
      <c r="CI1411" s="40"/>
      <c r="CM1411" s="1" t="s">
        <v>29</v>
      </c>
    </row>
    <row r="1412" ht="43.75">
      <c r="A1412" s="41" t="s">
        <v>787</v>
      </c>
      <c r="B1412" s="17">
        <v>240</v>
      </c>
      <c r="C1412" s="16"/>
      <c r="D1412" s="16"/>
      <c r="E1412" s="39" t="s">
        <v>41</v>
      </c>
      <c r="F1412" s="31">
        <f t="shared" si="4760"/>
        <v>33440.599999999999</v>
      </c>
      <c r="G1412" s="31">
        <f t="shared" si="4761"/>
        <v>6273.8999999999996</v>
      </c>
      <c r="H1412" s="31">
        <f t="shared" si="4762"/>
        <v>6288.6000000000004</v>
      </c>
      <c r="I1412" s="31">
        <f t="shared" si="4763"/>
        <v>0</v>
      </c>
      <c r="J1412" s="31">
        <f t="shared" si="4764"/>
        <v>0</v>
      </c>
      <c r="K1412" s="31">
        <f t="shared" si="4765"/>
        <v>0</v>
      </c>
      <c r="L1412" s="31">
        <f t="shared" si="4556"/>
        <v>33440.599999999999</v>
      </c>
      <c r="M1412" s="31">
        <f t="shared" si="4557"/>
        <v>6273.8999999999996</v>
      </c>
      <c r="N1412" s="31">
        <f t="shared" si="4558"/>
        <v>6288.6000000000004</v>
      </c>
      <c r="O1412" s="31">
        <f t="shared" si="4766"/>
        <v>0</v>
      </c>
      <c r="P1412" s="31">
        <f t="shared" si="4767"/>
        <v>0</v>
      </c>
      <c r="Q1412" s="31">
        <f t="shared" si="4768"/>
        <v>0</v>
      </c>
      <c r="R1412" s="31">
        <f t="shared" si="4559"/>
        <v>33440.599999999999</v>
      </c>
      <c r="S1412" s="31">
        <f t="shared" si="4560"/>
        <v>6273.8999999999996</v>
      </c>
      <c r="T1412" s="31">
        <f t="shared" si="4561"/>
        <v>6288.6000000000004</v>
      </c>
      <c r="U1412" s="31">
        <f t="shared" si="4769"/>
        <v>0</v>
      </c>
      <c r="V1412" s="31">
        <f t="shared" si="4770"/>
        <v>0</v>
      </c>
      <c r="W1412" s="31">
        <f t="shared" si="4771"/>
        <v>0</v>
      </c>
      <c r="X1412" s="31">
        <f t="shared" si="4562"/>
        <v>33440.599999999999</v>
      </c>
      <c r="Y1412" s="31">
        <f t="shared" si="4563"/>
        <v>6273.8999999999996</v>
      </c>
      <c r="Z1412" s="31">
        <f t="shared" si="4564"/>
        <v>6288.6000000000004</v>
      </c>
      <c r="AA1412" s="31">
        <f t="shared" si="4772"/>
        <v>0</v>
      </c>
      <c r="AB1412" s="31">
        <f t="shared" si="4773"/>
        <v>0</v>
      </c>
      <c r="AC1412" s="31">
        <f t="shared" si="4774"/>
        <v>0</v>
      </c>
      <c r="AD1412" s="31">
        <f t="shared" si="4565"/>
        <v>33440.599999999999</v>
      </c>
      <c r="AE1412" s="31">
        <f t="shared" si="4566"/>
        <v>6273.8999999999996</v>
      </c>
      <c r="AF1412" s="31">
        <f t="shared" si="4567"/>
        <v>6288.6000000000004</v>
      </c>
      <c r="AG1412" s="31">
        <f t="shared" si="4775"/>
        <v>0</v>
      </c>
      <c r="AH1412" s="31">
        <f t="shared" si="4776"/>
        <v>0</v>
      </c>
      <c r="AI1412" s="31">
        <f t="shared" si="4777"/>
        <v>0</v>
      </c>
      <c r="AJ1412" s="31">
        <f t="shared" si="4568"/>
        <v>33440.599999999999</v>
      </c>
      <c r="AK1412" s="31">
        <f t="shared" si="4569"/>
        <v>6273.8999999999996</v>
      </c>
      <c r="AL1412" s="31">
        <f t="shared" si="4570"/>
        <v>6288.6000000000004</v>
      </c>
      <c r="AM1412" s="31">
        <f t="shared" si="4778"/>
        <v>0</v>
      </c>
      <c r="AN1412" s="31">
        <f t="shared" si="4779"/>
        <v>10422.879999999999</v>
      </c>
      <c r="AO1412" s="31">
        <f t="shared" si="4780"/>
        <v>153226.75200000001</v>
      </c>
      <c r="AP1412" s="31">
        <f t="shared" si="4571"/>
        <v>33440.599999999999</v>
      </c>
      <c r="AQ1412" s="31">
        <f t="shared" si="4572"/>
        <v>16696.779999999999</v>
      </c>
      <c r="AR1412" s="31">
        <f t="shared" si="4573"/>
        <v>159515.35200000001</v>
      </c>
      <c r="AS1412" s="31">
        <f t="shared" si="4781"/>
        <v>0</v>
      </c>
      <c r="AT1412" s="31">
        <f t="shared" si="4782"/>
        <v>-10422.879999999999</v>
      </c>
      <c r="AU1412" s="31">
        <f t="shared" si="4783"/>
        <v>-153226.75200000001</v>
      </c>
      <c r="AV1412" s="31">
        <f t="shared" si="4574"/>
        <v>33440.599999999999</v>
      </c>
      <c r="AW1412" s="31">
        <f t="shared" si="4575"/>
        <v>6273.8999999999996</v>
      </c>
      <c r="AX1412" s="31">
        <f t="shared" si="4576"/>
        <v>6288.6000000000058</v>
      </c>
      <c r="AY1412" s="31">
        <f t="shared" si="4784"/>
        <v>-850</v>
      </c>
      <c r="AZ1412" s="31">
        <f t="shared" si="4785"/>
        <v>0</v>
      </c>
      <c r="BA1412" s="31">
        <f t="shared" si="4786"/>
        <v>0</v>
      </c>
      <c r="BB1412" s="31">
        <f t="shared" si="4577"/>
        <v>32590.599999999999</v>
      </c>
      <c r="BC1412" s="31">
        <f t="shared" si="4578"/>
        <v>6273.8999999999996</v>
      </c>
      <c r="BD1412" s="31">
        <f t="shared" si="4579"/>
        <v>6288.6000000000058</v>
      </c>
      <c r="BE1412" s="31">
        <f t="shared" si="4787"/>
        <v>0</v>
      </c>
      <c r="BF1412" s="31">
        <f t="shared" si="4788"/>
        <v>0</v>
      </c>
      <c r="BG1412" s="31">
        <f t="shared" si="4789"/>
        <v>0</v>
      </c>
      <c r="BH1412" s="31">
        <f t="shared" si="4580"/>
        <v>32590.599999999999</v>
      </c>
      <c r="BI1412" s="31">
        <f t="shared" si="4581"/>
        <v>6273.8999999999996</v>
      </c>
      <c r="BJ1412" s="31">
        <f t="shared" si="4582"/>
        <v>6288.6000000000058</v>
      </c>
      <c r="BK1412" s="31">
        <f t="shared" si="4790"/>
        <v>0</v>
      </c>
      <c r="BL1412" s="31">
        <f t="shared" si="4791"/>
        <v>0</v>
      </c>
      <c r="BM1412" s="31">
        <f t="shared" si="4792"/>
        <v>0</v>
      </c>
      <c r="BN1412" s="31">
        <f t="shared" si="4583"/>
        <v>32590.599999999999</v>
      </c>
      <c r="BO1412" s="31">
        <f t="shared" si="4584"/>
        <v>6273.8999999999996</v>
      </c>
      <c r="BP1412" s="31">
        <f t="shared" si="4585"/>
        <v>6288.6000000000058</v>
      </c>
      <c r="BQ1412" s="31">
        <f t="shared" si="4793"/>
        <v>0</v>
      </c>
      <c r="BR1412" s="31">
        <f t="shared" si="4794"/>
        <v>0</v>
      </c>
      <c r="BS1412" s="31">
        <f t="shared" si="4586"/>
        <v>32590.599999999999</v>
      </c>
      <c r="BT1412" s="31">
        <f t="shared" si="4587"/>
        <v>6273.8999999999996</v>
      </c>
      <c r="BU1412" s="31">
        <f t="shared" si="4588"/>
        <v>6288.6000000000058</v>
      </c>
      <c r="BV1412" s="31">
        <f t="shared" si="4795"/>
        <v>0</v>
      </c>
      <c r="BW1412" s="31">
        <f t="shared" si="4796"/>
        <v>0</v>
      </c>
      <c r="BX1412" s="31">
        <f t="shared" si="4589"/>
        <v>32590.599999999999</v>
      </c>
      <c r="BY1412" s="31">
        <f t="shared" si="4590"/>
        <v>6273.8999999999996</v>
      </c>
      <c r="BZ1412" s="31">
        <f t="shared" si="4591"/>
        <v>6288.6000000000058</v>
      </c>
      <c r="CA1412" s="31">
        <f t="shared" si="4797"/>
        <v>0</v>
      </c>
      <c r="CB1412" s="31">
        <f t="shared" si="4798"/>
        <v>0</v>
      </c>
      <c r="CC1412" s="31">
        <f t="shared" si="4799"/>
        <v>0</v>
      </c>
      <c r="CD1412" s="31">
        <f t="shared" si="4715"/>
        <v>32590.599999999999</v>
      </c>
      <c r="CE1412" s="31">
        <f t="shared" si="4716"/>
        <v>6273.8999999999996</v>
      </c>
      <c r="CF1412" s="31">
        <f t="shared" si="4717"/>
        <v>6288.6000000000058</v>
      </c>
      <c r="CG1412" s="31">
        <f t="shared" si="4800"/>
        <v>0</v>
      </c>
      <c r="CH1412" s="24"/>
      <c r="CI1412" s="40"/>
      <c r="CN1412" s="1" t="s">
        <v>30</v>
      </c>
    </row>
    <row r="1413" ht="15">
      <c r="A1413" s="41" t="s">
        <v>787</v>
      </c>
      <c r="B1413" s="17">
        <v>240</v>
      </c>
      <c r="C1413" s="16" t="s">
        <v>66</v>
      </c>
      <c r="D1413" s="16" t="s">
        <v>67</v>
      </c>
      <c r="E1413" s="39" t="s">
        <v>68</v>
      </c>
      <c r="F1413" s="31">
        <v>33440.599999999999</v>
      </c>
      <c r="G1413" s="31">
        <v>6273.8999999999996</v>
      </c>
      <c r="H1413" s="31">
        <v>6288.6000000000004</v>
      </c>
      <c r="I1413" s="31"/>
      <c r="J1413" s="31"/>
      <c r="K1413" s="31"/>
      <c r="L1413" s="31">
        <f t="shared" si="4556"/>
        <v>33440.599999999999</v>
      </c>
      <c r="M1413" s="31">
        <f t="shared" si="4557"/>
        <v>6273.8999999999996</v>
      </c>
      <c r="N1413" s="31">
        <f t="shared" si="4558"/>
        <v>6288.6000000000004</v>
      </c>
      <c r="O1413" s="31"/>
      <c r="P1413" s="31"/>
      <c r="Q1413" s="31"/>
      <c r="R1413" s="31">
        <f t="shared" si="4559"/>
        <v>33440.599999999999</v>
      </c>
      <c r="S1413" s="31">
        <f t="shared" si="4560"/>
        <v>6273.8999999999996</v>
      </c>
      <c r="T1413" s="31">
        <f t="shared" si="4561"/>
        <v>6288.6000000000004</v>
      </c>
      <c r="U1413" s="31"/>
      <c r="V1413" s="31"/>
      <c r="W1413" s="31"/>
      <c r="X1413" s="31">
        <f t="shared" si="4562"/>
        <v>33440.599999999999</v>
      </c>
      <c r="Y1413" s="31">
        <f t="shared" si="4563"/>
        <v>6273.8999999999996</v>
      </c>
      <c r="Z1413" s="31">
        <f t="shared" si="4564"/>
        <v>6288.6000000000004</v>
      </c>
      <c r="AA1413" s="31"/>
      <c r="AB1413" s="31"/>
      <c r="AC1413" s="31"/>
      <c r="AD1413" s="31">
        <f t="shared" si="4565"/>
        <v>33440.599999999999</v>
      </c>
      <c r="AE1413" s="31">
        <f t="shared" si="4566"/>
        <v>6273.8999999999996</v>
      </c>
      <c r="AF1413" s="31">
        <f t="shared" si="4567"/>
        <v>6288.6000000000004</v>
      </c>
      <c r="AG1413" s="31"/>
      <c r="AH1413" s="31"/>
      <c r="AI1413" s="31"/>
      <c r="AJ1413" s="31">
        <f t="shared" si="4568"/>
        <v>33440.599999999999</v>
      </c>
      <c r="AK1413" s="31">
        <f t="shared" si="4569"/>
        <v>6273.8999999999996</v>
      </c>
      <c r="AL1413" s="31">
        <f t="shared" si="4570"/>
        <v>6288.6000000000004</v>
      </c>
      <c r="AM1413" s="31"/>
      <c r="AN1413" s="31">
        <v>10422.879999999999</v>
      </c>
      <c r="AO1413" s="31">
        <v>153226.75200000001</v>
      </c>
      <c r="AP1413" s="31">
        <f t="shared" si="4571"/>
        <v>33440.599999999999</v>
      </c>
      <c r="AQ1413" s="31">
        <f t="shared" si="4572"/>
        <v>16696.779999999999</v>
      </c>
      <c r="AR1413" s="31">
        <f t="shared" si="4573"/>
        <v>159515.35200000001</v>
      </c>
      <c r="AS1413" s="31"/>
      <c r="AT1413" s="31">
        <v>-10422.879999999999</v>
      </c>
      <c r="AU1413" s="31">
        <v>-153226.75200000001</v>
      </c>
      <c r="AV1413" s="31">
        <f t="shared" si="4574"/>
        <v>33440.599999999999</v>
      </c>
      <c r="AW1413" s="31">
        <f t="shared" si="4575"/>
        <v>6273.8999999999996</v>
      </c>
      <c r="AX1413" s="31">
        <f t="shared" si="4576"/>
        <v>6288.6000000000058</v>
      </c>
      <c r="AY1413" s="31">
        <v>-850</v>
      </c>
      <c r="AZ1413" s="31"/>
      <c r="BA1413" s="31"/>
      <c r="BB1413" s="31">
        <f t="shared" si="4577"/>
        <v>32590.599999999999</v>
      </c>
      <c r="BC1413" s="31">
        <f t="shared" si="4578"/>
        <v>6273.8999999999996</v>
      </c>
      <c r="BD1413" s="31">
        <f t="shared" si="4579"/>
        <v>6288.6000000000058</v>
      </c>
      <c r="BE1413" s="31"/>
      <c r="BF1413" s="31"/>
      <c r="BG1413" s="31"/>
      <c r="BH1413" s="31">
        <f t="shared" si="4580"/>
        <v>32590.599999999999</v>
      </c>
      <c r="BI1413" s="31">
        <f t="shared" si="4581"/>
        <v>6273.8999999999996</v>
      </c>
      <c r="BJ1413" s="31">
        <f t="shared" si="4582"/>
        <v>6288.6000000000058</v>
      </c>
      <c r="BK1413" s="31"/>
      <c r="BL1413" s="31"/>
      <c r="BM1413" s="31"/>
      <c r="BN1413" s="31">
        <f t="shared" si="4583"/>
        <v>32590.599999999999</v>
      </c>
      <c r="BO1413" s="31">
        <f t="shared" si="4584"/>
        <v>6273.8999999999996</v>
      </c>
      <c r="BP1413" s="31">
        <f t="shared" si="4585"/>
        <v>6288.6000000000058</v>
      </c>
      <c r="BQ1413" s="31"/>
      <c r="BR1413" s="31"/>
      <c r="BS1413" s="31">
        <f t="shared" si="4586"/>
        <v>32590.599999999999</v>
      </c>
      <c r="BT1413" s="31">
        <f t="shared" si="4587"/>
        <v>6273.8999999999996</v>
      </c>
      <c r="BU1413" s="31">
        <f t="shared" si="4588"/>
        <v>6288.6000000000058</v>
      </c>
      <c r="BV1413" s="31"/>
      <c r="BW1413" s="31"/>
      <c r="BX1413" s="31">
        <f t="shared" si="4589"/>
        <v>32590.599999999999</v>
      </c>
      <c r="BY1413" s="31">
        <f t="shared" si="4590"/>
        <v>6273.8999999999996</v>
      </c>
      <c r="BZ1413" s="31">
        <f t="shared" si="4591"/>
        <v>6288.6000000000058</v>
      </c>
      <c r="CA1413" s="31"/>
      <c r="CB1413" s="31"/>
      <c r="CC1413" s="31"/>
      <c r="CD1413" s="31">
        <f t="shared" si="4715"/>
        <v>32590.599999999999</v>
      </c>
      <c r="CE1413" s="31">
        <f t="shared" si="4716"/>
        <v>6273.8999999999996</v>
      </c>
      <c r="CF1413" s="31">
        <f t="shared" si="4717"/>
        <v>6288.6000000000058</v>
      </c>
      <c r="CG1413" s="31"/>
      <c r="CH1413" s="24"/>
      <c r="CI1413" s="40"/>
    </row>
    <row r="1414" ht="43.75" hidden="1">
      <c r="A1414" s="41" t="s">
        <v>789</v>
      </c>
      <c r="B1414" s="17"/>
      <c r="C1414" s="16"/>
      <c r="D1414" s="16"/>
      <c r="E1414" s="39" t="s">
        <v>790</v>
      </c>
      <c r="F1414" s="31"/>
      <c r="G1414" s="31"/>
      <c r="H1414" s="31"/>
      <c r="I1414" s="31"/>
      <c r="J1414" s="31"/>
      <c r="K1414" s="31"/>
      <c r="L1414" s="31"/>
      <c r="M1414" s="31"/>
      <c r="N1414" s="31"/>
      <c r="O1414" s="31"/>
      <c r="P1414" s="31"/>
      <c r="Q1414" s="31"/>
      <c r="R1414" s="31"/>
      <c r="S1414" s="31"/>
      <c r="T1414" s="31"/>
      <c r="U1414" s="31"/>
      <c r="V1414" s="31"/>
      <c r="W1414" s="31"/>
      <c r="X1414" s="31"/>
      <c r="Y1414" s="31"/>
      <c r="Z1414" s="31"/>
      <c r="AA1414" s="31">
        <f t="shared" si="4772"/>
        <v>11833</v>
      </c>
      <c r="AB1414" s="31">
        <f t="shared" si="4773"/>
        <v>11833</v>
      </c>
      <c r="AC1414" s="31">
        <f t="shared" si="4774"/>
        <v>11833</v>
      </c>
      <c r="AD1414" s="31">
        <f t="shared" si="4565"/>
        <v>11833</v>
      </c>
      <c r="AE1414" s="31">
        <f t="shared" si="4566"/>
        <v>11833</v>
      </c>
      <c r="AF1414" s="31">
        <f t="shared" si="4567"/>
        <v>11833</v>
      </c>
      <c r="AG1414" s="31">
        <f t="shared" si="4775"/>
        <v>-11833</v>
      </c>
      <c r="AH1414" s="31">
        <f t="shared" si="4776"/>
        <v>-11833</v>
      </c>
      <c r="AI1414" s="31">
        <f t="shared" si="4777"/>
        <v>-11833</v>
      </c>
      <c r="AJ1414" s="31">
        <f t="shared" si="4568"/>
        <v>0</v>
      </c>
      <c r="AK1414" s="31">
        <f t="shared" si="4569"/>
        <v>0</v>
      </c>
      <c r="AL1414" s="31">
        <f t="shared" si="4570"/>
        <v>0</v>
      </c>
      <c r="AM1414" s="31">
        <f t="shared" si="4778"/>
        <v>0</v>
      </c>
      <c r="AN1414" s="31">
        <f t="shared" si="4779"/>
        <v>0</v>
      </c>
      <c r="AO1414" s="31">
        <f t="shared" si="4780"/>
        <v>0</v>
      </c>
      <c r="AP1414" s="31">
        <f t="shared" si="4571"/>
        <v>0</v>
      </c>
      <c r="AQ1414" s="31">
        <f t="shared" si="4572"/>
        <v>0</v>
      </c>
      <c r="AR1414" s="31">
        <f t="shared" si="4573"/>
        <v>0</v>
      </c>
      <c r="AS1414" s="31">
        <f t="shared" si="4781"/>
        <v>0</v>
      </c>
      <c r="AT1414" s="31">
        <f t="shared" si="4782"/>
        <v>0</v>
      </c>
      <c r="AU1414" s="31">
        <f t="shared" si="4783"/>
        <v>0</v>
      </c>
      <c r="AV1414" s="31">
        <f t="shared" si="4574"/>
        <v>0</v>
      </c>
      <c r="AW1414" s="31">
        <f t="shared" si="4575"/>
        <v>0</v>
      </c>
      <c r="AX1414" s="31">
        <f t="shared" si="4576"/>
        <v>0</v>
      </c>
      <c r="AY1414" s="31">
        <f t="shared" si="4784"/>
        <v>0</v>
      </c>
      <c r="AZ1414" s="31">
        <f t="shared" si="4785"/>
        <v>0</v>
      </c>
      <c r="BA1414" s="31">
        <f t="shared" si="4786"/>
        <v>0</v>
      </c>
      <c r="BB1414" s="31">
        <f t="shared" si="4577"/>
        <v>0</v>
      </c>
      <c r="BC1414" s="31">
        <f t="shared" si="4578"/>
        <v>0</v>
      </c>
      <c r="BD1414" s="31">
        <f t="shared" si="4579"/>
        <v>0</v>
      </c>
      <c r="BE1414" s="31">
        <f t="shared" si="4787"/>
        <v>0</v>
      </c>
      <c r="BF1414" s="31">
        <f t="shared" si="4788"/>
        <v>0</v>
      </c>
      <c r="BG1414" s="31">
        <f t="shared" si="4789"/>
        <v>0</v>
      </c>
      <c r="BH1414" s="31">
        <f t="shared" si="4580"/>
        <v>0</v>
      </c>
      <c r="BI1414" s="31">
        <f t="shared" si="4581"/>
        <v>0</v>
      </c>
      <c r="BJ1414" s="31">
        <f t="shared" si="4582"/>
        <v>0</v>
      </c>
      <c r="BK1414" s="31">
        <f t="shared" si="4790"/>
        <v>0</v>
      </c>
      <c r="BL1414" s="31">
        <f t="shared" si="4791"/>
        <v>0</v>
      </c>
      <c r="BM1414" s="31">
        <f t="shared" si="4792"/>
        <v>0</v>
      </c>
      <c r="BN1414" s="31">
        <f t="shared" si="4583"/>
        <v>0</v>
      </c>
      <c r="BO1414" s="31">
        <f t="shared" si="4584"/>
        <v>0</v>
      </c>
      <c r="BP1414" s="31">
        <f t="shared" si="4585"/>
        <v>0</v>
      </c>
      <c r="BQ1414" s="31">
        <f t="shared" si="4793"/>
        <v>0</v>
      </c>
      <c r="BR1414" s="31">
        <f t="shared" si="4794"/>
        <v>0</v>
      </c>
      <c r="BS1414" s="31">
        <f t="shared" si="4586"/>
        <v>0</v>
      </c>
      <c r="BT1414" s="31">
        <f t="shared" si="4587"/>
        <v>0</v>
      </c>
      <c r="BU1414" s="31">
        <f t="shared" si="4588"/>
        <v>0</v>
      </c>
      <c r="BV1414" s="31">
        <f t="shared" si="4795"/>
        <v>0</v>
      </c>
      <c r="BW1414" s="31">
        <f t="shared" si="4796"/>
        <v>0</v>
      </c>
      <c r="BX1414" s="31">
        <f t="shared" si="4589"/>
        <v>0</v>
      </c>
      <c r="BY1414" s="31">
        <f t="shared" si="4590"/>
        <v>0</v>
      </c>
      <c r="BZ1414" s="31">
        <f t="shared" si="4591"/>
        <v>0</v>
      </c>
      <c r="CA1414" s="31">
        <f t="shared" si="4797"/>
        <v>0</v>
      </c>
      <c r="CB1414" s="31">
        <f t="shared" si="4798"/>
        <v>0</v>
      </c>
      <c r="CC1414" s="31">
        <f t="shared" si="4799"/>
        <v>0</v>
      </c>
      <c r="CD1414" s="31">
        <f t="shared" si="4715"/>
        <v>0</v>
      </c>
      <c r="CE1414" s="31">
        <f t="shared" si="4716"/>
        <v>0</v>
      </c>
      <c r="CF1414" s="31">
        <f t="shared" si="4717"/>
        <v>0</v>
      </c>
      <c r="CG1414" s="31">
        <f t="shared" si="4800"/>
        <v>0</v>
      </c>
      <c r="CH1414" s="24">
        <v>0</v>
      </c>
      <c r="CI1414" s="40"/>
    </row>
    <row r="1415" ht="15" hidden="1">
      <c r="A1415" s="41" t="s">
        <v>791</v>
      </c>
      <c r="B1415" s="17"/>
      <c r="C1415" s="16"/>
      <c r="D1415" s="16"/>
      <c r="E1415" s="39" t="s">
        <v>792</v>
      </c>
      <c r="F1415" s="31"/>
      <c r="G1415" s="31"/>
      <c r="H1415" s="31"/>
      <c r="I1415" s="31"/>
      <c r="J1415" s="31"/>
      <c r="K1415" s="31"/>
      <c r="L1415" s="31"/>
      <c r="M1415" s="31"/>
      <c r="N1415" s="31"/>
      <c r="O1415" s="31"/>
      <c r="P1415" s="31"/>
      <c r="Q1415" s="31"/>
      <c r="R1415" s="31"/>
      <c r="S1415" s="31"/>
      <c r="T1415" s="31"/>
      <c r="U1415" s="31"/>
      <c r="V1415" s="31"/>
      <c r="W1415" s="31"/>
      <c r="X1415" s="31"/>
      <c r="Y1415" s="31"/>
      <c r="Z1415" s="31"/>
      <c r="AA1415" s="31">
        <f t="shared" si="4772"/>
        <v>11833</v>
      </c>
      <c r="AB1415" s="31">
        <f t="shared" si="4773"/>
        <v>11833</v>
      </c>
      <c r="AC1415" s="31">
        <f t="shared" si="4774"/>
        <v>11833</v>
      </c>
      <c r="AD1415" s="31">
        <f t="shared" si="4565"/>
        <v>11833</v>
      </c>
      <c r="AE1415" s="31">
        <f t="shared" si="4566"/>
        <v>11833</v>
      </c>
      <c r="AF1415" s="31">
        <f t="shared" si="4567"/>
        <v>11833</v>
      </c>
      <c r="AG1415" s="31">
        <f t="shared" si="4775"/>
        <v>-11833</v>
      </c>
      <c r="AH1415" s="31">
        <f t="shared" si="4776"/>
        <v>-11833</v>
      </c>
      <c r="AI1415" s="31">
        <f t="shared" si="4777"/>
        <v>-11833</v>
      </c>
      <c r="AJ1415" s="31">
        <f t="shared" si="4568"/>
        <v>0</v>
      </c>
      <c r="AK1415" s="31">
        <f t="shared" si="4569"/>
        <v>0</v>
      </c>
      <c r="AL1415" s="31">
        <f t="shared" si="4570"/>
        <v>0</v>
      </c>
      <c r="AM1415" s="31">
        <f t="shared" si="4778"/>
        <v>0</v>
      </c>
      <c r="AN1415" s="31">
        <f t="shared" si="4779"/>
        <v>0</v>
      </c>
      <c r="AO1415" s="31">
        <f t="shared" si="4780"/>
        <v>0</v>
      </c>
      <c r="AP1415" s="31">
        <f t="shared" si="4571"/>
        <v>0</v>
      </c>
      <c r="AQ1415" s="31">
        <f t="shared" si="4572"/>
        <v>0</v>
      </c>
      <c r="AR1415" s="31">
        <f t="shared" si="4573"/>
        <v>0</v>
      </c>
      <c r="AS1415" s="31">
        <f t="shared" si="4781"/>
        <v>0</v>
      </c>
      <c r="AT1415" s="31">
        <f t="shared" si="4782"/>
        <v>0</v>
      </c>
      <c r="AU1415" s="31">
        <f t="shared" si="4783"/>
        <v>0</v>
      </c>
      <c r="AV1415" s="31">
        <f t="shared" si="4574"/>
        <v>0</v>
      </c>
      <c r="AW1415" s="31">
        <f t="shared" si="4575"/>
        <v>0</v>
      </c>
      <c r="AX1415" s="31">
        <f t="shared" si="4576"/>
        <v>0</v>
      </c>
      <c r="AY1415" s="31">
        <f t="shared" si="4784"/>
        <v>0</v>
      </c>
      <c r="AZ1415" s="31">
        <f t="shared" si="4785"/>
        <v>0</v>
      </c>
      <c r="BA1415" s="31">
        <f t="shared" si="4786"/>
        <v>0</v>
      </c>
      <c r="BB1415" s="31">
        <f t="shared" si="4577"/>
        <v>0</v>
      </c>
      <c r="BC1415" s="31">
        <f t="shared" si="4578"/>
        <v>0</v>
      </c>
      <c r="BD1415" s="31">
        <f t="shared" si="4579"/>
        <v>0</v>
      </c>
      <c r="BE1415" s="31">
        <f t="shared" si="4787"/>
        <v>0</v>
      </c>
      <c r="BF1415" s="31">
        <f t="shared" si="4788"/>
        <v>0</v>
      </c>
      <c r="BG1415" s="31">
        <f t="shared" si="4789"/>
        <v>0</v>
      </c>
      <c r="BH1415" s="31">
        <f t="shared" si="4580"/>
        <v>0</v>
      </c>
      <c r="BI1415" s="31">
        <f t="shared" si="4581"/>
        <v>0</v>
      </c>
      <c r="BJ1415" s="31">
        <f t="shared" si="4582"/>
        <v>0</v>
      </c>
      <c r="BK1415" s="31">
        <f t="shared" si="4790"/>
        <v>0</v>
      </c>
      <c r="BL1415" s="31">
        <f t="shared" si="4791"/>
        <v>0</v>
      </c>
      <c r="BM1415" s="31">
        <f t="shared" si="4792"/>
        <v>0</v>
      </c>
      <c r="BN1415" s="31">
        <f t="shared" si="4583"/>
        <v>0</v>
      </c>
      <c r="BO1415" s="31">
        <f t="shared" si="4584"/>
        <v>0</v>
      </c>
      <c r="BP1415" s="31">
        <f t="shared" si="4585"/>
        <v>0</v>
      </c>
      <c r="BQ1415" s="31">
        <f t="shared" si="4793"/>
        <v>0</v>
      </c>
      <c r="BR1415" s="31">
        <f t="shared" si="4794"/>
        <v>0</v>
      </c>
      <c r="BS1415" s="31">
        <f t="shared" si="4586"/>
        <v>0</v>
      </c>
      <c r="BT1415" s="31">
        <f t="shared" si="4587"/>
        <v>0</v>
      </c>
      <c r="BU1415" s="31">
        <f t="shared" si="4588"/>
        <v>0</v>
      </c>
      <c r="BV1415" s="31">
        <f t="shared" si="4795"/>
        <v>0</v>
      </c>
      <c r="BW1415" s="31">
        <f t="shared" si="4796"/>
        <v>0</v>
      </c>
      <c r="BX1415" s="31">
        <f t="shared" si="4589"/>
        <v>0</v>
      </c>
      <c r="BY1415" s="31">
        <f t="shared" si="4590"/>
        <v>0</v>
      </c>
      <c r="BZ1415" s="31">
        <f t="shared" si="4591"/>
        <v>0</v>
      </c>
      <c r="CA1415" s="31">
        <f t="shared" si="4797"/>
        <v>0</v>
      </c>
      <c r="CB1415" s="31">
        <f t="shared" si="4798"/>
        <v>0</v>
      </c>
      <c r="CC1415" s="31">
        <f t="shared" si="4799"/>
        <v>0</v>
      </c>
      <c r="CD1415" s="31">
        <f t="shared" si="4715"/>
        <v>0</v>
      </c>
      <c r="CE1415" s="31">
        <f t="shared" si="4716"/>
        <v>0</v>
      </c>
      <c r="CF1415" s="31">
        <f t="shared" si="4717"/>
        <v>0</v>
      </c>
      <c r="CG1415" s="31">
        <f t="shared" si="4800"/>
        <v>0</v>
      </c>
      <c r="CH1415" s="24">
        <v>0</v>
      </c>
      <c r="CI1415" s="40"/>
    </row>
    <row r="1416" ht="29.850000000000001" hidden="1">
      <c r="A1416" s="41" t="s">
        <v>791</v>
      </c>
      <c r="B1416" s="17">
        <v>200</v>
      </c>
      <c r="C1416" s="16"/>
      <c r="D1416" s="16"/>
      <c r="E1416" s="39" t="s">
        <v>40</v>
      </c>
      <c r="F1416" s="31"/>
      <c r="G1416" s="31"/>
      <c r="H1416" s="31"/>
      <c r="I1416" s="31"/>
      <c r="J1416" s="31"/>
      <c r="K1416" s="31"/>
      <c r="L1416" s="31"/>
      <c r="M1416" s="31"/>
      <c r="N1416" s="31"/>
      <c r="O1416" s="31"/>
      <c r="P1416" s="31"/>
      <c r="Q1416" s="31"/>
      <c r="R1416" s="31"/>
      <c r="S1416" s="31"/>
      <c r="T1416" s="31"/>
      <c r="U1416" s="31"/>
      <c r="V1416" s="31"/>
      <c r="W1416" s="31"/>
      <c r="X1416" s="31"/>
      <c r="Y1416" s="31"/>
      <c r="Z1416" s="31"/>
      <c r="AA1416" s="31">
        <f t="shared" si="4772"/>
        <v>11833</v>
      </c>
      <c r="AB1416" s="31">
        <f t="shared" si="4773"/>
        <v>11833</v>
      </c>
      <c r="AC1416" s="31">
        <f t="shared" si="4774"/>
        <v>11833</v>
      </c>
      <c r="AD1416" s="31">
        <f t="shared" si="4565"/>
        <v>11833</v>
      </c>
      <c r="AE1416" s="31">
        <f t="shared" si="4566"/>
        <v>11833</v>
      </c>
      <c r="AF1416" s="31">
        <f t="shared" si="4567"/>
        <v>11833</v>
      </c>
      <c r="AG1416" s="31">
        <f t="shared" si="4775"/>
        <v>-11833</v>
      </c>
      <c r="AH1416" s="31">
        <f t="shared" si="4776"/>
        <v>-11833</v>
      </c>
      <c r="AI1416" s="31">
        <f t="shared" si="4777"/>
        <v>-11833</v>
      </c>
      <c r="AJ1416" s="31">
        <f t="shared" si="4568"/>
        <v>0</v>
      </c>
      <c r="AK1416" s="31">
        <f t="shared" si="4569"/>
        <v>0</v>
      </c>
      <c r="AL1416" s="31">
        <f t="shared" si="4570"/>
        <v>0</v>
      </c>
      <c r="AM1416" s="31">
        <f t="shared" si="4778"/>
        <v>0</v>
      </c>
      <c r="AN1416" s="31">
        <f t="shared" si="4779"/>
        <v>0</v>
      </c>
      <c r="AO1416" s="31">
        <f t="shared" si="4780"/>
        <v>0</v>
      </c>
      <c r="AP1416" s="31">
        <f t="shared" si="4571"/>
        <v>0</v>
      </c>
      <c r="AQ1416" s="31">
        <f t="shared" si="4572"/>
        <v>0</v>
      </c>
      <c r="AR1416" s="31">
        <f t="shared" si="4573"/>
        <v>0</v>
      </c>
      <c r="AS1416" s="31">
        <f t="shared" si="4781"/>
        <v>0</v>
      </c>
      <c r="AT1416" s="31">
        <f t="shared" si="4782"/>
        <v>0</v>
      </c>
      <c r="AU1416" s="31">
        <f t="shared" si="4783"/>
        <v>0</v>
      </c>
      <c r="AV1416" s="31">
        <f t="shared" si="4574"/>
        <v>0</v>
      </c>
      <c r="AW1416" s="31">
        <f t="shared" si="4575"/>
        <v>0</v>
      </c>
      <c r="AX1416" s="31">
        <f t="shared" si="4576"/>
        <v>0</v>
      </c>
      <c r="AY1416" s="31">
        <f t="shared" si="4784"/>
        <v>0</v>
      </c>
      <c r="AZ1416" s="31">
        <f t="shared" si="4785"/>
        <v>0</v>
      </c>
      <c r="BA1416" s="31">
        <f t="shared" si="4786"/>
        <v>0</v>
      </c>
      <c r="BB1416" s="31">
        <f t="shared" si="4577"/>
        <v>0</v>
      </c>
      <c r="BC1416" s="31">
        <f t="shared" si="4578"/>
        <v>0</v>
      </c>
      <c r="BD1416" s="31">
        <f t="shared" si="4579"/>
        <v>0</v>
      </c>
      <c r="BE1416" s="31">
        <f t="shared" si="4787"/>
        <v>0</v>
      </c>
      <c r="BF1416" s="31">
        <f t="shared" si="4788"/>
        <v>0</v>
      </c>
      <c r="BG1416" s="31">
        <f t="shared" si="4789"/>
        <v>0</v>
      </c>
      <c r="BH1416" s="31">
        <f t="shared" si="4580"/>
        <v>0</v>
      </c>
      <c r="BI1416" s="31">
        <f t="shared" si="4581"/>
        <v>0</v>
      </c>
      <c r="BJ1416" s="31">
        <f t="shared" si="4582"/>
        <v>0</v>
      </c>
      <c r="BK1416" s="31">
        <f t="shared" si="4790"/>
        <v>0</v>
      </c>
      <c r="BL1416" s="31">
        <f t="shared" si="4791"/>
        <v>0</v>
      </c>
      <c r="BM1416" s="31">
        <f t="shared" si="4792"/>
        <v>0</v>
      </c>
      <c r="BN1416" s="31">
        <f t="shared" si="4583"/>
        <v>0</v>
      </c>
      <c r="BO1416" s="31">
        <f t="shared" si="4584"/>
        <v>0</v>
      </c>
      <c r="BP1416" s="31">
        <f t="shared" si="4585"/>
        <v>0</v>
      </c>
      <c r="BQ1416" s="31">
        <f t="shared" si="4793"/>
        <v>0</v>
      </c>
      <c r="BR1416" s="31">
        <f t="shared" si="4794"/>
        <v>0</v>
      </c>
      <c r="BS1416" s="31">
        <f t="shared" si="4586"/>
        <v>0</v>
      </c>
      <c r="BT1416" s="31">
        <f t="shared" si="4587"/>
        <v>0</v>
      </c>
      <c r="BU1416" s="31">
        <f t="shared" si="4588"/>
        <v>0</v>
      </c>
      <c r="BV1416" s="31">
        <f t="shared" si="4795"/>
        <v>0</v>
      </c>
      <c r="BW1416" s="31">
        <f t="shared" si="4796"/>
        <v>0</v>
      </c>
      <c r="BX1416" s="31">
        <f t="shared" si="4589"/>
        <v>0</v>
      </c>
      <c r="BY1416" s="31">
        <f t="shared" si="4590"/>
        <v>0</v>
      </c>
      <c r="BZ1416" s="31">
        <f t="shared" si="4591"/>
        <v>0</v>
      </c>
      <c r="CA1416" s="31">
        <f t="shared" si="4797"/>
        <v>0</v>
      </c>
      <c r="CB1416" s="31">
        <f t="shared" si="4798"/>
        <v>0</v>
      </c>
      <c r="CC1416" s="31">
        <f t="shared" si="4799"/>
        <v>0</v>
      </c>
      <c r="CD1416" s="31">
        <f t="shared" si="4715"/>
        <v>0</v>
      </c>
      <c r="CE1416" s="31">
        <f t="shared" si="4716"/>
        <v>0</v>
      </c>
      <c r="CF1416" s="31">
        <f t="shared" si="4717"/>
        <v>0</v>
      </c>
      <c r="CG1416" s="31">
        <f t="shared" si="4800"/>
        <v>0</v>
      </c>
      <c r="CH1416" s="24">
        <v>0</v>
      </c>
      <c r="CI1416" s="40"/>
    </row>
    <row r="1417" ht="43.75" hidden="1">
      <c r="A1417" s="41" t="s">
        <v>791</v>
      </c>
      <c r="B1417" s="17">
        <v>240</v>
      </c>
      <c r="C1417" s="16"/>
      <c r="D1417" s="16"/>
      <c r="E1417" s="39" t="s">
        <v>41</v>
      </c>
      <c r="F1417" s="31"/>
      <c r="G1417" s="31"/>
      <c r="H1417" s="31"/>
      <c r="I1417" s="31"/>
      <c r="J1417" s="31"/>
      <c r="K1417" s="31"/>
      <c r="L1417" s="31"/>
      <c r="M1417" s="31"/>
      <c r="N1417" s="31"/>
      <c r="O1417" s="31"/>
      <c r="P1417" s="31"/>
      <c r="Q1417" s="31"/>
      <c r="R1417" s="31"/>
      <c r="S1417" s="31"/>
      <c r="T1417" s="31"/>
      <c r="U1417" s="31"/>
      <c r="V1417" s="31"/>
      <c r="W1417" s="31"/>
      <c r="X1417" s="31"/>
      <c r="Y1417" s="31"/>
      <c r="Z1417" s="31"/>
      <c r="AA1417" s="31">
        <f t="shared" si="4772"/>
        <v>11833</v>
      </c>
      <c r="AB1417" s="31">
        <f t="shared" si="4773"/>
        <v>11833</v>
      </c>
      <c r="AC1417" s="31">
        <f t="shared" si="4774"/>
        <v>11833</v>
      </c>
      <c r="AD1417" s="31">
        <f t="shared" si="4565"/>
        <v>11833</v>
      </c>
      <c r="AE1417" s="31">
        <f t="shared" si="4566"/>
        <v>11833</v>
      </c>
      <c r="AF1417" s="31">
        <f t="shared" si="4567"/>
        <v>11833</v>
      </c>
      <c r="AG1417" s="31">
        <f t="shared" si="4775"/>
        <v>-11833</v>
      </c>
      <c r="AH1417" s="31">
        <f t="shared" si="4776"/>
        <v>-11833</v>
      </c>
      <c r="AI1417" s="31">
        <f t="shared" si="4777"/>
        <v>-11833</v>
      </c>
      <c r="AJ1417" s="31">
        <f t="shared" si="4568"/>
        <v>0</v>
      </c>
      <c r="AK1417" s="31">
        <f t="shared" si="4569"/>
        <v>0</v>
      </c>
      <c r="AL1417" s="31">
        <f t="shared" si="4570"/>
        <v>0</v>
      </c>
      <c r="AM1417" s="31">
        <f t="shared" si="4778"/>
        <v>0</v>
      </c>
      <c r="AN1417" s="31">
        <f t="shared" si="4779"/>
        <v>0</v>
      </c>
      <c r="AO1417" s="31">
        <f t="shared" si="4780"/>
        <v>0</v>
      </c>
      <c r="AP1417" s="31">
        <f t="shared" si="4571"/>
        <v>0</v>
      </c>
      <c r="AQ1417" s="31">
        <f t="shared" si="4572"/>
        <v>0</v>
      </c>
      <c r="AR1417" s="31">
        <f t="shared" si="4573"/>
        <v>0</v>
      </c>
      <c r="AS1417" s="31">
        <f t="shared" si="4781"/>
        <v>0</v>
      </c>
      <c r="AT1417" s="31">
        <f t="shared" si="4782"/>
        <v>0</v>
      </c>
      <c r="AU1417" s="31">
        <f t="shared" si="4783"/>
        <v>0</v>
      </c>
      <c r="AV1417" s="31">
        <f t="shared" si="4574"/>
        <v>0</v>
      </c>
      <c r="AW1417" s="31">
        <f t="shared" si="4575"/>
        <v>0</v>
      </c>
      <c r="AX1417" s="31">
        <f t="shared" si="4576"/>
        <v>0</v>
      </c>
      <c r="AY1417" s="31">
        <f t="shared" si="4784"/>
        <v>0</v>
      </c>
      <c r="AZ1417" s="31">
        <f t="shared" si="4785"/>
        <v>0</v>
      </c>
      <c r="BA1417" s="31">
        <f t="shared" si="4786"/>
        <v>0</v>
      </c>
      <c r="BB1417" s="31">
        <f t="shared" si="4577"/>
        <v>0</v>
      </c>
      <c r="BC1417" s="31">
        <f t="shared" si="4578"/>
        <v>0</v>
      </c>
      <c r="BD1417" s="31">
        <f t="shared" si="4579"/>
        <v>0</v>
      </c>
      <c r="BE1417" s="31">
        <f t="shared" si="4787"/>
        <v>0</v>
      </c>
      <c r="BF1417" s="31">
        <f t="shared" si="4788"/>
        <v>0</v>
      </c>
      <c r="BG1417" s="31">
        <f t="shared" si="4789"/>
        <v>0</v>
      </c>
      <c r="BH1417" s="31">
        <f t="shared" si="4580"/>
        <v>0</v>
      </c>
      <c r="BI1417" s="31">
        <f t="shared" si="4581"/>
        <v>0</v>
      </c>
      <c r="BJ1417" s="31">
        <f t="shared" si="4582"/>
        <v>0</v>
      </c>
      <c r="BK1417" s="31">
        <f t="shared" si="4790"/>
        <v>0</v>
      </c>
      <c r="BL1417" s="31">
        <f t="shared" si="4791"/>
        <v>0</v>
      </c>
      <c r="BM1417" s="31">
        <f t="shared" si="4792"/>
        <v>0</v>
      </c>
      <c r="BN1417" s="31">
        <f t="shared" si="4583"/>
        <v>0</v>
      </c>
      <c r="BO1417" s="31">
        <f t="shared" si="4584"/>
        <v>0</v>
      </c>
      <c r="BP1417" s="31">
        <f t="shared" si="4585"/>
        <v>0</v>
      </c>
      <c r="BQ1417" s="31">
        <f t="shared" si="4793"/>
        <v>0</v>
      </c>
      <c r="BR1417" s="31">
        <f t="shared" si="4794"/>
        <v>0</v>
      </c>
      <c r="BS1417" s="31">
        <f t="shared" si="4586"/>
        <v>0</v>
      </c>
      <c r="BT1417" s="31">
        <f t="shared" si="4587"/>
        <v>0</v>
      </c>
      <c r="BU1417" s="31">
        <f t="shared" si="4588"/>
        <v>0</v>
      </c>
      <c r="BV1417" s="31">
        <f t="shared" si="4795"/>
        <v>0</v>
      </c>
      <c r="BW1417" s="31">
        <f t="shared" si="4796"/>
        <v>0</v>
      </c>
      <c r="BX1417" s="31">
        <f t="shared" si="4589"/>
        <v>0</v>
      </c>
      <c r="BY1417" s="31">
        <f t="shared" si="4590"/>
        <v>0</v>
      </c>
      <c r="BZ1417" s="31">
        <f t="shared" si="4591"/>
        <v>0</v>
      </c>
      <c r="CA1417" s="31">
        <f t="shared" si="4797"/>
        <v>0</v>
      </c>
      <c r="CB1417" s="31">
        <f t="shared" si="4798"/>
        <v>0</v>
      </c>
      <c r="CC1417" s="31">
        <f t="shared" si="4799"/>
        <v>0</v>
      </c>
      <c r="CD1417" s="31">
        <f t="shared" si="4715"/>
        <v>0</v>
      </c>
      <c r="CE1417" s="31">
        <f t="shared" si="4716"/>
        <v>0</v>
      </c>
      <c r="CF1417" s="31">
        <f t="shared" si="4717"/>
        <v>0</v>
      </c>
      <c r="CG1417" s="31">
        <f t="shared" si="4800"/>
        <v>0</v>
      </c>
      <c r="CH1417" s="24">
        <v>0</v>
      </c>
      <c r="CI1417" s="40"/>
    </row>
    <row r="1418" ht="29.850000000000001" hidden="1">
      <c r="A1418" s="41" t="s">
        <v>791</v>
      </c>
      <c r="B1418" s="17">
        <v>240</v>
      </c>
      <c r="C1418" s="16" t="s">
        <v>66</v>
      </c>
      <c r="D1418" s="16" t="s">
        <v>66</v>
      </c>
      <c r="E1418" s="39" t="s">
        <v>728</v>
      </c>
      <c r="F1418" s="31"/>
      <c r="G1418" s="31"/>
      <c r="H1418" s="31"/>
      <c r="I1418" s="31"/>
      <c r="J1418" s="31"/>
      <c r="K1418" s="31"/>
      <c r="L1418" s="31"/>
      <c r="M1418" s="31"/>
      <c r="N1418" s="31"/>
      <c r="O1418" s="31"/>
      <c r="P1418" s="31"/>
      <c r="Q1418" s="31"/>
      <c r="R1418" s="31"/>
      <c r="S1418" s="31"/>
      <c r="T1418" s="31"/>
      <c r="U1418" s="31"/>
      <c r="V1418" s="31"/>
      <c r="W1418" s="31"/>
      <c r="X1418" s="31"/>
      <c r="Y1418" s="31"/>
      <c r="Z1418" s="31"/>
      <c r="AA1418" s="31">
        <v>11833</v>
      </c>
      <c r="AB1418" s="31">
        <v>11833</v>
      </c>
      <c r="AC1418" s="31">
        <v>11833</v>
      </c>
      <c r="AD1418" s="31">
        <f t="shared" si="4565"/>
        <v>11833</v>
      </c>
      <c r="AE1418" s="31">
        <f t="shared" si="4566"/>
        <v>11833</v>
      </c>
      <c r="AF1418" s="31">
        <f t="shared" si="4567"/>
        <v>11833</v>
      </c>
      <c r="AG1418" s="31">
        <v>-11833</v>
      </c>
      <c r="AH1418" s="31">
        <v>-11833</v>
      </c>
      <c r="AI1418" s="31">
        <v>-11833</v>
      </c>
      <c r="AJ1418" s="31">
        <f t="shared" si="4568"/>
        <v>0</v>
      </c>
      <c r="AK1418" s="31">
        <f t="shared" si="4569"/>
        <v>0</v>
      </c>
      <c r="AL1418" s="31">
        <f t="shared" si="4570"/>
        <v>0</v>
      </c>
      <c r="AM1418" s="31"/>
      <c r="AN1418" s="31"/>
      <c r="AO1418" s="31"/>
      <c r="AP1418" s="31">
        <f t="shared" si="4571"/>
        <v>0</v>
      </c>
      <c r="AQ1418" s="31">
        <f t="shared" si="4572"/>
        <v>0</v>
      </c>
      <c r="AR1418" s="31">
        <f t="shared" si="4573"/>
        <v>0</v>
      </c>
      <c r="AS1418" s="31"/>
      <c r="AT1418" s="31"/>
      <c r="AU1418" s="31"/>
      <c r="AV1418" s="31">
        <f t="shared" si="4574"/>
        <v>0</v>
      </c>
      <c r="AW1418" s="31">
        <f t="shared" si="4575"/>
        <v>0</v>
      </c>
      <c r="AX1418" s="31">
        <f t="shared" si="4576"/>
        <v>0</v>
      </c>
      <c r="AY1418" s="31"/>
      <c r="AZ1418" s="31"/>
      <c r="BA1418" s="31"/>
      <c r="BB1418" s="31">
        <f t="shared" si="4577"/>
        <v>0</v>
      </c>
      <c r="BC1418" s="31">
        <f t="shared" si="4578"/>
        <v>0</v>
      </c>
      <c r="BD1418" s="31">
        <f t="shared" si="4579"/>
        <v>0</v>
      </c>
      <c r="BE1418" s="31"/>
      <c r="BF1418" s="31"/>
      <c r="BG1418" s="31"/>
      <c r="BH1418" s="31">
        <f t="shared" si="4580"/>
        <v>0</v>
      </c>
      <c r="BI1418" s="31">
        <f t="shared" si="4581"/>
        <v>0</v>
      </c>
      <c r="BJ1418" s="31">
        <f t="shared" si="4582"/>
        <v>0</v>
      </c>
      <c r="BK1418" s="31"/>
      <c r="BL1418" s="31"/>
      <c r="BM1418" s="31"/>
      <c r="BN1418" s="31">
        <f t="shared" si="4583"/>
        <v>0</v>
      </c>
      <c r="BO1418" s="31">
        <f t="shared" si="4584"/>
        <v>0</v>
      </c>
      <c r="BP1418" s="31">
        <f t="shared" si="4585"/>
        <v>0</v>
      </c>
      <c r="BQ1418" s="31"/>
      <c r="BR1418" s="31"/>
      <c r="BS1418" s="31">
        <f t="shared" si="4586"/>
        <v>0</v>
      </c>
      <c r="BT1418" s="31">
        <f t="shared" si="4587"/>
        <v>0</v>
      </c>
      <c r="BU1418" s="31">
        <f t="shared" si="4588"/>
        <v>0</v>
      </c>
      <c r="BV1418" s="31"/>
      <c r="BW1418" s="31"/>
      <c r="BX1418" s="31">
        <f t="shared" si="4589"/>
        <v>0</v>
      </c>
      <c r="BY1418" s="31">
        <f t="shared" si="4590"/>
        <v>0</v>
      </c>
      <c r="BZ1418" s="31">
        <f t="shared" si="4591"/>
        <v>0</v>
      </c>
      <c r="CA1418" s="31"/>
      <c r="CB1418" s="31"/>
      <c r="CC1418" s="31"/>
      <c r="CD1418" s="31">
        <f t="shared" si="4715"/>
        <v>0</v>
      </c>
      <c r="CE1418" s="31">
        <f t="shared" si="4716"/>
        <v>0</v>
      </c>
      <c r="CF1418" s="31">
        <f t="shared" si="4717"/>
        <v>0</v>
      </c>
      <c r="CG1418" s="31"/>
      <c r="CH1418" s="24">
        <v>0</v>
      </c>
      <c r="CI1418" s="40"/>
    </row>
    <row r="1419" s="33" customFormat="1" ht="43.75">
      <c r="A1419" s="34" t="s">
        <v>793</v>
      </c>
      <c r="B1419" s="35"/>
      <c r="C1419" s="34"/>
      <c r="D1419" s="34"/>
      <c r="E1419" s="36" t="s">
        <v>794</v>
      </c>
      <c r="F1419" s="37">
        <f>F1420+F1433+F1438+F1447</f>
        <v>404346.09999999998</v>
      </c>
      <c r="G1419" s="37">
        <f>G1420+G1433+G1438+G1447</f>
        <v>347789</v>
      </c>
      <c r="H1419" s="37">
        <f>H1420+H1433+H1438+H1447</f>
        <v>55568.599999999999</v>
      </c>
      <c r="I1419" s="37">
        <f>I1420+I1433+I1438+I1447</f>
        <v>-50000</v>
      </c>
      <c r="J1419" s="37">
        <f>J1420+J1433+J1438+J1447</f>
        <v>67940.256999999998</v>
      </c>
      <c r="K1419" s="37">
        <f>K1420+K1433+K1438+K1447</f>
        <v>0</v>
      </c>
      <c r="L1419" s="37">
        <f t="shared" si="4556"/>
        <v>354346.09999999998</v>
      </c>
      <c r="M1419" s="37">
        <f t="shared" si="4557"/>
        <v>415729.25699999998</v>
      </c>
      <c r="N1419" s="37">
        <f t="shared" si="4558"/>
        <v>55568.599999999999</v>
      </c>
      <c r="O1419" s="37">
        <f>O1420+O1433+O1438+O1447</f>
        <v>-176122.22499999998</v>
      </c>
      <c r="P1419" s="37">
        <f>P1420+P1433+P1438+P1447</f>
        <v>200000</v>
      </c>
      <c r="Q1419" s="37">
        <f>Q1420+Q1433+Q1438+Q1447</f>
        <v>0</v>
      </c>
      <c r="R1419" s="37">
        <f t="shared" si="4559"/>
        <v>178223.875</v>
      </c>
      <c r="S1419" s="37">
        <f t="shared" si="4560"/>
        <v>615729.25699999998</v>
      </c>
      <c r="T1419" s="37">
        <f t="shared" si="4561"/>
        <v>55568.599999999999</v>
      </c>
      <c r="U1419" s="37">
        <f>U1420+U1433+U1438+U1447</f>
        <v>0</v>
      </c>
      <c r="V1419" s="37">
        <f>V1420+V1433+V1438+V1447</f>
        <v>0</v>
      </c>
      <c r="W1419" s="37">
        <f>W1420+W1433+W1438+W1447</f>
        <v>0</v>
      </c>
      <c r="X1419" s="37">
        <f t="shared" si="4562"/>
        <v>178223.875</v>
      </c>
      <c r="Y1419" s="37">
        <f t="shared" si="4563"/>
        <v>615729.25699999998</v>
      </c>
      <c r="Z1419" s="37">
        <f t="shared" si="4564"/>
        <v>55568.599999999999</v>
      </c>
      <c r="AA1419" s="37">
        <f>AA1420+AA1433+AA1438+AA1447</f>
        <v>0</v>
      </c>
      <c r="AB1419" s="37">
        <f>AB1420+AB1433+AB1438+AB1447</f>
        <v>0</v>
      </c>
      <c r="AC1419" s="37">
        <f>AC1420+AC1433+AC1438+AC1447</f>
        <v>0</v>
      </c>
      <c r="AD1419" s="37">
        <f t="shared" si="4565"/>
        <v>178223.875</v>
      </c>
      <c r="AE1419" s="37">
        <f t="shared" si="4566"/>
        <v>615729.25699999998</v>
      </c>
      <c r="AF1419" s="37">
        <f t="shared" si="4567"/>
        <v>55568.599999999999</v>
      </c>
      <c r="AG1419" s="37">
        <f>AG1420+AG1433+AG1438+AG1447</f>
        <v>0</v>
      </c>
      <c r="AH1419" s="37">
        <f>AH1420+AH1433+AH1438+AH1447</f>
        <v>0</v>
      </c>
      <c r="AI1419" s="37">
        <f>AI1420+AI1433+AI1438+AI1447</f>
        <v>0</v>
      </c>
      <c r="AJ1419" s="37">
        <f t="shared" si="4568"/>
        <v>178223.875</v>
      </c>
      <c r="AK1419" s="37">
        <f t="shared" si="4569"/>
        <v>615729.25699999998</v>
      </c>
      <c r="AL1419" s="37">
        <f t="shared" si="4570"/>
        <v>55568.599999999999</v>
      </c>
      <c r="AM1419" s="37">
        <f>AM1420+AM1433+AM1438+AM1447</f>
        <v>-97717.743000000017</v>
      </c>
      <c r="AN1419" s="37">
        <f>AN1420+AN1433+AN1438+AN1447</f>
        <v>123523.57000000001</v>
      </c>
      <c r="AO1419" s="37">
        <f>AO1420+AO1433+AO1438+AO1447</f>
        <v>0</v>
      </c>
      <c r="AP1419" s="37">
        <f t="shared" si="4571"/>
        <v>80506.131999999983</v>
      </c>
      <c r="AQ1419" s="37">
        <f t="shared" si="4572"/>
        <v>739252.82700000005</v>
      </c>
      <c r="AR1419" s="37">
        <f t="shared" si="4573"/>
        <v>55568.599999999999</v>
      </c>
      <c r="AS1419" s="37">
        <f>AS1420+AS1433+AS1438+AS1447</f>
        <v>0</v>
      </c>
      <c r="AT1419" s="37">
        <f>AT1420+AT1433+AT1438+AT1447</f>
        <v>0</v>
      </c>
      <c r="AU1419" s="37">
        <f>AU1420+AU1433+AU1438+AU1447</f>
        <v>0</v>
      </c>
      <c r="AV1419" s="37">
        <f t="shared" si="4574"/>
        <v>80506.131999999983</v>
      </c>
      <c r="AW1419" s="37">
        <f t="shared" si="4575"/>
        <v>739252.82700000005</v>
      </c>
      <c r="AX1419" s="37">
        <f t="shared" si="4576"/>
        <v>55568.599999999999</v>
      </c>
      <c r="AY1419" s="37">
        <f>AY1420+AY1433+AY1438+AY1447</f>
        <v>0</v>
      </c>
      <c r="AZ1419" s="37">
        <f>AZ1420+AZ1433+AZ1438+AZ1447</f>
        <v>0</v>
      </c>
      <c r="BA1419" s="37">
        <f>BA1420+BA1433+BA1438+BA1447</f>
        <v>0</v>
      </c>
      <c r="BB1419" s="37">
        <f t="shared" si="4577"/>
        <v>80506.131999999983</v>
      </c>
      <c r="BC1419" s="37">
        <f t="shared" si="4578"/>
        <v>739252.82700000005</v>
      </c>
      <c r="BD1419" s="37">
        <f t="shared" si="4579"/>
        <v>55568.599999999999</v>
      </c>
      <c r="BE1419" s="37">
        <f>BE1420+BE1433+BE1438+BE1447</f>
        <v>0</v>
      </c>
      <c r="BF1419" s="37">
        <f>BF1420+BF1433+BF1438+BF1447</f>
        <v>0</v>
      </c>
      <c r="BG1419" s="37">
        <f>BG1420+BG1433+BG1438+BG1447</f>
        <v>0</v>
      </c>
      <c r="BH1419" s="37">
        <f t="shared" si="4580"/>
        <v>80506.131999999983</v>
      </c>
      <c r="BI1419" s="37">
        <f t="shared" si="4581"/>
        <v>739252.82700000005</v>
      </c>
      <c r="BJ1419" s="37">
        <f t="shared" si="4582"/>
        <v>55568.599999999999</v>
      </c>
      <c r="BK1419" s="37">
        <f>BK1420+BK1433+BK1438+BK1447+BK1463</f>
        <v>-8005.6499999999996</v>
      </c>
      <c r="BL1419" s="37">
        <f>BL1420+BL1433+BL1438+BL1447+BL1463</f>
        <v>9784.8029999999999</v>
      </c>
      <c r="BM1419" s="37">
        <f>BM1420+BM1433+BM1438+BM1447+BM1463</f>
        <v>0</v>
      </c>
      <c r="BN1419" s="37">
        <f t="shared" si="4583"/>
        <v>72500.481999999989</v>
      </c>
      <c r="BO1419" s="37">
        <f t="shared" si="4584"/>
        <v>749037.63</v>
      </c>
      <c r="BP1419" s="37">
        <f t="shared" si="4585"/>
        <v>55568.599999999999</v>
      </c>
      <c r="BQ1419" s="37">
        <f>BQ1420+BQ1433+BQ1438+BQ1447+BQ1463</f>
        <v>0</v>
      </c>
      <c r="BR1419" s="37">
        <f>BR1420+BR1433+BR1438+BR1447+BR1463</f>
        <v>0</v>
      </c>
      <c r="BS1419" s="31">
        <f t="shared" si="4586"/>
        <v>72500.481999999989</v>
      </c>
      <c r="BT1419" s="31">
        <f t="shared" si="4587"/>
        <v>749037.63</v>
      </c>
      <c r="BU1419" s="31">
        <f t="shared" si="4588"/>
        <v>55568.599999999999</v>
      </c>
      <c r="BV1419" s="37">
        <f>BV1420+BV1433+BV1438+BV1447+BV1463</f>
        <v>0</v>
      </c>
      <c r="BW1419" s="37">
        <f>BW1420+BW1433+BW1438+BW1447+BW1463</f>
        <v>0</v>
      </c>
      <c r="BX1419" s="37">
        <f t="shared" si="4589"/>
        <v>72500.481999999989</v>
      </c>
      <c r="BY1419" s="37">
        <f t="shared" si="4590"/>
        <v>749037.63</v>
      </c>
      <c r="BZ1419" s="37">
        <f t="shared" si="4591"/>
        <v>55568.599999999999</v>
      </c>
      <c r="CA1419" s="37">
        <f>CA1420+CA1433+CA1438+CA1447+CA1463</f>
        <v>1979.1949999999999</v>
      </c>
      <c r="CB1419" s="37">
        <f>CB1420+CB1433+CB1438+CB1447+CB1463</f>
        <v>-150597</v>
      </c>
      <c r="CC1419" s="37">
        <f>CC1420+CC1433+CC1438+CC1447+CC1463</f>
        <v>0</v>
      </c>
      <c r="CD1419" s="37">
        <f t="shared" si="4715"/>
        <v>74479.676999999996</v>
      </c>
      <c r="CE1419" s="37">
        <f t="shared" si="4716"/>
        <v>598440.63</v>
      </c>
      <c r="CF1419" s="37">
        <f t="shared" si="4717"/>
        <v>55568.599999999999</v>
      </c>
      <c r="CG1419" s="37">
        <f>CG1420+CG1433+CG1438+CG1447+CG1463</f>
        <v>0</v>
      </c>
      <c r="CH1419" s="24"/>
      <c r="CI1419" s="38"/>
      <c r="CK1419" s="33" t="s">
        <v>27</v>
      </c>
    </row>
    <row r="1420" ht="29.850000000000001">
      <c r="A1420" s="16" t="s">
        <v>795</v>
      </c>
      <c r="B1420" s="17"/>
      <c r="C1420" s="16"/>
      <c r="D1420" s="16"/>
      <c r="E1420" s="39" t="s">
        <v>796</v>
      </c>
      <c r="F1420" s="31">
        <f>F1425+F1429</f>
        <v>43459</v>
      </c>
      <c r="G1420" s="31">
        <f>G1425+G1429</f>
        <v>54713.099999999999</v>
      </c>
      <c r="H1420" s="31">
        <f>H1425+H1429</f>
        <v>54713.099999999999</v>
      </c>
      <c r="I1420" s="31">
        <f>I1425+I1429</f>
        <v>0</v>
      </c>
      <c r="J1420" s="31">
        <f>J1425+J1429</f>
        <v>0</v>
      </c>
      <c r="K1420" s="31">
        <f>K1425+K1429</f>
        <v>0</v>
      </c>
      <c r="L1420" s="31">
        <f t="shared" si="4556"/>
        <v>43459</v>
      </c>
      <c r="M1420" s="31">
        <f t="shared" si="4557"/>
        <v>54713.099999999999</v>
      </c>
      <c r="N1420" s="31">
        <f t="shared" si="4558"/>
        <v>54713.099999999999</v>
      </c>
      <c r="O1420" s="31">
        <f>O1425+O1429</f>
        <v>0</v>
      </c>
      <c r="P1420" s="31">
        <f>P1425+P1429</f>
        <v>0</v>
      </c>
      <c r="Q1420" s="31">
        <f>Q1425+Q1429</f>
        <v>0</v>
      </c>
      <c r="R1420" s="31">
        <f t="shared" si="4559"/>
        <v>43459</v>
      </c>
      <c r="S1420" s="31">
        <f t="shared" si="4560"/>
        <v>54713.099999999999</v>
      </c>
      <c r="T1420" s="31">
        <f t="shared" si="4561"/>
        <v>54713.099999999999</v>
      </c>
      <c r="U1420" s="31">
        <f>U1425+U1429</f>
        <v>0</v>
      </c>
      <c r="V1420" s="31">
        <f>V1425+V1429</f>
        <v>0</v>
      </c>
      <c r="W1420" s="31">
        <f>W1425+W1429</f>
        <v>0</v>
      </c>
      <c r="X1420" s="31">
        <f t="shared" si="4562"/>
        <v>43459</v>
      </c>
      <c r="Y1420" s="31">
        <f t="shared" si="4563"/>
        <v>54713.099999999999</v>
      </c>
      <c r="Z1420" s="31">
        <f t="shared" si="4564"/>
        <v>54713.099999999999</v>
      </c>
      <c r="AA1420" s="31">
        <f>AA1425+AA1429</f>
        <v>0</v>
      </c>
      <c r="AB1420" s="31">
        <f>AB1425+AB1429</f>
        <v>0</v>
      </c>
      <c r="AC1420" s="31">
        <f>AC1425+AC1429</f>
        <v>0</v>
      </c>
      <c r="AD1420" s="31">
        <f t="shared" si="4565"/>
        <v>43459</v>
      </c>
      <c r="AE1420" s="31">
        <f t="shared" si="4566"/>
        <v>54713.099999999999</v>
      </c>
      <c r="AF1420" s="31">
        <f t="shared" si="4567"/>
        <v>54713.099999999999</v>
      </c>
      <c r="AG1420" s="31">
        <f>AG1425+AG1429</f>
        <v>0</v>
      </c>
      <c r="AH1420" s="31">
        <f>AH1425+AH1429</f>
        <v>0</v>
      </c>
      <c r="AI1420" s="31">
        <f>AI1425+AI1429</f>
        <v>0</v>
      </c>
      <c r="AJ1420" s="31">
        <f t="shared" si="4568"/>
        <v>43459</v>
      </c>
      <c r="AK1420" s="31">
        <f t="shared" si="4569"/>
        <v>54713.099999999999</v>
      </c>
      <c r="AL1420" s="31">
        <f t="shared" si="4570"/>
        <v>54713.099999999999</v>
      </c>
      <c r="AM1420" s="31">
        <f>AM1425+AM1429+AM1421</f>
        <v>21724.411</v>
      </c>
      <c r="AN1420" s="31">
        <f>AN1425+AN1429+AN1421</f>
        <v>0</v>
      </c>
      <c r="AO1420" s="31">
        <f>AO1425+AO1429+AO1421</f>
        <v>0</v>
      </c>
      <c r="AP1420" s="31">
        <f t="shared" si="4571"/>
        <v>65183.411</v>
      </c>
      <c r="AQ1420" s="31">
        <f t="shared" si="4572"/>
        <v>54713.099999999999</v>
      </c>
      <c r="AR1420" s="31">
        <f t="shared" si="4573"/>
        <v>54713.099999999999</v>
      </c>
      <c r="AS1420" s="31">
        <f>AS1425+AS1429+AS1421</f>
        <v>0</v>
      </c>
      <c r="AT1420" s="31">
        <f>AT1425+AT1429+AT1421</f>
        <v>0</v>
      </c>
      <c r="AU1420" s="31">
        <f>AU1425+AU1429+AU1421</f>
        <v>0</v>
      </c>
      <c r="AV1420" s="31">
        <f t="shared" si="4574"/>
        <v>65183.411</v>
      </c>
      <c r="AW1420" s="31">
        <f t="shared" si="4575"/>
        <v>54713.099999999999</v>
      </c>
      <c r="AX1420" s="31">
        <f t="shared" si="4576"/>
        <v>54713.099999999999</v>
      </c>
      <c r="AY1420" s="31">
        <f>AY1425+AY1429+AY1421</f>
        <v>0</v>
      </c>
      <c r="AZ1420" s="31">
        <f>AZ1425+AZ1429+AZ1421</f>
        <v>0</v>
      </c>
      <c r="BA1420" s="31">
        <f>BA1425+BA1429+BA1421</f>
        <v>0</v>
      </c>
      <c r="BB1420" s="31">
        <f t="shared" si="4577"/>
        <v>65183.411</v>
      </c>
      <c r="BC1420" s="31">
        <f t="shared" si="4578"/>
        <v>54713.099999999999</v>
      </c>
      <c r="BD1420" s="31">
        <f t="shared" si="4579"/>
        <v>54713.099999999999</v>
      </c>
      <c r="BE1420" s="31">
        <f>BE1425+BE1429+BE1421</f>
        <v>0</v>
      </c>
      <c r="BF1420" s="31">
        <f>BF1425+BF1429+BF1421</f>
        <v>0</v>
      </c>
      <c r="BG1420" s="31">
        <f>BG1425+BG1429+BG1421</f>
        <v>0</v>
      </c>
      <c r="BH1420" s="31">
        <f t="shared" si="4580"/>
        <v>65183.411</v>
      </c>
      <c r="BI1420" s="31">
        <f t="shared" si="4581"/>
        <v>54713.099999999999</v>
      </c>
      <c r="BJ1420" s="31">
        <f t="shared" si="4582"/>
        <v>54713.099999999999</v>
      </c>
      <c r="BK1420" s="31">
        <f>BK1425+BK1429+BK1421</f>
        <v>0</v>
      </c>
      <c r="BL1420" s="31">
        <f>BL1425+BL1429+BL1421</f>
        <v>0</v>
      </c>
      <c r="BM1420" s="31">
        <f>BM1425+BM1429+BM1421</f>
        <v>0</v>
      </c>
      <c r="BN1420" s="31">
        <f t="shared" si="4583"/>
        <v>65183.411</v>
      </c>
      <c r="BO1420" s="31">
        <f t="shared" si="4584"/>
        <v>54713.099999999999</v>
      </c>
      <c r="BP1420" s="31">
        <f t="shared" si="4585"/>
        <v>54713.099999999999</v>
      </c>
      <c r="BQ1420" s="31">
        <f>BQ1425+BQ1429+BQ1421</f>
        <v>0</v>
      </c>
      <c r="BR1420" s="31">
        <f>BR1425+BR1429+BR1421</f>
        <v>0</v>
      </c>
      <c r="BS1420" s="31">
        <f t="shared" si="4586"/>
        <v>65183.411</v>
      </c>
      <c r="BT1420" s="31">
        <f t="shared" si="4587"/>
        <v>54713.099999999999</v>
      </c>
      <c r="BU1420" s="31">
        <f t="shared" si="4588"/>
        <v>54713.099999999999</v>
      </c>
      <c r="BV1420" s="31">
        <f>BV1425+BV1429+BV1421</f>
        <v>0</v>
      </c>
      <c r="BW1420" s="31">
        <f>BW1425+BW1429+BW1421</f>
        <v>0</v>
      </c>
      <c r="BX1420" s="31">
        <f t="shared" si="4589"/>
        <v>65183.411</v>
      </c>
      <c r="BY1420" s="31">
        <f t="shared" si="4590"/>
        <v>54713.099999999999</v>
      </c>
      <c r="BZ1420" s="31">
        <f t="shared" si="4591"/>
        <v>54713.099999999999</v>
      </c>
      <c r="CA1420" s="31">
        <f>CA1425+CA1429+CA1421</f>
        <v>0</v>
      </c>
      <c r="CB1420" s="31">
        <f>CB1425+CB1429+CB1421</f>
        <v>0</v>
      </c>
      <c r="CC1420" s="31">
        <f>CC1425+CC1429+CC1421</f>
        <v>0</v>
      </c>
      <c r="CD1420" s="31">
        <f t="shared" si="4715"/>
        <v>65183.411</v>
      </c>
      <c r="CE1420" s="31">
        <f t="shared" si="4716"/>
        <v>54713.099999999999</v>
      </c>
      <c r="CF1420" s="31">
        <f t="shared" si="4717"/>
        <v>54713.099999999999</v>
      </c>
      <c r="CG1420" s="31">
        <f>CG1425+CG1429+CG1421</f>
        <v>0</v>
      </c>
      <c r="CH1420" s="24"/>
      <c r="CI1420" s="40"/>
      <c r="CL1420" s="1" t="s">
        <v>28</v>
      </c>
    </row>
    <row r="1421" ht="29.850000000000001">
      <c r="A1421" s="16" t="s">
        <v>797</v>
      </c>
      <c r="B1421" s="17"/>
      <c r="C1421" s="16"/>
      <c r="D1421" s="16"/>
      <c r="E1421" s="39" t="s">
        <v>798</v>
      </c>
      <c r="F1421" s="31"/>
      <c r="G1421" s="31"/>
      <c r="H1421" s="31"/>
      <c r="I1421" s="31"/>
      <c r="J1421" s="31"/>
      <c r="K1421" s="31"/>
      <c r="L1421" s="31"/>
      <c r="M1421" s="31"/>
      <c r="N1421" s="31"/>
      <c r="O1421" s="31"/>
      <c r="P1421" s="31"/>
      <c r="Q1421" s="31"/>
      <c r="R1421" s="31"/>
      <c r="S1421" s="31"/>
      <c r="T1421" s="31"/>
      <c r="U1421" s="31"/>
      <c r="V1421" s="31"/>
      <c r="W1421" s="31"/>
      <c r="X1421" s="31"/>
      <c r="Y1421" s="31"/>
      <c r="Z1421" s="31"/>
      <c r="AA1421" s="31"/>
      <c r="AB1421" s="31"/>
      <c r="AC1421" s="31"/>
      <c r="AD1421" s="31"/>
      <c r="AE1421" s="31"/>
      <c r="AF1421" s="31"/>
      <c r="AG1421" s="31"/>
      <c r="AH1421" s="31"/>
      <c r="AI1421" s="31"/>
      <c r="AJ1421" s="31"/>
      <c r="AK1421" s="31"/>
      <c r="AL1421" s="31"/>
      <c r="AM1421" s="31">
        <f t="shared" ref="AM1421:AM1427" si="4801">AM1422</f>
        <v>1715</v>
      </c>
      <c r="AN1421" s="31">
        <f t="shared" ref="AN1421:AN1436" si="4802">AN1422</f>
        <v>0</v>
      </c>
      <c r="AO1421" s="31">
        <f t="shared" ref="AO1421:AO1436" si="4803">AO1422</f>
        <v>0</v>
      </c>
      <c r="AP1421" s="31">
        <f t="shared" ref="AP1421:AP1484" si="4804">AJ1421+AM1421</f>
        <v>1715</v>
      </c>
      <c r="AQ1421" s="31">
        <f t="shared" ref="AQ1421:AQ1484" si="4805">AK1421+AN1421</f>
        <v>0</v>
      </c>
      <c r="AR1421" s="31">
        <f t="shared" ref="AR1421:AR1484" si="4806">AL1421+AO1421</f>
        <v>0</v>
      </c>
      <c r="AS1421" s="31">
        <f t="shared" ref="AS1421:AS1436" si="4807">AS1422</f>
        <v>0</v>
      </c>
      <c r="AT1421" s="31">
        <f t="shared" ref="AT1421:AT1436" si="4808">AT1422</f>
        <v>0</v>
      </c>
      <c r="AU1421" s="31">
        <f t="shared" ref="AU1421:AU1436" si="4809">AU1422</f>
        <v>0</v>
      </c>
      <c r="AV1421" s="31">
        <f t="shared" ref="AV1421:AV1484" si="4810">AP1421+AS1421</f>
        <v>1715</v>
      </c>
      <c r="AW1421" s="31">
        <f t="shared" ref="AW1421:AW1484" si="4811">AQ1421+AT1421</f>
        <v>0</v>
      </c>
      <c r="AX1421" s="31">
        <f t="shared" ref="AX1421:AX1484" si="4812">AR1421+AU1421</f>
        <v>0</v>
      </c>
      <c r="AY1421" s="31">
        <f t="shared" ref="AY1421:AY1436" si="4813">AY1422</f>
        <v>0</v>
      </c>
      <c r="AZ1421" s="31">
        <f t="shared" ref="AZ1421:AZ1436" si="4814">AZ1422</f>
        <v>0</v>
      </c>
      <c r="BA1421" s="31">
        <f t="shared" ref="BA1421:BA1436" si="4815">BA1422</f>
        <v>0</v>
      </c>
      <c r="BB1421" s="31">
        <f t="shared" ref="BB1421:BB1484" si="4816">AV1421+AY1421</f>
        <v>1715</v>
      </c>
      <c r="BC1421" s="31">
        <f t="shared" ref="BC1421:BC1484" si="4817">AW1421+AZ1421</f>
        <v>0</v>
      </c>
      <c r="BD1421" s="31">
        <f t="shared" ref="BD1421:BD1484" si="4818">AX1421+BA1421</f>
        <v>0</v>
      </c>
      <c r="BE1421" s="31">
        <f t="shared" ref="BE1421:BE1436" si="4819">BE1422</f>
        <v>0</v>
      </c>
      <c r="BF1421" s="31">
        <f t="shared" ref="BF1421:BF1436" si="4820">BF1422</f>
        <v>0</v>
      </c>
      <c r="BG1421" s="31">
        <f t="shared" ref="BG1421:BG1436" si="4821">BG1422</f>
        <v>0</v>
      </c>
      <c r="BH1421" s="31">
        <f t="shared" ref="BH1421:BH1484" si="4822">BB1421+BE1421</f>
        <v>1715</v>
      </c>
      <c r="BI1421" s="31">
        <f t="shared" ref="BI1421:BI1484" si="4823">BC1421+BF1421</f>
        <v>0</v>
      </c>
      <c r="BJ1421" s="31">
        <f t="shared" ref="BJ1421:BJ1484" si="4824">BD1421+BG1421</f>
        <v>0</v>
      </c>
      <c r="BK1421" s="31">
        <f t="shared" ref="BK1421:BK1436" si="4825">BK1422</f>
        <v>0</v>
      </c>
      <c r="BL1421" s="31">
        <f t="shared" ref="BL1421:BL1436" si="4826">BL1422</f>
        <v>0</v>
      </c>
      <c r="BM1421" s="31">
        <f t="shared" ref="BM1421:BM1436" si="4827">BM1422</f>
        <v>0</v>
      </c>
      <c r="BN1421" s="31">
        <f t="shared" ref="BN1421:BN1484" si="4828">BH1421+BK1421</f>
        <v>1715</v>
      </c>
      <c r="BO1421" s="31">
        <f t="shared" ref="BO1421:BO1484" si="4829">BI1421+BL1421</f>
        <v>0</v>
      </c>
      <c r="BP1421" s="31">
        <f t="shared" ref="BP1421:BP1484" si="4830">BJ1421+BM1421</f>
        <v>0</v>
      </c>
      <c r="BQ1421" s="31">
        <f t="shared" ref="BQ1421:BQ1436" si="4831">BQ1422</f>
        <v>0</v>
      </c>
      <c r="BR1421" s="31">
        <f t="shared" ref="BR1421:BR1436" si="4832">BR1422</f>
        <v>0</v>
      </c>
      <c r="BS1421" s="31">
        <f t="shared" ref="BS1421:BS1484" si="4833">BQ1421+BN1421</f>
        <v>1715</v>
      </c>
      <c r="BT1421" s="31">
        <f t="shared" ref="BT1421:BT1484" si="4834">BR1421+BO1421</f>
        <v>0</v>
      </c>
      <c r="BU1421" s="31">
        <f t="shared" ref="BU1421:BU1484" si="4835">BP1421</f>
        <v>0</v>
      </c>
      <c r="BV1421" s="31">
        <f t="shared" ref="BV1421:BV1436" si="4836">BV1422</f>
        <v>0</v>
      </c>
      <c r="BW1421" s="31">
        <f t="shared" ref="BW1421:BW1436" si="4837">BW1422</f>
        <v>0</v>
      </c>
      <c r="BX1421" s="31">
        <f t="shared" ref="BX1421:BX1484" si="4838">BS1421</f>
        <v>1715</v>
      </c>
      <c r="BY1421" s="31">
        <f t="shared" ref="BY1421:BY1484" si="4839">BT1421+BV1421</f>
        <v>0</v>
      </c>
      <c r="BZ1421" s="31">
        <f t="shared" ref="BZ1421:BZ1484" si="4840">BU1421+BW1421</f>
        <v>0</v>
      </c>
      <c r="CA1421" s="31">
        <f t="shared" ref="CA1421:CA1436" si="4841">CA1422</f>
        <v>0</v>
      </c>
      <c r="CB1421" s="31">
        <f t="shared" ref="CB1421:CB1436" si="4842">CB1422</f>
        <v>0</v>
      </c>
      <c r="CC1421" s="31">
        <f t="shared" ref="CC1421:CC1436" si="4843">CC1422</f>
        <v>0</v>
      </c>
      <c r="CD1421" s="31">
        <f t="shared" si="4715"/>
        <v>1715</v>
      </c>
      <c r="CE1421" s="31">
        <f t="shared" si="4716"/>
        <v>0</v>
      </c>
      <c r="CF1421" s="31">
        <f t="shared" si="4717"/>
        <v>0</v>
      </c>
      <c r="CG1421" s="31">
        <f t="shared" ref="CG1421:CG1436" si="4844">CG1422</f>
        <v>0</v>
      </c>
      <c r="CH1421" s="24"/>
      <c r="CI1421" s="40"/>
    </row>
    <row r="1422" ht="29.850000000000001">
      <c r="A1422" s="16" t="s">
        <v>797</v>
      </c>
      <c r="B1422" s="17">
        <v>200</v>
      </c>
      <c r="C1422" s="16"/>
      <c r="D1422" s="16"/>
      <c r="E1422" s="39" t="s">
        <v>40</v>
      </c>
      <c r="F1422" s="31"/>
      <c r="G1422" s="31"/>
      <c r="H1422" s="31"/>
      <c r="I1422" s="31"/>
      <c r="J1422" s="31"/>
      <c r="K1422" s="31"/>
      <c r="L1422" s="31"/>
      <c r="M1422" s="31"/>
      <c r="N1422" s="31"/>
      <c r="O1422" s="31"/>
      <c r="P1422" s="31"/>
      <c r="Q1422" s="31"/>
      <c r="R1422" s="31"/>
      <c r="S1422" s="31"/>
      <c r="T1422" s="31"/>
      <c r="U1422" s="31"/>
      <c r="V1422" s="31"/>
      <c r="W1422" s="31"/>
      <c r="X1422" s="31"/>
      <c r="Y1422" s="31"/>
      <c r="Z1422" s="31"/>
      <c r="AA1422" s="31"/>
      <c r="AB1422" s="31"/>
      <c r="AC1422" s="31"/>
      <c r="AD1422" s="31"/>
      <c r="AE1422" s="31"/>
      <c r="AF1422" s="31"/>
      <c r="AG1422" s="31"/>
      <c r="AH1422" s="31"/>
      <c r="AI1422" s="31"/>
      <c r="AJ1422" s="31"/>
      <c r="AK1422" s="31"/>
      <c r="AL1422" s="31"/>
      <c r="AM1422" s="31">
        <f t="shared" si="4801"/>
        <v>1715</v>
      </c>
      <c r="AN1422" s="31">
        <f t="shared" si="4802"/>
        <v>0</v>
      </c>
      <c r="AO1422" s="31">
        <f t="shared" si="4803"/>
        <v>0</v>
      </c>
      <c r="AP1422" s="31">
        <f t="shared" si="4804"/>
        <v>1715</v>
      </c>
      <c r="AQ1422" s="31">
        <f t="shared" si="4805"/>
        <v>0</v>
      </c>
      <c r="AR1422" s="31">
        <f t="shared" si="4806"/>
        <v>0</v>
      </c>
      <c r="AS1422" s="31">
        <f t="shared" si="4807"/>
        <v>0</v>
      </c>
      <c r="AT1422" s="31">
        <f t="shared" si="4808"/>
        <v>0</v>
      </c>
      <c r="AU1422" s="31">
        <f t="shared" si="4809"/>
        <v>0</v>
      </c>
      <c r="AV1422" s="31">
        <f t="shared" si="4810"/>
        <v>1715</v>
      </c>
      <c r="AW1422" s="31">
        <f t="shared" si="4811"/>
        <v>0</v>
      </c>
      <c r="AX1422" s="31">
        <f t="shared" si="4812"/>
        <v>0</v>
      </c>
      <c r="AY1422" s="31">
        <f t="shared" si="4813"/>
        <v>0</v>
      </c>
      <c r="AZ1422" s="31">
        <f t="shared" si="4814"/>
        <v>0</v>
      </c>
      <c r="BA1422" s="31">
        <f t="shared" si="4815"/>
        <v>0</v>
      </c>
      <c r="BB1422" s="31">
        <f t="shared" si="4816"/>
        <v>1715</v>
      </c>
      <c r="BC1422" s="31">
        <f t="shared" si="4817"/>
        <v>0</v>
      </c>
      <c r="BD1422" s="31">
        <f t="shared" si="4818"/>
        <v>0</v>
      </c>
      <c r="BE1422" s="31">
        <f t="shared" si="4819"/>
        <v>0</v>
      </c>
      <c r="BF1422" s="31">
        <f t="shared" si="4820"/>
        <v>0</v>
      </c>
      <c r="BG1422" s="31">
        <f t="shared" si="4821"/>
        <v>0</v>
      </c>
      <c r="BH1422" s="31">
        <f t="shared" si="4822"/>
        <v>1715</v>
      </c>
      <c r="BI1422" s="31">
        <f t="shared" si="4823"/>
        <v>0</v>
      </c>
      <c r="BJ1422" s="31">
        <f t="shared" si="4824"/>
        <v>0</v>
      </c>
      <c r="BK1422" s="31">
        <f t="shared" si="4825"/>
        <v>0</v>
      </c>
      <c r="BL1422" s="31">
        <f t="shared" si="4826"/>
        <v>0</v>
      </c>
      <c r="BM1422" s="31">
        <f t="shared" si="4827"/>
        <v>0</v>
      </c>
      <c r="BN1422" s="31">
        <f t="shared" si="4828"/>
        <v>1715</v>
      </c>
      <c r="BO1422" s="31">
        <f t="shared" si="4829"/>
        <v>0</v>
      </c>
      <c r="BP1422" s="31">
        <f t="shared" si="4830"/>
        <v>0</v>
      </c>
      <c r="BQ1422" s="31">
        <f t="shared" si="4831"/>
        <v>0</v>
      </c>
      <c r="BR1422" s="31">
        <f t="shared" si="4832"/>
        <v>0</v>
      </c>
      <c r="BS1422" s="31">
        <f t="shared" si="4833"/>
        <v>1715</v>
      </c>
      <c r="BT1422" s="31">
        <f t="shared" si="4834"/>
        <v>0</v>
      </c>
      <c r="BU1422" s="31">
        <f t="shared" si="4835"/>
        <v>0</v>
      </c>
      <c r="BV1422" s="31">
        <f t="shared" si="4836"/>
        <v>0</v>
      </c>
      <c r="BW1422" s="31">
        <f t="shared" si="4837"/>
        <v>0</v>
      </c>
      <c r="BX1422" s="31">
        <f t="shared" si="4838"/>
        <v>1715</v>
      </c>
      <c r="BY1422" s="31">
        <f t="shared" si="4839"/>
        <v>0</v>
      </c>
      <c r="BZ1422" s="31">
        <f t="shared" si="4840"/>
        <v>0</v>
      </c>
      <c r="CA1422" s="31">
        <f t="shared" si="4841"/>
        <v>0</v>
      </c>
      <c r="CB1422" s="31">
        <f t="shared" si="4842"/>
        <v>0</v>
      </c>
      <c r="CC1422" s="31">
        <f t="shared" si="4843"/>
        <v>0</v>
      </c>
      <c r="CD1422" s="31">
        <f t="shared" si="4715"/>
        <v>1715</v>
      </c>
      <c r="CE1422" s="31">
        <f t="shared" si="4716"/>
        <v>0</v>
      </c>
      <c r="CF1422" s="31">
        <f t="shared" si="4717"/>
        <v>0</v>
      </c>
      <c r="CG1422" s="31">
        <f t="shared" si="4844"/>
        <v>0</v>
      </c>
      <c r="CH1422" s="24"/>
      <c r="CI1422" s="40"/>
    </row>
    <row r="1423" ht="43.75">
      <c r="A1423" s="16" t="s">
        <v>797</v>
      </c>
      <c r="B1423" s="17">
        <v>240</v>
      </c>
      <c r="C1423" s="16"/>
      <c r="D1423" s="16"/>
      <c r="E1423" s="39" t="s">
        <v>41</v>
      </c>
      <c r="F1423" s="31"/>
      <c r="G1423" s="31"/>
      <c r="H1423" s="31"/>
      <c r="I1423" s="31"/>
      <c r="J1423" s="31"/>
      <c r="K1423" s="31"/>
      <c r="L1423" s="31"/>
      <c r="M1423" s="31"/>
      <c r="N1423" s="31"/>
      <c r="O1423" s="31"/>
      <c r="P1423" s="31"/>
      <c r="Q1423" s="31"/>
      <c r="R1423" s="31"/>
      <c r="S1423" s="31"/>
      <c r="T1423" s="31"/>
      <c r="U1423" s="31"/>
      <c r="V1423" s="31"/>
      <c r="W1423" s="31"/>
      <c r="X1423" s="31"/>
      <c r="Y1423" s="31"/>
      <c r="Z1423" s="31"/>
      <c r="AA1423" s="31"/>
      <c r="AB1423" s="31"/>
      <c r="AC1423" s="31"/>
      <c r="AD1423" s="31"/>
      <c r="AE1423" s="31"/>
      <c r="AF1423" s="31"/>
      <c r="AG1423" s="31"/>
      <c r="AH1423" s="31"/>
      <c r="AI1423" s="31"/>
      <c r="AJ1423" s="31"/>
      <c r="AK1423" s="31"/>
      <c r="AL1423" s="31"/>
      <c r="AM1423" s="31">
        <f t="shared" si="4801"/>
        <v>1715</v>
      </c>
      <c r="AN1423" s="31">
        <f t="shared" si="4802"/>
        <v>0</v>
      </c>
      <c r="AO1423" s="31">
        <f t="shared" si="4803"/>
        <v>0</v>
      </c>
      <c r="AP1423" s="31">
        <f t="shared" si="4804"/>
        <v>1715</v>
      </c>
      <c r="AQ1423" s="31">
        <f t="shared" si="4805"/>
        <v>0</v>
      </c>
      <c r="AR1423" s="31">
        <f t="shared" si="4806"/>
        <v>0</v>
      </c>
      <c r="AS1423" s="31">
        <f t="shared" si="4807"/>
        <v>0</v>
      </c>
      <c r="AT1423" s="31">
        <f t="shared" si="4808"/>
        <v>0</v>
      </c>
      <c r="AU1423" s="31">
        <f t="shared" si="4809"/>
        <v>0</v>
      </c>
      <c r="AV1423" s="31">
        <f t="shared" si="4810"/>
        <v>1715</v>
      </c>
      <c r="AW1423" s="31">
        <f t="shared" si="4811"/>
        <v>0</v>
      </c>
      <c r="AX1423" s="31">
        <f t="shared" si="4812"/>
        <v>0</v>
      </c>
      <c r="AY1423" s="31">
        <f t="shared" si="4813"/>
        <v>0</v>
      </c>
      <c r="AZ1423" s="31">
        <f t="shared" si="4814"/>
        <v>0</v>
      </c>
      <c r="BA1423" s="31">
        <f t="shared" si="4815"/>
        <v>0</v>
      </c>
      <c r="BB1423" s="31">
        <f t="shared" si="4816"/>
        <v>1715</v>
      </c>
      <c r="BC1423" s="31">
        <f t="shared" si="4817"/>
        <v>0</v>
      </c>
      <c r="BD1423" s="31">
        <f t="shared" si="4818"/>
        <v>0</v>
      </c>
      <c r="BE1423" s="31">
        <f t="shared" si="4819"/>
        <v>0</v>
      </c>
      <c r="BF1423" s="31">
        <f t="shared" si="4820"/>
        <v>0</v>
      </c>
      <c r="BG1423" s="31">
        <f t="shared" si="4821"/>
        <v>0</v>
      </c>
      <c r="BH1423" s="31">
        <f t="shared" si="4822"/>
        <v>1715</v>
      </c>
      <c r="BI1423" s="31">
        <f t="shared" si="4823"/>
        <v>0</v>
      </c>
      <c r="BJ1423" s="31">
        <f t="shared" si="4824"/>
        <v>0</v>
      </c>
      <c r="BK1423" s="31">
        <f t="shared" si="4825"/>
        <v>0</v>
      </c>
      <c r="BL1423" s="31">
        <f t="shared" si="4826"/>
        <v>0</v>
      </c>
      <c r="BM1423" s="31">
        <f t="shared" si="4827"/>
        <v>0</v>
      </c>
      <c r="BN1423" s="31">
        <f t="shared" si="4828"/>
        <v>1715</v>
      </c>
      <c r="BO1423" s="31">
        <f t="shared" si="4829"/>
        <v>0</v>
      </c>
      <c r="BP1423" s="31">
        <f t="shared" si="4830"/>
        <v>0</v>
      </c>
      <c r="BQ1423" s="31">
        <f t="shared" si="4831"/>
        <v>0</v>
      </c>
      <c r="BR1423" s="31">
        <f t="shared" si="4832"/>
        <v>0</v>
      </c>
      <c r="BS1423" s="31">
        <f t="shared" si="4833"/>
        <v>1715</v>
      </c>
      <c r="BT1423" s="31">
        <f t="shared" si="4834"/>
        <v>0</v>
      </c>
      <c r="BU1423" s="31">
        <f t="shared" si="4835"/>
        <v>0</v>
      </c>
      <c r="BV1423" s="31">
        <f t="shared" si="4836"/>
        <v>0</v>
      </c>
      <c r="BW1423" s="31">
        <f t="shared" si="4837"/>
        <v>0</v>
      </c>
      <c r="BX1423" s="31">
        <f t="shared" si="4838"/>
        <v>1715</v>
      </c>
      <c r="BY1423" s="31">
        <f t="shared" si="4839"/>
        <v>0</v>
      </c>
      <c r="BZ1423" s="31">
        <f t="shared" si="4840"/>
        <v>0</v>
      </c>
      <c r="CA1423" s="31">
        <f t="shared" si="4841"/>
        <v>0</v>
      </c>
      <c r="CB1423" s="31">
        <f t="shared" si="4842"/>
        <v>0</v>
      </c>
      <c r="CC1423" s="31">
        <f t="shared" si="4843"/>
        <v>0</v>
      </c>
      <c r="CD1423" s="31">
        <f t="shared" si="4715"/>
        <v>1715</v>
      </c>
      <c r="CE1423" s="31">
        <f t="shared" si="4716"/>
        <v>0</v>
      </c>
      <c r="CF1423" s="31">
        <f t="shared" si="4717"/>
        <v>0</v>
      </c>
      <c r="CG1423" s="31">
        <f t="shared" si="4844"/>
        <v>0</v>
      </c>
      <c r="CH1423" s="24"/>
      <c r="CI1423" s="40"/>
    </row>
    <row r="1424" ht="15">
      <c r="A1424" s="16" t="s">
        <v>797</v>
      </c>
      <c r="B1424" s="17">
        <v>240</v>
      </c>
      <c r="C1424" s="16" t="s">
        <v>66</v>
      </c>
      <c r="D1424" s="16" t="s">
        <v>67</v>
      </c>
      <c r="E1424" s="39" t="s">
        <v>68</v>
      </c>
      <c r="F1424" s="31"/>
      <c r="G1424" s="31"/>
      <c r="H1424" s="31"/>
      <c r="I1424" s="31"/>
      <c r="J1424" s="31"/>
      <c r="K1424" s="31"/>
      <c r="L1424" s="31"/>
      <c r="M1424" s="31"/>
      <c r="N1424" s="31"/>
      <c r="O1424" s="31"/>
      <c r="P1424" s="31"/>
      <c r="Q1424" s="31"/>
      <c r="R1424" s="31"/>
      <c r="S1424" s="31"/>
      <c r="T1424" s="31"/>
      <c r="U1424" s="31"/>
      <c r="V1424" s="31"/>
      <c r="W1424" s="31"/>
      <c r="X1424" s="31"/>
      <c r="Y1424" s="31"/>
      <c r="Z1424" s="31"/>
      <c r="AA1424" s="31"/>
      <c r="AB1424" s="31"/>
      <c r="AC1424" s="31"/>
      <c r="AD1424" s="31"/>
      <c r="AE1424" s="31"/>
      <c r="AF1424" s="31"/>
      <c r="AG1424" s="31"/>
      <c r="AH1424" s="31"/>
      <c r="AI1424" s="31"/>
      <c r="AJ1424" s="31"/>
      <c r="AK1424" s="31"/>
      <c r="AL1424" s="31"/>
      <c r="AM1424" s="31">
        <v>1715</v>
      </c>
      <c r="AN1424" s="31"/>
      <c r="AO1424" s="31"/>
      <c r="AP1424" s="31">
        <f t="shared" si="4804"/>
        <v>1715</v>
      </c>
      <c r="AQ1424" s="31">
        <f t="shared" si="4805"/>
        <v>0</v>
      </c>
      <c r="AR1424" s="31">
        <f t="shared" si="4806"/>
        <v>0</v>
      </c>
      <c r="AS1424" s="31"/>
      <c r="AT1424" s="31"/>
      <c r="AU1424" s="31"/>
      <c r="AV1424" s="31">
        <f t="shared" si="4810"/>
        <v>1715</v>
      </c>
      <c r="AW1424" s="31">
        <f t="shared" si="4811"/>
        <v>0</v>
      </c>
      <c r="AX1424" s="31">
        <f t="shared" si="4812"/>
        <v>0</v>
      </c>
      <c r="AY1424" s="31"/>
      <c r="AZ1424" s="31"/>
      <c r="BA1424" s="31"/>
      <c r="BB1424" s="31">
        <f t="shared" si="4816"/>
        <v>1715</v>
      </c>
      <c r="BC1424" s="31">
        <f t="shared" si="4817"/>
        <v>0</v>
      </c>
      <c r="BD1424" s="31">
        <f t="shared" si="4818"/>
        <v>0</v>
      </c>
      <c r="BE1424" s="31"/>
      <c r="BF1424" s="31"/>
      <c r="BG1424" s="31"/>
      <c r="BH1424" s="31">
        <f t="shared" si="4822"/>
        <v>1715</v>
      </c>
      <c r="BI1424" s="31">
        <f t="shared" si="4823"/>
        <v>0</v>
      </c>
      <c r="BJ1424" s="31">
        <f t="shared" si="4824"/>
        <v>0</v>
      </c>
      <c r="BK1424" s="31"/>
      <c r="BL1424" s="31"/>
      <c r="BM1424" s="31"/>
      <c r="BN1424" s="31">
        <f t="shared" si="4828"/>
        <v>1715</v>
      </c>
      <c r="BO1424" s="31">
        <f t="shared" si="4829"/>
        <v>0</v>
      </c>
      <c r="BP1424" s="31">
        <f t="shared" si="4830"/>
        <v>0</v>
      </c>
      <c r="BQ1424" s="31"/>
      <c r="BR1424" s="31"/>
      <c r="BS1424" s="31">
        <f t="shared" si="4833"/>
        <v>1715</v>
      </c>
      <c r="BT1424" s="31">
        <f t="shared" si="4834"/>
        <v>0</v>
      </c>
      <c r="BU1424" s="31">
        <f t="shared" si="4835"/>
        <v>0</v>
      </c>
      <c r="BV1424" s="31"/>
      <c r="BW1424" s="31"/>
      <c r="BX1424" s="31">
        <f t="shared" si="4838"/>
        <v>1715</v>
      </c>
      <c r="BY1424" s="31">
        <f t="shared" si="4839"/>
        <v>0</v>
      </c>
      <c r="BZ1424" s="31">
        <f t="shared" si="4840"/>
        <v>0</v>
      </c>
      <c r="CA1424" s="31"/>
      <c r="CB1424" s="31"/>
      <c r="CC1424" s="31"/>
      <c r="CD1424" s="31">
        <f t="shared" si="4715"/>
        <v>1715</v>
      </c>
      <c r="CE1424" s="31">
        <f t="shared" si="4716"/>
        <v>0</v>
      </c>
      <c r="CF1424" s="31">
        <f t="shared" si="4717"/>
        <v>0</v>
      </c>
      <c r="CG1424" s="31"/>
      <c r="CH1424" s="24"/>
      <c r="CI1424" s="40"/>
    </row>
    <row r="1425" ht="15">
      <c r="A1425" s="16" t="s">
        <v>799</v>
      </c>
      <c r="B1425" s="17"/>
      <c r="C1425" s="16"/>
      <c r="D1425" s="16"/>
      <c r="E1425" s="39" t="s">
        <v>800</v>
      </c>
      <c r="F1425" s="31">
        <f t="shared" ref="F1425:F1436" si="4845">F1426</f>
        <v>42864.400000000001</v>
      </c>
      <c r="G1425" s="31">
        <f t="shared" ref="G1425:G1436" si="4846">G1426</f>
        <v>54118.5</v>
      </c>
      <c r="H1425" s="31">
        <f t="shared" ref="H1425:H1436" si="4847">H1426</f>
        <v>54118.5</v>
      </c>
      <c r="I1425" s="31">
        <f t="shared" ref="I1425:I1436" si="4848">I1426</f>
        <v>0</v>
      </c>
      <c r="J1425" s="31">
        <f t="shared" ref="J1425:J1436" si="4849">J1426</f>
        <v>0</v>
      </c>
      <c r="K1425" s="31">
        <f t="shared" ref="K1425:K1436" si="4850">K1426</f>
        <v>0</v>
      </c>
      <c r="L1425" s="31">
        <f t="shared" ref="L1421:L1484" si="4851">F1425+I1425</f>
        <v>42864.400000000001</v>
      </c>
      <c r="M1425" s="31">
        <f t="shared" ref="M1421:M1484" si="4852">G1425+J1425</f>
        <v>54118.5</v>
      </c>
      <c r="N1425" s="31">
        <f t="shared" ref="N1421:N1484" si="4853">H1425+K1425</f>
        <v>54118.5</v>
      </c>
      <c r="O1425" s="31">
        <f t="shared" ref="O1425:O1436" si="4854">O1426</f>
        <v>0</v>
      </c>
      <c r="P1425" s="31">
        <f t="shared" ref="P1425:P1436" si="4855">P1426</f>
        <v>0</v>
      </c>
      <c r="Q1425" s="31">
        <f t="shared" ref="Q1425:Q1436" si="4856">Q1426</f>
        <v>0</v>
      </c>
      <c r="R1425" s="31">
        <f t="shared" ref="R1421:R1484" si="4857">L1425+O1425</f>
        <v>42864.400000000001</v>
      </c>
      <c r="S1425" s="31">
        <f t="shared" ref="S1421:S1484" si="4858">M1425+P1425</f>
        <v>54118.5</v>
      </c>
      <c r="T1425" s="31">
        <f t="shared" ref="T1421:T1484" si="4859">N1425+Q1425</f>
        <v>54118.5</v>
      </c>
      <c r="U1425" s="31">
        <f t="shared" ref="U1425:U1436" si="4860">U1426</f>
        <v>0</v>
      </c>
      <c r="V1425" s="31">
        <f t="shared" ref="V1425:V1436" si="4861">V1426</f>
        <v>0</v>
      </c>
      <c r="W1425" s="31">
        <f t="shared" ref="W1425:W1436" si="4862">W1426</f>
        <v>0</v>
      </c>
      <c r="X1425" s="31">
        <f t="shared" ref="X1421:X1484" si="4863">R1425+U1425</f>
        <v>42864.400000000001</v>
      </c>
      <c r="Y1425" s="31">
        <f t="shared" ref="Y1421:Y1484" si="4864">S1425+V1425</f>
        <v>54118.5</v>
      </c>
      <c r="Z1425" s="31">
        <f t="shared" ref="Z1421:Z1484" si="4865">T1425+W1425</f>
        <v>54118.5</v>
      </c>
      <c r="AA1425" s="31">
        <f t="shared" ref="AA1425:AA1436" si="4866">AA1426</f>
        <v>0</v>
      </c>
      <c r="AB1425" s="31">
        <f t="shared" ref="AB1425:AB1436" si="4867">AB1426</f>
        <v>0</v>
      </c>
      <c r="AC1425" s="31">
        <f t="shared" ref="AC1425:AC1436" si="4868">AC1426</f>
        <v>0</v>
      </c>
      <c r="AD1425" s="31">
        <f t="shared" ref="AD1421:AD1484" si="4869">X1425+AA1425</f>
        <v>42864.400000000001</v>
      </c>
      <c r="AE1425" s="31">
        <f t="shared" ref="AE1421:AE1484" si="4870">Y1425+AB1425</f>
        <v>54118.5</v>
      </c>
      <c r="AF1425" s="31">
        <f t="shared" ref="AF1421:AF1484" si="4871">Z1425+AC1425</f>
        <v>54118.5</v>
      </c>
      <c r="AG1425" s="31">
        <f t="shared" ref="AG1425:AG1436" si="4872">AG1426</f>
        <v>0</v>
      </c>
      <c r="AH1425" s="31">
        <f t="shared" ref="AH1425:AH1436" si="4873">AH1426</f>
        <v>0</v>
      </c>
      <c r="AI1425" s="31">
        <f t="shared" ref="AI1425:AI1436" si="4874">AI1426</f>
        <v>0</v>
      </c>
      <c r="AJ1425" s="31">
        <f t="shared" ref="AJ1421:AJ1484" si="4875">AD1425+AG1425</f>
        <v>42864.400000000001</v>
      </c>
      <c r="AK1425" s="31">
        <f t="shared" ref="AK1421:AK1484" si="4876">AE1425+AH1425</f>
        <v>54118.5</v>
      </c>
      <c r="AL1425" s="31">
        <f t="shared" ref="AL1421:AL1484" si="4877">AF1425+AI1425</f>
        <v>54118.5</v>
      </c>
      <c r="AM1425" s="31">
        <f t="shared" si="4801"/>
        <v>20009.411</v>
      </c>
      <c r="AN1425" s="31">
        <f t="shared" si="4802"/>
        <v>0</v>
      </c>
      <c r="AO1425" s="31">
        <f t="shared" si="4803"/>
        <v>0</v>
      </c>
      <c r="AP1425" s="31">
        <f t="shared" si="4804"/>
        <v>62873.811000000002</v>
      </c>
      <c r="AQ1425" s="31">
        <f t="shared" si="4805"/>
        <v>54118.5</v>
      </c>
      <c r="AR1425" s="31">
        <f t="shared" si="4806"/>
        <v>54118.5</v>
      </c>
      <c r="AS1425" s="31">
        <f t="shared" si="4807"/>
        <v>0</v>
      </c>
      <c r="AT1425" s="31">
        <f t="shared" si="4808"/>
        <v>0</v>
      </c>
      <c r="AU1425" s="31">
        <f t="shared" si="4809"/>
        <v>0</v>
      </c>
      <c r="AV1425" s="31">
        <f t="shared" si="4810"/>
        <v>62873.811000000002</v>
      </c>
      <c r="AW1425" s="31">
        <f t="shared" si="4811"/>
        <v>54118.5</v>
      </c>
      <c r="AX1425" s="31">
        <f t="shared" si="4812"/>
        <v>54118.5</v>
      </c>
      <c r="AY1425" s="31">
        <f t="shared" si="4813"/>
        <v>0</v>
      </c>
      <c r="AZ1425" s="31">
        <f t="shared" si="4814"/>
        <v>0</v>
      </c>
      <c r="BA1425" s="31">
        <f t="shared" si="4815"/>
        <v>0</v>
      </c>
      <c r="BB1425" s="31">
        <f t="shared" si="4816"/>
        <v>62873.811000000002</v>
      </c>
      <c r="BC1425" s="31">
        <f t="shared" si="4817"/>
        <v>54118.5</v>
      </c>
      <c r="BD1425" s="31">
        <f t="shared" si="4818"/>
        <v>54118.5</v>
      </c>
      <c r="BE1425" s="31">
        <f t="shared" si="4819"/>
        <v>0</v>
      </c>
      <c r="BF1425" s="31">
        <f t="shared" si="4820"/>
        <v>0</v>
      </c>
      <c r="BG1425" s="31">
        <f t="shared" si="4821"/>
        <v>0</v>
      </c>
      <c r="BH1425" s="31">
        <f t="shared" si="4822"/>
        <v>62873.811000000002</v>
      </c>
      <c r="BI1425" s="31">
        <f t="shared" si="4823"/>
        <v>54118.5</v>
      </c>
      <c r="BJ1425" s="31">
        <f t="shared" si="4824"/>
        <v>54118.5</v>
      </c>
      <c r="BK1425" s="31">
        <f t="shared" si="4825"/>
        <v>0</v>
      </c>
      <c r="BL1425" s="31">
        <f t="shared" si="4826"/>
        <v>0</v>
      </c>
      <c r="BM1425" s="31">
        <f t="shared" si="4827"/>
        <v>0</v>
      </c>
      <c r="BN1425" s="31">
        <f t="shared" si="4828"/>
        <v>62873.811000000002</v>
      </c>
      <c r="BO1425" s="31">
        <f t="shared" si="4829"/>
        <v>54118.5</v>
      </c>
      <c r="BP1425" s="31">
        <f t="shared" si="4830"/>
        <v>54118.5</v>
      </c>
      <c r="BQ1425" s="31">
        <f t="shared" si="4831"/>
        <v>0</v>
      </c>
      <c r="BR1425" s="31">
        <f t="shared" si="4832"/>
        <v>0</v>
      </c>
      <c r="BS1425" s="31">
        <f t="shared" si="4833"/>
        <v>62873.811000000002</v>
      </c>
      <c r="BT1425" s="31">
        <f t="shared" si="4834"/>
        <v>54118.5</v>
      </c>
      <c r="BU1425" s="31">
        <f t="shared" si="4835"/>
        <v>54118.5</v>
      </c>
      <c r="BV1425" s="31">
        <f t="shared" si="4836"/>
        <v>0</v>
      </c>
      <c r="BW1425" s="31">
        <f t="shared" si="4837"/>
        <v>0</v>
      </c>
      <c r="BX1425" s="31">
        <f t="shared" si="4838"/>
        <v>62873.811000000002</v>
      </c>
      <c r="BY1425" s="31">
        <f t="shared" si="4839"/>
        <v>54118.5</v>
      </c>
      <c r="BZ1425" s="31">
        <f t="shared" si="4840"/>
        <v>54118.5</v>
      </c>
      <c r="CA1425" s="31">
        <f t="shared" si="4841"/>
        <v>0</v>
      </c>
      <c r="CB1425" s="31">
        <f t="shared" si="4842"/>
        <v>0</v>
      </c>
      <c r="CC1425" s="31">
        <f t="shared" si="4843"/>
        <v>0</v>
      </c>
      <c r="CD1425" s="31">
        <f t="shared" si="4715"/>
        <v>62873.811000000002</v>
      </c>
      <c r="CE1425" s="31">
        <f t="shared" si="4716"/>
        <v>54118.5</v>
      </c>
      <c r="CF1425" s="31">
        <f t="shared" si="4717"/>
        <v>54118.5</v>
      </c>
      <c r="CG1425" s="31">
        <f t="shared" si="4844"/>
        <v>0</v>
      </c>
      <c r="CH1425" s="24"/>
      <c r="CI1425" s="40"/>
      <c r="CO1425" s="1" t="s">
        <v>31</v>
      </c>
    </row>
    <row r="1426" ht="29.850000000000001">
      <c r="A1426" s="16" t="s">
        <v>799</v>
      </c>
      <c r="B1426" s="17">
        <v>200</v>
      </c>
      <c r="C1426" s="16"/>
      <c r="D1426" s="16"/>
      <c r="E1426" s="39" t="s">
        <v>40</v>
      </c>
      <c r="F1426" s="31">
        <f t="shared" si="4845"/>
        <v>42864.400000000001</v>
      </c>
      <c r="G1426" s="31">
        <f t="shared" si="4846"/>
        <v>54118.5</v>
      </c>
      <c r="H1426" s="31">
        <f t="shared" si="4847"/>
        <v>54118.5</v>
      </c>
      <c r="I1426" s="31">
        <f t="shared" si="4848"/>
        <v>0</v>
      </c>
      <c r="J1426" s="31">
        <f t="shared" si="4849"/>
        <v>0</v>
      </c>
      <c r="K1426" s="31">
        <f t="shared" si="4850"/>
        <v>0</v>
      </c>
      <c r="L1426" s="31">
        <f t="shared" si="4851"/>
        <v>42864.400000000001</v>
      </c>
      <c r="M1426" s="31">
        <f t="shared" si="4852"/>
        <v>54118.5</v>
      </c>
      <c r="N1426" s="31">
        <f t="shared" si="4853"/>
        <v>54118.5</v>
      </c>
      <c r="O1426" s="31">
        <f t="shared" si="4854"/>
        <v>0</v>
      </c>
      <c r="P1426" s="31">
        <f t="shared" si="4855"/>
        <v>0</v>
      </c>
      <c r="Q1426" s="31">
        <f t="shared" si="4856"/>
        <v>0</v>
      </c>
      <c r="R1426" s="31">
        <f t="shared" si="4857"/>
        <v>42864.400000000001</v>
      </c>
      <c r="S1426" s="31">
        <f t="shared" si="4858"/>
        <v>54118.5</v>
      </c>
      <c r="T1426" s="31">
        <f t="shared" si="4859"/>
        <v>54118.5</v>
      </c>
      <c r="U1426" s="31">
        <f t="shared" si="4860"/>
        <v>0</v>
      </c>
      <c r="V1426" s="31">
        <f t="shared" si="4861"/>
        <v>0</v>
      </c>
      <c r="W1426" s="31">
        <f t="shared" si="4862"/>
        <v>0</v>
      </c>
      <c r="X1426" s="31">
        <f t="shared" si="4863"/>
        <v>42864.400000000001</v>
      </c>
      <c r="Y1426" s="31">
        <f t="shared" si="4864"/>
        <v>54118.5</v>
      </c>
      <c r="Z1426" s="31">
        <f t="shared" si="4865"/>
        <v>54118.5</v>
      </c>
      <c r="AA1426" s="31">
        <f t="shared" si="4866"/>
        <v>0</v>
      </c>
      <c r="AB1426" s="31">
        <f t="shared" si="4867"/>
        <v>0</v>
      </c>
      <c r="AC1426" s="31">
        <f t="shared" si="4868"/>
        <v>0</v>
      </c>
      <c r="AD1426" s="31">
        <f t="shared" si="4869"/>
        <v>42864.400000000001</v>
      </c>
      <c r="AE1426" s="31">
        <f t="shared" si="4870"/>
        <v>54118.5</v>
      </c>
      <c r="AF1426" s="31">
        <f t="shared" si="4871"/>
        <v>54118.5</v>
      </c>
      <c r="AG1426" s="31">
        <f t="shared" si="4872"/>
        <v>0</v>
      </c>
      <c r="AH1426" s="31">
        <f t="shared" si="4873"/>
        <v>0</v>
      </c>
      <c r="AI1426" s="31">
        <f t="shared" si="4874"/>
        <v>0</v>
      </c>
      <c r="AJ1426" s="31">
        <f t="shared" si="4875"/>
        <v>42864.400000000001</v>
      </c>
      <c r="AK1426" s="31">
        <f t="shared" si="4876"/>
        <v>54118.5</v>
      </c>
      <c r="AL1426" s="31">
        <f t="shared" si="4877"/>
        <v>54118.5</v>
      </c>
      <c r="AM1426" s="31">
        <f t="shared" si="4801"/>
        <v>20009.411</v>
      </c>
      <c r="AN1426" s="31">
        <f t="shared" si="4802"/>
        <v>0</v>
      </c>
      <c r="AO1426" s="31">
        <f t="shared" si="4803"/>
        <v>0</v>
      </c>
      <c r="AP1426" s="31">
        <f t="shared" si="4804"/>
        <v>62873.811000000002</v>
      </c>
      <c r="AQ1426" s="31">
        <f t="shared" si="4805"/>
        <v>54118.5</v>
      </c>
      <c r="AR1426" s="31">
        <f t="shared" si="4806"/>
        <v>54118.5</v>
      </c>
      <c r="AS1426" s="31">
        <f t="shared" si="4807"/>
        <v>0</v>
      </c>
      <c r="AT1426" s="31">
        <f t="shared" si="4808"/>
        <v>0</v>
      </c>
      <c r="AU1426" s="31">
        <f t="shared" si="4809"/>
        <v>0</v>
      </c>
      <c r="AV1426" s="31">
        <f t="shared" si="4810"/>
        <v>62873.811000000002</v>
      </c>
      <c r="AW1426" s="31">
        <f t="shared" si="4811"/>
        <v>54118.5</v>
      </c>
      <c r="AX1426" s="31">
        <f t="shared" si="4812"/>
        <v>54118.5</v>
      </c>
      <c r="AY1426" s="31">
        <f t="shared" si="4813"/>
        <v>0</v>
      </c>
      <c r="AZ1426" s="31">
        <f t="shared" si="4814"/>
        <v>0</v>
      </c>
      <c r="BA1426" s="31">
        <f t="shared" si="4815"/>
        <v>0</v>
      </c>
      <c r="BB1426" s="31">
        <f t="shared" si="4816"/>
        <v>62873.811000000002</v>
      </c>
      <c r="BC1426" s="31">
        <f t="shared" si="4817"/>
        <v>54118.5</v>
      </c>
      <c r="BD1426" s="31">
        <f t="shared" si="4818"/>
        <v>54118.5</v>
      </c>
      <c r="BE1426" s="31">
        <f t="shared" si="4819"/>
        <v>0</v>
      </c>
      <c r="BF1426" s="31">
        <f t="shared" si="4820"/>
        <v>0</v>
      </c>
      <c r="BG1426" s="31">
        <f t="shared" si="4821"/>
        <v>0</v>
      </c>
      <c r="BH1426" s="31">
        <f t="shared" si="4822"/>
        <v>62873.811000000002</v>
      </c>
      <c r="BI1426" s="31">
        <f t="shared" si="4823"/>
        <v>54118.5</v>
      </c>
      <c r="BJ1426" s="31">
        <f t="shared" si="4824"/>
        <v>54118.5</v>
      </c>
      <c r="BK1426" s="31">
        <f t="shared" si="4825"/>
        <v>0</v>
      </c>
      <c r="BL1426" s="31">
        <f t="shared" si="4826"/>
        <v>0</v>
      </c>
      <c r="BM1426" s="31">
        <f t="shared" si="4827"/>
        <v>0</v>
      </c>
      <c r="BN1426" s="31">
        <f t="shared" si="4828"/>
        <v>62873.811000000002</v>
      </c>
      <c r="BO1426" s="31">
        <f t="shared" si="4829"/>
        <v>54118.5</v>
      </c>
      <c r="BP1426" s="31">
        <f t="shared" si="4830"/>
        <v>54118.5</v>
      </c>
      <c r="BQ1426" s="31">
        <f t="shared" si="4831"/>
        <v>0</v>
      </c>
      <c r="BR1426" s="31">
        <f t="shared" si="4832"/>
        <v>0</v>
      </c>
      <c r="BS1426" s="31">
        <f t="shared" si="4833"/>
        <v>62873.811000000002</v>
      </c>
      <c r="BT1426" s="31">
        <f t="shared" si="4834"/>
        <v>54118.5</v>
      </c>
      <c r="BU1426" s="31">
        <f t="shared" si="4835"/>
        <v>54118.5</v>
      </c>
      <c r="BV1426" s="31">
        <f t="shared" si="4836"/>
        <v>0</v>
      </c>
      <c r="BW1426" s="31">
        <f t="shared" si="4837"/>
        <v>0</v>
      </c>
      <c r="BX1426" s="31">
        <f t="shared" si="4838"/>
        <v>62873.811000000002</v>
      </c>
      <c r="BY1426" s="31">
        <f t="shared" si="4839"/>
        <v>54118.5</v>
      </c>
      <c r="BZ1426" s="31">
        <f t="shared" si="4840"/>
        <v>54118.5</v>
      </c>
      <c r="CA1426" s="31">
        <f t="shared" si="4841"/>
        <v>0</v>
      </c>
      <c r="CB1426" s="31">
        <f t="shared" si="4842"/>
        <v>0</v>
      </c>
      <c r="CC1426" s="31">
        <f t="shared" si="4843"/>
        <v>0</v>
      </c>
      <c r="CD1426" s="31">
        <f t="shared" si="4715"/>
        <v>62873.811000000002</v>
      </c>
      <c r="CE1426" s="31">
        <f t="shared" si="4716"/>
        <v>54118.5</v>
      </c>
      <c r="CF1426" s="31">
        <f t="shared" si="4717"/>
        <v>54118.5</v>
      </c>
      <c r="CG1426" s="31">
        <f t="shared" si="4844"/>
        <v>0</v>
      </c>
      <c r="CH1426" s="24"/>
      <c r="CI1426" s="40"/>
      <c r="CM1426" s="1" t="s">
        <v>29</v>
      </c>
    </row>
    <row r="1427" ht="43.75">
      <c r="A1427" s="16" t="s">
        <v>799</v>
      </c>
      <c r="B1427" s="17">
        <v>240</v>
      </c>
      <c r="C1427" s="16"/>
      <c r="D1427" s="16"/>
      <c r="E1427" s="39" t="s">
        <v>41</v>
      </c>
      <c r="F1427" s="31">
        <f t="shared" si="4845"/>
        <v>42864.400000000001</v>
      </c>
      <c r="G1427" s="31">
        <f t="shared" si="4846"/>
        <v>54118.5</v>
      </c>
      <c r="H1427" s="31">
        <f t="shared" si="4847"/>
        <v>54118.5</v>
      </c>
      <c r="I1427" s="31">
        <f t="shared" si="4848"/>
        <v>0</v>
      </c>
      <c r="J1427" s="31">
        <f t="shared" si="4849"/>
        <v>0</v>
      </c>
      <c r="K1427" s="31">
        <f t="shared" si="4850"/>
        <v>0</v>
      </c>
      <c r="L1427" s="31">
        <f t="shared" si="4851"/>
        <v>42864.400000000001</v>
      </c>
      <c r="M1427" s="31">
        <f t="shared" si="4852"/>
        <v>54118.5</v>
      </c>
      <c r="N1427" s="31">
        <f t="shared" si="4853"/>
        <v>54118.5</v>
      </c>
      <c r="O1427" s="31">
        <f t="shared" si="4854"/>
        <v>0</v>
      </c>
      <c r="P1427" s="31">
        <f t="shared" si="4855"/>
        <v>0</v>
      </c>
      <c r="Q1427" s="31">
        <f t="shared" si="4856"/>
        <v>0</v>
      </c>
      <c r="R1427" s="31">
        <f t="shared" si="4857"/>
        <v>42864.400000000001</v>
      </c>
      <c r="S1427" s="31">
        <f t="shared" si="4858"/>
        <v>54118.5</v>
      </c>
      <c r="T1427" s="31">
        <f t="shared" si="4859"/>
        <v>54118.5</v>
      </c>
      <c r="U1427" s="31">
        <f t="shared" si="4860"/>
        <v>0</v>
      </c>
      <c r="V1427" s="31">
        <f t="shared" si="4861"/>
        <v>0</v>
      </c>
      <c r="W1427" s="31">
        <f t="shared" si="4862"/>
        <v>0</v>
      </c>
      <c r="X1427" s="31">
        <f t="shared" si="4863"/>
        <v>42864.400000000001</v>
      </c>
      <c r="Y1427" s="31">
        <f t="shared" si="4864"/>
        <v>54118.5</v>
      </c>
      <c r="Z1427" s="31">
        <f t="shared" si="4865"/>
        <v>54118.5</v>
      </c>
      <c r="AA1427" s="31">
        <f t="shared" si="4866"/>
        <v>0</v>
      </c>
      <c r="AB1427" s="31">
        <f t="shared" si="4867"/>
        <v>0</v>
      </c>
      <c r="AC1427" s="31">
        <f t="shared" si="4868"/>
        <v>0</v>
      </c>
      <c r="AD1427" s="31">
        <f t="shared" si="4869"/>
        <v>42864.400000000001</v>
      </c>
      <c r="AE1427" s="31">
        <f t="shared" si="4870"/>
        <v>54118.5</v>
      </c>
      <c r="AF1427" s="31">
        <f t="shared" si="4871"/>
        <v>54118.5</v>
      </c>
      <c r="AG1427" s="31">
        <f t="shared" si="4872"/>
        <v>0</v>
      </c>
      <c r="AH1427" s="31">
        <f t="shared" si="4873"/>
        <v>0</v>
      </c>
      <c r="AI1427" s="31">
        <f t="shared" si="4874"/>
        <v>0</v>
      </c>
      <c r="AJ1427" s="31">
        <f t="shared" si="4875"/>
        <v>42864.400000000001</v>
      </c>
      <c r="AK1427" s="31">
        <f t="shared" si="4876"/>
        <v>54118.5</v>
      </c>
      <c r="AL1427" s="31">
        <f t="shared" si="4877"/>
        <v>54118.5</v>
      </c>
      <c r="AM1427" s="31">
        <f t="shared" si="4801"/>
        <v>20009.411</v>
      </c>
      <c r="AN1427" s="31">
        <f t="shared" si="4802"/>
        <v>0</v>
      </c>
      <c r="AO1427" s="31">
        <f t="shared" si="4803"/>
        <v>0</v>
      </c>
      <c r="AP1427" s="31">
        <f t="shared" si="4804"/>
        <v>62873.811000000002</v>
      </c>
      <c r="AQ1427" s="31">
        <f t="shared" si="4805"/>
        <v>54118.5</v>
      </c>
      <c r="AR1427" s="31">
        <f t="shared" si="4806"/>
        <v>54118.5</v>
      </c>
      <c r="AS1427" s="31">
        <f t="shared" si="4807"/>
        <v>0</v>
      </c>
      <c r="AT1427" s="31">
        <f t="shared" si="4808"/>
        <v>0</v>
      </c>
      <c r="AU1427" s="31">
        <f t="shared" si="4809"/>
        <v>0</v>
      </c>
      <c r="AV1427" s="31">
        <f t="shared" si="4810"/>
        <v>62873.811000000002</v>
      </c>
      <c r="AW1427" s="31">
        <f t="shared" si="4811"/>
        <v>54118.5</v>
      </c>
      <c r="AX1427" s="31">
        <f t="shared" si="4812"/>
        <v>54118.5</v>
      </c>
      <c r="AY1427" s="31">
        <f t="shared" si="4813"/>
        <v>0</v>
      </c>
      <c r="AZ1427" s="31">
        <f t="shared" si="4814"/>
        <v>0</v>
      </c>
      <c r="BA1427" s="31">
        <f t="shared" si="4815"/>
        <v>0</v>
      </c>
      <c r="BB1427" s="31">
        <f t="shared" si="4816"/>
        <v>62873.811000000002</v>
      </c>
      <c r="BC1427" s="31">
        <f t="shared" si="4817"/>
        <v>54118.5</v>
      </c>
      <c r="BD1427" s="31">
        <f t="shared" si="4818"/>
        <v>54118.5</v>
      </c>
      <c r="BE1427" s="31">
        <f t="shared" si="4819"/>
        <v>0</v>
      </c>
      <c r="BF1427" s="31">
        <f t="shared" si="4820"/>
        <v>0</v>
      </c>
      <c r="BG1427" s="31">
        <f t="shared" si="4821"/>
        <v>0</v>
      </c>
      <c r="BH1427" s="31">
        <f t="shared" si="4822"/>
        <v>62873.811000000002</v>
      </c>
      <c r="BI1427" s="31">
        <f t="shared" si="4823"/>
        <v>54118.5</v>
      </c>
      <c r="BJ1427" s="31">
        <f t="shared" si="4824"/>
        <v>54118.5</v>
      </c>
      <c r="BK1427" s="31">
        <f t="shared" si="4825"/>
        <v>0</v>
      </c>
      <c r="BL1427" s="31">
        <f t="shared" si="4826"/>
        <v>0</v>
      </c>
      <c r="BM1427" s="31">
        <f t="shared" si="4827"/>
        <v>0</v>
      </c>
      <c r="BN1427" s="31">
        <f t="shared" si="4828"/>
        <v>62873.811000000002</v>
      </c>
      <c r="BO1427" s="31">
        <f t="shared" si="4829"/>
        <v>54118.5</v>
      </c>
      <c r="BP1427" s="31">
        <f t="shared" si="4830"/>
        <v>54118.5</v>
      </c>
      <c r="BQ1427" s="31">
        <f t="shared" si="4831"/>
        <v>0</v>
      </c>
      <c r="BR1427" s="31">
        <f t="shared" si="4832"/>
        <v>0</v>
      </c>
      <c r="BS1427" s="31">
        <f t="shared" si="4833"/>
        <v>62873.811000000002</v>
      </c>
      <c r="BT1427" s="31">
        <f t="shared" si="4834"/>
        <v>54118.5</v>
      </c>
      <c r="BU1427" s="31">
        <f t="shared" si="4835"/>
        <v>54118.5</v>
      </c>
      <c r="BV1427" s="31">
        <f t="shared" si="4836"/>
        <v>0</v>
      </c>
      <c r="BW1427" s="31">
        <f t="shared" si="4837"/>
        <v>0</v>
      </c>
      <c r="BX1427" s="31">
        <f t="shared" si="4838"/>
        <v>62873.811000000002</v>
      </c>
      <c r="BY1427" s="31">
        <f t="shared" si="4839"/>
        <v>54118.5</v>
      </c>
      <c r="BZ1427" s="31">
        <f t="shared" si="4840"/>
        <v>54118.5</v>
      </c>
      <c r="CA1427" s="31">
        <f t="shared" si="4841"/>
        <v>0</v>
      </c>
      <c r="CB1427" s="31">
        <f t="shared" si="4842"/>
        <v>0</v>
      </c>
      <c r="CC1427" s="31">
        <f t="shared" si="4843"/>
        <v>0</v>
      </c>
      <c r="CD1427" s="31">
        <f t="shared" si="4715"/>
        <v>62873.811000000002</v>
      </c>
      <c r="CE1427" s="31">
        <f t="shared" si="4716"/>
        <v>54118.5</v>
      </c>
      <c r="CF1427" s="31">
        <f t="shared" si="4717"/>
        <v>54118.5</v>
      </c>
      <c r="CG1427" s="31">
        <f t="shared" si="4844"/>
        <v>0</v>
      </c>
      <c r="CH1427" s="24"/>
      <c r="CI1427" s="40"/>
      <c r="CN1427" s="1" t="s">
        <v>30</v>
      </c>
    </row>
    <row r="1428" ht="15">
      <c r="A1428" s="16" t="s">
        <v>799</v>
      </c>
      <c r="B1428" s="17">
        <v>240</v>
      </c>
      <c r="C1428" s="16" t="s">
        <v>66</v>
      </c>
      <c r="D1428" s="16" t="s">
        <v>67</v>
      </c>
      <c r="E1428" s="39" t="s">
        <v>68</v>
      </c>
      <c r="F1428" s="31">
        <v>42864.400000000001</v>
      </c>
      <c r="G1428" s="31">
        <v>54118.5</v>
      </c>
      <c r="H1428" s="31">
        <v>54118.5</v>
      </c>
      <c r="I1428" s="31"/>
      <c r="J1428" s="31"/>
      <c r="K1428" s="31"/>
      <c r="L1428" s="31">
        <f t="shared" si="4851"/>
        <v>42864.400000000001</v>
      </c>
      <c r="M1428" s="31">
        <f t="shared" si="4852"/>
        <v>54118.5</v>
      </c>
      <c r="N1428" s="31">
        <f t="shared" si="4853"/>
        <v>54118.5</v>
      </c>
      <c r="O1428" s="31"/>
      <c r="P1428" s="31"/>
      <c r="Q1428" s="31"/>
      <c r="R1428" s="31">
        <f t="shared" si="4857"/>
        <v>42864.400000000001</v>
      </c>
      <c r="S1428" s="31">
        <f t="shared" si="4858"/>
        <v>54118.5</v>
      </c>
      <c r="T1428" s="31">
        <f t="shared" si="4859"/>
        <v>54118.5</v>
      </c>
      <c r="U1428" s="31"/>
      <c r="V1428" s="31"/>
      <c r="W1428" s="31"/>
      <c r="X1428" s="31">
        <f t="shared" si="4863"/>
        <v>42864.400000000001</v>
      </c>
      <c r="Y1428" s="31">
        <f t="shared" si="4864"/>
        <v>54118.5</v>
      </c>
      <c r="Z1428" s="31">
        <f t="shared" si="4865"/>
        <v>54118.5</v>
      </c>
      <c r="AA1428" s="31"/>
      <c r="AB1428" s="31"/>
      <c r="AC1428" s="31"/>
      <c r="AD1428" s="31">
        <f t="shared" si="4869"/>
        <v>42864.400000000001</v>
      </c>
      <c r="AE1428" s="31">
        <f t="shared" si="4870"/>
        <v>54118.5</v>
      </c>
      <c r="AF1428" s="31">
        <f t="shared" si="4871"/>
        <v>54118.5</v>
      </c>
      <c r="AG1428" s="31"/>
      <c r="AH1428" s="31"/>
      <c r="AI1428" s="31"/>
      <c r="AJ1428" s="31">
        <f t="shared" si="4875"/>
        <v>42864.400000000001</v>
      </c>
      <c r="AK1428" s="31">
        <f t="shared" si="4876"/>
        <v>54118.5</v>
      </c>
      <c r="AL1428" s="31">
        <f t="shared" si="4877"/>
        <v>54118.5</v>
      </c>
      <c r="AM1428" s="31">
        <f>20009.411</f>
        <v>20009.411</v>
      </c>
      <c r="AN1428" s="31"/>
      <c r="AO1428" s="31"/>
      <c r="AP1428" s="31">
        <f t="shared" si="4804"/>
        <v>62873.811000000002</v>
      </c>
      <c r="AQ1428" s="31">
        <f t="shared" si="4805"/>
        <v>54118.5</v>
      </c>
      <c r="AR1428" s="31">
        <f t="shared" si="4806"/>
        <v>54118.5</v>
      </c>
      <c r="AS1428" s="31"/>
      <c r="AT1428" s="31"/>
      <c r="AU1428" s="31"/>
      <c r="AV1428" s="31">
        <f t="shared" si="4810"/>
        <v>62873.811000000002</v>
      </c>
      <c r="AW1428" s="31">
        <f t="shared" si="4811"/>
        <v>54118.5</v>
      </c>
      <c r="AX1428" s="31">
        <f t="shared" si="4812"/>
        <v>54118.5</v>
      </c>
      <c r="AY1428" s="31"/>
      <c r="AZ1428" s="31"/>
      <c r="BA1428" s="31"/>
      <c r="BB1428" s="31">
        <f t="shared" si="4816"/>
        <v>62873.811000000002</v>
      </c>
      <c r="BC1428" s="31">
        <f t="shared" si="4817"/>
        <v>54118.5</v>
      </c>
      <c r="BD1428" s="31">
        <f t="shared" si="4818"/>
        <v>54118.5</v>
      </c>
      <c r="BE1428" s="31"/>
      <c r="BF1428" s="31"/>
      <c r="BG1428" s="31"/>
      <c r="BH1428" s="31">
        <f t="shared" si="4822"/>
        <v>62873.811000000002</v>
      </c>
      <c r="BI1428" s="31">
        <f t="shared" si="4823"/>
        <v>54118.5</v>
      </c>
      <c r="BJ1428" s="31">
        <f t="shared" si="4824"/>
        <v>54118.5</v>
      </c>
      <c r="BK1428" s="31"/>
      <c r="BL1428" s="31"/>
      <c r="BM1428" s="31"/>
      <c r="BN1428" s="31">
        <f t="shared" si="4828"/>
        <v>62873.811000000002</v>
      </c>
      <c r="BO1428" s="31">
        <f t="shared" si="4829"/>
        <v>54118.5</v>
      </c>
      <c r="BP1428" s="31">
        <f t="shared" si="4830"/>
        <v>54118.5</v>
      </c>
      <c r="BQ1428" s="31"/>
      <c r="BR1428" s="31"/>
      <c r="BS1428" s="31">
        <f t="shared" si="4833"/>
        <v>62873.811000000002</v>
      </c>
      <c r="BT1428" s="31">
        <f t="shared" si="4834"/>
        <v>54118.5</v>
      </c>
      <c r="BU1428" s="31">
        <f t="shared" si="4835"/>
        <v>54118.5</v>
      </c>
      <c r="BV1428" s="31"/>
      <c r="BW1428" s="31"/>
      <c r="BX1428" s="31">
        <f t="shared" si="4838"/>
        <v>62873.811000000002</v>
      </c>
      <c r="BY1428" s="31">
        <f t="shared" si="4839"/>
        <v>54118.5</v>
      </c>
      <c r="BZ1428" s="31">
        <f t="shared" si="4840"/>
        <v>54118.5</v>
      </c>
      <c r="CA1428" s="31"/>
      <c r="CB1428" s="31"/>
      <c r="CC1428" s="31"/>
      <c r="CD1428" s="31">
        <f t="shared" si="4715"/>
        <v>62873.811000000002</v>
      </c>
      <c r="CE1428" s="31">
        <f t="shared" si="4716"/>
        <v>54118.5</v>
      </c>
      <c r="CF1428" s="31">
        <f t="shared" si="4717"/>
        <v>54118.5</v>
      </c>
      <c r="CG1428" s="31"/>
      <c r="CH1428" s="24"/>
      <c r="CI1428" s="40"/>
    </row>
    <row r="1429" ht="71.599999999999994">
      <c r="A1429" s="16" t="s">
        <v>801</v>
      </c>
      <c r="B1429" s="17"/>
      <c r="C1429" s="16"/>
      <c r="D1429" s="16"/>
      <c r="E1429" s="39" t="s">
        <v>802</v>
      </c>
      <c r="F1429" s="31">
        <f t="shared" si="4845"/>
        <v>594.60000000000002</v>
      </c>
      <c r="G1429" s="31">
        <f t="shared" si="4846"/>
        <v>594.60000000000002</v>
      </c>
      <c r="H1429" s="31">
        <f t="shared" si="4847"/>
        <v>594.60000000000002</v>
      </c>
      <c r="I1429" s="31">
        <f t="shared" si="4848"/>
        <v>0</v>
      </c>
      <c r="J1429" s="31">
        <f t="shared" si="4849"/>
        <v>0</v>
      </c>
      <c r="K1429" s="31">
        <f t="shared" si="4850"/>
        <v>0</v>
      </c>
      <c r="L1429" s="31">
        <f t="shared" si="4851"/>
        <v>594.60000000000002</v>
      </c>
      <c r="M1429" s="31">
        <f t="shared" si="4852"/>
        <v>594.60000000000002</v>
      </c>
      <c r="N1429" s="31">
        <f t="shared" si="4853"/>
        <v>594.60000000000002</v>
      </c>
      <c r="O1429" s="31">
        <f t="shared" si="4854"/>
        <v>0</v>
      </c>
      <c r="P1429" s="31">
        <f t="shared" si="4855"/>
        <v>0</v>
      </c>
      <c r="Q1429" s="31">
        <f t="shared" si="4856"/>
        <v>0</v>
      </c>
      <c r="R1429" s="31">
        <f t="shared" si="4857"/>
        <v>594.60000000000002</v>
      </c>
      <c r="S1429" s="31">
        <f t="shared" si="4858"/>
        <v>594.60000000000002</v>
      </c>
      <c r="T1429" s="31">
        <f t="shared" si="4859"/>
        <v>594.60000000000002</v>
      </c>
      <c r="U1429" s="31">
        <f t="shared" si="4860"/>
        <v>0</v>
      </c>
      <c r="V1429" s="31">
        <f t="shared" si="4861"/>
        <v>0</v>
      </c>
      <c r="W1429" s="31">
        <f t="shared" si="4862"/>
        <v>0</v>
      </c>
      <c r="X1429" s="31">
        <f t="shared" si="4863"/>
        <v>594.60000000000002</v>
      </c>
      <c r="Y1429" s="31">
        <f t="shared" si="4864"/>
        <v>594.60000000000002</v>
      </c>
      <c r="Z1429" s="31">
        <f t="shared" si="4865"/>
        <v>594.60000000000002</v>
      </c>
      <c r="AA1429" s="31">
        <f t="shared" si="4866"/>
        <v>0</v>
      </c>
      <c r="AB1429" s="31">
        <f t="shared" si="4867"/>
        <v>0</v>
      </c>
      <c r="AC1429" s="31">
        <f t="shared" si="4868"/>
        <v>0</v>
      </c>
      <c r="AD1429" s="31">
        <f t="shared" si="4869"/>
        <v>594.60000000000002</v>
      </c>
      <c r="AE1429" s="31">
        <f t="shared" si="4870"/>
        <v>594.60000000000002</v>
      </c>
      <c r="AF1429" s="31">
        <f t="shared" si="4871"/>
        <v>594.60000000000002</v>
      </c>
      <c r="AG1429" s="31">
        <f t="shared" si="4872"/>
        <v>0</v>
      </c>
      <c r="AH1429" s="31">
        <f t="shared" si="4873"/>
        <v>0</v>
      </c>
      <c r="AI1429" s="31">
        <f t="shared" si="4874"/>
        <v>0</v>
      </c>
      <c r="AJ1429" s="31">
        <f t="shared" si="4875"/>
        <v>594.60000000000002</v>
      </c>
      <c r="AK1429" s="31">
        <f t="shared" si="4876"/>
        <v>594.60000000000002</v>
      </c>
      <c r="AL1429" s="31">
        <f t="shared" si="4877"/>
        <v>594.60000000000002</v>
      </c>
      <c r="AM1429" s="31">
        <f t="shared" ref="AM1429:AM1436" si="4878">AM1430</f>
        <v>0</v>
      </c>
      <c r="AN1429" s="31">
        <f t="shared" si="4802"/>
        <v>0</v>
      </c>
      <c r="AO1429" s="31">
        <f t="shared" si="4803"/>
        <v>0</v>
      </c>
      <c r="AP1429" s="31">
        <f t="shared" si="4804"/>
        <v>594.60000000000002</v>
      </c>
      <c r="AQ1429" s="31">
        <f t="shared" si="4805"/>
        <v>594.60000000000002</v>
      </c>
      <c r="AR1429" s="31">
        <f t="shared" si="4806"/>
        <v>594.60000000000002</v>
      </c>
      <c r="AS1429" s="31">
        <f t="shared" si="4807"/>
        <v>0</v>
      </c>
      <c r="AT1429" s="31">
        <f t="shared" si="4808"/>
        <v>0</v>
      </c>
      <c r="AU1429" s="31">
        <f t="shared" si="4809"/>
        <v>0</v>
      </c>
      <c r="AV1429" s="31">
        <f t="shared" si="4810"/>
        <v>594.60000000000002</v>
      </c>
      <c r="AW1429" s="31">
        <f t="shared" si="4811"/>
        <v>594.60000000000002</v>
      </c>
      <c r="AX1429" s="31">
        <f t="shared" si="4812"/>
        <v>594.60000000000002</v>
      </c>
      <c r="AY1429" s="31">
        <f t="shared" si="4813"/>
        <v>0</v>
      </c>
      <c r="AZ1429" s="31">
        <f t="shared" si="4814"/>
        <v>0</v>
      </c>
      <c r="BA1429" s="31">
        <f t="shared" si="4815"/>
        <v>0</v>
      </c>
      <c r="BB1429" s="31">
        <f t="shared" si="4816"/>
        <v>594.60000000000002</v>
      </c>
      <c r="BC1429" s="31">
        <f t="shared" si="4817"/>
        <v>594.60000000000002</v>
      </c>
      <c r="BD1429" s="31">
        <f t="shared" si="4818"/>
        <v>594.60000000000002</v>
      </c>
      <c r="BE1429" s="31">
        <f t="shared" si="4819"/>
        <v>0</v>
      </c>
      <c r="BF1429" s="31">
        <f t="shared" si="4820"/>
        <v>0</v>
      </c>
      <c r="BG1429" s="31">
        <f t="shared" si="4821"/>
        <v>0</v>
      </c>
      <c r="BH1429" s="31">
        <f t="shared" si="4822"/>
        <v>594.60000000000002</v>
      </c>
      <c r="BI1429" s="31">
        <f t="shared" si="4823"/>
        <v>594.60000000000002</v>
      </c>
      <c r="BJ1429" s="31">
        <f t="shared" si="4824"/>
        <v>594.60000000000002</v>
      </c>
      <c r="BK1429" s="31">
        <f t="shared" si="4825"/>
        <v>0</v>
      </c>
      <c r="BL1429" s="31">
        <f t="shared" si="4826"/>
        <v>0</v>
      </c>
      <c r="BM1429" s="31">
        <f t="shared" si="4827"/>
        <v>0</v>
      </c>
      <c r="BN1429" s="31">
        <f t="shared" si="4828"/>
        <v>594.60000000000002</v>
      </c>
      <c r="BO1429" s="31">
        <f t="shared" si="4829"/>
        <v>594.60000000000002</v>
      </c>
      <c r="BP1429" s="31">
        <f t="shared" si="4830"/>
        <v>594.60000000000002</v>
      </c>
      <c r="BQ1429" s="31">
        <f t="shared" si="4831"/>
        <v>0</v>
      </c>
      <c r="BR1429" s="31">
        <f t="shared" si="4832"/>
        <v>0</v>
      </c>
      <c r="BS1429" s="31">
        <f t="shared" si="4833"/>
        <v>594.60000000000002</v>
      </c>
      <c r="BT1429" s="31">
        <f t="shared" si="4834"/>
        <v>594.60000000000002</v>
      </c>
      <c r="BU1429" s="31">
        <f t="shared" si="4835"/>
        <v>594.60000000000002</v>
      </c>
      <c r="BV1429" s="31">
        <f t="shared" si="4836"/>
        <v>0</v>
      </c>
      <c r="BW1429" s="31">
        <f t="shared" si="4837"/>
        <v>0</v>
      </c>
      <c r="BX1429" s="31">
        <f t="shared" si="4838"/>
        <v>594.60000000000002</v>
      </c>
      <c r="BY1429" s="31">
        <f t="shared" si="4839"/>
        <v>594.60000000000002</v>
      </c>
      <c r="BZ1429" s="31">
        <f t="shared" si="4840"/>
        <v>594.60000000000002</v>
      </c>
      <c r="CA1429" s="31">
        <f t="shared" si="4841"/>
        <v>0</v>
      </c>
      <c r="CB1429" s="31">
        <f t="shared" si="4842"/>
        <v>0</v>
      </c>
      <c r="CC1429" s="31">
        <f t="shared" si="4843"/>
        <v>0</v>
      </c>
      <c r="CD1429" s="31">
        <f t="shared" si="4715"/>
        <v>594.60000000000002</v>
      </c>
      <c r="CE1429" s="31">
        <f t="shared" si="4716"/>
        <v>594.60000000000002</v>
      </c>
      <c r="CF1429" s="31">
        <f t="shared" si="4717"/>
        <v>594.60000000000002</v>
      </c>
      <c r="CG1429" s="31">
        <f t="shared" si="4844"/>
        <v>0</v>
      </c>
      <c r="CH1429" s="24"/>
      <c r="CI1429" s="40"/>
      <c r="CO1429" s="1" t="s">
        <v>31</v>
      </c>
    </row>
    <row r="1430" ht="29.850000000000001">
      <c r="A1430" s="16" t="s">
        <v>801</v>
      </c>
      <c r="B1430" s="17">
        <v>200</v>
      </c>
      <c r="C1430" s="16"/>
      <c r="D1430" s="16"/>
      <c r="E1430" s="39" t="s">
        <v>40</v>
      </c>
      <c r="F1430" s="31">
        <f t="shared" si="4845"/>
        <v>594.60000000000002</v>
      </c>
      <c r="G1430" s="31">
        <f t="shared" si="4846"/>
        <v>594.60000000000002</v>
      </c>
      <c r="H1430" s="31">
        <f t="shared" si="4847"/>
        <v>594.60000000000002</v>
      </c>
      <c r="I1430" s="31">
        <f t="shared" si="4848"/>
        <v>0</v>
      </c>
      <c r="J1430" s="31">
        <f t="shared" si="4849"/>
        <v>0</v>
      </c>
      <c r="K1430" s="31">
        <f t="shared" si="4850"/>
        <v>0</v>
      </c>
      <c r="L1430" s="31">
        <f t="shared" si="4851"/>
        <v>594.60000000000002</v>
      </c>
      <c r="M1430" s="31">
        <f t="shared" si="4852"/>
        <v>594.60000000000002</v>
      </c>
      <c r="N1430" s="31">
        <f t="shared" si="4853"/>
        <v>594.60000000000002</v>
      </c>
      <c r="O1430" s="31">
        <f t="shared" si="4854"/>
        <v>0</v>
      </c>
      <c r="P1430" s="31">
        <f t="shared" si="4855"/>
        <v>0</v>
      </c>
      <c r="Q1430" s="31">
        <f t="shared" si="4856"/>
        <v>0</v>
      </c>
      <c r="R1430" s="31">
        <f t="shared" si="4857"/>
        <v>594.60000000000002</v>
      </c>
      <c r="S1430" s="31">
        <f t="shared" si="4858"/>
        <v>594.60000000000002</v>
      </c>
      <c r="T1430" s="31">
        <f t="shared" si="4859"/>
        <v>594.60000000000002</v>
      </c>
      <c r="U1430" s="31">
        <f t="shared" si="4860"/>
        <v>0</v>
      </c>
      <c r="V1430" s="31">
        <f t="shared" si="4861"/>
        <v>0</v>
      </c>
      <c r="W1430" s="31">
        <f t="shared" si="4862"/>
        <v>0</v>
      </c>
      <c r="X1430" s="31">
        <f t="shared" si="4863"/>
        <v>594.60000000000002</v>
      </c>
      <c r="Y1430" s="31">
        <f t="shared" si="4864"/>
        <v>594.60000000000002</v>
      </c>
      <c r="Z1430" s="31">
        <f t="shared" si="4865"/>
        <v>594.60000000000002</v>
      </c>
      <c r="AA1430" s="31">
        <f t="shared" si="4866"/>
        <v>0</v>
      </c>
      <c r="AB1430" s="31">
        <f t="shared" si="4867"/>
        <v>0</v>
      </c>
      <c r="AC1430" s="31">
        <f t="shared" si="4868"/>
        <v>0</v>
      </c>
      <c r="AD1430" s="31">
        <f t="shared" si="4869"/>
        <v>594.60000000000002</v>
      </c>
      <c r="AE1430" s="31">
        <f t="shared" si="4870"/>
        <v>594.60000000000002</v>
      </c>
      <c r="AF1430" s="31">
        <f t="shared" si="4871"/>
        <v>594.60000000000002</v>
      </c>
      <c r="AG1430" s="31">
        <f t="shared" si="4872"/>
        <v>0</v>
      </c>
      <c r="AH1430" s="31">
        <f t="shared" si="4873"/>
        <v>0</v>
      </c>
      <c r="AI1430" s="31">
        <f t="shared" si="4874"/>
        <v>0</v>
      </c>
      <c r="AJ1430" s="31">
        <f t="shared" si="4875"/>
        <v>594.60000000000002</v>
      </c>
      <c r="AK1430" s="31">
        <f t="shared" si="4876"/>
        <v>594.60000000000002</v>
      </c>
      <c r="AL1430" s="31">
        <f t="shared" si="4877"/>
        <v>594.60000000000002</v>
      </c>
      <c r="AM1430" s="31">
        <f t="shared" si="4878"/>
        <v>0</v>
      </c>
      <c r="AN1430" s="31">
        <f t="shared" si="4802"/>
        <v>0</v>
      </c>
      <c r="AO1430" s="31">
        <f t="shared" si="4803"/>
        <v>0</v>
      </c>
      <c r="AP1430" s="31">
        <f t="shared" si="4804"/>
        <v>594.60000000000002</v>
      </c>
      <c r="AQ1430" s="31">
        <f t="shared" si="4805"/>
        <v>594.60000000000002</v>
      </c>
      <c r="AR1430" s="31">
        <f t="shared" si="4806"/>
        <v>594.60000000000002</v>
      </c>
      <c r="AS1430" s="31">
        <f t="shared" si="4807"/>
        <v>0</v>
      </c>
      <c r="AT1430" s="31">
        <f t="shared" si="4808"/>
        <v>0</v>
      </c>
      <c r="AU1430" s="31">
        <f t="shared" si="4809"/>
        <v>0</v>
      </c>
      <c r="AV1430" s="31">
        <f t="shared" si="4810"/>
        <v>594.60000000000002</v>
      </c>
      <c r="AW1430" s="31">
        <f t="shared" si="4811"/>
        <v>594.60000000000002</v>
      </c>
      <c r="AX1430" s="31">
        <f t="shared" si="4812"/>
        <v>594.60000000000002</v>
      </c>
      <c r="AY1430" s="31">
        <f t="shared" si="4813"/>
        <v>0</v>
      </c>
      <c r="AZ1430" s="31">
        <f t="shared" si="4814"/>
        <v>0</v>
      </c>
      <c r="BA1430" s="31">
        <f t="shared" si="4815"/>
        <v>0</v>
      </c>
      <c r="BB1430" s="31">
        <f t="shared" si="4816"/>
        <v>594.60000000000002</v>
      </c>
      <c r="BC1430" s="31">
        <f t="shared" si="4817"/>
        <v>594.60000000000002</v>
      </c>
      <c r="BD1430" s="31">
        <f t="shared" si="4818"/>
        <v>594.60000000000002</v>
      </c>
      <c r="BE1430" s="31">
        <f t="shared" si="4819"/>
        <v>0</v>
      </c>
      <c r="BF1430" s="31">
        <f t="shared" si="4820"/>
        <v>0</v>
      </c>
      <c r="BG1430" s="31">
        <f t="shared" si="4821"/>
        <v>0</v>
      </c>
      <c r="BH1430" s="31">
        <f t="shared" si="4822"/>
        <v>594.60000000000002</v>
      </c>
      <c r="BI1430" s="31">
        <f t="shared" si="4823"/>
        <v>594.60000000000002</v>
      </c>
      <c r="BJ1430" s="31">
        <f t="shared" si="4824"/>
        <v>594.60000000000002</v>
      </c>
      <c r="BK1430" s="31">
        <f t="shared" si="4825"/>
        <v>0</v>
      </c>
      <c r="BL1430" s="31">
        <f t="shared" si="4826"/>
        <v>0</v>
      </c>
      <c r="BM1430" s="31">
        <f t="shared" si="4827"/>
        <v>0</v>
      </c>
      <c r="BN1430" s="31">
        <f t="shared" si="4828"/>
        <v>594.60000000000002</v>
      </c>
      <c r="BO1430" s="31">
        <f t="shared" si="4829"/>
        <v>594.60000000000002</v>
      </c>
      <c r="BP1430" s="31">
        <f t="shared" si="4830"/>
        <v>594.60000000000002</v>
      </c>
      <c r="BQ1430" s="31">
        <f t="shared" si="4831"/>
        <v>0</v>
      </c>
      <c r="BR1430" s="31">
        <f t="shared" si="4832"/>
        <v>0</v>
      </c>
      <c r="BS1430" s="31">
        <f t="shared" si="4833"/>
        <v>594.60000000000002</v>
      </c>
      <c r="BT1430" s="31">
        <f t="shared" si="4834"/>
        <v>594.60000000000002</v>
      </c>
      <c r="BU1430" s="31">
        <f t="shared" si="4835"/>
        <v>594.60000000000002</v>
      </c>
      <c r="BV1430" s="31">
        <f t="shared" si="4836"/>
        <v>0</v>
      </c>
      <c r="BW1430" s="31">
        <f t="shared" si="4837"/>
        <v>0</v>
      </c>
      <c r="BX1430" s="31">
        <f t="shared" si="4838"/>
        <v>594.60000000000002</v>
      </c>
      <c r="BY1430" s="31">
        <f t="shared" si="4839"/>
        <v>594.60000000000002</v>
      </c>
      <c r="BZ1430" s="31">
        <f t="shared" si="4840"/>
        <v>594.60000000000002</v>
      </c>
      <c r="CA1430" s="31">
        <f t="shared" si="4841"/>
        <v>0</v>
      </c>
      <c r="CB1430" s="31">
        <f t="shared" si="4842"/>
        <v>0</v>
      </c>
      <c r="CC1430" s="31">
        <f t="shared" si="4843"/>
        <v>0</v>
      </c>
      <c r="CD1430" s="31">
        <f t="shared" si="4715"/>
        <v>594.60000000000002</v>
      </c>
      <c r="CE1430" s="31">
        <f t="shared" si="4716"/>
        <v>594.60000000000002</v>
      </c>
      <c r="CF1430" s="31">
        <f t="shared" si="4717"/>
        <v>594.60000000000002</v>
      </c>
      <c r="CG1430" s="31">
        <f t="shared" si="4844"/>
        <v>0</v>
      </c>
      <c r="CH1430" s="24"/>
      <c r="CI1430" s="40"/>
      <c r="CM1430" s="1" t="s">
        <v>29</v>
      </c>
    </row>
    <row r="1431" ht="43.75">
      <c r="A1431" s="16" t="s">
        <v>801</v>
      </c>
      <c r="B1431" s="17">
        <v>240</v>
      </c>
      <c r="C1431" s="16"/>
      <c r="D1431" s="16"/>
      <c r="E1431" s="39" t="s">
        <v>41</v>
      </c>
      <c r="F1431" s="31">
        <f t="shared" si="4845"/>
        <v>594.60000000000002</v>
      </c>
      <c r="G1431" s="31">
        <f t="shared" si="4846"/>
        <v>594.60000000000002</v>
      </c>
      <c r="H1431" s="31">
        <f t="shared" si="4847"/>
        <v>594.60000000000002</v>
      </c>
      <c r="I1431" s="31">
        <f t="shared" si="4848"/>
        <v>0</v>
      </c>
      <c r="J1431" s="31">
        <f t="shared" si="4849"/>
        <v>0</v>
      </c>
      <c r="K1431" s="31">
        <f t="shared" si="4850"/>
        <v>0</v>
      </c>
      <c r="L1431" s="31">
        <f t="shared" si="4851"/>
        <v>594.60000000000002</v>
      </c>
      <c r="M1431" s="31">
        <f t="shared" si="4852"/>
        <v>594.60000000000002</v>
      </c>
      <c r="N1431" s="31">
        <f t="shared" si="4853"/>
        <v>594.60000000000002</v>
      </c>
      <c r="O1431" s="31">
        <f t="shared" si="4854"/>
        <v>0</v>
      </c>
      <c r="P1431" s="31">
        <f t="shared" si="4855"/>
        <v>0</v>
      </c>
      <c r="Q1431" s="31">
        <f t="shared" si="4856"/>
        <v>0</v>
      </c>
      <c r="R1431" s="31">
        <f t="shared" si="4857"/>
        <v>594.60000000000002</v>
      </c>
      <c r="S1431" s="31">
        <f t="shared" si="4858"/>
        <v>594.60000000000002</v>
      </c>
      <c r="T1431" s="31">
        <f t="shared" si="4859"/>
        <v>594.60000000000002</v>
      </c>
      <c r="U1431" s="31">
        <f t="shared" si="4860"/>
        <v>0</v>
      </c>
      <c r="V1431" s="31">
        <f t="shared" si="4861"/>
        <v>0</v>
      </c>
      <c r="W1431" s="31">
        <f t="shared" si="4862"/>
        <v>0</v>
      </c>
      <c r="X1431" s="31">
        <f t="shared" si="4863"/>
        <v>594.60000000000002</v>
      </c>
      <c r="Y1431" s="31">
        <f t="shared" si="4864"/>
        <v>594.60000000000002</v>
      </c>
      <c r="Z1431" s="31">
        <f t="shared" si="4865"/>
        <v>594.60000000000002</v>
      </c>
      <c r="AA1431" s="31">
        <f t="shared" si="4866"/>
        <v>0</v>
      </c>
      <c r="AB1431" s="31">
        <f t="shared" si="4867"/>
        <v>0</v>
      </c>
      <c r="AC1431" s="31">
        <f t="shared" si="4868"/>
        <v>0</v>
      </c>
      <c r="AD1431" s="31">
        <f t="shared" si="4869"/>
        <v>594.60000000000002</v>
      </c>
      <c r="AE1431" s="31">
        <f t="shared" si="4870"/>
        <v>594.60000000000002</v>
      </c>
      <c r="AF1431" s="31">
        <f t="shared" si="4871"/>
        <v>594.60000000000002</v>
      </c>
      <c r="AG1431" s="31">
        <f t="shared" si="4872"/>
        <v>0</v>
      </c>
      <c r="AH1431" s="31">
        <f t="shared" si="4873"/>
        <v>0</v>
      </c>
      <c r="AI1431" s="31">
        <f t="shared" si="4874"/>
        <v>0</v>
      </c>
      <c r="AJ1431" s="31">
        <f t="shared" si="4875"/>
        <v>594.60000000000002</v>
      </c>
      <c r="AK1431" s="31">
        <f t="shared" si="4876"/>
        <v>594.60000000000002</v>
      </c>
      <c r="AL1431" s="31">
        <f t="shared" si="4877"/>
        <v>594.60000000000002</v>
      </c>
      <c r="AM1431" s="31">
        <f t="shared" si="4878"/>
        <v>0</v>
      </c>
      <c r="AN1431" s="31">
        <f t="shared" si="4802"/>
        <v>0</v>
      </c>
      <c r="AO1431" s="31">
        <f t="shared" si="4803"/>
        <v>0</v>
      </c>
      <c r="AP1431" s="31">
        <f t="shared" si="4804"/>
        <v>594.60000000000002</v>
      </c>
      <c r="AQ1431" s="31">
        <f t="shared" si="4805"/>
        <v>594.60000000000002</v>
      </c>
      <c r="AR1431" s="31">
        <f t="shared" si="4806"/>
        <v>594.60000000000002</v>
      </c>
      <c r="AS1431" s="31">
        <f t="shared" si="4807"/>
        <v>0</v>
      </c>
      <c r="AT1431" s="31">
        <f t="shared" si="4808"/>
        <v>0</v>
      </c>
      <c r="AU1431" s="31">
        <f t="shared" si="4809"/>
        <v>0</v>
      </c>
      <c r="AV1431" s="31">
        <f t="shared" si="4810"/>
        <v>594.60000000000002</v>
      </c>
      <c r="AW1431" s="31">
        <f t="shared" si="4811"/>
        <v>594.60000000000002</v>
      </c>
      <c r="AX1431" s="31">
        <f t="shared" si="4812"/>
        <v>594.60000000000002</v>
      </c>
      <c r="AY1431" s="31">
        <f t="shared" si="4813"/>
        <v>0</v>
      </c>
      <c r="AZ1431" s="31">
        <f t="shared" si="4814"/>
        <v>0</v>
      </c>
      <c r="BA1431" s="31">
        <f t="shared" si="4815"/>
        <v>0</v>
      </c>
      <c r="BB1431" s="31">
        <f t="shared" si="4816"/>
        <v>594.60000000000002</v>
      </c>
      <c r="BC1431" s="31">
        <f t="shared" si="4817"/>
        <v>594.60000000000002</v>
      </c>
      <c r="BD1431" s="31">
        <f t="shared" si="4818"/>
        <v>594.60000000000002</v>
      </c>
      <c r="BE1431" s="31">
        <f t="shared" si="4819"/>
        <v>0</v>
      </c>
      <c r="BF1431" s="31">
        <f t="shared" si="4820"/>
        <v>0</v>
      </c>
      <c r="BG1431" s="31">
        <f t="shared" si="4821"/>
        <v>0</v>
      </c>
      <c r="BH1431" s="31">
        <f t="shared" si="4822"/>
        <v>594.60000000000002</v>
      </c>
      <c r="BI1431" s="31">
        <f t="shared" si="4823"/>
        <v>594.60000000000002</v>
      </c>
      <c r="BJ1431" s="31">
        <f t="shared" si="4824"/>
        <v>594.60000000000002</v>
      </c>
      <c r="BK1431" s="31">
        <f t="shared" si="4825"/>
        <v>0</v>
      </c>
      <c r="BL1431" s="31">
        <f t="shared" si="4826"/>
        <v>0</v>
      </c>
      <c r="BM1431" s="31">
        <f t="shared" si="4827"/>
        <v>0</v>
      </c>
      <c r="BN1431" s="31">
        <f t="shared" si="4828"/>
        <v>594.60000000000002</v>
      </c>
      <c r="BO1431" s="31">
        <f t="shared" si="4829"/>
        <v>594.60000000000002</v>
      </c>
      <c r="BP1431" s="31">
        <f t="shared" si="4830"/>
        <v>594.60000000000002</v>
      </c>
      <c r="BQ1431" s="31">
        <f t="shared" si="4831"/>
        <v>0</v>
      </c>
      <c r="BR1431" s="31">
        <f t="shared" si="4832"/>
        <v>0</v>
      </c>
      <c r="BS1431" s="31">
        <f t="shared" si="4833"/>
        <v>594.60000000000002</v>
      </c>
      <c r="BT1431" s="31">
        <f t="shared" si="4834"/>
        <v>594.60000000000002</v>
      </c>
      <c r="BU1431" s="31">
        <f t="shared" si="4835"/>
        <v>594.60000000000002</v>
      </c>
      <c r="BV1431" s="31">
        <f t="shared" si="4836"/>
        <v>0</v>
      </c>
      <c r="BW1431" s="31">
        <f t="shared" si="4837"/>
        <v>0</v>
      </c>
      <c r="BX1431" s="31">
        <f t="shared" si="4838"/>
        <v>594.60000000000002</v>
      </c>
      <c r="BY1431" s="31">
        <f t="shared" si="4839"/>
        <v>594.60000000000002</v>
      </c>
      <c r="BZ1431" s="31">
        <f t="shared" si="4840"/>
        <v>594.60000000000002</v>
      </c>
      <c r="CA1431" s="31">
        <f t="shared" si="4841"/>
        <v>0</v>
      </c>
      <c r="CB1431" s="31">
        <f t="shared" si="4842"/>
        <v>0</v>
      </c>
      <c r="CC1431" s="31">
        <f t="shared" si="4843"/>
        <v>0</v>
      </c>
      <c r="CD1431" s="31">
        <f t="shared" si="4715"/>
        <v>594.60000000000002</v>
      </c>
      <c r="CE1431" s="31">
        <f t="shared" si="4716"/>
        <v>594.60000000000002</v>
      </c>
      <c r="CF1431" s="31">
        <f t="shared" si="4717"/>
        <v>594.60000000000002</v>
      </c>
      <c r="CG1431" s="31">
        <f t="shared" si="4844"/>
        <v>0</v>
      </c>
      <c r="CH1431" s="24"/>
      <c r="CI1431" s="40"/>
      <c r="CN1431" s="1" t="s">
        <v>30</v>
      </c>
    </row>
    <row r="1432" ht="15">
      <c r="A1432" s="16" t="s">
        <v>801</v>
      </c>
      <c r="B1432" s="17">
        <v>240</v>
      </c>
      <c r="C1432" s="16" t="s">
        <v>66</v>
      </c>
      <c r="D1432" s="16" t="s">
        <v>67</v>
      </c>
      <c r="E1432" s="39" t="s">
        <v>68</v>
      </c>
      <c r="F1432" s="31">
        <v>594.60000000000002</v>
      </c>
      <c r="G1432" s="31">
        <v>594.60000000000002</v>
      </c>
      <c r="H1432" s="31">
        <v>594.60000000000002</v>
      </c>
      <c r="I1432" s="31"/>
      <c r="J1432" s="31"/>
      <c r="K1432" s="31"/>
      <c r="L1432" s="31">
        <f t="shared" si="4851"/>
        <v>594.60000000000002</v>
      </c>
      <c r="M1432" s="31">
        <f t="shared" si="4852"/>
        <v>594.60000000000002</v>
      </c>
      <c r="N1432" s="31">
        <f t="shared" si="4853"/>
        <v>594.60000000000002</v>
      </c>
      <c r="O1432" s="31"/>
      <c r="P1432" s="31"/>
      <c r="Q1432" s="31"/>
      <c r="R1432" s="31">
        <f t="shared" si="4857"/>
        <v>594.60000000000002</v>
      </c>
      <c r="S1432" s="31">
        <f t="shared" si="4858"/>
        <v>594.60000000000002</v>
      </c>
      <c r="T1432" s="31">
        <f t="shared" si="4859"/>
        <v>594.60000000000002</v>
      </c>
      <c r="U1432" s="31"/>
      <c r="V1432" s="31"/>
      <c r="W1432" s="31"/>
      <c r="X1432" s="31">
        <f t="shared" si="4863"/>
        <v>594.60000000000002</v>
      </c>
      <c r="Y1432" s="31">
        <f t="shared" si="4864"/>
        <v>594.60000000000002</v>
      </c>
      <c r="Z1432" s="31">
        <f t="shared" si="4865"/>
        <v>594.60000000000002</v>
      </c>
      <c r="AA1432" s="31"/>
      <c r="AB1432" s="31"/>
      <c r="AC1432" s="31"/>
      <c r="AD1432" s="31">
        <f t="shared" si="4869"/>
        <v>594.60000000000002</v>
      </c>
      <c r="AE1432" s="31">
        <f t="shared" si="4870"/>
        <v>594.60000000000002</v>
      </c>
      <c r="AF1432" s="31">
        <f t="shared" si="4871"/>
        <v>594.60000000000002</v>
      </c>
      <c r="AG1432" s="31"/>
      <c r="AH1432" s="31"/>
      <c r="AI1432" s="31"/>
      <c r="AJ1432" s="31">
        <f t="shared" si="4875"/>
        <v>594.60000000000002</v>
      </c>
      <c r="AK1432" s="31">
        <f t="shared" si="4876"/>
        <v>594.60000000000002</v>
      </c>
      <c r="AL1432" s="31">
        <f t="shared" si="4877"/>
        <v>594.60000000000002</v>
      </c>
      <c r="AM1432" s="31"/>
      <c r="AN1432" s="31"/>
      <c r="AO1432" s="31"/>
      <c r="AP1432" s="31">
        <f t="shared" si="4804"/>
        <v>594.60000000000002</v>
      </c>
      <c r="AQ1432" s="31">
        <f t="shared" si="4805"/>
        <v>594.60000000000002</v>
      </c>
      <c r="AR1432" s="31">
        <f t="shared" si="4806"/>
        <v>594.60000000000002</v>
      </c>
      <c r="AS1432" s="31"/>
      <c r="AT1432" s="31"/>
      <c r="AU1432" s="31"/>
      <c r="AV1432" s="31">
        <f t="shared" si="4810"/>
        <v>594.60000000000002</v>
      </c>
      <c r="AW1432" s="31">
        <f t="shared" si="4811"/>
        <v>594.60000000000002</v>
      </c>
      <c r="AX1432" s="31">
        <f t="shared" si="4812"/>
        <v>594.60000000000002</v>
      </c>
      <c r="AY1432" s="31"/>
      <c r="AZ1432" s="31"/>
      <c r="BA1432" s="31"/>
      <c r="BB1432" s="31">
        <f t="shared" si="4816"/>
        <v>594.60000000000002</v>
      </c>
      <c r="BC1432" s="31">
        <f t="shared" si="4817"/>
        <v>594.60000000000002</v>
      </c>
      <c r="BD1432" s="31">
        <f t="shared" si="4818"/>
        <v>594.60000000000002</v>
      </c>
      <c r="BE1432" s="31"/>
      <c r="BF1432" s="31"/>
      <c r="BG1432" s="31"/>
      <c r="BH1432" s="31">
        <f t="shared" si="4822"/>
        <v>594.60000000000002</v>
      </c>
      <c r="BI1432" s="31">
        <f t="shared" si="4823"/>
        <v>594.60000000000002</v>
      </c>
      <c r="BJ1432" s="31">
        <f t="shared" si="4824"/>
        <v>594.60000000000002</v>
      </c>
      <c r="BK1432" s="31"/>
      <c r="BL1432" s="31"/>
      <c r="BM1432" s="31"/>
      <c r="BN1432" s="31">
        <f t="shared" si="4828"/>
        <v>594.60000000000002</v>
      </c>
      <c r="BO1432" s="31">
        <f t="shared" si="4829"/>
        <v>594.60000000000002</v>
      </c>
      <c r="BP1432" s="31">
        <f t="shared" si="4830"/>
        <v>594.60000000000002</v>
      </c>
      <c r="BQ1432" s="31"/>
      <c r="BR1432" s="31"/>
      <c r="BS1432" s="31">
        <f t="shared" si="4833"/>
        <v>594.60000000000002</v>
      </c>
      <c r="BT1432" s="31">
        <f t="shared" si="4834"/>
        <v>594.60000000000002</v>
      </c>
      <c r="BU1432" s="31">
        <f t="shared" si="4835"/>
        <v>594.60000000000002</v>
      </c>
      <c r="BV1432" s="31"/>
      <c r="BW1432" s="31"/>
      <c r="BX1432" s="31">
        <f t="shared" si="4838"/>
        <v>594.60000000000002</v>
      </c>
      <c r="BY1432" s="31">
        <f t="shared" si="4839"/>
        <v>594.60000000000002</v>
      </c>
      <c r="BZ1432" s="31">
        <f t="shared" si="4840"/>
        <v>594.60000000000002</v>
      </c>
      <c r="CA1432" s="31"/>
      <c r="CB1432" s="31"/>
      <c r="CC1432" s="31"/>
      <c r="CD1432" s="31">
        <f t="shared" si="4715"/>
        <v>594.60000000000002</v>
      </c>
      <c r="CE1432" s="31">
        <f t="shared" si="4716"/>
        <v>594.60000000000002</v>
      </c>
      <c r="CF1432" s="31">
        <f t="shared" si="4717"/>
        <v>594.60000000000002</v>
      </c>
      <c r="CG1432" s="31"/>
      <c r="CH1432" s="24"/>
      <c r="CI1432" s="40"/>
    </row>
    <row r="1433" ht="29.850000000000001">
      <c r="A1433" s="16" t="s">
        <v>803</v>
      </c>
      <c r="B1433" s="17"/>
      <c r="C1433" s="16"/>
      <c r="D1433" s="16"/>
      <c r="E1433" s="39" t="s">
        <v>804</v>
      </c>
      <c r="F1433" s="31">
        <f t="shared" si="4845"/>
        <v>855.5</v>
      </c>
      <c r="G1433" s="31">
        <f t="shared" si="4846"/>
        <v>855.5</v>
      </c>
      <c r="H1433" s="31">
        <f t="shared" si="4847"/>
        <v>855.5</v>
      </c>
      <c r="I1433" s="31">
        <f t="shared" si="4848"/>
        <v>0</v>
      </c>
      <c r="J1433" s="31">
        <f t="shared" si="4849"/>
        <v>0</v>
      </c>
      <c r="K1433" s="31">
        <f t="shared" si="4850"/>
        <v>0</v>
      </c>
      <c r="L1433" s="31">
        <f t="shared" si="4851"/>
        <v>855.5</v>
      </c>
      <c r="M1433" s="31">
        <f t="shared" si="4852"/>
        <v>855.5</v>
      </c>
      <c r="N1433" s="31">
        <f t="shared" si="4853"/>
        <v>855.5</v>
      </c>
      <c r="O1433" s="31">
        <f t="shared" si="4854"/>
        <v>0</v>
      </c>
      <c r="P1433" s="31">
        <f t="shared" si="4855"/>
        <v>0</v>
      </c>
      <c r="Q1433" s="31">
        <f t="shared" si="4856"/>
        <v>0</v>
      </c>
      <c r="R1433" s="31">
        <f t="shared" si="4857"/>
        <v>855.5</v>
      </c>
      <c r="S1433" s="31">
        <f t="shared" si="4858"/>
        <v>855.5</v>
      </c>
      <c r="T1433" s="31">
        <f t="shared" si="4859"/>
        <v>855.5</v>
      </c>
      <c r="U1433" s="31">
        <f t="shared" si="4860"/>
        <v>0</v>
      </c>
      <c r="V1433" s="31">
        <f t="shared" si="4861"/>
        <v>0</v>
      </c>
      <c r="W1433" s="31">
        <f t="shared" si="4862"/>
        <v>0</v>
      </c>
      <c r="X1433" s="31">
        <f t="shared" si="4863"/>
        <v>855.5</v>
      </c>
      <c r="Y1433" s="31">
        <f t="shared" si="4864"/>
        <v>855.5</v>
      </c>
      <c r="Z1433" s="31">
        <f t="shared" si="4865"/>
        <v>855.5</v>
      </c>
      <c r="AA1433" s="31">
        <f t="shared" si="4866"/>
        <v>0</v>
      </c>
      <c r="AB1433" s="31">
        <f t="shared" si="4867"/>
        <v>0</v>
      </c>
      <c r="AC1433" s="31">
        <f t="shared" si="4868"/>
        <v>0</v>
      </c>
      <c r="AD1433" s="31">
        <f t="shared" si="4869"/>
        <v>855.5</v>
      </c>
      <c r="AE1433" s="31">
        <f t="shared" si="4870"/>
        <v>855.5</v>
      </c>
      <c r="AF1433" s="31">
        <f t="shared" si="4871"/>
        <v>855.5</v>
      </c>
      <c r="AG1433" s="31">
        <f t="shared" si="4872"/>
        <v>0</v>
      </c>
      <c r="AH1433" s="31">
        <f t="shared" si="4873"/>
        <v>0</v>
      </c>
      <c r="AI1433" s="31">
        <f t="shared" si="4874"/>
        <v>0</v>
      </c>
      <c r="AJ1433" s="31">
        <f t="shared" si="4875"/>
        <v>855.5</v>
      </c>
      <c r="AK1433" s="31">
        <f t="shared" si="4876"/>
        <v>855.5</v>
      </c>
      <c r="AL1433" s="31">
        <f t="shared" si="4877"/>
        <v>855.5</v>
      </c>
      <c r="AM1433" s="31">
        <f t="shared" si="4878"/>
        <v>0</v>
      </c>
      <c r="AN1433" s="31">
        <f t="shared" si="4802"/>
        <v>0</v>
      </c>
      <c r="AO1433" s="31">
        <f t="shared" si="4803"/>
        <v>0</v>
      </c>
      <c r="AP1433" s="31">
        <f t="shared" si="4804"/>
        <v>855.5</v>
      </c>
      <c r="AQ1433" s="31">
        <f t="shared" si="4805"/>
        <v>855.5</v>
      </c>
      <c r="AR1433" s="31">
        <f t="shared" si="4806"/>
        <v>855.5</v>
      </c>
      <c r="AS1433" s="31">
        <f t="shared" si="4807"/>
        <v>0</v>
      </c>
      <c r="AT1433" s="31">
        <f t="shared" si="4808"/>
        <v>0</v>
      </c>
      <c r="AU1433" s="31">
        <f t="shared" si="4809"/>
        <v>0</v>
      </c>
      <c r="AV1433" s="31">
        <f t="shared" si="4810"/>
        <v>855.5</v>
      </c>
      <c r="AW1433" s="31">
        <f t="shared" si="4811"/>
        <v>855.5</v>
      </c>
      <c r="AX1433" s="31">
        <f t="shared" si="4812"/>
        <v>855.5</v>
      </c>
      <c r="AY1433" s="31">
        <f t="shared" si="4813"/>
        <v>0</v>
      </c>
      <c r="AZ1433" s="31">
        <f t="shared" si="4814"/>
        <v>0</v>
      </c>
      <c r="BA1433" s="31">
        <f t="shared" si="4815"/>
        <v>0</v>
      </c>
      <c r="BB1433" s="31">
        <f t="shared" si="4816"/>
        <v>855.5</v>
      </c>
      <c r="BC1433" s="31">
        <f t="shared" si="4817"/>
        <v>855.5</v>
      </c>
      <c r="BD1433" s="31">
        <f t="shared" si="4818"/>
        <v>855.5</v>
      </c>
      <c r="BE1433" s="31">
        <f t="shared" si="4819"/>
        <v>0</v>
      </c>
      <c r="BF1433" s="31">
        <f t="shared" si="4820"/>
        <v>0</v>
      </c>
      <c r="BG1433" s="31">
        <f t="shared" si="4821"/>
        <v>0</v>
      </c>
      <c r="BH1433" s="31">
        <f t="shared" si="4822"/>
        <v>855.5</v>
      </c>
      <c r="BI1433" s="31">
        <f t="shared" si="4823"/>
        <v>855.5</v>
      </c>
      <c r="BJ1433" s="31">
        <f t="shared" si="4824"/>
        <v>855.5</v>
      </c>
      <c r="BK1433" s="31">
        <f t="shared" si="4825"/>
        <v>0</v>
      </c>
      <c r="BL1433" s="31">
        <f t="shared" si="4826"/>
        <v>0</v>
      </c>
      <c r="BM1433" s="31">
        <f t="shared" si="4827"/>
        <v>0</v>
      </c>
      <c r="BN1433" s="31">
        <f t="shared" si="4828"/>
        <v>855.5</v>
      </c>
      <c r="BO1433" s="31">
        <f t="shared" si="4829"/>
        <v>855.5</v>
      </c>
      <c r="BP1433" s="31">
        <f t="shared" si="4830"/>
        <v>855.5</v>
      </c>
      <c r="BQ1433" s="31">
        <f t="shared" si="4831"/>
        <v>0</v>
      </c>
      <c r="BR1433" s="31">
        <f t="shared" si="4832"/>
        <v>0</v>
      </c>
      <c r="BS1433" s="31">
        <f t="shared" si="4833"/>
        <v>855.5</v>
      </c>
      <c r="BT1433" s="31">
        <f t="shared" si="4834"/>
        <v>855.5</v>
      </c>
      <c r="BU1433" s="31">
        <f t="shared" si="4835"/>
        <v>855.5</v>
      </c>
      <c r="BV1433" s="31">
        <f t="shared" si="4836"/>
        <v>0</v>
      </c>
      <c r="BW1433" s="31">
        <f t="shared" si="4837"/>
        <v>0</v>
      </c>
      <c r="BX1433" s="31">
        <f t="shared" si="4838"/>
        <v>855.5</v>
      </c>
      <c r="BY1433" s="31">
        <f t="shared" si="4839"/>
        <v>855.5</v>
      </c>
      <c r="BZ1433" s="31">
        <f t="shared" si="4840"/>
        <v>855.5</v>
      </c>
      <c r="CA1433" s="31">
        <f t="shared" si="4841"/>
        <v>0</v>
      </c>
      <c r="CB1433" s="31">
        <f t="shared" si="4842"/>
        <v>0</v>
      </c>
      <c r="CC1433" s="31">
        <f t="shared" si="4843"/>
        <v>0</v>
      </c>
      <c r="CD1433" s="31">
        <f t="shared" si="4715"/>
        <v>855.5</v>
      </c>
      <c r="CE1433" s="31">
        <f t="shared" si="4716"/>
        <v>855.5</v>
      </c>
      <c r="CF1433" s="31">
        <f t="shared" si="4717"/>
        <v>855.5</v>
      </c>
      <c r="CG1433" s="31">
        <f t="shared" si="4844"/>
        <v>0</v>
      </c>
      <c r="CH1433" s="24"/>
      <c r="CI1433" s="40"/>
      <c r="CL1433" s="1" t="s">
        <v>28</v>
      </c>
    </row>
    <row r="1434" ht="71.599999999999994">
      <c r="A1434" s="16" t="s">
        <v>805</v>
      </c>
      <c r="B1434" s="17"/>
      <c r="C1434" s="16"/>
      <c r="D1434" s="16"/>
      <c r="E1434" s="39" t="s">
        <v>806</v>
      </c>
      <c r="F1434" s="31">
        <f t="shared" si="4845"/>
        <v>855.5</v>
      </c>
      <c r="G1434" s="31">
        <f t="shared" si="4846"/>
        <v>855.5</v>
      </c>
      <c r="H1434" s="31">
        <f t="shared" si="4847"/>
        <v>855.5</v>
      </c>
      <c r="I1434" s="31">
        <f t="shared" si="4848"/>
        <v>0</v>
      </c>
      <c r="J1434" s="31">
        <f t="shared" si="4849"/>
        <v>0</v>
      </c>
      <c r="K1434" s="31">
        <f t="shared" si="4850"/>
        <v>0</v>
      </c>
      <c r="L1434" s="31">
        <f t="shared" si="4851"/>
        <v>855.5</v>
      </c>
      <c r="M1434" s="31">
        <f t="shared" si="4852"/>
        <v>855.5</v>
      </c>
      <c r="N1434" s="31">
        <f t="shared" si="4853"/>
        <v>855.5</v>
      </c>
      <c r="O1434" s="31">
        <f t="shared" si="4854"/>
        <v>0</v>
      </c>
      <c r="P1434" s="31">
        <f t="shared" si="4855"/>
        <v>0</v>
      </c>
      <c r="Q1434" s="31">
        <f t="shared" si="4856"/>
        <v>0</v>
      </c>
      <c r="R1434" s="31">
        <f t="shared" si="4857"/>
        <v>855.5</v>
      </c>
      <c r="S1434" s="31">
        <f t="shared" si="4858"/>
        <v>855.5</v>
      </c>
      <c r="T1434" s="31">
        <f t="shared" si="4859"/>
        <v>855.5</v>
      </c>
      <c r="U1434" s="31">
        <f t="shared" si="4860"/>
        <v>0</v>
      </c>
      <c r="V1434" s="31">
        <f t="shared" si="4861"/>
        <v>0</v>
      </c>
      <c r="W1434" s="31">
        <f t="shared" si="4862"/>
        <v>0</v>
      </c>
      <c r="X1434" s="31">
        <f t="shared" si="4863"/>
        <v>855.5</v>
      </c>
      <c r="Y1434" s="31">
        <f t="shared" si="4864"/>
        <v>855.5</v>
      </c>
      <c r="Z1434" s="31">
        <f t="shared" si="4865"/>
        <v>855.5</v>
      </c>
      <c r="AA1434" s="31">
        <f t="shared" si="4866"/>
        <v>0</v>
      </c>
      <c r="AB1434" s="31">
        <f t="shared" si="4867"/>
        <v>0</v>
      </c>
      <c r="AC1434" s="31">
        <f t="shared" si="4868"/>
        <v>0</v>
      </c>
      <c r="AD1434" s="31">
        <f t="shared" si="4869"/>
        <v>855.5</v>
      </c>
      <c r="AE1434" s="31">
        <f t="shared" si="4870"/>
        <v>855.5</v>
      </c>
      <c r="AF1434" s="31">
        <f t="shared" si="4871"/>
        <v>855.5</v>
      </c>
      <c r="AG1434" s="31">
        <f t="shared" si="4872"/>
        <v>0</v>
      </c>
      <c r="AH1434" s="31">
        <f t="shared" si="4873"/>
        <v>0</v>
      </c>
      <c r="AI1434" s="31">
        <f t="shared" si="4874"/>
        <v>0</v>
      </c>
      <c r="AJ1434" s="31">
        <f t="shared" si="4875"/>
        <v>855.5</v>
      </c>
      <c r="AK1434" s="31">
        <f t="shared" si="4876"/>
        <v>855.5</v>
      </c>
      <c r="AL1434" s="31">
        <f t="shared" si="4877"/>
        <v>855.5</v>
      </c>
      <c r="AM1434" s="31">
        <f t="shared" si="4878"/>
        <v>0</v>
      </c>
      <c r="AN1434" s="31">
        <f t="shared" si="4802"/>
        <v>0</v>
      </c>
      <c r="AO1434" s="31">
        <f t="shared" si="4803"/>
        <v>0</v>
      </c>
      <c r="AP1434" s="31">
        <f t="shared" si="4804"/>
        <v>855.5</v>
      </c>
      <c r="AQ1434" s="31">
        <f t="shared" si="4805"/>
        <v>855.5</v>
      </c>
      <c r="AR1434" s="31">
        <f t="shared" si="4806"/>
        <v>855.5</v>
      </c>
      <c r="AS1434" s="31">
        <f t="shared" si="4807"/>
        <v>0</v>
      </c>
      <c r="AT1434" s="31">
        <f t="shared" si="4808"/>
        <v>0</v>
      </c>
      <c r="AU1434" s="31">
        <f t="shared" si="4809"/>
        <v>0</v>
      </c>
      <c r="AV1434" s="31">
        <f t="shared" si="4810"/>
        <v>855.5</v>
      </c>
      <c r="AW1434" s="31">
        <f t="shared" si="4811"/>
        <v>855.5</v>
      </c>
      <c r="AX1434" s="31">
        <f t="shared" si="4812"/>
        <v>855.5</v>
      </c>
      <c r="AY1434" s="31">
        <f t="shared" si="4813"/>
        <v>0</v>
      </c>
      <c r="AZ1434" s="31">
        <f t="shared" si="4814"/>
        <v>0</v>
      </c>
      <c r="BA1434" s="31">
        <f t="shared" si="4815"/>
        <v>0</v>
      </c>
      <c r="BB1434" s="31">
        <f t="shared" si="4816"/>
        <v>855.5</v>
      </c>
      <c r="BC1434" s="31">
        <f t="shared" si="4817"/>
        <v>855.5</v>
      </c>
      <c r="BD1434" s="31">
        <f t="shared" si="4818"/>
        <v>855.5</v>
      </c>
      <c r="BE1434" s="31">
        <f t="shared" si="4819"/>
        <v>0</v>
      </c>
      <c r="BF1434" s="31">
        <f t="shared" si="4820"/>
        <v>0</v>
      </c>
      <c r="BG1434" s="31">
        <f t="shared" si="4821"/>
        <v>0</v>
      </c>
      <c r="BH1434" s="31">
        <f t="shared" si="4822"/>
        <v>855.5</v>
      </c>
      <c r="BI1434" s="31">
        <f t="shared" si="4823"/>
        <v>855.5</v>
      </c>
      <c r="BJ1434" s="31">
        <f t="shared" si="4824"/>
        <v>855.5</v>
      </c>
      <c r="BK1434" s="31">
        <f t="shared" si="4825"/>
        <v>0</v>
      </c>
      <c r="BL1434" s="31">
        <f t="shared" si="4826"/>
        <v>0</v>
      </c>
      <c r="BM1434" s="31">
        <f t="shared" si="4827"/>
        <v>0</v>
      </c>
      <c r="BN1434" s="31">
        <f t="shared" si="4828"/>
        <v>855.5</v>
      </c>
      <c r="BO1434" s="31">
        <f t="shared" si="4829"/>
        <v>855.5</v>
      </c>
      <c r="BP1434" s="31">
        <f t="shared" si="4830"/>
        <v>855.5</v>
      </c>
      <c r="BQ1434" s="31">
        <f t="shared" si="4831"/>
        <v>0</v>
      </c>
      <c r="BR1434" s="31">
        <f t="shared" si="4832"/>
        <v>0</v>
      </c>
      <c r="BS1434" s="31">
        <f t="shared" si="4833"/>
        <v>855.5</v>
      </c>
      <c r="BT1434" s="31">
        <f t="shared" si="4834"/>
        <v>855.5</v>
      </c>
      <c r="BU1434" s="31">
        <f t="shared" si="4835"/>
        <v>855.5</v>
      </c>
      <c r="BV1434" s="31">
        <f t="shared" si="4836"/>
        <v>0</v>
      </c>
      <c r="BW1434" s="31">
        <f t="shared" si="4837"/>
        <v>0</v>
      </c>
      <c r="BX1434" s="31">
        <f t="shared" si="4838"/>
        <v>855.5</v>
      </c>
      <c r="BY1434" s="31">
        <f t="shared" si="4839"/>
        <v>855.5</v>
      </c>
      <c r="BZ1434" s="31">
        <f t="shared" si="4840"/>
        <v>855.5</v>
      </c>
      <c r="CA1434" s="31">
        <f t="shared" si="4841"/>
        <v>0</v>
      </c>
      <c r="CB1434" s="31">
        <f t="shared" si="4842"/>
        <v>0</v>
      </c>
      <c r="CC1434" s="31">
        <f t="shared" si="4843"/>
        <v>0</v>
      </c>
      <c r="CD1434" s="31">
        <f t="shared" si="4715"/>
        <v>855.5</v>
      </c>
      <c r="CE1434" s="31">
        <f t="shared" si="4716"/>
        <v>855.5</v>
      </c>
      <c r="CF1434" s="31">
        <f t="shared" si="4717"/>
        <v>855.5</v>
      </c>
      <c r="CG1434" s="31">
        <f t="shared" si="4844"/>
        <v>0</v>
      </c>
      <c r="CH1434" s="24"/>
      <c r="CI1434" s="40"/>
      <c r="CO1434" s="1" t="s">
        <v>31</v>
      </c>
    </row>
    <row r="1435" ht="29.850000000000001">
      <c r="A1435" s="16" t="s">
        <v>805</v>
      </c>
      <c r="B1435" s="17">
        <v>200</v>
      </c>
      <c r="C1435" s="16"/>
      <c r="D1435" s="16"/>
      <c r="E1435" s="39" t="s">
        <v>40</v>
      </c>
      <c r="F1435" s="31">
        <f t="shared" si="4845"/>
        <v>855.5</v>
      </c>
      <c r="G1435" s="31">
        <f t="shared" si="4846"/>
        <v>855.5</v>
      </c>
      <c r="H1435" s="31">
        <f t="shared" si="4847"/>
        <v>855.5</v>
      </c>
      <c r="I1435" s="31">
        <f t="shared" si="4848"/>
        <v>0</v>
      </c>
      <c r="J1435" s="31">
        <f t="shared" si="4849"/>
        <v>0</v>
      </c>
      <c r="K1435" s="31">
        <f t="shared" si="4850"/>
        <v>0</v>
      </c>
      <c r="L1435" s="31">
        <f t="shared" si="4851"/>
        <v>855.5</v>
      </c>
      <c r="M1435" s="31">
        <f t="shared" si="4852"/>
        <v>855.5</v>
      </c>
      <c r="N1435" s="31">
        <f t="shared" si="4853"/>
        <v>855.5</v>
      </c>
      <c r="O1435" s="31">
        <f t="shared" si="4854"/>
        <v>0</v>
      </c>
      <c r="P1435" s="31">
        <f t="shared" si="4855"/>
        <v>0</v>
      </c>
      <c r="Q1435" s="31">
        <f t="shared" si="4856"/>
        <v>0</v>
      </c>
      <c r="R1435" s="31">
        <f t="shared" si="4857"/>
        <v>855.5</v>
      </c>
      <c r="S1435" s="31">
        <f t="shared" si="4858"/>
        <v>855.5</v>
      </c>
      <c r="T1435" s="31">
        <f t="shared" si="4859"/>
        <v>855.5</v>
      </c>
      <c r="U1435" s="31">
        <f t="shared" si="4860"/>
        <v>0</v>
      </c>
      <c r="V1435" s="31">
        <f t="shared" si="4861"/>
        <v>0</v>
      </c>
      <c r="W1435" s="31">
        <f t="shared" si="4862"/>
        <v>0</v>
      </c>
      <c r="X1435" s="31">
        <f t="shared" si="4863"/>
        <v>855.5</v>
      </c>
      <c r="Y1435" s="31">
        <f t="shared" si="4864"/>
        <v>855.5</v>
      </c>
      <c r="Z1435" s="31">
        <f t="shared" si="4865"/>
        <v>855.5</v>
      </c>
      <c r="AA1435" s="31">
        <f t="shared" si="4866"/>
        <v>0</v>
      </c>
      <c r="AB1435" s="31">
        <f t="shared" si="4867"/>
        <v>0</v>
      </c>
      <c r="AC1435" s="31">
        <f t="shared" si="4868"/>
        <v>0</v>
      </c>
      <c r="AD1435" s="31">
        <f t="shared" si="4869"/>
        <v>855.5</v>
      </c>
      <c r="AE1435" s="31">
        <f t="shared" si="4870"/>
        <v>855.5</v>
      </c>
      <c r="AF1435" s="31">
        <f t="shared" si="4871"/>
        <v>855.5</v>
      </c>
      <c r="AG1435" s="31">
        <f t="shared" si="4872"/>
        <v>0</v>
      </c>
      <c r="AH1435" s="31">
        <f t="shared" si="4873"/>
        <v>0</v>
      </c>
      <c r="AI1435" s="31">
        <f t="shared" si="4874"/>
        <v>0</v>
      </c>
      <c r="AJ1435" s="31">
        <f t="shared" si="4875"/>
        <v>855.5</v>
      </c>
      <c r="AK1435" s="31">
        <f t="shared" si="4876"/>
        <v>855.5</v>
      </c>
      <c r="AL1435" s="31">
        <f t="shared" si="4877"/>
        <v>855.5</v>
      </c>
      <c r="AM1435" s="31">
        <f t="shared" si="4878"/>
        <v>0</v>
      </c>
      <c r="AN1435" s="31">
        <f t="shared" si="4802"/>
        <v>0</v>
      </c>
      <c r="AO1435" s="31">
        <f t="shared" si="4803"/>
        <v>0</v>
      </c>
      <c r="AP1435" s="31">
        <f t="shared" si="4804"/>
        <v>855.5</v>
      </c>
      <c r="AQ1435" s="31">
        <f t="shared" si="4805"/>
        <v>855.5</v>
      </c>
      <c r="AR1435" s="31">
        <f t="shared" si="4806"/>
        <v>855.5</v>
      </c>
      <c r="AS1435" s="31">
        <f t="shared" si="4807"/>
        <v>0</v>
      </c>
      <c r="AT1435" s="31">
        <f t="shared" si="4808"/>
        <v>0</v>
      </c>
      <c r="AU1435" s="31">
        <f t="shared" si="4809"/>
        <v>0</v>
      </c>
      <c r="AV1435" s="31">
        <f t="shared" si="4810"/>
        <v>855.5</v>
      </c>
      <c r="AW1435" s="31">
        <f t="shared" si="4811"/>
        <v>855.5</v>
      </c>
      <c r="AX1435" s="31">
        <f t="shared" si="4812"/>
        <v>855.5</v>
      </c>
      <c r="AY1435" s="31">
        <f t="shared" si="4813"/>
        <v>0</v>
      </c>
      <c r="AZ1435" s="31">
        <f t="shared" si="4814"/>
        <v>0</v>
      </c>
      <c r="BA1435" s="31">
        <f t="shared" si="4815"/>
        <v>0</v>
      </c>
      <c r="BB1435" s="31">
        <f t="shared" si="4816"/>
        <v>855.5</v>
      </c>
      <c r="BC1435" s="31">
        <f t="shared" si="4817"/>
        <v>855.5</v>
      </c>
      <c r="BD1435" s="31">
        <f t="shared" si="4818"/>
        <v>855.5</v>
      </c>
      <c r="BE1435" s="31">
        <f t="shared" si="4819"/>
        <v>0</v>
      </c>
      <c r="BF1435" s="31">
        <f t="shared" si="4820"/>
        <v>0</v>
      </c>
      <c r="BG1435" s="31">
        <f t="shared" si="4821"/>
        <v>0</v>
      </c>
      <c r="BH1435" s="31">
        <f t="shared" si="4822"/>
        <v>855.5</v>
      </c>
      <c r="BI1435" s="31">
        <f t="shared" si="4823"/>
        <v>855.5</v>
      </c>
      <c r="BJ1435" s="31">
        <f t="shared" si="4824"/>
        <v>855.5</v>
      </c>
      <c r="BK1435" s="31">
        <f t="shared" si="4825"/>
        <v>0</v>
      </c>
      <c r="BL1435" s="31">
        <f t="shared" si="4826"/>
        <v>0</v>
      </c>
      <c r="BM1435" s="31">
        <f t="shared" si="4827"/>
        <v>0</v>
      </c>
      <c r="BN1435" s="31">
        <f t="shared" si="4828"/>
        <v>855.5</v>
      </c>
      <c r="BO1435" s="31">
        <f t="shared" si="4829"/>
        <v>855.5</v>
      </c>
      <c r="BP1435" s="31">
        <f t="shared" si="4830"/>
        <v>855.5</v>
      </c>
      <c r="BQ1435" s="31">
        <f t="shared" si="4831"/>
        <v>0</v>
      </c>
      <c r="BR1435" s="31">
        <f t="shared" si="4832"/>
        <v>0</v>
      </c>
      <c r="BS1435" s="31">
        <f t="shared" si="4833"/>
        <v>855.5</v>
      </c>
      <c r="BT1435" s="31">
        <f t="shared" si="4834"/>
        <v>855.5</v>
      </c>
      <c r="BU1435" s="31">
        <f t="shared" si="4835"/>
        <v>855.5</v>
      </c>
      <c r="BV1435" s="31">
        <f t="shared" si="4836"/>
        <v>0</v>
      </c>
      <c r="BW1435" s="31">
        <f t="shared" si="4837"/>
        <v>0</v>
      </c>
      <c r="BX1435" s="31">
        <f t="shared" si="4838"/>
        <v>855.5</v>
      </c>
      <c r="BY1435" s="31">
        <f t="shared" si="4839"/>
        <v>855.5</v>
      </c>
      <c r="BZ1435" s="31">
        <f t="shared" si="4840"/>
        <v>855.5</v>
      </c>
      <c r="CA1435" s="31">
        <f t="shared" si="4841"/>
        <v>0</v>
      </c>
      <c r="CB1435" s="31">
        <f t="shared" si="4842"/>
        <v>0</v>
      </c>
      <c r="CC1435" s="31">
        <f t="shared" si="4843"/>
        <v>0</v>
      </c>
      <c r="CD1435" s="31">
        <f t="shared" si="4715"/>
        <v>855.5</v>
      </c>
      <c r="CE1435" s="31">
        <f t="shared" si="4716"/>
        <v>855.5</v>
      </c>
      <c r="CF1435" s="31">
        <f t="shared" si="4717"/>
        <v>855.5</v>
      </c>
      <c r="CG1435" s="31">
        <f t="shared" si="4844"/>
        <v>0</v>
      </c>
      <c r="CH1435" s="24"/>
      <c r="CI1435" s="40"/>
      <c r="CM1435" s="1" t="s">
        <v>29</v>
      </c>
    </row>
    <row r="1436" ht="43.75">
      <c r="A1436" s="16" t="s">
        <v>805</v>
      </c>
      <c r="B1436" s="17">
        <v>240</v>
      </c>
      <c r="C1436" s="16"/>
      <c r="D1436" s="16"/>
      <c r="E1436" s="39" t="s">
        <v>41</v>
      </c>
      <c r="F1436" s="31">
        <f t="shared" si="4845"/>
        <v>855.5</v>
      </c>
      <c r="G1436" s="31">
        <f t="shared" si="4846"/>
        <v>855.5</v>
      </c>
      <c r="H1436" s="31">
        <f t="shared" si="4847"/>
        <v>855.5</v>
      </c>
      <c r="I1436" s="31">
        <f t="shared" si="4848"/>
        <v>0</v>
      </c>
      <c r="J1436" s="31">
        <f t="shared" si="4849"/>
        <v>0</v>
      </c>
      <c r="K1436" s="31">
        <f t="shared" si="4850"/>
        <v>0</v>
      </c>
      <c r="L1436" s="31">
        <f t="shared" si="4851"/>
        <v>855.5</v>
      </c>
      <c r="M1436" s="31">
        <f t="shared" si="4852"/>
        <v>855.5</v>
      </c>
      <c r="N1436" s="31">
        <f t="shared" si="4853"/>
        <v>855.5</v>
      </c>
      <c r="O1436" s="31">
        <f t="shared" si="4854"/>
        <v>0</v>
      </c>
      <c r="P1436" s="31">
        <f t="shared" si="4855"/>
        <v>0</v>
      </c>
      <c r="Q1436" s="31">
        <f t="shared" si="4856"/>
        <v>0</v>
      </c>
      <c r="R1436" s="31">
        <f t="shared" si="4857"/>
        <v>855.5</v>
      </c>
      <c r="S1436" s="31">
        <f t="shared" si="4858"/>
        <v>855.5</v>
      </c>
      <c r="T1436" s="31">
        <f t="shared" si="4859"/>
        <v>855.5</v>
      </c>
      <c r="U1436" s="31">
        <f t="shared" si="4860"/>
        <v>0</v>
      </c>
      <c r="V1436" s="31">
        <f t="shared" si="4861"/>
        <v>0</v>
      </c>
      <c r="W1436" s="31">
        <f t="shared" si="4862"/>
        <v>0</v>
      </c>
      <c r="X1436" s="31">
        <f t="shared" si="4863"/>
        <v>855.5</v>
      </c>
      <c r="Y1436" s="31">
        <f t="shared" si="4864"/>
        <v>855.5</v>
      </c>
      <c r="Z1436" s="31">
        <f t="shared" si="4865"/>
        <v>855.5</v>
      </c>
      <c r="AA1436" s="31">
        <f t="shared" si="4866"/>
        <v>0</v>
      </c>
      <c r="AB1436" s="31">
        <f t="shared" si="4867"/>
        <v>0</v>
      </c>
      <c r="AC1436" s="31">
        <f t="shared" si="4868"/>
        <v>0</v>
      </c>
      <c r="AD1436" s="31">
        <f t="shared" si="4869"/>
        <v>855.5</v>
      </c>
      <c r="AE1436" s="31">
        <f t="shared" si="4870"/>
        <v>855.5</v>
      </c>
      <c r="AF1436" s="31">
        <f t="shared" si="4871"/>
        <v>855.5</v>
      </c>
      <c r="AG1436" s="31">
        <f t="shared" si="4872"/>
        <v>0</v>
      </c>
      <c r="AH1436" s="31">
        <f t="shared" si="4873"/>
        <v>0</v>
      </c>
      <c r="AI1436" s="31">
        <f t="shared" si="4874"/>
        <v>0</v>
      </c>
      <c r="AJ1436" s="31">
        <f t="shared" si="4875"/>
        <v>855.5</v>
      </c>
      <c r="AK1436" s="31">
        <f t="shared" si="4876"/>
        <v>855.5</v>
      </c>
      <c r="AL1436" s="31">
        <f t="shared" si="4877"/>
        <v>855.5</v>
      </c>
      <c r="AM1436" s="31">
        <f t="shared" si="4878"/>
        <v>0</v>
      </c>
      <c r="AN1436" s="31">
        <f t="shared" si="4802"/>
        <v>0</v>
      </c>
      <c r="AO1436" s="31">
        <f t="shared" si="4803"/>
        <v>0</v>
      </c>
      <c r="AP1436" s="31">
        <f t="shared" si="4804"/>
        <v>855.5</v>
      </c>
      <c r="AQ1436" s="31">
        <f t="shared" si="4805"/>
        <v>855.5</v>
      </c>
      <c r="AR1436" s="31">
        <f t="shared" si="4806"/>
        <v>855.5</v>
      </c>
      <c r="AS1436" s="31">
        <f t="shared" si="4807"/>
        <v>0</v>
      </c>
      <c r="AT1436" s="31">
        <f t="shared" si="4808"/>
        <v>0</v>
      </c>
      <c r="AU1436" s="31">
        <f t="shared" si="4809"/>
        <v>0</v>
      </c>
      <c r="AV1436" s="31">
        <f t="shared" si="4810"/>
        <v>855.5</v>
      </c>
      <c r="AW1436" s="31">
        <f t="shared" si="4811"/>
        <v>855.5</v>
      </c>
      <c r="AX1436" s="31">
        <f t="shared" si="4812"/>
        <v>855.5</v>
      </c>
      <c r="AY1436" s="31">
        <f t="shared" si="4813"/>
        <v>0</v>
      </c>
      <c r="AZ1436" s="31">
        <f t="shared" si="4814"/>
        <v>0</v>
      </c>
      <c r="BA1436" s="31">
        <f t="shared" si="4815"/>
        <v>0</v>
      </c>
      <c r="BB1436" s="31">
        <f t="shared" si="4816"/>
        <v>855.5</v>
      </c>
      <c r="BC1436" s="31">
        <f t="shared" si="4817"/>
        <v>855.5</v>
      </c>
      <c r="BD1436" s="31">
        <f t="shared" si="4818"/>
        <v>855.5</v>
      </c>
      <c r="BE1436" s="31">
        <f t="shared" si="4819"/>
        <v>0</v>
      </c>
      <c r="BF1436" s="31">
        <f t="shared" si="4820"/>
        <v>0</v>
      </c>
      <c r="BG1436" s="31">
        <f t="shared" si="4821"/>
        <v>0</v>
      </c>
      <c r="BH1436" s="31">
        <f t="shared" si="4822"/>
        <v>855.5</v>
      </c>
      <c r="BI1436" s="31">
        <f t="shared" si="4823"/>
        <v>855.5</v>
      </c>
      <c r="BJ1436" s="31">
        <f t="shared" si="4824"/>
        <v>855.5</v>
      </c>
      <c r="BK1436" s="31">
        <f t="shared" si="4825"/>
        <v>0</v>
      </c>
      <c r="BL1436" s="31">
        <f t="shared" si="4826"/>
        <v>0</v>
      </c>
      <c r="BM1436" s="31">
        <f t="shared" si="4827"/>
        <v>0</v>
      </c>
      <c r="BN1436" s="31">
        <f t="shared" si="4828"/>
        <v>855.5</v>
      </c>
      <c r="BO1436" s="31">
        <f t="shared" si="4829"/>
        <v>855.5</v>
      </c>
      <c r="BP1436" s="31">
        <f t="shared" si="4830"/>
        <v>855.5</v>
      </c>
      <c r="BQ1436" s="31">
        <f t="shared" si="4831"/>
        <v>0</v>
      </c>
      <c r="BR1436" s="31">
        <f t="shared" si="4832"/>
        <v>0</v>
      </c>
      <c r="BS1436" s="31">
        <f t="shared" si="4833"/>
        <v>855.5</v>
      </c>
      <c r="BT1436" s="31">
        <f t="shared" si="4834"/>
        <v>855.5</v>
      </c>
      <c r="BU1436" s="31">
        <f t="shared" si="4835"/>
        <v>855.5</v>
      </c>
      <c r="BV1436" s="31">
        <f t="shared" si="4836"/>
        <v>0</v>
      </c>
      <c r="BW1436" s="31">
        <f t="shared" si="4837"/>
        <v>0</v>
      </c>
      <c r="BX1436" s="31">
        <f t="shared" si="4838"/>
        <v>855.5</v>
      </c>
      <c r="BY1436" s="31">
        <f t="shared" si="4839"/>
        <v>855.5</v>
      </c>
      <c r="BZ1436" s="31">
        <f t="shared" si="4840"/>
        <v>855.5</v>
      </c>
      <c r="CA1436" s="31">
        <f t="shared" si="4841"/>
        <v>0</v>
      </c>
      <c r="CB1436" s="31">
        <f t="shared" si="4842"/>
        <v>0</v>
      </c>
      <c r="CC1436" s="31">
        <f t="shared" si="4843"/>
        <v>0</v>
      </c>
      <c r="CD1436" s="31">
        <f t="shared" si="4715"/>
        <v>855.5</v>
      </c>
      <c r="CE1436" s="31">
        <f t="shared" si="4716"/>
        <v>855.5</v>
      </c>
      <c r="CF1436" s="31">
        <f t="shared" si="4717"/>
        <v>855.5</v>
      </c>
      <c r="CG1436" s="31">
        <f t="shared" si="4844"/>
        <v>0</v>
      </c>
      <c r="CH1436" s="24"/>
      <c r="CI1436" s="40"/>
      <c r="CN1436" s="1" t="s">
        <v>30</v>
      </c>
    </row>
    <row r="1437" ht="15">
      <c r="A1437" s="16" t="s">
        <v>805</v>
      </c>
      <c r="B1437" s="17">
        <v>240</v>
      </c>
      <c r="C1437" s="16" t="s">
        <v>66</v>
      </c>
      <c r="D1437" s="16" t="s">
        <v>67</v>
      </c>
      <c r="E1437" s="39" t="s">
        <v>68</v>
      </c>
      <c r="F1437" s="31">
        <v>855.5</v>
      </c>
      <c r="G1437" s="31">
        <v>855.5</v>
      </c>
      <c r="H1437" s="31">
        <v>855.5</v>
      </c>
      <c r="I1437" s="31"/>
      <c r="J1437" s="31"/>
      <c r="K1437" s="31"/>
      <c r="L1437" s="31">
        <f t="shared" si="4851"/>
        <v>855.5</v>
      </c>
      <c r="M1437" s="31">
        <f t="shared" si="4852"/>
        <v>855.5</v>
      </c>
      <c r="N1437" s="31">
        <f t="shared" si="4853"/>
        <v>855.5</v>
      </c>
      <c r="O1437" s="31"/>
      <c r="P1437" s="31"/>
      <c r="Q1437" s="31"/>
      <c r="R1437" s="31">
        <f t="shared" si="4857"/>
        <v>855.5</v>
      </c>
      <c r="S1437" s="31">
        <f t="shared" si="4858"/>
        <v>855.5</v>
      </c>
      <c r="T1437" s="31">
        <f t="shared" si="4859"/>
        <v>855.5</v>
      </c>
      <c r="U1437" s="31"/>
      <c r="V1437" s="31"/>
      <c r="W1437" s="31"/>
      <c r="X1437" s="31">
        <f t="shared" si="4863"/>
        <v>855.5</v>
      </c>
      <c r="Y1437" s="31">
        <f t="shared" si="4864"/>
        <v>855.5</v>
      </c>
      <c r="Z1437" s="31">
        <f t="shared" si="4865"/>
        <v>855.5</v>
      </c>
      <c r="AA1437" s="31"/>
      <c r="AB1437" s="31"/>
      <c r="AC1437" s="31"/>
      <c r="AD1437" s="31">
        <f t="shared" si="4869"/>
        <v>855.5</v>
      </c>
      <c r="AE1437" s="31">
        <f t="shared" si="4870"/>
        <v>855.5</v>
      </c>
      <c r="AF1437" s="31">
        <f t="shared" si="4871"/>
        <v>855.5</v>
      </c>
      <c r="AG1437" s="31"/>
      <c r="AH1437" s="31"/>
      <c r="AI1437" s="31"/>
      <c r="AJ1437" s="31">
        <f t="shared" si="4875"/>
        <v>855.5</v>
      </c>
      <c r="AK1437" s="31">
        <f t="shared" si="4876"/>
        <v>855.5</v>
      </c>
      <c r="AL1437" s="31">
        <f t="shared" si="4877"/>
        <v>855.5</v>
      </c>
      <c r="AM1437" s="31"/>
      <c r="AN1437" s="31"/>
      <c r="AO1437" s="31"/>
      <c r="AP1437" s="31">
        <f t="shared" si="4804"/>
        <v>855.5</v>
      </c>
      <c r="AQ1437" s="31">
        <f t="shared" si="4805"/>
        <v>855.5</v>
      </c>
      <c r="AR1437" s="31">
        <f t="shared" si="4806"/>
        <v>855.5</v>
      </c>
      <c r="AS1437" s="31"/>
      <c r="AT1437" s="31"/>
      <c r="AU1437" s="31"/>
      <c r="AV1437" s="31">
        <f t="shared" si="4810"/>
        <v>855.5</v>
      </c>
      <c r="AW1437" s="31">
        <f t="shared" si="4811"/>
        <v>855.5</v>
      </c>
      <c r="AX1437" s="31">
        <f t="shared" si="4812"/>
        <v>855.5</v>
      </c>
      <c r="AY1437" s="31"/>
      <c r="AZ1437" s="31"/>
      <c r="BA1437" s="31"/>
      <c r="BB1437" s="31">
        <f t="shared" si="4816"/>
        <v>855.5</v>
      </c>
      <c r="BC1437" s="31">
        <f t="shared" si="4817"/>
        <v>855.5</v>
      </c>
      <c r="BD1437" s="31">
        <f t="shared" si="4818"/>
        <v>855.5</v>
      </c>
      <c r="BE1437" s="31"/>
      <c r="BF1437" s="31"/>
      <c r="BG1437" s="31"/>
      <c r="BH1437" s="31">
        <f t="shared" si="4822"/>
        <v>855.5</v>
      </c>
      <c r="BI1437" s="31">
        <f t="shared" si="4823"/>
        <v>855.5</v>
      </c>
      <c r="BJ1437" s="31">
        <f t="shared" si="4824"/>
        <v>855.5</v>
      </c>
      <c r="BK1437" s="31"/>
      <c r="BL1437" s="31"/>
      <c r="BM1437" s="31"/>
      <c r="BN1437" s="31">
        <f t="shared" si="4828"/>
        <v>855.5</v>
      </c>
      <c r="BO1437" s="31">
        <f t="shared" si="4829"/>
        <v>855.5</v>
      </c>
      <c r="BP1437" s="31">
        <f t="shared" si="4830"/>
        <v>855.5</v>
      </c>
      <c r="BQ1437" s="31"/>
      <c r="BR1437" s="31"/>
      <c r="BS1437" s="31">
        <f t="shared" si="4833"/>
        <v>855.5</v>
      </c>
      <c r="BT1437" s="31">
        <f t="shared" si="4834"/>
        <v>855.5</v>
      </c>
      <c r="BU1437" s="31">
        <f t="shared" si="4835"/>
        <v>855.5</v>
      </c>
      <c r="BV1437" s="31"/>
      <c r="BW1437" s="31"/>
      <c r="BX1437" s="31">
        <f t="shared" si="4838"/>
        <v>855.5</v>
      </c>
      <c r="BY1437" s="31">
        <f t="shared" si="4839"/>
        <v>855.5</v>
      </c>
      <c r="BZ1437" s="31">
        <f t="shared" si="4840"/>
        <v>855.5</v>
      </c>
      <c r="CA1437" s="31"/>
      <c r="CB1437" s="31"/>
      <c r="CC1437" s="31"/>
      <c r="CD1437" s="31">
        <f t="shared" si="4715"/>
        <v>855.5</v>
      </c>
      <c r="CE1437" s="31">
        <f t="shared" si="4716"/>
        <v>855.5</v>
      </c>
      <c r="CF1437" s="31">
        <f t="shared" si="4717"/>
        <v>855.5</v>
      </c>
      <c r="CG1437" s="31"/>
      <c r="CH1437" s="24"/>
      <c r="CI1437" s="40"/>
    </row>
    <row r="1438" ht="43.75">
      <c r="A1438" s="16" t="s">
        <v>807</v>
      </c>
      <c r="B1438" s="17"/>
      <c r="C1438" s="16"/>
      <c r="D1438" s="16"/>
      <c r="E1438" s="39" t="s">
        <v>808</v>
      </c>
      <c r="F1438" s="31">
        <f>F1439+F1443</f>
        <v>0</v>
      </c>
      <c r="G1438" s="31">
        <f>G1439+G1443</f>
        <v>204701.39999999999</v>
      </c>
      <c r="H1438" s="31">
        <f>H1439+H1443</f>
        <v>0</v>
      </c>
      <c r="I1438" s="31">
        <f>I1439+I1443</f>
        <v>0</v>
      </c>
      <c r="J1438" s="31">
        <f>J1439+J1443</f>
        <v>0</v>
      </c>
      <c r="K1438" s="31">
        <f>K1439+K1443</f>
        <v>0</v>
      </c>
      <c r="L1438" s="31">
        <f t="shared" si="4851"/>
        <v>0</v>
      </c>
      <c r="M1438" s="31">
        <f t="shared" si="4852"/>
        <v>204701.39999999999</v>
      </c>
      <c r="N1438" s="31">
        <f t="shared" si="4853"/>
        <v>0</v>
      </c>
      <c r="O1438" s="31">
        <f>O1439+O1443</f>
        <v>601.00199999999995</v>
      </c>
      <c r="P1438" s="31">
        <f>P1439+P1443</f>
        <v>0</v>
      </c>
      <c r="Q1438" s="31">
        <f>Q1439+Q1443</f>
        <v>0</v>
      </c>
      <c r="R1438" s="31">
        <f t="shared" si="4857"/>
        <v>601.00199999999995</v>
      </c>
      <c r="S1438" s="31">
        <f t="shared" si="4858"/>
        <v>204701.39999999999</v>
      </c>
      <c r="T1438" s="31">
        <f t="shared" si="4859"/>
        <v>0</v>
      </c>
      <c r="U1438" s="31">
        <f>U1439+U1443</f>
        <v>0</v>
      </c>
      <c r="V1438" s="31">
        <f>V1439+V1443</f>
        <v>0</v>
      </c>
      <c r="W1438" s="31">
        <f>W1439+W1443</f>
        <v>0</v>
      </c>
      <c r="X1438" s="31">
        <f t="shared" si="4863"/>
        <v>601.00199999999995</v>
      </c>
      <c r="Y1438" s="31">
        <f t="shared" si="4864"/>
        <v>204701.39999999999</v>
      </c>
      <c r="Z1438" s="31">
        <f t="shared" si="4865"/>
        <v>0</v>
      </c>
      <c r="AA1438" s="31">
        <f>AA1439+AA1443</f>
        <v>0</v>
      </c>
      <c r="AB1438" s="31">
        <f>AB1439+AB1443</f>
        <v>0</v>
      </c>
      <c r="AC1438" s="31">
        <f>AC1439+AC1443</f>
        <v>0</v>
      </c>
      <c r="AD1438" s="31">
        <f t="shared" si="4869"/>
        <v>601.00199999999995</v>
      </c>
      <c r="AE1438" s="31">
        <f t="shared" si="4870"/>
        <v>204701.39999999999</v>
      </c>
      <c r="AF1438" s="31">
        <f t="shared" si="4871"/>
        <v>0</v>
      </c>
      <c r="AG1438" s="31">
        <f>AG1439+AG1443</f>
        <v>0</v>
      </c>
      <c r="AH1438" s="31">
        <f>AH1439+AH1443</f>
        <v>0</v>
      </c>
      <c r="AI1438" s="31">
        <f>AI1439+AI1443</f>
        <v>0</v>
      </c>
      <c r="AJ1438" s="31">
        <f t="shared" si="4875"/>
        <v>601.00199999999995</v>
      </c>
      <c r="AK1438" s="31">
        <f t="shared" si="4876"/>
        <v>204701.39999999999</v>
      </c>
      <c r="AL1438" s="31">
        <f t="shared" si="4877"/>
        <v>0</v>
      </c>
      <c r="AM1438" s="31">
        <f>AM1439+AM1443</f>
        <v>0</v>
      </c>
      <c r="AN1438" s="31">
        <f>AN1439+AN1443</f>
        <v>0</v>
      </c>
      <c r="AO1438" s="31">
        <f>AO1439+AO1443</f>
        <v>0</v>
      </c>
      <c r="AP1438" s="31">
        <f t="shared" si="4804"/>
        <v>601.00199999999995</v>
      </c>
      <c r="AQ1438" s="31">
        <f t="shared" si="4805"/>
        <v>204701.39999999999</v>
      </c>
      <c r="AR1438" s="31">
        <f t="shared" si="4806"/>
        <v>0</v>
      </c>
      <c r="AS1438" s="31">
        <f>AS1439+AS1443</f>
        <v>0</v>
      </c>
      <c r="AT1438" s="31">
        <f>AT1439+AT1443</f>
        <v>0</v>
      </c>
      <c r="AU1438" s="31">
        <f>AU1439+AU1443</f>
        <v>0</v>
      </c>
      <c r="AV1438" s="31">
        <f t="shared" si="4810"/>
        <v>601.00199999999995</v>
      </c>
      <c r="AW1438" s="31">
        <f t="shared" si="4811"/>
        <v>204701.39999999999</v>
      </c>
      <c r="AX1438" s="31">
        <f t="shared" si="4812"/>
        <v>0</v>
      </c>
      <c r="AY1438" s="31">
        <f>AY1439+AY1443</f>
        <v>0</v>
      </c>
      <c r="AZ1438" s="31">
        <f>AZ1439+AZ1443</f>
        <v>0</v>
      </c>
      <c r="BA1438" s="31">
        <f>BA1439+BA1443</f>
        <v>0</v>
      </c>
      <c r="BB1438" s="31">
        <f t="shared" si="4816"/>
        <v>601.00199999999995</v>
      </c>
      <c r="BC1438" s="31">
        <f t="shared" si="4817"/>
        <v>204701.39999999999</v>
      </c>
      <c r="BD1438" s="31">
        <f t="shared" si="4818"/>
        <v>0</v>
      </c>
      <c r="BE1438" s="31">
        <f>BE1439+BE1443</f>
        <v>0</v>
      </c>
      <c r="BF1438" s="31">
        <f>BF1439+BF1443</f>
        <v>0</v>
      </c>
      <c r="BG1438" s="31">
        <f>BG1439+BG1443</f>
        <v>0</v>
      </c>
      <c r="BH1438" s="31">
        <f t="shared" si="4822"/>
        <v>601.00199999999995</v>
      </c>
      <c r="BI1438" s="31">
        <f t="shared" si="4823"/>
        <v>204701.39999999999</v>
      </c>
      <c r="BJ1438" s="31">
        <f t="shared" si="4824"/>
        <v>0</v>
      </c>
      <c r="BK1438" s="31">
        <f>BK1439+BK1443</f>
        <v>0</v>
      </c>
      <c r="BL1438" s="31">
        <f>BL1439+BL1443</f>
        <v>0</v>
      </c>
      <c r="BM1438" s="31">
        <f>BM1439+BM1443</f>
        <v>0</v>
      </c>
      <c r="BN1438" s="31">
        <f t="shared" si="4828"/>
        <v>601.00199999999995</v>
      </c>
      <c r="BO1438" s="31">
        <f t="shared" si="4829"/>
        <v>204701.39999999999</v>
      </c>
      <c r="BP1438" s="31">
        <f t="shared" si="4830"/>
        <v>0</v>
      </c>
      <c r="BQ1438" s="31">
        <f>BQ1439+BQ1443</f>
        <v>0</v>
      </c>
      <c r="BR1438" s="31">
        <f>BR1439+BR1443</f>
        <v>0</v>
      </c>
      <c r="BS1438" s="31">
        <f t="shared" si="4833"/>
        <v>601.00199999999995</v>
      </c>
      <c r="BT1438" s="31">
        <f t="shared" si="4834"/>
        <v>204701.39999999999</v>
      </c>
      <c r="BU1438" s="31">
        <f t="shared" si="4835"/>
        <v>0</v>
      </c>
      <c r="BV1438" s="31">
        <f>BV1439+BV1443</f>
        <v>0</v>
      </c>
      <c r="BW1438" s="31">
        <f>BW1439+BW1443</f>
        <v>0</v>
      </c>
      <c r="BX1438" s="31">
        <f t="shared" si="4838"/>
        <v>601.00199999999995</v>
      </c>
      <c r="BY1438" s="31">
        <f t="shared" si="4839"/>
        <v>204701.39999999999</v>
      </c>
      <c r="BZ1438" s="31">
        <f t="shared" si="4840"/>
        <v>0</v>
      </c>
      <c r="CA1438" s="31">
        <f>CA1439+CA1443</f>
        <v>1979.1949999999999</v>
      </c>
      <c r="CB1438" s="31">
        <f>CB1439+CB1443</f>
        <v>-150597</v>
      </c>
      <c r="CC1438" s="31">
        <f>CC1439+CC1443</f>
        <v>0</v>
      </c>
      <c r="CD1438" s="31">
        <f t="shared" si="4715"/>
        <v>2580.1970000000001</v>
      </c>
      <c r="CE1438" s="31">
        <f t="shared" si="4716"/>
        <v>54104.399999999994</v>
      </c>
      <c r="CF1438" s="31">
        <f t="shared" si="4717"/>
        <v>0</v>
      </c>
      <c r="CG1438" s="31">
        <f>CG1439+CG1443</f>
        <v>0</v>
      </c>
      <c r="CH1438" s="24"/>
      <c r="CI1438" s="40"/>
      <c r="CL1438" s="1" t="s">
        <v>28</v>
      </c>
    </row>
    <row r="1439" ht="29.850000000000001">
      <c r="A1439" s="41" t="s">
        <v>809</v>
      </c>
      <c r="B1439" s="41"/>
      <c r="C1439" s="41"/>
      <c r="D1439" s="41"/>
      <c r="E1439" s="39" t="s">
        <v>810</v>
      </c>
      <c r="F1439" s="31">
        <f t="shared" ref="F1439:F1445" si="4879">F1440</f>
        <v>0</v>
      </c>
      <c r="G1439" s="31">
        <f t="shared" ref="G1439:G1445" si="4880">G1440</f>
        <v>204701.39999999999</v>
      </c>
      <c r="H1439" s="31">
        <f t="shared" ref="H1439:H1445" si="4881">H1440</f>
        <v>0</v>
      </c>
      <c r="I1439" s="31">
        <f t="shared" ref="I1439:I1445" si="4882">I1440</f>
        <v>0</v>
      </c>
      <c r="J1439" s="31">
        <f t="shared" ref="J1439:J1445" si="4883">J1440</f>
        <v>0</v>
      </c>
      <c r="K1439" s="31">
        <f t="shared" ref="K1439:K1445" si="4884">K1440</f>
        <v>0</v>
      </c>
      <c r="L1439" s="31">
        <f t="shared" si="4851"/>
        <v>0</v>
      </c>
      <c r="M1439" s="31">
        <f t="shared" si="4852"/>
        <v>204701.39999999999</v>
      </c>
      <c r="N1439" s="31">
        <f t="shared" si="4853"/>
        <v>0</v>
      </c>
      <c r="O1439" s="31">
        <f t="shared" ref="O1439:O1445" si="4885">O1440</f>
        <v>0</v>
      </c>
      <c r="P1439" s="31">
        <f t="shared" ref="P1439:P1445" si="4886">P1440</f>
        <v>0</v>
      </c>
      <c r="Q1439" s="31">
        <f t="shared" ref="Q1439:Q1445" si="4887">Q1440</f>
        <v>0</v>
      </c>
      <c r="R1439" s="31">
        <f t="shared" si="4857"/>
        <v>0</v>
      </c>
      <c r="S1439" s="31">
        <f t="shared" si="4858"/>
        <v>204701.39999999999</v>
      </c>
      <c r="T1439" s="31">
        <f t="shared" si="4859"/>
        <v>0</v>
      </c>
      <c r="U1439" s="31">
        <f t="shared" ref="U1439:U1445" si="4888">U1440</f>
        <v>0</v>
      </c>
      <c r="V1439" s="31">
        <f t="shared" ref="V1439:V1445" si="4889">V1440</f>
        <v>0</v>
      </c>
      <c r="W1439" s="31">
        <f t="shared" ref="W1439:W1445" si="4890">W1440</f>
        <v>0</v>
      </c>
      <c r="X1439" s="31">
        <f t="shared" si="4863"/>
        <v>0</v>
      </c>
      <c r="Y1439" s="31">
        <f t="shared" si="4864"/>
        <v>204701.39999999999</v>
      </c>
      <c r="Z1439" s="31">
        <f t="shared" si="4865"/>
        <v>0</v>
      </c>
      <c r="AA1439" s="31">
        <f t="shared" ref="AA1439:AA1445" si="4891">AA1440</f>
        <v>0</v>
      </c>
      <c r="AB1439" s="31">
        <f t="shared" ref="AB1439:AB1445" si="4892">AB1440</f>
        <v>0</v>
      </c>
      <c r="AC1439" s="31">
        <f t="shared" ref="AC1439:AC1445" si="4893">AC1440</f>
        <v>0</v>
      </c>
      <c r="AD1439" s="31">
        <f t="shared" si="4869"/>
        <v>0</v>
      </c>
      <c r="AE1439" s="31">
        <f t="shared" si="4870"/>
        <v>204701.39999999999</v>
      </c>
      <c r="AF1439" s="31">
        <f t="shared" si="4871"/>
        <v>0</v>
      </c>
      <c r="AG1439" s="31">
        <f t="shared" ref="AG1439:AG1445" si="4894">AG1440</f>
        <v>0</v>
      </c>
      <c r="AH1439" s="31">
        <f t="shared" ref="AH1439:AH1445" si="4895">AH1440</f>
        <v>0</v>
      </c>
      <c r="AI1439" s="31">
        <f t="shared" ref="AI1439:AI1445" si="4896">AI1440</f>
        <v>0</v>
      </c>
      <c r="AJ1439" s="31">
        <f t="shared" si="4875"/>
        <v>0</v>
      </c>
      <c r="AK1439" s="31">
        <f t="shared" si="4876"/>
        <v>204701.39999999999</v>
      </c>
      <c r="AL1439" s="31">
        <f t="shared" si="4877"/>
        <v>0</v>
      </c>
      <c r="AM1439" s="31">
        <f t="shared" ref="AM1439:AM1445" si="4897">AM1440</f>
        <v>0</v>
      </c>
      <c r="AN1439" s="31">
        <f t="shared" ref="AN1439:AN1445" si="4898">AN1440</f>
        <v>0</v>
      </c>
      <c r="AO1439" s="31">
        <f t="shared" ref="AO1439:AO1445" si="4899">AO1440</f>
        <v>0</v>
      </c>
      <c r="AP1439" s="31">
        <f t="shared" si="4804"/>
        <v>0</v>
      </c>
      <c r="AQ1439" s="31">
        <f t="shared" si="4805"/>
        <v>204701.39999999999</v>
      </c>
      <c r="AR1439" s="31">
        <f t="shared" si="4806"/>
        <v>0</v>
      </c>
      <c r="AS1439" s="31">
        <f t="shared" ref="AS1439:AS1445" si="4900">AS1440</f>
        <v>0</v>
      </c>
      <c r="AT1439" s="31">
        <f t="shared" ref="AT1439:AT1445" si="4901">AT1440</f>
        <v>0</v>
      </c>
      <c r="AU1439" s="31">
        <f t="shared" ref="AU1439:AU1445" si="4902">AU1440</f>
        <v>0</v>
      </c>
      <c r="AV1439" s="31">
        <f t="shared" si="4810"/>
        <v>0</v>
      </c>
      <c r="AW1439" s="31">
        <f t="shared" si="4811"/>
        <v>204701.39999999999</v>
      </c>
      <c r="AX1439" s="31">
        <f t="shared" si="4812"/>
        <v>0</v>
      </c>
      <c r="AY1439" s="31">
        <f t="shared" ref="AY1439:AY1445" si="4903">AY1440</f>
        <v>0</v>
      </c>
      <c r="AZ1439" s="31">
        <f t="shared" ref="AZ1439:AZ1445" si="4904">AZ1440</f>
        <v>0</v>
      </c>
      <c r="BA1439" s="31">
        <f t="shared" ref="BA1439:BA1445" si="4905">BA1440</f>
        <v>0</v>
      </c>
      <c r="BB1439" s="31">
        <f t="shared" si="4816"/>
        <v>0</v>
      </c>
      <c r="BC1439" s="31">
        <f t="shared" si="4817"/>
        <v>204701.39999999999</v>
      </c>
      <c r="BD1439" s="31">
        <f t="shared" si="4818"/>
        <v>0</v>
      </c>
      <c r="BE1439" s="31">
        <f t="shared" ref="BE1439:BE1445" si="4906">BE1440</f>
        <v>0</v>
      </c>
      <c r="BF1439" s="31">
        <f t="shared" ref="BF1439:BF1445" si="4907">BF1440</f>
        <v>0</v>
      </c>
      <c r="BG1439" s="31">
        <f t="shared" ref="BG1439:BG1445" si="4908">BG1440</f>
        <v>0</v>
      </c>
      <c r="BH1439" s="31">
        <f t="shared" si="4822"/>
        <v>0</v>
      </c>
      <c r="BI1439" s="31">
        <f t="shared" si="4823"/>
        <v>204701.39999999999</v>
      </c>
      <c r="BJ1439" s="31">
        <f t="shared" si="4824"/>
        <v>0</v>
      </c>
      <c r="BK1439" s="31">
        <f t="shared" ref="BK1439:BK1445" si="4909">BK1440</f>
        <v>0</v>
      </c>
      <c r="BL1439" s="31">
        <f t="shared" ref="BL1439:BL1445" si="4910">BL1440</f>
        <v>0</v>
      </c>
      <c r="BM1439" s="31">
        <f t="shared" ref="BM1439:BM1445" si="4911">BM1440</f>
        <v>0</v>
      </c>
      <c r="BN1439" s="31">
        <f t="shared" si="4828"/>
        <v>0</v>
      </c>
      <c r="BO1439" s="31">
        <f t="shared" si="4829"/>
        <v>204701.39999999999</v>
      </c>
      <c r="BP1439" s="31">
        <f t="shared" si="4830"/>
        <v>0</v>
      </c>
      <c r="BQ1439" s="31">
        <f t="shared" ref="BQ1439:BQ1445" si="4912">BQ1440</f>
        <v>0</v>
      </c>
      <c r="BR1439" s="31">
        <f t="shared" ref="BR1439:BR1445" si="4913">BR1440</f>
        <v>0</v>
      </c>
      <c r="BS1439" s="31">
        <f t="shared" si="4833"/>
        <v>0</v>
      </c>
      <c r="BT1439" s="31">
        <f t="shared" si="4834"/>
        <v>204701.39999999999</v>
      </c>
      <c r="BU1439" s="31">
        <f t="shared" si="4835"/>
        <v>0</v>
      </c>
      <c r="BV1439" s="31">
        <f t="shared" ref="BV1439:BV1445" si="4914">BV1440</f>
        <v>0</v>
      </c>
      <c r="BW1439" s="31">
        <f t="shared" ref="BW1439:BW1445" si="4915">BW1440</f>
        <v>0</v>
      </c>
      <c r="BX1439" s="31">
        <f t="shared" si="4838"/>
        <v>0</v>
      </c>
      <c r="BY1439" s="31">
        <f t="shared" si="4839"/>
        <v>204701.39999999999</v>
      </c>
      <c r="BZ1439" s="31">
        <f t="shared" si="4840"/>
        <v>0</v>
      </c>
      <c r="CA1439" s="31">
        <f t="shared" ref="CA1439:CA1445" si="4916">CA1440</f>
        <v>1979.1949999999999</v>
      </c>
      <c r="CB1439" s="31">
        <f t="shared" ref="CB1439:CB1445" si="4917">CB1440</f>
        <v>-150597</v>
      </c>
      <c r="CC1439" s="31">
        <f t="shared" ref="CC1439:CC1445" si="4918">CC1440</f>
        <v>0</v>
      </c>
      <c r="CD1439" s="31">
        <f t="shared" si="4715"/>
        <v>1979.1949999999999</v>
      </c>
      <c r="CE1439" s="31">
        <f t="shared" si="4716"/>
        <v>54104.399999999994</v>
      </c>
      <c r="CF1439" s="31">
        <f t="shared" si="4717"/>
        <v>0</v>
      </c>
      <c r="CG1439" s="31">
        <f t="shared" ref="CG1439:CG1445" si="4919">CG1440</f>
        <v>0</v>
      </c>
      <c r="CH1439" s="24"/>
      <c r="CI1439" s="40"/>
      <c r="CO1439" s="1" t="s">
        <v>31</v>
      </c>
    </row>
    <row r="1440" ht="29.850000000000001">
      <c r="A1440" s="41" t="s">
        <v>809</v>
      </c>
      <c r="B1440" s="17">
        <v>200</v>
      </c>
      <c r="C1440" s="16"/>
      <c r="D1440" s="16"/>
      <c r="E1440" s="39" t="s">
        <v>40</v>
      </c>
      <c r="F1440" s="31">
        <f t="shared" si="4879"/>
        <v>0</v>
      </c>
      <c r="G1440" s="31">
        <f t="shared" si="4880"/>
        <v>204701.39999999999</v>
      </c>
      <c r="H1440" s="31">
        <f t="shared" si="4881"/>
        <v>0</v>
      </c>
      <c r="I1440" s="31">
        <f t="shared" si="4882"/>
        <v>0</v>
      </c>
      <c r="J1440" s="31">
        <f t="shared" si="4883"/>
        <v>0</v>
      </c>
      <c r="K1440" s="31">
        <f t="shared" si="4884"/>
        <v>0</v>
      </c>
      <c r="L1440" s="31">
        <f t="shared" si="4851"/>
        <v>0</v>
      </c>
      <c r="M1440" s="31">
        <f t="shared" si="4852"/>
        <v>204701.39999999999</v>
      </c>
      <c r="N1440" s="31">
        <f t="shared" si="4853"/>
        <v>0</v>
      </c>
      <c r="O1440" s="31">
        <f t="shared" si="4885"/>
        <v>0</v>
      </c>
      <c r="P1440" s="31">
        <f t="shared" si="4886"/>
        <v>0</v>
      </c>
      <c r="Q1440" s="31">
        <f t="shared" si="4887"/>
        <v>0</v>
      </c>
      <c r="R1440" s="31">
        <f t="shared" si="4857"/>
        <v>0</v>
      </c>
      <c r="S1440" s="31">
        <f t="shared" si="4858"/>
        <v>204701.39999999999</v>
      </c>
      <c r="T1440" s="31">
        <f t="shared" si="4859"/>
        <v>0</v>
      </c>
      <c r="U1440" s="31">
        <f t="shared" si="4888"/>
        <v>0</v>
      </c>
      <c r="V1440" s="31">
        <f t="shared" si="4889"/>
        <v>0</v>
      </c>
      <c r="W1440" s="31">
        <f t="shared" si="4890"/>
        <v>0</v>
      </c>
      <c r="X1440" s="31">
        <f t="shared" si="4863"/>
        <v>0</v>
      </c>
      <c r="Y1440" s="31">
        <f t="shared" si="4864"/>
        <v>204701.39999999999</v>
      </c>
      <c r="Z1440" s="31">
        <f t="shared" si="4865"/>
        <v>0</v>
      </c>
      <c r="AA1440" s="31">
        <f t="shared" si="4891"/>
        <v>0</v>
      </c>
      <c r="AB1440" s="31">
        <f t="shared" si="4892"/>
        <v>0</v>
      </c>
      <c r="AC1440" s="31">
        <f t="shared" si="4893"/>
        <v>0</v>
      </c>
      <c r="AD1440" s="31">
        <f t="shared" si="4869"/>
        <v>0</v>
      </c>
      <c r="AE1440" s="31">
        <f t="shared" si="4870"/>
        <v>204701.39999999999</v>
      </c>
      <c r="AF1440" s="31">
        <f t="shared" si="4871"/>
        <v>0</v>
      </c>
      <c r="AG1440" s="31">
        <f t="shared" si="4894"/>
        <v>0</v>
      </c>
      <c r="AH1440" s="31">
        <f t="shared" si="4895"/>
        <v>0</v>
      </c>
      <c r="AI1440" s="31">
        <f t="shared" si="4896"/>
        <v>0</v>
      </c>
      <c r="AJ1440" s="31">
        <f t="shared" si="4875"/>
        <v>0</v>
      </c>
      <c r="AK1440" s="31">
        <f t="shared" si="4876"/>
        <v>204701.39999999999</v>
      </c>
      <c r="AL1440" s="31">
        <f t="shared" si="4877"/>
        <v>0</v>
      </c>
      <c r="AM1440" s="31">
        <f t="shared" si="4897"/>
        <v>0</v>
      </c>
      <c r="AN1440" s="31">
        <f t="shared" si="4898"/>
        <v>0</v>
      </c>
      <c r="AO1440" s="31">
        <f t="shared" si="4899"/>
        <v>0</v>
      </c>
      <c r="AP1440" s="31">
        <f t="shared" si="4804"/>
        <v>0</v>
      </c>
      <c r="AQ1440" s="31">
        <f t="shared" si="4805"/>
        <v>204701.39999999999</v>
      </c>
      <c r="AR1440" s="31">
        <f t="shared" si="4806"/>
        <v>0</v>
      </c>
      <c r="AS1440" s="31">
        <f t="shared" si="4900"/>
        <v>0</v>
      </c>
      <c r="AT1440" s="31">
        <f t="shared" si="4901"/>
        <v>0</v>
      </c>
      <c r="AU1440" s="31">
        <f t="shared" si="4902"/>
        <v>0</v>
      </c>
      <c r="AV1440" s="31">
        <f t="shared" si="4810"/>
        <v>0</v>
      </c>
      <c r="AW1440" s="31">
        <f t="shared" si="4811"/>
        <v>204701.39999999999</v>
      </c>
      <c r="AX1440" s="31">
        <f t="shared" si="4812"/>
        <v>0</v>
      </c>
      <c r="AY1440" s="31">
        <f t="shared" si="4903"/>
        <v>0</v>
      </c>
      <c r="AZ1440" s="31">
        <f t="shared" si="4904"/>
        <v>0</v>
      </c>
      <c r="BA1440" s="31">
        <f t="shared" si="4905"/>
        <v>0</v>
      </c>
      <c r="BB1440" s="31">
        <f t="shared" si="4816"/>
        <v>0</v>
      </c>
      <c r="BC1440" s="31">
        <f t="shared" si="4817"/>
        <v>204701.39999999999</v>
      </c>
      <c r="BD1440" s="31">
        <f t="shared" si="4818"/>
        <v>0</v>
      </c>
      <c r="BE1440" s="31">
        <f t="shared" si="4906"/>
        <v>0</v>
      </c>
      <c r="BF1440" s="31">
        <f t="shared" si="4907"/>
        <v>0</v>
      </c>
      <c r="BG1440" s="31">
        <f t="shared" si="4908"/>
        <v>0</v>
      </c>
      <c r="BH1440" s="31">
        <f t="shared" si="4822"/>
        <v>0</v>
      </c>
      <c r="BI1440" s="31">
        <f t="shared" si="4823"/>
        <v>204701.39999999999</v>
      </c>
      <c r="BJ1440" s="31">
        <f t="shared" si="4824"/>
        <v>0</v>
      </c>
      <c r="BK1440" s="31">
        <f t="shared" si="4909"/>
        <v>0</v>
      </c>
      <c r="BL1440" s="31">
        <f t="shared" si="4910"/>
        <v>0</v>
      </c>
      <c r="BM1440" s="31">
        <f t="shared" si="4911"/>
        <v>0</v>
      </c>
      <c r="BN1440" s="31">
        <f t="shared" si="4828"/>
        <v>0</v>
      </c>
      <c r="BO1440" s="31">
        <f t="shared" si="4829"/>
        <v>204701.39999999999</v>
      </c>
      <c r="BP1440" s="31">
        <f t="shared" si="4830"/>
        <v>0</v>
      </c>
      <c r="BQ1440" s="31">
        <f t="shared" si="4912"/>
        <v>0</v>
      </c>
      <c r="BR1440" s="31">
        <f t="shared" si="4913"/>
        <v>0</v>
      </c>
      <c r="BS1440" s="31">
        <f t="shared" si="4833"/>
        <v>0</v>
      </c>
      <c r="BT1440" s="31">
        <f t="shared" si="4834"/>
        <v>204701.39999999999</v>
      </c>
      <c r="BU1440" s="31">
        <f t="shared" si="4835"/>
        <v>0</v>
      </c>
      <c r="BV1440" s="31">
        <f t="shared" si="4914"/>
        <v>0</v>
      </c>
      <c r="BW1440" s="31">
        <f t="shared" si="4915"/>
        <v>0</v>
      </c>
      <c r="BX1440" s="31">
        <f t="shared" si="4838"/>
        <v>0</v>
      </c>
      <c r="BY1440" s="31">
        <f t="shared" si="4839"/>
        <v>204701.39999999999</v>
      </c>
      <c r="BZ1440" s="31">
        <f t="shared" si="4840"/>
        <v>0</v>
      </c>
      <c r="CA1440" s="31">
        <f t="shared" si="4916"/>
        <v>1979.1949999999999</v>
      </c>
      <c r="CB1440" s="31">
        <f t="shared" si="4917"/>
        <v>-150597</v>
      </c>
      <c r="CC1440" s="31">
        <f t="shared" si="4918"/>
        <v>0</v>
      </c>
      <c r="CD1440" s="31">
        <f t="shared" si="4715"/>
        <v>1979.1949999999999</v>
      </c>
      <c r="CE1440" s="31">
        <f t="shared" si="4716"/>
        <v>54104.399999999994</v>
      </c>
      <c r="CF1440" s="31">
        <f t="shared" si="4717"/>
        <v>0</v>
      </c>
      <c r="CG1440" s="31">
        <f t="shared" si="4919"/>
        <v>0</v>
      </c>
      <c r="CH1440" s="24"/>
      <c r="CI1440" s="40"/>
      <c r="CM1440" s="1" t="s">
        <v>29</v>
      </c>
    </row>
    <row r="1441" ht="43.75">
      <c r="A1441" s="41" t="s">
        <v>809</v>
      </c>
      <c r="B1441" s="17">
        <v>240</v>
      </c>
      <c r="C1441" s="16"/>
      <c r="D1441" s="16"/>
      <c r="E1441" s="39" t="s">
        <v>41</v>
      </c>
      <c r="F1441" s="31">
        <f t="shared" si="4879"/>
        <v>0</v>
      </c>
      <c r="G1441" s="31">
        <f t="shared" si="4880"/>
        <v>204701.39999999999</v>
      </c>
      <c r="H1441" s="31">
        <f t="shared" si="4881"/>
        <v>0</v>
      </c>
      <c r="I1441" s="31">
        <f t="shared" si="4882"/>
        <v>0</v>
      </c>
      <c r="J1441" s="31">
        <f t="shared" si="4883"/>
        <v>0</v>
      </c>
      <c r="K1441" s="31">
        <f t="shared" si="4884"/>
        <v>0</v>
      </c>
      <c r="L1441" s="31">
        <f t="shared" si="4851"/>
        <v>0</v>
      </c>
      <c r="M1441" s="31">
        <f t="shared" si="4852"/>
        <v>204701.39999999999</v>
      </c>
      <c r="N1441" s="31">
        <f t="shared" si="4853"/>
        <v>0</v>
      </c>
      <c r="O1441" s="31">
        <f t="shared" si="4885"/>
        <v>0</v>
      </c>
      <c r="P1441" s="31">
        <f t="shared" si="4886"/>
        <v>0</v>
      </c>
      <c r="Q1441" s="31">
        <f t="shared" si="4887"/>
        <v>0</v>
      </c>
      <c r="R1441" s="31">
        <f t="shared" si="4857"/>
        <v>0</v>
      </c>
      <c r="S1441" s="31">
        <f t="shared" si="4858"/>
        <v>204701.39999999999</v>
      </c>
      <c r="T1441" s="31">
        <f t="shared" si="4859"/>
        <v>0</v>
      </c>
      <c r="U1441" s="31">
        <f t="shared" si="4888"/>
        <v>0</v>
      </c>
      <c r="V1441" s="31">
        <f t="shared" si="4889"/>
        <v>0</v>
      </c>
      <c r="W1441" s="31">
        <f t="shared" si="4890"/>
        <v>0</v>
      </c>
      <c r="X1441" s="31">
        <f t="shared" si="4863"/>
        <v>0</v>
      </c>
      <c r="Y1441" s="31">
        <f t="shared" si="4864"/>
        <v>204701.39999999999</v>
      </c>
      <c r="Z1441" s="31">
        <f t="shared" si="4865"/>
        <v>0</v>
      </c>
      <c r="AA1441" s="31">
        <f t="shared" si="4891"/>
        <v>0</v>
      </c>
      <c r="AB1441" s="31">
        <f t="shared" si="4892"/>
        <v>0</v>
      </c>
      <c r="AC1441" s="31">
        <f t="shared" si="4893"/>
        <v>0</v>
      </c>
      <c r="AD1441" s="31">
        <f t="shared" si="4869"/>
        <v>0</v>
      </c>
      <c r="AE1441" s="31">
        <f t="shared" si="4870"/>
        <v>204701.39999999999</v>
      </c>
      <c r="AF1441" s="31">
        <f t="shared" si="4871"/>
        <v>0</v>
      </c>
      <c r="AG1441" s="31">
        <f t="shared" si="4894"/>
        <v>0</v>
      </c>
      <c r="AH1441" s="31">
        <f t="shared" si="4895"/>
        <v>0</v>
      </c>
      <c r="AI1441" s="31">
        <f t="shared" si="4896"/>
        <v>0</v>
      </c>
      <c r="AJ1441" s="31">
        <f t="shared" si="4875"/>
        <v>0</v>
      </c>
      <c r="AK1441" s="31">
        <f t="shared" si="4876"/>
        <v>204701.39999999999</v>
      </c>
      <c r="AL1441" s="31">
        <f t="shared" si="4877"/>
        <v>0</v>
      </c>
      <c r="AM1441" s="31">
        <f t="shared" si="4897"/>
        <v>0</v>
      </c>
      <c r="AN1441" s="31">
        <f t="shared" si="4898"/>
        <v>0</v>
      </c>
      <c r="AO1441" s="31">
        <f t="shared" si="4899"/>
        <v>0</v>
      </c>
      <c r="AP1441" s="31">
        <f t="shared" si="4804"/>
        <v>0</v>
      </c>
      <c r="AQ1441" s="31">
        <f t="shared" si="4805"/>
        <v>204701.39999999999</v>
      </c>
      <c r="AR1441" s="31">
        <f t="shared" si="4806"/>
        <v>0</v>
      </c>
      <c r="AS1441" s="31">
        <f t="shared" si="4900"/>
        <v>0</v>
      </c>
      <c r="AT1441" s="31">
        <f t="shared" si="4901"/>
        <v>0</v>
      </c>
      <c r="AU1441" s="31">
        <f t="shared" si="4902"/>
        <v>0</v>
      </c>
      <c r="AV1441" s="31">
        <f t="shared" si="4810"/>
        <v>0</v>
      </c>
      <c r="AW1441" s="31">
        <f t="shared" si="4811"/>
        <v>204701.39999999999</v>
      </c>
      <c r="AX1441" s="31">
        <f t="shared" si="4812"/>
        <v>0</v>
      </c>
      <c r="AY1441" s="31">
        <f t="shared" si="4903"/>
        <v>0</v>
      </c>
      <c r="AZ1441" s="31">
        <f t="shared" si="4904"/>
        <v>0</v>
      </c>
      <c r="BA1441" s="31">
        <f t="shared" si="4905"/>
        <v>0</v>
      </c>
      <c r="BB1441" s="31">
        <f t="shared" si="4816"/>
        <v>0</v>
      </c>
      <c r="BC1441" s="31">
        <f t="shared" si="4817"/>
        <v>204701.39999999999</v>
      </c>
      <c r="BD1441" s="31">
        <f t="shared" si="4818"/>
        <v>0</v>
      </c>
      <c r="BE1441" s="31">
        <f t="shared" si="4906"/>
        <v>0</v>
      </c>
      <c r="BF1441" s="31">
        <f t="shared" si="4907"/>
        <v>0</v>
      </c>
      <c r="BG1441" s="31">
        <f t="shared" si="4908"/>
        <v>0</v>
      </c>
      <c r="BH1441" s="31">
        <f t="shared" si="4822"/>
        <v>0</v>
      </c>
      <c r="BI1441" s="31">
        <f t="shared" si="4823"/>
        <v>204701.39999999999</v>
      </c>
      <c r="BJ1441" s="31">
        <f t="shared" si="4824"/>
        <v>0</v>
      </c>
      <c r="BK1441" s="31">
        <f t="shared" si="4909"/>
        <v>0</v>
      </c>
      <c r="BL1441" s="31">
        <f t="shared" si="4910"/>
        <v>0</v>
      </c>
      <c r="BM1441" s="31">
        <f t="shared" si="4911"/>
        <v>0</v>
      </c>
      <c r="BN1441" s="31">
        <f t="shared" si="4828"/>
        <v>0</v>
      </c>
      <c r="BO1441" s="31">
        <f t="shared" si="4829"/>
        <v>204701.39999999999</v>
      </c>
      <c r="BP1441" s="31">
        <f t="shared" si="4830"/>
        <v>0</v>
      </c>
      <c r="BQ1441" s="31">
        <f t="shared" si="4912"/>
        <v>0</v>
      </c>
      <c r="BR1441" s="31">
        <f t="shared" si="4913"/>
        <v>0</v>
      </c>
      <c r="BS1441" s="31">
        <f t="shared" si="4833"/>
        <v>0</v>
      </c>
      <c r="BT1441" s="31">
        <f t="shared" si="4834"/>
        <v>204701.39999999999</v>
      </c>
      <c r="BU1441" s="31">
        <f t="shared" si="4835"/>
        <v>0</v>
      </c>
      <c r="BV1441" s="31">
        <f t="shared" si="4914"/>
        <v>0</v>
      </c>
      <c r="BW1441" s="31">
        <f t="shared" si="4915"/>
        <v>0</v>
      </c>
      <c r="BX1441" s="31">
        <f t="shared" si="4838"/>
        <v>0</v>
      </c>
      <c r="BY1441" s="31">
        <f t="shared" si="4839"/>
        <v>204701.39999999999</v>
      </c>
      <c r="BZ1441" s="31">
        <f t="shared" si="4840"/>
        <v>0</v>
      </c>
      <c r="CA1441" s="31">
        <f t="shared" si="4916"/>
        <v>1979.1949999999999</v>
      </c>
      <c r="CB1441" s="31">
        <f t="shared" si="4917"/>
        <v>-150597</v>
      </c>
      <c r="CC1441" s="31">
        <f t="shared" si="4918"/>
        <v>0</v>
      </c>
      <c r="CD1441" s="31">
        <f t="shared" si="4715"/>
        <v>1979.1949999999999</v>
      </c>
      <c r="CE1441" s="31">
        <f t="shared" si="4716"/>
        <v>54104.399999999994</v>
      </c>
      <c r="CF1441" s="31">
        <f t="shared" si="4717"/>
        <v>0</v>
      </c>
      <c r="CG1441" s="31">
        <f t="shared" si="4919"/>
        <v>0</v>
      </c>
      <c r="CH1441" s="24"/>
      <c r="CI1441" s="40"/>
      <c r="CN1441" s="1" t="s">
        <v>30</v>
      </c>
    </row>
    <row r="1442" ht="15">
      <c r="A1442" s="41" t="s">
        <v>809</v>
      </c>
      <c r="B1442" s="17">
        <v>240</v>
      </c>
      <c r="C1442" s="16" t="s">
        <v>66</v>
      </c>
      <c r="D1442" s="16" t="s">
        <v>67</v>
      </c>
      <c r="E1442" s="39" t="s">
        <v>68</v>
      </c>
      <c r="F1442" s="31"/>
      <c r="G1442" s="31">
        <v>204701.39999999999</v>
      </c>
      <c r="H1442" s="31"/>
      <c r="I1442" s="31"/>
      <c r="J1442" s="31"/>
      <c r="K1442" s="31"/>
      <c r="L1442" s="31">
        <f t="shared" si="4851"/>
        <v>0</v>
      </c>
      <c r="M1442" s="31">
        <f t="shared" si="4852"/>
        <v>204701.39999999999</v>
      </c>
      <c r="N1442" s="31">
        <f t="shared" si="4853"/>
        <v>0</v>
      </c>
      <c r="O1442" s="31"/>
      <c r="P1442" s="31"/>
      <c r="Q1442" s="31"/>
      <c r="R1442" s="31">
        <f t="shared" si="4857"/>
        <v>0</v>
      </c>
      <c r="S1442" s="31">
        <f t="shared" si="4858"/>
        <v>204701.39999999999</v>
      </c>
      <c r="T1442" s="31">
        <f t="shared" si="4859"/>
        <v>0</v>
      </c>
      <c r="U1442" s="31"/>
      <c r="V1442" s="31"/>
      <c r="W1442" s="31"/>
      <c r="X1442" s="31">
        <f t="shared" si="4863"/>
        <v>0</v>
      </c>
      <c r="Y1442" s="31">
        <f t="shared" si="4864"/>
        <v>204701.39999999999</v>
      </c>
      <c r="Z1442" s="31">
        <f t="shared" si="4865"/>
        <v>0</v>
      </c>
      <c r="AA1442" s="31"/>
      <c r="AB1442" s="31"/>
      <c r="AC1442" s="31"/>
      <c r="AD1442" s="31">
        <f t="shared" si="4869"/>
        <v>0</v>
      </c>
      <c r="AE1442" s="31">
        <f t="shared" si="4870"/>
        <v>204701.39999999999</v>
      </c>
      <c r="AF1442" s="31">
        <f t="shared" si="4871"/>
        <v>0</v>
      </c>
      <c r="AG1442" s="31"/>
      <c r="AH1442" s="31"/>
      <c r="AI1442" s="31"/>
      <c r="AJ1442" s="31">
        <f t="shared" si="4875"/>
        <v>0</v>
      </c>
      <c r="AK1442" s="31">
        <f t="shared" si="4876"/>
        <v>204701.39999999999</v>
      </c>
      <c r="AL1442" s="31">
        <f t="shared" si="4877"/>
        <v>0</v>
      </c>
      <c r="AM1442" s="31"/>
      <c r="AN1442" s="31"/>
      <c r="AO1442" s="31"/>
      <c r="AP1442" s="31">
        <f t="shared" si="4804"/>
        <v>0</v>
      </c>
      <c r="AQ1442" s="31">
        <f t="shared" si="4805"/>
        <v>204701.39999999999</v>
      </c>
      <c r="AR1442" s="31">
        <f t="shared" si="4806"/>
        <v>0</v>
      </c>
      <c r="AS1442" s="31"/>
      <c r="AT1442" s="31"/>
      <c r="AU1442" s="31"/>
      <c r="AV1442" s="31">
        <f t="shared" si="4810"/>
        <v>0</v>
      </c>
      <c r="AW1442" s="31">
        <f t="shared" si="4811"/>
        <v>204701.39999999999</v>
      </c>
      <c r="AX1442" s="31">
        <f t="shared" si="4812"/>
        <v>0</v>
      </c>
      <c r="AY1442" s="31"/>
      <c r="AZ1442" s="31"/>
      <c r="BA1442" s="31"/>
      <c r="BB1442" s="31">
        <f t="shared" si="4816"/>
        <v>0</v>
      </c>
      <c r="BC1442" s="31">
        <f t="shared" si="4817"/>
        <v>204701.39999999999</v>
      </c>
      <c r="BD1442" s="31">
        <f t="shared" si="4818"/>
        <v>0</v>
      </c>
      <c r="BE1442" s="31"/>
      <c r="BF1442" s="31"/>
      <c r="BG1442" s="31"/>
      <c r="BH1442" s="31">
        <f t="shared" si="4822"/>
        <v>0</v>
      </c>
      <c r="BI1442" s="31">
        <f t="shared" si="4823"/>
        <v>204701.39999999999</v>
      </c>
      <c r="BJ1442" s="31">
        <f t="shared" si="4824"/>
        <v>0</v>
      </c>
      <c r="BK1442" s="31"/>
      <c r="BL1442" s="31"/>
      <c r="BM1442" s="31"/>
      <c r="BN1442" s="31">
        <f t="shared" si="4828"/>
        <v>0</v>
      </c>
      <c r="BO1442" s="31">
        <f t="shared" si="4829"/>
        <v>204701.39999999999</v>
      </c>
      <c r="BP1442" s="31">
        <f t="shared" si="4830"/>
        <v>0</v>
      </c>
      <c r="BQ1442" s="31"/>
      <c r="BR1442" s="31"/>
      <c r="BS1442" s="31">
        <f t="shared" si="4833"/>
        <v>0</v>
      </c>
      <c r="BT1442" s="31">
        <f t="shared" si="4834"/>
        <v>204701.39999999999</v>
      </c>
      <c r="BU1442" s="31">
        <f t="shared" si="4835"/>
        <v>0</v>
      </c>
      <c r="BV1442" s="31"/>
      <c r="BW1442" s="31"/>
      <c r="BX1442" s="31">
        <f t="shared" si="4838"/>
        <v>0</v>
      </c>
      <c r="BY1442" s="31">
        <f t="shared" si="4839"/>
        <v>204701.39999999999</v>
      </c>
      <c r="BZ1442" s="31">
        <f t="shared" si="4840"/>
        <v>0</v>
      </c>
      <c r="CA1442" s="31">
        <v>1979.1949999999999</v>
      </c>
      <c r="CB1442" s="31">
        <f>-597-150000</f>
        <v>-150597</v>
      </c>
      <c r="CC1442" s="31"/>
      <c r="CD1442" s="31">
        <f t="shared" si="4715"/>
        <v>1979.1949999999999</v>
      </c>
      <c r="CE1442" s="31">
        <f t="shared" si="4716"/>
        <v>54104.399999999994</v>
      </c>
      <c r="CF1442" s="31">
        <f t="shared" si="4717"/>
        <v>0</v>
      </c>
      <c r="CG1442" s="31"/>
      <c r="CH1442" s="24"/>
      <c r="CI1442" s="40"/>
    </row>
    <row r="1443" ht="15">
      <c r="A1443" s="41" t="s">
        <v>811</v>
      </c>
      <c r="B1443" s="17"/>
      <c r="C1443" s="16"/>
      <c r="D1443" s="16"/>
      <c r="E1443" s="39" t="s">
        <v>711</v>
      </c>
      <c r="F1443" s="31">
        <f t="shared" si="4879"/>
        <v>0</v>
      </c>
      <c r="G1443" s="31">
        <f t="shared" si="4880"/>
        <v>0</v>
      </c>
      <c r="H1443" s="31">
        <f t="shared" si="4881"/>
        <v>0</v>
      </c>
      <c r="I1443" s="31">
        <f t="shared" si="4882"/>
        <v>0</v>
      </c>
      <c r="J1443" s="31">
        <f t="shared" si="4883"/>
        <v>0</v>
      </c>
      <c r="K1443" s="31">
        <f t="shared" si="4884"/>
        <v>0</v>
      </c>
      <c r="L1443" s="31">
        <f t="shared" si="4851"/>
        <v>0</v>
      </c>
      <c r="M1443" s="31">
        <f t="shared" si="4852"/>
        <v>0</v>
      </c>
      <c r="N1443" s="31">
        <f t="shared" si="4853"/>
        <v>0</v>
      </c>
      <c r="O1443" s="31">
        <f t="shared" si="4885"/>
        <v>601.00199999999995</v>
      </c>
      <c r="P1443" s="31">
        <f t="shared" si="4886"/>
        <v>0</v>
      </c>
      <c r="Q1443" s="31">
        <f t="shared" si="4887"/>
        <v>0</v>
      </c>
      <c r="R1443" s="31">
        <f t="shared" si="4857"/>
        <v>601.00199999999995</v>
      </c>
      <c r="S1443" s="31">
        <f t="shared" si="4858"/>
        <v>0</v>
      </c>
      <c r="T1443" s="31">
        <f t="shared" si="4859"/>
        <v>0</v>
      </c>
      <c r="U1443" s="31">
        <f t="shared" si="4888"/>
        <v>0</v>
      </c>
      <c r="V1443" s="31">
        <f t="shared" si="4889"/>
        <v>0</v>
      </c>
      <c r="W1443" s="31">
        <f t="shared" si="4890"/>
        <v>0</v>
      </c>
      <c r="X1443" s="31">
        <f t="shared" si="4863"/>
        <v>601.00199999999995</v>
      </c>
      <c r="Y1443" s="31">
        <f t="shared" si="4864"/>
        <v>0</v>
      </c>
      <c r="Z1443" s="31">
        <f t="shared" si="4865"/>
        <v>0</v>
      </c>
      <c r="AA1443" s="31">
        <f t="shared" si="4891"/>
        <v>0</v>
      </c>
      <c r="AB1443" s="31">
        <f t="shared" si="4892"/>
        <v>0</v>
      </c>
      <c r="AC1443" s="31">
        <f t="shared" si="4893"/>
        <v>0</v>
      </c>
      <c r="AD1443" s="31">
        <f t="shared" si="4869"/>
        <v>601.00199999999995</v>
      </c>
      <c r="AE1443" s="31">
        <f t="shared" si="4870"/>
        <v>0</v>
      </c>
      <c r="AF1443" s="31">
        <f t="shared" si="4871"/>
        <v>0</v>
      </c>
      <c r="AG1443" s="31">
        <f t="shared" si="4894"/>
        <v>0</v>
      </c>
      <c r="AH1443" s="31">
        <f t="shared" si="4895"/>
        <v>0</v>
      </c>
      <c r="AI1443" s="31">
        <f t="shared" si="4896"/>
        <v>0</v>
      </c>
      <c r="AJ1443" s="31">
        <f t="shared" si="4875"/>
        <v>601.00199999999995</v>
      </c>
      <c r="AK1443" s="31">
        <f t="shared" si="4876"/>
        <v>0</v>
      </c>
      <c r="AL1443" s="31">
        <f t="shared" si="4877"/>
        <v>0</v>
      </c>
      <c r="AM1443" s="31">
        <f t="shared" si="4897"/>
        <v>0</v>
      </c>
      <c r="AN1443" s="31">
        <f t="shared" si="4898"/>
        <v>0</v>
      </c>
      <c r="AO1443" s="31">
        <f t="shared" si="4899"/>
        <v>0</v>
      </c>
      <c r="AP1443" s="31">
        <f t="shared" si="4804"/>
        <v>601.00199999999995</v>
      </c>
      <c r="AQ1443" s="31">
        <f t="shared" si="4805"/>
        <v>0</v>
      </c>
      <c r="AR1443" s="31">
        <f t="shared" si="4806"/>
        <v>0</v>
      </c>
      <c r="AS1443" s="31">
        <f t="shared" si="4900"/>
        <v>0</v>
      </c>
      <c r="AT1443" s="31">
        <f t="shared" si="4901"/>
        <v>0</v>
      </c>
      <c r="AU1443" s="31">
        <f t="shared" si="4902"/>
        <v>0</v>
      </c>
      <c r="AV1443" s="31">
        <f t="shared" si="4810"/>
        <v>601.00199999999995</v>
      </c>
      <c r="AW1443" s="31">
        <f t="shared" si="4811"/>
        <v>0</v>
      </c>
      <c r="AX1443" s="31">
        <f t="shared" si="4812"/>
        <v>0</v>
      </c>
      <c r="AY1443" s="31">
        <f t="shared" si="4903"/>
        <v>0</v>
      </c>
      <c r="AZ1443" s="31">
        <f t="shared" si="4904"/>
        <v>0</v>
      </c>
      <c r="BA1443" s="31">
        <f t="shared" si="4905"/>
        <v>0</v>
      </c>
      <c r="BB1443" s="31">
        <f t="shared" si="4816"/>
        <v>601.00199999999995</v>
      </c>
      <c r="BC1443" s="31">
        <f t="shared" si="4817"/>
        <v>0</v>
      </c>
      <c r="BD1443" s="31">
        <f t="shared" si="4818"/>
        <v>0</v>
      </c>
      <c r="BE1443" s="31">
        <f t="shared" si="4906"/>
        <v>0</v>
      </c>
      <c r="BF1443" s="31">
        <f t="shared" si="4907"/>
        <v>0</v>
      </c>
      <c r="BG1443" s="31">
        <f t="shared" si="4908"/>
        <v>0</v>
      </c>
      <c r="BH1443" s="31">
        <f t="shared" si="4822"/>
        <v>601.00199999999995</v>
      </c>
      <c r="BI1443" s="31">
        <f t="shared" si="4823"/>
        <v>0</v>
      </c>
      <c r="BJ1443" s="31">
        <f t="shared" si="4824"/>
        <v>0</v>
      </c>
      <c r="BK1443" s="31">
        <f t="shared" si="4909"/>
        <v>0</v>
      </c>
      <c r="BL1443" s="31">
        <f t="shared" si="4910"/>
        <v>0</v>
      </c>
      <c r="BM1443" s="31">
        <f t="shared" si="4911"/>
        <v>0</v>
      </c>
      <c r="BN1443" s="31">
        <f t="shared" si="4828"/>
        <v>601.00199999999995</v>
      </c>
      <c r="BO1443" s="31">
        <f t="shared" si="4829"/>
        <v>0</v>
      </c>
      <c r="BP1443" s="31">
        <f t="shared" si="4830"/>
        <v>0</v>
      </c>
      <c r="BQ1443" s="31">
        <f t="shared" si="4912"/>
        <v>0</v>
      </c>
      <c r="BR1443" s="31">
        <f t="shared" si="4913"/>
        <v>0</v>
      </c>
      <c r="BS1443" s="31">
        <f t="shared" si="4833"/>
        <v>601.00199999999995</v>
      </c>
      <c r="BT1443" s="31">
        <f t="shared" si="4834"/>
        <v>0</v>
      </c>
      <c r="BU1443" s="31">
        <f t="shared" si="4835"/>
        <v>0</v>
      </c>
      <c r="BV1443" s="31">
        <f t="shared" si="4914"/>
        <v>0</v>
      </c>
      <c r="BW1443" s="31">
        <f t="shared" si="4915"/>
        <v>0</v>
      </c>
      <c r="BX1443" s="31">
        <f t="shared" si="4838"/>
        <v>601.00199999999995</v>
      </c>
      <c r="BY1443" s="31">
        <f t="shared" si="4839"/>
        <v>0</v>
      </c>
      <c r="BZ1443" s="31">
        <f t="shared" si="4840"/>
        <v>0</v>
      </c>
      <c r="CA1443" s="31">
        <f t="shared" si="4916"/>
        <v>0</v>
      </c>
      <c r="CB1443" s="31">
        <f t="shared" si="4917"/>
        <v>0</v>
      </c>
      <c r="CC1443" s="31">
        <f t="shared" si="4918"/>
        <v>0</v>
      </c>
      <c r="CD1443" s="31">
        <f t="shared" si="4715"/>
        <v>601.00199999999995</v>
      </c>
      <c r="CE1443" s="31">
        <f t="shared" si="4716"/>
        <v>0</v>
      </c>
      <c r="CF1443" s="31">
        <f t="shared" si="4717"/>
        <v>0</v>
      </c>
      <c r="CG1443" s="31">
        <f t="shared" si="4919"/>
        <v>0</v>
      </c>
      <c r="CH1443" s="24"/>
      <c r="CI1443" s="40"/>
      <c r="CO1443" s="1" t="s">
        <v>31</v>
      </c>
    </row>
    <row r="1444" ht="29.850000000000001">
      <c r="A1444" s="41" t="s">
        <v>811</v>
      </c>
      <c r="B1444" s="17">
        <v>200</v>
      </c>
      <c r="C1444" s="16"/>
      <c r="D1444" s="16"/>
      <c r="E1444" s="39" t="s">
        <v>40</v>
      </c>
      <c r="F1444" s="31">
        <f t="shared" si="4879"/>
        <v>0</v>
      </c>
      <c r="G1444" s="31">
        <f t="shared" si="4880"/>
        <v>0</v>
      </c>
      <c r="H1444" s="31">
        <f t="shared" si="4881"/>
        <v>0</v>
      </c>
      <c r="I1444" s="31">
        <f t="shared" si="4882"/>
        <v>0</v>
      </c>
      <c r="J1444" s="31">
        <f t="shared" si="4883"/>
        <v>0</v>
      </c>
      <c r="K1444" s="31">
        <f t="shared" si="4884"/>
        <v>0</v>
      </c>
      <c r="L1444" s="31">
        <f t="shared" si="4851"/>
        <v>0</v>
      </c>
      <c r="M1444" s="31">
        <f t="shared" si="4852"/>
        <v>0</v>
      </c>
      <c r="N1444" s="31">
        <f t="shared" si="4853"/>
        <v>0</v>
      </c>
      <c r="O1444" s="31">
        <f t="shared" si="4885"/>
        <v>601.00199999999995</v>
      </c>
      <c r="P1444" s="31">
        <f t="shared" si="4886"/>
        <v>0</v>
      </c>
      <c r="Q1444" s="31">
        <f t="shared" si="4887"/>
        <v>0</v>
      </c>
      <c r="R1444" s="31">
        <f t="shared" si="4857"/>
        <v>601.00199999999995</v>
      </c>
      <c r="S1444" s="31">
        <f t="shared" si="4858"/>
        <v>0</v>
      </c>
      <c r="T1444" s="31">
        <f t="shared" si="4859"/>
        <v>0</v>
      </c>
      <c r="U1444" s="31">
        <f t="shared" si="4888"/>
        <v>0</v>
      </c>
      <c r="V1444" s="31">
        <f t="shared" si="4889"/>
        <v>0</v>
      </c>
      <c r="W1444" s="31">
        <f t="shared" si="4890"/>
        <v>0</v>
      </c>
      <c r="X1444" s="31">
        <f t="shared" si="4863"/>
        <v>601.00199999999995</v>
      </c>
      <c r="Y1444" s="31">
        <f t="shared" si="4864"/>
        <v>0</v>
      </c>
      <c r="Z1444" s="31">
        <f t="shared" si="4865"/>
        <v>0</v>
      </c>
      <c r="AA1444" s="31">
        <f t="shared" si="4891"/>
        <v>0</v>
      </c>
      <c r="AB1444" s="31">
        <f t="shared" si="4892"/>
        <v>0</v>
      </c>
      <c r="AC1444" s="31">
        <f t="shared" si="4893"/>
        <v>0</v>
      </c>
      <c r="AD1444" s="31">
        <f t="shared" si="4869"/>
        <v>601.00199999999995</v>
      </c>
      <c r="AE1444" s="31">
        <f t="shared" si="4870"/>
        <v>0</v>
      </c>
      <c r="AF1444" s="31">
        <f t="shared" si="4871"/>
        <v>0</v>
      </c>
      <c r="AG1444" s="31">
        <f t="shared" si="4894"/>
        <v>0</v>
      </c>
      <c r="AH1444" s="31">
        <f t="shared" si="4895"/>
        <v>0</v>
      </c>
      <c r="AI1444" s="31">
        <f t="shared" si="4896"/>
        <v>0</v>
      </c>
      <c r="AJ1444" s="31">
        <f t="shared" si="4875"/>
        <v>601.00199999999995</v>
      </c>
      <c r="AK1444" s="31">
        <f t="shared" si="4876"/>
        <v>0</v>
      </c>
      <c r="AL1444" s="31">
        <f t="shared" si="4877"/>
        <v>0</v>
      </c>
      <c r="AM1444" s="31">
        <f t="shared" si="4897"/>
        <v>0</v>
      </c>
      <c r="AN1444" s="31">
        <f t="shared" si="4898"/>
        <v>0</v>
      </c>
      <c r="AO1444" s="31">
        <f t="shared" si="4899"/>
        <v>0</v>
      </c>
      <c r="AP1444" s="31">
        <f t="shared" si="4804"/>
        <v>601.00199999999995</v>
      </c>
      <c r="AQ1444" s="31">
        <f t="shared" si="4805"/>
        <v>0</v>
      </c>
      <c r="AR1444" s="31">
        <f t="shared" si="4806"/>
        <v>0</v>
      </c>
      <c r="AS1444" s="31">
        <f t="shared" si="4900"/>
        <v>0</v>
      </c>
      <c r="AT1444" s="31">
        <f t="shared" si="4901"/>
        <v>0</v>
      </c>
      <c r="AU1444" s="31">
        <f t="shared" si="4902"/>
        <v>0</v>
      </c>
      <c r="AV1444" s="31">
        <f t="shared" si="4810"/>
        <v>601.00199999999995</v>
      </c>
      <c r="AW1444" s="31">
        <f t="shared" si="4811"/>
        <v>0</v>
      </c>
      <c r="AX1444" s="31">
        <f t="shared" si="4812"/>
        <v>0</v>
      </c>
      <c r="AY1444" s="31">
        <f t="shared" si="4903"/>
        <v>0</v>
      </c>
      <c r="AZ1444" s="31">
        <f t="shared" si="4904"/>
        <v>0</v>
      </c>
      <c r="BA1444" s="31">
        <f t="shared" si="4905"/>
        <v>0</v>
      </c>
      <c r="BB1444" s="31">
        <f t="shared" si="4816"/>
        <v>601.00199999999995</v>
      </c>
      <c r="BC1444" s="31">
        <f t="shared" si="4817"/>
        <v>0</v>
      </c>
      <c r="BD1444" s="31">
        <f t="shared" si="4818"/>
        <v>0</v>
      </c>
      <c r="BE1444" s="31">
        <f t="shared" si="4906"/>
        <v>0</v>
      </c>
      <c r="BF1444" s="31">
        <f t="shared" si="4907"/>
        <v>0</v>
      </c>
      <c r="BG1444" s="31">
        <f t="shared" si="4908"/>
        <v>0</v>
      </c>
      <c r="BH1444" s="31">
        <f t="shared" si="4822"/>
        <v>601.00199999999995</v>
      </c>
      <c r="BI1444" s="31">
        <f t="shared" si="4823"/>
        <v>0</v>
      </c>
      <c r="BJ1444" s="31">
        <f t="shared" si="4824"/>
        <v>0</v>
      </c>
      <c r="BK1444" s="31">
        <f t="shared" si="4909"/>
        <v>0</v>
      </c>
      <c r="BL1444" s="31">
        <f t="shared" si="4910"/>
        <v>0</v>
      </c>
      <c r="BM1444" s="31">
        <f t="shared" si="4911"/>
        <v>0</v>
      </c>
      <c r="BN1444" s="31">
        <f t="shared" si="4828"/>
        <v>601.00199999999995</v>
      </c>
      <c r="BO1444" s="31">
        <f t="shared" si="4829"/>
        <v>0</v>
      </c>
      <c r="BP1444" s="31">
        <f t="shared" si="4830"/>
        <v>0</v>
      </c>
      <c r="BQ1444" s="31">
        <f t="shared" si="4912"/>
        <v>0</v>
      </c>
      <c r="BR1444" s="31">
        <f t="shared" si="4913"/>
        <v>0</v>
      </c>
      <c r="BS1444" s="31">
        <f t="shared" si="4833"/>
        <v>601.00199999999995</v>
      </c>
      <c r="BT1444" s="31">
        <f t="shared" si="4834"/>
        <v>0</v>
      </c>
      <c r="BU1444" s="31">
        <f t="shared" si="4835"/>
        <v>0</v>
      </c>
      <c r="BV1444" s="31">
        <f t="shared" si="4914"/>
        <v>0</v>
      </c>
      <c r="BW1444" s="31">
        <f t="shared" si="4915"/>
        <v>0</v>
      </c>
      <c r="BX1444" s="31">
        <f t="shared" si="4838"/>
        <v>601.00199999999995</v>
      </c>
      <c r="BY1444" s="31">
        <f t="shared" si="4839"/>
        <v>0</v>
      </c>
      <c r="BZ1444" s="31">
        <f t="shared" si="4840"/>
        <v>0</v>
      </c>
      <c r="CA1444" s="31">
        <f t="shared" si="4916"/>
        <v>0</v>
      </c>
      <c r="CB1444" s="31">
        <f t="shared" si="4917"/>
        <v>0</v>
      </c>
      <c r="CC1444" s="31">
        <f t="shared" si="4918"/>
        <v>0</v>
      </c>
      <c r="CD1444" s="31">
        <f t="shared" si="4715"/>
        <v>601.00199999999995</v>
      </c>
      <c r="CE1444" s="31">
        <f t="shared" si="4716"/>
        <v>0</v>
      </c>
      <c r="CF1444" s="31">
        <f t="shared" si="4717"/>
        <v>0</v>
      </c>
      <c r="CG1444" s="31">
        <f t="shared" si="4919"/>
        <v>0</v>
      </c>
      <c r="CH1444" s="24"/>
      <c r="CI1444" s="40"/>
      <c r="CM1444" s="1" t="s">
        <v>29</v>
      </c>
    </row>
    <row r="1445" ht="43.75">
      <c r="A1445" s="41" t="s">
        <v>811</v>
      </c>
      <c r="B1445" s="17">
        <v>240</v>
      </c>
      <c r="C1445" s="16"/>
      <c r="D1445" s="16"/>
      <c r="E1445" s="39" t="s">
        <v>41</v>
      </c>
      <c r="F1445" s="31">
        <f t="shared" si="4879"/>
        <v>0</v>
      </c>
      <c r="G1445" s="31">
        <f t="shared" si="4880"/>
        <v>0</v>
      </c>
      <c r="H1445" s="31">
        <f t="shared" si="4881"/>
        <v>0</v>
      </c>
      <c r="I1445" s="31">
        <f t="shared" si="4882"/>
        <v>0</v>
      </c>
      <c r="J1445" s="31">
        <f t="shared" si="4883"/>
        <v>0</v>
      </c>
      <c r="K1445" s="31">
        <f t="shared" si="4884"/>
        <v>0</v>
      </c>
      <c r="L1445" s="31">
        <f t="shared" si="4851"/>
        <v>0</v>
      </c>
      <c r="M1445" s="31">
        <f t="shared" si="4852"/>
        <v>0</v>
      </c>
      <c r="N1445" s="31">
        <f t="shared" si="4853"/>
        <v>0</v>
      </c>
      <c r="O1445" s="31">
        <f t="shared" si="4885"/>
        <v>601.00199999999995</v>
      </c>
      <c r="P1445" s="31">
        <f t="shared" si="4886"/>
        <v>0</v>
      </c>
      <c r="Q1445" s="31">
        <f t="shared" si="4887"/>
        <v>0</v>
      </c>
      <c r="R1445" s="31">
        <f t="shared" si="4857"/>
        <v>601.00199999999995</v>
      </c>
      <c r="S1445" s="31">
        <f t="shared" si="4858"/>
        <v>0</v>
      </c>
      <c r="T1445" s="31">
        <f t="shared" si="4859"/>
        <v>0</v>
      </c>
      <c r="U1445" s="31">
        <f t="shared" si="4888"/>
        <v>0</v>
      </c>
      <c r="V1445" s="31">
        <f t="shared" si="4889"/>
        <v>0</v>
      </c>
      <c r="W1445" s="31">
        <f t="shared" si="4890"/>
        <v>0</v>
      </c>
      <c r="X1445" s="31">
        <f t="shared" si="4863"/>
        <v>601.00199999999995</v>
      </c>
      <c r="Y1445" s="31">
        <f t="shared" si="4864"/>
        <v>0</v>
      </c>
      <c r="Z1445" s="31">
        <f t="shared" si="4865"/>
        <v>0</v>
      </c>
      <c r="AA1445" s="31">
        <f t="shared" si="4891"/>
        <v>0</v>
      </c>
      <c r="AB1445" s="31">
        <f t="shared" si="4892"/>
        <v>0</v>
      </c>
      <c r="AC1445" s="31">
        <f t="shared" si="4893"/>
        <v>0</v>
      </c>
      <c r="AD1445" s="31">
        <f t="shared" si="4869"/>
        <v>601.00199999999995</v>
      </c>
      <c r="AE1445" s="31">
        <f t="shared" si="4870"/>
        <v>0</v>
      </c>
      <c r="AF1445" s="31">
        <f t="shared" si="4871"/>
        <v>0</v>
      </c>
      <c r="AG1445" s="31">
        <f t="shared" si="4894"/>
        <v>0</v>
      </c>
      <c r="AH1445" s="31">
        <f t="shared" si="4895"/>
        <v>0</v>
      </c>
      <c r="AI1445" s="31">
        <f t="shared" si="4896"/>
        <v>0</v>
      </c>
      <c r="AJ1445" s="31">
        <f t="shared" si="4875"/>
        <v>601.00199999999995</v>
      </c>
      <c r="AK1445" s="31">
        <f t="shared" si="4876"/>
        <v>0</v>
      </c>
      <c r="AL1445" s="31">
        <f t="shared" si="4877"/>
        <v>0</v>
      </c>
      <c r="AM1445" s="31">
        <f t="shared" si="4897"/>
        <v>0</v>
      </c>
      <c r="AN1445" s="31">
        <f t="shared" si="4898"/>
        <v>0</v>
      </c>
      <c r="AO1445" s="31">
        <f t="shared" si="4899"/>
        <v>0</v>
      </c>
      <c r="AP1445" s="31">
        <f t="shared" si="4804"/>
        <v>601.00199999999995</v>
      </c>
      <c r="AQ1445" s="31">
        <f t="shared" si="4805"/>
        <v>0</v>
      </c>
      <c r="AR1445" s="31">
        <f t="shared" si="4806"/>
        <v>0</v>
      </c>
      <c r="AS1445" s="31">
        <f t="shared" si="4900"/>
        <v>0</v>
      </c>
      <c r="AT1445" s="31">
        <f t="shared" si="4901"/>
        <v>0</v>
      </c>
      <c r="AU1445" s="31">
        <f t="shared" si="4902"/>
        <v>0</v>
      </c>
      <c r="AV1445" s="31">
        <f t="shared" si="4810"/>
        <v>601.00199999999995</v>
      </c>
      <c r="AW1445" s="31">
        <f t="shared" si="4811"/>
        <v>0</v>
      </c>
      <c r="AX1445" s="31">
        <f t="shared" si="4812"/>
        <v>0</v>
      </c>
      <c r="AY1445" s="31">
        <f t="shared" si="4903"/>
        <v>0</v>
      </c>
      <c r="AZ1445" s="31">
        <f t="shared" si="4904"/>
        <v>0</v>
      </c>
      <c r="BA1445" s="31">
        <f t="shared" si="4905"/>
        <v>0</v>
      </c>
      <c r="BB1445" s="31">
        <f t="shared" si="4816"/>
        <v>601.00199999999995</v>
      </c>
      <c r="BC1445" s="31">
        <f t="shared" si="4817"/>
        <v>0</v>
      </c>
      <c r="BD1445" s="31">
        <f t="shared" si="4818"/>
        <v>0</v>
      </c>
      <c r="BE1445" s="31">
        <f t="shared" si="4906"/>
        <v>0</v>
      </c>
      <c r="BF1445" s="31">
        <f t="shared" si="4907"/>
        <v>0</v>
      </c>
      <c r="BG1445" s="31">
        <f t="shared" si="4908"/>
        <v>0</v>
      </c>
      <c r="BH1445" s="31">
        <f t="shared" si="4822"/>
        <v>601.00199999999995</v>
      </c>
      <c r="BI1445" s="31">
        <f t="shared" si="4823"/>
        <v>0</v>
      </c>
      <c r="BJ1445" s="31">
        <f t="shared" si="4824"/>
        <v>0</v>
      </c>
      <c r="BK1445" s="31">
        <f t="shared" si="4909"/>
        <v>0</v>
      </c>
      <c r="BL1445" s="31">
        <f t="shared" si="4910"/>
        <v>0</v>
      </c>
      <c r="BM1445" s="31">
        <f t="shared" si="4911"/>
        <v>0</v>
      </c>
      <c r="BN1445" s="31">
        <f t="shared" si="4828"/>
        <v>601.00199999999995</v>
      </c>
      <c r="BO1445" s="31">
        <f t="shared" si="4829"/>
        <v>0</v>
      </c>
      <c r="BP1445" s="31">
        <f t="shared" si="4830"/>
        <v>0</v>
      </c>
      <c r="BQ1445" s="31">
        <f t="shared" si="4912"/>
        <v>0</v>
      </c>
      <c r="BR1445" s="31">
        <f t="shared" si="4913"/>
        <v>0</v>
      </c>
      <c r="BS1445" s="31">
        <f t="shared" si="4833"/>
        <v>601.00199999999995</v>
      </c>
      <c r="BT1445" s="31">
        <f t="shared" si="4834"/>
        <v>0</v>
      </c>
      <c r="BU1445" s="31">
        <f t="shared" si="4835"/>
        <v>0</v>
      </c>
      <c r="BV1445" s="31">
        <f t="shared" si="4914"/>
        <v>0</v>
      </c>
      <c r="BW1445" s="31">
        <f t="shared" si="4915"/>
        <v>0</v>
      </c>
      <c r="BX1445" s="31">
        <f t="shared" si="4838"/>
        <v>601.00199999999995</v>
      </c>
      <c r="BY1445" s="31">
        <f t="shared" si="4839"/>
        <v>0</v>
      </c>
      <c r="BZ1445" s="31">
        <f t="shared" si="4840"/>
        <v>0</v>
      </c>
      <c r="CA1445" s="31">
        <f t="shared" si="4916"/>
        <v>0</v>
      </c>
      <c r="CB1445" s="31">
        <f t="shared" si="4917"/>
        <v>0</v>
      </c>
      <c r="CC1445" s="31">
        <f t="shared" si="4918"/>
        <v>0</v>
      </c>
      <c r="CD1445" s="31">
        <f t="shared" si="4715"/>
        <v>601.00199999999995</v>
      </c>
      <c r="CE1445" s="31">
        <f t="shared" si="4716"/>
        <v>0</v>
      </c>
      <c r="CF1445" s="31">
        <f t="shared" si="4717"/>
        <v>0</v>
      </c>
      <c r="CG1445" s="31">
        <f t="shared" si="4919"/>
        <v>0</v>
      </c>
      <c r="CH1445" s="24"/>
      <c r="CI1445" s="40"/>
      <c r="CN1445" s="1" t="s">
        <v>30</v>
      </c>
    </row>
    <row r="1446" ht="15">
      <c r="A1446" s="41" t="s">
        <v>811</v>
      </c>
      <c r="B1446" s="17">
        <v>240</v>
      </c>
      <c r="C1446" s="16" t="s">
        <v>66</v>
      </c>
      <c r="D1446" s="16" t="s">
        <v>67</v>
      </c>
      <c r="E1446" s="39" t="s">
        <v>68</v>
      </c>
      <c r="F1446" s="31"/>
      <c r="G1446" s="31"/>
      <c r="H1446" s="31"/>
      <c r="I1446" s="31"/>
      <c r="J1446" s="31"/>
      <c r="K1446" s="31"/>
      <c r="L1446" s="31">
        <f t="shared" si="4851"/>
        <v>0</v>
      </c>
      <c r="M1446" s="31">
        <f t="shared" si="4852"/>
        <v>0</v>
      </c>
      <c r="N1446" s="31">
        <f t="shared" si="4853"/>
        <v>0</v>
      </c>
      <c r="O1446" s="31">
        <v>601.00199999999995</v>
      </c>
      <c r="P1446" s="31"/>
      <c r="Q1446" s="31"/>
      <c r="R1446" s="31">
        <f t="shared" si="4857"/>
        <v>601.00199999999995</v>
      </c>
      <c r="S1446" s="31">
        <f t="shared" si="4858"/>
        <v>0</v>
      </c>
      <c r="T1446" s="31">
        <f t="shared" si="4859"/>
        <v>0</v>
      </c>
      <c r="U1446" s="31"/>
      <c r="V1446" s="31"/>
      <c r="W1446" s="31"/>
      <c r="X1446" s="31">
        <f t="shared" si="4863"/>
        <v>601.00199999999995</v>
      </c>
      <c r="Y1446" s="31">
        <f t="shared" si="4864"/>
        <v>0</v>
      </c>
      <c r="Z1446" s="31">
        <f t="shared" si="4865"/>
        <v>0</v>
      </c>
      <c r="AA1446" s="31"/>
      <c r="AB1446" s="31"/>
      <c r="AC1446" s="31"/>
      <c r="AD1446" s="31">
        <f t="shared" si="4869"/>
        <v>601.00199999999995</v>
      </c>
      <c r="AE1446" s="31">
        <f t="shared" si="4870"/>
        <v>0</v>
      </c>
      <c r="AF1446" s="31">
        <f t="shared" si="4871"/>
        <v>0</v>
      </c>
      <c r="AG1446" s="31"/>
      <c r="AH1446" s="31"/>
      <c r="AI1446" s="31"/>
      <c r="AJ1446" s="31">
        <f t="shared" si="4875"/>
        <v>601.00199999999995</v>
      </c>
      <c r="AK1446" s="31">
        <f t="shared" si="4876"/>
        <v>0</v>
      </c>
      <c r="AL1446" s="31">
        <f t="shared" si="4877"/>
        <v>0</v>
      </c>
      <c r="AM1446" s="31"/>
      <c r="AN1446" s="31"/>
      <c r="AO1446" s="31"/>
      <c r="AP1446" s="31">
        <f t="shared" si="4804"/>
        <v>601.00199999999995</v>
      </c>
      <c r="AQ1446" s="31">
        <f t="shared" si="4805"/>
        <v>0</v>
      </c>
      <c r="AR1446" s="31">
        <f t="shared" si="4806"/>
        <v>0</v>
      </c>
      <c r="AS1446" s="31"/>
      <c r="AT1446" s="31"/>
      <c r="AU1446" s="31"/>
      <c r="AV1446" s="31">
        <f t="shared" si="4810"/>
        <v>601.00199999999995</v>
      </c>
      <c r="AW1446" s="31">
        <f t="shared" si="4811"/>
        <v>0</v>
      </c>
      <c r="AX1446" s="31">
        <f t="shared" si="4812"/>
        <v>0</v>
      </c>
      <c r="AY1446" s="31"/>
      <c r="AZ1446" s="31"/>
      <c r="BA1446" s="31"/>
      <c r="BB1446" s="31">
        <f t="shared" si="4816"/>
        <v>601.00199999999995</v>
      </c>
      <c r="BC1446" s="31">
        <f t="shared" si="4817"/>
        <v>0</v>
      </c>
      <c r="BD1446" s="31">
        <f t="shared" si="4818"/>
        <v>0</v>
      </c>
      <c r="BE1446" s="31"/>
      <c r="BF1446" s="31"/>
      <c r="BG1446" s="31"/>
      <c r="BH1446" s="31">
        <f t="shared" si="4822"/>
        <v>601.00199999999995</v>
      </c>
      <c r="BI1446" s="31">
        <f t="shared" si="4823"/>
        <v>0</v>
      </c>
      <c r="BJ1446" s="31">
        <f t="shared" si="4824"/>
        <v>0</v>
      </c>
      <c r="BK1446" s="31"/>
      <c r="BL1446" s="31"/>
      <c r="BM1446" s="31"/>
      <c r="BN1446" s="31">
        <f t="shared" si="4828"/>
        <v>601.00199999999995</v>
      </c>
      <c r="BO1446" s="31">
        <f t="shared" si="4829"/>
        <v>0</v>
      </c>
      <c r="BP1446" s="31">
        <f t="shared" si="4830"/>
        <v>0</v>
      </c>
      <c r="BQ1446" s="31"/>
      <c r="BR1446" s="31"/>
      <c r="BS1446" s="31">
        <f t="shared" si="4833"/>
        <v>601.00199999999995</v>
      </c>
      <c r="BT1446" s="31">
        <f t="shared" si="4834"/>
        <v>0</v>
      </c>
      <c r="BU1446" s="31">
        <f t="shared" si="4835"/>
        <v>0</v>
      </c>
      <c r="BV1446" s="31"/>
      <c r="BW1446" s="31"/>
      <c r="BX1446" s="31">
        <f t="shared" si="4838"/>
        <v>601.00199999999995</v>
      </c>
      <c r="BY1446" s="31">
        <f t="shared" si="4839"/>
        <v>0</v>
      </c>
      <c r="BZ1446" s="31">
        <f t="shared" si="4840"/>
        <v>0</v>
      </c>
      <c r="CA1446" s="31"/>
      <c r="CB1446" s="31"/>
      <c r="CC1446" s="31"/>
      <c r="CD1446" s="31">
        <f t="shared" si="4715"/>
        <v>601.00199999999995</v>
      </c>
      <c r="CE1446" s="31">
        <f t="shared" si="4716"/>
        <v>0</v>
      </c>
      <c r="CF1446" s="31">
        <f t="shared" si="4717"/>
        <v>0</v>
      </c>
      <c r="CG1446" s="31"/>
      <c r="CH1446" s="24"/>
      <c r="CI1446" s="40"/>
    </row>
    <row r="1447" ht="43.75">
      <c r="A1447" s="16" t="s">
        <v>812</v>
      </c>
      <c r="B1447" s="17"/>
      <c r="C1447" s="16"/>
      <c r="D1447" s="16"/>
      <c r="E1447" s="39" t="s">
        <v>813</v>
      </c>
      <c r="F1447" s="31">
        <f>F1456</f>
        <v>360031.59999999998</v>
      </c>
      <c r="G1447" s="31">
        <f>G1456</f>
        <v>87519</v>
      </c>
      <c r="H1447" s="31">
        <f>H1456</f>
        <v>0</v>
      </c>
      <c r="I1447" s="31">
        <f>I1456</f>
        <v>-50000</v>
      </c>
      <c r="J1447" s="31">
        <f>J1456</f>
        <v>67940.256999999998</v>
      </c>
      <c r="K1447" s="31">
        <f>K1456</f>
        <v>0</v>
      </c>
      <c r="L1447" s="31">
        <f t="shared" si="4851"/>
        <v>310031.59999999998</v>
      </c>
      <c r="M1447" s="31">
        <f t="shared" si="4852"/>
        <v>155459.25699999998</v>
      </c>
      <c r="N1447" s="31">
        <f t="shared" si="4853"/>
        <v>0</v>
      </c>
      <c r="O1447" s="31">
        <f>O1456</f>
        <v>-176723.22699999998</v>
      </c>
      <c r="P1447" s="31">
        <f>P1456</f>
        <v>200000</v>
      </c>
      <c r="Q1447" s="31">
        <f>Q1456</f>
        <v>0</v>
      </c>
      <c r="R1447" s="31">
        <f t="shared" si="4857"/>
        <v>133308.37299999999</v>
      </c>
      <c r="S1447" s="31">
        <f t="shared" si="4858"/>
        <v>355459.25699999998</v>
      </c>
      <c r="T1447" s="31">
        <f t="shared" si="4859"/>
        <v>0</v>
      </c>
      <c r="U1447" s="31">
        <f>U1456</f>
        <v>0</v>
      </c>
      <c r="V1447" s="31">
        <f>V1456</f>
        <v>0</v>
      </c>
      <c r="W1447" s="31">
        <f>W1456</f>
        <v>0</v>
      </c>
      <c r="X1447" s="31">
        <f t="shared" si="4863"/>
        <v>133308.37299999999</v>
      </c>
      <c r="Y1447" s="31">
        <f t="shared" si="4864"/>
        <v>355459.25699999998</v>
      </c>
      <c r="Z1447" s="31">
        <f t="shared" si="4865"/>
        <v>0</v>
      </c>
      <c r="AA1447" s="31">
        <f>AA1456</f>
        <v>0</v>
      </c>
      <c r="AB1447" s="31">
        <f>AB1456</f>
        <v>0</v>
      </c>
      <c r="AC1447" s="31">
        <f>AC1456</f>
        <v>0</v>
      </c>
      <c r="AD1447" s="31">
        <f t="shared" si="4869"/>
        <v>133308.37299999999</v>
      </c>
      <c r="AE1447" s="31">
        <f t="shared" si="4870"/>
        <v>355459.25699999998</v>
      </c>
      <c r="AF1447" s="31">
        <f t="shared" si="4871"/>
        <v>0</v>
      </c>
      <c r="AG1447" s="31">
        <f>AG1456</f>
        <v>0</v>
      </c>
      <c r="AH1447" s="31">
        <f>AH1456</f>
        <v>0</v>
      </c>
      <c r="AI1447" s="31">
        <f>AI1456</f>
        <v>0</v>
      </c>
      <c r="AJ1447" s="31">
        <f t="shared" si="4875"/>
        <v>133308.37299999999</v>
      </c>
      <c r="AK1447" s="31">
        <f t="shared" si="4876"/>
        <v>355459.25699999998</v>
      </c>
      <c r="AL1447" s="31">
        <f t="shared" si="4877"/>
        <v>0</v>
      </c>
      <c r="AM1447" s="31">
        <f>AM1456+AM1448</f>
        <v>-119442.15400000001</v>
      </c>
      <c r="AN1447" s="31">
        <f>AN1456+AN1448</f>
        <v>123523.57000000001</v>
      </c>
      <c r="AO1447" s="31">
        <f>AO1456+AO1448</f>
        <v>0</v>
      </c>
      <c r="AP1447" s="31">
        <f t="shared" si="4804"/>
        <v>13866.218999999983</v>
      </c>
      <c r="AQ1447" s="31">
        <f t="shared" si="4805"/>
        <v>478982.82699999999</v>
      </c>
      <c r="AR1447" s="31">
        <f t="shared" si="4806"/>
        <v>0</v>
      </c>
      <c r="AS1447" s="31">
        <f>AS1456+AS1448</f>
        <v>0</v>
      </c>
      <c r="AT1447" s="31">
        <f>AT1456+AT1448</f>
        <v>0</v>
      </c>
      <c r="AU1447" s="31">
        <f>AU1456+AU1448</f>
        <v>0</v>
      </c>
      <c r="AV1447" s="31">
        <f t="shared" si="4810"/>
        <v>13866.218999999983</v>
      </c>
      <c r="AW1447" s="31">
        <f t="shared" si="4811"/>
        <v>478982.82699999999</v>
      </c>
      <c r="AX1447" s="31">
        <f t="shared" si="4812"/>
        <v>0</v>
      </c>
      <c r="AY1447" s="31">
        <f>AY1456+AY1448</f>
        <v>0</v>
      </c>
      <c r="AZ1447" s="31">
        <f>AZ1456+AZ1448</f>
        <v>0</v>
      </c>
      <c r="BA1447" s="31">
        <f>BA1456+BA1448</f>
        <v>0</v>
      </c>
      <c r="BB1447" s="31">
        <f t="shared" si="4816"/>
        <v>13866.218999999983</v>
      </c>
      <c r="BC1447" s="31">
        <f t="shared" si="4817"/>
        <v>478982.82699999999</v>
      </c>
      <c r="BD1447" s="31">
        <f t="shared" si="4818"/>
        <v>0</v>
      </c>
      <c r="BE1447" s="31">
        <f>BE1456+BE1448</f>
        <v>0</v>
      </c>
      <c r="BF1447" s="31">
        <f>BF1456+BF1448</f>
        <v>0</v>
      </c>
      <c r="BG1447" s="31">
        <f>BG1456+BG1448</f>
        <v>0</v>
      </c>
      <c r="BH1447" s="31">
        <f t="shared" si="4822"/>
        <v>13866.218999999983</v>
      </c>
      <c r="BI1447" s="31">
        <f t="shared" si="4823"/>
        <v>478982.82699999999</v>
      </c>
      <c r="BJ1447" s="31">
        <f t="shared" si="4824"/>
        <v>0</v>
      </c>
      <c r="BK1447" s="31">
        <f>BK1456+BK1448+BK1452</f>
        <v>-8300.9969999999994</v>
      </c>
      <c r="BL1447" s="31">
        <f>BL1456+BL1448+BL1452</f>
        <v>9784.8029999999999</v>
      </c>
      <c r="BM1447" s="31">
        <f>BM1456+BM1448+BM1452</f>
        <v>0</v>
      </c>
      <c r="BN1447" s="31">
        <f t="shared" si="4828"/>
        <v>5565.2219999999834</v>
      </c>
      <c r="BO1447" s="31">
        <f t="shared" si="4829"/>
        <v>488767.63</v>
      </c>
      <c r="BP1447" s="31">
        <f t="shared" si="4830"/>
        <v>0</v>
      </c>
      <c r="BQ1447" s="31">
        <f>BQ1456+BQ1448+BQ1452</f>
        <v>0</v>
      </c>
      <c r="BR1447" s="31">
        <f>BR1456+BR1448+BR1452</f>
        <v>0</v>
      </c>
      <c r="BS1447" s="31">
        <f t="shared" si="4833"/>
        <v>5565.2219999999834</v>
      </c>
      <c r="BT1447" s="31">
        <f t="shared" si="4834"/>
        <v>488767.63</v>
      </c>
      <c r="BU1447" s="31">
        <f t="shared" si="4835"/>
        <v>0</v>
      </c>
      <c r="BV1447" s="31">
        <f>BV1456+BV1448+BV1452</f>
        <v>0</v>
      </c>
      <c r="BW1447" s="31">
        <f>BW1456+BW1448+BW1452</f>
        <v>0</v>
      </c>
      <c r="BX1447" s="31">
        <f t="shared" si="4838"/>
        <v>5565.2219999999834</v>
      </c>
      <c r="BY1447" s="31">
        <f t="shared" si="4839"/>
        <v>488767.63</v>
      </c>
      <c r="BZ1447" s="31">
        <f t="shared" si="4840"/>
        <v>0</v>
      </c>
      <c r="CA1447" s="31">
        <f>CA1456+CA1448+CA1452</f>
        <v>0</v>
      </c>
      <c r="CB1447" s="31">
        <f>CB1456+CB1448+CB1452</f>
        <v>0</v>
      </c>
      <c r="CC1447" s="31">
        <f>CC1456+CC1448+CC1452</f>
        <v>0</v>
      </c>
      <c r="CD1447" s="31">
        <f t="shared" si="4715"/>
        <v>5565.2219999999834</v>
      </c>
      <c r="CE1447" s="31">
        <f t="shared" si="4716"/>
        <v>488767.63</v>
      </c>
      <c r="CF1447" s="31">
        <f t="shared" si="4717"/>
        <v>0</v>
      </c>
      <c r="CG1447" s="31">
        <f>CG1456+CG1448+CG1452</f>
        <v>0</v>
      </c>
      <c r="CH1447" s="24"/>
      <c r="CI1447" s="40"/>
      <c r="CL1447" s="1" t="s">
        <v>28</v>
      </c>
    </row>
    <row r="1448" ht="43.75">
      <c r="A1448" s="41" t="s">
        <v>814</v>
      </c>
      <c r="B1448" s="17"/>
      <c r="C1448" s="16"/>
      <c r="D1448" s="16"/>
      <c r="E1448" s="39" t="s">
        <v>815</v>
      </c>
      <c r="F1448" s="31"/>
      <c r="G1448" s="31"/>
      <c r="H1448" s="31"/>
      <c r="I1448" s="31"/>
      <c r="J1448" s="31"/>
      <c r="K1448" s="31"/>
      <c r="L1448" s="31"/>
      <c r="M1448" s="31"/>
      <c r="N1448" s="31"/>
      <c r="O1448" s="31"/>
      <c r="P1448" s="31"/>
      <c r="Q1448" s="31"/>
      <c r="R1448" s="31"/>
      <c r="S1448" s="31"/>
      <c r="T1448" s="31"/>
      <c r="U1448" s="31"/>
      <c r="V1448" s="31"/>
      <c r="W1448" s="31"/>
      <c r="X1448" s="31"/>
      <c r="Y1448" s="31"/>
      <c r="Z1448" s="31"/>
      <c r="AA1448" s="31"/>
      <c r="AB1448" s="31"/>
      <c r="AC1448" s="31"/>
      <c r="AD1448" s="31"/>
      <c r="AE1448" s="31"/>
      <c r="AF1448" s="31"/>
      <c r="AG1448" s="31"/>
      <c r="AH1448" s="31"/>
      <c r="AI1448" s="31"/>
      <c r="AJ1448" s="31"/>
      <c r="AK1448" s="31"/>
      <c r="AL1448" s="31"/>
      <c r="AM1448" s="31">
        <f t="shared" ref="AM1448:AM1450" si="4920">AM1449</f>
        <v>4081.4160000000002</v>
      </c>
      <c r="AN1448" s="31">
        <f t="shared" ref="AN1448:AN1450" si="4921">AN1449</f>
        <v>0</v>
      </c>
      <c r="AO1448" s="31">
        <f t="shared" ref="AO1448:AO1450" si="4922">AO1449</f>
        <v>0</v>
      </c>
      <c r="AP1448" s="31">
        <f t="shared" si="4804"/>
        <v>4081.4160000000002</v>
      </c>
      <c r="AQ1448" s="31">
        <f t="shared" si="4805"/>
        <v>0</v>
      </c>
      <c r="AR1448" s="31">
        <f t="shared" si="4806"/>
        <v>0</v>
      </c>
      <c r="AS1448" s="31">
        <f t="shared" ref="AS1448:AS1450" si="4923">AS1449</f>
        <v>0</v>
      </c>
      <c r="AT1448" s="31">
        <f t="shared" ref="AT1448:AT1450" si="4924">AT1449</f>
        <v>0</v>
      </c>
      <c r="AU1448" s="31">
        <f t="shared" ref="AU1448:AU1450" si="4925">AU1449</f>
        <v>0</v>
      </c>
      <c r="AV1448" s="31">
        <f t="shared" si="4810"/>
        <v>4081.4160000000002</v>
      </c>
      <c r="AW1448" s="31">
        <f t="shared" si="4811"/>
        <v>0</v>
      </c>
      <c r="AX1448" s="31">
        <f t="shared" si="4812"/>
        <v>0</v>
      </c>
      <c r="AY1448" s="31">
        <f t="shared" ref="AY1448:AY1450" si="4926">AY1449</f>
        <v>0</v>
      </c>
      <c r="AZ1448" s="31">
        <f t="shared" ref="AZ1448:AZ1450" si="4927">AZ1449</f>
        <v>0</v>
      </c>
      <c r="BA1448" s="31">
        <f t="shared" ref="BA1448:BA1450" si="4928">BA1449</f>
        <v>0</v>
      </c>
      <c r="BB1448" s="31">
        <f t="shared" si="4816"/>
        <v>4081.4160000000002</v>
      </c>
      <c r="BC1448" s="31">
        <f t="shared" si="4817"/>
        <v>0</v>
      </c>
      <c r="BD1448" s="31">
        <f t="shared" si="4818"/>
        <v>0</v>
      </c>
      <c r="BE1448" s="31">
        <f t="shared" ref="BE1448:BE1450" si="4929">BE1449</f>
        <v>0</v>
      </c>
      <c r="BF1448" s="31">
        <f t="shared" ref="BF1448:BF1450" si="4930">BF1449</f>
        <v>0</v>
      </c>
      <c r="BG1448" s="31">
        <f t="shared" ref="BG1448:BG1450" si="4931">BG1449</f>
        <v>0</v>
      </c>
      <c r="BH1448" s="31">
        <f t="shared" si="4822"/>
        <v>4081.4160000000002</v>
      </c>
      <c r="BI1448" s="31">
        <f t="shared" si="4823"/>
        <v>0</v>
      </c>
      <c r="BJ1448" s="31">
        <f t="shared" si="4824"/>
        <v>0</v>
      </c>
      <c r="BK1448" s="31">
        <f t="shared" ref="BK1448:BK1454" si="4932">BK1449</f>
        <v>0</v>
      </c>
      <c r="BL1448" s="31">
        <f t="shared" ref="BL1448:BL1454" si="4933">BL1449</f>
        <v>0</v>
      </c>
      <c r="BM1448" s="31">
        <f t="shared" ref="BM1448:BM1454" si="4934">BM1449</f>
        <v>0</v>
      </c>
      <c r="BN1448" s="31">
        <f t="shared" si="4828"/>
        <v>4081.4160000000002</v>
      </c>
      <c r="BO1448" s="31">
        <f t="shared" si="4829"/>
        <v>0</v>
      </c>
      <c r="BP1448" s="31">
        <f t="shared" si="4830"/>
        <v>0</v>
      </c>
      <c r="BQ1448" s="31">
        <f t="shared" ref="BQ1448:BQ1454" si="4935">BQ1449</f>
        <v>0</v>
      </c>
      <c r="BR1448" s="31">
        <f t="shared" ref="BR1448:BR1454" si="4936">BR1449</f>
        <v>0</v>
      </c>
      <c r="BS1448" s="31">
        <f t="shared" si="4833"/>
        <v>4081.4160000000002</v>
      </c>
      <c r="BT1448" s="31">
        <f t="shared" si="4834"/>
        <v>0</v>
      </c>
      <c r="BU1448" s="31">
        <f t="shared" si="4835"/>
        <v>0</v>
      </c>
      <c r="BV1448" s="31">
        <f t="shared" ref="BV1448:BV1454" si="4937">BV1449</f>
        <v>0</v>
      </c>
      <c r="BW1448" s="31">
        <f t="shared" ref="BW1448:BW1454" si="4938">BW1449</f>
        <v>0</v>
      </c>
      <c r="BX1448" s="31">
        <f t="shared" si="4838"/>
        <v>4081.4160000000002</v>
      </c>
      <c r="BY1448" s="31">
        <f t="shared" si="4839"/>
        <v>0</v>
      </c>
      <c r="BZ1448" s="31">
        <f t="shared" si="4840"/>
        <v>0</v>
      </c>
      <c r="CA1448" s="31">
        <f t="shared" ref="CA1448:CA1454" si="4939">CA1449</f>
        <v>0</v>
      </c>
      <c r="CB1448" s="31">
        <f t="shared" ref="CB1448:CB1454" si="4940">CB1449</f>
        <v>0</v>
      </c>
      <c r="CC1448" s="31">
        <f t="shared" ref="CC1448:CC1454" si="4941">CC1449</f>
        <v>0</v>
      </c>
      <c r="CD1448" s="31">
        <f t="shared" si="4715"/>
        <v>4081.4160000000002</v>
      </c>
      <c r="CE1448" s="31">
        <f t="shared" si="4716"/>
        <v>0</v>
      </c>
      <c r="CF1448" s="31">
        <f t="shared" si="4717"/>
        <v>0</v>
      </c>
      <c r="CG1448" s="31">
        <f t="shared" ref="CG1448:CG1454" si="4942">CG1449</f>
        <v>0</v>
      </c>
      <c r="CH1448" s="24"/>
      <c r="CI1448" s="40"/>
    </row>
    <row r="1449" ht="29.850000000000001">
      <c r="A1449" s="41" t="s">
        <v>814</v>
      </c>
      <c r="B1449" s="17">
        <v>200</v>
      </c>
      <c r="C1449" s="16"/>
      <c r="D1449" s="16"/>
      <c r="E1449" s="39" t="s">
        <v>40</v>
      </c>
      <c r="F1449" s="31"/>
      <c r="G1449" s="31"/>
      <c r="H1449" s="31"/>
      <c r="I1449" s="31"/>
      <c r="J1449" s="31"/>
      <c r="K1449" s="31"/>
      <c r="L1449" s="31"/>
      <c r="M1449" s="31"/>
      <c r="N1449" s="31"/>
      <c r="O1449" s="31"/>
      <c r="P1449" s="31"/>
      <c r="Q1449" s="31"/>
      <c r="R1449" s="31"/>
      <c r="S1449" s="31"/>
      <c r="T1449" s="31"/>
      <c r="U1449" s="31"/>
      <c r="V1449" s="31"/>
      <c r="W1449" s="31"/>
      <c r="X1449" s="31"/>
      <c r="Y1449" s="31"/>
      <c r="Z1449" s="31"/>
      <c r="AA1449" s="31"/>
      <c r="AB1449" s="31"/>
      <c r="AC1449" s="31"/>
      <c r="AD1449" s="31"/>
      <c r="AE1449" s="31"/>
      <c r="AF1449" s="31"/>
      <c r="AG1449" s="31"/>
      <c r="AH1449" s="31"/>
      <c r="AI1449" s="31"/>
      <c r="AJ1449" s="31"/>
      <c r="AK1449" s="31"/>
      <c r="AL1449" s="31"/>
      <c r="AM1449" s="31">
        <f t="shared" si="4920"/>
        <v>4081.4160000000002</v>
      </c>
      <c r="AN1449" s="31">
        <f t="shared" si="4921"/>
        <v>0</v>
      </c>
      <c r="AO1449" s="31">
        <f t="shared" si="4922"/>
        <v>0</v>
      </c>
      <c r="AP1449" s="31">
        <f t="shared" si="4804"/>
        <v>4081.4160000000002</v>
      </c>
      <c r="AQ1449" s="31">
        <f t="shared" si="4805"/>
        <v>0</v>
      </c>
      <c r="AR1449" s="31">
        <f t="shared" si="4806"/>
        <v>0</v>
      </c>
      <c r="AS1449" s="31">
        <f t="shared" si="4923"/>
        <v>0</v>
      </c>
      <c r="AT1449" s="31">
        <f t="shared" si="4924"/>
        <v>0</v>
      </c>
      <c r="AU1449" s="31">
        <f t="shared" si="4925"/>
        <v>0</v>
      </c>
      <c r="AV1449" s="31">
        <f t="shared" si="4810"/>
        <v>4081.4160000000002</v>
      </c>
      <c r="AW1449" s="31">
        <f t="shared" si="4811"/>
        <v>0</v>
      </c>
      <c r="AX1449" s="31">
        <f t="shared" si="4812"/>
        <v>0</v>
      </c>
      <c r="AY1449" s="31">
        <f t="shared" si="4926"/>
        <v>0</v>
      </c>
      <c r="AZ1449" s="31">
        <f t="shared" si="4927"/>
        <v>0</v>
      </c>
      <c r="BA1449" s="31">
        <f t="shared" si="4928"/>
        <v>0</v>
      </c>
      <c r="BB1449" s="31">
        <f t="shared" si="4816"/>
        <v>4081.4160000000002</v>
      </c>
      <c r="BC1449" s="31">
        <f t="shared" si="4817"/>
        <v>0</v>
      </c>
      <c r="BD1449" s="31">
        <f t="shared" si="4818"/>
        <v>0</v>
      </c>
      <c r="BE1449" s="31">
        <f t="shared" si="4929"/>
        <v>0</v>
      </c>
      <c r="BF1449" s="31">
        <f t="shared" si="4930"/>
        <v>0</v>
      </c>
      <c r="BG1449" s="31">
        <f t="shared" si="4931"/>
        <v>0</v>
      </c>
      <c r="BH1449" s="31">
        <f t="shared" si="4822"/>
        <v>4081.4160000000002</v>
      </c>
      <c r="BI1449" s="31">
        <f t="shared" si="4823"/>
        <v>0</v>
      </c>
      <c r="BJ1449" s="31">
        <f t="shared" si="4824"/>
        <v>0</v>
      </c>
      <c r="BK1449" s="31">
        <f t="shared" si="4932"/>
        <v>0</v>
      </c>
      <c r="BL1449" s="31">
        <f t="shared" si="4933"/>
        <v>0</v>
      </c>
      <c r="BM1449" s="31">
        <f t="shared" si="4934"/>
        <v>0</v>
      </c>
      <c r="BN1449" s="31">
        <f t="shared" si="4828"/>
        <v>4081.4160000000002</v>
      </c>
      <c r="BO1449" s="31">
        <f t="shared" si="4829"/>
        <v>0</v>
      </c>
      <c r="BP1449" s="31">
        <f t="shared" si="4830"/>
        <v>0</v>
      </c>
      <c r="BQ1449" s="31">
        <f t="shared" si="4935"/>
        <v>0</v>
      </c>
      <c r="BR1449" s="31">
        <f t="shared" si="4936"/>
        <v>0</v>
      </c>
      <c r="BS1449" s="31">
        <f t="shared" si="4833"/>
        <v>4081.4160000000002</v>
      </c>
      <c r="BT1449" s="31">
        <f t="shared" si="4834"/>
        <v>0</v>
      </c>
      <c r="BU1449" s="31">
        <f t="shared" si="4835"/>
        <v>0</v>
      </c>
      <c r="BV1449" s="31">
        <f t="shared" si="4937"/>
        <v>0</v>
      </c>
      <c r="BW1449" s="31">
        <f t="shared" si="4938"/>
        <v>0</v>
      </c>
      <c r="BX1449" s="31">
        <f t="shared" si="4838"/>
        <v>4081.4160000000002</v>
      </c>
      <c r="BY1449" s="31">
        <f t="shared" si="4839"/>
        <v>0</v>
      </c>
      <c r="BZ1449" s="31">
        <f t="shared" si="4840"/>
        <v>0</v>
      </c>
      <c r="CA1449" s="31">
        <f t="shared" si="4939"/>
        <v>0</v>
      </c>
      <c r="CB1449" s="31">
        <f t="shared" si="4940"/>
        <v>0</v>
      </c>
      <c r="CC1449" s="31">
        <f t="shared" si="4941"/>
        <v>0</v>
      </c>
      <c r="CD1449" s="31">
        <f t="shared" si="4715"/>
        <v>4081.4160000000002</v>
      </c>
      <c r="CE1449" s="31">
        <f t="shared" si="4716"/>
        <v>0</v>
      </c>
      <c r="CF1449" s="31">
        <f t="shared" si="4717"/>
        <v>0</v>
      </c>
      <c r="CG1449" s="31">
        <f t="shared" si="4942"/>
        <v>0</v>
      </c>
      <c r="CH1449" s="24"/>
      <c r="CI1449" s="40"/>
    </row>
    <row r="1450" ht="43.75">
      <c r="A1450" s="41" t="s">
        <v>814</v>
      </c>
      <c r="B1450" s="17">
        <v>240</v>
      </c>
      <c r="C1450" s="16"/>
      <c r="D1450" s="16"/>
      <c r="E1450" s="39" t="s">
        <v>41</v>
      </c>
      <c r="F1450" s="31"/>
      <c r="G1450" s="31"/>
      <c r="H1450" s="31"/>
      <c r="I1450" s="31"/>
      <c r="J1450" s="31"/>
      <c r="K1450" s="31"/>
      <c r="L1450" s="31"/>
      <c r="M1450" s="31"/>
      <c r="N1450" s="31"/>
      <c r="O1450" s="31"/>
      <c r="P1450" s="31"/>
      <c r="Q1450" s="31"/>
      <c r="R1450" s="31"/>
      <c r="S1450" s="31"/>
      <c r="T1450" s="31"/>
      <c r="U1450" s="31"/>
      <c r="V1450" s="31"/>
      <c r="W1450" s="31"/>
      <c r="X1450" s="31"/>
      <c r="Y1450" s="31"/>
      <c r="Z1450" s="31"/>
      <c r="AA1450" s="31"/>
      <c r="AB1450" s="31"/>
      <c r="AC1450" s="31"/>
      <c r="AD1450" s="31"/>
      <c r="AE1450" s="31"/>
      <c r="AF1450" s="31"/>
      <c r="AG1450" s="31"/>
      <c r="AH1450" s="31"/>
      <c r="AI1450" s="31"/>
      <c r="AJ1450" s="31"/>
      <c r="AK1450" s="31"/>
      <c r="AL1450" s="31"/>
      <c r="AM1450" s="31">
        <f t="shared" si="4920"/>
        <v>4081.4160000000002</v>
      </c>
      <c r="AN1450" s="31">
        <f t="shared" si="4921"/>
        <v>0</v>
      </c>
      <c r="AO1450" s="31">
        <f t="shared" si="4922"/>
        <v>0</v>
      </c>
      <c r="AP1450" s="31">
        <f t="shared" si="4804"/>
        <v>4081.4160000000002</v>
      </c>
      <c r="AQ1450" s="31">
        <f t="shared" si="4805"/>
        <v>0</v>
      </c>
      <c r="AR1450" s="31">
        <f t="shared" si="4806"/>
        <v>0</v>
      </c>
      <c r="AS1450" s="31">
        <f t="shared" si="4923"/>
        <v>0</v>
      </c>
      <c r="AT1450" s="31">
        <f t="shared" si="4924"/>
        <v>0</v>
      </c>
      <c r="AU1450" s="31">
        <f t="shared" si="4925"/>
        <v>0</v>
      </c>
      <c r="AV1450" s="31">
        <f t="shared" si="4810"/>
        <v>4081.4160000000002</v>
      </c>
      <c r="AW1450" s="31">
        <f t="shared" si="4811"/>
        <v>0</v>
      </c>
      <c r="AX1450" s="31">
        <f t="shared" si="4812"/>
        <v>0</v>
      </c>
      <c r="AY1450" s="31">
        <f t="shared" si="4926"/>
        <v>0</v>
      </c>
      <c r="AZ1450" s="31">
        <f t="shared" si="4927"/>
        <v>0</v>
      </c>
      <c r="BA1450" s="31">
        <f t="shared" si="4928"/>
        <v>0</v>
      </c>
      <c r="BB1450" s="31">
        <f t="shared" si="4816"/>
        <v>4081.4160000000002</v>
      </c>
      <c r="BC1450" s="31">
        <f t="shared" si="4817"/>
        <v>0</v>
      </c>
      <c r="BD1450" s="31">
        <f t="shared" si="4818"/>
        <v>0</v>
      </c>
      <c r="BE1450" s="31">
        <f t="shared" si="4929"/>
        <v>0</v>
      </c>
      <c r="BF1450" s="31">
        <f t="shared" si="4930"/>
        <v>0</v>
      </c>
      <c r="BG1450" s="31">
        <f t="shared" si="4931"/>
        <v>0</v>
      </c>
      <c r="BH1450" s="31">
        <f t="shared" si="4822"/>
        <v>4081.4160000000002</v>
      </c>
      <c r="BI1450" s="31">
        <f t="shared" si="4823"/>
        <v>0</v>
      </c>
      <c r="BJ1450" s="31">
        <f t="shared" si="4824"/>
        <v>0</v>
      </c>
      <c r="BK1450" s="31">
        <f t="shared" si="4932"/>
        <v>0</v>
      </c>
      <c r="BL1450" s="31">
        <f t="shared" si="4933"/>
        <v>0</v>
      </c>
      <c r="BM1450" s="31">
        <f t="shared" si="4934"/>
        <v>0</v>
      </c>
      <c r="BN1450" s="31">
        <f t="shared" si="4828"/>
        <v>4081.4160000000002</v>
      </c>
      <c r="BO1450" s="31">
        <f t="shared" si="4829"/>
        <v>0</v>
      </c>
      <c r="BP1450" s="31">
        <f t="shared" si="4830"/>
        <v>0</v>
      </c>
      <c r="BQ1450" s="31">
        <f t="shared" si="4935"/>
        <v>0</v>
      </c>
      <c r="BR1450" s="31">
        <f t="shared" si="4936"/>
        <v>0</v>
      </c>
      <c r="BS1450" s="31">
        <f t="shared" si="4833"/>
        <v>4081.4160000000002</v>
      </c>
      <c r="BT1450" s="31">
        <f t="shared" si="4834"/>
        <v>0</v>
      </c>
      <c r="BU1450" s="31">
        <f t="shared" si="4835"/>
        <v>0</v>
      </c>
      <c r="BV1450" s="31">
        <f t="shared" si="4937"/>
        <v>0</v>
      </c>
      <c r="BW1450" s="31">
        <f t="shared" si="4938"/>
        <v>0</v>
      </c>
      <c r="BX1450" s="31">
        <f t="shared" si="4838"/>
        <v>4081.4160000000002</v>
      </c>
      <c r="BY1450" s="31">
        <f t="shared" si="4839"/>
        <v>0</v>
      </c>
      <c r="BZ1450" s="31">
        <f t="shared" si="4840"/>
        <v>0</v>
      </c>
      <c r="CA1450" s="31">
        <f t="shared" si="4939"/>
        <v>0</v>
      </c>
      <c r="CB1450" s="31">
        <f t="shared" si="4940"/>
        <v>0</v>
      </c>
      <c r="CC1450" s="31">
        <f t="shared" si="4941"/>
        <v>0</v>
      </c>
      <c r="CD1450" s="31">
        <f t="shared" si="4715"/>
        <v>4081.4160000000002</v>
      </c>
      <c r="CE1450" s="31">
        <f t="shared" si="4716"/>
        <v>0</v>
      </c>
      <c r="CF1450" s="31">
        <f t="shared" si="4717"/>
        <v>0</v>
      </c>
      <c r="CG1450" s="31">
        <f t="shared" si="4942"/>
        <v>0</v>
      </c>
      <c r="CH1450" s="24"/>
      <c r="CI1450" s="40"/>
    </row>
    <row r="1451" ht="15">
      <c r="A1451" s="41" t="s">
        <v>814</v>
      </c>
      <c r="B1451" s="17">
        <v>240</v>
      </c>
      <c r="C1451" s="16" t="s">
        <v>66</v>
      </c>
      <c r="D1451" s="16" t="s">
        <v>67</v>
      </c>
      <c r="E1451" s="39" t="s">
        <v>68</v>
      </c>
      <c r="F1451" s="31"/>
      <c r="G1451" s="31"/>
      <c r="H1451" s="31"/>
      <c r="I1451" s="31"/>
      <c r="J1451" s="31"/>
      <c r="K1451" s="31"/>
      <c r="L1451" s="31"/>
      <c r="M1451" s="31"/>
      <c r="N1451" s="31"/>
      <c r="O1451" s="31"/>
      <c r="P1451" s="31"/>
      <c r="Q1451" s="31"/>
      <c r="R1451" s="31"/>
      <c r="S1451" s="31"/>
      <c r="T1451" s="31"/>
      <c r="U1451" s="31"/>
      <c r="V1451" s="31"/>
      <c r="W1451" s="31"/>
      <c r="X1451" s="31"/>
      <c r="Y1451" s="31"/>
      <c r="Z1451" s="31"/>
      <c r="AA1451" s="31"/>
      <c r="AB1451" s="31"/>
      <c r="AC1451" s="31"/>
      <c r="AD1451" s="31"/>
      <c r="AE1451" s="31"/>
      <c r="AF1451" s="31"/>
      <c r="AG1451" s="31"/>
      <c r="AH1451" s="31"/>
      <c r="AI1451" s="31"/>
      <c r="AJ1451" s="31"/>
      <c r="AK1451" s="31"/>
      <c r="AL1451" s="31"/>
      <c r="AM1451" s="31">
        <v>4081.4160000000002</v>
      </c>
      <c r="AN1451" s="31"/>
      <c r="AO1451" s="31"/>
      <c r="AP1451" s="31">
        <f t="shared" si="4804"/>
        <v>4081.4160000000002</v>
      </c>
      <c r="AQ1451" s="31">
        <f t="shared" si="4805"/>
        <v>0</v>
      </c>
      <c r="AR1451" s="31">
        <f t="shared" si="4806"/>
        <v>0</v>
      </c>
      <c r="AS1451" s="31"/>
      <c r="AT1451" s="31"/>
      <c r="AU1451" s="31"/>
      <c r="AV1451" s="31">
        <f t="shared" si="4810"/>
        <v>4081.4160000000002</v>
      </c>
      <c r="AW1451" s="31">
        <f t="shared" si="4811"/>
        <v>0</v>
      </c>
      <c r="AX1451" s="31">
        <f t="shared" si="4812"/>
        <v>0</v>
      </c>
      <c r="AY1451" s="31"/>
      <c r="AZ1451" s="31"/>
      <c r="BA1451" s="31"/>
      <c r="BB1451" s="31">
        <f t="shared" si="4816"/>
        <v>4081.4160000000002</v>
      </c>
      <c r="BC1451" s="31">
        <f t="shared" si="4817"/>
        <v>0</v>
      </c>
      <c r="BD1451" s="31">
        <f t="shared" si="4818"/>
        <v>0</v>
      </c>
      <c r="BE1451" s="31"/>
      <c r="BF1451" s="31"/>
      <c r="BG1451" s="31"/>
      <c r="BH1451" s="31">
        <f t="shared" si="4822"/>
        <v>4081.4160000000002</v>
      </c>
      <c r="BI1451" s="31">
        <f t="shared" si="4823"/>
        <v>0</v>
      </c>
      <c r="BJ1451" s="31">
        <f t="shared" si="4824"/>
        <v>0</v>
      </c>
      <c r="BK1451" s="31"/>
      <c r="BL1451" s="31"/>
      <c r="BM1451" s="31"/>
      <c r="BN1451" s="31">
        <f t="shared" si="4828"/>
        <v>4081.4160000000002</v>
      </c>
      <c r="BO1451" s="31">
        <f t="shared" si="4829"/>
        <v>0</v>
      </c>
      <c r="BP1451" s="31">
        <f t="shared" si="4830"/>
        <v>0</v>
      </c>
      <c r="BQ1451" s="31"/>
      <c r="BR1451" s="31"/>
      <c r="BS1451" s="31">
        <f t="shared" si="4833"/>
        <v>4081.4160000000002</v>
      </c>
      <c r="BT1451" s="31">
        <f t="shared" si="4834"/>
        <v>0</v>
      </c>
      <c r="BU1451" s="31">
        <f t="shared" si="4835"/>
        <v>0</v>
      </c>
      <c r="BV1451" s="31"/>
      <c r="BW1451" s="31"/>
      <c r="BX1451" s="31">
        <f t="shared" si="4838"/>
        <v>4081.4160000000002</v>
      </c>
      <c r="BY1451" s="31">
        <f t="shared" si="4839"/>
        <v>0</v>
      </c>
      <c r="BZ1451" s="31">
        <f t="shared" si="4840"/>
        <v>0</v>
      </c>
      <c r="CA1451" s="31"/>
      <c r="CB1451" s="31"/>
      <c r="CC1451" s="31"/>
      <c r="CD1451" s="31">
        <f t="shared" si="4715"/>
        <v>4081.4160000000002</v>
      </c>
      <c r="CE1451" s="31">
        <f t="shared" si="4716"/>
        <v>0</v>
      </c>
      <c r="CF1451" s="31">
        <f t="shared" si="4717"/>
        <v>0</v>
      </c>
      <c r="CG1451" s="31"/>
      <c r="CH1451" s="24"/>
      <c r="CI1451" s="40"/>
    </row>
    <row r="1452" s="1" customFormat="1" ht="29.850000000000001">
      <c r="A1452" s="41" t="s">
        <v>816</v>
      </c>
      <c r="B1452" s="17"/>
      <c r="C1452" s="16"/>
      <c r="D1452" s="16"/>
      <c r="E1452" s="39" t="s">
        <v>817</v>
      </c>
      <c r="F1452" s="31"/>
      <c r="G1452" s="31"/>
      <c r="H1452" s="31"/>
      <c r="I1452" s="31"/>
      <c r="J1452" s="31"/>
      <c r="K1452" s="31"/>
      <c r="L1452" s="31"/>
      <c r="M1452" s="31"/>
      <c r="N1452" s="31"/>
      <c r="O1452" s="31"/>
      <c r="P1452" s="31"/>
      <c r="Q1452" s="31"/>
      <c r="R1452" s="31"/>
      <c r="S1452" s="31"/>
      <c r="T1452" s="31"/>
      <c r="U1452" s="31"/>
      <c r="V1452" s="31"/>
      <c r="W1452" s="31"/>
      <c r="X1452" s="31"/>
      <c r="Y1452" s="31"/>
      <c r="Z1452" s="31"/>
      <c r="AA1452" s="31"/>
      <c r="AB1452" s="31"/>
      <c r="AC1452" s="31"/>
      <c r="AD1452" s="31"/>
      <c r="AE1452" s="31"/>
      <c r="AF1452" s="31"/>
      <c r="AG1452" s="31"/>
      <c r="AH1452" s="31"/>
      <c r="AI1452" s="31"/>
      <c r="AJ1452" s="31"/>
      <c r="AK1452" s="31"/>
      <c r="AL1452" s="31"/>
      <c r="AM1452" s="31"/>
      <c r="AN1452" s="31"/>
      <c r="AO1452" s="31"/>
      <c r="AP1452" s="31"/>
      <c r="AQ1452" s="31"/>
      <c r="AR1452" s="31"/>
      <c r="AS1452" s="31"/>
      <c r="AT1452" s="31"/>
      <c r="AU1452" s="31"/>
      <c r="AV1452" s="31"/>
      <c r="AW1452" s="31"/>
      <c r="AX1452" s="31"/>
      <c r="AY1452" s="31"/>
      <c r="AZ1452" s="31"/>
      <c r="BA1452" s="31"/>
      <c r="BB1452" s="31"/>
      <c r="BC1452" s="31"/>
      <c r="BD1452" s="31"/>
      <c r="BE1452" s="31"/>
      <c r="BF1452" s="31"/>
      <c r="BG1452" s="31"/>
      <c r="BH1452" s="31"/>
      <c r="BI1452" s="31"/>
      <c r="BJ1452" s="31"/>
      <c r="BK1452" s="31">
        <f t="shared" si="4932"/>
        <v>0</v>
      </c>
      <c r="BL1452" s="31">
        <f t="shared" si="4933"/>
        <v>0</v>
      </c>
      <c r="BM1452" s="31">
        <f t="shared" si="4934"/>
        <v>0</v>
      </c>
      <c r="BN1452" s="31">
        <f t="shared" si="4828"/>
        <v>0</v>
      </c>
      <c r="BO1452" s="31">
        <f t="shared" si="4829"/>
        <v>0</v>
      </c>
      <c r="BP1452" s="31">
        <f t="shared" si="4830"/>
        <v>0</v>
      </c>
      <c r="BQ1452" s="31">
        <f t="shared" si="4935"/>
        <v>1483.806</v>
      </c>
      <c r="BR1452" s="31">
        <f t="shared" si="4936"/>
        <v>0</v>
      </c>
      <c r="BS1452" s="31">
        <f t="shared" si="4833"/>
        <v>1483.806</v>
      </c>
      <c r="BT1452" s="31">
        <f t="shared" si="4834"/>
        <v>0</v>
      </c>
      <c r="BU1452" s="31">
        <f t="shared" si="4835"/>
        <v>0</v>
      </c>
      <c r="BV1452" s="31">
        <f t="shared" si="4937"/>
        <v>0</v>
      </c>
      <c r="BW1452" s="31">
        <f t="shared" si="4938"/>
        <v>0</v>
      </c>
      <c r="BX1452" s="31">
        <f t="shared" si="4838"/>
        <v>1483.806</v>
      </c>
      <c r="BY1452" s="31">
        <f t="shared" si="4839"/>
        <v>0</v>
      </c>
      <c r="BZ1452" s="31">
        <f t="shared" si="4840"/>
        <v>0</v>
      </c>
      <c r="CA1452" s="31">
        <f t="shared" si="4939"/>
        <v>0</v>
      </c>
      <c r="CB1452" s="31">
        <f t="shared" si="4940"/>
        <v>0</v>
      </c>
      <c r="CC1452" s="31">
        <f t="shared" si="4941"/>
        <v>0</v>
      </c>
      <c r="CD1452" s="31">
        <f t="shared" si="4715"/>
        <v>1483.806</v>
      </c>
      <c r="CE1452" s="31">
        <f t="shared" si="4716"/>
        <v>0</v>
      </c>
      <c r="CF1452" s="31">
        <f t="shared" si="4717"/>
        <v>0</v>
      </c>
      <c r="CG1452" s="31">
        <f t="shared" si="4942"/>
        <v>0</v>
      </c>
      <c r="CH1452" s="24"/>
      <c r="CI1452" s="40"/>
    </row>
    <row r="1453" s="1" customFormat="1" ht="29.850000000000001">
      <c r="A1453" s="41" t="s">
        <v>816</v>
      </c>
      <c r="B1453" s="17">
        <v>200</v>
      </c>
      <c r="C1453" s="16"/>
      <c r="D1453" s="16"/>
      <c r="E1453" s="39" t="s">
        <v>40</v>
      </c>
      <c r="F1453" s="31"/>
      <c r="G1453" s="31"/>
      <c r="H1453" s="31"/>
      <c r="I1453" s="31"/>
      <c r="J1453" s="31"/>
      <c r="K1453" s="31"/>
      <c r="L1453" s="31"/>
      <c r="M1453" s="31"/>
      <c r="N1453" s="31"/>
      <c r="O1453" s="31"/>
      <c r="P1453" s="31"/>
      <c r="Q1453" s="31"/>
      <c r="R1453" s="31"/>
      <c r="S1453" s="31"/>
      <c r="T1453" s="31"/>
      <c r="U1453" s="31"/>
      <c r="V1453" s="31"/>
      <c r="W1453" s="31"/>
      <c r="X1453" s="31"/>
      <c r="Y1453" s="31"/>
      <c r="Z1453" s="31"/>
      <c r="AA1453" s="31"/>
      <c r="AB1453" s="31"/>
      <c r="AC1453" s="31"/>
      <c r="AD1453" s="31"/>
      <c r="AE1453" s="31"/>
      <c r="AF1453" s="31"/>
      <c r="AG1453" s="31"/>
      <c r="AH1453" s="31"/>
      <c r="AI1453" s="31"/>
      <c r="AJ1453" s="31"/>
      <c r="AK1453" s="31"/>
      <c r="AL1453" s="31"/>
      <c r="AM1453" s="31"/>
      <c r="AN1453" s="31"/>
      <c r="AO1453" s="31"/>
      <c r="AP1453" s="31"/>
      <c r="AQ1453" s="31"/>
      <c r="AR1453" s="31"/>
      <c r="AS1453" s="31"/>
      <c r="AT1453" s="31"/>
      <c r="AU1453" s="31"/>
      <c r="AV1453" s="31"/>
      <c r="AW1453" s="31"/>
      <c r="AX1453" s="31"/>
      <c r="AY1453" s="31"/>
      <c r="AZ1453" s="31"/>
      <c r="BA1453" s="31"/>
      <c r="BB1453" s="31"/>
      <c r="BC1453" s="31"/>
      <c r="BD1453" s="31"/>
      <c r="BE1453" s="31"/>
      <c r="BF1453" s="31"/>
      <c r="BG1453" s="31"/>
      <c r="BH1453" s="31"/>
      <c r="BI1453" s="31"/>
      <c r="BJ1453" s="31"/>
      <c r="BK1453" s="31">
        <f t="shared" si="4932"/>
        <v>0</v>
      </c>
      <c r="BL1453" s="31">
        <f t="shared" si="4933"/>
        <v>0</v>
      </c>
      <c r="BM1453" s="31">
        <f t="shared" si="4934"/>
        <v>0</v>
      </c>
      <c r="BN1453" s="31">
        <f t="shared" si="4828"/>
        <v>0</v>
      </c>
      <c r="BO1453" s="31">
        <f t="shared" si="4829"/>
        <v>0</v>
      </c>
      <c r="BP1453" s="31">
        <f t="shared" si="4830"/>
        <v>0</v>
      </c>
      <c r="BQ1453" s="31">
        <f t="shared" si="4935"/>
        <v>1483.806</v>
      </c>
      <c r="BR1453" s="31">
        <f t="shared" si="4936"/>
        <v>0</v>
      </c>
      <c r="BS1453" s="31">
        <f t="shared" si="4833"/>
        <v>1483.806</v>
      </c>
      <c r="BT1453" s="31">
        <f t="shared" si="4834"/>
        <v>0</v>
      </c>
      <c r="BU1453" s="31">
        <f t="shared" si="4835"/>
        <v>0</v>
      </c>
      <c r="BV1453" s="31">
        <f t="shared" si="4937"/>
        <v>0</v>
      </c>
      <c r="BW1453" s="31">
        <f t="shared" si="4938"/>
        <v>0</v>
      </c>
      <c r="BX1453" s="31">
        <f t="shared" si="4838"/>
        <v>1483.806</v>
      </c>
      <c r="BY1453" s="31">
        <f t="shared" si="4839"/>
        <v>0</v>
      </c>
      <c r="BZ1453" s="31">
        <f t="shared" si="4840"/>
        <v>0</v>
      </c>
      <c r="CA1453" s="31">
        <f t="shared" si="4939"/>
        <v>0</v>
      </c>
      <c r="CB1453" s="31">
        <f t="shared" si="4940"/>
        <v>0</v>
      </c>
      <c r="CC1453" s="31">
        <f t="shared" si="4941"/>
        <v>0</v>
      </c>
      <c r="CD1453" s="31">
        <f t="shared" si="4715"/>
        <v>1483.806</v>
      </c>
      <c r="CE1453" s="31">
        <f t="shared" si="4716"/>
        <v>0</v>
      </c>
      <c r="CF1453" s="31">
        <f t="shared" si="4717"/>
        <v>0</v>
      </c>
      <c r="CG1453" s="31">
        <f t="shared" si="4942"/>
        <v>0</v>
      </c>
      <c r="CH1453" s="24"/>
      <c r="CI1453" s="40"/>
    </row>
    <row r="1454" s="1" customFormat="1" ht="43.75">
      <c r="A1454" s="41" t="s">
        <v>816</v>
      </c>
      <c r="B1454" s="17">
        <v>240</v>
      </c>
      <c r="C1454" s="16"/>
      <c r="D1454" s="16"/>
      <c r="E1454" s="39" t="s">
        <v>41</v>
      </c>
      <c r="F1454" s="31"/>
      <c r="G1454" s="31"/>
      <c r="H1454" s="31"/>
      <c r="I1454" s="31"/>
      <c r="J1454" s="31"/>
      <c r="K1454" s="31"/>
      <c r="L1454" s="31"/>
      <c r="M1454" s="31"/>
      <c r="N1454" s="31"/>
      <c r="O1454" s="31"/>
      <c r="P1454" s="31"/>
      <c r="Q1454" s="31"/>
      <c r="R1454" s="31"/>
      <c r="S1454" s="31"/>
      <c r="T1454" s="31"/>
      <c r="U1454" s="31"/>
      <c r="V1454" s="31"/>
      <c r="W1454" s="31"/>
      <c r="X1454" s="31"/>
      <c r="Y1454" s="31"/>
      <c r="Z1454" s="31"/>
      <c r="AA1454" s="31"/>
      <c r="AB1454" s="31"/>
      <c r="AC1454" s="31"/>
      <c r="AD1454" s="31"/>
      <c r="AE1454" s="31"/>
      <c r="AF1454" s="31"/>
      <c r="AG1454" s="31"/>
      <c r="AH1454" s="31"/>
      <c r="AI1454" s="31"/>
      <c r="AJ1454" s="31"/>
      <c r="AK1454" s="31"/>
      <c r="AL1454" s="31"/>
      <c r="AM1454" s="31"/>
      <c r="AN1454" s="31"/>
      <c r="AO1454" s="31"/>
      <c r="AP1454" s="31"/>
      <c r="AQ1454" s="31"/>
      <c r="AR1454" s="31"/>
      <c r="AS1454" s="31"/>
      <c r="AT1454" s="31"/>
      <c r="AU1454" s="31"/>
      <c r="AV1454" s="31"/>
      <c r="AW1454" s="31"/>
      <c r="AX1454" s="31"/>
      <c r="AY1454" s="31"/>
      <c r="AZ1454" s="31"/>
      <c r="BA1454" s="31"/>
      <c r="BB1454" s="31"/>
      <c r="BC1454" s="31"/>
      <c r="BD1454" s="31"/>
      <c r="BE1454" s="31"/>
      <c r="BF1454" s="31"/>
      <c r="BG1454" s="31"/>
      <c r="BH1454" s="31"/>
      <c r="BI1454" s="31"/>
      <c r="BJ1454" s="31"/>
      <c r="BK1454" s="31">
        <f t="shared" si="4932"/>
        <v>0</v>
      </c>
      <c r="BL1454" s="31">
        <f t="shared" si="4933"/>
        <v>0</v>
      </c>
      <c r="BM1454" s="31">
        <f t="shared" si="4934"/>
        <v>0</v>
      </c>
      <c r="BN1454" s="31">
        <f t="shared" si="4828"/>
        <v>0</v>
      </c>
      <c r="BO1454" s="31">
        <f t="shared" si="4829"/>
        <v>0</v>
      </c>
      <c r="BP1454" s="31">
        <f t="shared" si="4830"/>
        <v>0</v>
      </c>
      <c r="BQ1454" s="31">
        <f t="shared" si="4935"/>
        <v>1483.806</v>
      </c>
      <c r="BR1454" s="31">
        <f t="shared" si="4936"/>
        <v>0</v>
      </c>
      <c r="BS1454" s="31">
        <f t="shared" si="4833"/>
        <v>1483.806</v>
      </c>
      <c r="BT1454" s="31">
        <f t="shared" si="4834"/>
        <v>0</v>
      </c>
      <c r="BU1454" s="31">
        <f t="shared" si="4835"/>
        <v>0</v>
      </c>
      <c r="BV1454" s="31">
        <f t="shared" si="4937"/>
        <v>0</v>
      </c>
      <c r="BW1454" s="31">
        <f t="shared" si="4938"/>
        <v>0</v>
      </c>
      <c r="BX1454" s="31">
        <f t="shared" si="4838"/>
        <v>1483.806</v>
      </c>
      <c r="BY1454" s="31">
        <f t="shared" si="4839"/>
        <v>0</v>
      </c>
      <c r="BZ1454" s="31">
        <f t="shared" si="4840"/>
        <v>0</v>
      </c>
      <c r="CA1454" s="31">
        <f t="shared" si="4939"/>
        <v>0</v>
      </c>
      <c r="CB1454" s="31">
        <f t="shared" si="4940"/>
        <v>0</v>
      </c>
      <c r="CC1454" s="31">
        <f t="shared" si="4941"/>
        <v>0</v>
      </c>
      <c r="CD1454" s="31">
        <f t="shared" ref="CD1454:CD1517" si="4943">BX1454+CA1454</f>
        <v>1483.806</v>
      </c>
      <c r="CE1454" s="31">
        <f t="shared" ref="CE1454:CE1517" si="4944">BY1454+CB1454</f>
        <v>0</v>
      </c>
      <c r="CF1454" s="31">
        <f t="shared" ref="CF1454:CF1517" si="4945">BZ1454+CC1454</f>
        <v>0</v>
      </c>
      <c r="CG1454" s="31">
        <f t="shared" si="4942"/>
        <v>0</v>
      </c>
      <c r="CH1454" s="24"/>
      <c r="CI1454" s="40"/>
    </row>
    <row r="1455" s="1" customFormat="1" ht="15">
      <c r="A1455" s="41" t="s">
        <v>816</v>
      </c>
      <c r="B1455" s="17">
        <v>240</v>
      </c>
      <c r="C1455" s="16" t="s">
        <v>66</v>
      </c>
      <c r="D1455" s="16" t="s">
        <v>67</v>
      </c>
      <c r="E1455" s="39" t="s">
        <v>68</v>
      </c>
      <c r="F1455" s="31"/>
      <c r="G1455" s="31"/>
      <c r="H1455" s="31"/>
      <c r="I1455" s="31"/>
      <c r="J1455" s="31"/>
      <c r="K1455" s="31"/>
      <c r="L1455" s="31"/>
      <c r="M1455" s="31"/>
      <c r="N1455" s="31"/>
      <c r="O1455" s="31"/>
      <c r="P1455" s="31"/>
      <c r="Q1455" s="31"/>
      <c r="R1455" s="31"/>
      <c r="S1455" s="31"/>
      <c r="T1455" s="31"/>
      <c r="U1455" s="31"/>
      <c r="V1455" s="31"/>
      <c r="W1455" s="31"/>
      <c r="X1455" s="31"/>
      <c r="Y1455" s="31"/>
      <c r="Z1455" s="31"/>
      <c r="AA1455" s="31"/>
      <c r="AB1455" s="31"/>
      <c r="AC1455" s="31"/>
      <c r="AD1455" s="31"/>
      <c r="AE1455" s="31"/>
      <c r="AF1455" s="31"/>
      <c r="AG1455" s="31"/>
      <c r="AH1455" s="31"/>
      <c r="AI1455" s="31"/>
      <c r="AJ1455" s="31"/>
      <c r="AK1455" s="31"/>
      <c r="AL1455" s="31"/>
      <c r="AM1455" s="31"/>
      <c r="AN1455" s="31"/>
      <c r="AO1455" s="31"/>
      <c r="AP1455" s="31"/>
      <c r="AQ1455" s="31"/>
      <c r="AR1455" s="31"/>
      <c r="AS1455" s="31"/>
      <c r="AT1455" s="31"/>
      <c r="AU1455" s="31"/>
      <c r="AV1455" s="31"/>
      <c r="AW1455" s="31"/>
      <c r="AX1455" s="31"/>
      <c r="AY1455" s="31"/>
      <c r="AZ1455" s="31"/>
      <c r="BA1455" s="31"/>
      <c r="BB1455" s="31"/>
      <c r="BC1455" s="31"/>
      <c r="BD1455" s="31"/>
      <c r="BE1455" s="31"/>
      <c r="BF1455" s="31"/>
      <c r="BG1455" s="31"/>
      <c r="BH1455" s="31"/>
      <c r="BI1455" s="31"/>
      <c r="BJ1455" s="31"/>
      <c r="BK1455" s="31"/>
      <c r="BL1455" s="31"/>
      <c r="BM1455" s="31"/>
      <c r="BN1455" s="31">
        <f t="shared" si="4828"/>
        <v>0</v>
      </c>
      <c r="BO1455" s="31">
        <f t="shared" si="4829"/>
        <v>0</v>
      </c>
      <c r="BP1455" s="31">
        <f t="shared" si="4830"/>
        <v>0</v>
      </c>
      <c r="BQ1455" s="31">
        <v>1483.806</v>
      </c>
      <c r="BR1455" s="31"/>
      <c r="BS1455" s="31">
        <f t="shared" si="4833"/>
        <v>1483.806</v>
      </c>
      <c r="BT1455" s="31">
        <f t="shared" si="4834"/>
        <v>0</v>
      </c>
      <c r="BU1455" s="31">
        <f t="shared" si="4835"/>
        <v>0</v>
      </c>
      <c r="BV1455" s="31"/>
      <c r="BW1455" s="31"/>
      <c r="BX1455" s="31">
        <f t="shared" si="4838"/>
        <v>1483.806</v>
      </c>
      <c r="BY1455" s="31">
        <f t="shared" si="4839"/>
        <v>0</v>
      </c>
      <c r="BZ1455" s="31">
        <f t="shared" si="4840"/>
        <v>0</v>
      </c>
      <c r="CA1455" s="31"/>
      <c r="CB1455" s="31"/>
      <c r="CC1455" s="31"/>
      <c r="CD1455" s="31">
        <f t="shared" si="4943"/>
        <v>1483.806</v>
      </c>
      <c r="CE1455" s="31">
        <f t="shared" si="4944"/>
        <v>0</v>
      </c>
      <c r="CF1455" s="31">
        <f t="shared" si="4945"/>
        <v>0</v>
      </c>
      <c r="CG1455" s="31"/>
      <c r="CH1455" s="24"/>
      <c r="CI1455" s="40"/>
    </row>
    <row r="1456" ht="29.850000000000001">
      <c r="A1456" s="16" t="s">
        <v>818</v>
      </c>
      <c r="B1456" s="17"/>
      <c r="C1456" s="16"/>
      <c r="D1456" s="16"/>
      <c r="E1456" s="39" t="s">
        <v>819</v>
      </c>
      <c r="F1456" s="31">
        <f>F1460</f>
        <v>360031.59999999998</v>
      </c>
      <c r="G1456" s="31">
        <f>G1460</f>
        <v>87519</v>
      </c>
      <c r="H1456" s="31">
        <f>H1460</f>
        <v>0</v>
      </c>
      <c r="I1456" s="31">
        <f>I1460</f>
        <v>-50000</v>
      </c>
      <c r="J1456" s="31">
        <f>J1460</f>
        <v>67940.256999999998</v>
      </c>
      <c r="K1456" s="31">
        <f>K1460</f>
        <v>0</v>
      </c>
      <c r="L1456" s="31">
        <f t="shared" si="4851"/>
        <v>310031.59999999998</v>
      </c>
      <c r="M1456" s="31">
        <f t="shared" si="4852"/>
        <v>155459.25699999998</v>
      </c>
      <c r="N1456" s="31">
        <f t="shared" si="4853"/>
        <v>0</v>
      </c>
      <c r="O1456" s="31">
        <f>O1460</f>
        <v>-176723.22699999998</v>
      </c>
      <c r="P1456" s="31">
        <f>P1460</f>
        <v>200000</v>
      </c>
      <c r="Q1456" s="31">
        <f>Q1460</f>
        <v>0</v>
      </c>
      <c r="R1456" s="31">
        <f t="shared" si="4857"/>
        <v>133308.37299999999</v>
      </c>
      <c r="S1456" s="31">
        <f t="shared" si="4858"/>
        <v>355459.25699999998</v>
      </c>
      <c r="T1456" s="31">
        <f t="shared" si="4859"/>
        <v>0</v>
      </c>
      <c r="U1456" s="31">
        <f>U1460</f>
        <v>0</v>
      </c>
      <c r="V1456" s="31">
        <f>V1460</f>
        <v>0</v>
      </c>
      <c r="W1456" s="31">
        <f>W1460</f>
        <v>0</v>
      </c>
      <c r="X1456" s="31">
        <f t="shared" si="4863"/>
        <v>133308.37299999999</v>
      </c>
      <c r="Y1456" s="31">
        <f t="shared" si="4864"/>
        <v>355459.25699999998</v>
      </c>
      <c r="Z1456" s="31">
        <f t="shared" si="4865"/>
        <v>0</v>
      </c>
      <c r="AA1456" s="31">
        <f>AA1460</f>
        <v>0</v>
      </c>
      <c r="AB1456" s="31">
        <f>AB1460</f>
        <v>0</v>
      </c>
      <c r="AC1456" s="31">
        <f>AC1460</f>
        <v>0</v>
      </c>
      <c r="AD1456" s="31">
        <f t="shared" si="4869"/>
        <v>133308.37299999999</v>
      </c>
      <c r="AE1456" s="31">
        <f t="shared" si="4870"/>
        <v>355459.25699999998</v>
      </c>
      <c r="AF1456" s="31">
        <f t="shared" si="4871"/>
        <v>0</v>
      </c>
      <c r="AG1456" s="31">
        <f>AG1460</f>
        <v>0</v>
      </c>
      <c r="AH1456" s="31">
        <f>AH1460</f>
        <v>0</v>
      </c>
      <c r="AI1456" s="31">
        <f>AI1460</f>
        <v>0</v>
      </c>
      <c r="AJ1456" s="31">
        <f t="shared" si="4875"/>
        <v>133308.37299999999</v>
      </c>
      <c r="AK1456" s="31">
        <f t="shared" si="4876"/>
        <v>355459.25699999998</v>
      </c>
      <c r="AL1456" s="31">
        <f t="shared" si="4877"/>
        <v>0</v>
      </c>
      <c r="AM1456" s="31">
        <f>AM1460</f>
        <v>-123523.57000000001</v>
      </c>
      <c r="AN1456" s="31">
        <f>AN1460</f>
        <v>123523.57000000001</v>
      </c>
      <c r="AO1456" s="31">
        <f>AO1460</f>
        <v>0</v>
      </c>
      <c r="AP1456" s="31">
        <f t="shared" si="4804"/>
        <v>9784.8029999999853</v>
      </c>
      <c r="AQ1456" s="31">
        <f t="shared" si="4805"/>
        <v>478982.82699999999</v>
      </c>
      <c r="AR1456" s="31">
        <f t="shared" si="4806"/>
        <v>0</v>
      </c>
      <c r="AS1456" s="31">
        <f>AS1460</f>
        <v>0</v>
      </c>
      <c r="AT1456" s="31">
        <f>AT1460</f>
        <v>0</v>
      </c>
      <c r="AU1456" s="31">
        <f>AU1460</f>
        <v>0</v>
      </c>
      <c r="AV1456" s="31">
        <f t="shared" si="4810"/>
        <v>9784.8029999999853</v>
      </c>
      <c r="AW1456" s="31">
        <f t="shared" si="4811"/>
        <v>478982.82699999999</v>
      </c>
      <c r="AX1456" s="31">
        <f t="shared" si="4812"/>
        <v>0</v>
      </c>
      <c r="AY1456" s="31">
        <f>AY1460</f>
        <v>0</v>
      </c>
      <c r="AZ1456" s="31">
        <f>AZ1460</f>
        <v>0</v>
      </c>
      <c r="BA1456" s="31">
        <f>BA1460</f>
        <v>0</v>
      </c>
      <c r="BB1456" s="31">
        <f t="shared" si="4816"/>
        <v>9784.8029999999853</v>
      </c>
      <c r="BC1456" s="31">
        <f t="shared" si="4817"/>
        <v>478982.82699999999</v>
      </c>
      <c r="BD1456" s="31">
        <f t="shared" si="4818"/>
        <v>0</v>
      </c>
      <c r="BE1456" s="31">
        <f>BE1460</f>
        <v>0</v>
      </c>
      <c r="BF1456" s="31">
        <f>BF1460</f>
        <v>0</v>
      </c>
      <c r="BG1456" s="31">
        <f>BG1460</f>
        <v>0</v>
      </c>
      <c r="BH1456" s="31">
        <f t="shared" si="4822"/>
        <v>9784.8029999999853</v>
      </c>
      <c r="BI1456" s="31">
        <f t="shared" si="4823"/>
        <v>478982.82699999999</v>
      </c>
      <c r="BJ1456" s="31">
        <f t="shared" si="4824"/>
        <v>0</v>
      </c>
      <c r="BK1456" s="31">
        <f>BK1460+BK1457</f>
        <v>-8300.9969999999994</v>
      </c>
      <c r="BL1456" s="31">
        <f>BL1460+BL1457</f>
        <v>9784.8029999999999</v>
      </c>
      <c r="BM1456" s="31">
        <f>BM1460+BM1457</f>
        <v>0</v>
      </c>
      <c r="BN1456" s="31">
        <f t="shared" si="4828"/>
        <v>1483.8059999999859</v>
      </c>
      <c r="BO1456" s="31">
        <f t="shared" si="4829"/>
        <v>488767.63</v>
      </c>
      <c r="BP1456" s="31">
        <f t="shared" si="4830"/>
        <v>0</v>
      </c>
      <c r="BQ1456" s="31">
        <f>BQ1460+BQ1457</f>
        <v>-1483.806</v>
      </c>
      <c r="BR1456" s="31">
        <f>BR1460+BR1457</f>
        <v>0</v>
      </c>
      <c r="BS1456" s="31">
        <f t="shared" si="4833"/>
        <v>-1.4097167877480388e-11</v>
      </c>
      <c r="BT1456" s="31">
        <f t="shared" si="4834"/>
        <v>488767.63</v>
      </c>
      <c r="BU1456" s="31">
        <f t="shared" si="4835"/>
        <v>0</v>
      </c>
      <c r="BV1456" s="31">
        <f>BV1460+BV1457</f>
        <v>0</v>
      </c>
      <c r="BW1456" s="31">
        <f>BW1460+BW1457</f>
        <v>0</v>
      </c>
      <c r="BX1456" s="31">
        <f t="shared" si="4838"/>
        <v>-1.4097167877480388e-11</v>
      </c>
      <c r="BY1456" s="31">
        <f t="shared" si="4839"/>
        <v>488767.63</v>
      </c>
      <c r="BZ1456" s="31">
        <f t="shared" si="4840"/>
        <v>0</v>
      </c>
      <c r="CA1456" s="31">
        <f>CA1460+CA1457</f>
        <v>0</v>
      </c>
      <c r="CB1456" s="31">
        <f>CB1460+CB1457</f>
        <v>0</v>
      </c>
      <c r="CC1456" s="31">
        <f>CC1460+CC1457</f>
        <v>0</v>
      </c>
      <c r="CD1456" s="31">
        <f t="shared" si="4943"/>
        <v>-1.4097167877480388e-11</v>
      </c>
      <c r="CE1456" s="31">
        <f t="shared" si="4944"/>
        <v>488767.63</v>
      </c>
      <c r="CF1456" s="31">
        <f t="shared" si="4945"/>
        <v>0</v>
      </c>
      <c r="CG1456" s="31">
        <f>CG1460+CG1457</f>
        <v>0</v>
      </c>
      <c r="CH1456" s="24"/>
      <c r="CI1456" s="40"/>
      <c r="CO1456" s="1" t="s">
        <v>31</v>
      </c>
    </row>
    <row r="1457" ht="29.850000000000001" hidden="1">
      <c r="A1457" s="16" t="s">
        <v>818</v>
      </c>
      <c r="B1457" s="17">
        <v>200</v>
      </c>
      <c r="C1457" s="16"/>
      <c r="D1457" s="16"/>
      <c r="E1457" s="39" t="s">
        <v>40</v>
      </c>
      <c r="F1457" s="31"/>
      <c r="G1457" s="31"/>
      <c r="H1457" s="31"/>
      <c r="I1457" s="31"/>
      <c r="J1457" s="31"/>
      <c r="K1457" s="31"/>
      <c r="L1457" s="31"/>
      <c r="M1457" s="31"/>
      <c r="N1457" s="31"/>
      <c r="O1457" s="31"/>
      <c r="P1457" s="31"/>
      <c r="Q1457" s="31"/>
      <c r="R1457" s="31"/>
      <c r="S1457" s="31"/>
      <c r="T1457" s="31"/>
      <c r="U1457" s="31"/>
      <c r="V1457" s="31"/>
      <c r="W1457" s="31"/>
      <c r="X1457" s="31"/>
      <c r="Y1457" s="31"/>
      <c r="Z1457" s="31"/>
      <c r="AA1457" s="31"/>
      <c r="AB1457" s="31"/>
      <c r="AC1457" s="31"/>
      <c r="AD1457" s="31"/>
      <c r="AE1457" s="31"/>
      <c r="AF1457" s="31"/>
      <c r="AG1457" s="31"/>
      <c r="AH1457" s="31"/>
      <c r="AI1457" s="31"/>
      <c r="AJ1457" s="31"/>
      <c r="AK1457" s="31"/>
      <c r="AL1457" s="31"/>
      <c r="AM1457" s="31"/>
      <c r="AN1457" s="31"/>
      <c r="AO1457" s="31"/>
      <c r="AP1457" s="31"/>
      <c r="AQ1457" s="31"/>
      <c r="AR1457" s="31"/>
      <c r="AS1457" s="31"/>
      <c r="AT1457" s="31"/>
      <c r="AU1457" s="31"/>
      <c r="AV1457" s="31"/>
      <c r="AW1457" s="31"/>
      <c r="AX1457" s="31"/>
      <c r="AY1457" s="31"/>
      <c r="AZ1457" s="31"/>
      <c r="BA1457" s="31"/>
      <c r="BB1457" s="31"/>
      <c r="BC1457" s="31"/>
      <c r="BD1457" s="31"/>
      <c r="BE1457" s="31"/>
      <c r="BF1457" s="31"/>
      <c r="BG1457" s="31"/>
      <c r="BH1457" s="31"/>
      <c r="BI1457" s="31"/>
      <c r="BJ1457" s="31"/>
      <c r="BK1457" s="31">
        <f t="shared" ref="BK1457:BK1461" si="4946">BK1458</f>
        <v>1483.806</v>
      </c>
      <c r="BL1457" s="31">
        <f t="shared" ref="BL1457:BL1469" si="4947">BL1458</f>
        <v>0</v>
      </c>
      <c r="BM1457" s="31">
        <f t="shared" ref="BM1457:BM1469" si="4948">BM1458</f>
        <v>0</v>
      </c>
      <c r="BN1457" s="31">
        <f t="shared" si="4828"/>
        <v>1483.806</v>
      </c>
      <c r="BO1457" s="31">
        <f t="shared" si="4829"/>
        <v>0</v>
      </c>
      <c r="BP1457" s="31">
        <f t="shared" si="4830"/>
        <v>0</v>
      </c>
      <c r="BQ1457" s="31">
        <f t="shared" ref="BQ1457:BQ1469" si="4949">BQ1458</f>
        <v>-1483.806</v>
      </c>
      <c r="BR1457" s="31">
        <f t="shared" ref="BR1457:BR1469" si="4950">BR1458</f>
        <v>0</v>
      </c>
      <c r="BS1457" s="31">
        <f t="shared" si="4833"/>
        <v>0</v>
      </c>
      <c r="BT1457" s="31">
        <f t="shared" si="4834"/>
        <v>0</v>
      </c>
      <c r="BU1457" s="31">
        <f t="shared" si="4835"/>
        <v>0</v>
      </c>
      <c r="BV1457" s="31">
        <f t="shared" ref="BV1457:BV1469" si="4951">BV1458</f>
        <v>0</v>
      </c>
      <c r="BW1457" s="31">
        <f t="shared" ref="BW1457:BW1469" si="4952">BW1458</f>
        <v>0</v>
      </c>
      <c r="BX1457" s="31">
        <f t="shared" si="4838"/>
        <v>0</v>
      </c>
      <c r="BY1457" s="31">
        <f t="shared" si="4839"/>
        <v>0</v>
      </c>
      <c r="BZ1457" s="31">
        <f t="shared" si="4840"/>
        <v>0</v>
      </c>
      <c r="CA1457" s="31">
        <f t="shared" ref="CA1457:CA1469" si="4953">CA1458</f>
        <v>0</v>
      </c>
      <c r="CB1457" s="31">
        <f t="shared" ref="CB1457:CB1469" si="4954">CB1458</f>
        <v>0</v>
      </c>
      <c r="CC1457" s="31">
        <f t="shared" ref="CC1457:CC1469" si="4955">CC1458</f>
        <v>0</v>
      </c>
      <c r="CD1457" s="31">
        <f t="shared" si="4943"/>
        <v>0</v>
      </c>
      <c r="CE1457" s="31">
        <f t="shared" si="4944"/>
        <v>0</v>
      </c>
      <c r="CF1457" s="31">
        <f t="shared" si="4945"/>
        <v>0</v>
      </c>
      <c r="CG1457" s="31">
        <f t="shared" ref="CG1457:CG1469" si="4956">CG1458</f>
        <v>0</v>
      </c>
      <c r="CH1457" s="24">
        <v>0</v>
      </c>
      <c r="CI1457" s="40"/>
    </row>
    <row r="1458" ht="43.75" hidden="1">
      <c r="A1458" s="16" t="s">
        <v>818</v>
      </c>
      <c r="B1458" s="17">
        <v>240</v>
      </c>
      <c r="C1458" s="16"/>
      <c r="D1458" s="16"/>
      <c r="E1458" s="39" t="s">
        <v>41</v>
      </c>
      <c r="F1458" s="31"/>
      <c r="G1458" s="31"/>
      <c r="H1458" s="31"/>
      <c r="I1458" s="31"/>
      <c r="J1458" s="31"/>
      <c r="K1458" s="31"/>
      <c r="L1458" s="31"/>
      <c r="M1458" s="31"/>
      <c r="N1458" s="31"/>
      <c r="O1458" s="31"/>
      <c r="P1458" s="31"/>
      <c r="Q1458" s="31"/>
      <c r="R1458" s="31"/>
      <c r="S1458" s="31"/>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f t="shared" si="4946"/>
        <v>1483.806</v>
      </c>
      <c r="BL1458" s="31">
        <f t="shared" si="4947"/>
        <v>0</v>
      </c>
      <c r="BM1458" s="31">
        <f t="shared" si="4948"/>
        <v>0</v>
      </c>
      <c r="BN1458" s="31">
        <f t="shared" si="4828"/>
        <v>1483.806</v>
      </c>
      <c r="BO1458" s="31">
        <f t="shared" si="4829"/>
        <v>0</v>
      </c>
      <c r="BP1458" s="31">
        <f t="shared" si="4830"/>
        <v>0</v>
      </c>
      <c r="BQ1458" s="31">
        <f t="shared" si="4949"/>
        <v>-1483.806</v>
      </c>
      <c r="BR1458" s="31">
        <f t="shared" si="4950"/>
        <v>0</v>
      </c>
      <c r="BS1458" s="31">
        <f t="shared" si="4833"/>
        <v>0</v>
      </c>
      <c r="BT1458" s="31">
        <f t="shared" si="4834"/>
        <v>0</v>
      </c>
      <c r="BU1458" s="31">
        <f t="shared" si="4835"/>
        <v>0</v>
      </c>
      <c r="BV1458" s="31">
        <f t="shared" si="4951"/>
        <v>0</v>
      </c>
      <c r="BW1458" s="31">
        <f t="shared" si="4952"/>
        <v>0</v>
      </c>
      <c r="BX1458" s="31">
        <f t="shared" si="4838"/>
        <v>0</v>
      </c>
      <c r="BY1458" s="31">
        <f t="shared" si="4839"/>
        <v>0</v>
      </c>
      <c r="BZ1458" s="31">
        <f t="shared" si="4840"/>
        <v>0</v>
      </c>
      <c r="CA1458" s="31">
        <f t="shared" si="4953"/>
        <v>0</v>
      </c>
      <c r="CB1458" s="31">
        <f t="shared" si="4954"/>
        <v>0</v>
      </c>
      <c r="CC1458" s="31">
        <f t="shared" si="4955"/>
        <v>0</v>
      </c>
      <c r="CD1458" s="31">
        <f t="shared" si="4943"/>
        <v>0</v>
      </c>
      <c r="CE1458" s="31">
        <f t="shared" si="4944"/>
        <v>0</v>
      </c>
      <c r="CF1458" s="31">
        <f t="shared" si="4945"/>
        <v>0</v>
      </c>
      <c r="CG1458" s="31">
        <f t="shared" si="4956"/>
        <v>0</v>
      </c>
      <c r="CH1458" s="24">
        <v>0</v>
      </c>
      <c r="CI1458" s="40"/>
    </row>
    <row r="1459" ht="15" hidden="1">
      <c r="A1459" s="16" t="s">
        <v>818</v>
      </c>
      <c r="B1459" s="17">
        <v>240</v>
      </c>
      <c r="C1459" s="16" t="s">
        <v>66</v>
      </c>
      <c r="D1459" s="16" t="s">
        <v>67</v>
      </c>
      <c r="E1459" s="39" t="s">
        <v>68</v>
      </c>
      <c r="F1459" s="31"/>
      <c r="G1459" s="31"/>
      <c r="H1459" s="31"/>
      <c r="I1459" s="31"/>
      <c r="J1459" s="31"/>
      <c r="K1459" s="31"/>
      <c r="L1459" s="31"/>
      <c r="M1459" s="31"/>
      <c r="N1459" s="31"/>
      <c r="O1459" s="31"/>
      <c r="P1459" s="31"/>
      <c r="Q1459" s="31"/>
      <c r="R1459" s="31"/>
      <c r="S1459" s="31"/>
      <c r="T1459" s="31"/>
      <c r="U1459" s="31"/>
      <c r="V1459" s="31"/>
      <c r="W1459" s="31"/>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v>1483.806</v>
      </c>
      <c r="BL1459" s="31"/>
      <c r="BM1459" s="31"/>
      <c r="BN1459" s="31">
        <f t="shared" si="4828"/>
        <v>1483.806</v>
      </c>
      <c r="BO1459" s="31">
        <f t="shared" si="4829"/>
        <v>0</v>
      </c>
      <c r="BP1459" s="31">
        <f t="shared" si="4830"/>
        <v>0</v>
      </c>
      <c r="BQ1459" s="31">
        <v>-1483.806</v>
      </c>
      <c r="BR1459" s="31"/>
      <c r="BS1459" s="31">
        <f t="shared" si="4833"/>
        <v>0</v>
      </c>
      <c r="BT1459" s="31">
        <f t="shared" si="4834"/>
        <v>0</v>
      </c>
      <c r="BU1459" s="31">
        <f t="shared" si="4835"/>
        <v>0</v>
      </c>
      <c r="BV1459" s="31"/>
      <c r="BW1459" s="31"/>
      <c r="BX1459" s="31">
        <f t="shared" si="4838"/>
        <v>0</v>
      </c>
      <c r="BY1459" s="31">
        <f t="shared" si="4839"/>
        <v>0</v>
      </c>
      <c r="BZ1459" s="31">
        <f t="shared" si="4840"/>
        <v>0</v>
      </c>
      <c r="CA1459" s="31"/>
      <c r="CB1459" s="31"/>
      <c r="CC1459" s="31"/>
      <c r="CD1459" s="31">
        <f t="shared" si="4943"/>
        <v>0</v>
      </c>
      <c r="CE1459" s="31">
        <f t="shared" si="4944"/>
        <v>0</v>
      </c>
      <c r="CF1459" s="31">
        <f t="shared" si="4945"/>
        <v>0</v>
      </c>
      <c r="CG1459" s="31"/>
      <c r="CH1459" s="24">
        <v>0</v>
      </c>
      <c r="CI1459" s="40"/>
    </row>
    <row r="1460" ht="39.799999999999997">
      <c r="A1460" s="16" t="s">
        <v>818</v>
      </c>
      <c r="B1460" s="17">
        <v>400</v>
      </c>
      <c r="C1460" s="16"/>
      <c r="D1460" s="16"/>
      <c r="E1460" s="39" t="s">
        <v>84</v>
      </c>
      <c r="F1460" s="31">
        <f t="shared" ref="F1460:F1469" si="4957">F1461</f>
        <v>360031.59999999998</v>
      </c>
      <c r="G1460" s="31">
        <f t="shared" ref="G1460:G1469" si="4958">G1461</f>
        <v>87519</v>
      </c>
      <c r="H1460" s="31">
        <f t="shared" ref="H1460:H1469" si="4959">H1461</f>
        <v>0</v>
      </c>
      <c r="I1460" s="31">
        <f t="shared" ref="I1460:I1469" si="4960">I1461</f>
        <v>-50000</v>
      </c>
      <c r="J1460" s="31">
        <f t="shared" ref="J1460:J1469" si="4961">J1461</f>
        <v>67940.256999999998</v>
      </c>
      <c r="K1460" s="31">
        <f t="shared" ref="K1460:K1469" si="4962">K1461</f>
        <v>0</v>
      </c>
      <c r="L1460" s="31">
        <f t="shared" si="4851"/>
        <v>310031.59999999998</v>
      </c>
      <c r="M1460" s="31">
        <f t="shared" si="4852"/>
        <v>155459.25699999998</v>
      </c>
      <c r="N1460" s="31">
        <f t="shared" si="4853"/>
        <v>0</v>
      </c>
      <c r="O1460" s="31">
        <f t="shared" ref="O1460:O1461" si="4963">O1461</f>
        <v>-176723.22699999998</v>
      </c>
      <c r="P1460" s="31">
        <f t="shared" ref="P1460:P1469" si="4964">P1461</f>
        <v>200000</v>
      </c>
      <c r="Q1460" s="31">
        <f t="shared" ref="Q1460:Q1469" si="4965">Q1461</f>
        <v>0</v>
      </c>
      <c r="R1460" s="31">
        <f t="shared" si="4857"/>
        <v>133308.37299999999</v>
      </c>
      <c r="S1460" s="31">
        <f t="shared" si="4858"/>
        <v>355459.25699999998</v>
      </c>
      <c r="T1460" s="31">
        <f t="shared" si="4859"/>
        <v>0</v>
      </c>
      <c r="U1460" s="31">
        <f t="shared" ref="U1460:U1469" si="4966">U1461</f>
        <v>0</v>
      </c>
      <c r="V1460" s="31">
        <f t="shared" ref="V1460:V1469" si="4967">V1461</f>
        <v>0</v>
      </c>
      <c r="W1460" s="31">
        <f t="shared" ref="W1460:W1469" si="4968">W1461</f>
        <v>0</v>
      </c>
      <c r="X1460" s="31">
        <f t="shared" si="4863"/>
        <v>133308.37299999999</v>
      </c>
      <c r="Y1460" s="31">
        <f t="shared" si="4864"/>
        <v>355459.25699999998</v>
      </c>
      <c r="Z1460" s="31">
        <f t="shared" si="4865"/>
        <v>0</v>
      </c>
      <c r="AA1460" s="31">
        <f t="shared" ref="AA1460:AA1469" si="4969">AA1461</f>
        <v>0</v>
      </c>
      <c r="AB1460" s="31">
        <f t="shared" ref="AB1460:AB1469" si="4970">AB1461</f>
        <v>0</v>
      </c>
      <c r="AC1460" s="31">
        <f t="shared" ref="AC1460:AC1469" si="4971">AC1461</f>
        <v>0</v>
      </c>
      <c r="AD1460" s="31">
        <f t="shared" si="4869"/>
        <v>133308.37299999999</v>
      </c>
      <c r="AE1460" s="31">
        <f t="shared" si="4870"/>
        <v>355459.25699999998</v>
      </c>
      <c r="AF1460" s="31">
        <f t="shared" si="4871"/>
        <v>0</v>
      </c>
      <c r="AG1460" s="31">
        <f t="shared" ref="AG1460:AG1469" si="4972">AG1461</f>
        <v>0</v>
      </c>
      <c r="AH1460" s="31">
        <f t="shared" ref="AH1460:AH1469" si="4973">AH1461</f>
        <v>0</v>
      </c>
      <c r="AI1460" s="31">
        <f t="shared" ref="AI1460:AI1469" si="4974">AI1461</f>
        <v>0</v>
      </c>
      <c r="AJ1460" s="31">
        <f t="shared" si="4875"/>
        <v>133308.37299999999</v>
      </c>
      <c r="AK1460" s="31">
        <f t="shared" si="4876"/>
        <v>355459.25699999998</v>
      </c>
      <c r="AL1460" s="31">
        <f t="shared" si="4877"/>
        <v>0</v>
      </c>
      <c r="AM1460" s="31">
        <f t="shared" ref="AM1460:AM1469" si="4975">AM1461</f>
        <v>-123523.57000000001</v>
      </c>
      <c r="AN1460" s="31">
        <f t="shared" ref="AN1460:AN1469" si="4976">AN1461</f>
        <v>123523.57000000001</v>
      </c>
      <c r="AO1460" s="31">
        <f t="shared" ref="AO1460:AO1469" si="4977">AO1461</f>
        <v>0</v>
      </c>
      <c r="AP1460" s="31">
        <f t="shared" si="4804"/>
        <v>9784.8029999999853</v>
      </c>
      <c r="AQ1460" s="31">
        <f t="shared" si="4805"/>
        <v>478982.82699999999</v>
      </c>
      <c r="AR1460" s="31">
        <f t="shared" si="4806"/>
        <v>0</v>
      </c>
      <c r="AS1460" s="31">
        <f t="shared" ref="AS1460:AS1469" si="4978">AS1461</f>
        <v>0</v>
      </c>
      <c r="AT1460" s="31">
        <f t="shared" ref="AT1460:AT1469" si="4979">AT1461</f>
        <v>0</v>
      </c>
      <c r="AU1460" s="31">
        <f t="shared" ref="AU1460:AU1469" si="4980">AU1461</f>
        <v>0</v>
      </c>
      <c r="AV1460" s="31">
        <f t="shared" si="4810"/>
        <v>9784.8029999999853</v>
      </c>
      <c r="AW1460" s="31">
        <f t="shared" si="4811"/>
        <v>478982.82699999999</v>
      </c>
      <c r="AX1460" s="31">
        <f t="shared" si="4812"/>
        <v>0</v>
      </c>
      <c r="AY1460" s="31">
        <f t="shared" ref="AY1460:AY1469" si="4981">AY1461</f>
        <v>0</v>
      </c>
      <c r="AZ1460" s="31">
        <f t="shared" ref="AZ1460:AZ1469" si="4982">AZ1461</f>
        <v>0</v>
      </c>
      <c r="BA1460" s="31">
        <f t="shared" ref="BA1460:BA1469" si="4983">BA1461</f>
        <v>0</v>
      </c>
      <c r="BB1460" s="31">
        <f t="shared" si="4816"/>
        <v>9784.8029999999853</v>
      </c>
      <c r="BC1460" s="31">
        <f t="shared" si="4817"/>
        <v>478982.82699999999</v>
      </c>
      <c r="BD1460" s="31">
        <f t="shared" si="4818"/>
        <v>0</v>
      </c>
      <c r="BE1460" s="31">
        <f t="shared" ref="BE1460:BE1469" si="4984">BE1461</f>
        <v>0</v>
      </c>
      <c r="BF1460" s="31">
        <f t="shared" ref="BF1460:BF1469" si="4985">BF1461</f>
        <v>0</v>
      </c>
      <c r="BG1460" s="31">
        <f t="shared" ref="BG1460:BG1469" si="4986">BG1461</f>
        <v>0</v>
      </c>
      <c r="BH1460" s="31">
        <f t="shared" si="4822"/>
        <v>9784.8029999999853</v>
      </c>
      <c r="BI1460" s="31">
        <f t="shared" si="4823"/>
        <v>478982.82699999999</v>
      </c>
      <c r="BJ1460" s="31">
        <f t="shared" si="4824"/>
        <v>0</v>
      </c>
      <c r="BK1460" s="31">
        <f t="shared" si="4946"/>
        <v>-9784.8029999999999</v>
      </c>
      <c r="BL1460" s="31">
        <f t="shared" si="4947"/>
        <v>9784.8029999999999</v>
      </c>
      <c r="BM1460" s="31">
        <f t="shared" si="4948"/>
        <v>0</v>
      </c>
      <c r="BN1460" s="31">
        <f t="shared" si="4828"/>
        <v>-1.4551915228366852e-11</v>
      </c>
      <c r="BO1460" s="31">
        <f t="shared" si="4829"/>
        <v>488767.63</v>
      </c>
      <c r="BP1460" s="31">
        <f t="shared" si="4830"/>
        <v>0</v>
      </c>
      <c r="BQ1460" s="31">
        <f t="shared" si="4949"/>
        <v>0</v>
      </c>
      <c r="BR1460" s="31">
        <f t="shared" si="4950"/>
        <v>0</v>
      </c>
      <c r="BS1460" s="31">
        <f t="shared" si="4833"/>
        <v>-1.4551915228366852e-11</v>
      </c>
      <c r="BT1460" s="31">
        <f t="shared" si="4834"/>
        <v>488767.63</v>
      </c>
      <c r="BU1460" s="31">
        <f t="shared" si="4835"/>
        <v>0</v>
      </c>
      <c r="BV1460" s="31">
        <f t="shared" si="4951"/>
        <v>0</v>
      </c>
      <c r="BW1460" s="31">
        <f t="shared" si="4952"/>
        <v>0</v>
      </c>
      <c r="BX1460" s="31">
        <f t="shared" si="4838"/>
        <v>-1.4551915228366852e-11</v>
      </c>
      <c r="BY1460" s="31">
        <f t="shared" si="4839"/>
        <v>488767.63</v>
      </c>
      <c r="BZ1460" s="31">
        <f t="shared" si="4840"/>
        <v>0</v>
      </c>
      <c r="CA1460" s="31">
        <f t="shared" si="4953"/>
        <v>0</v>
      </c>
      <c r="CB1460" s="31">
        <f t="shared" si="4954"/>
        <v>0</v>
      </c>
      <c r="CC1460" s="31">
        <f t="shared" si="4955"/>
        <v>0</v>
      </c>
      <c r="CD1460" s="31">
        <f t="shared" si="4943"/>
        <v>-1.4551915228366852e-11</v>
      </c>
      <c r="CE1460" s="31">
        <f t="shared" si="4944"/>
        <v>488767.63</v>
      </c>
      <c r="CF1460" s="31">
        <f t="shared" si="4945"/>
        <v>0</v>
      </c>
      <c r="CG1460" s="31">
        <f t="shared" si="4956"/>
        <v>0</v>
      </c>
      <c r="CH1460" s="24"/>
      <c r="CI1460" s="40"/>
      <c r="CM1460" s="1" t="s">
        <v>29</v>
      </c>
    </row>
    <row r="1461" ht="15">
      <c r="A1461" s="16" t="s">
        <v>818</v>
      </c>
      <c r="B1461" s="17">
        <v>410</v>
      </c>
      <c r="C1461" s="16"/>
      <c r="D1461" s="16"/>
      <c r="E1461" s="39" t="s">
        <v>85</v>
      </c>
      <c r="F1461" s="31">
        <f t="shared" si="4957"/>
        <v>360031.59999999998</v>
      </c>
      <c r="G1461" s="31">
        <f t="shared" si="4958"/>
        <v>87519</v>
      </c>
      <c r="H1461" s="31">
        <f t="shared" si="4959"/>
        <v>0</v>
      </c>
      <c r="I1461" s="31">
        <f t="shared" si="4960"/>
        <v>-50000</v>
      </c>
      <c r="J1461" s="31">
        <f t="shared" si="4961"/>
        <v>67940.256999999998</v>
      </c>
      <c r="K1461" s="31">
        <f t="shared" si="4962"/>
        <v>0</v>
      </c>
      <c r="L1461" s="31">
        <f t="shared" si="4851"/>
        <v>310031.59999999998</v>
      </c>
      <c r="M1461" s="31">
        <f t="shared" si="4852"/>
        <v>155459.25699999998</v>
      </c>
      <c r="N1461" s="31">
        <f t="shared" si="4853"/>
        <v>0</v>
      </c>
      <c r="O1461" s="31">
        <f t="shared" si="4963"/>
        <v>-176723.22699999998</v>
      </c>
      <c r="P1461" s="31">
        <f t="shared" si="4964"/>
        <v>200000</v>
      </c>
      <c r="Q1461" s="31">
        <f t="shared" si="4965"/>
        <v>0</v>
      </c>
      <c r="R1461" s="31">
        <f t="shared" si="4857"/>
        <v>133308.37299999999</v>
      </c>
      <c r="S1461" s="31">
        <f t="shared" si="4858"/>
        <v>355459.25699999998</v>
      </c>
      <c r="T1461" s="31">
        <f t="shared" si="4859"/>
        <v>0</v>
      </c>
      <c r="U1461" s="31">
        <f t="shared" si="4966"/>
        <v>0</v>
      </c>
      <c r="V1461" s="31">
        <f t="shared" si="4967"/>
        <v>0</v>
      </c>
      <c r="W1461" s="31">
        <f t="shared" si="4968"/>
        <v>0</v>
      </c>
      <c r="X1461" s="31">
        <f t="shared" si="4863"/>
        <v>133308.37299999999</v>
      </c>
      <c r="Y1461" s="31">
        <f t="shared" si="4864"/>
        <v>355459.25699999998</v>
      </c>
      <c r="Z1461" s="31">
        <f t="shared" si="4865"/>
        <v>0</v>
      </c>
      <c r="AA1461" s="31">
        <f t="shared" si="4969"/>
        <v>0</v>
      </c>
      <c r="AB1461" s="31">
        <f t="shared" si="4970"/>
        <v>0</v>
      </c>
      <c r="AC1461" s="31">
        <f t="shared" si="4971"/>
        <v>0</v>
      </c>
      <c r="AD1461" s="31">
        <f t="shared" si="4869"/>
        <v>133308.37299999999</v>
      </c>
      <c r="AE1461" s="31">
        <f t="shared" si="4870"/>
        <v>355459.25699999998</v>
      </c>
      <c r="AF1461" s="31">
        <f t="shared" si="4871"/>
        <v>0</v>
      </c>
      <c r="AG1461" s="31">
        <f t="shared" si="4972"/>
        <v>0</v>
      </c>
      <c r="AH1461" s="31">
        <f t="shared" si="4973"/>
        <v>0</v>
      </c>
      <c r="AI1461" s="31">
        <f t="shared" si="4974"/>
        <v>0</v>
      </c>
      <c r="AJ1461" s="31">
        <f t="shared" si="4875"/>
        <v>133308.37299999999</v>
      </c>
      <c r="AK1461" s="31">
        <f t="shared" si="4876"/>
        <v>355459.25699999998</v>
      </c>
      <c r="AL1461" s="31">
        <f t="shared" si="4877"/>
        <v>0</v>
      </c>
      <c r="AM1461" s="31">
        <f t="shared" si="4975"/>
        <v>-123523.57000000001</v>
      </c>
      <c r="AN1461" s="31">
        <f t="shared" si="4976"/>
        <v>123523.57000000001</v>
      </c>
      <c r="AO1461" s="31">
        <f t="shared" si="4977"/>
        <v>0</v>
      </c>
      <c r="AP1461" s="31">
        <f t="shared" si="4804"/>
        <v>9784.8029999999853</v>
      </c>
      <c r="AQ1461" s="31">
        <f t="shared" si="4805"/>
        <v>478982.82699999999</v>
      </c>
      <c r="AR1461" s="31">
        <f t="shared" si="4806"/>
        <v>0</v>
      </c>
      <c r="AS1461" s="31">
        <f t="shared" si="4978"/>
        <v>0</v>
      </c>
      <c r="AT1461" s="31">
        <f t="shared" si="4979"/>
        <v>0</v>
      </c>
      <c r="AU1461" s="31">
        <f t="shared" si="4980"/>
        <v>0</v>
      </c>
      <c r="AV1461" s="31">
        <f t="shared" si="4810"/>
        <v>9784.8029999999853</v>
      </c>
      <c r="AW1461" s="31">
        <f t="shared" si="4811"/>
        <v>478982.82699999999</v>
      </c>
      <c r="AX1461" s="31">
        <f t="shared" si="4812"/>
        <v>0</v>
      </c>
      <c r="AY1461" s="31">
        <f t="shared" si="4981"/>
        <v>0</v>
      </c>
      <c r="AZ1461" s="31">
        <f t="shared" si="4982"/>
        <v>0</v>
      </c>
      <c r="BA1461" s="31">
        <f t="shared" si="4983"/>
        <v>0</v>
      </c>
      <c r="BB1461" s="31">
        <f t="shared" si="4816"/>
        <v>9784.8029999999853</v>
      </c>
      <c r="BC1461" s="31">
        <f t="shared" si="4817"/>
        <v>478982.82699999999</v>
      </c>
      <c r="BD1461" s="31">
        <f t="shared" si="4818"/>
        <v>0</v>
      </c>
      <c r="BE1461" s="31">
        <f t="shared" si="4984"/>
        <v>0</v>
      </c>
      <c r="BF1461" s="31">
        <f t="shared" si="4985"/>
        <v>0</v>
      </c>
      <c r="BG1461" s="31">
        <f t="shared" si="4986"/>
        <v>0</v>
      </c>
      <c r="BH1461" s="31">
        <f t="shared" si="4822"/>
        <v>9784.8029999999853</v>
      </c>
      <c r="BI1461" s="31">
        <f t="shared" si="4823"/>
        <v>478982.82699999999</v>
      </c>
      <c r="BJ1461" s="31">
        <f t="shared" si="4824"/>
        <v>0</v>
      </c>
      <c r="BK1461" s="31">
        <f t="shared" si="4946"/>
        <v>-9784.8029999999999</v>
      </c>
      <c r="BL1461" s="31">
        <f t="shared" si="4947"/>
        <v>9784.8029999999999</v>
      </c>
      <c r="BM1461" s="31">
        <f t="shared" si="4948"/>
        <v>0</v>
      </c>
      <c r="BN1461" s="31">
        <f t="shared" si="4828"/>
        <v>-1.4551915228366852e-11</v>
      </c>
      <c r="BO1461" s="31">
        <f t="shared" si="4829"/>
        <v>488767.63</v>
      </c>
      <c r="BP1461" s="31">
        <f t="shared" si="4830"/>
        <v>0</v>
      </c>
      <c r="BQ1461" s="31">
        <f t="shared" si="4949"/>
        <v>0</v>
      </c>
      <c r="BR1461" s="31">
        <f t="shared" si="4950"/>
        <v>0</v>
      </c>
      <c r="BS1461" s="31">
        <f t="shared" si="4833"/>
        <v>-1.4551915228366852e-11</v>
      </c>
      <c r="BT1461" s="31">
        <f t="shared" si="4834"/>
        <v>488767.63</v>
      </c>
      <c r="BU1461" s="31">
        <f t="shared" si="4835"/>
        <v>0</v>
      </c>
      <c r="BV1461" s="31">
        <f t="shared" si="4951"/>
        <v>0</v>
      </c>
      <c r="BW1461" s="31">
        <f t="shared" si="4952"/>
        <v>0</v>
      </c>
      <c r="BX1461" s="31">
        <f t="shared" si="4838"/>
        <v>-1.4551915228366852e-11</v>
      </c>
      <c r="BY1461" s="31">
        <f t="shared" si="4839"/>
        <v>488767.63</v>
      </c>
      <c r="BZ1461" s="31">
        <f t="shared" si="4840"/>
        <v>0</v>
      </c>
      <c r="CA1461" s="31">
        <f t="shared" si="4953"/>
        <v>0</v>
      </c>
      <c r="CB1461" s="31">
        <f t="shared" si="4954"/>
        <v>0</v>
      </c>
      <c r="CC1461" s="31">
        <f t="shared" si="4955"/>
        <v>0</v>
      </c>
      <c r="CD1461" s="31">
        <f t="shared" si="4943"/>
        <v>-1.4551915228366852e-11</v>
      </c>
      <c r="CE1461" s="31">
        <f t="shared" si="4944"/>
        <v>488767.63</v>
      </c>
      <c r="CF1461" s="31">
        <f t="shared" si="4945"/>
        <v>0</v>
      </c>
      <c r="CG1461" s="31">
        <f t="shared" si="4956"/>
        <v>0</v>
      </c>
      <c r="CH1461" s="24"/>
      <c r="CI1461" s="40"/>
      <c r="CN1461" s="1" t="s">
        <v>30</v>
      </c>
    </row>
    <row r="1462" ht="15">
      <c r="A1462" s="16" t="s">
        <v>818</v>
      </c>
      <c r="B1462" s="17">
        <v>410</v>
      </c>
      <c r="C1462" s="16" t="s">
        <v>66</v>
      </c>
      <c r="D1462" s="16" t="s">
        <v>67</v>
      </c>
      <c r="E1462" s="39" t="s">
        <v>68</v>
      </c>
      <c r="F1462" s="31">
        <v>360031.59999999998</v>
      </c>
      <c r="G1462" s="31">
        <v>87519</v>
      </c>
      <c r="H1462" s="31"/>
      <c r="I1462" s="31">
        <v>-50000</v>
      </c>
      <c r="J1462" s="31">
        <v>67940.256999999998</v>
      </c>
      <c r="K1462" s="31"/>
      <c r="L1462" s="31">
        <f t="shared" si="4851"/>
        <v>310031.59999999998</v>
      </c>
      <c r="M1462" s="31">
        <f t="shared" si="4852"/>
        <v>155459.25699999998</v>
      </c>
      <c r="N1462" s="31">
        <f t="shared" si="4853"/>
        <v>0</v>
      </c>
      <c r="O1462" s="31">
        <f>17562.98-200000+5713.793</f>
        <v>-176723.22699999998</v>
      </c>
      <c r="P1462" s="31">
        <v>200000</v>
      </c>
      <c r="Q1462" s="31"/>
      <c r="R1462" s="31">
        <f t="shared" si="4857"/>
        <v>133308.37299999999</v>
      </c>
      <c r="S1462" s="31">
        <f t="shared" si="4858"/>
        <v>355459.25699999998</v>
      </c>
      <c r="T1462" s="31">
        <f t="shared" si="4859"/>
        <v>0</v>
      </c>
      <c r="U1462" s="31"/>
      <c r="V1462" s="31"/>
      <c r="W1462" s="31"/>
      <c r="X1462" s="31">
        <f t="shared" si="4863"/>
        <v>133308.37299999999</v>
      </c>
      <c r="Y1462" s="31">
        <f t="shared" si="4864"/>
        <v>355459.25699999998</v>
      </c>
      <c r="Z1462" s="31">
        <f t="shared" si="4865"/>
        <v>0</v>
      </c>
      <c r="AA1462" s="31"/>
      <c r="AB1462" s="31"/>
      <c r="AC1462" s="31"/>
      <c r="AD1462" s="31">
        <f t="shared" si="4869"/>
        <v>133308.37299999999</v>
      </c>
      <c r="AE1462" s="31">
        <f t="shared" si="4870"/>
        <v>355459.25699999998</v>
      </c>
      <c r="AF1462" s="31">
        <f t="shared" si="4871"/>
        <v>0</v>
      </c>
      <c r="AG1462" s="31"/>
      <c r="AH1462" s="31"/>
      <c r="AI1462" s="31"/>
      <c r="AJ1462" s="31">
        <f t="shared" si="4875"/>
        <v>133308.37299999999</v>
      </c>
      <c r="AK1462" s="31">
        <f t="shared" si="4876"/>
        <v>355459.25699999998</v>
      </c>
      <c r="AL1462" s="31">
        <f t="shared" si="4877"/>
        <v>0</v>
      </c>
      <c r="AM1462" s="31">
        <v>-123523.57000000001</v>
      </c>
      <c r="AN1462" s="31">
        <v>123523.57000000001</v>
      </c>
      <c r="AO1462" s="31"/>
      <c r="AP1462" s="31">
        <f t="shared" si="4804"/>
        <v>9784.8029999999853</v>
      </c>
      <c r="AQ1462" s="31">
        <f t="shared" si="4805"/>
        <v>478982.82699999999</v>
      </c>
      <c r="AR1462" s="31">
        <f t="shared" si="4806"/>
        <v>0</v>
      </c>
      <c r="AS1462" s="31"/>
      <c r="AT1462" s="31"/>
      <c r="AU1462" s="31"/>
      <c r="AV1462" s="31">
        <f t="shared" si="4810"/>
        <v>9784.8029999999853</v>
      </c>
      <c r="AW1462" s="31">
        <f t="shared" si="4811"/>
        <v>478982.82699999999</v>
      </c>
      <c r="AX1462" s="31">
        <f t="shared" si="4812"/>
        <v>0</v>
      </c>
      <c r="AY1462" s="31"/>
      <c r="AZ1462" s="31"/>
      <c r="BA1462" s="31"/>
      <c r="BB1462" s="31">
        <f t="shared" si="4816"/>
        <v>9784.8029999999853</v>
      </c>
      <c r="BC1462" s="31">
        <f t="shared" si="4817"/>
        <v>478982.82699999999</v>
      </c>
      <c r="BD1462" s="31">
        <f t="shared" si="4818"/>
        <v>0</v>
      </c>
      <c r="BE1462" s="31"/>
      <c r="BF1462" s="31"/>
      <c r="BG1462" s="31"/>
      <c r="BH1462" s="31">
        <f t="shared" si="4822"/>
        <v>9784.8029999999853</v>
      </c>
      <c r="BI1462" s="31">
        <f t="shared" si="4823"/>
        <v>478982.82699999999</v>
      </c>
      <c r="BJ1462" s="31">
        <f t="shared" si="4824"/>
        <v>0</v>
      </c>
      <c r="BK1462" s="31">
        <f>-9784.803</f>
        <v>-9784.8029999999999</v>
      </c>
      <c r="BL1462" s="31">
        <v>9784.8029999999999</v>
      </c>
      <c r="BM1462" s="31"/>
      <c r="BN1462" s="31">
        <f t="shared" si="4828"/>
        <v>-1.4551915228366852e-11</v>
      </c>
      <c r="BO1462" s="31">
        <f t="shared" si="4829"/>
        <v>488767.63</v>
      </c>
      <c r="BP1462" s="31">
        <f t="shared" si="4830"/>
        <v>0</v>
      </c>
      <c r="BQ1462" s="31"/>
      <c r="BR1462" s="31"/>
      <c r="BS1462" s="31">
        <f t="shared" si="4833"/>
        <v>-1.4551915228366852e-11</v>
      </c>
      <c r="BT1462" s="31">
        <f t="shared" si="4834"/>
        <v>488767.63</v>
      </c>
      <c r="BU1462" s="31">
        <f t="shared" si="4835"/>
        <v>0</v>
      </c>
      <c r="BV1462" s="31"/>
      <c r="BW1462" s="31"/>
      <c r="BX1462" s="31">
        <f t="shared" si="4838"/>
        <v>-1.4551915228366852e-11</v>
      </c>
      <c r="BY1462" s="31">
        <f t="shared" si="4839"/>
        <v>488767.63</v>
      </c>
      <c r="BZ1462" s="31">
        <f t="shared" si="4840"/>
        <v>0</v>
      </c>
      <c r="CA1462" s="31"/>
      <c r="CB1462" s="31"/>
      <c r="CC1462" s="31"/>
      <c r="CD1462" s="31">
        <f t="shared" si="4943"/>
        <v>-1.4551915228366852e-11</v>
      </c>
      <c r="CE1462" s="31">
        <f t="shared" si="4944"/>
        <v>488767.63</v>
      </c>
      <c r="CF1462" s="31">
        <f t="shared" si="4945"/>
        <v>0</v>
      </c>
      <c r="CG1462" s="31"/>
      <c r="CH1462" s="24"/>
      <c r="CI1462" s="40">
        <v>92</v>
      </c>
    </row>
    <row r="1463" ht="29.850000000000001">
      <c r="A1463" s="16" t="s">
        <v>820</v>
      </c>
      <c r="B1463" s="17"/>
      <c r="C1463" s="16"/>
      <c r="D1463" s="16"/>
      <c r="E1463" s="39" t="s">
        <v>821</v>
      </c>
      <c r="F1463" s="31"/>
      <c r="G1463" s="31"/>
      <c r="H1463" s="31"/>
      <c r="I1463" s="31"/>
      <c r="J1463" s="31"/>
      <c r="K1463" s="31"/>
      <c r="L1463" s="31"/>
      <c r="M1463" s="31"/>
      <c r="N1463" s="31"/>
      <c r="O1463" s="31"/>
      <c r="P1463" s="31"/>
      <c r="Q1463" s="31"/>
      <c r="R1463" s="31"/>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f t="shared" ref="BK1463:BK1469" si="4987">BK1464</f>
        <v>295.34699999999998</v>
      </c>
      <c r="BL1463" s="31">
        <f t="shared" si="4947"/>
        <v>0</v>
      </c>
      <c r="BM1463" s="31">
        <f t="shared" si="4948"/>
        <v>0</v>
      </c>
      <c r="BN1463" s="31">
        <f t="shared" si="4828"/>
        <v>295.34699999999998</v>
      </c>
      <c r="BO1463" s="31">
        <f t="shared" si="4829"/>
        <v>0</v>
      </c>
      <c r="BP1463" s="31">
        <f t="shared" si="4830"/>
        <v>0</v>
      </c>
      <c r="BQ1463" s="31">
        <f t="shared" si="4949"/>
        <v>0</v>
      </c>
      <c r="BR1463" s="31">
        <f t="shared" si="4950"/>
        <v>0</v>
      </c>
      <c r="BS1463" s="31">
        <f t="shared" si="4833"/>
        <v>295.34699999999998</v>
      </c>
      <c r="BT1463" s="31">
        <f t="shared" si="4834"/>
        <v>0</v>
      </c>
      <c r="BU1463" s="31">
        <f t="shared" si="4835"/>
        <v>0</v>
      </c>
      <c r="BV1463" s="31">
        <f t="shared" si="4951"/>
        <v>0</v>
      </c>
      <c r="BW1463" s="31">
        <f t="shared" si="4952"/>
        <v>0</v>
      </c>
      <c r="BX1463" s="31">
        <f t="shared" si="4838"/>
        <v>295.34699999999998</v>
      </c>
      <c r="BY1463" s="31">
        <f t="shared" si="4839"/>
        <v>0</v>
      </c>
      <c r="BZ1463" s="31">
        <f t="shared" si="4840"/>
        <v>0</v>
      </c>
      <c r="CA1463" s="31">
        <f t="shared" si="4953"/>
        <v>0</v>
      </c>
      <c r="CB1463" s="31">
        <f t="shared" si="4954"/>
        <v>0</v>
      </c>
      <c r="CC1463" s="31">
        <f t="shared" si="4955"/>
        <v>0</v>
      </c>
      <c r="CD1463" s="31">
        <f t="shared" si="4943"/>
        <v>295.34699999999998</v>
      </c>
      <c r="CE1463" s="31">
        <f t="shared" si="4944"/>
        <v>0</v>
      </c>
      <c r="CF1463" s="31">
        <f t="shared" si="4945"/>
        <v>0</v>
      </c>
      <c r="CG1463" s="31">
        <f t="shared" si="4956"/>
        <v>0</v>
      </c>
      <c r="CH1463" s="24"/>
      <c r="CI1463" s="40"/>
    </row>
    <row r="1464" ht="43.75">
      <c r="A1464" s="16" t="s">
        <v>822</v>
      </c>
      <c r="B1464" s="17"/>
      <c r="C1464" s="16"/>
      <c r="D1464" s="16"/>
      <c r="E1464" s="39" t="s">
        <v>130</v>
      </c>
      <c r="F1464" s="31"/>
      <c r="G1464" s="31"/>
      <c r="H1464" s="31"/>
      <c r="I1464" s="31"/>
      <c r="J1464" s="31"/>
      <c r="K1464" s="31"/>
      <c r="L1464" s="31"/>
      <c r="M1464" s="31"/>
      <c r="N1464" s="31"/>
      <c r="O1464" s="31"/>
      <c r="P1464" s="31"/>
      <c r="Q1464" s="31"/>
      <c r="R1464" s="31"/>
      <c r="S1464" s="31"/>
      <c r="T1464" s="31"/>
      <c r="U1464" s="31"/>
      <c r="V1464" s="31"/>
      <c r="W1464" s="31"/>
      <c r="X1464" s="31"/>
      <c r="Y1464" s="31"/>
      <c r="Z1464" s="31"/>
      <c r="AA1464" s="31"/>
      <c r="AB1464" s="31"/>
      <c r="AC1464" s="31"/>
      <c r="AD1464" s="31"/>
      <c r="AE1464" s="31"/>
      <c r="AF1464" s="31"/>
      <c r="AG1464" s="31"/>
      <c r="AH1464" s="31"/>
      <c r="AI1464" s="31"/>
      <c r="AJ1464" s="31"/>
      <c r="AK1464" s="31"/>
      <c r="AL1464" s="31"/>
      <c r="AM1464" s="31"/>
      <c r="AN1464" s="31"/>
      <c r="AO1464" s="31"/>
      <c r="AP1464" s="31"/>
      <c r="AQ1464" s="31"/>
      <c r="AR1464" s="31"/>
      <c r="AS1464" s="31"/>
      <c r="AT1464" s="31"/>
      <c r="AU1464" s="31"/>
      <c r="AV1464" s="31"/>
      <c r="AW1464" s="31"/>
      <c r="AX1464" s="31"/>
      <c r="AY1464" s="31"/>
      <c r="AZ1464" s="31"/>
      <c r="BA1464" s="31"/>
      <c r="BB1464" s="31"/>
      <c r="BC1464" s="31"/>
      <c r="BD1464" s="31"/>
      <c r="BE1464" s="31"/>
      <c r="BF1464" s="31"/>
      <c r="BG1464" s="31"/>
      <c r="BH1464" s="31"/>
      <c r="BI1464" s="31"/>
      <c r="BJ1464" s="31"/>
      <c r="BK1464" s="31">
        <f t="shared" si="4987"/>
        <v>295.34699999999998</v>
      </c>
      <c r="BL1464" s="31">
        <f t="shared" si="4947"/>
        <v>0</v>
      </c>
      <c r="BM1464" s="31">
        <f t="shared" si="4948"/>
        <v>0</v>
      </c>
      <c r="BN1464" s="31">
        <f t="shared" si="4828"/>
        <v>295.34699999999998</v>
      </c>
      <c r="BO1464" s="31">
        <f t="shared" si="4829"/>
        <v>0</v>
      </c>
      <c r="BP1464" s="31">
        <f t="shared" si="4830"/>
        <v>0</v>
      </c>
      <c r="BQ1464" s="31">
        <f t="shared" si="4949"/>
        <v>0</v>
      </c>
      <c r="BR1464" s="31">
        <f t="shared" si="4950"/>
        <v>0</v>
      </c>
      <c r="BS1464" s="31">
        <f t="shared" si="4833"/>
        <v>295.34699999999998</v>
      </c>
      <c r="BT1464" s="31">
        <f t="shared" si="4834"/>
        <v>0</v>
      </c>
      <c r="BU1464" s="31">
        <f t="shared" si="4835"/>
        <v>0</v>
      </c>
      <c r="BV1464" s="31">
        <f t="shared" si="4951"/>
        <v>0</v>
      </c>
      <c r="BW1464" s="31">
        <f t="shared" si="4952"/>
        <v>0</v>
      </c>
      <c r="BX1464" s="31">
        <f t="shared" si="4838"/>
        <v>295.34699999999998</v>
      </c>
      <c r="BY1464" s="31">
        <f t="shared" si="4839"/>
        <v>0</v>
      </c>
      <c r="BZ1464" s="31">
        <f t="shared" si="4840"/>
        <v>0</v>
      </c>
      <c r="CA1464" s="31">
        <f t="shared" si="4953"/>
        <v>0</v>
      </c>
      <c r="CB1464" s="31">
        <f t="shared" si="4954"/>
        <v>0</v>
      </c>
      <c r="CC1464" s="31">
        <f t="shared" si="4955"/>
        <v>0</v>
      </c>
      <c r="CD1464" s="31">
        <f t="shared" si="4943"/>
        <v>295.34699999999998</v>
      </c>
      <c r="CE1464" s="31">
        <f t="shared" si="4944"/>
        <v>0</v>
      </c>
      <c r="CF1464" s="31">
        <f t="shared" si="4945"/>
        <v>0</v>
      </c>
      <c r="CG1464" s="31">
        <f t="shared" si="4956"/>
        <v>0</v>
      </c>
      <c r="CH1464" s="24"/>
      <c r="CI1464" s="40"/>
    </row>
    <row r="1465" ht="43.75">
      <c r="A1465" s="16" t="s">
        <v>822</v>
      </c>
      <c r="B1465" s="17">
        <v>600</v>
      </c>
      <c r="C1465" s="16"/>
      <c r="D1465" s="16"/>
      <c r="E1465" s="39" t="s">
        <v>45</v>
      </c>
      <c r="F1465" s="31"/>
      <c r="G1465" s="31"/>
      <c r="H1465" s="31"/>
      <c r="I1465" s="31"/>
      <c r="J1465" s="31"/>
      <c r="K1465" s="31"/>
      <c r="L1465" s="31"/>
      <c r="M1465" s="31"/>
      <c r="N1465" s="31"/>
      <c r="O1465" s="31"/>
      <c r="P1465" s="31"/>
      <c r="Q1465" s="31"/>
      <c r="R1465" s="31"/>
      <c r="S1465" s="31"/>
      <c r="T1465" s="31"/>
      <c r="U1465" s="31"/>
      <c r="V1465" s="31"/>
      <c r="W1465" s="31"/>
      <c r="X1465" s="31"/>
      <c r="Y1465" s="31"/>
      <c r="Z1465" s="31"/>
      <c r="AA1465" s="31"/>
      <c r="AB1465" s="31"/>
      <c r="AC1465" s="31"/>
      <c r="AD1465" s="31"/>
      <c r="AE1465" s="31"/>
      <c r="AF1465" s="31"/>
      <c r="AG1465" s="31"/>
      <c r="AH1465" s="31"/>
      <c r="AI1465" s="31"/>
      <c r="AJ1465" s="31"/>
      <c r="AK1465" s="31"/>
      <c r="AL1465" s="31"/>
      <c r="AM1465" s="31"/>
      <c r="AN1465" s="31"/>
      <c r="AO1465" s="31"/>
      <c r="AP1465" s="31"/>
      <c r="AQ1465" s="31"/>
      <c r="AR1465" s="31"/>
      <c r="AS1465" s="31"/>
      <c r="AT1465" s="31"/>
      <c r="AU1465" s="31"/>
      <c r="AV1465" s="31"/>
      <c r="AW1465" s="31"/>
      <c r="AX1465" s="31"/>
      <c r="AY1465" s="31"/>
      <c r="AZ1465" s="31"/>
      <c r="BA1465" s="31"/>
      <c r="BB1465" s="31"/>
      <c r="BC1465" s="31"/>
      <c r="BD1465" s="31"/>
      <c r="BE1465" s="31"/>
      <c r="BF1465" s="31"/>
      <c r="BG1465" s="31"/>
      <c r="BH1465" s="31"/>
      <c r="BI1465" s="31"/>
      <c r="BJ1465" s="31"/>
      <c r="BK1465" s="31">
        <f t="shared" si="4987"/>
        <v>295.34699999999998</v>
      </c>
      <c r="BL1465" s="31">
        <f t="shared" si="4947"/>
        <v>0</v>
      </c>
      <c r="BM1465" s="31">
        <f t="shared" si="4948"/>
        <v>0</v>
      </c>
      <c r="BN1465" s="31">
        <f t="shared" si="4828"/>
        <v>295.34699999999998</v>
      </c>
      <c r="BO1465" s="31">
        <f t="shared" si="4829"/>
        <v>0</v>
      </c>
      <c r="BP1465" s="31">
        <f t="shared" si="4830"/>
        <v>0</v>
      </c>
      <c r="BQ1465" s="31">
        <f t="shared" si="4949"/>
        <v>0</v>
      </c>
      <c r="BR1465" s="31">
        <f t="shared" si="4950"/>
        <v>0</v>
      </c>
      <c r="BS1465" s="31">
        <f t="shared" si="4833"/>
        <v>295.34699999999998</v>
      </c>
      <c r="BT1465" s="31">
        <f t="shared" si="4834"/>
        <v>0</v>
      </c>
      <c r="BU1465" s="31">
        <f t="shared" si="4835"/>
        <v>0</v>
      </c>
      <c r="BV1465" s="31">
        <f t="shared" si="4951"/>
        <v>0</v>
      </c>
      <c r="BW1465" s="31">
        <f t="shared" si="4952"/>
        <v>0</v>
      </c>
      <c r="BX1465" s="31">
        <f t="shared" si="4838"/>
        <v>295.34699999999998</v>
      </c>
      <c r="BY1465" s="31">
        <f t="shared" si="4839"/>
        <v>0</v>
      </c>
      <c r="BZ1465" s="31">
        <f t="shared" si="4840"/>
        <v>0</v>
      </c>
      <c r="CA1465" s="31">
        <f t="shared" si="4953"/>
        <v>0</v>
      </c>
      <c r="CB1465" s="31">
        <f t="shared" si="4954"/>
        <v>0</v>
      </c>
      <c r="CC1465" s="31">
        <f t="shared" si="4955"/>
        <v>0</v>
      </c>
      <c r="CD1465" s="31">
        <f t="shared" si="4943"/>
        <v>295.34699999999998</v>
      </c>
      <c r="CE1465" s="31">
        <f t="shared" si="4944"/>
        <v>0</v>
      </c>
      <c r="CF1465" s="31">
        <f t="shared" si="4945"/>
        <v>0</v>
      </c>
      <c r="CG1465" s="31">
        <f t="shared" si="4956"/>
        <v>0</v>
      </c>
      <c r="CH1465" s="24"/>
      <c r="CI1465" s="40"/>
    </row>
    <row r="1466" ht="15">
      <c r="A1466" s="16" t="s">
        <v>822</v>
      </c>
      <c r="B1466" s="17">
        <v>610</v>
      </c>
      <c r="C1466" s="16"/>
      <c r="D1466" s="16"/>
      <c r="E1466" s="39" t="s">
        <v>104</v>
      </c>
      <c r="F1466" s="31"/>
      <c r="G1466" s="31"/>
      <c r="H1466" s="31"/>
      <c r="I1466" s="31"/>
      <c r="J1466" s="31"/>
      <c r="K1466" s="31"/>
      <c r="L1466" s="31"/>
      <c r="M1466" s="31"/>
      <c r="N1466" s="31"/>
      <c r="O1466" s="31"/>
      <c r="P1466" s="31"/>
      <c r="Q1466" s="31"/>
      <c r="R1466" s="31"/>
      <c r="S1466" s="31"/>
      <c r="T1466" s="31"/>
      <c r="U1466" s="31"/>
      <c r="V1466" s="31"/>
      <c r="W1466" s="31"/>
      <c r="X1466" s="31"/>
      <c r="Y1466" s="31"/>
      <c r="Z1466" s="31"/>
      <c r="AA1466" s="31"/>
      <c r="AB1466" s="31"/>
      <c r="AC1466" s="31"/>
      <c r="AD1466" s="31"/>
      <c r="AE1466" s="31"/>
      <c r="AF1466" s="31"/>
      <c r="AG1466" s="31"/>
      <c r="AH1466" s="31"/>
      <c r="AI1466" s="31"/>
      <c r="AJ1466" s="31"/>
      <c r="AK1466" s="31"/>
      <c r="AL1466" s="31"/>
      <c r="AM1466" s="31"/>
      <c r="AN1466" s="31"/>
      <c r="AO1466" s="31"/>
      <c r="AP1466" s="31"/>
      <c r="AQ1466" s="31"/>
      <c r="AR1466" s="31"/>
      <c r="AS1466" s="31"/>
      <c r="AT1466" s="31"/>
      <c r="AU1466" s="31"/>
      <c r="AV1466" s="31"/>
      <c r="AW1466" s="31"/>
      <c r="AX1466" s="31"/>
      <c r="AY1466" s="31"/>
      <c r="AZ1466" s="31"/>
      <c r="BA1466" s="31"/>
      <c r="BB1466" s="31"/>
      <c r="BC1466" s="31"/>
      <c r="BD1466" s="31"/>
      <c r="BE1466" s="31"/>
      <c r="BF1466" s="31"/>
      <c r="BG1466" s="31"/>
      <c r="BH1466" s="31"/>
      <c r="BI1466" s="31"/>
      <c r="BJ1466" s="31"/>
      <c r="BK1466" s="31">
        <f t="shared" si="4987"/>
        <v>295.34699999999998</v>
      </c>
      <c r="BL1466" s="31">
        <f t="shared" si="4947"/>
        <v>0</v>
      </c>
      <c r="BM1466" s="31">
        <f t="shared" si="4948"/>
        <v>0</v>
      </c>
      <c r="BN1466" s="31">
        <f t="shared" si="4828"/>
        <v>295.34699999999998</v>
      </c>
      <c r="BO1466" s="31">
        <f t="shared" si="4829"/>
        <v>0</v>
      </c>
      <c r="BP1466" s="31">
        <f t="shared" si="4830"/>
        <v>0</v>
      </c>
      <c r="BQ1466" s="31">
        <f t="shared" si="4949"/>
        <v>0</v>
      </c>
      <c r="BR1466" s="31">
        <f t="shared" si="4950"/>
        <v>0</v>
      </c>
      <c r="BS1466" s="31">
        <f t="shared" si="4833"/>
        <v>295.34699999999998</v>
      </c>
      <c r="BT1466" s="31">
        <f t="shared" si="4834"/>
        <v>0</v>
      </c>
      <c r="BU1466" s="31">
        <f t="shared" si="4835"/>
        <v>0</v>
      </c>
      <c r="BV1466" s="31">
        <f t="shared" si="4951"/>
        <v>0</v>
      </c>
      <c r="BW1466" s="31">
        <f t="shared" si="4952"/>
        <v>0</v>
      </c>
      <c r="BX1466" s="31">
        <f t="shared" si="4838"/>
        <v>295.34699999999998</v>
      </c>
      <c r="BY1466" s="31">
        <f t="shared" si="4839"/>
        <v>0</v>
      </c>
      <c r="BZ1466" s="31">
        <f t="shared" si="4840"/>
        <v>0</v>
      </c>
      <c r="CA1466" s="31">
        <f t="shared" si="4953"/>
        <v>0</v>
      </c>
      <c r="CB1466" s="31">
        <f t="shared" si="4954"/>
        <v>0</v>
      </c>
      <c r="CC1466" s="31">
        <f t="shared" si="4955"/>
        <v>0</v>
      </c>
      <c r="CD1466" s="31">
        <f t="shared" si="4943"/>
        <v>295.34699999999998</v>
      </c>
      <c r="CE1466" s="31">
        <f t="shared" si="4944"/>
        <v>0</v>
      </c>
      <c r="CF1466" s="31">
        <f t="shared" si="4945"/>
        <v>0</v>
      </c>
      <c r="CG1466" s="31">
        <f t="shared" si="4956"/>
        <v>0</v>
      </c>
      <c r="CH1466" s="24"/>
      <c r="CI1466" s="40"/>
    </row>
    <row r="1467" ht="15">
      <c r="A1467" s="16" t="s">
        <v>822</v>
      </c>
      <c r="B1467" s="17">
        <v>610</v>
      </c>
      <c r="C1467" s="16" t="s">
        <v>66</v>
      </c>
      <c r="D1467" s="16" t="s">
        <v>67</v>
      </c>
      <c r="E1467" s="39" t="s">
        <v>68</v>
      </c>
      <c r="F1467" s="31"/>
      <c r="G1467" s="31"/>
      <c r="H1467" s="31"/>
      <c r="I1467" s="31"/>
      <c r="J1467" s="31"/>
      <c r="K1467" s="31"/>
      <c r="L1467" s="31"/>
      <c r="M1467" s="31"/>
      <c r="N1467" s="31"/>
      <c r="O1467" s="31"/>
      <c r="P1467" s="31"/>
      <c r="Q1467" s="31"/>
      <c r="R1467" s="31"/>
      <c r="S1467" s="31"/>
      <c r="T1467" s="31"/>
      <c r="U1467" s="31"/>
      <c r="V1467" s="31"/>
      <c r="W1467" s="31"/>
      <c r="X1467" s="31"/>
      <c r="Y1467" s="31"/>
      <c r="Z1467" s="31"/>
      <c r="AA1467" s="31"/>
      <c r="AB1467" s="31"/>
      <c r="AC1467" s="31"/>
      <c r="AD1467" s="31"/>
      <c r="AE1467" s="31"/>
      <c r="AF1467" s="31"/>
      <c r="AG1467" s="31"/>
      <c r="AH1467" s="31"/>
      <c r="AI1467" s="31"/>
      <c r="AJ1467" s="31"/>
      <c r="AK1467" s="31"/>
      <c r="AL1467" s="31"/>
      <c r="AM1467" s="31"/>
      <c r="AN1467" s="31"/>
      <c r="AO1467" s="31"/>
      <c r="AP1467" s="31"/>
      <c r="AQ1467" s="31"/>
      <c r="AR1467" s="31"/>
      <c r="AS1467" s="31"/>
      <c r="AT1467" s="31"/>
      <c r="AU1467" s="31"/>
      <c r="AV1467" s="31"/>
      <c r="AW1467" s="31"/>
      <c r="AX1467" s="31"/>
      <c r="AY1467" s="31"/>
      <c r="AZ1467" s="31"/>
      <c r="BA1467" s="31"/>
      <c r="BB1467" s="31"/>
      <c r="BC1467" s="31"/>
      <c r="BD1467" s="31"/>
      <c r="BE1467" s="31"/>
      <c r="BF1467" s="31"/>
      <c r="BG1467" s="31"/>
      <c r="BH1467" s="31"/>
      <c r="BI1467" s="31"/>
      <c r="BJ1467" s="31"/>
      <c r="BK1467" s="31">
        <v>295.34699999999998</v>
      </c>
      <c r="BL1467" s="31"/>
      <c r="BM1467" s="31"/>
      <c r="BN1467" s="31">
        <f t="shared" si="4828"/>
        <v>295.34699999999998</v>
      </c>
      <c r="BO1467" s="31">
        <f t="shared" si="4829"/>
        <v>0</v>
      </c>
      <c r="BP1467" s="31">
        <f t="shared" si="4830"/>
        <v>0</v>
      </c>
      <c r="BQ1467" s="31"/>
      <c r="BR1467" s="31"/>
      <c r="BS1467" s="31">
        <f t="shared" si="4833"/>
        <v>295.34699999999998</v>
      </c>
      <c r="BT1467" s="31">
        <f t="shared" si="4834"/>
        <v>0</v>
      </c>
      <c r="BU1467" s="31">
        <f t="shared" si="4835"/>
        <v>0</v>
      </c>
      <c r="BV1467" s="31"/>
      <c r="BW1467" s="31"/>
      <c r="BX1467" s="31">
        <f t="shared" si="4838"/>
        <v>295.34699999999998</v>
      </c>
      <c r="BY1467" s="31">
        <f t="shared" si="4839"/>
        <v>0</v>
      </c>
      <c r="BZ1467" s="31">
        <f t="shared" si="4840"/>
        <v>0</v>
      </c>
      <c r="CA1467" s="31"/>
      <c r="CB1467" s="31"/>
      <c r="CC1467" s="31"/>
      <c r="CD1467" s="31">
        <f t="shared" si="4943"/>
        <v>295.34699999999998</v>
      </c>
      <c r="CE1467" s="31">
        <f t="shared" si="4944"/>
        <v>0</v>
      </c>
      <c r="CF1467" s="31">
        <f t="shared" si="4945"/>
        <v>0</v>
      </c>
      <c r="CG1467" s="31"/>
      <c r="CH1467" s="24"/>
      <c r="CI1467" s="40"/>
    </row>
    <row r="1468" s="33" customFormat="1" ht="57.700000000000003">
      <c r="A1468" s="44" t="s">
        <v>823</v>
      </c>
      <c r="B1468" s="35"/>
      <c r="C1468" s="34"/>
      <c r="D1468" s="34"/>
      <c r="E1468" s="36" t="s">
        <v>824</v>
      </c>
      <c r="F1468" s="37">
        <f t="shared" si="4957"/>
        <v>100000</v>
      </c>
      <c r="G1468" s="37">
        <f t="shared" si="4958"/>
        <v>100000</v>
      </c>
      <c r="H1468" s="37">
        <f t="shared" si="4959"/>
        <v>100000</v>
      </c>
      <c r="I1468" s="37">
        <f t="shared" si="4960"/>
        <v>0</v>
      </c>
      <c r="J1468" s="37">
        <f t="shared" si="4961"/>
        <v>0</v>
      </c>
      <c r="K1468" s="37">
        <f t="shared" si="4962"/>
        <v>0</v>
      </c>
      <c r="L1468" s="37">
        <f t="shared" si="4851"/>
        <v>100000</v>
      </c>
      <c r="M1468" s="37">
        <f t="shared" si="4852"/>
        <v>100000</v>
      </c>
      <c r="N1468" s="37">
        <f t="shared" si="4853"/>
        <v>100000</v>
      </c>
      <c r="O1468" s="37">
        <f t="shared" ref="O1468:O1469" si="4988">O1469</f>
        <v>0</v>
      </c>
      <c r="P1468" s="37">
        <f t="shared" si="4964"/>
        <v>0</v>
      </c>
      <c r="Q1468" s="37">
        <f t="shared" si="4965"/>
        <v>0</v>
      </c>
      <c r="R1468" s="37">
        <f t="shared" si="4857"/>
        <v>100000</v>
      </c>
      <c r="S1468" s="37">
        <f t="shared" si="4858"/>
        <v>100000</v>
      </c>
      <c r="T1468" s="37">
        <f t="shared" si="4859"/>
        <v>100000</v>
      </c>
      <c r="U1468" s="37">
        <f t="shared" si="4966"/>
        <v>0</v>
      </c>
      <c r="V1468" s="37">
        <f t="shared" si="4967"/>
        <v>0</v>
      </c>
      <c r="W1468" s="37">
        <f t="shared" si="4968"/>
        <v>0</v>
      </c>
      <c r="X1468" s="37">
        <f t="shared" si="4863"/>
        <v>100000</v>
      </c>
      <c r="Y1468" s="37">
        <f t="shared" si="4864"/>
        <v>100000</v>
      </c>
      <c r="Z1468" s="37">
        <f t="shared" si="4865"/>
        <v>100000</v>
      </c>
      <c r="AA1468" s="37">
        <f t="shared" si="4969"/>
        <v>0</v>
      </c>
      <c r="AB1468" s="37">
        <f t="shared" si="4970"/>
        <v>0</v>
      </c>
      <c r="AC1468" s="37">
        <f t="shared" si="4971"/>
        <v>0</v>
      </c>
      <c r="AD1468" s="37">
        <f t="shared" si="4869"/>
        <v>100000</v>
      </c>
      <c r="AE1468" s="37">
        <f t="shared" si="4870"/>
        <v>100000</v>
      </c>
      <c r="AF1468" s="37">
        <f t="shared" si="4871"/>
        <v>100000</v>
      </c>
      <c r="AG1468" s="37">
        <f t="shared" si="4972"/>
        <v>0</v>
      </c>
      <c r="AH1468" s="37">
        <f t="shared" si="4973"/>
        <v>0</v>
      </c>
      <c r="AI1468" s="37">
        <f t="shared" si="4974"/>
        <v>0</v>
      </c>
      <c r="AJ1468" s="37">
        <f t="shared" si="4875"/>
        <v>100000</v>
      </c>
      <c r="AK1468" s="37">
        <f t="shared" si="4876"/>
        <v>100000</v>
      </c>
      <c r="AL1468" s="37">
        <f t="shared" si="4877"/>
        <v>100000</v>
      </c>
      <c r="AM1468" s="37">
        <f t="shared" si="4975"/>
        <v>0</v>
      </c>
      <c r="AN1468" s="37">
        <f t="shared" si="4976"/>
        <v>0</v>
      </c>
      <c r="AO1468" s="37">
        <f t="shared" si="4977"/>
        <v>0</v>
      </c>
      <c r="AP1468" s="37">
        <f t="shared" si="4804"/>
        <v>100000</v>
      </c>
      <c r="AQ1468" s="37">
        <f t="shared" si="4805"/>
        <v>100000</v>
      </c>
      <c r="AR1468" s="37">
        <f t="shared" si="4806"/>
        <v>100000</v>
      </c>
      <c r="AS1468" s="37">
        <f t="shared" si="4978"/>
        <v>0</v>
      </c>
      <c r="AT1468" s="37">
        <f t="shared" si="4979"/>
        <v>0</v>
      </c>
      <c r="AU1468" s="37">
        <f t="shared" si="4980"/>
        <v>0</v>
      </c>
      <c r="AV1468" s="37">
        <f t="shared" si="4810"/>
        <v>100000</v>
      </c>
      <c r="AW1468" s="37">
        <f t="shared" si="4811"/>
        <v>100000</v>
      </c>
      <c r="AX1468" s="37">
        <f t="shared" si="4812"/>
        <v>100000</v>
      </c>
      <c r="AY1468" s="37">
        <f t="shared" si="4981"/>
        <v>0</v>
      </c>
      <c r="AZ1468" s="37">
        <f t="shared" si="4982"/>
        <v>0</v>
      </c>
      <c r="BA1468" s="37">
        <f t="shared" si="4983"/>
        <v>0</v>
      </c>
      <c r="BB1468" s="37">
        <f t="shared" si="4816"/>
        <v>100000</v>
      </c>
      <c r="BC1468" s="37">
        <f t="shared" si="4817"/>
        <v>100000</v>
      </c>
      <c r="BD1468" s="37">
        <f t="shared" si="4818"/>
        <v>100000</v>
      </c>
      <c r="BE1468" s="37">
        <f t="shared" si="4984"/>
        <v>0</v>
      </c>
      <c r="BF1468" s="37">
        <f t="shared" si="4985"/>
        <v>0</v>
      </c>
      <c r="BG1468" s="37">
        <f t="shared" si="4986"/>
        <v>0</v>
      </c>
      <c r="BH1468" s="37">
        <f t="shared" si="4822"/>
        <v>100000</v>
      </c>
      <c r="BI1468" s="37">
        <f t="shared" si="4823"/>
        <v>100000</v>
      </c>
      <c r="BJ1468" s="37">
        <f t="shared" si="4824"/>
        <v>100000</v>
      </c>
      <c r="BK1468" s="37">
        <f t="shared" si="4987"/>
        <v>0</v>
      </c>
      <c r="BL1468" s="37">
        <f t="shared" si="4947"/>
        <v>0</v>
      </c>
      <c r="BM1468" s="37">
        <f t="shared" si="4948"/>
        <v>0</v>
      </c>
      <c r="BN1468" s="37">
        <f t="shared" si="4828"/>
        <v>100000</v>
      </c>
      <c r="BO1468" s="37">
        <f t="shared" si="4829"/>
        <v>100000</v>
      </c>
      <c r="BP1468" s="37">
        <f t="shared" si="4830"/>
        <v>100000</v>
      </c>
      <c r="BQ1468" s="37">
        <f t="shared" si="4949"/>
        <v>0</v>
      </c>
      <c r="BR1468" s="37">
        <f t="shared" si="4950"/>
        <v>0</v>
      </c>
      <c r="BS1468" s="31">
        <f t="shared" si="4833"/>
        <v>100000</v>
      </c>
      <c r="BT1468" s="31">
        <f t="shared" si="4834"/>
        <v>100000</v>
      </c>
      <c r="BU1468" s="31">
        <f t="shared" si="4835"/>
        <v>100000</v>
      </c>
      <c r="BV1468" s="37">
        <f t="shared" si="4951"/>
        <v>0</v>
      </c>
      <c r="BW1468" s="37">
        <f t="shared" si="4952"/>
        <v>0</v>
      </c>
      <c r="BX1468" s="37">
        <f t="shared" si="4838"/>
        <v>100000</v>
      </c>
      <c r="BY1468" s="37">
        <f t="shared" si="4839"/>
        <v>100000</v>
      </c>
      <c r="BZ1468" s="37">
        <f t="shared" si="4840"/>
        <v>100000</v>
      </c>
      <c r="CA1468" s="37">
        <f t="shared" si="4953"/>
        <v>0</v>
      </c>
      <c r="CB1468" s="37">
        <f t="shared" si="4954"/>
        <v>0</v>
      </c>
      <c r="CC1468" s="37">
        <f t="shared" si="4955"/>
        <v>0</v>
      </c>
      <c r="CD1468" s="37">
        <f t="shared" si="4943"/>
        <v>100000</v>
      </c>
      <c r="CE1468" s="37">
        <f t="shared" si="4944"/>
        <v>100000</v>
      </c>
      <c r="CF1468" s="37">
        <f t="shared" si="4945"/>
        <v>100000</v>
      </c>
      <c r="CG1468" s="37">
        <f t="shared" si="4956"/>
        <v>0</v>
      </c>
      <c r="CH1468" s="24"/>
      <c r="CI1468" s="38"/>
      <c r="CK1468" s="33" t="s">
        <v>27</v>
      </c>
    </row>
    <row r="1469" ht="71.599999999999994">
      <c r="A1469" s="41" t="s">
        <v>825</v>
      </c>
      <c r="B1469" s="17"/>
      <c r="C1469" s="16"/>
      <c r="D1469" s="16"/>
      <c r="E1469" s="39" t="s">
        <v>826</v>
      </c>
      <c r="F1469" s="31">
        <f t="shared" si="4957"/>
        <v>100000</v>
      </c>
      <c r="G1469" s="31">
        <f t="shared" si="4958"/>
        <v>100000</v>
      </c>
      <c r="H1469" s="31">
        <f t="shared" si="4959"/>
        <v>100000</v>
      </c>
      <c r="I1469" s="31">
        <f t="shared" si="4960"/>
        <v>0</v>
      </c>
      <c r="J1469" s="31">
        <f t="shared" si="4961"/>
        <v>0</v>
      </c>
      <c r="K1469" s="31">
        <f t="shared" si="4962"/>
        <v>0</v>
      </c>
      <c r="L1469" s="31">
        <f t="shared" si="4851"/>
        <v>100000</v>
      </c>
      <c r="M1469" s="31">
        <f t="shared" si="4852"/>
        <v>100000</v>
      </c>
      <c r="N1469" s="31">
        <f t="shared" si="4853"/>
        <v>100000</v>
      </c>
      <c r="O1469" s="31">
        <f t="shared" si="4988"/>
        <v>0</v>
      </c>
      <c r="P1469" s="31">
        <f t="shared" si="4964"/>
        <v>0</v>
      </c>
      <c r="Q1469" s="31">
        <f t="shared" si="4965"/>
        <v>0</v>
      </c>
      <c r="R1469" s="31">
        <f t="shared" si="4857"/>
        <v>100000</v>
      </c>
      <c r="S1469" s="31">
        <f t="shared" si="4858"/>
        <v>100000</v>
      </c>
      <c r="T1469" s="31">
        <f t="shared" si="4859"/>
        <v>100000</v>
      </c>
      <c r="U1469" s="31">
        <f t="shared" si="4966"/>
        <v>0</v>
      </c>
      <c r="V1469" s="31">
        <f t="shared" si="4967"/>
        <v>0</v>
      </c>
      <c r="W1469" s="31">
        <f t="shared" si="4968"/>
        <v>0</v>
      </c>
      <c r="X1469" s="31">
        <f t="shared" si="4863"/>
        <v>100000</v>
      </c>
      <c r="Y1469" s="31">
        <f t="shared" si="4864"/>
        <v>100000</v>
      </c>
      <c r="Z1469" s="31">
        <f t="shared" si="4865"/>
        <v>100000</v>
      </c>
      <c r="AA1469" s="31">
        <f t="shared" si="4969"/>
        <v>0</v>
      </c>
      <c r="AB1469" s="31">
        <f t="shared" si="4970"/>
        <v>0</v>
      </c>
      <c r="AC1469" s="31">
        <f t="shared" si="4971"/>
        <v>0</v>
      </c>
      <c r="AD1469" s="31">
        <f t="shared" si="4869"/>
        <v>100000</v>
      </c>
      <c r="AE1469" s="31">
        <f t="shared" si="4870"/>
        <v>100000</v>
      </c>
      <c r="AF1469" s="31">
        <f t="shared" si="4871"/>
        <v>100000</v>
      </c>
      <c r="AG1469" s="31">
        <f t="shared" si="4972"/>
        <v>0</v>
      </c>
      <c r="AH1469" s="31">
        <f t="shared" si="4973"/>
        <v>0</v>
      </c>
      <c r="AI1469" s="31">
        <f t="shared" si="4974"/>
        <v>0</v>
      </c>
      <c r="AJ1469" s="31">
        <f t="shared" si="4875"/>
        <v>100000</v>
      </c>
      <c r="AK1469" s="31">
        <f t="shared" si="4876"/>
        <v>100000</v>
      </c>
      <c r="AL1469" s="31">
        <f t="shared" si="4877"/>
        <v>100000</v>
      </c>
      <c r="AM1469" s="31">
        <f t="shared" si="4975"/>
        <v>0</v>
      </c>
      <c r="AN1469" s="31">
        <f t="shared" si="4976"/>
        <v>0</v>
      </c>
      <c r="AO1469" s="31">
        <f t="shared" si="4977"/>
        <v>0</v>
      </c>
      <c r="AP1469" s="31">
        <f t="shared" si="4804"/>
        <v>100000</v>
      </c>
      <c r="AQ1469" s="31">
        <f t="shared" si="4805"/>
        <v>100000</v>
      </c>
      <c r="AR1469" s="31">
        <f t="shared" si="4806"/>
        <v>100000</v>
      </c>
      <c r="AS1469" s="31">
        <f t="shared" si="4978"/>
        <v>0</v>
      </c>
      <c r="AT1469" s="31">
        <f t="shared" si="4979"/>
        <v>0</v>
      </c>
      <c r="AU1469" s="31">
        <f t="shared" si="4980"/>
        <v>0</v>
      </c>
      <c r="AV1469" s="31">
        <f t="shared" si="4810"/>
        <v>100000</v>
      </c>
      <c r="AW1469" s="31">
        <f t="shared" si="4811"/>
        <v>100000</v>
      </c>
      <c r="AX1469" s="31">
        <f t="shared" si="4812"/>
        <v>100000</v>
      </c>
      <c r="AY1469" s="31">
        <f t="shared" si="4981"/>
        <v>0</v>
      </c>
      <c r="AZ1469" s="31">
        <f t="shared" si="4982"/>
        <v>0</v>
      </c>
      <c r="BA1469" s="31">
        <f t="shared" si="4983"/>
        <v>0</v>
      </c>
      <c r="BB1469" s="31">
        <f t="shared" si="4816"/>
        <v>100000</v>
      </c>
      <c r="BC1469" s="31">
        <f t="shared" si="4817"/>
        <v>100000</v>
      </c>
      <c r="BD1469" s="31">
        <f t="shared" si="4818"/>
        <v>100000</v>
      </c>
      <c r="BE1469" s="31">
        <f t="shared" si="4984"/>
        <v>0</v>
      </c>
      <c r="BF1469" s="31">
        <f t="shared" si="4985"/>
        <v>0</v>
      </c>
      <c r="BG1469" s="31">
        <f t="shared" si="4986"/>
        <v>0</v>
      </c>
      <c r="BH1469" s="31">
        <f t="shared" si="4822"/>
        <v>100000</v>
      </c>
      <c r="BI1469" s="31">
        <f t="shared" si="4823"/>
        <v>100000</v>
      </c>
      <c r="BJ1469" s="31">
        <f t="shared" si="4824"/>
        <v>100000</v>
      </c>
      <c r="BK1469" s="31">
        <f t="shared" si="4987"/>
        <v>0</v>
      </c>
      <c r="BL1469" s="31">
        <f t="shared" si="4947"/>
        <v>0</v>
      </c>
      <c r="BM1469" s="31">
        <f t="shared" si="4948"/>
        <v>0</v>
      </c>
      <c r="BN1469" s="31">
        <f t="shared" si="4828"/>
        <v>100000</v>
      </c>
      <c r="BO1469" s="31">
        <f t="shared" si="4829"/>
        <v>100000</v>
      </c>
      <c r="BP1469" s="31">
        <f t="shared" si="4830"/>
        <v>100000</v>
      </c>
      <c r="BQ1469" s="31">
        <f t="shared" si="4949"/>
        <v>0</v>
      </c>
      <c r="BR1469" s="31">
        <f t="shared" si="4950"/>
        <v>0</v>
      </c>
      <c r="BS1469" s="31">
        <f t="shared" si="4833"/>
        <v>100000</v>
      </c>
      <c r="BT1469" s="31">
        <f t="shared" si="4834"/>
        <v>100000</v>
      </c>
      <c r="BU1469" s="31">
        <f t="shared" si="4835"/>
        <v>100000</v>
      </c>
      <c r="BV1469" s="31">
        <f t="shared" si="4951"/>
        <v>0</v>
      </c>
      <c r="BW1469" s="31">
        <f t="shared" si="4952"/>
        <v>0</v>
      </c>
      <c r="BX1469" s="31">
        <f t="shared" si="4838"/>
        <v>100000</v>
      </c>
      <c r="BY1469" s="31">
        <f t="shared" si="4839"/>
        <v>100000</v>
      </c>
      <c r="BZ1469" s="31">
        <f t="shared" si="4840"/>
        <v>100000</v>
      </c>
      <c r="CA1469" s="31">
        <f t="shared" si="4953"/>
        <v>0</v>
      </c>
      <c r="CB1469" s="31">
        <f t="shared" si="4954"/>
        <v>0</v>
      </c>
      <c r="CC1469" s="31">
        <f t="shared" si="4955"/>
        <v>0</v>
      </c>
      <c r="CD1469" s="31">
        <f t="shared" si="4943"/>
        <v>100000</v>
      </c>
      <c r="CE1469" s="31">
        <f t="shared" si="4944"/>
        <v>100000</v>
      </c>
      <c r="CF1469" s="31">
        <f t="shared" si="4945"/>
        <v>100000</v>
      </c>
      <c r="CG1469" s="31">
        <f t="shared" si="4956"/>
        <v>0</v>
      </c>
      <c r="CH1469" s="24"/>
      <c r="CI1469" s="40"/>
      <c r="CL1469" s="1" t="s">
        <v>28</v>
      </c>
    </row>
    <row r="1470" ht="29.850000000000001">
      <c r="A1470" s="41" t="s">
        <v>827</v>
      </c>
      <c r="B1470" s="17"/>
      <c r="C1470" s="16"/>
      <c r="D1470" s="16"/>
      <c r="E1470" s="39" t="s">
        <v>828</v>
      </c>
      <c r="F1470" s="31">
        <f>F1475+F1471</f>
        <v>100000</v>
      </c>
      <c r="G1470" s="31">
        <f>G1475+G1471</f>
        <v>100000</v>
      </c>
      <c r="H1470" s="31">
        <f>H1475+H1471</f>
        <v>100000</v>
      </c>
      <c r="I1470" s="31">
        <f>I1475+I1471</f>
        <v>0</v>
      </c>
      <c r="J1470" s="31">
        <f>J1475+J1471</f>
        <v>0</v>
      </c>
      <c r="K1470" s="31">
        <f>K1475+K1471</f>
        <v>0</v>
      </c>
      <c r="L1470" s="31">
        <f t="shared" si="4851"/>
        <v>100000</v>
      </c>
      <c r="M1470" s="31">
        <f t="shared" si="4852"/>
        <v>100000</v>
      </c>
      <c r="N1470" s="31">
        <f t="shared" si="4853"/>
        <v>100000</v>
      </c>
      <c r="O1470" s="31">
        <f>O1475+O1471</f>
        <v>0</v>
      </c>
      <c r="P1470" s="31">
        <f>P1475+P1471</f>
        <v>0</v>
      </c>
      <c r="Q1470" s="31">
        <f>Q1475+Q1471</f>
        <v>0</v>
      </c>
      <c r="R1470" s="31">
        <f t="shared" si="4857"/>
        <v>100000</v>
      </c>
      <c r="S1470" s="31">
        <f t="shared" si="4858"/>
        <v>100000</v>
      </c>
      <c r="T1470" s="31">
        <f t="shared" si="4859"/>
        <v>100000</v>
      </c>
      <c r="U1470" s="31">
        <f>U1475+U1471</f>
        <v>0</v>
      </c>
      <c r="V1470" s="31">
        <f>V1475+V1471</f>
        <v>0</v>
      </c>
      <c r="W1470" s="31">
        <f>W1475+W1471</f>
        <v>0</v>
      </c>
      <c r="X1470" s="31">
        <f t="shared" si="4863"/>
        <v>100000</v>
      </c>
      <c r="Y1470" s="31">
        <f t="shared" si="4864"/>
        <v>100000</v>
      </c>
      <c r="Z1470" s="31">
        <f t="shared" si="4865"/>
        <v>100000</v>
      </c>
      <c r="AA1470" s="31">
        <f>AA1475+AA1471</f>
        <v>0</v>
      </c>
      <c r="AB1470" s="31">
        <f>AB1475+AB1471</f>
        <v>0</v>
      </c>
      <c r="AC1470" s="31">
        <f>AC1475+AC1471</f>
        <v>0</v>
      </c>
      <c r="AD1470" s="31">
        <f t="shared" si="4869"/>
        <v>100000</v>
      </c>
      <c r="AE1470" s="31">
        <f t="shared" si="4870"/>
        <v>100000</v>
      </c>
      <c r="AF1470" s="31">
        <f t="shared" si="4871"/>
        <v>100000</v>
      </c>
      <c r="AG1470" s="31">
        <f>AG1475+AG1471</f>
        <v>0</v>
      </c>
      <c r="AH1470" s="31">
        <f>AH1475+AH1471</f>
        <v>0</v>
      </c>
      <c r="AI1470" s="31">
        <f>AI1475+AI1471</f>
        <v>0</v>
      </c>
      <c r="AJ1470" s="31">
        <f t="shared" si="4875"/>
        <v>100000</v>
      </c>
      <c r="AK1470" s="31">
        <f t="shared" si="4876"/>
        <v>100000</v>
      </c>
      <c r="AL1470" s="31">
        <f t="shared" si="4877"/>
        <v>100000</v>
      </c>
      <c r="AM1470" s="31">
        <f>AM1475+AM1471</f>
        <v>0</v>
      </c>
      <c r="AN1470" s="31">
        <f>AN1475+AN1471</f>
        <v>0</v>
      </c>
      <c r="AO1470" s="31">
        <f>AO1475+AO1471</f>
        <v>0</v>
      </c>
      <c r="AP1470" s="31">
        <f t="shared" si="4804"/>
        <v>100000</v>
      </c>
      <c r="AQ1470" s="31">
        <f t="shared" si="4805"/>
        <v>100000</v>
      </c>
      <c r="AR1470" s="31">
        <f t="shared" si="4806"/>
        <v>100000</v>
      </c>
      <c r="AS1470" s="31">
        <f>AS1475+AS1471</f>
        <v>0</v>
      </c>
      <c r="AT1470" s="31">
        <f>AT1475+AT1471</f>
        <v>0</v>
      </c>
      <c r="AU1470" s="31">
        <f>AU1475+AU1471</f>
        <v>0</v>
      </c>
      <c r="AV1470" s="31">
        <f t="shared" si="4810"/>
        <v>100000</v>
      </c>
      <c r="AW1470" s="31">
        <f t="shared" si="4811"/>
        <v>100000</v>
      </c>
      <c r="AX1470" s="31">
        <f t="shared" si="4812"/>
        <v>100000</v>
      </c>
      <c r="AY1470" s="31">
        <f>AY1475+AY1471</f>
        <v>0</v>
      </c>
      <c r="AZ1470" s="31">
        <f>AZ1475+AZ1471</f>
        <v>0</v>
      </c>
      <c r="BA1470" s="31">
        <f>BA1475+BA1471</f>
        <v>0</v>
      </c>
      <c r="BB1470" s="31">
        <f t="shared" si="4816"/>
        <v>100000</v>
      </c>
      <c r="BC1470" s="31">
        <f t="shared" si="4817"/>
        <v>100000</v>
      </c>
      <c r="BD1470" s="31">
        <f t="shared" si="4818"/>
        <v>100000</v>
      </c>
      <c r="BE1470" s="31">
        <f>BE1475+BE1471</f>
        <v>0</v>
      </c>
      <c r="BF1470" s="31">
        <f>BF1475+BF1471</f>
        <v>0</v>
      </c>
      <c r="BG1470" s="31">
        <f>BG1475+BG1471</f>
        <v>0</v>
      </c>
      <c r="BH1470" s="31">
        <f t="shared" si="4822"/>
        <v>100000</v>
      </c>
      <c r="BI1470" s="31">
        <f t="shared" si="4823"/>
        <v>100000</v>
      </c>
      <c r="BJ1470" s="31">
        <f t="shared" si="4824"/>
        <v>100000</v>
      </c>
      <c r="BK1470" s="31">
        <f>BK1475+BK1471</f>
        <v>0</v>
      </c>
      <c r="BL1470" s="31">
        <f>BL1475+BL1471</f>
        <v>0</v>
      </c>
      <c r="BM1470" s="31">
        <f>BM1475+BM1471</f>
        <v>0</v>
      </c>
      <c r="BN1470" s="31">
        <f t="shared" si="4828"/>
        <v>100000</v>
      </c>
      <c r="BO1470" s="31">
        <f t="shared" si="4829"/>
        <v>100000</v>
      </c>
      <c r="BP1470" s="31">
        <f t="shared" si="4830"/>
        <v>100000</v>
      </c>
      <c r="BQ1470" s="31">
        <f>BQ1475+BQ1471</f>
        <v>0</v>
      </c>
      <c r="BR1470" s="31">
        <f>BR1475+BR1471</f>
        <v>0</v>
      </c>
      <c r="BS1470" s="31">
        <f t="shared" si="4833"/>
        <v>100000</v>
      </c>
      <c r="BT1470" s="31">
        <f t="shared" si="4834"/>
        <v>100000</v>
      </c>
      <c r="BU1470" s="31">
        <f t="shared" si="4835"/>
        <v>100000</v>
      </c>
      <c r="BV1470" s="31">
        <f>BV1475+BV1471</f>
        <v>0</v>
      </c>
      <c r="BW1470" s="31">
        <f>BW1475+BW1471</f>
        <v>0</v>
      </c>
      <c r="BX1470" s="31">
        <f t="shared" si="4838"/>
        <v>100000</v>
      </c>
      <c r="BY1470" s="31">
        <f t="shared" si="4839"/>
        <v>100000</v>
      </c>
      <c r="BZ1470" s="31">
        <f t="shared" si="4840"/>
        <v>100000</v>
      </c>
      <c r="CA1470" s="31">
        <f>CA1475+CA1471</f>
        <v>0</v>
      </c>
      <c r="CB1470" s="31">
        <f>CB1475+CB1471</f>
        <v>0</v>
      </c>
      <c r="CC1470" s="31">
        <f>CC1475+CC1471</f>
        <v>0</v>
      </c>
      <c r="CD1470" s="31">
        <f t="shared" si="4943"/>
        <v>100000</v>
      </c>
      <c r="CE1470" s="31">
        <f t="shared" si="4944"/>
        <v>100000</v>
      </c>
      <c r="CF1470" s="31">
        <f t="shared" si="4945"/>
        <v>100000</v>
      </c>
      <c r="CG1470" s="31">
        <f>CG1475+CG1471</f>
        <v>0</v>
      </c>
      <c r="CH1470" s="24"/>
      <c r="CI1470" s="40"/>
      <c r="CO1470" s="1" t="s">
        <v>31</v>
      </c>
    </row>
    <row r="1471" ht="29.850000000000001">
      <c r="A1471" s="41" t="s">
        <v>827</v>
      </c>
      <c r="B1471" s="17">
        <v>200</v>
      </c>
      <c r="C1471" s="16"/>
      <c r="D1471" s="16"/>
      <c r="E1471" s="39" t="s">
        <v>40</v>
      </c>
      <c r="F1471" s="31">
        <f t="shared" ref="F1471:F1498" si="4989">F1472</f>
        <v>100000</v>
      </c>
      <c r="G1471" s="31">
        <f t="shared" ref="G1471:G1498" si="4990">G1472</f>
        <v>0</v>
      </c>
      <c r="H1471" s="31">
        <f t="shared" ref="H1471:H1498" si="4991">H1472</f>
        <v>0</v>
      </c>
      <c r="I1471" s="31">
        <f>I1472</f>
        <v>0</v>
      </c>
      <c r="J1471" s="31">
        <f>J1472</f>
        <v>0</v>
      </c>
      <c r="K1471" s="31">
        <f>K1472</f>
        <v>0</v>
      </c>
      <c r="L1471" s="31">
        <f t="shared" si="4851"/>
        <v>100000</v>
      </c>
      <c r="M1471" s="31">
        <f t="shared" si="4852"/>
        <v>0</v>
      </c>
      <c r="N1471" s="31">
        <f t="shared" si="4853"/>
        <v>0</v>
      </c>
      <c r="O1471" s="31">
        <f>O1472</f>
        <v>0</v>
      </c>
      <c r="P1471" s="31">
        <f>P1472</f>
        <v>0</v>
      </c>
      <c r="Q1471" s="31">
        <f>Q1472</f>
        <v>0</v>
      </c>
      <c r="R1471" s="31">
        <f t="shared" si="4857"/>
        <v>100000</v>
      </c>
      <c r="S1471" s="31">
        <f t="shared" si="4858"/>
        <v>0</v>
      </c>
      <c r="T1471" s="31">
        <f t="shared" si="4859"/>
        <v>0</v>
      </c>
      <c r="U1471" s="31">
        <f>U1472</f>
        <v>0</v>
      </c>
      <c r="V1471" s="31">
        <f>V1472</f>
        <v>0</v>
      </c>
      <c r="W1471" s="31">
        <f>W1472</f>
        <v>0</v>
      </c>
      <c r="X1471" s="31">
        <f t="shared" si="4863"/>
        <v>100000</v>
      </c>
      <c r="Y1471" s="31">
        <f t="shared" si="4864"/>
        <v>0</v>
      </c>
      <c r="Z1471" s="31">
        <f t="shared" si="4865"/>
        <v>0</v>
      </c>
      <c r="AA1471" s="31">
        <f>AA1472</f>
        <v>0</v>
      </c>
      <c r="AB1471" s="31">
        <f>AB1472</f>
        <v>0</v>
      </c>
      <c r="AC1471" s="31">
        <f>AC1472</f>
        <v>0</v>
      </c>
      <c r="AD1471" s="31">
        <f t="shared" si="4869"/>
        <v>100000</v>
      </c>
      <c r="AE1471" s="31">
        <f t="shared" si="4870"/>
        <v>0</v>
      </c>
      <c r="AF1471" s="31">
        <f t="shared" si="4871"/>
        <v>0</v>
      </c>
      <c r="AG1471" s="31">
        <f>AG1472</f>
        <v>0</v>
      </c>
      <c r="AH1471" s="31">
        <f>AH1472</f>
        <v>0</v>
      </c>
      <c r="AI1471" s="31">
        <f>AI1472</f>
        <v>0</v>
      </c>
      <c r="AJ1471" s="31">
        <f t="shared" si="4875"/>
        <v>100000</v>
      </c>
      <c r="AK1471" s="31">
        <f t="shared" si="4876"/>
        <v>0</v>
      </c>
      <c r="AL1471" s="31">
        <f t="shared" si="4877"/>
        <v>0</v>
      </c>
      <c r="AM1471" s="31">
        <f>AM1472</f>
        <v>0</v>
      </c>
      <c r="AN1471" s="31">
        <f>AN1472</f>
        <v>0</v>
      </c>
      <c r="AO1471" s="31">
        <f>AO1472</f>
        <v>0</v>
      </c>
      <c r="AP1471" s="31">
        <f t="shared" si="4804"/>
        <v>100000</v>
      </c>
      <c r="AQ1471" s="31">
        <f t="shared" si="4805"/>
        <v>0</v>
      </c>
      <c r="AR1471" s="31">
        <f t="shared" si="4806"/>
        <v>0</v>
      </c>
      <c r="AS1471" s="31">
        <f>AS1472</f>
        <v>0</v>
      </c>
      <c r="AT1471" s="31">
        <f>AT1472</f>
        <v>0</v>
      </c>
      <c r="AU1471" s="31">
        <f>AU1472</f>
        <v>0</v>
      </c>
      <c r="AV1471" s="31">
        <f t="shared" si="4810"/>
        <v>100000</v>
      </c>
      <c r="AW1471" s="31">
        <f t="shared" si="4811"/>
        <v>0</v>
      </c>
      <c r="AX1471" s="31">
        <f t="shared" si="4812"/>
        <v>0</v>
      </c>
      <c r="AY1471" s="31">
        <f>AY1472</f>
        <v>0</v>
      </c>
      <c r="AZ1471" s="31">
        <f>AZ1472</f>
        <v>0</v>
      </c>
      <c r="BA1471" s="31">
        <f>BA1472</f>
        <v>0</v>
      </c>
      <c r="BB1471" s="31">
        <f t="shared" si="4816"/>
        <v>100000</v>
      </c>
      <c r="BC1471" s="31">
        <f t="shared" si="4817"/>
        <v>0</v>
      </c>
      <c r="BD1471" s="31">
        <f t="shared" si="4818"/>
        <v>0</v>
      </c>
      <c r="BE1471" s="31">
        <f>BE1472</f>
        <v>0</v>
      </c>
      <c r="BF1471" s="31">
        <f>BF1472</f>
        <v>0</v>
      </c>
      <c r="BG1471" s="31">
        <f>BG1472</f>
        <v>0</v>
      </c>
      <c r="BH1471" s="31">
        <f t="shared" si="4822"/>
        <v>100000</v>
      </c>
      <c r="BI1471" s="31">
        <f t="shared" si="4823"/>
        <v>0</v>
      </c>
      <c r="BJ1471" s="31">
        <f t="shared" si="4824"/>
        <v>0</v>
      </c>
      <c r="BK1471" s="31">
        <f>BK1472</f>
        <v>0</v>
      </c>
      <c r="BL1471" s="31">
        <f>BL1472</f>
        <v>0</v>
      </c>
      <c r="BM1471" s="31">
        <f>BM1472</f>
        <v>0</v>
      </c>
      <c r="BN1471" s="31">
        <f t="shared" si="4828"/>
        <v>100000</v>
      </c>
      <c r="BO1471" s="31">
        <f t="shared" si="4829"/>
        <v>0</v>
      </c>
      <c r="BP1471" s="31">
        <f t="shared" si="4830"/>
        <v>0</v>
      </c>
      <c r="BQ1471" s="31">
        <f>BQ1472</f>
        <v>0</v>
      </c>
      <c r="BR1471" s="31">
        <f>BR1472</f>
        <v>0</v>
      </c>
      <c r="BS1471" s="31">
        <f t="shared" si="4833"/>
        <v>100000</v>
      </c>
      <c r="BT1471" s="31">
        <f t="shared" si="4834"/>
        <v>0</v>
      </c>
      <c r="BU1471" s="31">
        <f t="shared" si="4835"/>
        <v>0</v>
      </c>
      <c r="BV1471" s="31">
        <f>BV1472</f>
        <v>0</v>
      </c>
      <c r="BW1471" s="31">
        <f>BW1472</f>
        <v>0</v>
      </c>
      <c r="BX1471" s="31">
        <f t="shared" si="4838"/>
        <v>100000</v>
      </c>
      <c r="BY1471" s="31">
        <f t="shared" si="4839"/>
        <v>0</v>
      </c>
      <c r="BZ1471" s="31">
        <f t="shared" si="4840"/>
        <v>0</v>
      </c>
      <c r="CA1471" s="31">
        <f>CA1472</f>
        <v>0</v>
      </c>
      <c r="CB1471" s="31">
        <f>CB1472</f>
        <v>0</v>
      </c>
      <c r="CC1471" s="31">
        <f>CC1472</f>
        <v>0</v>
      </c>
      <c r="CD1471" s="31">
        <f t="shared" si="4943"/>
        <v>100000</v>
      </c>
      <c r="CE1471" s="31">
        <f t="shared" si="4944"/>
        <v>0</v>
      </c>
      <c r="CF1471" s="31">
        <f t="shared" si="4945"/>
        <v>0</v>
      </c>
      <c r="CG1471" s="31">
        <f>CG1472</f>
        <v>0</v>
      </c>
      <c r="CH1471" s="24"/>
      <c r="CI1471" s="40"/>
      <c r="CM1471" s="1" t="s">
        <v>29</v>
      </c>
    </row>
    <row r="1472" ht="43.75">
      <c r="A1472" s="41" t="s">
        <v>827</v>
      </c>
      <c r="B1472" s="17">
        <v>240</v>
      </c>
      <c r="C1472" s="16"/>
      <c r="D1472" s="16"/>
      <c r="E1472" s="39" t="s">
        <v>41</v>
      </c>
      <c r="F1472" s="31">
        <f t="shared" si="4989"/>
        <v>100000</v>
      </c>
      <c r="G1472" s="31">
        <f t="shared" si="4990"/>
        <v>0</v>
      </c>
      <c r="H1472" s="31">
        <f t="shared" si="4991"/>
        <v>0</v>
      </c>
      <c r="I1472" s="31">
        <f>I1473+I1474</f>
        <v>0</v>
      </c>
      <c r="J1472" s="31">
        <f>J1473+J1474</f>
        <v>0</v>
      </c>
      <c r="K1472" s="31">
        <f>K1473+K1474</f>
        <v>0</v>
      </c>
      <c r="L1472" s="31">
        <f t="shared" si="4851"/>
        <v>100000</v>
      </c>
      <c r="M1472" s="31">
        <f t="shared" si="4852"/>
        <v>0</v>
      </c>
      <c r="N1472" s="31">
        <f t="shared" si="4853"/>
        <v>0</v>
      </c>
      <c r="O1472" s="31">
        <f>O1473+O1474</f>
        <v>0</v>
      </c>
      <c r="P1472" s="31">
        <f>P1473+P1474</f>
        <v>0</v>
      </c>
      <c r="Q1472" s="31">
        <f>Q1473+Q1474</f>
        <v>0</v>
      </c>
      <c r="R1472" s="31">
        <f t="shared" si="4857"/>
        <v>100000</v>
      </c>
      <c r="S1472" s="31">
        <f t="shared" si="4858"/>
        <v>0</v>
      </c>
      <c r="T1472" s="31">
        <f t="shared" si="4859"/>
        <v>0</v>
      </c>
      <c r="U1472" s="31">
        <f>U1473+U1474</f>
        <v>0</v>
      </c>
      <c r="V1472" s="31">
        <f>V1473+V1474</f>
        <v>0</v>
      </c>
      <c r="W1472" s="31">
        <f>W1473+W1474</f>
        <v>0</v>
      </c>
      <c r="X1472" s="31">
        <f t="shared" si="4863"/>
        <v>100000</v>
      </c>
      <c r="Y1472" s="31">
        <f t="shared" si="4864"/>
        <v>0</v>
      </c>
      <c r="Z1472" s="31">
        <f t="shared" si="4865"/>
        <v>0</v>
      </c>
      <c r="AA1472" s="31">
        <f>AA1473+AA1474</f>
        <v>0</v>
      </c>
      <c r="AB1472" s="31">
        <f>AB1473+AB1474</f>
        <v>0</v>
      </c>
      <c r="AC1472" s="31">
        <f>AC1473+AC1474</f>
        <v>0</v>
      </c>
      <c r="AD1472" s="31">
        <f t="shared" si="4869"/>
        <v>100000</v>
      </c>
      <c r="AE1472" s="31">
        <f t="shared" si="4870"/>
        <v>0</v>
      </c>
      <c r="AF1472" s="31">
        <f t="shared" si="4871"/>
        <v>0</v>
      </c>
      <c r="AG1472" s="31">
        <f>AG1473+AG1474</f>
        <v>0</v>
      </c>
      <c r="AH1472" s="31">
        <f>AH1473+AH1474</f>
        <v>0</v>
      </c>
      <c r="AI1472" s="31">
        <f>AI1473+AI1474</f>
        <v>0</v>
      </c>
      <c r="AJ1472" s="31">
        <f t="shared" si="4875"/>
        <v>100000</v>
      </c>
      <c r="AK1472" s="31">
        <f t="shared" si="4876"/>
        <v>0</v>
      </c>
      <c r="AL1472" s="31">
        <f t="shared" si="4877"/>
        <v>0</v>
      </c>
      <c r="AM1472" s="31">
        <f>AM1473+AM1474</f>
        <v>0</v>
      </c>
      <c r="AN1472" s="31">
        <f>AN1473+AN1474</f>
        <v>0</v>
      </c>
      <c r="AO1472" s="31">
        <f>AO1473+AO1474</f>
        <v>0</v>
      </c>
      <c r="AP1472" s="31">
        <f t="shared" si="4804"/>
        <v>100000</v>
      </c>
      <c r="AQ1472" s="31">
        <f t="shared" si="4805"/>
        <v>0</v>
      </c>
      <c r="AR1472" s="31">
        <f t="shared" si="4806"/>
        <v>0</v>
      </c>
      <c r="AS1472" s="31">
        <f>AS1473+AS1474</f>
        <v>0</v>
      </c>
      <c r="AT1472" s="31">
        <f>AT1473+AT1474</f>
        <v>0</v>
      </c>
      <c r="AU1472" s="31">
        <f>AU1473+AU1474</f>
        <v>0</v>
      </c>
      <c r="AV1472" s="31">
        <f t="shared" si="4810"/>
        <v>100000</v>
      </c>
      <c r="AW1472" s="31">
        <f t="shared" si="4811"/>
        <v>0</v>
      </c>
      <c r="AX1472" s="31">
        <f t="shared" si="4812"/>
        <v>0</v>
      </c>
      <c r="AY1472" s="31">
        <f>AY1473+AY1474</f>
        <v>0</v>
      </c>
      <c r="AZ1472" s="31">
        <f>AZ1473+AZ1474</f>
        <v>0</v>
      </c>
      <c r="BA1472" s="31">
        <f>BA1473+BA1474</f>
        <v>0</v>
      </c>
      <c r="BB1472" s="31">
        <f t="shared" si="4816"/>
        <v>100000</v>
      </c>
      <c r="BC1472" s="31">
        <f t="shared" si="4817"/>
        <v>0</v>
      </c>
      <c r="BD1472" s="31">
        <f t="shared" si="4818"/>
        <v>0</v>
      </c>
      <c r="BE1472" s="31">
        <f>BE1473+BE1474</f>
        <v>0</v>
      </c>
      <c r="BF1472" s="31">
        <f>BF1473+BF1474</f>
        <v>0</v>
      </c>
      <c r="BG1472" s="31">
        <f>BG1473+BG1474</f>
        <v>0</v>
      </c>
      <c r="BH1472" s="31">
        <f t="shared" si="4822"/>
        <v>100000</v>
      </c>
      <c r="BI1472" s="31">
        <f t="shared" si="4823"/>
        <v>0</v>
      </c>
      <c r="BJ1472" s="31">
        <f t="shared" si="4824"/>
        <v>0</v>
      </c>
      <c r="BK1472" s="31">
        <f>BK1473+BK1474</f>
        <v>0</v>
      </c>
      <c r="BL1472" s="31">
        <f>BL1473+BL1474</f>
        <v>0</v>
      </c>
      <c r="BM1472" s="31">
        <f>BM1473+BM1474</f>
        <v>0</v>
      </c>
      <c r="BN1472" s="31">
        <f t="shared" si="4828"/>
        <v>100000</v>
      </c>
      <c r="BO1472" s="31">
        <f t="shared" si="4829"/>
        <v>0</v>
      </c>
      <c r="BP1472" s="31">
        <f t="shared" si="4830"/>
        <v>0</v>
      </c>
      <c r="BQ1472" s="31">
        <f>BQ1473+BQ1474</f>
        <v>0</v>
      </c>
      <c r="BR1472" s="31">
        <f>BR1473+BR1474</f>
        <v>0</v>
      </c>
      <c r="BS1472" s="31">
        <f t="shared" si="4833"/>
        <v>100000</v>
      </c>
      <c r="BT1472" s="31">
        <f t="shared" si="4834"/>
        <v>0</v>
      </c>
      <c r="BU1472" s="31">
        <f t="shared" si="4835"/>
        <v>0</v>
      </c>
      <c r="BV1472" s="31">
        <f>BV1473+BV1474</f>
        <v>0</v>
      </c>
      <c r="BW1472" s="31">
        <f>BW1473+BW1474</f>
        <v>0</v>
      </c>
      <c r="BX1472" s="31">
        <f t="shared" si="4838"/>
        <v>100000</v>
      </c>
      <c r="BY1472" s="31">
        <f t="shared" si="4839"/>
        <v>0</v>
      </c>
      <c r="BZ1472" s="31">
        <f t="shared" si="4840"/>
        <v>0</v>
      </c>
      <c r="CA1472" s="31">
        <f>CA1473+CA1474</f>
        <v>0</v>
      </c>
      <c r="CB1472" s="31">
        <f>CB1473+CB1474</f>
        <v>0</v>
      </c>
      <c r="CC1472" s="31">
        <f>CC1473+CC1474</f>
        <v>0</v>
      </c>
      <c r="CD1472" s="31">
        <f t="shared" si="4943"/>
        <v>100000</v>
      </c>
      <c r="CE1472" s="31">
        <f t="shared" si="4944"/>
        <v>0</v>
      </c>
      <c r="CF1472" s="31">
        <f t="shared" si="4945"/>
        <v>0</v>
      </c>
      <c r="CG1472" s="31">
        <f>CG1473+CG1474</f>
        <v>0</v>
      </c>
      <c r="CH1472" s="24"/>
      <c r="CI1472" s="40"/>
      <c r="CN1472" s="1" t="s">
        <v>30</v>
      </c>
    </row>
    <row r="1473" ht="15">
      <c r="A1473" s="41" t="s">
        <v>827</v>
      </c>
      <c r="B1473" s="17">
        <v>240</v>
      </c>
      <c r="C1473" s="16" t="s">
        <v>395</v>
      </c>
      <c r="D1473" s="16" t="s">
        <v>105</v>
      </c>
      <c r="E1473" s="39" t="s">
        <v>681</v>
      </c>
      <c r="F1473" s="31">
        <v>100000</v>
      </c>
      <c r="G1473" s="31"/>
      <c r="H1473" s="31"/>
      <c r="I1473" s="31">
        <v>-3000</v>
      </c>
      <c r="J1473" s="31"/>
      <c r="K1473" s="31"/>
      <c r="L1473" s="31">
        <f t="shared" si="4851"/>
        <v>97000</v>
      </c>
      <c r="M1473" s="31">
        <f t="shared" si="4852"/>
        <v>0</v>
      </c>
      <c r="N1473" s="31">
        <f t="shared" si="4853"/>
        <v>0</v>
      </c>
      <c r="O1473" s="31"/>
      <c r="P1473" s="31"/>
      <c r="Q1473" s="31"/>
      <c r="R1473" s="31">
        <f t="shared" si="4857"/>
        <v>97000</v>
      </c>
      <c r="S1473" s="31">
        <f t="shared" si="4858"/>
        <v>0</v>
      </c>
      <c r="T1473" s="31">
        <f t="shared" si="4859"/>
        <v>0</v>
      </c>
      <c r="U1473" s="31"/>
      <c r="V1473" s="31"/>
      <c r="W1473" s="31"/>
      <c r="X1473" s="31">
        <f t="shared" si="4863"/>
        <v>97000</v>
      </c>
      <c r="Y1473" s="31">
        <f t="shared" si="4864"/>
        <v>0</v>
      </c>
      <c r="Z1473" s="31">
        <f t="shared" si="4865"/>
        <v>0</v>
      </c>
      <c r="AA1473" s="31"/>
      <c r="AB1473" s="31"/>
      <c r="AC1473" s="31"/>
      <c r="AD1473" s="31">
        <f t="shared" si="4869"/>
        <v>97000</v>
      </c>
      <c r="AE1473" s="31">
        <f t="shared" si="4870"/>
        <v>0</v>
      </c>
      <c r="AF1473" s="31">
        <f t="shared" si="4871"/>
        <v>0</v>
      </c>
      <c r="AG1473" s="31"/>
      <c r="AH1473" s="31"/>
      <c r="AI1473" s="31"/>
      <c r="AJ1473" s="31">
        <f t="shared" si="4875"/>
        <v>97000</v>
      </c>
      <c r="AK1473" s="31">
        <f t="shared" si="4876"/>
        <v>0</v>
      </c>
      <c r="AL1473" s="31">
        <f t="shared" si="4877"/>
        <v>0</v>
      </c>
      <c r="AM1473" s="31"/>
      <c r="AN1473" s="31"/>
      <c r="AO1473" s="31"/>
      <c r="AP1473" s="31">
        <f t="shared" si="4804"/>
        <v>97000</v>
      </c>
      <c r="AQ1473" s="31">
        <f t="shared" si="4805"/>
        <v>0</v>
      </c>
      <c r="AR1473" s="31">
        <f t="shared" si="4806"/>
        <v>0</v>
      </c>
      <c r="AS1473" s="31"/>
      <c r="AT1473" s="31"/>
      <c r="AU1473" s="31"/>
      <c r="AV1473" s="31">
        <f t="shared" si="4810"/>
        <v>97000</v>
      </c>
      <c r="AW1473" s="31">
        <f t="shared" si="4811"/>
        <v>0</v>
      </c>
      <c r="AX1473" s="31">
        <f t="shared" si="4812"/>
        <v>0</v>
      </c>
      <c r="AY1473" s="31"/>
      <c r="AZ1473" s="31"/>
      <c r="BA1473" s="31"/>
      <c r="BB1473" s="31">
        <f t="shared" si="4816"/>
        <v>97000</v>
      </c>
      <c r="BC1473" s="31">
        <f t="shared" si="4817"/>
        <v>0</v>
      </c>
      <c r="BD1473" s="31">
        <f t="shared" si="4818"/>
        <v>0</v>
      </c>
      <c r="BE1473" s="31"/>
      <c r="BF1473" s="31"/>
      <c r="BG1473" s="31"/>
      <c r="BH1473" s="31">
        <f t="shared" si="4822"/>
        <v>97000</v>
      </c>
      <c r="BI1473" s="31">
        <f t="shared" si="4823"/>
        <v>0</v>
      </c>
      <c r="BJ1473" s="31">
        <f t="shared" si="4824"/>
        <v>0</v>
      </c>
      <c r="BK1473" s="31"/>
      <c r="BL1473" s="31"/>
      <c r="BM1473" s="31"/>
      <c r="BN1473" s="31">
        <f t="shared" si="4828"/>
        <v>97000</v>
      </c>
      <c r="BO1473" s="31">
        <f t="shared" si="4829"/>
        <v>0</v>
      </c>
      <c r="BP1473" s="31">
        <f t="shared" si="4830"/>
        <v>0</v>
      </c>
      <c r="BQ1473" s="31"/>
      <c r="BR1473" s="31"/>
      <c r="BS1473" s="31">
        <f t="shared" si="4833"/>
        <v>97000</v>
      </c>
      <c r="BT1473" s="31">
        <f t="shared" si="4834"/>
        <v>0</v>
      </c>
      <c r="BU1473" s="31">
        <f t="shared" si="4835"/>
        <v>0</v>
      </c>
      <c r="BV1473" s="31"/>
      <c r="BW1473" s="31"/>
      <c r="BX1473" s="31">
        <f t="shared" si="4838"/>
        <v>97000</v>
      </c>
      <c r="BY1473" s="31">
        <f t="shared" si="4839"/>
        <v>0</v>
      </c>
      <c r="BZ1473" s="31">
        <f t="shared" si="4840"/>
        <v>0</v>
      </c>
      <c r="CA1473" s="31"/>
      <c r="CB1473" s="31"/>
      <c r="CC1473" s="31"/>
      <c r="CD1473" s="31">
        <f t="shared" si="4943"/>
        <v>97000</v>
      </c>
      <c r="CE1473" s="31">
        <f t="shared" si="4944"/>
        <v>0</v>
      </c>
      <c r="CF1473" s="31">
        <f t="shared" si="4945"/>
        <v>0</v>
      </c>
      <c r="CG1473" s="31"/>
      <c r="CH1473" s="24"/>
      <c r="CI1473" s="40">
        <v>165</v>
      </c>
    </row>
    <row r="1474" ht="15">
      <c r="A1474" s="41" t="s">
        <v>827</v>
      </c>
      <c r="B1474" s="17">
        <v>240</v>
      </c>
      <c r="C1474" s="16" t="s">
        <v>66</v>
      </c>
      <c r="D1474" s="16" t="s">
        <v>67</v>
      </c>
      <c r="E1474" s="39" t="s">
        <v>68</v>
      </c>
      <c r="F1474" s="31"/>
      <c r="G1474" s="31"/>
      <c r="H1474" s="31"/>
      <c r="I1474" s="31">
        <v>3000</v>
      </c>
      <c r="J1474" s="31"/>
      <c r="K1474" s="31"/>
      <c r="L1474" s="31">
        <f t="shared" si="4851"/>
        <v>3000</v>
      </c>
      <c r="M1474" s="31">
        <f t="shared" si="4852"/>
        <v>0</v>
      </c>
      <c r="N1474" s="31">
        <f t="shared" si="4853"/>
        <v>0</v>
      </c>
      <c r="O1474" s="31"/>
      <c r="P1474" s="31"/>
      <c r="Q1474" s="31"/>
      <c r="R1474" s="31">
        <f t="shared" si="4857"/>
        <v>3000</v>
      </c>
      <c r="S1474" s="31">
        <f t="shared" si="4858"/>
        <v>0</v>
      </c>
      <c r="T1474" s="31">
        <f t="shared" si="4859"/>
        <v>0</v>
      </c>
      <c r="U1474" s="31"/>
      <c r="V1474" s="31"/>
      <c r="W1474" s="31"/>
      <c r="X1474" s="31">
        <f t="shared" si="4863"/>
        <v>3000</v>
      </c>
      <c r="Y1474" s="31">
        <f t="shared" si="4864"/>
        <v>0</v>
      </c>
      <c r="Z1474" s="31">
        <f t="shared" si="4865"/>
        <v>0</v>
      </c>
      <c r="AA1474" s="31"/>
      <c r="AB1474" s="31"/>
      <c r="AC1474" s="31"/>
      <c r="AD1474" s="31">
        <f t="shared" si="4869"/>
        <v>3000</v>
      </c>
      <c r="AE1474" s="31">
        <f t="shared" si="4870"/>
        <v>0</v>
      </c>
      <c r="AF1474" s="31">
        <f t="shared" si="4871"/>
        <v>0</v>
      </c>
      <c r="AG1474" s="31"/>
      <c r="AH1474" s="31"/>
      <c r="AI1474" s="31"/>
      <c r="AJ1474" s="31">
        <f t="shared" si="4875"/>
        <v>3000</v>
      </c>
      <c r="AK1474" s="31">
        <f t="shared" si="4876"/>
        <v>0</v>
      </c>
      <c r="AL1474" s="31">
        <f t="shared" si="4877"/>
        <v>0</v>
      </c>
      <c r="AM1474" s="31"/>
      <c r="AN1474" s="31"/>
      <c r="AO1474" s="31"/>
      <c r="AP1474" s="31">
        <f t="shared" si="4804"/>
        <v>3000</v>
      </c>
      <c r="AQ1474" s="31">
        <f t="shared" si="4805"/>
        <v>0</v>
      </c>
      <c r="AR1474" s="31">
        <f t="shared" si="4806"/>
        <v>0</v>
      </c>
      <c r="AS1474" s="31"/>
      <c r="AT1474" s="31"/>
      <c r="AU1474" s="31"/>
      <c r="AV1474" s="31">
        <f t="shared" si="4810"/>
        <v>3000</v>
      </c>
      <c r="AW1474" s="31">
        <f t="shared" si="4811"/>
        <v>0</v>
      </c>
      <c r="AX1474" s="31">
        <f t="shared" si="4812"/>
        <v>0</v>
      </c>
      <c r="AY1474" s="31"/>
      <c r="AZ1474" s="31"/>
      <c r="BA1474" s="31"/>
      <c r="BB1474" s="31">
        <f t="shared" si="4816"/>
        <v>3000</v>
      </c>
      <c r="BC1474" s="31">
        <f t="shared" si="4817"/>
        <v>0</v>
      </c>
      <c r="BD1474" s="31">
        <f t="shared" si="4818"/>
        <v>0</v>
      </c>
      <c r="BE1474" s="31"/>
      <c r="BF1474" s="31"/>
      <c r="BG1474" s="31"/>
      <c r="BH1474" s="31">
        <f t="shared" si="4822"/>
        <v>3000</v>
      </c>
      <c r="BI1474" s="31">
        <f t="shared" si="4823"/>
        <v>0</v>
      </c>
      <c r="BJ1474" s="31">
        <f t="shared" si="4824"/>
        <v>0</v>
      </c>
      <c r="BK1474" s="31"/>
      <c r="BL1474" s="31"/>
      <c r="BM1474" s="31"/>
      <c r="BN1474" s="31">
        <f t="shared" si="4828"/>
        <v>3000</v>
      </c>
      <c r="BO1474" s="31">
        <f t="shared" si="4829"/>
        <v>0</v>
      </c>
      <c r="BP1474" s="31">
        <f t="shared" si="4830"/>
        <v>0</v>
      </c>
      <c r="BQ1474" s="31"/>
      <c r="BR1474" s="31"/>
      <c r="BS1474" s="31">
        <f t="shared" si="4833"/>
        <v>3000</v>
      </c>
      <c r="BT1474" s="31">
        <f t="shared" si="4834"/>
        <v>0</v>
      </c>
      <c r="BU1474" s="31">
        <f t="shared" si="4835"/>
        <v>0</v>
      </c>
      <c r="BV1474" s="31"/>
      <c r="BW1474" s="31"/>
      <c r="BX1474" s="31">
        <f t="shared" si="4838"/>
        <v>3000</v>
      </c>
      <c r="BY1474" s="31">
        <f t="shared" si="4839"/>
        <v>0</v>
      </c>
      <c r="BZ1474" s="31">
        <f t="shared" si="4840"/>
        <v>0</v>
      </c>
      <c r="CA1474" s="31"/>
      <c r="CB1474" s="31"/>
      <c r="CC1474" s="31"/>
      <c r="CD1474" s="31">
        <f t="shared" si="4943"/>
        <v>3000</v>
      </c>
      <c r="CE1474" s="31">
        <f t="shared" si="4944"/>
        <v>0</v>
      </c>
      <c r="CF1474" s="31">
        <f t="shared" si="4945"/>
        <v>0</v>
      </c>
      <c r="CG1474" s="31"/>
      <c r="CH1474" s="24"/>
      <c r="CI1474" s="40">
        <v>166</v>
      </c>
    </row>
    <row r="1475" ht="15">
      <c r="A1475" s="41" t="s">
        <v>827</v>
      </c>
      <c r="B1475" s="17">
        <v>800</v>
      </c>
      <c r="C1475" s="16"/>
      <c r="D1475" s="16"/>
      <c r="E1475" s="39" t="s">
        <v>54</v>
      </c>
      <c r="F1475" s="31">
        <f t="shared" si="4989"/>
        <v>0</v>
      </c>
      <c r="G1475" s="31">
        <f t="shared" si="4990"/>
        <v>100000</v>
      </c>
      <c r="H1475" s="31">
        <f t="shared" si="4991"/>
        <v>100000</v>
      </c>
      <c r="I1475" s="31">
        <f t="shared" ref="I1475:I1498" si="4992">I1476</f>
        <v>0</v>
      </c>
      <c r="J1475" s="31">
        <f t="shared" ref="J1475:J1498" si="4993">J1476</f>
        <v>0</v>
      </c>
      <c r="K1475" s="31">
        <f t="shared" ref="K1475:K1498" si="4994">K1476</f>
        <v>0</v>
      </c>
      <c r="L1475" s="31">
        <f t="shared" si="4851"/>
        <v>0</v>
      </c>
      <c r="M1475" s="31">
        <f t="shared" si="4852"/>
        <v>100000</v>
      </c>
      <c r="N1475" s="31">
        <f t="shared" si="4853"/>
        <v>100000</v>
      </c>
      <c r="O1475" s="31">
        <f t="shared" ref="O1475:O1498" si="4995">O1476</f>
        <v>0</v>
      </c>
      <c r="P1475" s="31">
        <f t="shared" ref="P1475:P1498" si="4996">P1476</f>
        <v>0</v>
      </c>
      <c r="Q1475" s="31">
        <f t="shared" ref="Q1475:Q1498" si="4997">Q1476</f>
        <v>0</v>
      </c>
      <c r="R1475" s="31">
        <f t="shared" si="4857"/>
        <v>0</v>
      </c>
      <c r="S1475" s="31">
        <f t="shared" si="4858"/>
        <v>100000</v>
      </c>
      <c r="T1475" s="31">
        <f t="shared" si="4859"/>
        <v>100000</v>
      </c>
      <c r="U1475" s="31">
        <f t="shared" ref="U1475:U1498" si="4998">U1476</f>
        <v>0</v>
      </c>
      <c r="V1475" s="31">
        <f t="shared" ref="V1475:V1498" si="4999">V1476</f>
        <v>0</v>
      </c>
      <c r="W1475" s="31">
        <f t="shared" ref="W1475:W1498" si="5000">W1476</f>
        <v>0</v>
      </c>
      <c r="X1475" s="31">
        <f t="shared" si="4863"/>
        <v>0</v>
      </c>
      <c r="Y1475" s="31">
        <f t="shared" si="4864"/>
        <v>100000</v>
      </c>
      <c r="Z1475" s="31">
        <f t="shared" si="4865"/>
        <v>100000</v>
      </c>
      <c r="AA1475" s="31">
        <f t="shared" ref="AA1475:AA1498" si="5001">AA1476</f>
        <v>0</v>
      </c>
      <c r="AB1475" s="31">
        <f t="shared" ref="AB1475:AB1498" si="5002">AB1476</f>
        <v>0</v>
      </c>
      <c r="AC1475" s="31">
        <f t="shared" ref="AC1475:AC1498" si="5003">AC1476</f>
        <v>0</v>
      </c>
      <c r="AD1475" s="31">
        <f t="shared" si="4869"/>
        <v>0</v>
      </c>
      <c r="AE1475" s="31">
        <f t="shared" si="4870"/>
        <v>100000</v>
      </c>
      <c r="AF1475" s="31">
        <f t="shared" si="4871"/>
        <v>100000</v>
      </c>
      <c r="AG1475" s="31">
        <f t="shared" ref="AG1475:AG1498" si="5004">AG1476</f>
        <v>0</v>
      </c>
      <c r="AH1475" s="31">
        <f t="shared" ref="AH1475:AH1498" si="5005">AH1476</f>
        <v>0</v>
      </c>
      <c r="AI1475" s="31">
        <f t="shared" ref="AI1475:AI1498" si="5006">AI1476</f>
        <v>0</v>
      </c>
      <c r="AJ1475" s="31">
        <f t="shared" si="4875"/>
        <v>0</v>
      </c>
      <c r="AK1475" s="31">
        <f t="shared" si="4876"/>
        <v>100000</v>
      </c>
      <c r="AL1475" s="31">
        <f t="shared" si="4877"/>
        <v>100000</v>
      </c>
      <c r="AM1475" s="31">
        <f t="shared" ref="AM1475:AM1476" si="5007">AM1476</f>
        <v>0</v>
      </c>
      <c r="AN1475" s="31">
        <f t="shared" ref="AN1475:AN1476" si="5008">AN1476</f>
        <v>0</v>
      </c>
      <c r="AO1475" s="31">
        <f t="shared" ref="AO1475:AO1476" si="5009">AO1476</f>
        <v>0</v>
      </c>
      <c r="AP1475" s="31">
        <f t="shared" si="4804"/>
        <v>0</v>
      </c>
      <c r="AQ1475" s="31">
        <f t="shared" si="4805"/>
        <v>100000</v>
      </c>
      <c r="AR1475" s="31">
        <f t="shared" si="4806"/>
        <v>100000</v>
      </c>
      <c r="AS1475" s="31">
        <f t="shared" ref="AS1475:AS1476" si="5010">AS1476</f>
        <v>0</v>
      </c>
      <c r="AT1475" s="31">
        <f t="shared" ref="AT1475:AT1476" si="5011">AT1476</f>
        <v>0</v>
      </c>
      <c r="AU1475" s="31">
        <f t="shared" ref="AU1475:AU1476" si="5012">AU1476</f>
        <v>0</v>
      </c>
      <c r="AV1475" s="31">
        <f t="shared" si="4810"/>
        <v>0</v>
      </c>
      <c r="AW1475" s="31">
        <f t="shared" si="4811"/>
        <v>100000</v>
      </c>
      <c r="AX1475" s="31">
        <f t="shared" si="4812"/>
        <v>100000</v>
      </c>
      <c r="AY1475" s="31">
        <f t="shared" ref="AY1475:AY1476" si="5013">AY1476</f>
        <v>0</v>
      </c>
      <c r="AZ1475" s="31">
        <f t="shared" ref="AZ1475:AZ1476" si="5014">AZ1476</f>
        <v>0</v>
      </c>
      <c r="BA1475" s="31">
        <f t="shared" ref="BA1475:BA1476" si="5015">BA1476</f>
        <v>0</v>
      </c>
      <c r="BB1475" s="31">
        <f t="shared" si="4816"/>
        <v>0</v>
      </c>
      <c r="BC1475" s="31">
        <f t="shared" si="4817"/>
        <v>100000</v>
      </c>
      <c r="BD1475" s="31">
        <f t="shared" si="4818"/>
        <v>100000</v>
      </c>
      <c r="BE1475" s="31">
        <f t="shared" ref="BE1475:BE1476" si="5016">BE1476</f>
        <v>0</v>
      </c>
      <c r="BF1475" s="31">
        <f t="shared" ref="BF1475:BF1476" si="5017">BF1476</f>
        <v>0</v>
      </c>
      <c r="BG1475" s="31">
        <f t="shared" ref="BG1475:BG1476" si="5018">BG1476</f>
        <v>0</v>
      </c>
      <c r="BH1475" s="31">
        <f t="shared" si="4822"/>
        <v>0</v>
      </c>
      <c r="BI1475" s="31">
        <f t="shared" si="4823"/>
        <v>100000</v>
      </c>
      <c r="BJ1475" s="31">
        <f t="shared" si="4824"/>
        <v>100000</v>
      </c>
      <c r="BK1475" s="31">
        <f t="shared" ref="BK1475:BK1476" si="5019">BK1476</f>
        <v>0</v>
      </c>
      <c r="BL1475" s="31">
        <f t="shared" ref="BL1475:BL1476" si="5020">BL1476</f>
        <v>0</v>
      </c>
      <c r="BM1475" s="31">
        <f t="shared" ref="BM1475:BM1476" si="5021">BM1476</f>
        <v>0</v>
      </c>
      <c r="BN1475" s="31">
        <f t="shared" si="4828"/>
        <v>0</v>
      </c>
      <c r="BO1475" s="31">
        <f t="shared" si="4829"/>
        <v>100000</v>
      </c>
      <c r="BP1475" s="31">
        <f t="shared" si="4830"/>
        <v>100000</v>
      </c>
      <c r="BQ1475" s="31">
        <f t="shared" ref="BQ1475:BQ1476" si="5022">BQ1476</f>
        <v>0</v>
      </c>
      <c r="BR1475" s="31">
        <f t="shared" ref="BR1475:BR1476" si="5023">BR1476</f>
        <v>0</v>
      </c>
      <c r="BS1475" s="31">
        <f t="shared" si="4833"/>
        <v>0</v>
      </c>
      <c r="BT1475" s="31">
        <f t="shared" si="4834"/>
        <v>100000</v>
      </c>
      <c r="BU1475" s="31">
        <f t="shared" si="4835"/>
        <v>100000</v>
      </c>
      <c r="BV1475" s="31">
        <f t="shared" ref="BV1475:BV1476" si="5024">BV1476</f>
        <v>0</v>
      </c>
      <c r="BW1475" s="31">
        <f t="shared" ref="BW1475:BW1476" si="5025">BW1476</f>
        <v>0</v>
      </c>
      <c r="BX1475" s="31">
        <f t="shared" si="4838"/>
        <v>0</v>
      </c>
      <c r="BY1475" s="31">
        <f t="shared" si="4839"/>
        <v>100000</v>
      </c>
      <c r="BZ1475" s="31">
        <f t="shared" si="4840"/>
        <v>100000</v>
      </c>
      <c r="CA1475" s="31">
        <f t="shared" ref="CA1475:CA1476" si="5026">CA1476</f>
        <v>0</v>
      </c>
      <c r="CB1475" s="31">
        <f t="shared" ref="CB1475:CB1476" si="5027">CB1476</f>
        <v>0</v>
      </c>
      <c r="CC1475" s="31">
        <f t="shared" ref="CC1475:CC1476" si="5028">CC1476</f>
        <v>0</v>
      </c>
      <c r="CD1475" s="31">
        <f t="shared" si="4943"/>
        <v>0</v>
      </c>
      <c r="CE1475" s="31">
        <f t="shared" si="4944"/>
        <v>100000</v>
      </c>
      <c r="CF1475" s="31">
        <f t="shared" si="4945"/>
        <v>100000</v>
      </c>
      <c r="CG1475" s="31">
        <f t="shared" ref="CG1475:CG1476" si="5029">CG1476</f>
        <v>0</v>
      </c>
      <c r="CH1475" s="24"/>
      <c r="CI1475" s="40"/>
      <c r="CM1475" s="1" t="s">
        <v>29</v>
      </c>
    </row>
    <row r="1476" ht="15">
      <c r="A1476" s="41" t="s">
        <v>827</v>
      </c>
      <c r="B1476" s="17">
        <v>870</v>
      </c>
      <c r="C1476" s="16"/>
      <c r="D1476" s="16"/>
      <c r="E1476" s="39" t="s">
        <v>55</v>
      </c>
      <c r="F1476" s="31">
        <f t="shared" si="4989"/>
        <v>0</v>
      </c>
      <c r="G1476" s="31">
        <f t="shared" si="4990"/>
        <v>100000</v>
      </c>
      <c r="H1476" s="31">
        <f t="shared" si="4991"/>
        <v>100000</v>
      </c>
      <c r="I1476" s="31">
        <f t="shared" si="4992"/>
        <v>0</v>
      </c>
      <c r="J1476" s="31">
        <f t="shared" si="4993"/>
        <v>0</v>
      </c>
      <c r="K1476" s="31">
        <f t="shared" si="4994"/>
        <v>0</v>
      </c>
      <c r="L1476" s="31">
        <f t="shared" si="4851"/>
        <v>0</v>
      </c>
      <c r="M1476" s="31">
        <f t="shared" si="4852"/>
        <v>100000</v>
      </c>
      <c r="N1476" s="31">
        <f t="shared" si="4853"/>
        <v>100000</v>
      </c>
      <c r="O1476" s="31">
        <f t="shared" si="4995"/>
        <v>0</v>
      </c>
      <c r="P1476" s="31">
        <f t="shared" si="4996"/>
        <v>0</v>
      </c>
      <c r="Q1476" s="31">
        <f t="shared" si="4997"/>
        <v>0</v>
      </c>
      <c r="R1476" s="31">
        <f t="shared" si="4857"/>
        <v>0</v>
      </c>
      <c r="S1476" s="31">
        <f t="shared" si="4858"/>
        <v>100000</v>
      </c>
      <c r="T1476" s="31">
        <f t="shared" si="4859"/>
        <v>100000</v>
      </c>
      <c r="U1476" s="31">
        <f t="shared" si="4998"/>
        <v>0</v>
      </c>
      <c r="V1476" s="31">
        <f t="shared" si="4999"/>
        <v>0</v>
      </c>
      <c r="W1476" s="31">
        <f t="shared" si="5000"/>
        <v>0</v>
      </c>
      <c r="X1476" s="31">
        <f t="shared" si="4863"/>
        <v>0</v>
      </c>
      <c r="Y1476" s="31">
        <f t="shared" si="4864"/>
        <v>100000</v>
      </c>
      <c r="Z1476" s="31">
        <f t="shared" si="4865"/>
        <v>100000</v>
      </c>
      <c r="AA1476" s="31">
        <f t="shared" si="5001"/>
        <v>0</v>
      </c>
      <c r="AB1476" s="31">
        <f t="shared" si="5002"/>
        <v>0</v>
      </c>
      <c r="AC1476" s="31">
        <f t="shared" si="5003"/>
        <v>0</v>
      </c>
      <c r="AD1476" s="31">
        <f t="shared" si="4869"/>
        <v>0</v>
      </c>
      <c r="AE1476" s="31">
        <f t="shared" si="4870"/>
        <v>100000</v>
      </c>
      <c r="AF1476" s="31">
        <f t="shared" si="4871"/>
        <v>100000</v>
      </c>
      <c r="AG1476" s="31">
        <f t="shared" si="5004"/>
        <v>0</v>
      </c>
      <c r="AH1476" s="31">
        <f t="shared" si="5005"/>
        <v>0</v>
      </c>
      <c r="AI1476" s="31">
        <f t="shared" si="5006"/>
        <v>0</v>
      </c>
      <c r="AJ1476" s="31">
        <f t="shared" si="4875"/>
        <v>0</v>
      </c>
      <c r="AK1476" s="31">
        <f t="shared" si="4876"/>
        <v>100000</v>
      </c>
      <c r="AL1476" s="31">
        <f t="shared" si="4877"/>
        <v>100000</v>
      </c>
      <c r="AM1476" s="31">
        <f t="shared" si="5007"/>
        <v>0</v>
      </c>
      <c r="AN1476" s="31">
        <f t="shared" si="5008"/>
        <v>0</v>
      </c>
      <c r="AO1476" s="31">
        <f t="shared" si="5009"/>
        <v>0</v>
      </c>
      <c r="AP1476" s="31">
        <f t="shared" si="4804"/>
        <v>0</v>
      </c>
      <c r="AQ1476" s="31">
        <f t="shared" si="4805"/>
        <v>100000</v>
      </c>
      <c r="AR1476" s="31">
        <f t="shared" si="4806"/>
        <v>100000</v>
      </c>
      <c r="AS1476" s="31">
        <f t="shared" si="5010"/>
        <v>0</v>
      </c>
      <c r="AT1476" s="31">
        <f t="shared" si="5011"/>
        <v>0</v>
      </c>
      <c r="AU1476" s="31">
        <f t="shared" si="5012"/>
        <v>0</v>
      </c>
      <c r="AV1476" s="31">
        <f t="shared" si="4810"/>
        <v>0</v>
      </c>
      <c r="AW1476" s="31">
        <f t="shared" si="4811"/>
        <v>100000</v>
      </c>
      <c r="AX1476" s="31">
        <f t="shared" si="4812"/>
        <v>100000</v>
      </c>
      <c r="AY1476" s="31">
        <f t="shared" si="5013"/>
        <v>0</v>
      </c>
      <c r="AZ1476" s="31">
        <f t="shared" si="5014"/>
        <v>0</v>
      </c>
      <c r="BA1476" s="31">
        <f t="shared" si="5015"/>
        <v>0</v>
      </c>
      <c r="BB1476" s="31">
        <f t="shared" si="4816"/>
        <v>0</v>
      </c>
      <c r="BC1476" s="31">
        <f t="shared" si="4817"/>
        <v>100000</v>
      </c>
      <c r="BD1476" s="31">
        <f t="shared" si="4818"/>
        <v>100000</v>
      </c>
      <c r="BE1476" s="31">
        <f t="shared" si="5016"/>
        <v>0</v>
      </c>
      <c r="BF1476" s="31">
        <f t="shared" si="5017"/>
        <v>0</v>
      </c>
      <c r="BG1476" s="31">
        <f t="shared" si="5018"/>
        <v>0</v>
      </c>
      <c r="BH1476" s="31">
        <f t="shared" si="4822"/>
        <v>0</v>
      </c>
      <c r="BI1476" s="31">
        <f t="shared" si="4823"/>
        <v>100000</v>
      </c>
      <c r="BJ1476" s="31">
        <f t="shared" si="4824"/>
        <v>100000</v>
      </c>
      <c r="BK1476" s="31">
        <f t="shared" si="5019"/>
        <v>0</v>
      </c>
      <c r="BL1476" s="31">
        <f t="shared" si="5020"/>
        <v>0</v>
      </c>
      <c r="BM1476" s="31">
        <f t="shared" si="5021"/>
        <v>0</v>
      </c>
      <c r="BN1476" s="31">
        <f t="shared" si="4828"/>
        <v>0</v>
      </c>
      <c r="BO1476" s="31">
        <f t="shared" si="4829"/>
        <v>100000</v>
      </c>
      <c r="BP1476" s="31">
        <f t="shared" si="4830"/>
        <v>100000</v>
      </c>
      <c r="BQ1476" s="31">
        <f t="shared" si="5022"/>
        <v>0</v>
      </c>
      <c r="BR1476" s="31">
        <f t="shared" si="5023"/>
        <v>0</v>
      </c>
      <c r="BS1476" s="31">
        <f t="shared" si="4833"/>
        <v>0</v>
      </c>
      <c r="BT1476" s="31">
        <f t="shared" si="4834"/>
        <v>100000</v>
      </c>
      <c r="BU1476" s="31">
        <f t="shared" si="4835"/>
        <v>100000</v>
      </c>
      <c r="BV1476" s="31">
        <f t="shared" si="5024"/>
        <v>0</v>
      </c>
      <c r="BW1476" s="31">
        <f t="shared" si="5025"/>
        <v>0</v>
      </c>
      <c r="BX1476" s="31">
        <f t="shared" si="4838"/>
        <v>0</v>
      </c>
      <c r="BY1476" s="31">
        <f t="shared" si="4839"/>
        <v>100000</v>
      </c>
      <c r="BZ1476" s="31">
        <f t="shared" si="4840"/>
        <v>100000</v>
      </c>
      <c r="CA1476" s="31">
        <f t="shared" si="5026"/>
        <v>0</v>
      </c>
      <c r="CB1476" s="31">
        <f t="shared" si="5027"/>
        <v>0</v>
      </c>
      <c r="CC1476" s="31">
        <f t="shared" si="5028"/>
        <v>0</v>
      </c>
      <c r="CD1476" s="31">
        <f t="shared" si="4943"/>
        <v>0</v>
      </c>
      <c r="CE1476" s="31">
        <f t="shared" si="4944"/>
        <v>100000</v>
      </c>
      <c r="CF1476" s="31">
        <f t="shared" si="4945"/>
        <v>100000</v>
      </c>
      <c r="CG1476" s="31">
        <f t="shared" si="5029"/>
        <v>0</v>
      </c>
      <c r="CH1476" s="24"/>
      <c r="CI1476" s="40"/>
      <c r="CN1476" s="1" t="s">
        <v>30</v>
      </c>
    </row>
    <row r="1477" ht="15">
      <c r="A1477" s="41" t="s">
        <v>827</v>
      </c>
      <c r="B1477" s="17">
        <v>870</v>
      </c>
      <c r="C1477" s="16" t="s">
        <v>395</v>
      </c>
      <c r="D1477" s="16" t="s">
        <v>105</v>
      </c>
      <c r="E1477" s="39" t="s">
        <v>681</v>
      </c>
      <c r="F1477" s="31"/>
      <c r="G1477" s="31">
        <v>100000</v>
      </c>
      <c r="H1477" s="31">
        <v>100000</v>
      </c>
      <c r="I1477" s="31"/>
      <c r="J1477" s="31"/>
      <c r="K1477" s="31"/>
      <c r="L1477" s="31">
        <f t="shared" si="4851"/>
        <v>0</v>
      </c>
      <c r="M1477" s="31">
        <f t="shared" si="4852"/>
        <v>100000</v>
      </c>
      <c r="N1477" s="31">
        <f t="shared" si="4853"/>
        <v>100000</v>
      </c>
      <c r="O1477" s="31"/>
      <c r="P1477" s="31"/>
      <c r="Q1477" s="31"/>
      <c r="R1477" s="31">
        <f t="shared" si="4857"/>
        <v>0</v>
      </c>
      <c r="S1477" s="31">
        <f t="shared" si="4858"/>
        <v>100000</v>
      </c>
      <c r="T1477" s="31">
        <f t="shared" si="4859"/>
        <v>100000</v>
      </c>
      <c r="U1477" s="31"/>
      <c r="V1477" s="31"/>
      <c r="W1477" s="31"/>
      <c r="X1477" s="31">
        <f t="shared" si="4863"/>
        <v>0</v>
      </c>
      <c r="Y1477" s="31">
        <f t="shared" si="4864"/>
        <v>100000</v>
      </c>
      <c r="Z1477" s="31">
        <f t="shared" si="4865"/>
        <v>100000</v>
      </c>
      <c r="AA1477" s="31"/>
      <c r="AB1477" s="31"/>
      <c r="AC1477" s="31"/>
      <c r="AD1477" s="31">
        <f t="shared" si="4869"/>
        <v>0</v>
      </c>
      <c r="AE1477" s="31">
        <f t="shared" si="4870"/>
        <v>100000</v>
      </c>
      <c r="AF1477" s="31">
        <f t="shared" si="4871"/>
        <v>100000</v>
      </c>
      <c r="AG1477" s="31"/>
      <c r="AH1477" s="31"/>
      <c r="AI1477" s="31"/>
      <c r="AJ1477" s="31">
        <f t="shared" si="4875"/>
        <v>0</v>
      </c>
      <c r="AK1477" s="31">
        <f t="shared" si="4876"/>
        <v>100000</v>
      </c>
      <c r="AL1477" s="31">
        <f t="shared" si="4877"/>
        <v>100000</v>
      </c>
      <c r="AM1477" s="31"/>
      <c r="AN1477" s="31"/>
      <c r="AO1477" s="31"/>
      <c r="AP1477" s="31">
        <f t="shared" si="4804"/>
        <v>0</v>
      </c>
      <c r="AQ1477" s="31">
        <f t="shared" si="4805"/>
        <v>100000</v>
      </c>
      <c r="AR1477" s="31">
        <f t="shared" si="4806"/>
        <v>100000</v>
      </c>
      <c r="AS1477" s="31"/>
      <c r="AT1477" s="31"/>
      <c r="AU1477" s="31"/>
      <c r="AV1477" s="31">
        <f t="shared" si="4810"/>
        <v>0</v>
      </c>
      <c r="AW1477" s="31">
        <f t="shared" si="4811"/>
        <v>100000</v>
      </c>
      <c r="AX1477" s="31">
        <f t="shared" si="4812"/>
        <v>100000</v>
      </c>
      <c r="AY1477" s="31"/>
      <c r="AZ1477" s="31"/>
      <c r="BA1477" s="31"/>
      <c r="BB1477" s="31">
        <f t="shared" si="4816"/>
        <v>0</v>
      </c>
      <c r="BC1477" s="31">
        <f t="shared" si="4817"/>
        <v>100000</v>
      </c>
      <c r="BD1477" s="31">
        <f t="shared" si="4818"/>
        <v>100000</v>
      </c>
      <c r="BE1477" s="31"/>
      <c r="BF1477" s="31"/>
      <c r="BG1477" s="31"/>
      <c r="BH1477" s="31">
        <f t="shared" si="4822"/>
        <v>0</v>
      </c>
      <c r="BI1477" s="31">
        <f t="shared" si="4823"/>
        <v>100000</v>
      </c>
      <c r="BJ1477" s="31">
        <f t="shared" si="4824"/>
        <v>100000</v>
      </c>
      <c r="BK1477" s="31"/>
      <c r="BL1477" s="31"/>
      <c r="BM1477" s="31"/>
      <c r="BN1477" s="31">
        <f t="shared" si="4828"/>
        <v>0</v>
      </c>
      <c r="BO1477" s="31">
        <f t="shared" si="4829"/>
        <v>100000</v>
      </c>
      <c r="BP1477" s="31">
        <f t="shared" si="4830"/>
        <v>100000</v>
      </c>
      <c r="BQ1477" s="31"/>
      <c r="BR1477" s="31"/>
      <c r="BS1477" s="31">
        <f t="shared" si="4833"/>
        <v>0</v>
      </c>
      <c r="BT1477" s="31">
        <f t="shared" si="4834"/>
        <v>100000</v>
      </c>
      <c r="BU1477" s="31">
        <f t="shared" si="4835"/>
        <v>100000</v>
      </c>
      <c r="BV1477" s="31"/>
      <c r="BW1477" s="31"/>
      <c r="BX1477" s="31">
        <f t="shared" si="4838"/>
        <v>0</v>
      </c>
      <c r="BY1477" s="31">
        <f t="shared" si="4839"/>
        <v>100000</v>
      </c>
      <c r="BZ1477" s="31">
        <f t="shared" si="4840"/>
        <v>100000</v>
      </c>
      <c r="CA1477" s="31"/>
      <c r="CB1477" s="31"/>
      <c r="CC1477" s="31"/>
      <c r="CD1477" s="31">
        <f t="shared" si="4943"/>
        <v>0</v>
      </c>
      <c r="CE1477" s="31">
        <f t="shared" si="4944"/>
        <v>100000</v>
      </c>
      <c r="CF1477" s="31">
        <f t="shared" si="4945"/>
        <v>100000</v>
      </c>
      <c r="CG1477" s="31"/>
      <c r="CH1477" s="24"/>
      <c r="CI1477" s="40"/>
    </row>
    <row r="1478" s="33" customFormat="1" ht="29.850000000000001">
      <c r="A1478" s="44" t="s">
        <v>829</v>
      </c>
      <c r="B1478" s="35"/>
      <c r="C1478" s="34"/>
      <c r="D1478" s="34"/>
      <c r="E1478" s="36" t="s">
        <v>830</v>
      </c>
      <c r="F1478" s="37"/>
      <c r="G1478" s="37"/>
      <c r="H1478" s="37"/>
      <c r="I1478" s="37"/>
      <c r="J1478" s="37"/>
      <c r="K1478" s="37"/>
      <c r="L1478" s="37"/>
      <c r="M1478" s="37"/>
      <c r="N1478" s="37"/>
      <c r="O1478" s="37"/>
      <c r="P1478" s="37"/>
      <c r="Q1478" s="37"/>
      <c r="R1478" s="37"/>
      <c r="S1478" s="37"/>
      <c r="T1478" s="37"/>
      <c r="U1478" s="37"/>
      <c r="V1478" s="37"/>
      <c r="W1478" s="37"/>
      <c r="X1478" s="37"/>
      <c r="Y1478" s="37"/>
      <c r="Z1478" s="37"/>
      <c r="AA1478" s="37"/>
      <c r="AB1478" s="37"/>
      <c r="AC1478" s="37"/>
      <c r="AD1478" s="37"/>
      <c r="AE1478" s="37"/>
      <c r="AF1478" s="37"/>
      <c r="AG1478" s="37">
        <f t="shared" si="5004"/>
        <v>4324.8000000000002</v>
      </c>
      <c r="AH1478" s="37">
        <f t="shared" si="5005"/>
        <v>0</v>
      </c>
      <c r="AI1478" s="37">
        <f t="shared" si="5006"/>
        <v>0</v>
      </c>
      <c r="AJ1478" s="37">
        <f t="shared" si="4875"/>
        <v>4324.8000000000002</v>
      </c>
      <c r="AK1478" s="37">
        <f t="shared" si="4876"/>
        <v>0</v>
      </c>
      <c r="AL1478" s="37">
        <f t="shared" si="4877"/>
        <v>0</v>
      </c>
      <c r="AM1478" s="37">
        <f>AM1479+AM1484</f>
        <v>0</v>
      </c>
      <c r="AN1478" s="37">
        <f>AN1479+AN1484</f>
        <v>0</v>
      </c>
      <c r="AO1478" s="37">
        <f>AO1479+AO1484</f>
        <v>0</v>
      </c>
      <c r="AP1478" s="37">
        <f t="shared" si="4804"/>
        <v>4324.8000000000002</v>
      </c>
      <c r="AQ1478" s="37">
        <f t="shared" si="4805"/>
        <v>0</v>
      </c>
      <c r="AR1478" s="37">
        <f t="shared" si="4806"/>
        <v>0</v>
      </c>
      <c r="AS1478" s="37">
        <f>AS1479+AS1484</f>
        <v>0</v>
      </c>
      <c r="AT1478" s="37">
        <f>AT1479+AT1484</f>
        <v>0</v>
      </c>
      <c r="AU1478" s="37">
        <f>AU1479+AU1484</f>
        <v>0</v>
      </c>
      <c r="AV1478" s="37">
        <f t="shared" si="4810"/>
        <v>4324.8000000000002</v>
      </c>
      <c r="AW1478" s="37">
        <f t="shared" si="4811"/>
        <v>0</v>
      </c>
      <c r="AX1478" s="37">
        <f t="shared" si="4812"/>
        <v>0</v>
      </c>
      <c r="AY1478" s="37">
        <f>AY1479+AY1484+AY1493</f>
        <v>20000</v>
      </c>
      <c r="AZ1478" s="37">
        <f>AZ1479+AZ1484+AZ1493</f>
        <v>37278.684999999998</v>
      </c>
      <c r="BA1478" s="37">
        <f>BA1479+BA1484+BA1493</f>
        <v>0</v>
      </c>
      <c r="BB1478" s="37">
        <f t="shared" si="4816"/>
        <v>24324.799999999999</v>
      </c>
      <c r="BC1478" s="37">
        <f t="shared" si="4817"/>
        <v>37278.684999999998</v>
      </c>
      <c r="BD1478" s="37">
        <f t="shared" si="4818"/>
        <v>0</v>
      </c>
      <c r="BE1478" s="37">
        <f>BE1479+BE1484+BE1493</f>
        <v>-20000</v>
      </c>
      <c r="BF1478" s="37">
        <f>BF1479+BF1484+BF1493</f>
        <v>0</v>
      </c>
      <c r="BG1478" s="37">
        <f>BG1479+BG1484+BG1493</f>
        <v>0</v>
      </c>
      <c r="BH1478" s="37">
        <f t="shared" si="4822"/>
        <v>4324.7999999999993</v>
      </c>
      <c r="BI1478" s="37">
        <f t="shared" si="4823"/>
        <v>37278.684999999998</v>
      </c>
      <c r="BJ1478" s="37">
        <f t="shared" si="4824"/>
        <v>0</v>
      </c>
      <c r="BK1478" s="37">
        <f>BK1479+BK1484+BK1493</f>
        <v>0</v>
      </c>
      <c r="BL1478" s="37">
        <f>BL1479+BL1484+BL1493</f>
        <v>0</v>
      </c>
      <c r="BM1478" s="37">
        <f>BM1479+BM1484+BM1493</f>
        <v>0</v>
      </c>
      <c r="BN1478" s="37">
        <f t="shared" si="4828"/>
        <v>4324.7999999999993</v>
      </c>
      <c r="BO1478" s="37">
        <f t="shared" si="4829"/>
        <v>37278.684999999998</v>
      </c>
      <c r="BP1478" s="37">
        <f t="shared" si="4830"/>
        <v>0</v>
      </c>
      <c r="BQ1478" s="37">
        <f>BQ1479+BQ1484+BQ1493</f>
        <v>0</v>
      </c>
      <c r="BR1478" s="37">
        <f>BR1479+BR1484+BR1493</f>
        <v>0</v>
      </c>
      <c r="BS1478" s="31">
        <f t="shared" si="4833"/>
        <v>4324.7999999999993</v>
      </c>
      <c r="BT1478" s="31">
        <f t="shared" si="4834"/>
        <v>37278.684999999998</v>
      </c>
      <c r="BU1478" s="31">
        <f t="shared" si="4835"/>
        <v>0</v>
      </c>
      <c r="BV1478" s="37">
        <f>BV1479+BV1484+BV1493</f>
        <v>0</v>
      </c>
      <c r="BW1478" s="37">
        <f>BW1479+BW1484+BW1493</f>
        <v>0</v>
      </c>
      <c r="BX1478" s="37">
        <f t="shared" si="4838"/>
        <v>4324.7999999999993</v>
      </c>
      <c r="BY1478" s="37">
        <f t="shared" si="4839"/>
        <v>37278.684999999998</v>
      </c>
      <c r="BZ1478" s="37">
        <f t="shared" si="4840"/>
        <v>0</v>
      </c>
      <c r="CA1478" s="37">
        <f>CA1479+CA1484+CA1493</f>
        <v>0</v>
      </c>
      <c r="CB1478" s="37">
        <f>CB1479+CB1484+CB1493</f>
        <v>0</v>
      </c>
      <c r="CC1478" s="37">
        <f>CC1479+CC1484+CC1493</f>
        <v>0</v>
      </c>
      <c r="CD1478" s="37">
        <f t="shared" si="4943"/>
        <v>4324.7999999999993</v>
      </c>
      <c r="CE1478" s="37">
        <f t="shared" si="4944"/>
        <v>37278.684999999998</v>
      </c>
      <c r="CF1478" s="37">
        <f t="shared" si="4945"/>
        <v>0</v>
      </c>
      <c r="CG1478" s="37">
        <f>CG1479+CG1484+CG1493</f>
        <v>0</v>
      </c>
      <c r="CH1478" s="24"/>
      <c r="CI1478" s="38"/>
    </row>
    <row r="1479" ht="65.650000000000006">
      <c r="A1479" s="41" t="s">
        <v>831</v>
      </c>
      <c r="B1479" s="17"/>
      <c r="C1479" s="16"/>
      <c r="D1479" s="16"/>
      <c r="E1479" s="39" t="s">
        <v>832</v>
      </c>
      <c r="F1479" s="31"/>
      <c r="G1479" s="31"/>
      <c r="H1479" s="31"/>
      <c r="I1479" s="31"/>
      <c r="J1479" s="31"/>
      <c r="K1479" s="31"/>
      <c r="L1479" s="31"/>
      <c r="M1479" s="31"/>
      <c r="N1479" s="31"/>
      <c r="O1479" s="31"/>
      <c r="P1479" s="31"/>
      <c r="Q1479" s="31"/>
      <c r="R1479" s="31"/>
      <c r="S1479" s="31"/>
      <c r="T1479" s="31"/>
      <c r="U1479" s="31"/>
      <c r="V1479" s="31"/>
      <c r="W1479" s="31"/>
      <c r="X1479" s="31"/>
      <c r="Y1479" s="31"/>
      <c r="Z1479" s="31"/>
      <c r="AA1479" s="31"/>
      <c r="AB1479" s="31"/>
      <c r="AC1479" s="31"/>
      <c r="AD1479" s="31"/>
      <c r="AE1479" s="31"/>
      <c r="AF1479" s="31"/>
      <c r="AG1479" s="31">
        <f t="shared" si="5004"/>
        <v>4324.8000000000002</v>
      </c>
      <c r="AH1479" s="31">
        <f t="shared" si="5005"/>
        <v>0</v>
      </c>
      <c r="AI1479" s="31">
        <f t="shared" si="5006"/>
        <v>0</v>
      </c>
      <c r="AJ1479" s="31">
        <f t="shared" si="4875"/>
        <v>4324.8000000000002</v>
      </c>
      <c r="AK1479" s="31">
        <f t="shared" si="4876"/>
        <v>0</v>
      </c>
      <c r="AL1479" s="31">
        <f t="shared" si="4877"/>
        <v>0</v>
      </c>
      <c r="AM1479" s="31">
        <f t="shared" ref="AM1479:AM1498" si="5030">AM1480</f>
        <v>0</v>
      </c>
      <c r="AN1479" s="31">
        <f t="shared" ref="AN1479:AN1498" si="5031">AN1480</f>
        <v>0</v>
      </c>
      <c r="AO1479" s="31">
        <f t="shared" ref="AO1479:AO1498" si="5032">AO1480</f>
        <v>0</v>
      </c>
      <c r="AP1479" s="31">
        <f t="shared" si="4804"/>
        <v>4324.8000000000002</v>
      </c>
      <c r="AQ1479" s="31">
        <f t="shared" si="4805"/>
        <v>0</v>
      </c>
      <c r="AR1479" s="31">
        <f t="shared" si="4806"/>
        <v>0</v>
      </c>
      <c r="AS1479" s="31">
        <f t="shared" ref="AS1479:AS1498" si="5033">AS1480</f>
        <v>0</v>
      </c>
      <c r="AT1479" s="31">
        <f t="shared" ref="AT1479:AT1498" si="5034">AT1480</f>
        <v>0</v>
      </c>
      <c r="AU1479" s="31">
        <f t="shared" ref="AU1479:AU1498" si="5035">AU1480</f>
        <v>0</v>
      </c>
      <c r="AV1479" s="31">
        <f t="shared" si="4810"/>
        <v>4324.8000000000002</v>
      </c>
      <c r="AW1479" s="31">
        <f t="shared" si="4811"/>
        <v>0</v>
      </c>
      <c r="AX1479" s="31">
        <f t="shared" si="4812"/>
        <v>0</v>
      </c>
      <c r="AY1479" s="31">
        <f t="shared" ref="AY1479:AY1482" si="5036">AY1480</f>
        <v>0</v>
      </c>
      <c r="AZ1479" s="31">
        <f t="shared" ref="AZ1479:AZ1482" si="5037">AZ1480</f>
        <v>0</v>
      </c>
      <c r="BA1479" s="31">
        <f t="shared" ref="BA1479:BA1482" si="5038">BA1480</f>
        <v>0</v>
      </c>
      <c r="BB1479" s="31">
        <f t="shared" si="4816"/>
        <v>4324.8000000000002</v>
      </c>
      <c r="BC1479" s="31">
        <f t="shared" si="4817"/>
        <v>0</v>
      </c>
      <c r="BD1479" s="31">
        <f t="shared" si="4818"/>
        <v>0</v>
      </c>
      <c r="BE1479" s="31">
        <f t="shared" ref="BE1479:BE1482" si="5039">BE1480</f>
        <v>0</v>
      </c>
      <c r="BF1479" s="31">
        <f t="shared" ref="BF1479:BF1482" si="5040">BF1480</f>
        <v>0</v>
      </c>
      <c r="BG1479" s="31">
        <f t="shared" ref="BG1479:BG1482" si="5041">BG1480</f>
        <v>0</v>
      </c>
      <c r="BH1479" s="31">
        <f t="shared" si="4822"/>
        <v>4324.8000000000002</v>
      </c>
      <c r="BI1479" s="31">
        <f t="shared" si="4823"/>
        <v>0</v>
      </c>
      <c r="BJ1479" s="31">
        <f t="shared" si="4824"/>
        <v>0</v>
      </c>
      <c r="BK1479" s="31">
        <f t="shared" ref="BK1479:BK1482" si="5042">BK1480</f>
        <v>0</v>
      </c>
      <c r="BL1479" s="31">
        <f t="shared" ref="BL1479:BL1482" si="5043">BL1480</f>
        <v>0</v>
      </c>
      <c r="BM1479" s="31">
        <f t="shared" ref="BM1479:BM1482" si="5044">BM1480</f>
        <v>0</v>
      </c>
      <c r="BN1479" s="31">
        <f t="shared" si="4828"/>
        <v>4324.8000000000002</v>
      </c>
      <c r="BO1479" s="31">
        <f t="shared" si="4829"/>
        <v>0</v>
      </c>
      <c r="BP1479" s="31">
        <f t="shared" si="4830"/>
        <v>0</v>
      </c>
      <c r="BQ1479" s="31">
        <f t="shared" ref="BQ1479:BQ1482" si="5045">BQ1480</f>
        <v>0</v>
      </c>
      <c r="BR1479" s="31">
        <f t="shared" ref="BR1479:BR1482" si="5046">BR1480</f>
        <v>0</v>
      </c>
      <c r="BS1479" s="31">
        <f t="shared" si="4833"/>
        <v>4324.8000000000002</v>
      </c>
      <c r="BT1479" s="31">
        <f t="shared" si="4834"/>
        <v>0</v>
      </c>
      <c r="BU1479" s="31">
        <f t="shared" si="4835"/>
        <v>0</v>
      </c>
      <c r="BV1479" s="31">
        <f t="shared" ref="BV1479:BV1482" si="5047">BV1480</f>
        <v>0</v>
      </c>
      <c r="BW1479" s="31">
        <f t="shared" ref="BW1479:BW1482" si="5048">BW1480</f>
        <v>0</v>
      </c>
      <c r="BX1479" s="31">
        <f t="shared" si="4838"/>
        <v>4324.8000000000002</v>
      </c>
      <c r="BY1479" s="31">
        <f t="shared" si="4839"/>
        <v>0</v>
      </c>
      <c r="BZ1479" s="31">
        <f t="shared" si="4840"/>
        <v>0</v>
      </c>
      <c r="CA1479" s="31">
        <f t="shared" ref="CA1479:CA1482" si="5049">CA1480</f>
        <v>0</v>
      </c>
      <c r="CB1479" s="31">
        <f t="shared" ref="CB1479:CB1482" si="5050">CB1480</f>
        <v>0</v>
      </c>
      <c r="CC1479" s="31">
        <f t="shared" ref="CC1479:CC1482" si="5051">CC1480</f>
        <v>0</v>
      </c>
      <c r="CD1479" s="31">
        <f t="shared" si="4943"/>
        <v>4324.8000000000002</v>
      </c>
      <c r="CE1479" s="31">
        <f t="shared" si="4944"/>
        <v>0</v>
      </c>
      <c r="CF1479" s="31">
        <f t="shared" si="4945"/>
        <v>0</v>
      </c>
      <c r="CG1479" s="31">
        <f t="shared" ref="CG1479:CG1482" si="5052">CG1480</f>
        <v>0</v>
      </c>
      <c r="CH1479" s="24"/>
      <c r="CI1479" s="40"/>
    </row>
    <row r="1480" ht="57.700000000000003">
      <c r="A1480" s="41" t="s">
        <v>833</v>
      </c>
      <c r="B1480" s="17"/>
      <c r="C1480" s="16"/>
      <c r="D1480" s="16"/>
      <c r="E1480" s="39" t="s">
        <v>778</v>
      </c>
      <c r="F1480" s="31"/>
      <c r="G1480" s="31"/>
      <c r="H1480" s="31"/>
      <c r="I1480" s="31"/>
      <c r="J1480" s="31"/>
      <c r="K1480" s="31"/>
      <c r="L1480" s="31"/>
      <c r="M1480" s="31"/>
      <c r="N1480" s="31"/>
      <c r="O1480" s="31"/>
      <c r="P1480" s="31"/>
      <c r="Q1480" s="31"/>
      <c r="R1480" s="31"/>
      <c r="S1480" s="31"/>
      <c r="T1480" s="31"/>
      <c r="U1480" s="31"/>
      <c r="V1480" s="31"/>
      <c r="W1480" s="31"/>
      <c r="X1480" s="31"/>
      <c r="Y1480" s="31"/>
      <c r="Z1480" s="31"/>
      <c r="AA1480" s="31"/>
      <c r="AB1480" s="31"/>
      <c r="AC1480" s="31"/>
      <c r="AD1480" s="31"/>
      <c r="AE1480" s="31"/>
      <c r="AF1480" s="31"/>
      <c r="AG1480" s="31">
        <f t="shared" si="5004"/>
        <v>4324.8000000000002</v>
      </c>
      <c r="AH1480" s="31">
        <f t="shared" si="5005"/>
        <v>0</v>
      </c>
      <c r="AI1480" s="31">
        <f t="shared" si="5006"/>
        <v>0</v>
      </c>
      <c r="AJ1480" s="31">
        <f t="shared" si="4875"/>
        <v>4324.8000000000002</v>
      </c>
      <c r="AK1480" s="31">
        <f t="shared" si="4876"/>
        <v>0</v>
      </c>
      <c r="AL1480" s="31">
        <f t="shared" si="4877"/>
        <v>0</v>
      </c>
      <c r="AM1480" s="31">
        <f t="shared" si="5030"/>
        <v>0</v>
      </c>
      <c r="AN1480" s="31">
        <f t="shared" si="5031"/>
        <v>0</v>
      </c>
      <c r="AO1480" s="31">
        <f t="shared" si="5032"/>
        <v>0</v>
      </c>
      <c r="AP1480" s="31">
        <f t="shared" si="4804"/>
        <v>4324.8000000000002</v>
      </c>
      <c r="AQ1480" s="31">
        <f t="shared" si="4805"/>
        <v>0</v>
      </c>
      <c r="AR1480" s="31">
        <f t="shared" si="4806"/>
        <v>0</v>
      </c>
      <c r="AS1480" s="31">
        <f t="shared" si="5033"/>
        <v>0</v>
      </c>
      <c r="AT1480" s="31">
        <f t="shared" si="5034"/>
        <v>0</v>
      </c>
      <c r="AU1480" s="31">
        <f t="shared" si="5035"/>
        <v>0</v>
      </c>
      <c r="AV1480" s="31">
        <f t="shared" si="4810"/>
        <v>4324.8000000000002</v>
      </c>
      <c r="AW1480" s="31">
        <f t="shared" si="4811"/>
        <v>0</v>
      </c>
      <c r="AX1480" s="31">
        <f t="shared" si="4812"/>
        <v>0</v>
      </c>
      <c r="AY1480" s="31">
        <f t="shared" si="5036"/>
        <v>0</v>
      </c>
      <c r="AZ1480" s="31">
        <f t="shared" si="5037"/>
        <v>0</v>
      </c>
      <c r="BA1480" s="31">
        <f t="shared" si="5038"/>
        <v>0</v>
      </c>
      <c r="BB1480" s="31">
        <f t="shared" si="4816"/>
        <v>4324.8000000000002</v>
      </c>
      <c r="BC1480" s="31">
        <f t="shared" si="4817"/>
        <v>0</v>
      </c>
      <c r="BD1480" s="31">
        <f t="shared" si="4818"/>
        <v>0</v>
      </c>
      <c r="BE1480" s="31">
        <f t="shared" si="5039"/>
        <v>0</v>
      </c>
      <c r="BF1480" s="31">
        <f t="shared" si="5040"/>
        <v>0</v>
      </c>
      <c r="BG1480" s="31">
        <f t="shared" si="5041"/>
        <v>0</v>
      </c>
      <c r="BH1480" s="31">
        <f t="shared" si="4822"/>
        <v>4324.8000000000002</v>
      </c>
      <c r="BI1480" s="31">
        <f t="shared" si="4823"/>
        <v>0</v>
      </c>
      <c r="BJ1480" s="31">
        <f t="shared" si="4824"/>
        <v>0</v>
      </c>
      <c r="BK1480" s="31">
        <f t="shared" si="5042"/>
        <v>0</v>
      </c>
      <c r="BL1480" s="31">
        <f t="shared" si="5043"/>
        <v>0</v>
      </c>
      <c r="BM1480" s="31">
        <f t="shared" si="5044"/>
        <v>0</v>
      </c>
      <c r="BN1480" s="31">
        <f t="shared" si="4828"/>
        <v>4324.8000000000002</v>
      </c>
      <c r="BO1480" s="31">
        <f t="shared" si="4829"/>
        <v>0</v>
      </c>
      <c r="BP1480" s="31">
        <f t="shared" si="4830"/>
        <v>0</v>
      </c>
      <c r="BQ1480" s="31">
        <f t="shared" si="5045"/>
        <v>0</v>
      </c>
      <c r="BR1480" s="31">
        <f t="shared" si="5046"/>
        <v>0</v>
      </c>
      <c r="BS1480" s="31">
        <f t="shared" si="4833"/>
        <v>4324.8000000000002</v>
      </c>
      <c r="BT1480" s="31">
        <f t="shared" si="4834"/>
        <v>0</v>
      </c>
      <c r="BU1480" s="31">
        <f t="shared" si="4835"/>
        <v>0</v>
      </c>
      <c r="BV1480" s="31">
        <f t="shared" si="5047"/>
        <v>0</v>
      </c>
      <c r="BW1480" s="31">
        <f t="shared" si="5048"/>
        <v>0</v>
      </c>
      <c r="BX1480" s="31">
        <f t="shared" si="4838"/>
        <v>4324.8000000000002</v>
      </c>
      <c r="BY1480" s="31">
        <f t="shared" si="4839"/>
        <v>0</v>
      </c>
      <c r="BZ1480" s="31">
        <f t="shared" si="4840"/>
        <v>0</v>
      </c>
      <c r="CA1480" s="31">
        <f t="shared" si="5049"/>
        <v>0</v>
      </c>
      <c r="CB1480" s="31">
        <f t="shared" si="5050"/>
        <v>0</v>
      </c>
      <c r="CC1480" s="31">
        <f t="shared" si="5051"/>
        <v>0</v>
      </c>
      <c r="CD1480" s="31">
        <f t="shared" si="4943"/>
        <v>4324.8000000000002</v>
      </c>
      <c r="CE1480" s="31">
        <f t="shared" si="4944"/>
        <v>0</v>
      </c>
      <c r="CF1480" s="31">
        <f t="shared" si="4945"/>
        <v>0</v>
      </c>
      <c r="CG1480" s="31">
        <f t="shared" si="5052"/>
        <v>0</v>
      </c>
      <c r="CH1480" s="24"/>
      <c r="CI1480" s="40"/>
    </row>
    <row r="1481" ht="29.850000000000001">
      <c r="A1481" s="41" t="s">
        <v>833</v>
      </c>
      <c r="B1481" s="17">
        <v>200</v>
      </c>
      <c r="C1481" s="16"/>
      <c r="D1481" s="16"/>
      <c r="E1481" s="39" t="s">
        <v>40</v>
      </c>
      <c r="F1481" s="31"/>
      <c r="G1481" s="31"/>
      <c r="H1481" s="31"/>
      <c r="I1481" s="31"/>
      <c r="J1481" s="31"/>
      <c r="K1481" s="31"/>
      <c r="L1481" s="31"/>
      <c r="M1481" s="31"/>
      <c r="N1481" s="31"/>
      <c r="O1481" s="31"/>
      <c r="P1481" s="31"/>
      <c r="Q1481" s="31"/>
      <c r="R1481" s="31"/>
      <c r="S1481" s="31"/>
      <c r="T1481" s="31"/>
      <c r="U1481" s="31"/>
      <c r="V1481" s="31"/>
      <c r="W1481" s="31"/>
      <c r="X1481" s="31"/>
      <c r="Y1481" s="31"/>
      <c r="Z1481" s="31"/>
      <c r="AA1481" s="31"/>
      <c r="AB1481" s="31"/>
      <c r="AC1481" s="31"/>
      <c r="AD1481" s="31"/>
      <c r="AE1481" s="31"/>
      <c r="AF1481" s="31"/>
      <c r="AG1481" s="31">
        <f t="shared" si="5004"/>
        <v>4324.8000000000002</v>
      </c>
      <c r="AH1481" s="31">
        <f t="shared" si="5005"/>
        <v>0</v>
      </c>
      <c r="AI1481" s="31">
        <f t="shared" si="5006"/>
        <v>0</v>
      </c>
      <c r="AJ1481" s="31">
        <f t="shared" si="4875"/>
        <v>4324.8000000000002</v>
      </c>
      <c r="AK1481" s="31">
        <f t="shared" si="4876"/>
        <v>0</v>
      </c>
      <c r="AL1481" s="31">
        <f t="shared" si="4877"/>
        <v>0</v>
      </c>
      <c r="AM1481" s="31">
        <f t="shared" si="5030"/>
        <v>0</v>
      </c>
      <c r="AN1481" s="31">
        <f t="shared" si="5031"/>
        <v>0</v>
      </c>
      <c r="AO1481" s="31">
        <f t="shared" si="5032"/>
        <v>0</v>
      </c>
      <c r="AP1481" s="31">
        <f t="shared" si="4804"/>
        <v>4324.8000000000002</v>
      </c>
      <c r="AQ1481" s="31">
        <f t="shared" si="4805"/>
        <v>0</v>
      </c>
      <c r="AR1481" s="31">
        <f t="shared" si="4806"/>
        <v>0</v>
      </c>
      <c r="AS1481" s="31">
        <f t="shared" si="5033"/>
        <v>0</v>
      </c>
      <c r="AT1481" s="31">
        <f t="shared" si="5034"/>
        <v>0</v>
      </c>
      <c r="AU1481" s="31">
        <f t="shared" si="5035"/>
        <v>0</v>
      </c>
      <c r="AV1481" s="31">
        <f t="shared" si="4810"/>
        <v>4324.8000000000002</v>
      </c>
      <c r="AW1481" s="31">
        <f t="shared" si="4811"/>
        <v>0</v>
      </c>
      <c r="AX1481" s="31">
        <f t="shared" si="4812"/>
        <v>0</v>
      </c>
      <c r="AY1481" s="31">
        <f t="shared" si="5036"/>
        <v>0</v>
      </c>
      <c r="AZ1481" s="31">
        <f t="shared" si="5037"/>
        <v>0</v>
      </c>
      <c r="BA1481" s="31">
        <f t="shared" si="5038"/>
        <v>0</v>
      </c>
      <c r="BB1481" s="31">
        <f t="shared" si="4816"/>
        <v>4324.8000000000002</v>
      </c>
      <c r="BC1481" s="31">
        <f t="shared" si="4817"/>
        <v>0</v>
      </c>
      <c r="BD1481" s="31">
        <f t="shared" si="4818"/>
        <v>0</v>
      </c>
      <c r="BE1481" s="31">
        <f t="shared" si="5039"/>
        <v>0</v>
      </c>
      <c r="BF1481" s="31">
        <f t="shared" si="5040"/>
        <v>0</v>
      </c>
      <c r="BG1481" s="31">
        <f t="shared" si="5041"/>
        <v>0</v>
      </c>
      <c r="BH1481" s="31">
        <f t="shared" si="4822"/>
        <v>4324.8000000000002</v>
      </c>
      <c r="BI1481" s="31">
        <f t="shared" si="4823"/>
        <v>0</v>
      </c>
      <c r="BJ1481" s="31">
        <f t="shared" si="4824"/>
        <v>0</v>
      </c>
      <c r="BK1481" s="31">
        <f t="shared" si="5042"/>
        <v>0</v>
      </c>
      <c r="BL1481" s="31">
        <f t="shared" si="5043"/>
        <v>0</v>
      </c>
      <c r="BM1481" s="31">
        <f t="shared" si="5044"/>
        <v>0</v>
      </c>
      <c r="BN1481" s="31">
        <f t="shared" si="4828"/>
        <v>4324.8000000000002</v>
      </c>
      <c r="BO1481" s="31">
        <f t="shared" si="4829"/>
        <v>0</v>
      </c>
      <c r="BP1481" s="31">
        <f t="shared" si="4830"/>
        <v>0</v>
      </c>
      <c r="BQ1481" s="31">
        <f t="shared" si="5045"/>
        <v>0</v>
      </c>
      <c r="BR1481" s="31">
        <f t="shared" si="5046"/>
        <v>0</v>
      </c>
      <c r="BS1481" s="31">
        <f t="shared" si="4833"/>
        <v>4324.8000000000002</v>
      </c>
      <c r="BT1481" s="31">
        <f t="shared" si="4834"/>
        <v>0</v>
      </c>
      <c r="BU1481" s="31">
        <f t="shared" si="4835"/>
        <v>0</v>
      </c>
      <c r="BV1481" s="31">
        <f t="shared" si="5047"/>
        <v>0</v>
      </c>
      <c r="BW1481" s="31">
        <f t="shared" si="5048"/>
        <v>0</v>
      </c>
      <c r="BX1481" s="31">
        <f t="shared" si="4838"/>
        <v>4324.8000000000002</v>
      </c>
      <c r="BY1481" s="31">
        <f t="shared" si="4839"/>
        <v>0</v>
      </c>
      <c r="BZ1481" s="31">
        <f t="shared" si="4840"/>
        <v>0</v>
      </c>
      <c r="CA1481" s="31">
        <f t="shared" si="5049"/>
        <v>0</v>
      </c>
      <c r="CB1481" s="31">
        <f t="shared" si="5050"/>
        <v>0</v>
      </c>
      <c r="CC1481" s="31">
        <f t="shared" si="5051"/>
        <v>0</v>
      </c>
      <c r="CD1481" s="31">
        <f t="shared" si="4943"/>
        <v>4324.8000000000002</v>
      </c>
      <c r="CE1481" s="31">
        <f t="shared" si="4944"/>
        <v>0</v>
      </c>
      <c r="CF1481" s="31">
        <f t="shared" si="4945"/>
        <v>0</v>
      </c>
      <c r="CG1481" s="31">
        <f t="shared" si="5052"/>
        <v>0</v>
      </c>
      <c r="CH1481" s="24"/>
      <c r="CI1481" s="40"/>
    </row>
    <row r="1482" ht="43.75">
      <c r="A1482" s="41" t="s">
        <v>833</v>
      </c>
      <c r="B1482" s="17">
        <v>240</v>
      </c>
      <c r="C1482" s="16"/>
      <c r="D1482" s="16"/>
      <c r="E1482" s="39" t="s">
        <v>41</v>
      </c>
      <c r="F1482" s="31"/>
      <c r="G1482" s="31"/>
      <c r="H1482" s="31"/>
      <c r="I1482" s="31"/>
      <c r="J1482" s="31"/>
      <c r="K1482" s="31"/>
      <c r="L1482" s="31"/>
      <c r="M1482" s="31"/>
      <c r="N1482" s="31"/>
      <c r="O1482" s="31"/>
      <c r="P1482" s="31"/>
      <c r="Q1482" s="31"/>
      <c r="R1482" s="31"/>
      <c r="S1482" s="31"/>
      <c r="T1482" s="31"/>
      <c r="U1482" s="31"/>
      <c r="V1482" s="31"/>
      <c r="W1482" s="31"/>
      <c r="X1482" s="31"/>
      <c r="Y1482" s="31"/>
      <c r="Z1482" s="31"/>
      <c r="AA1482" s="31"/>
      <c r="AB1482" s="31"/>
      <c r="AC1482" s="31"/>
      <c r="AD1482" s="31"/>
      <c r="AE1482" s="31"/>
      <c r="AF1482" s="31"/>
      <c r="AG1482" s="31">
        <f t="shared" si="5004"/>
        <v>4324.8000000000002</v>
      </c>
      <c r="AH1482" s="31">
        <f t="shared" si="5005"/>
        <v>0</v>
      </c>
      <c r="AI1482" s="31">
        <f t="shared" si="5006"/>
        <v>0</v>
      </c>
      <c r="AJ1482" s="31">
        <f t="shared" si="4875"/>
        <v>4324.8000000000002</v>
      </c>
      <c r="AK1482" s="31">
        <f t="shared" si="4876"/>
        <v>0</v>
      </c>
      <c r="AL1482" s="31">
        <f t="shared" si="4877"/>
        <v>0</v>
      </c>
      <c r="AM1482" s="31">
        <f t="shared" si="5030"/>
        <v>0</v>
      </c>
      <c r="AN1482" s="31">
        <f t="shared" si="5031"/>
        <v>0</v>
      </c>
      <c r="AO1482" s="31">
        <f t="shared" si="5032"/>
        <v>0</v>
      </c>
      <c r="AP1482" s="31">
        <f t="shared" si="4804"/>
        <v>4324.8000000000002</v>
      </c>
      <c r="AQ1482" s="31">
        <f t="shared" si="4805"/>
        <v>0</v>
      </c>
      <c r="AR1482" s="31">
        <f t="shared" si="4806"/>
        <v>0</v>
      </c>
      <c r="AS1482" s="31">
        <f t="shared" si="5033"/>
        <v>0</v>
      </c>
      <c r="AT1482" s="31">
        <f t="shared" si="5034"/>
        <v>0</v>
      </c>
      <c r="AU1482" s="31">
        <f t="shared" si="5035"/>
        <v>0</v>
      </c>
      <c r="AV1482" s="31">
        <f t="shared" si="4810"/>
        <v>4324.8000000000002</v>
      </c>
      <c r="AW1482" s="31">
        <f t="shared" si="4811"/>
        <v>0</v>
      </c>
      <c r="AX1482" s="31">
        <f t="shared" si="4812"/>
        <v>0</v>
      </c>
      <c r="AY1482" s="31">
        <f t="shared" si="5036"/>
        <v>0</v>
      </c>
      <c r="AZ1482" s="31">
        <f t="shared" si="5037"/>
        <v>0</v>
      </c>
      <c r="BA1482" s="31">
        <f t="shared" si="5038"/>
        <v>0</v>
      </c>
      <c r="BB1482" s="31">
        <f t="shared" si="4816"/>
        <v>4324.8000000000002</v>
      </c>
      <c r="BC1482" s="31">
        <f t="shared" si="4817"/>
        <v>0</v>
      </c>
      <c r="BD1482" s="31">
        <f t="shared" si="4818"/>
        <v>0</v>
      </c>
      <c r="BE1482" s="31">
        <f t="shared" si="5039"/>
        <v>0</v>
      </c>
      <c r="BF1482" s="31">
        <f t="shared" si="5040"/>
        <v>0</v>
      </c>
      <c r="BG1482" s="31">
        <f t="shared" si="5041"/>
        <v>0</v>
      </c>
      <c r="BH1482" s="31">
        <f t="shared" si="4822"/>
        <v>4324.8000000000002</v>
      </c>
      <c r="BI1482" s="31">
        <f t="shared" si="4823"/>
        <v>0</v>
      </c>
      <c r="BJ1482" s="31">
        <f t="shared" si="4824"/>
        <v>0</v>
      </c>
      <c r="BK1482" s="31">
        <f t="shared" si="5042"/>
        <v>0</v>
      </c>
      <c r="BL1482" s="31">
        <f t="shared" si="5043"/>
        <v>0</v>
      </c>
      <c r="BM1482" s="31">
        <f t="shared" si="5044"/>
        <v>0</v>
      </c>
      <c r="BN1482" s="31">
        <f t="shared" si="4828"/>
        <v>4324.8000000000002</v>
      </c>
      <c r="BO1482" s="31">
        <f t="shared" si="4829"/>
        <v>0</v>
      </c>
      <c r="BP1482" s="31">
        <f t="shared" si="4830"/>
        <v>0</v>
      </c>
      <c r="BQ1482" s="31">
        <f t="shared" si="5045"/>
        <v>0</v>
      </c>
      <c r="BR1482" s="31">
        <f t="shared" si="5046"/>
        <v>0</v>
      </c>
      <c r="BS1482" s="31">
        <f t="shared" si="4833"/>
        <v>4324.8000000000002</v>
      </c>
      <c r="BT1482" s="31">
        <f t="shared" si="4834"/>
        <v>0</v>
      </c>
      <c r="BU1482" s="31">
        <f t="shared" si="4835"/>
        <v>0</v>
      </c>
      <c r="BV1482" s="31">
        <f t="shared" si="5047"/>
        <v>0</v>
      </c>
      <c r="BW1482" s="31">
        <f t="shared" si="5048"/>
        <v>0</v>
      </c>
      <c r="BX1482" s="31">
        <f t="shared" si="4838"/>
        <v>4324.8000000000002</v>
      </c>
      <c r="BY1482" s="31">
        <f t="shared" si="4839"/>
        <v>0</v>
      </c>
      <c r="BZ1482" s="31">
        <f t="shared" si="4840"/>
        <v>0</v>
      </c>
      <c r="CA1482" s="31">
        <f t="shared" si="5049"/>
        <v>0</v>
      </c>
      <c r="CB1482" s="31">
        <f t="shared" si="5050"/>
        <v>0</v>
      </c>
      <c r="CC1482" s="31">
        <f t="shared" si="5051"/>
        <v>0</v>
      </c>
      <c r="CD1482" s="31">
        <f t="shared" si="4943"/>
        <v>4324.8000000000002</v>
      </c>
      <c r="CE1482" s="31">
        <f t="shared" si="4944"/>
        <v>0</v>
      </c>
      <c r="CF1482" s="31">
        <f t="shared" si="4945"/>
        <v>0</v>
      </c>
      <c r="CG1482" s="31">
        <f t="shared" si="5052"/>
        <v>0</v>
      </c>
      <c r="CH1482" s="24"/>
      <c r="CI1482" s="40"/>
    </row>
    <row r="1483" ht="15">
      <c r="A1483" s="41" t="s">
        <v>833</v>
      </c>
      <c r="B1483" s="17">
        <v>240</v>
      </c>
      <c r="C1483" s="16" t="s">
        <v>66</v>
      </c>
      <c r="D1483" s="16" t="s">
        <v>67</v>
      </c>
      <c r="E1483" s="39" t="s">
        <v>68</v>
      </c>
      <c r="F1483" s="31"/>
      <c r="G1483" s="31"/>
      <c r="H1483" s="31"/>
      <c r="I1483" s="31"/>
      <c r="J1483" s="31"/>
      <c r="K1483" s="31"/>
      <c r="L1483" s="31"/>
      <c r="M1483" s="31"/>
      <c r="N1483" s="31"/>
      <c r="O1483" s="31"/>
      <c r="P1483" s="31"/>
      <c r="Q1483" s="31"/>
      <c r="R1483" s="31"/>
      <c r="S1483" s="31"/>
      <c r="T1483" s="31"/>
      <c r="U1483" s="31"/>
      <c r="V1483" s="31"/>
      <c r="W1483" s="31"/>
      <c r="X1483" s="31"/>
      <c r="Y1483" s="31"/>
      <c r="Z1483" s="31"/>
      <c r="AA1483" s="31"/>
      <c r="AB1483" s="31"/>
      <c r="AC1483" s="31"/>
      <c r="AD1483" s="31"/>
      <c r="AE1483" s="31"/>
      <c r="AF1483" s="31"/>
      <c r="AG1483" s="31">
        <v>4324.8000000000002</v>
      </c>
      <c r="AH1483" s="31"/>
      <c r="AI1483" s="31"/>
      <c r="AJ1483" s="31">
        <f t="shared" si="4875"/>
        <v>4324.8000000000002</v>
      </c>
      <c r="AK1483" s="31">
        <f t="shared" si="4876"/>
        <v>0</v>
      </c>
      <c r="AL1483" s="31">
        <f t="shared" si="4877"/>
        <v>0</v>
      </c>
      <c r="AM1483" s="31"/>
      <c r="AN1483" s="31"/>
      <c r="AO1483" s="31"/>
      <c r="AP1483" s="31">
        <f t="shared" si="4804"/>
        <v>4324.8000000000002</v>
      </c>
      <c r="AQ1483" s="31">
        <f t="shared" si="4805"/>
        <v>0</v>
      </c>
      <c r="AR1483" s="31">
        <f t="shared" si="4806"/>
        <v>0</v>
      </c>
      <c r="AS1483" s="31"/>
      <c r="AT1483" s="31"/>
      <c r="AU1483" s="31"/>
      <c r="AV1483" s="31">
        <f t="shared" si="4810"/>
        <v>4324.8000000000002</v>
      </c>
      <c r="AW1483" s="31">
        <f t="shared" si="4811"/>
        <v>0</v>
      </c>
      <c r="AX1483" s="31">
        <f t="shared" si="4812"/>
        <v>0</v>
      </c>
      <c r="AY1483" s="31"/>
      <c r="AZ1483" s="31"/>
      <c r="BA1483" s="31"/>
      <c r="BB1483" s="31">
        <f t="shared" si="4816"/>
        <v>4324.8000000000002</v>
      </c>
      <c r="BC1483" s="31">
        <f t="shared" si="4817"/>
        <v>0</v>
      </c>
      <c r="BD1483" s="31">
        <f t="shared" si="4818"/>
        <v>0</v>
      </c>
      <c r="BE1483" s="31"/>
      <c r="BF1483" s="31"/>
      <c r="BG1483" s="31"/>
      <c r="BH1483" s="31">
        <f t="shared" si="4822"/>
        <v>4324.8000000000002</v>
      </c>
      <c r="BI1483" s="31">
        <f t="shared" si="4823"/>
        <v>0</v>
      </c>
      <c r="BJ1483" s="31">
        <f t="shared" si="4824"/>
        <v>0</v>
      </c>
      <c r="BK1483" s="31"/>
      <c r="BL1483" s="31"/>
      <c r="BM1483" s="31"/>
      <c r="BN1483" s="31">
        <f t="shared" si="4828"/>
        <v>4324.8000000000002</v>
      </c>
      <c r="BO1483" s="31">
        <f t="shared" si="4829"/>
        <v>0</v>
      </c>
      <c r="BP1483" s="31">
        <f t="shared" si="4830"/>
        <v>0</v>
      </c>
      <c r="BQ1483" s="31"/>
      <c r="BR1483" s="31"/>
      <c r="BS1483" s="31">
        <f t="shared" si="4833"/>
        <v>4324.8000000000002</v>
      </c>
      <c r="BT1483" s="31">
        <f t="shared" si="4834"/>
        <v>0</v>
      </c>
      <c r="BU1483" s="31">
        <f t="shared" si="4835"/>
        <v>0</v>
      </c>
      <c r="BV1483" s="31"/>
      <c r="BW1483" s="31"/>
      <c r="BX1483" s="31">
        <f t="shared" si="4838"/>
        <v>4324.8000000000002</v>
      </c>
      <c r="BY1483" s="31">
        <f t="shared" si="4839"/>
        <v>0</v>
      </c>
      <c r="BZ1483" s="31">
        <f t="shared" si="4840"/>
        <v>0</v>
      </c>
      <c r="CA1483" s="31"/>
      <c r="CB1483" s="31"/>
      <c r="CC1483" s="31"/>
      <c r="CD1483" s="31">
        <f t="shared" si="4943"/>
        <v>4324.8000000000002</v>
      </c>
      <c r="CE1483" s="31">
        <f t="shared" si="4944"/>
        <v>0</v>
      </c>
      <c r="CF1483" s="31">
        <f t="shared" si="4945"/>
        <v>0</v>
      </c>
      <c r="CG1483" s="31"/>
      <c r="CH1483" s="24"/>
      <c r="CI1483" s="40"/>
    </row>
    <row r="1484" ht="29.850000000000001" hidden="1">
      <c r="A1484" s="41" t="s">
        <v>834</v>
      </c>
      <c r="B1484" s="17"/>
      <c r="C1484" s="16"/>
      <c r="D1484" s="16"/>
      <c r="E1484" s="39" t="s">
        <v>835</v>
      </c>
      <c r="F1484" s="31"/>
      <c r="G1484" s="31"/>
      <c r="H1484" s="31"/>
      <c r="I1484" s="31"/>
      <c r="J1484" s="31"/>
      <c r="K1484" s="31"/>
      <c r="L1484" s="31"/>
      <c r="M1484" s="31"/>
      <c r="N1484" s="31"/>
      <c r="O1484" s="31"/>
      <c r="P1484" s="31"/>
      <c r="Q1484" s="31"/>
      <c r="R1484" s="31"/>
      <c r="S1484" s="31"/>
      <c r="T1484" s="31"/>
      <c r="U1484" s="31"/>
      <c r="V1484" s="31"/>
      <c r="W1484" s="31"/>
      <c r="X1484" s="31"/>
      <c r="Y1484" s="31"/>
      <c r="Z1484" s="31"/>
      <c r="AA1484" s="31"/>
      <c r="AB1484" s="31"/>
      <c r="AC1484" s="31"/>
      <c r="AD1484" s="31"/>
      <c r="AE1484" s="31"/>
      <c r="AF1484" s="31"/>
      <c r="AG1484" s="31"/>
      <c r="AH1484" s="31"/>
      <c r="AI1484" s="31"/>
      <c r="AJ1484" s="31"/>
      <c r="AK1484" s="31"/>
      <c r="AL1484" s="31"/>
      <c r="AM1484" s="31">
        <f t="shared" si="5030"/>
        <v>0</v>
      </c>
      <c r="AN1484" s="31">
        <f t="shared" si="5031"/>
        <v>0</v>
      </c>
      <c r="AO1484" s="31">
        <f t="shared" si="5032"/>
        <v>0</v>
      </c>
      <c r="AP1484" s="31">
        <f t="shared" si="4804"/>
        <v>0</v>
      </c>
      <c r="AQ1484" s="31">
        <f t="shared" si="4805"/>
        <v>0</v>
      </c>
      <c r="AR1484" s="31">
        <f t="shared" si="4806"/>
        <v>0</v>
      </c>
      <c r="AS1484" s="31">
        <f t="shared" si="5033"/>
        <v>0</v>
      </c>
      <c r="AT1484" s="31">
        <f t="shared" si="5034"/>
        <v>0</v>
      </c>
      <c r="AU1484" s="31">
        <f t="shared" si="5035"/>
        <v>0</v>
      </c>
      <c r="AV1484" s="31">
        <f t="shared" si="4810"/>
        <v>0</v>
      </c>
      <c r="AW1484" s="31">
        <f t="shared" si="4811"/>
        <v>0</v>
      </c>
      <c r="AX1484" s="31">
        <f t="shared" si="4812"/>
        <v>0</v>
      </c>
      <c r="AY1484" s="31">
        <f>AY1485+AY1489</f>
        <v>20000</v>
      </c>
      <c r="AZ1484" s="31">
        <f>AZ1485+AZ1489</f>
        <v>0</v>
      </c>
      <c r="BA1484" s="31">
        <f>BA1485+BA1489</f>
        <v>0</v>
      </c>
      <c r="BB1484" s="31">
        <f t="shared" si="4816"/>
        <v>20000</v>
      </c>
      <c r="BC1484" s="31">
        <f t="shared" si="4817"/>
        <v>0</v>
      </c>
      <c r="BD1484" s="31">
        <f t="shared" si="4818"/>
        <v>0</v>
      </c>
      <c r="BE1484" s="31">
        <f>BE1485+BE1489</f>
        <v>-20000</v>
      </c>
      <c r="BF1484" s="31">
        <f>BF1485+BF1489</f>
        <v>0</v>
      </c>
      <c r="BG1484" s="31">
        <f>BG1485+BG1489</f>
        <v>0</v>
      </c>
      <c r="BH1484" s="31">
        <f t="shared" si="4822"/>
        <v>0</v>
      </c>
      <c r="BI1484" s="31">
        <f t="shared" si="4823"/>
        <v>0</v>
      </c>
      <c r="BJ1484" s="31">
        <f t="shared" si="4824"/>
        <v>0</v>
      </c>
      <c r="BK1484" s="31">
        <f>BK1485+BK1489</f>
        <v>0</v>
      </c>
      <c r="BL1484" s="31">
        <f>BL1485+BL1489</f>
        <v>0</v>
      </c>
      <c r="BM1484" s="31">
        <f>BM1485+BM1489</f>
        <v>0</v>
      </c>
      <c r="BN1484" s="31">
        <f t="shared" si="4828"/>
        <v>0</v>
      </c>
      <c r="BO1484" s="31">
        <f t="shared" si="4829"/>
        <v>0</v>
      </c>
      <c r="BP1484" s="31">
        <f t="shared" si="4830"/>
        <v>0</v>
      </c>
      <c r="BQ1484" s="31">
        <f>BQ1485+BQ1489</f>
        <v>0</v>
      </c>
      <c r="BR1484" s="31">
        <f>BR1485+BR1489</f>
        <v>0</v>
      </c>
      <c r="BS1484" s="31">
        <f t="shared" si="4833"/>
        <v>0</v>
      </c>
      <c r="BT1484" s="31">
        <f t="shared" si="4834"/>
        <v>0</v>
      </c>
      <c r="BU1484" s="31">
        <f t="shared" si="4835"/>
        <v>0</v>
      </c>
      <c r="BV1484" s="31">
        <f>BV1485+BV1489</f>
        <v>0</v>
      </c>
      <c r="BW1484" s="31">
        <f>BW1485+BW1489</f>
        <v>0</v>
      </c>
      <c r="BX1484" s="31">
        <f t="shared" si="4838"/>
        <v>0</v>
      </c>
      <c r="BY1484" s="31">
        <f t="shared" si="4839"/>
        <v>0</v>
      </c>
      <c r="BZ1484" s="31">
        <f t="shared" si="4840"/>
        <v>0</v>
      </c>
      <c r="CA1484" s="31">
        <f>CA1485+CA1489</f>
        <v>0</v>
      </c>
      <c r="CB1484" s="31">
        <f>CB1485+CB1489</f>
        <v>0</v>
      </c>
      <c r="CC1484" s="31">
        <f>CC1485+CC1489</f>
        <v>0</v>
      </c>
      <c r="CD1484" s="31">
        <f t="shared" si="4943"/>
        <v>0</v>
      </c>
      <c r="CE1484" s="31">
        <f t="shared" si="4944"/>
        <v>0</v>
      </c>
      <c r="CF1484" s="31">
        <f t="shared" si="4945"/>
        <v>0</v>
      </c>
      <c r="CG1484" s="31">
        <f>CG1485+CG1489</f>
        <v>0</v>
      </c>
      <c r="CH1484" s="24">
        <v>0</v>
      </c>
      <c r="CI1484" s="40"/>
    </row>
    <row r="1485" ht="57.700000000000003" hidden="1">
      <c r="A1485" s="41" t="s">
        <v>836</v>
      </c>
      <c r="B1485" s="17"/>
      <c r="C1485" s="16"/>
      <c r="D1485" s="16"/>
      <c r="E1485" s="39" t="s">
        <v>776</v>
      </c>
      <c r="F1485" s="31"/>
      <c r="G1485" s="31"/>
      <c r="H1485" s="31"/>
      <c r="I1485" s="31"/>
      <c r="J1485" s="31"/>
      <c r="K1485" s="31"/>
      <c r="L1485" s="31"/>
      <c r="M1485" s="31"/>
      <c r="N1485" s="31"/>
      <c r="O1485" s="31"/>
      <c r="P1485" s="31"/>
      <c r="Q1485" s="31"/>
      <c r="R1485" s="31"/>
      <c r="S1485" s="31"/>
      <c r="T1485" s="31"/>
      <c r="U1485" s="31"/>
      <c r="V1485" s="31"/>
      <c r="W1485" s="31"/>
      <c r="X1485" s="31"/>
      <c r="Y1485" s="31"/>
      <c r="Z1485" s="31"/>
      <c r="AA1485" s="31"/>
      <c r="AB1485" s="31"/>
      <c r="AC1485" s="31"/>
      <c r="AD1485" s="31"/>
      <c r="AE1485" s="31"/>
      <c r="AF1485" s="31"/>
      <c r="AG1485" s="31"/>
      <c r="AH1485" s="31"/>
      <c r="AI1485" s="31"/>
      <c r="AJ1485" s="31"/>
      <c r="AK1485" s="31"/>
      <c r="AL1485" s="31"/>
      <c r="AM1485" s="31">
        <f t="shared" si="5030"/>
        <v>0</v>
      </c>
      <c r="AN1485" s="31">
        <f t="shared" si="5031"/>
        <v>0</v>
      </c>
      <c r="AO1485" s="31">
        <f t="shared" si="5032"/>
        <v>0</v>
      </c>
      <c r="AP1485" s="31">
        <f t="shared" ref="AP1485:AP1548" si="5053">AJ1485+AM1485</f>
        <v>0</v>
      </c>
      <c r="AQ1485" s="31">
        <f t="shared" ref="AQ1485:AQ1548" si="5054">AK1485+AN1485</f>
        <v>0</v>
      </c>
      <c r="AR1485" s="31">
        <f t="shared" ref="AR1485:AR1548" si="5055">AL1485+AO1485</f>
        <v>0</v>
      </c>
      <c r="AS1485" s="31">
        <f t="shared" si="5033"/>
        <v>0</v>
      </c>
      <c r="AT1485" s="31">
        <f t="shared" si="5034"/>
        <v>0</v>
      </c>
      <c r="AU1485" s="31">
        <f t="shared" si="5035"/>
        <v>0</v>
      </c>
      <c r="AV1485" s="31">
        <f t="shared" ref="AV1485:AV1548" si="5056">AP1485+AS1485</f>
        <v>0</v>
      </c>
      <c r="AW1485" s="31">
        <f t="shared" ref="AW1485:AW1548" si="5057">AQ1485+AT1485</f>
        <v>0</v>
      </c>
      <c r="AX1485" s="31">
        <f t="shared" ref="AX1485:AX1548" si="5058">AR1485+AU1485</f>
        <v>0</v>
      </c>
      <c r="AY1485" s="31">
        <f t="shared" ref="AY1485:AY1498" si="5059">AY1486</f>
        <v>0</v>
      </c>
      <c r="AZ1485" s="31">
        <f t="shared" ref="AZ1485:AZ1498" si="5060">AZ1486</f>
        <v>0</v>
      </c>
      <c r="BA1485" s="31">
        <f t="shared" ref="BA1485:BA1498" si="5061">BA1486</f>
        <v>0</v>
      </c>
      <c r="BB1485" s="31">
        <f t="shared" ref="BB1485:BB1548" si="5062">AV1485+AY1485</f>
        <v>0</v>
      </c>
      <c r="BC1485" s="31">
        <f t="shared" ref="BC1485:BC1548" si="5063">AW1485+AZ1485</f>
        <v>0</v>
      </c>
      <c r="BD1485" s="31">
        <f t="shared" ref="BD1485:BD1548" si="5064">AX1485+BA1485</f>
        <v>0</v>
      </c>
      <c r="BE1485" s="31">
        <f t="shared" ref="BE1485:BE1498" si="5065">BE1486</f>
        <v>0</v>
      </c>
      <c r="BF1485" s="31">
        <f t="shared" ref="BF1485:BF1498" si="5066">BF1486</f>
        <v>0</v>
      </c>
      <c r="BG1485" s="31">
        <f t="shared" ref="BG1485:BG1498" si="5067">BG1486</f>
        <v>0</v>
      </c>
      <c r="BH1485" s="31">
        <f t="shared" ref="BH1485:BH1548" si="5068">BB1485+BE1485</f>
        <v>0</v>
      </c>
      <c r="BI1485" s="31">
        <f t="shared" ref="BI1485:BI1548" si="5069">BC1485+BF1485</f>
        <v>0</v>
      </c>
      <c r="BJ1485" s="31">
        <f t="shared" ref="BJ1485:BJ1548" si="5070">BD1485+BG1485</f>
        <v>0</v>
      </c>
      <c r="BK1485" s="31">
        <f t="shared" ref="BK1485:BK1498" si="5071">BK1486</f>
        <v>0</v>
      </c>
      <c r="BL1485" s="31">
        <f t="shared" ref="BL1485:BL1498" si="5072">BL1486</f>
        <v>0</v>
      </c>
      <c r="BM1485" s="31">
        <f t="shared" ref="BM1485:BM1498" si="5073">BM1486</f>
        <v>0</v>
      </c>
      <c r="BN1485" s="31">
        <f t="shared" ref="BN1485:BN1548" si="5074">BH1485+BK1485</f>
        <v>0</v>
      </c>
      <c r="BO1485" s="31">
        <f t="shared" ref="BO1485:BO1548" si="5075">BI1485+BL1485</f>
        <v>0</v>
      </c>
      <c r="BP1485" s="31">
        <f t="shared" ref="BP1485:BP1548" si="5076">BJ1485+BM1485</f>
        <v>0</v>
      </c>
      <c r="BQ1485" s="31">
        <f t="shared" ref="BQ1485:BQ1498" si="5077">BQ1486</f>
        <v>0</v>
      </c>
      <c r="BR1485" s="31">
        <f t="shared" ref="BR1485:BR1498" si="5078">BR1486</f>
        <v>0</v>
      </c>
      <c r="BS1485" s="31">
        <f t="shared" ref="BS1485:BS1548" si="5079">BQ1485+BN1485</f>
        <v>0</v>
      </c>
      <c r="BT1485" s="31">
        <f t="shared" ref="BT1485:BT1548" si="5080">BR1485+BO1485</f>
        <v>0</v>
      </c>
      <c r="BU1485" s="31">
        <f t="shared" ref="BU1485:BU1548" si="5081">BP1485</f>
        <v>0</v>
      </c>
      <c r="BV1485" s="31">
        <f t="shared" ref="BV1485:BV1498" si="5082">BV1486</f>
        <v>0</v>
      </c>
      <c r="BW1485" s="31">
        <f t="shared" ref="BW1485:BW1498" si="5083">BW1486</f>
        <v>0</v>
      </c>
      <c r="BX1485" s="31">
        <f t="shared" ref="BX1485:BX1548" si="5084">BS1485</f>
        <v>0</v>
      </c>
      <c r="BY1485" s="31">
        <f t="shared" ref="BY1485:BY1548" si="5085">BT1485+BV1485</f>
        <v>0</v>
      </c>
      <c r="BZ1485" s="31">
        <f t="shared" ref="BZ1485:BZ1548" si="5086">BU1485+BW1485</f>
        <v>0</v>
      </c>
      <c r="CA1485" s="31">
        <f t="shared" ref="CA1485:CA1498" si="5087">CA1486</f>
        <v>0</v>
      </c>
      <c r="CB1485" s="31">
        <f t="shared" ref="CB1485:CB1498" si="5088">CB1486</f>
        <v>0</v>
      </c>
      <c r="CC1485" s="31">
        <f t="shared" ref="CC1485:CC1498" si="5089">CC1486</f>
        <v>0</v>
      </c>
      <c r="CD1485" s="31">
        <f t="shared" si="4943"/>
        <v>0</v>
      </c>
      <c r="CE1485" s="31">
        <f t="shared" si="4944"/>
        <v>0</v>
      </c>
      <c r="CF1485" s="31">
        <f t="shared" si="4945"/>
        <v>0</v>
      </c>
      <c r="CG1485" s="31">
        <f t="shared" ref="CG1485:CG1498" si="5090">CG1486</f>
        <v>0</v>
      </c>
      <c r="CH1485" s="24">
        <v>0</v>
      </c>
      <c r="CI1485" s="40"/>
    </row>
    <row r="1486" ht="29.850000000000001" hidden="1">
      <c r="A1486" s="41" t="s">
        <v>836</v>
      </c>
      <c r="B1486" s="17">
        <v>200</v>
      </c>
      <c r="C1486" s="16"/>
      <c r="D1486" s="16"/>
      <c r="E1486" s="39" t="s">
        <v>40</v>
      </c>
      <c r="F1486" s="31"/>
      <c r="G1486" s="31"/>
      <c r="H1486" s="31"/>
      <c r="I1486" s="31"/>
      <c r="J1486" s="31"/>
      <c r="K1486" s="31"/>
      <c r="L1486" s="31"/>
      <c r="M1486" s="31"/>
      <c r="N1486" s="31"/>
      <c r="O1486" s="31"/>
      <c r="P1486" s="31"/>
      <c r="Q1486" s="31"/>
      <c r="R1486" s="31"/>
      <c r="S1486" s="31"/>
      <c r="T1486" s="31"/>
      <c r="U1486" s="31"/>
      <c r="V1486" s="31"/>
      <c r="W1486" s="31"/>
      <c r="X1486" s="31"/>
      <c r="Y1486" s="31"/>
      <c r="Z1486" s="31"/>
      <c r="AA1486" s="31"/>
      <c r="AB1486" s="31"/>
      <c r="AC1486" s="31"/>
      <c r="AD1486" s="31"/>
      <c r="AE1486" s="31"/>
      <c r="AF1486" s="31"/>
      <c r="AG1486" s="31"/>
      <c r="AH1486" s="31"/>
      <c r="AI1486" s="31"/>
      <c r="AJ1486" s="31"/>
      <c r="AK1486" s="31"/>
      <c r="AL1486" s="31"/>
      <c r="AM1486" s="31">
        <f t="shared" si="5030"/>
        <v>0</v>
      </c>
      <c r="AN1486" s="31">
        <f t="shared" si="5031"/>
        <v>0</v>
      </c>
      <c r="AO1486" s="31">
        <f t="shared" si="5032"/>
        <v>0</v>
      </c>
      <c r="AP1486" s="31">
        <f t="shared" si="5053"/>
        <v>0</v>
      </c>
      <c r="AQ1486" s="31">
        <f t="shared" si="5054"/>
        <v>0</v>
      </c>
      <c r="AR1486" s="31">
        <f t="shared" si="5055"/>
        <v>0</v>
      </c>
      <c r="AS1486" s="31">
        <f t="shared" si="5033"/>
        <v>0</v>
      </c>
      <c r="AT1486" s="31">
        <f t="shared" si="5034"/>
        <v>0</v>
      </c>
      <c r="AU1486" s="31">
        <f t="shared" si="5035"/>
        <v>0</v>
      </c>
      <c r="AV1486" s="31">
        <f t="shared" si="5056"/>
        <v>0</v>
      </c>
      <c r="AW1486" s="31">
        <f t="shared" si="5057"/>
        <v>0</v>
      </c>
      <c r="AX1486" s="31">
        <f t="shared" si="5058"/>
        <v>0</v>
      </c>
      <c r="AY1486" s="31">
        <f t="shared" si="5059"/>
        <v>0</v>
      </c>
      <c r="AZ1486" s="31">
        <f t="shared" si="5060"/>
        <v>0</v>
      </c>
      <c r="BA1486" s="31">
        <f t="shared" si="5061"/>
        <v>0</v>
      </c>
      <c r="BB1486" s="31">
        <f t="shared" si="5062"/>
        <v>0</v>
      </c>
      <c r="BC1486" s="31">
        <f t="shared" si="5063"/>
        <v>0</v>
      </c>
      <c r="BD1486" s="31">
        <f t="shared" si="5064"/>
        <v>0</v>
      </c>
      <c r="BE1486" s="31">
        <f t="shared" si="5065"/>
        <v>0</v>
      </c>
      <c r="BF1486" s="31">
        <f t="shared" si="5066"/>
        <v>0</v>
      </c>
      <c r="BG1486" s="31">
        <f t="shared" si="5067"/>
        <v>0</v>
      </c>
      <c r="BH1486" s="31">
        <f t="shared" si="5068"/>
        <v>0</v>
      </c>
      <c r="BI1486" s="31">
        <f t="shared" si="5069"/>
        <v>0</v>
      </c>
      <c r="BJ1486" s="31">
        <f t="shared" si="5070"/>
        <v>0</v>
      </c>
      <c r="BK1486" s="31">
        <f t="shared" si="5071"/>
        <v>0</v>
      </c>
      <c r="BL1486" s="31">
        <f t="shared" si="5072"/>
        <v>0</v>
      </c>
      <c r="BM1486" s="31">
        <f t="shared" si="5073"/>
        <v>0</v>
      </c>
      <c r="BN1486" s="31">
        <f t="shared" si="5074"/>
        <v>0</v>
      </c>
      <c r="BO1486" s="31">
        <f t="shared" si="5075"/>
        <v>0</v>
      </c>
      <c r="BP1486" s="31">
        <f t="shared" si="5076"/>
        <v>0</v>
      </c>
      <c r="BQ1486" s="31">
        <f t="shared" si="5077"/>
        <v>0</v>
      </c>
      <c r="BR1486" s="31">
        <f t="shared" si="5078"/>
        <v>0</v>
      </c>
      <c r="BS1486" s="31">
        <f t="shared" si="5079"/>
        <v>0</v>
      </c>
      <c r="BT1486" s="31">
        <f t="shared" si="5080"/>
        <v>0</v>
      </c>
      <c r="BU1486" s="31">
        <f t="shared" si="5081"/>
        <v>0</v>
      </c>
      <c r="BV1486" s="31">
        <f t="shared" si="5082"/>
        <v>0</v>
      </c>
      <c r="BW1486" s="31">
        <f t="shared" si="5083"/>
        <v>0</v>
      </c>
      <c r="BX1486" s="31">
        <f t="shared" si="5084"/>
        <v>0</v>
      </c>
      <c r="BY1486" s="31">
        <f t="shared" si="5085"/>
        <v>0</v>
      </c>
      <c r="BZ1486" s="31">
        <f t="shared" si="5086"/>
        <v>0</v>
      </c>
      <c r="CA1486" s="31">
        <f t="shared" si="5087"/>
        <v>0</v>
      </c>
      <c r="CB1486" s="31">
        <f t="shared" si="5088"/>
        <v>0</v>
      </c>
      <c r="CC1486" s="31">
        <f t="shared" si="5089"/>
        <v>0</v>
      </c>
      <c r="CD1486" s="31">
        <f t="shared" si="4943"/>
        <v>0</v>
      </c>
      <c r="CE1486" s="31">
        <f t="shared" si="4944"/>
        <v>0</v>
      </c>
      <c r="CF1486" s="31">
        <f t="shared" si="4945"/>
        <v>0</v>
      </c>
      <c r="CG1486" s="31">
        <f t="shared" si="5090"/>
        <v>0</v>
      </c>
      <c r="CH1486" s="24">
        <v>0</v>
      </c>
      <c r="CI1486" s="40"/>
    </row>
    <row r="1487" ht="43.75" hidden="1">
      <c r="A1487" s="41" t="s">
        <v>836</v>
      </c>
      <c r="B1487" s="17">
        <v>240</v>
      </c>
      <c r="C1487" s="16"/>
      <c r="D1487" s="16"/>
      <c r="E1487" s="39" t="s">
        <v>41</v>
      </c>
      <c r="F1487" s="31"/>
      <c r="G1487" s="31"/>
      <c r="H1487" s="31"/>
      <c r="I1487" s="31"/>
      <c r="J1487" s="31"/>
      <c r="K1487" s="31"/>
      <c r="L1487" s="31"/>
      <c r="M1487" s="31"/>
      <c r="N1487" s="31"/>
      <c r="O1487" s="31"/>
      <c r="P1487" s="31"/>
      <c r="Q1487" s="31"/>
      <c r="R1487" s="31"/>
      <c r="S1487" s="31"/>
      <c r="T1487" s="31"/>
      <c r="U1487" s="31"/>
      <c r="V1487" s="31"/>
      <c r="W1487" s="31"/>
      <c r="X1487" s="31"/>
      <c r="Y1487" s="31"/>
      <c r="Z1487" s="31"/>
      <c r="AA1487" s="31"/>
      <c r="AB1487" s="31"/>
      <c r="AC1487" s="31"/>
      <c r="AD1487" s="31"/>
      <c r="AE1487" s="31"/>
      <c r="AF1487" s="31"/>
      <c r="AG1487" s="31"/>
      <c r="AH1487" s="31"/>
      <c r="AI1487" s="31"/>
      <c r="AJ1487" s="31"/>
      <c r="AK1487" s="31"/>
      <c r="AL1487" s="31"/>
      <c r="AM1487" s="31">
        <f t="shared" si="5030"/>
        <v>0</v>
      </c>
      <c r="AN1487" s="31">
        <f t="shared" si="5031"/>
        <v>0</v>
      </c>
      <c r="AO1487" s="31">
        <f t="shared" si="5032"/>
        <v>0</v>
      </c>
      <c r="AP1487" s="31">
        <f t="shared" si="5053"/>
        <v>0</v>
      </c>
      <c r="AQ1487" s="31">
        <f t="shared" si="5054"/>
        <v>0</v>
      </c>
      <c r="AR1487" s="31">
        <f t="shared" si="5055"/>
        <v>0</v>
      </c>
      <c r="AS1487" s="31">
        <f t="shared" si="5033"/>
        <v>0</v>
      </c>
      <c r="AT1487" s="31">
        <f t="shared" si="5034"/>
        <v>0</v>
      </c>
      <c r="AU1487" s="31">
        <f t="shared" si="5035"/>
        <v>0</v>
      </c>
      <c r="AV1487" s="31">
        <f t="shared" si="5056"/>
        <v>0</v>
      </c>
      <c r="AW1487" s="31">
        <f t="shared" si="5057"/>
        <v>0</v>
      </c>
      <c r="AX1487" s="31">
        <f t="shared" si="5058"/>
        <v>0</v>
      </c>
      <c r="AY1487" s="31">
        <f t="shared" si="5059"/>
        <v>0</v>
      </c>
      <c r="AZ1487" s="31">
        <f t="shared" si="5060"/>
        <v>0</v>
      </c>
      <c r="BA1487" s="31">
        <f t="shared" si="5061"/>
        <v>0</v>
      </c>
      <c r="BB1487" s="31">
        <f t="shared" si="5062"/>
        <v>0</v>
      </c>
      <c r="BC1487" s="31">
        <f t="shared" si="5063"/>
        <v>0</v>
      </c>
      <c r="BD1487" s="31">
        <f t="shared" si="5064"/>
        <v>0</v>
      </c>
      <c r="BE1487" s="31">
        <f t="shared" si="5065"/>
        <v>0</v>
      </c>
      <c r="BF1487" s="31">
        <f t="shared" si="5066"/>
        <v>0</v>
      </c>
      <c r="BG1487" s="31">
        <f t="shared" si="5067"/>
        <v>0</v>
      </c>
      <c r="BH1487" s="31">
        <f t="shared" si="5068"/>
        <v>0</v>
      </c>
      <c r="BI1487" s="31">
        <f t="shared" si="5069"/>
        <v>0</v>
      </c>
      <c r="BJ1487" s="31">
        <f t="shared" si="5070"/>
        <v>0</v>
      </c>
      <c r="BK1487" s="31">
        <f t="shared" si="5071"/>
        <v>0</v>
      </c>
      <c r="BL1487" s="31">
        <f t="shared" si="5072"/>
        <v>0</v>
      </c>
      <c r="BM1487" s="31">
        <f t="shared" si="5073"/>
        <v>0</v>
      </c>
      <c r="BN1487" s="31">
        <f t="shared" si="5074"/>
        <v>0</v>
      </c>
      <c r="BO1487" s="31">
        <f t="shared" si="5075"/>
        <v>0</v>
      </c>
      <c r="BP1487" s="31">
        <f t="shared" si="5076"/>
        <v>0</v>
      </c>
      <c r="BQ1487" s="31">
        <f t="shared" si="5077"/>
        <v>0</v>
      </c>
      <c r="BR1487" s="31">
        <f t="shared" si="5078"/>
        <v>0</v>
      </c>
      <c r="BS1487" s="31">
        <f t="shared" si="5079"/>
        <v>0</v>
      </c>
      <c r="BT1487" s="31">
        <f t="shared" si="5080"/>
        <v>0</v>
      </c>
      <c r="BU1487" s="31">
        <f t="shared" si="5081"/>
        <v>0</v>
      </c>
      <c r="BV1487" s="31">
        <f t="shared" si="5082"/>
        <v>0</v>
      </c>
      <c r="BW1487" s="31">
        <f t="shared" si="5083"/>
        <v>0</v>
      </c>
      <c r="BX1487" s="31">
        <f t="shared" si="5084"/>
        <v>0</v>
      </c>
      <c r="BY1487" s="31">
        <f t="shared" si="5085"/>
        <v>0</v>
      </c>
      <c r="BZ1487" s="31">
        <f t="shared" si="5086"/>
        <v>0</v>
      </c>
      <c r="CA1487" s="31">
        <f t="shared" si="5087"/>
        <v>0</v>
      </c>
      <c r="CB1487" s="31">
        <f t="shared" si="5088"/>
        <v>0</v>
      </c>
      <c r="CC1487" s="31">
        <f t="shared" si="5089"/>
        <v>0</v>
      </c>
      <c r="CD1487" s="31">
        <f t="shared" si="4943"/>
        <v>0</v>
      </c>
      <c r="CE1487" s="31">
        <f t="shared" si="4944"/>
        <v>0</v>
      </c>
      <c r="CF1487" s="31">
        <f t="shared" si="4945"/>
        <v>0</v>
      </c>
      <c r="CG1487" s="31">
        <f t="shared" si="5090"/>
        <v>0</v>
      </c>
      <c r="CH1487" s="24">
        <v>0</v>
      </c>
      <c r="CI1487" s="40"/>
    </row>
    <row r="1488" ht="15" hidden="1">
      <c r="A1488" s="41" t="s">
        <v>836</v>
      </c>
      <c r="B1488" s="17">
        <v>240</v>
      </c>
      <c r="C1488" s="16" t="s">
        <v>66</v>
      </c>
      <c r="D1488" s="16" t="s">
        <v>67</v>
      </c>
      <c r="E1488" s="39" t="s">
        <v>68</v>
      </c>
      <c r="F1488" s="31"/>
      <c r="G1488" s="31"/>
      <c r="H1488" s="31"/>
      <c r="I1488" s="31"/>
      <c r="J1488" s="31"/>
      <c r="K1488" s="31"/>
      <c r="L1488" s="31"/>
      <c r="M1488" s="31"/>
      <c r="N1488" s="31"/>
      <c r="O1488" s="31"/>
      <c r="P1488" s="31"/>
      <c r="Q1488" s="31"/>
      <c r="R1488" s="31"/>
      <c r="S1488" s="31"/>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f t="shared" si="5053"/>
        <v>0</v>
      </c>
      <c r="AQ1488" s="31">
        <f t="shared" si="5054"/>
        <v>0</v>
      </c>
      <c r="AR1488" s="31">
        <f t="shared" si="5055"/>
        <v>0</v>
      </c>
      <c r="AS1488" s="31"/>
      <c r="AT1488" s="31"/>
      <c r="AU1488" s="31"/>
      <c r="AV1488" s="31">
        <f t="shared" si="5056"/>
        <v>0</v>
      </c>
      <c r="AW1488" s="31">
        <f t="shared" si="5057"/>
        <v>0</v>
      </c>
      <c r="AX1488" s="31">
        <f t="shared" si="5058"/>
        <v>0</v>
      </c>
      <c r="AY1488" s="31"/>
      <c r="AZ1488" s="31"/>
      <c r="BA1488" s="31"/>
      <c r="BB1488" s="31">
        <f t="shared" si="5062"/>
        <v>0</v>
      </c>
      <c r="BC1488" s="31">
        <f t="shared" si="5063"/>
        <v>0</v>
      </c>
      <c r="BD1488" s="31">
        <f t="shared" si="5064"/>
        <v>0</v>
      </c>
      <c r="BE1488" s="31"/>
      <c r="BF1488" s="31"/>
      <c r="BG1488" s="31"/>
      <c r="BH1488" s="31">
        <f t="shared" si="5068"/>
        <v>0</v>
      </c>
      <c r="BI1488" s="31">
        <f t="shared" si="5069"/>
        <v>0</v>
      </c>
      <c r="BJ1488" s="31">
        <f t="shared" si="5070"/>
        <v>0</v>
      </c>
      <c r="BK1488" s="31"/>
      <c r="BL1488" s="31"/>
      <c r="BM1488" s="31"/>
      <c r="BN1488" s="31">
        <f t="shared" si="5074"/>
        <v>0</v>
      </c>
      <c r="BO1488" s="31">
        <f t="shared" si="5075"/>
        <v>0</v>
      </c>
      <c r="BP1488" s="31">
        <f t="shared" si="5076"/>
        <v>0</v>
      </c>
      <c r="BQ1488" s="31"/>
      <c r="BR1488" s="31"/>
      <c r="BS1488" s="31">
        <f t="shared" si="5079"/>
        <v>0</v>
      </c>
      <c r="BT1488" s="31">
        <f t="shared" si="5080"/>
        <v>0</v>
      </c>
      <c r="BU1488" s="31">
        <f t="shared" si="5081"/>
        <v>0</v>
      </c>
      <c r="BV1488" s="31"/>
      <c r="BW1488" s="31"/>
      <c r="BX1488" s="31">
        <f t="shared" si="5084"/>
        <v>0</v>
      </c>
      <c r="BY1488" s="31">
        <f t="shared" si="5085"/>
        <v>0</v>
      </c>
      <c r="BZ1488" s="31">
        <f t="shared" si="5086"/>
        <v>0</v>
      </c>
      <c r="CA1488" s="31"/>
      <c r="CB1488" s="31"/>
      <c r="CC1488" s="31"/>
      <c r="CD1488" s="31">
        <f t="shared" si="4943"/>
        <v>0</v>
      </c>
      <c r="CE1488" s="31">
        <f t="shared" si="4944"/>
        <v>0</v>
      </c>
      <c r="CF1488" s="31">
        <f t="shared" si="4945"/>
        <v>0</v>
      </c>
      <c r="CG1488" s="31"/>
      <c r="CH1488" s="24">
        <v>0</v>
      </c>
      <c r="CI1488" s="40"/>
    </row>
    <row r="1489" ht="57.700000000000003" hidden="1">
      <c r="A1489" s="41" t="s">
        <v>837</v>
      </c>
      <c r="B1489" s="17"/>
      <c r="C1489" s="16"/>
      <c r="D1489" s="16"/>
      <c r="E1489" s="39" t="s">
        <v>838</v>
      </c>
      <c r="F1489" s="31"/>
      <c r="G1489" s="31"/>
      <c r="H1489" s="31"/>
      <c r="I1489" s="31"/>
      <c r="J1489" s="31"/>
      <c r="K1489" s="31"/>
      <c r="L1489" s="31"/>
      <c r="M1489" s="31"/>
      <c r="N1489" s="31"/>
      <c r="O1489" s="31"/>
      <c r="P1489" s="31"/>
      <c r="Q1489" s="31"/>
      <c r="R1489" s="31"/>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f t="shared" si="5059"/>
        <v>20000</v>
      </c>
      <c r="AZ1489" s="31">
        <f t="shared" si="5060"/>
        <v>0</v>
      </c>
      <c r="BA1489" s="31">
        <f t="shared" si="5061"/>
        <v>0</v>
      </c>
      <c r="BB1489" s="31">
        <f t="shared" si="5062"/>
        <v>20000</v>
      </c>
      <c r="BC1489" s="31">
        <f t="shared" si="5063"/>
        <v>0</v>
      </c>
      <c r="BD1489" s="31">
        <f t="shared" si="5064"/>
        <v>0</v>
      </c>
      <c r="BE1489" s="31">
        <f t="shared" si="5065"/>
        <v>-20000</v>
      </c>
      <c r="BF1489" s="31">
        <f t="shared" si="5066"/>
        <v>0</v>
      </c>
      <c r="BG1489" s="31">
        <f t="shared" si="5067"/>
        <v>0</v>
      </c>
      <c r="BH1489" s="31">
        <f t="shared" si="5068"/>
        <v>0</v>
      </c>
      <c r="BI1489" s="31">
        <f t="shared" si="5069"/>
        <v>0</v>
      </c>
      <c r="BJ1489" s="31">
        <f t="shared" si="5070"/>
        <v>0</v>
      </c>
      <c r="BK1489" s="31">
        <f t="shared" si="5071"/>
        <v>0</v>
      </c>
      <c r="BL1489" s="31">
        <f t="shared" si="5072"/>
        <v>0</v>
      </c>
      <c r="BM1489" s="31">
        <f t="shared" si="5073"/>
        <v>0</v>
      </c>
      <c r="BN1489" s="31">
        <f t="shared" si="5074"/>
        <v>0</v>
      </c>
      <c r="BO1489" s="31">
        <f t="shared" si="5075"/>
        <v>0</v>
      </c>
      <c r="BP1489" s="31">
        <f t="shared" si="5076"/>
        <v>0</v>
      </c>
      <c r="BQ1489" s="31">
        <f t="shared" si="5077"/>
        <v>0</v>
      </c>
      <c r="BR1489" s="31">
        <f t="shared" si="5078"/>
        <v>0</v>
      </c>
      <c r="BS1489" s="31">
        <f t="shared" si="5079"/>
        <v>0</v>
      </c>
      <c r="BT1489" s="31">
        <f t="shared" si="5080"/>
        <v>0</v>
      </c>
      <c r="BU1489" s="31">
        <f t="shared" si="5081"/>
        <v>0</v>
      </c>
      <c r="BV1489" s="31">
        <f t="shared" si="5082"/>
        <v>0</v>
      </c>
      <c r="BW1489" s="31">
        <f t="shared" si="5083"/>
        <v>0</v>
      </c>
      <c r="BX1489" s="31">
        <f t="shared" si="5084"/>
        <v>0</v>
      </c>
      <c r="BY1489" s="31">
        <f t="shared" si="5085"/>
        <v>0</v>
      </c>
      <c r="BZ1489" s="31">
        <f t="shared" si="5086"/>
        <v>0</v>
      </c>
      <c r="CA1489" s="31">
        <f t="shared" si="5087"/>
        <v>0</v>
      </c>
      <c r="CB1489" s="31">
        <f t="shared" si="5088"/>
        <v>0</v>
      </c>
      <c r="CC1489" s="31">
        <f t="shared" si="5089"/>
        <v>0</v>
      </c>
      <c r="CD1489" s="31">
        <f t="shared" si="4943"/>
        <v>0</v>
      </c>
      <c r="CE1489" s="31">
        <f t="shared" si="4944"/>
        <v>0</v>
      </c>
      <c r="CF1489" s="31">
        <f t="shared" si="4945"/>
        <v>0</v>
      </c>
      <c r="CG1489" s="31">
        <f t="shared" si="5090"/>
        <v>0</v>
      </c>
      <c r="CH1489" s="24">
        <v>0</v>
      </c>
      <c r="CI1489" s="40"/>
    </row>
    <row r="1490" ht="29.850000000000001" hidden="1">
      <c r="A1490" s="41" t="s">
        <v>837</v>
      </c>
      <c r="B1490" s="17">
        <v>200</v>
      </c>
      <c r="C1490" s="16"/>
      <c r="D1490" s="16"/>
      <c r="E1490" s="39" t="s">
        <v>40</v>
      </c>
      <c r="F1490" s="31"/>
      <c r="G1490" s="31"/>
      <c r="H1490" s="31"/>
      <c r="I1490" s="31"/>
      <c r="J1490" s="31"/>
      <c r="K1490" s="31"/>
      <c r="L1490" s="31"/>
      <c r="M1490" s="31"/>
      <c r="N1490" s="31"/>
      <c r="O1490" s="31"/>
      <c r="P1490" s="31"/>
      <c r="Q1490" s="31"/>
      <c r="R1490" s="31"/>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f t="shared" si="5059"/>
        <v>20000</v>
      </c>
      <c r="AZ1490" s="31">
        <f t="shared" si="5060"/>
        <v>0</v>
      </c>
      <c r="BA1490" s="31">
        <f t="shared" si="5061"/>
        <v>0</v>
      </c>
      <c r="BB1490" s="31">
        <f t="shared" si="5062"/>
        <v>20000</v>
      </c>
      <c r="BC1490" s="31">
        <f t="shared" si="5063"/>
        <v>0</v>
      </c>
      <c r="BD1490" s="31">
        <f t="shared" si="5064"/>
        <v>0</v>
      </c>
      <c r="BE1490" s="31">
        <f t="shared" si="5065"/>
        <v>-20000</v>
      </c>
      <c r="BF1490" s="31">
        <f t="shared" si="5066"/>
        <v>0</v>
      </c>
      <c r="BG1490" s="31">
        <f t="shared" si="5067"/>
        <v>0</v>
      </c>
      <c r="BH1490" s="31">
        <f t="shared" si="5068"/>
        <v>0</v>
      </c>
      <c r="BI1490" s="31">
        <f t="shared" si="5069"/>
        <v>0</v>
      </c>
      <c r="BJ1490" s="31">
        <f t="shared" si="5070"/>
        <v>0</v>
      </c>
      <c r="BK1490" s="31">
        <f t="shared" si="5071"/>
        <v>0</v>
      </c>
      <c r="BL1490" s="31">
        <f t="shared" si="5072"/>
        <v>0</v>
      </c>
      <c r="BM1490" s="31">
        <f t="shared" si="5073"/>
        <v>0</v>
      </c>
      <c r="BN1490" s="31">
        <f t="shared" si="5074"/>
        <v>0</v>
      </c>
      <c r="BO1490" s="31">
        <f t="shared" si="5075"/>
        <v>0</v>
      </c>
      <c r="BP1490" s="31">
        <f t="shared" si="5076"/>
        <v>0</v>
      </c>
      <c r="BQ1490" s="31">
        <f t="shared" si="5077"/>
        <v>0</v>
      </c>
      <c r="BR1490" s="31">
        <f t="shared" si="5078"/>
        <v>0</v>
      </c>
      <c r="BS1490" s="31">
        <f t="shared" si="5079"/>
        <v>0</v>
      </c>
      <c r="BT1490" s="31">
        <f t="shared" si="5080"/>
        <v>0</v>
      </c>
      <c r="BU1490" s="31">
        <f t="shared" si="5081"/>
        <v>0</v>
      </c>
      <c r="BV1490" s="31">
        <f t="shared" si="5082"/>
        <v>0</v>
      </c>
      <c r="BW1490" s="31">
        <f t="shared" si="5083"/>
        <v>0</v>
      </c>
      <c r="BX1490" s="31">
        <f t="shared" si="5084"/>
        <v>0</v>
      </c>
      <c r="BY1490" s="31">
        <f t="shared" si="5085"/>
        <v>0</v>
      </c>
      <c r="BZ1490" s="31">
        <f t="shared" si="5086"/>
        <v>0</v>
      </c>
      <c r="CA1490" s="31">
        <f t="shared" si="5087"/>
        <v>0</v>
      </c>
      <c r="CB1490" s="31">
        <f t="shared" si="5088"/>
        <v>0</v>
      </c>
      <c r="CC1490" s="31">
        <f t="shared" si="5089"/>
        <v>0</v>
      </c>
      <c r="CD1490" s="31">
        <f t="shared" si="4943"/>
        <v>0</v>
      </c>
      <c r="CE1490" s="31">
        <f t="shared" si="4944"/>
        <v>0</v>
      </c>
      <c r="CF1490" s="31">
        <f t="shared" si="4945"/>
        <v>0</v>
      </c>
      <c r="CG1490" s="31">
        <f t="shared" si="5090"/>
        <v>0</v>
      </c>
      <c r="CH1490" s="24">
        <v>0</v>
      </c>
      <c r="CI1490" s="40"/>
    </row>
    <row r="1491" ht="43.75" hidden="1">
      <c r="A1491" s="41" t="s">
        <v>837</v>
      </c>
      <c r="B1491" s="17">
        <v>240</v>
      </c>
      <c r="C1491" s="16"/>
      <c r="D1491" s="16"/>
      <c r="E1491" s="39" t="s">
        <v>41</v>
      </c>
      <c r="F1491" s="31"/>
      <c r="G1491" s="31"/>
      <c r="H1491" s="31"/>
      <c r="I1491" s="31"/>
      <c r="J1491" s="31"/>
      <c r="K1491" s="31"/>
      <c r="L1491" s="31"/>
      <c r="M1491" s="31"/>
      <c r="N1491" s="31"/>
      <c r="O1491" s="31"/>
      <c r="P1491" s="31"/>
      <c r="Q1491" s="31"/>
      <c r="R1491" s="31"/>
      <c r="S1491" s="31"/>
      <c r="T1491" s="31"/>
      <c r="U1491" s="31"/>
      <c r="V1491" s="31"/>
      <c r="W1491" s="31"/>
      <c r="X1491" s="31"/>
      <c r="Y1491" s="31"/>
      <c r="Z1491" s="31"/>
      <c r="AA1491" s="31"/>
      <c r="AB1491" s="31"/>
      <c r="AC1491" s="31"/>
      <c r="AD1491" s="31"/>
      <c r="AE1491" s="31"/>
      <c r="AF1491" s="31"/>
      <c r="AG1491" s="31"/>
      <c r="AH1491" s="31"/>
      <c r="AI1491" s="31"/>
      <c r="AJ1491" s="31"/>
      <c r="AK1491" s="31"/>
      <c r="AL1491" s="31"/>
      <c r="AM1491" s="31"/>
      <c r="AN1491" s="31"/>
      <c r="AO1491" s="31"/>
      <c r="AP1491" s="31"/>
      <c r="AQ1491" s="31"/>
      <c r="AR1491" s="31"/>
      <c r="AS1491" s="31"/>
      <c r="AT1491" s="31"/>
      <c r="AU1491" s="31"/>
      <c r="AV1491" s="31"/>
      <c r="AW1491" s="31"/>
      <c r="AX1491" s="31"/>
      <c r="AY1491" s="31">
        <f t="shared" si="5059"/>
        <v>20000</v>
      </c>
      <c r="AZ1491" s="31">
        <f t="shared" si="5060"/>
        <v>0</v>
      </c>
      <c r="BA1491" s="31">
        <f t="shared" si="5061"/>
        <v>0</v>
      </c>
      <c r="BB1491" s="31">
        <f t="shared" si="5062"/>
        <v>20000</v>
      </c>
      <c r="BC1491" s="31">
        <f t="shared" si="5063"/>
        <v>0</v>
      </c>
      <c r="BD1491" s="31">
        <f t="shared" si="5064"/>
        <v>0</v>
      </c>
      <c r="BE1491" s="31">
        <f t="shared" si="5065"/>
        <v>-20000</v>
      </c>
      <c r="BF1491" s="31">
        <f t="shared" si="5066"/>
        <v>0</v>
      </c>
      <c r="BG1491" s="31">
        <f t="shared" si="5067"/>
        <v>0</v>
      </c>
      <c r="BH1491" s="31">
        <f t="shared" si="5068"/>
        <v>0</v>
      </c>
      <c r="BI1491" s="31">
        <f t="shared" si="5069"/>
        <v>0</v>
      </c>
      <c r="BJ1491" s="31">
        <f t="shared" si="5070"/>
        <v>0</v>
      </c>
      <c r="BK1491" s="31">
        <f t="shared" si="5071"/>
        <v>0</v>
      </c>
      <c r="BL1491" s="31">
        <f t="shared" si="5072"/>
        <v>0</v>
      </c>
      <c r="BM1491" s="31">
        <f t="shared" si="5073"/>
        <v>0</v>
      </c>
      <c r="BN1491" s="31">
        <f t="shared" si="5074"/>
        <v>0</v>
      </c>
      <c r="BO1491" s="31">
        <f t="shared" si="5075"/>
        <v>0</v>
      </c>
      <c r="BP1491" s="31">
        <f t="shared" si="5076"/>
        <v>0</v>
      </c>
      <c r="BQ1491" s="31">
        <f t="shared" si="5077"/>
        <v>0</v>
      </c>
      <c r="BR1491" s="31">
        <f t="shared" si="5078"/>
        <v>0</v>
      </c>
      <c r="BS1491" s="31">
        <f t="shared" si="5079"/>
        <v>0</v>
      </c>
      <c r="BT1491" s="31">
        <f t="shared" si="5080"/>
        <v>0</v>
      </c>
      <c r="BU1491" s="31">
        <f t="shared" si="5081"/>
        <v>0</v>
      </c>
      <c r="BV1491" s="31">
        <f t="shared" si="5082"/>
        <v>0</v>
      </c>
      <c r="BW1491" s="31">
        <f t="shared" si="5083"/>
        <v>0</v>
      </c>
      <c r="BX1491" s="31">
        <f t="shared" si="5084"/>
        <v>0</v>
      </c>
      <c r="BY1491" s="31">
        <f t="shared" si="5085"/>
        <v>0</v>
      </c>
      <c r="BZ1491" s="31">
        <f t="shared" si="5086"/>
        <v>0</v>
      </c>
      <c r="CA1491" s="31">
        <f t="shared" si="5087"/>
        <v>0</v>
      </c>
      <c r="CB1491" s="31">
        <f t="shared" si="5088"/>
        <v>0</v>
      </c>
      <c r="CC1491" s="31">
        <f t="shared" si="5089"/>
        <v>0</v>
      </c>
      <c r="CD1491" s="31">
        <f t="shared" si="4943"/>
        <v>0</v>
      </c>
      <c r="CE1491" s="31">
        <f t="shared" si="4944"/>
        <v>0</v>
      </c>
      <c r="CF1491" s="31">
        <f t="shared" si="4945"/>
        <v>0</v>
      </c>
      <c r="CG1491" s="31">
        <f t="shared" si="5090"/>
        <v>0</v>
      </c>
      <c r="CH1491" s="24">
        <v>0</v>
      </c>
      <c r="CI1491" s="40"/>
    </row>
    <row r="1492" ht="15" hidden="1">
      <c r="A1492" s="41" t="s">
        <v>837</v>
      </c>
      <c r="B1492" s="17">
        <v>240</v>
      </c>
      <c r="C1492" s="16" t="s">
        <v>66</v>
      </c>
      <c r="D1492" s="16" t="s">
        <v>67</v>
      </c>
      <c r="E1492" s="39" t="s">
        <v>68</v>
      </c>
      <c r="F1492" s="31"/>
      <c r="G1492" s="31"/>
      <c r="H1492" s="31"/>
      <c r="I1492" s="31"/>
      <c r="J1492" s="31"/>
      <c r="K1492" s="31"/>
      <c r="L1492" s="31"/>
      <c r="M1492" s="31"/>
      <c r="N1492" s="31"/>
      <c r="O1492" s="31"/>
      <c r="P1492" s="31"/>
      <c r="Q1492" s="31"/>
      <c r="R1492" s="31"/>
      <c r="S1492" s="31"/>
      <c r="T1492" s="31"/>
      <c r="U1492" s="31"/>
      <c r="V1492" s="31"/>
      <c r="W1492" s="31"/>
      <c r="X1492" s="31"/>
      <c r="Y1492" s="31"/>
      <c r="Z1492" s="31"/>
      <c r="AA1492" s="31"/>
      <c r="AB1492" s="31"/>
      <c r="AC1492" s="31"/>
      <c r="AD1492" s="31"/>
      <c r="AE1492" s="31"/>
      <c r="AF1492" s="31"/>
      <c r="AG1492" s="31"/>
      <c r="AH1492" s="31"/>
      <c r="AI1492" s="31"/>
      <c r="AJ1492" s="31"/>
      <c r="AK1492" s="31"/>
      <c r="AL1492" s="31"/>
      <c r="AM1492" s="31"/>
      <c r="AN1492" s="31"/>
      <c r="AO1492" s="31"/>
      <c r="AP1492" s="31"/>
      <c r="AQ1492" s="31"/>
      <c r="AR1492" s="31"/>
      <c r="AS1492" s="31"/>
      <c r="AT1492" s="31"/>
      <c r="AU1492" s="31"/>
      <c r="AV1492" s="31"/>
      <c r="AW1492" s="31"/>
      <c r="AX1492" s="31"/>
      <c r="AY1492" s="31">
        <v>20000</v>
      </c>
      <c r="AZ1492" s="31"/>
      <c r="BA1492" s="31"/>
      <c r="BB1492" s="31">
        <f t="shared" si="5062"/>
        <v>20000</v>
      </c>
      <c r="BC1492" s="31">
        <f t="shared" si="5063"/>
        <v>0</v>
      </c>
      <c r="BD1492" s="31">
        <f t="shared" si="5064"/>
        <v>0</v>
      </c>
      <c r="BE1492" s="31">
        <v>-20000</v>
      </c>
      <c r="BF1492" s="31"/>
      <c r="BG1492" s="31"/>
      <c r="BH1492" s="31">
        <f t="shared" si="5068"/>
        <v>0</v>
      </c>
      <c r="BI1492" s="31">
        <f t="shared" si="5069"/>
        <v>0</v>
      </c>
      <c r="BJ1492" s="31">
        <f t="shared" si="5070"/>
        <v>0</v>
      </c>
      <c r="BK1492" s="31"/>
      <c r="BL1492" s="31"/>
      <c r="BM1492" s="31"/>
      <c r="BN1492" s="31">
        <f t="shared" si="5074"/>
        <v>0</v>
      </c>
      <c r="BO1492" s="31">
        <f t="shared" si="5075"/>
        <v>0</v>
      </c>
      <c r="BP1492" s="31">
        <f t="shared" si="5076"/>
        <v>0</v>
      </c>
      <c r="BQ1492" s="31"/>
      <c r="BR1492" s="31"/>
      <c r="BS1492" s="31">
        <f t="shared" si="5079"/>
        <v>0</v>
      </c>
      <c r="BT1492" s="31">
        <f t="shared" si="5080"/>
        <v>0</v>
      </c>
      <c r="BU1492" s="31">
        <f t="shared" si="5081"/>
        <v>0</v>
      </c>
      <c r="BV1492" s="31"/>
      <c r="BW1492" s="31"/>
      <c r="BX1492" s="31">
        <f t="shared" si="5084"/>
        <v>0</v>
      </c>
      <c r="BY1492" s="31">
        <f t="shared" si="5085"/>
        <v>0</v>
      </c>
      <c r="BZ1492" s="31">
        <f t="shared" si="5086"/>
        <v>0</v>
      </c>
      <c r="CA1492" s="31"/>
      <c r="CB1492" s="31"/>
      <c r="CC1492" s="31"/>
      <c r="CD1492" s="31">
        <f t="shared" si="4943"/>
        <v>0</v>
      </c>
      <c r="CE1492" s="31">
        <f t="shared" si="4944"/>
        <v>0</v>
      </c>
      <c r="CF1492" s="31">
        <f t="shared" si="4945"/>
        <v>0</v>
      </c>
      <c r="CG1492" s="31"/>
      <c r="CH1492" s="24">
        <v>0</v>
      </c>
      <c r="CI1492" s="40"/>
    </row>
    <row r="1493" ht="29.850000000000001">
      <c r="A1493" s="41" t="s">
        <v>839</v>
      </c>
      <c r="B1493" s="17"/>
      <c r="C1493" s="16"/>
      <c r="D1493" s="16"/>
      <c r="E1493" s="39" t="s">
        <v>840</v>
      </c>
      <c r="F1493" s="31"/>
      <c r="G1493" s="31"/>
      <c r="H1493" s="31"/>
      <c r="I1493" s="31"/>
      <c r="J1493" s="31"/>
      <c r="K1493" s="31"/>
      <c r="L1493" s="31"/>
      <c r="M1493" s="31"/>
      <c r="N1493" s="31"/>
      <c r="O1493" s="31"/>
      <c r="P1493" s="31"/>
      <c r="Q1493" s="31"/>
      <c r="R1493" s="31"/>
      <c r="S1493" s="31"/>
      <c r="T1493" s="31"/>
      <c r="U1493" s="31"/>
      <c r="V1493" s="31"/>
      <c r="W1493" s="31"/>
      <c r="X1493" s="31"/>
      <c r="Y1493" s="31"/>
      <c r="Z1493" s="31"/>
      <c r="AA1493" s="31"/>
      <c r="AB1493" s="31"/>
      <c r="AC1493" s="31"/>
      <c r="AD1493" s="31"/>
      <c r="AE1493" s="31"/>
      <c r="AF1493" s="31"/>
      <c r="AG1493" s="31"/>
      <c r="AH1493" s="31"/>
      <c r="AI1493" s="31"/>
      <c r="AJ1493" s="31"/>
      <c r="AK1493" s="31"/>
      <c r="AL1493" s="31"/>
      <c r="AM1493" s="31"/>
      <c r="AN1493" s="31"/>
      <c r="AO1493" s="31"/>
      <c r="AP1493" s="31"/>
      <c r="AQ1493" s="31"/>
      <c r="AR1493" s="31"/>
      <c r="AS1493" s="31"/>
      <c r="AT1493" s="31"/>
      <c r="AU1493" s="31"/>
      <c r="AV1493" s="31"/>
      <c r="AW1493" s="31"/>
      <c r="AX1493" s="31"/>
      <c r="AY1493" s="31">
        <f t="shared" si="5059"/>
        <v>0</v>
      </c>
      <c r="AZ1493" s="31">
        <f t="shared" si="5060"/>
        <v>37278.684999999998</v>
      </c>
      <c r="BA1493" s="31">
        <f t="shared" si="5061"/>
        <v>0</v>
      </c>
      <c r="BB1493" s="31">
        <f t="shared" si="5062"/>
        <v>0</v>
      </c>
      <c r="BC1493" s="31">
        <f t="shared" si="5063"/>
        <v>37278.684999999998</v>
      </c>
      <c r="BD1493" s="31">
        <f t="shared" si="5064"/>
        <v>0</v>
      </c>
      <c r="BE1493" s="31">
        <f t="shared" si="5065"/>
        <v>0</v>
      </c>
      <c r="BF1493" s="31">
        <f t="shared" si="5066"/>
        <v>0</v>
      </c>
      <c r="BG1493" s="31">
        <f t="shared" si="5067"/>
        <v>0</v>
      </c>
      <c r="BH1493" s="31">
        <f t="shared" si="5068"/>
        <v>0</v>
      </c>
      <c r="BI1493" s="31">
        <f t="shared" si="5069"/>
        <v>37278.684999999998</v>
      </c>
      <c r="BJ1493" s="31">
        <f t="shared" si="5070"/>
        <v>0</v>
      </c>
      <c r="BK1493" s="31">
        <f t="shared" si="5071"/>
        <v>0</v>
      </c>
      <c r="BL1493" s="31">
        <f t="shared" si="5072"/>
        <v>0</v>
      </c>
      <c r="BM1493" s="31">
        <f t="shared" si="5073"/>
        <v>0</v>
      </c>
      <c r="BN1493" s="31">
        <f t="shared" si="5074"/>
        <v>0</v>
      </c>
      <c r="BO1493" s="31">
        <f t="shared" si="5075"/>
        <v>37278.684999999998</v>
      </c>
      <c r="BP1493" s="31">
        <f t="shared" si="5076"/>
        <v>0</v>
      </c>
      <c r="BQ1493" s="31">
        <f t="shared" si="5077"/>
        <v>0</v>
      </c>
      <c r="BR1493" s="31">
        <f t="shared" si="5078"/>
        <v>0</v>
      </c>
      <c r="BS1493" s="31">
        <f t="shared" si="5079"/>
        <v>0</v>
      </c>
      <c r="BT1493" s="31">
        <f t="shared" si="5080"/>
        <v>37278.684999999998</v>
      </c>
      <c r="BU1493" s="31">
        <f t="shared" si="5081"/>
        <v>0</v>
      </c>
      <c r="BV1493" s="31">
        <f t="shared" si="5082"/>
        <v>0</v>
      </c>
      <c r="BW1493" s="31">
        <f t="shared" si="5083"/>
        <v>0</v>
      </c>
      <c r="BX1493" s="31">
        <f t="shared" si="5084"/>
        <v>0</v>
      </c>
      <c r="BY1493" s="31">
        <f t="shared" si="5085"/>
        <v>37278.684999999998</v>
      </c>
      <c r="BZ1493" s="31">
        <f t="shared" si="5086"/>
        <v>0</v>
      </c>
      <c r="CA1493" s="31">
        <f t="shared" si="5087"/>
        <v>0</v>
      </c>
      <c r="CB1493" s="31">
        <f t="shared" si="5088"/>
        <v>0</v>
      </c>
      <c r="CC1493" s="31">
        <f t="shared" si="5089"/>
        <v>0</v>
      </c>
      <c r="CD1493" s="31">
        <f t="shared" si="4943"/>
        <v>0</v>
      </c>
      <c r="CE1493" s="31">
        <f t="shared" si="4944"/>
        <v>37278.684999999998</v>
      </c>
      <c r="CF1493" s="31">
        <f t="shared" si="4945"/>
        <v>0</v>
      </c>
      <c r="CG1493" s="31">
        <f t="shared" si="5090"/>
        <v>0</v>
      </c>
      <c r="CH1493" s="24"/>
      <c r="CI1493" s="40"/>
    </row>
    <row r="1494" ht="52.700000000000003">
      <c r="A1494" s="41" t="s">
        <v>841</v>
      </c>
      <c r="B1494" s="17"/>
      <c r="C1494" s="16"/>
      <c r="D1494" s="16"/>
      <c r="E1494" s="39" t="s">
        <v>842</v>
      </c>
      <c r="F1494" s="31"/>
      <c r="G1494" s="31"/>
      <c r="H1494" s="31"/>
      <c r="I1494" s="31"/>
      <c r="J1494" s="31"/>
      <c r="K1494" s="31"/>
      <c r="L1494" s="31"/>
      <c r="M1494" s="31"/>
      <c r="N1494" s="31"/>
      <c r="O1494" s="31"/>
      <c r="P1494" s="31"/>
      <c r="Q1494" s="31"/>
      <c r="R1494" s="31"/>
      <c r="S1494" s="31"/>
      <c r="T1494" s="31"/>
      <c r="U1494" s="31"/>
      <c r="V1494" s="31"/>
      <c r="W1494" s="31"/>
      <c r="X1494" s="31"/>
      <c r="Y1494" s="31"/>
      <c r="Z1494" s="31"/>
      <c r="AA1494" s="31"/>
      <c r="AB1494" s="31"/>
      <c r="AC1494" s="31"/>
      <c r="AD1494" s="31"/>
      <c r="AE1494" s="31"/>
      <c r="AF1494" s="31"/>
      <c r="AG1494" s="31"/>
      <c r="AH1494" s="31"/>
      <c r="AI1494" s="31"/>
      <c r="AJ1494" s="31"/>
      <c r="AK1494" s="31"/>
      <c r="AL1494" s="31"/>
      <c r="AM1494" s="31"/>
      <c r="AN1494" s="31"/>
      <c r="AO1494" s="31"/>
      <c r="AP1494" s="31"/>
      <c r="AQ1494" s="31"/>
      <c r="AR1494" s="31"/>
      <c r="AS1494" s="31"/>
      <c r="AT1494" s="31"/>
      <c r="AU1494" s="31"/>
      <c r="AV1494" s="31"/>
      <c r="AW1494" s="31"/>
      <c r="AX1494" s="31"/>
      <c r="AY1494" s="31">
        <f t="shared" si="5059"/>
        <v>0</v>
      </c>
      <c r="AZ1494" s="31">
        <f t="shared" si="5060"/>
        <v>37278.684999999998</v>
      </c>
      <c r="BA1494" s="31">
        <f t="shared" si="5061"/>
        <v>0</v>
      </c>
      <c r="BB1494" s="31">
        <f t="shared" si="5062"/>
        <v>0</v>
      </c>
      <c r="BC1494" s="31">
        <f t="shared" si="5063"/>
        <v>37278.684999999998</v>
      </c>
      <c r="BD1494" s="31">
        <f t="shared" si="5064"/>
        <v>0</v>
      </c>
      <c r="BE1494" s="31">
        <f t="shared" si="5065"/>
        <v>0</v>
      </c>
      <c r="BF1494" s="31">
        <f t="shared" si="5066"/>
        <v>0</v>
      </c>
      <c r="BG1494" s="31">
        <f t="shared" si="5067"/>
        <v>0</v>
      </c>
      <c r="BH1494" s="31">
        <f t="shared" si="5068"/>
        <v>0</v>
      </c>
      <c r="BI1494" s="31">
        <f t="shared" si="5069"/>
        <v>37278.684999999998</v>
      </c>
      <c r="BJ1494" s="31">
        <f t="shared" si="5070"/>
        <v>0</v>
      </c>
      <c r="BK1494" s="31">
        <f t="shared" si="5071"/>
        <v>0</v>
      </c>
      <c r="BL1494" s="31">
        <f t="shared" si="5072"/>
        <v>0</v>
      </c>
      <c r="BM1494" s="31">
        <f t="shared" si="5073"/>
        <v>0</v>
      </c>
      <c r="BN1494" s="31">
        <f t="shared" si="5074"/>
        <v>0</v>
      </c>
      <c r="BO1494" s="31">
        <f t="shared" si="5075"/>
        <v>37278.684999999998</v>
      </c>
      <c r="BP1494" s="31">
        <f t="shared" si="5076"/>
        <v>0</v>
      </c>
      <c r="BQ1494" s="31">
        <f t="shared" si="5077"/>
        <v>0</v>
      </c>
      <c r="BR1494" s="31">
        <f t="shared" si="5078"/>
        <v>0</v>
      </c>
      <c r="BS1494" s="31">
        <f t="shared" si="5079"/>
        <v>0</v>
      </c>
      <c r="BT1494" s="31">
        <f t="shared" si="5080"/>
        <v>37278.684999999998</v>
      </c>
      <c r="BU1494" s="31">
        <f t="shared" si="5081"/>
        <v>0</v>
      </c>
      <c r="BV1494" s="31">
        <f t="shared" si="5082"/>
        <v>0</v>
      </c>
      <c r="BW1494" s="31">
        <f t="shared" si="5083"/>
        <v>0</v>
      </c>
      <c r="BX1494" s="31">
        <f t="shared" si="5084"/>
        <v>0</v>
      </c>
      <c r="BY1494" s="31">
        <f t="shared" si="5085"/>
        <v>37278.684999999998</v>
      </c>
      <c r="BZ1494" s="31">
        <f t="shared" si="5086"/>
        <v>0</v>
      </c>
      <c r="CA1494" s="31">
        <f t="shared" si="5087"/>
        <v>0</v>
      </c>
      <c r="CB1494" s="31">
        <f t="shared" si="5088"/>
        <v>0</v>
      </c>
      <c r="CC1494" s="31">
        <f t="shared" si="5089"/>
        <v>0</v>
      </c>
      <c r="CD1494" s="31">
        <f t="shared" si="4943"/>
        <v>0</v>
      </c>
      <c r="CE1494" s="31">
        <f t="shared" si="4944"/>
        <v>37278.684999999998</v>
      </c>
      <c r="CF1494" s="31">
        <f t="shared" si="4945"/>
        <v>0</v>
      </c>
      <c r="CG1494" s="31">
        <f t="shared" si="5090"/>
        <v>0</v>
      </c>
      <c r="CH1494" s="24"/>
      <c r="CI1494" s="40"/>
    </row>
    <row r="1495" ht="29.850000000000001">
      <c r="A1495" s="41" t="s">
        <v>841</v>
      </c>
      <c r="B1495" s="17">
        <v>200</v>
      </c>
      <c r="C1495" s="16"/>
      <c r="D1495" s="16"/>
      <c r="E1495" s="39" t="s">
        <v>40</v>
      </c>
      <c r="F1495" s="31"/>
      <c r="G1495" s="31"/>
      <c r="H1495" s="31"/>
      <c r="I1495" s="31"/>
      <c r="J1495" s="31"/>
      <c r="K1495" s="31"/>
      <c r="L1495" s="31"/>
      <c r="M1495" s="31"/>
      <c r="N1495" s="31"/>
      <c r="O1495" s="31"/>
      <c r="P1495" s="31"/>
      <c r="Q1495" s="31"/>
      <c r="R1495" s="31"/>
      <c r="S1495" s="31"/>
      <c r="T1495" s="31"/>
      <c r="U1495" s="31"/>
      <c r="V1495" s="31"/>
      <c r="W1495" s="31"/>
      <c r="X1495" s="31"/>
      <c r="Y1495" s="31"/>
      <c r="Z1495" s="31"/>
      <c r="AA1495" s="31"/>
      <c r="AB1495" s="31"/>
      <c r="AC1495" s="31"/>
      <c r="AD1495" s="31"/>
      <c r="AE1495" s="31"/>
      <c r="AF1495" s="31"/>
      <c r="AG1495" s="31"/>
      <c r="AH1495" s="31"/>
      <c r="AI1495" s="31"/>
      <c r="AJ1495" s="31"/>
      <c r="AK1495" s="31"/>
      <c r="AL1495" s="31"/>
      <c r="AM1495" s="31"/>
      <c r="AN1495" s="31"/>
      <c r="AO1495" s="31"/>
      <c r="AP1495" s="31"/>
      <c r="AQ1495" s="31"/>
      <c r="AR1495" s="31"/>
      <c r="AS1495" s="31"/>
      <c r="AT1495" s="31"/>
      <c r="AU1495" s="31"/>
      <c r="AV1495" s="31"/>
      <c r="AW1495" s="31"/>
      <c r="AX1495" s="31"/>
      <c r="AY1495" s="31">
        <f t="shared" si="5059"/>
        <v>0</v>
      </c>
      <c r="AZ1495" s="31">
        <f t="shared" si="5060"/>
        <v>37278.684999999998</v>
      </c>
      <c r="BA1495" s="31">
        <f t="shared" si="5061"/>
        <v>0</v>
      </c>
      <c r="BB1495" s="31">
        <f t="shared" si="5062"/>
        <v>0</v>
      </c>
      <c r="BC1495" s="31">
        <f t="shared" si="5063"/>
        <v>37278.684999999998</v>
      </c>
      <c r="BD1495" s="31">
        <f t="shared" si="5064"/>
        <v>0</v>
      </c>
      <c r="BE1495" s="31">
        <f t="shared" si="5065"/>
        <v>0</v>
      </c>
      <c r="BF1495" s="31">
        <f t="shared" si="5066"/>
        <v>0</v>
      </c>
      <c r="BG1495" s="31">
        <f t="shared" si="5067"/>
        <v>0</v>
      </c>
      <c r="BH1495" s="31">
        <f t="shared" si="5068"/>
        <v>0</v>
      </c>
      <c r="BI1495" s="31">
        <f t="shared" si="5069"/>
        <v>37278.684999999998</v>
      </c>
      <c r="BJ1495" s="31">
        <f t="shared" si="5070"/>
        <v>0</v>
      </c>
      <c r="BK1495" s="31">
        <f t="shared" si="5071"/>
        <v>0</v>
      </c>
      <c r="BL1495" s="31">
        <f t="shared" si="5072"/>
        <v>0</v>
      </c>
      <c r="BM1495" s="31">
        <f t="shared" si="5073"/>
        <v>0</v>
      </c>
      <c r="BN1495" s="31">
        <f t="shared" si="5074"/>
        <v>0</v>
      </c>
      <c r="BO1495" s="31">
        <f t="shared" si="5075"/>
        <v>37278.684999999998</v>
      </c>
      <c r="BP1495" s="31">
        <f t="shared" si="5076"/>
        <v>0</v>
      </c>
      <c r="BQ1495" s="31">
        <f t="shared" si="5077"/>
        <v>0</v>
      </c>
      <c r="BR1495" s="31">
        <f t="shared" si="5078"/>
        <v>0</v>
      </c>
      <c r="BS1495" s="31">
        <f t="shared" si="5079"/>
        <v>0</v>
      </c>
      <c r="BT1495" s="31">
        <f t="shared" si="5080"/>
        <v>37278.684999999998</v>
      </c>
      <c r="BU1495" s="31">
        <f t="shared" si="5081"/>
        <v>0</v>
      </c>
      <c r="BV1495" s="31">
        <f t="shared" si="5082"/>
        <v>0</v>
      </c>
      <c r="BW1495" s="31">
        <f t="shared" si="5083"/>
        <v>0</v>
      </c>
      <c r="BX1495" s="31">
        <f t="shared" si="5084"/>
        <v>0</v>
      </c>
      <c r="BY1495" s="31">
        <f t="shared" si="5085"/>
        <v>37278.684999999998</v>
      </c>
      <c r="BZ1495" s="31">
        <f t="shared" si="5086"/>
        <v>0</v>
      </c>
      <c r="CA1495" s="31">
        <f t="shared" si="5087"/>
        <v>0</v>
      </c>
      <c r="CB1495" s="31">
        <f t="shared" si="5088"/>
        <v>0</v>
      </c>
      <c r="CC1495" s="31">
        <f t="shared" si="5089"/>
        <v>0</v>
      </c>
      <c r="CD1495" s="31">
        <f t="shared" si="4943"/>
        <v>0</v>
      </c>
      <c r="CE1495" s="31">
        <f t="shared" si="4944"/>
        <v>37278.684999999998</v>
      </c>
      <c r="CF1495" s="31">
        <f t="shared" si="4945"/>
        <v>0</v>
      </c>
      <c r="CG1495" s="31">
        <f t="shared" si="5090"/>
        <v>0</v>
      </c>
      <c r="CH1495" s="24"/>
      <c r="CI1495" s="40"/>
    </row>
    <row r="1496" ht="43.75">
      <c r="A1496" s="41" t="s">
        <v>841</v>
      </c>
      <c r="B1496" s="17">
        <v>240</v>
      </c>
      <c r="C1496" s="16"/>
      <c r="D1496" s="16"/>
      <c r="E1496" s="39" t="s">
        <v>41</v>
      </c>
      <c r="F1496" s="31"/>
      <c r="G1496" s="31"/>
      <c r="H1496" s="31"/>
      <c r="I1496" s="31"/>
      <c r="J1496" s="31"/>
      <c r="K1496" s="31"/>
      <c r="L1496" s="31"/>
      <c r="M1496" s="31"/>
      <c r="N1496" s="31"/>
      <c r="O1496" s="31"/>
      <c r="P1496" s="31"/>
      <c r="Q1496" s="31"/>
      <c r="R1496" s="31"/>
      <c r="S1496" s="31"/>
      <c r="T1496" s="31"/>
      <c r="U1496" s="31"/>
      <c r="V1496" s="31"/>
      <c r="W1496" s="31"/>
      <c r="X1496" s="31"/>
      <c r="Y1496" s="31"/>
      <c r="Z1496" s="31"/>
      <c r="AA1496" s="31"/>
      <c r="AB1496" s="31"/>
      <c r="AC1496" s="31"/>
      <c r="AD1496" s="31"/>
      <c r="AE1496" s="31"/>
      <c r="AF1496" s="31"/>
      <c r="AG1496" s="31"/>
      <c r="AH1496" s="31"/>
      <c r="AI1496" s="31"/>
      <c r="AJ1496" s="31"/>
      <c r="AK1496" s="31"/>
      <c r="AL1496" s="31"/>
      <c r="AM1496" s="31"/>
      <c r="AN1496" s="31"/>
      <c r="AO1496" s="31"/>
      <c r="AP1496" s="31"/>
      <c r="AQ1496" s="31"/>
      <c r="AR1496" s="31"/>
      <c r="AS1496" s="31"/>
      <c r="AT1496" s="31"/>
      <c r="AU1496" s="31"/>
      <c r="AV1496" s="31"/>
      <c r="AW1496" s="31"/>
      <c r="AX1496" s="31"/>
      <c r="AY1496" s="31">
        <f t="shared" si="5059"/>
        <v>0</v>
      </c>
      <c r="AZ1496" s="31">
        <f t="shared" si="5060"/>
        <v>37278.684999999998</v>
      </c>
      <c r="BA1496" s="31">
        <f t="shared" si="5061"/>
        <v>0</v>
      </c>
      <c r="BB1496" s="31">
        <f t="shared" si="5062"/>
        <v>0</v>
      </c>
      <c r="BC1496" s="31">
        <f t="shared" si="5063"/>
        <v>37278.684999999998</v>
      </c>
      <c r="BD1496" s="31">
        <f t="shared" si="5064"/>
        <v>0</v>
      </c>
      <c r="BE1496" s="31">
        <f t="shared" si="5065"/>
        <v>0</v>
      </c>
      <c r="BF1496" s="31">
        <f t="shared" si="5066"/>
        <v>0</v>
      </c>
      <c r="BG1496" s="31">
        <f t="shared" si="5067"/>
        <v>0</v>
      </c>
      <c r="BH1496" s="31">
        <f t="shared" si="5068"/>
        <v>0</v>
      </c>
      <c r="BI1496" s="31">
        <f t="shared" si="5069"/>
        <v>37278.684999999998</v>
      </c>
      <c r="BJ1496" s="31">
        <f t="shared" si="5070"/>
        <v>0</v>
      </c>
      <c r="BK1496" s="31">
        <f t="shared" si="5071"/>
        <v>0</v>
      </c>
      <c r="BL1496" s="31">
        <f t="shared" si="5072"/>
        <v>0</v>
      </c>
      <c r="BM1496" s="31">
        <f t="shared" si="5073"/>
        <v>0</v>
      </c>
      <c r="BN1496" s="31">
        <f t="shared" si="5074"/>
        <v>0</v>
      </c>
      <c r="BO1496" s="31">
        <f t="shared" si="5075"/>
        <v>37278.684999999998</v>
      </c>
      <c r="BP1496" s="31">
        <f t="shared" si="5076"/>
        <v>0</v>
      </c>
      <c r="BQ1496" s="31">
        <f t="shared" si="5077"/>
        <v>0</v>
      </c>
      <c r="BR1496" s="31">
        <f t="shared" si="5078"/>
        <v>0</v>
      </c>
      <c r="BS1496" s="31">
        <f t="shared" si="5079"/>
        <v>0</v>
      </c>
      <c r="BT1496" s="31">
        <f t="shared" si="5080"/>
        <v>37278.684999999998</v>
      </c>
      <c r="BU1496" s="31">
        <f t="shared" si="5081"/>
        <v>0</v>
      </c>
      <c r="BV1496" s="31">
        <f t="shared" si="5082"/>
        <v>0</v>
      </c>
      <c r="BW1496" s="31">
        <f t="shared" si="5083"/>
        <v>0</v>
      </c>
      <c r="BX1496" s="31">
        <f t="shared" si="5084"/>
        <v>0</v>
      </c>
      <c r="BY1496" s="31">
        <f t="shared" si="5085"/>
        <v>37278.684999999998</v>
      </c>
      <c r="BZ1496" s="31">
        <f t="shared" si="5086"/>
        <v>0</v>
      </c>
      <c r="CA1496" s="31">
        <f t="shared" si="5087"/>
        <v>0</v>
      </c>
      <c r="CB1496" s="31">
        <f t="shared" si="5088"/>
        <v>0</v>
      </c>
      <c r="CC1496" s="31">
        <f t="shared" si="5089"/>
        <v>0</v>
      </c>
      <c r="CD1496" s="31">
        <f t="shared" si="4943"/>
        <v>0</v>
      </c>
      <c r="CE1496" s="31">
        <f t="shared" si="4944"/>
        <v>37278.684999999998</v>
      </c>
      <c r="CF1496" s="31">
        <f t="shared" si="4945"/>
        <v>0</v>
      </c>
      <c r="CG1496" s="31">
        <f t="shared" si="5090"/>
        <v>0</v>
      </c>
      <c r="CH1496" s="24"/>
      <c r="CI1496" s="40"/>
    </row>
    <row r="1497" ht="15">
      <c r="A1497" s="41" t="s">
        <v>841</v>
      </c>
      <c r="B1497" s="17">
        <v>240</v>
      </c>
      <c r="C1497" s="16" t="s">
        <v>66</v>
      </c>
      <c r="D1497" s="16" t="s">
        <v>67</v>
      </c>
      <c r="E1497" s="39" t="s">
        <v>68</v>
      </c>
      <c r="F1497" s="31"/>
      <c r="G1497" s="31"/>
      <c r="H1497" s="31"/>
      <c r="I1497" s="31"/>
      <c r="J1497" s="31"/>
      <c r="K1497" s="31"/>
      <c r="L1497" s="31"/>
      <c r="M1497" s="31"/>
      <c r="N1497" s="31"/>
      <c r="O1497" s="31"/>
      <c r="P1497" s="31"/>
      <c r="Q1497" s="31"/>
      <c r="R1497" s="31"/>
      <c r="S1497" s="31"/>
      <c r="T1497" s="31"/>
      <c r="U1497" s="31"/>
      <c r="V1497" s="31"/>
      <c r="W1497" s="31"/>
      <c r="X1497" s="31"/>
      <c r="Y1497" s="31"/>
      <c r="Z1497" s="31"/>
      <c r="AA1497" s="31"/>
      <c r="AB1497" s="31"/>
      <c r="AC1497" s="31"/>
      <c r="AD1497" s="31"/>
      <c r="AE1497" s="31"/>
      <c r="AF1497" s="31"/>
      <c r="AG1497" s="31"/>
      <c r="AH1497" s="31"/>
      <c r="AI1497" s="31"/>
      <c r="AJ1497" s="31"/>
      <c r="AK1497" s="31"/>
      <c r="AL1497" s="31"/>
      <c r="AM1497" s="31"/>
      <c r="AN1497" s="31"/>
      <c r="AO1497" s="31"/>
      <c r="AP1497" s="31"/>
      <c r="AQ1497" s="31"/>
      <c r="AR1497" s="31"/>
      <c r="AS1497" s="31"/>
      <c r="AT1497" s="31"/>
      <c r="AU1497" s="31"/>
      <c r="AV1497" s="31"/>
      <c r="AW1497" s="31"/>
      <c r="AX1497" s="31"/>
      <c r="AY1497" s="31"/>
      <c r="AZ1497" s="31">
        <v>37278.684999999998</v>
      </c>
      <c r="BA1497" s="31"/>
      <c r="BB1497" s="31">
        <f t="shared" si="5062"/>
        <v>0</v>
      </c>
      <c r="BC1497" s="31">
        <f t="shared" si="5063"/>
        <v>37278.684999999998</v>
      </c>
      <c r="BD1497" s="31">
        <f t="shared" si="5064"/>
        <v>0</v>
      </c>
      <c r="BE1497" s="31"/>
      <c r="BF1497" s="31"/>
      <c r="BG1497" s="31"/>
      <c r="BH1497" s="31">
        <f t="shared" si="5068"/>
        <v>0</v>
      </c>
      <c r="BI1497" s="31">
        <f t="shared" si="5069"/>
        <v>37278.684999999998</v>
      </c>
      <c r="BJ1497" s="31">
        <f t="shared" si="5070"/>
        <v>0</v>
      </c>
      <c r="BK1497" s="31"/>
      <c r="BL1497" s="31"/>
      <c r="BM1497" s="31"/>
      <c r="BN1497" s="31">
        <f t="shared" si="5074"/>
        <v>0</v>
      </c>
      <c r="BO1497" s="31">
        <f t="shared" si="5075"/>
        <v>37278.684999999998</v>
      </c>
      <c r="BP1497" s="31">
        <f t="shared" si="5076"/>
        <v>0</v>
      </c>
      <c r="BQ1497" s="31"/>
      <c r="BR1497" s="31"/>
      <c r="BS1497" s="31">
        <f t="shared" si="5079"/>
        <v>0</v>
      </c>
      <c r="BT1497" s="31">
        <f t="shared" si="5080"/>
        <v>37278.684999999998</v>
      </c>
      <c r="BU1497" s="31">
        <f t="shared" si="5081"/>
        <v>0</v>
      </c>
      <c r="BV1497" s="31"/>
      <c r="BW1497" s="31"/>
      <c r="BX1497" s="31">
        <f t="shared" si="5084"/>
        <v>0</v>
      </c>
      <c r="BY1497" s="31">
        <f t="shared" si="5085"/>
        <v>37278.684999999998</v>
      </c>
      <c r="BZ1497" s="31">
        <f t="shared" si="5086"/>
        <v>0</v>
      </c>
      <c r="CA1497" s="31"/>
      <c r="CB1497" s="31"/>
      <c r="CC1497" s="31"/>
      <c r="CD1497" s="31">
        <f t="shared" si="4943"/>
        <v>0</v>
      </c>
      <c r="CE1497" s="31">
        <f t="shared" si="4944"/>
        <v>37278.684999999998</v>
      </c>
      <c r="CF1497" s="31">
        <f t="shared" si="4945"/>
        <v>0</v>
      </c>
      <c r="CG1497" s="31"/>
      <c r="CH1497" s="24"/>
      <c r="CI1497" s="40"/>
    </row>
    <row r="1498" s="26" customFormat="1" ht="57.700000000000003">
      <c r="A1498" s="46" t="s">
        <v>843</v>
      </c>
      <c r="B1498" s="28"/>
      <c r="C1498" s="27"/>
      <c r="D1498" s="27"/>
      <c r="E1498" s="29" t="s">
        <v>844</v>
      </c>
      <c r="F1498" s="30">
        <f t="shared" si="4989"/>
        <v>9395653.8999999985</v>
      </c>
      <c r="G1498" s="30">
        <f t="shared" si="4990"/>
        <v>9034732.7999999989</v>
      </c>
      <c r="H1498" s="30">
        <f t="shared" si="4991"/>
        <v>9167002.5</v>
      </c>
      <c r="I1498" s="30">
        <f t="shared" si="4992"/>
        <v>48905.414000000012</v>
      </c>
      <c r="J1498" s="30">
        <f t="shared" si="4993"/>
        <v>-861.64800000000105</v>
      </c>
      <c r="K1498" s="30">
        <f t="shared" si="4994"/>
        <v>105432.63</v>
      </c>
      <c r="L1498" s="30">
        <f t="shared" ref="L1485:L1548" si="5091">F1498+I1498</f>
        <v>9444559.3139999993</v>
      </c>
      <c r="M1498" s="30">
        <f t="shared" ref="M1485:M1548" si="5092">G1498+J1498</f>
        <v>9033871.1519999988</v>
      </c>
      <c r="N1498" s="30">
        <f t="shared" ref="N1485:N1548" si="5093">H1498+K1498</f>
        <v>9272435.1300000008</v>
      </c>
      <c r="O1498" s="30">
        <f t="shared" si="4995"/>
        <v>47375.640000000043</v>
      </c>
      <c r="P1498" s="30">
        <f t="shared" si="4996"/>
        <v>14492.795000000007</v>
      </c>
      <c r="Q1498" s="30">
        <f t="shared" si="4997"/>
        <v>19743.004000000001</v>
      </c>
      <c r="R1498" s="30">
        <f t="shared" ref="R1485:R1548" si="5094">L1498+O1498</f>
        <v>9491934.9539999999</v>
      </c>
      <c r="S1498" s="30">
        <f t="shared" ref="S1485:S1548" si="5095">M1498+P1498</f>
        <v>9048363.9469999988</v>
      </c>
      <c r="T1498" s="30">
        <f t="shared" ref="T1485:T1548" si="5096">N1498+Q1498</f>
        <v>9292178.1340000015</v>
      </c>
      <c r="U1498" s="30">
        <f t="shared" si="4998"/>
        <v>-29454.860000000001</v>
      </c>
      <c r="V1498" s="30">
        <f t="shared" si="4999"/>
        <v>-3901</v>
      </c>
      <c r="W1498" s="30">
        <f t="shared" si="5000"/>
        <v>0</v>
      </c>
      <c r="X1498" s="30">
        <f t="shared" ref="X1485:X1548" si="5097">R1498+U1498</f>
        <v>9462480.0940000005</v>
      </c>
      <c r="Y1498" s="30">
        <f t="shared" ref="Y1485:Y1548" si="5098">S1498+V1498</f>
        <v>9044462.9469999988</v>
      </c>
      <c r="Z1498" s="30">
        <f t="shared" ref="Z1485:Z1548" si="5099">T1498+W1498</f>
        <v>9292178.1340000015</v>
      </c>
      <c r="AA1498" s="30">
        <f t="shared" si="5001"/>
        <v>0</v>
      </c>
      <c r="AB1498" s="30">
        <f t="shared" si="5002"/>
        <v>0</v>
      </c>
      <c r="AC1498" s="30">
        <f t="shared" si="5003"/>
        <v>0</v>
      </c>
      <c r="AD1498" s="30">
        <f t="shared" ref="AD1485:AD1548" si="5100">X1498+AA1498</f>
        <v>9462480.0940000005</v>
      </c>
      <c r="AE1498" s="30">
        <f t="shared" ref="AE1485:AE1548" si="5101">Y1498+AB1498</f>
        <v>9044462.9469999988</v>
      </c>
      <c r="AF1498" s="30">
        <f t="shared" ref="AF1485:AF1548" si="5102">Z1498+AC1498</f>
        <v>9292178.1340000015</v>
      </c>
      <c r="AG1498" s="30">
        <f t="shared" si="5004"/>
        <v>0</v>
      </c>
      <c r="AH1498" s="30">
        <f t="shared" si="5005"/>
        <v>0</v>
      </c>
      <c r="AI1498" s="30">
        <f t="shared" si="5006"/>
        <v>0</v>
      </c>
      <c r="AJ1498" s="30">
        <f t="shared" ref="AJ1485:AJ1548" si="5103">AD1498+AG1498</f>
        <v>9462480.0940000005</v>
      </c>
      <c r="AK1498" s="30">
        <f t="shared" ref="AK1485:AK1548" si="5104">AE1498+AH1498</f>
        <v>9044462.9469999988</v>
      </c>
      <c r="AL1498" s="30">
        <f t="shared" ref="AL1485:AL1548" si="5105">AF1498+AI1498</f>
        <v>9292178.1340000015</v>
      </c>
      <c r="AM1498" s="30">
        <f t="shared" si="5030"/>
        <v>-842.16999999999996</v>
      </c>
      <c r="AN1498" s="30">
        <f t="shared" si="5031"/>
        <v>0</v>
      </c>
      <c r="AO1498" s="30">
        <f t="shared" si="5032"/>
        <v>0</v>
      </c>
      <c r="AP1498" s="30">
        <f t="shared" si="5053"/>
        <v>9461637.9240000006</v>
      </c>
      <c r="AQ1498" s="30">
        <f t="shared" si="5054"/>
        <v>9044462.9469999988</v>
      </c>
      <c r="AR1498" s="30">
        <f t="shared" si="5055"/>
        <v>9292178.1340000015</v>
      </c>
      <c r="AS1498" s="30">
        <f t="shared" si="5033"/>
        <v>0</v>
      </c>
      <c r="AT1498" s="30">
        <f t="shared" si="5034"/>
        <v>0</v>
      </c>
      <c r="AU1498" s="30">
        <f t="shared" si="5035"/>
        <v>0</v>
      </c>
      <c r="AV1498" s="30">
        <f t="shared" si="5056"/>
        <v>9461637.9240000006</v>
      </c>
      <c r="AW1498" s="30">
        <f t="shared" si="5057"/>
        <v>9044462.9469999988</v>
      </c>
      <c r="AX1498" s="30">
        <f t="shared" si="5058"/>
        <v>9292178.1340000015</v>
      </c>
      <c r="AY1498" s="30">
        <f t="shared" si="5059"/>
        <v>1959.8770000000004</v>
      </c>
      <c r="AZ1498" s="30">
        <f t="shared" si="5060"/>
        <v>8397.7000000000007</v>
      </c>
      <c r="BA1498" s="30">
        <f t="shared" si="5061"/>
        <v>8397.7000000000007</v>
      </c>
      <c r="BB1498" s="30">
        <f t="shared" si="5062"/>
        <v>9463597.8010000009</v>
      </c>
      <c r="BC1498" s="30">
        <f t="shared" si="5063"/>
        <v>9052860.646999998</v>
      </c>
      <c r="BD1498" s="30">
        <f t="shared" si="5064"/>
        <v>9300575.8340000007</v>
      </c>
      <c r="BE1498" s="30">
        <f t="shared" si="5065"/>
        <v>-2226.9769999999999</v>
      </c>
      <c r="BF1498" s="30">
        <f t="shared" si="5066"/>
        <v>0</v>
      </c>
      <c r="BG1498" s="30">
        <f t="shared" si="5067"/>
        <v>0</v>
      </c>
      <c r="BH1498" s="30">
        <f t="shared" si="5068"/>
        <v>9461370.824000001</v>
      </c>
      <c r="BI1498" s="30">
        <f t="shared" si="5069"/>
        <v>9052860.646999998</v>
      </c>
      <c r="BJ1498" s="30">
        <f t="shared" si="5070"/>
        <v>9300575.8340000007</v>
      </c>
      <c r="BK1498" s="30">
        <f t="shared" si="5071"/>
        <v>-4893.7469999999958</v>
      </c>
      <c r="BL1498" s="30">
        <f t="shared" si="5072"/>
        <v>313609.223</v>
      </c>
      <c r="BM1498" s="30">
        <f t="shared" si="5073"/>
        <v>647358.12</v>
      </c>
      <c r="BN1498" s="30">
        <f t="shared" si="5074"/>
        <v>9456477.0770000014</v>
      </c>
      <c r="BO1498" s="30">
        <f t="shared" si="5075"/>
        <v>9366469.8699999973</v>
      </c>
      <c r="BP1498" s="30">
        <f t="shared" si="5076"/>
        <v>9947933.9539999999</v>
      </c>
      <c r="BQ1498" s="30">
        <f t="shared" si="5077"/>
        <v>0</v>
      </c>
      <c r="BR1498" s="30">
        <f t="shared" si="5078"/>
        <v>0</v>
      </c>
      <c r="BS1498" s="31">
        <f t="shared" si="5079"/>
        <v>9456477.0770000014</v>
      </c>
      <c r="BT1498" s="31">
        <f t="shared" si="5080"/>
        <v>9366469.8699999973</v>
      </c>
      <c r="BU1498" s="31">
        <f t="shared" si="5081"/>
        <v>9947933.9539999999</v>
      </c>
      <c r="BV1498" s="30">
        <f t="shared" si="5082"/>
        <v>0</v>
      </c>
      <c r="BW1498" s="30">
        <f t="shared" si="5083"/>
        <v>0</v>
      </c>
      <c r="BX1498" s="30">
        <f t="shared" si="5084"/>
        <v>9456477.0770000014</v>
      </c>
      <c r="BY1498" s="30">
        <f t="shared" si="5085"/>
        <v>9366469.8699999973</v>
      </c>
      <c r="BZ1498" s="30">
        <f t="shared" si="5086"/>
        <v>9947933.9539999999</v>
      </c>
      <c r="CA1498" s="30">
        <f t="shared" si="5087"/>
        <v>0</v>
      </c>
      <c r="CB1498" s="30">
        <f t="shared" si="5088"/>
        <v>0</v>
      </c>
      <c r="CC1498" s="30">
        <f t="shared" si="5089"/>
        <v>0</v>
      </c>
      <c r="CD1498" s="30">
        <f t="shared" si="4943"/>
        <v>9456477.0770000014</v>
      </c>
      <c r="CE1498" s="30">
        <f t="shared" si="4944"/>
        <v>9366469.8699999973</v>
      </c>
      <c r="CF1498" s="30">
        <f t="shared" si="4945"/>
        <v>9947933.9539999999</v>
      </c>
      <c r="CG1498" s="30">
        <f t="shared" si="5090"/>
        <v>0</v>
      </c>
      <c r="CH1498" s="24"/>
      <c r="CI1498" s="32"/>
      <c r="CJ1498" s="26" t="s">
        <v>26</v>
      </c>
    </row>
    <row r="1499" s="33" customFormat="1" ht="29.850000000000001">
      <c r="A1499" s="44" t="s">
        <v>845</v>
      </c>
      <c r="B1499" s="35"/>
      <c r="C1499" s="34"/>
      <c r="D1499" s="34"/>
      <c r="E1499" s="36" t="s">
        <v>846</v>
      </c>
      <c r="F1499" s="37">
        <f>F1500+F1513+F1532+F1537+F1546+F1555</f>
        <v>9395653.8999999985</v>
      </c>
      <c r="G1499" s="37">
        <f>G1500+G1513+G1532+G1537+G1546+G1555</f>
        <v>9034732.7999999989</v>
      </c>
      <c r="H1499" s="37">
        <f>H1500+H1513+H1532+H1537+H1546+H1555</f>
        <v>9167002.5</v>
      </c>
      <c r="I1499" s="37">
        <f>I1500+I1513+I1532+I1537+I1546+I1555</f>
        <v>48905.414000000012</v>
      </c>
      <c r="J1499" s="37">
        <f>J1500+J1513+J1532+J1537+J1546+J1555</f>
        <v>-861.64800000000105</v>
      </c>
      <c r="K1499" s="37">
        <f>K1500+K1513+K1532+K1537+K1546+K1555</f>
        <v>105432.63</v>
      </c>
      <c r="L1499" s="37">
        <f t="shared" si="5091"/>
        <v>9444559.3139999993</v>
      </c>
      <c r="M1499" s="37">
        <f t="shared" si="5092"/>
        <v>9033871.1519999988</v>
      </c>
      <c r="N1499" s="37">
        <f t="shared" si="5093"/>
        <v>9272435.1300000008</v>
      </c>
      <c r="O1499" s="37">
        <f>O1500+O1513+O1532+O1537+O1546+O1555</f>
        <v>47375.640000000043</v>
      </c>
      <c r="P1499" s="37">
        <f>P1500+P1513+P1532+P1537+P1546+P1555</f>
        <v>14492.795000000007</v>
      </c>
      <c r="Q1499" s="37">
        <f>Q1500+Q1513+Q1532+Q1537+Q1546+Q1555</f>
        <v>19743.004000000001</v>
      </c>
      <c r="R1499" s="37">
        <f t="shared" si="5094"/>
        <v>9491934.9539999999</v>
      </c>
      <c r="S1499" s="37">
        <f t="shared" si="5095"/>
        <v>9048363.9469999988</v>
      </c>
      <c r="T1499" s="37">
        <f t="shared" si="5096"/>
        <v>9292178.1340000015</v>
      </c>
      <c r="U1499" s="37">
        <f>U1500+U1513+U1532+U1537+U1546+U1555</f>
        <v>-29454.860000000001</v>
      </c>
      <c r="V1499" s="37">
        <f>V1500+V1513+V1532+V1537+V1546+V1555</f>
        <v>-3901</v>
      </c>
      <c r="W1499" s="37">
        <f>W1500+W1513+W1532+W1537+W1546+W1555</f>
        <v>0</v>
      </c>
      <c r="X1499" s="37">
        <f t="shared" si="5097"/>
        <v>9462480.0940000005</v>
      </c>
      <c r="Y1499" s="37">
        <f t="shared" si="5098"/>
        <v>9044462.9469999988</v>
      </c>
      <c r="Z1499" s="37">
        <f t="shared" si="5099"/>
        <v>9292178.1340000015</v>
      </c>
      <c r="AA1499" s="37">
        <f>AA1500+AA1513+AA1532+AA1537+AA1546+AA1555</f>
        <v>0</v>
      </c>
      <c r="AB1499" s="37">
        <f>AB1500+AB1513+AB1532+AB1537+AB1546+AB1555</f>
        <v>0</v>
      </c>
      <c r="AC1499" s="37">
        <f>AC1500+AC1513+AC1532+AC1537+AC1546+AC1555</f>
        <v>0</v>
      </c>
      <c r="AD1499" s="37">
        <f t="shared" si="5100"/>
        <v>9462480.0940000005</v>
      </c>
      <c r="AE1499" s="37">
        <f t="shared" si="5101"/>
        <v>9044462.9469999988</v>
      </c>
      <c r="AF1499" s="37">
        <f t="shared" si="5102"/>
        <v>9292178.1340000015</v>
      </c>
      <c r="AG1499" s="37">
        <f>AG1500+AG1513+AG1532+AG1537+AG1546+AG1555</f>
        <v>0</v>
      </c>
      <c r="AH1499" s="37">
        <f>AH1500+AH1513+AH1532+AH1537+AH1546+AH1555</f>
        <v>0</v>
      </c>
      <c r="AI1499" s="37">
        <f>AI1500+AI1513+AI1532+AI1537+AI1546+AI1555</f>
        <v>0</v>
      </c>
      <c r="AJ1499" s="37">
        <f t="shared" si="5103"/>
        <v>9462480.0940000005</v>
      </c>
      <c r="AK1499" s="37">
        <f t="shared" si="5104"/>
        <v>9044462.9469999988</v>
      </c>
      <c r="AL1499" s="37">
        <f t="shared" si="5105"/>
        <v>9292178.1340000015</v>
      </c>
      <c r="AM1499" s="37">
        <f>AM1500+AM1513+AM1532+AM1537+AM1546+AM1555</f>
        <v>-842.16999999999996</v>
      </c>
      <c r="AN1499" s="37">
        <f>AN1500+AN1513+AN1532+AN1537+AN1546+AN1555</f>
        <v>0</v>
      </c>
      <c r="AO1499" s="37">
        <f>AO1500+AO1513+AO1532+AO1537+AO1546+AO1555</f>
        <v>0</v>
      </c>
      <c r="AP1499" s="37">
        <f t="shared" si="5053"/>
        <v>9461637.9240000006</v>
      </c>
      <c r="AQ1499" s="37">
        <f t="shared" si="5054"/>
        <v>9044462.9469999988</v>
      </c>
      <c r="AR1499" s="37">
        <f t="shared" si="5055"/>
        <v>9292178.1340000015</v>
      </c>
      <c r="AS1499" s="37">
        <f>AS1500+AS1513+AS1532+AS1537+AS1546+AS1555</f>
        <v>0</v>
      </c>
      <c r="AT1499" s="37">
        <f>AT1500+AT1513+AT1532+AT1537+AT1546+AT1555</f>
        <v>0</v>
      </c>
      <c r="AU1499" s="37">
        <f>AU1500+AU1513+AU1532+AU1537+AU1546+AU1555</f>
        <v>0</v>
      </c>
      <c r="AV1499" s="37">
        <f t="shared" si="5056"/>
        <v>9461637.9240000006</v>
      </c>
      <c r="AW1499" s="37">
        <f t="shared" si="5057"/>
        <v>9044462.9469999988</v>
      </c>
      <c r="AX1499" s="37">
        <f t="shared" si="5058"/>
        <v>9292178.1340000015</v>
      </c>
      <c r="AY1499" s="37">
        <f>AY1500+AY1513+AY1532+AY1537+AY1546+AY1555</f>
        <v>1959.8770000000004</v>
      </c>
      <c r="AZ1499" s="37">
        <f>AZ1500+AZ1513+AZ1532+AZ1537+AZ1546+AZ1555</f>
        <v>8397.7000000000007</v>
      </c>
      <c r="BA1499" s="37">
        <f>BA1500+BA1513+BA1532+BA1537+BA1546+BA1555</f>
        <v>8397.7000000000007</v>
      </c>
      <c r="BB1499" s="37">
        <f t="shared" si="5062"/>
        <v>9463597.8010000009</v>
      </c>
      <c r="BC1499" s="37">
        <f t="shared" si="5063"/>
        <v>9052860.646999998</v>
      </c>
      <c r="BD1499" s="37">
        <f t="shared" si="5064"/>
        <v>9300575.8340000007</v>
      </c>
      <c r="BE1499" s="37">
        <f>BE1500+BE1513+BE1532+BE1537+BE1546+BE1555</f>
        <v>-2226.9769999999999</v>
      </c>
      <c r="BF1499" s="37">
        <f>BF1500+BF1513+BF1532+BF1537+BF1546+BF1555</f>
        <v>0</v>
      </c>
      <c r="BG1499" s="37">
        <f>BG1500+BG1513+BG1532+BG1537+BG1546+BG1555</f>
        <v>0</v>
      </c>
      <c r="BH1499" s="37">
        <f t="shared" si="5068"/>
        <v>9461370.824000001</v>
      </c>
      <c r="BI1499" s="37">
        <f t="shared" si="5069"/>
        <v>9052860.646999998</v>
      </c>
      <c r="BJ1499" s="37">
        <f t="shared" si="5070"/>
        <v>9300575.8340000007</v>
      </c>
      <c r="BK1499" s="37">
        <f>BK1500+BK1513+BK1532+BK1537+BK1546+BK1555</f>
        <v>-4893.7469999999958</v>
      </c>
      <c r="BL1499" s="37">
        <f>BL1500+BL1513+BL1532+BL1537+BL1546+BL1555</f>
        <v>313609.223</v>
      </c>
      <c r="BM1499" s="37">
        <f>BM1500+BM1513+BM1532+BM1537+BM1546+BM1555</f>
        <v>647358.12</v>
      </c>
      <c r="BN1499" s="37">
        <f t="shared" si="5074"/>
        <v>9456477.0770000014</v>
      </c>
      <c r="BO1499" s="37">
        <f t="shared" si="5075"/>
        <v>9366469.8699999973</v>
      </c>
      <c r="BP1499" s="37">
        <f t="shared" si="5076"/>
        <v>9947933.9539999999</v>
      </c>
      <c r="BQ1499" s="37">
        <f>BQ1500+BQ1513+BQ1532+BQ1537+BQ1546+BQ1555</f>
        <v>0</v>
      </c>
      <c r="BR1499" s="37">
        <f>BR1500+BR1513+BR1532+BR1537+BR1546+BR1555</f>
        <v>0</v>
      </c>
      <c r="BS1499" s="31">
        <f t="shared" si="5079"/>
        <v>9456477.0770000014</v>
      </c>
      <c r="BT1499" s="31">
        <f t="shared" si="5080"/>
        <v>9366469.8699999973</v>
      </c>
      <c r="BU1499" s="31">
        <f t="shared" si="5081"/>
        <v>9947933.9539999999</v>
      </c>
      <c r="BV1499" s="37">
        <f>BV1500+BV1513+BV1532+BV1537+BV1546+BV1555</f>
        <v>0</v>
      </c>
      <c r="BW1499" s="37">
        <f>BW1500+BW1513+BW1532+BW1537+BW1546+BW1555</f>
        <v>0</v>
      </c>
      <c r="BX1499" s="37">
        <f t="shared" si="5084"/>
        <v>9456477.0770000014</v>
      </c>
      <c r="BY1499" s="37">
        <f t="shared" si="5085"/>
        <v>9366469.8699999973</v>
      </c>
      <c r="BZ1499" s="37">
        <f t="shared" si="5086"/>
        <v>9947933.9539999999</v>
      </c>
      <c r="CA1499" s="37">
        <f>CA1500+CA1513+CA1532+CA1537+CA1546+CA1555</f>
        <v>0</v>
      </c>
      <c r="CB1499" s="37">
        <f>CB1500+CB1513+CB1532+CB1537+CB1546+CB1555</f>
        <v>0</v>
      </c>
      <c r="CC1499" s="37">
        <f>CC1500+CC1513+CC1532+CC1537+CC1546+CC1555</f>
        <v>0</v>
      </c>
      <c r="CD1499" s="37">
        <f t="shared" si="4943"/>
        <v>9456477.0770000014</v>
      </c>
      <c r="CE1499" s="37">
        <f t="shared" si="4944"/>
        <v>9366469.8699999973</v>
      </c>
      <c r="CF1499" s="37">
        <f t="shared" si="4945"/>
        <v>9947933.9539999999</v>
      </c>
      <c r="CG1499" s="37">
        <f>CG1500+CG1513+CG1532+CG1537+CG1546+CG1555</f>
        <v>0</v>
      </c>
      <c r="CH1499" s="24"/>
      <c r="CI1499" s="38"/>
      <c r="CK1499" s="33" t="s">
        <v>27</v>
      </c>
    </row>
    <row r="1500" ht="29.850000000000001">
      <c r="A1500" s="41" t="s">
        <v>847</v>
      </c>
      <c r="B1500" s="17"/>
      <c r="C1500" s="16"/>
      <c r="D1500" s="16"/>
      <c r="E1500" s="39" t="s">
        <v>848</v>
      </c>
      <c r="F1500" s="31">
        <f>F1501+F1505</f>
        <v>6895618.5</v>
      </c>
      <c r="G1500" s="31">
        <f>G1501+G1505</f>
        <v>7095713.7000000002</v>
      </c>
      <c r="H1500" s="31">
        <f>H1501+H1505</f>
        <v>7295713.7000000002</v>
      </c>
      <c r="I1500" s="31">
        <f>I1501+I1505</f>
        <v>-2357.7669999999998</v>
      </c>
      <c r="J1500" s="31">
        <f>J1501+J1505</f>
        <v>-1.3980000000010477</v>
      </c>
      <c r="K1500" s="31">
        <f>K1501+K1505</f>
        <v>-67.670000000001892</v>
      </c>
      <c r="L1500" s="31">
        <f t="shared" si="5091"/>
        <v>6893260.733</v>
      </c>
      <c r="M1500" s="31">
        <f t="shared" si="5092"/>
        <v>7095712.3020000001</v>
      </c>
      <c r="N1500" s="31">
        <f t="shared" si="5093"/>
        <v>7295646.0300000003</v>
      </c>
      <c r="O1500" s="31">
        <f>O1501+O1505+O1509</f>
        <v>26204.860000000001</v>
      </c>
      <c r="P1500" s="31">
        <f>P1501+P1505+P1509</f>
        <v>0</v>
      </c>
      <c r="Q1500" s="31">
        <f>Q1501+Q1505+Q1509</f>
        <v>0</v>
      </c>
      <c r="R1500" s="31">
        <f t="shared" si="5094"/>
        <v>6919465.5930000003</v>
      </c>
      <c r="S1500" s="31">
        <f t="shared" si="5095"/>
        <v>7095712.3020000001</v>
      </c>
      <c r="T1500" s="31">
        <f t="shared" si="5096"/>
        <v>7295646.0300000003</v>
      </c>
      <c r="U1500" s="31">
        <f>U1501+U1505+U1509</f>
        <v>-26204.860000000001</v>
      </c>
      <c r="V1500" s="31">
        <f>V1501+V1505+V1509</f>
        <v>0</v>
      </c>
      <c r="W1500" s="31">
        <f>W1501+W1505+W1509</f>
        <v>0</v>
      </c>
      <c r="X1500" s="31">
        <f t="shared" si="5097"/>
        <v>6893260.733</v>
      </c>
      <c r="Y1500" s="31">
        <f t="shared" si="5098"/>
        <v>7095712.3020000001</v>
      </c>
      <c r="Z1500" s="31">
        <f t="shared" si="5099"/>
        <v>7295646.0300000003</v>
      </c>
      <c r="AA1500" s="31">
        <f>AA1501+AA1505+AA1509</f>
        <v>0</v>
      </c>
      <c r="AB1500" s="31">
        <f>AB1501+AB1505+AB1509</f>
        <v>0</v>
      </c>
      <c r="AC1500" s="31">
        <f>AC1501+AC1505+AC1509</f>
        <v>0</v>
      </c>
      <c r="AD1500" s="31">
        <f t="shared" si="5100"/>
        <v>6893260.733</v>
      </c>
      <c r="AE1500" s="31">
        <f t="shared" si="5101"/>
        <v>7095712.3020000001</v>
      </c>
      <c r="AF1500" s="31">
        <f t="shared" si="5102"/>
        <v>7295646.0300000003</v>
      </c>
      <c r="AG1500" s="31">
        <f>AG1501+AG1505+AG1509</f>
        <v>0</v>
      </c>
      <c r="AH1500" s="31">
        <f>AH1501+AH1505+AH1509</f>
        <v>0</v>
      </c>
      <c r="AI1500" s="31">
        <f>AI1501+AI1505+AI1509</f>
        <v>0</v>
      </c>
      <c r="AJ1500" s="31">
        <f t="shared" si="5103"/>
        <v>6893260.733</v>
      </c>
      <c r="AK1500" s="31">
        <f t="shared" si="5104"/>
        <v>7095712.3020000001</v>
      </c>
      <c r="AL1500" s="31">
        <f t="shared" si="5105"/>
        <v>7295646.0300000003</v>
      </c>
      <c r="AM1500" s="31">
        <f>AM1501+AM1505+AM1509</f>
        <v>0</v>
      </c>
      <c r="AN1500" s="31">
        <f>AN1501+AN1505+AN1509</f>
        <v>0</v>
      </c>
      <c r="AO1500" s="31">
        <f>AO1501+AO1505+AO1509</f>
        <v>0</v>
      </c>
      <c r="AP1500" s="31">
        <f t="shared" si="5053"/>
        <v>6893260.733</v>
      </c>
      <c r="AQ1500" s="31">
        <f t="shared" si="5054"/>
        <v>7095712.3020000001</v>
      </c>
      <c r="AR1500" s="31">
        <f t="shared" si="5055"/>
        <v>7295646.0300000003</v>
      </c>
      <c r="AS1500" s="31">
        <f>AS1501+AS1505+AS1509</f>
        <v>0</v>
      </c>
      <c r="AT1500" s="31">
        <f>AT1501+AT1505+AT1509</f>
        <v>0</v>
      </c>
      <c r="AU1500" s="31">
        <f>AU1501+AU1505+AU1509</f>
        <v>0</v>
      </c>
      <c r="AV1500" s="31">
        <f t="shared" si="5056"/>
        <v>6893260.733</v>
      </c>
      <c r="AW1500" s="31">
        <f t="shared" si="5057"/>
        <v>7095712.3020000001</v>
      </c>
      <c r="AX1500" s="31">
        <f t="shared" si="5058"/>
        <v>7295646.0300000003</v>
      </c>
      <c r="AY1500" s="31">
        <f>AY1501+AY1505+AY1509</f>
        <v>-60124.404999999999</v>
      </c>
      <c r="AZ1500" s="31">
        <f>AZ1501+AZ1505+AZ1509</f>
        <v>-2751.1300000000001</v>
      </c>
      <c r="BA1500" s="31">
        <f>BA1501+BA1505+BA1509</f>
        <v>0</v>
      </c>
      <c r="BB1500" s="31">
        <f t="shared" si="5062"/>
        <v>6833136.3279999997</v>
      </c>
      <c r="BC1500" s="31">
        <f t="shared" si="5063"/>
        <v>7092961.1720000003</v>
      </c>
      <c r="BD1500" s="31">
        <f t="shared" si="5064"/>
        <v>7295646.0300000003</v>
      </c>
      <c r="BE1500" s="31">
        <f>BE1501+BE1505+BE1509</f>
        <v>0</v>
      </c>
      <c r="BF1500" s="31">
        <f>BF1501+BF1505+BF1509</f>
        <v>0</v>
      </c>
      <c r="BG1500" s="31">
        <f>BG1501+BG1505+BG1509</f>
        <v>0</v>
      </c>
      <c r="BH1500" s="31">
        <f t="shared" si="5068"/>
        <v>6833136.3279999997</v>
      </c>
      <c r="BI1500" s="31">
        <f t="shared" si="5069"/>
        <v>7092961.1720000003</v>
      </c>
      <c r="BJ1500" s="31">
        <f t="shared" si="5070"/>
        <v>7295646.0300000003</v>
      </c>
      <c r="BK1500" s="31">
        <f>BK1501+BK1505+BK1509</f>
        <v>-4893.7469999999958</v>
      </c>
      <c r="BL1500" s="31">
        <f>BL1501+BL1505+BL1509</f>
        <v>316692.06699999998</v>
      </c>
      <c r="BM1500" s="31">
        <f>BM1501+BM1505+BM1509</f>
        <v>647358.12</v>
      </c>
      <c r="BN1500" s="31">
        <f t="shared" si="5074"/>
        <v>6828242.5809999993</v>
      </c>
      <c r="BO1500" s="31">
        <f t="shared" si="5075"/>
        <v>7409653.2390000001</v>
      </c>
      <c r="BP1500" s="31">
        <f t="shared" si="5076"/>
        <v>7943004.1500000004</v>
      </c>
      <c r="BQ1500" s="31">
        <f>BQ1501+BQ1505+BQ1509</f>
        <v>0</v>
      </c>
      <c r="BR1500" s="31">
        <f>BR1501+BR1505+BR1509</f>
        <v>0</v>
      </c>
      <c r="BS1500" s="31">
        <f t="shared" si="5079"/>
        <v>6828242.5809999993</v>
      </c>
      <c r="BT1500" s="31">
        <f t="shared" si="5080"/>
        <v>7409653.2390000001</v>
      </c>
      <c r="BU1500" s="31">
        <f t="shared" si="5081"/>
        <v>7943004.1500000004</v>
      </c>
      <c r="BV1500" s="31">
        <f>BV1501+BV1505+BV1509</f>
        <v>0</v>
      </c>
      <c r="BW1500" s="31">
        <f>BW1501+BW1505+BW1509</f>
        <v>0</v>
      </c>
      <c r="BX1500" s="31">
        <f t="shared" si="5084"/>
        <v>6828242.5809999993</v>
      </c>
      <c r="BY1500" s="31">
        <f t="shared" si="5085"/>
        <v>7409653.2390000001</v>
      </c>
      <c r="BZ1500" s="31">
        <f t="shared" si="5086"/>
        <v>7943004.1500000004</v>
      </c>
      <c r="CA1500" s="31">
        <f>CA1501+CA1505+CA1509</f>
        <v>0</v>
      </c>
      <c r="CB1500" s="31">
        <f>CB1501+CB1505+CB1509</f>
        <v>0</v>
      </c>
      <c r="CC1500" s="31">
        <f>CC1501+CC1505+CC1509</f>
        <v>0</v>
      </c>
      <c r="CD1500" s="31">
        <f t="shared" si="4943"/>
        <v>6828242.5809999993</v>
      </c>
      <c r="CE1500" s="31">
        <f t="shared" si="4944"/>
        <v>7409653.2390000001</v>
      </c>
      <c r="CF1500" s="31">
        <f t="shared" si="4945"/>
        <v>7943004.1500000004</v>
      </c>
      <c r="CG1500" s="31">
        <f>CG1501+CG1505+CG1509</f>
        <v>0</v>
      </c>
      <c r="CH1500" s="24"/>
      <c r="CI1500" s="40"/>
      <c r="CL1500" s="1" t="s">
        <v>28</v>
      </c>
    </row>
    <row r="1501" ht="71.599999999999994">
      <c r="A1501" s="41" t="s">
        <v>849</v>
      </c>
      <c r="B1501" s="17"/>
      <c r="C1501" s="16"/>
      <c r="D1501" s="16"/>
      <c r="E1501" s="39" t="s">
        <v>850</v>
      </c>
      <c r="F1501" s="31">
        <f t="shared" ref="F1501:F1507" si="5106">F1502</f>
        <v>6004254.2000000002</v>
      </c>
      <c r="G1501" s="31">
        <f t="shared" ref="G1501:G1507" si="5107">G1502</f>
        <v>6086278.7999999998</v>
      </c>
      <c r="H1501" s="31">
        <f t="shared" ref="H1501:H1507" si="5108">H1502</f>
        <v>6286278.7999999998</v>
      </c>
      <c r="I1501" s="31">
        <f t="shared" ref="I1501:I1507" si="5109">I1502</f>
        <v>12883.305</v>
      </c>
      <c r="J1501" s="31">
        <f t="shared" ref="J1501:J1507" si="5110">J1502</f>
        <v>26524.342000000001</v>
      </c>
      <c r="K1501" s="31">
        <f t="shared" ref="K1501:K1507" si="5111">K1502</f>
        <v>-20815.970000000001</v>
      </c>
      <c r="L1501" s="31">
        <f t="shared" si="5091"/>
        <v>6017137.5049999999</v>
      </c>
      <c r="M1501" s="31">
        <f t="shared" si="5092"/>
        <v>6112803.142</v>
      </c>
      <c r="N1501" s="31">
        <f t="shared" si="5093"/>
        <v>6265462.8300000001</v>
      </c>
      <c r="O1501" s="31">
        <f t="shared" ref="O1501:O1511" si="5112">O1502</f>
        <v>0</v>
      </c>
      <c r="P1501" s="31">
        <f t="shared" ref="P1501:P1511" si="5113">P1502</f>
        <v>0</v>
      </c>
      <c r="Q1501" s="31">
        <f t="shared" ref="Q1501:Q1511" si="5114">Q1502</f>
        <v>0</v>
      </c>
      <c r="R1501" s="31">
        <f t="shared" si="5094"/>
        <v>6017137.5049999999</v>
      </c>
      <c r="S1501" s="31">
        <f t="shared" si="5095"/>
        <v>6112803.142</v>
      </c>
      <c r="T1501" s="31">
        <f t="shared" si="5096"/>
        <v>6265462.8300000001</v>
      </c>
      <c r="U1501" s="31">
        <f t="shared" ref="U1501:U1511" si="5115">U1502</f>
        <v>0</v>
      </c>
      <c r="V1501" s="31">
        <f t="shared" ref="V1501:V1511" si="5116">V1502</f>
        <v>0</v>
      </c>
      <c r="W1501" s="31">
        <f t="shared" ref="W1501:W1511" si="5117">W1502</f>
        <v>0</v>
      </c>
      <c r="X1501" s="31">
        <f t="shared" si="5097"/>
        <v>6017137.5049999999</v>
      </c>
      <c r="Y1501" s="31">
        <f t="shared" si="5098"/>
        <v>6112803.142</v>
      </c>
      <c r="Z1501" s="31">
        <f t="shared" si="5099"/>
        <v>6265462.8300000001</v>
      </c>
      <c r="AA1501" s="31">
        <f t="shared" ref="AA1501:AA1511" si="5118">AA1502</f>
        <v>0</v>
      </c>
      <c r="AB1501" s="31">
        <f t="shared" ref="AB1501:AB1511" si="5119">AB1502</f>
        <v>0</v>
      </c>
      <c r="AC1501" s="31">
        <f t="shared" ref="AC1501:AC1511" si="5120">AC1502</f>
        <v>0</v>
      </c>
      <c r="AD1501" s="31">
        <f t="shared" si="5100"/>
        <v>6017137.5049999999</v>
      </c>
      <c r="AE1501" s="31">
        <f t="shared" si="5101"/>
        <v>6112803.142</v>
      </c>
      <c r="AF1501" s="31">
        <f t="shared" si="5102"/>
        <v>6265462.8300000001</v>
      </c>
      <c r="AG1501" s="31">
        <f t="shared" ref="AG1501:AG1511" si="5121">AG1502</f>
        <v>0</v>
      </c>
      <c r="AH1501" s="31">
        <f t="shared" ref="AH1501:AH1511" si="5122">AH1502</f>
        <v>0</v>
      </c>
      <c r="AI1501" s="31">
        <f t="shared" ref="AI1501:AI1511" si="5123">AI1502</f>
        <v>0</v>
      </c>
      <c r="AJ1501" s="31">
        <f t="shared" si="5103"/>
        <v>6017137.5049999999</v>
      </c>
      <c r="AK1501" s="31">
        <f t="shared" si="5104"/>
        <v>6112803.142</v>
      </c>
      <c r="AL1501" s="31">
        <f t="shared" si="5105"/>
        <v>6265462.8300000001</v>
      </c>
      <c r="AM1501" s="31">
        <f t="shared" ref="AM1501:AM1511" si="5124">AM1502</f>
        <v>0</v>
      </c>
      <c r="AN1501" s="31">
        <f t="shared" ref="AN1501:AN1511" si="5125">AN1502</f>
        <v>0</v>
      </c>
      <c r="AO1501" s="31">
        <f t="shared" ref="AO1501:AO1511" si="5126">AO1502</f>
        <v>0</v>
      </c>
      <c r="AP1501" s="31">
        <f t="shared" si="5053"/>
        <v>6017137.5049999999</v>
      </c>
      <c r="AQ1501" s="31">
        <f t="shared" si="5054"/>
        <v>6112803.142</v>
      </c>
      <c r="AR1501" s="31">
        <f t="shared" si="5055"/>
        <v>6265462.8300000001</v>
      </c>
      <c r="AS1501" s="31">
        <f t="shared" ref="AS1501:AS1511" si="5127">AS1502</f>
        <v>0</v>
      </c>
      <c r="AT1501" s="31">
        <f t="shared" ref="AT1501:AT1511" si="5128">AT1502</f>
        <v>0</v>
      </c>
      <c r="AU1501" s="31">
        <f t="shared" ref="AU1501:AU1511" si="5129">AU1502</f>
        <v>0</v>
      </c>
      <c r="AV1501" s="31">
        <f t="shared" si="5056"/>
        <v>6017137.5049999999</v>
      </c>
      <c r="AW1501" s="31">
        <f t="shared" si="5057"/>
        <v>6112803.142</v>
      </c>
      <c r="AX1501" s="31">
        <f t="shared" si="5058"/>
        <v>6265462.8300000001</v>
      </c>
      <c r="AY1501" s="31">
        <f t="shared" ref="AY1501:AY1503" si="5130">AY1502</f>
        <v>-60124.404999999999</v>
      </c>
      <c r="AZ1501" s="31">
        <f t="shared" ref="AZ1501:AZ1511" si="5131">AZ1502</f>
        <v>-2751.1300000000001</v>
      </c>
      <c r="BA1501" s="31">
        <f t="shared" ref="BA1501:BA1511" si="5132">BA1502</f>
        <v>0</v>
      </c>
      <c r="BB1501" s="31">
        <f t="shared" si="5062"/>
        <v>5957013.0999999996</v>
      </c>
      <c r="BC1501" s="31">
        <f t="shared" si="5063"/>
        <v>6110052.0120000001</v>
      </c>
      <c r="BD1501" s="31">
        <f t="shared" si="5064"/>
        <v>6265462.8300000001</v>
      </c>
      <c r="BE1501" s="31">
        <f t="shared" ref="BE1501:BE1511" si="5133">BE1502</f>
        <v>0</v>
      </c>
      <c r="BF1501" s="31">
        <f t="shared" ref="BF1501:BF1511" si="5134">BF1502</f>
        <v>0</v>
      </c>
      <c r="BG1501" s="31">
        <f t="shared" ref="BG1501:BG1511" si="5135">BG1502</f>
        <v>0</v>
      </c>
      <c r="BH1501" s="31">
        <f t="shared" si="5068"/>
        <v>5957013.0999999996</v>
      </c>
      <c r="BI1501" s="31">
        <f t="shared" si="5069"/>
        <v>6110052.0120000001</v>
      </c>
      <c r="BJ1501" s="31">
        <f t="shared" si="5070"/>
        <v>6265462.8300000001</v>
      </c>
      <c r="BK1501" s="31">
        <f t="shared" ref="BK1501:BK1511" si="5136">BK1502</f>
        <v>-41968.678999999996</v>
      </c>
      <c r="BL1501" s="31">
        <f t="shared" ref="BL1501:BL1511" si="5137">BL1502</f>
        <v>316692.06699999998</v>
      </c>
      <c r="BM1501" s="31">
        <f t="shared" ref="BM1501:BM1511" si="5138">BM1502</f>
        <v>647358.12</v>
      </c>
      <c r="BN1501" s="31">
        <f t="shared" si="5074"/>
        <v>5915044.4210000001</v>
      </c>
      <c r="BO1501" s="31">
        <f t="shared" si="5075"/>
        <v>6426744.0789999999</v>
      </c>
      <c r="BP1501" s="31">
        <f t="shared" si="5076"/>
        <v>6912820.9500000002</v>
      </c>
      <c r="BQ1501" s="31">
        <f t="shared" ref="BQ1501:BQ1511" si="5139">BQ1502</f>
        <v>0</v>
      </c>
      <c r="BR1501" s="31">
        <f t="shared" ref="BR1501:BR1511" si="5140">BR1502</f>
        <v>0</v>
      </c>
      <c r="BS1501" s="31">
        <f t="shared" si="5079"/>
        <v>5915044.4210000001</v>
      </c>
      <c r="BT1501" s="31">
        <f t="shared" si="5080"/>
        <v>6426744.0789999999</v>
      </c>
      <c r="BU1501" s="31">
        <f t="shared" si="5081"/>
        <v>6912820.9500000002</v>
      </c>
      <c r="BV1501" s="31">
        <f t="shared" ref="BV1501:BV1511" si="5141">BV1502</f>
        <v>0</v>
      </c>
      <c r="BW1501" s="31">
        <f t="shared" ref="BW1501:BW1511" si="5142">BW1502</f>
        <v>0</v>
      </c>
      <c r="BX1501" s="31">
        <f t="shared" si="5084"/>
        <v>5915044.4210000001</v>
      </c>
      <c r="BY1501" s="31">
        <f t="shared" si="5085"/>
        <v>6426744.0789999999</v>
      </c>
      <c r="BZ1501" s="31">
        <f t="shared" si="5086"/>
        <v>6912820.9500000002</v>
      </c>
      <c r="CA1501" s="31">
        <f t="shared" ref="CA1501:CA1511" si="5143">CA1502</f>
        <v>0</v>
      </c>
      <c r="CB1501" s="31">
        <f t="shared" ref="CB1501:CB1511" si="5144">CB1502</f>
        <v>0</v>
      </c>
      <c r="CC1501" s="31">
        <f t="shared" ref="CC1501:CC1511" si="5145">CC1502</f>
        <v>0</v>
      </c>
      <c r="CD1501" s="31">
        <f t="shared" si="4943"/>
        <v>5915044.4210000001</v>
      </c>
      <c r="CE1501" s="31">
        <f t="shared" si="4944"/>
        <v>6426744.0789999999</v>
      </c>
      <c r="CF1501" s="31">
        <f t="shared" si="4945"/>
        <v>6912820.9500000002</v>
      </c>
      <c r="CG1501" s="31">
        <f t="shared" ref="CG1501:CG1511" si="5146">CG1502</f>
        <v>0</v>
      </c>
      <c r="CH1501" s="24"/>
      <c r="CI1501" s="40"/>
      <c r="CO1501" s="1" t="s">
        <v>31</v>
      </c>
    </row>
    <row r="1502" ht="29.850000000000001">
      <c r="A1502" s="41" t="s">
        <v>849</v>
      </c>
      <c r="B1502" s="17">
        <v>200</v>
      </c>
      <c r="C1502" s="16"/>
      <c r="D1502" s="16"/>
      <c r="E1502" s="39" t="s">
        <v>40</v>
      </c>
      <c r="F1502" s="31">
        <f t="shared" si="5106"/>
        <v>6004254.2000000002</v>
      </c>
      <c r="G1502" s="31">
        <f t="shared" si="5107"/>
        <v>6086278.7999999998</v>
      </c>
      <c r="H1502" s="31">
        <f t="shared" si="5108"/>
        <v>6286278.7999999998</v>
      </c>
      <c r="I1502" s="31">
        <f t="shared" si="5109"/>
        <v>12883.305</v>
      </c>
      <c r="J1502" s="31">
        <f t="shared" si="5110"/>
        <v>26524.342000000001</v>
      </c>
      <c r="K1502" s="31">
        <f t="shared" si="5111"/>
        <v>-20815.970000000001</v>
      </c>
      <c r="L1502" s="31">
        <f t="shared" si="5091"/>
        <v>6017137.5049999999</v>
      </c>
      <c r="M1502" s="31">
        <f t="shared" si="5092"/>
        <v>6112803.142</v>
      </c>
      <c r="N1502" s="31">
        <f t="shared" si="5093"/>
        <v>6265462.8300000001</v>
      </c>
      <c r="O1502" s="31">
        <f t="shared" si="5112"/>
        <v>0</v>
      </c>
      <c r="P1502" s="31">
        <f t="shared" si="5113"/>
        <v>0</v>
      </c>
      <c r="Q1502" s="31">
        <f t="shared" si="5114"/>
        <v>0</v>
      </c>
      <c r="R1502" s="31">
        <f t="shared" si="5094"/>
        <v>6017137.5049999999</v>
      </c>
      <c r="S1502" s="31">
        <f t="shared" si="5095"/>
        <v>6112803.142</v>
      </c>
      <c r="T1502" s="31">
        <f t="shared" si="5096"/>
        <v>6265462.8300000001</v>
      </c>
      <c r="U1502" s="31">
        <f t="shared" si="5115"/>
        <v>0</v>
      </c>
      <c r="V1502" s="31">
        <f t="shared" si="5116"/>
        <v>0</v>
      </c>
      <c r="W1502" s="31">
        <f t="shared" si="5117"/>
        <v>0</v>
      </c>
      <c r="X1502" s="31">
        <f t="shared" si="5097"/>
        <v>6017137.5049999999</v>
      </c>
      <c r="Y1502" s="31">
        <f t="shared" si="5098"/>
        <v>6112803.142</v>
      </c>
      <c r="Z1502" s="31">
        <f t="shared" si="5099"/>
        <v>6265462.8300000001</v>
      </c>
      <c r="AA1502" s="31">
        <f t="shared" si="5118"/>
        <v>0</v>
      </c>
      <c r="AB1502" s="31">
        <f t="shared" si="5119"/>
        <v>0</v>
      </c>
      <c r="AC1502" s="31">
        <f t="shared" si="5120"/>
        <v>0</v>
      </c>
      <c r="AD1502" s="31">
        <f t="shared" si="5100"/>
        <v>6017137.5049999999</v>
      </c>
      <c r="AE1502" s="31">
        <f t="shared" si="5101"/>
        <v>6112803.142</v>
      </c>
      <c r="AF1502" s="31">
        <f t="shared" si="5102"/>
        <v>6265462.8300000001</v>
      </c>
      <c r="AG1502" s="31">
        <f t="shared" si="5121"/>
        <v>0</v>
      </c>
      <c r="AH1502" s="31">
        <f t="shared" si="5122"/>
        <v>0</v>
      </c>
      <c r="AI1502" s="31">
        <f t="shared" si="5123"/>
        <v>0</v>
      </c>
      <c r="AJ1502" s="31">
        <f t="shared" si="5103"/>
        <v>6017137.5049999999</v>
      </c>
      <c r="AK1502" s="31">
        <f t="shared" si="5104"/>
        <v>6112803.142</v>
      </c>
      <c r="AL1502" s="31">
        <f t="shared" si="5105"/>
        <v>6265462.8300000001</v>
      </c>
      <c r="AM1502" s="31">
        <f t="shared" si="5124"/>
        <v>0</v>
      </c>
      <c r="AN1502" s="31">
        <f t="shared" si="5125"/>
        <v>0</v>
      </c>
      <c r="AO1502" s="31">
        <f t="shared" si="5126"/>
        <v>0</v>
      </c>
      <c r="AP1502" s="31">
        <f t="shared" si="5053"/>
        <v>6017137.5049999999</v>
      </c>
      <c r="AQ1502" s="31">
        <f t="shared" si="5054"/>
        <v>6112803.142</v>
      </c>
      <c r="AR1502" s="31">
        <f t="shared" si="5055"/>
        <v>6265462.8300000001</v>
      </c>
      <c r="AS1502" s="31">
        <f t="shared" si="5127"/>
        <v>0</v>
      </c>
      <c r="AT1502" s="31">
        <f t="shared" si="5128"/>
        <v>0</v>
      </c>
      <c r="AU1502" s="31">
        <f t="shared" si="5129"/>
        <v>0</v>
      </c>
      <c r="AV1502" s="31">
        <f t="shared" si="5056"/>
        <v>6017137.5049999999</v>
      </c>
      <c r="AW1502" s="31">
        <f t="shared" si="5057"/>
        <v>6112803.142</v>
      </c>
      <c r="AX1502" s="31">
        <f t="shared" si="5058"/>
        <v>6265462.8300000001</v>
      </c>
      <c r="AY1502" s="31">
        <f t="shared" si="5130"/>
        <v>-60124.404999999999</v>
      </c>
      <c r="AZ1502" s="31">
        <f t="shared" si="5131"/>
        <v>-2751.1300000000001</v>
      </c>
      <c r="BA1502" s="31">
        <f t="shared" si="5132"/>
        <v>0</v>
      </c>
      <c r="BB1502" s="31">
        <f t="shared" si="5062"/>
        <v>5957013.0999999996</v>
      </c>
      <c r="BC1502" s="31">
        <f t="shared" si="5063"/>
        <v>6110052.0120000001</v>
      </c>
      <c r="BD1502" s="31">
        <f t="shared" si="5064"/>
        <v>6265462.8300000001</v>
      </c>
      <c r="BE1502" s="31">
        <f t="shared" si="5133"/>
        <v>0</v>
      </c>
      <c r="BF1502" s="31">
        <f t="shared" si="5134"/>
        <v>0</v>
      </c>
      <c r="BG1502" s="31">
        <f t="shared" si="5135"/>
        <v>0</v>
      </c>
      <c r="BH1502" s="31">
        <f t="shared" si="5068"/>
        <v>5957013.0999999996</v>
      </c>
      <c r="BI1502" s="31">
        <f t="shared" si="5069"/>
        <v>6110052.0120000001</v>
      </c>
      <c r="BJ1502" s="31">
        <f t="shared" si="5070"/>
        <v>6265462.8300000001</v>
      </c>
      <c r="BK1502" s="31">
        <f t="shared" si="5136"/>
        <v>-41968.678999999996</v>
      </c>
      <c r="BL1502" s="31">
        <f t="shared" si="5137"/>
        <v>316692.06699999998</v>
      </c>
      <c r="BM1502" s="31">
        <f t="shared" si="5138"/>
        <v>647358.12</v>
      </c>
      <c r="BN1502" s="31">
        <f t="shared" si="5074"/>
        <v>5915044.4210000001</v>
      </c>
      <c r="BO1502" s="31">
        <f t="shared" si="5075"/>
        <v>6426744.0789999999</v>
      </c>
      <c r="BP1502" s="31">
        <f t="shared" si="5076"/>
        <v>6912820.9500000002</v>
      </c>
      <c r="BQ1502" s="31">
        <f t="shared" si="5139"/>
        <v>0</v>
      </c>
      <c r="BR1502" s="31">
        <f t="shared" si="5140"/>
        <v>0</v>
      </c>
      <c r="BS1502" s="31">
        <f t="shared" si="5079"/>
        <v>5915044.4210000001</v>
      </c>
      <c r="BT1502" s="31">
        <f t="shared" si="5080"/>
        <v>6426744.0789999999</v>
      </c>
      <c r="BU1502" s="31">
        <f t="shared" si="5081"/>
        <v>6912820.9500000002</v>
      </c>
      <c r="BV1502" s="31">
        <f t="shared" si="5141"/>
        <v>0</v>
      </c>
      <c r="BW1502" s="31">
        <f t="shared" si="5142"/>
        <v>0</v>
      </c>
      <c r="BX1502" s="31">
        <f t="shared" si="5084"/>
        <v>5915044.4210000001</v>
      </c>
      <c r="BY1502" s="31">
        <f t="shared" si="5085"/>
        <v>6426744.0789999999</v>
      </c>
      <c r="BZ1502" s="31">
        <f t="shared" si="5086"/>
        <v>6912820.9500000002</v>
      </c>
      <c r="CA1502" s="31">
        <f t="shared" si="5143"/>
        <v>0</v>
      </c>
      <c r="CB1502" s="31">
        <f t="shared" si="5144"/>
        <v>0</v>
      </c>
      <c r="CC1502" s="31">
        <f t="shared" si="5145"/>
        <v>0</v>
      </c>
      <c r="CD1502" s="31">
        <f t="shared" si="4943"/>
        <v>5915044.4210000001</v>
      </c>
      <c r="CE1502" s="31">
        <f t="shared" si="4944"/>
        <v>6426744.0789999999</v>
      </c>
      <c r="CF1502" s="31">
        <f t="shared" si="4945"/>
        <v>6912820.9500000002</v>
      </c>
      <c r="CG1502" s="31">
        <f t="shared" si="5146"/>
        <v>0</v>
      </c>
      <c r="CH1502" s="24"/>
      <c r="CI1502" s="40"/>
      <c r="CM1502" s="1" t="s">
        <v>29</v>
      </c>
    </row>
    <row r="1503" ht="43.75">
      <c r="A1503" s="41" t="s">
        <v>849</v>
      </c>
      <c r="B1503" s="17">
        <v>240</v>
      </c>
      <c r="C1503" s="16"/>
      <c r="D1503" s="16"/>
      <c r="E1503" s="39" t="s">
        <v>41</v>
      </c>
      <c r="F1503" s="31">
        <f t="shared" si="5106"/>
        <v>6004254.2000000002</v>
      </c>
      <c r="G1503" s="31">
        <f t="shared" si="5107"/>
        <v>6086278.7999999998</v>
      </c>
      <c r="H1503" s="31">
        <f t="shared" si="5108"/>
        <v>6286278.7999999998</v>
      </c>
      <c r="I1503" s="31">
        <f t="shared" si="5109"/>
        <v>12883.305</v>
      </c>
      <c r="J1503" s="31">
        <f t="shared" si="5110"/>
        <v>26524.342000000001</v>
      </c>
      <c r="K1503" s="31">
        <f t="shared" si="5111"/>
        <v>-20815.970000000001</v>
      </c>
      <c r="L1503" s="31">
        <f t="shared" si="5091"/>
        <v>6017137.5049999999</v>
      </c>
      <c r="M1503" s="31">
        <f t="shared" si="5092"/>
        <v>6112803.142</v>
      </c>
      <c r="N1503" s="31">
        <f t="shared" si="5093"/>
        <v>6265462.8300000001</v>
      </c>
      <c r="O1503" s="31">
        <f t="shared" si="5112"/>
        <v>0</v>
      </c>
      <c r="P1503" s="31">
        <f t="shared" si="5113"/>
        <v>0</v>
      </c>
      <c r="Q1503" s="31">
        <f t="shared" si="5114"/>
        <v>0</v>
      </c>
      <c r="R1503" s="31">
        <f t="shared" si="5094"/>
        <v>6017137.5049999999</v>
      </c>
      <c r="S1503" s="31">
        <f t="shared" si="5095"/>
        <v>6112803.142</v>
      </c>
      <c r="T1503" s="31">
        <f t="shared" si="5096"/>
        <v>6265462.8300000001</v>
      </c>
      <c r="U1503" s="31">
        <f t="shared" si="5115"/>
        <v>0</v>
      </c>
      <c r="V1503" s="31">
        <f t="shared" si="5116"/>
        <v>0</v>
      </c>
      <c r="W1503" s="31">
        <f t="shared" si="5117"/>
        <v>0</v>
      </c>
      <c r="X1503" s="31">
        <f t="shared" si="5097"/>
        <v>6017137.5049999999</v>
      </c>
      <c r="Y1503" s="31">
        <f t="shared" si="5098"/>
        <v>6112803.142</v>
      </c>
      <c r="Z1503" s="31">
        <f t="shared" si="5099"/>
        <v>6265462.8300000001</v>
      </c>
      <c r="AA1503" s="31">
        <f t="shared" si="5118"/>
        <v>0</v>
      </c>
      <c r="AB1503" s="31">
        <f t="shared" si="5119"/>
        <v>0</v>
      </c>
      <c r="AC1503" s="31">
        <f t="shared" si="5120"/>
        <v>0</v>
      </c>
      <c r="AD1503" s="31">
        <f t="shared" si="5100"/>
        <v>6017137.5049999999</v>
      </c>
      <c r="AE1503" s="31">
        <f t="shared" si="5101"/>
        <v>6112803.142</v>
      </c>
      <c r="AF1503" s="31">
        <f t="shared" si="5102"/>
        <v>6265462.8300000001</v>
      </c>
      <c r="AG1503" s="31">
        <f t="shared" si="5121"/>
        <v>0</v>
      </c>
      <c r="AH1503" s="31">
        <f t="shared" si="5122"/>
        <v>0</v>
      </c>
      <c r="AI1503" s="31">
        <f t="shared" si="5123"/>
        <v>0</v>
      </c>
      <c r="AJ1503" s="31">
        <f t="shared" si="5103"/>
        <v>6017137.5049999999</v>
      </c>
      <c r="AK1503" s="31">
        <f t="shared" si="5104"/>
        <v>6112803.142</v>
      </c>
      <c r="AL1503" s="31">
        <f t="shared" si="5105"/>
        <v>6265462.8300000001</v>
      </c>
      <c r="AM1503" s="31">
        <f t="shared" si="5124"/>
        <v>0</v>
      </c>
      <c r="AN1503" s="31">
        <f t="shared" si="5125"/>
        <v>0</v>
      </c>
      <c r="AO1503" s="31">
        <f t="shared" si="5126"/>
        <v>0</v>
      </c>
      <c r="AP1503" s="31">
        <f t="shared" si="5053"/>
        <v>6017137.5049999999</v>
      </c>
      <c r="AQ1503" s="31">
        <f t="shared" si="5054"/>
        <v>6112803.142</v>
      </c>
      <c r="AR1503" s="31">
        <f t="shared" si="5055"/>
        <v>6265462.8300000001</v>
      </c>
      <c r="AS1503" s="31">
        <f t="shared" si="5127"/>
        <v>0</v>
      </c>
      <c r="AT1503" s="31">
        <f t="shared" si="5128"/>
        <v>0</v>
      </c>
      <c r="AU1503" s="31">
        <f t="shared" si="5129"/>
        <v>0</v>
      </c>
      <c r="AV1503" s="31">
        <f t="shared" si="5056"/>
        <v>6017137.5049999999</v>
      </c>
      <c r="AW1503" s="31">
        <f t="shared" si="5057"/>
        <v>6112803.142</v>
      </c>
      <c r="AX1503" s="31">
        <f t="shared" si="5058"/>
        <v>6265462.8300000001</v>
      </c>
      <c r="AY1503" s="31">
        <f t="shared" si="5130"/>
        <v>-60124.404999999999</v>
      </c>
      <c r="AZ1503" s="31">
        <f t="shared" si="5131"/>
        <v>-2751.1300000000001</v>
      </c>
      <c r="BA1503" s="31">
        <f t="shared" si="5132"/>
        <v>0</v>
      </c>
      <c r="BB1503" s="31">
        <f t="shared" si="5062"/>
        <v>5957013.0999999996</v>
      </c>
      <c r="BC1503" s="31">
        <f t="shared" si="5063"/>
        <v>6110052.0120000001</v>
      </c>
      <c r="BD1503" s="31">
        <f t="shared" si="5064"/>
        <v>6265462.8300000001</v>
      </c>
      <c r="BE1503" s="31">
        <f t="shared" si="5133"/>
        <v>0</v>
      </c>
      <c r="BF1503" s="31">
        <f t="shared" si="5134"/>
        <v>0</v>
      </c>
      <c r="BG1503" s="31">
        <f t="shared" si="5135"/>
        <v>0</v>
      </c>
      <c r="BH1503" s="31">
        <f t="shared" si="5068"/>
        <v>5957013.0999999996</v>
      </c>
      <c r="BI1503" s="31">
        <f t="shared" si="5069"/>
        <v>6110052.0120000001</v>
      </c>
      <c r="BJ1503" s="31">
        <f t="shared" si="5070"/>
        <v>6265462.8300000001</v>
      </c>
      <c r="BK1503" s="31">
        <f t="shared" si="5136"/>
        <v>-41968.678999999996</v>
      </c>
      <c r="BL1503" s="31">
        <f t="shared" si="5137"/>
        <v>316692.06699999998</v>
      </c>
      <c r="BM1503" s="31">
        <f t="shared" si="5138"/>
        <v>647358.12</v>
      </c>
      <c r="BN1503" s="31">
        <f t="shared" si="5074"/>
        <v>5915044.4210000001</v>
      </c>
      <c r="BO1503" s="31">
        <f t="shared" si="5075"/>
        <v>6426744.0789999999</v>
      </c>
      <c r="BP1503" s="31">
        <f t="shared" si="5076"/>
        <v>6912820.9500000002</v>
      </c>
      <c r="BQ1503" s="31">
        <f t="shared" si="5139"/>
        <v>0</v>
      </c>
      <c r="BR1503" s="31">
        <f t="shared" si="5140"/>
        <v>0</v>
      </c>
      <c r="BS1503" s="31">
        <f t="shared" si="5079"/>
        <v>5915044.4210000001</v>
      </c>
      <c r="BT1503" s="31">
        <f t="shared" si="5080"/>
        <v>6426744.0789999999</v>
      </c>
      <c r="BU1503" s="31">
        <f t="shared" si="5081"/>
        <v>6912820.9500000002</v>
      </c>
      <c r="BV1503" s="31">
        <f t="shared" si="5141"/>
        <v>0</v>
      </c>
      <c r="BW1503" s="31">
        <f t="shared" si="5142"/>
        <v>0</v>
      </c>
      <c r="BX1503" s="31">
        <f t="shared" si="5084"/>
        <v>5915044.4210000001</v>
      </c>
      <c r="BY1503" s="31">
        <f t="shared" si="5085"/>
        <v>6426744.0789999999</v>
      </c>
      <c r="BZ1503" s="31">
        <f t="shared" si="5086"/>
        <v>6912820.9500000002</v>
      </c>
      <c r="CA1503" s="31">
        <f t="shared" si="5143"/>
        <v>0</v>
      </c>
      <c r="CB1503" s="31">
        <f t="shared" si="5144"/>
        <v>0</v>
      </c>
      <c r="CC1503" s="31">
        <f t="shared" si="5145"/>
        <v>0</v>
      </c>
      <c r="CD1503" s="31">
        <f t="shared" si="4943"/>
        <v>5915044.4210000001</v>
      </c>
      <c r="CE1503" s="31">
        <f t="shared" si="4944"/>
        <v>6426744.0789999999</v>
      </c>
      <c r="CF1503" s="31">
        <f t="shared" si="4945"/>
        <v>6912820.9500000002</v>
      </c>
      <c r="CG1503" s="31">
        <f t="shared" si="5146"/>
        <v>0</v>
      </c>
      <c r="CH1503" s="24"/>
      <c r="CI1503" s="40"/>
      <c r="CN1503" s="1" t="s">
        <v>30</v>
      </c>
    </row>
    <row r="1504" ht="15">
      <c r="A1504" s="41" t="s">
        <v>849</v>
      </c>
      <c r="B1504" s="17">
        <v>240</v>
      </c>
      <c r="C1504" s="16" t="s">
        <v>395</v>
      </c>
      <c r="D1504" s="16" t="s">
        <v>49</v>
      </c>
      <c r="E1504" s="39" t="s">
        <v>851</v>
      </c>
      <c r="F1504" s="31">
        <v>6004254.2000000002</v>
      </c>
      <c r="G1504" s="31">
        <v>6086278.7999999998</v>
      </c>
      <c r="H1504" s="31">
        <v>6286278.7999999998</v>
      </c>
      <c r="I1504" s="31">
        <v>12883.305</v>
      </c>
      <c r="J1504" s="31">
        <v>26524.342000000001</v>
      </c>
      <c r="K1504" s="31">
        <v>-20815.970000000001</v>
      </c>
      <c r="L1504" s="31">
        <f t="shared" si="5091"/>
        <v>6017137.5049999999</v>
      </c>
      <c r="M1504" s="31">
        <f t="shared" si="5092"/>
        <v>6112803.142</v>
      </c>
      <c r="N1504" s="31">
        <f t="shared" si="5093"/>
        <v>6265462.8300000001</v>
      </c>
      <c r="O1504" s="31"/>
      <c r="P1504" s="31"/>
      <c r="Q1504" s="31"/>
      <c r="R1504" s="31">
        <f t="shared" si="5094"/>
        <v>6017137.5049999999</v>
      </c>
      <c r="S1504" s="31">
        <f t="shared" si="5095"/>
        <v>6112803.142</v>
      </c>
      <c r="T1504" s="31">
        <f t="shared" si="5096"/>
        <v>6265462.8300000001</v>
      </c>
      <c r="U1504" s="31"/>
      <c r="V1504" s="31"/>
      <c r="W1504" s="31"/>
      <c r="X1504" s="31">
        <f t="shared" si="5097"/>
        <v>6017137.5049999999</v>
      </c>
      <c r="Y1504" s="31">
        <f t="shared" si="5098"/>
        <v>6112803.142</v>
      </c>
      <c r="Z1504" s="31">
        <f t="shared" si="5099"/>
        <v>6265462.8300000001</v>
      </c>
      <c r="AA1504" s="31"/>
      <c r="AB1504" s="31"/>
      <c r="AC1504" s="31"/>
      <c r="AD1504" s="31">
        <f t="shared" si="5100"/>
        <v>6017137.5049999999</v>
      </c>
      <c r="AE1504" s="31">
        <f t="shared" si="5101"/>
        <v>6112803.142</v>
      </c>
      <c r="AF1504" s="31">
        <f t="shared" si="5102"/>
        <v>6265462.8300000001</v>
      </c>
      <c r="AG1504" s="31"/>
      <c r="AH1504" s="31"/>
      <c r="AI1504" s="31"/>
      <c r="AJ1504" s="31">
        <f t="shared" si="5103"/>
        <v>6017137.5049999999</v>
      </c>
      <c r="AK1504" s="31">
        <f t="shared" si="5104"/>
        <v>6112803.142</v>
      </c>
      <c r="AL1504" s="31">
        <f t="shared" si="5105"/>
        <v>6265462.8300000001</v>
      </c>
      <c r="AM1504" s="31"/>
      <c r="AN1504" s="31"/>
      <c r="AO1504" s="31"/>
      <c r="AP1504" s="31">
        <f t="shared" si="5053"/>
        <v>6017137.5049999999</v>
      </c>
      <c r="AQ1504" s="31">
        <f t="shared" si="5054"/>
        <v>6112803.142</v>
      </c>
      <c r="AR1504" s="31">
        <f t="shared" si="5055"/>
        <v>6265462.8300000001</v>
      </c>
      <c r="AS1504" s="31"/>
      <c r="AT1504" s="31"/>
      <c r="AU1504" s="31"/>
      <c r="AV1504" s="31">
        <f t="shared" si="5056"/>
        <v>6017137.5049999999</v>
      </c>
      <c r="AW1504" s="31">
        <f t="shared" si="5057"/>
        <v>6112803.142</v>
      </c>
      <c r="AX1504" s="31">
        <f t="shared" si="5058"/>
        <v>6265462.8300000001</v>
      </c>
      <c r="AY1504" s="31">
        <f>-58808.865-1315.54</f>
        <v>-60124.404999999999</v>
      </c>
      <c r="AZ1504" s="31">
        <v>-2751.1300000000001</v>
      </c>
      <c r="BA1504" s="31"/>
      <c r="BB1504" s="31">
        <f t="shared" si="5062"/>
        <v>5957013.0999999996</v>
      </c>
      <c r="BC1504" s="31">
        <f t="shared" si="5063"/>
        <v>6110052.0120000001</v>
      </c>
      <c r="BD1504" s="31">
        <f t="shared" si="5064"/>
        <v>6265462.8300000001</v>
      </c>
      <c r="BE1504" s="31"/>
      <c r="BF1504" s="31"/>
      <c r="BG1504" s="31"/>
      <c r="BH1504" s="31">
        <f t="shared" si="5068"/>
        <v>5957013.0999999996</v>
      </c>
      <c r="BI1504" s="31">
        <f t="shared" si="5069"/>
        <v>6110052.0120000001</v>
      </c>
      <c r="BJ1504" s="31">
        <f t="shared" si="5070"/>
        <v>6265462.8300000001</v>
      </c>
      <c r="BK1504" s="31">
        <v>-41968.678999999996</v>
      </c>
      <c r="BL1504" s="31">
        <v>316692.06699999998</v>
      </c>
      <c r="BM1504" s="31">
        <v>647358.12</v>
      </c>
      <c r="BN1504" s="31">
        <f t="shared" si="5074"/>
        <v>5915044.4210000001</v>
      </c>
      <c r="BO1504" s="31">
        <f t="shared" si="5075"/>
        <v>6426744.0789999999</v>
      </c>
      <c r="BP1504" s="31">
        <f t="shared" si="5076"/>
        <v>6912820.9500000002</v>
      </c>
      <c r="BQ1504" s="31"/>
      <c r="BR1504" s="31"/>
      <c r="BS1504" s="31">
        <f t="shared" si="5079"/>
        <v>5915044.4210000001</v>
      </c>
      <c r="BT1504" s="31">
        <f t="shared" si="5080"/>
        <v>6426744.0789999999</v>
      </c>
      <c r="BU1504" s="31">
        <f t="shared" si="5081"/>
        <v>6912820.9500000002</v>
      </c>
      <c r="BV1504" s="31"/>
      <c r="BW1504" s="31"/>
      <c r="BX1504" s="31">
        <f t="shared" si="5084"/>
        <v>5915044.4210000001</v>
      </c>
      <c r="BY1504" s="31">
        <f t="shared" si="5085"/>
        <v>6426744.0789999999</v>
      </c>
      <c r="BZ1504" s="31">
        <f t="shared" si="5086"/>
        <v>6912820.9500000002</v>
      </c>
      <c r="CA1504" s="31"/>
      <c r="CB1504" s="31"/>
      <c r="CC1504" s="31"/>
      <c r="CD1504" s="31">
        <f t="shared" si="4943"/>
        <v>5915044.4210000001</v>
      </c>
      <c r="CE1504" s="31">
        <f t="shared" si="4944"/>
        <v>6426744.0789999999</v>
      </c>
      <c r="CF1504" s="31">
        <f t="shared" si="4945"/>
        <v>6912820.9500000002</v>
      </c>
      <c r="CG1504" s="31"/>
      <c r="CH1504" s="24"/>
      <c r="CI1504" s="40">
        <v>145</v>
      </c>
    </row>
    <row r="1505" ht="71.599999999999994">
      <c r="A1505" s="41" t="s">
        <v>852</v>
      </c>
      <c r="B1505" s="17"/>
      <c r="C1505" s="16"/>
      <c r="D1505" s="16"/>
      <c r="E1505" s="39" t="s">
        <v>853</v>
      </c>
      <c r="F1505" s="31">
        <f t="shared" si="5106"/>
        <v>891364.30000000005</v>
      </c>
      <c r="G1505" s="31">
        <f t="shared" si="5107"/>
        <v>1009434.9</v>
      </c>
      <c r="H1505" s="31">
        <f t="shared" si="5108"/>
        <v>1009434.9</v>
      </c>
      <c r="I1505" s="31">
        <f t="shared" si="5109"/>
        <v>-15241.072</v>
      </c>
      <c r="J1505" s="31">
        <f t="shared" si="5110"/>
        <v>-26525.740000000002</v>
      </c>
      <c r="K1505" s="31">
        <f t="shared" si="5111"/>
        <v>20748.299999999999</v>
      </c>
      <c r="L1505" s="31">
        <f t="shared" si="5091"/>
        <v>876123.228</v>
      </c>
      <c r="M1505" s="31">
        <f t="shared" si="5092"/>
        <v>982909.16000000003</v>
      </c>
      <c r="N1505" s="31">
        <f t="shared" si="5093"/>
        <v>1030183.2000000001</v>
      </c>
      <c r="O1505" s="31">
        <f t="shared" si="5112"/>
        <v>22962.860000000001</v>
      </c>
      <c r="P1505" s="31">
        <f t="shared" si="5113"/>
        <v>0</v>
      </c>
      <c r="Q1505" s="31">
        <f t="shared" si="5114"/>
        <v>0</v>
      </c>
      <c r="R1505" s="31">
        <f t="shared" si="5094"/>
        <v>899086.08799999999</v>
      </c>
      <c r="S1505" s="31">
        <f t="shared" si="5095"/>
        <v>982909.16000000003</v>
      </c>
      <c r="T1505" s="31">
        <f t="shared" si="5096"/>
        <v>1030183.2000000001</v>
      </c>
      <c r="U1505" s="31">
        <f t="shared" si="5115"/>
        <v>-22962.860000000001</v>
      </c>
      <c r="V1505" s="31">
        <f t="shared" si="5116"/>
        <v>0</v>
      </c>
      <c r="W1505" s="31">
        <f t="shared" si="5117"/>
        <v>0</v>
      </c>
      <c r="X1505" s="31">
        <f t="shared" si="5097"/>
        <v>876123.228</v>
      </c>
      <c r="Y1505" s="31">
        <f t="shared" si="5098"/>
        <v>982909.16000000003</v>
      </c>
      <c r="Z1505" s="31">
        <f t="shared" si="5099"/>
        <v>1030183.2000000001</v>
      </c>
      <c r="AA1505" s="31">
        <f t="shared" si="5118"/>
        <v>0</v>
      </c>
      <c r="AB1505" s="31">
        <f t="shared" si="5119"/>
        <v>0</v>
      </c>
      <c r="AC1505" s="31">
        <f t="shared" si="5120"/>
        <v>0</v>
      </c>
      <c r="AD1505" s="31">
        <f t="shared" si="5100"/>
        <v>876123.228</v>
      </c>
      <c r="AE1505" s="31">
        <f t="shared" si="5101"/>
        <v>982909.16000000003</v>
      </c>
      <c r="AF1505" s="31">
        <f t="shared" si="5102"/>
        <v>1030183.2000000001</v>
      </c>
      <c r="AG1505" s="31">
        <f t="shared" si="5121"/>
        <v>0</v>
      </c>
      <c r="AH1505" s="31">
        <f t="shared" si="5122"/>
        <v>0</v>
      </c>
      <c r="AI1505" s="31">
        <f t="shared" si="5123"/>
        <v>0</v>
      </c>
      <c r="AJ1505" s="31">
        <f t="shared" si="5103"/>
        <v>876123.228</v>
      </c>
      <c r="AK1505" s="31">
        <f t="shared" si="5104"/>
        <v>982909.16000000003</v>
      </c>
      <c r="AL1505" s="31">
        <f t="shared" si="5105"/>
        <v>1030183.2000000001</v>
      </c>
      <c r="AM1505" s="31">
        <f t="shared" si="5124"/>
        <v>0</v>
      </c>
      <c r="AN1505" s="31">
        <f t="shared" si="5125"/>
        <v>0</v>
      </c>
      <c r="AO1505" s="31">
        <f t="shared" si="5126"/>
        <v>0</v>
      </c>
      <c r="AP1505" s="31">
        <f t="shared" si="5053"/>
        <v>876123.228</v>
      </c>
      <c r="AQ1505" s="31">
        <f t="shared" si="5054"/>
        <v>982909.16000000003</v>
      </c>
      <c r="AR1505" s="31">
        <f t="shared" si="5055"/>
        <v>1030183.2000000001</v>
      </c>
      <c r="AS1505" s="31">
        <f t="shared" si="5127"/>
        <v>0</v>
      </c>
      <c r="AT1505" s="31">
        <f t="shared" si="5128"/>
        <v>0</v>
      </c>
      <c r="AU1505" s="31">
        <f t="shared" si="5129"/>
        <v>0</v>
      </c>
      <c r="AV1505" s="31">
        <f t="shared" si="5056"/>
        <v>876123.228</v>
      </c>
      <c r="AW1505" s="31">
        <f t="shared" si="5057"/>
        <v>982909.16000000003</v>
      </c>
      <c r="AX1505" s="31">
        <f t="shared" si="5058"/>
        <v>1030183.2000000001</v>
      </c>
      <c r="AY1505" s="31">
        <f t="shared" ref="AY1505:AY1511" si="5147">AY1506</f>
        <v>0</v>
      </c>
      <c r="AZ1505" s="31">
        <f t="shared" si="5131"/>
        <v>0</v>
      </c>
      <c r="BA1505" s="31">
        <f t="shared" si="5132"/>
        <v>0</v>
      </c>
      <c r="BB1505" s="31">
        <f t="shared" si="5062"/>
        <v>876123.228</v>
      </c>
      <c r="BC1505" s="31">
        <f t="shared" si="5063"/>
        <v>982909.16000000003</v>
      </c>
      <c r="BD1505" s="31">
        <f t="shared" si="5064"/>
        <v>1030183.2000000001</v>
      </c>
      <c r="BE1505" s="31">
        <f t="shared" si="5133"/>
        <v>0</v>
      </c>
      <c r="BF1505" s="31">
        <f t="shared" si="5134"/>
        <v>0</v>
      </c>
      <c r="BG1505" s="31">
        <f t="shared" si="5135"/>
        <v>0</v>
      </c>
      <c r="BH1505" s="31">
        <f t="shared" si="5068"/>
        <v>876123.228</v>
      </c>
      <c r="BI1505" s="31">
        <f t="shared" si="5069"/>
        <v>982909.16000000003</v>
      </c>
      <c r="BJ1505" s="31">
        <f t="shared" si="5070"/>
        <v>1030183.2000000001</v>
      </c>
      <c r="BK1505" s="31">
        <f t="shared" si="5136"/>
        <v>37074.932000000001</v>
      </c>
      <c r="BL1505" s="31">
        <f t="shared" si="5137"/>
        <v>0</v>
      </c>
      <c r="BM1505" s="31">
        <f t="shared" si="5138"/>
        <v>0</v>
      </c>
      <c r="BN1505" s="31">
        <f t="shared" si="5074"/>
        <v>913198.16000000003</v>
      </c>
      <c r="BO1505" s="31">
        <f t="shared" si="5075"/>
        <v>982909.16000000003</v>
      </c>
      <c r="BP1505" s="31">
        <f t="shared" si="5076"/>
        <v>1030183.2000000001</v>
      </c>
      <c r="BQ1505" s="31">
        <f t="shared" si="5139"/>
        <v>0</v>
      </c>
      <c r="BR1505" s="31">
        <f t="shared" si="5140"/>
        <v>0</v>
      </c>
      <c r="BS1505" s="31">
        <f t="shared" si="5079"/>
        <v>913198.16000000003</v>
      </c>
      <c r="BT1505" s="31">
        <f t="shared" si="5080"/>
        <v>982909.16000000003</v>
      </c>
      <c r="BU1505" s="31">
        <f t="shared" si="5081"/>
        <v>1030183.2000000001</v>
      </c>
      <c r="BV1505" s="31">
        <f t="shared" si="5141"/>
        <v>0</v>
      </c>
      <c r="BW1505" s="31">
        <f t="shared" si="5142"/>
        <v>0</v>
      </c>
      <c r="BX1505" s="31">
        <f t="shared" si="5084"/>
        <v>913198.16000000003</v>
      </c>
      <c r="BY1505" s="31">
        <f t="shared" si="5085"/>
        <v>982909.16000000003</v>
      </c>
      <c r="BZ1505" s="31">
        <f t="shared" si="5086"/>
        <v>1030183.2000000001</v>
      </c>
      <c r="CA1505" s="31">
        <f t="shared" si="5143"/>
        <v>0</v>
      </c>
      <c r="CB1505" s="31">
        <f t="shared" si="5144"/>
        <v>0</v>
      </c>
      <c r="CC1505" s="31">
        <f t="shared" si="5145"/>
        <v>0</v>
      </c>
      <c r="CD1505" s="31">
        <f t="shared" si="4943"/>
        <v>913198.16000000003</v>
      </c>
      <c r="CE1505" s="31">
        <f t="shared" si="4944"/>
        <v>982909.16000000003</v>
      </c>
      <c r="CF1505" s="31">
        <f t="shared" si="4945"/>
        <v>1030183.2000000001</v>
      </c>
      <c r="CG1505" s="31">
        <f t="shared" si="5146"/>
        <v>0</v>
      </c>
      <c r="CH1505" s="24"/>
      <c r="CI1505" s="40"/>
      <c r="CO1505" s="1" t="s">
        <v>31</v>
      </c>
    </row>
    <row r="1506" ht="29.850000000000001">
      <c r="A1506" s="41" t="s">
        <v>852</v>
      </c>
      <c r="B1506" s="17">
        <v>200</v>
      </c>
      <c r="C1506" s="16"/>
      <c r="D1506" s="16"/>
      <c r="E1506" s="39" t="s">
        <v>40</v>
      </c>
      <c r="F1506" s="31">
        <f t="shared" si="5106"/>
        <v>891364.30000000005</v>
      </c>
      <c r="G1506" s="31">
        <f t="shared" si="5107"/>
        <v>1009434.9</v>
      </c>
      <c r="H1506" s="31">
        <f t="shared" si="5108"/>
        <v>1009434.9</v>
      </c>
      <c r="I1506" s="31">
        <f t="shared" si="5109"/>
        <v>-15241.072</v>
      </c>
      <c r="J1506" s="31">
        <f t="shared" si="5110"/>
        <v>-26525.740000000002</v>
      </c>
      <c r="K1506" s="31">
        <f t="shared" si="5111"/>
        <v>20748.299999999999</v>
      </c>
      <c r="L1506" s="31">
        <f t="shared" si="5091"/>
        <v>876123.228</v>
      </c>
      <c r="M1506" s="31">
        <f t="shared" si="5092"/>
        <v>982909.16000000003</v>
      </c>
      <c r="N1506" s="31">
        <f t="shared" si="5093"/>
        <v>1030183.2000000001</v>
      </c>
      <c r="O1506" s="31">
        <f t="shared" si="5112"/>
        <v>22962.860000000001</v>
      </c>
      <c r="P1506" s="31">
        <f t="shared" si="5113"/>
        <v>0</v>
      </c>
      <c r="Q1506" s="31">
        <f t="shared" si="5114"/>
        <v>0</v>
      </c>
      <c r="R1506" s="31">
        <f t="shared" si="5094"/>
        <v>899086.08799999999</v>
      </c>
      <c r="S1506" s="31">
        <f t="shared" si="5095"/>
        <v>982909.16000000003</v>
      </c>
      <c r="T1506" s="31">
        <f t="shared" si="5096"/>
        <v>1030183.2000000001</v>
      </c>
      <c r="U1506" s="31">
        <f t="shared" si="5115"/>
        <v>-22962.860000000001</v>
      </c>
      <c r="V1506" s="31">
        <f t="shared" si="5116"/>
        <v>0</v>
      </c>
      <c r="W1506" s="31">
        <f t="shared" si="5117"/>
        <v>0</v>
      </c>
      <c r="X1506" s="31">
        <f t="shared" si="5097"/>
        <v>876123.228</v>
      </c>
      <c r="Y1506" s="31">
        <f t="shared" si="5098"/>
        <v>982909.16000000003</v>
      </c>
      <c r="Z1506" s="31">
        <f t="shared" si="5099"/>
        <v>1030183.2000000001</v>
      </c>
      <c r="AA1506" s="31">
        <f t="shared" si="5118"/>
        <v>0</v>
      </c>
      <c r="AB1506" s="31">
        <f t="shared" si="5119"/>
        <v>0</v>
      </c>
      <c r="AC1506" s="31">
        <f t="shared" si="5120"/>
        <v>0</v>
      </c>
      <c r="AD1506" s="31">
        <f t="shared" si="5100"/>
        <v>876123.228</v>
      </c>
      <c r="AE1506" s="31">
        <f t="shared" si="5101"/>
        <v>982909.16000000003</v>
      </c>
      <c r="AF1506" s="31">
        <f t="shared" si="5102"/>
        <v>1030183.2000000001</v>
      </c>
      <c r="AG1506" s="31">
        <f t="shared" si="5121"/>
        <v>0</v>
      </c>
      <c r="AH1506" s="31">
        <f t="shared" si="5122"/>
        <v>0</v>
      </c>
      <c r="AI1506" s="31">
        <f t="shared" si="5123"/>
        <v>0</v>
      </c>
      <c r="AJ1506" s="31">
        <f t="shared" si="5103"/>
        <v>876123.228</v>
      </c>
      <c r="AK1506" s="31">
        <f t="shared" si="5104"/>
        <v>982909.16000000003</v>
      </c>
      <c r="AL1506" s="31">
        <f t="shared" si="5105"/>
        <v>1030183.2000000001</v>
      </c>
      <c r="AM1506" s="31">
        <f t="shared" si="5124"/>
        <v>0</v>
      </c>
      <c r="AN1506" s="31">
        <f t="shared" si="5125"/>
        <v>0</v>
      </c>
      <c r="AO1506" s="31">
        <f t="shared" si="5126"/>
        <v>0</v>
      </c>
      <c r="AP1506" s="31">
        <f t="shared" si="5053"/>
        <v>876123.228</v>
      </c>
      <c r="AQ1506" s="31">
        <f t="shared" si="5054"/>
        <v>982909.16000000003</v>
      </c>
      <c r="AR1506" s="31">
        <f t="shared" si="5055"/>
        <v>1030183.2000000001</v>
      </c>
      <c r="AS1506" s="31">
        <f t="shared" si="5127"/>
        <v>0</v>
      </c>
      <c r="AT1506" s="31">
        <f t="shared" si="5128"/>
        <v>0</v>
      </c>
      <c r="AU1506" s="31">
        <f t="shared" si="5129"/>
        <v>0</v>
      </c>
      <c r="AV1506" s="31">
        <f t="shared" si="5056"/>
        <v>876123.228</v>
      </c>
      <c r="AW1506" s="31">
        <f t="shared" si="5057"/>
        <v>982909.16000000003</v>
      </c>
      <c r="AX1506" s="31">
        <f t="shared" si="5058"/>
        <v>1030183.2000000001</v>
      </c>
      <c r="AY1506" s="31">
        <f t="shared" si="5147"/>
        <v>0</v>
      </c>
      <c r="AZ1506" s="31">
        <f t="shared" si="5131"/>
        <v>0</v>
      </c>
      <c r="BA1506" s="31">
        <f t="shared" si="5132"/>
        <v>0</v>
      </c>
      <c r="BB1506" s="31">
        <f t="shared" si="5062"/>
        <v>876123.228</v>
      </c>
      <c r="BC1506" s="31">
        <f t="shared" si="5063"/>
        <v>982909.16000000003</v>
      </c>
      <c r="BD1506" s="31">
        <f t="shared" si="5064"/>
        <v>1030183.2000000001</v>
      </c>
      <c r="BE1506" s="31">
        <f t="shared" si="5133"/>
        <v>0</v>
      </c>
      <c r="BF1506" s="31">
        <f t="shared" si="5134"/>
        <v>0</v>
      </c>
      <c r="BG1506" s="31">
        <f t="shared" si="5135"/>
        <v>0</v>
      </c>
      <c r="BH1506" s="31">
        <f t="shared" si="5068"/>
        <v>876123.228</v>
      </c>
      <c r="BI1506" s="31">
        <f t="shared" si="5069"/>
        <v>982909.16000000003</v>
      </c>
      <c r="BJ1506" s="31">
        <f t="shared" si="5070"/>
        <v>1030183.2000000001</v>
      </c>
      <c r="BK1506" s="31">
        <f t="shared" si="5136"/>
        <v>37074.932000000001</v>
      </c>
      <c r="BL1506" s="31">
        <f t="shared" si="5137"/>
        <v>0</v>
      </c>
      <c r="BM1506" s="31">
        <f t="shared" si="5138"/>
        <v>0</v>
      </c>
      <c r="BN1506" s="31">
        <f t="shared" si="5074"/>
        <v>913198.16000000003</v>
      </c>
      <c r="BO1506" s="31">
        <f t="shared" si="5075"/>
        <v>982909.16000000003</v>
      </c>
      <c r="BP1506" s="31">
        <f t="shared" si="5076"/>
        <v>1030183.2000000001</v>
      </c>
      <c r="BQ1506" s="31">
        <f t="shared" si="5139"/>
        <v>0</v>
      </c>
      <c r="BR1506" s="31">
        <f t="shared" si="5140"/>
        <v>0</v>
      </c>
      <c r="BS1506" s="31">
        <f t="shared" si="5079"/>
        <v>913198.16000000003</v>
      </c>
      <c r="BT1506" s="31">
        <f t="shared" si="5080"/>
        <v>982909.16000000003</v>
      </c>
      <c r="BU1506" s="31">
        <f t="shared" si="5081"/>
        <v>1030183.2000000001</v>
      </c>
      <c r="BV1506" s="31">
        <f t="shared" si="5141"/>
        <v>0</v>
      </c>
      <c r="BW1506" s="31">
        <f t="shared" si="5142"/>
        <v>0</v>
      </c>
      <c r="BX1506" s="31">
        <f t="shared" si="5084"/>
        <v>913198.16000000003</v>
      </c>
      <c r="BY1506" s="31">
        <f t="shared" si="5085"/>
        <v>982909.16000000003</v>
      </c>
      <c r="BZ1506" s="31">
        <f t="shared" si="5086"/>
        <v>1030183.2000000001</v>
      </c>
      <c r="CA1506" s="31">
        <f t="shared" si="5143"/>
        <v>0</v>
      </c>
      <c r="CB1506" s="31">
        <f t="shared" si="5144"/>
        <v>0</v>
      </c>
      <c r="CC1506" s="31">
        <f t="shared" si="5145"/>
        <v>0</v>
      </c>
      <c r="CD1506" s="31">
        <f t="shared" si="4943"/>
        <v>913198.16000000003</v>
      </c>
      <c r="CE1506" s="31">
        <f t="shared" si="4944"/>
        <v>982909.16000000003</v>
      </c>
      <c r="CF1506" s="31">
        <f t="shared" si="4945"/>
        <v>1030183.2000000001</v>
      </c>
      <c r="CG1506" s="31">
        <f t="shared" si="5146"/>
        <v>0</v>
      </c>
      <c r="CH1506" s="24"/>
      <c r="CI1506" s="40"/>
      <c r="CM1506" s="1" t="s">
        <v>29</v>
      </c>
    </row>
    <row r="1507" ht="43.75">
      <c r="A1507" s="41" t="s">
        <v>852</v>
      </c>
      <c r="B1507" s="17">
        <v>240</v>
      </c>
      <c r="C1507" s="16"/>
      <c r="D1507" s="16"/>
      <c r="E1507" s="39" t="s">
        <v>41</v>
      </c>
      <c r="F1507" s="31">
        <f t="shared" si="5106"/>
        <v>891364.30000000005</v>
      </c>
      <c r="G1507" s="31">
        <f t="shared" si="5107"/>
        <v>1009434.9</v>
      </c>
      <c r="H1507" s="31">
        <f t="shared" si="5108"/>
        <v>1009434.9</v>
      </c>
      <c r="I1507" s="31">
        <f t="shared" si="5109"/>
        <v>-15241.072</v>
      </c>
      <c r="J1507" s="31">
        <f t="shared" si="5110"/>
        <v>-26525.740000000002</v>
      </c>
      <c r="K1507" s="31">
        <f t="shared" si="5111"/>
        <v>20748.299999999999</v>
      </c>
      <c r="L1507" s="31">
        <f t="shared" si="5091"/>
        <v>876123.228</v>
      </c>
      <c r="M1507" s="31">
        <f t="shared" si="5092"/>
        <v>982909.16000000003</v>
      </c>
      <c r="N1507" s="31">
        <f t="shared" si="5093"/>
        <v>1030183.2000000001</v>
      </c>
      <c r="O1507" s="31">
        <f t="shared" si="5112"/>
        <v>22962.860000000001</v>
      </c>
      <c r="P1507" s="31">
        <f t="shared" si="5113"/>
        <v>0</v>
      </c>
      <c r="Q1507" s="31">
        <f t="shared" si="5114"/>
        <v>0</v>
      </c>
      <c r="R1507" s="31">
        <f t="shared" si="5094"/>
        <v>899086.08799999999</v>
      </c>
      <c r="S1507" s="31">
        <f t="shared" si="5095"/>
        <v>982909.16000000003</v>
      </c>
      <c r="T1507" s="31">
        <f t="shared" si="5096"/>
        <v>1030183.2000000001</v>
      </c>
      <c r="U1507" s="31">
        <f t="shared" si="5115"/>
        <v>-22962.860000000001</v>
      </c>
      <c r="V1507" s="31">
        <f t="shared" si="5116"/>
        <v>0</v>
      </c>
      <c r="W1507" s="31">
        <f t="shared" si="5117"/>
        <v>0</v>
      </c>
      <c r="X1507" s="31">
        <f t="shared" si="5097"/>
        <v>876123.228</v>
      </c>
      <c r="Y1507" s="31">
        <f t="shared" si="5098"/>
        <v>982909.16000000003</v>
      </c>
      <c r="Z1507" s="31">
        <f t="shared" si="5099"/>
        <v>1030183.2000000001</v>
      </c>
      <c r="AA1507" s="31">
        <f t="shared" si="5118"/>
        <v>0</v>
      </c>
      <c r="AB1507" s="31">
        <f t="shared" si="5119"/>
        <v>0</v>
      </c>
      <c r="AC1507" s="31">
        <f t="shared" si="5120"/>
        <v>0</v>
      </c>
      <c r="AD1507" s="31">
        <f t="shared" si="5100"/>
        <v>876123.228</v>
      </c>
      <c r="AE1507" s="31">
        <f t="shared" si="5101"/>
        <v>982909.16000000003</v>
      </c>
      <c r="AF1507" s="31">
        <f t="shared" si="5102"/>
        <v>1030183.2000000001</v>
      </c>
      <c r="AG1507" s="31">
        <f t="shared" si="5121"/>
        <v>0</v>
      </c>
      <c r="AH1507" s="31">
        <f t="shared" si="5122"/>
        <v>0</v>
      </c>
      <c r="AI1507" s="31">
        <f t="shared" si="5123"/>
        <v>0</v>
      </c>
      <c r="AJ1507" s="31">
        <f t="shared" si="5103"/>
        <v>876123.228</v>
      </c>
      <c r="AK1507" s="31">
        <f t="shared" si="5104"/>
        <v>982909.16000000003</v>
      </c>
      <c r="AL1507" s="31">
        <f t="shared" si="5105"/>
        <v>1030183.2000000001</v>
      </c>
      <c r="AM1507" s="31">
        <f t="shared" si="5124"/>
        <v>0</v>
      </c>
      <c r="AN1507" s="31">
        <f t="shared" si="5125"/>
        <v>0</v>
      </c>
      <c r="AO1507" s="31">
        <f t="shared" si="5126"/>
        <v>0</v>
      </c>
      <c r="AP1507" s="31">
        <f t="shared" si="5053"/>
        <v>876123.228</v>
      </c>
      <c r="AQ1507" s="31">
        <f t="shared" si="5054"/>
        <v>982909.16000000003</v>
      </c>
      <c r="AR1507" s="31">
        <f t="shared" si="5055"/>
        <v>1030183.2000000001</v>
      </c>
      <c r="AS1507" s="31">
        <f t="shared" si="5127"/>
        <v>0</v>
      </c>
      <c r="AT1507" s="31">
        <f t="shared" si="5128"/>
        <v>0</v>
      </c>
      <c r="AU1507" s="31">
        <f t="shared" si="5129"/>
        <v>0</v>
      </c>
      <c r="AV1507" s="31">
        <f t="shared" si="5056"/>
        <v>876123.228</v>
      </c>
      <c r="AW1507" s="31">
        <f t="shared" si="5057"/>
        <v>982909.16000000003</v>
      </c>
      <c r="AX1507" s="31">
        <f t="shared" si="5058"/>
        <v>1030183.2000000001</v>
      </c>
      <c r="AY1507" s="31">
        <f t="shared" si="5147"/>
        <v>0</v>
      </c>
      <c r="AZ1507" s="31">
        <f t="shared" si="5131"/>
        <v>0</v>
      </c>
      <c r="BA1507" s="31">
        <f t="shared" si="5132"/>
        <v>0</v>
      </c>
      <c r="BB1507" s="31">
        <f t="shared" si="5062"/>
        <v>876123.228</v>
      </c>
      <c r="BC1507" s="31">
        <f t="shared" si="5063"/>
        <v>982909.16000000003</v>
      </c>
      <c r="BD1507" s="31">
        <f t="shared" si="5064"/>
        <v>1030183.2000000001</v>
      </c>
      <c r="BE1507" s="31">
        <f t="shared" si="5133"/>
        <v>0</v>
      </c>
      <c r="BF1507" s="31">
        <f t="shared" si="5134"/>
        <v>0</v>
      </c>
      <c r="BG1507" s="31">
        <f t="shared" si="5135"/>
        <v>0</v>
      </c>
      <c r="BH1507" s="31">
        <f t="shared" si="5068"/>
        <v>876123.228</v>
      </c>
      <c r="BI1507" s="31">
        <f t="shared" si="5069"/>
        <v>982909.16000000003</v>
      </c>
      <c r="BJ1507" s="31">
        <f t="shared" si="5070"/>
        <v>1030183.2000000001</v>
      </c>
      <c r="BK1507" s="31">
        <f t="shared" si="5136"/>
        <v>37074.932000000001</v>
      </c>
      <c r="BL1507" s="31">
        <f t="shared" si="5137"/>
        <v>0</v>
      </c>
      <c r="BM1507" s="31">
        <f t="shared" si="5138"/>
        <v>0</v>
      </c>
      <c r="BN1507" s="31">
        <f t="shared" si="5074"/>
        <v>913198.16000000003</v>
      </c>
      <c r="BO1507" s="31">
        <f t="shared" si="5075"/>
        <v>982909.16000000003</v>
      </c>
      <c r="BP1507" s="31">
        <f t="shared" si="5076"/>
        <v>1030183.2000000001</v>
      </c>
      <c r="BQ1507" s="31">
        <f t="shared" si="5139"/>
        <v>0</v>
      </c>
      <c r="BR1507" s="31">
        <f t="shared" si="5140"/>
        <v>0</v>
      </c>
      <c r="BS1507" s="31">
        <f t="shared" si="5079"/>
        <v>913198.16000000003</v>
      </c>
      <c r="BT1507" s="31">
        <f t="shared" si="5080"/>
        <v>982909.16000000003</v>
      </c>
      <c r="BU1507" s="31">
        <f t="shared" si="5081"/>
        <v>1030183.2000000001</v>
      </c>
      <c r="BV1507" s="31">
        <f t="shared" si="5141"/>
        <v>0</v>
      </c>
      <c r="BW1507" s="31">
        <f t="shared" si="5142"/>
        <v>0</v>
      </c>
      <c r="BX1507" s="31">
        <f t="shared" si="5084"/>
        <v>913198.16000000003</v>
      </c>
      <c r="BY1507" s="31">
        <f t="shared" si="5085"/>
        <v>982909.16000000003</v>
      </c>
      <c r="BZ1507" s="31">
        <f t="shared" si="5086"/>
        <v>1030183.2000000001</v>
      </c>
      <c r="CA1507" s="31">
        <f t="shared" si="5143"/>
        <v>0</v>
      </c>
      <c r="CB1507" s="31">
        <f t="shared" si="5144"/>
        <v>0</v>
      </c>
      <c r="CC1507" s="31">
        <f t="shared" si="5145"/>
        <v>0</v>
      </c>
      <c r="CD1507" s="31">
        <f t="shared" si="4943"/>
        <v>913198.16000000003</v>
      </c>
      <c r="CE1507" s="31">
        <f t="shared" si="4944"/>
        <v>982909.16000000003</v>
      </c>
      <c r="CF1507" s="31">
        <f t="shared" si="4945"/>
        <v>1030183.2000000001</v>
      </c>
      <c r="CG1507" s="31">
        <f t="shared" si="5146"/>
        <v>0</v>
      </c>
      <c r="CH1507" s="24"/>
      <c r="CI1507" s="40"/>
      <c r="CN1507" s="1" t="s">
        <v>30</v>
      </c>
    </row>
    <row r="1508" ht="15">
      <c r="A1508" s="41" t="s">
        <v>852</v>
      </c>
      <c r="B1508" s="17">
        <v>240</v>
      </c>
      <c r="C1508" s="16" t="s">
        <v>395</v>
      </c>
      <c r="D1508" s="16" t="s">
        <v>49</v>
      </c>
      <c r="E1508" s="39" t="s">
        <v>851</v>
      </c>
      <c r="F1508" s="31">
        <v>891364.30000000005</v>
      </c>
      <c r="G1508" s="31">
        <v>1009434.9</v>
      </c>
      <c r="H1508" s="31">
        <v>1009434.9</v>
      </c>
      <c r="I1508" s="31">
        <v>-15241.072</v>
      </c>
      <c r="J1508" s="31">
        <v>-26525.740000000002</v>
      </c>
      <c r="K1508" s="31">
        <v>20748.299999999999</v>
      </c>
      <c r="L1508" s="31">
        <f t="shared" si="5091"/>
        <v>876123.228</v>
      </c>
      <c r="M1508" s="31">
        <f t="shared" si="5092"/>
        <v>982909.16000000003</v>
      </c>
      <c r="N1508" s="31">
        <f t="shared" si="5093"/>
        <v>1030183.2000000001</v>
      </c>
      <c r="O1508" s="31">
        <v>22962.860000000001</v>
      </c>
      <c r="P1508" s="31"/>
      <c r="Q1508" s="31"/>
      <c r="R1508" s="31">
        <f t="shared" si="5094"/>
        <v>899086.08799999999</v>
      </c>
      <c r="S1508" s="31">
        <f t="shared" si="5095"/>
        <v>982909.16000000003</v>
      </c>
      <c r="T1508" s="31">
        <f t="shared" si="5096"/>
        <v>1030183.2000000001</v>
      </c>
      <c r="U1508" s="31">
        <v>-22962.860000000001</v>
      </c>
      <c r="V1508" s="31"/>
      <c r="W1508" s="31"/>
      <c r="X1508" s="31">
        <f t="shared" si="5097"/>
        <v>876123.228</v>
      </c>
      <c r="Y1508" s="31">
        <f t="shared" si="5098"/>
        <v>982909.16000000003</v>
      </c>
      <c r="Z1508" s="31">
        <f t="shared" si="5099"/>
        <v>1030183.2000000001</v>
      </c>
      <c r="AA1508" s="31"/>
      <c r="AB1508" s="31"/>
      <c r="AC1508" s="31"/>
      <c r="AD1508" s="31">
        <f t="shared" si="5100"/>
        <v>876123.228</v>
      </c>
      <c r="AE1508" s="31">
        <f t="shared" si="5101"/>
        <v>982909.16000000003</v>
      </c>
      <c r="AF1508" s="31">
        <f t="shared" si="5102"/>
        <v>1030183.2000000001</v>
      </c>
      <c r="AG1508" s="31"/>
      <c r="AH1508" s="31"/>
      <c r="AI1508" s="31"/>
      <c r="AJ1508" s="31">
        <f t="shared" si="5103"/>
        <v>876123.228</v>
      </c>
      <c r="AK1508" s="31">
        <f t="shared" si="5104"/>
        <v>982909.16000000003</v>
      </c>
      <c r="AL1508" s="31">
        <f t="shared" si="5105"/>
        <v>1030183.2000000001</v>
      </c>
      <c r="AM1508" s="31"/>
      <c r="AN1508" s="31"/>
      <c r="AO1508" s="31"/>
      <c r="AP1508" s="31">
        <f t="shared" si="5053"/>
        <v>876123.228</v>
      </c>
      <c r="AQ1508" s="31">
        <f t="shared" si="5054"/>
        <v>982909.16000000003</v>
      </c>
      <c r="AR1508" s="31">
        <f t="shared" si="5055"/>
        <v>1030183.2000000001</v>
      </c>
      <c r="AS1508" s="31"/>
      <c r="AT1508" s="31"/>
      <c r="AU1508" s="31"/>
      <c r="AV1508" s="31">
        <f t="shared" si="5056"/>
        <v>876123.228</v>
      </c>
      <c r="AW1508" s="31">
        <f t="shared" si="5057"/>
        <v>982909.16000000003</v>
      </c>
      <c r="AX1508" s="31">
        <f t="shared" si="5058"/>
        <v>1030183.2000000001</v>
      </c>
      <c r="AY1508" s="31"/>
      <c r="AZ1508" s="31"/>
      <c r="BA1508" s="31"/>
      <c r="BB1508" s="31">
        <f t="shared" si="5062"/>
        <v>876123.228</v>
      </c>
      <c r="BC1508" s="31">
        <f t="shared" si="5063"/>
        <v>982909.16000000003</v>
      </c>
      <c r="BD1508" s="31">
        <f t="shared" si="5064"/>
        <v>1030183.2000000001</v>
      </c>
      <c r="BE1508" s="31"/>
      <c r="BF1508" s="31"/>
      <c r="BG1508" s="31"/>
      <c r="BH1508" s="31">
        <f t="shared" si="5068"/>
        <v>876123.228</v>
      </c>
      <c r="BI1508" s="31">
        <f t="shared" si="5069"/>
        <v>982909.16000000003</v>
      </c>
      <c r="BJ1508" s="31">
        <f t="shared" si="5070"/>
        <v>1030183.2000000001</v>
      </c>
      <c r="BK1508" s="31">
        <v>37074.932000000001</v>
      </c>
      <c r="BL1508" s="31"/>
      <c r="BM1508" s="31"/>
      <c r="BN1508" s="31">
        <f t="shared" si="5074"/>
        <v>913198.16000000003</v>
      </c>
      <c r="BO1508" s="31">
        <f t="shared" si="5075"/>
        <v>982909.16000000003</v>
      </c>
      <c r="BP1508" s="31">
        <f t="shared" si="5076"/>
        <v>1030183.2000000001</v>
      </c>
      <c r="BQ1508" s="31"/>
      <c r="BR1508" s="31"/>
      <c r="BS1508" s="31">
        <f t="shared" si="5079"/>
        <v>913198.16000000003</v>
      </c>
      <c r="BT1508" s="31">
        <f t="shared" si="5080"/>
        <v>982909.16000000003</v>
      </c>
      <c r="BU1508" s="31">
        <f t="shared" si="5081"/>
        <v>1030183.2000000001</v>
      </c>
      <c r="BV1508" s="31"/>
      <c r="BW1508" s="31"/>
      <c r="BX1508" s="31">
        <f t="shared" si="5084"/>
        <v>913198.16000000003</v>
      </c>
      <c r="BY1508" s="31">
        <f t="shared" si="5085"/>
        <v>982909.16000000003</v>
      </c>
      <c r="BZ1508" s="31">
        <f t="shared" si="5086"/>
        <v>1030183.2000000001</v>
      </c>
      <c r="CA1508" s="31"/>
      <c r="CB1508" s="31"/>
      <c r="CC1508" s="31"/>
      <c r="CD1508" s="31">
        <f t="shared" si="4943"/>
        <v>913198.16000000003</v>
      </c>
      <c r="CE1508" s="31">
        <f t="shared" si="4944"/>
        <v>982909.16000000003</v>
      </c>
      <c r="CF1508" s="31">
        <f t="shared" si="4945"/>
        <v>1030183.2000000001</v>
      </c>
      <c r="CG1508" s="31"/>
      <c r="CH1508" s="24"/>
      <c r="CI1508" s="40">
        <v>146</v>
      </c>
    </row>
    <row r="1509" ht="43.75" hidden="1">
      <c r="A1509" s="41" t="s">
        <v>854</v>
      </c>
      <c r="B1509" s="17"/>
      <c r="C1509" s="16"/>
      <c r="D1509" s="16"/>
      <c r="E1509" s="39" t="s">
        <v>855</v>
      </c>
      <c r="F1509" s="31"/>
      <c r="G1509" s="31"/>
      <c r="H1509" s="31"/>
      <c r="I1509" s="31"/>
      <c r="J1509" s="31"/>
      <c r="K1509" s="31"/>
      <c r="L1509" s="31"/>
      <c r="M1509" s="31"/>
      <c r="N1509" s="31"/>
      <c r="O1509" s="31">
        <f t="shared" si="5112"/>
        <v>3242</v>
      </c>
      <c r="P1509" s="31">
        <f t="shared" si="5113"/>
        <v>0</v>
      </c>
      <c r="Q1509" s="31">
        <f t="shared" si="5114"/>
        <v>0</v>
      </c>
      <c r="R1509" s="31">
        <f t="shared" si="5094"/>
        <v>3242</v>
      </c>
      <c r="S1509" s="31">
        <f t="shared" si="5095"/>
        <v>0</v>
      </c>
      <c r="T1509" s="31">
        <f t="shared" si="5096"/>
        <v>0</v>
      </c>
      <c r="U1509" s="31">
        <f t="shared" si="5115"/>
        <v>-3242</v>
      </c>
      <c r="V1509" s="31">
        <f t="shared" si="5116"/>
        <v>0</v>
      </c>
      <c r="W1509" s="31">
        <f t="shared" si="5117"/>
        <v>0</v>
      </c>
      <c r="X1509" s="31">
        <f t="shared" si="5097"/>
        <v>0</v>
      </c>
      <c r="Y1509" s="31">
        <f t="shared" si="5098"/>
        <v>0</v>
      </c>
      <c r="Z1509" s="31">
        <f t="shared" si="5099"/>
        <v>0</v>
      </c>
      <c r="AA1509" s="31">
        <f t="shared" si="5118"/>
        <v>0</v>
      </c>
      <c r="AB1509" s="31">
        <f t="shared" si="5119"/>
        <v>0</v>
      </c>
      <c r="AC1509" s="31">
        <f t="shared" si="5120"/>
        <v>0</v>
      </c>
      <c r="AD1509" s="31">
        <f t="shared" si="5100"/>
        <v>0</v>
      </c>
      <c r="AE1509" s="31">
        <f t="shared" si="5101"/>
        <v>0</v>
      </c>
      <c r="AF1509" s="31">
        <f t="shared" si="5102"/>
        <v>0</v>
      </c>
      <c r="AG1509" s="31">
        <f t="shared" si="5121"/>
        <v>0</v>
      </c>
      <c r="AH1509" s="31">
        <f t="shared" si="5122"/>
        <v>0</v>
      </c>
      <c r="AI1509" s="31">
        <f t="shared" si="5123"/>
        <v>0</v>
      </c>
      <c r="AJ1509" s="31">
        <f t="shared" si="5103"/>
        <v>0</v>
      </c>
      <c r="AK1509" s="31">
        <f t="shared" si="5104"/>
        <v>0</v>
      </c>
      <c r="AL1509" s="31">
        <f t="shared" si="5105"/>
        <v>0</v>
      </c>
      <c r="AM1509" s="31">
        <f t="shared" si="5124"/>
        <v>0</v>
      </c>
      <c r="AN1509" s="31">
        <f t="shared" si="5125"/>
        <v>0</v>
      </c>
      <c r="AO1509" s="31">
        <f t="shared" si="5126"/>
        <v>0</v>
      </c>
      <c r="AP1509" s="31">
        <f t="shared" si="5053"/>
        <v>0</v>
      </c>
      <c r="AQ1509" s="31">
        <f t="shared" si="5054"/>
        <v>0</v>
      </c>
      <c r="AR1509" s="31">
        <f t="shared" si="5055"/>
        <v>0</v>
      </c>
      <c r="AS1509" s="31">
        <f t="shared" si="5127"/>
        <v>0</v>
      </c>
      <c r="AT1509" s="31">
        <f t="shared" si="5128"/>
        <v>0</v>
      </c>
      <c r="AU1509" s="31">
        <f t="shared" si="5129"/>
        <v>0</v>
      </c>
      <c r="AV1509" s="31">
        <f t="shared" si="5056"/>
        <v>0</v>
      </c>
      <c r="AW1509" s="31">
        <f t="shared" si="5057"/>
        <v>0</v>
      </c>
      <c r="AX1509" s="31">
        <f t="shared" si="5058"/>
        <v>0</v>
      </c>
      <c r="AY1509" s="31">
        <f t="shared" si="5147"/>
        <v>0</v>
      </c>
      <c r="AZ1509" s="31">
        <f t="shared" si="5131"/>
        <v>0</v>
      </c>
      <c r="BA1509" s="31">
        <f t="shared" si="5132"/>
        <v>0</v>
      </c>
      <c r="BB1509" s="31">
        <f t="shared" si="5062"/>
        <v>0</v>
      </c>
      <c r="BC1509" s="31">
        <f t="shared" si="5063"/>
        <v>0</v>
      </c>
      <c r="BD1509" s="31">
        <f t="shared" si="5064"/>
        <v>0</v>
      </c>
      <c r="BE1509" s="31">
        <f t="shared" si="5133"/>
        <v>0</v>
      </c>
      <c r="BF1509" s="31">
        <f t="shared" si="5134"/>
        <v>0</v>
      </c>
      <c r="BG1509" s="31">
        <f t="shared" si="5135"/>
        <v>0</v>
      </c>
      <c r="BH1509" s="31">
        <f t="shared" si="5068"/>
        <v>0</v>
      </c>
      <c r="BI1509" s="31">
        <f t="shared" si="5069"/>
        <v>0</v>
      </c>
      <c r="BJ1509" s="31">
        <f t="shared" si="5070"/>
        <v>0</v>
      </c>
      <c r="BK1509" s="31">
        <f t="shared" si="5136"/>
        <v>0</v>
      </c>
      <c r="BL1509" s="31">
        <f t="shared" si="5137"/>
        <v>0</v>
      </c>
      <c r="BM1509" s="31">
        <f t="shared" si="5138"/>
        <v>0</v>
      </c>
      <c r="BN1509" s="31">
        <f t="shared" si="5074"/>
        <v>0</v>
      </c>
      <c r="BO1509" s="31">
        <f t="shared" si="5075"/>
        <v>0</v>
      </c>
      <c r="BP1509" s="31">
        <f t="shared" si="5076"/>
        <v>0</v>
      </c>
      <c r="BQ1509" s="31">
        <f t="shared" si="5139"/>
        <v>0</v>
      </c>
      <c r="BR1509" s="31">
        <f t="shared" si="5140"/>
        <v>0</v>
      </c>
      <c r="BS1509" s="31">
        <f t="shared" si="5079"/>
        <v>0</v>
      </c>
      <c r="BT1509" s="31">
        <f t="shared" si="5080"/>
        <v>0</v>
      </c>
      <c r="BU1509" s="31">
        <f t="shared" si="5081"/>
        <v>0</v>
      </c>
      <c r="BV1509" s="31">
        <f t="shared" si="5141"/>
        <v>0</v>
      </c>
      <c r="BW1509" s="31">
        <f t="shared" si="5142"/>
        <v>0</v>
      </c>
      <c r="BX1509" s="31">
        <f t="shared" si="5084"/>
        <v>0</v>
      </c>
      <c r="BY1509" s="31">
        <f t="shared" si="5085"/>
        <v>0</v>
      </c>
      <c r="BZ1509" s="31">
        <f t="shared" si="5086"/>
        <v>0</v>
      </c>
      <c r="CA1509" s="31">
        <f t="shared" si="5143"/>
        <v>0</v>
      </c>
      <c r="CB1509" s="31">
        <f t="shared" si="5144"/>
        <v>0</v>
      </c>
      <c r="CC1509" s="31">
        <f t="shared" si="5145"/>
        <v>0</v>
      </c>
      <c r="CD1509" s="31">
        <f t="shared" si="4943"/>
        <v>0</v>
      </c>
      <c r="CE1509" s="31">
        <f t="shared" si="4944"/>
        <v>0</v>
      </c>
      <c r="CF1509" s="31">
        <f t="shared" si="4945"/>
        <v>0</v>
      </c>
      <c r="CG1509" s="31">
        <f t="shared" si="5146"/>
        <v>0</v>
      </c>
      <c r="CH1509" s="24">
        <v>0</v>
      </c>
      <c r="CI1509" s="40"/>
    </row>
    <row r="1510" ht="15" hidden="1">
      <c r="A1510" s="41" t="s">
        <v>854</v>
      </c>
      <c r="B1510" s="41" t="s">
        <v>642</v>
      </c>
      <c r="C1510" s="16"/>
      <c r="D1510" s="16"/>
      <c r="E1510" s="39" t="s">
        <v>54</v>
      </c>
      <c r="F1510" s="31"/>
      <c r="G1510" s="31"/>
      <c r="H1510" s="31"/>
      <c r="I1510" s="31"/>
      <c r="J1510" s="31"/>
      <c r="K1510" s="31"/>
      <c r="L1510" s="31"/>
      <c r="M1510" s="31"/>
      <c r="N1510" s="31"/>
      <c r="O1510" s="31">
        <f t="shared" si="5112"/>
        <v>3242</v>
      </c>
      <c r="P1510" s="31">
        <f t="shared" si="5113"/>
        <v>0</v>
      </c>
      <c r="Q1510" s="31">
        <f t="shared" si="5114"/>
        <v>0</v>
      </c>
      <c r="R1510" s="31">
        <f t="shared" si="5094"/>
        <v>3242</v>
      </c>
      <c r="S1510" s="31">
        <f t="shared" si="5095"/>
        <v>0</v>
      </c>
      <c r="T1510" s="31">
        <f t="shared" si="5096"/>
        <v>0</v>
      </c>
      <c r="U1510" s="31">
        <f t="shared" si="5115"/>
        <v>-3242</v>
      </c>
      <c r="V1510" s="31">
        <f t="shared" si="5116"/>
        <v>0</v>
      </c>
      <c r="W1510" s="31">
        <f t="shared" si="5117"/>
        <v>0</v>
      </c>
      <c r="X1510" s="31">
        <f t="shared" si="5097"/>
        <v>0</v>
      </c>
      <c r="Y1510" s="31">
        <f t="shared" si="5098"/>
        <v>0</v>
      </c>
      <c r="Z1510" s="31">
        <f t="shared" si="5099"/>
        <v>0</v>
      </c>
      <c r="AA1510" s="31">
        <f t="shared" si="5118"/>
        <v>0</v>
      </c>
      <c r="AB1510" s="31">
        <f t="shared" si="5119"/>
        <v>0</v>
      </c>
      <c r="AC1510" s="31">
        <f t="shared" si="5120"/>
        <v>0</v>
      </c>
      <c r="AD1510" s="31">
        <f t="shared" si="5100"/>
        <v>0</v>
      </c>
      <c r="AE1510" s="31">
        <f t="shared" si="5101"/>
        <v>0</v>
      </c>
      <c r="AF1510" s="31">
        <f t="shared" si="5102"/>
        <v>0</v>
      </c>
      <c r="AG1510" s="31">
        <f t="shared" si="5121"/>
        <v>0</v>
      </c>
      <c r="AH1510" s="31">
        <f t="shared" si="5122"/>
        <v>0</v>
      </c>
      <c r="AI1510" s="31">
        <f t="shared" si="5123"/>
        <v>0</v>
      </c>
      <c r="AJ1510" s="31">
        <f t="shared" si="5103"/>
        <v>0</v>
      </c>
      <c r="AK1510" s="31">
        <f t="shared" si="5104"/>
        <v>0</v>
      </c>
      <c r="AL1510" s="31">
        <f t="shared" si="5105"/>
        <v>0</v>
      </c>
      <c r="AM1510" s="31">
        <f t="shared" si="5124"/>
        <v>0</v>
      </c>
      <c r="AN1510" s="31">
        <f t="shared" si="5125"/>
        <v>0</v>
      </c>
      <c r="AO1510" s="31">
        <f t="shared" si="5126"/>
        <v>0</v>
      </c>
      <c r="AP1510" s="31">
        <f t="shared" si="5053"/>
        <v>0</v>
      </c>
      <c r="AQ1510" s="31">
        <f t="shared" si="5054"/>
        <v>0</v>
      </c>
      <c r="AR1510" s="31">
        <f t="shared" si="5055"/>
        <v>0</v>
      </c>
      <c r="AS1510" s="31">
        <f t="shared" si="5127"/>
        <v>0</v>
      </c>
      <c r="AT1510" s="31">
        <f t="shared" si="5128"/>
        <v>0</v>
      </c>
      <c r="AU1510" s="31">
        <f t="shared" si="5129"/>
        <v>0</v>
      </c>
      <c r="AV1510" s="31">
        <f t="shared" si="5056"/>
        <v>0</v>
      </c>
      <c r="AW1510" s="31">
        <f t="shared" si="5057"/>
        <v>0</v>
      </c>
      <c r="AX1510" s="31">
        <f t="shared" si="5058"/>
        <v>0</v>
      </c>
      <c r="AY1510" s="31">
        <f t="shared" si="5147"/>
        <v>0</v>
      </c>
      <c r="AZ1510" s="31">
        <f t="shared" si="5131"/>
        <v>0</v>
      </c>
      <c r="BA1510" s="31">
        <f t="shared" si="5132"/>
        <v>0</v>
      </c>
      <c r="BB1510" s="31">
        <f t="shared" si="5062"/>
        <v>0</v>
      </c>
      <c r="BC1510" s="31">
        <f t="shared" si="5063"/>
        <v>0</v>
      </c>
      <c r="BD1510" s="31">
        <f t="shared" si="5064"/>
        <v>0</v>
      </c>
      <c r="BE1510" s="31">
        <f t="shared" si="5133"/>
        <v>0</v>
      </c>
      <c r="BF1510" s="31">
        <f t="shared" si="5134"/>
        <v>0</v>
      </c>
      <c r="BG1510" s="31">
        <f t="shared" si="5135"/>
        <v>0</v>
      </c>
      <c r="BH1510" s="31">
        <f t="shared" si="5068"/>
        <v>0</v>
      </c>
      <c r="BI1510" s="31">
        <f t="shared" si="5069"/>
        <v>0</v>
      </c>
      <c r="BJ1510" s="31">
        <f t="shared" si="5070"/>
        <v>0</v>
      </c>
      <c r="BK1510" s="31">
        <f t="shared" si="5136"/>
        <v>0</v>
      </c>
      <c r="BL1510" s="31">
        <f t="shared" si="5137"/>
        <v>0</v>
      </c>
      <c r="BM1510" s="31">
        <f t="shared" si="5138"/>
        <v>0</v>
      </c>
      <c r="BN1510" s="31">
        <f t="shared" si="5074"/>
        <v>0</v>
      </c>
      <c r="BO1510" s="31">
        <f t="shared" si="5075"/>
        <v>0</v>
      </c>
      <c r="BP1510" s="31">
        <f t="shared" si="5076"/>
        <v>0</v>
      </c>
      <c r="BQ1510" s="31">
        <f t="shared" si="5139"/>
        <v>0</v>
      </c>
      <c r="BR1510" s="31">
        <f t="shared" si="5140"/>
        <v>0</v>
      </c>
      <c r="BS1510" s="31">
        <f t="shared" si="5079"/>
        <v>0</v>
      </c>
      <c r="BT1510" s="31">
        <f t="shared" si="5080"/>
        <v>0</v>
      </c>
      <c r="BU1510" s="31">
        <f t="shared" si="5081"/>
        <v>0</v>
      </c>
      <c r="BV1510" s="31">
        <f t="shared" si="5141"/>
        <v>0</v>
      </c>
      <c r="BW1510" s="31">
        <f t="shared" si="5142"/>
        <v>0</v>
      </c>
      <c r="BX1510" s="31">
        <f t="shared" si="5084"/>
        <v>0</v>
      </c>
      <c r="BY1510" s="31">
        <f t="shared" si="5085"/>
        <v>0</v>
      </c>
      <c r="BZ1510" s="31">
        <f t="shared" si="5086"/>
        <v>0</v>
      </c>
      <c r="CA1510" s="31">
        <f t="shared" si="5143"/>
        <v>0</v>
      </c>
      <c r="CB1510" s="31">
        <f t="shared" si="5144"/>
        <v>0</v>
      </c>
      <c r="CC1510" s="31">
        <f t="shared" si="5145"/>
        <v>0</v>
      </c>
      <c r="CD1510" s="31">
        <f t="shared" si="4943"/>
        <v>0</v>
      </c>
      <c r="CE1510" s="31">
        <f t="shared" si="4944"/>
        <v>0</v>
      </c>
      <c r="CF1510" s="31">
        <f t="shared" si="4945"/>
        <v>0</v>
      </c>
      <c r="CG1510" s="31">
        <f t="shared" si="5146"/>
        <v>0</v>
      </c>
      <c r="CH1510" s="24">
        <v>0</v>
      </c>
      <c r="CI1510" s="40"/>
    </row>
    <row r="1511" ht="57.700000000000003" hidden="1">
      <c r="A1511" s="41" t="s">
        <v>854</v>
      </c>
      <c r="B1511" s="17">
        <v>810</v>
      </c>
      <c r="C1511" s="16"/>
      <c r="D1511" s="16"/>
      <c r="E1511" s="39" t="s">
        <v>413</v>
      </c>
      <c r="F1511" s="31"/>
      <c r="G1511" s="31"/>
      <c r="H1511" s="31"/>
      <c r="I1511" s="31"/>
      <c r="J1511" s="31"/>
      <c r="K1511" s="31"/>
      <c r="L1511" s="31"/>
      <c r="M1511" s="31"/>
      <c r="N1511" s="31"/>
      <c r="O1511" s="31">
        <f t="shared" si="5112"/>
        <v>3242</v>
      </c>
      <c r="P1511" s="31">
        <f t="shared" si="5113"/>
        <v>0</v>
      </c>
      <c r="Q1511" s="31">
        <f t="shared" si="5114"/>
        <v>0</v>
      </c>
      <c r="R1511" s="31">
        <f t="shared" si="5094"/>
        <v>3242</v>
      </c>
      <c r="S1511" s="31">
        <f t="shared" si="5095"/>
        <v>0</v>
      </c>
      <c r="T1511" s="31">
        <f t="shared" si="5096"/>
        <v>0</v>
      </c>
      <c r="U1511" s="31">
        <f t="shared" si="5115"/>
        <v>-3242</v>
      </c>
      <c r="V1511" s="31">
        <f t="shared" si="5116"/>
        <v>0</v>
      </c>
      <c r="W1511" s="31">
        <f t="shared" si="5117"/>
        <v>0</v>
      </c>
      <c r="X1511" s="31">
        <f t="shared" si="5097"/>
        <v>0</v>
      </c>
      <c r="Y1511" s="31">
        <f t="shared" si="5098"/>
        <v>0</v>
      </c>
      <c r="Z1511" s="31">
        <f t="shared" si="5099"/>
        <v>0</v>
      </c>
      <c r="AA1511" s="31">
        <f t="shared" si="5118"/>
        <v>0</v>
      </c>
      <c r="AB1511" s="31">
        <f t="shared" si="5119"/>
        <v>0</v>
      </c>
      <c r="AC1511" s="31">
        <f t="shared" si="5120"/>
        <v>0</v>
      </c>
      <c r="AD1511" s="31">
        <f t="shared" si="5100"/>
        <v>0</v>
      </c>
      <c r="AE1511" s="31">
        <f t="shared" si="5101"/>
        <v>0</v>
      </c>
      <c r="AF1511" s="31">
        <f t="shared" si="5102"/>
        <v>0</v>
      </c>
      <c r="AG1511" s="31">
        <f t="shared" si="5121"/>
        <v>0</v>
      </c>
      <c r="AH1511" s="31">
        <f t="shared" si="5122"/>
        <v>0</v>
      </c>
      <c r="AI1511" s="31">
        <f t="shared" si="5123"/>
        <v>0</v>
      </c>
      <c r="AJ1511" s="31">
        <f t="shared" si="5103"/>
        <v>0</v>
      </c>
      <c r="AK1511" s="31">
        <f t="shared" si="5104"/>
        <v>0</v>
      </c>
      <c r="AL1511" s="31">
        <f t="shared" si="5105"/>
        <v>0</v>
      </c>
      <c r="AM1511" s="31">
        <f t="shared" si="5124"/>
        <v>0</v>
      </c>
      <c r="AN1511" s="31">
        <f t="shared" si="5125"/>
        <v>0</v>
      </c>
      <c r="AO1511" s="31">
        <f t="shared" si="5126"/>
        <v>0</v>
      </c>
      <c r="AP1511" s="31">
        <f t="shared" si="5053"/>
        <v>0</v>
      </c>
      <c r="AQ1511" s="31">
        <f t="shared" si="5054"/>
        <v>0</v>
      </c>
      <c r="AR1511" s="31">
        <f t="shared" si="5055"/>
        <v>0</v>
      </c>
      <c r="AS1511" s="31">
        <f t="shared" si="5127"/>
        <v>0</v>
      </c>
      <c r="AT1511" s="31">
        <f t="shared" si="5128"/>
        <v>0</v>
      </c>
      <c r="AU1511" s="31">
        <f t="shared" si="5129"/>
        <v>0</v>
      </c>
      <c r="AV1511" s="31">
        <f t="shared" si="5056"/>
        <v>0</v>
      </c>
      <c r="AW1511" s="31">
        <f t="shared" si="5057"/>
        <v>0</v>
      </c>
      <c r="AX1511" s="31">
        <f t="shared" si="5058"/>
        <v>0</v>
      </c>
      <c r="AY1511" s="31">
        <f t="shared" si="5147"/>
        <v>0</v>
      </c>
      <c r="AZ1511" s="31">
        <f t="shared" si="5131"/>
        <v>0</v>
      </c>
      <c r="BA1511" s="31">
        <f t="shared" si="5132"/>
        <v>0</v>
      </c>
      <c r="BB1511" s="31">
        <f t="shared" si="5062"/>
        <v>0</v>
      </c>
      <c r="BC1511" s="31">
        <f t="shared" si="5063"/>
        <v>0</v>
      </c>
      <c r="BD1511" s="31">
        <f t="shared" si="5064"/>
        <v>0</v>
      </c>
      <c r="BE1511" s="31">
        <f t="shared" si="5133"/>
        <v>0</v>
      </c>
      <c r="BF1511" s="31">
        <f t="shared" si="5134"/>
        <v>0</v>
      </c>
      <c r="BG1511" s="31">
        <f t="shared" si="5135"/>
        <v>0</v>
      </c>
      <c r="BH1511" s="31">
        <f t="shared" si="5068"/>
        <v>0</v>
      </c>
      <c r="BI1511" s="31">
        <f t="shared" si="5069"/>
        <v>0</v>
      </c>
      <c r="BJ1511" s="31">
        <f t="shared" si="5070"/>
        <v>0</v>
      </c>
      <c r="BK1511" s="31">
        <f t="shared" si="5136"/>
        <v>0</v>
      </c>
      <c r="BL1511" s="31">
        <f t="shared" si="5137"/>
        <v>0</v>
      </c>
      <c r="BM1511" s="31">
        <f t="shared" si="5138"/>
        <v>0</v>
      </c>
      <c r="BN1511" s="31">
        <f t="shared" si="5074"/>
        <v>0</v>
      </c>
      <c r="BO1511" s="31">
        <f t="shared" si="5075"/>
        <v>0</v>
      </c>
      <c r="BP1511" s="31">
        <f t="shared" si="5076"/>
        <v>0</v>
      </c>
      <c r="BQ1511" s="31">
        <f t="shared" si="5139"/>
        <v>0</v>
      </c>
      <c r="BR1511" s="31">
        <f t="shared" si="5140"/>
        <v>0</v>
      </c>
      <c r="BS1511" s="31">
        <f t="shared" si="5079"/>
        <v>0</v>
      </c>
      <c r="BT1511" s="31">
        <f t="shared" si="5080"/>
        <v>0</v>
      </c>
      <c r="BU1511" s="31">
        <f t="shared" si="5081"/>
        <v>0</v>
      </c>
      <c r="BV1511" s="31">
        <f t="shared" si="5141"/>
        <v>0</v>
      </c>
      <c r="BW1511" s="31">
        <f t="shared" si="5142"/>
        <v>0</v>
      </c>
      <c r="BX1511" s="31">
        <f t="shared" si="5084"/>
        <v>0</v>
      </c>
      <c r="BY1511" s="31">
        <f t="shared" si="5085"/>
        <v>0</v>
      </c>
      <c r="BZ1511" s="31">
        <f t="shared" si="5086"/>
        <v>0</v>
      </c>
      <c r="CA1511" s="31">
        <f t="shared" si="5143"/>
        <v>0</v>
      </c>
      <c r="CB1511" s="31">
        <f t="shared" si="5144"/>
        <v>0</v>
      </c>
      <c r="CC1511" s="31">
        <f t="shared" si="5145"/>
        <v>0</v>
      </c>
      <c r="CD1511" s="31">
        <f t="shared" si="4943"/>
        <v>0</v>
      </c>
      <c r="CE1511" s="31">
        <f t="shared" si="4944"/>
        <v>0</v>
      </c>
      <c r="CF1511" s="31">
        <f t="shared" si="4945"/>
        <v>0</v>
      </c>
      <c r="CG1511" s="31">
        <f t="shared" si="5146"/>
        <v>0</v>
      </c>
      <c r="CH1511" s="24">
        <v>0</v>
      </c>
      <c r="CI1511" s="40"/>
    </row>
    <row r="1512" ht="15" hidden="1">
      <c r="A1512" s="41" t="s">
        <v>854</v>
      </c>
      <c r="B1512" s="17">
        <v>810</v>
      </c>
      <c r="C1512" s="16" t="s">
        <v>395</v>
      </c>
      <c r="D1512" s="16" t="s">
        <v>49</v>
      </c>
      <c r="E1512" s="39" t="s">
        <v>851</v>
      </c>
      <c r="F1512" s="31"/>
      <c r="G1512" s="31"/>
      <c r="H1512" s="31"/>
      <c r="I1512" s="31"/>
      <c r="J1512" s="31"/>
      <c r="K1512" s="31"/>
      <c r="L1512" s="31"/>
      <c r="M1512" s="31"/>
      <c r="N1512" s="31"/>
      <c r="O1512" s="31">
        <v>3242</v>
      </c>
      <c r="P1512" s="31"/>
      <c r="Q1512" s="31"/>
      <c r="R1512" s="31">
        <f t="shared" si="5094"/>
        <v>3242</v>
      </c>
      <c r="S1512" s="31">
        <f t="shared" si="5095"/>
        <v>0</v>
      </c>
      <c r="T1512" s="31">
        <f t="shared" si="5096"/>
        <v>0</v>
      </c>
      <c r="U1512" s="31">
        <v>-3242</v>
      </c>
      <c r="V1512" s="31"/>
      <c r="W1512" s="31"/>
      <c r="X1512" s="31">
        <f t="shared" si="5097"/>
        <v>0</v>
      </c>
      <c r="Y1512" s="31">
        <f t="shared" si="5098"/>
        <v>0</v>
      </c>
      <c r="Z1512" s="31">
        <f t="shared" si="5099"/>
        <v>0</v>
      </c>
      <c r="AA1512" s="31"/>
      <c r="AB1512" s="31"/>
      <c r="AC1512" s="31"/>
      <c r="AD1512" s="31">
        <f t="shared" si="5100"/>
        <v>0</v>
      </c>
      <c r="AE1512" s="31">
        <f t="shared" si="5101"/>
        <v>0</v>
      </c>
      <c r="AF1512" s="31">
        <f t="shared" si="5102"/>
        <v>0</v>
      </c>
      <c r="AG1512" s="31"/>
      <c r="AH1512" s="31"/>
      <c r="AI1512" s="31"/>
      <c r="AJ1512" s="31">
        <f t="shared" si="5103"/>
        <v>0</v>
      </c>
      <c r="AK1512" s="31">
        <f t="shared" si="5104"/>
        <v>0</v>
      </c>
      <c r="AL1512" s="31">
        <f t="shared" si="5105"/>
        <v>0</v>
      </c>
      <c r="AM1512" s="31"/>
      <c r="AN1512" s="31"/>
      <c r="AO1512" s="31"/>
      <c r="AP1512" s="31">
        <f t="shared" si="5053"/>
        <v>0</v>
      </c>
      <c r="AQ1512" s="31">
        <f t="shared" si="5054"/>
        <v>0</v>
      </c>
      <c r="AR1512" s="31">
        <f t="shared" si="5055"/>
        <v>0</v>
      </c>
      <c r="AS1512" s="31"/>
      <c r="AT1512" s="31"/>
      <c r="AU1512" s="31"/>
      <c r="AV1512" s="31">
        <f t="shared" si="5056"/>
        <v>0</v>
      </c>
      <c r="AW1512" s="31">
        <f t="shared" si="5057"/>
        <v>0</v>
      </c>
      <c r="AX1512" s="31">
        <f t="shared" si="5058"/>
        <v>0</v>
      </c>
      <c r="AY1512" s="31"/>
      <c r="AZ1512" s="31"/>
      <c r="BA1512" s="31"/>
      <c r="BB1512" s="31">
        <f t="shared" si="5062"/>
        <v>0</v>
      </c>
      <c r="BC1512" s="31">
        <f t="shared" si="5063"/>
        <v>0</v>
      </c>
      <c r="BD1512" s="31">
        <f t="shared" si="5064"/>
        <v>0</v>
      </c>
      <c r="BE1512" s="31"/>
      <c r="BF1512" s="31"/>
      <c r="BG1512" s="31"/>
      <c r="BH1512" s="31">
        <f t="shared" si="5068"/>
        <v>0</v>
      </c>
      <c r="BI1512" s="31">
        <f t="shared" si="5069"/>
        <v>0</v>
      </c>
      <c r="BJ1512" s="31">
        <f t="shared" si="5070"/>
        <v>0</v>
      </c>
      <c r="BK1512" s="31"/>
      <c r="BL1512" s="31"/>
      <c r="BM1512" s="31"/>
      <c r="BN1512" s="31">
        <f t="shared" si="5074"/>
        <v>0</v>
      </c>
      <c r="BO1512" s="31">
        <f t="shared" si="5075"/>
        <v>0</v>
      </c>
      <c r="BP1512" s="31">
        <f t="shared" si="5076"/>
        <v>0</v>
      </c>
      <c r="BQ1512" s="31"/>
      <c r="BR1512" s="31"/>
      <c r="BS1512" s="31">
        <f t="shared" si="5079"/>
        <v>0</v>
      </c>
      <c r="BT1512" s="31">
        <f t="shared" si="5080"/>
        <v>0</v>
      </c>
      <c r="BU1512" s="31">
        <f t="shared" si="5081"/>
        <v>0</v>
      </c>
      <c r="BV1512" s="31"/>
      <c r="BW1512" s="31"/>
      <c r="BX1512" s="31">
        <f t="shared" si="5084"/>
        <v>0</v>
      </c>
      <c r="BY1512" s="31">
        <f t="shared" si="5085"/>
        <v>0</v>
      </c>
      <c r="BZ1512" s="31">
        <f t="shared" si="5086"/>
        <v>0</v>
      </c>
      <c r="CA1512" s="31"/>
      <c r="CB1512" s="31"/>
      <c r="CC1512" s="31"/>
      <c r="CD1512" s="31">
        <f t="shared" si="4943"/>
        <v>0</v>
      </c>
      <c r="CE1512" s="31">
        <f t="shared" si="4944"/>
        <v>0</v>
      </c>
      <c r="CF1512" s="31">
        <f t="shared" si="4945"/>
        <v>0</v>
      </c>
      <c r="CG1512" s="31"/>
      <c r="CH1512" s="24">
        <v>0</v>
      </c>
      <c r="CI1512" s="40"/>
    </row>
    <row r="1513" ht="43.75">
      <c r="A1513" s="41" t="s">
        <v>856</v>
      </c>
      <c r="B1513" s="17"/>
      <c r="C1513" s="16"/>
      <c r="D1513" s="16"/>
      <c r="E1513" s="39" t="s">
        <v>857</v>
      </c>
      <c r="F1513" s="31">
        <f>F1514+F1528+F1524</f>
        <v>242699</v>
      </c>
      <c r="G1513" s="31">
        <f>G1514+G1528+G1524</f>
        <v>252255.70000000001</v>
      </c>
      <c r="H1513" s="31">
        <f>H1514+H1528+H1524</f>
        <v>258534.70000000001</v>
      </c>
      <c r="I1513" s="31">
        <f>I1514+I1528+I1524</f>
        <v>0</v>
      </c>
      <c r="J1513" s="31">
        <f>J1514+J1528+J1524</f>
        <v>0</v>
      </c>
      <c r="K1513" s="31">
        <f>K1514+K1528+K1524</f>
        <v>0</v>
      </c>
      <c r="L1513" s="31">
        <f t="shared" si="5091"/>
        <v>242699</v>
      </c>
      <c r="M1513" s="31">
        <f t="shared" si="5092"/>
        <v>252255.70000000001</v>
      </c>
      <c r="N1513" s="31">
        <f t="shared" si="5093"/>
        <v>258534.70000000001</v>
      </c>
      <c r="O1513" s="31">
        <f>O1514+O1528+O1524</f>
        <v>11505.036</v>
      </c>
      <c r="P1513" s="31">
        <f>P1514+P1528+P1524</f>
        <v>23259.225999999999</v>
      </c>
      <c r="Q1513" s="31">
        <f>Q1514+Q1528+Q1524</f>
        <v>29259.225999999999</v>
      </c>
      <c r="R1513" s="31">
        <f t="shared" si="5094"/>
        <v>254204.03599999999</v>
      </c>
      <c r="S1513" s="31">
        <f t="shared" si="5095"/>
        <v>275514.92600000004</v>
      </c>
      <c r="T1513" s="31">
        <f t="shared" si="5096"/>
        <v>287793.92600000004</v>
      </c>
      <c r="U1513" s="31">
        <f>U1514+U1528+U1524</f>
        <v>-3250</v>
      </c>
      <c r="V1513" s="31">
        <f>V1514+V1528+V1524</f>
        <v>-3901</v>
      </c>
      <c r="W1513" s="31">
        <f>W1514+W1528+W1524</f>
        <v>0</v>
      </c>
      <c r="X1513" s="31">
        <f t="shared" si="5097"/>
        <v>250954.03599999999</v>
      </c>
      <c r="Y1513" s="31">
        <f t="shared" si="5098"/>
        <v>271613.92600000004</v>
      </c>
      <c r="Z1513" s="31">
        <f t="shared" si="5099"/>
        <v>287793.92600000004</v>
      </c>
      <c r="AA1513" s="31">
        <f>AA1514+AA1528+AA1524</f>
        <v>0</v>
      </c>
      <c r="AB1513" s="31">
        <f>AB1514+AB1528+AB1524</f>
        <v>0</v>
      </c>
      <c r="AC1513" s="31">
        <f>AC1514+AC1528+AC1524</f>
        <v>0</v>
      </c>
      <c r="AD1513" s="31">
        <f t="shared" si="5100"/>
        <v>250954.03599999999</v>
      </c>
      <c r="AE1513" s="31">
        <f t="shared" si="5101"/>
        <v>271613.92600000004</v>
      </c>
      <c r="AF1513" s="31">
        <f t="shared" si="5102"/>
        <v>287793.92600000004</v>
      </c>
      <c r="AG1513" s="31">
        <f>AG1514+AG1528+AG1524</f>
        <v>0</v>
      </c>
      <c r="AH1513" s="31">
        <f>AH1514+AH1528+AH1524</f>
        <v>0</v>
      </c>
      <c r="AI1513" s="31">
        <f>AI1514+AI1528+AI1524</f>
        <v>0</v>
      </c>
      <c r="AJ1513" s="31">
        <f t="shared" si="5103"/>
        <v>250954.03599999999</v>
      </c>
      <c r="AK1513" s="31">
        <f t="shared" si="5104"/>
        <v>271613.92600000004</v>
      </c>
      <c r="AL1513" s="31">
        <f t="shared" si="5105"/>
        <v>287793.92600000004</v>
      </c>
      <c r="AM1513" s="31">
        <f>AM1514+AM1528+AM1524</f>
        <v>0</v>
      </c>
      <c r="AN1513" s="31">
        <f>AN1514+AN1528+AN1524</f>
        <v>0</v>
      </c>
      <c r="AO1513" s="31">
        <f>AO1514+AO1528+AO1524</f>
        <v>0</v>
      </c>
      <c r="AP1513" s="31">
        <f t="shared" si="5053"/>
        <v>250954.03599999999</v>
      </c>
      <c r="AQ1513" s="31">
        <f t="shared" si="5054"/>
        <v>271613.92600000004</v>
      </c>
      <c r="AR1513" s="31">
        <f t="shared" si="5055"/>
        <v>287793.92600000004</v>
      </c>
      <c r="AS1513" s="31">
        <f>AS1514+AS1528+AS1524</f>
        <v>0</v>
      </c>
      <c r="AT1513" s="31">
        <f>AT1514+AT1528+AT1524</f>
        <v>0</v>
      </c>
      <c r="AU1513" s="31">
        <f>AU1514+AU1528+AU1524</f>
        <v>0</v>
      </c>
      <c r="AV1513" s="31">
        <f t="shared" si="5056"/>
        <v>250954.03599999999</v>
      </c>
      <c r="AW1513" s="31">
        <f t="shared" si="5057"/>
        <v>271613.92600000004</v>
      </c>
      <c r="AX1513" s="31">
        <f t="shared" si="5058"/>
        <v>287793.92600000004</v>
      </c>
      <c r="AY1513" s="31">
        <f>AY1514+AY1528+AY1524</f>
        <v>4084.6999999999998</v>
      </c>
      <c r="AZ1513" s="31">
        <f>AZ1514+AZ1528+AZ1524</f>
        <v>8397.7000000000007</v>
      </c>
      <c r="BA1513" s="31">
        <f>BA1514+BA1528+BA1524</f>
        <v>8397.7000000000007</v>
      </c>
      <c r="BB1513" s="31">
        <f t="shared" si="5062"/>
        <v>255038.736</v>
      </c>
      <c r="BC1513" s="31">
        <f t="shared" si="5063"/>
        <v>280011.62600000005</v>
      </c>
      <c r="BD1513" s="31">
        <f t="shared" si="5064"/>
        <v>296191.62600000005</v>
      </c>
      <c r="BE1513" s="31">
        <f>BE1514+BE1528+BE1524</f>
        <v>0</v>
      </c>
      <c r="BF1513" s="31">
        <f>BF1514+BF1528+BF1524</f>
        <v>0</v>
      </c>
      <c r="BG1513" s="31">
        <f>BG1514+BG1528+BG1524</f>
        <v>0</v>
      </c>
      <c r="BH1513" s="31">
        <f t="shared" si="5068"/>
        <v>255038.736</v>
      </c>
      <c r="BI1513" s="31">
        <f t="shared" si="5069"/>
        <v>280011.62600000005</v>
      </c>
      <c r="BJ1513" s="31">
        <f t="shared" si="5070"/>
        <v>296191.62600000005</v>
      </c>
      <c r="BK1513" s="31">
        <f>BK1514+BK1528+BK1524</f>
        <v>0</v>
      </c>
      <c r="BL1513" s="31">
        <f>BL1514+BL1528+BL1524</f>
        <v>0</v>
      </c>
      <c r="BM1513" s="31">
        <f>BM1514+BM1528+BM1524</f>
        <v>0</v>
      </c>
      <c r="BN1513" s="31">
        <f t="shared" si="5074"/>
        <v>255038.736</v>
      </c>
      <c r="BO1513" s="31">
        <f t="shared" si="5075"/>
        <v>280011.62600000005</v>
      </c>
      <c r="BP1513" s="31">
        <f t="shared" si="5076"/>
        <v>296191.62600000005</v>
      </c>
      <c r="BQ1513" s="31">
        <f>BQ1514+BQ1528+BQ1524</f>
        <v>0</v>
      </c>
      <c r="BR1513" s="31">
        <f>BR1514+BR1528+BR1524</f>
        <v>0</v>
      </c>
      <c r="BS1513" s="31">
        <f t="shared" si="5079"/>
        <v>255038.736</v>
      </c>
      <c r="BT1513" s="31">
        <f t="shared" si="5080"/>
        <v>280011.62600000005</v>
      </c>
      <c r="BU1513" s="31">
        <f t="shared" si="5081"/>
        <v>296191.62600000005</v>
      </c>
      <c r="BV1513" s="31">
        <f>BV1514+BV1528+BV1524</f>
        <v>0</v>
      </c>
      <c r="BW1513" s="31">
        <f>BW1514+BW1528+BW1524</f>
        <v>0</v>
      </c>
      <c r="BX1513" s="31">
        <f t="shared" si="5084"/>
        <v>255038.736</v>
      </c>
      <c r="BY1513" s="31">
        <f t="shared" si="5085"/>
        <v>280011.62600000005</v>
      </c>
      <c r="BZ1513" s="31">
        <f t="shared" si="5086"/>
        <v>296191.62600000005</v>
      </c>
      <c r="CA1513" s="31">
        <f>CA1514+CA1528+CA1524</f>
        <v>0</v>
      </c>
      <c r="CB1513" s="31">
        <f>CB1514+CB1528+CB1524</f>
        <v>0</v>
      </c>
      <c r="CC1513" s="31">
        <f>CC1514+CC1528+CC1524</f>
        <v>0</v>
      </c>
      <c r="CD1513" s="31">
        <f t="shared" si="4943"/>
        <v>255038.736</v>
      </c>
      <c r="CE1513" s="31">
        <f t="shared" si="4944"/>
        <v>280011.62600000005</v>
      </c>
      <c r="CF1513" s="31">
        <f t="shared" si="4945"/>
        <v>296191.62600000005</v>
      </c>
      <c r="CG1513" s="31">
        <f>CG1514+CG1528+CG1524</f>
        <v>0</v>
      </c>
      <c r="CH1513" s="24"/>
      <c r="CI1513" s="40"/>
      <c r="CL1513" s="1" t="s">
        <v>28</v>
      </c>
    </row>
    <row r="1514" ht="43.75">
      <c r="A1514" s="41" t="s">
        <v>858</v>
      </c>
      <c r="B1514" s="17"/>
      <c r="C1514" s="16"/>
      <c r="D1514" s="16"/>
      <c r="E1514" s="39" t="s">
        <v>130</v>
      </c>
      <c r="F1514" s="31">
        <f>F1515+F1518+F1521</f>
        <v>119397</v>
      </c>
      <c r="G1514" s="31">
        <f>G1515+G1518+G1521</f>
        <v>123482.7</v>
      </c>
      <c r="H1514" s="31">
        <f>H1515+H1518+H1521</f>
        <v>123482.7</v>
      </c>
      <c r="I1514" s="31">
        <f>I1515+I1518+I1521</f>
        <v>0</v>
      </c>
      <c r="J1514" s="31">
        <f>J1515+J1518+J1521</f>
        <v>0</v>
      </c>
      <c r="K1514" s="31">
        <f>K1515+K1518+K1521</f>
        <v>0</v>
      </c>
      <c r="L1514" s="31">
        <f t="shared" si="5091"/>
        <v>119397</v>
      </c>
      <c r="M1514" s="31">
        <f t="shared" si="5092"/>
        <v>123482.7</v>
      </c>
      <c r="N1514" s="31">
        <f t="shared" si="5093"/>
        <v>123482.7</v>
      </c>
      <c r="O1514" s="31">
        <f>O1515+O1518+O1521</f>
        <v>7005.0360000000001</v>
      </c>
      <c r="P1514" s="31">
        <f>P1515+P1518+P1521</f>
        <v>7259.2259999999997</v>
      </c>
      <c r="Q1514" s="31">
        <f>Q1515+Q1518+Q1521</f>
        <v>7259.2259999999997</v>
      </c>
      <c r="R1514" s="31">
        <f t="shared" si="5094"/>
        <v>126402.03599999999</v>
      </c>
      <c r="S1514" s="31">
        <f t="shared" si="5095"/>
        <v>130741.92599999999</v>
      </c>
      <c r="T1514" s="31">
        <f t="shared" si="5096"/>
        <v>130741.92599999999</v>
      </c>
      <c r="U1514" s="31">
        <f>U1515+U1518+U1521</f>
        <v>0</v>
      </c>
      <c r="V1514" s="31">
        <f>V1515+V1518+V1521</f>
        <v>0</v>
      </c>
      <c r="W1514" s="31">
        <f>W1515+W1518+W1521</f>
        <v>0</v>
      </c>
      <c r="X1514" s="31">
        <f t="shared" si="5097"/>
        <v>126402.03599999999</v>
      </c>
      <c r="Y1514" s="31">
        <f t="shared" si="5098"/>
        <v>130741.92599999999</v>
      </c>
      <c r="Z1514" s="31">
        <f t="shared" si="5099"/>
        <v>130741.92599999999</v>
      </c>
      <c r="AA1514" s="31">
        <f>AA1515+AA1518+AA1521</f>
        <v>0</v>
      </c>
      <c r="AB1514" s="31">
        <f>AB1515+AB1518+AB1521</f>
        <v>0</v>
      </c>
      <c r="AC1514" s="31">
        <f>AC1515+AC1518+AC1521</f>
        <v>0</v>
      </c>
      <c r="AD1514" s="31">
        <f t="shared" si="5100"/>
        <v>126402.03599999999</v>
      </c>
      <c r="AE1514" s="31">
        <f t="shared" si="5101"/>
        <v>130741.92599999999</v>
      </c>
      <c r="AF1514" s="31">
        <f t="shared" si="5102"/>
        <v>130741.92599999999</v>
      </c>
      <c r="AG1514" s="31">
        <f>AG1515+AG1518+AG1521</f>
        <v>0</v>
      </c>
      <c r="AH1514" s="31">
        <f>AH1515+AH1518+AH1521</f>
        <v>0</v>
      </c>
      <c r="AI1514" s="31">
        <f>AI1515+AI1518+AI1521</f>
        <v>0</v>
      </c>
      <c r="AJ1514" s="31">
        <f t="shared" si="5103"/>
        <v>126402.03599999999</v>
      </c>
      <c r="AK1514" s="31">
        <f t="shared" si="5104"/>
        <v>130741.92599999999</v>
      </c>
      <c r="AL1514" s="31">
        <f t="shared" si="5105"/>
        <v>130741.92599999999</v>
      </c>
      <c r="AM1514" s="31">
        <f>AM1515+AM1518+AM1521</f>
        <v>0</v>
      </c>
      <c r="AN1514" s="31">
        <f>AN1515+AN1518+AN1521</f>
        <v>0</v>
      </c>
      <c r="AO1514" s="31">
        <f>AO1515+AO1518+AO1521</f>
        <v>0</v>
      </c>
      <c r="AP1514" s="31">
        <f t="shared" si="5053"/>
        <v>126402.03599999999</v>
      </c>
      <c r="AQ1514" s="31">
        <f t="shared" si="5054"/>
        <v>130741.92599999999</v>
      </c>
      <c r="AR1514" s="31">
        <f t="shared" si="5055"/>
        <v>130741.92599999999</v>
      </c>
      <c r="AS1514" s="31">
        <f>AS1515+AS1518+AS1521</f>
        <v>0</v>
      </c>
      <c r="AT1514" s="31">
        <f>AT1515+AT1518+AT1521</f>
        <v>0</v>
      </c>
      <c r="AU1514" s="31">
        <f>AU1515+AU1518+AU1521</f>
        <v>0</v>
      </c>
      <c r="AV1514" s="31">
        <f t="shared" si="5056"/>
        <v>126402.03599999999</v>
      </c>
      <c r="AW1514" s="31">
        <f t="shared" si="5057"/>
        <v>130741.92599999999</v>
      </c>
      <c r="AX1514" s="31">
        <f t="shared" si="5058"/>
        <v>130741.92599999999</v>
      </c>
      <c r="AY1514" s="31">
        <f>AY1515+AY1518+AY1521</f>
        <v>4084.6999999999998</v>
      </c>
      <c r="AZ1514" s="31">
        <f>AZ1515+AZ1518+AZ1521</f>
        <v>8397.7000000000007</v>
      </c>
      <c r="BA1514" s="31">
        <f>BA1515+BA1518+BA1521</f>
        <v>8397.7000000000007</v>
      </c>
      <c r="BB1514" s="31">
        <f t="shared" si="5062"/>
        <v>130486.73599999999</v>
      </c>
      <c r="BC1514" s="31">
        <f t="shared" si="5063"/>
        <v>139139.62599999999</v>
      </c>
      <c r="BD1514" s="31">
        <f t="shared" si="5064"/>
        <v>139139.62599999999</v>
      </c>
      <c r="BE1514" s="31">
        <f>BE1515+BE1518+BE1521</f>
        <v>0</v>
      </c>
      <c r="BF1514" s="31">
        <f>BF1515+BF1518+BF1521</f>
        <v>0</v>
      </c>
      <c r="BG1514" s="31">
        <f>BG1515+BG1518+BG1521</f>
        <v>0</v>
      </c>
      <c r="BH1514" s="31">
        <f t="shared" si="5068"/>
        <v>130486.73599999999</v>
      </c>
      <c r="BI1514" s="31">
        <f t="shared" si="5069"/>
        <v>139139.62599999999</v>
      </c>
      <c r="BJ1514" s="31">
        <f t="shared" si="5070"/>
        <v>139139.62599999999</v>
      </c>
      <c r="BK1514" s="31">
        <f>BK1515+BK1518+BK1521</f>
        <v>0</v>
      </c>
      <c r="BL1514" s="31">
        <f>BL1515+BL1518+BL1521</f>
        <v>0</v>
      </c>
      <c r="BM1514" s="31">
        <f>BM1515+BM1518+BM1521</f>
        <v>0</v>
      </c>
      <c r="BN1514" s="31">
        <f t="shared" si="5074"/>
        <v>130486.73599999999</v>
      </c>
      <c r="BO1514" s="31">
        <f t="shared" si="5075"/>
        <v>139139.62599999999</v>
      </c>
      <c r="BP1514" s="31">
        <f t="shared" si="5076"/>
        <v>139139.62599999999</v>
      </c>
      <c r="BQ1514" s="31">
        <f>BQ1515+BQ1518+BQ1521</f>
        <v>0</v>
      </c>
      <c r="BR1514" s="31">
        <f>BR1515+BR1518+BR1521</f>
        <v>0</v>
      </c>
      <c r="BS1514" s="31">
        <f t="shared" si="5079"/>
        <v>130486.73599999999</v>
      </c>
      <c r="BT1514" s="31">
        <f t="shared" si="5080"/>
        <v>139139.62599999999</v>
      </c>
      <c r="BU1514" s="31">
        <f t="shared" si="5081"/>
        <v>139139.62599999999</v>
      </c>
      <c r="BV1514" s="31">
        <f>BV1515+BV1518+BV1521</f>
        <v>0</v>
      </c>
      <c r="BW1514" s="31">
        <f>BW1515+BW1518+BW1521</f>
        <v>0</v>
      </c>
      <c r="BX1514" s="31">
        <f t="shared" si="5084"/>
        <v>130486.73599999999</v>
      </c>
      <c r="BY1514" s="31">
        <f t="shared" si="5085"/>
        <v>139139.62599999999</v>
      </c>
      <c r="BZ1514" s="31">
        <f t="shared" si="5086"/>
        <v>139139.62599999999</v>
      </c>
      <c r="CA1514" s="31">
        <f>CA1515+CA1518+CA1521</f>
        <v>0</v>
      </c>
      <c r="CB1514" s="31">
        <f>CB1515+CB1518+CB1521</f>
        <v>0</v>
      </c>
      <c r="CC1514" s="31">
        <f>CC1515+CC1518+CC1521</f>
        <v>0</v>
      </c>
      <c r="CD1514" s="31">
        <f t="shared" si="4943"/>
        <v>130486.73599999999</v>
      </c>
      <c r="CE1514" s="31">
        <f t="shared" si="4944"/>
        <v>139139.62599999999</v>
      </c>
      <c r="CF1514" s="31">
        <f t="shared" si="4945"/>
        <v>139139.62599999999</v>
      </c>
      <c r="CG1514" s="31">
        <f>CG1515+CG1518+CG1521</f>
        <v>0</v>
      </c>
      <c r="CH1514" s="24"/>
      <c r="CI1514" s="40"/>
      <c r="CO1514" s="1" t="s">
        <v>31</v>
      </c>
    </row>
    <row r="1515" ht="71.599999999999994">
      <c r="A1515" s="41" t="s">
        <v>858</v>
      </c>
      <c r="B1515" s="41" t="s">
        <v>640</v>
      </c>
      <c r="C1515" s="16"/>
      <c r="D1515" s="16"/>
      <c r="E1515" s="39" t="s">
        <v>131</v>
      </c>
      <c r="F1515" s="31">
        <f t="shared" ref="F1515:F1516" si="5148">F1516</f>
        <v>112609</v>
      </c>
      <c r="G1515" s="31">
        <f t="shared" ref="G1515:G1516" si="5149">G1516</f>
        <v>116694.7</v>
      </c>
      <c r="H1515" s="31">
        <f t="shared" ref="H1515:H1516" si="5150">H1516</f>
        <v>116694.7</v>
      </c>
      <c r="I1515" s="31">
        <f t="shared" ref="I1515:I1535" si="5151">I1516</f>
        <v>0</v>
      </c>
      <c r="J1515" s="31">
        <f t="shared" ref="J1515:J1535" si="5152">J1516</f>
        <v>0</v>
      </c>
      <c r="K1515" s="31">
        <f t="shared" ref="K1515:K1535" si="5153">K1516</f>
        <v>0</v>
      </c>
      <c r="L1515" s="31">
        <f t="shared" si="5091"/>
        <v>112609</v>
      </c>
      <c r="M1515" s="31">
        <f t="shared" si="5092"/>
        <v>116694.7</v>
      </c>
      <c r="N1515" s="31">
        <f t="shared" si="5093"/>
        <v>116694.7</v>
      </c>
      <c r="O1515" s="31">
        <f t="shared" ref="O1515:O1535" si="5154">O1516</f>
        <v>7005.0360000000001</v>
      </c>
      <c r="P1515" s="31">
        <f t="shared" ref="P1515:P1535" si="5155">P1516</f>
        <v>7259.2259999999997</v>
      </c>
      <c r="Q1515" s="31">
        <f t="shared" ref="Q1515:Q1535" si="5156">Q1516</f>
        <v>7259.2259999999997</v>
      </c>
      <c r="R1515" s="31">
        <f t="shared" si="5094"/>
        <v>119614.03599999999</v>
      </c>
      <c r="S1515" s="31">
        <f t="shared" si="5095"/>
        <v>123953.92599999999</v>
      </c>
      <c r="T1515" s="31">
        <f t="shared" si="5096"/>
        <v>123953.92599999999</v>
      </c>
      <c r="U1515" s="31">
        <f t="shared" ref="U1515:U1535" si="5157">U1516</f>
        <v>0</v>
      </c>
      <c r="V1515" s="31">
        <f t="shared" ref="V1515:V1535" si="5158">V1516</f>
        <v>0</v>
      </c>
      <c r="W1515" s="31">
        <f t="shared" ref="W1515:W1535" si="5159">W1516</f>
        <v>0</v>
      </c>
      <c r="X1515" s="31">
        <f t="shared" si="5097"/>
        <v>119614.03599999999</v>
      </c>
      <c r="Y1515" s="31">
        <f t="shared" si="5098"/>
        <v>123953.92599999999</v>
      </c>
      <c r="Z1515" s="31">
        <f t="shared" si="5099"/>
        <v>123953.92599999999</v>
      </c>
      <c r="AA1515" s="31">
        <f t="shared" ref="AA1515:AA1535" si="5160">AA1516</f>
        <v>0</v>
      </c>
      <c r="AB1515" s="31">
        <f t="shared" ref="AB1515:AB1535" si="5161">AB1516</f>
        <v>0</v>
      </c>
      <c r="AC1515" s="31">
        <f t="shared" ref="AC1515:AC1535" si="5162">AC1516</f>
        <v>0</v>
      </c>
      <c r="AD1515" s="31">
        <f t="shared" si="5100"/>
        <v>119614.03599999999</v>
      </c>
      <c r="AE1515" s="31">
        <f t="shared" si="5101"/>
        <v>123953.92599999999</v>
      </c>
      <c r="AF1515" s="31">
        <f t="shared" si="5102"/>
        <v>123953.92599999999</v>
      </c>
      <c r="AG1515" s="31">
        <f t="shared" ref="AG1515:AG1535" si="5163">AG1516</f>
        <v>0</v>
      </c>
      <c r="AH1515" s="31">
        <f t="shared" ref="AH1515:AH1535" si="5164">AH1516</f>
        <v>0</v>
      </c>
      <c r="AI1515" s="31">
        <f t="shared" ref="AI1515:AI1535" si="5165">AI1516</f>
        <v>0</v>
      </c>
      <c r="AJ1515" s="31">
        <f t="shared" si="5103"/>
        <v>119614.03599999999</v>
      </c>
      <c r="AK1515" s="31">
        <f t="shared" si="5104"/>
        <v>123953.92599999999</v>
      </c>
      <c r="AL1515" s="31">
        <f t="shared" si="5105"/>
        <v>123953.92599999999</v>
      </c>
      <c r="AM1515" s="31">
        <f t="shared" ref="AM1515:AM1535" si="5166">AM1516</f>
        <v>0</v>
      </c>
      <c r="AN1515" s="31">
        <f t="shared" ref="AN1515:AN1535" si="5167">AN1516</f>
        <v>0</v>
      </c>
      <c r="AO1515" s="31">
        <f t="shared" ref="AO1515:AO1535" si="5168">AO1516</f>
        <v>0</v>
      </c>
      <c r="AP1515" s="31">
        <f t="shared" si="5053"/>
        <v>119614.03599999999</v>
      </c>
      <c r="AQ1515" s="31">
        <f t="shared" si="5054"/>
        <v>123953.92599999999</v>
      </c>
      <c r="AR1515" s="31">
        <f t="shared" si="5055"/>
        <v>123953.92599999999</v>
      </c>
      <c r="AS1515" s="31">
        <f t="shared" ref="AS1515:AS1535" si="5169">AS1516</f>
        <v>0</v>
      </c>
      <c r="AT1515" s="31">
        <f t="shared" ref="AT1515:AT1535" si="5170">AT1516</f>
        <v>0</v>
      </c>
      <c r="AU1515" s="31">
        <f t="shared" ref="AU1515:AU1535" si="5171">AU1516</f>
        <v>0</v>
      </c>
      <c r="AV1515" s="31">
        <f t="shared" si="5056"/>
        <v>119614.03599999999</v>
      </c>
      <c r="AW1515" s="31">
        <f t="shared" si="5057"/>
        <v>123953.92599999999</v>
      </c>
      <c r="AX1515" s="31">
        <f t="shared" si="5058"/>
        <v>123953.92599999999</v>
      </c>
      <c r="AY1515" s="31">
        <f t="shared" ref="AY1515:AY1535" si="5172">AY1516</f>
        <v>4084.6999999999998</v>
      </c>
      <c r="AZ1515" s="31">
        <f t="shared" ref="AZ1515:AZ1535" si="5173">AZ1516</f>
        <v>8397.7000000000007</v>
      </c>
      <c r="BA1515" s="31">
        <f t="shared" ref="BA1515:BA1535" si="5174">BA1516</f>
        <v>8397.7000000000007</v>
      </c>
      <c r="BB1515" s="31">
        <f t="shared" si="5062"/>
        <v>123698.73599999999</v>
      </c>
      <c r="BC1515" s="31">
        <f t="shared" si="5063"/>
        <v>132351.62599999999</v>
      </c>
      <c r="BD1515" s="31">
        <f t="shared" si="5064"/>
        <v>132351.62599999999</v>
      </c>
      <c r="BE1515" s="31">
        <f t="shared" ref="BE1515:BE1535" si="5175">BE1516</f>
        <v>0</v>
      </c>
      <c r="BF1515" s="31">
        <f t="shared" ref="BF1515:BF1535" si="5176">BF1516</f>
        <v>0</v>
      </c>
      <c r="BG1515" s="31">
        <f t="shared" ref="BG1515:BG1535" si="5177">BG1516</f>
        <v>0</v>
      </c>
      <c r="BH1515" s="31">
        <f t="shared" si="5068"/>
        <v>123698.73599999999</v>
      </c>
      <c r="BI1515" s="31">
        <f t="shared" si="5069"/>
        <v>132351.62599999999</v>
      </c>
      <c r="BJ1515" s="31">
        <f t="shared" si="5070"/>
        <v>132351.62599999999</v>
      </c>
      <c r="BK1515" s="31">
        <f t="shared" ref="BK1515:BK1535" si="5178">BK1516</f>
        <v>0</v>
      </c>
      <c r="BL1515" s="31">
        <f t="shared" ref="BL1515:BL1535" si="5179">BL1516</f>
        <v>0</v>
      </c>
      <c r="BM1515" s="31">
        <f t="shared" ref="BM1515:BM1535" si="5180">BM1516</f>
        <v>0</v>
      </c>
      <c r="BN1515" s="31">
        <f t="shared" si="5074"/>
        <v>123698.73599999999</v>
      </c>
      <c r="BO1515" s="31">
        <f t="shared" si="5075"/>
        <v>132351.62599999999</v>
      </c>
      <c r="BP1515" s="31">
        <f t="shared" si="5076"/>
        <v>132351.62599999999</v>
      </c>
      <c r="BQ1515" s="31">
        <f t="shared" ref="BQ1515:BQ1535" si="5181">BQ1516</f>
        <v>0</v>
      </c>
      <c r="BR1515" s="31">
        <f t="shared" ref="BR1515:BR1535" si="5182">BR1516</f>
        <v>0</v>
      </c>
      <c r="BS1515" s="31">
        <f t="shared" si="5079"/>
        <v>123698.73599999999</v>
      </c>
      <c r="BT1515" s="31">
        <f t="shared" si="5080"/>
        <v>132351.62599999999</v>
      </c>
      <c r="BU1515" s="31">
        <f t="shared" si="5081"/>
        <v>132351.62599999999</v>
      </c>
      <c r="BV1515" s="31">
        <f t="shared" ref="BV1515:BV1535" si="5183">BV1516</f>
        <v>0</v>
      </c>
      <c r="BW1515" s="31">
        <f t="shared" ref="BW1515:BW1535" si="5184">BW1516</f>
        <v>0</v>
      </c>
      <c r="BX1515" s="31">
        <f t="shared" si="5084"/>
        <v>123698.73599999999</v>
      </c>
      <c r="BY1515" s="31">
        <f t="shared" si="5085"/>
        <v>132351.62599999999</v>
      </c>
      <c r="BZ1515" s="31">
        <f t="shared" si="5086"/>
        <v>132351.62599999999</v>
      </c>
      <c r="CA1515" s="31">
        <f t="shared" ref="CA1515:CA1535" si="5185">CA1516</f>
        <v>0</v>
      </c>
      <c r="CB1515" s="31">
        <f t="shared" ref="CB1515:CB1535" si="5186">CB1516</f>
        <v>0</v>
      </c>
      <c r="CC1515" s="31">
        <f t="shared" ref="CC1515:CC1535" si="5187">CC1516</f>
        <v>0</v>
      </c>
      <c r="CD1515" s="31">
        <f t="shared" si="4943"/>
        <v>123698.73599999999</v>
      </c>
      <c r="CE1515" s="31">
        <f t="shared" si="4944"/>
        <v>132351.62599999999</v>
      </c>
      <c r="CF1515" s="31">
        <f t="shared" si="4945"/>
        <v>132351.62599999999</v>
      </c>
      <c r="CG1515" s="31">
        <f t="shared" ref="CG1515:CG1535" si="5188">CG1516</f>
        <v>0</v>
      </c>
      <c r="CH1515" s="24"/>
      <c r="CI1515" s="40"/>
      <c r="CM1515" s="1" t="s">
        <v>29</v>
      </c>
    </row>
    <row r="1516" ht="29.850000000000001">
      <c r="A1516" s="41" t="s">
        <v>858</v>
      </c>
      <c r="B1516" s="17">
        <v>110</v>
      </c>
      <c r="C1516" s="16"/>
      <c r="D1516" s="16"/>
      <c r="E1516" s="39" t="s">
        <v>132</v>
      </c>
      <c r="F1516" s="31">
        <f t="shared" si="5148"/>
        <v>112609</v>
      </c>
      <c r="G1516" s="31">
        <f t="shared" si="5149"/>
        <v>116694.7</v>
      </c>
      <c r="H1516" s="31">
        <f t="shared" si="5150"/>
        <v>116694.7</v>
      </c>
      <c r="I1516" s="31">
        <f t="shared" si="5151"/>
        <v>0</v>
      </c>
      <c r="J1516" s="31">
        <f t="shared" si="5152"/>
        <v>0</v>
      </c>
      <c r="K1516" s="31">
        <f t="shared" si="5153"/>
        <v>0</v>
      </c>
      <c r="L1516" s="31">
        <f t="shared" si="5091"/>
        <v>112609</v>
      </c>
      <c r="M1516" s="31">
        <f t="shared" si="5092"/>
        <v>116694.7</v>
      </c>
      <c r="N1516" s="31">
        <f t="shared" si="5093"/>
        <v>116694.7</v>
      </c>
      <c r="O1516" s="31">
        <f t="shared" si="5154"/>
        <v>7005.0360000000001</v>
      </c>
      <c r="P1516" s="31">
        <f t="shared" si="5155"/>
        <v>7259.2259999999997</v>
      </c>
      <c r="Q1516" s="31">
        <f t="shared" si="5156"/>
        <v>7259.2259999999997</v>
      </c>
      <c r="R1516" s="31">
        <f t="shared" si="5094"/>
        <v>119614.03599999999</v>
      </c>
      <c r="S1516" s="31">
        <f t="shared" si="5095"/>
        <v>123953.92599999999</v>
      </c>
      <c r="T1516" s="31">
        <f t="shared" si="5096"/>
        <v>123953.92599999999</v>
      </c>
      <c r="U1516" s="31">
        <f t="shared" si="5157"/>
        <v>0</v>
      </c>
      <c r="V1516" s="31">
        <f t="shared" si="5158"/>
        <v>0</v>
      </c>
      <c r="W1516" s="31">
        <f t="shared" si="5159"/>
        <v>0</v>
      </c>
      <c r="X1516" s="31">
        <f t="shared" si="5097"/>
        <v>119614.03599999999</v>
      </c>
      <c r="Y1516" s="31">
        <f t="shared" si="5098"/>
        <v>123953.92599999999</v>
      </c>
      <c r="Z1516" s="31">
        <f t="shared" si="5099"/>
        <v>123953.92599999999</v>
      </c>
      <c r="AA1516" s="31">
        <f t="shared" si="5160"/>
        <v>0</v>
      </c>
      <c r="AB1516" s="31">
        <f t="shared" si="5161"/>
        <v>0</v>
      </c>
      <c r="AC1516" s="31">
        <f t="shared" si="5162"/>
        <v>0</v>
      </c>
      <c r="AD1516" s="31">
        <f t="shared" si="5100"/>
        <v>119614.03599999999</v>
      </c>
      <c r="AE1516" s="31">
        <f t="shared" si="5101"/>
        <v>123953.92599999999</v>
      </c>
      <c r="AF1516" s="31">
        <f t="shared" si="5102"/>
        <v>123953.92599999999</v>
      </c>
      <c r="AG1516" s="31">
        <f t="shared" si="5163"/>
        <v>0</v>
      </c>
      <c r="AH1516" s="31">
        <f t="shared" si="5164"/>
        <v>0</v>
      </c>
      <c r="AI1516" s="31">
        <f t="shared" si="5165"/>
        <v>0</v>
      </c>
      <c r="AJ1516" s="31">
        <f t="shared" si="5103"/>
        <v>119614.03599999999</v>
      </c>
      <c r="AK1516" s="31">
        <f t="shared" si="5104"/>
        <v>123953.92599999999</v>
      </c>
      <c r="AL1516" s="31">
        <f t="shared" si="5105"/>
        <v>123953.92599999999</v>
      </c>
      <c r="AM1516" s="31">
        <f t="shared" si="5166"/>
        <v>0</v>
      </c>
      <c r="AN1516" s="31">
        <f t="shared" si="5167"/>
        <v>0</v>
      </c>
      <c r="AO1516" s="31">
        <f t="shared" si="5168"/>
        <v>0</v>
      </c>
      <c r="AP1516" s="31">
        <f t="shared" si="5053"/>
        <v>119614.03599999999</v>
      </c>
      <c r="AQ1516" s="31">
        <f t="shared" si="5054"/>
        <v>123953.92599999999</v>
      </c>
      <c r="AR1516" s="31">
        <f t="shared" si="5055"/>
        <v>123953.92599999999</v>
      </c>
      <c r="AS1516" s="31">
        <f t="shared" si="5169"/>
        <v>0</v>
      </c>
      <c r="AT1516" s="31">
        <f t="shared" si="5170"/>
        <v>0</v>
      </c>
      <c r="AU1516" s="31">
        <f t="shared" si="5171"/>
        <v>0</v>
      </c>
      <c r="AV1516" s="31">
        <f t="shared" si="5056"/>
        <v>119614.03599999999</v>
      </c>
      <c r="AW1516" s="31">
        <f t="shared" si="5057"/>
        <v>123953.92599999999</v>
      </c>
      <c r="AX1516" s="31">
        <f t="shared" si="5058"/>
        <v>123953.92599999999</v>
      </c>
      <c r="AY1516" s="31">
        <f t="shared" si="5172"/>
        <v>4084.6999999999998</v>
      </c>
      <c r="AZ1516" s="31">
        <f t="shared" si="5173"/>
        <v>8397.7000000000007</v>
      </c>
      <c r="BA1516" s="31">
        <f t="shared" si="5174"/>
        <v>8397.7000000000007</v>
      </c>
      <c r="BB1516" s="31">
        <f t="shared" si="5062"/>
        <v>123698.73599999999</v>
      </c>
      <c r="BC1516" s="31">
        <f t="shared" si="5063"/>
        <v>132351.62599999999</v>
      </c>
      <c r="BD1516" s="31">
        <f t="shared" si="5064"/>
        <v>132351.62599999999</v>
      </c>
      <c r="BE1516" s="31">
        <f t="shared" si="5175"/>
        <v>0</v>
      </c>
      <c r="BF1516" s="31">
        <f t="shared" si="5176"/>
        <v>0</v>
      </c>
      <c r="BG1516" s="31">
        <f t="shared" si="5177"/>
        <v>0</v>
      </c>
      <c r="BH1516" s="31">
        <f t="shared" si="5068"/>
        <v>123698.73599999999</v>
      </c>
      <c r="BI1516" s="31">
        <f t="shared" si="5069"/>
        <v>132351.62599999999</v>
      </c>
      <c r="BJ1516" s="31">
        <f t="shared" si="5070"/>
        <v>132351.62599999999</v>
      </c>
      <c r="BK1516" s="31">
        <f t="shared" si="5178"/>
        <v>0</v>
      </c>
      <c r="BL1516" s="31">
        <f t="shared" si="5179"/>
        <v>0</v>
      </c>
      <c r="BM1516" s="31">
        <f t="shared" si="5180"/>
        <v>0</v>
      </c>
      <c r="BN1516" s="31">
        <f t="shared" si="5074"/>
        <v>123698.73599999999</v>
      </c>
      <c r="BO1516" s="31">
        <f t="shared" si="5075"/>
        <v>132351.62599999999</v>
      </c>
      <c r="BP1516" s="31">
        <f t="shared" si="5076"/>
        <v>132351.62599999999</v>
      </c>
      <c r="BQ1516" s="31">
        <f t="shared" si="5181"/>
        <v>0</v>
      </c>
      <c r="BR1516" s="31">
        <f t="shared" si="5182"/>
        <v>0</v>
      </c>
      <c r="BS1516" s="31">
        <f t="shared" si="5079"/>
        <v>123698.73599999999</v>
      </c>
      <c r="BT1516" s="31">
        <f t="shared" si="5080"/>
        <v>132351.62599999999</v>
      </c>
      <c r="BU1516" s="31">
        <f t="shared" si="5081"/>
        <v>132351.62599999999</v>
      </c>
      <c r="BV1516" s="31">
        <f t="shared" si="5183"/>
        <v>0</v>
      </c>
      <c r="BW1516" s="31">
        <f t="shared" si="5184"/>
        <v>0</v>
      </c>
      <c r="BX1516" s="31">
        <f t="shared" si="5084"/>
        <v>123698.73599999999</v>
      </c>
      <c r="BY1516" s="31">
        <f t="shared" si="5085"/>
        <v>132351.62599999999</v>
      </c>
      <c r="BZ1516" s="31">
        <f t="shared" si="5086"/>
        <v>132351.62599999999</v>
      </c>
      <c r="CA1516" s="31">
        <f t="shared" si="5185"/>
        <v>0</v>
      </c>
      <c r="CB1516" s="31">
        <f t="shared" si="5186"/>
        <v>0</v>
      </c>
      <c r="CC1516" s="31">
        <f t="shared" si="5187"/>
        <v>0</v>
      </c>
      <c r="CD1516" s="31">
        <f t="shared" si="4943"/>
        <v>123698.73599999999</v>
      </c>
      <c r="CE1516" s="31">
        <f t="shared" si="4944"/>
        <v>132351.62599999999</v>
      </c>
      <c r="CF1516" s="31">
        <f t="shared" si="4945"/>
        <v>132351.62599999999</v>
      </c>
      <c r="CG1516" s="31">
        <f t="shared" si="5188"/>
        <v>0</v>
      </c>
      <c r="CH1516" s="24"/>
      <c r="CI1516" s="40"/>
      <c r="CN1516" s="1" t="s">
        <v>30</v>
      </c>
    </row>
    <row r="1517" ht="15">
      <c r="A1517" s="41" t="s">
        <v>858</v>
      </c>
      <c r="B1517" s="17">
        <v>110</v>
      </c>
      <c r="C1517" s="16" t="s">
        <v>395</v>
      </c>
      <c r="D1517" s="16" t="s">
        <v>49</v>
      </c>
      <c r="E1517" s="39" t="s">
        <v>851</v>
      </c>
      <c r="F1517" s="31">
        <f>115641-3032</f>
        <v>112609</v>
      </c>
      <c r="G1517" s="31">
        <f>119836.8-3142.1</f>
        <v>116694.7</v>
      </c>
      <c r="H1517" s="31">
        <f>119836.8-3142.1</f>
        <v>116694.7</v>
      </c>
      <c r="I1517" s="31"/>
      <c r="J1517" s="31"/>
      <c r="K1517" s="31"/>
      <c r="L1517" s="31">
        <f t="shared" si="5091"/>
        <v>112609</v>
      </c>
      <c r="M1517" s="31">
        <f t="shared" si="5092"/>
        <v>116694.7</v>
      </c>
      <c r="N1517" s="31">
        <f t="shared" si="5093"/>
        <v>116694.7</v>
      </c>
      <c r="O1517" s="31">
        <v>7005.0360000000001</v>
      </c>
      <c r="P1517" s="31">
        <v>7259.2259999999997</v>
      </c>
      <c r="Q1517" s="31">
        <v>7259.2259999999997</v>
      </c>
      <c r="R1517" s="31">
        <f t="shared" si="5094"/>
        <v>119614.03599999999</v>
      </c>
      <c r="S1517" s="31">
        <f t="shared" si="5095"/>
        <v>123953.92599999999</v>
      </c>
      <c r="T1517" s="31">
        <f t="shared" si="5096"/>
        <v>123953.92599999999</v>
      </c>
      <c r="U1517" s="31"/>
      <c r="V1517" s="31"/>
      <c r="W1517" s="31"/>
      <c r="X1517" s="31">
        <f t="shared" si="5097"/>
        <v>119614.03599999999</v>
      </c>
      <c r="Y1517" s="31">
        <f t="shared" si="5098"/>
        <v>123953.92599999999</v>
      </c>
      <c r="Z1517" s="31">
        <f t="shared" si="5099"/>
        <v>123953.92599999999</v>
      </c>
      <c r="AA1517" s="31"/>
      <c r="AB1517" s="31"/>
      <c r="AC1517" s="31"/>
      <c r="AD1517" s="31">
        <f t="shared" si="5100"/>
        <v>119614.03599999999</v>
      </c>
      <c r="AE1517" s="31">
        <f t="shared" si="5101"/>
        <v>123953.92599999999</v>
      </c>
      <c r="AF1517" s="31">
        <f t="shared" si="5102"/>
        <v>123953.92599999999</v>
      </c>
      <c r="AG1517" s="31"/>
      <c r="AH1517" s="31"/>
      <c r="AI1517" s="31"/>
      <c r="AJ1517" s="31">
        <f t="shared" si="5103"/>
        <v>119614.03599999999</v>
      </c>
      <c r="AK1517" s="31">
        <f t="shared" si="5104"/>
        <v>123953.92599999999</v>
      </c>
      <c r="AL1517" s="31">
        <f t="shared" si="5105"/>
        <v>123953.92599999999</v>
      </c>
      <c r="AM1517" s="31"/>
      <c r="AN1517" s="31"/>
      <c r="AO1517" s="31"/>
      <c r="AP1517" s="31">
        <f t="shared" si="5053"/>
        <v>119614.03599999999</v>
      </c>
      <c r="AQ1517" s="31">
        <f t="shared" si="5054"/>
        <v>123953.92599999999</v>
      </c>
      <c r="AR1517" s="31">
        <f t="shared" si="5055"/>
        <v>123953.92599999999</v>
      </c>
      <c r="AS1517" s="31"/>
      <c r="AT1517" s="31"/>
      <c r="AU1517" s="31"/>
      <c r="AV1517" s="31">
        <f t="shared" si="5056"/>
        <v>119614.03599999999</v>
      </c>
      <c r="AW1517" s="31">
        <f t="shared" si="5057"/>
        <v>123953.92599999999</v>
      </c>
      <c r="AX1517" s="31">
        <f t="shared" si="5058"/>
        <v>123953.92599999999</v>
      </c>
      <c r="AY1517" s="31">
        <v>4084.6999999999998</v>
      </c>
      <c r="AZ1517" s="31">
        <v>8397.7000000000007</v>
      </c>
      <c r="BA1517" s="31">
        <v>8397.7000000000007</v>
      </c>
      <c r="BB1517" s="31">
        <f t="shared" si="5062"/>
        <v>123698.73599999999</v>
      </c>
      <c r="BC1517" s="31">
        <f t="shared" si="5063"/>
        <v>132351.62599999999</v>
      </c>
      <c r="BD1517" s="31">
        <f t="shared" si="5064"/>
        <v>132351.62599999999</v>
      </c>
      <c r="BE1517" s="31"/>
      <c r="BF1517" s="31"/>
      <c r="BG1517" s="31"/>
      <c r="BH1517" s="31">
        <f t="shared" si="5068"/>
        <v>123698.73599999999</v>
      </c>
      <c r="BI1517" s="31">
        <f t="shared" si="5069"/>
        <v>132351.62599999999</v>
      </c>
      <c r="BJ1517" s="31">
        <f t="shared" si="5070"/>
        <v>132351.62599999999</v>
      </c>
      <c r="BK1517" s="31"/>
      <c r="BL1517" s="31"/>
      <c r="BM1517" s="31"/>
      <c r="BN1517" s="31">
        <f t="shared" si="5074"/>
        <v>123698.73599999999</v>
      </c>
      <c r="BO1517" s="31">
        <f t="shared" si="5075"/>
        <v>132351.62599999999</v>
      </c>
      <c r="BP1517" s="31">
        <f t="shared" si="5076"/>
        <v>132351.62599999999</v>
      </c>
      <c r="BQ1517" s="31"/>
      <c r="BR1517" s="31"/>
      <c r="BS1517" s="31">
        <f t="shared" si="5079"/>
        <v>123698.73599999999</v>
      </c>
      <c r="BT1517" s="31">
        <f t="shared" si="5080"/>
        <v>132351.62599999999</v>
      </c>
      <c r="BU1517" s="31">
        <f t="shared" si="5081"/>
        <v>132351.62599999999</v>
      </c>
      <c r="BV1517" s="31"/>
      <c r="BW1517" s="31"/>
      <c r="BX1517" s="31">
        <f t="shared" si="5084"/>
        <v>123698.73599999999</v>
      </c>
      <c r="BY1517" s="31">
        <f t="shared" si="5085"/>
        <v>132351.62599999999</v>
      </c>
      <c r="BZ1517" s="31">
        <f t="shared" si="5086"/>
        <v>132351.62599999999</v>
      </c>
      <c r="CA1517" s="31"/>
      <c r="CB1517" s="31"/>
      <c r="CC1517" s="31"/>
      <c r="CD1517" s="31">
        <f t="shared" si="4943"/>
        <v>123698.73599999999</v>
      </c>
      <c r="CE1517" s="31">
        <f t="shared" si="4944"/>
        <v>132351.62599999999</v>
      </c>
      <c r="CF1517" s="31">
        <f t="shared" si="4945"/>
        <v>132351.62599999999</v>
      </c>
      <c r="CG1517" s="31"/>
      <c r="CH1517" s="24"/>
      <c r="CI1517" s="40"/>
    </row>
    <row r="1518" ht="29.850000000000001">
      <c r="A1518" s="41" t="s">
        <v>858</v>
      </c>
      <c r="B1518" s="41" t="s">
        <v>641</v>
      </c>
      <c r="C1518" s="16"/>
      <c r="D1518" s="16"/>
      <c r="E1518" s="39" t="s">
        <v>40</v>
      </c>
      <c r="F1518" s="31">
        <f t="shared" ref="F1518:F1519" si="5189">F1519</f>
        <v>6777.1000000000004</v>
      </c>
      <c r="G1518" s="31">
        <f t="shared" ref="G1518:G1519" si="5190">G1519</f>
        <v>6777.1000000000004</v>
      </c>
      <c r="H1518" s="31">
        <f t="shared" ref="H1518:H1519" si="5191">H1519</f>
        <v>6777.1000000000004</v>
      </c>
      <c r="I1518" s="31">
        <f t="shared" si="5151"/>
        <v>0</v>
      </c>
      <c r="J1518" s="31">
        <f t="shared" si="5152"/>
        <v>0</v>
      </c>
      <c r="K1518" s="31">
        <f t="shared" si="5153"/>
        <v>0</v>
      </c>
      <c r="L1518" s="31">
        <f t="shared" si="5091"/>
        <v>6777.1000000000004</v>
      </c>
      <c r="M1518" s="31">
        <f t="shared" si="5092"/>
        <v>6777.1000000000004</v>
      </c>
      <c r="N1518" s="31">
        <f t="shared" si="5093"/>
        <v>6777.1000000000004</v>
      </c>
      <c r="O1518" s="31">
        <f t="shared" si="5154"/>
        <v>0</v>
      </c>
      <c r="P1518" s="31">
        <f t="shared" si="5155"/>
        <v>0</v>
      </c>
      <c r="Q1518" s="31">
        <f t="shared" si="5156"/>
        <v>0</v>
      </c>
      <c r="R1518" s="31">
        <f t="shared" si="5094"/>
        <v>6777.1000000000004</v>
      </c>
      <c r="S1518" s="31">
        <f t="shared" si="5095"/>
        <v>6777.1000000000004</v>
      </c>
      <c r="T1518" s="31">
        <f t="shared" si="5096"/>
        <v>6777.1000000000004</v>
      </c>
      <c r="U1518" s="31">
        <f t="shared" si="5157"/>
        <v>0</v>
      </c>
      <c r="V1518" s="31">
        <f t="shared" si="5158"/>
        <v>0</v>
      </c>
      <c r="W1518" s="31">
        <f t="shared" si="5159"/>
        <v>0</v>
      </c>
      <c r="X1518" s="31">
        <f t="shared" si="5097"/>
        <v>6777.1000000000004</v>
      </c>
      <c r="Y1518" s="31">
        <f t="shared" si="5098"/>
        <v>6777.1000000000004</v>
      </c>
      <c r="Z1518" s="31">
        <f t="shared" si="5099"/>
        <v>6777.1000000000004</v>
      </c>
      <c r="AA1518" s="31">
        <f t="shared" si="5160"/>
        <v>0</v>
      </c>
      <c r="AB1518" s="31">
        <f t="shared" si="5161"/>
        <v>0</v>
      </c>
      <c r="AC1518" s="31">
        <f t="shared" si="5162"/>
        <v>0</v>
      </c>
      <c r="AD1518" s="31">
        <f t="shared" si="5100"/>
        <v>6777.1000000000004</v>
      </c>
      <c r="AE1518" s="31">
        <f t="shared" si="5101"/>
        <v>6777.1000000000004</v>
      </c>
      <c r="AF1518" s="31">
        <f t="shared" si="5102"/>
        <v>6777.1000000000004</v>
      </c>
      <c r="AG1518" s="31">
        <f t="shared" si="5163"/>
        <v>0</v>
      </c>
      <c r="AH1518" s="31">
        <f t="shared" si="5164"/>
        <v>0</v>
      </c>
      <c r="AI1518" s="31">
        <f t="shared" si="5165"/>
        <v>0</v>
      </c>
      <c r="AJ1518" s="31">
        <f t="shared" si="5103"/>
        <v>6777.1000000000004</v>
      </c>
      <c r="AK1518" s="31">
        <f t="shared" si="5104"/>
        <v>6777.1000000000004</v>
      </c>
      <c r="AL1518" s="31">
        <f t="shared" si="5105"/>
        <v>6777.1000000000004</v>
      </c>
      <c r="AM1518" s="31">
        <f t="shared" si="5166"/>
        <v>0</v>
      </c>
      <c r="AN1518" s="31">
        <f t="shared" si="5167"/>
        <v>0</v>
      </c>
      <c r="AO1518" s="31">
        <f t="shared" si="5168"/>
        <v>0</v>
      </c>
      <c r="AP1518" s="31">
        <f t="shared" si="5053"/>
        <v>6777.1000000000004</v>
      </c>
      <c r="AQ1518" s="31">
        <f t="shared" si="5054"/>
        <v>6777.1000000000004</v>
      </c>
      <c r="AR1518" s="31">
        <f t="shared" si="5055"/>
        <v>6777.1000000000004</v>
      </c>
      <c r="AS1518" s="31">
        <f t="shared" si="5169"/>
        <v>0</v>
      </c>
      <c r="AT1518" s="31">
        <f t="shared" si="5170"/>
        <v>0</v>
      </c>
      <c r="AU1518" s="31">
        <f t="shared" si="5171"/>
        <v>0</v>
      </c>
      <c r="AV1518" s="31">
        <f t="shared" si="5056"/>
        <v>6777.1000000000004</v>
      </c>
      <c r="AW1518" s="31">
        <f t="shared" si="5057"/>
        <v>6777.1000000000004</v>
      </c>
      <c r="AX1518" s="31">
        <f t="shared" si="5058"/>
        <v>6777.1000000000004</v>
      </c>
      <c r="AY1518" s="31">
        <f t="shared" si="5172"/>
        <v>0</v>
      </c>
      <c r="AZ1518" s="31">
        <f t="shared" si="5173"/>
        <v>0</v>
      </c>
      <c r="BA1518" s="31">
        <f t="shared" si="5174"/>
        <v>0</v>
      </c>
      <c r="BB1518" s="31">
        <f t="shared" si="5062"/>
        <v>6777.1000000000004</v>
      </c>
      <c r="BC1518" s="31">
        <f t="shared" si="5063"/>
        <v>6777.1000000000004</v>
      </c>
      <c r="BD1518" s="31">
        <f t="shared" si="5064"/>
        <v>6777.1000000000004</v>
      </c>
      <c r="BE1518" s="31">
        <f t="shared" si="5175"/>
        <v>0</v>
      </c>
      <c r="BF1518" s="31">
        <f t="shared" si="5176"/>
        <v>0</v>
      </c>
      <c r="BG1518" s="31">
        <f t="shared" si="5177"/>
        <v>0</v>
      </c>
      <c r="BH1518" s="31">
        <f t="shared" si="5068"/>
        <v>6777.1000000000004</v>
      </c>
      <c r="BI1518" s="31">
        <f t="shared" si="5069"/>
        <v>6777.1000000000004</v>
      </c>
      <c r="BJ1518" s="31">
        <f t="shared" si="5070"/>
        <v>6777.1000000000004</v>
      </c>
      <c r="BK1518" s="31">
        <f t="shared" si="5178"/>
        <v>0</v>
      </c>
      <c r="BL1518" s="31">
        <f t="shared" si="5179"/>
        <v>0</v>
      </c>
      <c r="BM1518" s="31">
        <f t="shared" si="5180"/>
        <v>0</v>
      </c>
      <c r="BN1518" s="31">
        <f t="shared" si="5074"/>
        <v>6777.1000000000004</v>
      </c>
      <c r="BO1518" s="31">
        <f t="shared" si="5075"/>
        <v>6777.1000000000004</v>
      </c>
      <c r="BP1518" s="31">
        <f t="shared" si="5076"/>
        <v>6777.1000000000004</v>
      </c>
      <c r="BQ1518" s="31">
        <f t="shared" si="5181"/>
        <v>0</v>
      </c>
      <c r="BR1518" s="31">
        <f t="shared" si="5182"/>
        <v>0</v>
      </c>
      <c r="BS1518" s="31">
        <f t="shared" si="5079"/>
        <v>6777.1000000000004</v>
      </c>
      <c r="BT1518" s="31">
        <f t="shared" si="5080"/>
        <v>6777.1000000000004</v>
      </c>
      <c r="BU1518" s="31">
        <f t="shared" si="5081"/>
        <v>6777.1000000000004</v>
      </c>
      <c r="BV1518" s="31">
        <f t="shared" si="5183"/>
        <v>0</v>
      </c>
      <c r="BW1518" s="31">
        <f t="shared" si="5184"/>
        <v>0</v>
      </c>
      <c r="BX1518" s="31">
        <f t="shared" si="5084"/>
        <v>6777.1000000000004</v>
      </c>
      <c r="BY1518" s="31">
        <f t="shared" si="5085"/>
        <v>6777.1000000000004</v>
      </c>
      <c r="BZ1518" s="31">
        <f t="shared" si="5086"/>
        <v>6777.1000000000004</v>
      </c>
      <c r="CA1518" s="31">
        <f t="shared" si="5185"/>
        <v>0</v>
      </c>
      <c r="CB1518" s="31">
        <f t="shared" si="5186"/>
        <v>0</v>
      </c>
      <c r="CC1518" s="31">
        <f t="shared" si="5187"/>
        <v>0</v>
      </c>
      <c r="CD1518" s="31">
        <f t="shared" ref="CD1518:CD1581" si="5192">BX1518+CA1518</f>
        <v>6777.1000000000004</v>
      </c>
      <c r="CE1518" s="31">
        <f t="shared" ref="CE1518:CE1581" si="5193">BY1518+CB1518</f>
        <v>6777.1000000000004</v>
      </c>
      <c r="CF1518" s="31">
        <f t="shared" ref="CF1518:CF1581" si="5194">BZ1518+CC1518</f>
        <v>6777.1000000000004</v>
      </c>
      <c r="CG1518" s="31">
        <f t="shared" si="5188"/>
        <v>0</v>
      </c>
      <c r="CH1518" s="24"/>
      <c r="CI1518" s="40"/>
      <c r="CM1518" s="1" t="s">
        <v>29</v>
      </c>
    </row>
    <row r="1519" ht="43.75">
      <c r="A1519" s="41" t="s">
        <v>858</v>
      </c>
      <c r="B1519" s="17">
        <v>240</v>
      </c>
      <c r="C1519" s="16"/>
      <c r="D1519" s="16"/>
      <c r="E1519" s="39" t="s">
        <v>41</v>
      </c>
      <c r="F1519" s="31">
        <f t="shared" si="5189"/>
        <v>6777.1000000000004</v>
      </c>
      <c r="G1519" s="31">
        <f t="shared" si="5190"/>
        <v>6777.1000000000004</v>
      </c>
      <c r="H1519" s="31">
        <f t="shared" si="5191"/>
        <v>6777.1000000000004</v>
      </c>
      <c r="I1519" s="31">
        <f t="shared" si="5151"/>
        <v>0</v>
      </c>
      <c r="J1519" s="31">
        <f t="shared" si="5152"/>
        <v>0</v>
      </c>
      <c r="K1519" s="31">
        <f t="shared" si="5153"/>
        <v>0</v>
      </c>
      <c r="L1519" s="31">
        <f t="shared" si="5091"/>
        <v>6777.1000000000004</v>
      </c>
      <c r="M1519" s="31">
        <f t="shared" si="5092"/>
        <v>6777.1000000000004</v>
      </c>
      <c r="N1519" s="31">
        <f t="shared" si="5093"/>
        <v>6777.1000000000004</v>
      </c>
      <c r="O1519" s="31">
        <f t="shared" si="5154"/>
        <v>0</v>
      </c>
      <c r="P1519" s="31">
        <f t="shared" si="5155"/>
        <v>0</v>
      </c>
      <c r="Q1519" s="31">
        <f t="shared" si="5156"/>
        <v>0</v>
      </c>
      <c r="R1519" s="31">
        <f t="shared" si="5094"/>
        <v>6777.1000000000004</v>
      </c>
      <c r="S1519" s="31">
        <f t="shared" si="5095"/>
        <v>6777.1000000000004</v>
      </c>
      <c r="T1519" s="31">
        <f t="shared" si="5096"/>
        <v>6777.1000000000004</v>
      </c>
      <c r="U1519" s="31">
        <f t="shared" si="5157"/>
        <v>0</v>
      </c>
      <c r="V1519" s="31">
        <f t="shared" si="5158"/>
        <v>0</v>
      </c>
      <c r="W1519" s="31">
        <f t="shared" si="5159"/>
        <v>0</v>
      </c>
      <c r="X1519" s="31">
        <f t="shared" si="5097"/>
        <v>6777.1000000000004</v>
      </c>
      <c r="Y1519" s="31">
        <f t="shared" si="5098"/>
        <v>6777.1000000000004</v>
      </c>
      <c r="Z1519" s="31">
        <f t="shared" si="5099"/>
        <v>6777.1000000000004</v>
      </c>
      <c r="AA1519" s="31">
        <f t="shared" si="5160"/>
        <v>0</v>
      </c>
      <c r="AB1519" s="31">
        <f t="shared" si="5161"/>
        <v>0</v>
      </c>
      <c r="AC1519" s="31">
        <f t="shared" si="5162"/>
        <v>0</v>
      </c>
      <c r="AD1519" s="31">
        <f t="shared" si="5100"/>
        <v>6777.1000000000004</v>
      </c>
      <c r="AE1519" s="31">
        <f t="shared" si="5101"/>
        <v>6777.1000000000004</v>
      </c>
      <c r="AF1519" s="31">
        <f t="shared" si="5102"/>
        <v>6777.1000000000004</v>
      </c>
      <c r="AG1519" s="31">
        <f t="shared" si="5163"/>
        <v>0</v>
      </c>
      <c r="AH1519" s="31">
        <f t="shared" si="5164"/>
        <v>0</v>
      </c>
      <c r="AI1519" s="31">
        <f t="shared" si="5165"/>
        <v>0</v>
      </c>
      <c r="AJ1519" s="31">
        <f t="shared" si="5103"/>
        <v>6777.1000000000004</v>
      </c>
      <c r="AK1519" s="31">
        <f t="shared" si="5104"/>
        <v>6777.1000000000004</v>
      </c>
      <c r="AL1519" s="31">
        <f t="shared" si="5105"/>
        <v>6777.1000000000004</v>
      </c>
      <c r="AM1519" s="31">
        <f t="shared" si="5166"/>
        <v>0</v>
      </c>
      <c r="AN1519" s="31">
        <f t="shared" si="5167"/>
        <v>0</v>
      </c>
      <c r="AO1519" s="31">
        <f t="shared" si="5168"/>
        <v>0</v>
      </c>
      <c r="AP1519" s="31">
        <f t="shared" si="5053"/>
        <v>6777.1000000000004</v>
      </c>
      <c r="AQ1519" s="31">
        <f t="shared" si="5054"/>
        <v>6777.1000000000004</v>
      </c>
      <c r="AR1519" s="31">
        <f t="shared" si="5055"/>
        <v>6777.1000000000004</v>
      </c>
      <c r="AS1519" s="31">
        <f t="shared" si="5169"/>
        <v>0</v>
      </c>
      <c r="AT1519" s="31">
        <f t="shared" si="5170"/>
        <v>0</v>
      </c>
      <c r="AU1519" s="31">
        <f t="shared" si="5171"/>
        <v>0</v>
      </c>
      <c r="AV1519" s="31">
        <f t="shared" si="5056"/>
        <v>6777.1000000000004</v>
      </c>
      <c r="AW1519" s="31">
        <f t="shared" si="5057"/>
        <v>6777.1000000000004</v>
      </c>
      <c r="AX1519" s="31">
        <f t="shared" si="5058"/>
        <v>6777.1000000000004</v>
      </c>
      <c r="AY1519" s="31">
        <f t="shared" si="5172"/>
        <v>0</v>
      </c>
      <c r="AZ1519" s="31">
        <f t="shared" si="5173"/>
        <v>0</v>
      </c>
      <c r="BA1519" s="31">
        <f t="shared" si="5174"/>
        <v>0</v>
      </c>
      <c r="BB1519" s="31">
        <f t="shared" si="5062"/>
        <v>6777.1000000000004</v>
      </c>
      <c r="BC1519" s="31">
        <f t="shared" si="5063"/>
        <v>6777.1000000000004</v>
      </c>
      <c r="BD1519" s="31">
        <f t="shared" si="5064"/>
        <v>6777.1000000000004</v>
      </c>
      <c r="BE1519" s="31">
        <f t="shared" si="5175"/>
        <v>0</v>
      </c>
      <c r="BF1519" s="31">
        <f t="shared" si="5176"/>
        <v>0</v>
      </c>
      <c r="BG1519" s="31">
        <f t="shared" si="5177"/>
        <v>0</v>
      </c>
      <c r="BH1519" s="31">
        <f t="shared" si="5068"/>
        <v>6777.1000000000004</v>
      </c>
      <c r="BI1519" s="31">
        <f t="shared" si="5069"/>
        <v>6777.1000000000004</v>
      </c>
      <c r="BJ1519" s="31">
        <f t="shared" si="5070"/>
        <v>6777.1000000000004</v>
      </c>
      <c r="BK1519" s="31">
        <f t="shared" si="5178"/>
        <v>0</v>
      </c>
      <c r="BL1519" s="31">
        <f t="shared" si="5179"/>
        <v>0</v>
      </c>
      <c r="BM1519" s="31">
        <f t="shared" si="5180"/>
        <v>0</v>
      </c>
      <c r="BN1519" s="31">
        <f t="shared" si="5074"/>
        <v>6777.1000000000004</v>
      </c>
      <c r="BO1519" s="31">
        <f t="shared" si="5075"/>
        <v>6777.1000000000004</v>
      </c>
      <c r="BP1519" s="31">
        <f t="shared" si="5076"/>
        <v>6777.1000000000004</v>
      </c>
      <c r="BQ1519" s="31">
        <f t="shared" si="5181"/>
        <v>0</v>
      </c>
      <c r="BR1519" s="31">
        <f t="shared" si="5182"/>
        <v>0</v>
      </c>
      <c r="BS1519" s="31">
        <f t="shared" si="5079"/>
        <v>6777.1000000000004</v>
      </c>
      <c r="BT1519" s="31">
        <f t="shared" si="5080"/>
        <v>6777.1000000000004</v>
      </c>
      <c r="BU1519" s="31">
        <f t="shared" si="5081"/>
        <v>6777.1000000000004</v>
      </c>
      <c r="BV1519" s="31">
        <f t="shared" si="5183"/>
        <v>0</v>
      </c>
      <c r="BW1519" s="31">
        <f t="shared" si="5184"/>
        <v>0</v>
      </c>
      <c r="BX1519" s="31">
        <f t="shared" si="5084"/>
        <v>6777.1000000000004</v>
      </c>
      <c r="BY1519" s="31">
        <f t="shared" si="5085"/>
        <v>6777.1000000000004</v>
      </c>
      <c r="BZ1519" s="31">
        <f t="shared" si="5086"/>
        <v>6777.1000000000004</v>
      </c>
      <c r="CA1519" s="31">
        <f t="shared" si="5185"/>
        <v>0</v>
      </c>
      <c r="CB1519" s="31">
        <f t="shared" si="5186"/>
        <v>0</v>
      </c>
      <c r="CC1519" s="31">
        <f t="shared" si="5187"/>
        <v>0</v>
      </c>
      <c r="CD1519" s="31">
        <f t="shared" si="5192"/>
        <v>6777.1000000000004</v>
      </c>
      <c r="CE1519" s="31">
        <f t="shared" si="5193"/>
        <v>6777.1000000000004</v>
      </c>
      <c r="CF1519" s="31">
        <f t="shared" si="5194"/>
        <v>6777.1000000000004</v>
      </c>
      <c r="CG1519" s="31">
        <f t="shared" si="5188"/>
        <v>0</v>
      </c>
      <c r="CH1519" s="24"/>
      <c r="CI1519" s="40"/>
      <c r="CN1519" s="1" t="s">
        <v>30</v>
      </c>
    </row>
    <row r="1520" ht="15">
      <c r="A1520" s="41" t="s">
        <v>858</v>
      </c>
      <c r="B1520" s="17">
        <v>240</v>
      </c>
      <c r="C1520" s="16" t="s">
        <v>395</v>
      </c>
      <c r="D1520" s="16" t="s">
        <v>49</v>
      </c>
      <c r="E1520" s="39" t="s">
        <v>851</v>
      </c>
      <c r="F1520" s="31">
        <f>6994.6-217.5</f>
        <v>6777.1000000000004</v>
      </c>
      <c r="G1520" s="31">
        <f>6994.6-217.5</f>
        <v>6777.1000000000004</v>
      </c>
      <c r="H1520" s="31">
        <f>6994.6-217.5</f>
        <v>6777.1000000000004</v>
      </c>
      <c r="I1520" s="31"/>
      <c r="J1520" s="31"/>
      <c r="K1520" s="31"/>
      <c r="L1520" s="31">
        <f t="shared" si="5091"/>
        <v>6777.1000000000004</v>
      </c>
      <c r="M1520" s="31">
        <f t="shared" si="5092"/>
        <v>6777.1000000000004</v>
      </c>
      <c r="N1520" s="31">
        <f t="shared" si="5093"/>
        <v>6777.1000000000004</v>
      </c>
      <c r="O1520" s="31"/>
      <c r="P1520" s="31"/>
      <c r="Q1520" s="31"/>
      <c r="R1520" s="31">
        <f t="shared" si="5094"/>
        <v>6777.1000000000004</v>
      </c>
      <c r="S1520" s="31">
        <f t="shared" si="5095"/>
        <v>6777.1000000000004</v>
      </c>
      <c r="T1520" s="31">
        <f t="shared" si="5096"/>
        <v>6777.1000000000004</v>
      </c>
      <c r="U1520" s="31"/>
      <c r="V1520" s="31"/>
      <c r="W1520" s="31"/>
      <c r="X1520" s="31">
        <f t="shared" si="5097"/>
        <v>6777.1000000000004</v>
      </c>
      <c r="Y1520" s="31">
        <f t="shared" si="5098"/>
        <v>6777.1000000000004</v>
      </c>
      <c r="Z1520" s="31">
        <f t="shared" si="5099"/>
        <v>6777.1000000000004</v>
      </c>
      <c r="AA1520" s="31"/>
      <c r="AB1520" s="31"/>
      <c r="AC1520" s="31"/>
      <c r="AD1520" s="31">
        <f t="shared" si="5100"/>
        <v>6777.1000000000004</v>
      </c>
      <c r="AE1520" s="31">
        <f t="shared" si="5101"/>
        <v>6777.1000000000004</v>
      </c>
      <c r="AF1520" s="31">
        <f t="shared" si="5102"/>
        <v>6777.1000000000004</v>
      </c>
      <c r="AG1520" s="31"/>
      <c r="AH1520" s="31"/>
      <c r="AI1520" s="31"/>
      <c r="AJ1520" s="31">
        <f t="shared" si="5103"/>
        <v>6777.1000000000004</v>
      </c>
      <c r="AK1520" s="31">
        <f t="shared" si="5104"/>
        <v>6777.1000000000004</v>
      </c>
      <c r="AL1520" s="31">
        <f t="shared" si="5105"/>
        <v>6777.1000000000004</v>
      </c>
      <c r="AM1520" s="31"/>
      <c r="AN1520" s="31"/>
      <c r="AO1520" s="31"/>
      <c r="AP1520" s="31">
        <f t="shared" si="5053"/>
        <v>6777.1000000000004</v>
      </c>
      <c r="AQ1520" s="31">
        <f t="shared" si="5054"/>
        <v>6777.1000000000004</v>
      </c>
      <c r="AR1520" s="31">
        <f t="shared" si="5055"/>
        <v>6777.1000000000004</v>
      </c>
      <c r="AS1520" s="31"/>
      <c r="AT1520" s="31"/>
      <c r="AU1520" s="31"/>
      <c r="AV1520" s="31">
        <f t="shared" si="5056"/>
        <v>6777.1000000000004</v>
      </c>
      <c r="AW1520" s="31">
        <f t="shared" si="5057"/>
        <v>6777.1000000000004</v>
      </c>
      <c r="AX1520" s="31">
        <f t="shared" si="5058"/>
        <v>6777.1000000000004</v>
      </c>
      <c r="AY1520" s="31"/>
      <c r="AZ1520" s="31"/>
      <c r="BA1520" s="31"/>
      <c r="BB1520" s="31">
        <f t="shared" si="5062"/>
        <v>6777.1000000000004</v>
      </c>
      <c r="BC1520" s="31">
        <f t="shared" si="5063"/>
        <v>6777.1000000000004</v>
      </c>
      <c r="BD1520" s="31">
        <f t="shared" si="5064"/>
        <v>6777.1000000000004</v>
      </c>
      <c r="BE1520" s="31"/>
      <c r="BF1520" s="31"/>
      <c r="BG1520" s="31"/>
      <c r="BH1520" s="31">
        <f t="shared" si="5068"/>
        <v>6777.1000000000004</v>
      </c>
      <c r="BI1520" s="31">
        <f t="shared" si="5069"/>
        <v>6777.1000000000004</v>
      </c>
      <c r="BJ1520" s="31">
        <f t="shared" si="5070"/>
        <v>6777.1000000000004</v>
      </c>
      <c r="BK1520" s="31"/>
      <c r="BL1520" s="31"/>
      <c r="BM1520" s="31"/>
      <c r="BN1520" s="31">
        <f t="shared" si="5074"/>
        <v>6777.1000000000004</v>
      </c>
      <c r="BO1520" s="31">
        <f t="shared" si="5075"/>
        <v>6777.1000000000004</v>
      </c>
      <c r="BP1520" s="31">
        <f t="shared" si="5076"/>
        <v>6777.1000000000004</v>
      </c>
      <c r="BQ1520" s="31"/>
      <c r="BR1520" s="31"/>
      <c r="BS1520" s="31">
        <f t="shared" si="5079"/>
        <v>6777.1000000000004</v>
      </c>
      <c r="BT1520" s="31">
        <f t="shared" si="5080"/>
        <v>6777.1000000000004</v>
      </c>
      <c r="BU1520" s="31">
        <f t="shared" si="5081"/>
        <v>6777.1000000000004</v>
      </c>
      <c r="BV1520" s="31"/>
      <c r="BW1520" s="31"/>
      <c r="BX1520" s="31">
        <f t="shared" si="5084"/>
        <v>6777.1000000000004</v>
      </c>
      <c r="BY1520" s="31">
        <f t="shared" si="5085"/>
        <v>6777.1000000000004</v>
      </c>
      <c r="BZ1520" s="31">
        <f t="shared" si="5086"/>
        <v>6777.1000000000004</v>
      </c>
      <c r="CA1520" s="31"/>
      <c r="CB1520" s="31"/>
      <c r="CC1520" s="31"/>
      <c r="CD1520" s="31">
        <f t="shared" si="5192"/>
        <v>6777.1000000000004</v>
      </c>
      <c r="CE1520" s="31">
        <f t="shared" si="5193"/>
        <v>6777.1000000000004</v>
      </c>
      <c r="CF1520" s="31">
        <f t="shared" si="5194"/>
        <v>6777.1000000000004</v>
      </c>
      <c r="CG1520" s="31"/>
      <c r="CH1520" s="24"/>
      <c r="CI1520" s="40"/>
    </row>
    <row r="1521" ht="15">
      <c r="A1521" s="41" t="s">
        <v>858</v>
      </c>
      <c r="B1521" s="41" t="s">
        <v>642</v>
      </c>
      <c r="C1521" s="16"/>
      <c r="D1521" s="16"/>
      <c r="E1521" s="39" t="s">
        <v>54</v>
      </c>
      <c r="F1521" s="31">
        <f t="shared" ref="F1521:F1535" si="5195">F1522</f>
        <v>10.9</v>
      </c>
      <c r="G1521" s="31">
        <f t="shared" ref="G1521:G1535" si="5196">G1522</f>
        <v>10.9</v>
      </c>
      <c r="H1521" s="31">
        <f t="shared" ref="H1521:H1535" si="5197">H1522</f>
        <v>10.9</v>
      </c>
      <c r="I1521" s="31">
        <f t="shared" si="5151"/>
        <v>0</v>
      </c>
      <c r="J1521" s="31">
        <f t="shared" si="5152"/>
        <v>0</v>
      </c>
      <c r="K1521" s="31">
        <f t="shared" si="5153"/>
        <v>0</v>
      </c>
      <c r="L1521" s="31">
        <f t="shared" si="5091"/>
        <v>10.9</v>
      </c>
      <c r="M1521" s="31">
        <f t="shared" si="5092"/>
        <v>10.9</v>
      </c>
      <c r="N1521" s="31">
        <f t="shared" si="5093"/>
        <v>10.9</v>
      </c>
      <c r="O1521" s="31">
        <f t="shared" si="5154"/>
        <v>0</v>
      </c>
      <c r="P1521" s="31">
        <f t="shared" si="5155"/>
        <v>0</v>
      </c>
      <c r="Q1521" s="31">
        <f t="shared" si="5156"/>
        <v>0</v>
      </c>
      <c r="R1521" s="31">
        <f t="shared" si="5094"/>
        <v>10.9</v>
      </c>
      <c r="S1521" s="31">
        <f t="shared" si="5095"/>
        <v>10.9</v>
      </c>
      <c r="T1521" s="31">
        <f t="shared" si="5096"/>
        <v>10.9</v>
      </c>
      <c r="U1521" s="31">
        <f t="shared" si="5157"/>
        <v>0</v>
      </c>
      <c r="V1521" s="31">
        <f t="shared" si="5158"/>
        <v>0</v>
      </c>
      <c r="W1521" s="31">
        <f t="shared" si="5159"/>
        <v>0</v>
      </c>
      <c r="X1521" s="31">
        <f t="shared" si="5097"/>
        <v>10.9</v>
      </c>
      <c r="Y1521" s="31">
        <f t="shared" si="5098"/>
        <v>10.9</v>
      </c>
      <c r="Z1521" s="31">
        <f t="shared" si="5099"/>
        <v>10.9</v>
      </c>
      <c r="AA1521" s="31">
        <f t="shared" si="5160"/>
        <v>0</v>
      </c>
      <c r="AB1521" s="31">
        <f t="shared" si="5161"/>
        <v>0</v>
      </c>
      <c r="AC1521" s="31">
        <f t="shared" si="5162"/>
        <v>0</v>
      </c>
      <c r="AD1521" s="31">
        <f t="shared" si="5100"/>
        <v>10.9</v>
      </c>
      <c r="AE1521" s="31">
        <f t="shared" si="5101"/>
        <v>10.9</v>
      </c>
      <c r="AF1521" s="31">
        <f t="shared" si="5102"/>
        <v>10.9</v>
      </c>
      <c r="AG1521" s="31">
        <f t="shared" si="5163"/>
        <v>0</v>
      </c>
      <c r="AH1521" s="31">
        <f t="shared" si="5164"/>
        <v>0</v>
      </c>
      <c r="AI1521" s="31">
        <f t="shared" si="5165"/>
        <v>0</v>
      </c>
      <c r="AJ1521" s="31">
        <f t="shared" si="5103"/>
        <v>10.9</v>
      </c>
      <c r="AK1521" s="31">
        <f t="shared" si="5104"/>
        <v>10.9</v>
      </c>
      <c r="AL1521" s="31">
        <f t="shared" si="5105"/>
        <v>10.9</v>
      </c>
      <c r="AM1521" s="31">
        <f t="shared" si="5166"/>
        <v>0</v>
      </c>
      <c r="AN1521" s="31">
        <f t="shared" si="5167"/>
        <v>0</v>
      </c>
      <c r="AO1521" s="31">
        <f t="shared" si="5168"/>
        <v>0</v>
      </c>
      <c r="AP1521" s="31">
        <f t="shared" si="5053"/>
        <v>10.9</v>
      </c>
      <c r="AQ1521" s="31">
        <f t="shared" si="5054"/>
        <v>10.9</v>
      </c>
      <c r="AR1521" s="31">
        <f t="shared" si="5055"/>
        <v>10.9</v>
      </c>
      <c r="AS1521" s="31">
        <f t="shared" si="5169"/>
        <v>0</v>
      </c>
      <c r="AT1521" s="31">
        <f t="shared" si="5170"/>
        <v>0</v>
      </c>
      <c r="AU1521" s="31">
        <f t="shared" si="5171"/>
        <v>0</v>
      </c>
      <c r="AV1521" s="31">
        <f t="shared" si="5056"/>
        <v>10.9</v>
      </c>
      <c r="AW1521" s="31">
        <f t="shared" si="5057"/>
        <v>10.9</v>
      </c>
      <c r="AX1521" s="31">
        <f t="shared" si="5058"/>
        <v>10.9</v>
      </c>
      <c r="AY1521" s="31">
        <f t="shared" si="5172"/>
        <v>0</v>
      </c>
      <c r="AZ1521" s="31">
        <f t="shared" si="5173"/>
        <v>0</v>
      </c>
      <c r="BA1521" s="31">
        <f t="shared" si="5174"/>
        <v>0</v>
      </c>
      <c r="BB1521" s="31">
        <f t="shared" si="5062"/>
        <v>10.9</v>
      </c>
      <c r="BC1521" s="31">
        <f t="shared" si="5063"/>
        <v>10.9</v>
      </c>
      <c r="BD1521" s="31">
        <f t="shared" si="5064"/>
        <v>10.9</v>
      </c>
      <c r="BE1521" s="31">
        <f t="shared" si="5175"/>
        <v>0</v>
      </c>
      <c r="BF1521" s="31">
        <f t="shared" si="5176"/>
        <v>0</v>
      </c>
      <c r="BG1521" s="31">
        <f t="shared" si="5177"/>
        <v>0</v>
      </c>
      <c r="BH1521" s="31">
        <f t="shared" si="5068"/>
        <v>10.9</v>
      </c>
      <c r="BI1521" s="31">
        <f t="shared" si="5069"/>
        <v>10.9</v>
      </c>
      <c r="BJ1521" s="31">
        <f t="shared" si="5070"/>
        <v>10.9</v>
      </c>
      <c r="BK1521" s="31">
        <f t="shared" si="5178"/>
        <v>0</v>
      </c>
      <c r="BL1521" s="31">
        <f t="shared" si="5179"/>
        <v>0</v>
      </c>
      <c r="BM1521" s="31">
        <f t="shared" si="5180"/>
        <v>0</v>
      </c>
      <c r="BN1521" s="31">
        <f t="shared" si="5074"/>
        <v>10.9</v>
      </c>
      <c r="BO1521" s="31">
        <f t="shared" si="5075"/>
        <v>10.9</v>
      </c>
      <c r="BP1521" s="31">
        <f t="shared" si="5076"/>
        <v>10.9</v>
      </c>
      <c r="BQ1521" s="31">
        <f t="shared" si="5181"/>
        <v>0</v>
      </c>
      <c r="BR1521" s="31">
        <f t="shared" si="5182"/>
        <v>0</v>
      </c>
      <c r="BS1521" s="31">
        <f t="shared" si="5079"/>
        <v>10.9</v>
      </c>
      <c r="BT1521" s="31">
        <f t="shared" si="5080"/>
        <v>10.9</v>
      </c>
      <c r="BU1521" s="31">
        <f t="shared" si="5081"/>
        <v>10.9</v>
      </c>
      <c r="BV1521" s="31">
        <f t="shared" si="5183"/>
        <v>0</v>
      </c>
      <c r="BW1521" s="31">
        <f t="shared" si="5184"/>
        <v>0</v>
      </c>
      <c r="BX1521" s="31">
        <f t="shared" si="5084"/>
        <v>10.9</v>
      </c>
      <c r="BY1521" s="31">
        <f t="shared" si="5085"/>
        <v>10.9</v>
      </c>
      <c r="BZ1521" s="31">
        <f t="shared" si="5086"/>
        <v>10.9</v>
      </c>
      <c r="CA1521" s="31">
        <f t="shared" si="5185"/>
        <v>0</v>
      </c>
      <c r="CB1521" s="31">
        <f t="shared" si="5186"/>
        <v>0</v>
      </c>
      <c r="CC1521" s="31">
        <f t="shared" si="5187"/>
        <v>0</v>
      </c>
      <c r="CD1521" s="31">
        <f t="shared" si="5192"/>
        <v>10.9</v>
      </c>
      <c r="CE1521" s="31">
        <f t="shared" si="5193"/>
        <v>10.9</v>
      </c>
      <c r="CF1521" s="31">
        <f t="shared" si="5194"/>
        <v>10.9</v>
      </c>
      <c r="CG1521" s="31">
        <f t="shared" si="5188"/>
        <v>0</v>
      </c>
      <c r="CH1521" s="24"/>
      <c r="CI1521" s="40"/>
      <c r="CM1521" s="1" t="s">
        <v>29</v>
      </c>
    </row>
    <row r="1522" ht="15">
      <c r="A1522" s="41" t="s">
        <v>858</v>
      </c>
      <c r="B1522" s="17">
        <v>850</v>
      </c>
      <c r="C1522" s="16"/>
      <c r="D1522" s="16"/>
      <c r="E1522" s="39" t="s">
        <v>79</v>
      </c>
      <c r="F1522" s="31">
        <f t="shared" si="5195"/>
        <v>10.9</v>
      </c>
      <c r="G1522" s="31">
        <f t="shared" si="5196"/>
        <v>10.9</v>
      </c>
      <c r="H1522" s="31">
        <f t="shared" si="5197"/>
        <v>10.9</v>
      </c>
      <c r="I1522" s="31">
        <f t="shared" si="5151"/>
        <v>0</v>
      </c>
      <c r="J1522" s="31">
        <f t="shared" si="5152"/>
        <v>0</v>
      </c>
      <c r="K1522" s="31">
        <f t="shared" si="5153"/>
        <v>0</v>
      </c>
      <c r="L1522" s="31">
        <f t="shared" si="5091"/>
        <v>10.9</v>
      </c>
      <c r="M1522" s="31">
        <f t="shared" si="5092"/>
        <v>10.9</v>
      </c>
      <c r="N1522" s="31">
        <f t="shared" si="5093"/>
        <v>10.9</v>
      </c>
      <c r="O1522" s="31">
        <f t="shared" si="5154"/>
        <v>0</v>
      </c>
      <c r="P1522" s="31">
        <f t="shared" si="5155"/>
        <v>0</v>
      </c>
      <c r="Q1522" s="31">
        <f t="shared" si="5156"/>
        <v>0</v>
      </c>
      <c r="R1522" s="31">
        <f t="shared" si="5094"/>
        <v>10.9</v>
      </c>
      <c r="S1522" s="31">
        <f t="shared" si="5095"/>
        <v>10.9</v>
      </c>
      <c r="T1522" s="31">
        <f t="shared" si="5096"/>
        <v>10.9</v>
      </c>
      <c r="U1522" s="31">
        <f t="shared" si="5157"/>
        <v>0</v>
      </c>
      <c r="V1522" s="31">
        <f t="shared" si="5158"/>
        <v>0</v>
      </c>
      <c r="W1522" s="31">
        <f t="shared" si="5159"/>
        <v>0</v>
      </c>
      <c r="X1522" s="31">
        <f t="shared" si="5097"/>
        <v>10.9</v>
      </c>
      <c r="Y1522" s="31">
        <f t="shared" si="5098"/>
        <v>10.9</v>
      </c>
      <c r="Z1522" s="31">
        <f t="shared" si="5099"/>
        <v>10.9</v>
      </c>
      <c r="AA1522" s="31">
        <f t="shared" si="5160"/>
        <v>0</v>
      </c>
      <c r="AB1522" s="31">
        <f t="shared" si="5161"/>
        <v>0</v>
      </c>
      <c r="AC1522" s="31">
        <f t="shared" si="5162"/>
        <v>0</v>
      </c>
      <c r="AD1522" s="31">
        <f t="shared" si="5100"/>
        <v>10.9</v>
      </c>
      <c r="AE1522" s="31">
        <f t="shared" si="5101"/>
        <v>10.9</v>
      </c>
      <c r="AF1522" s="31">
        <f t="shared" si="5102"/>
        <v>10.9</v>
      </c>
      <c r="AG1522" s="31">
        <f t="shared" si="5163"/>
        <v>0</v>
      </c>
      <c r="AH1522" s="31">
        <f t="shared" si="5164"/>
        <v>0</v>
      </c>
      <c r="AI1522" s="31">
        <f t="shared" si="5165"/>
        <v>0</v>
      </c>
      <c r="AJ1522" s="31">
        <f t="shared" si="5103"/>
        <v>10.9</v>
      </c>
      <c r="AK1522" s="31">
        <f t="shared" si="5104"/>
        <v>10.9</v>
      </c>
      <c r="AL1522" s="31">
        <f t="shared" si="5105"/>
        <v>10.9</v>
      </c>
      <c r="AM1522" s="31">
        <f t="shared" si="5166"/>
        <v>0</v>
      </c>
      <c r="AN1522" s="31">
        <f t="shared" si="5167"/>
        <v>0</v>
      </c>
      <c r="AO1522" s="31">
        <f t="shared" si="5168"/>
        <v>0</v>
      </c>
      <c r="AP1522" s="31">
        <f t="shared" si="5053"/>
        <v>10.9</v>
      </c>
      <c r="AQ1522" s="31">
        <f t="shared" si="5054"/>
        <v>10.9</v>
      </c>
      <c r="AR1522" s="31">
        <f t="shared" si="5055"/>
        <v>10.9</v>
      </c>
      <c r="AS1522" s="31">
        <f t="shared" si="5169"/>
        <v>0</v>
      </c>
      <c r="AT1522" s="31">
        <f t="shared" si="5170"/>
        <v>0</v>
      </c>
      <c r="AU1522" s="31">
        <f t="shared" si="5171"/>
        <v>0</v>
      </c>
      <c r="AV1522" s="31">
        <f t="shared" si="5056"/>
        <v>10.9</v>
      </c>
      <c r="AW1522" s="31">
        <f t="shared" si="5057"/>
        <v>10.9</v>
      </c>
      <c r="AX1522" s="31">
        <f t="shared" si="5058"/>
        <v>10.9</v>
      </c>
      <c r="AY1522" s="31">
        <f t="shared" si="5172"/>
        <v>0</v>
      </c>
      <c r="AZ1522" s="31">
        <f t="shared" si="5173"/>
        <v>0</v>
      </c>
      <c r="BA1522" s="31">
        <f t="shared" si="5174"/>
        <v>0</v>
      </c>
      <c r="BB1522" s="31">
        <f t="shared" si="5062"/>
        <v>10.9</v>
      </c>
      <c r="BC1522" s="31">
        <f t="shared" si="5063"/>
        <v>10.9</v>
      </c>
      <c r="BD1522" s="31">
        <f t="shared" si="5064"/>
        <v>10.9</v>
      </c>
      <c r="BE1522" s="31">
        <f t="shared" si="5175"/>
        <v>0</v>
      </c>
      <c r="BF1522" s="31">
        <f t="shared" si="5176"/>
        <v>0</v>
      </c>
      <c r="BG1522" s="31">
        <f t="shared" si="5177"/>
        <v>0</v>
      </c>
      <c r="BH1522" s="31">
        <f t="shared" si="5068"/>
        <v>10.9</v>
      </c>
      <c r="BI1522" s="31">
        <f t="shared" si="5069"/>
        <v>10.9</v>
      </c>
      <c r="BJ1522" s="31">
        <f t="shared" si="5070"/>
        <v>10.9</v>
      </c>
      <c r="BK1522" s="31">
        <f t="shared" si="5178"/>
        <v>0</v>
      </c>
      <c r="BL1522" s="31">
        <f t="shared" si="5179"/>
        <v>0</v>
      </c>
      <c r="BM1522" s="31">
        <f t="shared" si="5180"/>
        <v>0</v>
      </c>
      <c r="BN1522" s="31">
        <f t="shared" si="5074"/>
        <v>10.9</v>
      </c>
      <c r="BO1522" s="31">
        <f t="shared" si="5075"/>
        <v>10.9</v>
      </c>
      <c r="BP1522" s="31">
        <f t="shared" si="5076"/>
        <v>10.9</v>
      </c>
      <c r="BQ1522" s="31">
        <f t="shared" si="5181"/>
        <v>0</v>
      </c>
      <c r="BR1522" s="31">
        <f t="shared" si="5182"/>
        <v>0</v>
      </c>
      <c r="BS1522" s="31">
        <f t="shared" si="5079"/>
        <v>10.9</v>
      </c>
      <c r="BT1522" s="31">
        <f t="shared" si="5080"/>
        <v>10.9</v>
      </c>
      <c r="BU1522" s="31">
        <f t="shared" si="5081"/>
        <v>10.9</v>
      </c>
      <c r="BV1522" s="31">
        <f t="shared" si="5183"/>
        <v>0</v>
      </c>
      <c r="BW1522" s="31">
        <f t="shared" si="5184"/>
        <v>0</v>
      </c>
      <c r="BX1522" s="31">
        <f t="shared" si="5084"/>
        <v>10.9</v>
      </c>
      <c r="BY1522" s="31">
        <f t="shared" si="5085"/>
        <v>10.9</v>
      </c>
      <c r="BZ1522" s="31">
        <f t="shared" si="5086"/>
        <v>10.9</v>
      </c>
      <c r="CA1522" s="31">
        <f t="shared" si="5185"/>
        <v>0</v>
      </c>
      <c r="CB1522" s="31">
        <f t="shared" si="5186"/>
        <v>0</v>
      </c>
      <c r="CC1522" s="31">
        <f t="shared" si="5187"/>
        <v>0</v>
      </c>
      <c r="CD1522" s="31">
        <f t="shared" si="5192"/>
        <v>10.9</v>
      </c>
      <c r="CE1522" s="31">
        <f t="shared" si="5193"/>
        <v>10.9</v>
      </c>
      <c r="CF1522" s="31">
        <f t="shared" si="5194"/>
        <v>10.9</v>
      </c>
      <c r="CG1522" s="31">
        <f t="shared" si="5188"/>
        <v>0</v>
      </c>
      <c r="CH1522" s="24"/>
      <c r="CI1522" s="40"/>
      <c r="CN1522" s="1" t="s">
        <v>30</v>
      </c>
    </row>
    <row r="1523" ht="15">
      <c r="A1523" s="41" t="s">
        <v>858</v>
      </c>
      <c r="B1523" s="17">
        <v>850</v>
      </c>
      <c r="C1523" s="16" t="s">
        <v>395</v>
      </c>
      <c r="D1523" s="16" t="s">
        <v>49</v>
      </c>
      <c r="E1523" s="39" t="s">
        <v>851</v>
      </c>
      <c r="F1523" s="31">
        <v>10.9</v>
      </c>
      <c r="G1523" s="31">
        <v>10.9</v>
      </c>
      <c r="H1523" s="31">
        <v>10.9</v>
      </c>
      <c r="I1523" s="31"/>
      <c r="J1523" s="31"/>
      <c r="K1523" s="31"/>
      <c r="L1523" s="31">
        <f t="shared" si="5091"/>
        <v>10.9</v>
      </c>
      <c r="M1523" s="31">
        <f t="shared" si="5092"/>
        <v>10.9</v>
      </c>
      <c r="N1523" s="31">
        <f t="shared" si="5093"/>
        <v>10.9</v>
      </c>
      <c r="O1523" s="31"/>
      <c r="P1523" s="31"/>
      <c r="Q1523" s="31"/>
      <c r="R1523" s="31">
        <f t="shared" si="5094"/>
        <v>10.9</v>
      </c>
      <c r="S1523" s="31">
        <f t="shared" si="5095"/>
        <v>10.9</v>
      </c>
      <c r="T1523" s="31">
        <f t="shared" si="5096"/>
        <v>10.9</v>
      </c>
      <c r="U1523" s="31"/>
      <c r="V1523" s="31"/>
      <c r="W1523" s="31"/>
      <c r="X1523" s="31">
        <f t="shared" si="5097"/>
        <v>10.9</v>
      </c>
      <c r="Y1523" s="31">
        <f t="shared" si="5098"/>
        <v>10.9</v>
      </c>
      <c r="Z1523" s="31">
        <f t="shared" si="5099"/>
        <v>10.9</v>
      </c>
      <c r="AA1523" s="31"/>
      <c r="AB1523" s="31"/>
      <c r="AC1523" s="31"/>
      <c r="AD1523" s="31">
        <f t="shared" si="5100"/>
        <v>10.9</v>
      </c>
      <c r="AE1523" s="31">
        <f t="shared" si="5101"/>
        <v>10.9</v>
      </c>
      <c r="AF1523" s="31">
        <f t="shared" si="5102"/>
        <v>10.9</v>
      </c>
      <c r="AG1523" s="31"/>
      <c r="AH1523" s="31"/>
      <c r="AI1523" s="31"/>
      <c r="AJ1523" s="31">
        <f t="shared" si="5103"/>
        <v>10.9</v>
      </c>
      <c r="AK1523" s="31">
        <f t="shared" si="5104"/>
        <v>10.9</v>
      </c>
      <c r="AL1523" s="31">
        <f t="shared" si="5105"/>
        <v>10.9</v>
      </c>
      <c r="AM1523" s="31"/>
      <c r="AN1523" s="31"/>
      <c r="AO1523" s="31"/>
      <c r="AP1523" s="31">
        <f t="shared" si="5053"/>
        <v>10.9</v>
      </c>
      <c r="AQ1523" s="31">
        <f t="shared" si="5054"/>
        <v>10.9</v>
      </c>
      <c r="AR1523" s="31">
        <f t="shared" si="5055"/>
        <v>10.9</v>
      </c>
      <c r="AS1523" s="31"/>
      <c r="AT1523" s="31"/>
      <c r="AU1523" s="31"/>
      <c r="AV1523" s="31">
        <f t="shared" si="5056"/>
        <v>10.9</v>
      </c>
      <c r="AW1523" s="31">
        <f t="shared" si="5057"/>
        <v>10.9</v>
      </c>
      <c r="AX1523" s="31">
        <f t="shared" si="5058"/>
        <v>10.9</v>
      </c>
      <c r="AY1523" s="31"/>
      <c r="AZ1523" s="31"/>
      <c r="BA1523" s="31"/>
      <c r="BB1523" s="31">
        <f t="shared" si="5062"/>
        <v>10.9</v>
      </c>
      <c r="BC1523" s="31">
        <f t="shared" si="5063"/>
        <v>10.9</v>
      </c>
      <c r="BD1523" s="31">
        <f t="shared" si="5064"/>
        <v>10.9</v>
      </c>
      <c r="BE1523" s="31"/>
      <c r="BF1523" s="31"/>
      <c r="BG1523" s="31"/>
      <c r="BH1523" s="31">
        <f t="shared" si="5068"/>
        <v>10.9</v>
      </c>
      <c r="BI1523" s="31">
        <f t="shared" si="5069"/>
        <v>10.9</v>
      </c>
      <c r="BJ1523" s="31">
        <f t="shared" si="5070"/>
        <v>10.9</v>
      </c>
      <c r="BK1523" s="31"/>
      <c r="BL1523" s="31"/>
      <c r="BM1523" s="31"/>
      <c r="BN1523" s="31">
        <f t="shared" si="5074"/>
        <v>10.9</v>
      </c>
      <c r="BO1523" s="31">
        <f t="shared" si="5075"/>
        <v>10.9</v>
      </c>
      <c r="BP1523" s="31">
        <f t="shared" si="5076"/>
        <v>10.9</v>
      </c>
      <c r="BQ1523" s="31"/>
      <c r="BR1523" s="31"/>
      <c r="BS1523" s="31">
        <f t="shared" si="5079"/>
        <v>10.9</v>
      </c>
      <c r="BT1523" s="31">
        <f t="shared" si="5080"/>
        <v>10.9</v>
      </c>
      <c r="BU1523" s="31">
        <f t="shared" si="5081"/>
        <v>10.9</v>
      </c>
      <c r="BV1523" s="31"/>
      <c r="BW1523" s="31"/>
      <c r="BX1523" s="31">
        <f t="shared" si="5084"/>
        <v>10.9</v>
      </c>
      <c r="BY1523" s="31">
        <f t="shared" si="5085"/>
        <v>10.9</v>
      </c>
      <c r="BZ1523" s="31">
        <f t="shared" si="5086"/>
        <v>10.9</v>
      </c>
      <c r="CA1523" s="31"/>
      <c r="CB1523" s="31"/>
      <c r="CC1523" s="31"/>
      <c r="CD1523" s="31">
        <f t="shared" si="5192"/>
        <v>10.9</v>
      </c>
      <c r="CE1523" s="31">
        <f t="shared" si="5193"/>
        <v>10.9</v>
      </c>
      <c r="CF1523" s="31">
        <f t="shared" si="5194"/>
        <v>10.9</v>
      </c>
      <c r="CG1523" s="31"/>
      <c r="CH1523" s="24"/>
      <c r="CI1523" s="40"/>
    </row>
    <row r="1524" ht="71.599999999999994">
      <c r="A1524" s="41" t="s">
        <v>859</v>
      </c>
      <c r="B1524" s="17"/>
      <c r="C1524" s="16"/>
      <c r="D1524" s="16"/>
      <c r="E1524" s="39" t="s">
        <v>860</v>
      </c>
      <c r="F1524" s="31">
        <f t="shared" si="5195"/>
        <v>123302</v>
      </c>
      <c r="G1524" s="31">
        <f t="shared" si="5196"/>
        <v>128773</v>
      </c>
      <c r="H1524" s="31">
        <f t="shared" si="5197"/>
        <v>135052</v>
      </c>
      <c r="I1524" s="31">
        <f t="shared" si="5151"/>
        <v>-16980.07</v>
      </c>
      <c r="J1524" s="31">
        <f t="shared" si="5152"/>
        <v>-18480.07</v>
      </c>
      <c r="K1524" s="31">
        <f t="shared" si="5153"/>
        <v>-13480.07</v>
      </c>
      <c r="L1524" s="31">
        <f t="shared" si="5091"/>
        <v>106321.92999999999</v>
      </c>
      <c r="M1524" s="31">
        <f t="shared" si="5092"/>
        <v>110292.92999999999</v>
      </c>
      <c r="N1524" s="31">
        <f t="shared" si="5093"/>
        <v>121571.92999999999</v>
      </c>
      <c r="O1524" s="31">
        <f t="shared" si="5154"/>
        <v>0</v>
      </c>
      <c r="P1524" s="31">
        <f t="shared" si="5155"/>
        <v>0</v>
      </c>
      <c r="Q1524" s="31">
        <f t="shared" si="5156"/>
        <v>0</v>
      </c>
      <c r="R1524" s="31">
        <f t="shared" si="5094"/>
        <v>106321.92999999999</v>
      </c>
      <c r="S1524" s="31">
        <f t="shared" si="5095"/>
        <v>110292.92999999999</v>
      </c>
      <c r="T1524" s="31">
        <f t="shared" si="5096"/>
        <v>121571.92999999999</v>
      </c>
      <c r="U1524" s="31">
        <f t="shared" si="5157"/>
        <v>0</v>
      </c>
      <c r="V1524" s="31">
        <f t="shared" si="5158"/>
        <v>0</v>
      </c>
      <c r="W1524" s="31">
        <f t="shared" si="5159"/>
        <v>0</v>
      </c>
      <c r="X1524" s="31">
        <f t="shared" si="5097"/>
        <v>106321.92999999999</v>
      </c>
      <c r="Y1524" s="31">
        <f t="shared" si="5098"/>
        <v>110292.92999999999</v>
      </c>
      <c r="Z1524" s="31">
        <f t="shared" si="5099"/>
        <v>121571.92999999999</v>
      </c>
      <c r="AA1524" s="31">
        <f t="shared" si="5160"/>
        <v>0</v>
      </c>
      <c r="AB1524" s="31">
        <f t="shared" si="5161"/>
        <v>0</v>
      </c>
      <c r="AC1524" s="31">
        <f t="shared" si="5162"/>
        <v>0</v>
      </c>
      <c r="AD1524" s="31">
        <f t="shared" si="5100"/>
        <v>106321.92999999999</v>
      </c>
      <c r="AE1524" s="31">
        <f t="shared" si="5101"/>
        <v>110292.92999999999</v>
      </c>
      <c r="AF1524" s="31">
        <f t="shared" si="5102"/>
        <v>121571.92999999999</v>
      </c>
      <c r="AG1524" s="31">
        <f t="shared" si="5163"/>
        <v>0</v>
      </c>
      <c r="AH1524" s="31">
        <f t="shared" si="5164"/>
        <v>0</v>
      </c>
      <c r="AI1524" s="31">
        <f t="shared" si="5165"/>
        <v>0</v>
      </c>
      <c r="AJ1524" s="31">
        <f t="shared" si="5103"/>
        <v>106321.92999999999</v>
      </c>
      <c r="AK1524" s="31">
        <f t="shared" si="5104"/>
        <v>110292.92999999999</v>
      </c>
      <c r="AL1524" s="31">
        <f t="shared" si="5105"/>
        <v>121571.92999999999</v>
      </c>
      <c r="AM1524" s="31">
        <f t="shared" si="5166"/>
        <v>0</v>
      </c>
      <c r="AN1524" s="31">
        <f t="shared" si="5167"/>
        <v>0</v>
      </c>
      <c r="AO1524" s="31">
        <f t="shared" si="5168"/>
        <v>0</v>
      </c>
      <c r="AP1524" s="31">
        <f t="shared" si="5053"/>
        <v>106321.92999999999</v>
      </c>
      <c r="AQ1524" s="31">
        <f t="shared" si="5054"/>
        <v>110292.92999999999</v>
      </c>
      <c r="AR1524" s="31">
        <f t="shared" si="5055"/>
        <v>121571.92999999999</v>
      </c>
      <c r="AS1524" s="31">
        <f t="shared" si="5169"/>
        <v>0</v>
      </c>
      <c r="AT1524" s="31">
        <f t="shared" si="5170"/>
        <v>0</v>
      </c>
      <c r="AU1524" s="31">
        <f t="shared" si="5171"/>
        <v>0</v>
      </c>
      <c r="AV1524" s="31">
        <f t="shared" si="5056"/>
        <v>106321.92999999999</v>
      </c>
      <c r="AW1524" s="31">
        <f t="shared" si="5057"/>
        <v>110292.92999999999</v>
      </c>
      <c r="AX1524" s="31">
        <f t="shared" si="5058"/>
        <v>121571.92999999999</v>
      </c>
      <c r="AY1524" s="31">
        <f t="shared" si="5172"/>
        <v>0</v>
      </c>
      <c r="AZ1524" s="31">
        <f t="shared" si="5173"/>
        <v>0</v>
      </c>
      <c r="BA1524" s="31">
        <f t="shared" si="5174"/>
        <v>0</v>
      </c>
      <c r="BB1524" s="31">
        <f t="shared" si="5062"/>
        <v>106321.92999999999</v>
      </c>
      <c r="BC1524" s="31">
        <f t="shared" si="5063"/>
        <v>110292.92999999999</v>
      </c>
      <c r="BD1524" s="31">
        <f t="shared" si="5064"/>
        <v>121571.92999999999</v>
      </c>
      <c r="BE1524" s="31">
        <f t="shared" si="5175"/>
        <v>0</v>
      </c>
      <c r="BF1524" s="31">
        <f t="shared" si="5176"/>
        <v>0</v>
      </c>
      <c r="BG1524" s="31">
        <f t="shared" si="5177"/>
        <v>0</v>
      </c>
      <c r="BH1524" s="31">
        <f t="shared" si="5068"/>
        <v>106321.92999999999</v>
      </c>
      <c r="BI1524" s="31">
        <f t="shared" si="5069"/>
        <v>110292.92999999999</v>
      </c>
      <c r="BJ1524" s="31">
        <f t="shared" si="5070"/>
        <v>121571.92999999999</v>
      </c>
      <c r="BK1524" s="31">
        <f t="shared" si="5178"/>
        <v>0</v>
      </c>
      <c r="BL1524" s="31">
        <f t="shared" si="5179"/>
        <v>0</v>
      </c>
      <c r="BM1524" s="31">
        <f t="shared" si="5180"/>
        <v>0</v>
      </c>
      <c r="BN1524" s="31">
        <f t="shared" si="5074"/>
        <v>106321.92999999999</v>
      </c>
      <c r="BO1524" s="31">
        <f t="shared" si="5075"/>
        <v>110292.92999999999</v>
      </c>
      <c r="BP1524" s="31">
        <f t="shared" si="5076"/>
        <v>121571.92999999999</v>
      </c>
      <c r="BQ1524" s="31">
        <f t="shared" si="5181"/>
        <v>0</v>
      </c>
      <c r="BR1524" s="31">
        <f t="shared" si="5182"/>
        <v>0</v>
      </c>
      <c r="BS1524" s="31">
        <f t="shared" si="5079"/>
        <v>106321.92999999999</v>
      </c>
      <c r="BT1524" s="31">
        <f t="shared" si="5080"/>
        <v>110292.92999999999</v>
      </c>
      <c r="BU1524" s="31">
        <f t="shared" si="5081"/>
        <v>121571.92999999999</v>
      </c>
      <c r="BV1524" s="31">
        <f t="shared" si="5183"/>
        <v>0</v>
      </c>
      <c r="BW1524" s="31">
        <f t="shared" si="5184"/>
        <v>0</v>
      </c>
      <c r="BX1524" s="31">
        <f t="shared" si="5084"/>
        <v>106321.92999999999</v>
      </c>
      <c r="BY1524" s="31">
        <f t="shared" si="5085"/>
        <v>110292.92999999999</v>
      </c>
      <c r="BZ1524" s="31">
        <f t="shared" si="5086"/>
        <v>121571.92999999999</v>
      </c>
      <c r="CA1524" s="31">
        <f t="shared" si="5185"/>
        <v>0</v>
      </c>
      <c r="CB1524" s="31">
        <f t="shared" si="5186"/>
        <v>0</v>
      </c>
      <c r="CC1524" s="31">
        <f t="shared" si="5187"/>
        <v>0</v>
      </c>
      <c r="CD1524" s="31">
        <f t="shared" si="5192"/>
        <v>106321.92999999999</v>
      </c>
      <c r="CE1524" s="31">
        <f t="shared" si="5193"/>
        <v>110292.92999999999</v>
      </c>
      <c r="CF1524" s="31">
        <f t="shared" si="5194"/>
        <v>121571.92999999999</v>
      </c>
      <c r="CG1524" s="31">
        <f t="shared" si="5188"/>
        <v>0</v>
      </c>
      <c r="CH1524" s="24"/>
      <c r="CI1524" s="40"/>
      <c r="CO1524" s="1" t="s">
        <v>31</v>
      </c>
    </row>
    <row r="1525" ht="29.850000000000001">
      <c r="A1525" s="41" t="s">
        <v>859</v>
      </c>
      <c r="B1525" s="41" t="s">
        <v>641</v>
      </c>
      <c r="C1525" s="16"/>
      <c r="D1525" s="16"/>
      <c r="E1525" s="39" t="s">
        <v>40</v>
      </c>
      <c r="F1525" s="31">
        <f t="shared" si="5195"/>
        <v>123302</v>
      </c>
      <c r="G1525" s="31">
        <f t="shared" si="5196"/>
        <v>128773</v>
      </c>
      <c r="H1525" s="31">
        <f t="shared" si="5197"/>
        <v>135052</v>
      </c>
      <c r="I1525" s="31">
        <f t="shared" si="5151"/>
        <v>-16980.07</v>
      </c>
      <c r="J1525" s="31">
        <f t="shared" si="5152"/>
        <v>-18480.07</v>
      </c>
      <c r="K1525" s="31">
        <f t="shared" si="5153"/>
        <v>-13480.07</v>
      </c>
      <c r="L1525" s="31">
        <f t="shared" si="5091"/>
        <v>106321.92999999999</v>
      </c>
      <c r="M1525" s="31">
        <f t="shared" si="5092"/>
        <v>110292.92999999999</v>
      </c>
      <c r="N1525" s="31">
        <f t="shared" si="5093"/>
        <v>121571.92999999999</v>
      </c>
      <c r="O1525" s="31">
        <f t="shared" si="5154"/>
        <v>0</v>
      </c>
      <c r="P1525" s="31">
        <f t="shared" si="5155"/>
        <v>0</v>
      </c>
      <c r="Q1525" s="31">
        <f t="shared" si="5156"/>
        <v>0</v>
      </c>
      <c r="R1525" s="31">
        <f t="shared" si="5094"/>
        <v>106321.92999999999</v>
      </c>
      <c r="S1525" s="31">
        <f t="shared" si="5095"/>
        <v>110292.92999999999</v>
      </c>
      <c r="T1525" s="31">
        <f t="shared" si="5096"/>
        <v>121571.92999999999</v>
      </c>
      <c r="U1525" s="31">
        <f t="shared" si="5157"/>
        <v>0</v>
      </c>
      <c r="V1525" s="31">
        <f t="shared" si="5158"/>
        <v>0</v>
      </c>
      <c r="W1525" s="31">
        <f t="shared" si="5159"/>
        <v>0</v>
      </c>
      <c r="X1525" s="31">
        <f t="shared" si="5097"/>
        <v>106321.92999999999</v>
      </c>
      <c r="Y1525" s="31">
        <f t="shared" si="5098"/>
        <v>110292.92999999999</v>
      </c>
      <c r="Z1525" s="31">
        <f t="shared" si="5099"/>
        <v>121571.92999999999</v>
      </c>
      <c r="AA1525" s="31">
        <f t="shared" si="5160"/>
        <v>0</v>
      </c>
      <c r="AB1525" s="31">
        <f t="shared" si="5161"/>
        <v>0</v>
      </c>
      <c r="AC1525" s="31">
        <f t="shared" si="5162"/>
        <v>0</v>
      </c>
      <c r="AD1525" s="31">
        <f t="shared" si="5100"/>
        <v>106321.92999999999</v>
      </c>
      <c r="AE1525" s="31">
        <f t="shared" si="5101"/>
        <v>110292.92999999999</v>
      </c>
      <c r="AF1525" s="31">
        <f t="shared" si="5102"/>
        <v>121571.92999999999</v>
      </c>
      <c r="AG1525" s="31">
        <f t="shared" si="5163"/>
        <v>0</v>
      </c>
      <c r="AH1525" s="31">
        <f t="shared" si="5164"/>
        <v>0</v>
      </c>
      <c r="AI1525" s="31">
        <f t="shared" si="5165"/>
        <v>0</v>
      </c>
      <c r="AJ1525" s="31">
        <f t="shared" si="5103"/>
        <v>106321.92999999999</v>
      </c>
      <c r="AK1525" s="31">
        <f t="shared" si="5104"/>
        <v>110292.92999999999</v>
      </c>
      <c r="AL1525" s="31">
        <f t="shared" si="5105"/>
        <v>121571.92999999999</v>
      </c>
      <c r="AM1525" s="31">
        <f t="shared" si="5166"/>
        <v>0</v>
      </c>
      <c r="AN1525" s="31">
        <f t="shared" si="5167"/>
        <v>0</v>
      </c>
      <c r="AO1525" s="31">
        <f t="shared" si="5168"/>
        <v>0</v>
      </c>
      <c r="AP1525" s="31">
        <f t="shared" si="5053"/>
        <v>106321.92999999999</v>
      </c>
      <c r="AQ1525" s="31">
        <f t="shared" si="5054"/>
        <v>110292.92999999999</v>
      </c>
      <c r="AR1525" s="31">
        <f t="shared" si="5055"/>
        <v>121571.92999999999</v>
      </c>
      <c r="AS1525" s="31">
        <f t="shared" si="5169"/>
        <v>0</v>
      </c>
      <c r="AT1525" s="31">
        <f t="shared" si="5170"/>
        <v>0</v>
      </c>
      <c r="AU1525" s="31">
        <f t="shared" si="5171"/>
        <v>0</v>
      </c>
      <c r="AV1525" s="31">
        <f t="shared" si="5056"/>
        <v>106321.92999999999</v>
      </c>
      <c r="AW1525" s="31">
        <f t="shared" si="5057"/>
        <v>110292.92999999999</v>
      </c>
      <c r="AX1525" s="31">
        <f t="shared" si="5058"/>
        <v>121571.92999999999</v>
      </c>
      <c r="AY1525" s="31">
        <f t="shared" si="5172"/>
        <v>0</v>
      </c>
      <c r="AZ1525" s="31">
        <f t="shared" si="5173"/>
        <v>0</v>
      </c>
      <c r="BA1525" s="31">
        <f t="shared" si="5174"/>
        <v>0</v>
      </c>
      <c r="BB1525" s="31">
        <f t="shared" si="5062"/>
        <v>106321.92999999999</v>
      </c>
      <c r="BC1525" s="31">
        <f t="shared" si="5063"/>
        <v>110292.92999999999</v>
      </c>
      <c r="BD1525" s="31">
        <f t="shared" si="5064"/>
        <v>121571.92999999999</v>
      </c>
      <c r="BE1525" s="31">
        <f t="shared" si="5175"/>
        <v>0</v>
      </c>
      <c r="BF1525" s="31">
        <f t="shared" si="5176"/>
        <v>0</v>
      </c>
      <c r="BG1525" s="31">
        <f t="shared" si="5177"/>
        <v>0</v>
      </c>
      <c r="BH1525" s="31">
        <f t="shared" si="5068"/>
        <v>106321.92999999999</v>
      </c>
      <c r="BI1525" s="31">
        <f t="shared" si="5069"/>
        <v>110292.92999999999</v>
      </c>
      <c r="BJ1525" s="31">
        <f t="shared" si="5070"/>
        <v>121571.92999999999</v>
      </c>
      <c r="BK1525" s="31">
        <f t="shared" si="5178"/>
        <v>0</v>
      </c>
      <c r="BL1525" s="31">
        <f t="shared" si="5179"/>
        <v>0</v>
      </c>
      <c r="BM1525" s="31">
        <f t="shared" si="5180"/>
        <v>0</v>
      </c>
      <c r="BN1525" s="31">
        <f t="shared" si="5074"/>
        <v>106321.92999999999</v>
      </c>
      <c r="BO1525" s="31">
        <f t="shared" si="5075"/>
        <v>110292.92999999999</v>
      </c>
      <c r="BP1525" s="31">
        <f t="shared" si="5076"/>
        <v>121571.92999999999</v>
      </c>
      <c r="BQ1525" s="31">
        <f t="shared" si="5181"/>
        <v>0</v>
      </c>
      <c r="BR1525" s="31">
        <f t="shared" si="5182"/>
        <v>0</v>
      </c>
      <c r="BS1525" s="31">
        <f t="shared" si="5079"/>
        <v>106321.92999999999</v>
      </c>
      <c r="BT1525" s="31">
        <f t="shared" si="5080"/>
        <v>110292.92999999999</v>
      </c>
      <c r="BU1525" s="31">
        <f t="shared" si="5081"/>
        <v>121571.92999999999</v>
      </c>
      <c r="BV1525" s="31">
        <f t="shared" si="5183"/>
        <v>0</v>
      </c>
      <c r="BW1525" s="31">
        <f t="shared" si="5184"/>
        <v>0</v>
      </c>
      <c r="BX1525" s="31">
        <f t="shared" si="5084"/>
        <v>106321.92999999999</v>
      </c>
      <c r="BY1525" s="31">
        <f t="shared" si="5085"/>
        <v>110292.92999999999</v>
      </c>
      <c r="BZ1525" s="31">
        <f t="shared" si="5086"/>
        <v>121571.92999999999</v>
      </c>
      <c r="CA1525" s="31">
        <f t="shared" si="5185"/>
        <v>0</v>
      </c>
      <c r="CB1525" s="31">
        <f t="shared" si="5186"/>
        <v>0</v>
      </c>
      <c r="CC1525" s="31">
        <f t="shared" si="5187"/>
        <v>0</v>
      </c>
      <c r="CD1525" s="31">
        <f t="shared" si="5192"/>
        <v>106321.92999999999</v>
      </c>
      <c r="CE1525" s="31">
        <f t="shared" si="5193"/>
        <v>110292.92999999999</v>
      </c>
      <c r="CF1525" s="31">
        <f t="shared" si="5194"/>
        <v>121571.92999999999</v>
      </c>
      <c r="CG1525" s="31">
        <f t="shared" si="5188"/>
        <v>0</v>
      </c>
      <c r="CH1525" s="24"/>
      <c r="CI1525" s="40"/>
      <c r="CM1525" s="1" t="s">
        <v>29</v>
      </c>
    </row>
    <row r="1526" ht="43.75">
      <c r="A1526" s="41" t="s">
        <v>859</v>
      </c>
      <c r="B1526" s="17">
        <v>240</v>
      </c>
      <c r="C1526" s="16"/>
      <c r="D1526" s="16"/>
      <c r="E1526" s="39" t="s">
        <v>41</v>
      </c>
      <c r="F1526" s="31">
        <f t="shared" si="5195"/>
        <v>123302</v>
      </c>
      <c r="G1526" s="31">
        <f t="shared" si="5196"/>
        <v>128773</v>
      </c>
      <c r="H1526" s="31">
        <f t="shared" si="5197"/>
        <v>135052</v>
      </c>
      <c r="I1526" s="31">
        <f t="shared" si="5151"/>
        <v>-16980.07</v>
      </c>
      <c r="J1526" s="31">
        <f t="shared" si="5152"/>
        <v>-18480.07</v>
      </c>
      <c r="K1526" s="31">
        <f t="shared" si="5153"/>
        <v>-13480.07</v>
      </c>
      <c r="L1526" s="31">
        <f t="shared" si="5091"/>
        <v>106321.92999999999</v>
      </c>
      <c r="M1526" s="31">
        <f t="shared" si="5092"/>
        <v>110292.92999999999</v>
      </c>
      <c r="N1526" s="31">
        <f t="shared" si="5093"/>
        <v>121571.92999999999</v>
      </c>
      <c r="O1526" s="31">
        <f t="shared" si="5154"/>
        <v>0</v>
      </c>
      <c r="P1526" s="31">
        <f t="shared" si="5155"/>
        <v>0</v>
      </c>
      <c r="Q1526" s="31">
        <f t="shared" si="5156"/>
        <v>0</v>
      </c>
      <c r="R1526" s="31">
        <f t="shared" si="5094"/>
        <v>106321.92999999999</v>
      </c>
      <c r="S1526" s="31">
        <f t="shared" si="5095"/>
        <v>110292.92999999999</v>
      </c>
      <c r="T1526" s="31">
        <f t="shared" si="5096"/>
        <v>121571.92999999999</v>
      </c>
      <c r="U1526" s="31">
        <f t="shared" si="5157"/>
        <v>0</v>
      </c>
      <c r="V1526" s="31">
        <f t="shared" si="5158"/>
        <v>0</v>
      </c>
      <c r="W1526" s="31">
        <f t="shared" si="5159"/>
        <v>0</v>
      </c>
      <c r="X1526" s="31">
        <f t="shared" si="5097"/>
        <v>106321.92999999999</v>
      </c>
      <c r="Y1526" s="31">
        <f t="shared" si="5098"/>
        <v>110292.92999999999</v>
      </c>
      <c r="Z1526" s="31">
        <f t="shared" si="5099"/>
        <v>121571.92999999999</v>
      </c>
      <c r="AA1526" s="31">
        <f t="shared" si="5160"/>
        <v>0</v>
      </c>
      <c r="AB1526" s="31">
        <f t="shared" si="5161"/>
        <v>0</v>
      </c>
      <c r="AC1526" s="31">
        <f t="shared" si="5162"/>
        <v>0</v>
      </c>
      <c r="AD1526" s="31">
        <f t="shared" si="5100"/>
        <v>106321.92999999999</v>
      </c>
      <c r="AE1526" s="31">
        <f t="shared" si="5101"/>
        <v>110292.92999999999</v>
      </c>
      <c r="AF1526" s="31">
        <f t="shared" si="5102"/>
        <v>121571.92999999999</v>
      </c>
      <c r="AG1526" s="31">
        <f t="shared" si="5163"/>
        <v>0</v>
      </c>
      <c r="AH1526" s="31">
        <f t="shared" si="5164"/>
        <v>0</v>
      </c>
      <c r="AI1526" s="31">
        <f t="shared" si="5165"/>
        <v>0</v>
      </c>
      <c r="AJ1526" s="31">
        <f t="shared" si="5103"/>
        <v>106321.92999999999</v>
      </c>
      <c r="AK1526" s="31">
        <f t="shared" si="5104"/>
        <v>110292.92999999999</v>
      </c>
      <c r="AL1526" s="31">
        <f t="shared" si="5105"/>
        <v>121571.92999999999</v>
      </c>
      <c r="AM1526" s="31">
        <f t="shared" si="5166"/>
        <v>0</v>
      </c>
      <c r="AN1526" s="31">
        <f t="shared" si="5167"/>
        <v>0</v>
      </c>
      <c r="AO1526" s="31">
        <f t="shared" si="5168"/>
        <v>0</v>
      </c>
      <c r="AP1526" s="31">
        <f t="shared" si="5053"/>
        <v>106321.92999999999</v>
      </c>
      <c r="AQ1526" s="31">
        <f t="shared" si="5054"/>
        <v>110292.92999999999</v>
      </c>
      <c r="AR1526" s="31">
        <f t="shared" si="5055"/>
        <v>121571.92999999999</v>
      </c>
      <c r="AS1526" s="31">
        <f t="shared" si="5169"/>
        <v>0</v>
      </c>
      <c r="AT1526" s="31">
        <f t="shared" si="5170"/>
        <v>0</v>
      </c>
      <c r="AU1526" s="31">
        <f t="shared" si="5171"/>
        <v>0</v>
      </c>
      <c r="AV1526" s="31">
        <f t="shared" si="5056"/>
        <v>106321.92999999999</v>
      </c>
      <c r="AW1526" s="31">
        <f t="shared" si="5057"/>
        <v>110292.92999999999</v>
      </c>
      <c r="AX1526" s="31">
        <f t="shared" si="5058"/>
        <v>121571.92999999999</v>
      </c>
      <c r="AY1526" s="31">
        <f t="shared" si="5172"/>
        <v>0</v>
      </c>
      <c r="AZ1526" s="31">
        <f t="shared" si="5173"/>
        <v>0</v>
      </c>
      <c r="BA1526" s="31">
        <f t="shared" si="5174"/>
        <v>0</v>
      </c>
      <c r="BB1526" s="31">
        <f t="shared" si="5062"/>
        <v>106321.92999999999</v>
      </c>
      <c r="BC1526" s="31">
        <f t="shared" si="5063"/>
        <v>110292.92999999999</v>
      </c>
      <c r="BD1526" s="31">
        <f t="shared" si="5064"/>
        <v>121571.92999999999</v>
      </c>
      <c r="BE1526" s="31">
        <f t="shared" si="5175"/>
        <v>0</v>
      </c>
      <c r="BF1526" s="31">
        <f t="shared" si="5176"/>
        <v>0</v>
      </c>
      <c r="BG1526" s="31">
        <f t="shared" si="5177"/>
        <v>0</v>
      </c>
      <c r="BH1526" s="31">
        <f t="shared" si="5068"/>
        <v>106321.92999999999</v>
      </c>
      <c r="BI1526" s="31">
        <f t="shared" si="5069"/>
        <v>110292.92999999999</v>
      </c>
      <c r="BJ1526" s="31">
        <f t="shared" si="5070"/>
        <v>121571.92999999999</v>
      </c>
      <c r="BK1526" s="31">
        <f t="shared" si="5178"/>
        <v>0</v>
      </c>
      <c r="BL1526" s="31">
        <f t="shared" si="5179"/>
        <v>0</v>
      </c>
      <c r="BM1526" s="31">
        <f t="shared" si="5180"/>
        <v>0</v>
      </c>
      <c r="BN1526" s="31">
        <f t="shared" si="5074"/>
        <v>106321.92999999999</v>
      </c>
      <c r="BO1526" s="31">
        <f t="shared" si="5075"/>
        <v>110292.92999999999</v>
      </c>
      <c r="BP1526" s="31">
        <f t="shared" si="5076"/>
        <v>121571.92999999999</v>
      </c>
      <c r="BQ1526" s="31">
        <f t="shared" si="5181"/>
        <v>0</v>
      </c>
      <c r="BR1526" s="31">
        <f t="shared" si="5182"/>
        <v>0</v>
      </c>
      <c r="BS1526" s="31">
        <f t="shared" si="5079"/>
        <v>106321.92999999999</v>
      </c>
      <c r="BT1526" s="31">
        <f t="shared" si="5080"/>
        <v>110292.92999999999</v>
      </c>
      <c r="BU1526" s="31">
        <f t="shared" si="5081"/>
        <v>121571.92999999999</v>
      </c>
      <c r="BV1526" s="31">
        <f t="shared" si="5183"/>
        <v>0</v>
      </c>
      <c r="BW1526" s="31">
        <f t="shared" si="5184"/>
        <v>0</v>
      </c>
      <c r="BX1526" s="31">
        <f t="shared" si="5084"/>
        <v>106321.92999999999</v>
      </c>
      <c r="BY1526" s="31">
        <f t="shared" si="5085"/>
        <v>110292.92999999999</v>
      </c>
      <c r="BZ1526" s="31">
        <f t="shared" si="5086"/>
        <v>121571.92999999999</v>
      </c>
      <c r="CA1526" s="31">
        <f t="shared" si="5185"/>
        <v>0</v>
      </c>
      <c r="CB1526" s="31">
        <f t="shared" si="5186"/>
        <v>0</v>
      </c>
      <c r="CC1526" s="31">
        <f t="shared" si="5187"/>
        <v>0</v>
      </c>
      <c r="CD1526" s="31">
        <f t="shared" si="5192"/>
        <v>106321.92999999999</v>
      </c>
      <c r="CE1526" s="31">
        <f t="shared" si="5193"/>
        <v>110292.92999999999</v>
      </c>
      <c r="CF1526" s="31">
        <f t="shared" si="5194"/>
        <v>121571.92999999999</v>
      </c>
      <c r="CG1526" s="31">
        <f t="shared" si="5188"/>
        <v>0</v>
      </c>
      <c r="CH1526" s="24"/>
      <c r="CI1526" s="40"/>
      <c r="CN1526" s="1" t="s">
        <v>30</v>
      </c>
    </row>
    <row r="1527" ht="15">
      <c r="A1527" s="41" t="s">
        <v>859</v>
      </c>
      <c r="B1527" s="17">
        <v>240</v>
      </c>
      <c r="C1527" s="16" t="s">
        <v>395</v>
      </c>
      <c r="D1527" s="16" t="s">
        <v>49</v>
      </c>
      <c r="E1527" s="39" t="s">
        <v>851</v>
      </c>
      <c r="F1527" s="31">
        <v>123302</v>
      </c>
      <c r="G1527" s="31">
        <v>128773</v>
      </c>
      <c r="H1527" s="31">
        <v>135052</v>
      </c>
      <c r="I1527" s="31">
        <v>-16980.07</v>
      </c>
      <c r="J1527" s="31">
        <v>-18480.07</v>
      </c>
      <c r="K1527" s="31">
        <v>-13480.07</v>
      </c>
      <c r="L1527" s="31">
        <f t="shared" si="5091"/>
        <v>106321.92999999999</v>
      </c>
      <c r="M1527" s="31">
        <f t="shared" si="5092"/>
        <v>110292.92999999999</v>
      </c>
      <c r="N1527" s="31">
        <f t="shared" si="5093"/>
        <v>121571.92999999999</v>
      </c>
      <c r="O1527" s="31"/>
      <c r="P1527" s="31"/>
      <c r="Q1527" s="31"/>
      <c r="R1527" s="31">
        <f t="shared" si="5094"/>
        <v>106321.92999999999</v>
      </c>
      <c r="S1527" s="31">
        <f t="shared" si="5095"/>
        <v>110292.92999999999</v>
      </c>
      <c r="T1527" s="31">
        <f t="shared" si="5096"/>
        <v>121571.92999999999</v>
      </c>
      <c r="U1527" s="31"/>
      <c r="V1527" s="31"/>
      <c r="W1527" s="31"/>
      <c r="X1527" s="31">
        <f t="shared" si="5097"/>
        <v>106321.92999999999</v>
      </c>
      <c r="Y1527" s="31">
        <f t="shared" si="5098"/>
        <v>110292.92999999999</v>
      </c>
      <c r="Z1527" s="31">
        <f t="shared" si="5099"/>
        <v>121571.92999999999</v>
      </c>
      <c r="AA1527" s="31"/>
      <c r="AB1527" s="31"/>
      <c r="AC1527" s="31"/>
      <c r="AD1527" s="31">
        <f t="shared" si="5100"/>
        <v>106321.92999999999</v>
      </c>
      <c r="AE1527" s="31">
        <f t="shared" si="5101"/>
        <v>110292.92999999999</v>
      </c>
      <c r="AF1527" s="31">
        <f t="shared" si="5102"/>
        <v>121571.92999999999</v>
      </c>
      <c r="AG1527" s="31"/>
      <c r="AH1527" s="31"/>
      <c r="AI1527" s="31"/>
      <c r="AJ1527" s="31">
        <f t="shared" si="5103"/>
        <v>106321.92999999999</v>
      </c>
      <c r="AK1527" s="31">
        <f t="shared" si="5104"/>
        <v>110292.92999999999</v>
      </c>
      <c r="AL1527" s="31">
        <f t="shared" si="5105"/>
        <v>121571.92999999999</v>
      </c>
      <c r="AM1527" s="31"/>
      <c r="AN1527" s="31"/>
      <c r="AO1527" s="31"/>
      <c r="AP1527" s="31">
        <f t="shared" si="5053"/>
        <v>106321.92999999999</v>
      </c>
      <c r="AQ1527" s="31">
        <f t="shared" si="5054"/>
        <v>110292.92999999999</v>
      </c>
      <c r="AR1527" s="31">
        <f t="shared" si="5055"/>
        <v>121571.92999999999</v>
      </c>
      <c r="AS1527" s="31"/>
      <c r="AT1527" s="31"/>
      <c r="AU1527" s="31"/>
      <c r="AV1527" s="31">
        <f t="shared" si="5056"/>
        <v>106321.92999999999</v>
      </c>
      <c r="AW1527" s="31">
        <f t="shared" si="5057"/>
        <v>110292.92999999999</v>
      </c>
      <c r="AX1527" s="31">
        <f t="shared" si="5058"/>
        <v>121571.92999999999</v>
      </c>
      <c r="AY1527" s="31"/>
      <c r="AZ1527" s="31"/>
      <c r="BA1527" s="31"/>
      <c r="BB1527" s="31">
        <f t="shared" si="5062"/>
        <v>106321.92999999999</v>
      </c>
      <c r="BC1527" s="31">
        <f t="shared" si="5063"/>
        <v>110292.92999999999</v>
      </c>
      <c r="BD1527" s="31">
        <f t="shared" si="5064"/>
        <v>121571.92999999999</v>
      </c>
      <c r="BE1527" s="31"/>
      <c r="BF1527" s="31"/>
      <c r="BG1527" s="31"/>
      <c r="BH1527" s="31">
        <f t="shared" si="5068"/>
        <v>106321.92999999999</v>
      </c>
      <c r="BI1527" s="31">
        <f t="shared" si="5069"/>
        <v>110292.92999999999</v>
      </c>
      <c r="BJ1527" s="31">
        <f t="shared" si="5070"/>
        <v>121571.92999999999</v>
      </c>
      <c r="BK1527" s="31"/>
      <c r="BL1527" s="31"/>
      <c r="BM1527" s="31"/>
      <c r="BN1527" s="31">
        <f t="shared" si="5074"/>
        <v>106321.92999999999</v>
      </c>
      <c r="BO1527" s="31">
        <f t="shared" si="5075"/>
        <v>110292.92999999999</v>
      </c>
      <c r="BP1527" s="31">
        <f t="shared" si="5076"/>
        <v>121571.92999999999</v>
      </c>
      <c r="BQ1527" s="31"/>
      <c r="BR1527" s="31"/>
      <c r="BS1527" s="31">
        <f t="shared" si="5079"/>
        <v>106321.92999999999</v>
      </c>
      <c r="BT1527" s="31">
        <f t="shared" si="5080"/>
        <v>110292.92999999999</v>
      </c>
      <c r="BU1527" s="31">
        <f t="shared" si="5081"/>
        <v>121571.92999999999</v>
      </c>
      <c r="BV1527" s="31"/>
      <c r="BW1527" s="31"/>
      <c r="BX1527" s="31">
        <f t="shared" si="5084"/>
        <v>106321.92999999999</v>
      </c>
      <c r="BY1527" s="31">
        <f t="shared" si="5085"/>
        <v>110292.92999999999</v>
      </c>
      <c r="BZ1527" s="31">
        <f t="shared" si="5086"/>
        <v>121571.92999999999</v>
      </c>
      <c r="CA1527" s="31"/>
      <c r="CB1527" s="31"/>
      <c r="CC1527" s="31"/>
      <c r="CD1527" s="31">
        <f t="shared" si="5192"/>
        <v>106321.92999999999</v>
      </c>
      <c r="CE1527" s="31">
        <f t="shared" si="5193"/>
        <v>110292.92999999999</v>
      </c>
      <c r="CF1527" s="31">
        <f t="shared" si="5194"/>
        <v>121571.92999999999</v>
      </c>
      <c r="CG1527" s="31"/>
      <c r="CH1527" s="24"/>
      <c r="CI1527" s="40">
        <v>161</v>
      </c>
    </row>
    <row r="1528" ht="43.75">
      <c r="A1528" s="41" t="s">
        <v>861</v>
      </c>
      <c r="B1528" s="17"/>
      <c r="C1528" s="16"/>
      <c r="D1528" s="16"/>
      <c r="E1528" s="39" t="s">
        <v>862</v>
      </c>
      <c r="F1528" s="31">
        <f t="shared" si="5195"/>
        <v>0</v>
      </c>
      <c r="G1528" s="31">
        <f t="shared" si="5196"/>
        <v>0</v>
      </c>
      <c r="H1528" s="31">
        <f t="shared" si="5197"/>
        <v>0</v>
      </c>
      <c r="I1528" s="31">
        <f t="shared" si="5151"/>
        <v>16980.07</v>
      </c>
      <c r="J1528" s="31">
        <f t="shared" si="5152"/>
        <v>18480.07</v>
      </c>
      <c r="K1528" s="31">
        <f t="shared" si="5153"/>
        <v>13480.07</v>
      </c>
      <c r="L1528" s="31">
        <f t="shared" si="5091"/>
        <v>16980.07</v>
      </c>
      <c r="M1528" s="31">
        <f t="shared" si="5092"/>
        <v>18480.07</v>
      </c>
      <c r="N1528" s="31">
        <f t="shared" si="5093"/>
        <v>13480.07</v>
      </c>
      <c r="O1528" s="31">
        <f t="shared" si="5154"/>
        <v>4500</v>
      </c>
      <c r="P1528" s="31">
        <f t="shared" si="5155"/>
        <v>16000</v>
      </c>
      <c r="Q1528" s="31">
        <f t="shared" si="5156"/>
        <v>22000</v>
      </c>
      <c r="R1528" s="31">
        <f t="shared" si="5094"/>
        <v>21480.07</v>
      </c>
      <c r="S1528" s="31">
        <f t="shared" si="5095"/>
        <v>34480.07</v>
      </c>
      <c r="T1528" s="31">
        <f t="shared" si="5096"/>
        <v>35480.07</v>
      </c>
      <c r="U1528" s="31">
        <f t="shared" si="5157"/>
        <v>-3250</v>
      </c>
      <c r="V1528" s="31">
        <f t="shared" si="5158"/>
        <v>-3901</v>
      </c>
      <c r="W1528" s="31">
        <f t="shared" si="5159"/>
        <v>0</v>
      </c>
      <c r="X1528" s="31">
        <f t="shared" si="5097"/>
        <v>18230.07</v>
      </c>
      <c r="Y1528" s="31">
        <f t="shared" si="5098"/>
        <v>30579.07</v>
      </c>
      <c r="Z1528" s="31">
        <f t="shared" si="5099"/>
        <v>35480.07</v>
      </c>
      <c r="AA1528" s="31">
        <f t="shared" si="5160"/>
        <v>0</v>
      </c>
      <c r="AB1528" s="31">
        <f t="shared" si="5161"/>
        <v>0</v>
      </c>
      <c r="AC1528" s="31">
        <f t="shared" si="5162"/>
        <v>0</v>
      </c>
      <c r="AD1528" s="31">
        <f t="shared" si="5100"/>
        <v>18230.07</v>
      </c>
      <c r="AE1528" s="31">
        <f t="shared" si="5101"/>
        <v>30579.07</v>
      </c>
      <c r="AF1528" s="31">
        <f t="shared" si="5102"/>
        <v>35480.07</v>
      </c>
      <c r="AG1528" s="31">
        <f t="shared" si="5163"/>
        <v>0</v>
      </c>
      <c r="AH1528" s="31">
        <f t="shared" si="5164"/>
        <v>0</v>
      </c>
      <c r="AI1528" s="31">
        <f t="shared" si="5165"/>
        <v>0</v>
      </c>
      <c r="AJ1528" s="31">
        <f t="shared" si="5103"/>
        <v>18230.07</v>
      </c>
      <c r="AK1528" s="31">
        <f t="shared" si="5104"/>
        <v>30579.07</v>
      </c>
      <c r="AL1528" s="31">
        <f t="shared" si="5105"/>
        <v>35480.07</v>
      </c>
      <c r="AM1528" s="31">
        <f t="shared" si="5166"/>
        <v>0</v>
      </c>
      <c r="AN1528" s="31">
        <f t="shared" si="5167"/>
        <v>0</v>
      </c>
      <c r="AO1528" s="31">
        <f t="shared" si="5168"/>
        <v>0</v>
      </c>
      <c r="AP1528" s="31">
        <f t="shared" si="5053"/>
        <v>18230.07</v>
      </c>
      <c r="AQ1528" s="31">
        <f t="shared" si="5054"/>
        <v>30579.07</v>
      </c>
      <c r="AR1528" s="31">
        <f t="shared" si="5055"/>
        <v>35480.07</v>
      </c>
      <c r="AS1528" s="31">
        <f t="shared" si="5169"/>
        <v>0</v>
      </c>
      <c r="AT1528" s="31">
        <f t="shared" si="5170"/>
        <v>0</v>
      </c>
      <c r="AU1528" s="31">
        <f t="shared" si="5171"/>
        <v>0</v>
      </c>
      <c r="AV1528" s="31">
        <f t="shared" si="5056"/>
        <v>18230.07</v>
      </c>
      <c r="AW1528" s="31">
        <f t="shared" si="5057"/>
        <v>30579.07</v>
      </c>
      <c r="AX1528" s="31">
        <f t="shared" si="5058"/>
        <v>35480.07</v>
      </c>
      <c r="AY1528" s="31">
        <f t="shared" si="5172"/>
        <v>0</v>
      </c>
      <c r="AZ1528" s="31">
        <f t="shared" si="5173"/>
        <v>0</v>
      </c>
      <c r="BA1528" s="31">
        <f t="shared" si="5174"/>
        <v>0</v>
      </c>
      <c r="BB1528" s="31">
        <f t="shared" si="5062"/>
        <v>18230.07</v>
      </c>
      <c r="BC1528" s="31">
        <f t="shared" si="5063"/>
        <v>30579.07</v>
      </c>
      <c r="BD1528" s="31">
        <f t="shared" si="5064"/>
        <v>35480.07</v>
      </c>
      <c r="BE1528" s="31">
        <f t="shared" si="5175"/>
        <v>0</v>
      </c>
      <c r="BF1528" s="31">
        <f t="shared" si="5176"/>
        <v>0</v>
      </c>
      <c r="BG1528" s="31">
        <f t="shared" si="5177"/>
        <v>0</v>
      </c>
      <c r="BH1528" s="31">
        <f t="shared" si="5068"/>
        <v>18230.07</v>
      </c>
      <c r="BI1528" s="31">
        <f t="shared" si="5069"/>
        <v>30579.07</v>
      </c>
      <c r="BJ1528" s="31">
        <f t="shared" si="5070"/>
        <v>35480.07</v>
      </c>
      <c r="BK1528" s="31">
        <f t="shared" si="5178"/>
        <v>0</v>
      </c>
      <c r="BL1528" s="31">
        <f t="shared" si="5179"/>
        <v>0</v>
      </c>
      <c r="BM1528" s="31">
        <f t="shared" si="5180"/>
        <v>0</v>
      </c>
      <c r="BN1528" s="31">
        <f t="shared" si="5074"/>
        <v>18230.07</v>
      </c>
      <c r="BO1528" s="31">
        <f t="shared" si="5075"/>
        <v>30579.07</v>
      </c>
      <c r="BP1528" s="31">
        <f t="shared" si="5076"/>
        <v>35480.07</v>
      </c>
      <c r="BQ1528" s="31">
        <f t="shared" si="5181"/>
        <v>0</v>
      </c>
      <c r="BR1528" s="31">
        <f t="shared" si="5182"/>
        <v>0</v>
      </c>
      <c r="BS1528" s="31">
        <f t="shared" si="5079"/>
        <v>18230.07</v>
      </c>
      <c r="BT1528" s="31">
        <f t="shared" si="5080"/>
        <v>30579.07</v>
      </c>
      <c r="BU1528" s="31">
        <f t="shared" si="5081"/>
        <v>35480.07</v>
      </c>
      <c r="BV1528" s="31">
        <f t="shared" si="5183"/>
        <v>0</v>
      </c>
      <c r="BW1528" s="31">
        <f t="shared" si="5184"/>
        <v>0</v>
      </c>
      <c r="BX1528" s="31">
        <f t="shared" si="5084"/>
        <v>18230.07</v>
      </c>
      <c r="BY1528" s="31">
        <f t="shared" si="5085"/>
        <v>30579.07</v>
      </c>
      <c r="BZ1528" s="31">
        <f t="shared" si="5086"/>
        <v>35480.07</v>
      </c>
      <c r="CA1528" s="31">
        <f t="shared" si="5185"/>
        <v>0</v>
      </c>
      <c r="CB1528" s="31">
        <f t="shared" si="5186"/>
        <v>0</v>
      </c>
      <c r="CC1528" s="31">
        <f t="shared" si="5187"/>
        <v>0</v>
      </c>
      <c r="CD1528" s="31">
        <f t="shared" si="5192"/>
        <v>18230.07</v>
      </c>
      <c r="CE1528" s="31">
        <f t="shared" si="5193"/>
        <v>30579.07</v>
      </c>
      <c r="CF1528" s="31">
        <f t="shared" si="5194"/>
        <v>35480.07</v>
      </c>
      <c r="CG1528" s="31">
        <f t="shared" si="5188"/>
        <v>0</v>
      </c>
      <c r="CH1528" s="24"/>
      <c r="CI1528" s="40"/>
      <c r="CO1528" s="1" t="s">
        <v>31</v>
      </c>
    </row>
    <row r="1529" ht="29.850000000000001">
      <c r="A1529" s="41" t="s">
        <v>861</v>
      </c>
      <c r="B1529" s="41" t="s">
        <v>641</v>
      </c>
      <c r="C1529" s="16"/>
      <c r="D1529" s="16"/>
      <c r="E1529" s="39" t="s">
        <v>40</v>
      </c>
      <c r="F1529" s="31">
        <f t="shared" si="5195"/>
        <v>0</v>
      </c>
      <c r="G1529" s="31">
        <f t="shared" si="5196"/>
        <v>0</v>
      </c>
      <c r="H1529" s="31">
        <f t="shared" si="5197"/>
        <v>0</v>
      </c>
      <c r="I1529" s="31">
        <f t="shared" si="5151"/>
        <v>16980.07</v>
      </c>
      <c r="J1529" s="31">
        <f t="shared" si="5152"/>
        <v>18480.07</v>
      </c>
      <c r="K1529" s="31">
        <f t="shared" si="5153"/>
        <v>13480.07</v>
      </c>
      <c r="L1529" s="31">
        <f t="shared" si="5091"/>
        <v>16980.07</v>
      </c>
      <c r="M1529" s="31">
        <f t="shared" si="5092"/>
        <v>18480.07</v>
      </c>
      <c r="N1529" s="31">
        <f t="shared" si="5093"/>
        <v>13480.07</v>
      </c>
      <c r="O1529" s="31">
        <f t="shared" si="5154"/>
        <v>4500</v>
      </c>
      <c r="P1529" s="31">
        <f t="shared" si="5155"/>
        <v>16000</v>
      </c>
      <c r="Q1529" s="31">
        <f t="shared" si="5156"/>
        <v>22000</v>
      </c>
      <c r="R1529" s="31">
        <f t="shared" si="5094"/>
        <v>21480.07</v>
      </c>
      <c r="S1529" s="31">
        <f t="shared" si="5095"/>
        <v>34480.07</v>
      </c>
      <c r="T1529" s="31">
        <f t="shared" si="5096"/>
        <v>35480.07</v>
      </c>
      <c r="U1529" s="31">
        <f t="shared" si="5157"/>
        <v>-3250</v>
      </c>
      <c r="V1529" s="31">
        <f t="shared" si="5158"/>
        <v>-3901</v>
      </c>
      <c r="W1529" s="31">
        <f t="shared" si="5159"/>
        <v>0</v>
      </c>
      <c r="X1529" s="31">
        <f t="shared" si="5097"/>
        <v>18230.07</v>
      </c>
      <c r="Y1529" s="31">
        <f t="shared" si="5098"/>
        <v>30579.07</v>
      </c>
      <c r="Z1529" s="31">
        <f t="shared" si="5099"/>
        <v>35480.07</v>
      </c>
      <c r="AA1529" s="31">
        <f t="shared" si="5160"/>
        <v>0</v>
      </c>
      <c r="AB1529" s="31">
        <f t="shared" si="5161"/>
        <v>0</v>
      </c>
      <c r="AC1529" s="31">
        <f t="shared" si="5162"/>
        <v>0</v>
      </c>
      <c r="AD1529" s="31">
        <f t="shared" si="5100"/>
        <v>18230.07</v>
      </c>
      <c r="AE1529" s="31">
        <f t="shared" si="5101"/>
        <v>30579.07</v>
      </c>
      <c r="AF1529" s="31">
        <f t="shared" si="5102"/>
        <v>35480.07</v>
      </c>
      <c r="AG1529" s="31">
        <f t="shared" si="5163"/>
        <v>0</v>
      </c>
      <c r="AH1529" s="31">
        <f t="shared" si="5164"/>
        <v>0</v>
      </c>
      <c r="AI1529" s="31">
        <f t="shared" si="5165"/>
        <v>0</v>
      </c>
      <c r="AJ1529" s="31">
        <f t="shared" si="5103"/>
        <v>18230.07</v>
      </c>
      <c r="AK1529" s="31">
        <f t="shared" si="5104"/>
        <v>30579.07</v>
      </c>
      <c r="AL1529" s="31">
        <f t="shared" si="5105"/>
        <v>35480.07</v>
      </c>
      <c r="AM1529" s="31">
        <f t="shared" si="5166"/>
        <v>0</v>
      </c>
      <c r="AN1529" s="31">
        <f t="shared" si="5167"/>
        <v>0</v>
      </c>
      <c r="AO1529" s="31">
        <f t="shared" si="5168"/>
        <v>0</v>
      </c>
      <c r="AP1529" s="31">
        <f t="shared" si="5053"/>
        <v>18230.07</v>
      </c>
      <c r="AQ1529" s="31">
        <f t="shared" si="5054"/>
        <v>30579.07</v>
      </c>
      <c r="AR1529" s="31">
        <f t="shared" si="5055"/>
        <v>35480.07</v>
      </c>
      <c r="AS1529" s="31">
        <f t="shared" si="5169"/>
        <v>0</v>
      </c>
      <c r="AT1529" s="31">
        <f t="shared" si="5170"/>
        <v>0</v>
      </c>
      <c r="AU1529" s="31">
        <f t="shared" si="5171"/>
        <v>0</v>
      </c>
      <c r="AV1529" s="31">
        <f t="shared" si="5056"/>
        <v>18230.07</v>
      </c>
      <c r="AW1529" s="31">
        <f t="shared" si="5057"/>
        <v>30579.07</v>
      </c>
      <c r="AX1529" s="31">
        <f t="shared" si="5058"/>
        <v>35480.07</v>
      </c>
      <c r="AY1529" s="31">
        <f t="shared" si="5172"/>
        <v>0</v>
      </c>
      <c r="AZ1529" s="31">
        <f t="shared" si="5173"/>
        <v>0</v>
      </c>
      <c r="BA1529" s="31">
        <f t="shared" si="5174"/>
        <v>0</v>
      </c>
      <c r="BB1529" s="31">
        <f t="shared" si="5062"/>
        <v>18230.07</v>
      </c>
      <c r="BC1529" s="31">
        <f t="shared" si="5063"/>
        <v>30579.07</v>
      </c>
      <c r="BD1529" s="31">
        <f t="shared" si="5064"/>
        <v>35480.07</v>
      </c>
      <c r="BE1529" s="31">
        <f t="shared" si="5175"/>
        <v>0</v>
      </c>
      <c r="BF1529" s="31">
        <f t="shared" si="5176"/>
        <v>0</v>
      </c>
      <c r="BG1529" s="31">
        <f t="shared" si="5177"/>
        <v>0</v>
      </c>
      <c r="BH1529" s="31">
        <f t="shared" si="5068"/>
        <v>18230.07</v>
      </c>
      <c r="BI1529" s="31">
        <f t="shared" si="5069"/>
        <v>30579.07</v>
      </c>
      <c r="BJ1529" s="31">
        <f t="shared" si="5070"/>
        <v>35480.07</v>
      </c>
      <c r="BK1529" s="31">
        <f t="shared" si="5178"/>
        <v>0</v>
      </c>
      <c r="BL1529" s="31">
        <f t="shared" si="5179"/>
        <v>0</v>
      </c>
      <c r="BM1529" s="31">
        <f t="shared" si="5180"/>
        <v>0</v>
      </c>
      <c r="BN1529" s="31">
        <f t="shared" si="5074"/>
        <v>18230.07</v>
      </c>
      <c r="BO1529" s="31">
        <f t="shared" si="5075"/>
        <v>30579.07</v>
      </c>
      <c r="BP1529" s="31">
        <f t="shared" si="5076"/>
        <v>35480.07</v>
      </c>
      <c r="BQ1529" s="31">
        <f t="shared" si="5181"/>
        <v>0</v>
      </c>
      <c r="BR1529" s="31">
        <f t="shared" si="5182"/>
        <v>0</v>
      </c>
      <c r="BS1529" s="31">
        <f t="shared" si="5079"/>
        <v>18230.07</v>
      </c>
      <c r="BT1529" s="31">
        <f t="shared" si="5080"/>
        <v>30579.07</v>
      </c>
      <c r="BU1529" s="31">
        <f t="shared" si="5081"/>
        <v>35480.07</v>
      </c>
      <c r="BV1529" s="31">
        <f t="shared" si="5183"/>
        <v>0</v>
      </c>
      <c r="BW1529" s="31">
        <f t="shared" si="5184"/>
        <v>0</v>
      </c>
      <c r="BX1529" s="31">
        <f t="shared" si="5084"/>
        <v>18230.07</v>
      </c>
      <c r="BY1529" s="31">
        <f t="shared" si="5085"/>
        <v>30579.07</v>
      </c>
      <c r="BZ1529" s="31">
        <f t="shared" si="5086"/>
        <v>35480.07</v>
      </c>
      <c r="CA1529" s="31">
        <f t="shared" si="5185"/>
        <v>0</v>
      </c>
      <c r="CB1529" s="31">
        <f t="shared" si="5186"/>
        <v>0</v>
      </c>
      <c r="CC1529" s="31">
        <f t="shared" si="5187"/>
        <v>0</v>
      </c>
      <c r="CD1529" s="31">
        <f t="shared" si="5192"/>
        <v>18230.07</v>
      </c>
      <c r="CE1529" s="31">
        <f t="shared" si="5193"/>
        <v>30579.07</v>
      </c>
      <c r="CF1529" s="31">
        <f t="shared" si="5194"/>
        <v>35480.07</v>
      </c>
      <c r="CG1529" s="31">
        <f t="shared" si="5188"/>
        <v>0</v>
      </c>
      <c r="CH1529" s="24"/>
      <c r="CI1529" s="40"/>
      <c r="CM1529" s="1" t="s">
        <v>29</v>
      </c>
    </row>
    <row r="1530" ht="43.75">
      <c r="A1530" s="41" t="s">
        <v>861</v>
      </c>
      <c r="B1530" s="17">
        <v>240</v>
      </c>
      <c r="C1530" s="16"/>
      <c r="D1530" s="16"/>
      <c r="E1530" s="39" t="s">
        <v>41</v>
      </c>
      <c r="F1530" s="31">
        <f t="shared" si="5195"/>
        <v>0</v>
      </c>
      <c r="G1530" s="31">
        <f t="shared" si="5196"/>
        <v>0</v>
      </c>
      <c r="H1530" s="31">
        <f t="shared" si="5197"/>
        <v>0</v>
      </c>
      <c r="I1530" s="31">
        <f t="shared" si="5151"/>
        <v>16980.07</v>
      </c>
      <c r="J1530" s="31">
        <f t="shared" si="5152"/>
        <v>18480.07</v>
      </c>
      <c r="K1530" s="31">
        <f t="shared" si="5153"/>
        <v>13480.07</v>
      </c>
      <c r="L1530" s="31">
        <f t="shared" si="5091"/>
        <v>16980.07</v>
      </c>
      <c r="M1530" s="31">
        <f t="shared" si="5092"/>
        <v>18480.07</v>
      </c>
      <c r="N1530" s="31">
        <f t="shared" si="5093"/>
        <v>13480.07</v>
      </c>
      <c r="O1530" s="31">
        <f t="shared" si="5154"/>
        <v>4500</v>
      </c>
      <c r="P1530" s="31">
        <f t="shared" si="5155"/>
        <v>16000</v>
      </c>
      <c r="Q1530" s="31">
        <f t="shared" si="5156"/>
        <v>22000</v>
      </c>
      <c r="R1530" s="31">
        <f t="shared" si="5094"/>
        <v>21480.07</v>
      </c>
      <c r="S1530" s="31">
        <f t="shared" si="5095"/>
        <v>34480.07</v>
      </c>
      <c r="T1530" s="31">
        <f t="shared" si="5096"/>
        <v>35480.07</v>
      </c>
      <c r="U1530" s="31">
        <f t="shared" si="5157"/>
        <v>-3250</v>
      </c>
      <c r="V1530" s="31">
        <f t="shared" si="5158"/>
        <v>-3901</v>
      </c>
      <c r="W1530" s="31">
        <f t="shared" si="5159"/>
        <v>0</v>
      </c>
      <c r="X1530" s="31">
        <f t="shared" si="5097"/>
        <v>18230.07</v>
      </c>
      <c r="Y1530" s="31">
        <f t="shared" si="5098"/>
        <v>30579.07</v>
      </c>
      <c r="Z1530" s="31">
        <f t="shared" si="5099"/>
        <v>35480.07</v>
      </c>
      <c r="AA1530" s="31">
        <f t="shared" si="5160"/>
        <v>0</v>
      </c>
      <c r="AB1530" s="31">
        <f t="shared" si="5161"/>
        <v>0</v>
      </c>
      <c r="AC1530" s="31">
        <f t="shared" si="5162"/>
        <v>0</v>
      </c>
      <c r="AD1530" s="31">
        <f t="shared" si="5100"/>
        <v>18230.07</v>
      </c>
      <c r="AE1530" s="31">
        <f t="shared" si="5101"/>
        <v>30579.07</v>
      </c>
      <c r="AF1530" s="31">
        <f t="shared" si="5102"/>
        <v>35480.07</v>
      </c>
      <c r="AG1530" s="31">
        <f t="shared" si="5163"/>
        <v>0</v>
      </c>
      <c r="AH1530" s="31">
        <f t="shared" si="5164"/>
        <v>0</v>
      </c>
      <c r="AI1530" s="31">
        <f t="shared" si="5165"/>
        <v>0</v>
      </c>
      <c r="AJ1530" s="31">
        <f t="shared" si="5103"/>
        <v>18230.07</v>
      </c>
      <c r="AK1530" s="31">
        <f t="shared" si="5104"/>
        <v>30579.07</v>
      </c>
      <c r="AL1530" s="31">
        <f t="shared" si="5105"/>
        <v>35480.07</v>
      </c>
      <c r="AM1530" s="31">
        <f t="shared" si="5166"/>
        <v>0</v>
      </c>
      <c r="AN1530" s="31">
        <f t="shared" si="5167"/>
        <v>0</v>
      </c>
      <c r="AO1530" s="31">
        <f t="shared" si="5168"/>
        <v>0</v>
      </c>
      <c r="AP1530" s="31">
        <f t="shared" si="5053"/>
        <v>18230.07</v>
      </c>
      <c r="AQ1530" s="31">
        <f t="shared" si="5054"/>
        <v>30579.07</v>
      </c>
      <c r="AR1530" s="31">
        <f t="shared" si="5055"/>
        <v>35480.07</v>
      </c>
      <c r="AS1530" s="31">
        <f t="shared" si="5169"/>
        <v>0</v>
      </c>
      <c r="AT1530" s="31">
        <f t="shared" si="5170"/>
        <v>0</v>
      </c>
      <c r="AU1530" s="31">
        <f t="shared" si="5171"/>
        <v>0</v>
      </c>
      <c r="AV1530" s="31">
        <f t="shared" si="5056"/>
        <v>18230.07</v>
      </c>
      <c r="AW1530" s="31">
        <f t="shared" si="5057"/>
        <v>30579.07</v>
      </c>
      <c r="AX1530" s="31">
        <f t="shared" si="5058"/>
        <v>35480.07</v>
      </c>
      <c r="AY1530" s="31">
        <f t="shared" si="5172"/>
        <v>0</v>
      </c>
      <c r="AZ1530" s="31">
        <f t="shared" si="5173"/>
        <v>0</v>
      </c>
      <c r="BA1530" s="31">
        <f t="shared" si="5174"/>
        <v>0</v>
      </c>
      <c r="BB1530" s="31">
        <f t="shared" si="5062"/>
        <v>18230.07</v>
      </c>
      <c r="BC1530" s="31">
        <f t="shared" si="5063"/>
        <v>30579.07</v>
      </c>
      <c r="BD1530" s="31">
        <f t="shared" si="5064"/>
        <v>35480.07</v>
      </c>
      <c r="BE1530" s="31">
        <f t="shared" si="5175"/>
        <v>0</v>
      </c>
      <c r="BF1530" s="31">
        <f t="shared" si="5176"/>
        <v>0</v>
      </c>
      <c r="BG1530" s="31">
        <f t="shared" si="5177"/>
        <v>0</v>
      </c>
      <c r="BH1530" s="31">
        <f t="shared" si="5068"/>
        <v>18230.07</v>
      </c>
      <c r="BI1530" s="31">
        <f t="shared" si="5069"/>
        <v>30579.07</v>
      </c>
      <c r="BJ1530" s="31">
        <f t="shared" si="5070"/>
        <v>35480.07</v>
      </c>
      <c r="BK1530" s="31">
        <f t="shared" si="5178"/>
        <v>0</v>
      </c>
      <c r="BL1530" s="31">
        <f t="shared" si="5179"/>
        <v>0</v>
      </c>
      <c r="BM1530" s="31">
        <f t="shared" si="5180"/>
        <v>0</v>
      </c>
      <c r="BN1530" s="31">
        <f t="shared" si="5074"/>
        <v>18230.07</v>
      </c>
      <c r="BO1530" s="31">
        <f t="shared" si="5075"/>
        <v>30579.07</v>
      </c>
      <c r="BP1530" s="31">
        <f t="shared" si="5076"/>
        <v>35480.07</v>
      </c>
      <c r="BQ1530" s="31">
        <f t="shared" si="5181"/>
        <v>0</v>
      </c>
      <c r="BR1530" s="31">
        <f t="shared" si="5182"/>
        <v>0</v>
      </c>
      <c r="BS1530" s="31">
        <f t="shared" si="5079"/>
        <v>18230.07</v>
      </c>
      <c r="BT1530" s="31">
        <f t="shared" si="5080"/>
        <v>30579.07</v>
      </c>
      <c r="BU1530" s="31">
        <f t="shared" si="5081"/>
        <v>35480.07</v>
      </c>
      <c r="BV1530" s="31">
        <f t="shared" si="5183"/>
        <v>0</v>
      </c>
      <c r="BW1530" s="31">
        <f t="shared" si="5184"/>
        <v>0</v>
      </c>
      <c r="BX1530" s="31">
        <f t="shared" si="5084"/>
        <v>18230.07</v>
      </c>
      <c r="BY1530" s="31">
        <f t="shared" si="5085"/>
        <v>30579.07</v>
      </c>
      <c r="BZ1530" s="31">
        <f t="shared" si="5086"/>
        <v>35480.07</v>
      </c>
      <c r="CA1530" s="31">
        <f t="shared" si="5185"/>
        <v>0</v>
      </c>
      <c r="CB1530" s="31">
        <f t="shared" si="5186"/>
        <v>0</v>
      </c>
      <c r="CC1530" s="31">
        <f t="shared" si="5187"/>
        <v>0</v>
      </c>
      <c r="CD1530" s="31">
        <f t="shared" si="5192"/>
        <v>18230.07</v>
      </c>
      <c r="CE1530" s="31">
        <f t="shared" si="5193"/>
        <v>30579.07</v>
      </c>
      <c r="CF1530" s="31">
        <f t="shared" si="5194"/>
        <v>35480.07</v>
      </c>
      <c r="CG1530" s="31">
        <f t="shared" si="5188"/>
        <v>0</v>
      </c>
      <c r="CH1530" s="24"/>
      <c r="CI1530" s="40"/>
      <c r="CN1530" s="1" t="s">
        <v>30</v>
      </c>
    </row>
    <row r="1531" ht="15">
      <c r="A1531" s="41" t="s">
        <v>861</v>
      </c>
      <c r="B1531" s="17">
        <v>240</v>
      </c>
      <c r="C1531" s="16" t="s">
        <v>395</v>
      </c>
      <c r="D1531" s="16" t="s">
        <v>49</v>
      </c>
      <c r="E1531" s="39" t="s">
        <v>851</v>
      </c>
      <c r="F1531" s="31"/>
      <c r="G1531" s="31"/>
      <c r="H1531" s="31"/>
      <c r="I1531" s="31">
        <v>16980.07</v>
      </c>
      <c r="J1531" s="31">
        <v>18480.07</v>
      </c>
      <c r="K1531" s="31">
        <v>13480.07</v>
      </c>
      <c r="L1531" s="31">
        <f t="shared" si="5091"/>
        <v>16980.07</v>
      </c>
      <c r="M1531" s="31">
        <f t="shared" si="5092"/>
        <v>18480.07</v>
      </c>
      <c r="N1531" s="31">
        <f t="shared" si="5093"/>
        <v>13480.07</v>
      </c>
      <c r="O1531" s="31">
        <v>4500</v>
      </c>
      <c r="P1531" s="31">
        <v>16000</v>
      </c>
      <c r="Q1531" s="31">
        <v>22000</v>
      </c>
      <c r="R1531" s="31">
        <f t="shared" si="5094"/>
        <v>21480.07</v>
      </c>
      <c r="S1531" s="31">
        <f t="shared" si="5095"/>
        <v>34480.07</v>
      </c>
      <c r="T1531" s="31">
        <f t="shared" si="5096"/>
        <v>35480.07</v>
      </c>
      <c r="U1531" s="31">
        <v>-3250</v>
      </c>
      <c r="V1531" s="31">
        <v>-3901</v>
      </c>
      <c r="W1531" s="31"/>
      <c r="X1531" s="31">
        <f t="shared" si="5097"/>
        <v>18230.07</v>
      </c>
      <c r="Y1531" s="31">
        <f t="shared" si="5098"/>
        <v>30579.07</v>
      </c>
      <c r="Z1531" s="31">
        <f t="shared" si="5099"/>
        <v>35480.07</v>
      </c>
      <c r="AA1531" s="31"/>
      <c r="AB1531" s="31"/>
      <c r="AC1531" s="31"/>
      <c r="AD1531" s="31">
        <f t="shared" si="5100"/>
        <v>18230.07</v>
      </c>
      <c r="AE1531" s="31">
        <f t="shared" si="5101"/>
        <v>30579.07</v>
      </c>
      <c r="AF1531" s="31">
        <f t="shared" si="5102"/>
        <v>35480.07</v>
      </c>
      <c r="AG1531" s="31"/>
      <c r="AH1531" s="31"/>
      <c r="AI1531" s="31"/>
      <c r="AJ1531" s="31">
        <f t="shared" si="5103"/>
        <v>18230.07</v>
      </c>
      <c r="AK1531" s="31">
        <f t="shared" si="5104"/>
        <v>30579.07</v>
      </c>
      <c r="AL1531" s="31">
        <f t="shared" si="5105"/>
        <v>35480.07</v>
      </c>
      <c r="AM1531" s="31"/>
      <c r="AN1531" s="31"/>
      <c r="AO1531" s="31"/>
      <c r="AP1531" s="31">
        <f t="shared" si="5053"/>
        <v>18230.07</v>
      </c>
      <c r="AQ1531" s="31">
        <f t="shared" si="5054"/>
        <v>30579.07</v>
      </c>
      <c r="AR1531" s="31">
        <f t="shared" si="5055"/>
        <v>35480.07</v>
      </c>
      <c r="AS1531" s="31"/>
      <c r="AT1531" s="31"/>
      <c r="AU1531" s="31"/>
      <c r="AV1531" s="31">
        <f t="shared" si="5056"/>
        <v>18230.07</v>
      </c>
      <c r="AW1531" s="31">
        <f t="shared" si="5057"/>
        <v>30579.07</v>
      </c>
      <c r="AX1531" s="31">
        <f t="shared" si="5058"/>
        <v>35480.07</v>
      </c>
      <c r="AY1531" s="31"/>
      <c r="AZ1531" s="31"/>
      <c r="BA1531" s="31"/>
      <c r="BB1531" s="31">
        <f t="shared" si="5062"/>
        <v>18230.07</v>
      </c>
      <c r="BC1531" s="31">
        <f t="shared" si="5063"/>
        <v>30579.07</v>
      </c>
      <c r="BD1531" s="31">
        <f t="shared" si="5064"/>
        <v>35480.07</v>
      </c>
      <c r="BE1531" s="31"/>
      <c r="BF1531" s="31"/>
      <c r="BG1531" s="31"/>
      <c r="BH1531" s="31">
        <f t="shared" si="5068"/>
        <v>18230.07</v>
      </c>
      <c r="BI1531" s="31">
        <f t="shared" si="5069"/>
        <v>30579.07</v>
      </c>
      <c r="BJ1531" s="31">
        <f t="shared" si="5070"/>
        <v>35480.07</v>
      </c>
      <c r="BK1531" s="31"/>
      <c r="BL1531" s="31"/>
      <c r="BM1531" s="31"/>
      <c r="BN1531" s="31">
        <f t="shared" si="5074"/>
        <v>18230.07</v>
      </c>
      <c r="BO1531" s="31">
        <f t="shared" si="5075"/>
        <v>30579.07</v>
      </c>
      <c r="BP1531" s="31">
        <f t="shared" si="5076"/>
        <v>35480.07</v>
      </c>
      <c r="BQ1531" s="31"/>
      <c r="BR1531" s="31"/>
      <c r="BS1531" s="31">
        <f t="shared" si="5079"/>
        <v>18230.07</v>
      </c>
      <c r="BT1531" s="31">
        <f t="shared" si="5080"/>
        <v>30579.07</v>
      </c>
      <c r="BU1531" s="31">
        <f t="shared" si="5081"/>
        <v>35480.07</v>
      </c>
      <c r="BV1531" s="31"/>
      <c r="BW1531" s="31"/>
      <c r="BX1531" s="31">
        <f t="shared" si="5084"/>
        <v>18230.07</v>
      </c>
      <c r="BY1531" s="31">
        <f t="shared" si="5085"/>
        <v>30579.07</v>
      </c>
      <c r="BZ1531" s="31">
        <f t="shared" si="5086"/>
        <v>35480.07</v>
      </c>
      <c r="CA1531" s="31"/>
      <c r="CB1531" s="31"/>
      <c r="CC1531" s="31"/>
      <c r="CD1531" s="31">
        <f t="shared" si="5192"/>
        <v>18230.07</v>
      </c>
      <c r="CE1531" s="31">
        <f t="shared" si="5193"/>
        <v>30579.07</v>
      </c>
      <c r="CF1531" s="31">
        <f t="shared" si="5194"/>
        <v>35480.07</v>
      </c>
      <c r="CG1531" s="31"/>
      <c r="CH1531" s="24"/>
      <c r="CI1531" s="40">
        <v>162</v>
      </c>
    </row>
    <row r="1532" ht="57.700000000000003">
      <c r="A1532" s="41" t="s">
        <v>863</v>
      </c>
      <c r="B1532" s="17"/>
      <c r="C1532" s="16"/>
      <c r="D1532" s="16"/>
      <c r="E1532" s="39" t="s">
        <v>864</v>
      </c>
      <c r="F1532" s="31">
        <f t="shared" si="5195"/>
        <v>17661.099999999999</v>
      </c>
      <c r="G1532" s="31">
        <f t="shared" si="5196"/>
        <v>17661.099999999999</v>
      </c>
      <c r="H1532" s="31">
        <f t="shared" si="5197"/>
        <v>17661.099999999999</v>
      </c>
      <c r="I1532" s="31">
        <f t="shared" si="5151"/>
        <v>0</v>
      </c>
      <c r="J1532" s="31">
        <f t="shared" si="5152"/>
        <v>0</v>
      </c>
      <c r="K1532" s="31">
        <f t="shared" si="5153"/>
        <v>0</v>
      </c>
      <c r="L1532" s="31">
        <f t="shared" si="5091"/>
        <v>17661.099999999999</v>
      </c>
      <c r="M1532" s="31">
        <f t="shared" si="5092"/>
        <v>17661.099999999999</v>
      </c>
      <c r="N1532" s="31">
        <f t="shared" si="5093"/>
        <v>17661.099999999999</v>
      </c>
      <c r="O1532" s="31">
        <f t="shared" si="5154"/>
        <v>0</v>
      </c>
      <c r="P1532" s="31">
        <f t="shared" si="5155"/>
        <v>0</v>
      </c>
      <c r="Q1532" s="31">
        <f t="shared" si="5156"/>
        <v>0</v>
      </c>
      <c r="R1532" s="31">
        <f t="shared" si="5094"/>
        <v>17661.099999999999</v>
      </c>
      <c r="S1532" s="31">
        <f t="shared" si="5095"/>
        <v>17661.099999999999</v>
      </c>
      <c r="T1532" s="31">
        <f t="shared" si="5096"/>
        <v>17661.099999999999</v>
      </c>
      <c r="U1532" s="31">
        <f t="shared" si="5157"/>
        <v>0</v>
      </c>
      <c r="V1532" s="31">
        <f t="shared" si="5158"/>
        <v>0</v>
      </c>
      <c r="W1532" s="31">
        <f t="shared" si="5159"/>
        <v>0</v>
      </c>
      <c r="X1532" s="31">
        <f t="shared" si="5097"/>
        <v>17661.099999999999</v>
      </c>
      <c r="Y1532" s="31">
        <f t="shared" si="5098"/>
        <v>17661.099999999999</v>
      </c>
      <c r="Z1532" s="31">
        <f t="shared" si="5099"/>
        <v>17661.099999999999</v>
      </c>
      <c r="AA1532" s="31">
        <f t="shared" si="5160"/>
        <v>0</v>
      </c>
      <c r="AB1532" s="31">
        <f t="shared" si="5161"/>
        <v>0</v>
      </c>
      <c r="AC1532" s="31">
        <f t="shared" si="5162"/>
        <v>0</v>
      </c>
      <c r="AD1532" s="31">
        <f t="shared" si="5100"/>
        <v>17661.099999999999</v>
      </c>
      <c r="AE1532" s="31">
        <f t="shared" si="5101"/>
        <v>17661.099999999999</v>
      </c>
      <c r="AF1532" s="31">
        <f t="shared" si="5102"/>
        <v>17661.099999999999</v>
      </c>
      <c r="AG1532" s="31">
        <f t="shared" si="5163"/>
        <v>0</v>
      </c>
      <c r="AH1532" s="31">
        <f t="shared" si="5164"/>
        <v>0</v>
      </c>
      <c r="AI1532" s="31">
        <f t="shared" si="5165"/>
        <v>0</v>
      </c>
      <c r="AJ1532" s="31">
        <f t="shared" si="5103"/>
        <v>17661.099999999999</v>
      </c>
      <c r="AK1532" s="31">
        <f t="shared" si="5104"/>
        <v>17661.099999999999</v>
      </c>
      <c r="AL1532" s="31">
        <f t="shared" si="5105"/>
        <v>17661.099999999999</v>
      </c>
      <c r="AM1532" s="31">
        <f t="shared" si="5166"/>
        <v>0</v>
      </c>
      <c r="AN1532" s="31">
        <f t="shared" si="5167"/>
        <v>0</v>
      </c>
      <c r="AO1532" s="31">
        <f t="shared" si="5168"/>
        <v>0</v>
      </c>
      <c r="AP1532" s="31">
        <f t="shared" si="5053"/>
        <v>17661.099999999999</v>
      </c>
      <c r="AQ1532" s="31">
        <f t="shared" si="5054"/>
        <v>17661.099999999999</v>
      </c>
      <c r="AR1532" s="31">
        <f t="shared" si="5055"/>
        <v>17661.099999999999</v>
      </c>
      <c r="AS1532" s="31">
        <f t="shared" si="5169"/>
        <v>0</v>
      </c>
      <c r="AT1532" s="31">
        <f t="shared" si="5170"/>
        <v>0</v>
      </c>
      <c r="AU1532" s="31">
        <f t="shared" si="5171"/>
        <v>0</v>
      </c>
      <c r="AV1532" s="31">
        <f t="shared" si="5056"/>
        <v>17661.099999999999</v>
      </c>
      <c r="AW1532" s="31">
        <f t="shared" si="5057"/>
        <v>17661.099999999999</v>
      </c>
      <c r="AX1532" s="31">
        <f t="shared" si="5058"/>
        <v>17661.099999999999</v>
      </c>
      <c r="AY1532" s="31">
        <f t="shared" si="5172"/>
        <v>0</v>
      </c>
      <c r="AZ1532" s="31">
        <f t="shared" si="5173"/>
        <v>0</v>
      </c>
      <c r="BA1532" s="31">
        <f t="shared" si="5174"/>
        <v>0</v>
      </c>
      <c r="BB1532" s="31">
        <f t="shared" si="5062"/>
        <v>17661.099999999999</v>
      </c>
      <c r="BC1532" s="31">
        <f t="shared" si="5063"/>
        <v>17661.099999999999</v>
      </c>
      <c r="BD1532" s="31">
        <f t="shared" si="5064"/>
        <v>17661.099999999999</v>
      </c>
      <c r="BE1532" s="31">
        <f t="shared" si="5175"/>
        <v>0</v>
      </c>
      <c r="BF1532" s="31">
        <f t="shared" si="5176"/>
        <v>0</v>
      </c>
      <c r="BG1532" s="31">
        <f t="shared" si="5177"/>
        <v>0</v>
      </c>
      <c r="BH1532" s="31">
        <f t="shared" si="5068"/>
        <v>17661.099999999999</v>
      </c>
      <c r="BI1532" s="31">
        <f t="shared" si="5069"/>
        <v>17661.099999999999</v>
      </c>
      <c r="BJ1532" s="31">
        <f t="shared" si="5070"/>
        <v>17661.099999999999</v>
      </c>
      <c r="BK1532" s="31">
        <f t="shared" si="5178"/>
        <v>0</v>
      </c>
      <c r="BL1532" s="31">
        <f t="shared" si="5179"/>
        <v>0</v>
      </c>
      <c r="BM1532" s="31">
        <f t="shared" si="5180"/>
        <v>0</v>
      </c>
      <c r="BN1532" s="31">
        <f t="shared" si="5074"/>
        <v>17661.099999999999</v>
      </c>
      <c r="BO1532" s="31">
        <f t="shared" si="5075"/>
        <v>17661.099999999999</v>
      </c>
      <c r="BP1532" s="31">
        <f t="shared" si="5076"/>
        <v>17661.099999999999</v>
      </c>
      <c r="BQ1532" s="31">
        <f t="shared" si="5181"/>
        <v>0</v>
      </c>
      <c r="BR1532" s="31">
        <f t="shared" si="5182"/>
        <v>0</v>
      </c>
      <c r="BS1532" s="31">
        <f t="shared" si="5079"/>
        <v>17661.099999999999</v>
      </c>
      <c r="BT1532" s="31">
        <f t="shared" si="5080"/>
        <v>17661.099999999999</v>
      </c>
      <c r="BU1532" s="31">
        <f t="shared" si="5081"/>
        <v>17661.099999999999</v>
      </c>
      <c r="BV1532" s="31">
        <f t="shared" si="5183"/>
        <v>0</v>
      </c>
      <c r="BW1532" s="31">
        <f t="shared" si="5184"/>
        <v>0</v>
      </c>
      <c r="BX1532" s="31">
        <f t="shared" si="5084"/>
        <v>17661.099999999999</v>
      </c>
      <c r="BY1532" s="31">
        <f t="shared" si="5085"/>
        <v>17661.099999999999</v>
      </c>
      <c r="BZ1532" s="31">
        <f t="shared" si="5086"/>
        <v>17661.099999999999</v>
      </c>
      <c r="CA1532" s="31">
        <f t="shared" si="5185"/>
        <v>0</v>
      </c>
      <c r="CB1532" s="31">
        <f t="shared" si="5186"/>
        <v>0</v>
      </c>
      <c r="CC1532" s="31">
        <f t="shared" si="5187"/>
        <v>0</v>
      </c>
      <c r="CD1532" s="31">
        <f t="shared" si="5192"/>
        <v>17661.099999999999</v>
      </c>
      <c r="CE1532" s="31">
        <f t="shared" si="5193"/>
        <v>17661.099999999999</v>
      </c>
      <c r="CF1532" s="31">
        <f t="shared" si="5194"/>
        <v>17661.099999999999</v>
      </c>
      <c r="CG1532" s="31">
        <f t="shared" si="5188"/>
        <v>0</v>
      </c>
      <c r="CH1532" s="24"/>
      <c r="CI1532" s="40"/>
      <c r="CL1532" s="1" t="s">
        <v>28</v>
      </c>
    </row>
    <row r="1533" ht="71.599999999999994">
      <c r="A1533" s="41" t="s">
        <v>865</v>
      </c>
      <c r="B1533" s="17"/>
      <c r="C1533" s="16"/>
      <c r="D1533" s="16"/>
      <c r="E1533" s="39" t="s">
        <v>866</v>
      </c>
      <c r="F1533" s="31">
        <f t="shared" si="5195"/>
        <v>17661.099999999999</v>
      </c>
      <c r="G1533" s="31">
        <f t="shared" si="5196"/>
        <v>17661.099999999999</v>
      </c>
      <c r="H1533" s="31">
        <f t="shared" si="5197"/>
        <v>17661.099999999999</v>
      </c>
      <c r="I1533" s="31">
        <f t="shared" si="5151"/>
        <v>0</v>
      </c>
      <c r="J1533" s="31">
        <f t="shared" si="5152"/>
        <v>0</v>
      </c>
      <c r="K1533" s="31">
        <f t="shared" si="5153"/>
        <v>0</v>
      </c>
      <c r="L1533" s="31">
        <f t="shared" si="5091"/>
        <v>17661.099999999999</v>
      </c>
      <c r="M1533" s="31">
        <f t="shared" si="5092"/>
        <v>17661.099999999999</v>
      </c>
      <c r="N1533" s="31">
        <f t="shared" si="5093"/>
        <v>17661.099999999999</v>
      </c>
      <c r="O1533" s="31">
        <f t="shared" si="5154"/>
        <v>0</v>
      </c>
      <c r="P1533" s="31">
        <f t="shared" si="5155"/>
        <v>0</v>
      </c>
      <c r="Q1533" s="31">
        <f t="shared" si="5156"/>
        <v>0</v>
      </c>
      <c r="R1533" s="31">
        <f t="shared" si="5094"/>
        <v>17661.099999999999</v>
      </c>
      <c r="S1533" s="31">
        <f t="shared" si="5095"/>
        <v>17661.099999999999</v>
      </c>
      <c r="T1533" s="31">
        <f t="shared" si="5096"/>
        <v>17661.099999999999</v>
      </c>
      <c r="U1533" s="31">
        <f t="shared" si="5157"/>
        <v>0</v>
      </c>
      <c r="V1533" s="31">
        <f t="shared" si="5158"/>
        <v>0</v>
      </c>
      <c r="W1533" s="31">
        <f t="shared" si="5159"/>
        <v>0</v>
      </c>
      <c r="X1533" s="31">
        <f t="shared" si="5097"/>
        <v>17661.099999999999</v>
      </c>
      <c r="Y1533" s="31">
        <f t="shared" si="5098"/>
        <v>17661.099999999999</v>
      </c>
      <c r="Z1533" s="31">
        <f t="shared" si="5099"/>
        <v>17661.099999999999</v>
      </c>
      <c r="AA1533" s="31">
        <f t="shared" si="5160"/>
        <v>0</v>
      </c>
      <c r="AB1533" s="31">
        <f t="shared" si="5161"/>
        <v>0</v>
      </c>
      <c r="AC1533" s="31">
        <f t="shared" si="5162"/>
        <v>0</v>
      </c>
      <c r="AD1533" s="31">
        <f t="shared" si="5100"/>
        <v>17661.099999999999</v>
      </c>
      <c r="AE1533" s="31">
        <f t="shared" si="5101"/>
        <v>17661.099999999999</v>
      </c>
      <c r="AF1533" s="31">
        <f t="shared" si="5102"/>
        <v>17661.099999999999</v>
      </c>
      <c r="AG1533" s="31">
        <f t="shared" si="5163"/>
        <v>0</v>
      </c>
      <c r="AH1533" s="31">
        <f t="shared" si="5164"/>
        <v>0</v>
      </c>
      <c r="AI1533" s="31">
        <f t="shared" si="5165"/>
        <v>0</v>
      </c>
      <c r="AJ1533" s="31">
        <f t="shared" si="5103"/>
        <v>17661.099999999999</v>
      </c>
      <c r="AK1533" s="31">
        <f t="shared" si="5104"/>
        <v>17661.099999999999</v>
      </c>
      <c r="AL1533" s="31">
        <f t="shared" si="5105"/>
        <v>17661.099999999999</v>
      </c>
      <c r="AM1533" s="31">
        <f t="shared" si="5166"/>
        <v>0</v>
      </c>
      <c r="AN1533" s="31">
        <f t="shared" si="5167"/>
        <v>0</v>
      </c>
      <c r="AO1533" s="31">
        <f t="shared" si="5168"/>
        <v>0</v>
      </c>
      <c r="AP1533" s="31">
        <f t="shared" si="5053"/>
        <v>17661.099999999999</v>
      </c>
      <c r="AQ1533" s="31">
        <f t="shared" si="5054"/>
        <v>17661.099999999999</v>
      </c>
      <c r="AR1533" s="31">
        <f t="shared" si="5055"/>
        <v>17661.099999999999</v>
      </c>
      <c r="AS1533" s="31">
        <f t="shared" si="5169"/>
        <v>0</v>
      </c>
      <c r="AT1533" s="31">
        <f t="shared" si="5170"/>
        <v>0</v>
      </c>
      <c r="AU1533" s="31">
        <f t="shared" si="5171"/>
        <v>0</v>
      </c>
      <c r="AV1533" s="31">
        <f t="shared" si="5056"/>
        <v>17661.099999999999</v>
      </c>
      <c r="AW1533" s="31">
        <f t="shared" si="5057"/>
        <v>17661.099999999999</v>
      </c>
      <c r="AX1533" s="31">
        <f t="shared" si="5058"/>
        <v>17661.099999999999</v>
      </c>
      <c r="AY1533" s="31">
        <f t="shared" si="5172"/>
        <v>0</v>
      </c>
      <c r="AZ1533" s="31">
        <f t="shared" si="5173"/>
        <v>0</v>
      </c>
      <c r="BA1533" s="31">
        <f t="shared" si="5174"/>
        <v>0</v>
      </c>
      <c r="BB1533" s="31">
        <f t="shared" si="5062"/>
        <v>17661.099999999999</v>
      </c>
      <c r="BC1533" s="31">
        <f t="shared" si="5063"/>
        <v>17661.099999999999</v>
      </c>
      <c r="BD1533" s="31">
        <f t="shared" si="5064"/>
        <v>17661.099999999999</v>
      </c>
      <c r="BE1533" s="31">
        <f t="shared" si="5175"/>
        <v>0</v>
      </c>
      <c r="BF1533" s="31">
        <f t="shared" si="5176"/>
        <v>0</v>
      </c>
      <c r="BG1533" s="31">
        <f t="shared" si="5177"/>
        <v>0</v>
      </c>
      <c r="BH1533" s="31">
        <f t="shared" si="5068"/>
        <v>17661.099999999999</v>
      </c>
      <c r="BI1533" s="31">
        <f t="shared" si="5069"/>
        <v>17661.099999999999</v>
      </c>
      <c r="BJ1533" s="31">
        <f t="shared" si="5070"/>
        <v>17661.099999999999</v>
      </c>
      <c r="BK1533" s="31">
        <f t="shared" si="5178"/>
        <v>0</v>
      </c>
      <c r="BL1533" s="31">
        <f t="shared" si="5179"/>
        <v>0</v>
      </c>
      <c r="BM1533" s="31">
        <f t="shared" si="5180"/>
        <v>0</v>
      </c>
      <c r="BN1533" s="31">
        <f t="shared" si="5074"/>
        <v>17661.099999999999</v>
      </c>
      <c r="BO1533" s="31">
        <f t="shared" si="5075"/>
        <v>17661.099999999999</v>
      </c>
      <c r="BP1533" s="31">
        <f t="shared" si="5076"/>
        <v>17661.099999999999</v>
      </c>
      <c r="BQ1533" s="31">
        <f t="shared" si="5181"/>
        <v>0</v>
      </c>
      <c r="BR1533" s="31">
        <f t="shared" si="5182"/>
        <v>0</v>
      </c>
      <c r="BS1533" s="31">
        <f t="shared" si="5079"/>
        <v>17661.099999999999</v>
      </c>
      <c r="BT1533" s="31">
        <f t="shared" si="5080"/>
        <v>17661.099999999999</v>
      </c>
      <c r="BU1533" s="31">
        <f t="shared" si="5081"/>
        <v>17661.099999999999</v>
      </c>
      <c r="BV1533" s="31">
        <f t="shared" si="5183"/>
        <v>0</v>
      </c>
      <c r="BW1533" s="31">
        <f t="shared" si="5184"/>
        <v>0</v>
      </c>
      <c r="BX1533" s="31">
        <f t="shared" si="5084"/>
        <v>17661.099999999999</v>
      </c>
      <c r="BY1533" s="31">
        <f t="shared" si="5085"/>
        <v>17661.099999999999</v>
      </c>
      <c r="BZ1533" s="31">
        <f t="shared" si="5086"/>
        <v>17661.099999999999</v>
      </c>
      <c r="CA1533" s="31">
        <f t="shared" si="5185"/>
        <v>0</v>
      </c>
      <c r="CB1533" s="31">
        <f t="shared" si="5186"/>
        <v>0</v>
      </c>
      <c r="CC1533" s="31">
        <f t="shared" si="5187"/>
        <v>0</v>
      </c>
      <c r="CD1533" s="31">
        <f t="shared" si="5192"/>
        <v>17661.099999999999</v>
      </c>
      <c r="CE1533" s="31">
        <f t="shared" si="5193"/>
        <v>17661.099999999999</v>
      </c>
      <c r="CF1533" s="31">
        <f t="shared" si="5194"/>
        <v>17661.099999999999</v>
      </c>
      <c r="CG1533" s="31">
        <f t="shared" si="5188"/>
        <v>0</v>
      </c>
      <c r="CH1533" s="24"/>
      <c r="CI1533" s="40"/>
      <c r="CO1533" s="1" t="s">
        <v>31</v>
      </c>
    </row>
    <row r="1534" ht="29.850000000000001">
      <c r="A1534" s="41" t="s">
        <v>865</v>
      </c>
      <c r="B1534" s="41" t="s">
        <v>641</v>
      </c>
      <c r="C1534" s="16"/>
      <c r="D1534" s="16"/>
      <c r="E1534" s="39" t="s">
        <v>40</v>
      </c>
      <c r="F1534" s="31">
        <f t="shared" si="5195"/>
        <v>17661.099999999999</v>
      </c>
      <c r="G1534" s="31">
        <f t="shared" si="5196"/>
        <v>17661.099999999999</v>
      </c>
      <c r="H1534" s="31">
        <f t="shared" si="5197"/>
        <v>17661.099999999999</v>
      </c>
      <c r="I1534" s="31">
        <f t="shared" si="5151"/>
        <v>0</v>
      </c>
      <c r="J1534" s="31">
        <f t="shared" si="5152"/>
        <v>0</v>
      </c>
      <c r="K1534" s="31">
        <f t="shared" si="5153"/>
        <v>0</v>
      </c>
      <c r="L1534" s="31">
        <f t="shared" si="5091"/>
        <v>17661.099999999999</v>
      </c>
      <c r="M1534" s="31">
        <f t="shared" si="5092"/>
        <v>17661.099999999999</v>
      </c>
      <c r="N1534" s="31">
        <f t="shared" si="5093"/>
        <v>17661.099999999999</v>
      </c>
      <c r="O1534" s="31">
        <f t="shared" si="5154"/>
        <v>0</v>
      </c>
      <c r="P1534" s="31">
        <f t="shared" si="5155"/>
        <v>0</v>
      </c>
      <c r="Q1534" s="31">
        <f t="shared" si="5156"/>
        <v>0</v>
      </c>
      <c r="R1534" s="31">
        <f t="shared" si="5094"/>
        <v>17661.099999999999</v>
      </c>
      <c r="S1534" s="31">
        <f t="shared" si="5095"/>
        <v>17661.099999999999</v>
      </c>
      <c r="T1534" s="31">
        <f t="shared" si="5096"/>
        <v>17661.099999999999</v>
      </c>
      <c r="U1534" s="31">
        <f t="shared" si="5157"/>
        <v>0</v>
      </c>
      <c r="V1534" s="31">
        <f t="shared" si="5158"/>
        <v>0</v>
      </c>
      <c r="W1534" s="31">
        <f t="shared" si="5159"/>
        <v>0</v>
      </c>
      <c r="X1534" s="31">
        <f t="shared" si="5097"/>
        <v>17661.099999999999</v>
      </c>
      <c r="Y1534" s="31">
        <f t="shared" si="5098"/>
        <v>17661.099999999999</v>
      </c>
      <c r="Z1534" s="31">
        <f t="shared" si="5099"/>
        <v>17661.099999999999</v>
      </c>
      <c r="AA1534" s="31">
        <f t="shared" si="5160"/>
        <v>0</v>
      </c>
      <c r="AB1534" s="31">
        <f t="shared" si="5161"/>
        <v>0</v>
      </c>
      <c r="AC1534" s="31">
        <f t="shared" si="5162"/>
        <v>0</v>
      </c>
      <c r="AD1534" s="31">
        <f t="shared" si="5100"/>
        <v>17661.099999999999</v>
      </c>
      <c r="AE1534" s="31">
        <f t="shared" si="5101"/>
        <v>17661.099999999999</v>
      </c>
      <c r="AF1534" s="31">
        <f t="shared" si="5102"/>
        <v>17661.099999999999</v>
      </c>
      <c r="AG1534" s="31">
        <f t="shared" si="5163"/>
        <v>0</v>
      </c>
      <c r="AH1534" s="31">
        <f t="shared" si="5164"/>
        <v>0</v>
      </c>
      <c r="AI1534" s="31">
        <f t="shared" si="5165"/>
        <v>0</v>
      </c>
      <c r="AJ1534" s="31">
        <f t="shared" si="5103"/>
        <v>17661.099999999999</v>
      </c>
      <c r="AK1534" s="31">
        <f t="shared" si="5104"/>
        <v>17661.099999999999</v>
      </c>
      <c r="AL1534" s="31">
        <f t="shared" si="5105"/>
        <v>17661.099999999999</v>
      </c>
      <c r="AM1534" s="31">
        <f t="shared" si="5166"/>
        <v>0</v>
      </c>
      <c r="AN1534" s="31">
        <f t="shared" si="5167"/>
        <v>0</v>
      </c>
      <c r="AO1534" s="31">
        <f t="shared" si="5168"/>
        <v>0</v>
      </c>
      <c r="AP1534" s="31">
        <f t="shared" si="5053"/>
        <v>17661.099999999999</v>
      </c>
      <c r="AQ1534" s="31">
        <f t="shared" si="5054"/>
        <v>17661.099999999999</v>
      </c>
      <c r="AR1534" s="31">
        <f t="shared" si="5055"/>
        <v>17661.099999999999</v>
      </c>
      <c r="AS1534" s="31">
        <f t="shared" si="5169"/>
        <v>0</v>
      </c>
      <c r="AT1534" s="31">
        <f t="shared" si="5170"/>
        <v>0</v>
      </c>
      <c r="AU1534" s="31">
        <f t="shared" si="5171"/>
        <v>0</v>
      </c>
      <c r="AV1534" s="31">
        <f t="shared" si="5056"/>
        <v>17661.099999999999</v>
      </c>
      <c r="AW1534" s="31">
        <f t="shared" si="5057"/>
        <v>17661.099999999999</v>
      </c>
      <c r="AX1534" s="31">
        <f t="shared" si="5058"/>
        <v>17661.099999999999</v>
      </c>
      <c r="AY1534" s="31">
        <f t="shared" si="5172"/>
        <v>0</v>
      </c>
      <c r="AZ1534" s="31">
        <f t="shared" si="5173"/>
        <v>0</v>
      </c>
      <c r="BA1534" s="31">
        <f t="shared" si="5174"/>
        <v>0</v>
      </c>
      <c r="BB1534" s="31">
        <f t="shared" si="5062"/>
        <v>17661.099999999999</v>
      </c>
      <c r="BC1534" s="31">
        <f t="shared" si="5063"/>
        <v>17661.099999999999</v>
      </c>
      <c r="BD1534" s="31">
        <f t="shared" si="5064"/>
        <v>17661.099999999999</v>
      </c>
      <c r="BE1534" s="31">
        <f t="shared" si="5175"/>
        <v>0</v>
      </c>
      <c r="BF1534" s="31">
        <f t="shared" si="5176"/>
        <v>0</v>
      </c>
      <c r="BG1534" s="31">
        <f t="shared" si="5177"/>
        <v>0</v>
      </c>
      <c r="BH1534" s="31">
        <f t="shared" si="5068"/>
        <v>17661.099999999999</v>
      </c>
      <c r="BI1534" s="31">
        <f t="shared" si="5069"/>
        <v>17661.099999999999</v>
      </c>
      <c r="BJ1534" s="31">
        <f t="shared" si="5070"/>
        <v>17661.099999999999</v>
      </c>
      <c r="BK1534" s="31">
        <f t="shared" si="5178"/>
        <v>0</v>
      </c>
      <c r="BL1534" s="31">
        <f t="shared" si="5179"/>
        <v>0</v>
      </c>
      <c r="BM1534" s="31">
        <f t="shared" si="5180"/>
        <v>0</v>
      </c>
      <c r="BN1534" s="31">
        <f t="shared" si="5074"/>
        <v>17661.099999999999</v>
      </c>
      <c r="BO1534" s="31">
        <f t="shared" si="5075"/>
        <v>17661.099999999999</v>
      </c>
      <c r="BP1534" s="31">
        <f t="shared" si="5076"/>
        <v>17661.099999999999</v>
      </c>
      <c r="BQ1534" s="31">
        <f t="shared" si="5181"/>
        <v>0</v>
      </c>
      <c r="BR1534" s="31">
        <f t="shared" si="5182"/>
        <v>0</v>
      </c>
      <c r="BS1534" s="31">
        <f t="shared" si="5079"/>
        <v>17661.099999999999</v>
      </c>
      <c r="BT1534" s="31">
        <f t="shared" si="5080"/>
        <v>17661.099999999999</v>
      </c>
      <c r="BU1534" s="31">
        <f t="shared" si="5081"/>
        <v>17661.099999999999</v>
      </c>
      <c r="BV1534" s="31">
        <f t="shared" si="5183"/>
        <v>0</v>
      </c>
      <c r="BW1534" s="31">
        <f t="shared" si="5184"/>
        <v>0</v>
      </c>
      <c r="BX1534" s="31">
        <f t="shared" si="5084"/>
        <v>17661.099999999999</v>
      </c>
      <c r="BY1534" s="31">
        <f t="shared" si="5085"/>
        <v>17661.099999999999</v>
      </c>
      <c r="BZ1534" s="31">
        <f t="shared" si="5086"/>
        <v>17661.099999999999</v>
      </c>
      <c r="CA1534" s="31">
        <f t="shared" si="5185"/>
        <v>0</v>
      </c>
      <c r="CB1534" s="31">
        <f t="shared" si="5186"/>
        <v>0</v>
      </c>
      <c r="CC1534" s="31">
        <f t="shared" si="5187"/>
        <v>0</v>
      </c>
      <c r="CD1534" s="31">
        <f t="shared" si="5192"/>
        <v>17661.099999999999</v>
      </c>
      <c r="CE1534" s="31">
        <f t="shared" si="5193"/>
        <v>17661.099999999999</v>
      </c>
      <c r="CF1534" s="31">
        <f t="shared" si="5194"/>
        <v>17661.099999999999</v>
      </c>
      <c r="CG1534" s="31">
        <f t="shared" si="5188"/>
        <v>0</v>
      </c>
      <c r="CH1534" s="24"/>
      <c r="CI1534" s="40"/>
      <c r="CM1534" s="1" t="s">
        <v>29</v>
      </c>
    </row>
    <row r="1535" ht="43.75">
      <c r="A1535" s="41" t="s">
        <v>865</v>
      </c>
      <c r="B1535" s="17">
        <v>240</v>
      </c>
      <c r="C1535" s="16"/>
      <c r="D1535" s="16"/>
      <c r="E1535" s="39" t="s">
        <v>41</v>
      </c>
      <c r="F1535" s="31">
        <f t="shared" si="5195"/>
        <v>17661.099999999999</v>
      </c>
      <c r="G1535" s="31">
        <f t="shared" si="5196"/>
        <v>17661.099999999999</v>
      </c>
      <c r="H1535" s="31">
        <f t="shared" si="5197"/>
        <v>17661.099999999999</v>
      </c>
      <c r="I1535" s="31">
        <f t="shared" si="5151"/>
        <v>0</v>
      </c>
      <c r="J1535" s="31">
        <f t="shared" si="5152"/>
        <v>0</v>
      </c>
      <c r="K1535" s="31">
        <f t="shared" si="5153"/>
        <v>0</v>
      </c>
      <c r="L1535" s="31">
        <f t="shared" si="5091"/>
        <v>17661.099999999999</v>
      </c>
      <c r="M1535" s="31">
        <f t="shared" si="5092"/>
        <v>17661.099999999999</v>
      </c>
      <c r="N1535" s="31">
        <f t="shared" si="5093"/>
        <v>17661.099999999999</v>
      </c>
      <c r="O1535" s="31">
        <f t="shared" si="5154"/>
        <v>0</v>
      </c>
      <c r="P1535" s="31">
        <f t="shared" si="5155"/>
        <v>0</v>
      </c>
      <c r="Q1535" s="31">
        <f t="shared" si="5156"/>
        <v>0</v>
      </c>
      <c r="R1535" s="31">
        <f t="shared" si="5094"/>
        <v>17661.099999999999</v>
      </c>
      <c r="S1535" s="31">
        <f t="shared" si="5095"/>
        <v>17661.099999999999</v>
      </c>
      <c r="T1535" s="31">
        <f t="shared" si="5096"/>
        <v>17661.099999999999</v>
      </c>
      <c r="U1535" s="31">
        <f t="shared" si="5157"/>
        <v>0</v>
      </c>
      <c r="V1535" s="31">
        <f t="shared" si="5158"/>
        <v>0</v>
      </c>
      <c r="W1535" s="31">
        <f t="shared" si="5159"/>
        <v>0</v>
      </c>
      <c r="X1535" s="31">
        <f t="shared" si="5097"/>
        <v>17661.099999999999</v>
      </c>
      <c r="Y1535" s="31">
        <f t="shared" si="5098"/>
        <v>17661.099999999999</v>
      </c>
      <c r="Z1535" s="31">
        <f t="shared" si="5099"/>
        <v>17661.099999999999</v>
      </c>
      <c r="AA1535" s="31">
        <f t="shared" si="5160"/>
        <v>0</v>
      </c>
      <c r="AB1535" s="31">
        <f t="shared" si="5161"/>
        <v>0</v>
      </c>
      <c r="AC1535" s="31">
        <f t="shared" si="5162"/>
        <v>0</v>
      </c>
      <c r="AD1535" s="31">
        <f t="shared" si="5100"/>
        <v>17661.099999999999</v>
      </c>
      <c r="AE1535" s="31">
        <f t="shared" si="5101"/>
        <v>17661.099999999999</v>
      </c>
      <c r="AF1535" s="31">
        <f t="shared" si="5102"/>
        <v>17661.099999999999</v>
      </c>
      <c r="AG1535" s="31">
        <f t="shared" si="5163"/>
        <v>0</v>
      </c>
      <c r="AH1535" s="31">
        <f t="shared" si="5164"/>
        <v>0</v>
      </c>
      <c r="AI1535" s="31">
        <f t="shared" si="5165"/>
        <v>0</v>
      </c>
      <c r="AJ1535" s="31">
        <f t="shared" si="5103"/>
        <v>17661.099999999999</v>
      </c>
      <c r="AK1535" s="31">
        <f t="shared" si="5104"/>
        <v>17661.099999999999</v>
      </c>
      <c r="AL1535" s="31">
        <f t="shared" si="5105"/>
        <v>17661.099999999999</v>
      </c>
      <c r="AM1535" s="31">
        <f t="shared" si="5166"/>
        <v>0</v>
      </c>
      <c r="AN1535" s="31">
        <f t="shared" si="5167"/>
        <v>0</v>
      </c>
      <c r="AO1535" s="31">
        <f t="shared" si="5168"/>
        <v>0</v>
      </c>
      <c r="AP1535" s="31">
        <f t="shared" si="5053"/>
        <v>17661.099999999999</v>
      </c>
      <c r="AQ1535" s="31">
        <f t="shared" si="5054"/>
        <v>17661.099999999999</v>
      </c>
      <c r="AR1535" s="31">
        <f t="shared" si="5055"/>
        <v>17661.099999999999</v>
      </c>
      <c r="AS1535" s="31">
        <f t="shared" si="5169"/>
        <v>0</v>
      </c>
      <c r="AT1535" s="31">
        <f t="shared" si="5170"/>
        <v>0</v>
      </c>
      <c r="AU1535" s="31">
        <f t="shared" si="5171"/>
        <v>0</v>
      </c>
      <c r="AV1535" s="31">
        <f t="shared" si="5056"/>
        <v>17661.099999999999</v>
      </c>
      <c r="AW1535" s="31">
        <f t="shared" si="5057"/>
        <v>17661.099999999999</v>
      </c>
      <c r="AX1535" s="31">
        <f t="shared" si="5058"/>
        <v>17661.099999999999</v>
      </c>
      <c r="AY1535" s="31">
        <f t="shared" si="5172"/>
        <v>0</v>
      </c>
      <c r="AZ1535" s="31">
        <f t="shared" si="5173"/>
        <v>0</v>
      </c>
      <c r="BA1535" s="31">
        <f t="shared" si="5174"/>
        <v>0</v>
      </c>
      <c r="BB1535" s="31">
        <f t="shared" si="5062"/>
        <v>17661.099999999999</v>
      </c>
      <c r="BC1535" s="31">
        <f t="shared" si="5063"/>
        <v>17661.099999999999</v>
      </c>
      <c r="BD1535" s="31">
        <f t="shared" si="5064"/>
        <v>17661.099999999999</v>
      </c>
      <c r="BE1535" s="31">
        <f t="shared" si="5175"/>
        <v>0</v>
      </c>
      <c r="BF1535" s="31">
        <f t="shared" si="5176"/>
        <v>0</v>
      </c>
      <c r="BG1535" s="31">
        <f t="shared" si="5177"/>
        <v>0</v>
      </c>
      <c r="BH1535" s="31">
        <f t="shared" si="5068"/>
        <v>17661.099999999999</v>
      </c>
      <c r="BI1535" s="31">
        <f t="shared" si="5069"/>
        <v>17661.099999999999</v>
      </c>
      <c r="BJ1535" s="31">
        <f t="shared" si="5070"/>
        <v>17661.099999999999</v>
      </c>
      <c r="BK1535" s="31">
        <f t="shared" si="5178"/>
        <v>0</v>
      </c>
      <c r="BL1535" s="31">
        <f t="shared" si="5179"/>
        <v>0</v>
      </c>
      <c r="BM1535" s="31">
        <f t="shared" si="5180"/>
        <v>0</v>
      </c>
      <c r="BN1535" s="31">
        <f t="shared" si="5074"/>
        <v>17661.099999999999</v>
      </c>
      <c r="BO1535" s="31">
        <f t="shared" si="5075"/>
        <v>17661.099999999999</v>
      </c>
      <c r="BP1535" s="31">
        <f t="shared" si="5076"/>
        <v>17661.099999999999</v>
      </c>
      <c r="BQ1535" s="31">
        <f t="shared" si="5181"/>
        <v>0</v>
      </c>
      <c r="BR1535" s="31">
        <f t="shared" si="5182"/>
        <v>0</v>
      </c>
      <c r="BS1535" s="31">
        <f t="shared" si="5079"/>
        <v>17661.099999999999</v>
      </c>
      <c r="BT1535" s="31">
        <f t="shared" si="5080"/>
        <v>17661.099999999999</v>
      </c>
      <c r="BU1535" s="31">
        <f t="shared" si="5081"/>
        <v>17661.099999999999</v>
      </c>
      <c r="BV1535" s="31">
        <f t="shared" si="5183"/>
        <v>0</v>
      </c>
      <c r="BW1535" s="31">
        <f t="shared" si="5184"/>
        <v>0</v>
      </c>
      <c r="BX1535" s="31">
        <f t="shared" si="5084"/>
        <v>17661.099999999999</v>
      </c>
      <c r="BY1535" s="31">
        <f t="shared" si="5085"/>
        <v>17661.099999999999</v>
      </c>
      <c r="BZ1535" s="31">
        <f t="shared" si="5086"/>
        <v>17661.099999999999</v>
      </c>
      <c r="CA1535" s="31">
        <f t="shared" si="5185"/>
        <v>0</v>
      </c>
      <c r="CB1535" s="31">
        <f t="shared" si="5186"/>
        <v>0</v>
      </c>
      <c r="CC1535" s="31">
        <f t="shared" si="5187"/>
        <v>0</v>
      </c>
      <c r="CD1535" s="31">
        <f t="shared" si="5192"/>
        <v>17661.099999999999</v>
      </c>
      <c r="CE1535" s="31">
        <f t="shared" si="5193"/>
        <v>17661.099999999999</v>
      </c>
      <c r="CF1535" s="31">
        <f t="shared" si="5194"/>
        <v>17661.099999999999</v>
      </c>
      <c r="CG1535" s="31">
        <f t="shared" si="5188"/>
        <v>0</v>
      </c>
      <c r="CH1535" s="24"/>
      <c r="CI1535" s="40"/>
      <c r="CN1535" s="1" t="s">
        <v>30</v>
      </c>
    </row>
    <row r="1536" ht="15">
      <c r="A1536" s="41" t="s">
        <v>865</v>
      </c>
      <c r="B1536" s="17">
        <v>240</v>
      </c>
      <c r="C1536" s="16" t="s">
        <v>395</v>
      </c>
      <c r="D1536" s="16" t="s">
        <v>49</v>
      </c>
      <c r="E1536" s="39" t="s">
        <v>851</v>
      </c>
      <c r="F1536" s="31">
        <v>17661.099999999999</v>
      </c>
      <c r="G1536" s="31">
        <v>17661.099999999999</v>
      </c>
      <c r="H1536" s="31">
        <v>17661.099999999999</v>
      </c>
      <c r="I1536" s="31"/>
      <c r="J1536" s="31"/>
      <c r="K1536" s="31"/>
      <c r="L1536" s="31">
        <f t="shared" si="5091"/>
        <v>17661.099999999999</v>
      </c>
      <c r="M1536" s="31">
        <f t="shared" si="5092"/>
        <v>17661.099999999999</v>
      </c>
      <c r="N1536" s="31">
        <f t="shared" si="5093"/>
        <v>17661.099999999999</v>
      </c>
      <c r="O1536" s="31"/>
      <c r="P1536" s="31"/>
      <c r="Q1536" s="31"/>
      <c r="R1536" s="31">
        <f t="shared" si="5094"/>
        <v>17661.099999999999</v>
      </c>
      <c r="S1536" s="31">
        <f t="shared" si="5095"/>
        <v>17661.099999999999</v>
      </c>
      <c r="T1536" s="31">
        <f t="shared" si="5096"/>
        <v>17661.099999999999</v>
      </c>
      <c r="U1536" s="31"/>
      <c r="V1536" s="31"/>
      <c r="W1536" s="31"/>
      <c r="X1536" s="31">
        <f t="shared" si="5097"/>
        <v>17661.099999999999</v>
      </c>
      <c r="Y1536" s="31">
        <f t="shared" si="5098"/>
        <v>17661.099999999999</v>
      </c>
      <c r="Z1536" s="31">
        <f t="shared" si="5099"/>
        <v>17661.099999999999</v>
      </c>
      <c r="AA1536" s="31"/>
      <c r="AB1536" s="31"/>
      <c r="AC1536" s="31"/>
      <c r="AD1536" s="31">
        <f t="shared" si="5100"/>
        <v>17661.099999999999</v>
      </c>
      <c r="AE1536" s="31">
        <f t="shared" si="5101"/>
        <v>17661.099999999999</v>
      </c>
      <c r="AF1536" s="31">
        <f t="shared" si="5102"/>
        <v>17661.099999999999</v>
      </c>
      <c r="AG1536" s="31"/>
      <c r="AH1536" s="31"/>
      <c r="AI1536" s="31"/>
      <c r="AJ1536" s="31">
        <f t="shared" si="5103"/>
        <v>17661.099999999999</v>
      </c>
      <c r="AK1536" s="31">
        <f t="shared" si="5104"/>
        <v>17661.099999999999</v>
      </c>
      <c r="AL1536" s="31">
        <f t="shared" si="5105"/>
        <v>17661.099999999999</v>
      </c>
      <c r="AM1536" s="31"/>
      <c r="AN1536" s="31"/>
      <c r="AO1536" s="31"/>
      <c r="AP1536" s="31">
        <f t="shared" si="5053"/>
        <v>17661.099999999999</v>
      </c>
      <c r="AQ1536" s="31">
        <f t="shared" si="5054"/>
        <v>17661.099999999999</v>
      </c>
      <c r="AR1536" s="31">
        <f t="shared" si="5055"/>
        <v>17661.099999999999</v>
      </c>
      <c r="AS1536" s="31"/>
      <c r="AT1536" s="31"/>
      <c r="AU1536" s="31"/>
      <c r="AV1536" s="31">
        <f t="shared" si="5056"/>
        <v>17661.099999999999</v>
      </c>
      <c r="AW1536" s="31">
        <f t="shared" si="5057"/>
        <v>17661.099999999999</v>
      </c>
      <c r="AX1536" s="31">
        <f t="shared" si="5058"/>
        <v>17661.099999999999</v>
      </c>
      <c r="AY1536" s="31"/>
      <c r="AZ1536" s="31"/>
      <c r="BA1536" s="31"/>
      <c r="BB1536" s="31">
        <f t="shared" si="5062"/>
        <v>17661.099999999999</v>
      </c>
      <c r="BC1536" s="31">
        <f t="shared" si="5063"/>
        <v>17661.099999999999</v>
      </c>
      <c r="BD1536" s="31">
        <f t="shared" si="5064"/>
        <v>17661.099999999999</v>
      </c>
      <c r="BE1536" s="31"/>
      <c r="BF1536" s="31"/>
      <c r="BG1536" s="31"/>
      <c r="BH1536" s="31">
        <f t="shared" si="5068"/>
        <v>17661.099999999999</v>
      </c>
      <c r="BI1536" s="31">
        <f t="shared" si="5069"/>
        <v>17661.099999999999</v>
      </c>
      <c r="BJ1536" s="31">
        <f t="shared" si="5070"/>
        <v>17661.099999999999</v>
      </c>
      <c r="BK1536" s="31"/>
      <c r="BL1536" s="31"/>
      <c r="BM1536" s="31"/>
      <c r="BN1536" s="31">
        <f t="shared" si="5074"/>
        <v>17661.099999999999</v>
      </c>
      <c r="BO1536" s="31">
        <f t="shared" si="5075"/>
        <v>17661.099999999999</v>
      </c>
      <c r="BP1536" s="31">
        <f t="shared" si="5076"/>
        <v>17661.099999999999</v>
      </c>
      <c r="BQ1536" s="31"/>
      <c r="BR1536" s="31"/>
      <c r="BS1536" s="31">
        <f t="shared" si="5079"/>
        <v>17661.099999999999</v>
      </c>
      <c r="BT1536" s="31">
        <f t="shared" si="5080"/>
        <v>17661.099999999999</v>
      </c>
      <c r="BU1536" s="31">
        <f t="shared" si="5081"/>
        <v>17661.099999999999</v>
      </c>
      <c r="BV1536" s="31"/>
      <c r="BW1536" s="31"/>
      <c r="BX1536" s="31">
        <f t="shared" si="5084"/>
        <v>17661.099999999999</v>
      </c>
      <c r="BY1536" s="31">
        <f t="shared" si="5085"/>
        <v>17661.099999999999</v>
      </c>
      <c r="BZ1536" s="31">
        <f t="shared" si="5086"/>
        <v>17661.099999999999</v>
      </c>
      <c r="CA1536" s="31"/>
      <c r="CB1536" s="31"/>
      <c r="CC1536" s="31"/>
      <c r="CD1536" s="31">
        <f t="shared" si="5192"/>
        <v>17661.099999999999</v>
      </c>
      <c r="CE1536" s="31">
        <f t="shared" si="5193"/>
        <v>17661.099999999999</v>
      </c>
      <c r="CF1536" s="31">
        <f t="shared" si="5194"/>
        <v>17661.099999999999</v>
      </c>
      <c r="CG1536" s="31"/>
      <c r="CH1536" s="24"/>
      <c r="CI1536" s="40"/>
    </row>
    <row r="1537" ht="29.850000000000001">
      <c r="A1537" s="41" t="s">
        <v>867</v>
      </c>
      <c r="B1537" s="17"/>
      <c r="C1537" s="16"/>
      <c r="D1537" s="16"/>
      <c r="E1537" s="39" t="s">
        <v>868</v>
      </c>
      <c r="F1537" s="31">
        <f>F1538+F1542</f>
        <v>118063.10000000001</v>
      </c>
      <c r="G1537" s="31">
        <f>G1538+G1542</f>
        <v>118063.10000000001</v>
      </c>
      <c r="H1537" s="31">
        <f>H1538+H1542</f>
        <v>118063.10000000001</v>
      </c>
      <c r="I1537" s="31">
        <f>I1538+I1542</f>
        <v>100000</v>
      </c>
      <c r="J1537" s="31">
        <f>J1538+J1542</f>
        <v>100000</v>
      </c>
      <c r="K1537" s="31">
        <f>K1538+K1542</f>
        <v>100000</v>
      </c>
      <c r="L1537" s="31">
        <f t="shared" si="5091"/>
        <v>218063.10000000001</v>
      </c>
      <c r="M1537" s="31">
        <f t="shared" si="5092"/>
        <v>218063.10000000001</v>
      </c>
      <c r="N1537" s="31">
        <f t="shared" si="5093"/>
        <v>218063.10000000001</v>
      </c>
      <c r="O1537" s="31">
        <f>O1538+O1542</f>
        <v>17241.116999999998</v>
      </c>
      <c r="P1537" s="31">
        <f>P1538+P1542</f>
        <v>0</v>
      </c>
      <c r="Q1537" s="31">
        <f>Q1538+Q1542</f>
        <v>0</v>
      </c>
      <c r="R1537" s="31">
        <f t="shared" si="5094"/>
        <v>235304.217</v>
      </c>
      <c r="S1537" s="31">
        <f t="shared" si="5095"/>
        <v>218063.10000000001</v>
      </c>
      <c r="T1537" s="31">
        <f t="shared" si="5096"/>
        <v>218063.10000000001</v>
      </c>
      <c r="U1537" s="31">
        <f>U1538+U1542</f>
        <v>0</v>
      </c>
      <c r="V1537" s="31">
        <f>V1538+V1542</f>
        <v>0</v>
      </c>
      <c r="W1537" s="31">
        <f>W1538+W1542</f>
        <v>0</v>
      </c>
      <c r="X1537" s="31">
        <f t="shared" si="5097"/>
        <v>235304.217</v>
      </c>
      <c r="Y1537" s="31">
        <f t="shared" si="5098"/>
        <v>218063.10000000001</v>
      </c>
      <c r="Z1537" s="31">
        <f t="shared" si="5099"/>
        <v>218063.10000000001</v>
      </c>
      <c r="AA1537" s="31">
        <f>AA1538+AA1542</f>
        <v>0</v>
      </c>
      <c r="AB1537" s="31">
        <f>AB1538+AB1542</f>
        <v>0</v>
      </c>
      <c r="AC1537" s="31">
        <f>AC1538+AC1542</f>
        <v>0</v>
      </c>
      <c r="AD1537" s="31">
        <f t="shared" si="5100"/>
        <v>235304.217</v>
      </c>
      <c r="AE1537" s="31">
        <f t="shared" si="5101"/>
        <v>218063.10000000001</v>
      </c>
      <c r="AF1537" s="31">
        <f t="shared" si="5102"/>
        <v>218063.10000000001</v>
      </c>
      <c r="AG1537" s="31">
        <f>AG1538+AG1542</f>
        <v>0</v>
      </c>
      <c r="AH1537" s="31">
        <f>AH1538+AH1542</f>
        <v>0</v>
      </c>
      <c r="AI1537" s="31">
        <f>AI1538+AI1542</f>
        <v>0</v>
      </c>
      <c r="AJ1537" s="31">
        <f t="shared" si="5103"/>
        <v>235304.217</v>
      </c>
      <c r="AK1537" s="31">
        <f t="shared" si="5104"/>
        <v>218063.10000000001</v>
      </c>
      <c r="AL1537" s="31">
        <f t="shared" si="5105"/>
        <v>218063.10000000001</v>
      </c>
      <c r="AM1537" s="31">
        <f>AM1538+AM1542</f>
        <v>-842.16999999999996</v>
      </c>
      <c r="AN1537" s="31">
        <f>AN1538+AN1542</f>
        <v>0</v>
      </c>
      <c r="AO1537" s="31">
        <f>AO1538+AO1542</f>
        <v>0</v>
      </c>
      <c r="AP1537" s="31">
        <f t="shared" si="5053"/>
        <v>234462.04699999999</v>
      </c>
      <c r="AQ1537" s="31">
        <f t="shared" si="5054"/>
        <v>218063.10000000001</v>
      </c>
      <c r="AR1537" s="31">
        <f t="shared" si="5055"/>
        <v>218063.10000000001</v>
      </c>
      <c r="AS1537" s="31">
        <f>AS1538+AS1542</f>
        <v>0</v>
      </c>
      <c r="AT1537" s="31">
        <f>AT1538+AT1542</f>
        <v>0</v>
      </c>
      <c r="AU1537" s="31">
        <f>AU1538+AU1542</f>
        <v>0</v>
      </c>
      <c r="AV1537" s="31">
        <f t="shared" si="5056"/>
        <v>234462.04699999999</v>
      </c>
      <c r="AW1537" s="31">
        <f t="shared" si="5057"/>
        <v>218063.10000000001</v>
      </c>
      <c r="AX1537" s="31">
        <f t="shared" si="5058"/>
        <v>218063.10000000001</v>
      </c>
      <c r="AY1537" s="31">
        <f>AY1538+AY1542</f>
        <v>57999.582000000002</v>
      </c>
      <c r="AZ1537" s="31">
        <f>AZ1538+AZ1542</f>
        <v>2751.1300000000001</v>
      </c>
      <c r="BA1537" s="31">
        <f>BA1538+BA1542</f>
        <v>0</v>
      </c>
      <c r="BB1537" s="31">
        <f t="shared" si="5062"/>
        <v>292461.62900000002</v>
      </c>
      <c r="BC1537" s="31">
        <f t="shared" si="5063"/>
        <v>220814.23000000001</v>
      </c>
      <c r="BD1537" s="31">
        <f t="shared" si="5064"/>
        <v>218063.10000000001</v>
      </c>
      <c r="BE1537" s="31">
        <f>BE1538+BE1542</f>
        <v>-2226.9769999999999</v>
      </c>
      <c r="BF1537" s="31">
        <f>BF1538+BF1542</f>
        <v>0</v>
      </c>
      <c r="BG1537" s="31">
        <f>BG1538+BG1542</f>
        <v>0</v>
      </c>
      <c r="BH1537" s="31">
        <f t="shared" si="5068"/>
        <v>290234.652</v>
      </c>
      <c r="BI1537" s="31">
        <f t="shared" si="5069"/>
        <v>220814.23000000001</v>
      </c>
      <c r="BJ1537" s="31">
        <f t="shared" si="5070"/>
        <v>218063.10000000001</v>
      </c>
      <c r="BK1537" s="31">
        <f>BK1538+BK1542</f>
        <v>0</v>
      </c>
      <c r="BL1537" s="31">
        <f>BL1538+BL1542</f>
        <v>-3082.8440000000001</v>
      </c>
      <c r="BM1537" s="31">
        <f>BM1538+BM1542</f>
        <v>0</v>
      </c>
      <c r="BN1537" s="31">
        <f t="shared" si="5074"/>
        <v>290234.652</v>
      </c>
      <c r="BO1537" s="31">
        <f t="shared" si="5075"/>
        <v>217731.386</v>
      </c>
      <c r="BP1537" s="31">
        <f t="shared" si="5076"/>
        <v>218063.10000000001</v>
      </c>
      <c r="BQ1537" s="31">
        <f>BQ1538+BQ1542</f>
        <v>0</v>
      </c>
      <c r="BR1537" s="31">
        <f>BR1538+BR1542</f>
        <v>0</v>
      </c>
      <c r="BS1537" s="31">
        <f t="shared" si="5079"/>
        <v>290234.652</v>
      </c>
      <c r="BT1537" s="31">
        <f t="shared" si="5080"/>
        <v>217731.386</v>
      </c>
      <c r="BU1537" s="31">
        <f t="shared" si="5081"/>
        <v>218063.10000000001</v>
      </c>
      <c r="BV1537" s="31">
        <f>BV1538+BV1542</f>
        <v>0</v>
      </c>
      <c r="BW1537" s="31">
        <f>BW1538+BW1542</f>
        <v>0</v>
      </c>
      <c r="BX1537" s="31">
        <f t="shared" si="5084"/>
        <v>290234.652</v>
      </c>
      <c r="BY1537" s="31">
        <f t="shared" si="5085"/>
        <v>217731.386</v>
      </c>
      <c r="BZ1537" s="31">
        <f t="shared" si="5086"/>
        <v>218063.10000000001</v>
      </c>
      <c r="CA1537" s="31">
        <f>CA1538+CA1542</f>
        <v>0</v>
      </c>
      <c r="CB1537" s="31">
        <f>CB1538+CB1542</f>
        <v>0</v>
      </c>
      <c r="CC1537" s="31">
        <f>CC1538+CC1542</f>
        <v>0</v>
      </c>
      <c r="CD1537" s="31">
        <f t="shared" si="5192"/>
        <v>290234.652</v>
      </c>
      <c r="CE1537" s="31">
        <f t="shared" si="5193"/>
        <v>217731.386</v>
      </c>
      <c r="CF1537" s="31">
        <f t="shared" si="5194"/>
        <v>218063.10000000001</v>
      </c>
      <c r="CG1537" s="31">
        <f>CG1538+CG1542</f>
        <v>0</v>
      </c>
      <c r="CH1537" s="24"/>
      <c r="CI1537" s="40"/>
      <c r="CL1537" s="1" t="s">
        <v>28</v>
      </c>
    </row>
    <row r="1538" ht="43.75">
      <c r="A1538" s="41" t="s">
        <v>869</v>
      </c>
      <c r="B1538" s="17"/>
      <c r="C1538" s="16"/>
      <c r="D1538" s="16"/>
      <c r="E1538" s="39" t="s">
        <v>870</v>
      </c>
      <c r="F1538" s="31">
        <f t="shared" ref="F1538:F1544" si="5198">F1539</f>
        <v>54508</v>
      </c>
      <c r="G1538" s="31">
        <f t="shared" ref="G1538:G1544" si="5199">G1539</f>
        <v>54508</v>
      </c>
      <c r="H1538" s="31">
        <f t="shared" ref="H1538:H1544" si="5200">H1539</f>
        <v>54508</v>
      </c>
      <c r="I1538" s="31">
        <f t="shared" ref="I1538:I1544" si="5201">I1539</f>
        <v>70994.300000000003</v>
      </c>
      <c r="J1538" s="31">
        <f t="shared" ref="J1538:J1544" si="5202">J1539</f>
        <v>66943</v>
      </c>
      <c r="K1538" s="31">
        <f t="shared" ref="K1538:K1544" si="5203">K1539</f>
        <v>62282.400000000001</v>
      </c>
      <c r="L1538" s="31">
        <f t="shared" si="5091"/>
        <v>125502.3</v>
      </c>
      <c r="M1538" s="31">
        <f t="shared" si="5092"/>
        <v>121451</v>
      </c>
      <c r="N1538" s="31">
        <f t="shared" si="5093"/>
        <v>116790.39999999999</v>
      </c>
      <c r="O1538" s="31">
        <f t="shared" ref="O1538:O1544" si="5204">O1539</f>
        <v>17241.116999999998</v>
      </c>
      <c r="P1538" s="31">
        <f t="shared" ref="P1538:P1544" si="5205">P1539</f>
        <v>0</v>
      </c>
      <c r="Q1538" s="31">
        <f t="shared" ref="Q1538:Q1544" si="5206">Q1539</f>
        <v>0</v>
      </c>
      <c r="R1538" s="31">
        <f t="shared" si="5094"/>
        <v>142743.41700000002</v>
      </c>
      <c r="S1538" s="31">
        <f t="shared" si="5095"/>
        <v>121451</v>
      </c>
      <c r="T1538" s="31">
        <f t="shared" si="5096"/>
        <v>116790.39999999999</v>
      </c>
      <c r="U1538" s="31">
        <f t="shared" ref="U1538:U1544" si="5207">U1539</f>
        <v>0</v>
      </c>
      <c r="V1538" s="31">
        <f t="shared" ref="V1538:V1544" si="5208">V1539</f>
        <v>0</v>
      </c>
      <c r="W1538" s="31">
        <f t="shared" ref="W1538:W1544" si="5209">W1539</f>
        <v>0</v>
      </c>
      <c r="X1538" s="31">
        <f t="shared" si="5097"/>
        <v>142743.41700000002</v>
      </c>
      <c r="Y1538" s="31">
        <f t="shared" si="5098"/>
        <v>121451</v>
      </c>
      <c r="Z1538" s="31">
        <f t="shared" si="5099"/>
        <v>116790.39999999999</v>
      </c>
      <c r="AA1538" s="31">
        <f t="shared" ref="AA1538:AA1544" si="5210">AA1539</f>
        <v>0</v>
      </c>
      <c r="AB1538" s="31">
        <f t="shared" ref="AB1538:AB1544" si="5211">AB1539</f>
        <v>0</v>
      </c>
      <c r="AC1538" s="31">
        <f t="shared" ref="AC1538:AC1544" si="5212">AC1539</f>
        <v>0</v>
      </c>
      <c r="AD1538" s="31">
        <f t="shared" si="5100"/>
        <v>142743.41700000002</v>
      </c>
      <c r="AE1538" s="31">
        <f t="shared" si="5101"/>
        <v>121451</v>
      </c>
      <c r="AF1538" s="31">
        <f t="shared" si="5102"/>
        <v>116790.39999999999</v>
      </c>
      <c r="AG1538" s="31">
        <f t="shared" ref="AG1538:AG1544" si="5213">AG1539</f>
        <v>0</v>
      </c>
      <c r="AH1538" s="31">
        <f t="shared" ref="AH1538:AH1544" si="5214">AH1539</f>
        <v>0</v>
      </c>
      <c r="AI1538" s="31">
        <f t="shared" ref="AI1538:AI1544" si="5215">AI1539</f>
        <v>0</v>
      </c>
      <c r="AJ1538" s="31">
        <f t="shared" si="5103"/>
        <v>142743.41700000002</v>
      </c>
      <c r="AK1538" s="31">
        <f t="shared" si="5104"/>
        <v>121451</v>
      </c>
      <c r="AL1538" s="31">
        <f t="shared" si="5105"/>
        <v>116790.39999999999</v>
      </c>
      <c r="AM1538" s="31">
        <f t="shared" ref="AM1538:AM1544" si="5216">AM1539</f>
        <v>0</v>
      </c>
      <c r="AN1538" s="31">
        <f t="shared" ref="AN1538:AN1544" si="5217">AN1539</f>
        <v>0</v>
      </c>
      <c r="AO1538" s="31">
        <f t="shared" ref="AO1538:AO1544" si="5218">AO1539</f>
        <v>0</v>
      </c>
      <c r="AP1538" s="31">
        <f t="shared" si="5053"/>
        <v>142743.41700000002</v>
      </c>
      <c r="AQ1538" s="31">
        <f t="shared" si="5054"/>
        <v>121451</v>
      </c>
      <c r="AR1538" s="31">
        <f t="shared" si="5055"/>
        <v>116790.39999999999</v>
      </c>
      <c r="AS1538" s="31">
        <f t="shared" ref="AS1538:AS1544" si="5219">AS1539</f>
        <v>0</v>
      </c>
      <c r="AT1538" s="31">
        <f t="shared" ref="AT1538:AT1544" si="5220">AT1539</f>
        <v>0</v>
      </c>
      <c r="AU1538" s="31">
        <f t="shared" ref="AU1538:AU1544" si="5221">AU1539</f>
        <v>0</v>
      </c>
      <c r="AV1538" s="31">
        <f t="shared" si="5056"/>
        <v>142743.41700000002</v>
      </c>
      <c r="AW1538" s="31">
        <f t="shared" si="5057"/>
        <v>121451</v>
      </c>
      <c r="AX1538" s="31">
        <f t="shared" si="5058"/>
        <v>116790.39999999999</v>
      </c>
      <c r="AY1538" s="31">
        <f t="shared" ref="AY1538:AY1540" si="5222">AY1539</f>
        <v>60124.404999999999</v>
      </c>
      <c r="AZ1538" s="31">
        <f t="shared" ref="AZ1538:AZ1544" si="5223">AZ1539</f>
        <v>2751.1300000000001</v>
      </c>
      <c r="BA1538" s="31">
        <f t="shared" ref="BA1538:BA1544" si="5224">BA1539</f>
        <v>0</v>
      </c>
      <c r="BB1538" s="31">
        <f t="shared" si="5062"/>
        <v>202867.82200000001</v>
      </c>
      <c r="BC1538" s="31">
        <f t="shared" si="5063"/>
        <v>124202.13</v>
      </c>
      <c r="BD1538" s="31">
        <f t="shared" si="5064"/>
        <v>116790.39999999999</v>
      </c>
      <c r="BE1538" s="31">
        <f t="shared" ref="BE1538:BE1544" si="5225">BE1539</f>
        <v>-2226.9769999999999</v>
      </c>
      <c r="BF1538" s="31">
        <f t="shared" ref="BF1538:BF1544" si="5226">BF1539</f>
        <v>0</v>
      </c>
      <c r="BG1538" s="31">
        <f t="shared" ref="BG1538:BG1544" si="5227">BG1539</f>
        <v>0</v>
      </c>
      <c r="BH1538" s="31">
        <f t="shared" si="5068"/>
        <v>200640.845</v>
      </c>
      <c r="BI1538" s="31">
        <f t="shared" si="5069"/>
        <v>124202.13</v>
      </c>
      <c r="BJ1538" s="31">
        <f t="shared" si="5070"/>
        <v>116790.39999999999</v>
      </c>
      <c r="BK1538" s="31">
        <f t="shared" ref="BK1538:BK1544" si="5228">BK1539</f>
        <v>2376.6669999999999</v>
      </c>
      <c r="BL1538" s="31">
        <f t="shared" ref="BL1538:BL1544" si="5229">BL1539</f>
        <v>0</v>
      </c>
      <c r="BM1538" s="31">
        <f t="shared" ref="BM1538:BM1544" si="5230">BM1539</f>
        <v>0</v>
      </c>
      <c r="BN1538" s="31">
        <f t="shared" si="5074"/>
        <v>203017.51199999999</v>
      </c>
      <c r="BO1538" s="31">
        <f t="shared" si="5075"/>
        <v>124202.13</v>
      </c>
      <c r="BP1538" s="31">
        <f t="shared" si="5076"/>
        <v>116790.39999999999</v>
      </c>
      <c r="BQ1538" s="31">
        <f t="shared" ref="BQ1538:BQ1544" si="5231">BQ1539</f>
        <v>0</v>
      </c>
      <c r="BR1538" s="31">
        <f t="shared" ref="BR1538:BR1544" si="5232">BR1539</f>
        <v>0</v>
      </c>
      <c r="BS1538" s="31">
        <f t="shared" si="5079"/>
        <v>203017.51199999999</v>
      </c>
      <c r="BT1538" s="31">
        <f t="shared" si="5080"/>
        <v>124202.13</v>
      </c>
      <c r="BU1538" s="31">
        <f t="shared" si="5081"/>
        <v>116790.39999999999</v>
      </c>
      <c r="BV1538" s="31">
        <f t="shared" ref="BV1538:BV1544" si="5233">BV1539</f>
        <v>0</v>
      </c>
      <c r="BW1538" s="31">
        <f t="shared" ref="BW1538:BW1544" si="5234">BW1539</f>
        <v>0</v>
      </c>
      <c r="BX1538" s="31">
        <f t="shared" si="5084"/>
        <v>203017.51199999999</v>
      </c>
      <c r="BY1538" s="31">
        <f t="shared" si="5085"/>
        <v>124202.13</v>
      </c>
      <c r="BZ1538" s="31">
        <f t="shared" si="5086"/>
        <v>116790.39999999999</v>
      </c>
      <c r="CA1538" s="31">
        <f t="shared" ref="CA1538:CA1544" si="5235">CA1539</f>
        <v>0</v>
      </c>
      <c r="CB1538" s="31">
        <f t="shared" ref="CB1538:CB1544" si="5236">CB1539</f>
        <v>0</v>
      </c>
      <c r="CC1538" s="31">
        <f t="shared" ref="CC1538:CC1544" si="5237">CC1539</f>
        <v>0</v>
      </c>
      <c r="CD1538" s="31">
        <f t="shared" si="5192"/>
        <v>203017.51199999999</v>
      </c>
      <c r="CE1538" s="31">
        <f t="shared" si="5193"/>
        <v>124202.13</v>
      </c>
      <c r="CF1538" s="31">
        <f t="shared" si="5194"/>
        <v>116790.39999999999</v>
      </c>
      <c r="CG1538" s="31">
        <f t="shared" ref="CG1538:CG1544" si="5238">CG1539</f>
        <v>0</v>
      </c>
      <c r="CH1538" s="24"/>
      <c r="CI1538" s="40"/>
      <c r="CO1538" s="1" t="s">
        <v>31</v>
      </c>
    </row>
    <row r="1539" ht="29.850000000000001">
      <c r="A1539" s="41" t="s">
        <v>869</v>
      </c>
      <c r="B1539" s="17">
        <v>200</v>
      </c>
      <c r="C1539" s="16"/>
      <c r="D1539" s="16"/>
      <c r="E1539" s="39" t="s">
        <v>40</v>
      </c>
      <c r="F1539" s="31">
        <f t="shared" si="5198"/>
        <v>54508</v>
      </c>
      <c r="G1539" s="31">
        <f t="shared" si="5199"/>
        <v>54508</v>
      </c>
      <c r="H1539" s="31">
        <f t="shared" si="5200"/>
        <v>54508</v>
      </c>
      <c r="I1539" s="31">
        <f t="shared" si="5201"/>
        <v>70994.300000000003</v>
      </c>
      <c r="J1539" s="31">
        <f t="shared" si="5202"/>
        <v>66943</v>
      </c>
      <c r="K1539" s="31">
        <f t="shared" si="5203"/>
        <v>62282.400000000001</v>
      </c>
      <c r="L1539" s="31">
        <f t="shared" si="5091"/>
        <v>125502.3</v>
      </c>
      <c r="M1539" s="31">
        <f t="shared" si="5092"/>
        <v>121451</v>
      </c>
      <c r="N1539" s="31">
        <f t="shared" si="5093"/>
        <v>116790.39999999999</v>
      </c>
      <c r="O1539" s="31">
        <f t="shared" si="5204"/>
        <v>17241.116999999998</v>
      </c>
      <c r="P1539" s="31">
        <f t="shared" si="5205"/>
        <v>0</v>
      </c>
      <c r="Q1539" s="31">
        <f t="shared" si="5206"/>
        <v>0</v>
      </c>
      <c r="R1539" s="31">
        <f t="shared" si="5094"/>
        <v>142743.41700000002</v>
      </c>
      <c r="S1539" s="31">
        <f t="shared" si="5095"/>
        <v>121451</v>
      </c>
      <c r="T1539" s="31">
        <f t="shared" si="5096"/>
        <v>116790.39999999999</v>
      </c>
      <c r="U1539" s="31">
        <f t="shared" si="5207"/>
        <v>0</v>
      </c>
      <c r="V1539" s="31">
        <f t="shared" si="5208"/>
        <v>0</v>
      </c>
      <c r="W1539" s="31">
        <f t="shared" si="5209"/>
        <v>0</v>
      </c>
      <c r="X1539" s="31">
        <f t="shared" si="5097"/>
        <v>142743.41700000002</v>
      </c>
      <c r="Y1539" s="31">
        <f t="shared" si="5098"/>
        <v>121451</v>
      </c>
      <c r="Z1539" s="31">
        <f t="shared" si="5099"/>
        <v>116790.39999999999</v>
      </c>
      <c r="AA1539" s="31">
        <f t="shared" si="5210"/>
        <v>0</v>
      </c>
      <c r="AB1539" s="31">
        <f t="shared" si="5211"/>
        <v>0</v>
      </c>
      <c r="AC1539" s="31">
        <f t="shared" si="5212"/>
        <v>0</v>
      </c>
      <c r="AD1539" s="31">
        <f t="shared" si="5100"/>
        <v>142743.41700000002</v>
      </c>
      <c r="AE1539" s="31">
        <f t="shared" si="5101"/>
        <v>121451</v>
      </c>
      <c r="AF1539" s="31">
        <f t="shared" si="5102"/>
        <v>116790.39999999999</v>
      </c>
      <c r="AG1539" s="31">
        <f t="shared" si="5213"/>
        <v>0</v>
      </c>
      <c r="AH1539" s="31">
        <f t="shared" si="5214"/>
        <v>0</v>
      </c>
      <c r="AI1539" s="31">
        <f t="shared" si="5215"/>
        <v>0</v>
      </c>
      <c r="AJ1539" s="31">
        <f t="shared" si="5103"/>
        <v>142743.41700000002</v>
      </c>
      <c r="AK1539" s="31">
        <f t="shared" si="5104"/>
        <v>121451</v>
      </c>
      <c r="AL1539" s="31">
        <f t="shared" si="5105"/>
        <v>116790.39999999999</v>
      </c>
      <c r="AM1539" s="31">
        <f t="shared" si="5216"/>
        <v>0</v>
      </c>
      <c r="AN1539" s="31">
        <f t="shared" si="5217"/>
        <v>0</v>
      </c>
      <c r="AO1539" s="31">
        <f t="shared" si="5218"/>
        <v>0</v>
      </c>
      <c r="AP1539" s="31">
        <f t="shared" si="5053"/>
        <v>142743.41700000002</v>
      </c>
      <c r="AQ1539" s="31">
        <f t="shared" si="5054"/>
        <v>121451</v>
      </c>
      <c r="AR1539" s="31">
        <f t="shared" si="5055"/>
        <v>116790.39999999999</v>
      </c>
      <c r="AS1539" s="31">
        <f t="shared" si="5219"/>
        <v>0</v>
      </c>
      <c r="AT1539" s="31">
        <f t="shared" si="5220"/>
        <v>0</v>
      </c>
      <c r="AU1539" s="31">
        <f t="shared" si="5221"/>
        <v>0</v>
      </c>
      <c r="AV1539" s="31">
        <f t="shared" si="5056"/>
        <v>142743.41700000002</v>
      </c>
      <c r="AW1539" s="31">
        <f t="shared" si="5057"/>
        <v>121451</v>
      </c>
      <c r="AX1539" s="31">
        <f t="shared" si="5058"/>
        <v>116790.39999999999</v>
      </c>
      <c r="AY1539" s="31">
        <f t="shared" si="5222"/>
        <v>60124.404999999999</v>
      </c>
      <c r="AZ1539" s="31">
        <f t="shared" si="5223"/>
        <v>2751.1300000000001</v>
      </c>
      <c r="BA1539" s="31">
        <f t="shared" si="5224"/>
        <v>0</v>
      </c>
      <c r="BB1539" s="31">
        <f t="shared" si="5062"/>
        <v>202867.82200000001</v>
      </c>
      <c r="BC1539" s="31">
        <f t="shared" si="5063"/>
        <v>124202.13</v>
      </c>
      <c r="BD1539" s="31">
        <f t="shared" si="5064"/>
        <v>116790.39999999999</v>
      </c>
      <c r="BE1539" s="31">
        <f t="shared" si="5225"/>
        <v>-2226.9769999999999</v>
      </c>
      <c r="BF1539" s="31">
        <f t="shared" si="5226"/>
        <v>0</v>
      </c>
      <c r="BG1539" s="31">
        <f t="shared" si="5227"/>
        <v>0</v>
      </c>
      <c r="BH1539" s="31">
        <f t="shared" si="5068"/>
        <v>200640.845</v>
      </c>
      <c r="BI1539" s="31">
        <f t="shared" si="5069"/>
        <v>124202.13</v>
      </c>
      <c r="BJ1539" s="31">
        <f t="shared" si="5070"/>
        <v>116790.39999999999</v>
      </c>
      <c r="BK1539" s="31">
        <f t="shared" si="5228"/>
        <v>2376.6669999999999</v>
      </c>
      <c r="BL1539" s="31">
        <f t="shared" si="5229"/>
        <v>0</v>
      </c>
      <c r="BM1539" s="31">
        <f t="shared" si="5230"/>
        <v>0</v>
      </c>
      <c r="BN1539" s="31">
        <f t="shared" si="5074"/>
        <v>203017.51199999999</v>
      </c>
      <c r="BO1539" s="31">
        <f t="shared" si="5075"/>
        <v>124202.13</v>
      </c>
      <c r="BP1539" s="31">
        <f t="shared" si="5076"/>
        <v>116790.39999999999</v>
      </c>
      <c r="BQ1539" s="31">
        <f t="shared" si="5231"/>
        <v>0</v>
      </c>
      <c r="BR1539" s="31">
        <f t="shared" si="5232"/>
        <v>0</v>
      </c>
      <c r="BS1539" s="31">
        <f t="shared" si="5079"/>
        <v>203017.51199999999</v>
      </c>
      <c r="BT1539" s="31">
        <f t="shared" si="5080"/>
        <v>124202.13</v>
      </c>
      <c r="BU1539" s="31">
        <f t="shared" si="5081"/>
        <v>116790.39999999999</v>
      </c>
      <c r="BV1539" s="31">
        <f t="shared" si="5233"/>
        <v>0</v>
      </c>
      <c r="BW1539" s="31">
        <f t="shared" si="5234"/>
        <v>0</v>
      </c>
      <c r="BX1539" s="31">
        <f t="shared" si="5084"/>
        <v>203017.51199999999</v>
      </c>
      <c r="BY1539" s="31">
        <f t="shared" si="5085"/>
        <v>124202.13</v>
      </c>
      <c r="BZ1539" s="31">
        <f t="shared" si="5086"/>
        <v>116790.39999999999</v>
      </c>
      <c r="CA1539" s="31">
        <f t="shared" si="5235"/>
        <v>0</v>
      </c>
      <c r="CB1539" s="31">
        <f t="shared" si="5236"/>
        <v>0</v>
      </c>
      <c r="CC1539" s="31">
        <f t="shared" si="5237"/>
        <v>0</v>
      </c>
      <c r="CD1539" s="31">
        <f t="shared" si="5192"/>
        <v>203017.51199999999</v>
      </c>
      <c r="CE1539" s="31">
        <f t="shared" si="5193"/>
        <v>124202.13</v>
      </c>
      <c r="CF1539" s="31">
        <f t="shared" si="5194"/>
        <v>116790.39999999999</v>
      </c>
      <c r="CG1539" s="31">
        <f t="shared" si="5238"/>
        <v>0</v>
      </c>
      <c r="CH1539" s="24"/>
      <c r="CI1539" s="40"/>
      <c r="CM1539" s="1" t="s">
        <v>29</v>
      </c>
    </row>
    <row r="1540" ht="43.75">
      <c r="A1540" s="41" t="s">
        <v>869</v>
      </c>
      <c r="B1540" s="17">
        <v>240</v>
      </c>
      <c r="C1540" s="16"/>
      <c r="D1540" s="16"/>
      <c r="E1540" s="39" t="s">
        <v>41</v>
      </c>
      <c r="F1540" s="31">
        <f t="shared" si="5198"/>
        <v>54508</v>
      </c>
      <c r="G1540" s="31">
        <f t="shared" si="5199"/>
        <v>54508</v>
      </c>
      <c r="H1540" s="31">
        <f t="shared" si="5200"/>
        <v>54508</v>
      </c>
      <c r="I1540" s="31">
        <f t="shared" si="5201"/>
        <v>70994.300000000003</v>
      </c>
      <c r="J1540" s="31">
        <f t="shared" si="5202"/>
        <v>66943</v>
      </c>
      <c r="K1540" s="31">
        <f t="shared" si="5203"/>
        <v>62282.400000000001</v>
      </c>
      <c r="L1540" s="31">
        <f t="shared" si="5091"/>
        <v>125502.3</v>
      </c>
      <c r="M1540" s="31">
        <f t="shared" si="5092"/>
        <v>121451</v>
      </c>
      <c r="N1540" s="31">
        <f t="shared" si="5093"/>
        <v>116790.39999999999</v>
      </c>
      <c r="O1540" s="31">
        <f t="shared" si="5204"/>
        <v>17241.116999999998</v>
      </c>
      <c r="P1540" s="31">
        <f t="shared" si="5205"/>
        <v>0</v>
      </c>
      <c r="Q1540" s="31">
        <f t="shared" si="5206"/>
        <v>0</v>
      </c>
      <c r="R1540" s="31">
        <f t="shared" si="5094"/>
        <v>142743.41700000002</v>
      </c>
      <c r="S1540" s="31">
        <f t="shared" si="5095"/>
        <v>121451</v>
      </c>
      <c r="T1540" s="31">
        <f t="shared" si="5096"/>
        <v>116790.39999999999</v>
      </c>
      <c r="U1540" s="31">
        <f t="shared" si="5207"/>
        <v>0</v>
      </c>
      <c r="V1540" s="31">
        <f t="shared" si="5208"/>
        <v>0</v>
      </c>
      <c r="W1540" s="31">
        <f t="shared" si="5209"/>
        <v>0</v>
      </c>
      <c r="X1540" s="31">
        <f t="shared" si="5097"/>
        <v>142743.41700000002</v>
      </c>
      <c r="Y1540" s="31">
        <f t="shared" si="5098"/>
        <v>121451</v>
      </c>
      <c r="Z1540" s="31">
        <f t="shared" si="5099"/>
        <v>116790.39999999999</v>
      </c>
      <c r="AA1540" s="31">
        <f t="shared" si="5210"/>
        <v>0</v>
      </c>
      <c r="AB1540" s="31">
        <f t="shared" si="5211"/>
        <v>0</v>
      </c>
      <c r="AC1540" s="31">
        <f t="shared" si="5212"/>
        <v>0</v>
      </c>
      <c r="AD1540" s="31">
        <f t="shared" si="5100"/>
        <v>142743.41700000002</v>
      </c>
      <c r="AE1540" s="31">
        <f t="shared" si="5101"/>
        <v>121451</v>
      </c>
      <c r="AF1540" s="31">
        <f t="shared" si="5102"/>
        <v>116790.39999999999</v>
      </c>
      <c r="AG1540" s="31">
        <f t="shared" si="5213"/>
        <v>0</v>
      </c>
      <c r="AH1540" s="31">
        <f t="shared" si="5214"/>
        <v>0</v>
      </c>
      <c r="AI1540" s="31">
        <f t="shared" si="5215"/>
        <v>0</v>
      </c>
      <c r="AJ1540" s="31">
        <f t="shared" si="5103"/>
        <v>142743.41700000002</v>
      </c>
      <c r="AK1540" s="31">
        <f t="shared" si="5104"/>
        <v>121451</v>
      </c>
      <c r="AL1540" s="31">
        <f t="shared" si="5105"/>
        <v>116790.39999999999</v>
      </c>
      <c r="AM1540" s="31">
        <f t="shared" si="5216"/>
        <v>0</v>
      </c>
      <c r="AN1540" s="31">
        <f t="shared" si="5217"/>
        <v>0</v>
      </c>
      <c r="AO1540" s="31">
        <f t="shared" si="5218"/>
        <v>0</v>
      </c>
      <c r="AP1540" s="31">
        <f t="shared" si="5053"/>
        <v>142743.41700000002</v>
      </c>
      <c r="AQ1540" s="31">
        <f t="shared" si="5054"/>
        <v>121451</v>
      </c>
      <c r="AR1540" s="31">
        <f t="shared" si="5055"/>
        <v>116790.39999999999</v>
      </c>
      <c r="AS1540" s="31">
        <f t="shared" si="5219"/>
        <v>0</v>
      </c>
      <c r="AT1540" s="31">
        <f t="shared" si="5220"/>
        <v>0</v>
      </c>
      <c r="AU1540" s="31">
        <f t="shared" si="5221"/>
        <v>0</v>
      </c>
      <c r="AV1540" s="31">
        <f t="shared" si="5056"/>
        <v>142743.41700000002</v>
      </c>
      <c r="AW1540" s="31">
        <f t="shared" si="5057"/>
        <v>121451</v>
      </c>
      <c r="AX1540" s="31">
        <f t="shared" si="5058"/>
        <v>116790.39999999999</v>
      </c>
      <c r="AY1540" s="31">
        <f t="shared" si="5222"/>
        <v>60124.404999999999</v>
      </c>
      <c r="AZ1540" s="31">
        <f t="shared" si="5223"/>
        <v>2751.1300000000001</v>
      </c>
      <c r="BA1540" s="31">
        <f t="shared" si="5224"/>
        <v>0</v>
      </c>
      <c r="BB1540" s="31">
        <f t="shared" si="5062"/>
        <v>202867.82200000001</v>
      </c>
      <c r="BC1540" s="31">
        <f t="shared" si="5063"/>
        <v>124202.13</v>
      </c>
      <c r="BD1540" s="31">
        <f t="shared" si="5064"/>
        <v>116790.39999999999</v>
      </c>
      <c r="BE1540" s="31">
        <f t="shared" si="5225"/>
        <v>-2226.9769999999999</v>
      </c>
      <c r="BF1540" s="31">
        <f t="shared" si="5226"/>
        <v>0</v>
      </c>
      <c r="BG1540" s="31">
        <f t="shared" si="5227"/>
        <v>0</v>
      </c>
      <c r="BH1540" s="31">
        <f t="shared" si="5068"/>
        <v>200640.845</v>
      </c>
      <c r="BI1540" s="31">
        <f t="shared" si="5069"/>
        <v>124202.13</v>
      </c>
      <c r="BJ1540" s="31">
        <f t="shared" si="5070"/>
        <v>116790.39999999999</v>
      </c>
      <c r="BK1540" s="31">
        <f t="shared" si="5228"/>
        <v>2376.6669999999999</v>
      </c>
      <c r="BL1540" s="31">
        <f t="shared" si="5229"/>
        <v>0</v>
      </c>
      <c r="BM1540" s="31">
        <f t="shared" si="5230"/>
        <v>0</v>
      </c>
      <c r="BN1540" s="31">
        <f t="shared" si="5074"/>
        <v>203017.51199999999</v>
      </c>
      <c r="BO1540" s="31">
        <f t="shared" si="5075"/>
        <v>124202.13</v>
      </c>
      <c r="BP1540" s="31">
        <f t="shared" si="5076"/>
        <v>116790.39999999999</v>
      </c>
      <c r="BQ1540" s="31">
        <f t="shared" si="5231"/>
        <v>0</v>
      </c>
      <c r="BR1540" s="31">
        <f t="shared" si="5232"/>
        <v>0</v>
      </c>
      <c r="BS1540" s="31">
        <f t="shared" si="5079"/>
        <v>203017.51199999999</v>
      </c>
      <c r="BT1540" s="31">
        <f t="shared" si="5080"/>
        <v>124202.13</v>
      </c>
      <c r="BU1540" s="31">
        <f t="shared" si="5081"/>
        <v>116790.39999999999</v>
      </c>
      <c r="BV1540" s="31">
        <f t="shared" si="5233"/>
        <v>0</v>
      </c>
      <c r="BW1540" s="31">
        <f t="shared" si="5234"/>
        <v>0</v>
      </c>
      <c r="BX1540" s="31">
        <f t="shared" si="5084"/>
        <v>203017.51199999999</v>
      </c>
      <c r="BY1540" s="31">
        <f t="shared" si="5085"/>
        <v>124202.13</v>
      </c>
      <c r="BZ1540" s="31">
        <f t="shared" si="5086"/>
        <v>116790.39999999999</v>
      </c>
      <c r="CA1540" s="31">
        <f t="shared" si="5235"/>
        <v>0</v>
      </c>
      <c r="CB1540" s="31">
        <f t="shared" si="5236"/>
        <v>0</v>
      </c>
      <c r="CC1540" s="31">
        <f t="shared" si="5237"/>
        <v>0</v>
      </c>
      <c r="CD1540" s="31">
        <f t="shared" si="5192"/>
        <v>203017.51199999999</v>
      </c>
      <c r="CE1540" s="31">
        <f t="shared" si="5193"/>
        <v>124202.13</v>
      </c>
      <c r="CF1540" s="31">
        <f t="shared" si="5194"/>
        <v>116790.39999999999</v>
      </c>
      <c r="CG1540" s="31">
        <f t="shared" si="5238"/>
        <v>0</v>
      </c>
      <c r="CH1540" s="24"/>
      <c r="CI1540" s="40"/>
      <c r="CN1540" s="1" t="s">
        <v>30</v>
      </c>
    </row>
    <row r="1541" ht="15">
      <c r="A1541" s="41" t="s">
        <v>869</v>
      </c>
      <c r="B1541" s="17">
        <v>240</v>
      </c>
      <c r="C1541" s="16" t="s">
        <v>395</v>
      </c>
      <c r="D1541" s="16" t="s">
        <v>105</v>
      </c>
      <c r="E1541" s="39" t="s">
        <v>681</v>
      </c>
      <c r="F1541" s="31">
        <v>54508</v>
      </c>
      <c r="G1541" s="31">
        <v>54508</v>
      </c>
      <c r="H1541" s="31">
        <v>54508</v>
      </c>
      <c r="I1541" s="31">
        <v>70994.300000000003</v>
      </c>
      <c r="J1541" s="31">
        <v>66943</v>
      </c>
      <c r="K1541" s="31">
        <v>62282.400000000001</v>
      </c>
      <c r="L1541" s="31">
        <f t="shared" si="5091"/>
        <v>125502.3</v>
      </c>
      <c r="M1541" s="31">
        <f t="shared" si="5092"/>
        <v>121451</v>
      </c>
      <c r="N1541" s="31">
        <f t="shared" si="5093"/>
        <v>116790.39999999999</v>
      </c>
      <c r="O1541" s="31">
        <v>17241.116999999998</v>
      </c>
      <c r="P1541" s="31"/>
      <c r="Q1541" s="31"/>
      <c r="R1541" s="31">
        <f t="shared" si="5094"/>
        <v>142743.41700000002</v>
      </c>
      <c r="S1541" s="31">
        <f t="shared" si="5095"/>
        <v>121451</v>
      </c>
      <c r="T1541" s="31">
        <f t="shared" si="5096"/>
        <v>116790.39999999999</v>
      </c>
      <c r="U1541" s="31"/>
      <c r="V1541" s="31"/>
      <c r="W1541" s="31"/>
      <c r="X1541" s="31">
        <f t="shared" si="5097"/>
        <v>142743.41700000002</v>
      </c>
      <c r="Y1541" s="31">
        <f t="shared" si="5098"/>
        <v>121451</v>
      </c>
      <c r="Z1541" s="31">
        <f t="shared" si="5099"/>
        <v>116790.39999999999</v>
      </c>
      <c r="AA1541" s="31"/>
      <c r="AB1541" s="31"/>
      <c r="AC1541" s="31"/>
      <c r="AD1541" s="31">
        <f t="shared" si="5100"/>
        <v>142743.41700000002</v>
      </c>
      <c r="AE1541" s="31">
        <f t="shared" si="5101"/>
        <v>121451</v>
      </c>
      <c r="AF1541" s="31">
        <f t="shared" si="5102"/>
        <v>116790.39999999999</v>
      </c>
      <c r="AG1541" s="31"/>
      <c r="AH1541" s="31"/>
      <c r="AI1541" s="31"/>
      <c r="AJ1541" s="31">
        <f t="shared" si="5103"/>
        <v>142743.41700000002</v>
      </c>
      <c r="AK1541" s="31">
        <f t="shared" si="5104"/>
        <v>121451</v>
      </c>
      <c r="AL1541" s="31">
        <f t="shared" si="5105"/>
        <v>116790.39999999999</v>
      </c>
      <c r="AM1541" s="31"/>
      <c r="AN1541" s="31"/>
      <c r="AO1541" s="31"/>
      <c r="AP1541" s="31">
        <f t="shared" si="5053"/>
        <v>142743.41700000002</v>
      </c>
      <c r="AQ1541" s="31">
        <f t="shared" si="5054"/>
        <v>121451</v>
      </c>
      <c r="AR1541" s="31">
        <f t="shared" si="5055"/>
        <v>116790.39999999999</v>
      </c>
      <c r="AS1541" s="31"/>
      <c r="AT1541" s="31"/>
      <c r="AU1541" s="31"/>
      <c r="AV1541" s="31">
        <f t="shared" si="5056"/>
        <v>142743.41700000002</v>
      </c>
      <c r="AW1541" s="31">
        <f t="shared" si="5057"/>
        <v>121451</v>
      </c>
      <c r="AX1541" s="31">
        <f t="shared" si="5058"/>
        <v>116790.39999999999</v>
      </c>
      <c r="AY1541" s="31">
        <f>58808.865+1315.54</f>
        <v>60124.404999999999</v>
      </c>
      <c r="AZ1541" s="31">
        <v>2751.1300000000001</v>
      </c>
      <c r="BA1541" s="31"/>
      <c r="BB1541" s="31">
        <f t="shared" si="5062"/>
        <v>202867.82200000001</v>
      </c>
      <c r="BC1541" s="31">
        <f t="shared" si="5063"/>
        <v>124202.13</v>
      </c>
      <c r="BD1541" s="31">
        <f t="shared" si="5064"/>
        <v>116790.39999999999</v>
      </c>
      <c r="BE1541" s="31">
        <v>-2226.9769999999999</v>
      </c>
      <c r="BF1541" s="31"/>
      <c r="BG1541" s="31"/>
      <c r="BH1541" s="31">
        <f t="shared" si="5068"/>
        <v>200640.845</v>
      </c>
      <c r="BI1541" s="31">
        <f t="shared" si="5069"/>
        <v>124202.13</v>
      </c>
      <c r="BJ1541" s="31">
        <f t="shared" si="5070"/>
        <v>116790.39999999999</v>
      </c>
      <c r="BK1541" s="31">
        <v>2376.6669999999999</v>
      </c>
      <c r="BL1541" s="31"/>
      <c r="BM1541" s="31"/>
      <c r="BN1541" s="31">
        <f t="shared" si="5074"/>
        <v>203017.51199999999</v>
      </c>
      <c r="BO1541" s="31">
        <f t="shared" si="5075"/>
        <v>124202.13</v>
      </c>
      <c r="BP1541" s="31">
        <f t="shared" si="5076"/>
        <v>116790.39999999999</v>
      </c>
      <c r="BQ1541" s="31"/>
      <c r="BR1541" s="31"/>
      <c r="BS1541" s="31">
        <f t="shared" si="5079"/>
        <v>203017.51199999999</v>
      </c>
      <c r="BT1541" s="31">
        <f t="shared" si="5080"/>
        <v>124202.13</v>
      </c>
      <c r="BU1541" s="31">
        <f t="shared" si="5081"/>
        <v>116790.39999999999</v>
      </c>
      <c r="BV1541" s="31"/>
      <c r="BW1541" s="31"/>
      <c r="BX1541" s="31">
        <f t="shared" si="5084"/>
        <v>203017.51199999999</v>
      </c>
      <c r="BY1541" s="31">
        <f t="shared" si="5085"/>
        <v>124202.13</v>
      </c>
      <c r="BZ1541" s="31">
        <f t="shared" si="5086"/>
        <v>116790.39999999999</v>
      </c>
      <c r="CA1541" s="31"/>
      <c r="CB1541" s="31"/>
      <c r="CC1541" s="31"/>
      <c r="CD1541" s="31">
        <f t="shared" si="5192"/>
        <v>203017.51199999999</v>
      </c>
      <c r="CE1541" s="31">
        <f t="shared" si="5193"/>
        <v>124202.13</v>
      </c>
      <c r="CF1541" s="31">
        <f t="shared" si="5194"/>
        <v>116790.39999999999</v>
      </c>
      <c r="CG1541" s="31"/>
      <c r="CH1541" s="24"/>
      <c r="CI1541" s="40">
        <v>106</v>
      </c>
    </row>
    <row r="1542" ht="29.850000000000001">
      <c r="A1542" s="41" t="s">
        <v>871</v>
      </c>
      <c r="B1542" s="17"/>
      <c r="C1542" s="16"/>
      <c r="D1542" s="16"/>
      <c r="E1542" s="39" t="s">
        <v>872</v>
      </c>
      <c r="F1542" s="31">
        <f t="shared" si="5198"/>
        <v>63555.099999999999</v>
      </c>
      <c r="G1542" s="31">
        <f t="shared" si="5199"/>
        <v>63555.099999999999</v>
      </c>
      <c r="H1542" s="31">
        <f t="shared" si="5200"/>
        <v>63555.099999999999</v>
      </c>
      <c r="I1542" s="31">
        <f t="shared" si="5201"/>
        <v>29005.700000000001</v>
      </c>
      <c r="J1542" s="31">
        <f t="shared" si="5202"/>
        <v>33057</v>
      </c>
      <c r="K1542" s="31">
        <f t="shared" si="5203"/>
        <v>37717.599999999999</v>
      </c>
      <c r="L1542" s="31">
        <f t="shared" si="5091"/>
        <v>92560.800000000003</v>
      </c>
      <c r="M1542" s="31">
        <f t="shared" si="5092"/>
        <v>96612.100000000006</v>
      </c>
      <c r="N1542" s="31">
        <f t="shared" si="5093"/>
        <v>101272.7</v>
      </c>
      <c r="O1542" s="31">
        <f t="shared" si="5204"/>
        <v>0</v>
      </c>
      <c r="P1542" s="31">
        <f t="shared" si="5205"/>
        <v>0</v>
      </c>
      <c r="Q1542" s="31">
        <f t="shared" si="5206"/>
        <v>0</v>
      </c>
      <c r="R1542" s="31">
        <f t="shared" si="5094"/>
        <v>92560.800000000003</v>
      </c>
      <c r="S1542" s="31">
        <f t="shared" si="5095"/>
        <v>96612.100000000006</v>
      </c>
      <c r="T1542" s="31">
        <f t="shared" si="5096"/>
        <v>101272.7</v>
      </c>
      <c r="U1542" s="31">
        <f t="shared" si="5207"/>
        <v>0</v>
      </c>
      <c r="V1542" s="31">
        <f t="shared" si="5208"/>
        <v>0</v>
      </c>
      <c r="W1542" s="31">
        <f t="shared" si="5209"/>
        <v>0</v>
      </c>
      <c r="X1542" s="31">
        <f t="shared" si="5097"/>
        <v>92560.800000000003</v>
      </c>
      <c r="Y1542" s="31">
        <f t="shared" si="5098"/>
        <v>96612.100000000006</v>
      </c>
      <c r="Z1542" s="31">
        <f t="shared" si="5099"/>
        <v>101272.7</v>
      </c>
      <c r="AA1542" s="31">
        <f t="shared" si="5210"/>
        <v>0</v>
      </c>
      <c r="AB1542" s="31">
        <f t="shared" si="5211"/>
        <v>0</v>
      </c>
      <c r="AC1542" s="31">
        <f t="shared" si="5212"/>
        <v>0</v>
      </c>
      <c r="AD1542" s="31">
        <f t="shared" si="5100"/>
        <v>92560.800000000003</v>
      </c>
      <c r="AE1542" s="31">
        <f t="shared" si="5101"/>
        <v>96612.100000000006</v>
      </c>
      <c r="AF1542" s="31">
        <f t="shared" si="5102"/>
        <v>101272.7</v>
      </c>
      <c r="AG1542" s="31">
        <f t="shared" si="5213"/>
        <v>0</v>
      </c>
      <c r="AH1542" s="31">
        <f t="shared" si="5214"/>
        <v>0</v>
      </c>
      <c r="AI1542" s="31">
        <f t="shared" si="5215"/>
        <v>0</v>
      </c>
      <c r="AJ1542" s="31">
        <f t="shared" si="5103"/>
        <v>92560.800000000003</v>
      </c>
      <c r="AK1542" s="31">
        <f t="shared" si="5104"/>
        <v>96612.100000000006</v>
      </c>
      <c r="AL1542" s="31">
        <f t="shared" si="5105"/>
        <v>101272.7</v>
      </c>
      <c r="AM1542" s="31">
        <f t="shared" si="5216"/>
        <v>-842.16999999999996</v>
      </c>
      <c r="AN1542" s="31">
        <f t="shared" si="5217"/>
        <v>0</v>
      </c>
      <c r="AO1542" s="31">
        <f t="shared" si="5218"/>
        <v>0</v>
      </c>
      <c r="AP1542" s="31">
        <f t="shared" si="5053"/>
        <v>91718.630000000005</v>
      </c>
      <c r="AQ1542" s="31">
        <f t="shared" si="5054"/>
        <v>96612.100000000006</v>
      </c>
      <c r="AR1542" s="31">
        <f t="shared" si="5055"/>
        <v>101272.7</v>
      </c>
      <c r="AS1542" s="31">
        <f t="shared" si="5219"/>
        <v>0</v>
      </c>
      <c r="AT1542" s="31">
        <f t="shared" si="5220"/>
        <v>0</v>
      </c>
      <c r="AU1542" s="31">
        <f t="shared" si="5221"/>
        <v>0</v>
      </c>
      <c r="AV1542" s="31">
        <f t="shared" si="5056"/>
        <v>91718.630000000005</v>
      </c>
      <c r="AW1542" s="31">
        <f t="shared" si="5057"/>
        <v>96612.100000000006</v>
      </c>
      <c r="AX1542" s="31">
        <f t="shared" si="5058"/>
        <v>101272.7</v>
      </c>
      <c r="AY1542" s="31">
        <f t="shared" ref="AY1542:AY1544" si="5239">AY1543</f>
        <v>-2124.8229999999999</v>
      </c>
      <c r="AZ1542" s="31">
        <f t="shared" si="5223"/>
        <v>0</v>
      </c>
      <c r="BA1542" s="31">
        <f t="shared" si="5224"/>
        <v>0</v>
      </c>
      <c r="BB1542" s="31">
        <f t="shared" si="5062"/>
        <v>89593.807000000001</v>
      </c>
      <c r="BC1542" s="31">
        <f t="shared" si="5063"/>
        <v>96612.100000000006</v>
      </c>
      <c r="BD1542" s="31">
        <f t="shared" si="5064"/>
        <v>101272.7</v>
      </c>
      <c r="BE1542" s="31">
        <f t="shared" si="5225"/>
        <v>0</v>
      </c>
      <c r="BF1542" s="31">
        <f t="shared" si="5226"/>
        <v>0</v>
      </c>
      <c r="BG1542" s="31">
        <f t="shared" si="5227"/>
        <v>0</v>
      </c>
      <c r="BH1542" s="31">
        <f t="shared" si="5068"/>
        <v>89593.807000000001</v>
      </c>
      <c r="BI1542" s="31">
        <f t="shared" si="5069"/>
        <v>96612.100000000006</v>
      </c>
      <c r="BJ1542" s="31">
        <f t="shared" si="5070"/>
        <v>101272.7</v>
      </c>
      <c r="BK1542" s="31">
        <f t="shared" si="5228"/>
        <v>-2376.6669999999999</v>
      </c>
      <c r="BL1542" s="31">
        <f t="shared" si="5229"/>
        <v>-3082.8440000000001</v>
      </c>
      <c r="BM1542" s="31">
        <f t="shared" si="5230"/>
        <v>0</v>
      </c>
      <c r="BN1542" s="31">
        <f t="shared" si="5074"/>
        <v>87217.139999999999</v>
      </c>
      <c r="BO1542" s="31">
        <f t="shared" si="5075"/>
        <v>93529.256000000008</v>
      </c>
      <c r="BP1542" s="31">
        <f t="shared" si="5076"/>
        <v>101272.7</v>
      </c>
      <c r="BQ1542" s="31">
        <f t="shared" si="5231"/>
        <v>0</v>
      </c>
      <c r="BR1542" s="31">
        <f t="shared" si="5232"/>
        <v>0</v>
      </c>
      <c r="BS1542" s="31">
        <f t="shared" si="5079"/>
        <v>87217.139999999999</v>
      </c>
      <c r="BT1542" s="31">
        <f t="shared" si="5080"/>
        <v>93529.256000000008</v>
      </c>
      <c r="BU1542" s="31">
        <f t="shared" si="5081"/>
        <v>101272.7</v>
      </c>
      <c r="BV1542" s="31">
        <f t="shared" si="5233"/>
        <v>0</v>
      </c>
      <c r="BW1542" s="31">
        <f t="shared" si="5234"/>
        <v>0</v>
      </c>
      <c r="BX1542" s="31">
        <f t="shared" si="5084"/>
        <v>87217.139999999999</v>
      </c>
      <c r="BY1542" s="31">
        <f t="shared" si="5085"/>
        <v>93529.256000000008</v>
      </c>
      <c r="BZ1542" s="31">
        <f t="shared" si="5086"/>
        <v>101272.7</v>
      </c>
      <c r="CA1542" s="31">
        <f t="shared" si="5235"/>
        <v>0</v>
      </c>
      <c r="CB1542" s="31">
        <f t="shared" si="5236"/>
        <v>0</v>
      </c>
      <c r="CC1542" s="31">
        <f t="shared" si="5237"/>
        <v>0</v>
      </c>
      <c r="CD1542" s="31">
        <f t="shared" si="5192"/>
        <v>87217.139999999999</v>
      </c>
      <c r="CE1542" s="31">
        <f t="shared" si="5193"/>
        <v>93529.256000000008</v>
      </c>
      <c r="CF1542" s="31">
        <f t="shared" si="5194"/>
        <v>101272.7</v>
      </c>
      <c r="CG1542" s="31">
        <f t="shared" si="5238"/>
        <v>0</v>
      </c>
      <c r="CH1542" s="24"/>
      <c r="CI1542" s="40"/>
      <c r="CO1542" s="1" t="s">
        <v>31</v>
      </c>
    </row>
    <row r="1543" ht="29.850000000000001">
      <c r="A1543" s="41" t="s">
        <v>871</v>
      </c>
      <c r="B1543" s="17">
        <v>200</v>
      </c>
      <c r="C1543" s="16"/>
      <c r="D1543" s="16"/>
      <c r="E1543" s="39" t="s">
        <v>40</v>
      </c>
      <c r="F1543" s="31">
        <f t="shared" si="5198"/>
        <v>63555.099999999999</v>
      </c>
      <c r="G1543" s="31">
        <f t="shared" si="5199"/>
        <v>63555.099999999999</v>
      </c>
      <c r="H1543" s="31">
        <f t="shared" si="5200"/>
        <v>63555.099999999999</v>
      </c>
      <c r="I1543" s="31">
        <f t="shared" si="5201"/>
        <v>29005.700000000001</v>
      </c>
      <c r="J1543" s="31">
        <f t="shared" si="5202"/>
        <v>33057</v>
      </c>
      <c r="K1543" s="31">
        <f t="shared" si="5203"/>
        <v>37717.599999999999</v>
      </c>
      <c r="L1543" s="31">
        <f t="shared" si="5091"/>
        <v>92560.800000000003</v>
      </c>
      <c r="M1543" s="31">
        <f t="shared" si="5092"/>
        <v>96612.100000000006</v>
      </c>
      <c r="N1543" s="31">
        <f t="shared" si="5093"/>
        <v>101272.7</v>
      </c>
      <c r="O1543" s="31">
        <f t="shared" si="5204"/>
        <v>0</v>
      </c>
      <c r="P1543" s="31">
        <f t="shared" si="5205"/>
        <v>0</v>
      </c>
      <c r="Q1543" s="31">
        <f t="shared" si="5206"/>
        <v>0</v>
      </c>
      <c r="R1543" s="31">
        <f t="shared" si="5094"/>
        <v>92560.800000000003</v>
      </c>
      <c r="S1543" s="31">
        <f t="shared" si="5095"/>
        <v>96612.100000000006</v>
      </c>
      <c r="T1543" s="31">
        <f t="shared" si="5096"/>
        <v>101272.7</v>
      </c>
      <c r="U1543" s="31">
        <f t="shared" si="5207"/>
        <v>0</v>
      </c>
      <c r="V1543" s="31">
        <f t="shared" si="5208"/>
        <v>0</v>
      </c>
      <c r="W1543" s="31">
        <f t="shared" si="5209"/>
        <v>0</v>
      </c>
      <c r="X1543" s="31">
        <f t="shared" si="5097"/>
        <v>92560.800000000003</v>
      </c>
      <c r="Y1543" s="31">
        <f t="shared" si="5098"/>
        <v>96612.100000000006</v>
      </c>
      <c r="Z1543" s="31">
        <f t="shared" si="5099"/>
        <v>101272.7</v>
      </c>
      <c r="AA1543" s="31">
        <f t="shared" si="5210"/>
        <v>0</v>
      </c>
      <c r="AB1543" s="31">
        <f t="shared" si="5211"/>
        <v>0</v>
      </c>
      <c r="AC1543" s="31">
        <f t="shared" si="5212"/>
        <v>0</v>
      </c>
      <c r="AD1543" s="31">
        <f t="shared" si="5100"/>
        <v>92560.800000000003</v>
      </c>
      <c r="AE1543" s="31">
        <f t="shared" si="5101"/>
        <v>96612.100000000006</v>
      </c>
      <c r="AF1543" s="31">
        <f t="shared" si="5102"/>
        <v>101272.7</v>
      </c>
      <c r="AG1543" s="31">
        <f t="shared" si="5213"/>
        <v>0</v>
      </c>
      <c r="AH1543" s="31">
        <f t="shared" si="5214"/>
        <v>0</v>
      </c>
      <c r="AI1543" s="31">
        <f t="shared" si="5215"/>
        <v>0</v>
      </c>
      <c r="AJ1543" s="31">
        <f t="shared" si="5103"/>
        <v>92560.800000000003</v>
      </c>
      <c r="AK1543" s="31">
        <f t="shared" si="5104"/>
        <v>96612.100000000006</v>
      </c>
      <c r="AL1543" s="31">
        <f t="shared" si="5105"/>
        <v>101272.7</v>
      </c>
      <c r="AM1543" s="31">
        <f t="shared" si="5216"/>
        <v>-842.16999999999996</v>
      </c>
      <c r="AN1543" s="31">
        <f t="shared" si="5217"/>
        <v>0</v>
      </c>
      <c r="AO1543" s="31">
        <f t="shared" si="5218"/>
        <v>0</v>
      </c>
      <c r="AP1543" s="31">
        <f t="shared" si="5053"/>
        <v>91718.630000000005</v>
      </c>
      <c r="AQ1543" s="31">
        <f t="shared" si="5054"/>
        <v>96612.100000000006</v>
      </c>
      <c r="AR1543" s="31">
        <f t="shared" si="5055"/>
        <v>101272.7</v>
      </c>
      <c r="AS1543" s="31">
        <f t="shared" si="5219"/>
        <v>0</v>
      </c>
      <c r="AT1543" s="31">
        <f t="shared" si="5220"/>
        <v>0</v>
      </c>
      <c r="AU1543" s="31">
        <f t="shared" si="5221"/>
        <v>0</v>
      </c>
      <c r="AV1543" s="31">
        <f t="shared" si="5056"/>
        <v>91718.630000000005</v>
      </c>
      <c r="AW1543" s="31">
        <f t="shared" si="5057"/>
        <v>96612.100000000006</v>
      </c>
      <c r="AX1543" s="31">
        <f t="shared" si="5058"/>
        <v>101272.7</v>
      </c>
      <c r="AY1543" s="31">
        <f t="shared" si="5239"/>
        <v>-2124.8229999999999</v>
      </c>
      <c r="AZ1543" s="31">
        <f t="shared" si="5223"/>
        <v>0</v>
      </c>
      <c r="BA1543" s="31">
        <f t="shared" si="5224"/>
        <v>0</v>
      </c>
      <c r="BB1543" s="31">
        <f t="shared" si="5062"/>
        <v>89593.807000000001</v>
      </c>
      <c r="BC1543" s="31">
        <f t="shared" si="5063"/>
        <v>96612.100000000006</v>
      </c>
      <c r="BD1543" s="31">
        <f t="shared" si="5064"/>
        <v>101272.7</v>
      </c>
      <c r="BE1543" s="31">
        <f t="shared" si="5225"/>
        <v>0</v>
      </c>
      <c r="BF1543" s="31">
        <f t="shared" si="5226"/>
        <v>0</v>
      </c>
      <c r="BG1543" s="31">
        <f t="shared" si="5227"/>
        <v>0</v>
      </c>
      <c r="BH1543" s="31">
        <f t="shared" si="5068"/>
        <v>89593.807000000001</v>
      </c>
      <c r="BI1543" s="31">
        <f t="shared" si="5069"/>
        <v>96612.100000000006</v>
      </c>
      <c r="BJ1543" s="31">
        <f t="shared" si="5070"/>
        <v>101272.7</v>
      </c>
      <c r="BK1543" s="31">
        <f t="shared" si="5228"/>
        <v>-2376.6669999999999</v>
      </c>
      <c r="BL1543" s="31">
        <f t="shared" si="5229"/>
        <v>-3082.8440000000001</v>
      </c>
      <c r="BM1543" s="31">
        <f t="shared" si="5230"/>
        <v>0</v>
      </c>
      <c r="BN1543" s="31">
        <f t="shared" si="5074"/>
        <v>87217.139999999999</v>
      </c>
      <c r="BO1543" s="31">
        <f t="shared" si="5075"/>
        <v>93529.256000000008</v>
      </c>
      <c r="BP1543" s="31">
        <f t="shared" si="5076"/>
        <v>101272.7</v>
      </c>
      <c r="BQ1543" s="31">
        <f t="shared" si="5231"/>
        <v>0</v>
      </c>
      <c r="BR1543" s="31">
        <f t="shared" si="5232"/>
        <v>0</v>
      </c>
      <c r="BS1543" s="31">
        <f t="shared" si="5079"/>
        <v>87217.139999999999</v>
      </c>
      <c r="BT1543" s="31">
        <f t="shared" si="5080"/>
        <v>93529.256000000008</v>
      </c>
      <c r="BU1543" s="31">
        <f t="shared" si="5081"/>
        <v>101272.7</v>
      </c>
      <c r="BV1543" s="31">
        <f t="shared" si="5233"/>
        <v>0</v>
      </c>
      <c r="BW1543" s="31">
        <f t="shared" si="5234"/>
        <v>0</v>
      </c>
      <c r="BX1543" s="31">
        <f t="shared" si="5084"/>
        <v>87217.139999999999</v>
      </c>
      <c r="BY1543" s="31">
        <f t="shared" si="5085"/>
        <v>93529.256000000008</v>
      </c>
      <c r="BZ1543" s="31">
        <f t="shared" si="5086"/>
        <v>101272.7</v>
      </c>
      <c r="CA1543" s="31">
        <f t="shared" si="5235"/>
        <v>0</v>
      </c>
      <c r="CB1543" s="31">
        <f t="shared" si="5236"/>
        <v>0</v>
      </c>
      <c r="CC1543" s="31">
        <f t="shared" si="5237"/>
        <v>0</v>
      </c>
      <c r="CD1543" s="31">
        <f t="shared" si="5192"/>
        <v>87217.139999999999</v>
      </c>
      <c r="CE1543" s="31">
        <f t="shared" si="5193"/>
        <v>93529.256000000008</v>
      </c>
      <c r="CF1543" s="31">
        <f t="shared" si="5194"/>
        <v>101272.7</v>
      </c>
      <c r="CG1543" s="31">
        <f t="shared" si="5238"/>
        <v>0</v>
      </c>
      <c r="CH1543" s="24"/>
      <c r="CI1543" s="40"/>
      <c r="CM1543" s="1" t="s">
        <v>29</v>
      </c>
    </row>
    <row r="1544" ht="43.75">
      <c r="A1544" s="41" t="s">
        <v>871</v>
      </c>
      <c r="B1544" s="17">
        <v>240</v>
      </c>
      <c r="C1544" s="16"/>
      <c r="D1544" s="16"/>
      <c r="E1544" s="39" t="s">
        <v>41</v>
      </c>
      <c r="F1544" s="31">
        <f t="shared" si="5198"/>
        <v>63555.099999999999</v>
      </c>
      <c r="G1544" s="31">
        <f t="shared" si="5199"/>
        <v>63555.099999999999</v>
      </c>
      <c r="H1544" s="31">
        <f t="shared" si="5200"/>
        <v>63555.099999999999</v>
      </c>
      <c r="I1544" s="31">
        <f t="shared" si="5201"/>
        <v>29005.700000000001</v>
      </c>
      <c r="J1544" s="31">
        <f t="shared" si="5202"/>
        <v>33057</v>
      </c>
      <c r="K1544" s="31">
        <f t="shared" si="5203"/>
        <v>37717.599999999999</v>
      </c>
      <c r="L1544" s="31">
        <f t="shared" si="5091"/>
        <v>92560.800000000003</v>
      </c>
      <c r="M1544" s="31">
        <f t="shared" si="5092"/>
        <v>96612.100000000006</v>
      </c>
      <c r="N1544" s="31">
        <f t="shared" si="5093"/>
        <v>101272.7</v>
      </c>
      <c r="O1544" s="31">
        <f t="shared" si="5204"/>
        <v>0</v>
      </c>
      <c r="P1544" s="31">
        <f t="shared" si="5205"/>
        <v>0</v>
      </c>
      <c r="Q1544" s="31">
        <f t="shared" si="5206"/>
        <v>0</v>
      </c>
      <c r="R1544" s="31">
        <f t="shared" si="5094"/>
        <v>92560.800000000003</v>
      </c>
      <c r="S1544" s="31">
        <f t="shared" si="5095"/>
        <v>96612.100000000006</v>
      </c>
      <c r="T1544" s="31">
        <f t="shared" si="5096"/>
        <v>101272.7</v>
      </c>
      <c r="U1544" s="31">
        <f t="shared" si="5207"/>
        <v>0</v>
      </c>
      <c r="V1544" s="31">
        <f t="shared" si="5208"/>
        <v>0</v>
      </c>
      <c r="W1544" s="31">
        <f t="shared" si="5209"/>
        <v>0</v>
      </c>
      <c r="X1544" s="31">
        <f t="shared" si="5097"/>
        <v>92560.800000000003</v>
      </c>
      <c r="Y1544" s="31">
        <f t="shared" si="5098"/>
        <v>96612.100000000006</v>
      </c>
      <c r="Z1544" s="31">
        <f t="shared" si="5099"/>
        <v>101272.7</v>
      </c>
      <c r="AA1544" s="31">
        <f t="shared" si="5210"/>
        <v>0</v>
      </c>
      <c r="AB1544" s="31">
        <f t="shared" si="5211"/>
        <v>0</v>
      </c>
      <c r="AC1544" s="31">
        <f t="shared" si="5212"/>
        <v>0</v>
      </c>
      <c r="AD1544" s="31">
        <f t="shared" si="5100"/>
        <v>92560.800000000003</v>
      </c>
      <c r="AE1544" s="31">
        <f t="shared" si="5101"/>
        <v>96612.100000000006</v>
      </c>
      <c r="AF1544" s="31">
        <f t="shared" si="5102"/>
        <v>101272.7</v>
      </c>
      <c r="AG1544" s="31">
        <f t="shared" si="5213"/>
        <v>0</v>
      </c>
      <c r="AH1544" s="31">
        <f t="shared" si="5214"/>
        <v>0</v>
      </c>
      <c r="AI1544" s="31">
        <f t="shared" si="5215"/>
        <v>0</v>
      </c>
      <c r="AJ1544" s="31">
        <f t="shared" si="5103"/>
        <v>92560.800000000003</v>
      </c>
      <c r="AK1544" s="31">
        <f t="shared" si="5104"/>
        <v>96612.100000000006</v>
      </c>
      <c r="AL1544" s="31">
        <f t="shared" si="5105"/>
        <v>101272.7</v>
      </c>
      <c r="AM1544" s="31">
        <f t="shared" si="5216"/>
        <v>-842.16999999999996</v>
      </c>
      <c r="AN1544" s="31">
        <f t="shared" si="5217"/>
        <v>0</v>
      </c>
      <c r="AO1544" s="31">
        <f t="shared" si="5218"/>
        <v>0</v>
      </c>
      <c r="AP1544" s="31">
        <f t="shared" si="5053"/>
        <v>91718.630000000005</v>
      </c>
      <c r="AQ1544" s="31">
        <f t="shared" si="5054"/>
        <v>96612.100000000006</v>
      </c>
      <c r="AR1544" s="31">
        <f t="shared" si="5055"/>
        <v>101272.7</v>
      </c>
      <c r="AS1544" s="31">
        <f t="shared" si="5219"/>
        <v>0</v>
      </c>
      <c r="AT1544" s="31">
        <f t="shared" si="5220"/>
        <v>0</v>
      </c>
      <c r="AU1544" s="31">
        <f t="shared" si="5221"/>
        <v>0</v>
      </c>
      <c r="AV1544" s="31">
        <f t="shared" si="5056"/>
        <v>91718.630000000005</v>
      </c>
      <c r="AW1544" s="31">
        <f t="shared" si="5057"/>
        <v>96612.100000000006</v>
      </c>
      <c r="AX1544" s="31">
        <f t="shared" si="5058"/>
        <v>101272.7</v>
      </c>
      <c r="AY1544" s="31">
        <f t="shared" si="5239"/>
        <v>-2124.8229999999999</v>
      </c>
      <c r="AZ1544" s="31">
        <f t="shared" si="5223"/>
        <v>0</v>
      </c>
      <c r="BA1544" s="31">
        <f t="shared" si="5224"/>
        <v>0</v>
      </c>
      <c r="BB1544" s="31">
        <f t="shared" si="5062"/>
        <v>89593.807000000001</v>
      </c>
      <c r="BC1544" s="31">
        <f t="shared" si="5063"/>
        <v>96612.100000000006</v>
      </c>
      <c r="BD1544" s="31">
        <f t="shared" si="5064"/>
        <v>101272.7</v>
      </c>
      <c r="BE1544" s="31">
        <f t="shared" si="5225"/>
        <v>0</v>
      </c>
      <c r="BF1544" s="31">
        <f t="shared" si="5226"/>
        <v>0</v>
      </c>
      <c r="BG1544" s="31">
        <f t="shared" si="5227"/>
        <v>0</v>
      </c>
      <c r="BH1544" s="31">
        <f t="shared" si="5068"/>
        <v>89593.807000000001</v>
      </c>
      <c r="BI1544" s="31">
        <f t="shared" si="5069"/>
        <v>96612.100000000006</v>
      </c>
      <c r="BJ1544" s="31">
        <f t="shared" si="5070"/>
        <v>101272.7</v>
      </c>
      <c r="BK1544" s="31">
        <f t="shared" si="5228"/>
        <v>-2376.6669999999999</v>
      </c>
      <c r="BL1544" s="31">
        <f t="shared" si="5229"/>
        <v>-3082.8440000000001</v>
      </c>
      <c r="BM1544" s="31">
        <f t="shared" si="5230"/>
        <v>0</v>
      </c>
      <c r="BN1544" s="31">
        <f t="shared" si="5074"/>
        <v>87217.139999999999</v>
      </c>
      <c r="BO1544" s="31">
        <f t="shared" si="5075"/>
        <v>93529.256000000008</v>
      </c>
      <c r="BP1544" s="31">
        <f t="shared" si="5076"/>
        <v>101272.7</v>
      </c>
      <c r="BQ1544" s="31">
        <f t="shared" si="5231"/>
        <v>0</v>
      </c>
      <c r="BR1544" s="31">
        <f t="shared" si="5232"/>
        <v>0</v>
      </c>
      <c r="BS1544" s="31">
        <f t="shared" si="5079"/>
        <v>87217.139999999999</v>
      </c>
      <c r="BT1544" s="31">
        <f t="shared" si="5080"/>
        <v>93529.256000000008</v>
      </c>
      <c r="BU1544" s="31">
        <f t="shared" si="5081"/>
        <v>101272.7</v>
      </c>
      <c r="BV1544" s="31">
        <f t="shared" si="5233"/>
        <v>0</v>
      </c>
      <c r="BW1544" s="31">
        <f t="shared" si="5234"/>
        <v>0</v>
      </c>
      <c r="BX1544" s="31">
        <f t="shared" si="5084"/>
        <v>87217.139999999999</v>
      </c>
      <c r="BY1544" s="31">
        <f t="shared" si="5085"/>
        <v>93529.256000000008</v>
      </c>
      <c r="BZ1544" s="31">
        <f t="shared" si="5086"/>
        <v>101272.7</v>
      </c>
      <c r="CA1544" s="31">
        <f t="shared" si="5235"/>
        <v>0</v>
      </c>
      <c r="CB1544" s="31">
        <f t="shared" si="5236"/>
        <v>0</v>
      </c>
      <c r="CC1544" s="31">
        <f t="shared" si="5237"/>
        <v>0</v>
      </c>
      <c r="CD1544" s="31">
        <f t="shared" si="5192"/>
        <v>87217.139999999999</v>
      </c>
      <c r="CE1544" s="31">
        <f t="shared" si="5193"/>
        <v>93529.256000000008</v>
      </c>
      <c r="CF1544" s="31">
        <f t="shared" si="5194"/>
        <v>101272.7</v>
      </c>
      <c r="CG1544" s="31">
        <f t="shared" si="5238"/>
        <v>0</v>
      </c>
      <c r="CH1544" s="24"/>
      <c r="CI1544" s="40"/>
      <c r="CN1544" s="1" t="s">
        <v>30</v>
      </c>
    </row>
    <row r="1545" ht="15">
      <c r="A1545" s="41" t="s">
        <v>871</v>
      </c>
      <c r="B1545" s="17">
        <v>240</v>
      </c>
      <c r="C1545" s="16" t="s">
        <v>395</v>
      </c>
      <c r="D1545" s="16" t="s">
        <v>105</v>
      </c>
      <c r="E1545" s="39" t="s">
        <v>681</v>
      </c>
      <c r="F1545" s="31">
        <v>63555.099999999999</v>
      </c>
      <c r="G1545" s="31">
        <v>63555.099999999999</v>
      </c>
      <c r="H1545" s="31">
        <v>63555.099999999999</v>
      </c>
      <c r="I1545" s="31">
        <v>29005.700000000001</v>
      </c>
      <c r="J1545" s="31">
        <v>33057</v>
      </c>
      <c r="K1545" s="31">
        <v>37717.599999999999</v>
      </c>
      <c r="L1545" s="31">
        <f t="shared" si="5091"/>
        <v>92560.800000000003</v>
      </c>
      <c r="M1545" s="31">
        <f t="shared" si="5092"/>
        <v>96612.100000000006</v>
      </c>
      <c r="N1545" s="31">
        <f t="shared" si="5093"/>
        <v>101272.7</v>
      </c>
      <c r="O1545" s="31"/>
      <c r="P1545" s="31"/>
      <c r="Q1545" s="31"/>
      <c r="R1545" s="31">
        <f t="shared" si="5094"/>
        <v>92560.800000000003</v>
      </c>
      <c r="S1545" s="31">
        <f t="shared" si="5095"/>
        <v>96612.100000000006</v>
      </c>
      <c r="T1545" s="31">
        <f t="shared" si="5096"/>
        <v>101272.7</v>
      </c>
      <c r="U1545" s="31"/>
      <c r="V1545" s="31"/>
      <c r="W1545" s="31"/>
      <c r="X1545" s="31">
        <f t="shared" si="5097"/>
        <v>92560.800000000003</v>
      </c>
      <c r="Y1545" s="31">
        <f t="shared" si="5098"/>
        <v>96612.100000000006</v>
      </c>
      <c r="Z1545" s="31">
        <f t="shared" si="5099"/>
        <v>101272.7</v>
      </c>
      <c r="AA1545" s="31"/>
      <c r="AB1545" s="31"/>
      <c r="AC1545" s="31"/>
      <c r="AD1545" s="31">
        <f t="shared" si="5100"/>
        <v>92560.800000000003</v>
      </c>
      <c r="AE1545" s="31">
        <f t="shared" si="5101"/>
        <v>96612.100000000006</v>
      </c>
      <c r="AF1545" s="31">
        <f t="shared" si="5102"/>
        <v>101272.7</v>
      </c>
      <c r="AG1545" s="31"/>
      <c r="AH1545" s="31"/>
      <c r="AI1545" s="31"/>
      <c r="AJ1545" s="31">
        <f t="shared" si="5103"/>
        <v>92560.800000000003</v>
      </c>
      <c r="AK1545" s="31">
        <f t="shared" si="5104"/>
        <v>96612.100000000006</v>
      </c>
      <c r="AL1545" s="31">
        <f t="shared" si="5105"/>
        <v>101272.7</v>
      </c>
      <c r="AM1545" s="31">
        <v>-842.16999999999996</v>
      </c>
      <c r="AN1545" s="31"/>
      <c r="AO1545" s="31"/>
      <c r="AP1545" s="31">
        <f t="shared" si="5053"/>
        <v>91718.630000000005</v>
      </c>
      <c r="AQ1545" s="31">
        <f t="shared" si="5054"/>
        <v>96612.100000000006</v>
      </c>
      <c r="AR1545" s="31">
        <f t="shared" si="5055"/>
        <v>101272.7</v>
      </c>
      <c r="AS1545" s="31"/>
      <c r="AT1545" s="31"/>
      <c r="AU1545" s="31"/>
      <c r="AV1545" s="31">
        <f t="shared" si="5056"/>
        <v>91718.630000000005</v>
      </c>
      <c r="AW1545" s="31">
        <f t="shared" si="5057"/>
        <v>96612.100000000006</v>
      </c>
      <c r="AX1545" s="31">
        <f t="shared" si="5058"/>
        <v>101272.7</v>
      </c>
      <c r="AY1545" s="31">
        <v>-2124.8229999999999</v>
      </c>
      <c r="AZ1545" s="31"/>
      <c r="BA1545" s="31"/>
      <c r="BB1545" s="31">
        <f t="shared" si="5062"/>
        <v>89593.807000000001</v>
      </c>
      <c r="BC1545" s="31">
        <f t="shared" si="5063"/>
        <v>96612.100000000006</v>
      </c>
      <c r="BD1545" s="31">
        <f t="shared" si="5064"/>
        <v>101272.7</v>
      </c>
      <c r="BE1545" s="31"/>
      <c r="BF1545" s="31"/>
      <c r="BG1545" s="31"/>
      <c r="BH1545" s="31">
        <f t="shared" si="5068"/>
        <v>89593.807000000001</v>
      </c>
      <c r="BI1545" s="31">
        <f t="shared" si="5069"/>
        <v>96612.100000000006</v>
      </c>
      <c r="BJ1545" s="31">
        <f t="shared" si="5070"/>
        <v>101272.7</v>
      </c>
      <c r="BK1545" s="31">
        <v>-2376.6669999999999</v>
      </c>
      <c r="BL1545" s="31">
        <v>-3082.8440000000001</v>
      </c>
      <c r="BM1545" s="31"/>
      <c r="BN1545" s="31">
        <f t="shared" si="5074"/>
        <v>87217.139999999999</v>
      </c>
      <c r="BO1545" s="31">
        <f t="shared" si="5075"/>
        <v>93529.256000000008</v>
      </c>
      <c r="BP1545" s="31">
        <f t="shared" si="5076"/>
        <v>101272.7</v>
      </c>
      <c r="BQ1545" s="31"/>
      <c r="BR1545" s="31"/>
      <c r="BS1545" s="31">
        <f t="shared" si="5079"/>
        <v>87217.139999999999</v>
      </c>
      <c r="BT1545" s="31">
        <f t="shared" si="5080"/>
        <v>93529.256000000008</v>
      </c>
      <c r="BU1545" s="31">
        <f t="shared" si="5081"/>
        <v>101272.7</v>
      </c>
      <c r="BV1545" s="31"/>
      <c r="BW1545" s="31"/>
      <c r="BX1545" s="31">
        <f t="shared" si="5084"/>
        <v>87217.139999999999</v>
      </c>
      <c r="BY1545" s="31">
        <f t="shared" si="5085"/>
        <v>93529.256000000008</v>
      </c>
      <c r="BZ1545" s="31">
        <f t="shared" si="5086"/>
        <v>101272.7</v>
      </c>
      <c r="CA1545" s="31"/>
      <c r="CB1545" s="31"/>
      <c r="CC1545" s="31"/>
      <c r="CD1545" s="31">
        <f t="shared" si="5192"/>
        <v>87217.139999999999</v>
      </c>
      <c r="CE1545" s="31">
        <f t="shared" si="5193"/>
        <v>93529.256000000008</v>
      </c>
      <c r="CF1545" s="31">
        <f t="shared" si="5194"/>
        <v>101272.7</v>
      </c>
      <c r="CG1545" s="31"/>
      <c r="CH1545" s="24"/>
      <c r="CI1545" s="40">
        <v>107</v>
      </c>
    </row>
    <row r="1546" ht="57.700000000000003">
      <c r="A1546" s="41" t="s">
        <v>873</v>
      </c>
      <c r="B1546" s="17"/>
      <c r="C1546" s="16"/>
      <c r="D1546" s="16"/>
      <c r="E1546" s="39" t="s">
        <v>874</v>
      </c>
      <c r="F1546" s="31">
        <f>F1551+F1547</f>
        <v>680368.80000000005</v>
      </c>
      <c r="G1546" s="31">
        <f>G1551+G1547</f>
        <v>1175481.7</v>
      </c>
      <c r="H1546" s="31">
        <f>H1551+H1547</f>
        <v>1477029.9000000001</v>
      </c>
      <c r="I1546" s="31">
        <f>I1551+I1547</f>
        <v>-31435.900000000001</v>
      </c>
      <c r="J1546" s="31">
        <f>J1551+J1547</f>
        <v>-96352</v>
      </c>
      <c r="K1546" s="31">
        <f>K1551+K1547</f>
        <v>5500.3000000000002</v>
      </c>
      <c r="L1546" s="31">
        <f t="shared" si="5091"/>
        <v>648932.90000000002</v>
      </c>
      <c r="M1546" s="31">
        <f t="shared" si="5092"/>
        <v>1079129.7</v>
      </c>
      <c r="N1546" s="31">
        <f t="shared" si="5093"/>
        <v>1482530.2000000002</v>
      </c>
      <c r="O1546" s="31">
        <f>O1551+O1547</f>
        <v>-8928.2000000000007</v>
      </c>
      <c r="P1546" s="31">
        <f>P1551+P1547</f>
        <v>-9118.9410000000007</v>
      </c>
      <c r="Q1546" s="31">
        <f>Q1551+Q1547</f>
        <v>-9516.2219999999998</v>
      </c>
      <c r="R1546" s="31">
        <f t="shared" si="5094"/>
        <v>640004.70000000007</v>
      </c>
      <c r="S1546" s="31">
        <f t="shared" si="5095"/>
        <v>1070010.7589999998</v>
      </c>
      <c r="T1546" s="31">
        <f t="shared" si="5096"/>
        <v>1473013.9780000001</v>
      </c>
      <c r="U1546" s="31">
        <f>U1551+U1547</f>
        <v>0</v>
      </c>
      <c r="V1546" s="31">
        <f>V1551+V1547</f>
        <v>0</v>
      </c>
      <c r="W1546" s="31">
        <f>W1551+W1547</f>
        <v>0</v>
      </c>
      <c r="X1546" s="31">
        <f t="shared" si="5097"/>
        <v>640004.70000000007</v>
      </c>
      <c r="Y1546" s="31">
        <f t="shared" si="5098"/>
        <v>1070010.7589999998</v>
      </c>
      <c r="Z1546" s="31">
        <f t="shared" si="5099"/>
        <v>1473013.9780000001</v>
      </c>
      <c r="AA1546" s="31">
        <f>AA1551+AA1547</f>
        <v>0</v>
      </c>
      <c r="AB1546" s="31">
        <f>AB1551+AB1547</f>
        <v>0</v>
      </c>
      <c r="AC1546" s="31">
        <f>AC1551+AC1547</f>
        <v>0</v>
      </c>
      <c r="AD1546" s="31">
        <f t="shared" si="5100"/>
        <v>640004.70000000007</v>
      </c>
      <c r="AE1546" s="31">
        <f t="shared" si="5101"/>
        <v>1070010.7589999998</v>
      </c>
      <c r="AF1546" s="31">
        <f t="shared" si="5102"/>
        <v>1473013.9780000001</v>
      </c>
      <c r="AG1546" s="31">
        <f>AG1551+AG1547</f>
        <v>0</v>
      </c>
      <c r="AH1546" s="31">
        <f>AH1551+AH1547</f>
        <v>0</v>
      </c>
      <c r="AI1546" s="31">
        <f>AI1551+AI1547</f>
        <v>0</v>
      </c>
      <c r="AJ1546" s="31">
        <f t="shared" si="5103"/>
        <v>640004.70000000007</v>
      </c>
      <c r="AK1546" s="31">
        <f t="shared" si="5104"/>
        <v>1070010.7589999998</v>
      </c>
      <c r="AL1546" s="31">
        <f t="shared" si="5105"/>
        <v>1473013.9780000001</v>
      </c>
      <c r="AM1546" s="31">
        <f>AM1551+AM1547</f>
        <v>0</v>
      </c>
      <c r="AN1546" s="31">
        <f>AN1551+AN1547</f>
        <v>0</v>
      </c>
      <c r="AO1546" s="31">
        <f>AO1551+AO1547</f>
        <v>0</v>
      </c>
      <c r="AP1546" s="31">
        <f t="shared" si="5053"/>
        <v>640004.70000000007</v>
      </c>
      <c r="AQ1546" s="31">
        <f t="shared" si="5054"/>
        <v>1070010.7589999998</v>
      </c>
      <c r="AR1546" s="31">
        <f t="shared" si="5055"/>
        <v>1473013.9780000001</v>
      </c>
      <c r="AS1546" s="31">
        <f>AS1551+AS1547</f>
        <v>0</v>
      </c>
      <c r="AT1546" s="31">
        <f>AT1551+AT1547</f>
        <v>0</v>
      </c>
      <c r="AU1546" s="31">
        <f>AU1551+AU1547</f>
        <v>0</v>
      </c>
      <c r="AV1546" s="31">
        <f t="shared" si="5056"/>
        <v>640004.70000000007</v>
      </c>
      <c r="AW1546" s="31">
        <f t="shared" si="5057"/>
        <v>1070010.7589999998</v>
      </c>
      <c r="AX1546" s="31">
        <f t="shared" si="5058"/>
        <v>1473013.9780000001</v>
      </c>
      <c r="AY1546" s="31">
        <f>AY1551+AY1547</f>
        <v>0</v>
      </c>
      <c r="AZ1546" s="31">
        <f>AZ1551+AZ1547</f>
        <v>0</v>
      </c>
      <c r="BA1546" s="31">
        <f>BA1551+BA1547</f>
        <v>0</v>
      </c>
      <c r="BB1546" s="31">
        <f t="shared" si="5062"/>
        <v>640004.70000000007</v>
      </c>
      <c r="BC1546" s="31">
        <f t="shared" si="5063"/>
        <v>1070010.7589999998</v>
      </c>
      <c r="BD1546" s="31">
        <f t="shared" si="5064"/>
        <v>1473013.9780000001</v>
      </c>
      <c r="BE1546" s="31">
        <f>BE1551+BE1547</f>
        <v>0</v>
      </c>
      <c r="BF1546" s="31">
        <f>BF1551+BF1547</f>
        <v>0</v>
      </c>
      <c r="BG1546" s="31">
        <f>BG1551+BG1547</f>
        <v>0</v>
      </c>
      <c r="BH1546" s="31">
        <f t="shared" si="5068"/>
        <v>640004.70000000007</v>
      </c>
      <c r="BI1546" s="31">
        <f t="shared" si="5069"/>
        <v>1070010.7589999998</v>
      </c>
      <c r="BJ1546" s="31">
        <f t="shared" si="5070"/>
        <v>1473013.9780000001</v>
      </c>
      <c r="BK1546" s="31">
        <f>BK1551+BK1547</f>
        <v>0</v>
      </c>
      <c r="BL1546" s="31">
        <f>BL1551+BL1547</f>
        <v>0</v>
      </c>
      <c r="BM1546" s="31">
        <f>BM1551+BM1547</f>
        <v>0</v>
      </c>
      <c r="BN1546" s="31">
        <f t="shared" si="5074"/>
        <v>640004.70000000007</v>
      </c>
      <c r="BO1546" s="31">
        <f t="shared" si="5075"/>
        <v>1070010.7589999998</v>
      </c>
      <c r="BP1546" s="31">
        <f t="shared" si="5076"/>
        <v>1473013.9780000001</v>
      </c>
      <c r="BQ1546" s="31">
        <f>BQ1551+BQ1547</f>
        <v>0</v>
      </c>
      <c r="BR1546" s="31">
        <f>BR1551+BR1547</f>
        <v>0</v>
      </c>
      <c r="BS1546" s="31">
        <f t="shared" si="5079"/>
        <v>640004.70000000007</v>
      </c>
      <c r="BT1546" s="31">
        <f t="shared" si="5080"/>
        <v>1070010.7589999998</v>
      </c>
      <c r="BU1546" s="31">
        <f t="shared" si="5081"/>
        <v>1473013.9780000001</v>
      </c>
      <c r="BV1546" s="31">
        <f>BV1551+BV1547</f>
        <v>0</v>
      </c>
      <c r="BW1546" s="31">
        <f>BW1551+BW1547</f>
        <v>0</v>
      </c>
      <c r="BX1546" s="31">
        <f t="shared" si="5084"/>
        <v>640004.70000000007</v>
      </c>
      <c r="BY1546" s="31">
        <f t="shared" si="5085"/>
        <v>1070010.7589999998</v>
      </c>
      <c r="BZ1546" s="31">
        <f t="shared" si="5086"/>
        <v>1473013.9780000001</v>
      </c>
      <c r="CA1546" s="31">
        <f>CA1551+CA1547</f>
        <v>0</v>
      </c>
      <c r="CB1546" s="31">
        <f>CB1551+CB1547</f>
        <v>0</v>
      </c>
      <c r="CC1546" s="31">
        <f>CC1551+CC1547</f>
        <v>0</v>
      </c>
      <c r="CD1546" s="31">
        <f t="shared" si="5192"/>
        <v>640004.70000000007</v>
      </c>
      <c r="CE1546" s="31">
        <f t="shared" si="5193"/>
        <v>1070010.7589999998</v>
      </c>
      <c r="CF1546" s="31">
        <f t="shared" si="5194"/>
        <v>1473013.9780000001</v>
      </c>
      <c r="CG1546" s="31">
        <f>CG1551+CG1547</f>
        <v>0</v>
      </c>
      <c r="CH1546" s="24"/>
      <c r="CI1546" s="40"/>
      <c r="CL1546" s="1" t="s">
        <v>28</v>
      </c>
    </row>
    <row r="1547" ht="43.75">
      <c r="A1547" s="41" t="s">
        <v>875</v>
      </c>
      <c r="B1547" s="41"/>
      <c r="C1547" s="39"/>
      <c r="D1547" s="16"/>
      <c r="E1547" s="39" t="s">
        <v>876</v>
      </c>
      <c r="F1547" s="31">
        <f t="shared" ref="F1547:F1555" si="5240">F1548</f>
        <v>117704.8</v>
      </c>
      <c r="G1547" s="31">
        <f t="shared" ref="G1547:G1555" si="5241">G1548</f>
        <v>104339.89999999999</v>
      </c>
      <c r="H1547" s="31">
        <f t="shared" ref="H1547:H1555" si="5242">H1548</f>
        <v>88292.100000000006</v>
      </c>
      <c r="I1547" s="31">
        <f t="shared" ref="I1547:I1555" si="5243">I1548</f>
        <v>0</v>
      </c>
      <c r="J1547" s="31">
        <f t="shared" ref="J1547:J1555" si="5244">J1548</f>
        <v>0</v>
      </c>
      <c r="K1547" s="31">
        <f t="shared" ref="K1547:K1555" si="5245">K1548</f>
        <v>0</v>
      </c>
      <c r="L1547" s="31">
        <f t="shared" si="5091"/>
        <v>117704.8</v>
      </c>
      <c r="M1547" s="31">
        <f t="shared" si="5092"/>
        <v>104339.89999999999</v>
      </c>
      <c r="N1547" s="31">
        <f t="shared" si="5093"/>
        <v>88292.100000000006</v>
      </c>
      <c r="O1547" s="31">
        <f t="shared" ref="O1547:O1555" si="5246">O1548</f>
        <v>-8928.2000000000007</v>
      </c>
      <c r="P1547" s="31">
        <f t="shared" ref="P1547:P1555" si="5247">P1548</f>
        <v>-9118.9410000000007</v>
      </c>
      <c r="Q1547" s="31">
        <f t="shared" ref="Q1547:Q1555" si="5248">Q1548</f>
        <v>-9516.2219999999998</v>
      </c>
      <c r="R1547" s="31">
        <f t="shared" si="5094"/>
        <v>108776.60000000001</v>
      </c>
      <c r="S1547" s="31">
        <f t="shared" si="5095"/>
        <v>95220.958999999988</v>
      </c>
      <c r="T1547" s="31">
        <f t="shared" si="5096"/>
        <v>78775.878000000012</v>
      </c>
      <c r="U1547" s="31">
        <f t="shared" ref="U1547:U1555" si="5249">U1548</f>
        <v>0</v>
      </c>
      <c r="V1547" s="31">
        <f t="shared" ref="V1547:V1555" si="5250">V1548</f>
        <v>0</v>
      </c>
      <c r="W1547" s="31">
        <f t="shared" ref="W1547:W1555" si="5251">W1548</f>
        <v>0</v>
      </c>
      <c r="X1547" s="31">
        <f t="shared" si="5097"/>
        <v>108776.60000000001</v>
      </c>
      <c r="Y1547" s="31">
        <f t="shared" si="5098"/>
        <v>95220.958999999988</v>
      </c>
      <c r="Z1547" s="31">
        <f t="shared" si="5099"/>
        <v>78775.878000000012</v>
      </c>
      <c r="AA1547" s="31">
        <f t="shared" ref="AA1547:AA1555" si="5252">AA1548</f>
        <v>0</v>
      </c>
      <c r="AB1547" s="31">
        <f t="shared" ref="AB1547:AB1555" si="5253">AB1548</f>
        <v>0</v>
      </c>
      <c r="AC1547" s="31">
        <f t="shared" ref="AC1547:AC1555" si="5254">AC1548</f>
        <v>0</v>
      </c>
      <c r="AD1547" s="31">
        <f t="shared" si="5100"/>
        <v>108776.60000000001</v>
      </c>
      <c r="AE1547" s="31">
        <f t="shared" si="5101"/>
        <v>95220.958999999988</v>
      </c>
      <c r="AF1547" s="31">
        <f t="shared" si="5102"/>
        <v>78775.878000000012</v>
      </c>
      <c r="AG1547" s="31">
        <f t="shared" ref="AG1547:AG1555" si="5255">AG1548</f>
        <v>0</v>
      </c>
      <c r="AH1547" s="31">
        <f t="shared" ref="AH1547:AH1555" si="5256">AH1548</f>
        <v>0</v>
      </c>
      <c r="AI1547" s="31">
        <f t="shared" ref="AI1547:AI1555" si="5257">AI1548</f>
        <v>0</v>
      </c>
      <c r="AJ1547" s="31">
        <f t="shared" si="5103"/>
        <v>108776.60000000001</v>
      </c>
      <c r="AK1547" s="31">
        <f t="shared" si="5104"/>
        <v>95220.958999999988</v>
      </c>
      <c r="AL1547" s="31">
        <f t="shared" si="5105"/>
        <v>78775.878000000012</v>
      </c>
      <c r="AM1547" s="31">
        <f t="shared" ref="AM1547:AM1555" si="5258">AM1548</f>
        <v>0</v>
      </c>
      <c r="AN1547" s="31">
        <f t="shared" ref="AN1547:AN1555" si="5259">AN1548</f>
        <v>0</v>
      </c>
      <c r="AO1547" s="31">
        <f t="shared" ref="AO1547:AO1555" si="5260">AO1548</f>
        <v>0</v>
      </c>
      <c r="AP1547" s="31">
        <f t="shared" si="5053"/>
        <v>108776.60000000001</v>
      </c>
      <c r="AQ1547" s="31">
        <f t="shared" si="5054"/>
        <v>95220.958999999988</v>
      </c>
      <c r="AR1547" s="31">
        <f t="shared" si="5055"/>
        <v>78775.878000000012</v>
      </c>
      <c r="AS1547" s="31">
        <f t="shared" ref="AS1547:AS1555" si="5261">AS1548</f>
        <v>0</v>
      </c>
      <c r="AT1547" s="31">
        <f t="shared" ref="AT1547:AT1555" si="5262">AT1548</f>
        <v>0</v>
      </c>
      <c r="AU1547" s="31">
        <f t="shared" ref="AU1547:AU1555" si="5263">AU1548</f>
        <v>0</v>
      </c>
      <c r="AV1547" s="31">
        <f t="shared" si="5056"/>
        <v>108776.60000000001</v>
      </c>
      <c r="AW1547" s="31">
        <f t="shared" si="5057"/>
        <v>95220.958999999988</v>
      </c>
      <c r="AX1547" s="31">
        <f t="shared" si="5058"/>
        <v>78775.878000000012</v>
      </c>
      <c r="AY1547" s="31">
        <f t="shared" ref="AY1547:AY1555" si="5264">AY1548</f>
        <v>0</v>
      </c>
      <c r="AZ1547" s="31">
        <f t="shared" ref="AZ1547:AZ1555" si="5265">AZ1548</f>
        <v>0</v>
      </c>
      <c r="BA1547" s="31">
        <f t="shared" ref="BA1547:BA1555" si="5266">BA1548</f>
        <v>0</v>
      </c>
      <c r="BB1547" s="31">
        <f t="shared" si="5062"/>
        <v>108776.60000000001</v>
      </c>
      <c r="BC1547" s="31">
        <f t="shared" si="5063"/>
        <v>95220.958999999988</v>
      </c>
      <c r="BD1547" s="31">
        <f t="shared" si="5064"/>
        <v>78775.878000000012</v>
      </c>
      <c r="BE1547" s="31">
        <f t="shared" ref="BE1547:BE1555" si="5267">BE1548</f>
        <v>0</v>
      </c>
      <c r="BF1547" s="31">
        <f t="shared" ref="BF1547:BF1555" si="5268">BF1548</f>
        <v>0</v>
      </c>
      <c r="BG1547" s="31">
        <f t="shared" ref="BG1547:BG1555" si="5269">BG1548</f>
        <v>0</v>
      </c>
      <c r="BH1547" s="31">
        <f t="shared" si="5068"/>
        <v>108776.60000000001</v>
      </c>
      <c r="BI1547" s="31">
        <f t="shared" si="5069"/>
        <v>95220.958999999988</v>
      </c>
      <c r="BJ1547" s="31">
        <f t="shared" si="5070"/>
        <v>78775.878000000012</v>
      </c>
      <c r="BK1547" s="31">
        <f t="shared" ref="BK1547:BK1555" si="5270">BK1548</f>
        <v>0</v>
      </c>
      <c r="BL1547" s="31">
        <f t="shared" ref="BL1547:BL1555" si="5271">BL1548</f>
        <v>0</v>
      </c>
      <c r="BM1547" s="31">
        <f t="shared" ref="BM1547:BM1555" si="5272">BM1548</f>
        <v>0</v>
      </c>
      <c r="BN1547" s="31">
        <f t="shared" si="5074"/>
        <v>108776.60000000001</v>
      </c>
      <c r="BO1547" s="31">
        <f t="shared" si="5075"/>
        <v>95220.958999999988</v>
      </c>
      <c r="BP1547" s="31">
        <f t="shared" si="5076"/>
        <v>78775.878000000012</v>
      </c>
      <c r="BQ1547" s="31">
        <f t="shared" ref="BQ1547:BQ1555" si="5273">BQ1548</f>
        <v>0</v>
      </c>
      <c r="BR1547" s="31">
        <f t="shared" ref="BR1547:BR1555" si="5274">BR1548</f>
        <v>0</v>
      </c>
      <c r="BS1547" s="31">
        <f t="shared" si="5079"/>
        <v>108776.60000000001</v>
      </c>
      <c r="BT1547" s="31">
        <f t="shared" si="5080"/>
        <v>95220.958999999988</v>
      </c>
      <c r="BU1547" s="31">
        <f t="shared" si="5081"/>
        <v>78775.878000000012</v>
      </c>
      <c r="BV1547" s="31">
        <f t="shared" ref="BV1547:BV1555" si="5275">BV1548</f>
        <v>0</v>
      </c>
      <c r="BW1547" s="31">
        <f t="shared" ref="BW1547:BW1555" si="5276">BW1548</f>
        <v>0</v>
      </c>
      <c r="BX1547" s="31">
        <f t="shared" si="5084"/>
        <v>108776.60000000001</v>
      </c>
      <c r="BY1547" s="31">
        <f t="shared" si="5085"/>
        <v>95220.958999999988</v>
      </c>
      <c r="BZ1547" s="31">
        <f t="shared" si="5086"/>
        <v>78775.878000000012</v>
      </c>
      <c r="CA1547" s="31">
        <f t="shared" ref="CA1547:CA1555" si="5277">CA1548</f>
        <v>0</v>
      </c>
      <c r="CB1547" s="31">
        <f t="shared" ref="CB1547:CB1555" si="5278">CB1548</f>
        <v>0</v>
      </c>
      <c r="CC1547" s="31">
        <f t="shared" ref="CC1547:CC1555" si="5279">CC1548</f>
        <v>0</v>
      </c>
      <c r="CD1547" s="31">
        <f t="shared" si="5192"/>
        <v>108776.60000000001</v>
      </c>
      <c r="CE1547" s="31">
        <f t="shared" si="5193"/>
        <v>95220.958999999988</v>
      </c>
      <c r="CF1547" s="31">
        <f t="shared" si="5194"/>
        <v>78775.878000000012</v>
      </c>
      <c r="CG1547" s="31">
        <f t="shared" ref="CG1547:CG1555" si="5280">CG1548</f>
        <v>0</v>
      </c>
      <c r="CH1547" s="24"/>
      <c r="CI1547" s="40"/>
      <c r="CO1547" s="1" t="s">
        <v>31</v>
      </c>
    </row>
    <row r="1548" ht="15">
      <c r="A1548" s="41" t="s">
        <v>875</v>
      </c>
      <c r="B1548" s="17">
        <v>800</v>
      </c>
      <c r="C1548" s="16"/>
      <c r="D1548" s="16"/>
      <c r="E1548" s="39" t="s">
        <v>54</v>
      </c>
      <c r="F1548" s="31">
        <f t="shared" si="5240"/>
        <v>117704.8</v>
      </c>
      <c r="G1548" s="31">
        <f t="shared" si="5241"/>
        <v>104339.89999999999</v>
      </c>
      <c r="H1548" s="31">
        <f t="shared" si="5242"/>
        <v>88292.100000000006</v>
      </c>
      <c r="I1548" s="31">
        <f t="shared" si="5243"/>
        <v>0</v>
      </c>
      <c r="J1548" s="31">
        <f t="shared" si="5244"/>
        <v>0</v>
      </c>
      <c r="K1548" s="31">
        <f t="shared" si="5245"/>
        <v>0</v>
      </c>
      <c r="L1548" s="31">
        <f t="shared" si="5091"/>
        <v>117704.8</v>
      </c>
      <c r="M1548" s="31">
        <f t="shared" si="5092"/>
        <v>104339.89999999999</v>
      </c>
      <c r="N1548" s="31">
        <f t="shared" si="5093"/>
        <v>88292.100000000006</v>
      </c>
      <c r="O1548" s="31">
        <f t="shared" si="5246"/>
        <v>-8928.2000000000007</v>
      </c>
      <c r="P1548" s="31">
        <f t="shared" si="5247"/>
        <v>-9118.9410000000007</v>
      </c>
      <c r="Q1548" s="31">
        <f t="shared" si="5248"/>
        <v>-9516.2219999999998</v>
      </c>
      <c r="R1548" s="31">
        <f t="shared" si="5094"/>
        <v>108776.60000000001</v>
      </c>
      <c r="S1548" s="31">
        <f t="shared" si="5095"/>
        <v>95220.958999999988</v>
      </c>
      <c r="T1548" s="31">
        <f t="shared" si="5096"/>
        <v>78775.878000000012</v>
      </c>
      <c r="U1548" s="31">
        <f t="shared" si="5249"/>
        <v>0</v>
      </c>
      <c r="V1548" s="31">
        <f t="shared" si="5250"/>
        <v>0</v>
      </c>
      <c r="W1548" s="31">
        <f t="shared" si="5251"/>
        <v>0</v>
      </c>
      <c r="X1548" s="31">
        <f t="shared" si="5097"/>
        <v>108776.60000000001</v>
      </c>
      <c r="Y1548" s="31">
        <f t="shared" si="5098"/>
        <v>95220.958999999988</v>
      </c>
      <c r="Z1548" s="31">
        <f t="shared" si="5099"/>
        <v>78775.878000000012</v>
      </c>
      <c r="AA1548" s="31">
        <f t="shared" si="5252"/>
        <v>0</v>
      </c>
      <c r="AB1548" s="31">
        <f t="shared" si="5253"/>
        <v>0</v>
      </c>
      <c r="AC1548" s="31">
        <f t="shared" si="5254"/>
        <v>0</v>
      </c>
      <c r="AD1548" s="31">
        <f t="shared" si="5100"/>
        <v>108776.60000000001</v>
      </c>
      <c r="AE1548" s="31">
        <f t="shared" si="5101"/>
        <v>95220.958999999988</v>
      </c>
      <c r="AF1548" s="31">
        <f t="shared" si="5102"/>
        <v>78775.878000000012</v>
      </c>
      <c r="AG1548" s="31">
        <f t="shared" si="5255"/>
        <v>0</v>
      </c>
      <c r="AH1548" s="31">
        <f t="shared" si="5256"/>
        <v>0</v>
      </c>
      <c r="AI1548" s="31">
        <f t="shared" si="5257"/>
        <v>0</v>
      </c>
      <c r="AJ1548" s="31">
        <f t="shared" si="5103"/>
        <v>108776.60000000001</v>
      </c>
      <c r="AK1548" s="31">
        <f t="shared" si="5104"/>
        <v>95220.958999999988</v>
      </c>
      <c r="AL1548" s="31">
        <f t="shared" si="5105"/>
        <v>78775.878000000012</v>
      </c>
      <c r="AM1548" s="31">
        <f t="shared" si="5258"/>
        <v>0</v>
      </c>
      <c r="AN1548" s="31">
        <f t="shared" si="5259"/>
        <v>0</v>
      </c>
      <c r="AO1548" s="31">
        <f t="shared" si="5260"/>
        <v>0</v>
      </c>
      <c r="AP1548" s="31">
        <f t="shared" si="5053"/>
        <v>108776.60000000001</v>
      </c>
      <c r="AQ1548" s="31">
        <f t="shared" si="5054"/>
        <v>95220.958999999988</v>
      </c>
      <c r="AR1548" s="31">
        <f t="shared" si="5055"/>
        <v>78775.878000000012</v>
      </c>
      <c r="AS1548" s="31">
        <f t="shared" si="5261"/>
        <v>0</v>
      </c>
      <c r="AT1548" s="31">
        <f t="shared" si="5262"/>
        <v>0</v>
      </c>
      <c r="AU1548" s="31">
        <f t="shared" si="5263"/>
        <v>0</v>
      </c>
      <c r="AV1548" s="31">
        <f t="shared" si="5056"/>
        <v>108776.60000000001</v>
      </c>
      <c r="AW1548" s="31">
        <f t="shared" si="5057"/>
        <v>95220.958999999988</v>
      </c>
      <c r="AX1548" s="31">
        <f t="shared" si="5058"/>
        <v>78775.878000000012</v>
      </c>
      <c r="AY1548" s="31">
        <f t="shared" si="5264"/>
        <v>0</v>
      </c>
      <c r="AZ1548" s="31">
        <f t="shared" si="5265"/>
        <v>0</v>
      </c>
      <c r="BA1548" s="31">
        <f t="shared" si="5266"/>
        <v>0</v>
      </c>
      <c r="BB1548" s="31">
        <f t="shared" si="5062"/>
        <v>108776.60000000001</v>
      </c>
      <c r="BC1548" s="31">
        <f t="shared" si="5063"/>
        <v>95220.958999999988</v>
      </c>
      <c r="BD1548" s="31">
        <f t="shared" si="5064"/>
        <v>78775.878000000012</v>
      </c>
      <c r="BE1548" s="31">
        <f t="shared" si="5267"/>
        <v>0</v>
      </c>
      <c r="BF1548" s="31">
        <f t="shared" si="5268"/>
        <v>0</v>
      </c>
      <c r="BG1548" s="31">
        <f t="shared" si="5269"/>
        <v>0</v>
      </c>
      <c r="BH1548" s="31">
        <f t="shared" si="5068"/>
        <v>108776.60000000001</v>
      </c>
      <c r="BI1548" s="31">
        <f t="shared" si="5069"/>
        <v>95220.958999999988</v>
      </c>
      <c r="BJ1548" s="31">
        <f t="shared" si="5070"/>
        <v>78775.878000000012</v>
      </c>
      <c r="BK1548" s="31">
        <f t="shared" si="5270"/>
        <v>0</v>
      </c>
      <c r="BL1548" s="31">
        <f t="shared" si="5271"/>
        <v>0</v>
      </c>
      <c r="BM1548" s="31">
        <f t="shared" si="5272"/>
        <v>0</v>
      </c>
      <c r="BN1548" s="31">
        <f t="shared" si="5074"/>
        <v>108776.60000000001</v>
      </c>
      <c r="BO1548" s="31">
        <f t="shared" si="5075"/>
        <v>95220.958999999988</v>
      </c>
      <c r="BP1548" s="31">
        <f t="shared" si="5076"/>
        <v>78775.878000000012</v>
      </c>
      <c r="BQ1548" s="31">
        <f t="shared" si="5273"/>
        <v>0</v>
      </c>
      <c r="BR1548" s="31">
        <f t="shared" si="5274"/>
        <v>0</v>
      </c>
      <c r="BS1548" s="31">
        <f t="shared" si="5079"/>
        <v>108776.60000000001</v>
      </c>
      <c r="BT1548" s="31">
        <f t="shared" si="5080"/>
        <v>95220.958999999988</v>
      </c>
      <c r="BU1548" s="31">
        <f t="shared" si="5081"/>
        <v>78775.878000000012</v>
      </c>
      <c r="BV1548" s="31">
        <f t="shared" si="5275"/>
        <v>0</v>
      </c>
      <c r="BW1548" s="31">
        <f t="shared" si="5276"/>
        <v>0</v>
      </c>
      <c r="BX1548" s="31">
        <f t="shared" si="5084"/>
        <v>108776.60000000001</v>
      </c>
      <c r="BY1548" s="31">
        <f t="shared" si="5085"/>
        <v>95220.958999999988</v>
      </c>
      <c r="BZ1548" s="31">
        <f t="shared" si="5086"/>
        <v>78775.878000000012</v>
      </c>
      <c r="CA1548" s="31">
        <f t="shared" si="5277"/>
        <v>0</v>
      </c>
      <c r="CB1548" s="31">
        <f t="shared" si="5278"/>
        <v>0</v>
      </c>
      <c r="CC1548" s="31">
        <f t="shared" si="5279"/>
        <v>0</v>
      </c>
      <c r="CD1548" s="31">
        <f t="shared" si="5192"/>
        <v>108776.60000000001</v>
      </c>
      <c r="CE1548" s="31">
        <f t="shared" si="5193"/>
        <v>95220.958999999988</v>
      </c>
      <c r="CF1548" s="31">
        <f t="shared" si="5194"/>
        <v>78775.878000000012</v>
      </c>
      <c r="CG1548" s="31">
        <f t="shared" si="5280"/>
        <v>0</v>
      </c>
      <c r="CH1548" s="24"/>
      <c r="CI1548" s="40"/>
      <c r="CM1548" s="1" t="s">
        <v>29</v>
      </c>
    </row>
    <row r="1549" ht="57.700000000000003">
      <c r="A1549" s="41" t="s">
        <v>875</v>
      </c>
      <c r="B1549" s="17">
        <v>810</v>
      </c>
      <c r="C1549" s="16"/>
      <c r="D1549" s="16"/>
      <c r="E1549" s="39" t="s">
        <v>413</v>
      </c>
      <c r="F1549" s="31">
        <f t="shared" si="5240"/>
        <v>117704.8</v>
      </c>
      <c r="G1549" s="31">
        <f t="shared" si="5241"/>
        <v>104339.89999999999</v>
      </c>
      <c r="H1549" s="31">
        <f t="shared" si="5242"/>
        <v>88292.100000000006</v>
      </c>
      <c r="I1549" s="31">
        <f t="shared" si="5243"/>
        <v>0</v>
      </c>
      <c r="J1549" s="31">
        <f t="shared" si="5244"/>
        <v>0</v>
      </c>
      <c r="K1549" s="31">
        <f t="shared" si="5245"/>
        <v>0</v>
      </c>
      <c r="L1549" s="31">
        <f t="shared" ref="L1549:L1612" si="5281">F1549+I1549</f>
        <v>117704.8</v>
      </c>
      <c r="M1549" s="31">
        <f t="shared" ref="M1549:M1612" si="5282">G1549+J1549</f>
        <v>104339.89999999999</v>
      </c>
      <c r="N1549" s="31">
        <f t="shared" ref="N1549:N1612" si="5283">H1549+K1549</f>
        <v>88292.100000000006</v>
      </c>
      <c r="O1549" s="31">
        <f t="shared" si="5246"/>
        <v>-8928.2000000000007</v>
      </c>
      <c r="P1549" s="31">
        <f t="shared" si="5247"/>
        <v>-9118.9410000000007</v>
      </c>
      <c r="Q1549" s="31">
        <f t="shared" si="5248"/>
        <v>-9516.2219999999998</v>
      </c>
      <c r="R1549" s="31">
        <f t="shared" ref="R1549:R1612" si="5284">L1549+O1549</f>
        <v>108776.60000000001</v>
      </c>
      <c r="S1549" s="31">
        <f t="shared" ref="S1549:S1612" si="5285">M1549+P1549</f>
        <v>95220.958999999988</v>
      </c>
      <c r="T1549" s="31">
        <f t="shared" ref="T1549:T1612" si="5286">N1549+Q1549</f>
        <v>78775.878000000012</v>
      </c>
      <c r="U1549" s="31">
        <f t="shared" si="5249"/>
        <v>0</v>
      </c>
      <c r="V1549" s="31">
        <f t="shared" si="5250"/>
        <v>0</v>
      </c>
      <c r="W1549" s="31">
        <f t="shared" si="5251"/>
        <v>0</v>
      </c>
      <c r="X1549" s="31">
        <f t="shared" ref="X1549:X1612" si="5287">R1549+U1549</f>
        <v>108776.60000000001</v>
      </c>
      <c r="Y1549" s="31">
        <f t="shared" ref="Y1549:Y1612" si="5288">S1549+V1549</f>
        <v>95220.958999999988</v>
      </c>
      <c r="Z1549" s="31">
        <f t="shared" ref="Z1549:Z1612" si="5289">T1549+W1549</f>
        <v>78775.878000000012</v>
      </c>
      <c r="AA1549" s="31">
        <f t="shared" si="5252"/>
        <v>0</v>
      </c>
      <c r="AB1549" s="31">
        <f t="shared" si="5253"/>
        <v>0</v>
      </c>
      <c r="AC1549" s="31">
        <f t="shared" si="5254"/>
        <v>0</v>
      </c>
      <c r="AD1549" s="31">
        <f t="shared" ref="AD1549:AD1612" si="5290">X1549+AA1549</f>
        <v>108776.60000000001</v>
      </c>
      <c r="AE1549" s="31">
        <f t="shared" ref="AE1549:AE1612" si="5291">Y1549+AB1549</f>
        <v>95220.958999999988</v>
      </c>
      <c r="AF1549" s="31">
        <f t="shared" ref="AF1549:AF1612" si="5292">Z1549+AC1549</f>
        <v>78775.878000000012</v>
      </c>
      <c r="AG1549" s="31">
        <f t="shared" si="5255"/>
        <v>0</v>
      </c>
      <c r="AH1549" s="31">
        <f t="shared" si="5256"/>
        <v>0</v>
      </c>
      <c r="AI1549" s="31">
        <f t="shared" si="5257"/>
        <v>0</v>
      </c>
      <c r="AJ1549" s="31">
        <f t="shared" ref="AJ1549:AJ1612" si="5293">AD1549+AG1549</f>
        <v>108776.60000000001</v>
      </c>
      <c r="AK1549" s="31">
        <f t="shared" ref="AK1549:AK1612" si="5294">AE1549+AH1549</f>
        <v>95220.958999999988</v>
      </c>
      <c r="AL1549" s="31">
        <f t="shared" ref="AL1549:AL1612" si="5295">AF1549+AI1549</f>
        <v>78775.878000000012</v>
      </c>
      <c r="AM1549" s="31">
        <f t="shared" si="5258"/>
        <v>0</v>
      </c>
      <c r="AN1549" s="31">
        <f t="shared" si="5259"/>
        <v>0</v>
      </c>
      <c r="AO1549" s="31">
        <f t="shared" si="5260"/>
        <v>0</v>
      </c>
      <c r="AP1549" s="31">
        <f t="shared" ref="AP1549:AP1612" si="5296">AJ1549+AM1549</f>
        <v>108776.60000000001</v>
      </c>
      <c r="AQ1549" s="31">
        <f t="shared" ref="AQ1549:AQ1612" si="5297">AK1549+AN1549</f>
        <v>95220.958999999988</v>
      </c>
      <c r="AR1549" s="31">
        <f t="shared" ref="AR1549:AR1612" si="5298">AL1549+AO1549</f>
        <v>78775.878000000012</v>
      </c>
      <c r="AS1549" s="31">
        <f t="shared" si="5261"/>
        <v>0</v>
      </c>
      <c r="AT1549" s="31">
        <f t="shared" si="5262"/>
        <v>0</v>
      </c>
      <c r="AU1549" s="31">
        <f t="shared" si="5263"/>
        <v>0</v>
      </c>
      <c r="AV1549" s="31">
        <f t="shared" ref="AV1549:AV1612" si="5299">AP1549+AS1549</f>
        <v>108776.60000000001</v>
      </c>
      <c r="AW1549" s="31">
        <f t="shared" ref="AW1549:AW1612" si="5300">AQ1549+AT1549</f>
        <v>95220.958999999988</v>
      </c>
      <c r="AX1549" s="31">
        <f t="shared" ref="AX1549:AX1612" si="5301">AR1549+AU1549</f>
        <v>78775.878000000012</v>
      </c>
      <c r="AY1549" s="31">
        <f t="shared" si="5264"/>
        <v>0</v>
      </c>
      <c r="AZ1549" s="31">
        <f t="shared" si="5265"/>
        <v>0</v>
      </c>
      <c r="BA1549" s="31">
        <f t="shared" si="5266"/>
        <v>0</v>
      </c>
      <c r="BB1549" s="31">
        <f t="shared" ref="BB1549:BB1612" si="5302">AV1549+AY1549</f>
        <v>108776.60000000001</v>
      </c>
      <c r="BC1549" s="31">
        <f t="shared" ref="BC1549:BC1612" si="5303">AW1549+AZ1549</f>
        <v>95220.958999999988</v>
      </c>
      <c r="BD1549" s="31">
        <f t="shared" ref="BD1549:BD1612" si="5304">AX1549+BA1549</f>
        <v>78775.878000000012</v>
      </c>
      <c r="BE1549" s="31">
        <f t="shared" si="5267"/>
        <v>0</v>
      </c>
      <c r="BF1549" s="31">
        <f t="shared" si="5268"/>
        <v>0</v>
      </c>
      <c r="BG1549" s="31">
        <f t="shared" si="5269"/>
        <v>0</v>
      </c>
      <c r="BH1549" s="31">
        <f t="shared" ref="BH1549:BH1612" si="5305">BB1549+BE1549</f>
        <v>108776.60000000001</v>
      </c>
      <c r="BI1549" s="31">
        <f t="shared" ref="BI1549:BI1612" si="5306">BC1549+BF1549</f>
        <v>95220.958999999988</v>
      </c>
      <c r="BJ1549" s="31">
        <f t="shared" ref="BJ1549:BJ1612" si="5307">BD1549+BG1549</f>
        <v>78775.878000000012</v>
      </c>
      <c r="BK1549" s="31">
        <f t="shared" si="5270"/>
        <v>0</v>
      </c>
      <c r="BL1549" s="31">
        <f t="shared" si="5271"/>
        <v>0</v>
      </c>
      <c r="BM1549" s="31">
        <f t="shared" si="5272"/>
        <v>0</v>
      </c>
      <c r="BN1549" s="31">
        <f t="shared" ref="BN1549:BN1612" si="5308">BH1549+BK1549</f>
        <v>108776.60000000001</v>
      </c>
      <c r="BO1549" s="31">
        <f t="shared" ref="BO1549:BO1612" si="5309">BI1549+BL1549</f>
        <v>95220.958999999988</v>
      </c>
      <c r="BP1549" s="31">
        <f t="shared" ref="BP1549:BP1612" si="5310">BJ1549+BM1549</f>
        <v>78775.878000000012</v>
      </c>
      <c r="BQ1549" s="31">
        <f t="shared" si="5273"/>
        <v>0</v>
      </c>
      <c r="BR1549" s="31">
        <f t="shared" si="5274"/>
        <v>0</v>
      </c>
      <c r="BS1549" s="31">
        <f t="shared" ref="BS1549:BS1612" si="5311">BQ1549+BN1549</f>
        <v>108776.60000000001</v>
      </c>
      <c r="BT1549" s="31">
        <f t="shared" ref="BT1549:BT1612" si="5312">BR1549+BO1549</f>
        <v>95220.958999999988</v>
      </c>
      <c r="BU1549" s="31">
        <f t="shared" ref="BU1549:BU1612" si="5313">BP1549</f>
        <v>78775.878000000012</v>
      </c>
      <c r="BV1549" s="31">
        <f t="shared" si="5275"/>
        <v>0</v>
      </c>
      <c r="BW1549" s="31">
        <f t="shared" si="5276"/>
        <v>0</v>
      </c>
      <c r="BX1549" s="31">
        <f t="shared" ref="BX1549:BX1612" si="5314">BS1549</f>
        <v>108776.60000000001</v>
      </c>
      <c r="BY1549" s="31">
        <f t="shared" ref="BY1549:BY1612" si="5315">BT1549+BV1549</f>
        <v>95220.958999999988</v>
      </c>
      <c r="BZ1549" s="31">
        <f t="shared" ref="BZ1549:BZ1612" si="5316">BU1549+BW1549</f>
        <v>78775.878000000012</v>
      </c>
      <c r="CA1549" s="31">
        <f t="shared" si="5277"/>
        <v>0</v>
      </c>
      <c r="CB1549" s="31">
        <f t="shared" si="5278"/>
        <v>0</v>
      </c>
      <c r="CC1549" s="31">
        <f t="shared" si="5279"/>
        <v>0</v>
      </c>
      <c r="CD1549" s="31">
        <f t="shared" si="5192"/>
        <v>108776.60000000001</v>
      </c>
      <c r="CE1549" s="31">
        <f t="shared" si="5193"/>
        <v>95220.958999999988</v>
      </c>
      <c r="CF1549" s="31">
        <f t="shared" si="5194"/>
        <v>78775.878000000012</v>
      </c>
      <c r="CG1549" s="31">
        <f t="shared" si="5280"/>
        <v>0</v>
      </c>
      <c r="CH1549" s="24"/>
      <c r="CI1549" s="40"/>
      <c r="CN1549" s="1" t="s">
        <v>30</v>
      </c>
    </row>
    <row r="1550" ht="15">
      <c r="A1550" s="41" t="s">
        <v>875</v>
      </c>
      <c r="B1550" s="17">
        <v>810</v>
      </c>
      <c r="C1550" s="16" t="s">
        <v>395</v>
      </c>
      <c r="D1550" s="16" t="s">
        <v>49</v>
      </c>
      <c r="E1550" s="39" t="s">
        <v>851</v>
      </c>
      <c r="F1550" s="31">
        <v>117704.8</v>
      </c>
      <c r="G1550" s="31">
        <v>104339.89999999999</v>
      </c>
      <c r="H1550" s="31">
        <v>88292.100000000006</v>
      </c>
      <c r="I1550" s="31"/>
      <c r="J1550" s="31"/>
      <c r="K1550" s="31"/>
      <c r="L1550" s="31">
        <f t="shared" si="5281"/>
        <v>117704.8</v>
      </c>
      <c r="M1550" s="31">
        <f t="shared" si="5282"/>
        <v>104339.89999999999</v>
      </c>
      <c r="N1550" s="31">
        <f t="shared" si="5283"/>
        <v>88292.100000000006</v>
      </c>
      <c r="O1550" s="31">
        <v>-8928.2000000000007</v>
      </c>
      <c r="P1550" s="31">
        <v>-9118.9410000000007</v>
      </c>
      <c r="Q1550" s="31">
        <v>-9516.2219999999998</v>
      </c>
      <c r="R1550" s="31">
        <f t="shared" si="5284"/>
        <v>108776.60000000001</v>
      </c>
      <c r="S1550" s="31">
        <f t="shared" si="5285"/>
        <v>95220.958999999988</v>
      </c>
      <c r="T1550" s="31">
        <f t="shared" si="5286"/>
        <v>78775.878000000012</v>
      </c>
      <c r="U1550" s="31"/>
      <c r="V1550" s="31"/>
      <c r="W1550" s="31"/>
      <c r="X1550" s="31">
        <f t="shared" si="5287"/>
        <v>108776.60000000001</v>
      </c>
      <c r="Y1550" s="31">
        <f t="shared" si="5288"/>
        <v>95220.958999999988</v>
      </c>
      <c r="Z1550" s="31">
        <f t="shared" si="5289"/>
        <v>78775.878000000012</v>
      </c>
      <c r="AA1550" s="31"/>
      <c r="AB1550" s="31"/>
      <c r="AC1550" s="31"/>
      <c r="AD1550" s="31">
        <f t="shared" si="5290"/>
        <v>108776.60000000001</v>
      </c>
      <c r="AE1550" s="31">
        <f t="shared" si="5291"/>
        <v>95220.958999999988</v>
      </c>
      <c r="AF1550" s="31">
        <f t="shared" si="5292"/>
        <v>78775.878000000012</v>
      </c>
      <c r="AG1550" s="31"/>
      <c r="AH1550" s="31"/>
      <c r="AI1550" s="31"/>
      <c r="AJ1550" s="31">
        <f t="shared" si="5293"/>
        <v>108776.60000000001</v>
      </c>
      <c r="AK1550" s="31">
        <f t="shared" si="5294"/>
        <v>95220.958999999988</v>
      </c>
      <c r="AL1550" s="31">
        <f t="shared" si="5295"/>
        <v>78775.878000000012</v>
      </c>
      <c r="AM1550" s="31"/>
      <c r="AN1550" s="31"/>
      <c r="AO1550" s="31"/>
      <c r="AP1550" s="31">
        <f t="shared" si="5296"/>
        <v>108776.60000000001</v>
      </c>
      <c r="AQ1550" s="31">
        <f t="shared" si="5297"/>
        <v>95220.958999999988</v>
      </c>
      <c r="AR1550" s="31">
        <f t="shared" si="5298"/>
        <v>78775.878000000012</v>
      </c>
      <c r="AS1550" s="31"/>
      <c r="AT1550" s="31"/>
      <c r="AU1550" s="31"/>
      <c r="AV1550" s="31">
        <f t="shared" si="5299"/>
        <v>108776.60000000001</v>
      </c>
      <c r="AW1550" s="31">
        <f t="shared" si="5300"/>
        <v>95220.958999999988</v>
      </c>
      <c r="AX1550" s="31">
        <f t="shared" si="5301"/>
        <v>78775.878000000012</v>
      </c>
      <c r="AY1550" s="31"/>
      <c r="AZ1550" s="31"/>
      <c r="BA1550" s="31"/>
      <c r="BB1550" s="31">
        <f t="shared" si="5302"/>
        <v>108776.60000000001</v>
      </c>
      <c r="BC1550" s="31">
        <f t="shared" si="5303"/>
        <v>95220.958999999988</v>
      </c>
      <c r="BD1550" s="31">
        <f t="shared" si="5304"/>
        <v>78775.878000000012</v>
      </c>
      <c r="BE1550" s="31"/>
      <c r="BF1550" s="31"/>
      <c r="BG1550" s="31"/>
      <c r="BH1550" s="31">
        <f t="shared" si="5305"/>
        <v>108776.60000000001</v>
      </c>
      <c r="BI1550" s="31">
        <f t="shared" si="5306"/>
        <v>95220.958999999988</v>
      </c>
      <c r="BJ1550" s="31">
        <f t="shared" si="5307"/>
        <v>78775.878000000012</v>
      </c>
      <c r="BK1550" s="31"/>
      <c r="BL1550" s="31"/>
      <c r="BM1550" s="31"/>
      <c r="BN1550" s="31">
        <f t="shared" si="5308"/>
        <v>108776.60000000001</v>
      </c>
      <c r="BO1550" s="31">
        <f t="shared" si="5309"/>
        <v>95220.958999999988</v>
      </c>
      <c r="BP1550" s="31">
        <f t="shared" si="5310"/>
        <v>78775.878000000012</v>
      </c>
      <c r="BQ1550" s="31"/>
      <c r="BR1550" s="31"/>
      <c r="BS1550" s="31">
        <f t="shared" si="5311"/>
        <v>108776.60000000001</v>
      </c>
      <c r="BT1550" s="31">
        <f t="shared" si="5312"/>
        <v>95220.958999999988</v>
      </c>
      <c r="BU1550" s="31">
        <f t="shared" si="5313"/>
        <v>78775.878000000012</v>
      </c>
      <c r="BV1550" s="31"/>
      <c r="BW1550" s="31"/>
      <c r="BX1550" s="31">
        <f t="shared" si="5314"/>
        <v>108776.60000000001</v>
      </c>
      <c r="BY1550" s="31">
        <f t="shared" si="5315"/>
        <v>95220.958999999988</v>
      </c>
      <c r="BZ1550" s="31">
        <f t="shared" si="5316"/>
        <v>78775.878000000012</v>
      </c>
      <c r="CA1550" s="31"/>
      <c r="CB1550" s="31"/>
      <c r="CC1550" s="31"/>
      <c r="CD1550" s="31">
        <f t="shared" si="5192"/>
        <v>108776.60000000001</v>
      </c>
      <c r="CE1550" s="31">
        <f t="shared" si="5193"/>
        <v>95220.958999999988</v>
      </c>
      <c r="CF1550" s="31">
        <f t="shared" si="5194"/>
        <v>78775.878000000012</v>
      </c>
      <c r="CG1550" s="31"/>
      <c r="CH1550" s="24"/>
      <c r="CI1550" s="40"/>
    </row>
    <row r="1551" ht="99.5">
      <c r="A1551" s="41" t="s">
        <v>877</v>
      </c>
      <c r="B1551" s="41"/>
      <c r="C1551" s="39"/>
      <c r="D1551" s="16"/>
      <c r="E1551" s="39" t="s">
        <v>878</v>
      </c>
      <c r="F1551" s="31">
        <f t="shared" si="5240"/>
        <v>562664</v>
      </c>
      <c r="G1551" s="31">
        <f t="shared" si="5241"/>
        <v>1071141.8</v>
      </c>
      <c r="H1551" s="31">
        <f t="shared" si="5242"/>
        <v>1388737.8</v>
      </c>
      <c r="I1551" s="31">
        <f t="shared" si="5243"/>
        <v>-31435.900000000001</v>
      </c>
      <c r="J1551" s="31">
        <f t="shared" si="5244"/>
        <v>-96352</v>
      </c>
      <c r="K1551" s="31">
        <f t="shared" si="5245"/>
        <v>5500.3000000000002</v>
      </c>
      <c r="L1551" s="31">
        <f t="shared" si="5281"/>
        <v>531228.09999999998</v>
      </c>
      <c r="M1551" s="31">
        <f t="shared" si="5282"/>
        <v>974789.80000000005</v>
      </c>
      <c r="N1551" s="31">
        <f t="shared" si="5283"/>
        <v>1394238.1000000001</v>
      </c>
      <c r="O1551" s="31">
        <f t="shared" si="5246"/>
        <v>0</v>
      </c>
      <c r="P1551" s="31">
        <f t="shared" si="5247"/>
        <v>0</v>
      </c>
      <c r="Q1551" s="31">
        <f t="shared" si="5248"/>
        <v>0</v>
      </c>
      <c r="R1551" s="31">
        <f t="shared" si="5284"/>
        <v>531228.09999999998</v>
      </c>
      <c r="S1551" s="31">
        <f t="shared" si="5285"/>
        <v>974789.80000000005</v>
      </c>
      <c r="T1551" s="31">
        <f t="shared" si="5286"/>
        <v>1394238.1000000001</v>
      </c>
      <c r="U1551" s="31">
        <f t="shared" si="5249"/>
        <v>0</v>
      </c>
      <c r="V1551" s="31">
        <f t="shared" si="5250"/>
        <v>0</v>
      </c>
      <c r="W1551" s="31">
        <f t="shared" si="5251"/>
        <v>0</v>
      </c>
      <c r="X1551" s="31">
        <f t="shared" si="5287"/>
        <v>531228.09999999998</v>
      </c>
      <c r="Y1551" s="31">
        <f t="shared" si="5288"/>
        <v>974789.80000000005</v>
      </c>
      <c r="Z1551" s="31">
        <f t="shared" si="5289"/>
        <v>1394238.1000000001</v>
      </c>
      <c r="AA1551" s="31">
        <f t="shared" si="5252"/>
        <v>0</v>
      </c>
      <c r="AB1551" s="31">
        <f t="shared" si="5253"/>
        <v>0</v>
      </c>
      <c r="AC1551" s="31">
        <f t="shared" si="5254"/>
        <v>0</v>
      </c>
      <c r="AD1551" s="31">
        <f t="shared" si="5290"/>
        <v>531228.09999999998</v>
      </c>
      <c r="AE1551" s="31">
        <f t="shared" si="5291"/>
        <v>974789.80000000005</v>
      </c>
      <c r="AF1551" s="31">
        <f t="shared" si="5292"/>
        <v>1394238.1000000001</v>
      </c>
      <c r="AG1551" s="31">
        <f t="shared" si="5255"/>
        <v>0</v>
      </c>
      <c r="AH1551" s="31">
        <f t="shared" si="5256"/>
        <v>0</v>
      </c>
      <c r="AI1551" s="31">
        <f t="shared" si="5257"/>
        <v>0</v>
      </c>
      <c r="AJ1551" s="31">
        <f t="shared" si="5293"/>
        <v>531228.09999999998</v>
      </c>
      <c r="AK1551" s="31">
        <f t="shared" si="5294"/>
        <v>974789.80000000005</v>
      </c>
      <c r="AL1551" s="31">
        <f t="shared" si="5295"/>
        <v>1394238.1000000001</v>
      </c>
      <c r="AM1551" s="31">
        <f t="shared" si="5258"/>
        <v>0</v>
      </c>
      <c r="AN1551" s="31">
        <f t="shared" si="5259"/>
        <v>0</v>
      </c>
      <c r="AO1551" s="31">
        <f t="shared" si="5260"/>
        <v>0</v>
      </c>
      <c r="AP1551" s="31">
        <f t="shared" si="5296"/>
        <v>531228.09999999998</v>
      </c>
      <c r="AQ1551" s="31">
        <f t="shared" si="5297"/>
        <v>974789.80000000005</v>
      </c>
      <c r="AR1551" s="31">
        <f t="shared" si="5298"/>
        <v>1394238.1000000001</v>
      </c>
      <c r="AS1551" s="31">
        <f t="shared" si="5261"/>
        <v>0</v>
      </c>
      <c r="AT1551" s="31">
        <f t="shared" si="5262"/>
        <v>0</v>
      </c>
      <c r="AU1551" s="31">
        <f t="shared" si="5263"/>
        <v>0</v>
      </c>
      <c r="AV1551" s="31">
        <f t="shared" si="5299"/>
        <v>531228.09999999998</v>
      </c>
      <c r="AW1551" s="31">
        <f t="shared" si="5300"/>
        <v>974789.80000000005</v>
      </c>
      <c r="AX1551" s="31">
        <f t="shared" si="5301"/>
        <v>1394238.1000000001</v>
      </c>
      <c r="AY1551" s="31">
        <f t="shared" si="5264"/>
        <v>0</v>
      </c>
      <c r="AZ1551" s="31">
        <f t="shared" si="5265"/>
        <v>0</v>
      </c>
      <c r="BA1551" s="31">
        <f t="shared" si="5266"/>
        <v>0</v>
      </c>
      <c r="BB1551" s="31">
        <f t="shared" si="5302"/>
        <v>531228.09999999998</v>
      </c>
      <c r="BC1551" s="31">
        <f t="shared" si="5303"/>
        <v>974789.80000000005</v>
      </c>
      <c r="BD1551" s="31">
        <f t="shared" si="5304"/>
        <v>1394238.1000000001</v>
      </c>
      <c r="BE1551" s="31">
        <f t="shared" si="5267"/>
        <v>0</v>
      </c>
      <c r="BF1551" s="31">
        <f t="shared" si="5268"/>
        <v>0</v>
      </c>
      <c r="BG1551" s="31">
        <f t="shared" si="5269"/>
        <v>0</v>
      </c>
      <c r="BH1551" s="31">
        <f t="shared" si="5305"/>
        <v>531228.09999999998</v>
      </c>
      <c r="BI1551" s="31">
        <f t="shared" si="5306"/>
        <v>974789.80000000005</v>
      </c>
      <c r="BJ1551" s="31">
        <f t="shared" si="5307"/>
        <v>1394238.1000000001</v>
      </c>
      <c r="BK1551" s="31">
        <f t="shared" si="5270"/>
        <v>0</v>
      </c>
      <c r="BL1551" s="31">
        <f t="shared" si="5271"/>
        <v>0</v>
      </c>
      <c r="BM1551" s="31">
        <f t="shared" si="5272"/>
        <v>0</v>
      </c>
      <c r="BN1551" s="31">
        <f t="shared" si="5308"/>
        <v>531228.09999999998</v>
      </c>
      <c r="BO1551" s="31">
        <f t="shared" si="5309"/>
        <v>974789.80000000005</v>
      </c>
      <c r="BP1551" s="31">
        <f t="shared" si="5310"/>
        <v>1394238.1000000001</v>
      </c>
      <c r="BQ1551" s="31">
        <f t="shared" si="5273"/>
        <v>0</v>
      </c>
      <c r="BR1551" s="31">
        <f t="shared" si="5274"/>
        <v>0</v>
      </c>
      <c r="BS1551" s="31">
        <f t="shared" si="5311"/>
        <v>531228.09999999998</v>
      </c>
      <c r="BT1551" s="31">
        <f t="shared" si="5312"/>
        <v>974789.80000000005</v>
      </c>
      <c r="BU1551" s="31">
        <f t="shared" si="5313"/>
        <v>1394238.1000000001</v>
      </c>
      <c r="BV1551" s="31">
        <f t="shared" si="5275"/>
        <v>0</v>
      </c>
      <c r="BW1551" s="31">
        <f t="shared" si="5276"/>
        <v>0</v>
      </c>
      <c r="BX1551" s="31">
        <f t="shared" si="5314"/>
        <v>531228.09999999998</v>
      </c>
      <c r="BY1551" s="31">
        <f t="shared" si="5315"/>
        <v>974789.80000000005</v>
      </c>
      <c r="BZ1551" s="31">
        <f t="shared" si="5316"/>
        <v>1394238.1000000001</v>
      </c>
      <c r="CA1551" s="31">
        <f t="shared" si="5277"/>
        <v>0</v>
      </c>
      <c r="CB1551" s="31">
        <f t="shared" si="5278"/>
        <v>0</v>
      </c>
      <c r="CC1551" s="31">
        <f t="shared" si="5279"/>
        <v>0</v>
      </c>
      <c r="CD1551" s="31">
        <f t="shared" si="5192"/>
        <v>531228.09999999998</v>
      </c>
      <c r="CE1551" s="31">
        <f t="shared" si="5193"/>
        <v>974789.80000000005</v>
      </c>
      <c r="CF1551" s="31">
        <f t="shared" si="5194"/>
        <v>1394238.1000000001</v>
      </c>
      <c r="CG1551" s="31">
        <f t="shared" si="5280"/>
        <v>0</v>
      </c>
      <c r="CH1551" s="24"/>
      <c r="CI1551" s="40"/>
      <c r="CO1551" s="1" t="s">
        <v>31</v>
      </c>
    </row>
    <row r="1552" ht="15">
      <c r="A1552" s="41" t="s">
        <v>877</v>
      </c>
      <c r="B1552" s="17">
        <v>800</v>
      </c>
      <c r="C1552" s="16"/>
      <c r="D1552" s="16"/>
      <c r="E1552" s="39" t="s">
        <v>54</v>
      </c>
      <c r="F1552" s="31">
        <f t="shared" si="5240"/>
        <v>562664</v>
      </c>
      <c r="G1552" s="31">
        <f t="shared" si="5241"/>
        <v>1071141.8</v>
      </c>
      <c r="H1552" s="31">
        <f t="shared" si="5242"/>
        <v>1388737.8</v>
      </c>
      <c r="I1552" s="31">
        <f t="shared" si="5243"/>
        <v>-31435.900000000001</v>
      </c>
      <c r="J1552" s="31">
        <f t="shared" si="5244"/>
        <v>-96352</v>
      </c>
      <c r="K1552" s="31">
        <f t="shared" si="5245"/>
        <v>5500.3000000000002</v>
      </c>
      <c r="L1552" s="31">
        <f t="shared" si="5281"/>
        <v>531228.09999999998</v>
      </c>
      <c r="M1552" s="31">
        <f t="shared" si="5282"/>
        <v>974789.80000000005</v>
      </c>
      <c r="N1552" s="31">
        <f t="shared" si="5283"/>
        <v>1394238.1000000001</v>
      </c>
      <c r="O1552" s="31">
        <f t="shared" si="5246"/>
        <v>0</v>
      </c>
      <c r="P1552" s="31">
        <f t="shared" si="5247"/>
        <v>0</v>
      </c>
      <c r="Q1552" s="31">
        <f t="shared" si="5248"/>
        <v>0</v>
      </c>
      <c r="R1552" s="31">
        <f t="shared" si="5284"/>
        <v>531228.09999999998</v>
      </c>
      <c r="S1552" s="31">
        <f t="shared" si="5285"/>
        <v>974789.80000000005</v>
      </c>
      <c r="T1552" s="31">
        <f t="shared" si="5286"/>
        <v>1394238.1000000001</v>
      </c>
      <c r="U1552" s="31">
        <f t="shared" si="5249"/>
        <v>0</v>
      </c>
      <c r="V1552" s="31">
        <f t="shared" si="5250"/>
        <v>0</v>
      </c>
      <c r="W1552" s="31">
        <f t="shared" si="5251"/>
        <v>0</v>
      </c>
      <c r="X1552" s="31">
        <f t="shared" si="5287"/>
        <v>531228.09999999998</v>
      </c>
      <c r="Y1552" s="31">
        <f t="shared" si="5288"/>
        <v>974789.80000000005</v>
      </c>
      <c r="Z1552" s="31">
        <f t="shared" si="5289"/>
        <v>1394238.1000000001</v>
      </c>
      <c r="AA1552" s="31">
        <f t="shared" si="5252"/>
        <v>0</v>
      </c>
      <c r="AB1552" s="31">
        <f t="shared" si="5253"/>
        <v>0</v>
      </c>
      <c r="AC1552" s="31">
        <f t="shared" si="5254"/>
        <v>0</v>
      </c>
      <c r="AD1552" s="31">
        <f t="shared" si="5290"/>
        <v>531228.09999999998</v>
      </c>
      <c r="AE1552" s="31">
        <f t="shared" si="5291"/>
        <v>974789.80000000005</v>
      </c>
      <c r="AF1552" s="31">
        <f t="shared" si="5292"/>
        <v>1394238.1000000001</v>
      </c>
      <c r="AG1552" s="31">
        <f t="shared" si="5255"/>
        <v>0</v>
      </c>
      <c r="AH1552" s="31">
        <f t="shared" si="5256"/>
        <v>0</v>
      </c>
      <c r="AI1552" s="31">
        <f t="shared" si="5257"/>
        <v>0</v>
      </c>
      <c r="AJ1552" s="31">
        <f t="shared" si="5293"/>
        <v>531228.09999999998</v>
      </c>
      <c r="AK1552" s="31">
        <f t="shared" si="5294"/>
        <v>974789.80000000005</v>
      </c>
      <c r="AL1552" s="31">
        <f t="shared" si="5295"/>
        <v>1394238.1000000001</v>
      </c>
      <c r="AM1552" s="31">
        <f t="shared" si="5258"/>
        <v>0</v>
      </c>
      <c r="AN1552" s="31">
        <f t="shared" si="5259"/>
        <v>0</v>
      </c>
      <c r="AO1552" s="31">
        <f t="shared" si="5260"/>
        <v>0</v>
      </c>
      <c r="AP1552" s="31">
        <f t="shared" si="5296"/>
        <v>531228.09999999998</v>
      </c>
      <c r="AQ1552" s="31">
        <f t="shared" si="5297"/>
        <v>974789.80000000005</v>
      </c>
      <c r="AR1552" s="31">
        <f t="shared" si="5298"/>
        <v>1394238.1000000001</v>
      </c>
      <c r="AS1552" s="31">
        <f t="shared" si="5261"/>
        <v>0</v>
      </c>
      <c r="AT1552" s="31">
        <f t="shared" si="5262"/>
        <v>0</v>
      </c>
      <c r="AU1552" s="31">
        <f t="shared" si="5263"/>
        <v>0</v>
      </c>
      <c r="AV1552" s="31">
        <f t="shared" si="5299"/>
        <v>531228.09999999998</v>
      </c>
      <c r="AW1552" s="31">
        <f t="shared" si="5300"/>
        <v>974789.80000000005</v>
      </c>
      <c r="AX1552" s="31">
        <f t="shared" si="5301"/>
        <v>1394238.1000000001</v>
      </c>
      <c r="AY1552" s="31">
        <f t="shared" si="5264"/>
        <v>0</v>
      </c>
      <c r="AZ1552" s="31">
        <f t="shared" si="5265"/>
        <v>0</v>
      </c>
      <c r="BA1552" s="31">
        <f t="shared" si="5266"/>
        <v>0</v>
      </c>
      <c r="BB1552" s="31">
        <f t="shared" si="5302"/>
        <v>531228.09999999998</v>
      </c>
      <c r="BC1552" s="31">
        <f t="shared" si="5303"/>
        <v>974789.80000000005</v>
      </c>
      <c r="BD1552" s="31">
        <f t="shared" si="5304"/>
        <v>1394238.1000000001</v>
      </c>
      <c r="BE1552" s="31">
        <f t="shared" si="5267"/>
        <v>0</v>
      </c>
      <c r="BF1552" s="31">
        <f t="shared" si="5268"/>
        <v>0</v>
      </c>
      <c r="BG1552" s="31">
        <f t="shared" si="5269"/>
        <v>0</v>
      </c>
      <c r="BH1552" s="31">
        <f t="shared" si="5305"/>
        <v>531228.09999999998</v>
      </c>
      <c r="BI1552" s="31">
        <f t="shared" si="5306"/>
        <v>974789.80000000005</v>
      </c>
      <c r="BJ1552" s="31">
        <f t="shared" si="5307"/>
        <v>1394238.1000000001</v>
      </c>
      <c r="BK1552" s="31">
        <f t="shared" si="5270"/>
        <v>0</v>
      </c>
      <c r="BL1552" s="31">
        <f t="shared" si="5271"/>
        <v>0</v>
      </c>
      <c r="BM1552" s="31">
        <f t="shared" si="5272"/>
        <v>0</v>
      </c>
      <c r="BN1552" s="31">
        <f t="shared" si="5308"/>
        <v>531228.09999999998</v>
      </c>
      <c r="BO1552" s="31">
        <f t="shared" si="5309"/>
        <v>974789.80000000005</v>
      </c>
      <c r="BP1552" s="31">
        <f t="shared" si="5310"/>
        <v>1394238.1000000001</v>
      </c>
      <c r="BQ1552" s="31">
        <f t="shared" si="5273"/>
        <v>0</v>
      </c>
      <c r="BR1552" s="31">
        <f t="shared" si="5274"/>
        <v>0</v>
      </c>
      <c r="BS1552" s="31">
        <f t="shared" si="5311"/>
        <v>531228.09999999998</v>
      </c>
      <c r="BT1552" s="31">
        <f t="shared" si="5312"/>
        <v>974789.80000000005</v>
      </c>
      <c r="BU1552" s="31">
        <f t="shared" si="5313"/>
        <v>1394238.1000000001</v>
      </c>
      <c r="BV1552" s="31">
        <f t="shared" si="5275"/>
        <v>0</v>
      </c>
      <c r="BW1552" s="31">
        <f t="shared" si="5276"/>
        <v>0</v>
      </c>
      <c r="BX1552" s="31">
        <f t="shared" si="5314"/>
        <v>531228.09999999998</v>
      </c>
      <c r="BY1552" s="31">
        <f t="shared" si="5315"/>
        <v>974789.80000000005</v>
      </c>
      <c r="BZ1552" s="31">
        <f t="shared" si="5316"/>
        <v>1394238.1000000001</v>
      </c>
      <c r="CA1552" s="31">
        <f t="shared" si="5277"/>
        <v>0</v>
      </c>
      <c r="CB1552" s="31">
        <f t="shared" si="5278"/>
        <v>0</v>
      </c>
      <c r="CC1552" s="31">
        <f t="shared" si="5279"/>
        <v>0</v>
      </c>
      <c r="CD1552" s="31">
        <f t="shared" si="5192"/>
        <v>531228.09999999998</v>
      </c>
      <c r="CE1552" s="31">
        <f t="shared" si="5193"/>
        <v>974789.80000000005</v>
      </c>
      <c r="CF1552" s="31">
        <f t="shared" si="5194"/>
        <v>1394238.1000000001</v>
      </c>
      <c r="CG1552" s="31">
        <f t="shared" si="5280"/>
        <v>0</v>
      </c>
      <c r="CH1552" s="24"/>
      <c r="CI1552" s="40"/>
      <c r="CM1552" s="1" t="s">
        <v>29</v>
      </c>
    </row>
    <row r="1553" ht="57.700000000000003">
      <c r="A1553" s="41" t="s">
        <v>877</v>
      </c>
      <c r="B1553" s="17">
        <v>810</v>
      </c>
      <c r="C1553" s="16"/>
      <c r="D1553" s="16"/>
      <c r="E1553" s="39" t="s">
        <v>413</v>
      </c>
      <c r="F1553" s="31">
        <f t="shared" si="5240"/>
        <v>562664</v>
      </c>
      <c r="G1553" s="31">
        <f t="shared" si="5241"/>
        <v>1071141.8</v>
      </c>
      <c r="H1553" s="31">
        <f t="shared" si="5242"/>
        <v>1388737.8</v>
      </c>
      <c r="I1553" s="31">
        <f t="shared" si="5243"/>
        <v>-31435.900000000001</v>
      </c>
      <c r="J1553" s="31">
        <f t="shared" si="5244"/>
        <v>-96352</v>
      </c>
      <c r="K1553" s="31">
        <f t="shared" si="5245"/>
        <v>5500.3000000000002</v>
      </c>
      <c r="L1553" s="31">
        <f t="shared" si="5281"/>
        <v>531228.09999999998</v>
      </c>
      <c r="M1553" s="31">
        <f t="shared" si="5282"/>
        <v>974789.80000000005</v>
      </c>
      <c r="N1553" s="31">
        <f t="shared" si="5283"/>
        <v>1394238.1000000001</v>
      </c>
      <c r="O1553" s="31">
        <f t="shared" si="5246"/>
        <v>0</v>
      </c>
      <c r="P1553" s="31">
        <f t="shared" si="5247"/>
        <v>0</v>
      </c>
      <c r="Q1553" s="31">
        <f t="shared" si="5248"/>
        <v>0</v>
      </c>
      <c r="R1553" s="31">
        <f t="shared" si="5284"/>
        <v>531228.09999999998</v>
      </c>
      <c r="S1553" s="31">
        <f t="shared" si="5285"/>
        <v>974789.80000000005</v>
      </c>
      <c r="T1553" s="31">
        <f t="shared" si="5286"/>
        <v>1394238.1000000001</v>
      </c>
      <c r="U1553" s="31">
        <f t="shared" si="5249"/>
        <v>0</v>
      </c>
      <c r="V1553" s="31">
        <f t="shared" si="5250"/>
        <v>0</v>
      </c>
      <c r="W1553" s="31">
        <f t="shared" si="5251"/>
        <v>0</v>
      </c>
      <c r="X1553" s="31">
        <f t="shared" si="5287"/>
        <v>531228.09999999998</v>
      </c>
      <c r="Y1553" s="31">
        <f t="shared" si="5288"/>
        <v>974789.80000000005</v>
      </c>
      <c r="Z1553" s="31">
        <f t="shared" si="5289"/>
        <v>1394238.1000000001</v>
      </c>
      <c r="AA1553" s="31">
        <f t="shared" si="5252"/>
        <v>0</v>
      </c>
      <c r="AB1553" s="31">
        <f t="shared" si="5253"/>
        <v>0</v>
      </c>
      <c r="AC1553" s="31">
        <f t="shared" si="5254"/>
        <v>0</v>
      </c>
      <c r="AD1553" s="31">
        <f t="shared" si="5290"/>
        <v>531228.09999999998</v>
      </c>
      <c r="AE1553" s="31">
        <f t="shared" si="5291"/>
        <v>974789.80000000005</v>
      </c>
      <c r="AF1553" s="31">
        <f t="shared" si="5292"/>
        <v>1394238.1000000001</v>
      </c>
      <c r="AG1553" s="31">
        <f t="shared" si="5255"/>
        <v>0</v>
      </c>
      <c r="AH1553" s="31">
        <f t="shared" si="5256"/>
        <v>0</v>
      </c>
      <c r="AI1553" s="31">
        <f t="shared" si="5257"/>
        <v>0</v>
      </c>
      <c r="AJ1553" s="31">
        <f t="shared" si="5293"/>
        <v>531228.09999999998</v>
      </c>
      <c r="AK1553" s="31">
        <f t="shared" si="5294"/>
        <v>974789.80000000005</v>
      </c>
      <c r="AL1553" s="31">
        <f t="shared" si="5295"/>
        <v>1394238.1000000001</v>
      </c>
      <c r="AM1553" s="31">
        <f t="shared" si="5258"/>
        <v>0</v>
      </c>
      <c r="AN1553" s="31">
        <f t="shared" si="5259"/>
        <v>0</v>
      </c>
      <c r="AO1553" s="31">
        <f t="shared" si="5260"/>
        <v>0</v>
      </c>
      <c r="AP1553" s="31">
        <f t="shared" si="5296"/>
        <v>531228.09999999998</v>
      </c>
      <c r="AQ1553" s="31">
        <f t="shared" si="5297"/>
        <v>974789.80000000005</v>
      </c>
      <c r="AR1553" s="31">
        <f t="shared" si="5298"/>
        <v>1394238.1000000001</v>
      </c>
      <c r="AS1553" s="31">
        <f t="shared" si="5261"/>
        <v>0</v>
      </c>
      <c r="AT1553" s="31">
        <f t="shared" si="5262"/>
        <v>0</v>
      </c>
      <c r="AU1553" s="31">
        <f t="shared" si="5263"/>
        <v>0</v>
      </c>
      <c r="AV1553" s="31">
        <f t="shared" si="5299"/>
        <v>531228.09999999998</v>
      </c>
      <c r="AW1553" s="31">
        <f t="shared" si="5300"/>
        <v>974789.80000000005</v>
      </c>
      <c r="AX1553" s="31">
        <f t="shared" si="5301"/>
        <v>1394238.1000000001</v>
      </c>
      <c r="AY1553" s="31">
        <f t="shared" si="5264"/>
        <v>0</v>
      </c>
      <c r="AZ1553" s="31">
        <f t="shared" si="5265"/>
        <v>0</v>
      </c>
      <c r="BA1553" s="31">
        <f t="shared" si="5266"/>
        <v>0</v>
      </c>
      <c r="BB1553" s="31">
        <f t="shared" si="5302"/>
        <v>531228.09999999998</v>
      </c>
      <c r="BC1553" s="31">
        <f t="shared" si="5303"/>
        <v>974789.80000000005</v>
      </c>
      <c r="BD1553" s="31">
        <f t="shared" si="5304"/>
        <v>1394238.1000000001</v>
      </c>
      <c r="BE1553" s="31">
        <f t="shared" si="5267"/>
        <v>0</v>
      </c>
      <c r="BF1553" s="31">
        <f t="shared" si="5268"/>
        <v>0</v>
      </c>
      <c r="BG1553" s="31">
        <f t="shared" si="5269"/>
        <v>0</v>
      </c>
      <c r="BH1553" s="31">
        <f t="shared" si="5305"/>
        <v>531228.09999999998</v>
      </c>
      <c r="BI1553" s="31">
        <f t="shared" si="5306"/>
        <v>974789.80000000005</v>
      </c>
      <c r="BJ1553" s="31">
        <f t="shared" si="5307"/>
        <v>1394238.1000000001</v>
      </c>
      <c r="BK1553" s="31">
        <f t="shared" si="5270"/>
        <v>0</v>
      </c>
      <c r="BL1553" s="31">
        <f t="shared" si="5271"/>
        <v>0</v>
      </c>
      <c r="BM1553" s="31">
        <f t="shared" si="5272"/>
        <v>0</v>
      </c>
      <c r="BN1553" s="31">
        <f t="shared" si="5308"/>
        <v>531228.09999999998</v>
      </c>
      <c r="BO1553" s="31">
        <f t="shared" si="5309"/>
        <v>974789.80000000005</v>
      </c>
      <c r="BP1553" s="31">
        <f t="shared" si="5310"/>
        <v>1394238.1000000001</v>
      </c>
      <c r="BQ1553" s="31">
        <f t="shared" si="5273"/>
        <v>0</v>
      </c>
      <c r="BR1553" s="31">
        <f t="shared" si="5274"/>
        <v>0</v>
      </c>
      <c r="BS1553" s="31">
        <f t="shared" si="5311"/>
        <v>531228.09999999998</v>
      </c>
      <c r="BT1553" s="31">
        <f t="shared" si="5312"/>
        <v>974789.80000000005</v>
      </c>
      <c r="BU1553" s="31">
        <f t="shared" si="5313"/>
        <v>1394238.1000000001</v>
      </c>
      <c r="BV1553" s="31">
        <f t="shared" si="5275"/>
        <v>0</v>
      </c>
      <c r="BW1553" s="31">
        <f t="shared" si="5276"/>
        <v>0</v>
      </c>
      <c r="BX1553" s="31">
        <f t="shared" si="5314"/>
        <v>531228.09999999998</v>
      </c>
      <c r="BY1553" s="31">
        <f t="shared" si="5315"/>
        <v>974789.80000000005</v>
      </c>
      <c r="BZ1553" s="31">
        <f t="shared" si="5316"/>
        <v>1394238.1000000001</v>
      </c>
      <c r="CA1553" s="31">
        <f t="shared" si="5277"/>
        <v>0</v>
      </c>
      <c r="CB1553" s="31">
        <f t="shared" si="5278"/>
        <v>0</v>
      </c>
      <c r="CC1553" s="31">
        <f t="shared" si="5279"/>
        <v>0</v>
      </c>
      <c r="CD1553" s="31">
        <f t="shared" si="5192"/>
        <v>531228.09999999998</v>
      </c>
      <c r="CE1553" s="31">
        <f t="shared" si="5193"/>
        <v>974789.80000000005</v>
      </c>
      <c r="CF1553" s="31">
        <f t="shared" si="5194"/>
        <v>1394238.1000000001</v>
      </c>
      <c r="CG1553" s="31">
        <f t="shared" si="5280"/>
        <v>0</v>
      </c>
      <c r="CH1553" s="24"/>
      <c r="CI1553" s="40"/>
      <c r="CN1553" s="1" t="s">
        <v>30</v>
      </c>
    </row>
    <row r="1554" ht="15">
      <c r="A1554" s="41" t="s">
        <v>877</v>
      </c>
      <c r="B1554" s="17">
        <v>810</v>
      </c>
      <c r="C1554" s="16" t="s">
        <v>395</v>
      </c>
      <c r="D1554" s="16" t="s">
        <v>49</v>
      </c>
      <c r="E1554" s="39" t="s">
        <v>851</v>
      </c>
      <c r="F1554" s="31">
        <v>562664</v>
      </c>
      <c r="G1554" s="31">
        <v>1071141.8</v>
      </c>
      <c r="H1554" s="31">
        <v>1388737.8</v>
      </c>
      <c r="I1554" s="31">
        <v>-31435.900000000001</v>
      </c>
      <c r="J1554" s="31">
        <v>-96352</v>
      </c>
      <c r="K1554" s="31">
        <v>5500.3000000000002</v>
      </c>
      <c r="L1554" s="31">
        <f t="shared" si="5281"/>
        <v>531228.09999999998</v>
      </c>
      <c r="M1554" s="31">
        <f t="shared" si="5282"/>
        <v>974789.80000000005</v>
      </c>
      <c r="N1554" s="31">
        <f t="shared" si="5283"/>
        <v>1394238.1000000001</v>
      </c>
      <c r="O1554" s="31"/>
      <c r="P1554" s="31"/>
      <c r="Q1554" s="31"/>
      <c r="R1554" s="31">
        <f t="shared" si="5284"/>
        <v>531228.09999999998</v>
      </c>
      <c r="S1554" s="31">
        <f t="shared" si="5285"/>
        <v>974789.80000000005</v>
      </c>
      <c r="T1554" s="31">
        <f t="shared" si="5286"/>
        <v>1394238.1000000001</v>
      </c>
      <c r="U1554" s="31"/>
      <c r="V1554" s="31"/>
      <c r="W1554" s="31"/>
      <c r="X1554" s="31">
        <f t="shared" si="5287"/>
        <v>531228.09999999998</v>
      </c>
      <c r="Y1554" s="31">
        <f t="shared" si="5288"/>
        <v>974789.80000000005</v>
      </c>
      <c r="Z1554" s="31">
        <f t="shared" si="5289"/>
        <v>1394238.1000000001</v>
      </c>
      <c r="AA1554" s="31"/>
      <c r="AB1554" s="31"/>
      <c r="AC1554" s="31"/>
      <c r="AD1554" s="31">
        <f t="shared" si="5290"/>
        <v>531228.09999999998</v>
      </c>
      <c r="AE1554" s="31">
        <f t="shared" si="5291"/>
        <v>974789.80000000005</v>
      </c>
      <c r="AF1554" s="31">
        <f t="shared" si="5292"/>
        <v>1394238.1000000001</v>
      </c>
      <c r="AG1554" s="31"/>
      <c r="AH1554" s="31"/>
      <c r="AI1554" s="31"/>
      <c r="AJ1554" s="31">
        <f t="shared" si="5293"/>
        <v>531228.09999999998</v>
      </c>
      <c r="AK1554" s="31">
        <f t="shared" si="5294"/>
        <v>974789.80000000005</v>
      </c>
      <c r="AL1554" s="31">
        <f t="shared" si="5295"/>
        <v>1394238.1000000001</v>
      </c>
      <c r="AM1554" s="31"/>
      <c r="AN1554" s="31"/>
      <c r="AO1554" s="31"/>
      <c r="AP1554" s="31">
        <f t="shared" si="5296"/>
        <v>531228.09999999998</v>
      </c>
      <c r="AQ1554" s="31">
        <f t="shared" si="5297"/>
        <v>974789.80000000005</v>
      </c>
      <c r="AR1554" s="31">
        <f t="shared" si="5298"/>
        <v>1394238.1000000001</v>
      </c>
      <c r="AS1554" s="31"/>
      <c r="AT1554" s="31"/>
      <c r="AU1554" s="31"/>
      <c r="AV1554" s="31">
        <f t="shared" si="5299"/>
        <v>531228.09999999998</v>
      </c>
      <c r="AW1554" s="31">
        <f t="shared" si="5300"/>
        <v>974789.80000000005</v>
      </c>
      <c r="AX1554" s="31">
        <f t="shared" si="5301"/>
        <v>1394238.1000000001</v>
      </c>
      <c r="AY1554" s="31"/>
      <c r="AZ1554" s="31"/>
      <c r="BA1554" s="31"/>
      <c r="BB1554" s="31">
        <f t="shared" si="5302"/>
        <v>531228.09999999998</v>
      </c>
      <c r="BC1554" s="31">
        <f t="shared" si="5303"/>
        <v>974789.80000000005</v>
      </c>
      <c r="BD1554" s="31">
        <f t="shared" si="5304"/>
        <v>1394238.1000000001</v>
      </c>
      <c r="BE1554" s="31"/>
      <c r="BF1554" s="31"/>
      <c r="BG1554" s="31"/>
      <c r="BH1554" s="31">
        <f t="shared" si="5305"/>
        <v>531228.09999999998</v>
      </c>
      <c r="BI1554" s="31">
        <f t="shared" si="5306"/>
        <v>974789.80000000005</v>
      </c>
      <c r="BJ1554" s="31">
        <f t="shared" si="5307"/>
        <v>1394238.1000000001</v>
      </c>
      <c r="BK1554" s="31"/>
      <c r="BL1554" s="31"/>
      <c r="BM1554" s="31"/>
      <c r="BN1554" s="31">
        <f t="shared" si="5308"/>
        <v>531228.09999999998</v>
      </c>
      <c r="BO1554" s="31">
        <f t="shared" si="5309"/>
        <v>974789.80000000005</v>
      </c>
      <c r="BP1554" s="31">
        <f t="shared" si="5310"/>
        <v>1394238.1000000001</v>
      </c>
      <c r="BQ1554" s="31"/>
      <c r="BR1554" s="31"/>
      <c r="BS1554" s="31">
        <f t="shared" si="5311"/>
        <v>531228.09999999998</v>
      </c>
      <c r="BT1554" s="31">
        <f t="shared" si="5312"/>
        <v>974789.80000000005</v>
      </c>
      <c r="BU1554" s="31">
        <f t="shared" si="5313"/>
        <v>1394238.1000000001</v>
      </c>
      <c r="BV1554" s="31"/>
      <c r="BW1554" s="31"/>
      <c r="BX1554" s="31">
        <f t="shared" si="5314"/>
        <v>531228.09999999998</v>
      </c>
      <c r="BY1554" s="31">
        <f t="shared" si="5315"/>
        <v>974789.80000000005</v>
      </c>
      <c r="BZ1554" s="31">
        <f t="shared" si="5316"/>
        <v>1394238.1000000001</v>
      </c>
      <c r="CA1554" s="31"/>
      <c r="CB1554" s="31"/>
      <c r="CC1554" s="31"/>
      <c r="CD1554" s="31">
        <f t="shared" si="5192"/>
        <v>531228.09999999998</v>
      </c>
      <c r="CE1554" s="31">
        <f t="shared" si="5193"/>
        <v>974789.80000000005</v>
      </c>
      <c r="CF1554" s="31">
        <f t="shared" si="5194"/>
        <v>1394238.1000000001</v>
      </c>
      <c r="CG1554" s="31"/>
      <c r="CH1554" s="24"/>
      <c r="CI1554" s="40">
        <v>89</v>
      </c>
    </row>
    <row r="1555" ht="71.599999999999994">
      <c r="A1555" s="41" t="s">
        <v>879</v>
      </c>
      <c r="B1555" s="17"/>
      <c r="C1555" s="16"/>
      <c r="D1555" s="16"/>
      <c r="E1555" s="39" t="s">
        <v>880</v>
      </c>
      <c r="F1555" s="31">
        <f t="shared" si="5240"/>
        <v>1441243.3999999999</v>
      </c>
      <c r="G1555" s="31">
        <f t="shared" si="5241"/>
        <v>375557.5</v>
      </c>
      <c r="H1555" s="31">
        <f t="shared" si="5242"/>
        <v>0</v>
      </c>
      <c r="I1555" s="31">
        <f t="shared" si="5243"/>
        <v>-17300.919000000002</v>
      </c>
      <c r="J1555" s="31">
        <f t="shared" si="5244"/>
        <v>-4508.25</v>
      </c>
      <c r="K1555" s="31">
        <f t="shared" si="5245"/>
        <v>0</v>
      </c>
      <c r="L1555" s="31">
        <f t="shared" si="5281"/>
        <v>1423942.4809999999</v>
      </c>
      <c r="M1555" s="31">
        <f t="shared" si="5282"/>
        <v>371049.25</v>
      </c>
      <c r="N1555" s="31">
        <f t="shared" si="5283"/>
        <v>0</v>
      </c>
      <c r="O1555" s="31">
        <f t="shared" si="5246"/>
        <v>1352.8270000000484</v>
      </c>
      <c r="P1555" s="31">
        <f t="shared" si="5247"/>
        <v>352.51000000000931</v>
      </c>
      <c r="Q1555" s="31">
        <f t="shared" si="5248"/>
        <v>0</v>
      </c>
      <c r="R1555" s="31">
        <f t="shared" si="5284"/>
        <v>1425295.308</v>
      </c>
      <c r="S1555" s="31">
        <f t="shared" si="5285"/>
        <v>371401.76000000001</v>
      </c>
      <c r="T1555" s="31">
        <f t="shared" si="5286"/>
        <v>0</v>
      </c>
      <c r="U1555" s="31">
        <f t="shared" si="5249"/>
        <v>0</v>
      </c>
      <c r="V1555" s="31">
        <f t="shared" si="5250"/>
        <v>0</v>
      </c>
      <c r="W1555" s="31">
        <f t="shared" si="5251"/>
        <v>0</v>
      </c>
      <c r="X1555" s="31">
        <f t="shared" si="5287"/>
        <v>1425295.308</v>
      </c>
      <c r="Y1555" s="31">
        <f t="shared" si="5288"/>
        <v>371401.76000000001</v>
      </c>
      <c r="Z1555" s="31">
        <f t="shared" si="5289"/>
        <v>0</v>
      </c>
      <c r="AA1555" s="31">
        <f t="shared" si="5252"/>
        <v>0</v>
      </c>
      <c r="AB1555" s="31">
        <f t="shared" si="5253"/>
        <v>0</v>
      </c>
      <c r="AC1555" s="31">
        <f t="shared" si="5254"/>
        <v>0</v>
      </c>
      <c r="AD1555" s="31">
        <f t="shared" si="5290"/>
        <v>1425295.308</v>
      </c>
      <c r="AE1555" s="31">
        <f t="shared" si="5291"/>
        <v>371401.76000000001</v>
      </c>
      <c r="AF1555" s="31">
        <f t="shared" si="5292"/>
        <v>0</v>
      </c>
      <c r="AG1555" s="31">
        <f t="shared" si="5255"/>
        <v>0</v>
      </c>
      <c r="AH1555" s="31">
        <f t="shared" si="5256"/>
        <v>0</v>
      </c>
      <c r="AI1555" s="31">
        <f t="shared" si="5257"/>
        <v>0</v>
      </c>
      <c r="AJ1555" s="31">
        <f t="shared" si="5293"/>
        <v>1425295.308</v>
      </c>
      <c r="AK1555" s="31">
        <f t="shared" si="5294"/>
        <v>371401.76000000001</v>
      </c>
      <c r="AL1555" s="31">
        <f t="shared" si="5295"/>
        <v>0</v>
      </c>
      <c r="AM1555" s="31">
        <f t="shared" si="5258"/>
        <v>0</v>
      </c>
      <c r="AN1555" s="31">
        <f t="shared" si="5259"/>
        <v>0</v>
      </c>
      <c r="AO1555" s="31">
        <f t="shared" si="5260"/>
        <v>0</v>
      </c>
      <c r="AP1555" s="31">
        <f t="shared" si="5296"/>
        <v>1425295.308</v>
      </c>
      <c r="AQ1555" s="31">
        <f t="shared" si="5297"/>
        <v>371401.76000000001</v>
      </c>
      <c r="AR1555" s="31">
        <f t="shared" si="5298"/>
        <v>0</v>
      </c>
      <c r="AS1555" s="31">
        <f t="shared" si="5261"/>
        <v>0</v>
      </c>
      <c r="AT1555" s="31">
        <f t="shared" si="5262"/>
        <v>0</v>
      </c>
      <c r="AU1555" s="31">
        <f t="shared" si="5263"/>
        <v>0</v>
      </c>
      <c r="AV1555" s="31">
        <f t="shared" si="5299"/>
        <v>1425295.308</v>
      </c>
      <c r="AW1555" s="31">
        <f t="shared" si="5300"/>
        <v>371401.76000000001</v>
      </c>
      <c r="AX1555" s="31">
        <f t="shared" si="5301"/>
        <v>0</v>
      </c>
      <c r="AY1555" s="31">
        <f t="shared" si="5264"/>
        <v>0</v>
      </c>
      <c r="AZ1555" s="31">
        <f t="shared" si="5265"/>
        <v>0</v>
      </c>
      <c r="BA1555" s="31">
        <f t="shared" si="5266"/>
        <v>0</v>
      </c>
      <c r="BB1555" s="31">
        <f t="shared" si="5302"/>
        <v>1425295.308</v>
      </c>
      <c r="BC1555" s="31">
        <f t="shared" si="5303"/>
        <v>371401.76000000001</v>
      </c>
      <c r="BD1555" s="31">
        <f t="shared" si="5304"/>
        <v>0</v>
      </c>
      <c r="BE1555" s="31">
        <f t="shared" si="5267"/>
        <v>0</v>
      </c>
      <c r="BF1555" s="31">
        <f t="shared" si="5268"/>
        <v>0</v>
      </c>
      <c r="BG1555" s="31">
        <f t="shared" si="5269"/>
        <v>0</v>
      </c>
      <c r="BH1555" s="31">
        <f t="shared" si="5305"/>
        <v>1425295.308</v>
      </c>
      <c r="BI1555" s="31">
        <f t="shared" si="5306"/>
        <v>371401.76000000001</v>
      </c>
      <c r="BJ1555" s="31">
        <f t="shared" si="5307"/>
        <v>0</v>
      </c>
      <c r="BK1555" s="31">
        <f t="shared" si="5270"/>
        <v>0</v>
      </c>
      <c r="BL1555" s="31">
        <f t="shared" si="5271"/>
        <v>0</v>
      </c>
      <c r="BM1555" s="31">
        <f t="shared" si="5272"/>
        <v>0</v>
      </c>
      <c r="BN1555" s="31">
        <f t="shared" si="5308"/>
        <v>1425295.308</v>
      </c>
      <c r="BO1555" s="31">
        <f t="shared" si="5309"/>
        <v>371401.76000000001</v>
      </c>
      <c r="BP1555" s="31">
        <f t="shared" si="5310"/>
        <v>0</v>
      </c>
      <c r="BQ1555" s="31">
        <f t="shared" si="5273"/>
        <v>0</v>
      </c>
      <c r="BR1555" s="31">
        <f t="shared" si="5274"/>
        <v>0</v>
      </c>
      <c r="BS1555" s="31">
        <f t="shared" si="5311"/>
        <v>1425295.308</v>
      </c>
      <c r="BT1555" s="31">
        <f t="shared" si="5312"/>
        <v>371401.76000000001</v>
      </c>
      <c r="BU1555" s="31">
        <f t="shared" si="5313"/>
        <v>0</v>
      </c>
      <c r="BV1555" s="31">
        <f t="shared" si="5275"/>
        <v>0</v>
      </c>
      <c r="BW1555" s="31">
        <f t="shared" si="5276"/>
        <v>0</v>
      </c>
      <c r="BX1555" s="31">
        <f t="shared" si="5314"/>
        <v>1425295.308</v>
      </c>
      <c r="BY1555" s="31">
        <f t="shared" si="5315"/>
        <v>371401.76000000001</v>
      </c>
      <c r="BZ1555" s="31">
        <f t="shared" si="5316"/>
        <v>0</v>
      </c>
      <c r="CA1555" s="31">
        <f t="shared" si="5277"/>
        <v>0</v>
      </c>
      <c r="CB1555" s="31">
        <f t="shared" si="5278"/>
        <v>0</v>
      </c>
      <c r="CC1555" s="31">
        <f t="shared" si="5279"/>
        <v>0</v>
      </c>
      <c r="CD1555" s="31">
        <f t="shared" si="5192"/>
        <v>1425295.308</v>
      </c>
      <c r="CE1555" s="31">
        <f t="shared" si="5193"/>
        <v>371401.76000000001</v>
      </c>
      <c r="CF1555" s="31">
        <f t="shared" si="5194"/>
        <v>0</v>
      </c>
      <c r="CG1555" s="31">
        <f t="shared" si="5280"/>
        <v>0</v>
      </c>
      <c r="CH1555" s="24"/>
      <c r="CI1555" s="40"/>
      <c r="CL1555" s="1" t="s">
        <v>28</v>
      </c>
    </row>
    <row r="1556" ht="127.34999999999999">
      <c r="A1556" s="41" t="s">
        <v>881</v>
      </c>
      <c r="B1556" s="17"/>
      <c r="C1556" s="16"/>
      <c r="D1556" s="16"/>
      <c r="E1556" s="39" t="s">
        <v>882</v>
      </c>
      <c r="F1556" s="31">
        <f>F1557+F1560</f>
        <v>1441243.3999999999</v>
      </c>
      <c r="G1556" s="31">
        <f>G1557+G1560</f>
        <v>375557.5</v>
      </c>
      <c r="H1556" s="31">
        <f>H1557+H1560</f>
        <v>0</v>
      </c>
      <c r="I1556" s="31">
        <f>I1557+I1560</f>
        <v>-17300.919000000002</v>
      </c>
      <c r="J1556" s="31">
        <f>J1557+J1560</f>
        <v>-4508.25</v>
      </c>
      <c r="K1556" s="31">
        <f>K1557+K1560</f>
        <v>0</v>
      </c>
      <c r="L1556" s="31">
        <f t="shared" si="5281"/>
        <v>1423942.4809999999</v>
      </c>
      <c r="M1556" s="31">
        <f t="shared" si="5282"/>
        <v>371049.25</v>
      </c>
      <c r="N1556" s="31">
        <f t="shared" si="5283"/>
        <v>0</v>
      </c>
      <c r="O1556" s="31">
        <f>O1557+O1560</f>
        <v>1352.8270000000484</v>
      </c>
      <c r="P1556" s="31">
        <f>P1557+P1560</f>
        <v>352.51000000000931</v>
      </c>
      <c r="Q1556" s="31">
        <f>Q1557+Q1560</f>
        <v>0</v>
      </c>
      <c r="R1556" s="31">
        <f t="shared" si="5284"/>
        <v>1425295.308</v>
      </c>
      <c r="S1556" s="31">
        <f t="shared" si="5285"/>
        <v>371401.76000000001</v>
      </c>
      <c r="T1556" s="31">
        <f t="shared" si="5286"/>
        <v>0</v>
      </c>
      <c r="U1556" s="31">
        <f>U1557+U1560</f>
        <v>0</v>
      </c>
      <c r="V1556" s="31">
        <f>V1557+V1560</f>
        <v>0</v>
      </c>
      <c r="W1556" s="31">
        <f>W1557+W1560</f>
        <v>0</v>
      </c>
      <c r="X1556" s="31">
        <f t="shared" si="5287"/>
        <v>1425295.308</v>
      </c>
      <c r="Y1556" s="31">
        <f t="shared" si="5288"/>
        <v>371401.76000000001</v>
      </c>
      <c r="Z1556" s="31">
        <f t="shared" si="5289"/>
        <v>0</v>
      </c>
      <c r="AA1556" s="31">
        <f>AA1557+AA1560</f>
        <v>0</v>
      </c>
      <c r="AB1556" s="31">
        <f>AB1557+AB1560</f>
        <v>0</v>
      </c>
      <c r="AC1556" s="31">
        <f>AC1557+AC1560</f>
        <v>0</v>
      </c>
      <c r="AD1556" s="31">
        <f t="shared" si="5290"/>
        <v>1425295.308</v>
      </c>
      <c r="AE1556" s="31">
        <f t="shared" si="5291"/>
        <v>371401.76000000001</v>
      </c>
      <c r="AF1556" s="31">
        <f t="shared" si="5292"/>
        <v>0</v>
      </c>
      <c r="AG1556" s="31">
        <f>AG1557+AG1560</f>
        <v>0</v>
      </c>
      <c r="AH1556" s="31">
        <f>AH1557+AH1560</f>
        <v>0</v>
      </c>
      <c r="AI1556" s="31">
        <f>AI1557+AI1560</f>
        <v>0</v>
      </c>
      <c r="AJ1556" s="31">
        <f t="shared" si="5293"/>
        <v>1425295.308</v>
      </c>
      <c r="AK1556" s="31">
        <f t="shared" si="5294"/>
        <v>371401.76000000001</v>
      </c>
      <c r="AL1556" s="31">
        <f t="shared" si="5295"/>
        <v>0</v>
      </c>
      <c r="AM1556" s="31">
        <f>AM1557+AM1560</f>
        <v>0</v>
      </c>
      <c r="AN1556" s="31">
        <f>AN1557+AN1560</f>
        <v>0</v>
      </c>
      <c r="AO1556" s="31">
        <f>AO1557+AO1560</f>
        <v>0</v>
      </c>
      <c r="AP1556" s="31">
        <f t="shared" si="5296"/>
        <v>1425295.308</v>
      </c>
      <c r="AQ1556" s="31">
        <f t="shared" si="5297"/>
        <v>371401.76000000001</v>
      </c>
      <c r="AR1556" s="31">
        <f t="shared" si="5298"/>
        <v>0</v>
      </c>
      <c r="AS1556" s="31">
        <f>AS1557+AS1560</f>
        <v>0</v>
      </c>
      <c r="AT1556" s="31">
        <f>AT1557+AT1560</f>
        <v>0</v>
      </c>
      <c r="AU1556" s="31">
        <f>AU1557+AU1560</f>
        <v>0</v>
      </c>
      <c r="AV1556" s="31">
        <f t="shared" si="5299"/>
        <v>1425295.308</v>
      </c>
      <c r="AW1556" s="31">
        <f t="shared" si="5300"/>
        <v>371401.76000000001</v>
      </c>
      <c r="AX1556" s="31">
        <f t="shared" si="5301"/>
        <v>0</v>
      </c>
      <c r="AY1556" s="31">
        <f>AY1557+AY1560</f>
        <v>0</v>
      </c>
      <c r="AZ1556" s="31">
        <f>AZ1557+AZ1560</f>
        <v>0</v>
      </c>
      <c r="BA1556" s="31">
        <f>BA1557+BA1560</f>
        <v>0</v>
      </c>
      <c r="BB1556" s="31">
        <f t="shared" si="5302"/>
        <v>1425295.308</v>
      </c>
      <c r="BC1556" s="31">
        <f t="shared" si="5303"/>
        <v>371401.76000000001</v>
      </c>
      <c r="BD1556" s="31">
        <f t="shared" si="5304"/>
        <v>0</v>
      </c>
      <c r="BE1556" s="31">
        <f>BE1557+BE1560</f>
        <v>0</v>
      </c>
      <c r="BF1556" s="31">
        <f>BF1557+BF1560</f>
        <v>0</v>
      </c>
      <c r="BG1556" s="31">
        <f>BG1557+BG1560</f>
        <v>0</v>
      </c>
      <c r="BH1556" s="31">
        <f t="shared" si="5305"/>
        <v>1425295.308</v>
      </c>
      <c r="BI1556" s="31">
        <f t="shared" si="5306"/>
        <v>371401.76000000001</v>
      </c>
      <c r="BJ1556" s="31">
        <f t="shared" si="5307"/>
        <v>0</v>
      </c>
      <c r="BK1556" s="31">
        <f>BK1557+BK1560</f>
        <v>0</v>
      </c>
      <c r="BL1556" s="31">
        <f>BL1557+BL1560</f>
        <v>0</v>
      </c>
      <c r="BM1556" s="31">
        <f>BM1557+BM1560</f>
        <v>0</v>
      </c>
      <c r="BN1556" s="31">
        <f t="shared" si="5308"/>
        <v>1425295.308</v>
      </c>
      <c r="BO1556" s="31">
        <f t="shared" si="5309"/>
        <v>371401.76000000001</v>
      </c>
      <c r="BP1556" s="31">
        <f t="shared" si="5310"/>
        <v>0</v>
      </c>
      <c r="BQ1556" s="31">
        <f>BQ1557+BQ1560</f>
        <v>0</v>
      </c>
      <c r="BR1556" s="31">
        <f>BR1557+BR1560</f>
        <v>0</v>
      </c>
      <c r="BS1556" s="31">
        <f t="shared" si="5311"/>
        <v>1425295.308</v>
      </c>
      <c r="BT1556" s="31">
        <f t="shared" si="5312"/>
        <v>371401.76000000001</v>
      </c>
      <c r="BU1556" s="31">
        <f t="shared" si="5313"/>
        <v>0</v>
      </c>
      <c r="BV1556" s="31">
        <f>BV1557+BV1560</f>
        <v>0</v>
      </c>
      <c r="BW1556" s="31">
        <f>BW1557+BW1560</f>
        <v>0</v>
      </c>
      <c r="BX1556" s="31">
        <f t="shared" si="5314"/>
        <v>1425295.308</v>
      </c>
      <c r="BY1556" s="31">
        <f t="shared" si="5315"/>
        <v>371401.76000000001</v>
      </c>
      <c r="BZ1556" s="31">
        <f t="shared" si="5316"/>
        <v>0</v>
      </c>
      <c r="CA1556" s="31">
        <f>CA1557+CA1560</f>
        <v>0</v>
      </c>
      <c r="CB1556" s="31">
        <f>CB1557+CB1560</f>
        <v>0</v>
      </c>
      <c r="CC1556" s="31">
        <f>CC1557+CC1560</f>
        <v>0</v>
      </c>
      <c r="CD1556" s="31">
        <f t="shared" si="5192"/>
        <v>1425295.308</v>
      </c>
      <c r="CE1556" s="31">
        <f t="shared" si="5193"/>
        <v>371401.76000000001</v>
      </c>
      <c r="CF1556" s="31">
        <f t="shared" si="5194"/>
        <v>0</v>
      </c>
      <c r="CG1556" s="31">
        <f>CG1557+CG1560</f>
        <v>0</v>
      </c>
      <c r="CH1556" s="24"/>
      <c r="CI1556" s="40"/>
      <c r="CO1556" s="1" t="s">
        <v>31</v>
      </c>
    </row>
    <row r="1557" ht="39.799999999999997" hidden="1">
      <c r="A1557" s="41" t="s">
        <v>881</v>
      </c>
      <c r="B1557" s="17">
        <v>400</v>
      </c>
      <c r="C1557" s="16"/>
      <c r="D1557" s="16"/>
      <c r="E1557" s="39" t="s">
        <v>84</v>
      </c>
      <c r="F1557" s="31">
        <f t="shared" ref="F1557:F1561" si="5317">F1558</f>
        <v>1087961.7</v>
      </c>
      <c r="G1557" s="31">
        <f t="shared" ref="G1557:G1561" si="5318">G1558</f>
        <v>375557.5</v>
      </c>
      <c r="H1557" s="31">
        <f t="shared" ref="H1557:H1561" si="5319">H1558</f>
        <v>0</v>
      </c>
      <c r="I1557" s="31">
        <f t="shared" ref="I1557:I1561" si="5320">I1558</f>
        <v>-17300.919000000002</v>
      </c>
      <c r="J1557" s="31">
        <f t="shared" ref="J1557:J1561" si="5321">J1558</f>
        <v>-4508.25</v>
      </c>
      <c r="K1557" s="31">
        <f t="shared" ref="K1557:K1561" si="5322">K1558</f>
        <v>0</v>
      </c>
      <c r="L1557" s="31">
        <f t="shared" si="5281"/>
        <v>1070660.781</v>
      </c>
      <c r="M1557" s="31">
        <f t="shared" si="5282"/>
        <v>371049.25</v>
      </c>
      <c r="N1557" s="31">
        <f t="shared" si="5283"/>
        <v>0</v>
      </c>
      <c r="O1557" s="31">
        <f t="shared" ref="O1557:O1558" si="5323">O1558</f>
        <v>-1070660.781</v>
      </c>
      <c r="P1557" s="31">
        <f t="shared" ref="P1557:P1558" si="5324">P1558</f>
        <v>-371049.25</v>
      </c>
      <c r="Q1557" s="31">
        <f t="shared" ref="Q1557:Q1561" si="5325">Q1558</f>
        <v>0</v>
      </c>
      <c r="R1557" s="31">
        <f t="shared" si="5284"/>
        <v>0</v>
      </c>
      <c r="S1557" s="31">
        <f t="shared" si="5285"/>
        <v>0</v>
      </c>
      <c r="T1557" s="31">
        <f t="shared" si="5286"/>
        <v>0</v>
      </c>
      <c r="U1557" s="31">
        <f t="shared" ref="U1557:U1561" si="5326">U1558</f>
        <v>0</v>
      </c>
      <c r="V1557" s="31">
        <f t="shared" ref="V1557:V1561" si="5327">V1558</f>
        <v>0</v>
      </c>
      <c r="W1557" s="31">
        <f t="shared" ref="W1557:W1561" si="5328">W1558</f>
        <v>0</v>
      </c>
      <c r="X1557" s="31">
        <f t="shared" si="5287"/>
        <v>0</v>
      </c>
      <c r="Y1557" s="31">
        <f t="shared" si="5288"/>
        <v>0</v>
      </c>
      <c r="Z1557" s="31">
        <f t="shared" si="5289"/>
        <v>0</v>
      </c>
      <c r="AA1557" s="31">
        <f t="shared" ref="AA1557:AA1561" si="5329">AA1558</f>
        <v>0</v>
      </c>
      <c r="AB1557" s="31">
        <f t="shared" ref="AB1557:AB1561" si="5330">AB1558</f>
        <v>0</v>
      </c>
      <c r="AC1557" s="31">
        <f t="shared" ref="AC1557:AC1561" si="5331">AC1558</f>
        <v>0</v>
      </c>
      <c r="AD1557" s="31">
        <f t="shared" si="5290"/>
        <v>0</v>
      </c>
      <c r="AE1557" s="31">
        <f t="shared" si="5291"/>
        <v>0</v>
      </c>
      <c r="AF1557" s="31">
        <f t="shared" si="5292"/>
        <v>0</v>
      </c>
      <c r="AG1557" s="31">
        <f t="shared" ref="AG1557:AG1561" si="5332">AG1558</f>
        <v>0</v>
      </c>
      <c r="AH1557" s="31">
        <f t="shared" ref="AH1557:AH1561" si="5333">AH1558</f>
        <v>0</v>
      </c>
      <c r="AI1557" s="31">
        <f t="shared" ref="AI1557:AI1561" si="5334">AI1558</f>
        <v>0</v>
      </c>
      <c r="AJ1557" s="31">
        <f t="shared" si="5293"/>
        <v>0</v>
      </c>
      <c r="AK1557" s="31">
        <f t="shared" si="5294"/>
        <v>0</v>
      </c>
      <c r="AL1557" s="31">
        <f t="shared" si="5295"/>
        <v>0</v>
      </c>
      <c r="AM1557" s="31">
        <f t="shared" ref="AM1557:AM1561" si="5335">AM1558</f>
        <v>0</v>
      </c>
      <c r="AN1557" s="31">
        <f t="shared" ref="AN1557:AN1561" si="5336">AN1558</f>
        <v>0</v>
      </c>
      <c r="AO1557" s="31">
        <f t="shared" ref="AO1557:AO1561" si="5337">AO1558</f>
        <v>0</v>
      </c>
      <c r="AP1557" s="31">
        <f t="shared" si="5296"/>
        <v>0</v>
      </c>
      <c r="AQ1557" s="31">
        <f t="shared" si="5297"/>
        <v>0</v>
      </c>
      <c r="AR1557" s="31">
        <f t="shared" si="5298"/>
        <v>0</v>
      </c>
      <c r="AS1557" s="31">
        <f t="shared" ref="AS1557:AS1561" si="5338">AS1558</f>
        <v>0</v>
      </c>
      <c r="AT1557" s="31">
        <f t="shared" ref="AT1557:AT1561" si="5339">AT1558</f>
        <v>0</v>
      </c>
      <c r="AU1557" s="31">
        <f t="shared" ref="AU1557:AU1561" si="5340">AU1558</f>
        <v>0</v>
      </c>
      <c r="AV1557" s="31">
        <f t="shared" si="5299"/>
        <v>0</v>
      </c>
      <c r="AW1557" s="31">
        <f t="shared" si="5300"/>
        <v>0</v>
      </c>
      <c r="AX1557" s="31">
        <f t="shared" si="5301"/>
        <v>0</v>
      </c>
      <c r="AY1557" s="31">
        <f t="shared" ref="AY1557:AY1561" si="5341">AY1558</f>
        <v>0</v>
      </c>
      <c r="AZ1557" s="31">
        <f t="shared" ref="AZ1557:AZ1561" si="5342">AZ1558</f>
        <v>0</v>
      </c>
      <c r="BA1557" s="31">
        <f t="shared" ref="BA1557:BA1561" si="5343">BA1558</f>
        <v>0</v>
      </c>
      <c r="BB1557" s="31">
        <f t="shared" si="5302"/>
        <v>0</v>
      </c>
      <c r="BC1557" s="31">
        <f t="shared" si="5303"/>
        <v>0</v>
      </c>
      <c r="BD1557" s="31">
        <f t="shared" si="5304"/>
        <v>0</v>
      </c>
      <c r="BE1557" s="31">
        <f t="shared" ref="BE1557:BE1561" si="5344">BE1558</f>
        <v>0</v>
      </c>
      <c r="BF1557" s="31">
        <f t="shared" ref="BF1557:BF1561" si="5345">BF1558</f>
        <v>0</v>
      </c>
      <c r="BG1557" s="31">
        <f t="shared" ref="BG1557:BG1561" si="5346">BG1558</f>
        <v>0</v>
      </c>
      <c r="BH1557" s="31">
        <f t="shared" si="5305"/>
        <v>0</v>
      </c>
      <c r="BI1557" s="31">
        <f t="shared" si="5306"/>
        <v>0</v>
      </c>
      <c r="BJ1557" s="31">
        <f t="shared" si="5307"/>
        <v>0</v>
      </c>
      <c r="BK1557" s="31">
        <f t="shared" ref="BK1557:BK1561" si="5347">BK1558</f>
        <v>0</v>
      </c>
      <c r="BL1557" s="31">
        <f t="shared" ref="BL1557:BL1561" si="5348">BL1558</f>
        <v>0</v>
      </c>
      <c r="BM1557" s="31">
        <f t="shared" ref="BM1557:BM1561" si="5349">BM1558</f>
        <v>0</v>
      </c>
      <c r="BN1557" s="31">
        <f t="shared" si="5308"/>
        <v>0</v>
      </c>
      <c r="BO1557" s="31">
        <f t="shared" si="5309"/>
        <v>0</v>
      </c>
      <c r="BP1557" s="31">
        <f t="shared" si="5310"/>
        <v>0</v>
      </c>
      <c r="BQ1557" s="31">
        <f t="shared" ref="BQ1557:BQ1561" si="5350">BQ1558</f>
        <v>0</v>
      </c>
      <c r="BR1557" s="31">
        <f t="shared" ref="BR1557:BR1561" si="5351">BR1558</f>
        <v>0</v>
      </c>
      <c r="BS1557" s="31">
        <f t="shared" si="5311"/>
        <v>0</v>
      </c>
      <c r="BT1557" s="31">
        <f t="shared" si="5312"/>
        <v>0</v>
      </c>
      <c r="BU1557" s="31">
        <f t="shared" si="5313"/>
        <v>0</v>
      </c>
      <c r="BV1557" s="31">
        <f t="shared" ref="BV1557:BV1561" si="5352">BV1558</f>
        <v>0</v>
      </c>
      <c r="BW1557" s="31">
        <f t="shared" ref="BW1557:BW1561" si="5353">BW1558</f>
        <v>0</v>
      </c>
      <c r="BX1557" s="31">
        <f t="shared" si="5314"/>
        <v>0</v>
      </c>
      <c r="BY1557" s="31">
        <f t="shared" si="5315"/>
        <v>0</v>
      </c>
      <c r="BZ1557" s="31">
        <f t="shared" si="5316"/>
        <v>0</v>
      </c>
      <c r="CA1557" s="31">
        <f t="shared" ref="CA1557:CA1561" si="5354">CA1558</f>
        <v>0</v>
      </c>
      <c r="CB1557" s="31">
        <f t="shared" ref="CB1557:CB1561" si="5355">CB1558</f>
        <v>0</v>
      </c>
      <c r="CC1557" s="31">
        <f t="shared" ref="CC1557:CC1561" si="5356">CC1558</f>
        <v>0</v>
      </c>
      <c r="CD1557" s="31">
        <f t="shared" si="5192"/>
        <v>0</v>
      </c>
      <c r="CE1557" s="31">
        <f t="shared" si="5193"/>
        <v>0</v>
      </c>
      <c r="CF1557" s="31">
        <f t="shared" si="5194"/>
        <v>0</v>
      </c>
      <c r="CG1557" s="31">
        <f t="shared" ref="CG1557:CG1561" si="5357">CG1558</f>
        <v>0</v>
      </c>
      <c r="CH1557" s="24">
        <v>0</v>
      </c>
      <c r="CI1557" s="40"/>
      <c r="CM1557" s="1" t="s">
        <v>29</v>
      </c>
    </row>
    <row r="1558" ht="15" hidden="1">
      <c r="A1558" s="41" t="s">
        <v>881</v>
      </c>
      <c r="B1558" s="17">
        <v>410</v>
      </c>
      <c r="C1558" s="16"/>
      <c r="D1558" s="16"/>
      <c r="E1558" s="39" t="s">
        <v>85</v>
      </c>
      <c r="F1558" s="31">
        <f t="shared" si="5317"/>
        <v>1087961.7</v>
      </c>
      <c r="G1558" s="31">
        <f t="shared" si="5318"/>
        <v>375557.5</v>
      </c>
      <c r="H1558" s="31">
        <f t="shared" si="5319"/>
        <v>0</v>
      </c>
      <c r="I1558" s="31">
        <f t="shared" si="5320"/>
        <v>-17300.919000000002</v>
      </c>
      <c r="J1558" s="31">
        <f t="shared" si="5321"/>
        <v>-4508.25</v>
      </c>
      <c r="K1558" s="31">
        <f t="shared" si="5322"/>
        <v>0</v>
      </c>
      <c r="L1558" s="31">
        <f t="shared" si="5281"/>
        <v>1070660.781</v>
      </c>
      <c r="M1558" s="31">
        <f t="shared" si="5282"/>
        <v>371049.25</v>
      </c>
      <c r="N1558" s="31">
        <f t="shared" si="5283"/>
        <v>0</v>
      </c>
      <c r="O1558" s="31">
        <f t="shared" si="5323"/>
        <v>-1070660.781</v>
      </c>
      <c r="P1558" s="31">
        <f t="shared" si="5324"/>
        <v>-371049.25</v>
      </c>
      <c r="Q1558" s="31">
        <f t="shared" si="5325"/>
        <v>0</v>
      </c>
      <c r="R1558" s="31">
        <f t="shared" si="5284"/>
        <v>0</v>
      </c>
      <c r="S1558" s="31">
        <f t="shared" si="5285"/>
        <v>0</v>
      </c>
      <c r="T1558" s="31">
        <f t="shared" si="5286"/>
        <v>0</v>
      </c>
      <c r="U1558" s="31">
        <f t="shared" si="5326"/>
        <v>0</v>
      </c>
      <c r="V1558" s="31">
        <f t="shared" si="5327"/>
        <v>0</v>
      </c>
      <c r="W1558" s="31">
        <f t="shared" si="5328"/>
        <v>0</v>
      </c>
      <c r="X1558" s="31">
        <f t="shared" si="5287"/>
        <v>0</v>
      </c>
      <c r="Y1558" s="31">
        <f t="shared" si="5288"/>
        <v>0</v>
      </c>
      <c r="Z1558" s="31">
        <f t="shared" si="5289"/>
        <v>0</v>
      </c>
      <c r="AA1558" s="31">
        <f t="shared" si="5329"/>
        <v>0</v>
      </c>
      <c r="AB1558" s="31">
        <f t="shared" si="5330"/>
        <v>0</v>
      </c>
      <c r="AC1558" s="31">
        <f t="shared" si="5331"/>
        <v>0</v>
      </c>
      <c r="AD1558" s="31">
        <f t="shared" si="5290"/>
        <v>0</v>
      </c>
      <c r="AE1558" s="31">
        <f t="shared" si="5291"/>
        <v>0</v>
      </c>
      <c r="AF1558" s="31">
        <f t="shared" si="5292"/>
        <v>0</v>
      </c>
      <c r="AG1558" s="31">
        <f t="shared" si="5332"/>
        <v>0</v>
      </c>
      <c r="AH1558" s="31">
        <f t="shared" si="5333"/>
        <v>0</v>
      </c>
      <c r="AI1558" s="31">
        <f t="shared" si="5334"/>
        <v>0</v>
      </c>
      <c r="AJ1558" s="31">
        <f t="shared" si="5293"/>
        <v>0</v>
      </c>
      <c r="AK1558" s="31">
        <f t="shared" si="5294"/>
        <v>0</v>
      </c>
      <c r="AL1558" s="31">
        <f t="shared" si="5295"/>
        <v>0</v>
      </c>
      <c r="AM1558" s="31">
        <f t="shared" si="5335"/>
        <v>0</v>
      </c>
      <c r="AN1558" s="31">
        <f t="shared" si="5336"/>
        <v>0</v>
      </c>
      <c r="AO1558" s="31">
        <f t="shared" si="5337"/>
        <v>0</v>
      </c>
      <c r="AP1558" s="31">
        <f t="shared" si="5296"/>
        <v>0</v>
      </c>
      <c r="AQ1558" s="31">
        <f t="shared" si="5297"/>
        <v>0</v>
      </c>
      <c r="AR1558" s="31">
        <f t="shared" si="5298"/>
        <v>0</v>
      </c>
      <c r="AS1558" s="31">
        <f t="shared" si="5338"/>
        <v>0</v>
      </c>
      <c r="AT1558" s="31">
        <f t="shared" si="5339"/>
        <v>0</v>
      </c>
      <c r="AU1558" s="31">
        <f t="shared" si="5340"/>
        <v>0</v>
      </c>
      <c r="AV1558" s="31">
        <f t="shared" si="5299"/>
        <v>0</v>
      </c>
      <c r="AW1558" s="31">
        <f t="shared" si="5300"/>
        <v>0</v>
      </c>
      <c r="AX1558" s="31">
        <f t="shared" si="5301"/>
        <v>0</v>
      </c>
      <c r="AY1558" s="31">
        <f t="shared" si="5341"/>
        <v>0</v>
      </c>
      <c r="AZ1558" s="31">
        <f t="shared" si="5342"/>
        <v>0</v>
      </c>
      <c r="BA1558" s="31">
        <f t="shared" si="5343"/>
        <v>0</v>
      </c>
      <c r="BB1558" s="31">
        <f t="shared" si="5302"/>
        <v>0</v>
      </c>
      <c r="BC1558" s="31">
        <f t="shared" si="5303"/>
        <v>0</v>
      </c>
      <c r="BD1558" s="31">
        <f t="shared" si="5304"/>
        <v>0</v>
      </c>
      <c r="BE1558" s="31">
        <f t="shared" si="5344"/>
        <v>0</v>
      </c>
      <c r="BF1558" s="31">
        <f t="shared" si="5345"/>
        <v>0</v>
      </c>
      <c r="BG1558" s="31">
        <f t="shared" si="5346"/>
        <v>0</v>
      </c>
      <c r="BH1558" s="31">
        <f t="shared" si="5305"/>
        <v>0</v>
      </c>
      <c r="BI1558" s="31">
        <f t="shared" si="5306"/>
        <v>0</v>
      </c>
      <c r="BJ1558" s="31">
        <f t="shared" si="5307"/>
        <v>0</v>
      </c>
      <c r="BK1558" s="31">
        <f t="shared" si="5347"/>
        <v>0</v>
      </c>
      <c r="BL1558" s="31">
        <f t="shared" si="5348"/>
        <v>0</v>
      </c>
      <c r="BM1558" s="31">
        <f t="shared" si="5349"/>
        <v>0</v>
      </c>
      <c r="BN1558" s="31">
        <f t="shared" si="5308"/>
        <v>0</v>
      </c>
      <c r="BO1558" s="31">
        <f t="shared" si="5309"/>
        <v>0</v>
      </c>
      <c r="BP1558" s="31">
        <f t="shared" si="5310"/>
        <v>0</v>
      </c>
      <c r="BQ1558" s="31">
        <f t="shared" si="5350"/>
        <v>0</v>
      </c>
      <c r="BR1558" s="31">
        <f t="shared" si="5351"/>
        <v>0</v>
      </c>
      <c r="BS1558" s="31">
        <f t="shared" si="5311"/>
        <v>0</v>
      </c>
      <c r="BT1558" s="31">
        <f t="shared" si="5312"/>
        <v>0</v>
      </c>
      <c r="BU1558" s="31">
        <f t="shared" si="5313"/>
        <v>0</v>
      </c>
      <c r="BV1558" s="31">
        <f t="shared" si="5352"/>
        <v>0</v>
      </c>
      <c r="BW1558" s="31">
        <f t="shared" si="5353"/>
        <v>0</v>
      </c>
      <c r="BX1558" s="31">
        <f t="shared" si="5314"/>
        <v>0</v>
      </c>
      <c r="BY1558" s="31">
        <f t="shared" si="5315"/>
        <v>0</v>
      </c>
      <c r="BZ1558" s="31">
        <f t="shared" si="5316"/>
        <v>0</v>
      </c>
      <c r="CA1558" s="31">
        <f t="shared" si="5354"/>
        <v>0</v>
      </c>
      <c r="CB1558" s="31">
        <f t="shared" si="5355"/>
        <v>0</v>
      </c>
      <c r="CC1558" s="31">
        <f t="shared" si="5356"/>
        <v>0</v>
      </c>
      <c r="CD1558" s="31">
        <f t="shared" si="5192"/>
        <v>0</v>
      </c>
      <c r="CE1558" s="31">
        <f t="shared" si="5193"/>
        <v>0</v>
      </c>
      <c r="CF1558" s="31">
        <f t="shared" si="5194"/>
        <v>0</v>
      </c>
      <c r="CG1558" s="31">
        <f t="shared" si="5357"/>
        <v>0</v>
      </c>
      <c r="CH1558" s="24">
        <v>0</v>
      </c>
      <c r="CI1558" s="40"/>
      <c r="CN1558" s="1" t="s">
        <v>30</v>
      </c>
    </row>
    <row r="1559" ht="15" hidden="1">
      <c r="A1559" s="41" t="s">
        <v>881</v>
      </c>
      <c r="B1559" s="17">
        <v>410</v>
      </c>
      <c r="C1559" s="16" t="s">
        <v>395</v>
      </c>
      <c r="D1559" s="16" t="s">
        <v>49</v>
      </c>
      <c r="E1559" s="39" t="s">
        <v>851</v>
      </c>
      <c r="F1559" s="31">
        <v>1087961.7</v>
      </c>
      <c r="G1559" s="31">
        <v>375557.5</v>
      </c>
      <c r="H1559" s="31"/>
      <c r="I1559" s="31">
        <v>-17300.919000000002</v>
      </c>
      <c r="J1559" s="31">
        <v>-4508.25</v>
      </c>
      <c r="K1559" s="31"/>
      <c r="L1559" s="31">
        <f t="shared" si="5281"/>
        <v>1070660.781</v>
      </c>
      <c r="M1559" s="31">
        <f t="shared" si="5282"/>
        <v>371049.25</v>
      </c>
      <c r="N1559" s="31">
        <f t="shared" si="5283"/>
        <v>0</v>
      </c>
      <c r="O1559" s="31">
        <f>-1070.681-53479.5-1016110.6</f>
        <v>-1070660.781</v>
      </c>
      <c r="P1559" s="31">
        <f>-371.05-18533.9-352144.3</f>
        <v>-371049.25</v>
      </c>
      <c r="Q1559" s="31"/>
      <c r="R1559" s="31">
        <f t="shared" si="5284"/>
        <v>0</v>
      </c>
      <c r="S1559" s="31">
        <f t="shared" si="5285"/>
        <v>0</v>
      </c>
      <c r="T1559" s="31">
        <f t="shared" si="5286"/>
        <v>0</v>
      </c>
      <c r="U1559" s="31"/>
      <c r="V1559" s="31"/>
      <c r="W1559" s="31"/>
      <c r="X1559" s="31">
        <f t="shared" si="5287"/>
        <v>0</v>
      </c>
      <c r="Y1559" s="31">
        <f t="shared" si="5288"/>
        <v>0</v>
      </c>
      <c r="Z1559" s="31">
        <f t="shared" si="5289"/>
        <v>0</v>
      </c>
      <c r="AA1559" s="31"/>
      <c r="AB1559" s="31"/>
      <c r="AC1559" s="31"/>
      <c r="AD1559" s="31">
        <f t="shared" si="5290"/>
        <v>0</v>
      </c>
      <c r="AE1559" s="31">
        <f t="shared" si="5291"/>
        <v>0</v>
      </c>
      <c r="AF1559" s="31">
        <f t="shared" si="5292"/>
        <v>0</v>
      </c>
      <c r="AG1559" s="31"/>
      <c r="AH1559" s="31"/>
      <c r="AI1559" s="31"/>
      <c r="AJ1559" s="31">
        <f t="shared" si="5293"/>
        <v>0</v>
      </c>
      <c r="AK1559" s="31">
        <f t="shared" si="5294"/>
        <v>0</v>
      </c>
      <c r="AL1559" s="31">
        <f t="shared" si="5295"/>
        <v>0</v>
      </c>
      <c r="AM1559" s="31"/>
      <c r="AN1559" s="31"/>
      <c r="AO1559" s="31"/>
      <c r="AP1559" s="31">
        <f t="shared" si="5296"/>
        <v>0</v>
      </c>
      <c r="AQ1559" s="31">
        <f t="shared" si="5297"/>
        <v>0</v>
      </c>
      <c r="AR1559" s="31">
        <f t="shared" si="5298"/>
        <v>0</v>
      </c>
      <c r="AS1559" s="31"/>
      <c r="AT1559" s="31"/>
      <c r="AU1559" s="31"/>
      <c r="AV1559" s="31">
        <f t="shared" si="5299"/>
        <v>0</v>
      </c>
      <c r="AW1559" s="31">
        <f t="shared" si="5300"/>
        <v>0</v>
      </c>
      <c r="AX1559" s="31">
        <f t="shared" si="5301"/>
        <v>0</v>
      </c>
      <c r="AY1559" s="31"/>
      <c r="AZ1559" s="31"/>
      <c r="BA1559" s="31"/>
      <c r="BB1559" s="31">
        <f t="shared" si="5302"/>
        <v>0</v>
      </c>
      <c r="BC1559" s="31">
        <f t="shared" si="5303"/>
        <v>0</v>
      </c>
      <c r="BD1559" s="31">
        <f t="shared" si="5304"/>
        <v>0</v>
      </c>
      <c r="BE1559" s="31"/>
      <c r="BF1559" s="31"/>
      <c r="BG1559" s="31"/>
      <c r="BH1559" s="31">
        <f t="shared" si="5305"/>
        <v>0</v>
      </c>
      <c r="BI1559" s="31">
        <f t="shared" si="5306"/>
        <v>0</v>
      </c>
      <c r="BJ1559" s="31">
        <f t="shared" si="5307"/>
        <v>0</v>
      </c>
      <c r="BK1559" s="31"/>
      <c r="BL1559" s="31"/>
      <c r="BM1559" s="31"/>
      <c r="BN1559" s="31">
        <f t="shared" si="5308"/>
        <v>0</v>
      </c>
      <c r="BO1559" s="31">
        <f t="shared" si="5309"/>
        <v>0</v>
      </c>
      <c r="BP1559" s="31">
        <f t="shared" si="5310"/>
        <v>0</v>
      </c>
      <c r="BQ1559" s="31"/>
      <c r="BR1559" s="31"/>
      <c r="BS1559" s="31">
        <f t="shared" si="5311"/>
        <v>0</v>
      </c>
      <c r="BT1559" s="31">
        <f t="shared" si="5312"/>
        <v>0</v>
      </c>
      <c r="BU1559" s="31">
        <f t="shared" si="5313"/>
        <v>0</v>
      </c>
      <c r="BV1559" s="31"/>
      <c r="BW1559" s="31"/>
      <c r="BX1559" s="31">
        <f t="shared" si="5314"/>
        <v>0</v>
      </c>
      <c r="BY1559" s="31">
        <f t="shared" si="5315"/>
        <v>0</v>
      </c>
      <c r="BZ1559" s="31">
        <f t="shared" si="5316"/>
        <v>0</v>
      </c>
      <c r="CA1559" s="31"/>
      <c r="CB1559" s="31"/>
      <c r="CC1559" s="31"/>
      <c r="CD1559" s="31">
        <f t="shared" si="5192"/>
        <v>0</v>
      </c>
      <c r="CE1559" s="31">
        <f t="shared" si="5193"/>
        <v>0</v>
      </c>
      <c r="CF1559" s="31">
        <f t="shared" si="5194"/>
        <v>0</v>
      </c>
      <c r="CG1559" s="31"/>
      <c r="CH1559" s="24">
        <v>0</v>
      </c>
      <c r="CI1559" s="40" t="s">
        <v>883</v>
      </c>
    </row>
    <row r="1560" ht="15">
      <c r="A1560" s="41" t="s">
        <v>881</v>
      </c>
      <c r="B1560" s="17">
        <v>800</v>
      </c>
      <c r="C1560" s="16"/>
      <c r="D1560" s="16"/>
      <c r="E1560" s="39" t="s">
        <v>54</v>
      </c>
      <c r="F1560" s="31">
        <f t="shared" si="5317"/>
        <v>353281.70000000001</v>
      </c>
      <c r="G1560" s="31">
        <f t="shared" si="5318"/>
        <v>0</v>
      </c>
      <c r="H1560" s="31">
        <f t="shared" si="5319"/>
        <v>0</v>
      </c>
      <c r="I1560" s="31">
        <f t="shared" si="5320"/>
        <v>0</v>
      </c>
      <c r="J1560" s="31">
        <f t="shared" si="5321"/>
        <v>0</v>
      </c>
      <c r="K1560" s="31">
        <f t="shared" si="5322"/>
        <v>0</v>
      </c>
      <c r="L1560" s="31">
        <f t="shared" si="5281"/>
        <v>353281.70000000001</v>
      </c>
      <c r="M1560" s="31">
        <f t="shared" si="5282"/>
        <v>0</v>
      </c>
      <c r="N1560" s="31">
        <f t="shared" si="5283"/>
        <v>0</v>
      </c>
      <c r="O1560" s="31">
        <f t="shared" ref="O1560:O1561" si="5358">O1561</f>
        <v>1072013.608</v>
      </c>
      <c r="P1560" s="31">
        <f t="shared" ref="P1560:P1561" si="5359">P1561</f>
        <v>371401.76000000001</v>
      </c>
      <c r="Q1560" s="31">
        <f t="shared" si="5325"/>
        <v>0</v>
      </c>
      <c r="R1560" s="31">
        <f t="shared" si="5284"/>
        <v>1425295.308</v>
      </c>
      <c r="S1560" s="31">
        <f t="shared" si="5285"/>
        <v>371401.76000000001</v>
      </c>
      <c r="T1560" s="31">
        <f t="shared" si="5286"/>
        <v>0</v>
      </c>
      <c r="U1560" s="31">
        <f t="shared" si="5326"/>
        <v>0</v>
      </c>
      <c r="V1560" s="31">
        <f t="shared" si="5327"/>
        <v>0</v>
      </c>
      <c r="W1560" s="31">
        <f t="shared" si="5328"/>
        <v>0</v>
      </c>
      <c r="X1560" s="31">
        <f t="shared" si="5287"/>
        <v>1425295.308</v>
      </c>
      <c r="Y1560" s="31">
        <f t="shared" si="5288"/>
        <v>371401.76000000001</v>
      </c>
      <c r="Z1560" s="31">
        <f t="shared" si="5289"/>
        <v>0</v>
      </c>
      <c r="AA1560" s="31">
        <f t="shared" si="5329"/>
        <v>0</v>
      </c>
      <c r="AB1560" s="31">
        <f t="shared" si="5330"/>
        <v>0</v>
      </c>
      <c r="AC1560" s="31">
        <f t="shared" si="5331"/>
        <v>0</v>
      </c>
      <c r="AD1560" s="31">
        <f t="shared" si="5290"/>
        <v>1425295.308</v>
      </c>
      <c r="AE1560" s="31">
        <f t="shared" si="5291"/>
        <v>371401.76000000001</v>
      </c>
      <c r="AF1560" s="31">
        <f t="shared" si="5292"/>
        <v>0</v>
      </c>
      <c r="AG1560" s="31">
        <f t="shared" si="5332"/>
        <v>0</v>
      </c>
      <c r="AH1560" s="31">
        <f t="shared" si="5333"/>
        <v>0</v>
      </c>
      <c r="AI1560" s="31">
        <f t="shared" si="5334"/>
        <v>0</v>
      </c>
      <c r="AJ1560" s="31">
        <f t="shared" si="5293"/>
        <v>1425295.308</v>
      </c>
      <c r="AK1560" s="31">
        <f t="shared" si="5294"/>
        <v>371401.76000000001</v>
      </c>
      <c r="AL1560" s="31">
        <f t="shared" si="5295"/>
        <v>0</v>
      </c>
      <c r="AM1560" s="31">
        <f t="shared" si="5335"/>
        <v>0</v>
      </c>
      <c r="AN1560" s="31">
        <f t="shared" si="5336"/>
        <v>0</v>
      </c>
      <c r="AO1560" s="31">
        <f t="shared" si="5337"/>
        <v>0</v>
      </c>
      <c r="AP1560" s="31">
        <f t="shared" si="5296"/>
        <v>1425295.308</v>
      </c>
      <c r="AQ1560" s="31">
        <f t="shared" si="5297"/>
        <v>371401.76000000001</v>
      </c>
      <c r="AR1560" s="31">
        <f t="shared" si="5298"/>
        <v>0</v>
      </c>
      <c r="AS1560" s="31">
        <f t="shared" si="5338"/>
        <v>0</v>
      </c>
      <c r="AT1560" s="31">
        <f t="shared" si="5339"/>
        <v>0</v>
      </c>
      <c r="AU1560" s="31">
        <f t="shared" si="5340"/>
        <v>0</v>
      </c>
      <c r="AV1560" s="31">
        <f t="shared" si="5299"/>
        <v>1425295.308</v>
      </c>
      <c r="AW1560" s="31">
        <f t="shared" si="5300"/>
        <v>371401.76000000001</v>
      </c>
      <c r="AX1560" s="31">
        <f t="shared" si="5301"/>
        <v>0</v>
      </c>
      <c r="AY1560" s="31">
        <f t="shared" si="5341"/>
        <v>0</v>
      </c>
      <c r="AZ1560" s="31">
        <f t="shared" si="5342"/>
        <v>0</v>
      </c>
      <c r="BA1560" s="31">
        <f t="shared" si="5343"/>
        <v>0</v>
      </c>
      <c r="BB1560" s="31">
        <f t="shared" si="5302"/>
        <v>1425295.308</v>
      </c>
      <c r="BC1560" s="31">
        <f t="shared" si="5303"/>
        <v>371401.76000000001</v>
      </c>
      <c r="BD1560" s="31">
        <f t="shared" si="5304"/>
        <v>0</v>
      </c>
      <c r="BE1560" s="31">
        <f t="shared" si="5344"/>
        <v>0</v>
      </c>
      <c r="BF1560" s="31">
        <f t="shared" si="5345"/>
        <v>0</v>
      </c>
      <c r="BG1560" s="31">
        <f t="shared" si="5346"/>
        <v>0</v>
      </c>
      <c r="BH1560" s="31">
        <f t="shared" si="5305"/>
        <v>1425295.308</v>
      </c>
      <c r="BI1560" s="31">
        <f t="shared" si="5306"/>
        <v>371401.76000000001</v>
      </c>
      <c r="BJ1560" s="31">
        <f t="shared" si="5307"/>
        <v>0</v>
      </c>
      <c r="BK1560" s="31">
        <f t="shared" si="5347"/>
        <v>0</v>
      </c>
      <c r="BL1560" s="31">
        <f t="shared" si="5348"/>
        <v>0</v>
      </c>
      <c r="BM1560" s="31">
        <f t="shared" si="5349"/>
        <v>0</v>
      </c>
      <c r="BN1560" s="31">
        <f t="shared" si="5308"/>
        <v>1425295.308</v>
      </c>
      <c r="BO1560" s="31">
        <f t="shared" si="5309"/>
        <v>371401.76000000001</v>
      </c>
      <c r="BP1560" s="31">
        <f t="shared" si="5310"/>
        <v>0</v>
      </c>
      <c r="BQ1560" s="31">
        <f t="shared" si="5350"/>
        <v>0</v>
      </c>
      <c r="BR1560" s="31">
        <f t="shared" si="5351"/>
        <v>0</v>
      </c>
      <c r="BS1560" s="31">
        <f t="shared" si="5311"/>
        <v>1425295.308</v>
      </c>
      <c r="BT1560" s="31">
        <f t="shared" si="5312"/>
        <v>371401.76000000001</v>
      </c>
      <c r="BU1560" s="31">
        <f t="shared" si="5313"/>
        <v>0</v>
      </c>
      <c r="BV1560" s="31">
        <f t="shared" si="5352"/>
        <v>0</v>
      </c>
      <c r="BW1560" s="31">
        <f t="shared" si="5353"/>
        <v>0</v>
      </c>
      <c r="BX1560" s="31">
        <f t="shared" si="5314"/>
        <v>1425295.308</v>
      </c>
      <c r="BY1560" s="31">
        <f t="shared" si="5315"/>
        <v>371401.76000000001</v>
      </c>
      <c r="BZ1560" s="31">
        <f t="shared" si="5316"/>
        <v>0</v>
      </c>
      <c r="CA1560" s="31">
        <f t="shared" si="5354"/>
        <v>0</v>
      </c>
      <c r="CB1560" s="31">
        <f t="shared" si="5355"/>
        <v>0</v>
      </c>
      <c r="CC1560" s="31">
        <f t="shared" si="5356"/>
        <v>0</v>
      </c>
      <c r="CD1560" s="31">
        <f t="shared" si="5192"/>
        <v>1425295.308</v>
      </c>
      <c r="CE1560" s="31">
        <f t="shared" si="5193"/>
        <v>371401.76000000001</v>
      </c>
      <c r="CF1560" s="31">
        <f t="shared" si="5194"/>
        <v>0</v>
      </c>
      <c r="CG1560" s="31">
        <f t="shared" si="5357"/>
        <v>0</v>
      </c>
      <c r="CH1560" s="24"/>
      <c r="CI1560" s="40"/>
      <c r="CM1560" s="1" t="s">
        <v>29</v>
      </c>
    </row>
    <row r="1561" ht="57.700000000000003">
      <c r="A1561" s="41" t="s">
        <v>881</v>
      </c>
      <c r="B1561" s="17">
        <v>810</v>
      </c>
      <c r="C1561" s="16"/>
      <c r="D1561" s="16"/>
      <c r="E1561" s="39" t="s">
        <v>413</v>
      </c>
      <c r="F1561" s="31">
        <f t="shared" si="5317"/>
        <v>353281.70000000001</v>
      </c>
      <c r="G1561" s="31">
        <f t="shared" si="5318"/>
        <v>0</v>
      </c>
      <c r="H1561" s="31">
        <f t="shared" si="5319"/>
        <v>0</v>
      </c>
      <c r="I1561" s="31">
        <f t="shared" si="5320"/>
        <v>0</v>
      </c>
      <c r="J1561" s="31">
        <f t="shared" si="5321"/>
        <v>0</v>
      </c>
      <c r="K1561" s="31">
        <f t="shared" si="5322"/>
        <v>0</v>
      </c>
      <c r="L1561" s="31">
        <f t="shared" si="5281"/>
        <v>353281.70000000001</v>
      </c>
      <c r="M1561" s="31">
        <f t="shared" si="5282"/>
        <v>0</v>
      </c>
      <c r="N1561" s="31">
        <f t="shared" si="5283"/>
        <v>0</v>
      </c>
      <c r="O1561" s="31">
        <f t="shared" si="5358"/>
        <v>1072013.608</v>
      </c>
      <c r="P1561" s="31">
        <f t="shared" si="5359"/>
        <v>371401.76000000001</v>
      </c>
      <c r="Q1561" s="31">
        <f t="shared" si="5325"/>
        <v>0</v>
      </c>
      <c r="R1561" s="31">
        <f t="shared" si="5284"/>
        <v>1425295.308</v>
      </c>
      <c r="S1561" s="31">
        <f t="shared" si="5285"/>
        <v>371401.76000000001</v>
      </c>
      <c r="T1561" s="31">
        <f t="shared" si="5286"/>
        <v>0</v>
      </c>
      <c r="U1561" s="31">
        <f t="shared" si="5326"/>
        <v>0</v>
      </c>
      <c r="V1561" s="31">
        <f t="shared" si="5327"/>
        <v>0</v>
      </c>
      <c r="W1561" s="31">
        <f t="shared" si="5328"/>
        <v>0</v>
      </c>
      <c r="X1561" s="31">
        <f t="shared" si="5287"/>
        <v>1425295.308</v>
      </c>
      <c r="Y1561" s="31">
        <f t="shared" si="5288"/>
        <v>371401.76000000001</v>
      </c>
      <c r="Z1561" s="31">
        <f t="shared" si="5289"/>
        <v>0</v>
      </c>
      <c r="AA1561" s="31">
        <f t="shared" si="5329"/>
        <v>0</v>
      </c>
      <c r="AB1561" s="31">
        <f t="shared" si="5330"/>
        <v>0</v>
      </c>
      <c r="AC1561" s="31">
        <f t="shared" si="5331"/>
        <v>0</v>
      </c>
      <c r="AD1561" s="31">
        <f t="shared" si="5290"/>
        <v>1425295.308</v>
      </c>
      <c r="AE1561" s="31">
        <f t="shared" si="5291"/>
        <v>371401.76000000001</v>
      </c>
      <c r="AF1561" s="31">
        <f t="shared" si="5292"/>
        <v>0</v>
      </c>
      <c r="AG1561" s="31">
        <f t="shared" si="5332"/>
        <v>0</v>
      </c>
      <c r="AH1561" s="31">
        <f t="shared" si="5333"/>
        <v>0</v>
      </c>
      <c r="AI1561" s="31">
        <f t="shared" si="5334"/>
        <v>0</v>
      </c>
      <c r="AJ1561" s="31">
        <f t="shared" si="5293"/>
        <v>1425295.308</v>
      </c>
      <c r="AK1561" s="31">
        <f t="shared" si="5294"/>
        <v>371401.76000000001</v>
      </c>
      <c r="AL1561" s="31">
        <f t="shared" si="5295"/>
        <v>0</v>
      </c>
      <c r="AM1561" s="31">
        <f t="shared" si="5335"/>
        <v>0</v>
      </c>
      <c r="AN1561" s="31">
        <f t="shared" si="5336"/>
        <v>0</v>
      </c>
      <c r="AO1561" s="31">
        <f t="shared" si="5337"/>
        <v>0</v>
      </c>
      <c r="AP1561" s="31">
        <f t="shared" si="5296"/>
        <v>1425295.308</v>
      </c>
      <c r="AQ1561" s="31">
        <f t="shared" si="5297"/>
        <v>371401.76000000001</v>
      </c>
      <c r="AR1561" s="31">
        <f t="shared" si="5298"/>
        <v>0</v>
      </c>
      <c r="AS1561" s="31">
        <f t="shared" si="5338"/>
        <v>0</v>
      </c>
      <c r="AT1561" s="31">
        <f t="shared" si="5339"/>
        <v>0</v>
      </c>
      <c r="AU1561" s="31">
        <f t="shared" si="5340"/>
        <v>0</v>
      </c>
      <c r="AV1561" s="31">
        <f t="shared" si="5299"/>
        <v>1425295.308</v>
      </c>
      <c r="AW1561" s="31">
        <f t="shared" si="5300"/>
        <v>371401.76000000001</v>
      </c>
      <c r="AX1561" s="31">
        <f t="shared" si="5301"/>
        <v>0</v>
      </c>
      <c r="AY1561" s="31">
        <f t="shared" si="5341"/>
        <v>0</v>
      </c>
      <c r="AZ1561" s="31">
        <f t="shared" si="5342"/>
        <v>0</v>
      </c>
      <c r="BA1561" s="31">
        <f t="shared" si="5343"/>
        <v>0</v>
      </c>
      <c r="BB1561" s="31">
        <f t="shared" si="5302"/>
        <v>1425295.308</v>
      </c>
      <c r="BC1561" s="31">
        <f t="shared" si="5303"/>
        <v>371401.76000000001</v>
      </c>
      <c r="BD1561" s="31">
        <f t="shared" si="5304"/>
        <v>0</v>
      </c>
      <c r="BE1561" s="31">
        <f t="shared" si="5344"/>
        <v>0</v>
      </c>
      <c r="BF1561" s="31">
        <f t="shared" si="5345"/>
        <v>0</v>
      </c>
      <c r="BG1561" s="31">
        <f t="shared" si="5346"/>
        <v>0</v>
      </c>
      <c r="BH1561" s="31">
        <f t="shared" si="5305"/>
        <v>1425295.308</v>
      </c>
      <c r="BI1561" s="31">
        <f t="shared" si="5306"/>
        <v>371401.76000000001</v>
      </c>
      <c r="BJ1561" s="31">
        <f t="shared" si="5307"/>
        <v>0</v>
      </c>
      <c r="BK1561" s="31">
        <f t="shared" si="5347"/>
        <v>0</v>
      </c>
      <c r="BL1561" s="31">
        <f t="shared" si="5348"/>
        <v>0</v>
      </c>
      <c r="BM1561" s="31">
        <f t="shared" si="5349"/>
        <v>0</v>
      </c>
      <c r="BN1561" s="31">
        <f t="shared" si="5308"/>
        <v>1425295.308</v>
      </c>
      <c r="BO1561" s="31">
        <f t="shared" si="5309"/>
        <v>371401.76000000001</v>
      </c>
      <c r="BP1561" s="31">
        <f t="shared" si="5310"/>
        <v>0</v>
      </c>
      <c r="BQ1561" s="31">
        <f t="shared" si="5350"/>
        <v>0</v>
      </c>
      <c r="BR1561" s="31">
        <f t="shared" si="5351"/>
        <v>0</v>
      </c>
      <c r="BS1561" s="31">
        <f t="shared" si="5311"/>
        <v>1425295.308</v>
      </c>
      <c r="BT1561" s="31">
        <f t="shared" si="5312"/>
        <v>371401.76000000001</v>
      </c>
      <c r="BU1561" s="31">
        <f t="shared" si="5313"/>
        <v>0</v>
      </c>
      <c r="BV1561" s="31">
        <f t="shared" si="5352"/>
        <v>0</v>
      </c>
      <c r="BW1561" s="31">
        <f t="shared" si="5353"/>
        <v>0</v>
      </c>
      <c r="BX1561" s="31">
        <f t="shared" si="5314"/>
        <v>1425295.308</v>
      </c>
      <c r="BY1561" s="31">
        <f t="shared" si="5315"/>
        <v>371401.76000000001</v>
      </c>
      <c r="BZ1561" s="31">
        <f t="shared" si="5316"/>
        <v>0</v>
      </c>
      <c r="CA1561" s="31">
        <f t="shared" si="5354"/>
        <v>0</v>
      </c>
      <c r="CB1561" s="31">
        <f t="shared" si="5355"/>
        <v>0</v>
      </c>
      <c r="CC1561" s="31">
        <f t="shared" si="5356"/>
        <v>0</v>
      </c>
      <c r="CD1561" s="31">
        <f t="shared" si="5192"/>
        <v>1425295.308</v>
      </c>
      <c r="CE1561" s="31">
        <f t="shared" si="5193"/>
        <v>371401.76000000001</v>
      </c>
      <c r="CF1561" s="31">
        <f t="shared" si="5194"/>
        <v>0</v>
      </c>
      <c r="CG1561" s="31">
        <f t="shared" si="5357"/>
        <v>0</v>
      </c>
      <c r="CH1561" s="24"/>
      <c r="CI1561" s="40"/>
      <c r="CN1561" s="1" t="s">
        <v>30</v>
      </c>
    </row>
    <row r="1562" ht="15">
      <c r="A1562" s="41" t="s">
        <v>881</v>
      </c>
      <c r="B1562" s="17">
        <v>810</v>
      </c>
      <c r="C1562" s="16" t="s">
        <v>395</v>
      </c>
      <c r="D1562" s="16" t="s">
        <v>49</v>
      </c>
      <c r="E1562" s="39" t="s">
        <v>851</v>
      </c>
      <c r="F1562" s="31">
        <v>353281.70000000001</v>
      </c>
      <c r="G1562" s="31"/>
      <c r="H1562" s="31"/>
      <c r="I1562" s="31"/>
      <c r="J1562" s="31"/>
      <c r="K1562" s="31"/>
      <c r="L1562" s="31">
        <f t="shared" si="5281"/>
        <v>353281.70000000001</v>
      </c>
      <c r="M1562" s="31">
        <f t="shared" si="5282"/>
        <v>0</v>
      </c>
      <c r="N1562" s="31">
        <f t="shared" si="5283"/>
        <v>0</v>
      </c>
      <c r="O1562" s="31">
        <f>1070.681+53479.5+1016110.6+1352.827</f>
        <v>1072013.608</v>
      </c>
      <c r="P1562" s="31">
        <f>371.05+18533.9+352144.3+352.51</f>
        <v>371401.76000000001</v>
      </c>
      <c r="Q1562" s="31"/>
      <c r="R1562" s="31">
        <f t="shared" si="5284"/>
        <v>1425295.308</v>
      </c>
      <c r="S1562" s="31">
        <f t="shared" si="5285"/>
        <v>371401.76000000001</v>
      </c>
      <c r="T1562" s="31">
        <f t="shared" si="5286"/>
        <v>0</v>
      </c>
      <c r="U1562" s="31"/>
      <c r="V1562" s="31"/>
      <c r="W1562" s="31"/>
      <c r="X1562" s="31">
        <f t="shared" si="5287"/>
        <v>1425295.308</v>
      </c>
      <c r="Y1562" s="31">
        <f t="shared" si="5288"/>
        <v>371401.76000000001</v>
      </c>
      <c r="Z1562" s="31">
        <f t="shared" si="5289"/>
        <v>0</v>
      </c>
      <c r="AA1562" s="31"/>
      <c r="AB1562" s="31"/>
      <c r="AC1562" s="31"/>
      <c r="AD1562" s="31">
        <f t="shared" si="5290"/>
        <v>1425295.308</v>
      </c>
      <c r="AE1562" s="31">
        <f t="shared" si="5291"/>
        <v>371401.76000000001</v>
      </c>
      <c r="AF1562" s="31">
        <f t="shared" si="5292"/>
        <v>0</v>
      </c>
      <c r="AG1562" s="31"/>
      <c r="AH1562" s="31"/>
      <c r="AI1562" s="31"/>
      <c r="AJ1562" s="31">
        <f t="shared" si="5293"/>
        <v>1425295.308</v>
      </c>
      <c r="AK1562" s="31">
        <f t="shared" si="5294"/>
        <v>371401.76000000001</v>
      </c>
      <c r="AL1562" s="31">
        <f t="shared" si="5295"/>
        <v>0</v>
      </c>
      <c r="AM1562" s="31"/>
      <c r="AN1562" s="31"/>
      <c r="AO1562" s="31"/>
      <c r="AP1562" s="31">
        <f t="shared" si="5296"/>
        <v>1425295.308</v>
      </c>
      <c r="AQ1562" s="31">
        <f t="shared" si="5297"/>
        <v>371401.76000000001</v>
      </c>
      <c r="AR1562" s="31">
        <f t="shared" si="5298"/>
        <v>0</v>
      </c>
      <c r="AS1562" s="31"/>
      <c r="AT1562" s="31"/>
      <c r="AU1562" s="31"/>
      <c r="AV1562" s="31">
        <f t="shared" si="5299"/>
        <v>1425295.308</v>
      </c>
      <c r="AW1562" s="31">
        <f t="shared" si="5300"/>
        <v>371401.76000000001</v>
      </c>
      <c r="AX1562" s="31">
        <f t="shared" si="5301"/>
        <v>0</v>
      </c>
      <c r="AY1562" s="31"/>
      <c r="AZ1562" s="31"/>
      <c r="BA1562" s="31"/>
      <c r="BB1562" s="31">
        <f t="shared" si="5302"/>
        <v>1425295.308</v>
      </c>
      <c r="BC1562" s="31">
        <f t="shared" si="5303"/>
        <v>371401.76000000001</v>
      </c>
      <c r="BD1562" s="31">
        <f t="shared" si="5304"/>
        <v>0</v>
      </c>
      <c r="BE1562" s="31"/>
      <c r="BF1562" s="31"/>
      <c r="BG1562" s="31"/>
      <c r="BH1562" s="31">
        <f t="shared" si="5305"/>
        <v>1425295.308</v>
      </c>
      <c r="BI1562" s="31">
        <f t="shared" si="5306"/>
        <v>371401.76000000001</v>
      </c>
      <c r="BJ1562" s="31">
        <f t="shared" si="5307"/>
        <v>0</v>
      </c>
      <c r="BK1562" s="31"/>
      <c r="BL1562" s="31"/>
      <c r="BM1562" s="31"/>
      <c r="BN1562" s="31">
        <f t="shared" si="5308"/>
        <v>1425295.308</v>
      </c>
      <c r="BO1562" s="31">
        <f t="shared" si="5309"/>
        <v>371401.76000000001</v>
      </c>
      <c r="BP1562" s="31">
        <f t="shared" si="5310"/>
        <v>0</v>
      </c>
      <c r="BQ1562" s="31"/>
      <c r="BR1562" s="31"/>
      <c r="BS1562" s="31">
        <f t="shared" si="5311"/>
        <v>1425295.308</v>
      </c>
      <c r="BT1562" s="31">
        <f t="shared" si="5312"/>
        <v>371401.76000000001</v>
      </c>
      <c r="BU1562" s="31">
        <f t="shared" si="5313"/>
        <v>0</v>
      </c>
      <c r="BV1562" s="31"/>
      <c r="BW1562" s="31"/>
      <c r="BX1562" s="31">
        <f t="shared" si="5314"/>
        <v>1425295.308</v>
      </c>
      <c r="BY1562" s="31">
        <f t="shared" si="5315"/>
        <v>371401.76000000001</v>
      </c>
      <c r="BZ1562" s="31">
        <f t="shared" si="5316"/>
        <v>0</v>
      </c>
      <c r="CA1562" s="31"/>
      <c r="CB1562" s="31"/>
      <c r="CC1562" s="31"/>
      <c r="CD1562" s="31">
        <f t="shared" si="5192"/>
        <v>1425295.308</v>
      </c>
      <c r="CE1562" s="31">
        <f t="shared" si="5193"/>
        <v>371401.76000000001</v>
      </c>
      <c r="CF1562" s="31">
        <f t="shared" si="5194"/>
        <v>0</v>
      </c>
      <c r="CG1562" s="31"/>
      <c r="CH1562" s="24"/>
      <c r="CI1562" s="40"/>
    </row>
    <row r="1563" s="26" customFormat="1" ht="29.850000000000001">
      <c r="A1563" s="27" t="s">
        <v>884</v>
      </c>
      <c r="B1563" s="28"/>
      <c r="C1563" s="27"/>
      <c r="D1563" s="27"/>
      <c r="E1563" s="29" t="s">
        <v>885</v>
      </c>
      <c r="F1563" s="30">
        <f>F1564+F1584</f>
        <v>357167.79999999999</v>
      </c>
      <c r="G1563" s="30">
        <f>G1564+G1584</f>
        <v>97976</v>
      </c>
      <c r="H1563" s="30">
        <f>H1564+H1584</f>
        <v>97976</v>
      </c>
      <c r="I1563" s="30">
        <f>I1564+I1584</f>
        <v>-113273.60000000001</v>
      </c>
      <c r="J1563" s="30">
        <f>J1564+J1584</f>
        <v>0</v>
      </c>
      <c r="K1563" s="30">
        <f>K1564+K1584</f>
        <v>0</v>
      </c>
      <c r="L1563" s="30">
        <f t="shared" si="5281"/>
        <v>243894.19999999998</v>
      </c>
      <c r="M1563" s="30">
        <f t="shared" si="5282"/>
        <v>97976</v>
      </c>
      <c r="N1563" s="30">
        <f t="shared" si="5283"/>
        <v>97976</v>
      </c>
      <c r="O1563" s="30">
        <f>O1564+O1584</f>
        <v>106052.72100000001</v>
      </c>
      <c r="P1563" s="30">
        <f>P1564+P1584</f>
        <v>0</v>
      </c>
      <c r="Q1563" s="30">
        <f>Q1564+Q1584</f>
        <v>0</v>
      </c>
      <c r="R1563" s="30">
        <f t="shared" si="5284"/>
        <v>349946.92099999997</v>
      </c>
      <c r="S1563" s="30">
        <f t="shared" si="5285"/>
        <v>97976</v>
      </c>
      <c r="T1563" s="30">
        <f t="shared" si="5286"/>
        <v>97976</v>
      </c>
      <c r="U1563" s="30">
        <f>U1564+U1584</f>
        <v>0</v>
      </c>
      <c r="V1563" s="30">
        <f>V1564+V1584</f>
        <v>0</v>
      </c>
      <c r="W1563" s="30">
        <f>W1564+W1584</f>
        <v>0</v>
      </c>
      <c r="X1563" s="30">
        <f t="shared" si="5287"/>
        <v>349946.92099999997</v>
      </c>
      <c r="Y1563" s="30">
        <f t="shared" si="5288"/>
        <v>97976</v>
      </c>
      <c r="Z1563" s="30">
        <f t="shared" si="5289"/>
        <v>97976</v>
      </c>
      <c r="AA1563" s="30">
        <f>AA1564+AA1584</f>
        <v>0</v>
      </c>
      <c r="AB1563" s="30">
        <f>AB1564+AB1584</f>
        <v>0</v>
      </c>
      <c r="AC1563" s="30">
        <f>AC1564+AC1584</f>
        <v>0</v>
      </c>
      <c r="AD1563" s="30">
        <f t="shared" si="5290"/>
        <v>349946.92099999997</v>
      </c>
      <c r="AE1563" s="30">
        <f t="shared" si="5291"/>
        <v>97976</v>
      </c>
      <c r="AF1563" s="30">
        <f t="shared" si="5292"/>
        <v>97976</v>
      </c>
      <c r="AG1563" s="30">
        <f>AG1564+AG1584</f>
        <v>0</v>
      </c>
      <c r="AH1563" s="30">
        <f>AH1564+AH1584</f>
        <v>0</v>
      </c>
      <c r="AI1563" s="30">
        <f>AI1564+AI1584</f>
        <v>0</v>
      </c>
      <c r="AJ1563" s="30">
        <f t="shared" si="5293"/>
        <v>349946.92099999997</v>
      </c>
      <c r="AK1563" s="30">
        <f t="shared" si="5294"/>
        <v>97976</v>
      </c>
      <c r="AL1563" s="30">
        <f t="shared" si="5295"/>
        <v>97976</v>
      </c>
      <c r="AM1563" s="30">
        <f>AM1564+AM1584</f>
        <v>0</v>
      </c>
      <c r="AN1563" s="30">
        <f>AN1564+AN1584</f>
        <v>0</v>
      </c>
      <c r="AO1563" s="30">
        <f>AO1564+AO1584</f>
        <v>0</v>
      </c>
      <c r="AP1563" s="30">
        <f t="shared" si="5296"/>
        <v>349946.92099999997</v>
      </c>
      <c r="AQ1563" s="30">
        <f t="shared" si="5297"/>
        <v>97976</v>
      </c>
      <c r="AR1563" s="30">
        <f t="shared" si="5298"/>
        <v>97976</v>
      </c>
      <c r="AS1563" s="30">
        <f>AS1564+AS1584</f>
        <v>4207.2169999999996</v>
      </c>
      <c r="AT1563" s="30">
        <f>AT1564+AT1584</f>
        <v>0</v>
      </c>
      <c r="AU1563" s="30">
        <f>AU1564+AU1584</f>
        <v>0</v>
      </c>
      <c r="AV1563" s="30">
        <f t="shared" si="5299"/>
        <v>354154.13799999998</v>
      </c>
      <c r="AW1563" s="30">
        <f t="shared" si="5300"/>
        <v>97976</v>
      </c>
      <c r="AX1563" s="30">
        <f t="shared" si="5301"/>
        <v>97976</v>
      </c>
      <c r="AY1563" s="30">
        <f>AY1564+AY1584</f>
        <v>62130.622000000003</v>
      </c>
      <c r="AZ1563" s="30">
        <f>AZ1564+AZ1584</f>
        <v>0</v>
      </c>
      <c r="BA1563" s="30">
        <f>BA1564+BA1584</f>
        <v>0</v>
      </c>
      <c r="BB1563" s="30">
        <f t="shared" si="5302"/>
        <v>416284.76000000001</v>
      </c>
      <c r="BC1563" s="30">
        <f t="shared" si="5303"/>
        <v>97976</v>
      </c>
      <c r="BD1563" s="30">
        <f t="shared" si="5304"/>
        <v>97976</v>
      </c>
      <c r="BE1563" s="30">
        <f>BE1564+BE1584</f>
        <v>0</v>
      </c>
      <c r="BF1563" s="30">
        <f>BF1564+BF1584</f>
        <v>0</v>
      </c>
      <c r="BG1563" s="30">
        <f>BG1564+BG1584</f>
        <v>0</v>
      </c>
      <c r="BH1563" s="30">
        <f t="shared" si="5305"/>
        <v>416284.76000000001</v>
      </c>
      <c r="BI1563" s="30">
        <f t="shared" si="5306"/>
        <v>97976</v>
      </c>
      <c r="BJ1563" s="30">
        <f t="shared" si="5307"/>
        <v>97976</v>
      </c>
      <c r="BK1563" s="30">
        <f>BK1564+BK1584</f>
        <v>0</v>
      </c>
      <c r="BL1563" s="30">
        <f>BL1564+BL1584</f>
        <v>0</v>
      </c>
      <c r="BM1563" s="30">
        <f>BM1564+BM1584</f>
        <v>0</v>
      </c>
      <c r="BN1563" s="30">
        <f t="shared" si="5308"/>
        <v>416284.76000000001</v>
      </c>
      <c r="BO1563" s="30">
        <f t="shared" si="5309"/>
        <v>97976</v>
      </c>
      <c r="BP1563" s="30">
        <f t="shared" si="5310"/>
        <v>97976</v>
      </c>
      <c r="BQ1563" s="30">
        <f>BQ1564+BQ1584</f>
        <v>0</v>
      </c>
      <c r="BR1563" s="30">
        <f>BR1564+BR1584</f>
        <v>0</v>
      </c>
      <c r="BS1563" s="31">
        <f t="shared" si="5311"/>
        <v>416284.76000000001</v>
      </c>
      <c r="BT1563" s="31">
        <f t="shared" si="5312"/>
        <v>97976</v>
      </c>
      <c r="BU1563" s="31">
        <f t="shared" si="5313"/>
        <v>97976</v>
      </c>
      <c r="BV1563" s="30">
        <f>BV1564+BV1584</f>
        <v>0</v>
      </c>
      <c r="BW1563" s="30">
        <f>BW1564+BW1584</f>
        <v>0</v>
      </c>
      <c r="BX1563" s="30">
        <f t="shared" si="5314"/>
        <v>416284.76000000001</v>
      </c>
      <c r="BY1563" s="30">
        <f t="shared" si="5315"/>
        <v>97976</v>
      </c>
      <c r="BZ1563" s="30">
        <f t="shared" si="5316"/>
        <v>97976</v>
      </c>
      <c r="CA1563" s="30">
        <f>CA1564+CA1584</f>
        <v>0</v>
      </c>
      <c r="CB1563" s="30">
        <f>CB1564+CB1584</f>
        <v>0</v>
      </c>
      <c r="CC1563" s="30">
        <f>CC1564+CC1584</f>
        <v>0</v>
      </c>
      <c r="CD1563" s="30">
        <f t="shared" si="5192"/>
        <v>416284.76000000001</v>
      </c>
      <c r="CE1563" s="30">
        <f t="shared" si="5193"/>
        <v>97976</v>
      </c>
      <c r="CF1563" s="30">
        <f t="shared" si="5194"/>
        <v>97976</v>
      </c>
      <c r="CG1563" s="30">
        <f>CG1564+CG1584</f>
        <v>0</v>
      </c>
      <c r="CH1563" s="24"/>
      <c r="CI1563" s="32"/>
      <c r="CJ1563" s="26" t="s">
        <v>26</v>
      </c>
    </row>
    <row r="1564" s="33" customFormat="1" ht="43.75">
      <c r="A1564" s="34" t="s">
        <v>886</v>
      </c>
      <c r="B1564" s="35"/>
      <c r="C1564" s="34"/>
      <c r="D1564" s="34"/>
      <c r="E1564" s="36" t="s">
        <v>887</v>
      </c>
      <c r="F1564" s="37">
        <f>F1574+F1565</f>
        <v>258465</v>
      </c>
      <c r="G1564" s="37">
        <f>G1574+G1565</f>
        <v>0</v>
      </c>
      <c r="H1564" s="37">
        <f>H1574+H1565</f>
        <v>0</v>
      </c>
      <c r="I1564" s="37">
        <f>I1574+I1565</f>
        <v>-113273.60000000001</v>
      </c>
      <c r="J1564" s="37">
        <f>J1574+J1565</f>
        <v>0</v>
      </c>
      <c r="K1564" s="37">
        <f>K1574+K1565</f>
        <v>0</v>
      </c>
      <c r="L1564" s="37">
        <f t="shared" si="5281"/>
        <v>145191.39999999999</v>
      </c>
      <c r="M1564" s="37">
        <f t="shared" si="5282"/>
        <v>0</v>
      </c>
      <c r="N1564" s="37">
        <f t="shared" si="5283"/>
        <v>0</v>
      </c>
      <c r="O1564" s="37">
        <f>O1574+O1565</f>
        <v>0</v>
      </c>
      <c r="P1564" s="37">
        <f>P1574+P1565</f>
        <v>0</v>
      </c>
      <c r="Q1564" s="37">
        <f>Q1574+Q1565</f>
        <v>0</v>
      </c>
      <c r="R1564" s="37">
        <f t="shared" si="5284"/>
        <v>145191.39999999999</v>
      </c>
      <c r="S1564" s="37">
        <f t="shared" si="5285"/>
        <v>0</v>
      </c>
      <c r="T1564" s="37">
        <f t="shared" si="5286"/>
        <v>0</v>
      </c>
      <c r="U1564" s="37">
        <f>U1574+U1565</f>
        <v>0</v>
      </c>
      <c r="V1564" s="37">
        <f>V1574+V1565</f>
        <v>0</v>
      </c>
      <c r="W1564" s="37">
        <f>W1574+W1565</f>
        <v>0</v>
      </c>
      <c r="X1564" s="37">
        <f t="shared" si="5287"/>
        <v>145191.39999999999</v>
      </c>
      <c r="Y1564" s="37">
        <f t="shared" si="5288"/>
        <v>0</v>
      </c>
      <c r="Z1564" s="37">
        <f t="shared" si="5289"/>
        <v>0</v>
      </c>
      <c r="AA1564" s="37">
        <f>AA1574+AA1565</f>
        <v>0</v>
      </c>
      <c r="AB1564" s="37">
        <f>AB1574+AB1565</f>
        <v>0</v>
      </c>
      <c r="AC1564" s="37">
        <f>AC1574+AC1565</f>
        <v>0</v>
      </c>
      <c r="AD1564" s="37">
        <f t="shared" si="5290"/>
        <v>145191.39999999999</v>
      </c>
      <c r="AE1564" s="37">
        <f t="shared" si="5291"/>
        <v>0</v>
      </c>
      <c r="AF1564" s="37">
        <f t="shared" si="5292"/>
        <v>0</v>
      </c>
      <c r="AG1564" s="37">
        <f>AG1574+AG1565</f>
        <v>0</v>
      </c>
      <c r="AH1564" s="37">
        <f>AH1574+AH1565</f>
        <v>0</v>
      </c>
      <c r="AI1564" s="37">
        <f>AI1574+AI1565</f>
        <v>0</v>
      </c>
      <c r="AJ1564" s="37">
        <f t="shared" si="5293"/>
        <v>145191.39999999999</v>
      </c>
      <c r="AK1564" s="37">
        <f t="shared" si="5294"/>
        <v>0</v>
      </c>
      <c r="AL1564" s="37">
        <f t="shared" si="5295"/>
        <v>0</v>
      </c>
      <c r="AM1564" s="37">
        <f>AM1574+AM1565</f>
        <v>0</v>
      </c>
      <c r="AN1564" s="37">
        <f>AN1574+AN1565</f>
        <v>0</v>
      </c>
      <c r="AO1564" s="37">
        <f>AO1574+AO1565</f>
        <v>0</v>
      </c>
      <c r="AP1564" s="37">
        <f t="shared" si="5296"/>
        <v>145191.39999999999</v>
      </c>
      <c r="AQ1564" s="37">
        <f t="shared" si="5297"/>
        <v>0</v>
      </c>
      <c r="AR1564" s="37">
        <f t="shared" si="5298"/>
        <v>0</v>
      </c>
      <c r="AS1564" s="37">
        <f>AS1574+AS1565</f>
        <v>0</v>
      </c>
      <c r="AT1564" s="37">
        <f>AT1574+AT1565</f>
        <v>0</v>
      </c>
      <c r="AU1564" s="37">
        <f>AU1574+AU1565</f>
        <v>0</v>
      </c>
      <c r="AV1564" s="37">
        <f t="shared" si="5299"/>
        <v>145191.39999999999</v>
      </c>
      <c r="AW1564" s="37">
        <f t="shared" si="5300"/>
        <v>0</v>
      </c>
      <c r="AX1564" s="37">
        <f t="shared" si="5301"/>
        <v>0</v>
      </c>
      <c r="AY1564" s="37">
        <f>AY1574+AY1565</f>
        <v>62130.622000000003</v>
      </c>
      <c r="AZ1564" s="37">
        <f>AZ1574+AZ1565</f>
        <v>0</v>
      </c>
      <c r="BA1564" s="37">
        <f>BA1574+BA1565</f>
        <v>0</v>
      </c>
      <c r="BB1564" s="31">
        <f t="shared" si="5302"/>
        <v>207322.022</v>
      </c>
      <c r="BC1564" s="31">
        <f t="shared" si="5303"/>
        <v>0</v>
      </c>
      <c r="BD1564" s="31">
        <f t="shared" si="5304"/>
        <v>0</v>
      </c>
      <c r="BE1564" s="37">
        <f>BE1574+BE1565</f>
        <v>0</v>
      </c>
      <c r="BF1564" s="37">
        <f>BF1574+BF1565</f>
        <v>0</v>
      </c>
      <c r="BG1564" s="37">
        <f>BG1574+BG1565</f>
        <v>0</v>
      </c>
      <c r="BH1564" s="31">
        <f t="shared" si="5305"/>
        <v>207322.022</v>
      </c>
      <c r="BI1564" s="31">
        <f t="shared" si="5306"/>
        <v>0</v>
      </c>
      <c r="BJ1564" s="31">
        <f t="shared" si="5307"/>
        <v>0</v>
      </c>
      <c r="BK1564" s="37">
        <f>BK1574+BK1565</f>
        <v>0</v>
      </c>
      <c r="BL1564" s="37">
        <f>BL1574+BL1565</f>
        <v>0</v>
      </c>
      <c r="BM1564" s="37">
        <f>BM1574+BM1565</f>
        <v>0</v>
      </c>
      <c r="BN1564" s="31">
        <f t="shared" si="5308"/>
        <v>207322.022</v>
      </c>
      <c r="BO1564" s="31">
        <f t="shared" si="5309"/>
        <v>0</v>
      </c>
      <c r="BP1564" s="31">
        <f t="shared" si="5310"/>
        <v>0</v>
      </c>
      <c r="BQ1564" s="37">
        <f>BQ1574+BQ1565</f>
        <v>0</v>
      </c>
      <c r="BR1564" s="37">
        <f>BR1574+BR1565</f>
        <v>0</v>
      </c>
      <c r="BS1564" s="31">
        <f t="shared" si="5311"/>
        <v>207322.022</v>
      </c>
      <c r="BT1564" s="31">
        <f t="shared" si="5312"/>
        <v>0</v>
      </c>
      <c r="BU1564" s="31">
        <f t="shared" si="5313"/>
        <v>0</v>
      </c>
      <c r="BV1564" s="37">
        <f>BV1574+BV1565</f>
        <v>0</v>
      </c>
      <c r="BW1564" s="37">
        <f>BW1574+BW1565</f>
        <v>0</v>
      </c>
      <c r="BX1564" s="37">
        <f t="shared" si="5314"/>
        <v>207322.022</v>
      </c>
      <c r="BY1564" s="37">
        <f t="shared" si="5315"/>
        <v>0</v>
      </c>
      <c r="BZ1564" s="37">
        <f t="shared" si="5316"/>
        <v>0</v>
      </c>
      <c r="CA1564" s="37">
        <f>CA1574+CA1565</f>
        <v>0</v>
      </c>
      <c r="CB1564" s="37">
        <f>CB1574+CB1565</f>
        <v>0</v>
      </c>
      <c r="CC1564" s="37">
        <f>CC1574+CC1565</f>
        <v>0</v>
      </c>
      <c r="CD1564" s="37">
        <f t="shared" si="5192"/>
        <v>207322.022</v>
      </c>
      <c r="CE1564" s="37">
        <f t="shared" si="5193"/>
        <v>0</v>
      </c>
      <c r="CF1564" s="37">
        <f t="shared" si="5194"/>
        <v>0</v>
      </c>
      <c r="CG1564" s="37">
        <f>CG1574+CG1565</f>
        <v>0</v>
      </c>
      <c r="CH1564" s="24"/>
      <c r="CI1564" s="38"/>
      <c r="CK1564" s="33" t="s">
        <v>27</v>
      </c>
    </row>
    <row r="1565" ht="43.75">
      <c r="A1565" s="34" t="s">
        <v>888</v>
      </c>
      <c r="B1565" s="17"/>
      <c r="C1565" s="16"/>
      <c r="D1565" s="16"/>
      <c r="E1565" s="39" t="s">
        <v>889</v>
      </c>
      <c r="F1565" s="31">
        <f>F1570</f>
        <v>0</v>
      </c>
      <c r="G1565" s="31">
        <f>G1570</f>
        <v>0</v>
      </c>
      <c r="H1565" s="31">
        <f>H1570</f>
        <v>0</v>
      </c>
      <c r="I1565" s="31">
        <f>I1570</f>
        <v>0</v>
      </c>
      <c r="J1565" s="31">
        <f>J1570</f>
        <v>0</v>
      </c>
      <c r="K1565" s="31">
        <f>K1570</f>
        <v>0</v>
      </c>
      <c r="L1565" s="31">
        <f t="shared" si="5281"/>
        <v>0</v>
      </c>
      <c r="M1565" s="31">
        <f t="shared" si="5282"/>
        <v>0</v>
      </c>
      <c r="N1565" s="31">
        <f t="shared" si="5283"/>
        <v>0</v>
      </c>
      <c r="O1565" s="31">
        <f>O1570</f>
        <v>0</v>
      </c>
      <c r="P1565" s="31">
        <f>P1570</f>
        <v>0</v>
      </c>
      <c r="Q1565" s="31">
        <f>Q1570</f>
        <v>0</v>
      </c>
      <c r="R1565" s="31">
        <f t="shared" si="5284"/>
        <v>0</v>
      </c>
      <c r="S1565" s="31">
        <f t="shared" si="5285"/>
        <v>0</v>
      </c>
      <c r="T1565" s="31">
        <f t="shared" si="5286"/>
        <v>0</v>
      </c>
      <c r="U1565" s="31">
        <f>U1570</f>
        <v>0</v>
      </c>
      <c r="V1565" s="31">
        <f>V1570</f>
        <v>0</v>
      </c>
      <c r="W1565" s="31">
        <f>W1570</f>
        <v>0</v>
      </c>
      <c r="X1565" s="31">
        <f t="shared" si="5287"/>
        <v>0</v>
      </c>
      <c r="Y1565" s="31">
        <f t="shared" si="5288"/>
        <v>0</v>
      </c>
      <c r="Z1565" s="31">
        <f t="shared" si="5289"/>
        <v>0</v>
      </c>
      <c r="AA1565" s="31">
        <f>AA1570</f>
        <v>0</v>
      </c>
      <c r="AB1565" s="31">
        <f>AB1570</f>
        <v>0</v>
      </c>
      <c r="AC1565" s="31">
        <f>AC1570</f>
        <v>0</v>
      </c>
      <c r="AD1565" s="31">
        <f t="shared" si="5290"/>
        <v>0</v>
      </c>
      <c r="AE1565" s="31">
        <f t="shared" si="5291"/>
        <v>0</v>
      </c>
      <c r="AF1565" s="31">
        <f t="shared" si="5292"/>
        <v>0</v>
      </c>
      <c r="AG1565" s="31">
        <f>AG1570</f>
        <v>0</v>
      </c>
      <c r="AH1565" s="31">
        <f>AH1570</f>
        <v>0</v>
      </c>
      <c r="AI1565" s="31">
        <f>AI1570</f>
        <v>0</v>
      </c>
      <c r="AJ1565" s="31">
        <f t="shared" si="5293"/>
        <v>0</v>
      </c>
      <c r="AK1565" s="31">
        <f t="shared" si="5294"/>
        <v>0</v>
      </c>
      <c r="AL1565" s="31">
        <f t="shared" si="5295"/>
        <v>0</v>
      </c>
      <c r="AM1565" s="31">
        <f>AM1570</f>
        <v>0</v>
      </c>
      <c r="AN1565" s="31">
        <f>AN1570</f>
        <v>0</v>
      </c>
      <c r="AO1565" s="31">
        <f>AO1570</f>
        <v>0</v>
      </c>
      <c r="AP1565" s="31">
        <f t="shared" si="5296"/>
        <v>0</v>
      </c>
      <c r="AQ1565" s="31">
        <f t="shared" si="5297"/>
        <v>0</v>
      </c>
      <c r="AR1565" s="31">
        <f t="shared" si="5298"/>
        <v>0</v>
      </c>
      <c r="AS1565" s="31">
        <f>AS1570</f>
        <v>0</v>
      </c>
      <c r="AT1565" s="31">
        <f>AT1570</f>
        <v>0</v>
      </c>
      <c r="AU1565" s="31">
        <f>AU1570</f>
        <v>0</v>
      </c>
      <c r="AV1565" s="31">
        <f t="shared" si="5299"/>
        <v>0</v>
      </c>
      <c r="AW1565" s="31">
        <f t="shared" si="5300"/>
        <v>0</v>
      </c>
      <c r="AX1565" s="31">
        <f t="shared" si="5301"/>
        <v>0</v>
      </c>
      <c r="AY1565" s="31">
        <f>AY1570+AY1566</f>
        <v>62130.622000000003</v>
      </c>
      <c r="AZ1565" s="31">
        <f>AZ1570+AZ1566</f>
        <v>0</v>
      </c>
      <c r="BA1565" s="31">
        <f>BA1570+BA1566</f>
        <v>0</v>
      </c>
      <c r="BB1565" s="31">
        <f t="shared" si="5302"/>
        <v>62130.622000000003</v>
      </c>
      <c r="BC1565" s="31">
        <f t="shared" si="5303"/>
        <v>0</v>
      </c>
      <c r="BD1565" s="31">
        <f t="shared" si="5304"/>
        <v>0</v>
      </c>
      <c r="BE1565" s="31">
        <f>BE1570</f>
        <v>0</v>
      </c>
      <c r="BF1565" s="31">
        <f>BF1570</f>
        <v>0</v>
      </c>
      <c r="BG1565" s="31">
        <f>BG1570</f>
        <v>0</v>
      </c>
      <c r="BH1565" s="31">
        <f t="shared" si="5305"/>
        <v>62130.622000000003</v>
      </c>
      <c r="BI1565" s="31">
        <f t="shared" si="5306"/>
        <v>0</v>
      </c>
      <c r="BJ1565" s="31">
        <f t="shared" si="5307"/>
        <v>0</v>
      </c>
      <c r="BK1565" s="31">
        <f>BK1570</f>
        <v>0</v>
      </c>
      <c r="BL1565" s="31">
        <f>BL1570</f>
        <v>0</v>
      </c>
      <c r="BM1565" s="31">
        <f>BM1570</f>
        <v>0</v>
      </c>
      <c r="BN1565" s="31">
        <f t="shared" si="5308"/>
        <v>62130.622000000003</v>
      </c>
      <c r="BO1565" s="31">
        <f t="shared" si="5309"/>
        <v>0</v>
      </c>
      <c r="BP1565" s="31">
        <f t="shared" si="5310"/>
        <v>0</v>
      </c>
      <c r="BQ1565" s="31">
        <f>BQ1570</f>
        <v>0</v>
      </c>
      <c r="BR1565" s="31">
        <f>BR1570</f>
        <v>0</v>
      </c>
      <c r="BS1565" s="31">
        <f t="shared" si="5311"/>
        <v>62130.622000000003</v>
      </c>
      <c r="BT1565" s="31">
        <f t="shared" si="5312"/>
        <v>0</v>
      </c>
      <c r="BU1565" s="31">
        <f t="shared" si="5313"/>
        <v>0</v>
      </c>
      <c r="BV1565" s="31">
        <f>BV1570</f>
        <v>0</v>
      </c>
      <c r="BW1565" s="31">
        <f>BW1570</f>
        <v>0</v>
      </c>
      <c r="BX1565" s="31">
        <f t="shared" si="5314"/>
        <v>62130.622000000003</v>
      </c>
      <c r="BY1565" s="31">
        <f t="shared" si="5315"/>
        <v>0</v>
      </c>
      <c r="BZ1565" s="31">
        <f t="shared" si="5316"/>
        <v>0</v>
      </c>
      <c r="CA1565" s="31">
        <f>CA1570</f>
        <v>0</v>
      </c>
      <c r="CB1565" s="31">
        <f>CB1570</f>
        <v>0</v>
      </c>
      <c r="CC1565" s="31">
        <f>CC1570</f>
        <v>0</v>
      </c>
      <c r="CD1565" s="31">
        <f t="shared" si="5192"/>
        <v>62130.622000000003</v>
      </c>
      <c r="CE1565" s="31">
        <f t="shared" si="5193"/>
        <v>0</v>
      </c>
      <c r="CF1565" s="31">
        <f t="shared" si="5194"/>
        <v>0</v>
      </c>
      <c r="CG1565" s="31">
        <f>CG1570</f>
        <v>0</v>
      </c>
      <c r="CH1565" s="24"/>
      <c r="CI1565" s="40"/>
      <c r="CL1565" s="1" t="s">
        <v>28</v>
      </c>
    </row>
    <row r="1566" ht="43.75">
      <c r="A1566" s="41" t="s">
        <v>890</v>
      </c>
      <c r="B1566" s="17"/>
      <c r="C1566" s="16"/>
      <c r="D1566" s="16"/>
      <c r="E1566" s="39" t="s">
        <v>891</v>
      </c>
      <c r="F1566" s="31"/>
      <c r="G1566" s="31"/>
      <c r="H1566" s="31"/>
      <c r="I1566" s="31"/>
      <c r="J1566" s="31"/>
      <c r="K1566" s="31"/>
      <c r="L1566" s="31"/>
      <c r="M1566" s="31"/>
      <c r="N1566" s="31"/>
      <c r="O1566" s="31"/>
      <c r="P1566" s="31"/>
      <c r="Q1566" s="31"/>
      <c r="R1566" s="31"/>
      <c r="S1566" s="31"/>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f t="shared" ref="AY1566:AY1574" si="5360">AY1567</f>
        <v>62130.622000000003</v>
      </c>
      <c r="AZ1566" s="31">
        <f t="shared" ref="AZ1566:AZ1574" si="5361">AZ1567</f>
        <v>0</v>
      </c>
      <c r="BA1566" s="31">
        <f t="shared" ref="BA1566:BA1574" si="5362">BA1567</f>
        <v>0</v>
      </c>
      <c r="BB1566" s="31">
        <f t="shared" si="5302"/>
        <v>62130.622000000003</v>
      </c>
      <c r="BC1566" s="31">
        <f t="shared" si="5303"/>
        <v>0</v>
      </c>
      <c r="BD1566" s="31">
        <f t="shared" si="5304"/>
        <v>0</v>
      </c>
      <c r="BE1566" s="31">
        <f t="shared" ref="BE1566:BE1574" si="5363">BE1567</f>
        <v>0</v>
      </c>
      <c r="BF1566" s="31">
        <f t="shared" ref="BF1566:BF1574" si="5364">BF1567</f>
        <v>0</v>
      </c>
      <c r="BG1566" s="31">
        <f t="shared" ref="BG1566:BG1574" si="5365">BG1567</f>
        <v>0</v>
      </c>
      <c r="BH1566" s="31">
        <f t="shared" si="5305"/>
        <v>62130.622000000003</v>
      </c>
      <c r="BI1566" s="31">
        <f t="shared" si="5306"/>
        <v>0</v>
      </c>
      <c r="BJ1566" s="31">
        <f t="shared" si="5307"/>
        <v>0</v>
      </c>
      <c r="BK1566" s="31">
        <f t="shared" ref="BK1566:BK1574" si="5366">BK1567</f>
        <v>0</v>
      </c>
      <c r="BL1566" s="31">
        <f t="shared" ref="BL1566:BL1574" si="5367">BL1567</f>
        <v>0</v>
      </c>
      <c r="BM1566" s="31">
        <f t="shared" ref="BM1566:BM1574" si="5368">BM1567</f>
        <v>0</v>
      </c>
      <c r="BN1566" s="31">
        <f t="shared" si="5308"/>
        <v>62130.622000000003</v>
      </c>
      <c r="BO1566" s="31">
        <f t="shared" si="5309"/>
        <v>0</v>
      </c>
      <c r="BP1566" s="31">
        <f t="shared" si="5310"/>
        <v>0</v>
      </c>
      <c r="BQ1566" s="31">
        <f t="shared" ref="BQ1566:BQ1574" si="5369">BQ1567</f>
        <v>0</v>
      </c>
      <c r="BR1566" s="31">
        <f t="shared" ref="BR1566:BR1574" si="5370">BR1567</f>
        <v>0</v>
      </c>
      <c r="BS1566" s="31">
        <f t="shared" si="5311"/>
        <v>62130.622000000003</v>
      </c>
      <c r="BT1566" s="31">
        <f t="shared" si="5312"/>
        <v>0</v>
      </c>
      <c r="BU1566" s="31">
        <f t="shared" si="5313"/>
        <v>0</v>
      </c>
      <c r="BV1566" s="31">
        <f t="shared" ref="BV1566:BV1574" si="5371">BV1567</f>
        <v>0</v>
      </c>
      <c r="BW1566" s="31">
        <f t="shared" ref="BW1566:BW1574" si="5372">BW1567</f>
        <v>0</v>
      </c>
      <c r="BX1566" s="31">
        <f t="shared" si="5314"/>
        <v>62130.622000000003</v>
      </c>
      <c r="BY1566" s="31">
        <f t="shared" si="5315"/>
        <v>0</v>
      </c>
      <c r="BZ1566" s="31">
        <f t="shared" si="5316"/>
        <v>0</v>
      </c>
      <c r="CA1566" s="31">
        <f t="shared" ref="CA1566:CA1574" si="5373">CA1567</f>
        <v>0</v>
      </c>
      <c r="CB1566" s="31">
        <f t="shared" ref="CB1566:CB1574" si="5374">CB1567</f>
        <v>0</v>
      </c>
      <c r="CC1566" s="31">
        <f t="shared" ref="CC1566:CC1574" si="5375">CC1567</f>
        <v>0</v>
      </c>
      <c r="CD1566" s="31">
        <f t="shared" si="5192"/>
        <v>62130.622000000003</v>
      </c>
      <c r="CE1566" s="31">
        <f t="shared" si="5193"/>
        <v>0</v>
      </c>
      <c r="CF1566" s="31">
        <f t="shared" si="5194"/>
        <v>0</v>
      </c>
      <c r="CG1566" s="31">
        <f t="shared" ref="CG1566:CG1574" si="5376">CG1567</f>
        <v>0</v>
      </c>
      <c r="CH1566" s="24"/>
      <c r="CI1566" s="40"/>
    </row>
    <row r="1567" ht="15">
      <c r="A1567" s="41" t="s">
        <v>890</v>
      </c>
      <c r="B1567" s="17">
        <v>800</v>
      </c>
      <c r="C1567" s="16"/>
      <c r="D1567" s="16"/>
      <c r="E1567" s="39" t="s">
        <v>54</v>
      </c>
      <c r="F1567" s="31"/>
      <c r="G1567" s="31"/>
      <c r="H1567" s="31"/>
      <c r="I1567" s="31"/>
      <c r="J1567" s="31"/>
      <c r="K1567" s="31"/>
      <c r="L1567" s="31"/>
      <c r="M1567" s="31"/>
      <c r="N1567" s="31"/>
      <c r="O1567" s="31"/>
      <c r="P1567" s="31"/>
      <c r="Q1567" s="31"/>
      <c r="R1567" s="31"/>
      <c r="S1567" s="31"/>
      <c r="T1567" s="31"/>
      <c r="U1567" s="31"/>
      <c r="V1567" s="31"/>
      <c r="W1567" s="31"/>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f t="shared" si="5360"/>
        <v>62130.622000000003</v>
      </c>
      <c r="AZ1567" s="31">
        <f t="shared" si="5361"/>
        <v>0</v>
      </c>
      <c r="BA1567" s="31">
        <f t="shared" si="5362"/>
        <v>0</v>
      </c>
      <c r="BB1567" s="31">
        <f t="shared" si="5302"/>
        <v>62130.622000000003</v>
      </c>
      <c r="BC1567" s="31">
        <f t="shared" si="5303"/>
        <v>0</v>
      </c>
      <c r="BD1567" s="31">
        <f t="shared" si="5304"/>
        <v>0</v>
      </c>
      <c r="BE1567" s="31">
        <f t="shared" si="5363"/>
        <v>0</v>
      </c>
      <c r="BF1567" s="31">
        <f t="shared" si="5364"/>
        <v>0</v>
      </c>
      <c r="BG1567" s="31">
        <f t="shared" si="5365"/>
        <v>0</v>
      </c>
      <c r="BH1567" s="31">
        <f t="shared" si="5305"/>
        <v>62130.622000000003</v>
      </c>
      <c r="BI1567" s="31">
        <f t="shared" si="5306"/>
        <v>0</v>
      </c>
      <c r="BJ1567" s="31">
        <f t="shared" si="5307"/>
        <v>0</v>
      </c>
      <c r="BK1567" s="31">
        <f t="shared" si="5366"/>
        <v>0</v>
      </c>
      <c r="BL1567" s="31">
        <f t="shared" si="5367"/>
        <v>0</v>
      </c>
      <c r="BM1567" s="31">
        <f t="shared" si="5368"/>
        <v>0</v>
      </c>
      <c r="BN1567" s="31">
        <f t="shared" si="5308"/>
        <v>62130.622000000003</v>
      </c>
      <c r="BO1567" s="31">
        <f t="shared" si="5309"/>
        <v>0</v>
      </c>
      <c r="BP1567" s="31">
        <f t="shared" si="5310"/>
        <v>0</v>
      </c>
      <c r="BQ1567" s="31">
        <f t="shared" si="5369"/>
        <v>0</v>
      </c>
      <c r="BR1567" s="31">
        <f t="shared" si="5370"/>
        <v>0</v>
      </c>
      <c r="BS1567" s="31">
        <f t="shared" si="5311"/>
        <v>62130.622000000003</v>
      </c>
      <c r="BT1567" s="31">
        <f t="shared" si="5312"/>
        <v>0</v>
      </c>
      <c r="BU1567" s="31">
        <f t="shared" si="5313"/>
        <v>0</v>
      </c>
      <c r="BV1567" s="31">
        <f t="shared" si="5371"/>
        <v>0</v>
      </c>
      <c r="BW1567" s="31">
        <f t="shared" si="5372"/>
        <v>0</v>
      </c>
      <c r="BX1567" s="31">
        <f t="shared" si="5314"/>
        <v>62130.622000000003</v>
      </c>
      <c r="BY1567" s="31">
        <f t="shared" si="5315"/>
        <v>0</v>
      </c>
      <c r="BZ1567" s="31">
        <f t="shared" si="5316"/>
        <v>0</v>
      </c>
      <c r="CA1567" s="31">
        <f t="shared" si="5373"/>
        <v>0</v>
      </c>
      <c r="CB1567" s="31">
        <f t="shared" si="5374"/>
        <v>0</v>
      </c>
      <c r="CC1567" s="31">
        <f t="shared" si="5375"/>
        <v>0</v>
      </c>
      <c r="CD1567" s="31">
        <f t="shared" si="5192"/>
        <v>62130.622000000003</v>
      </c>
      <c r="CE1567" s="31">
        <f t="shared" si="5193"/>
        <v>0</v>
      </c>
      <c r="CF1567" s="31">
        <f t="shared" si="5194"/>
        <v>0</v>
      </c>
      <c r="CG1567" s="31">
        <f t="shared" si="5376"/>
        <v>0</v>
      </c>
      <c r="CH1567" s="24"/>
      <c r="CI1567" s="40"/>
    </row>
    <row r="1568" ht="57.700000000000003">
      <c r="A1568" s="41" t="s">
        <v>890</v>
      </c>
      <c r="B1568" s="17">
        <v>810</v>
      </c>
      <c r="C1568" s="16"/>
      <c r="D1568" s="16"/>
      <c r="E1568" s="39" t="s">
        <v>413</v>
      </c>
      <c r="F1568" s="31"/>
      <c r="G1568" s="31"/>
      <c r="H1568" s="31"/>
      <c r="I1568" s="31"/>
      <c r="J1568" s="31"/>
      <c r="K1568" s="31"/>
      <c r="L1568" s="31"/>
      <c r="M1568" s="31"/>
      <c r="N1568" s="31"/>
      <c r="O1568" s="31"/>
      <c r="P1568" s="31"/>
      <c r="Q1568" s="31"/>
      <c r="R1568" s="31"/>
      <c r="S1568" s="31"/>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f t="shared" si="5360"/>
        <v>62130.622000000003</v>
      </c>
      <c r="AZ1568" s="31">
        <f t="shared" si="5361"/>
        <v>0</v>
      </c>
      <c r="BA1568" s="31">
        <f t="shared" si="5362"/>
        <v>0</v>
      </c>
      <c r="BB1568" s="31">
        <f t="shared" si="5302"/>
        <v>62130.622000000003</v>
      </c>
      <c r="BC1568" s="31">
        <f t="shared" si="5303"/>
        <v>0</v>
      </c>
      <c r="BD1568" s="31">
        <f t="shared" si="5304"/>
        <v>0</v>
      </c>
      <c r="BE1568" s="31">
        <f t="shared" si="5363"/>
        <v>0</v>
      </c>
      <c r="BF1568" s="31">
        <f t="shared" si="5364"/>
        <v>0</v>
      </c>
      <c r="BG1568" s="31">
        <f t="shared" si="5365"/>
        <v>0</v>
      </c>
      <c r="BH1568" s="31">
        <f t="shared" si="5305"/>
        <v>62130.622000000003</v>
      </c>
      <c r="BI1568" s="31">
        <f t="shared" si="5306"/>
        <v>0</v>
      </c>
      <c r="BJ1568" s="31">
        <f t="shared" si="5307"/>
        <v>0</v>
      </c>
      <c r="BK1568" s="31">
        <f t="shared" si="5366"/>
        <v>0</v>
      </c>
      <c r="BL1568" s="31">
        <f t="shared" si="5367"/>
        <v>0</v>
      </c>
      <c r="BM1568" s="31">
        <f t="shared" si="5368"/>
        <v>0</v>
      </c>
      <c r="BN1568" s="31">
        <f t="shared" si="5308"/>
        <v>62130.622000000003</v>
      </c>
      <c r="BO1568" s="31">
        <f t="shared" si="5309"/>
        <v>0</v>
      </c>
      <c r="BP1568" s="31">
        <f t="shared" si="5310"/>
        <v>0</v>
      </c>
      <c r="BQ1568" s="31">
        <f t="shared" si="5369"/>
        <v>0</v>
      </c>
      <c r="BR1568" s="31">
        <f t="shared" si="5370"/>
        <v>0</v>
      </c>
      <c r="BS1568" s="31">
        <f t="shared" si="5311"/>
        <v>62130.622000000003</v>
      </c>
      <c r="BT1568" s="31">
        <f t="shared" si="5312"/>
        <v>0</v>
      </c>
      <c r="BU1568" s="31">
        <f t="shared" si="5313"/>
        <v>0</v>
      </c>
      <c r="BV1568" s="31">
        <f t="shared" si="5371"/>
        <v>0</v>
      </c>
      <c r="BW1568" s="31">
        <f t="shared" si="5372"/>
        <v>0</v>
      </c>
      <c r="BX1568" s="31">
        <f t="shared" si="5314"/>
        <v>62130.622000000003</v>
      </c>
      <c r="BY1568" s="31">
        <f t="shared" si="5315"/>
        <v>0</v>
      </c>
      <c r="BZ1568" s="31">
        <f t="shared" si="5316"/>
        <v>0</v>
      </c>
      <c r="CA1568" s="31">
        <f t="shared" si="5373"/>
        <v>0</v>
      </c>
      <c r="CB1568" s="31">
        <f t="shared" si="5374"/>
        <v>0</v>
      </c>
      <c r="CC1568" s="31">
        <f t="shared" si="5375"/>
        <v>0</v>
      </c>
      <c r="CD1568" s="31">
        <f t="shared" si="5192"/>
        <v>62130.622000000003</v>
      </c>
      <c r="CE1568" s="31">
        <f t="shared" si="5193"/>
        <v>0</v>
      </c>
      <c r="CF1568" s="31">
        <f t="shared" si="5194"/>
        <v>0</v>
      </c>
      <c r="CG1568" s="31">
        <f t="shared" si="5376"/>
        <v>0</v>
      </c>
      <c r="CH1568" s="24"/>
      <c r="CI1568" s="40"/>
    </row>
    <row r="1569" ht="15">
      <c r="A1569" s="41" t="s">
        <v>890</v>
      </c>
      <c r="B1569" s="17">
        <v>810</v>
      </c>
      <c r="C1569" s="16" t="s">
        <v>66</v>
      </c>
      <c r="D1569" s="16" t="s">
        <v>67</v>
      </c>
      <c r="E1569" s="39" t="s">
        <v>68</v>
      </c>
      <c r="F1569" s="31"/>
      <c r="G1569" s="31"/>
      <c r="H1569" s="31"/>
      <c r="I1569" s="31"/>
      <c r="J1569" s="31"/>
      <c r="K1569" s="31"/>
      <c r="L1569" s="31"/>
      <c r="M1569" s="31"/>
      <c r="N1569" s="31"/>
      <c r="O1569" s="31"/>
      <c r="P1569" s="31"/>
      <c r="Q1569" s="31"/>
      <c r="R1569" s="31"/>
      <c r="S1569" s="31"/>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v>62130.622000000003</v>
      </c>
      <c r="AZ1569" s="31"/>
      <c r="BA1569" s="31"/>
      <c r="BB1569" s="31">
        <f t="shared" si="5302"/>
        <v>62130.622000000003</v>
      </c>
      <c r="BC1569" s="31">
        <f t="shared" si="5303"/>
        <v>0</v>
      </c>
      <c r="BD1569" s="31">
        <f t="shared" si="5304"/>
        <v>0</v>
      </c>
      <c r="BE1569" s="31"/>
      <c r="BF1569" s="31"/>
      <c r="BG1569" s="31"/>
      <c r="BH1569" s="31">
        <f t="shared" si="5305"/>
        <v>62130.622000000003</v>
      </c>
      <c r="BI1569" s="31">
        <f t="shared" si="5306"/>
        <v>0</v>
      </c>
      <c r="BJ1569" s="31">
        <f t="shared" si="5307"/>
        <v>0</v>
      </c>
      <c r="BK1569" s="31"/>
      <c r="BL1569" s="31"/>
      <c r="BM1569" s="31"/>
      <c r="BN1569" s="31">
        <f t="shared" si="5308"/>
        <v>62130.622000000003</v>
      </c>
      <c r="BO1569" s="31">
        <f t="shared" si="5309"/>
        <v>0</v>
      </c>
      <c r="BP1569" s="31">
        <f t="shared" si="5310"/>
        <v>0</v>
      </c>
      <c r="BQ1569" s="31"/>
      <c r="BR1569" s="31"/>
      <c r="BS1569" s="31">
        <f t="shared" si="5311"/>
        <v>62130.622000000003</v>
      </c>
      <c r="BT1569" s="31">
        <f t="shared" si="5312"/>
        <v>0</v>
      </c>
      <c r="BU1569" s="31">
        <f t="shared" si="5313"/>
        <v>0</v>
      </c>
      <c r="BV1569" s="31"/>
      <c r="BW1569" s="31"/>
      <c r="BX1569" s="31">
        <f t="shared" si="5314"/>
        <v>62130.622000000003</v>
      </c>
      <c r="BY1569" s="31">
        <f t="shared" si="5315"/>
        <v>0</v>
      </c>
      <c r="BZ1569" s="31">
        <f t="shared" si="5316"/>
        <v>0</v>
      </c>
      <c r="CA1569" s="31"/>
      <c r="CB1569" s="31"/>
      <c r="CC1569" s="31"/>
      <c r="CD1569" s="31">
        <f t="shared" si="5192"/>
        <v>62130.622000000003</v>
      </c>
      <c r="CE1569" s="31">
        <f t="shared" si="5193"/>
        <v>0</v>
      </c>
      <c r="CF1569" s="31">
        <f t="shared" si="5194"/>
        <v>0</v>
      </c>
      <c r="CG1569" s="31"/>
      <c r="CH1569" s="24"/>
      <c r="CI1569" s="40"/>
    </row>
    <row r="1570" ht="57.700000000000003" hidden="1">
      <c r="A1570" s="41" t="s">
        <v>892</v>
      </c>
      <c r="B1570" s="17"/>
      <c r="C1570" s="16"/>
      <c r="D1570" s="16"/>
      <c r="E1570" s="39" t="s">
        <v>893</v>
      </c>
      <c r="F1570" s="31">
        <f t="shared" ref="F1570:F1574" si="5377">F1571</f>
        <v>0</v>
      </c>
      <c r="G1570" s="31">
        <f t="shared" ref="G1570:G1574" si="5378">G1571</f>
        <v>0</v>
      </c>
      <c r="H1570" s="31">
        <f t="shared" ref="H1570:H1574" si="5379">H1571</f>
        <v>0</v>
      </c>
      <c r="I1570" s="31">
        <f t="shared" ref="I1570:I1574" si="5380">I1571</f>
        <v>0</v>
      </c>
      <c r="J1570" s="31">
        <f t="shared" ref="J1570:J1574" si="5381">J1571</f>
        <v>0</v>
      </c>
      <c r="K1570" s="31">
        <f t="shared" ref="K1570:K1574" si="5382">K1571</f>
        <v>0</v>
      </c>
      <c r="L1570" s="31">
        <f t="shared" si="5281"/>
        <v>0</v>
      </c>
      <c r="M1570" s="31">
        <f t="shared" si="5282"/>
        <v>0</v>
      </c>
      <c r="N1570" s="31">
        <f t="shared" si="5283"/>
        <v>0</v>
      </c>
      <c r="O1570" s="31">
        <f t="shared" ref="O1570:O1574" si="5383">O1571</f>
        <v>0</v>
      </c>
      <c r="P1570" s="31">
        <f t="shared" ref="P1570:P1574" si="5384">P1571</f>
        <v>0</v>
      </c>
      <c r="Q1570" s="31">
        <f t="shared" ref="Q1570:Q1574" si="5385">Q1571</f>
        <v>0</v>
      </c>
      <c r="R1570" s="31">
        <f t="shared" si="5284"/>
        <v>0</v>
      </c>
      <c r="S1570" s="31">
        <f t="shared" si="5285"/>
        <v>0</v>
      </c>
      <c r="T1570" s="31">
        <f t="shared" si="5286"/>
        <v>0</v>
      </c>
      <c r="U1570" s="31">
        <f t="shared" ref="U1570:U1574" si="5386">U1571</f>
        <v>0</v>
      </c>
      <c r="V1570" s="31">
        <f t="shared" ref="V1570:V1574" si="5387">V1571</f>
        <v>0</v>
      </c>
      <c r="W1570" s="31">
        <f t="shared" ref="W1570:W1574" si="5388">W1571</f>
        <v>0</v>
      </c>
      <c r="X1570" s="31">
        <f t="shared" si="5287"/>
        <v>0</v>
      </c>
      <c r="Y1570" s="31">
        <f t="shared" si="5288"/>
        <v>0</v>
      </c>
      <c r="Z1570" s="31">
        <f t="shared" si="5289"/>
        <v>0</v>
      </c>
      <c r="AA1570" s="31">
        <f t="shared" ref="AA1570:AA1574" si="5389">AA1571</f>
        <v>0</v>
      </c>
      <c r="AB1570" s="31">
        <f t="shared" ref="AB1570:AB1574" si="5390">AB1571</f>
        <v>0</v>
      </c>
      <c r="AC1570" s="31">
        <f t="shared" ref="AC1570:AC1574" si="5391">AC1571</f>
        <v>0</v>
      </c>
      <c r="AD1570" s="31">
        <f t="shared" si="5290"/>
        <v>0</v>
      </c>
      <c r="AE1570" s="31">
        <f t="shared" si="5291"/>
        <v>0</v>
      </c>
      <c r="AF1570" s="31">
        <f t="shared" si="5292"/>
        <v>0</v>
      </c>
      <c r="AG1570" s="31">
        <f t="shared" ref="AG1570:AG1574" si="5392">AG1571</f>
        <v>0</v>
      </c>
      <c r="AH1570" s="31">
        <f t="shared" ref="AH1570:AH1574" si="5393">AH1571</f>
        <v>0</v>
      </c>
      <c r="AI1570" s="31">
        <f t="shared" ref="AI1570:AI1574" si="5394">AI1571</f>
        <v>0</v>
      </c>
      <c r="AJ1570" s="31">
        <f t="shared" si="5293"/>
        <v>0</v>
      </c>
      <c r="AK1570" s="31">
        <f t="shared" si="5294"/>
        <v>0</v>
      </c>
      <c r="AL1570" s="31">
        <f t="shared" si="5295"/>
        <v>0</v>
      </c>
      <c r="AM1570" s="31">
        <f t="shared" ref="AM1570:AM1574" si="5395">AM1571</f>
        <v>0</v>
      </c>
      <c r="AN1570" s="31">
        <f t="shared" ref="AN1570:AN1574" si="5396">AN1571</f>
        <v>0</v>
      </c>
      <c r="AO1570" s="31">
        <f t="shared" ref="AO1570:AO1574" si="5397">AO1571</f>
        <v>0</v>
      </c>
      <c r="AP1570" s="31">
        <f t="shared" si="5296"/>
        <v>0</v>
      </c>
      <c r="AQ1570" s="31">
        <f t="shared" si="5297"/>
        <v>0</v>
      </c>
      <c r="AR1570" s="31">
        <f t="shared" si="5298"/>
        <v>0</v>
      </c>
      <c r="AS1570" s="31">
        <f t="shared" ref="AS1570:AS1574" si="5398">AS1571</f>
        <v>0</v>
      </c>
      <c r="AT1570" s="31">
        <f t="shared" ref="AT1570:AT1574" si="5399">AT1571</f>
        <v>0</v>
      </c>
      <c r="AU1570" s="31">
        <f t="shared" ref="AU1570:AU1574" si="5400">AU1571</f>
        <v>0</v>
      </c>
      <c r="AV1570" s="31">
        <f t="shared" si="5299"/>
        <v>0</v>
      </c>
      <c r="AW1570" s="31">
        <f t="shared" si="5300"/>
        <v>0</v>
      </c>
      <c r="AX1570" s="31">
        <f t="shared" si="5301"/>
        <v>0</v>
      </c>
      <c r="AY1570" s="31">
        <f t="shared" si="5360"/>
        <v>0</v>
      </c>
      <c r="AZ1570" s="31">
        <f t="shared" si="5361"/>
        <v>0</v>
      </c>
      <c r="BA1570" s="31">
        <f t="shared" si="5362"/>
        <v>0</v>
      </c>
      <c r="BB1570" s="31">
        <f t="shared" si="5302"/>
        <v>0</v>
      </c>
      <c r="BC1570" s="31">
        <f t="shared" si="5303"/>
        <v>0</v>
      </c>
      <c r="BD1570" s="31">
        <f t="shared" si="5304"/>
        <v>0</v>
      </c>
      <c r="BE1570" s="31">
        <f t="shared" si="5363"/>
        <v>0</v>
      </c>
      <c r="BF1570" s="31">
        <f t="shared" si="5364"/>
        <v>0</v>
      </c>
      <c r="BG1570" s="31">
        <f t="shared" si="5365"/>
        <v>0</v>
      </c>
      <c r="BH1570" s="31">
        <f t="shared" si="5305"/>
        <v>0</v>
      </c>
      <c r="BI1570" s="31">
        <f t="shared" si="5306"/>
        <v>0</v>
      </c>
      <c r="BJ1570" s="31">
        <f t="shared" si="5307"/>
        <v>0</v>
      </c>
      <c r="BK1570" s="31">
        <f t="shared" si="5366"/>
        <v>0</v>
      </c>
      <c r="BL1570" s="31">
        <f t="shared" si="5367"/>
        <v>0</v>
      </c>
      <c r="BM1570" s="31">
        <f t="shared" si="5368"/>
        <v>0</v>
      </c>
      <c r="BN1570" s="31">
        <f t="shared" si="5308"/>
        <v>0</v>
      </c>
      <c r="BO1570" s="31">
        <f t="shared" si="5309"/>
        <v>0</v>
      </c>
      <c r="BP1570" s="31">
        <f t="shared" si="5310"/>
        <v>0</v>
      </c>
      <c r="BQ1570" s="31">
        <f t="shared" si="5369"/>
        <v>0</v>
      </c>
      <c r="BR1570" s="31">
        <f t="shared" si="5370"/>
        <v>0</v>
      </c>
      <c r="BS1570" s="31">
        <f t="shared" si="5311"/>
        <v>0</v>
      </c>
      <c r="BT1570" s="31">
        <f t="shared" si="5312"/>
        <v>0</v>
      </c>
      <c r="BU1570" s="31">
        <f t="shared" si="5313"/>
        <v>0</v>
      </c>
      <c r="BV1570" s="31">
        <f t="shared" si="5371"/>
        <v>0</v>
      </c>
      <c r="BW1570" s="31">
        <f t="shared" si="5372"/>
        <v>0</v>
      </c>
      <c r="BX1570" s="31">
        <f t="shared" si="5314"/>
        <v>0</v>
      </c>
      <c r="BY1570" s="31">
        <f t="shared" si="5315"/>
        <v>0</v>
      </c>
      <c r="BZ1570" s="31">
        <f t="shared" si="5316"/>
        <v>0</v>
      </c>
      <c r="CA1570" s="31">
        <f t="shared" si="5373"/>
        <v>0</v>
      </c>
      <c r="CB1570" s="31">
        <f t="shared" si="5374"/>
        <v>0</v>
      </c>
      <c r="CC1570" s="31">
        <f t="shared" si="5375"/>
        <v>0</v>
      </c>
      <c r="CD1570" s="31">
        <f t="shared" si="5192"/>
        <v>0</v>
      </c>
      <c r="CE1570" s="31">
        <f t="shared" si="5193"/>
        <v>0</v>
      </c>
      <c r="CF1570" s="31">
        <f t="shared" si="5194"/>
        <v>0</v>
      </c>
      <c r="CG1570" s="31">
        <f t="shared" si="5376"/>
        <v>0</v>
      </c>
      <c r="CH1570" s="24">
        <v>0</v>
      </c>
      <c r="CI1570" s="40"/>
      <c r="CO1570" s="1" t="s">
        <v>31</v>
      </c>
    </row>
    <row r="1571" ht="15" hidden="1">
      <c r="A1571" s="41" t="s">
        <v>892</v>
      </c>
      <c r="B1571" s="17">
        <v>800</v>
      </c>
      <c r="C1571" s="16"/>
      <c r="D1571" s="16"/>
      <c r="E1571" s="39" t="s">
        <v>54</v>
      </c>
      <c r="F1571" s="31">
        <f t="shared" si="5377"/>
        <v>0</v>
      </c>
      <c r="G1571" s="31">
        <f t="shared" si="5378"/>
        <v>0</v>
      </c>
      <c r="H1571" s="31">
        <f t="shared" si="5379"/>
        <v>0</v>
      </c>
      <c r="I1571" s="31">
        <f t="shared" si="5380"/>
        <v>0</v>
      </c>
      <c r="J1571" s="31">
        <f t="shared" si="5381"/>
        <v>0</v>
      </c>
      <c r="K1571" s="31">
        <f t="shared" si="5382"/>
        <v>0</v>
      </c>
      <c r="L1571" s="31">
        <f t="shared" si="5281"/>
        <v>0</v>
      </c>
      <c r="M1571" s="31">
        <f t="shared" si="5282"/>
        <v>0</v>
      </c>
      <c r="N1571" s="31">
        <f t="shared" si="5283"/>
        <v>0</v>
      </c>
      <c r="O1571" s="31">
        <f t="shared" si="5383"/>
        <v>0</v>
      </c>
      <c r="P1571" s="31">
        <f t="shared" si="5384"/>
        <v>0</v>
      </c>
      <c r="Q1571" s="31">
        <f t="shared" si="5385"/>
        <v>0</v>
      </c>
      <c r="R1571" s="31">
        <f t="shared" si="5284"/>
        <v>0</v>
      </c>
      <c r="S1571" s="31">
        <f t="shared" si="5285"/>
        <v>0</v>
      </c>
      <c r="T1571" s="31">
        <f t="shared" si="5286"/>
        <v>0</v>
      </c>
      <c r="U1571" s="31">
        <f t="shared" si="5386"/>
        <v>0</v>
      </c>
      <c r="V1571" s="31">
        <f t="shared" si="5387"/>
        <v>0</v>
      </c>
      <c r="W1571" s="31">
        <f t="shared" si="5388"/>
        <v>0</v>
      </c>
      <c r="X1571" s="31">
        <f t="shared" si="5287"/>
        <v>0</v>
      </c>
      <c r="Y1571" s="31">
        <f t="shared" si="5288"/>
        <v>0</v>
      </c>
      <c r="Z1571" s="31">
        <f t="shared" si="5289"/>
        <v>0</v>
      </c>
      <c r="AA1571" s="31">
        <f t="shared" si="5389"/>
        <v>0</v>
      </c>
      <c r="AB1571" s="31">
        <f t="shared" si="5390"/>
        <v>0</v>
      </c>
      <c r="AC1571" s="31">
        <f t="shared" si="5391"/>
        <v>0</v>
      </c>
      <c r="AD1571" s="31">
        <f t="shared" si="5290"/>
        <v>0</v>
      </c>
      <c r="AE1571" s="31">
        <f t="shared" si="5291"/>
        <v>0</v>
      </c>
      <c r="AF1571" s="31">
        <f t="shared" si="5292"/>
        <v>0</v>
      </c>
      <c r="AG1571" s="31">
        <f t="shared" si="5392"/>
        <v>0</v>
      </c>
      <c r="AH1571" s="31">
        <f t="shared" si="5393"/>
        <v>0</v>
      </c>
      <c r="AI1571" s="31">
        <f t="shared" si="5394"/>
        <v>0</v>
      </c>
      <c r="AJ1571" s="31">
        <f t="shared" si="5293"/>
        <v>0</v>
      </c>
      <c r="AK1571" s="31">
        <f t="shared" si="5294"/>
        <v>0</v>
      </c>
      <c r="AL1571" s="31">
        <f t="shared" si="5295"/>
        <v>0</v>
      </c>
      <c r="AM1571" s="31">
        <f t="shared" si="5395"/>
        <v>0</v>
      </c>
      <c r="AN1571" s="31">
        <f t="shared" si="5396"/>
        <v>0</v>
      </c>
      <c r="AO1571" s="31">
        <f t="shared" si="5397"/>
        <v>0</v>
      </c>
      <c r="AP1571" s="31">
        <f t="shared" si="5296"/>
        <v>0</v>
      </c>
      <c r="AQ1571" s="31">
        <f t="shared" si="5297"/>
        <v>0</v>
      </c>
      <c r="AR1571" s="31">
        <f t="shared" si="5298"/>
        <v>0</v>
      </c>
      <c r="AS1571" s="31">
        <f t="shared" si="5398"/>
        <v>0</v>
      </c>
      <c r="AT1571" s="31">
        <f t="shared" si="5399"/>
        <v>0</v>
      </c>
      <c r="AU1571" s="31">
        <f t="shared" si="5400"/>
        <v>0</v>
      </c>
      <c r="AV1571" s="31">
        <f t="shared" si="5299"/>
        <v>0</v>
      </c>
      <c r="AW1571" s="31">
        <f t="shared" si="5300"/>
        <v>0</v>
      </c>
      <c r="AX1571" s="31">
        <f t="shared" si="5301"/>
        <v>0</v>
      </c>
      <c r="AY1571" s="31">
        <f t="shared" si="5360"/>
        <v>0</v>
      </c>
      <c r="AZ1571" s="31">
        <f t="shared" si="5361"/>
        <v>0</v>
      </c>
      <c r="BA1571" s="31">
        <f t="shared" si="5362"/>
        <v>0</v>
      </c>
      <c r="BB1571" s="31">
        <f t="shared" si="5302"/>
        <v>0</v>
      </c>
      <c r="BC1571" s="31">
        <f t="shared" si="5303"/>
        <v>0</v>
      </c>
      <c r="BD1571" s="31">
        <f t="shared" si="5304"/>
        <v>0</v>
      </c>
      <c r="BE1571" s="31">
        <f t="shared" si="5363"/>
        <v>0</v>
      </c>
      <c r="BF1571" s="31">
        <f t="shared" si="5364"/>
        <v>0</v>
      </c>
      <c r="BG1571" s="31">
        <f t="shared" si="5365"/>
        <v>0</v>
      </c>
      <c r="BH1571" s="31">
        <f t="shared" si="5305"/>
        <v>0</v>
      </c>
      <c r="BI1571" s="31">
        <f t="shared" si="5306"/>
        <v>0</v>
      </c>
      <c r="BJ1571" s="31">
        <f t="shared" si="5307"/>
        <v>0</v>
      </c>
      <c r="BK1571" s="31">
        <f t="shared" si="5366"/>
        <v>0</v>
      </c>
      <c r="BL1571" s="31">
        <f t="shared" si="5367"/>
        <v>0</v>
      </c>
      <c r="BM1571" s="31">
        <f t="shared" si="5368"/>
        <v>0</v>
      </c>
      <c r="BN1571" s="31">
        <f t="shared" si="5308"/>
        <v>0</v>
      </c>
      <c r="BO1571" s="31">
        <f t="shared" si="5309"/>
        <v>0</v>
      </c>
      <c r="BP1571" s="31">
        <f t="shared" si="5310"/>
        <v>0</v>
      </c>
      <c r="BQ1571" s="31">
        <f t="shared" si="5369"/>
        <v>0</v>
      </c>
      <c r="BR1571" s="31">
        <f t="shared" si="5370"/>
        <v>0</v>
      </c>
      <c r="BS1571" s="31">
        <f t="shared" si="5311"/>
        <v>0</v>
      </c>
      <c r="BT1571" s="31">
        <f t="shared" si="5312"/>
        <v>0</v>
      </c>
      <c r="BU1571" s="31">
        <f t="shared" si="5313"/>
        <v>0</v>
      </c>
      <c r="BV1571" s="31">
        <f t="shared" si="5371"/>
        <v>0</v>
      </c>
      <c r="BW1571" s="31">
        <f t="shared" si="5372"/>
        <v>0</v>
      </c>
      <c r="BX1571" s="31">
        <f t="shared" si="5314"/>
        <v>0</v>
      </c>
      <c r="BY1571" s="31">
        <f t="shared" si="5315"/>
        <v>0</v>
      </c>
      <c r="BZ1571" s="31">
        <f t="shared" si="5316"/>
        <v>0</v>
      </c>
      <c r="CA1571" s="31">
        <f t="shared" si="5373"/>
        <v>0</v>
      </c>
      <c r="CB1571" s="31">
        <f t="shared" si="5374"/>
        <v>0</v>
      </c>
      <c r="CC1571" s="31">
        <f t="shared" si="5375"/>
        <v>0</v>
      </c>
      <c r="CD1571" s="31">
        <f t="shared" si="5192"/>
        <v>0</v>
      </c>
      <c r="CE1571" s="31">
        <f t="shared" si="5193"/>
        <v>0</v>
      </c>
      <c r="CF1571" s="31">
        <f t="shared" si="5194"/>
        <v>0</v>
      </c>
      <c r="CG1571" s="31">
        <f t="shared" si="5376"/>
        <v>0</v>
      </c>
      <c r="CH1571" s="24">
        <v>0</v>
      </c>
      <c r="CI1571" s="40"/>
      <c r="CM1571" s="1" t="s">
        <v>29</v>
      </c>
    </row>
    <row r="1572" ht="57.700000000000003" hidden="1">
      <c r="A1572" s="41" t="s">
        <v>892</v>
      </c>
      <c r="B1572" s="17">
        <v>810</v>
      </c>
      <c r="C1572" s="16"/>
      <c r="D1572" s="16"/>
      <c r="E1572" s="39" t="s">
        <v>413</v>
      </c>
      <c r="F1572" s="31">
        <f t="shared" si="5377"/>
        <v>0</v>
      </c>
      <c r="G1572" s="31">
        <f t="shared" si="5378"/>
        <v>0</v>
      </c>
      <c r="H1572" s="31">
        <f t="shared" si="5379"/>
        <v>0</v>
      </c>
      <c r="I1572" s="31">
        <f t="shared" si="5380"/>
        <v>0</v>
      </c>
      <c r="J1572" s="31">
        <f t="shared" si="5381"/>
        <v>0</v>
      </c>
      <c r="K1572" s="31">
        <f t="shared" si="5382"/>
        <v>0</v>
      </c>
      <c r="L1572" s="31">
        <f t="shared" si="5281"/>
        <v>0</v>
      </c>
      <c r="M1572" s="31">
        <f t="shared" si="5282"/>
        <v>0</v>
      </c>
      <c r="N1572" s="31">
        <f t="shared" si="5283"/>
        <v>0</v>
      </c>
      <c r="O1572" s="31">
        <f t="shared" si="5383"/>
        <v>0</v>
      </c>
      <c r="P1572" s="31">
        <f t="shared" si="5384"/>
        <v>0</v>
      </c>
      <c r="Q1572" s="31">
        <f t="shared" si="5385"/>
        <v>0</v>
      </c>
      <c r="R1572" s="31">
        <f t="shared" si="5284"/>
        <v>0</v>
      </c>
      <c r="S1572" s="31">
        <f t="shared" si="5285"/>
        <v>0</v>
      </c>
      <c r="T1572" s="31">
        <f t="shared" si="5286"/>
        <v>0</v>
      </c>
      <c r="U1572" s="31">
        <f t="shared" si="5386"/>
        <v>0</v>
      </c>
      <c r="V1572" s="31">
        <f t="shared" si="5387"/>
        <v>0</v>
      </c>
      <c r="W1572" s="31">
        <f t="shared" si="5388"/>
        <v>0</v>
      </c>
      <c r="X1572" s="31">
        <f t="shared" si="5287"/>
        <v>0</v>
      </c>
      <c r="Y1572" s="31">
        <f t="shared" si="5288"/>
        <v>0</v>
      </c>
      <c r="Z1572" s="31">
        <f t="shared" si="5289"/>
        <v>0</v>
      </c>
      <c r="AA1572" s="31">
        <f t="shared" si="5389"/>
        <v>0</v>
      </c>
      <c r="AB1572" s="31">
        <f t="shared" si="5390"/>
        <v>0</v>
      </c>
      <c r="AC1572" s="31">
        <f t="shared" si="5391"/>
        <v>0</v>
      </c>
      <c r="AD1572" s="31">
        <f t="shared" si="5290"/>
        <v>0</v>
      </c>
      <c r="AE1572" s="31">
        <f t="shared" si="5291"/>
        <v>0</v>
      </c>
      <c r="AF1572" s="31">
        <f t="shared" si="5292"/>
        <v>0</v>
      </c>
      <c r="AG1572" s="31">
        <f t="shared" si="5392"/>
        <v>0</v>
      </c>
      <c r="AH1572" s="31">
        <f t="shared" si="5393"/>
        <v>0</v>
      </c>
      <c r="AI1572" s="31">
        <f t="shared" si="5394"/>
        <v>0</v>
      </c>
      <c r="AJ1572" s="31">
        <f t="shared" si="5293"/>
        <v>0</v>
      </c>
      <c r="AK1572" s="31">
        <f t="shared" si="5294"/>
        <v>0</v>
      </c>
      <c r="AL1572" s="31">
        <f t="shared" si="5295"/>
        <v>0</v>
      </c>
      <c r="AM1572" s="31">
        <f t="shared" si="5395"/>
        <v>0</v>
      </c>
      <c r="AN1572" s="31">
        <f t="shared" si="5396"/>
        <v>0</v>
      </c>
      <c r="AO1572" s="31">
        <f t="shared" si="5397"/>
        <v>0</v>
      </c>
      <c r="AP1572" s="31">
        <f t="shared" si="5296"/>
        <v>0</v>
      </c>
      <c r="AQ1572" s="31">
        <f t="shared" si="5297"/>
        <v>0</v>
      </c>
      <c r="AR1572" s="31">
        <f t="shared" si="5298"/>
        <v>0</v>
      </c>
      <c r="AS1572" s="31">
        <f t="shared" si="5398"/>
        <v>0</v>
      </c>
      <c r="AT1572" s="31">
        <f t="shared" si="5399"/>
        <v>0</v>
      </c>
      <c r="AU1572" s="31">
        <f t="shared" si="5400"/>
        <v>0</v>
      </c>
      <c r="AV1572" s="31">
        <f t="shared" si="5299"/>
        <v>0</v>
      </c>
      <c r="AW1572" s="31">
        <f t="shared" si="5300"/>
        <v>0</v>
      </c>
      <c r="AX1572" s="31">
        <f t="shared" si="5301"/>
        <v>0</v>
      </c>
      <c r="AY1572" s="31">
        <f t="shared" si="5360"/>
        <v>0</v>
      </c>
      <c r="AZ1572" s="31">
        <f t="shared" si="5361"/>
        <v>0</v>
      </c>
      <c r="BA1572" s="31">
        <f t="shared" si="5362"/>
        <v>0</v>
      </c>
      <c r="BB1572" s="31">
        <f t="shared" si="5302"/>
        <v>0</v>
      </c>
      <c r="BC1572" s="31">
        <f t="shared" si="5303"/>
        <v>0</v>
      </c>
      <c r="BD1572" s="31">
        <f t="shared" si="5304"/>
        <v>0</v>
      </c>
      <c r="BE1572" s="31">
        <f t="shared" si="5363"/>
        <v>0</v>
      </c>
      <c r="BF1572" s="31">
        <f t="shared" si="5364"/>
        <v>0</v>
      </c>
      <c r="BG1572" s="31">
        <f t="shared" si="5365"/>
        <v>0</v>
      </c>
      <c r="BH1572" s="31">
        <f t="shared" si="5305"/>
        <v>0</v>
      </c>
      <c r="BI1572" s="31">
        <f t="shared" si="5306"/>
        <v>0</v>
      </c>
      <c r="BJ1572" s="31">
        <f t="shared" si="5307"/>
        <v>0</v>
      </c>
      <c r="BK1572" s="31">
        <f t="shared" si="5366"/>
        <v>0</v>
      </c>
      <c r="BL1572" s="31">
        <f t="shared" si="5367"/>
        <v>0</v>
      </c>
      <c r="BM1572" s="31">
        <f t="shared" si="5368"/>
        <v>0</v>
      </c>
      <c r="BN1572" s="31">
        <f t="shared" si="5308"/>
        <v>0</v>
      </c>
      <c r="BO1572" s="31">
        <f t="shared" si="5309"/>
        <v>0</v>
      </c>
      <c r="BP1572" s="31">
        <f t="shared" si="5310"/>
        <v>0</v>
      </c>
      <c r="BQ1572" s="31">
        <f t="shared" si="5369"/>
        <v>0</v>
      </c>
      <c r="BR1572" s="31">
        <f t="shared" si="5370"/>
        <v>0</v>
      </c>
      <c r="BS1572" s="31">
        <f t="shared" si="5311"/>
        <v>0</v>
      </c>
      <c r="BT1572" s="31">
        <f t="shared" si="5312"/>
        <v>0</v>
      </c>
      <c r="BU1572" s="31">
        <f t="shared" si="5313"/>
        <v>0</v>
      </c>
      <c r="BV1572" s="31">
        <f t="shared" si="5371"/>
        <v>0</v>
      </c>
      <c r="BW1572" s="31">
        <f t="shared" si="5372"/>
        <v>0</v>
      </c>
      <c r="BX1572" s="31">
        <f t="shared" si="5314"/>
        <v>0</v>
      </c>
      <c r="BY1572" s="31">
        <f t="shared" si="5315"/>
        <v>0</v>
      </c>
      <c r="BZ1572" s="31">
        <f t="shared" si="5316"/>
        <v>0</v>
      </c>
      <c r="CA1572" s="31">
        <f t="shared" si="5373"/>
        <v>0</v>
      </c>
      <c r="CB1572" s="31">
        <f t="shared" si="5374"/>
        <v>0</v>
      </c>
      <c r="CC1572" s="31">
        <f t="shared" si="5375"/>
        <v>0</v>
      </c>
      <c r="CD1572" s="31">
        <f t="shared" si="5192"/>
        <v>0</v>
      </c>
      <c r="CE1572" s="31">
        <f t="shared" si="5193"/>
        <v>0</v>
      </c>
      <c r="CF1572" s="31">
        <f t="shared" si="5194"/>
        <v>0</v>
      </c>
      <c r="CG1572" s="31">
        <f t="shared" si="5376"/>
        <v>0</v>
      </c>
      <c r="CH1572" s="24">
        <v>0</v>
      </c>
      <c r="CI1572" s="40"/>
      <c r="CN1572" s="1" t="s">
        <v>30</v>
      </c>
    </row>
    <row r="1573" ht="15" hidden="1">
      <c r="A1573" s="41" t="s">
        <v>892</v>
      </c>
      <c r="B1573" s="17">
        <v>810</v>
      </c>
      <c r="C1573" s="16" t="s">
        <v>66</v>
      </c>
      <c r="D1573" s="16" t="s">
        <v>67</v>
      </c>
      <c r="E1573" s="39" t="s">
        <v>68</v>
      </c>
      <c r="F1573" s="31"/>
      <c r="G1573" s="31"/>
      <c r="H1573" s="31"/>
      <c r="I1573" s="31"/>
      <c r="J1573" s="31"/>
      <c r="K1573" s="31"/>
      <c r="L1573" s="31">
        <f t="shared" si="5281"/>
        <v>0</v>
      </c>
      <c r="M1573" s="31">
        <f t="shared" si="5282"/>
        <v>0</v>
      </c>
      <c r="N1573" s="31">
        <f t="shared" si="5283"/>
        <v>0</v>
      </c>
      <c r="O1573" s="31"/>
      <c r="P1573" s="31"/>
      <c r="Q1573" s="31"/>
      <c r="R1573" s="31">
        <f t="shared" si="5284"/>
        <v>0</v>
      </c>
      <c r="S1573" s="31">
        <f t="shared" si="5285"/>
        <v>0</v>
      </c>
      <c r="T1573" s="31">
        <f t="shared" si="5286"/>
        <v>0</v>
      </c>
      <c r="U1573" s="31"/>
      <c r="V1573" s="31"/>
      <c r="W1573" s="31"/>
      <c r="X1573" s="31">
        <f t="shared" si="5287"/>
        <v>0</v>
      </c>
      <c r="Y1573" s="31">
        <f t="shared" si="5288"/>
        <v>0</v>
      </c>
      <c r="Z1573" s="31">
        <f t="shared" si="5289"/>
        <v>0</v>
      </c>
      <c r="AA1573" s="31"/>
      <c r="AB1573" s="31"/>
      <c r="AC1573" s="31"/>
      <c r="AD1573" s="31">
        <f t="shared" si="5290"/>
        <v>0</v>
      </c>
      <c r="AE1573" s="31">
        <f t="shared" si="5291"/>
        <v>0</v>
      </c>
      <c r="AF1573" s="31">
        <f t="shared" si="5292"/>
        <v>0</v>
      </c>
      <c r="AG1573" s="31"/>
      <c r="AH1573" s="31"/>
      <c r="AI1573" s="31"/>
      <c r="AJ1573" s="31">
        <f t="shared" si="5293"/>
        <v>0</v>
      </c>
      <c r="AK1573" s="31">
        <f t="shared" si="5294"/>
        <v>0</v>
      </c>
      <c r="AL1573" s="31">
        <f t="shared" si="5295"/>
        <v>0</v>
      </c>
      <c r="AM1573" s="31"/>
      <c r="AN1573" s="31"/>
      <c r="AO1573" s="31"/>
      <c r="AP1573" s="31">
        <f t="shared" si="5296"/>
        <v>0</v>
      </c>
      <c r="AQ1573" s="31">
        <f t="shared" si="5297"/>
        <v>0</v>
      </c>
      <c r="AR1573" s="31">
        <f t="shared" si="5298"/>
        <v>0</v>
      </c>
      <c r="AS1573" s="31"/>
      <c r="AT1573" s="31"/>
      <c r="AU1573" s="31"/>
      <c r="AV1573" s="31">
        <f t="shared" si="5299"/>
        <v>0</v>
      </c>
      <c r="AW1573" s="31">
        <f t="shared" si="5300"/>
        <v>0</v>
      </c>
      <c r="AX1573" s="31">
        <f t="shared" si="5301"/>
        <v>0</v>
      </c>
      <c r="AY1573" s="31"/>
      <c r="AZ1573" s="31"/>
      <c r="BA1573" s="31"/>
      <c r="BB1573" s="31">
        <f t="shared" si="5302"/>
        <v>0</v>
      </c>
      <c r="BC1573" s="31">
        <f t="shared" si="5303"/>
        <v>0</v>
      </c>
      <c r="BD1573" s="31">
        <f t="shared" si="5304"/>
        <v>0</v>
      </c>
      <c r="BE1573" s="31"/>
      <c r="BF1573" s="31"/>
      <c r="BG1573" s="31"/>
      <c r="BH1573" s="31">
        <f t="shared" si="5305"/>
        <v>0</v>
      </c>
      <c r="BI1573" s="31">
        <f t="shared" si="5306"/>
        <v>0</v>
      </c>
      <c r="BJ1573" s="31">
        <f t="shared" si="5307"/>
        <v>0</v>
      </c>
      <c r="BK1573" s="31"/>
      <c r="BL1573" s="31"/>
      <c r="BM1573" s="31"/>
      <c r="BN1573" s="31">
        <f t="shared" si="5308"/>
        <v>0</v>
      </c>
      <c r="BO1573" s="31">
        <f t="shared" si="5309"/>
        <v>0</v>
      </c>
      <c r="BP1573" s="31">
        <f t="shared" si="5310"/>
        <v>0</v>
      </c>
      <c r="BQ1573" s="31"/>
      <c r="BR1573" s="31"/>
      <c r="BS1573" s="31">
        <f t="shared" si="5311"/>
        <v>0</v>
      </c>
      <c r="BT1573" s="31">
        <f t="shared" si="5312"/>
        <v>0</v>
      </c>
      <c r="BU1573" s="31">
        <f t="shared" si="5313"/>
        <v>0</v>
      </c>
      <c r="BV1573" s="31"/>
      <c r="BW1573" s="31"/>
      <c r="BX1573" s="31">
        <f t="shared" si="5314"/>
        <v>0</v>
      </c>
      <c r="BY1573" s="31">
        <f t="shared" si="5315"/>
        <v>0</v>
      </c>
      <c r="BZ1573" s="31">
        <f t="shared" si="5316"/>
        <v>0</v>
      </c>
      <c r="CA1573" s="31"/>
      <c r="CB1573" s="31"/>
      <c r="CC1573" s="31"/>
      <c r="CD1573" s="31">
        <f t="shared" si="5192"/>
        <v>0</v>
      </c>
      <c r="CE1573" s="31">
        <f t="shared" si="5193"/>
        <v>0</v>
      </c>
      <c r="CF1573" s="31">
        <f t="shared" si="5194"/>
        <v>0</v>
      </c>
      <c r="CG1573" s="31"/>
      <c r="CH1573" s="24">
        <v>0</v>
      </c>
      <c r="CI1573" s="40"/>
    </row>
    <row r="1574" ht="29.850000000000001">
      <c r="A1574" s="41" t="s">
        <v>894</v>
      </c>
      <c r="B1574" s="17"/>
      <c r="C1574" s="16"/>
      <c r="D1574" s="16"/>
      <c r="E1574" s="39" t="s">
        <v>895</v>
      </c>
      <c r="F1574" s="31">
        <f t="shared" si="5377"/>
        <v>258465</v>
      </c>
      <c r="G1574" s="31">
        <f t="shared" si="5378"/>
        <v>0</v>
      </c>
      <c r="H1574" s="31">
        <f t="shared" si="5379"/>
        <v>0</v>
      </c>
      <c r="I1574" s="31">
        <f t="shared" si="5380"/>
        <v>-113273.60000000001</v>
      </c>
      <c r="J1574" s="31">
        <f t="shared" si="5381"/>
        <v>0</v>
      </c>
      <c r="K1574" s="31">
        <f t="shared" si="5382"/>
        <v>0</v>
      </c>
      <c r="L1574" s="31">
        <f t="shared" si="5281"/>
        <v>145191.39999999999</v>
      </c>
      <c r="M1574" s="31">
        <f t="shared" si="5282"/>
        <v>0</v>
      </c>
      <c r="N1574" s="31">
        <f t="shared" si="5283"/>
        <v>0</v>
      </c>
      <c r="O1574" s="31">
        <f t="shared" si="5383"/>
        <v>0</v>
      </c>
      <c r="P1574" s="31">
        <f t="shared" si="5384"/>
        <v>0</v>
      </c>
      <c r="Q1574" s="31">
        <f t="shared" si="5385"/>
        <v>0</v>
      </c>
      <c r="R1574" s="31">
        <f t="shared" si="5284"/>
        <v>145191.39999999999</v>
      </c>
      <c r="S1574" s="31">
        <f t="shared" si="5285"/>
        <v>0</v>
      </c>
      <c r="T1574" s="31">
        <f t="shared" si="5286"/>
        <v>0</v>
      </c>
      <c r="U1574" s="31">
        <f t="shared" si="5386"/>
        <v>0</v>
      </c>
      <c r="V1574" s="31">
        <f t="shared" si="5387"/>
        <v>0</v>
      </c>
      <c r="W1574" s="31">
        <f t="shared" si="5388"/>
        <v>0</v>
      </c>
      <c r="X1574" s="31">
        <f t="shared" si="5287"/>
        <v>145191.39999999999</v>
      </c>
      <c r="Y1574" s="31">
        <f t="shared" si="5288"/>
        <v>0</v>
      </c>
      <c r="Z1574" s="31">
        <f t="shared" si="5289"/>
        <v>0</v>
      </c>
      <c r="AA1574" s="31">
        <f t="shared" si="5389"/>
        <v>0</v>
      </c>
      <c r="AB1574" s="31">
        <f t="shared" si="5390"/>
        <v>0</v>
      </c>
      <c r="AC1574" s="31">
        <f t="shared" si="5391"/>
        <v>0</v>
      </c>
      <c r="AD1574" s="31">
        <f t="shared" si="5290"/>
        <v>145191.39999999999</v>
      </c>
      <c r="AE1574" s="31">
        <f t="shared" si="5291"/>
        <v>0</v>
      </c>
      <c r="AF1574" s="31">
        <f t="shared" si="5292"/>
        <v>0</v>
      </c>
      <c r="AG1574" s="31">
        <f t="shared" si="5392"/>
        <v>0</v>
      </c>
      <c r="AH1574" s="31">
        <f t="shared" si="5393"/>
        <v>0</v>
      </c>
      <c r="AI1574" s="31">
        <f t="shared" si="5394"/>
        <v>0</v>
      </c>
      <c r="AJ1574" s="31">
        <f t="shared" si="5293"/>
        <v>145191.39999999999</v>
      </c>
      <c r="AK1574" s="31">
        <f t="shared" si="5294"/>
        <v>0</v>
      </c>
      <c r="AL1574" s="31">
        <f t="shared" si="5295"/>
        <v>0</v>
      </c>
      <c r="AM1574" s="31">
        <f t="shared" si="5395"/>
        <v>0</v>
      </c>
      <c r="AN1574" s="31">
        <f t="shared" si="5396"/>
        <v>0</v>
      </c>
      <c r="AO1574" s="31">
        <f t="shared" si="5397"/>
        <v>0</v>
      </c>
      <c r="AP1574" s="31">
        <f t="shared" si="5296"/>
        <v>145191.39999999999</v>
      </c>
      <c r="AQ1574" s="31">
        <f t="shared" si="5297"/>
        <v>0</v>
      </c>
      <c r="AR1574" s="31">
        <f t="shared" si="5298"/>
        <v>0</v>
      </c>
      <c r="AS1574" s="31">
        <f t="shared" si="5398"/>
        <v>0</v>
      </c>
      <c r="AT1574" s="31">
        <f t="shared" si="5399"/>
        <v>0</v>
      </c>
      <c r="AU1574" s="31">
        <f t="shared" si="5400"/>
        <v>0</v>
      </c>
      <c r="AV1574" s="31">
        <f t="shared" si="5299"/>
        <v>145191.39999999999</v>
      </c>
      <c r="AW1574" s="31">
        <f t="shared" si="5300"/>
        <v>0</v>
      </c>
      <c r="AX1574" s="31">
        <f t="shared" si="5301"/>
        <v>0</v>
      </c>
      <c r="AY1574" s="31">
        <f t="shared" si="5360"/>
        <v>0</v>
      </c>
      <c r="AZ1574" s="31">
        <f t="shared" si="5361"/>
        <v>0</v>
      </c>
      <c r="BA1574" s="31">
        <f t="shared" si="5362"/>
        <v>0</v>
      </c>
      <c r="BB1574" s="31">
        <f t="shared" si="5302"/>
        <v>145191.39999999999</v>
      </c>
      <c r="BC1574" s="31">
        <f t="shared" si="5303"/>
        <v>0</v>
      </c>
      <c r="BD1574" s="31">
        <f t="shared" si="5304"/>
        <v>0</v>
      </c>
      <c r="BE1574" s="31">
        <f t="shared" si="5363"/>
        <v>0</v>
      </c>
      <c r="BF1574" s="31">
        <f t="shared" si="5364"/>
        <v>0</v>
      </c>
      <c r="BG1574" s="31">
        <f t="shared" si="5365"/>
        <v>0</v>
      </c>
      <c r="BH1574" s="31">
        <f t="shared" si="5305"/>
        <v>145191.39999999999</v>
      </c>
      <c r="BI1574" s="31">
        <f t="shared" si="5306"/>
        <v>0</v>
      </c>
      <c r="BJ1574" s="31">
        <f t="shared" si="5307"/>
        <v>0</v>
      </c>
      <c r="BK1574" s="31">
        <f t="shared" si="5366"/>
        <v>0</v>
      </c>
      <c r="BL1574" s="31">
        <f t="shared" si="5367"/>
        <v>0</v>
      </c>
      <c r="BM1574" s="31">
        <f t="shared" si="5368"/>
        <v>0</v>
      </c>
      <c r="BN1574" s="31">
        <f t="shared" si="5308"/>
        <v>145191.39999999999</v>
      </c>
      <c r="BO1574" s="31">
        <f t="shared" si="5309"/>
        <v>0</v>
      </c>
      <c r="BP1574" s="31">
        <f t="shared" si="5310"/>
        <v>0</v>
      </c>
      <c r="BQ1574" s="31">
        <f t="shared" si="5369"/>
        <v>0</v>
      </c>
      <c r="BR1574" s="31">
        <f t="shared" si="5370"/>
        <v>0</v>
      </c>
      <c r="BS1574" s="31">
        <f t="shared" si="5311"/>
        <v>145191.39999999999</v>
      </c>
      <c r="BT1574" s="31">
        <f t="shared" si="5312"/>
        <v>0</v>
      </c>
      <c r="BU1574" s="31">
        <f t="shared" si="5313"/>
        <v>0</v>
      </c>
      <c r="BV1574" s="31">
        <f t="shared" si="5371"/>
        <v>0</v>
      </c>
      <c r="BW1574" s="31">
        <f t="shared" si="5372"/>
        <v>0</v>
      </c>
      <c r="BX1574" s="31">
        <f t="shared" si="5314"/>
        <v>145191.39999999999</v>
      </c>
      <c r="BY1574" s="31">
        <f t="shared" si="5315"/>
        <v>0</v>
      </c>
      <c r="BZ1574" s="31">
        <f t="shared" si="5316"/>
        <v>0</v>
      </c>
      <c r="CA1574" s="31">
        <f t="shared" si="5373"/>
        <v>0</v>
      </c>
      <c r="CB1574" s="31">
        <f t="shared" si="5374"/>
        <v>0</v>
      </c>
      <c r="CC1574" s="31">
        <f t="shared" si="5375"/>
        <v>0</v>
      </c>
      <c r="CD1574" s="31">
        <f t="shared" si="5192"/>
        <v>145191.39999999999</v>
      </c>
      <c r="CE1574" s="31">
        <f t="shared" si="5193"/>
        <v>0</v>
      </c>
      <c r="CF1574" s="31">
        <f t="shared" si="5194"/>
        <v>0</v>
      </c>
      <c r="CG1574" s="31">
        <f t="shared" si="5376"/>
        <v>0</v>
      </c>
      <c r="CH1574" s="24"/>
      <c r="CI1574" s="40"/>
      <c r="CL1574" s="1" t="s">
        <v>28</v>
      </c>
    </row>
    <row r="1575" ht="29.850000000000001">
      <c r="A1575" s="41" t="s">
        <v>896</v>
      </c>
      <c r="B1575" s="17"/>
      <c r="C1575" s="16"/>
      <c r="D1575" s="16"/>
      <c r="E1575" s="39" t="s">
        <v>897</v>
      </c>
      <c r="F1575" s="31">
        <f>F1580+F1576</f>
        <v>258465</v>
      </c>
      <c r="G1575" s="31">
        <f>G1580+G1576</f>
        <v>0</v>
      </c>
      <c r="H1575" s="31">
        <f>H1580+H1576</f>
        <v>0</v>
      </c>
      <c r="I1575" s="31">
        <f>I1580+I1576</f>
        <v>-113273.60000000001</v>
      </c>
      <c r="J1575" s="31">
        <f>J1580+J1576</f>
        <v>0</v>
      </c>
      <c r="K1575" s="31">
        <f>K1580+K1576</f>
        <v>0</v>
      </c>
      <c r="L1575" s="31">
        <f t="shared" si="5281"/>
        <v>145191.39999999999</v>
      </c>
      <c r="M1575" s="31">
        <f t="shared" si="5282"/>
        <v>0</v>
      </c>
      <c r="N1575" s="31">
        <f t="shared" si="5283"/>
        <v>0</v>
      </c>
      <c r="O1575" s="31">
        <f>O1580+O1576</f>
        <v>0</v>
      </c>
      <c r="P1575" s="31">
        <f>P1580+P1576</f>
        <v>0</v>
      </c>
      <c r="Q1575" s="31">
        <f>Q1580+Q1576</f>
        <v>0</v>
      </c>
      <c r="R1575" s="31">
        <f t="shared" si="5284"/>
        <v>145191.39999999999</v>
      </c>
      <c r="S1575" s="31">
        <f t="shared" si="5285"/>
        <v>0</v>
      </c>
      <c r="T1575" s="31">
        <f t="shared" si="5286"/>
        <v>0</v>
      </c>
      <c r="U1575" s="31">
        <f>U1580+U1576</f>
        <v>0</v>
      </c>
      <c r="V1575" s="31">
        <f>V1580+V1576</f>
        <v>0</v>
      </c>
      <c r="W1575" s="31">
        <f>W1580+W1576</f>
        <v>0</v>
      </c>
      <c r="X1575" s="31">
        <f t="shared" si="5287"/>
        <v>145191.39999999999</v>
      </c>
      <c r="Y1575" s="31">
        <f t="shared" si="5288"/>
        <v>0</v>
      </c>
      <c r="Z1575" s="31">
        <f t="shared" si="5289"/>
        <v>0</v>
      </c>
      <c r="AA1575" s="31">
        <f>AA1580+AA1576</f>
        <v>0</v>
      </c>
      <c r="AB1575" s="31">
        <f>AB1580+AB1576</f>
        <v>0</v>
      </c>
      <c r="AC1575" s="31">
        <f>AC1580+AC1576</f>
        <v>0</v>
      </c>
      <c r="AD1575" s="31">
        <f t="shared" si="5290"/>
        <v>145191.39999999999</v>
      </c>
      <c r="AE1575" s="31">
        <f t="shared" si="5291"/>
        <v>0</v>
      </c>
      <c r="AF1575" s="31">
        <f t="shared" si="5292"/>
        <v>0</v>
      </c>
      <c r="AG1575" s="31">
        <f>AG1580+AG1576</f>
        <v>0</v>
      </c>
      <c r="AH1575" s="31">
        <f>AH1580+AH1576</f>
        <v>0</v>
      </c>
      <c r="AI1575" s="31">
        <f>AI1580+AI1576</f>
        <v>0</v>
      </c>
      <c r="AJ1575" s="31">
        <f t="shared" si="5293"/>
        <v>145191.39999999999</v>
      </c>
      <c r="AK1575" s="31">
        <f t="shared" si="5294"/>
        <v>0</v>
      </c>
      <c r="AL1575" s="31">
        <f t="shared" si="5295"/>
        <v>0</v>
      </c>
      <c r="AM1575" s="31">
        <f>AM1580+AM1576</f>
        <v>0</v>
      </c>
      <c r="AN1575" s="31">
        <f>AN1580+AN1576</f>
        <v>0</v>
      </c>
      <c r="AO1575" s="31">
        <f>AO1580+AO1576</f>
        <v>0</v>
      </c>
      <c r="AP1575" s="31">
        <f t="shared" si="5296"/>
        <v>145191.39999999999</v>
      </c>
      <c r="AQ1575" s="31">
        <f t="shared" si="5297"/>
        <v>0</v>
      </c>
      <c r="AR1575" s="31">
        <f t="shared" si="5298"/>
        <v>0</v>
      </c>
      <c r="AS1575" s="31">
        <f>AS1580+AS1576</f>
        <v>0</v>
      </c>
      <c r="AT1575" s="31">
        <f>AT1580+AT1576</f>
        <v>0</v>
      </c>
      <c r="AU1575" s="31">
        <f>AU1580+AU1576</f>
        <v>0</v>
      </c>
      <c r="AV1575" s="31">
        <f t="shared" si="5299"/>
        <v>145191.39999999999</v>
      </c>
      <c r="AW1575" s="31">
        <f t="shared" si="5300"/>
        <v>0</v>
      </c>
      <c r="AX1575" s="31">
        <f t="shared" si="5301"/>
        <v>0</v>
      </c>
      <c r="AY1575" s="31">
        <f>AY1580+AY1576</f>
        <v>0</v>
      </c>
      <c r="AZ1575" s="31">
        <f>AZ1580+AZ1576</f>
        <v>0</v>
      </c>
      <c r="BA1575" s="31">
        <f>BA1580+BA1576</f>
        <v>0</v>
      </c>
      <c r="BB1575" s="31">
        <f t="shared" si="5302"/>
        <v>145191.39999999999</v>
      </c>
      <c r="BC1575" s="31">
        <f t="shared" si="5303"/>
        <v>0</v>
      </c>
      <c r="BD1575" s="31">
        <f t="shared" si="5304"/>
        <v>0</v>
      </c>
      <c r="BE1575" s="31">
        <f>BE1580+BE1576</f>
        <v>0</v>
      </c>
      <c r="BF1575" s="31">
        <f>BF1580+BF1576</f>
        <v>0</v>
      </c>
      <c r="BG1575" s="31">
        <f>BG1580+BG1576</f>
        <v>0</v>
      </c>
      <c r="BH1575" s="31">
        <f t="shared" si="5305"/>
        <v>145191.39999999999</v>
      </c>
      <c r="BI1575" s="31">
        <f t="shared" si="5306"/>
        <v>0</v>
      </c>
      <c r="BJ1575" s="31">
        <f t="shared" si="5307"/>
        <v>0</v>
      </c>
      <c r="BK1575" s="31">
        <f>BK1580+BK1576</f>
        <v>0</v>
      </c>
      <c r="BL1575" s="31">
        <f>BL1580+BL1576</f>
        <v>0</v>
      </c>
      <c r="BM1575" s="31">
        <f>BM1580+BM1576</f>
        <v>0</v>
      </c>
      <c r="BN1575" s="31">
        <f t="shared" si="5308"/>
        <v>145191.39999999999</v>
      </c>
      <c r="BO1575" s="31">
        <f t="shared" si="5309"/>
        <v>0</v>
      </c>
      <c r="BP1575" s="31">
        <f t="shared" si="5310"/>
        <v>0</v>
      </c>
      <c r="BQ1575" s="31">
        <f>BQ1580+BQ1576</f>
        <v>0</v>
      </c>
      <c r="BR1575" s="31">
        <f>BR1580+BR1576</f>
        <v>0</v>
      </c>
      <c r="BS1575" s="31">
        <f t="shared" si="5311"/>
        <v>145191.39999999999</v>
      </c>
      <c r="BT1575" s="31">
        <f t="shared" si="5312"/>
        <v>0</v>
      </c>
      <c r="BU1575" s="31">
        <f t="shared" si="5313"/>
        <v>0</v>
      </c>
      <c r="BV1575" s="31">
        <f>BV1580+BV1576</f>
        <v>0</v>
      </c>
      <c r="BW1575" s="31">
        <f>BW1580+BW1576</f>
        <v>0</v>
      </c>
      <c r="BX1575" s="31">
        <f t="shared" si="5314"/>
        <v>145191.39999999999</v>
      </c>
      <c r="BY1575" s="31">
        <f t="shared" si="5315"/>
        <v>0</v>
      </c>
      <c r="BZ1575" s="31">
        <f t="shared" si="5316"/>
        <v>0</v>
      </c>
      <c r="CA1575" s="31">
        <f>CA1580+CA1576</f>
        <v>0</v>
      </c>
      <c r="CB1575" s="31">
        <f>CB1580+CB1576</f>
        <v>0</v>
      </c>
      <c r="CC1575" s="31">
        <f>CC1580+CC1576</f>
        <v>0</v>
      </c>
      <c r="CD1575" s="31">
        <f t="shared" si="5192"/>
        <v>145191.39999999999</v>
      </c>
      <c r="CE1575" s="31">
        <f t="shared" si="5193"/>
        <v>0</v>
      </c>
      <c r="CF1575" s="31">
        <f t="shared" si="5194"/>
        <v>0</v>
      </c>
      <c r="CG1575" s="31">
        <f>CG1580+CG1576</f>
        <v>0</v>
      </c>
      <c r="CH1575" s="24"/>
      <c r="CI1575" s="40"/>
      <c r="CO1575" s="1" t="s">
        <v>31</v>
      </c>
    </row>
    <row r="1576" ht="43.75">
      <c r="A1576" s="41" t="s">
        <v>896</v>
      </c>
      <c r="B1576" s="17">
        <v>600</v>
      </c>
      <c r="C1576" s="16"/>
      <c r="D1576" s="16"/>
      <c r="E1576" s="39" t="s">
        <v>45</v>
      </c>
      <c r="F1576" s="31">
        <f>F1577</f>
        <v>47370.5</v>
      </c>
      <c r="G1576" s="31">
        <f>G1577</f>
        <v>0</v>
      </c>
      <c r="H1576" s="31">
        <f>H1577</f>
        <v>0</v>
      </c>
      <c r="I1576" s="31">
        <f>I1577</f>
        <v>-25944.400000000001</v>
      </c>
      <c r="J1576" s="31">
        <f>J1577</f>
        <v>0</v>
      </c>
      <c r="K1576" s="31">
        <f>K1577</f>
        <v>0</v>
      </c>
      <c r="L1576" s="31">
        <f t="shared" si="5281"/>
        <v>21426.099999999999</v>
      </c>
      <c r="M1576" s="31">
        <f t="shared" si="5282"/>
        <v>0</v>
      </c>
      <c r="N1576" s="31">
        <f t="shared" si="5283"/>
        <v>0</v>
      </c>
      <c r="O1576" s="31">
        <f>O1577</f>
        <v>0</v>
      </c>
      <c r="P1576" s="31">
        <f>P1577</f>
        <v>0</v>
      </c>
      <c r="Q1576" s="31">
        <f>Q1577</f>
        <v>0</v>
      </c>
      <c r="R1576" s="31">
        <f t="shared" si="5284"/>
        <v>21426.099999999999</v>
      </c>
      <c r="S1576" s="31">
        <f t="shared" si="5285"/>
        <v>0</v>
      </c>
      <c r="T1576" s="31">
        <f t="shared" si="5286"/>
        <v>0</v>
      </c>
      <c r="U1576" s="31">
        <f>U1577</f>
        <v>0</v>
      </c>
      <c r="V1576" s="31">
        <f>V1577</f>
        <v>0</v>
      </c>
      <c r="W1576" s="31">
        <f>W1577</f>
        <v>0</v>
      </c>
      <c r="X1576" s="31">
        <f t="shared" si="5287"/>
        <v>21426.099999999999</v>
      </c>
      <c r="Y1576" s="31">
        <f t="shared" si="5288"/>
        <v>0</v>
      </c>
      <c r="Z1576" s="31">
        <f t="shared" si="5289"/>
        <v>0</v>
      </c>
      <c r="AA1576" s="31">
        <f>AA1577</f>
        <v>0</v>
      </c>
      <c r="AB1576" s="31">
        <f>AB1577</f>
        <v>0</v>
      </c>
      <c r="AC1576" s="31">
        <f>AC1577</f>
        <v>0</v>
      </c>
      <c r="AD1576" s="31">
        <f t="shared" si="5290"/>
        <v>21426.099999999999</v>
      </c>
      <c r="AE1576" s="31">
        <f t="shared" si="5291"/>
        <v>0</v>
      </c>
      <c r="AF1576" s="31">
        <f t="shared" si="5292"/>
        <v>0</v>
      </c>
      <c r="AG1576" s="31">
        <f>AG1577</f>
        <v>0</v>
      </c>
      <c r="AH1576" s="31">
        <f>AH1577</f>
        <v>0</v>
      </c>
      <c r="AI1576" s="31">
        <f>AI1577</f>
        <v>0</v>
      </c>
      <c r="AJ1576" s="31">
        <f t="shared" si="5293"/>
        <v>21426.099999999999</v>
      </c>
      <c r="AK1576" s="31">
        <f t="shared" si="5294"/>
        <v>0</v>
      </c>
      <c r="AL1576" s="31">
        <f t="shared" si="5295"/>
        <v>0</v>
      </c>
      <c r="AM1576" s="31">
        <f>AM1577</f>
        <v>0</v>
      </c>
      <c r="AN1576" s="31">
        <f>AN1577</f>
        <v>0</v>
      </c>
      <c r="AO1576" s="31">
        <f>AO1577</f>
        <v>0</v>
      </c>
      <c r="AP1576" s="31">
        <f t="shared" si="5296"/>
        <v>21426.099999999999</v>
      </c>
      <c r="AQ1576" s="31">
        <f t="shared" si="5297"/>
        <v>0</v>
      </c>
      <c r="AR1576" s="31">
        <f t="shared" si="5298"/>
        <v>0</v>
      </c>
      <c r="AS1576" s="31">
        <f>AS1577</f>
        <v>0</v>
      </c>
      <c r="AT1576" s="31">
        <f>AT1577</f>
        <v>0</v>
      </c>
      <c r="AU1576" s="31">
        <f>AU1577</f>
        <v>0</v>
      </c>
      <c r="AV1576" s="31">
        <f t="shared" si="5299"/>
        <v>21426.099999999999</v>
      </c>
      <c r="AW1576" s="31">
        <f t="shared" si="5300"/>
        <v>0</v>
      </c>
      <c r="AX1576" s="31">
        <f t="shared" si="5301"/>
        <v>0</v>
      </c>
      <c r="AY1576" s="31">
        <f>AY1577</f>
        <v>0</v>
      </c>
      <c r="AZ1576" s="31">
        <f>AZ1577</f>
        <v>0</v>
      </c>
      <c r="BA1576" s="31">
        <f>BA1577</f>
        <v>0</v>
      </c>
      <c r="BB1576" s="31">
        <f t="shared" si="5302"/>
        <v>21426.099999999999</v>
      </c>
      <c r="BC1576" s="31">
        <f t="shared" si="5303"/>
        <v>0</v>
      </c>
      <c r="BD1576" s="31">
        <f t="shared" si="5304"/>
        <v>0</v>
      </c>
      <c r="BE1576" s="31">
        <f>BE1577</f>
        <v>0</v>
      </c>
      <c r="BF1576" s="31">
        <f>BF1577</f>
        <v>0</v>
      </c>
      <c r="BG1576" s="31">
        <f>BG1577</f>
        <v>0</v>
      </c>
      <c r="BH1576" s="31">
        <f t="shared" si="5305"/>
        <v>21426.099999999999</v>
      </c>
      <c r="BI1576" s="31">
        <f t="shared" si="5306"/>
        <v>0</v>
      </c>
      <c r="BJ1576" s="31">
        <f t="shared" si="5307"/>
        <v>0</v>
      </c>
      <c r="BK1576" s="31">
        <f>BK1577</f>
        <v>0</v>
      </c>
      <c r="BL1576" s="31">
        <f>BL1577</f>
        <v>0</v>
      </c>
      <c r="BM1576" s="31">
        <f>BM1577</f>
        <v>0</v>
      </c>
      <c r="BN1576" s="31">
        <f t="shared" si="5308"/>
        <v>21426.099999999999</v>
      </c>
      <c r="BO1576" s="31">
        <f t="shared" si="5309"/>
        <v>0</v>
      </c>
      <c r="BP1576" s="31">
        <f t="shared" si="5310"/>
        <v>0</v>
      </c>
      <c r="BQ1576" s="31">
        <f>BQ1577</f>
        <v>0</v>
      </c>
      <c r="BR1576" s="31">
        <f>BR1577</f>
        <v>0</v>
      </c>
      <c r="BS1576" s="31">
        <f t="shared" si="5311"/>
        <v>21426.099999999999</v>
      </c>
      <c r="BT1576" s="31">
        <f t="shared" si="5312"/>
        <v>0</v>
      </c>
      <c r="BU1576" s="31">
        <f t="shared" si="5313"/>
        <v>0</v>
      </c>
      <c r="BV1576" s="31">
        <f>BV1577</f>
        <v>0</v>
      </c>
      <c r="BW1576" s="31">
        <f>BW1577</f>
        <v>0</v>
      </c>
      <c r="BX1576" s="31">
        <f t="shared" si="5314"/>
        <v>21426.099999999999</v>
      </c>
      <c r="BY1576" s="31">
        <f t="shared" si="5315"/>
        <v>0</v>
      </c>
      <c r="BZ1576" s="31">
        <f t="shared" si="5316"/>
        <v>0</v>
      </c>
      <c r="CA1576" s="31">
        <f>CA1577</f>
        <v>0</v>
      </c>
      <c r="CB1576" s="31">
        <f>CB1577</f>
        <v>0</v>
      </c>
      <c r="CC1576" s="31">
        <f>CC1577</f>
        <v>0</v>
      </c>
      <c r="CD1576" s="31">
        <f t="shared" si="5192"/>
        <v>21426.099999999999</v>
      </c>
      <c r="CE1576" s="31">
        <f t="shared" si="5193"/>
        <v>0</v>
      </c>
      <c r="CF1576" s="31">
        <f t="shared" si="5194"/>
        <v>0</v>
      </c>
      <c r="CG1576" s="31">
        <f>CG1577</f>
        <v>0</v>
      </c>
      <c r="CH1576" s="24"/>
      <c r="CI1576" s="40"/>
      <c r="CM1576" s="1" t="s">
        <v>29</v>
      </c>
    </row>
    <row r="1577" ht="65.650000000000006">
      <c r="A1577" s="41" t="s">
        <v>896</v>
      </c>
      <c r="B1577" s="17">
        <v>630</v>
      </c>
      <c r="C1577" s="16"/>
      <c r="D1577" s="16"/>
      <c r="E1577" s="39" t="s">
        <v>51</v>
      </c>
      <c r="F1577" s="31">
        <f>F1578+F1579</f>
        <v>47370.5</v>
      </c>
      <c r="G1577" s="31">
        <f>G1578+G1579</f>
        <v>0</v>
      </c>
      <c r="H1577" s="31">
        <f>H1578+H1579</f>
        <v>0</v>
      </c>
      <c r="I1577" s="31">
        <f>I1578+I1579</f>
        <v>-25944.400000000001</v>
      </c>
      <c r="J1577" s="31">
        <f>J1578+J1579</f>
        <v>0</v>
      </c>
      <c r="K1577" s="31">
        <f>K1578+K1579</f>
        <v>0</v>
      </c>
      <c r="L1577" s="31">
        <f t="shared" si="5281"/>
        <v>21426.099999999999</v>
      </c>
      <c r="M1577" s="31">
        <f t="shared" si="5282"/>
        <v>0</v>
      </c>
      <c r="N1577" s="31">
        <f t="shared" si="5283"/>
        <v>0</v>
      </c>
      <c r="O1577" s="31">
        <f>O1578+O1579</f>
        <v>0</v>
      </c>
      <c r="P1577" s="31">
        <f>P1578+P1579</f>
        <v>0</v>
      </c>
      <c r="Q1577" s="31">
        <f>Q1578+Q1579</f>
        <v>0</v>
      </c>
      <c r="R1577" s="31">
        <f t="shared" si="5284"/>
        <v>21426.099999999999</v>
      </c>
      <c r="S1577" s="31">
        <f t="shared" si="5285"/>
        <v>0</v>
      </c>
      <c r="T1577" s="31">
        <f t="shared" si="5286"/>
        <v>0</v>
      </c>
      <c r="U1577" s="31">
        <f>U1578+U1579</f>
        <v>0</v>
      </c>
      <c r="V1577" s="31">
        <f>V1578+V1579</f>
        <v>0</v>
      </c>
      <c r="W1577" s="31">
        <f>W1578+W1579</f>
        <v>0</v>
      </c>
      <c r="X1577" s="31">
        <f t="shared" si="5287"/>
        <v>21426.099999999999</v>
      </c>
      <c r="Y1577" s="31">
        <f t="shared" si="5288"/>
        <v>0</v>
      </c>
      <c r="Z1577" s="31">
        <f t="shared" si="5289"/>
        <v>0</v>
      </c>
      <c r="AA1577" s="31">
        <f>AA1578+AA1579</f>
        <v>0</v>
      </c>
      <c r="AB1577" s="31">
        <f>AB1578+AB1579</f>
        <v>0</v>
      </c>
      <c r="AC1577" s="31">
        <f>AC1578+AC1579</f>
        <v>0</v>
      </c>
      <c r="AD1577" s="31">
        <f t="shared" si="5290"/>
        <v>21426.099999999999</v>
      </c>
      <c r="AE1577" s="31">
        <f t="shared" si="5291"/>
        <v>0</v>
      </c>
      <c r="AF1577" s="31">
        <f t="shared" si="5292"/>
        <v>0</v>
      </c>
      <c r="AG1577" s="31">
        <f>AG1578+AG1579</f>
        <v>0</v>
      </c>
      <c r="AH1577" s="31">
        <f>AH1578+AH1579</f>
        <v>0</v>
      </c>
      <c r="AI1577" s="31">
        <f>AI1578+AI1579</f>
        <v>0</v>
      </c>
      <c r="AJ1577" s="31">
        <f t="shared" si="5293"/>
        <v>21426.099999999999</v>
      </c>
      <c r="AK1577" s="31">
        <f t="shared" si="5294"/>
        <v>0</v>
      </c>
      <c r="AL1577" s="31">
        <f t="shared" si="5295"/>
        <v>0</v>
      </c>
      <c r="AM1577" s="31">
        <f>AM1578+AM1579</f>
        <v>0</v>
      </c>
      <c r="AN1577" s="31">
        <f>AN1578+AN1579</f>
        <v>0</v>
      </c>
      <c r="AO1577" s="31">
        <f>AO1578+AO1579</f>
        <v>0</v>
      </c>
      <c r="AP1577" s="31">
        <f t="shared" si="5296"/>
        <v>21426.099999999999</v>
      </c>
      <c r="AQ1577" s="31">
        <f t="shared" si="5297"/>
        <v>0</v>
      </c>
      <c r="AR1577" s="31">
        <f t="shared" si="5298"/>
        <v>0</v>
      </c>
      <c r="AS1577" s="31">
        <f>AS1578+AS1579</f>
        <v>0</v>
      </c>
      <c r="AT1577" s="31">
        <f>AT1578+AT1579</f>
        <v>0</v>
      </c>
      <c r="AU1577" s="31">
        <f>AU1578+AU1579</f>
        <v>0</v>
      </c>
      <c r="AV1577" s="31">
        <f t="shared" si="5299"/>
        <v>21426.099999999999</v>
      </c>
      <c r="AW1577" s="31">
        <f t="shared" si="5300"/>
        <v>0</v>
      </c>
      <c r="AX1577" s="31">
        <f t="shared" si="5301"/>
        <v>0</v>
      </c>
      <c r="AY1577" s="31">
        <f>AY1578+AY1579</f>
        <v>0</v>
      </c>
      <c r="AZ1577" s="31">
        <f>AZ1578+AZ1579</f>
        <v>0</v>
      </c>
      <c r="BA1577" s="31">
        <f>BA1578+BA1579</f>
        <v>0</v>
      </c>
      <c r="BB1577" s="31">
        <f t="shared" si="5302"/>
        <v>21426.099999999999</v>
      </c>
      <c r="BC1577" s="31">
        <f t="shared" si="5303"/>
        <v>0</v>
      </c>
      <c r="BD1577" s="31">
        <f t="shared" si="5304"/>
        <v>0</v>
      </c>
      <c r="BE1577" s="31">
        <f>BE1578+BE1579</f>
        <v>0</v>
      </c>
      <c r="BF1577" s="31">
        <f>BF1578+BF1579</f>
        <v>0</v>
      </c>
      <c r="BG1577" s="31">
        <f>BG1578+BG1579</f>
        <v>0</v>
      </c>
      <c r="BH1577" s="31">
        <f t="shared" si="5305"/>
        <v>21426.099999999999</v>
      </c>
      <c r="BI1577" s="31">
        <f t="shared" si="5306"/>
        <v>0</v>
      </c>
      <c r="BJ1577" s="31">
        <f t="shared" si="5307"/>
        <v>0</v>
      </c>
      <c r="BK1577" s="31">
        <f>BK1578+BK1579</f>
        <v>0</v>
      </c>
      <c r="BL1577" s="31">
        <f>BL1578+BL1579</f>
        <v>0</v>
      </c>
      <c r="BM1577" s="31">
        <f>BM1578+BM1579</f>
        <v>0</v>
      </c>
      <c r="BN1577" s="31">
        <f t="shared" si="5308"/>
        <v>21426.099999999999</v>
      </c>
      <c r="BO1577" s="31">
        <f t="shared" si="5309"/>
        <v>0</v>
      </c>
      <c r="BP1577" s="31">
        <f t="shared" si="5310"/>
        <v>0</v>
      </c>
      <c r="BQ1577" s="31">
        <f>BQ1578+BQ1579</f>
        <v>0</v>
      </c>
      <c r="BR1577" s="31">
        <f>BR1578+BR1579</f>
        <v>0</v>
      </c>
      <c r="BS1577" s="31">
        <f t="shared" si="5311"/>
        <v>21426.099999999999</v>
      </c>
      <c r="BT1577" s="31">
        <f t="shared" si="5312"/>
        <v>0</v>
      </c>
      <c r="BU1577" s="31">
        <f t="shared" si="5313"/>
        <v>0</v>
      </c>
      <c r="BV1577" s="31">
        <f>BV1578+BV1579</f>
        <v>0</v>
      </c>
      <c r="BW1577" s="31">
        <f>BW1578+BW1579</f>
        <v>0</v>
      </c>
      <c r="BX1577" s="31">
        <f t="shared" si="5314"/>
        <v>21426.099999999999</v>
      </c>
      <c r="BY1577" s="31">
        <f t="shared" si="5315"/>
        <v>0</v>
      </c>
      <c r="BZ1577" s="31">
        <f t="shared" si="5316"/>
        <v>0</v>
      </c>
      <c r="CA1577" s="31">
        <f>CA1578+CA1579</f>
        <v>0</v>
      </c>
      <c r="CB1577" s="31">
        <f>CB1578+CB1579</f>
        <v>0</v>
      </c>
      <c r="CC1577" s="31">
        <f>CC1578+CC1579</f>
        <v>0</v>
      </c>
      <c r="CD1577" s="31">
        <f t="shared" si="5192"/>
        <v>21426.099999999999</v>
      </c>
      <c r="CE1577" s="31">
        <f t="shared" si="5193"/>
        <v>0</v>
      </c>
      <c r="CF1577" s="31">
        <f t="shared" si="5194"/>
        <v>0</v>
      </c>
      <c r="CG1577" s="31">
        <f>CG1578+CG1579</f>
        <v>0</v>
      </c>
      <c r="CH1577" s="24"/>
      <c r="CI1577" s="40"/>
      <c r="CN1577" s="1" t="s">
        <v>30</v>
      </c>
    </row>
    <row r="1578" ht="15">
      <c r="A1578" s="41" t="s">
        <v>896</v>
      </c>
      <c r="B1578" s="17">
        <v>630</v>
      </c>
      <c r="C1578" s="16" t="s">
        <v>395</v>
      </c>
      <c r="D1578" s="16" t="s">
        <v>105</v>
      </c>
      <c r="E1578" s="39" t="s">
        <v>681</v>
      </c>
      <c r="F1578" s="31">
        <f>40583.4+6787.1</f>
        <v>47370.5</v>
      </c>
      <c r="G1578" s="31"/>
      <c r="H1578" s="31"/>
      <c r="I1578" s="31">
        <f>-6787.1-19157.3</f>
        <v>-25944.400000000001</v>
      </c>
      <c r="J1578" s="31"/>
      <c r="K1578" s="31"/>
      <c r="L1578" s="31">
        <f t="shared" si="5281"/>
        <v>21426.099999999999</v>
      </c>
      <c r="M1578" s="31">
        <f t="shared" si="5282"/>
        <v>0</v>
      </c>
      <c r="N1578" s="31">
        <f t="shared" si="5283"/>
        <v>0</v>
      </c>
      <c r="O1578" s="31"/>
      <c r="P1578" s="31"/>
      <c r="Q1578" s="31"/>
      <c r="R1578" s="31">
        <f t="shared" si="5284"/>
        <v>21426.099999999999</v>
      </c>
      <c r="S1578" s="31">
        <f t="shared" si="5285"/>
        <v>0</v>
      </c>
      <c r="T1578" s="31">
        <f t="shared" si="5286"/>
        <v>0</v>
      </c>
      <c r="U1578" s="31"/>
      <c r="V1578" s="31"/>
      <c r="W1578" s="31"/>
      <c r="X1578" s="31">
        <f t="shared" si="5287"/>
        <v>21426.099999999999</v>
      </c>
      <c r="Y1578" s="31">
        <f t="shared" si="5288"/>
        <v>0</v>
      </c>
      <c r="Z1578" s="31">
        <f t="shared" si="5289"/>
        <v>0</v>
      </c>
      <c r="AA1578" s="31"/>
      <c r="AB1578" s="31"/>
      <c r="AC1578" s="31"/>
      <c r="AD1578" s="31">
        <f t="shared" si="5290"/>
        <v>21426.099999999999</v>
      </c>
      <c r="AE1578" s="31">
        <f t="shared" si="5291"/>
        <v>0</v>
      </c>
      <c r="AF1578" s="31">
        <f t="shared" si="5292"/>
        <v>0</v>
      </c>
      <c r="AG1578" s="31"/>
      <c r="AH1578" s="31"/>
      <c r="AI1578" s="31"/>
      <c r="AJ1578" s="31">
        <f t="shared" si="5293"/>
        <v>21426.099999999999</v>
      </c>
      <c r="AK1578" s="31">
        <f t="shared" si="5294"/>
        <v>0</v>
      </c>
      <c r="AL1578" s="31">
        <f t="shared" si="5295"/>
        <v>0</v>
      </c>
      <c r="AM1578" s="31"/>
      <c r="AN1578" s="31"/>
      <c r="AO1578" s="31"/>
      <c r="AP1578" s="31">
        <f t="shared" si="5296"/>
        <v>21426.099999999999</v>
      </c>
      <c r="AQ1578" s="31">
        <f t="shared" si="5297"/>
        <v>0</v>
      </c>
      <c r="AR1578" s="31">
        <f t="shared" si="5298"/>
        <v>0</v>
      </c>
      <c r="AS1578" s="31"/>
      <c r="AT1578" s="31"/>
      <c r="AU1578" s="31"/>
      <c r="AV1578" s="31">
        <f t="shared" si="5299"/>
        <v>21426.099999999999</v>
      </c>
      <c r="AW1578" s="31">
        <f t="shared" si="5300"/>
        <v>0</v>
      </c>
      <c r="AX1578" s="31">
        <f t="shared" si="5301"/>
        <v>0</v>
      </c>
      <c r="AY1578" s="31"/>
      <c r="AZ1578" s="31"/>
      <c r="BA1578" s="31"/>
      <c r="BB1578" s="31">
        <f t="shared" si="5302"/>
        <v>21426.099999999999</v>
      </c>
      <c r="BC1578" s="31">
        <f t="shared" si="5303"/>
        <v>0</v>
      </c>
      <c r="BD1578" s="31">
        <f t="shared" si="5304"/>
        <v>0</v>
      </c>
      <c r="BE1578" s="31"/>
      <c r="BF1578" s="31"/>
      <c r="BG1578" s="31"/>
      <c r="BH1578" s="31">
        <f t="shared" si="5305"/>
        <v>21426.099999999999</v>
      </c>
      <c r="BI1578" s="31">
        <f t="shared" si="5306"/>
        <v>0</v>
      </c>
      <c r="BJ1578" s="31">
        <f t="shared" si="5307"/>
        <v>0</v>
      </c>
      <c r="BK1578" s="31"/>
      <c r="BL1578" s="31"/>
      <c r="BM1578" s="31"/>
      <c r="BN1578" s="31">
        <f t="shared" si="5308"/>
        <v>21426.099999999999</v>
      </c>
      <c r="BO1578" s="31">
        <f t="shared" si="5309"/>
        <v>0</v>
      </c>
      <c r="BP1578" s="31">
        <f t="shared" si="5310"/>
        <v>0</v>
      </c>
      <c r="BQ1578" s="31"/>
      <c r="BR1578" s="31"/>
      <c r="BS1578" s="31">
        <f t="shared" si="5311"/>
        <v>21426.099999999999</v>
      </c>
      <c r="BT1578" s="31">
        <f t="shared" si="5312"/>
        <v>0</v>
      </c>
      <c r="BU1578" s="31">
        <f t="shared" si="5313"/>
        <v>0</v>
      </c>
      <c r="BV1578" s="31"/>
      <c r="BW1578" s="31"/>
      <c r="BX1578" s="31">
        <f t="shared" si="5314"/>
        <v>21426.099999999999</v>
      </c>
      <c r="BY1578" s="31">
        <f t="shared" si="5315"/>
        <v>0</v>
      </c>
      <c r="BZ1578" s="31">
        <f t="shared" si="5316"/>
        <v>0</v>
      </c>
      <c r="CA1578" s="31"/>
      <c r="CB1578" s="31"/>
      <c r="CC1578" s="31"/>
      <c r="CD1578" s="31">
        <f t="shared" si="5192"/>
        <v>21426.099999999999</v>
      </c>
      <c r="CE1578" s="31">
        <f t="shared" si="5193"/>
        <v>0</v>
      </c>
      <c r="CF1578" s="31">
        <f t="shared" si="5194"/>
        <v>0</v>
      </c>
      <c r="CG1578" s="31"/>
      <c r="CH1578" s="24"/>
      <c r="CI1578" s="40">
        <v>81.849999999999994</v>
      </c>
    </row>
    <row r="1579" ht="15" hidden="1">
      <c r="A1579" s="41" t="s">
        <v>896</v>
      </c>
      <c r="B1579" s="17">
        <v>630</v>
      </c>
      <c r="C1579" s="16" t="s">
        <v>66</v>
      </c>
      <c r="D1579" s="16" t="s">
        <v>67</v>
      </c>
      <c r="E1579" s="39" t="s">
        <v>68</v>
      </c>
      <c r="F1579" s="31"/>
      <c r="G1579" s="31"/>
      <c r="H1579" s="31"/>
      <c r="I1579" s="31"/>
      <c r="J1579" s="31"/>
      <c r="K1579" s="31"/>
      <c r="L1579" s="31">
        <f t="shared" si="5281"/>
        <v>0</v>
      </c>
      <c r="M1579" s="31">
        <f t="shared" si="5282"/>
        <v>0</v>
      </c>
      <c r="N1579" s="31">
        <f t="shared" si="5283"/>
        <v>0</v>
      </c>
      <c r="O1579" s="31"/>
      <c r="P1579" s="31"/>
      <c r="Q1579" s="31"/>
      <c r="R1579" s="31">
        <f t="shared" si="5284"/>
        <v>0</v>
      </c>
      <c r="S1579" s="31">
        <f t="shared" si="5285"/>
        <v>0</v>
      </c>
      <c r="T1579" s="31">
        <f t="shared" si="5286"/>
        <v>0</v>
      </c>
      <c r="U1579" s="31"/>
      <c r="V1579" s="31"/>
      <c r="W1579" s="31"/>
      <c r="X1579" s="31">
        <f t="shared" si="5287"/>
        <v>0</v>
      </c>
      <c r="Y1579" s="31">
        <f t="shared" si="5288"/>
        <v>0</v>
      </c>
      <c r="Z1579" s="31">
        <f t="shared" si="5289"/>
        <v>0</v>
      </c>
      <c r="AA1579" s="31"/>
      <c r="AB1579" s="31"/>
      <c r="AC1579" s="31"/>
      <c r="AD1579" s="31">
        <f t="shared" si="5290"/>
        <v>0</v>
      </c>
      <c r="AE1579" s="31">
        <f t="shared" si="5291"/>
        <v>0</v>
      </c>
      <c r="AF1579" s="31">
        <f t="shared" si="5292"/>
        <v>0</v>
      </c>
      <c r="AG1579" s="31"/>
      <c r="AH1579" s="31"/>
      <c r="AI1579" s="31"/>
      <c r="AJ1579" s="31">
        <f t="shared" si="5293"/>
        <v>0</v>
      </c>
      <c r="AK1579" s="31">
        <f t="shared" si="5294"/>
        <v>0</v>
      </c>
      <c r="AL1579" s="31">
        <f t="shared" si="5295"/>
        <v>0</v>
      </c>
      <c r="AM1579" s="31"/>
      <c r="AN1579" s="31"/>
      <c r="AO1579" s="31"/>
      <c r="AP1579" s="31">
        <f t="shared" si="5296"/>
        <v>0</v>
      </c>
      <c r="AQ1579" s="31">
        <f t="shared" si="5297"/>
        <v>0</v>
      </c>
      <c r="AR1579" s="31">
        <f t="shared" si="5298"/>
        <v>0</v>
      </c>
      <c r="AS1579" s="31"/>
      <c r="AT1579" s="31"/>
      <c r="AU1579" s="31"/>
      <c r="AV1579" s="31">
        <f t="shared" si="5299"/>
        <v>0</v>
      </c>
      <c r="AW1579" s="31">
        <f t="shared" si="5300"/>
        <v>0</v>
      </c>
      <c r="AX1579" s="31">
        <f t="shared" si="5301"/>
        <v>0</v>
      </c>
      <c r="AY1579" s="31"/>
      <c r="AZ1579" s="31"/>
      <c r="BA1579" s="31"/>
      <c r="BB1579" s="31">
        <f t="shared" si="5302"/>
        <v>0</v>
      </c>
      <c r="BC1579" s="31">
        <f t="shared" si="5303"/>
        <v>0</v>
      </c>
      <c r="BD1579" s="31">
        <f t="shared" si="5304"/>
        <v>0</v>
      </c>
      <c r="BE1579" s="31"/>
      <c r="BF1579" s="31"/>
      <c r="BG1579" s="31"/>
      <c r="BH1579" s="31">
        <f t="shared" si="5305"/>
        <v>0</v>
      </c>
      <c r="BI1579" s="31">
        <f t="shared" si="5306"/>
        <v>0</v>
      </c>
      <c r="BJ1579" s="31">
        <f t="shared" si="5307"/>
        <v>0</v>
      </c>
      <c r="BK1579" s="31"/>
      <c r="BL1579" s="31"/>
      <c r="BM1579" s="31"/>
      <c r="BN1579" s="31">
        <f t="shared" si="5308"/>
        <v>0</v>
      </c>
      <c r="BO1579" s="31">
        <f t="shared" si="5309"/>
        <v>0</v>
      </c>
      <c r="BP1579" s="31">
        <f t="shared" si="5310"/>
        <v>0</v>
      </c>
      <c r="BQ1579" s="31"/>
      <c r="BR1579" s="31"/>
      <c r="BS1579" s="31">
        <f t="shared" si="5311"/>
        <v>0</v>
      </c>
      <c r="BT1579" s="31">
        <f t="shared" si="5312"/>
        <v>0</v>
      </c>
      <c r="BU1579" s="31">
        <f t="shared" si="5313"/>
        <v>0</v>
      </c>
      <c r="BV1579" s="31"/>
      <c r="BW1579" s="31"/>
      <c r="BX1579" s="31">
        <f t="shared" si="5314"/>
        <v>0</v>
      </c>
      <c r="BY1579" s="31">
        <f t="shared" si="5315"/>
        <v>0</v>
      </c>
      <c r="BZ1579" s="31">
        <f t="shared" si="5316"/>
        <v>0</v>
      </c>
      <c r="CA1579" s="31"/>
      <c r="CB1579" s="31"/>
      <c r="CC1579" s="31"/>
      <c r="CD1579" s="31">
        <f t="shared" si="5192"/>
        <v>0</v>
      </c>
      <c r="CE1579" s="31">
        <f t="shared" si="5193"/>
        <v>0</v>
      </c>
      <c r="CF1579" s="31">
        <f t="shared" si="5194"/>
        <v>0</v>
      </c>
      <c r="CG1579" s="31"/>
      <c r="CH1579" s="24">
        <v>0</v>
      </c>
      <c r="CI1579" s="40">
        <v>87</v>
      </c>
    </row>
    <row r="1580" ht="15">
      <c r="A1580" s="41" t="s">
        <v>896</v>
      </c>
      <c r="B1580" s="17">
        <v>800</v>
      </c>
      <c r="C1580" s="16"/>
      <c r="D1580" s="16"/>
      <c r="E1580" s="39" t="s">
        <v>54</v>
      </c>
      <c r="F1580" s="31">
        <f>F1581</f>
        <v>211094.5</v>
      </c>
      <c r="G1580" s="31">
        <f>G1581</f>
        <v>0</v>
      </c>
      <c r="H1580" s="31">
        <f>H1581</f>
        <v>0</v>
      </c>
      <c r="I1580" s="31">
        <f>I1581</f>
        <v>-87329.199999999997</v>
      </c>
      <c r="J1580" s="31">
        <f>J1581</f>
        <v>0</v>
      </c>
      <c r="K1580" s="31">
        <f>K1581</f>
        <v>0</v>
      </c>
      <c r="L1580" s="31">
        <f t="shared" si="5281"/>
        <v>123765.3</v>
      </c>
      <c r="M1580" s="31">
        <f t="shared" si="5282"/>
        <v>0</v>
      </c>
      <c r="N1580" s="31">
        <f t="shared" si="5283"/>
        <v>0</v>
      </c>
      <c r="O1580" s="31">
        <f>O1581</f>
        <v>0</v>
      </c>
      <c r="P1580" s="31">
        <f>P1581</f>
        <v>0</v>
      </c>
      <c r="Q1580" s="31">
        <f>Q1581</f>
        <v>0</v>
      </c>
      <c r="R1580" s="31">
        <f t="shared" si="5284"/>
        <v>123765.3</v>
      </c>
      <c r="S1580" s="31">
        <f t="shared" si="5285"/>
        <v>0</v>
      </c>
      <c r="T1580" s="31">
        <f t="shared" si="5286"/>
        <v>0</v>
      </c>
      <c r="U1580" s="31">
        <f>U1581</f>
        <v>0</v>
      </c>
      <c r="V1580" s="31">
        <f>V1581</f>
        <v>0</v>
      </c>
      <c r="W1580" s="31">
        <f>W1581</f>
        <v>0</v>
      </c>
      <c r="X1580" s="31">
        <f t="shared" si="5287"/>
        <v>123765.3</v>
      </c>
      <c r="Y1580" s="31">
        <f t="shared" si="5288"/>
        <v>0</v>
      </c>
      <c r="Z1580" s="31">
        <f t="shared" si="5289"/>
        <v>0</v>
      </c>
      <c r="AA1580" s="31">
        <f>AA1581</f>
        <v>0</v>
      </c>
      <c r="AB1580" s="31">
        <f>AB1581</f>
        <v>0</v>
      </c>
      <c r="AC1580" s="31">
        <f>AC1581</f>
        <v>0</v>
      </c>
      <c r="AD1580" s="31">
        <f t="shared" si="5290"/>
        <v>123765.3</v>
      </c>
      <c r="AE1580" s="31">
        <f t="shared" si="5291"/>
        <v>0</v>
      </c>
      <c r="AF1580" s="31">
        <f t="shared" si="5292"/>
        <v>0</v>
      </c>
      <c r="AG1580" s="31">
        <f>AG1581</f>
        <v>0</v>
      </c>
      <c r="AH1580" s="31">
        <f>AH1581</f>
        <v>0</v>
      </c>
      <c r="AI1580" s="31">
        <f>AI1581</f>
        <v>0</v>
      </c>
      <c r="AJ1580" s="31">
        <f t="shared" si="5293"/>
        <v>123765.3</v>
      </c>
      <c r="AK1580" s="31">
        <f t="shared" si="5294"/>
        <v>0</v>
      </c>
      <c r="AL1580" s="31">
        <f t="shared" si="5295"/>
        <v>0</v>
      </c>
      <c r="AM1580" s="31">
        <f>AM1581</f>
        <v>0</v>
      </c>
      <c r="AN1580" s="31">
        <f>AN1581</f>
        <v>0</v>
      </c>
      <c r="AO1580" s="31">
        <f>AO1581</f>
        <v>0</v>
      </c>
      <c r="AP1580" s="31">
        <f t="shared" si="5296"/>
        <v>123765.3</v>
      </c>
      <c r="AQ1580" s="31">
        <f t="shared" si="5297"/>
        <v>0</v>
      </c>
      <c r="AR1580" s="31">
        <f t="shared" si="5298"/>
        <v>0</v>
      </c>
      <c r="AS1580" s="31">
        <f>AS1581</f>
        <v>0</v>
      </c>
      <c r="AT1580" s="31">
        <f>AT1581</f>
        <v>0</v>
      </c>
      <c r="AU1580" s="31">
        <f>AU1581</f>
        <v>0</v>
      </c>
      <c r="AV1580" s="31">
        <f t="shared" si="5299"/>
        <v>123765.3</v>
      </c>
      <c r="AW1580" s="31">
        <f t="shared" si="5300"/>
        <v>0</v>
      </c>
      <c r="AX1580" s="31">
        <f t="shared" si="5301"/>
        <v>0</v>
      </c>
      <c r="AY1580" s="31">
        <f>AY1581</f>
        <v>0</v>
      </c>
      <c r="AZ1580" s="31">
        <f>AZ1581</f>
        <v>0</v>
      </c>
      <c r="BA1580" s="31">
        <f>BA1581</f>
        <v>0</v>
      </c>
      <c r="BB1580" s="31">
        <f t="shared" si="5302"/>
        <v>123765.3</v>
      </c>
      <c r="BC1580" s="31">
        <f t="shared" si="5303"/>
        <v>0</v>
      </c>
      <c r="BD1580" s="31">
        <f t="shared" si="5304"/>
        <v>0</v>
      </c>
      <c r="BE1580" s="31">
        <f>BE1581</f>
        <v>0</v>
      </c>
      <c r="BF1580" s="31">
        <f>BF1581</f>
        <v>0</v>
      </c>
      <c r="BG1580" s="31">
        <f>BG1581</f>
        <v>0</v>
      </c>
      <c r="BH1580" s="31">
        <f t="shared" si="5305"/>
        <v>123765.3</v>
      </c>
      <c r="BI1580" s="31">
        <f t="shared" si="5306"/>
        <v>0</v>
      </c>
      <c r="BJ1580" s="31">
        <f t="shared" si="5307"/>
        <v>0</v>
      </c>
      <c r="BK1580" s="31">
        <f>BK1581</f>
        <v>0</v>
      </c>
      <c r="BL1580" s="31">
        <f>BL1581</f>
        <v>0</v>
      </c>
      <c r="BM1580" s="31">
        <f>BM1581</f>
        <v>0</v>
      </c>
      <c r="BN1580" s="31">
        <f t="shared" si="5308"/>
        <v>123765.3</v>
      </c>
      <c r="BO1580" s="31">
        <f t="shared" si="5309"/>
        <v>0</v>
      </c>
      <c r="BP1580" s="31">
        <f t="shared" si="5310"/>
        <v>0</v>
      </c>
      <c r="BQ1580" s="31">
        <f>BQ1581</f>
        <v>0</v>
      </c>
      <c r="BR1580" s="31">
        <f>BR1581</f>
        <v>0</v>
      </c>
      <c r="BS1580" s="31">
        <f t="shared" si="5311"/>
        <v>123765.3</v>
      </c>
      <c r="BT1580" s="31">
        <f t="shared" si="5312"/>
        <v>0</v>
      </c>
      <c r="BU1580" s="31">
        <f t="shared" si="5313"/>
        <v>0</v>
      </c>
      <c r="BV1580" s="31">
        <f>BV1581</f>
        <v>0</v>
      </c>
      <c r="BW1580" s="31">
        <f>BW1581</f>
        <v>0</v>
      </c>
      <c r="BX1580" s="31">
        <f t="shared" si="5314"/>
        <v>123765.3</v>
      </c>
      <c r="BY1580" s="31">
        <f t="shared" si="5315"/>
        <v>0</v>
      </c>
      <c r="BZ1580" s="31">
        <f t="shared" si="5316"/>
        <v>0</v>
      </c>
      <c r="CA1580" s="31">
        <f>CA1581</f>
        <v>0</v>
      </c>
      <c r="CB1580" s="31">
        <f>CB1581</f>
        <v>0</v>
      </c>
      <c r="CC1580" s="31">
        <f>CC1581</f>
        <v>0</v>
      </c>
      <c r="CD1580" s="31">
        <f t="shared" si="5192"/>
        <v>123765.3</v>
      </c>
      <c r="CE1580" s="31">
        <f t="shared" si="5193"/>
        <v>0</v>
      </c>
      <c r="CF1580" s="31">
        <f t="shared" si="5194"/>
        <v>0</v>
      </c>
      <c r="CG1580" s="31">
        <f>CG1581</f>
        <v>0</v>
      </c>
      <c r="CH1580" s="24"/>
      <c r="CI1580" s="40"/>
      <c r="CM1580" s="1" t="s">
        <v>29</v>
      </c>
    </row>
    <row r="1581" ht="57.700000000000003">
      <c r="A1581" s="41" t="s">
        <v>896</v>
      </c>
      <c r="B1581" s="17">
        <v>810</v>
      </c>
      <c r="C1581" s="16"/>
      <c r="D1581" s="16"/>
      <c r="E1581" s="39" t="s">
        <v>413</v>
      </c>
      <c r="F1581" s="31">
        <f>F1583+F1582</f>
        <v>211094.5</v>
      </c>
      <c r="G1581" s="31">
        <f>G1583+G1582</f>
        <v>0</v>
      </c>
      <c r="H1581" s="31">
        <f>H1583+H1582</f>
        <v>0</v>
      </c>
      <c r="I1581" s="31">
        <f>I1583+I1582</f>
        <v>-87329.199999999997</v>
      </c>
      <c r="J1581" s="31">
        <f>J1583+J1582</f>
        <v>0</v>
      </c>
      <c r="K1581" s="31">
        <f>K1583+K1582</f>
        <v>0</v>
      </c>
      <c r="L1581" s="31">
        <f t="shared" si="5281"/>
        <v>123765.3</v>
      </c>
      <c r="M1581" s="31">
        <f t="shared" si="5282"/>
        <v>0</v>
      </c>
      <c r="N1581" s="31">
        <f t="shared" si="5283"/>
        <v>0</v>
      </c>
      <c r="O1581" s="31">
        <f>O1583+O1582</f>
        <v>0</v>
      </c>
      <c r="P1581" s="31">
        <f>P1583+P1582</f>
        <v>0</v>
      </c>
      <c r="Q1581" s="31">
        <f>Q1583+Q1582</f>
        <v>0</v>
      </c>
      <c r="R1581" s="31">
        <f t="shared" si="5284"/>
        <v>123765.3</v>
      </c>
      <c r="S1581" s="31">
        <f t="shared" si="5285"/>
        <v>0</v>
      </c>
      <c r="T1581" s="31">
        <f t="shared" si="5286"/>
        <v>0</v>
      </c>
      <c r="U1581" s="31">
        <f>U1583+U1582</f>
        <v>0</v>
      </c>
      <c r="V1581" s="31">
        <f>V1583+V1582</f>
        <v>0</v>
      </c>
      <c r="W1581" s="31">
        <f>W1583+W1582</f>
        <v>0</v>
      </c>
      <c r="X1581" s="31">
        <f t="shared" si="5287"/>
        <v>123765.3</v>
      </c>
      <c r="Y1581" s="31">
        <f t="shared" si="5288"/>
        <v>0</v>
      </c>
      <c r="Z1581" s="31">
        <f t="shared" si="5289"/>
        <v>0</v>
      </c>
      <c r="AA1581" s="31">
        <f>AA1583+AA1582</f>
        <v>0</v>
      </c>
      <c r="AB1581" s="31">
        <f>AB1583+AB1582</f>
        <v>0</v>
      </c>
      <c r="AC1581" s="31">
        <f>AC1583+AC1582</f>
        <v>0</v>
      </c>
      <c r="AD1581" s="31">
        <f t="shared" si="5290"/>
        <v>123765.3</v>
      </c>
      <c r="AE1581" s="31">
        <f t="shared" si="5291"/>
        <v>0</v>
      </c>
      <c r="AF1581" s="31">
        <f t="shared" si="5292"/>
        <v>0</v>
      </c>
      <c r="AG1581" s="31">
        <f>AG1583+AG1582</f>
        <v>0</v>
      </c>
      <c r="AH1581" s="31">
        <f>AH1583+AH1582</f>
        <v>0</v>
      </c>
      <c r="AI1581" s="31">
        <f>AI1583+AI1582</f>
        <v>0</v>
      </c>
      <c r="AJ1581" s="31">
        <f t="shared" si="5293"/>
        <v>123765.3</v>
      </c>
      <c r="AK1581" s="31">
        <f t="shared" si="5294"/>
        <v>0</v>
      </c>
      <c r="AL1581" s="31">
        <f t="shared" si="5295"/>
        <v>0</v>
      </c>
      <c r="AM1581" s="31">
        <f>AM1583+AM1582</f>
        <v>0</v>
      </c>
      <c r="AN1581" s="31">
        <f>AN1583+AN1582</f>
        <v>0</v>
      </c>
      <c r="AO1581" s="31">
        <f>AO1583+AO1582</f>
        <v>0</v>
      </c>
      <c r="AP1581" s="31">
        <f t="shared" si="5296"/>
        <v>123765.3</v>
      </c>
      <c r="AQ1581" s="31">
        <f t="shared" si="5297"/>
        <v>0</v>
      </c>
      <c r="AR1581" s="31">
        <f t="shared" si="5298"/>
        <v>0</v>
      </c>
      <c r="AS1581" s="31">
        <f>AS1583+AS1582</f>
        <v>0</v>
      </c>
      <c r="AT1581" s="31">
        <f>AT1583+AT1582</f>
        <v>0</v>
      </c>
      <c r="AU1581" s="31">
        <f>AU1583+AU1582</f>
        <v>0</v>
      </c>
      <c r="AV1581" s="31">
        <f t="shared" si="5299"/>
        <v>123765.3</v>
      </c>
      <c r="AW1581" s="31">
        <f t="shared" si="5300"/>
        <v>0</v>
      </c>
      <c r="AX1581" s="31">
        <f t="shared" si="5301"/>
        <v>0</v>
      </c>
      <c r="AY1581" s="31">
        <f>AY1583+AY1582</f>
        <v>0</v>
      </c>
      <c r="AZ1581" s="31">
        <f>AZ1583+AZ1582</f>
        <v>0</v>
      </c>
      <c r="BA1581" s="31">
        <f>BA1583+BA1582</f>
        <v>0</v>
      </c>
      <c r="BB1581" s="31">
        <f t="shared" si="5302"/>
        <v>123765.3</v>
      </c>
      <c r="BC1581" s="31">
        <f t="shared" si="5303"/>
        <v>0</v>
      </c>
      <c r="BD1581" s="31">
        <f t="shared" si="5304"/>
        <v>0</v>
      </c>
      <c r="BE1581" s="31">
        <f>BE1583+BE1582</f>
        <v>0</v>
      </c>
      <c r="BF1581" s="31">
        <f>BF1583+BF1582</f>
        <v>0</v>
      </c>
      <c r="BG1581" s="31">
        <f>BG1583+BG1582</f>
        <v>0</v>
      </c>
      <c r="BH1581" s="31">
        <f t="shared" si="5305"/>
        <v>123765.3</v>
      </c>
      <c r="BI1581" s="31">
        <f t="shared" si="5306"/>
        <v>0</v>
      </c>
      <c r="BJ1581" s="31">
        <f t="shared" si="5307"/>
        <v>0</v>
      </c>
      <c r="BK1581" s="31">
        <f>BK1583+BK1582</f>
        <v>0</v>
      </c>
      <c r="BL1581" s="31">
        <f>BL1583+BL1582</f>
        <v>0</v>
      </c>
      <c r="BM1581" s="31">
        <f>BM1583+BM1582</f>
        <v>0</v>
      </c>
      <c r="BN1581" s="31">
        <f t="shared" si="5308"/>
        <v>123765.3</v>
      </c>
      <c r="BO1581" s="31">
        <f t="shared" si="5309"/>
        <v>0</v>
      </c>
      <c r="BP1581" s="31">
        <f t="shared" si="5310"/>
        <v>0</v>
      </c>
      <c r="BQ1581" s="31">
        <f>BQ1583+BQ1582</f>
        <v>0</v>
      </c>
      <c r="BR1581" s="31">
        <f>BR1583+BR1582</f>
        <v>0</v>
      </c>
      <c r="BS1581" s="31">
        <f t="shared" si="5311"/>
        <v>123765.3</v>
      </c>
      <c r="BT1581" s="31">
        <f t="shared" si="5312"/>
        <v>0</v>
      </c>
      <c r="BU1581" s="31">
        <f t="shared" si="5313"/>
        <v>0</v>
      </c>
      <c r="BV1581" s="31">
        <f>BV1583+BV1582</f>
        <v>0</v>
      </c>
      <c r="BW1581" s="31">
        <f>BW1583+BW1582</f>
        <v>0</v>
      </c>
      <c r="BX1581" s="31">
        <f t="shared" si="5314"/>
        <v>123765.3</v>
      </c>
      <c r="BY1581" s="31">
        <f t="shared" si="5315"/>
        <v>0</v>
      </c>
      <c r="BZ1581" s="31">
        <f t="shared" si="5316"/>
        <v>0</v>
      </c>
      <c r="CA1581" s="31">
        <f>CA1583+CA1582</f>
        <v>0</v>
      </c>
      <c r="CB1581" s="31">
        <f>CB1583+CB1582</f>
        <v>0</v>
      </c>
      <c r="CC1581" s="31">
        <f>CC1583+CC1582</f>
        <v>0</v>
      </c>
      <c r="CD1581" s="31">
        <f t="shared" si="5192"/>
        <v>123765.3</v>
      </c>
      <c r="CE1581" s="31">
        <f t="shared" si="5193"/>
        <v>0</v>
      </c>
      <c r="CF1581" s="31">
        <f t="shared" si="5194"/>
        <v>0</v>
      </c>
      <c r="CG1581" s="31">
        <f>CG1583+CG1582</f>
        <v>0</v>
      </c>
      <c r="CH1581" s="24"/>
      <c r="CI1581" s="40"/>
      <c r="CN1581" s="1" t="s">
        <v>30</v>
      </c>
    </row>
    <row r="1582" ht="15">
      <c r="A1582" s="41" t="s">
        <v>896</v>
      </c>
      <c r="B1582" s="17">
        <v>810</v>
      </c>
      <c r="C1582" s="16" t="s">
        <v>395</v>
      </c>
      <c r="D1582" s="16" t="s">
        <v>105</v>
      </c>
      <c r="E1582" s="39" t="s">
        <v>681</v>
      </c>
      <c r="F1582" s="31">
        <f>70175+46606.6</f>
        <v>116781.60000000001</v>
      </c>
      <c r="G1582" s="31"/>
      <c r="H1582" s="31"/>
      <c r="I1582" s="31">
        <f>-16467.9-18565.3-12557.2</f>
        <v>-47590.399999999994</v>
      </c>
      <c r="J1582" s="31"/>
      <c r="K1582" s="31"/>
      <c r="L1582" s="31">
        <f t="shared" si="5281"/>
        <v>69191.200000000012</v>
      </c>
      <c r="M1582" s="31">
        <f t="shared" si="5282"/>
        <v>0</v>
      </c>
      <c r="N1582" s="31">
        <f t="shared" si="5283"/>
        <v>0</v>
      </c>
      <c r="O1582" s="31"/>
      <c r="P1582" s="31"/>
      <c r="Q1582" s="31"/>
      <c r="R1582" s="31">
        <f t="shared" si="5284"/>
        <v>69191.200000000012</v>
      </c>
      <c r="S1582" s="31">
        <f t="shared" si="5285"/>
        <v>0</v>
      </c>
      <c r="T1582" s="31">
        <f t="shared" si="5286"/>
        <v>0</v>
      </c>
      <c r="U1582" s="31"/>
      <c r="V1582" s="31"/>
      <c r="W1582" s="31"/>
      <c r="X1582" s="31">
        <f t="shared" si="5287"/>
        <v>69191.200000000012</v>
      </c>
      <c r="Y1582" s="31">
        <f t="shared" si="5288"/>
        <v>0</v>
      </c>
      <c r="Z1582" s="31">
        <f t="shared" si="5289"/>
        <v>0</v>
      </c>
      <c r="AA1582" s="31"/>
      <c r="AB1582" s="31"/>
      <c r="AC1582" s="31"/>
      <c r="AD1582" s="31">
        <f t="shared" si="5290"/>
        <v>69191.200000000012</v>
      </c>
      <c r="AE1582" s="31">
        <f t="shared" si="5291"/>
        <v>0</v>
      </c>
      <c r="AF1582" s="31">
        <f t="shared" si="5292"/>
        <v>0</v>
      </c>
      <c r="AG1582" s="31"/>
      <c r="AH1582" s="31"/>
      <c r="AI1582" s="31"/>
      <c r="AJ1582" s="31">
        <f t="shared" si="5293"/>
        <v>69191.200000000012</v>
      </c>
      <c r="AK1582" s="31">
        <f t="shared" si="5294"/>
        <v>0</v>
      </c>
      <c r="AL1582" s="31">
        <f t="shared" si="5295"/>
        <v>0</v>
      </c>
      <c r="AM1582" s="31"/>
      <c r="AN1582" s="31"/>
      <c r="AO1582" s="31"/>
      <c r="AP1582" s="31">
        <f t="shared" si="5296"/>
        <v>69191.200000000012</v>
      </c>
      <c r="AQ1582" s="31">
        <f t="shared" si="5297"/>
        <v>0</v>
      </c>
      <c r="AR1582" s="31">
        <f t="shared" si="5298"/>
        <v>0</v>
      </c>
      <c r="AS1582" s="31"/>
      <c r="AT1582" s="31"/>
      <c r="AU1582" s="31"/>
      <c r="AV1582" s="31">
        <f t="shared" si="5299"/>
        <v>69191.200000000012</v>
      </c>
      <c r="AW1582" s="31">
        <f t="shared" si="5300"/>
        <v>0</v>
      </c>
      <c r="AX1582" s="31">
        <f t="shared" si="5301"/>
        <v>0</v>
      </c>
      <c r="AY1582" s="31"/>
      <c r="AZ1582" s="31"/>
      <c r="BA1582" s="31"/>
      <c r="BB1582" s="31">
        <f t="shared" si="5302"/>
        <v>69191.200000000012</v>
      </c>
      <c r="BC1582" s="31">
        <f t="shared" si="5303"/>
        <v>0</v>
      </c>
      <c r="BD1582" s="31">
        <f t="shared" si="5304"/>
        <v>0</v>
      </c>
      <c r="BE1582" s="31"/>
      <c r="BF1582" s="31"/>
      <c r="BG1582" s="31"/>
      <c r="BH1582" s="31">
        <f t="shared" si="5305"/>
        <v>69191.200000000012</v>
      </c>
      <c r="BI1582" s="31">
        <f t="shared" si="5306"/>
        <v>0</v>
      </c>
      <c r="BJ1582" s="31">
        <f t="shared" si="5307"/>
        <v>0</v>
      </c>
      <c r="BK1582" s="31"/>
      <c r="BL1582" s="31"/>
      <c r="BM1582" s="31"/>
      <c r="BN1582" s="31">
        <f t="shared" si="5308"/>
        <v>69191.200000000012</v>
      </c>
      <c r="BO1582" s="31">
        <f t="shared" si="5309"/>
        <v>0</v>
      </c>
      <c r="BP1582" s="31">
        <f t="shared" si="5310"/>
        <v>0</v>
      </c>
      <c r="BQ1582" s="31"/>
      <c r="BR1582" s="31"/>
      <c r="BS1582" s="31">
        <f t="shared" si="5311"/>
        <v>69191.200000000012</v>
      </c>
      <c r="BT1582" s="31">
        <f t="shared" si="5312"/>
        <v>0</v>
      </c>
      <c r="BU1582" s="31">
        <f t="shared" si="5313"/>
        <v>0</v>
      </c>
      <c r="BV1582" s="31"/>
      <c r="BW1582" s="31"/>
      <c r="BX1582" s="31">
        <f t="shared" si="5314"/>
        <v>69191.200000000012</v>
      </c>
      <c r="BY1582" s="31">
        <f t="shared" si="5315"/>
        <v>0</v>
      </c>
      <c r="BZ1582" s="31">
        <f t="shared" si="5316"/>
        <v>0</v>
      </c>
      <c r="CA1582" s="31"/>
      <c r="CB1582" s="31"/>
      <c r="CC1582" s="31"/>
      <c r="CD1582" s="31">
        <f t="shared" ref="CD1582:CD1645" si="5401">BX1582+CA1582</f>
        <v>69191.200000000012</v>
      </c>
      <c r="CE1582" s="31">
        <f t="shared" ref="CE1582:CE1645" si="5402">BY1582+CB1582</f>
        <v>0</v>
      </c>
      <c r="CF1582" s="31">
        <f t="shared" ref="CF1582:CF1645" si="5403">BZ1582+CC1582</f>
        <v>0</v>
      </c>
      <c r="CG1582" s="31"/>
      <c r="CH1582" s="24"/>
      <c r="CI1582" s="40" t="s">
        <v>898</v>
      </c>
    </row>
    <row r="1583" ht="15">
      <c r="A1583" s="41" t="s">
        <v>896</v>
      </c>
      <c r="B1583" s="17">
        <v>810</v>
      </c>
      <c r="C1583" s="16" t="s">
        <v>66</v>
      </c>
      <c r="D1583" s="16" t="s">
        <v>67</v>
      </c>
      <c r="E1583" s="39" t="s">
        <v>68</v>
      </c>
      <c r="F1583" s="31">
        <f>147706.6-53393.7</f>
        <v>94312.900000000009</v>
      </c>
      <c r="G1583" s="31"/>
      <c r="H1583" s="31"/>
      <c r="I1583" s="31">
        <f>-4959.2-329-20371.2-14079.4</f>
        <v>-39738.800000000003</v>
      </c>
      <c r="J1583" s="31"/>
      <c r="K1583" s="31"/>
      <c r="L1583" s="31">
        <f t="shared" si="5281"/>
        <v>54574.100000000006</v>
      </c>
      <c r="M1583" s="31">
        <f t="shared" si="5282"/>
        <v>0</v>
      </c>
      <c r="N1583" s="31">
        <f t="shared" si="5283"/>
        <v>0</v>
      </c>
      <c r="O1583" s="31"/>
      <c r="P1583" s="31"/>
      <c r="Q1583" s="31"/>
      <c r="R1583" s="31">
        <f t="shared" si="5284"/>
        <v>54574.100000000006</v>
      </c>
      <c r="S1583" s="31">
        <f t="shared" si="5285"/>
        <v>0</v>
      </c>
      <c r="T1583" s="31">
        <f t="shared" si="5286"/>
        <v>0</v>
      </c>
      <c r="U1583" s="31"/>
      <c r="V1583" s="31"/>
      <c r="W1583" s="31"/>
      <c r="X1583" s="31">
        <f t="shared" si="5287"/>
        <v>54574.100000000006</v>
      </c>
      <c r="Y1583" s="31">
        <f t="shared" si="5288"/>
        <v>0</v>
      </c>
      <c r="Z1583" s="31">
        <f t="shared" si="5289"/>
        <v>0</v>
      </c>
      <c r="AA1583" s="31"/>
      <c r="AB1583" s="31"/>
      <c r="AC1583" s="31"/>
      <c r="AD1583" s="31">
        <f t="shared" si="5290"/>
        <v>54574.100000000006</v>
      </c>
      <c r="AE1583" s="31">
        <f t="shared" si="5291"/>
        <v>0</v>
      </c>
      <c r="AF1583" s="31">
        <f t="shared" si="5292"/>
        <v>0</v>
      </c>
      <c r="AG1583" s="31"/>
      <c r="AH1583" s="31"/>
      <c r="AI1583" s="31"/>
      <c r="AJ1583" s="31">
        <f t="shared" si="5293"/>
        <v>54574.100000000006</v>
      </c>
      <c r="AK1583" s="31">
        <f t="shared" si="5294"/>
        <v>0</v>
      </c>
      <c r="AL1583" s="31">
        <f t="shared" si="5295"/>
        <v>0</v>
      </c>
      <c r="AM1583" s="31"/>
      <c r="AN1583" s="31"/>
      <c r="AO1583" s="31"/>
      <c r="AP1583" s="31">
        <f t="shared" si="5296"/>
        <v>54574.100000000006</v>
      </c>
      <c r="AQ1583" s="31">
        <f t="shared" si="5297"/>
        <v>0</v>
      </c>
      <c r="AR1583" s="31">
        <f t="shared" si="5298"/>
        <v>0</v>
      </c>
      <c r="AS1583" s="31"/>
      <c r="AT1583" s="31"/>
      <c r="AU1583" s="31"/>
      <c r="AV1583" s="31">
        <f t="shared" si="5299"/>
        <v>54574.100000000006</v>
      </c>
      <c r="AW1583" s="31">
        <f t="shared" si="5300"/>
        <v>0</v>
      </c>
      <c r="AX1583" s="31">
        <f t="shared" si="5301"/>
        <v>0</v>
      </c>
      <c r="AY1583" s="31"/>
      <c r="AZ1583" s="31"/>
      <c r="BA1583" s="31"/>
      <c r="BB1583" s="31">
        <f t="shared" si="5302"/>
        <v>54574.100000000006</v>
      </c>
      <c r="BC1583" s="31">
        <f t="shared" si="5303"/>
        <v>0</v>
      </c>
      <c r="BD1583" s="31">
        <f t="shared" si="5304"/>
        <v>0</v>
      </c>
      <c r="BE1583" s="31"/>
      <c r="BF1583" s="31"/>
      <c r="BG1583" s="31"/>
      <c r="BH1583" s="31">
        <f t="shared" si="5305"/>
        <v>54574.100000000006</v>
      </c>
      <c r="BI1583" s="31">
        <f t="shared" si="5306"/>
        <v>0</v>
      </c>
      <c r="BJ1583" s="31">
        <f t="shared" si="5307"/>
        <v>0</v>
      </c>
      <c r="BK1583" s="31"/>
      <c r="BL1583" s="31"/>
      <c r="BM1583" s="31"/>
      <c r="BN1583" s="31">
        <f t="shared" si="5308"/>
        <v>54574.100000000006</v>
      </c>
      <c r="BO1583" s="31">
        <f t="shared" si="5309"/>
        <v>0</v>
      </c>
      <c r="BP1583" s="31">
        <f t="shared" si="5310"/>
        <v>0</v>
      </c>
      <c r="BQ1583" s="31"/>
      <c r="BR1583" s="31"/>
      <c r="BS1583" s="31">
        <f t="shared" si="5311"/>
        <v>54574.100000000006</v>
      </c>
      <c r="BT1583" s="31">
        <f t="shared" si="5312"/>
        <v>0</v>
      </c>
      <c r="BU1583" s="31">
        <f t="shared" si="5313"/>
        <v>0</v>
      </c>
      <c r="BV1583" s="31"/>
      <c r="BW1583" s="31"/>
      <c r="BX1583" s="31">
        <f t="shared" si="5314"/>
        <v>54574.100000000006</v>
      </c>
      <c r="BY1583" s="31">
        <f t="shared" si="5315"/>
        <v>0</v>
      </c>
      <c r="BZ1583" s="31">
        <f t="shared" si="5316"/>
        <v>0</v>
      </c>
      <c r="CA1583" s="31"/>
      <c r="CB1583" s="31"/>
      <c r="CC1583" s="31"/>
      <c r="CD1583" s="31">
        <f t="shared" si="5401"/>
        <v>54574.100000000006</v>
      </c>
      <c r="CE1583" s="31">
        <f t="shared" si="5402"/>
        <v>0</v>
      </c>
      <c r="CF1583" s="31">
        <f t="shared" si="5403"/>
        <v>0</v>
      </c>
      <c r="CG1583" s="31"/>
      <c r="CH1583" s="24"/>
      <c r="CI1583" s="40" t="s">
        <v>899</v>
      </c>
    </row>
    <row r="1584" s="33" customFormat="1" ht="43.75">
      <c r="A1584" s="34" t="s">
        <v>900</v>
      </c>
      <c r="B1584" s="35"/>
      <c r="C1584" s="34"/>
      <c r="D1584" s="34"/>
      <c r="E1584" s="36" t="s">
        <v>901</v>
      </c>
      <c r="F1584" s="37">
        <f>F1585+F1598</f>
        <v>98702.800000000003</v>
      </c>
      <c r="G1584" s="37">
        <f>G1585+G1598</f>
        <v>97976</v>
      </c>
      <c r="H1584" s="37">
        <f>H1585+H1598</f>
        <v>97976</v>
      </c>
      <c r="I1584" s="37">
        <f>I1585+I1598</f>
        <v>0</v>
      </c>
      <c r="J1584" s="37">
        <f>J1585+J1598</f>
        <v>0</v>
      </c>
      <c r="K1584" s="37">
        <f>K1585+K1598</f>
        <v>0</v>
      </c>
      <c r="L1584" s="37">
        <f t="shared" si="5281"/>
        <v>98702.800000000003</v>
      </c>
      <c r="M1584" s="37">
        <f t="shared" si="5282"/>
        <v>97976</v>
      </c>
      <c r="N1584" s="37">
        <f t="shared" si="5283"/>
        <v>97976</v>
      </c>
      <c r="O1584" s="37">
        <f>O1585+O1598</f>
        <v>106052.72100000001</v>
      </c>
      <c r="P1584" s="37">
        <f>P1585+P1598</f>
        <v>0</v>
      </c>
      <c r="Q1584" s="37">
        <f>Q1585+Q1598</f>
        <v>0</v>
      </c>
      <c r="R1584" s="37">
        <f t="shared" si="5284"/>
        <v>204755.52100000001</v>
      </c>
      <c r="S1584" s="37">
        <f t="shared" si="5285"/>
        <v>97976</v>
      </c>
      <c r="T1584" s="37">
        <f t="shared" si="5286"/>
        <v>97976</v>
      </c>
      <c r="U1584" s="37">
        <f>U1585+U1598</f>
        <v>0</v>
      </c>
      <c r="V1584" s="37">
        <f>V1585+V1598</f>
        <v>0</v>
      </c>
      <c r="W1584" s="37">
        <f>W1585+W1598</f>
        <v>0</v>
      </c>
      <c r="X1584" s="37">
        <f t="shared" si="5287"/>
        <v>204755.52100000001</v>
      </c>
      <c r="Y1584" s="37">
        <f t="shared" si="5288"/>
        <v>97976</v>
      </c>
      <c r="Z1584" s="37">
        <f t="shared" si="5289"/>
        <v>97976</v>
      </c>
      <c r="AA1584" s="37">
        <f>AA1585+AA1598</f>
        <v>0</v>
      </c>
      <c r="AB1584" s="37">
        <f>AB1585+AB1598</f>
        <v>0</v>
      </c>
      <c r="AC1584" s="37">
        <f>AC1585+AC1598</f>
        <v>0</v>
      </c>
      <c r="AD1584" s="37">
        <f t="shared" si="5290"/>
        <v>204755.52100000001</v>
      </c>
      <c r="AE1584" s="37">
        <f t="shared" si="5291"/>
        <v>97976</v>
      </c>
      <c r="AF1584" s="37">
        <f t="shared" si="5292"/>
        <v>97976</v>
      </c>
      <c r="AG1584" s="37">
        <f>AG1585+AG1598</f>
        <v>0</v>
      </c>
      <c r="AH1584" s="37">
        <f>AH1585+AH1598</f>
        <v>0</v>
      </c>
      <c r="AI1584" s="37">
        <f>AI1585+AI1598</f>
        <v>0</v>
      </c>
      <c r="AJ1584" s="37">
        <f t="shared" si="5293"/>
        <v>204755.52100000001</v>
      </c>
      <c r="AK1584" s="37">
        <f t="shared" si="5294"/>
        <v>97976</v>
      </c>
      <c r="AL1584" s="37">
        <f t="shared" si="5295"/>
        <v>97976</v>
      </c>
      <c r="AM1584" s="37">
        <f>AM1585+AM1598</f>
        <v>0</v>
      </c>
      <c r="AN1584" s="37">
        <f>AN1585+AN1598</f>
        <v>0</v>
      </c>
      <c r="AO1584" s="37">
        <f>AO1585+AO1598</f>
        <v>0</v>
      </c>
      <c r="AP1584" s="37">
        <f t="shared" si="5296"/>
        <v>204755.52100000001</v>
      </c>
      <c r="AQ1584" s="37">
        <f t="shared" si="5297"/>
        <v>97976</v>
      </c>
      <c r="AR1584" s="37">
        <f t="shared" si="5298"/>
        <v>97976</v>
      </c>
      <c r="AS1584" s="37">
        <f>AS1585+AS1598</f>
        <v>4207.2169999999996</v>
      </c>
      <c r="AT1584" s="37">
        <f>AT1585+AT1598</f>
        <v>0</v>
      </c>
      <c r="AU1584" s="37">
        <f>AU1585+AU1598</f>
        <v>0</v>
      </c>
      <c r="AV1584" s="37">
        <f t="shared" si="5299"/>
        <v>208962.73800000001</v>
      </c>
      <c r="AW1584" s="37">
        <f t="shared" si="5300"/>
        <v>97976</v>
      </c>
      <c r="AX1584" s="37">
        <f t="shared" si="5301"/>
        <v>97976</v>
      </c>
      <c r="AY1584" s="37">
        <f>AY1585+AY1598</f>
        <v>0</v>
      </c>
      <c r="AZ1584" s="37">
        <f>AZ1585+AZ1598</f>
        <v>0</v>
      </c>
      <c r="BA1584" s="37">
        <f>BA1585+BA1598</f>
        <v>0</v>
      </c>
      <c r="BB1584" s="37">
        <f t="shared" si="5302"/>
        <v>208962.73800000001</v>
      </c>
      <c r="BC1584" s="37">
        <f t="shared" si="5303"/>
        <v>97976</v>
      </c>
      <c r="BD1584" s="37">
        <f t="shared" si="5304"/>
        <v>97976</v>
      </c>
      <c r="BE1584" s="37">
        <f>BE1585+BE1598</f>
        <v>0</v>
      </c>
      <c r="BF1584" s="37">
        <f>BF1585+BF1598</f>
        <v>0</v>
      </c>
      <c r="BG1584" s="37">
        <f>BG1585+BG1598</f>
        <v>0</v>
      </c>
      <c r="BH1584" s="37">
        <f t="shared" si="5305"/>
        <v>208962.73800000001</v>
      </c>
      <c r="BI1584" s="37">
        <f t="shared" si="5306"/>
        <v>97976</v>
      </c>
      <c r="BJ1584" s="37">
        <f t="shared" si="5307"/>
        <v>97976</v>
      </c>
      <c r="BK1584" s="37">
        <f>BK1585+BK1598</f>
        <v>0</v>
      </c>
      <c r="BL1584" s="37">
        <f>BL1585+BL1598</f>
        <v>0</v>
      </c>
      <c r="BM1584" s="37">
        <f>BM1585+BM1598</f>
        <v>0</v>
      </c>
      <c r="BN1584" s="37">
        <f t="shared" si="5308"/>
        <v>208962.73800000001</v>
      </c>
      <c r="BO1584" s="37">
        <f t="shared" si="5309"/>
        <v>97976</v>
      </c>
      <c r="BP1584" s="37">
        <f t="shared" si="5310"/>
        <v>97976</v>
      </c>
      <c r="BQ1584" s="37">
        <f>BQ1585+BQ1598</f>
        <v>0</v>
      </c>
      <c r="BR1584" s="37">
        <f>BR1585+BR1598</f>
        <v>0</v>
      </c>
      <c r="BS1584" s="31">
        <f t="shared" si="5311"/>
        <v>208962.73800000001</v>
      </c>
      <c r="BT1584" s="31">
        <f t="shared" si="5312"/>
        <v>97976</v>
      </c>
      <c r="BU1584" s="31">
        <f t="shared" si="5313"/>
        <v>97976</v>
      </c>
      <c r="BV1584" s="37">
        <f>BV1585+BV1598</f>
        <v>0</v>
      </c>
      <c r="BW1584" s="37">
        <f>BW1585+BW1598</f>
        <v>0</v>
      </c>
      <c r="BX1584" s="37">
        <f t="shared" si="5314"/>
        <v>208962.73800000001</v>
      </c>
      <c r="BY1584" s="37">
        <f t="shared" si="5315"/>
        <v>97976</v>
      </c>
      <c r="BZ1584" s="37">
        <f t="shared" si="5316"/>
        <v>97976</v>
      </c>
      <c r="CA1584" s="37">
        <f>CA1585+CA1598</f>
        <v>0</v>
      </c>
      <c r="CB1584" s="37">
        <f>CB1585+CB1598</f>
        <v>0</v>
      </c>
      <c r="CC1584" s="37">
        <f>CC1585+CC1598</f>
        <v>0</v>
      </c>
      <c r="CD1584" s="37">
        <f t="shared" si="5401"/>
        <v>208962.73800000001</v>
      </c>
      <c r="CE1584" s="37">
        <f t="shared" si="5402"/>
        <v>97976</v>
      </c>
      <c r="CF1584" s="37">
        <f t="shared" si="5403"/>
        <v>97976</v>
      </c>
      <c r="CG1584" s="37">
        <f>CG1585+CG1598</f>
        <v>0</v>
      </c>
      <c r="CH1584" s="24"/>
      <c r="CI1584" s="38"/>
      <c r="CK1584" s="33" t="s">
        <v>27</v>
      </c>
    </row>
    <row r="1585" ht="43.75">
      <c r="A1585" s="16" t="s">
        <v>902</v>
      </c>
      <c r="B1585" s="17"/>
      <c r="C1585" s="16"/>
      <c r="D1585" s="16"/>
      <c r="E1585" s="39" t="s">
        <v>903</v>
      </c>
      <c r="F1585" s="31">
        <f>F1594+F1590+F1586</f>
        <v>0</v>
      </c>
      <c r="G1585" s="31">
        <f>G1594+G1590+G1586</f>
        <v>97976</v>
      </c>
      <c r="H1585" s="31">
        <f>H1594+H1590+H1586</f>
        <v>97976</v>
      </c>
      <c r="I1585" s="31">
        <f>I1594+I1590+I1586</f>
        <v>0</v>
      </c>
      <c r="J1585" s="31">
        <f>J1594+J1590+J1586</f>
        <v>0</v>
      </c>
      <c r="K1585" s="31">
        <f>K1594+K1590+K1586</f>
        <v>0</v>
      </c>
      <c r="L1585" s="31">
        <f t="shared" si="5281"/>
        <v>0</v>
      </c>
      <c r="M1585" s="31">
        <f t="shared" si="5282"/>
        <v>97976</v>
      </c>
      <c r="N1585" s="31">
        <f t="shared" si="5283"/>
        <v>97976</v>
      </c>
      <c r="O1585" s="31">
        <f>O1594+O1590+O1586</f>
        <v>94375.370999999999</v>
      </c>
      <c r="P1585" s="31">
        <f>P1594+P1590+P1586</f>
        <v>0</v>
      </c>
      <c r="Q1585" s="31">
        <f>Q1594+Q1590+Q1586</f>
        <v>0</v>
      </c>
      <c r="R1585" s="31">
        <f t="shared" si="5284"/>
        <v>94375.370999999999</v>
      </c>
      <c r="S1585" s="31">
        <f t="shared" si="5285"/>
        <v>97976</v>
      </c>
      <c r="T1585" s="31">
        <f t="shared" si="5286"/>
        <v>97976</v>
      </c>
      <c r="U1585" s="31">
        <f>U1594+U1590+U1586</f>
        <v>0</v>
      </c>
      <c r="V1585" s="31">
        <f>V1594+V1590+V1586</f>
        <v>0</v>
      </c>
      <c r="W1585" s="31">
        <f>W1594+W1590+W1586</f>
        <v>0</v>
      </c>
      <c r="X1585" s="31">
        <f t="shared" si="5287"/>
        <v>94375.370999999999</v>
      </c>
      <c r="Y1585" s="31">
        <f t="shared" si="5288"/>
        <v>97976</v>
      </c>
      <c r="Z1585" s="31">
        <f t="shared" si="5289"/>
        <v>97976</v>
      </c>
      <c r="AA1585" s="31">
        <f>AA1594+AA1590+AA1586</f>
        <v>0</v>
      </c>
      <c r="AB1585" s="31">
        <f>AB1594+AB1590+AB1586</f>
        <v>0</v>
      </c>
      <c r="AC1585" s="31">
        <f>AC1594+AC1590+AC1586</f>
        <v>0</v>
      </c>
      <c r="AD1585" s="31">
        <f t="shared" si="5290"/>
        <v>94375.370999999999</v>
      </c>
      <c r="AE1585" s="31">
        <f t="shared" si="5291"/>
        <v>97976</v>
      </c>
      <c r="AF1585" s="31">
        <f t="shared" si="5292"/>
        <v>97976</v>
      </c>
      <c r="AG1585" s="31">
        <f>AG1594+AG1590+AG1586</f>
        <v>0</v>
      </c>
      <c r="AH1585" s="31">
        <f>AH1594+AH1590+AH1586</f>
        <v>0</v>
      </c>
      <c r="AI1585" s="31">
        <f>AI1594+AI1590+AI1586</f>
        <v>0</v>
      </c>
      <c r="AJ1585" s="31">
        <f t="shared" si="5293"/>
        <v>94375.370999999999</v>
      </c>
      <c r="AK1585" s="31">
        <f t="shared" si="5294"/>
        <v>97976</v>
      </c>
      <c r="AL1585" s="31">
        <f t="shared" si="5295"/>
        <v>97976</v>
      </c>
      <c r="AM1585" s="31">
        <f>AM1594+AM1590+AM1586</f>
        <v>0</v>
      </c>
      <c r="AN1585" s="31">
        <f>AN1594+AN1590+AN1586</f>
        <v>0</v>
      </c>
      <c r="AO1585" s="31">
        <f>AO1594+AO1590+AO1586</f>
        <v>0</v>
      </c>
      <c r="AP1585" s="31">
        <f t="shared" si="5296"/>
        <v>94375.370999999999</v>
      </c>
      <c r="AQ1585" s="31">
        <f t="shared" si="5297"/>
        <v>97976</v>
      </c>
      <c r="AR1585" s="31">
        <f t="shared" si="5298"/>
        <v>97976</v>
      </c>
      <c r="AS1585" s="31">
        <f>AS1594+AS1590+AS1586</f>
        <v>0</v>
      </c>
      <c r="AT1585" s="31">
        <f>AT1594+AT1590+AT1586</f>
        <v>0</v>
      </c>
      <c r="AU1585" s="31">
        <f>AU1594+AU1590+AU1586</f>
        <v>0</v>
      </c>
      <c r="AV1585" s="31">
        <f t="shared" si="5299"/>
        <v>94375.370999999999</v>
      </c>
      <c r="AW1585" s="31">
        <f t="shared" si="5300"/>
        <v>97976</v>
      </c>
      <c r="AX1585" s="31">
        <f t="shared" si="5301"/>
        <v>97976</v>
      </c>
      <c r="AY1585" s="31">
        <f>AY1594+AY1590+AY1586</f>
        <v>0</v>
      </c>
      <c r="AZ1585" s="31">
        <f>AZ1594+AZ1590+AZ1586</f>
        <v>0</v>
      </c>
      <c r="BA1585" s="31">
        <f>BA1594+BA1590+BA1586</f>
        <v>0</v>
      </c>
      <c r="BB1585" s="31">
        <f t="shared" si="5302"/>
        <v>94375.370999999999</v>
      </c>
      <c r="BC1585" s="31">
        <f t="shared" si="5303"/>
        <v>97976</v>
      </c>
      <c r="BD1585" s="31">
        <f t="shared" si="5304"/>
        <v>97976</v>
      </c>
      <c r="BE1585" s="31">
        <f>BE1594+BE1590+BE1586</f>
        <v>0</v>
      </c>
      <c r="BF1585" s="31">
        <f>BF1594+BF1590+BF1586</f>
        <v>0</v>
      </c>
      <c r="BG1585" s="31">
        <f>BG1594+BG1590+BG1586</f>
        <v>0</v>
      </c>
      <c r="BH1585" s="31">
        <f t="shared" si="5305"/>
        <v>94375.370999999999</v>
      </c>
      <c r="BI1585" s="31">
        <f t="shared" si="5306"/>
        <v>97976</v>
      </c>
      <c r="BJ1585" s="31">
        <f t="shared" si="5307"/>
        <v>97976</v>
      </c>
      <c r="BK1585" s="31">
        <f>BK1594+BK1590+BK1586</f>
        <v>0</v>
      </c>
      <c r="BL1585" s="31">
        <f>BL1594+BL1590+BL1586</f>
        <v>0</v>
      </c>
      <c r="BM1585" s="31">
        <f>BM1594+BM1590+BM1586</f>
        <v>0</v>
      </c>
      <c r="BN1585" s="31">
        <f t="shared" si="5308"/>
        <v>94375.370999999999</v>
      </c>
      <c r="BO1585" s="31">
        <f t="shared" si="5309"/>
        <v>97976</v>
      </c>
      <c r="BP1585" s="31">
        <f t="shared" si="5310"/>
        <v>97976</v>
      </c>
      <c r="BQ1585" s="31">
        <f>BQ1594+BQ1590+BQ1586</f>
        <v>0</v>
      </c>
      <c r="BR1585" s="31">
        <f>BR1594+BR1590+BR1586</f>
        <v>0</v>
      </c>
      <c r="BS1585" s="31">
        <f t="shared" si="5311"/>
        <v>94375.370999999999</v>
      </c>
      <c r="BT1585" s="31">
        <f t="shared" si="5312"/>
        <v>97976</v>
      </c>
      <c r="BU1585" s="31">
        <f t="shared" si="5313"/>
        <v>97976</v>
      </c>
      <c r="BV1585" s="31">
        <f>BV1594+BV1590+BV1586</f>
        <v>0</v>
      </c>
      <c r="BW1585" s="31">
        <f>BW1594+BW1590+BW1586</f>
        <v>0</v>
      </c>
      <c r="BX1585" s="31">
        <f t="shared" si="5314"/>
        <v>94375.370999999999</v>
      </c>
      <c r="BY1585" s="31">
        <f t="shared" si="5315"/>
        <v>97976</v>
      </c>
      <c r="BZ1585" s="31">
        <f t="shared" si="5316"/>
        <v>97976</v>
      </c>
      <c r="CA1585" s="31">
        <f>CA1594+CA1590+CA1586</f>
        <v>0</v>
      </c>
      <c r="CB1585" s="31">
        <f>CB1594+CB1590+CB1586</f>
        <v>0</v>
      </c>
      <c r="CC1585" s="31">
        <f>CC1594+CC1590+CC1586</f>
        <v>0</v>
      </c>
      <c r="CD1585" s="31">
        <f t="shared" si="5401"/>
        <v>94375.370999999999</v>
      </c>
      <c r="CE1585" s="31">
        <f t="shared" si="5402"/>
        <v>97976</v>
      </c>
      <c r="CF1585" s="31">
        <f t="shared" si="5403"/>
        <v>97976</v>
      </c>
      <c r="CG1585" s="31">
        <f>CG1594+CG1590+CG1586</f>
        <v>0</v>
      </c>
      <c r="CH1585" s="24"/>
      <c r="CI1585" s="40"/>
      <c r="CL1585" s="1" t="s">
        <v>28</v>
      </c>
    </row>
    <row r="1586" ht="15.9" hidden="1">
      <c r="A1586" s="41" t="s">
        <v>904</v>
      </c>
      <c r="B1586" s="17"/>
      <c r="C1586" s="16"/>
      <c r="D1586" s="16"/>
      <c r="E1586" s="39" t="s">
        <v>905</v>
      </c>
      <c r="F1586" s="31">
        <f t="shared" ref="F1586:F1601" si="5404">F1587</f>
        <v>0</v>
      </c>
      <c r="G1586" s="31">
        <f t="shared" ref="G1586:G1601" si="5405">G1587</f>
        <v>0</v>
      </c>
      <c r="H1586" s="31">
        <f t="shared" ref="H1586:H1601" si="5406">H1587</f>
        <v>0</v>
      </c>
      <c r="I1586" s="31">
        <f t="shared" ref="I1586:I1601" si="5407">I1587</f>
        <v>0</v>
      </c>
      <c r="J1586" s="31">
        <f t="shared" ref="J1586:J1601" si="5408">J1587</f>
        <v>0</v>
      </c>
      <c r="K1586" s="31">
        <f t="shared" ref="K1586:K1601" si="5409">K1587</f>
        <v>0</v>
      </c>
      <c r="L1586" s="31">
        <f t="shared" si="5281"/>
        <v>0</v>
      </c>
      <c r="M1586" s="31">
        <f t="shared" si="5282"/>
        <v>0</v>
      </c>
      <c r="N1586" s="31">
        <f t="shared" si="5283"/>
        <v>0</v>
      </c>
      <c r="O1586" s="31">
        <f t="shared" ref="O1586:O1601" si="5410">O1587</f>
        <v>0</v>
      </c>
      <c r="P1586" s="31">
        <f t="shared" ref="P1586:P1601" si="5411">P1587</f>
        <v>0</v>
      </c>
      <c r="Q1586" s="31">
        <f t="shared" ref="Q1586:Q1601" si="5412">Q1587</f>
        <v>0</v>
      </c>
      <c r="R1586" s="31">
        <f t="shared" si="5284"/>
        <v>0</v>
      </c>
      <c r="S1586" s="31">
        <f t="shared" si="5285"/>
        <v>0</v>
      </c>
      <c r="T1586" s="31">
        <f t="shared" si="5286"/>
        <v>0</v>
      </c>
      <c r="U1586" s="31">
        <f t="shared" ref="U1586:U1601" si="5413">U1587</f>
        <v>0</v>
      </c>
      <c r="V1586" s="31">
        <f t="shared" ref="V1586:V1601" si="5414">V1587</f>
        <v>0</v>
      </c>
      <c r="W1586" s="31">
        <f t="shared" ref="W1586:W1601" si="5415">W1587</f>
        <v>0</v>
      </c>
      <c r="X1586" s="31">
        <f t="shared" si="5287"/>
        <v>0</v>
      </c>
      <c r="Y1586" s="31">
        <f t="shared" si="5288"/>
        <v>0</v>
      </c>
      <c r="Z1586" s="31">
        <f t="shared" si="5289"/>
        <v>0</v>
      </c>
      <c r="AA1586" s="31">
        <f t="shared" ref="AA1586:AA1601" si="5416">AA1587</f>
        <v>0</v>
      </c>
      <c r="AB1586" s="31">
        <f t="shared" ref="AB1586:AB1601" si="5417">AB1587</f>
        <v>0</v>
      </c>
      <c r="AC1586" s="31">
        <f t="shared" ref="AC1586:AC1601" si="5418">AC1587</f>
        <v>0</v>
      </c>
      <c r="AD1586" s="31">
        <f t="shared" si="5290"/>
        <v>0</v>
      </c>
      <c r="AE1586" s="31">
        <f t="shared" si="5291"/>
        <v>0</v>
      </c>
      <c r="AF1586" s="31">
        <f t="shared" si="5292"/>
        <v>0</v>
      </c>
      <c r="AG1586" s="31">
        <f t="shared" ref="AG1586:AG1601" si="5419">AG1587</f>
        <v>0</v>
      </c>
      <c r="AH1586" s="31">
        <f t="shared" ref="AH1586:AH1601" si="5420">AH1587</f>
        <v>0</v>
      </c>
      <c r="AI1586" s="31">
        <f t="shared" ref="AI1586:AI1601" si="5421">AI1587</f>
        <v>0</v>
      </c>
      <c r="AJ1586" s="31">
        <f t="shared" si="5293"/>
        <v>0</v>
      </c>
      <c r="AK1586" s="31">
        <f t="shared" si="5294"/>
        <v>0</v>
      </c>
      <c r="AL1586" s="31">
        <f t="shared" si="5295"/>
        <v>0</v>
      </c>
      <c r="AM1586" s="31">
        <f t="shared" ref="AM1586:AM1601" si="5422">AM1587</f>
        <v>0</v>
      </c>
      <c r="AN1586" s="31">
        <f t="shared" ref="AN1586:AN1601" si="5423">AN1587</f>
        <v>0</v>
      </c>
      <c r="AO1586" s="31">
        <f t="shared" ref="AO1586:AO1601" si="5424">AO1587</f>
        <v>0</v>
      </c>
      <c r="AP1586" s="31">
        <f t="shared" si="5296"/>
        <v>0</v>
      </c>
      <c r="AQ1586" s="31">
        <f t="shared" si="5297"/>
        <v>0</v>
      </c>
      <c r="AR1586" s="31">
        <f t="shared" si="5298"/>
        <v>0</v>
      </c>
      <c r="AS1586" s="31">
        <f t="shared" ref="AS1586:AS1601" si="5425">AS1587</f>
        <v>0</v>
      </c>
      <c r="AT1586" s="31">
        <f t="shared" ref="AT1586:AT1601" si="5426">AT1587</f>
        <v>0</v>
      </c>
      <c r="AU1586" s="31">
        <f t="shared" ref="AU1586:AU1601" si="5427">AU1587</f>
        <v>0</v>
      </c>
      <c r="AV1586" s="31">
        <f t="shared" si="5299"/>
        <v>0</v>
      </c>
      <c r="AW1586" s="31">
        <f t="shared" si="5300"/>
        <v>0</v>
      </c>
      <c r="AX1586" s="31">
        <f t="shared" si="5301"/>
        <v>0</v>
      </c>
      <c r="AY1586" s="31">
        <f t="shared" ref="AY1586:AY1601" si="5428">AY1587</f>
        <v>0</v>
      </c>
      <c r="AZ1586" s="31">
        <f t="shared" ref="AZ1586:AZ1601" si="5429">AZ1587</f>
        <v>0</v>
      </c>
      <c r="BA1586" s="31">
        <f t="shared" ref="BA1586:BA1601" si="5430">BA1587</f>
        <v>0</v>
      </c>
      <c r="BB1586" s="31">
        <f t="shared" si="5302"/>
        <v>0</v>
      </c>
      <c r="BC1586" s="31">
        <f t="shared" si="5303"/>
        <v>0</v>
      </c>
      <c r="BD1586" s="31">
        <f t="shared" si="5304"/>
        <v>0</v>
      </c>
      <c r="BE1586" s="31">
        <f t="shared" ref="BE1586:BE1601" si="5431">BE1587</f>
        <v>0</v>
      </c>
      <c r="BF1586" s="31">
        <f t="shared" ref="BF1586:BF1601" si="5432">BF1587</f>
        <v>0</v>
      </c>
      <c r="BG1586" s="31">
        <f t="shared" ref="BG1586:BG1601" si="5433">BG1587</f>
        <v>0</v>
      </c>
      <c r="BH1586" s="31">
        <f t="shared" si="5305"/>
        <v>0</v>
      </c>
      <c r="BI1586" s="31">
        <f t="shared" si="5306"/>
        <v>0</v>
      </c>
      <c r="BJ1586" s="31">
        <f t="shared" si="5307"/>
        <v>0</v>
      </c>
      <c r="BK1586" s="31">
        <f t="shared" ref="BK1586:BK1601" si="5434">BK1587</f>
        <v>0</v>
      </c>
      <c r="BL1586" s="31">
        <f t="shared" ref="BL1586:BL1601" si="5435">BL1587</f>
        <v>0</v>
      </c>
      <c r="BM1586" s="31">
        <f t="shared" ref="BM1586:BM1601" si="5436">BM1587</f>
        <v>0</v>
      </c>
      <c r="BN1586" s="31">
        <f t="shared" si="5308"/>
        <v>0</v>
      </c>
      <c r="BO1586" s="31">
        <f t="shared" si="5309"/>
        <v>0</v>
      </c>
      <c r="BP1586" s="31">
        <f t="shared" si="5310"/>
        <v>0</v>
      </c>
      <c r="BQ1586" s="31">
        <f t="shared" ref="BQ1586:BQ1601" si="5437">BQ1587</f>
        <v>0</v>
      </c>
      <c r="BR1586" s="31">
        <f t="shared" ref="BR1586:BR1601" si="5438">BR1587</f>
        <v>0</v>
      </c>
      <c r="BS1586" s="31">
        <f t="shared" si="5311"/>
        <v>0</v>
      </c>
      <c r="BT1586" s="31">
        <f t="shared" si="5312"/>
        <v>0</v>
      </c>
      <c r="BU1586" s="31">
        <f t="shared" si="5313"/>
        <v>0</v>
      </c>
      <c r="BV1586" s="31">
        <f t="shared" ref="BV1586:BV1601" si="5439">BV1587</f>
        <v>0</v>
      </c>
      <c r="BW1586" s="31">
        <f t="shared" ref="BW1586:BW1601" si="5440">BW1587</f>
        <v>0</v>
      </c>
      <c r="BX1586" s="31">
        <f t="shared" si="5314"/>
        <v>0</v>
      </c>
      <c r="BY1586" s="31">
        <f t="shared" si="5315"/>
        <v>0</v>
      </c>
      <c r="BZ1586" s="31">
        <f t="shared" si="5316"/>
        <v>0</v>
      </c>
      <c r="CA1586" s="31">
        <f t="shared" ref="CA1586:CA1601" si="5441">CA1587</f>
        <v>0</v>
      </c>
      <c r="CB1586" s="31">
        <f t="shared" ref="CB1586:CB1601" si="5442">CB1587</f>
        <v>0</v>
      </c>
      <c r="CC1586" s="31">
        <f t="shared" ref="CC1586:CC1601" si="5443">CC1587</f>
        <v>0</v>
      </c>
      <c r="CD1586" s="31">
        <f t="shared" si="5401"/>
        <v>0</v>
      </c>
      <c r="CE1586" s="31">
        <f t="shared" si="5402"/>
        <v>0</v>
      </c>
      <c r="CF1586" s="31">
        <f t="shared" si="5403"/>
        <v>0</v>
      </c>
      <c r="CG1586" s="31">
        <f t="shared" ref="CG1586:CG1601" si="5444">CG1587</f>
        <v>0</v>
      </c>
      <c r="CH1586" s="24">
        <v>0</v>
      </c>
      <c r="CI1586" s="40"/>
      <c r="CO1586" s="1" t="s">
        <v>31</v>
      </c>
    </row>
    <row r="1587" ht="29.850000000000001" hidden="1">
      <c r="A1587" s="41" t="s">
        <v>904</v>
      </c>
      <c r="B1587" s="17">
        <v>200</v>
      </c>
      <c r="C1587" s="16"/>
      <c r="D1587" s="16"/>
      <c r="E1587" s="39" t="s">
        <v>40</v>
      </c>
      <c r="F1587" s="31">
        <f t="shared" si="5404"/>
        <v>0</v>
      </c>
      <c r="G1587" s="31">
        <f t="shared" si="5405"/>
        <v>0</v>
      </c>
      <c r="H1587" s="31">
        <f t="shared" si="5406"/>
        <v>0</v>
      </c>
      <c r="I1587" s="31">
        <f t="shared" si="5407"/>
        <v>0</v>
      </c>
      <c r="J1587" s="31">
        <f t="shared" si="5408"/>
        <v>0</v>
      </c>
      <c r="K1587" s="31">
        <f t="shared" si="5409"/>
        <v>0</v>
      </c>
      <c r="L1587" s="31">
        <f t="shared" si="5281"/>
        <v>0</v>
      </c>
      <c r="M1587" s="31">
        <f t="shared" si="5282"/>
        <v>0</v>
      </c>
      <c r="N1587" s="31">
        <f t="shared" si="5283"/>
        <v>0</v>
      </c>
      <c r="O1587" s="31">
        <f t="shared" si="5410"/>
        <v>0</v>
      </c>
      <c r="P1587" s="31">
        <f t="shared" si="5411"/>
        <v>0</v>
      </c>
      <c r="Q1587" s="31">
        <f t="shared" si="5412"/>
        <v>0</v>
      </c>
      <c r="R1587" s="31">
        <f t="shared" si="5284"/>
        <v>0</v>
      </c>
      <c r="S1587" s="31">
        <f t="shared" si="5285"/>
        <v>0</v>
      </c>
      <c r="T1587" s="31">
        <f t="shared" si="5286"/>
        <v>0</v>
      </c>
      <c r="U1587" s="31">
        <f t="shared" si="5413"/>
        <v>0</v>
      </c>
      <c r="V1587" s="31">
        <f t="shared" si="5414"/>
        <v>0</v>
      </c>
      <c r="W1587" s="31">
        <f t="shared" si="5415"/>
        <v>0</v>
      </c>
      <c r="X1587" s="31">
        <f t="shared" si="5287"/>
        <v>0</v>
      </c>
      <c r="Y1587" s="31">
        <f t="shared" si="5288"/>
        <v>0</v>
      </c>
      <c r="Z1587" s="31">
        <f t="shared" si="5289"/>
        <v>0</v>
      </c>
      <c r="AA1587" s="31">
        <f t="shared" si="5416"/>
        <v>0</v>
      </c>
      <c r="AB1587" s="31">
        <f t="shared" si="5417"/>
        <v>0</v>
      </c>
      <c r="AC1587" s="31">
        <f t="shared" si="5418"/>
        <v>0</v>
      </c>
      <c r="AD1587" s="31">
        <f t="shared" si="5290"/>
        <v>0</v>
      </c>
      <c r="AE1587" s="31">
        <f t="shared" si="5291"/>
        <v>0</v>
      </c>
      <c r="AF1587" s="31">
        <f t="shared" si="5292"/>
        <v>0</v>
      </c>
      <c r="AG1587" s="31">
        <f t="shared" si="5419"/>
        <v>0</v>
      </c>
      <c r="AH1587" s="31">
        <f t="shared" si="5420"/>
        <v>0</v>
      </c>
      <c r="AI1587" s="31">
        <f t="shared" si="5421"/>
        <v>0</v>
      </c>
      <c r="AJ1587" s="31">
        <f t="shared" si="5293"/>
        <v>0</v>
      </c>
      <c r="AK1587" s="31">
        <f t="shared" si="5294"/>
        <v>0</v>
      </c>
      <c r="AL1587" s="31">
        <f t="shared" si="5295"/>
        <v>0</v>
      </c>
      <c r="AM1587" s="31">
        <f t="shared" si="5422"/>
        <v>0</v>
      </c>
      <c r="AN1587" s="31">
        <f t="shared" si="5423"/>
        <v>0</v>
      </c>
      <c r="AO1587" s="31">
        <f t="shared" si="5424"/>
        <v>0</v>
      </c>
      <c r="AP1587" s="31">
        <f t="shared" si="5296"/>
        <v>0</v>
      </c>
      <c r="AQ1587" s="31">
        <f t="shared" si="5297"/>
        <v>0</v>
      </c>
      <c r="AR1587" s="31">
        <f t="shared" si="5298"/>
        <v>0</v>
      </c>
      <c r="AS1587" s="31">
        <f t="shared" si="5425"/>
        <v>0</v>
      </c>
      <c r="AT1587" s="31">
        <f t="shared" si="5426"/>
        <v>0</v>
      </c>
      <c r="AU1587" s="31">
        <f t="shared" si="5427"/>
        <v>0</v>
      </c>
      <c r="AV1587" s="31">
        <f t="shared" si="5299"/>
        <v>0</v>
      </c>
      <c r="AW1587" s="31">
        <f t="shared" si="5300"/>
        <v>0</v>
      </c>
      <c r="AX1587" s="31">
        <f t="shared" si="5301"/>
        <v>0</v>
      </c>
      <c r="AY1587" s="31">
        <f t="shared" si="5428"/>
        <v>0</v>
      </c>
      <c r="AZ1587" s="31">
        <f t="shared" si="5429"/>
        <v>0</v>
      </c>
      <c r="BA1587" s="31">
        <f t="shared" si="5430"/>
        <v>0</v>
      </c>
      <c r="BB1587" s="31">
        <f t="shared" si="5302"/>
        <v>0</v>
      </c>
      <c r="BC1587" s="31">
        <f t="shared" si="5303"/>
        <v>0</v>
      </c>
      <c r="BD1587" s="31">
        <f t="shared" si="5304"/>
        <v>0</v>
      </c>
      <c r="BE1587" s="31">
        <f t="shared" si="5431"/>
        <v>0</v>
      </c>
      <c r="BF1587" s="31">
        <f t="shared" si="5432"/>
        <v>0</v>
      </c>
      <c r="BG1587" s="31">
        <f t="shared" si="5433"/>
        <v>0</v>
      </c>
      <c r="BH1587" s="31">
        <f t="shared" si="5305"/>
        <v>0</v>
      </c>
      <c r="BI1587" s="31">
        <f t="shared" si="5306"/>
        <v>0</v>
      </c>
      <c r="BJ1587" s="31">
        <f t="shared" si="5307"/>
        <v>0</v>
      </c>
      <c r="BK1587" s="31">
        <f t="shared" si="5434"/>
        <v>0</v>
      </c>
      <c r="BL1587" s="31">
        <f t="shared" si="5435"/>
        <v>0</v>
      </c>
      <c r="BM1587" s="31">
        <f t="shared" si="5436"/>
        <v>0</v>
      </c>
      <c r="BN1587" s="31">
        <f t="shared" si="5308"/>
        <v>0</v>
      </c>
      <c r="BO1587" s="31">
        <f t="shared" si="5309"/>
        <v>0</v>
      </c>
      <c r="BP1587" s="31">
        <f t="shared" si="5310"/>
        <v>0</v>
      </c>
      <c r="BQ1587" s="31">
        <f t="shared" si="5437"/>
        <v>0</v>
      </c>
      <c r="BR1587" s="31">
        <f t="shared" si="5438"/>
        <v>0</v>
      </c>
      <c r="BS1587" s="31">
        <f t="shared" si="5311"/>
        <v>0</v>
      </c>
      <c r="BT1587" s="31">
        <f t="shared" si="5312"/>
        <v>0</v>
      </c>
      <c r="BU1587" s="31">
        <f t="shared" si="5313"/>
        <v>0</v>
      </c>
      <c r="BV1587" s="31">
        <f t="shared" si="5439"/>
        <v>0</v>
      </c>
      <c r="BW1587" s="31">
        <f t="shared" si="5440"/>
        <v>0</v>
      </c>
      <c r="BX1587" s="31">
        <f t="shared" si="5314"/>
        <v>0</v>
      </c>
      <c r="BY1587" s="31">
        <f t="shared" si="5315"/>
        <v>0</v>
      </c>
      <c r="BZ1587" s="31">
        <f t="shared" si="5316"/>
        <v>0</v>
      </c>
      <c r="CA1587" s="31">
        <f t="shared" si="5441"/>
        <v>0</v>
      </c>
      <c r="CB1587" s="31">
        <f t="shared" si="5442"/>
        <v>0</v>
      </c>
      <c r="CC1587" s="31">
        <f t="shared" si="5443"/>
        <v>0</v>
      </c>
      <c r="CD1587" s="31">
        <f t="shared" si="5401"/>
        <v>0</v>
      </c>
      <c r="CE1587" s="31">
        <f t="shared" si="5402"/>
        <v>0</v>
      </c>
      <c r="CF1587" s="31">
        <f t="shared" si="5403"/>
        <v>0</v>
      </c>
      <c r="CG1587" s="31">
        <f t="shared" si="5444"/>
        <v>0</v>
      </c>
      <c r="CH1587" s="24">
        <v>0</v>
      </c>
      <c r="CI1587" s="40"/>
      <c r="CM1587" s="1" t="s">
        <v>29</v>
      </c>
    </row>
    <row r="1588" ht="43.75" hidden="1">
      <c r="A1588" s="41" t="s">
        <v>904</v>
      </c>
      <c r="B1588" s="17">
        <v>240</v>
      </c>
      <c r="C1588" s="16"/>
      <c r="D1588" s="16"/>
      <c r="E1588" s="39" t="s">
        <v>41</v>
      </c>
      <c r="F1588" s="31">
        <f t="shared" si="5404"/>
        <v>0</v>
      </c>
      <c r="G1588" s="31">
        <f t="shared" si="5405"/>
        <v>0</v>
      </c>
      <c r="H1588" s="31">
        <f t="shared" si="5406"/>
        <v>0</v>
      </c>
      <c r="I1588" s="31">
        <f t="shared" si="5407"/>
        <v>0</v>
      </c>
      <c r="J1588" s="31">
        <f t="shared" si="5408"/>
        <v>0</v>
      </c>
      <c r="K1588" s="31">
        <f t="shared" si="5409"/>
        <v>0</v>
      </c>
      <c r="L1588" s="31">
        <f t="shared" si="5281"/>
        <v>0</v>
      </c>
      <c r="M1588" s="31">
        <f t="shared" si="5282"/>
        <v>0</v>
      </c>
      <c r="N1588" s="31">
        <f t="shared" si="5283"/>
        <v>0</v>
      </c>
      <c r="O1588" s="31">
        <f t="shared" si="5410"/>
        <v>0</v>
      </c>
      <c r="P1588" s="31">
        <f t="shared" si="5411"/>
        <v>0</v>
      </c>
      <c r="Q1588" s="31">
        <f t="shared" si="5412"/>
        <v>0</v>
      </c>
      <c r="R1588" s="31">
        <f t="shared" si="5284"/>
        <v>0</v>
      </c>
      <c r="S1588" s="31">
        <f t="shared" si="5285"/>
        <v>0</v>
      </c>
      <c r="T1588" s="31">
        <f t="shared" si="5286"/>
        <v>0</v>
      </c>
      <c r="U1588" s="31">
        <f t="shared" si="5413"/>
        <v>0</v>
      </c>
      <c r="V1588" s="31">
        <f t="shared" si="5414"/>
        <v>0</v>
      </c>
      <c r="W1588" s="31">
        <f t="shared" si="5415"/>
        <v>0</v>
      </c>
      <c r="X1588" s="31">
        <f t="shared" si="5287"/>
        <v>0</v>
      </c>
      <c r="Y1588" s="31">
        <f t="shared" si="5288"/>
        <v>0</v>
      </c>
      <c r="Z1588" s="31">
        <f t="shared" si="5289"/>
        <v>0</v>
      </c>
      <c r="AA1588" s="31">
        <f t="shared" si="5416"/>
        <v>0</v>
      </c>
      <c r="AB1588" s="31">
        <f t="shared" si="5417"/>
        <v>0</v>
      </c>
      <c r="AC1588" s="31">
        <f t="shared" si="5418"/>
        <v>0</v>
      </c>
      <c r="AD1588" s="31">
        <f t="shared" si="5290"/>
        <v>0</v>
      </c>
      <c r="AE1588" s="31">
        <f t="shared" si="5291"/>
        <v>0</v>
      </c>
      <c r="AF1588" s="31">
        <f t="shared" si="5292"/>
        <v>0</v>
      </c>
      <c r="AG1588" s="31">
        <f t="shared" si="5419"/>
        <v>0</v>
      </c>
      <c r="AH1588" s="31">
        <f t="shared" si="5420"/>
        <v>0</v>
      </c>
      <c r="AI1588" s="31">
        <f t="shared" si="5421"/>
        <v>0</v>
      </c>
      <c r="AJ1588" s="31">
        <f t="shared" si="5293"/>
        <v>0</v>
      </c>
      <c r="AK1588" s="31">
        <f t="shared" si="5294"/>
        <v>0</v>
      </c>
      <c r="AL1588" s="31">
        <f t="shared" si="5295"/>
        <v>0</v>
      </c>
      <c r="AM1588" s="31">
        <f t="shared" si="5422"/>
        <v>0</v>
      </c>
      <c r="AN1588" s="31">
        <f t="shared" si="5423"/>
        <v>0</v>
      </c>
      <c r="AO1588" s="31">
        <f t="shared" si="5424"/>
        <v>0</v>
      </c>
      <c r="AP1588" s="31">
        <f t="shared" si="5296"/>
        <v>0</v>
      </c>
      <c r="AQ1588" s="31">
        <f t="shared" si="5297"/>
        <v>0</v>
      </c>
      <c r="AR1588" s="31">
        <f t="shared" si="5298"/>
        <v>0</v>
      </c>
      <c r="AS1588" s="31">
        <f t="shared" si="5425"/>
        <v>0</v>
      </c>
      <c r="AT1588" s="31">
        <f t="shared" si="5426"/>
        <v>0</v>
      </c>
      <c r="AU1588" s="31">
        <f t="shared" si="5427"/>
        <v>0</v>
      </c>
      <c r="AV1588" s="31">
        <f t="shared" si="5299"/>
        <v>0</v>
      </c>
      <c r="AW1588" s="31">
        <f t="shared" si="5300"/>
        <v>0</v>
      </c>
      <c r="AX1588" s="31">
        <f t="shared" si="5301"/>
        <v>0</v>
      </c>
      <c r="AY1588" s="31">
        <f t="shared" si="5428"/>
        <v>0</v>
      </c>
      <c r="AZ1588" s="31">
        <f t="shared" si="5429"/>
        <v>0</v>
      </c>
      <c r="BA1588" s="31">
        <f t="shared" si="5430"/>
        <v>0</v>
      </c>
      <c r="BB1588" s="31">
        <f t="shared" si="5302"/>
        <v>0</v>
      </c>
      <c r="BC1588" s="31">
        <f t="shared" si="5303"/>
        <v>0</v>
      </c>
      <c r="BD1588" s="31">
        <f t="shared" si="5304"/>
        <v>0</v>
      </c>
      <c r="BE1588" s="31">
        <f t="shared" si="5431"/>
        <v>0</v>
      </c>
      <c r="BF1588" s="31">
        <f t="shared" si="5432"/>
        <v>0</v>
      </c>
      <c r="BG1588" s="31">
        <f t="shared" si="5433"/>
        <v>0</v>
      </c>
      <c r="BH1588" s="31">
        <f t="shared" si="5305"/>
        <v>0</v>
      </c>
      <c r="BI1588" s="31">
        <f t="shared" si="5306"/>
        <v>0</v>
      </c>
      <c r="BJ1588" s="31">
        <f t="shared" si="5307"/>
        <v>0</v>
      </c>
      <c r="BK1588" s="31">
        <f t="shared" si="5434"/>
        <v>0</v>
      </c>
      <c r="BL1588" s="31">
        <f t="shared" si="5435"/>
        <v>0</v>
      </c>
      <c r="BM1588" s="31">
        <f t="shared" si="5436"/>
        <v>0</v>
      </c>
      <c r="BN1588" s="31">
        <f t="shared" si="5308"/>
        <v>0</v>
      </c>
      <c r="BO1588" s="31">
        <f t="shared" si="5309"/>
        <v>0</v>
      </c>
      <c r="BP1588" s="31">
        <f t="shared" si="5310"/>
        <v>0</v>
      </c>
      <c r="BQ1588" s="31">
        <f t="shared" si="5437"/>
        <v>0</v>
      </c>
      <c r="BR1588" s="31">
        <f t="shared" si="5438"/>
        <v>0</v>
      </c>
      <c r="BS1588" s="31">
        <f t="shared" si="5311"/>
        <v>0</v>
      </c>
      <c r="BT1588" s="31">
        <f t="shared" si="5312"/>
        <v>0</v>
      </c>
      <c r="BU1588" s="31">
        <f t="shared" si="5313"/>
        <v>0</v>
      </c>
      <c r="BV1588" s="31">
        <f t="shared" si="5439"/>
        <v>0</v>
      </c>
      <c r="BW1588" s="31">
        <f t="shared" si="5440"/>
        <v>0</v>
      </c>
      <c r="BX1588" s="31">
        <f t="shared" si="5314"/>
        <v>0</v>
      </c>
      <c r="BY1588" s="31">
        <f t="shared" si="5315"/>
        <v>0</v>
      </c>
      <c r="BZ1588" s="31">
        <f t="shared" si="5316"/>
        <v>0</v>
      </c>
      <c r="CA1588" s="31">
        <f t="shared" si="5441"/>
        <v>0</v>
      </c>
      <c r="CB1588" s="31">
        <f t="shared" si="5442"/>
        <v>0</v>
      </c>
      <c r="CC1588" s="31">
        <f t="shared" si="5443"/>
        <v>0</v>
      </c>
      <c r="CD1588" s="31">
        <f t="shared" si="5401"/>
        <v>0</v>
      </c>
      <c r="CE1588" s="31">
        <f t="shared" si="5402"/>
        <v>0</v>
      </c>
      <c r="CF1588" s="31">
        <f t="shared" si="5403"/>
        <v>0</v>
      </c>
      <c r="CG1588" s="31">
        <f t="shared" si="5444"/>
        <v>0</v>
      </c>
      <c r="CH1588" s="24">
        <v>0</v>
      </c>
      <c r="CI1588" s="40"/>
      <c r="CN1588" s="1" t="s">
        <v>30</v>
      </c>
    </row>
    <row r="1589" ht="15" hidden="1">
      <c r="A1589" s="41" t="s">
        <v>904</v>
      </c>
      <c r="B1589" s="17">
        <v>240</v>
      </c>
      <c r="C1589" s="16" t="s">
        <v>66</v>
      </c>
      <c r="D1589" s="16" t="s">
        <v>67</v>
      </c>
      <c r="E1589" s="39" t="s">
        <v>68</v>
      </c>
      <c r="F1589" s="31"/>
      <c r="G1589" s="31"/>
      <c r="H1589" s="31"/>
      <c r="I1589" s="31"/>
      <c r="J1589" s="31"/>
      <c r="K1589" s="31"/>
      <c r="L1589" s="31">
        <f t="shared" si="5281"/>
        <v>0</v>
      </c>
      <c r="M1589" s="31">
        <f t="shared" si="5282"/>
        <v>0</v>
      </c>
      <c r="N1589" s="31">
        <f t="shared" si="5283"/>
        <v>0</v>
      </c>
      <c r="O1589" s="31"/>
      <c r="P1589" s="31"/>
      <c r="Q1589" s="31"/>
      <c r="R1589" s="31">
        <f t="shared" si="5284"/>
        <v>0</v>
      </c>
      <c r="S1589" s="31">
        <f t="shared" si="5285"/>
        <v>0</v>
      </c>
      <c r="T1589" s="31">
        <f t="shared" si="5286"/>
        <v>0</v>
      </c>
      <c r="U1589" s="31"/>
      <c r="V1589" s="31"/>
      <c r="W1589" s="31"/>
      <c r="X1589" s="31">
        <f t="shared" si="5287"/>
        <v>0</v>
      </c>
      <c r="Y1589" s="31">
        <f t="shared" si="5288"/>
        <v>0</v>
      </c>
      <c r="Z1589" s="31">
        <f t="shared" si="5289"/>
        <v>0</v>
      </c>
      <c r="AA1589" s="31"/>
      <c r="AB1589" s="31"/>
      <c r="AC1589" s="31"/>
      <c r="AD1589" s="31">
        <f t="shared" si="5290"/>
        <v>0</v>
      </c>
      <c r="AE1589" s="31">
        <f t="shared" si="5291"/>
        <v>0</v>
      </c>
      <c r="AF1589" s="31">
        <f t="shared" si="5292"/>
        <v>0</v>
      </c>
      <c r="AG1589" s="31"/>
      <c r="AH1589" s="31"/>
      <c r="AI1589" s="31"/>
      <c r="AJ1589" s="31">
        <f t="shared" si="5293"/>
        <v>0</v>
      </c>
      <c r="AK1589" s="31">
        <f t="shared" si="5294"/>
        <v>0</v>
      </c>
      <c r="AL1589" s="31">
        <f t="shared" si="5295"/>
        <v>0</v>
      </c>
      <c r="AM1589" s="31"/>
      <c r="AN1589" s="31"/>
      <c r="AO1589" s="31"/>
      <c r="AP1589" s="31">
        <f t="shared" si="5296"/>
        <v>0</v>
      </c>
      <c r="AQ1589" s="31">
        <f t="shared" si="5297"/>
        <v>0</v>
      </c>
      <c r="AR1589" s="31">
        <f t="shared" si="5298"/>
        <v>0</v>
      </c>
      <c r="AS1589" s="31"/>
      <c r="AT1589" s="31"/>
      <c r="AU1589" s="31"/>
      <c r="AV1589" s="31">
        <f t="shared" si="5299"/>
        <v>0</v>
      </c>
      <c r="AW1589" s="31">
        <f t="shared" si="5300"/>
        <v>0</v>
      </c>
      <c r="AX1589" s="31">
        <f t="shared" si="5301"/>
        <v>0</v>
      </c>
      <c r="AY1589" s="31"/>
      <c r="AZ1589" s="31"/>
      <c r="BA1589" s="31"/>
      <c r="BB1589" s="31">
        <f t="shared" si="5302"/>
        <v>0</v>
      </c>
      <c r="BC1589" s="31">
        <f t="shared" si="5303"/>
        <v>0</v>
      </c>
      <c r="BD1589" s="31">
        <f t="shared" si="5304"/>
        <v>0</v>
      </c>
      <c r="BE1589" s="31"/>
      <c r="BF1589" s="31"/>
      <c r="BG1589" s="31"/>
      <c r="BH1589" s="31">
        <f t="shared" si="5305"/>
        <v>0</v>
      </c>
      <c r="BI1589" s="31">
        <f t="shared" si="5306"/>
        <v>0</v>
      </c>
      <c r="BJ1589" s="31">
        <f t="shared" si="5307"/>
        <v>0</v>
      </c>
      <c r="BK1589" s="31"/>
      <c r="BL1589" s="31"/>
      <c r="BM1589" s="31"/>
      <c r="BN1589" s="31">
        <f t="shared" si="5308"/>
        <v>0</v>
      </c>
      <c r="BO1589" s="31">
        <f t="shared" si="5309"/>
        <v>0</v>
      </c>
      <c r="BP1589" s="31">
        <f t="shared" si="5310"/>
        <v>0</v>
      </c>
      <c r="BQ1589" s="31"/>
      <c r="BR1589" s="31"/>
      <c r="BS1589" s="31">
        <f t="shared" si="5311"/>
        <v>0</v>
      </c>
      <c r="BT1589" s="31">
        <f t="shared" si="5312"/>
        <v>0</v>
      </c>
      <c r="BU1589" s="31">
        <f t="shared" si="5313"/>
        <v>0</v>
      </c>
      <c r="BV1589" s="31"/>
      <c r="BW1589" s="31"/>
      <c r="BX1589" s="31">
        <f t="shared" si="5314"/>
        <v>0</v>
      </c>
      <c r="BY1589" s="31">
        <f t="shared" si="5315"/>
        <v>0</v>
      </c>
      <c r="BZ1589" s="31">
        <f t="shared" si="5316"/>
        <v>0</v>
      </c>
      <c r="CA1589" s="31"/>
      <c r="CB1589" s="31"/>
      <c r="CC1589" s="31"/>
      <c r="CD1589" s="31">
        <f t="shared" si="5401"/>
        <v>0</v>
      </c>
      <c r="CE1589" s="31">
        <f t="shared" si="5402"/>
        <v>0</v>
      </c>
      <c r="CF1589" s="31">
        <f t="shared" si="5403"/>
        <v>0</v>
      </c>
      <c r="CG1589" s="31"/>
      <c r="CH1589" s="24">
        <v>0</v>
      </c>
      <c r="CI1589" s="40"/>
    </row>
    <row r="1590" ht="29.850000000000001">
      <c r="A1590" s="41" t="s">
        <v>906</v>
      </c>
      <c r="B1590" s="17"/>
      <c r="C1590" s="16"/>
      <c r="D1590" s="16"/>
      <c r="E1590" s="39" t="s">
        <v>907</v>
      </c>
      <c r="F1590" s="31">
        <f t="shared" si="5404"/>
        <v>0</v>
      </c>
      <c r="G1590" s="31">
        <f t="shared" si="5405"/>
        <v>0</v>
      </c>
      <c r="H1590" s="31">
        <f t="shared" si="5406"/>
        <v>0</v>
      </c>
      <c r="I1590" s="31">
        <f t="shared" si="5407"/>
        <v>0</v>
      </c>
      <c r="J1590" s="31">
        <f t="shared" si="5408"/>
        <v>0</v>
      </c>
      <c r="K1590" s="31">
        <f t="shared" si="5409"/>
        <v>0</v>
      </c>
      <c r="L1590" s="31">
        <f t="shared" si="5281"/>
        <v>0</v>
      </c>
      <c r="M1590" s="31">
        <f t="shared" si="5282"/>
        <v>0</v>
      </c>
      <c r="N1590" s="31">
        <f t="shared" si="5283"/>
        <v>0</v>
      </c>
      <c r="O1590" s="31">
        <f t="shared" si="5410"/>
        <v>37560.652999999998</v>
      </c>
      <c r="P1590" s="31">
        <f t="shared" si="5411"/>
        <v>0</v>
      </c>
      <c r="Q1590" s="31">
        <f t="shared" si="5412"/>
        <v>0</v>
      </c>
      <c r="R1590" s="31">
        <f t="shared" si="5284"/>
        <v>37560.652999999998</v>
      </c>
      <c r="S1590" s="31">
        <f t="shared" si="5285"/>
        <v>0</v>
      </c>
      <c r="T1590" s="31">
        <f t="shared" si="5286"/>
        <v>0</v>
      </c>
      <c r="U1590" s="31">
        <f t="shared" si="5413"/>
        <v>0</v>
      </c>
      <c r="V1590" s="31">
        <f t="shared" si="5414"/>
        <v>0</v>
      </c>
      <c r="W1590" s="31">
        <f t="shared" si="5415"/>
        <v>0</v>
      </c>
      <c r="X1590" s="31">
        <f t="shared" si="5287"/>
        <v>37560.652999999998</v>
      </c>
      <c r="Y1590" s="31">
        <f t="shared" si="5288"/>
        <v>0</v>
      </c>
      <c r="Z1590" s="31">
        <f t="shared" si="5289"/>
        <v>0</v>
      </c>
      <c r="AA1590" s="31">
        <f t="shared" si="5416"/>
        <v>0</v>
      </c>
      <c r="AB1590" s="31">
        <f t="shared" si="5417"/>
        <v>0</v>
      </c>
      <c r="AC1590" s="31">
        <f t="shared" si="5418"/>
        <v>0</v>
      </c>
      <c r="AD1590" s="31">
        <f t="shared" si="5290"/>
        <v>37560.652999999998</v>
      </c>
      <c r="AE1590" s="31">
        <f t="shared" si="5291"/>
        <v>0</v>
      </c>
      <c r="AF1590" s="31">
        <f t="shared" si="5292"/>
        <v>0</v>
      </c>
      <c r="AG1590" s="31">
        <f t="shared" si="5419"/>
        <v>0</v>
      </c>
      <c r="AH1590" s="31">
        <f t="shared" si="5420"/>
        <v>0</v>
      </c>
      <c r="AI1590" s="31">
        <f t="shared" si="5421"/>
        <v>0</v>
      </c>
      <c r="AJ1590" s="31">
        <f t="shared" si="5293"/>
        <v>37560.652999999998</v>
      </c>
      <c r="AK1590" s="31">
        <f t="shared" si="5294"/>
        <v>0</v>
      </c>
      <c r="AL1590" s="31">
        <f t="shared" si="5295"/>
        <v>0</v>
      </c>
      <c r="AM1590" s="31">
        <f t="shared" si="5422"/>
        <v>0</v>
      </c>
      <c r="AN1590" s="31">
        <f t="shared" si="5423"/>
        <v>0</v>
      </c>
      <c r="AO1590" s="31">
        <f t="shared" si="5424"/>
        <v>0</v>
      </c>
      <c r="AP1590" s="31">
        <f t="shared" si="5296"/>
        <v>37560.652999999998</v>
      </c>
      <c r="AQ1590" s="31">
        <f t="shared" si="5297"/>
        <v>0</v>
      </c>
      <c r="AR1590" s="31">
        <f t="shared" si="5298"/>
        <v>0</v>
      </c>
      <c r="AS1590" s="31">
        <f t="shared" si="5425"/>
        <v>0</v>
      </c>
      <c r="AT1590" s="31">
        <f t="shared" si="5426"/>
        <v>0</v>
      </c>
      <c r="AU1590" s="31">
        <f t="shared" si="5427"/>
        <v>0</v>
      </c>
      <c r="AV1590" s="31">
        <f t="shared" si="5299"/>
        <v>37560.652999999998</v>
      </c>
      <c r="AW1590" s="31">
        <f t="shared" si="5300"/>
        <v>0</v>
      </c>
      <c r="AX1590" s="31">
        <f t="shared" si="5301"/>
        <v>0</v>
      </c>
      <c r="AY1590" s="31">
        <f t="shared" si="5428"/>
        <v>0</v>
      </c>
      <c r="AZ1590" s="31">
        <f t="shared" si="5429"/>
        <v>0</v>
      </c>
      <c r="BA1590" s="31">
        <f t="shared" si="5430"/>
        <v>0</v>
      </c>
      <c r="BB1590" s="31">
        <f t="shared" si="5302"/>
        <v>37560.652999999998</v>
      </c>
      <c r="BC1590" s="31">
        <f t="shared" si="5303"/>
        <v>0</v>
      </c>
      <c r="BD1590" s="31">
        <f t="shared" si="5304"/>
        <v>0</v>
      </c>
      <c r="BE1590" s="31">
        <f t="shared" si="5431"/>
        <v>0</v>
      </c>
      <c r="BF1590" s="31">
        <f t="shared" si="5432"/>
        <v>0</v>
      </c>
      <c r="BG1590" s="31">
        <f t="shared" si="5433"/>
        <v>0</v>
      </c>
      <c r="BH1590" s="31">
        <f t="shared" si="5305"/>
        <v>37560.652999999998</v>
      </c>
      <c r="BI1590" s="31">
        <f t="shared" si="5306"/>
        <v>0</v>
      </c>
      <c r="BJ1590" s="31">
        <f t="shared" si="5307"/>
        <v>0</v>
      </c>
      <c r="BK1590" s="31">
        <f t="shared" si="5434"/>
        <v>0</v>
      </c>
      <c r="BL1590" s="31">
        <f t="shared" si="5435"/>
        <v>0</v>
      </c>
      <c r="BM1590" s="31">
        <f t="shared" si="5436"/>
        <v>0</v>
      </c>
      <c r="BN1590" s="31">
        <f t="shared" si="5308"/>
        <v>37560.652999999998</v>
      </c>
      <c r="BO1590" s="31">
        <f t="shared" si="5309"/>
        <v>0</v>
      </c>
      <c r="BP1590" s="31">
        <f t="shared" si="5310"/>
        <v>0</v>
      </c>
      <c r="BQ1590" s="31">
        <f t="shared" si="5437"/>
        <v>0</v>
      </c>
      <c r="BR1590" s="31">
        <f t="shared" si="5438"/>
        <v>0</v>
      </c>
      <c r="BS1590" s="31">
        <f t="shared" si="5311"/>
        <v>37560.652999999998</v>
      </c>
      <c r="BT1590" s="31">
        <f t="shared" si="5312"/>
        <v>0</v>
      </c>
      <c r="BU1590" s="31">
        <f t="shared" si="5313"/>
        <v>0</v>
      </c>
      <c r="BV1590" s="31">
        <f t="shared" si="5439"/>
        <v>0</v>
      </c>
      <c r="BW1590" s="31">
        <f t="shared" si="5440"/>
        <v>0</v>
      </c>
      <c r="BX1590" s="31">
        <f t="shared" si="5314"/>
        <v>37560.652999999998</v>
      </c>
      <c r="BY1590" s="31">
        <f t="shared" si="5315"/>
        <v>0</v>
      </c>
      <c r="BZ1590" s="31">
        <f t="shared" si="5316"/>
        <v>0</v>
      </c>
      <c r="CA1590" s="31">
        <f t="shared" si="5441"/>
        <v>0</v>
      </c>
      <c r="CB1590" s="31">
        <f t="shared" si="5442"/>
        <v>0</v>
      </c>
      <c r="CC1590" s="31">
        <f t="shared" si="5443"/>
        <v>0</v>
      </c>
      <c r="CD1590" s="31">
        <f t="shared" si="5401"/>
        <v>37560.652999999998</v>
      </c>
      <c r="CE1590" s="31">
        <f t="shared" si="5402"/>
        <v>0</v>
      </c>
      <c r="CF1590" s="31">
        <f t="shared" si="5403"/>
        <v>0</v>
      </c>
      <c r="CG1590" s="31">
        <f t="shared" si="5444"/>
        <v>0</v>
      </c>
      <c r="CH1590" s="24"/>
      <c r="CI1590" s="40"/>
      <c r="CO1590" s="1" t="s">
        <v>31</v>
      </c>
    </row>
    <row r="1591" ht="29.850000000000001">
      <c r="A1591" s="41" t="s">
        <v>906</v>
      </c>
      <c r="B1591" s="17">
        <v>200</v>
      </c>
      <c r="C1591" s="16"/>
      <c r="D1591" s="16"/>
      <c r="E1591" s="39" t="s">
        <v>40</v>
      </c>
      <c r="F1591" s="31">
        <f t="shared" si="5404"/>
        <v>0</v>
      </c>
      <c r="G1591" s="31">
        <f t="shared" si="5405"/>
        <v>0</v>
      </c>
      <c r="H1591" s="31">
        <f t="shared" si="5406"/>
        <v>0</v>
      </c>
      <c r="I1591" s="31">
        <f t="shared" si="5407"/>
        <v>0</v>
      </c>
      <c r="J1591" s="31">
        <f t="shared" si="5408"/>
        <v>0</v>
      </c>
      <c r="K1591" s="31">
        <f t="shared" si="5409"/>
        <v>0</v>
      </c>
      <c r="L1591" s="31">
        <f t="shared" si="5281"/>
        <v>0</v>
      </c>
      <c r="M1591" s="31">
        <f t="shared" si="5282"/>
        <v>0</v>
      </c>
      <c r="N1591" s="31">
        <f t="shared" si="5283"/>
        <v>0</v>
      </c>
      <c r="O1591" s="31">
        <f t="shared" si="5410"/>
        <v>37560.652999999998</v>
      </c>
      <c r="P1591" s="31">
        <f t="shared" si="5411"/>
        <v>0</v>
      </c>
      <c r="Q1591" s="31">
        <f t="shared" si="5412"/>
        <v>0</v>
      </c>
      <c r="R1591" s="31">
        <f t="shared" si="5284"/>
        <v>37560.652999999998</v>
      </c>
      <c r="S1591" s="31">
        <f t="shared" si="5285"/>
        <v>0</v>
      </c>
      <c r="T1591" s="31">
        <f t="shared" si="5286"/>
        <v>0</v>
      </c>
      <c r="U1591" s="31">
        <f t="shared" si="5413"/>
        <v>0</v>
      </c>
      <c r="V1591" s="31">
        <f t="shared" si="5414"/>
        <v>0</v>
      </c>
      <c r="W1591" s="31">
        <f t="shared" si="5415"/>
        <v>0</v>
      </c>
      <c r="X1591" s="31">
        <f t="shared" si="5287"/>
        <v>37560.652999999998</v>
      </c>
      <c r="Y1591" s="31">
        <f t="shared" si="5288"/>
        <v>0</v>
      </c>
      <c r="Z1591" s="31">
        <f t="shared" si="5289"/>
        <v>0</v>
      </c>
      <c r="AA1591" s="31">
        <f t="shared" si="5416"/>
        <v>0</v>
      </c>
      <c r="AB1591" s="31">
        <f t="shared" si="5417"/>
        <v>0</v>
      </c>
      <c r="AC1591" s="31">
        <f t="shared" si="5418"/>
        <v>0</v>
      </c>
      <c r="AD1591" s="31">
        <f t="shared" si="5290"/>
        <v>37560.652999999998</v>
      </c>
      <c r="AE1591" s="31">
        <f t="shared" si="5291"/>
        <v>0</v>
      </c>
      <c r="AF1591" s="31">
        <f t="shared" si="5292"/>
        <v>0</v>
      </c>
      <c r="AG1591" s="31">
        <f t="shared" si="5419"/>
        <v>0</v>
      </c>
      <c r="AH1591" s="31">
        <f t="shared" si="5420"/>
        <v>0</v>
      </c>
      <c r="AI1591" s="31">
        <f t="shared" si="5421"/>
        <v>0</v>
      </c>
      <c r="AJ1591" s="31">
        <f t="shared" si="5293"/>
        <v>37560.652999999998</v>
      </c>
      <c r="AK1591" s="31">
        <f t="shared" si="5294"/>
        <v>0</v>
      </c>
      <c r="AL1591" s="31">
        <f t="shared" si="5295"/>
        <v>0</v>
      </c>
      <c r="AM1591" s="31">
        <f t="shared" si="5422"/>
        <v>0</v>
      </c>
      <c r="AN1591" s="31">
        <f t="shared" si="5423"/>
        <v>0</v>
      </c>
      <c r="AO1591" s="31">
        <f t="shared" si="5424"/>
        <v>0</v>
      </c>
      <c r="AP1591" s="31">
        <f t="shared" si="5296"/>
        <v>37560.652999999998</v>
      </c>
      <c r="AQ1591" s="31">
        <f t="shared" si="5297"/>
        <v>0</v>
      </c>
      <c r="AR1591" s="31">
        <f t="shared" si="5298"/>
        <v>0</v>
      </c>
      <c r="AS1591" s="31">
        <f t="shared" si="5425"/>
        <v>0</v>
      </c>
      <c r="AT1591" s="31">
        <f t="shared" si="5426"/>
        <v>0</v>
      </c>
      <c r="AU1591" s="31">
        <f t="shared" si="5427"/>
        <v>0</v>
      </c>
      <c r="AV1591" s="31">
        <f t="shared" si="5299"/>
        <v>37560.652999999998</v>
      </c>
      <c r="AW1591" s="31">
        <f t="shared" si="5300"/>
        <v>0</v>
      </c>
      <c r="AX1591" s="31">
        <f t="shared" si="5301"/>
        <v>0</v>
      </c>
      <c r="AY1591" s="31">
        <f t="shared" si="5428"/>
        <v>0</v>
      </c>
      <c r="AZ1591" s="31">
        <f t="shared" si="5429"/>
        <v>0</v>
      </c>
      <c r="BA1591" s="31">
        <f t="shared" si="5430"/>
        <v>0</v>
      </c>
      <c r="BB1591" s="31">
        <f t="shared" si="5302"/>
        <v>37560.652999999998</v>
      </c>
      <c r="BC1591" s="31">
        <f t="shared" si="5303"/>
        <v>0</v>
      </c>
      <c r="BD1591" s="31">
        <f t="shared" si="5304"/>
        <v>0</v>
      </c>
      <c r="BE1591" s="31">
        <f t="shared" si="5431"/>
        <v>0</v>
      </c>
      <c r="BF1591" s="31">
        <f t="shared" si="5432"/>
        <v>0</v>
      </c>
      <c r="BG1591" s="31">
        <f t="shared" si="5433"/>
        <v>0</v>
      </c>
      <c r="BH1591" s="31">
        <f t="shared" si="5305"/>
        <v>37560.652999999998</v>
      </c>
      <c r="BI1591" s="31">
        <f t="shared" si="5306"/>
        <v>0</v>
      </c>
      <c r="BJ1591" s="31">
        <f t="shared" si="5307"/>
        <v>0</v>
      </c>
      <c r="BK1591" s="31">
        <f t="shared" si="5434"/>
        <v>0</v>
      </c>
      <c r="BL1591" s="31">
        <f t="shared" si="5435"/>
        <v>0</v>
      </c>
      <c r="BM1591" s="31">
        <f t="shared" si="5436"/>
        <v>0</v>
      </c>
      <c r="BN1591" s="31">
        <f t="shared" si="5308"/>
        <v>37560.652999999998</v>
      </c>
      <c r="BO1591" s="31">
        <f t="shared" si="5309"/>
        <v>0</v>
      </c>
      <c r="BP1591" s="31">
        <f t="shared" si="5310"/>
        <v>0</v>
      </c>
      <c r="BQ1591" s="31">
        <f t="shared" si="5437"/>
        <v>0</v>
      </c>
      <c r="BR1591" s="31">
        <f t="shared" si="5438"/>
        <v>0</v>
      </c>
      <c r="BS1591" s="31">
        <f t="shared" si="5311"/>
        <v>37560.652999999998</v>
      </c>
      <c r="BT1591" s="31">
        <f t="shared" si="5312"/>
        <v>0</v>
      </c>
      <c r="BU1591" s="31">
        <f t="shared" si="5313"/>
        <v>0</v>
      </c>
      <c r="BV1591" s="31">
        <f t="shared" si="5439"/>
        <v>0</v>
      </c>
      <c r="BW1591" s="31">
        <f t="shared" si="5440"/>
        <v>0</v>
      </c>
      <c r="BX1591" s="31">
        <f t="shared" si="5314"/>
        <v>37560.652999999998</v>
      </c>
      <c r="BY1591" s="31">
        <f t="shared" si="5315"/>
        <v>0</v>
      </c>
      <c r="BZ1591" s="31">
        <f t="shared" si="5316"/>
        <v>0</v>
      </c>
      <c r="CA1591" s="31">
        <f t="shared" si="5441"/>
        <v>0</v>
      </c>
      <c r="CB1591" s="31">
        <f t="shared" si="5442"/>
        <v>0</v>
      </c>
      <c r="CC1591" s="31">
        <f t="shared" si="5443"/>
        <v>0</v>
      </c>
      <c r="CD1591" s="31">
        <f t="shared" si="5401"/>
        <v>37560.652999999998</v>
      </c>
      <c r="CE1591" s="31">
        <f t="shared" si="5402"/>
        <v>0</v>
      </c>
      <c r="CF1591" s="31">
        <f t="shared" si="5403"/>
        <v>0</v>
      </c>
      <c r="CG1591" s="31">
        <f t="shared" si="5444"/>
        <v>0</v>
      </c>
      <c r="CH1591" s="24"/>
      <c r="CI1591" s="40"/>
      <c r="CM1591" s="1" t="s">
        <v>29</v>
      </c>
    </row>
    <row r="1592" ht="43.75">
      <c r="A1592" s="41" t="s">
        <v>906</v>
      </c>
      <c r="B1592" s="17">
        <v>240</v>
      </c>
      <c r="C1592" s="16"/>
      <c r="D1592" s="16"/>
      <c r="E1592" s="39" t="s">
        <v>41</v>
      </c>
      <c r="F1592" s="31">
        <f t="shared" si="5404"/>
        <v>0</v>
      </c>
      <c r="G1592" s="31">
        <f t="shared" si="5405"/>
        <v>0</v>
      </c>
      <c r="H1592" s="31">
        <f t="shared" si="5406"/>
        <v>0</v>
      </c>
      <c r="I1592" s="31">
        <f t="shared" si="5407"/>
        <v>0</v>
      </c>
      <c r="J1592" s="31">
        <f t="shared" si="5408"/>
        <v>0</v>
      </c>
      <c r="K1592" s="31">
        <f t="shared" si="5409"/>
        <v>0</v>
      </c>
      <c r="L1592" s="31">
        <f t="shared" si="5281"/>
        <v>0</v>
      </c>
      <c r="M1592" s="31">
        <f t="shared" si="5282"/>
        <v>0</v>
      </c>
      <c r="N1592" s="31">
        <f t="shared" si="5283"/>
        <v>0</v>
      </c>
      <c r="O1592" s="31">
        <f t="shared" si="5410"/>
        <v>37560.652999999998</v>
      </c>
      <c r="P1592" s="31">
        <f t="shared" si="5411"/>
        <v>0</v>
      </c>
      <c r="Q1592" s="31">
        <f t="shared" si="5412"/>
        <v>0</v>
      </c>
      <c r="R1592" s="31">
        <f t="shared" si="5284"/>
        <v>37560.652999999998</v>
      </c>
      <c r="S1592" s="31">
        <f t="shared" si="5285"/>
        <v>0</v>
      </c>
      <c r="T1592" s="31">
        <f t="shared" si="5286"/>
        <v>0</v>
      </c>
      <c r="U1592" s="31">
        <f t="shared" si="5413"/>
        <v>0</v>
      </c>
      <c r="V1592" s="31">
        <f t="shared" si="5414"/>
        <v>0</v>
      </c>
      <c r="W1592" s="31">
        <f t="shared" si="5415"/>
        <v>0</v>
      </c>
      <c r="X1592" s="31">
        <f t="shared" si="5287"/>
        <v>37560.652999999998</v>
      </c>
      <c r="Y1592" s="31">
        <f t="shared" si="5288"/>
        <v>0</v>
      </c>
      <c r="Z1592" s="31">
        <f t="shared" si="5289"/>
        <v>0</v>
      </c>
      <c r="AA1592" s="31">
        <f t="shared" si="5416"/>
        <v>0</v>
      </c>
      <c r="AB1592" s="31">
        <f t="shared" si="5417"/>
        <v>0</v>
      </c>
      <c r="AC1592" s="31">
        <f t="shared" si="5418"/>
        <v>0</v>
      </c>
      <c r="AD1592" s="31">
        <f t="shared" si="5290"/>
        <v>37560.652999999998</v>
      </c>
      <c r="AE1592" s="31">
        <f t="shared" si="5291"/>
        <v>0</v>
      </c>
      <c r="AF1592" s="31">
        <f t="shared" si="5292"/>
        <v>0</v>
      </c>
      <c r="AG1592" s="31">
        <f t="shared" si="5419"/>
        <v>0</v>
      </c>
      <c r="AH1592" s="31">
        <f t="shared" si="5420"/>
        <v>0</v>
      </c>
      <c r="AI1592" s="31">
        <f t="shared" si="5421"/>
        <v>0</v>
      </c>
      <c r="AJ1592" s="31">
        <f t="shared" si="5293"/>
        <v>37560.652999999998</v>
      </c>
      <c r="AK1592" s="31">
        <f t="shared" si="5294"/>
        <v>0</v>
      </c>
      <c r="AL1592" s="31">
        <f t="shared" si="5295"/>
        <v>0</v>
      </c>
      <c r="AM1592" s="31">
        <f t="shared" si="5422"/>
        <v>0</v>
      </c>
      <c r="AN1592" s="31">
        <f t="shared" si="5423"/>
        <v>0</v>
      </c>
      <c r="AO1592" s="31">
        <f t="shared" si="5424"/>
        <v>0</v>
      </c>
      <c r="AP1592" s="31">
        <f t="shared" si="5296"/>
        <v>37560.652999999998</v>
      </c>
      <c r="AQ1592" s="31">
        <f t="shared" si="5297"/>
        <v>0</v>
      </c>
      <c r="AR1592" s="31">
        <f t="shared" si="5298"/>
        <v>0</v>
      </c>
      <c r="AS1592" s="31">
        <f t="shared" si="5425"/>
        <v>0</v>
      </c>
      <c r="AT1592" s="31">
        <f t="shared" si="5426"/>
        <v>0</v>
      </c>
      <c r="AU1592" s="31">
        <f t="shared" si="5427"/>
        <v>0</v>
      </c>
      <c r="AV1592" s="31">
        <f t="shared" si="5299"/>
        <v>37560.652999999998</v>
      </c>
      <c r="AW1592" s="31">
        <f t="shared" si="5300"/>
        <v>0</v>
      </c>
      <c r="AX1592" s="31">
        <f t="shared" si="5301"/>
        <v>0</v>
      </c>
      <c r="AY1592" s="31">
        <f t="shared" si="5428"/>
        <v>0</v>
      </c>
      <c r="AZ1592" s="31">
        <f t="shared" si="5429"/>
        <v>0</v>
      </c>
      <c r="BA1592" s="31">
        <f t="shared" si="5430"/>
        <v>0</v>
      </c>
      <c r="BB1592" s="31">
        <f t="shared" si="5302"/>
        <v>37560.652999999998</v>
      </c>
      <c r="BC1592" s="31">
        <f t="shared" si="5303"/>
        <v>0</v>
      </c>
      <c r="BD1592" s="31">
        <f t="shared" si="5304"/>
        <v>0</v>
      </c>
      <c r="BE1592" s="31">
        <f t="shared" si="5431"/>
        <v>0</v>
      </c>
      <c r="BF1592" s="31">
        <f t="shared" si="5432"/>
        <v>0</v>
      </c>
      <c r="BG1592" s="31">
        <f t="shared" si="5433"/>
        <v>0</v>
      </c>
      <c r="BH1592" s="31">
        <f t="shared" si="5305"/>
        <v>37560.652999999998</v>
      </c>
      <c r="BI1592" s="31">
        <f t="shared" si="5306"/>
        <v>0</v>
      </c>
      <c r="BJ1592" s="31">
        <f t="shared" si="5307"/>
        <v>0</v>
      </c>
      <c r="BK1592" s="31">
        <f t="shared" si="5434"/>
        <v>0</v>
      </c>
      <c r="BL1592" s="31">
        <f t="shared" si="5435"/>
        <v>0</v>
      </c>
      <c r="BM1592" s="31">
        <f t="shared" si="5436"/>
        <v>0</v>
      </c>
      <c r="BN1592" s="31">
        <f t="shared" si="5308"/>
        <v>37560.652999999998</v>
      </c>
      <c r="BO1592" s="31">
        <f t="shared" si="5309"/>
        <v>0</v>
      </c>
      <c r="BP1592" s="31">
        <f t="shared" si="5310"/>
        <v>0</v>
      </c>
      <c r="BQ1592" s="31">
        <f t="shared" si="5437"/>
        <v>0</v>
      </c>
      <c r="BR1592" s="31">
        <f t="shared" si="5438"/>
        <v>0</v>
      </c>
      <c r="BS1592" s="31">
        <f t="shared" si="5311"/>
        <v>37560.652999999998</v>
      </c>
      <c r="BT1592" s="31">
        <f t="shared" si="5312"/>
        <v>0</v>
      </c>
      <c r="BU1592" s="31">
        <f t="shared" si="5313"/>
        <v>0</v>
      </c>
      <c r="BV1592" s="31">
        <f t="shared" si="5439"/>
        <v>0</v>
      </c>
      <c r="BW1592" s="31">
        <f t="shared" si="5440"/>
        <v>0</v>
      </c>
      <c r="BX1592" s="31">
        <f t="shared" si="5314"/>
        <v>37560.652999999998</v>
      </c>
      <c r="BY1592" s="31">
        <f t="shared" si="5315"/>
        <v>0</v>
      </c>
      <c r="BZ1592" s="31">
        <f t="shared" si="5316"/>
        <v>0</v>
      </c>
      <c r="CA1592" s="31">
        <f t="shared" si="5441"/>
        <v>0</v>
      </c>
      <c r="CB1592" s="31">
        <f t="shared" si="5442"/>
        <v>0</v>
      </c>
      <c r="CC1592" s="31">
        <f t="shared" si="5443"/>
        <v>0</v>
      </c>
      <c r="CD1592" s="31">
        <f t="shared" si="5401"/>
        <v>37560.652999999998</v>
      </c>
      <c r="CE1592" s="31">
        <f t="shared" si="5402"/>
        <v>0</v>
      </c>
      <c r="CF1592" s="31">
        <f t="shared" si="5403"/>
        <v>0</v>
      </c>
      <c r="CG1592" s="31">
        <f t="shared" si="5444"/>
        <v>0</v>
      </c>
      <c r="CH1592" s="24"/>
      <c r="CI1592" s="40"/>
      <c r="CN1592" s="1" t="s">
        <v>30</v>
      </c>
    </row>
    <row r="1593" ht="15">
      <c r="A1593" s="41" t="s">
        <v>906</v>
      </c>
      <c r="B1593" s="17">
        <v>240</v>
      </c>
      <c r="C1593" s="16" t="s">
        <v>66</v>
      </c>
      <c r="D1593" s="16" t="s">
        <v>67</v>
      </c>
      <c r="E1593" s="39" t="s">
        <v>68</v>
      </c>
      <c r="F1593" s="31"/>
      <c r="G1593" s="31"/>
      <c r="H1593" s="31"/>
      <c r="I1593" s="31"/>
      <c r="J1593" s="31"/>
      <c r="K1593" s="31"/>
      <c r="L1593" s="31">
        <f t="shared" si="5281"/>
        <v>0</v>
      </c>
      <c r="M1593" s="31">
        <f t="shared" si="5282"/>
        <v>0</v>
      </c>
      <c r="N1593" s="31">
        <f t="shared" si="5283"/>
        <v>0</v>
      </c>
      <c r="O1593" s="31">
        <v>37560.652999999998</v>
      </c>
      <c r="P1593" s="31"/>
      <c r="Q1593" s="31"/>
      <c r="R1593" s="31">
        <f t="shared" si="5284"/>
        <v>37560.652999999998</v>
      </c>
      <c r="S1593" s="31">
        <f t="shared" si="5285"/>
        <v>0</v>
      </c>
      <c r="T1593" s="31">
        <f t="shared" si="5286"/>
        <v>0</v>
      </c>
      <c r="U1593" s="31"/>
      <c r="V1593" s="31"/>
      <c r="W1593" s="31"/>
      <c r="X1593" s="31">
        <f t="shared" si="5287"/>
        <v>37560.652999999998</v>
      </c>
      <c r="Y1593" s="31">
        <f t="shared" si="5288"/>
        <v>0</v>
      </c>
      <c r="Z1593" s="31">
        <f t="shared" si="5289"/>
        <v>0</v>
      </c>
      <c r="AA1593" s="31"/>
      <c r="AB1593" s="31"/>
      <c r="AC1593" s="31"/>
      <c r="AD1593" s="31">
        <f t="shared" si="5290"/>
        <v>37560.652999999998</v>
      </c>
      <c r="AE1593" s="31">
        <f t="shared" si="5291"/>
        <v>0</v>
      </c>
      <c r="AF1593" s="31">
        <f t="shared" si="5292"/>
        <v>0</v>
      </c>
      <c r="AG1593" s="31"/>
      <c r="AH1593" s="31"/>
      <c r="AI1593" s="31"/>
      <c r="AJ1593" s="31">
        <f t="shared" si="5293"/>
        <v>37560.652999999998</v>
      </c>
      <c r="AK1593" s="31">
        <f t="shared" si="5294"/>
        <v>0</v>
      </c>
      <c r="AL1593" s="31">
        <f t="shared" si="5295"/>
        <v>0</v>
      </c>
      <c r="AM1593" s="31"/>
      <c r="AN1593" s="31"/>
      <c r="AO1593" s="31"/>
      <c r="AP1593" s="31">
        <f t="shared" si="5296"/>
        <v>37560.652999999998</v>
      </c>
      <c r="AQ1593" s="31">
        <f t="shared" si="5297"/>
        <v>0</v>
      </c>
      <c r="AR1593" s="31">
        <f t="shared" si="5298"/>
        <v>0</v>
      </c>
      <c r="AS1593" s="31"/>
      <c r="AT1593" s="31"/>
      <c r="AU1593" s="31"/>
      <c r="AV1593" s="31">
        <f t="shared" si="5299"/>
        <v>37560.652999999998</v>
      </c>
      <c r="AW1593" s="31">
        <f t="shared" si="5300"/>
        <v>0</v>
      </c>
      <c r="AX1593" s="31">
        <f t="shared" si="5301"/>
        <v>0</v>
      </c>
      <c r="AY1593" s="31"/>
      <c r="AZ1593" s="31"/>
      <c r="BA1593" s="31"/>
      <c r="BB1593" s="31">
        <f t="shared" si="5302"/>
        <v>37560.652999999998</v>
      </c>
      <c r="BC1593" s="31">
        <f t="shared" si="5303"/>
        <v>0</v>
      </c>
      <c r="BD1593" s="31">
        <f t="shared" si="5304"/>
        <v>0</v>
      </c>
      <c r="BE1593" s="31"/>
      <c r="BF1593" s="31"/>
      <c r="BG1593" s="31"/>
      <c r="BH1593" s="31">
        <f t="shared" si="5305"/>
        <v>37560.652999999998</v>
      </c>
      <c r="BI1593" s="31">
        <f t="shared" si="5306"/>
        <v>0</v>
      </c>
      <c r="BJ1593" s="31">
        <f t="shared" si="5307"/>
        <v>0</v>
      </c>
      <c r="BK1593" s="31"/>
      <c r="BL1593" s="31"/>
      <c r="BM1593" s="31"/>
      <c r="BN1593" s="31">
        <f t="shared" si="5308"/>
        <v>37560.652999999998</v>
      </c>
      <c r="BO1593" s="31">
        <f t="shared" si="5309"/>
        <v>0</v>
      </c>
      <c r="BP1593" s="31">
        <f t="shared" si="5310"/>
        <v>0</v>
      </c>
      <c r="BQ1593" s="31"/>
      <c r="BR1593" s="31"/>
      <c r="BS1593" s="31">
        <f t="shared" si="5311"/>
        <v>37560.652999999998</v>
      </c>
      <c r="BT1593" s="31">
        <f t="shared" si="5312"/>
        <v>0</v>
      </c>
      <c r="BU1593" s="31">
        <f t="shared" si="5313"/>
        <v>0</v>
      </c>
      <c r="BV1593" s="31"/>
      <c r="BW1593" s="31"/>
      <c r="BX1593" s="31">
        <f t="shared" si="5314"/>
        <v>37560.652999999998</v>
      </c>
      <c r="BY1593" s="31">
        <f t="shared" si="5315"/>
        <v>0</v>
      </c>
      <c r="BZ1593" s="31">
        <f t="shared" si="5316"/>
        <v>0</v>
      </c>
      <c r="CA1593" s="31"/>
      <c r="CB1593" s="31"/>
      <c r="CC1593" s="31"/>
      <c r="CD1593" s="31">
        <f t="shared" si="5401"/>
        <v>37560.652999999998</v>
      </c>
      <c r="CE1593" s="31">
        <f t="shared" si="5402"/>
        <v>0</v>
      </c>
      <c r="CF1593" s="31">
        <f t="shared" si="5403"/>
        <v>0</v>
      </c>
      <c r="CG1593" s="31"/>
      <c r="CH1593" s="24"/>
      <c r="CI1593" s="40"/>
    </row>
    <row r="1594" ht="57.700000000000003">
      <c r="A1594" s="41" t="s">
        <v>908</v>
      </c>
      <c r="B1594" s="17"/>
      <c r="C1594" s="16"/>
      <c r="D1594" s="16"/>
      <c r="E1594" s="39" t="s">
        <v>893</v>
      </c>
      <c r="F1594" s="31">
        <f t="shared" si="5404"/>
        <v>0</v>
      </c>
      <c r="G1594" s="31">
        <f t="shared" si="5405"/>
        <v>97976</v>
      </c>
      <c r="H1594" s="31">
        <f t="shared" si="5406"/>
        <v>97976</v>
      </c>
      <c r="I1594" s="31">
        <f t="shared" si="5407"/>
        <v>0</v>
      </c>
      <c r="J1594" s="31">
        <f t="shared" si="5408"/>
        <v>0</v>
      </c>
      <c r="K1594" s="31">
        <f t="shared" si="5409"/>
        <v>0</v>
      </c>
      <c r="L1594" s="31">
        <f t="shared" si="5281"/>
        <v>0</v>
      </c>
      <c r="M1594" s="31">
        <f t="shared" si="5282"/>
        <v>97976</v>
      </c>
      <c r="N1594" s="31">
        <f t="shared" si="5283"/>
        <v>97976</v>
      </c>
      <c r="O1594" s="31">
        <f t="shared" si="5410"/>
        <v>56814.718000000001</v>
      </c>
      <c r="P1594" s="31">
        <f t="shared" si="5411"/>
        <v>0</v>
      </c>
      <c r="Q1594" s="31">
        <f t="shared" si="5412"/>
        <v>0</v>
      </c>
      <c r="R1594" s="31">
        <f t="shared" si="5284"/>
        <v>56814.718000000001</v>
      </c>
      <c r="S1594" s="31">
        <f t="shared" si="5285"/>
        <v>97976</v>
      </c>
      <c r="T1594" s="31">
        <f t="shared" si="5286"/>
        <v>97976</v>
      </c>
      <c r="U1594" s="31">
        <f t="shared" si="5413"/>
        <v>0</v>
      </c>
      <c r="V1594" s="31">
        <f t="shared" si="5414"/>
        <v>0</v>
      </c>
      <c r="W1594" s="31">
        <f t="shared" si="5415"/>
        <v>0</v>
      </c>
      <c r="X1594" s="31">
        <f t="shared" si="5287"/>
        <v>56814.718000000001</v>
      </c>
      <c r="Y1594" s="31">
        <f t="shared" si="5288"/>
        <v>97976</v>
      </c>
      <c r="Z1594" s="31">
        <f t="shared" si="5289"/>
        <v>97976</v>
      </c>
      <c r="AA1594" s="31">
        <f t="shared" si="5416"/>
        <v>0</v>
      </c>
      <c r="AB1594" s="31">
        <f t="shared" si="5417"/>
        <v>0</v>
      </c>
      <c r="AC1594" s="31">
        <f t="shared" si="5418"/>
        <v>0</v>
      </c>
      <c r="AD1594" s="31">
        <f t="shared" si="5290"/>
        <v>56814.718000000001</v>
      </c>
      <c r="AE1594" s="31">
        <f t="shared" si="5291"/>
        <v>97976</v>
      </c>
      <c r="AF1594" s="31">
        <f t="shared" si="5292"/>
        <v>97976</v>
      </c>
      <c r="AG1594" s="31">
        <f t="shared" si="5419"/>
        <v>0</v>
      </c>
      <c r="AH1594" s="31">
        <f t="shared" si="5420"/>
        <v>0</v>
      </c>
      <c r="AI1594" s="31">
        <f t="shared" si="5421"/>
        <v>0</v>
      </c>
      <c r="AJ1594" s="31">
        <f t="shared" si="5293"/>
        <v>56814.718000000001</v>
      </c>
      <c r="AK1594" s="31">
        <f t="shared" si="5294"/>
        <v>97976</v>
      </c>
      <c r="AL1594" s="31">
        <f t="shared" si="5295"/>
        <v>97976</v>
      </c>
      <c r="AM1594" s="31">
        <f t="shared" si="5422"/>
        <v>0</v>
      </c>
      <c r="AN1594" s="31">
        <f t="shared" si="5423"/>
        <v>0</v>
      </c>
      <c r="AO1594" s="31">
        <f t="shared" si="5424"/>
        <v>0</v>
      </c>
      <c r="AP1594" s="31">
        <f t="shared" si="5296"/>
        <v>56814.718000000001</v>
      </c>
      <c r="AQ1594" s="31">
        <f t="shared" si="5297"/>
        <v>97976</v>
      </c>
      <c r="AR1594" s="31">
        <f t="shared" si="5298"/>
        <v>97976</v>
      </c>
      <c r="AS1594" s="31">
        <f t="shared" si="5425"/>
        <v>0</v>
      </c>
      <c r="AT1594" s="31">
        <f t="shared" si="5426"/>
        <v>0</v>
      </c>
      <c r="AU1594" s="31">
        <f t="shared" si="5427"/>
        <v>0</v>
      </c>
      <c r="AV1594" s="31">
        <f t="shared" si="5299"/>
        <v>56814.718000000001</v>
      </c>
      <c r="AW1594" s="31">
        <f t="shared" si="5300"/>
        <v>97976</v>
      </c>
      <c r="AX1594" s="31">
        <f t="shared" si="5301"/>
        <v>97976</v>
      </c>
      <c r="AY1594" s="31">
        <f t="shared" si="5428"/>
        <v>0</v>
      </c>
      <c r="AZ1594" s="31">
        <f t="shared" si="5429"/>
        <v>0</v>
      </c>
      <c r="BA1594" s="31">
        <f t="shared" si="5430"/>
        <v>0</v>
      </c>
      <c r="BB1594" s="31">
        <f t="shared" si="5302"/>
        <v>56814.718000000001</v>
      </c>
      <c r="BC1594" s="31">
        <f t="shared" si="5303"/>
        <v>97976</v>
      </c>
      <c r="BD1594" s="31">
        <f t="shared" si="5304"/>
        <v>97976</v>
      </c>
      <c r="BE1594" s="31">
        <f t="shared" si="5431"/>
        <v>0</v>
      </c>
      <c r="BF1594" s="31">
        <f t="shared" si="5432"/>
        <v>0</v>
      </c>
      <c r="BG1594" s="31">
        <f t="shared" si="5433"/>
        <v>0</v>
      </c>
      <c r="BH1594" s="31">
        <f t="shared" si="5305"/>
        <v>56814.718000000001</v>
      </c>
      <c r="BI1594" s="31">
        <f t="shared" si="5306"/>
        <v>97976</v>
      </c>
      <c r="BJ1594" s="31">
        <f t="shared" si="5307"/>
        <v>97976</v>
      </c>
      <c r="BK1594" s="31">
        <f t="shared" si="5434"/>
        <v>0</v>
      </c>
      <c r="BL1594" s="31">
        <f t="shared" si="5435"/>
        <v>0</v>
      </c>
      <c r="BM1594" s="31">
        <f t="shared" si="5436"/>
        <v>0</v>
      </c>
      <c r="BN1594" s="31">
        <f t="shared" si="5308"/>
        <v>56814.718000000001</v>
      </c>
      <c r="BO1594" s="31">
        <f t="shared" si="5309"/>
        <v>97976</v>
      </c>
      <c r="BP1594" s="31">
        <f t="shared" si="5310"/>
        <v>97976</v>
      </c>
      <c r="BQ1594" s="31">
        <f t="shared" si="5437"/>
        <v>0</v>
      </c>
      <c r="BR1594" s="31">
        <f t="shared" si="5438"/>
        <v>0</v>
      </c>
      <c r="BS1594" s="31">
        <f t="shared" si="5311"/>
        <v>56814.718000000001</v>
      </c>
      <c r="BT1594" s="31">
        <f t="shared" si="5312"/>
        <v>97976</v>
      </c>
      <c r="BU1594" s="31">
        <f t="shared" si="5313"/>
        <v>97976</v>
      </c>
      <c r="BV1594" s="31">
        <f t="shared" si="5439"/>
        <v>0</v>
      </c>
      <c r="BW1594" s="31">
        <f t="shared" si="5440"/>
        <v>0</v>
      </c>
      <c r="BX1594" s="31">
        <f t="shared" si="5314"/>
        <v>56814.718000000001</v>
      </c>
      <c r="BY1594" s="31">
        <f t="shared" si="5315"/>
        <v>97976</v>
      </c>
      <c r="BZ1594" s="31">
        <f t="shared" si="5316"/>
        <v>97976</v>
      </c>
      <c r="CA1594" s="31">
        <f t="shared" si="5441"/>
        <v>0</v>
      </c>
      <c r="CB1594" s="31">
        <f t="shared" si="5442"/>
        <v>0</v>
      </c>
      <c r="CC1594" s="31">
        <f t="shared" si="5443"/>
        <v>0</v>
      </c>
      <c r="CD1594" s="31">
        <f t="shared" si="5401"/>
        <v>56814.718000000001</v>
      </c>
      <c r="CE1594" s="31">
        <f t="shared" si="5402"/>
        <v>97976</v>
      </c>
      <c r="CF1594" s="31">
        <f t="shared" si="5403"/>
        <v>97976</v>
      </c>
      <c r="CG1594" s="31">
        <f t="shared" si="5444"/>
        <v>0</v>
      </c>
      <c r="CH1594" s="24"/>
      <c r="CI1594" s="40"/>
      <c r="CO1594" s="1" t="s">
        <v>31</v>
      </c>
    </row>
    <row r="1595" ht="29.850000000000001">
      <c r="A1595" s="41" t="s">
        <v>908</v>
      </c>
      <c r="B1595" s="17">
        <v>200</v>
      </c>
      <c r="C1595" s="16"/>
      <c r="D1595" s="16"/>
      <c r="E1595" s="39" t="s">
        <v>40</v>
      </c>
      <c r="F1595" s="31">
        <f t="shared" si="5404"/>
        <v>0</v>
      </c>
      <c r="G1595" s="31">
        <f t="shared" si="5405"/>
        <v>97976</v>
      </c>
      <c r="H1595" s="31">
        <f t="shared" si="5406"/>
        <v>97976</v>
      </c>
      <c r="I1595" s="31">
        <f t="shared" si="5407"/>
        <v>0</v>
      </c>
      <c r="J1595" s="31">
        <f t="shared" si="5408"/>
        <v>0</v>
      </c>
      <c r="K1595" s="31">
        <f t="shared" si="5409"/>
        <v>0</v>
      </c>
      <c r="L1595" s="31">
        <f t="shared" si="5281"/>
        <v>0</v>
      </c>
      <c r="M1595" s="31">
        <f t="shared" si="5282"/>
        <v>97976</v>
      </c>
      <c r="N1595" s="31">
        <f t="shared" si="5283"/>
        <v>97976</v>
      </c>
      <c r="O1595" s="31">
        <f t="shared" si="5410"/>
        <v>56814.718000000001</v>
      </c>
      <c r="P1595" s="31">
        <f t="shared" si="5411"/>
        <v>0</v>
      </c>
      <c r="Q1595" s="31">
        <f t="shared" si="5412"/>
        <v>0</v>
      </c>
      <c r="R1595" s="31">
        <f t="shared" si="5284"/>
        <v>56814.718000000001</v>
      </c>
      <c r="S1595" s="31">
        <f t="shared" si="5285"/>
        <v>97976</v>
      </c>
      <c r="T1595" s="31">
        <f t="shared" si="5286"/>
        <v>97976</v>
      </c>
      <c r="U1595" s="31">
        <f t="shared" si="5413"/>
        <v>0</v>
      </c>
      <c r="V1595" s="31">
        <f t="shared" si="5414"/>
        <v>0</v>
      </c>
      <c r="W1595" s="31">
        <f t="shared" si="5415"/>
        <v>0</v>
      </c>
      <c r="X1595" s="31">
        <f t="shared" si="5287"/>
        <v>56814.718000000001</v>
      </c>
      <c r="Y1595" s="31">
        <f t="shared" si="5288"/>
        <v>97976</v>
      </c>
      <c r="Z1595" s="31">
        <f t="shared" si="5289"/>
        <v>97976</v>
      </c>
      <c r="AA1595" s="31">
        <f t="shared" si="5416"/>
        <v>0</v>
      </c>
      <c r="AB1595" s="31">
        <f t="shared" si="5417"/>
        <v>0</v>
      </c>
      <c r="AC1595" s="31">
        <f t="shared" si="5418"/>
        <v>0</v>
      </c>
      <c r="AD1595" s="31">
        <f t="shared" si="5290"/>
        <v>56814.718000000001</v>
      </c>
      <c r="AE1595" s="31">
        <f t="shared" si="5291"/>
        <v>97976</v>
      </c>
      <c r="AF1595" s="31">
        <f t="shared" si="5292"/>
        <v>97976</v>
      </c>
      <c r="AG1595" s="31">
        <f t="shared" si="5419"/>
        <v>0</v>
      </c>
      <c r="AH1595" s="31">
        <f t="shared" si="5420"/>
        <v>0</v>
      </c>
      <c r="AI1595" s="31">
        <f t="shared" si="5421"/>
        <v>0</v>
      </c>
      <c r="AJ1595" s="31">
        <f t="shared" si="5293"/>
        <v>56814.718000000001</v>
      </c>
      <c r="AK1595" s="31">
        <f t="shared" si="5294"/>
        <v>97976</v>
      </c>
      <c r="AL1595" s="31">
        <f t="shared" si="5295"/>
        <v>97976</v>
      </c>
      <c r="AM1595" s="31">
        <f t="shared" si="5422"/>
        <v>0</v>
      </c>
      <c r="AN1595" s="31">
        <f t="shared" si="5423"/>
        <v>0</v>
      </c>
      <c r="AO1595" s="31">
        <f t="shared" si="5424"/>
        <v>0</v>
      </c>
      <c r="AP1595" s="31">
        <f t="shared" si="5296"/>
        <v>56814.718000000001</v>
      </c>
      <c r="AQ1595" s="31">
        <f t="shared" si="5297"/>
        <v>97976</v>
      </c>
      <c r="AR1595" s="31">
        <f t="shared" si="5298"/>
        <v>97976</v>
      </c>
      <c r="AS1595" s="31">
        <f t="shared" si="5425"/>
        <v>0</v>
      </c>
      <c r="AT1595" s="31">
        <f t="shared" si="5426"/>
        <v>0</v>
      </c>
      <c r="AU1595" s="31">
        <f t="shared" si="5427"/>
        <v>0</v>
      </c>
      <c r="AV1595" s="31">
        <f t="shared" si="5299"/>
        <v>56814.718000000001</v>
      </c>
      <c r="AW1595" s="31">
        <f t="shared" si="5300"/>
        <v>97976</v>
      </c>
      <c r="AX1595" s="31">
        <f t="shared" si="5301"/>
        <v>97976</v>
      </c>
      <c r="AY1595" s="31">
        <f t="shared" si="5428"/>
        <v>0</v>
      </c>
      <c r="AZ1595" s="31">
        <f t="shared" si="5429"/>
        <v>0</v>
      </c>
      <c r="BA1595" s="31">
        <f t="shared" si="5430"/>
        <v>0</v>
      </c>
      <c r="BB1595" s="31">
        <f t="shared" si="5302"/>
        <v>56814.718000000001</v>
      </c>
      <c r="BC1595" s="31">
        <f t="shared" si="5303"/>
        <v>97976</v>
      </c>
      <c r="BD1595" s="31">
        <f t="shared" si="5304"/>
        <v>97976</v>
      </c>
      <c r="BE1595" s="31">
        <f t="shared" si="5431"/>
        <v>0</v>
      </c>
      <c r="BF1595" s="31">
        <f t="shared" si="5432"/>
        <v>0</v>
      </c>
      <c r="BG1595" s="31">
        <f t="shared" si="5433"/>
        <v>0</v>
      </c>
      <c r="BH1595" s="31">
        <f t="shared" si="5305"/>
        <v>56814.718000000001</v>
      </c>
      <c r="BI1595" s="31">
        <f t="shared" si="5306"/>
        <v>97976</v>
      </c>
      <c r="BJ1595" s="31">
        <f t="shared" si="5307"/>
        <v>97976</v>
      </c>
      <c r="BK1595" s="31">
        <f t="shared" si="5434"/>
        <v>0</v>
      </c>
      <c r="BL1595" s="31">
        <f t="shared" si="5435"/>
        <v>0</v>
      </c>
      <c r="BM1595" s="31">
        <f t="shared" si="5436"/>
        <v>0</v>
      </c>
      <c r="BN1595" s="31">
        <f t="shared" si="5308"/>
        <v>56814.718000000001</v>
      </c>
      <c r="BO1595" s="31">
        <f t="shared" si="5309"/>
        <v>97976</v>
      </c>
      <c r="BP1595" s="31">
        <f t="shared" si="5310"/>
        <v>97976</v>
      </c>
      <c r="BQ1595" s="31">
        <f t="shared" si="5437"/>
        <v>0</v>
      </c>
      <c r="BR1595" s="31">
        <f t="shared" si="5438"/>
        <v>0</v>
      </c>
      <c r="BS1595" s="31">
        <f t="shared" si="5311"/>
        <v>56814.718000000001</v>
      </c>
      <c r="BT1595" s="31">
        <f t="shared" si="5312"/>
        <v>97976</v>
      </c>
      <c r="BU1595" s="31">
        <f t="shared" si="5313"/>
        <v>97976</v>
      </c>
      <c r="BV1595" s="31">
        <f t="shared" si="5439"/>
        <v>0</v>
      </c>
      <c r="BW1595" s="31">
        <f t="shared" si="5440"/>
        <v>0</v>
      </c>
      <c r="BX1595" s="31">
        <f t="shared" si="5314"/>
        <v>56814.718000000001</v>
      </c>
      <c r="BY1595" s="31">
        <f t="shared" si="5315"/>
        <v>97976</v>
      </c>
      <c r="BZ1595" s="31">
        <f t="shared" si="5316"/>
        <v>97976</v>
      </c>
      <c r="CA1595" s="31">
        <f t="shared" si="5441"/>
        <v>0</v>
      </c>
      <c r="CB1595" s="31">
        <f t="shared" si="5442"/>
        <v>0</v>
      </c>
      <c r="CC1595" s="31">
        <f t="shared" si="5443"/>
        <v>0</v>
      </c>
      <c r="CD1595" s="31">
        <f t="shared" si="5401"/>
        <v>56814.718000000001</v>
      </c>
      <c r="CE1595" s="31">
        <f t="shared" si="5402"/>
        <v>97976</v>
      </c>
      <c r="CF1595" s="31">
        <f t="shared" si="5403"/>
        <v>97976</v>
      </c>
      <c r="CG1595" s="31">
        <f t="shared" si="5444"/>
        <v>0</v>
      </c>
      <c r="CH1595" s="24"/>
      <c r="CI1595" s="40"/>
      <c r="CM1595" s="1" t="s">
        <v>29</v>
      </c>
    </row>
    <row r="1596" ht="43.75">
      <c r="A1596" s="41" t="s">
        <v>908</v>
      </c>
      <c r="B1596" s="17">
        <v>240</v>
      </c>
      <c r="C1596" s="16"/>
      <c r="D1596" s="16"/>
      <c r="E1596" s="39" t="s">
        <v>41</v>
      </c>
      <c r="F1596" s="31">
        <f t="shared" si="5404"/>
        <v>0</v>
      </c>
      <c r="G1596" s="31">
        <f t="shared" si="5405"/>
        <v>97976</v>
      </c>
      <c r="H1596" s="31">
        <f t="shared" si="5406"/>
        <v>97976</v>
      </c>
      <c r="I1596" s="31">
        <f t="shared" si="5407"/>
        <v>0</v>
      </c>
      <c r="J1596" s="31">
        <f t="shared" si="5408"/>
        <v>0</v>
      </c>
      <c r="K1596" s="31">
        <f t="shared" si="5409"/>
        <v>0</v>
      </c>
      <c r="L1596" s="31">
        <f t="shared" si="5281"/>
        <v>0</v>
      </c>
      <c r="M1596" s="31">
        <f t="shared" si="5282"/>
        <v>97976</v>
      </c>
      <c r="N1596" s="31">
        <f t="shared" si="5283"/>
        <v>97976</v>
      </c>
      <c r="O1596" s="31">
        <f t="shared" si="5410"/>
        <v>56814.718000000001</v>
      </c>
      <c r="P1596" s="31">
        <f t="shared" si="5411"/>
        <v>0</v>
      </c>
      <c r="Q1596" s="31">
        <f t="shared" si="5412"/>
        <v>0</v>
      </c>
      <c r="R1596" s="31">
        <f t="shared" si="5284"/>
        <v>56814.718000000001</v>
      </c>
      <c r="S1596" s="31">
        <f t="shared" si="5285"/>
        <v>97976</v>
      </c>
      <c r="T1596" s="31">
        <f t="shared" si="5286"/>
        <v>97976</v>
      </c>
      <c r="U1596" s="31">
        <f t="shared" si="5413"/>
        <v>0</v>
      </c>
      <c r="V1596" s="31">
        <f t="shared" si="5414"/>
        <v>0</v>
      </c>
      <c r="W1596" s="31">
        <f t="shared" si="5415"/>
        <v>0</v>
      </c>
      <c r="X1596" s="31">
        <f t="shared" si="5287"/>
        <v>56814.718000000001</v>
      </c>
      <c r="Y1596" s="31">
        <f t="shared" si="5288"/>
        <v>97976</v>
      </c>
      <c r="Z1596" s="31">
        <f t="shared" si="5289"/>
        <v>97976</v>
      </c>
      <c r="AA1596" s="31">
        <f t="shared" si="5416"/>
        <v>0</v>
      </c>
      <c r="AB1596" s="31">
        <f t="shared" si="5417"/>
        <v>0</v>
      </c>
      <c r="AC1596" s="31">
        <f t="shared" si="5418"/>
        <v>0</v>
      </c>
      <c r="AD1596" s="31">
        <f t="shared" si="5290"/>
        <v>56814.718000000001</v>
      </c>
      <c r="AE1596" s="31">
        <f t="shared" si="5291"/>
        <v>97976</v>
      </c>
      <c r="AF1596" s="31">
        <f t="shared" si="5292"/>
        <v>97976</v>
      </c>
      <c r="AG1596" s="31">
        <f t="shared" si="5419"/>
        <v>0</v>
      </c>
      <c r="AH1596" s="31">
        <f t="shared" si="5420"/>
        <v>0</v>
      </c>
      <c r="AI1596" s="31">
        <f t="shared" si="5421"/>
        <v>0</v>
      </c>
      <c r="AJ1596" s="31">
        <f t="shared" si="5293"/>
        <v>56814.718000000001</v>
      </c>
      <c r="AK1596" s="31">
        <f t="shared" si="5294"/>
        <v>97976</v>
      </c>
      <c r="AL1596" s="31">
        <f t="shared" si="5295"/>
        <v>97976</v>
      </c>
      <c r="AM1596" s="31">
        <f t="shared" si="5422"/>
        <v>0</v>
      </c>
      <c r="AN1596" s="31">
        <f t="shared" si="5423"/>
        <v>0</v>
      </c>
      <c r="AO1596" s="31">
        <f t="shared" si="5424"/>
        <v>0</v>
      </c>
      <c r="AP1596" s="31">
        <f t="shared" si="5296"/>
        <v>56814.718000000001</v>
      </c>
      <c r="AQ1596" s="31">
        <f t="shared" si="5297"/>
        <v>97976</v>
      </c>
      <c r="AR1596" s="31">
        <f t="shared" si="5298"/>
        <v>97976</v>
      </c>
      <c r="AS1596" s="31">
        <f t="shared" si="5425"/>
        <v>0</v>
      </c>
      <c r="AT1596" s="31">
        <f t="shared" si="5426"/>
        <v>0</v>
      </c>
      <c r="AU1596" s="31">
        <f t="shared" si="5427"/>
        <v>0</v>
      </c>
      <c r="AV1596" s="31">
        <f t="shared" si="5299"/>
        <v>56814.718000000001</v>
      </c>
      <c r="AW1596" s="31">
        <f t="shared" si="5300"/>
        <v>97976</v>
      </c>
      <c r="AX1596" s="31">
        <f t="shared" si="5301"/>
        <v>97976</v>
      </c>
      <c r="AY1596" s="31">
        <f t="shared" si="5428"/>
        <v>0</v>
      </c>
      <c r="AZ1596" s="31">
        <f t="shared" si="5429"/>
        <v>0</v>
      </c>
      <c r="BA1596" s="31">
        <f t="shared" si="5430"/>
        <v>0</v>
      </c>
      <c r="BB1596" s="31">
        <f t="shared" si="5302"/>
        <v>56814.718000000001</v>
      </c>
      <c r="BC1596" s="31">
        <f t="shared" si="5303"/>
        <v>97976</v>
      </c>
      <c r="BD1596" s="31">
        <f t="shared" si="5304"/>
        <v>97976</v>
      </c>
      <c r="BE1596" s="31">
        <f t="shared" si="5431"/>
        <v>0</v>
      </c>
      <c r="BF1596" s="31">
        <f t="shared" si="5432"/>
        <v>0</v>
      </c>
      <c r="BG1596" s="31">
        <f t="shared" si="5433"/>
        <v>0</v>
      </c>
      <c r="BH1596" s="31">
        <f t="shared" si="5305"/>
        <v>56814.718000000001</v>
      </c>
      <c r="BI1596" s="31">
        <f t="shared" si="5306"/>
        <v>97976</v>
      </c>
      <c r="BJ1596" s="31">
        <f t="shared" si="5307"/>
        <v>97976</v>
      </c>
      <c r="BK1596" s="31">
        <f t="shared" si="5434"/>
        <v>0</v>
      </c>
      <c r="BL1596" s="31">
        <f t="shared" si="5435"/>
        <v>0</v>
      </c>
      <c r="BM1596" s="31">
        <f t="shared" si="5436"/>
        <v>0</v>
      </c>
      <c r="BN1596" s="31">
        <f t="shared" si="5308"/>
        <v>56814.718000000001</v>
      </c>
      <c r="BO1596" s="31">
        <f t="shared" si="5309"/>
        <v>97976</v>
      </c>
      <c r="BP1596" s="31">
        <f t="shared" si="5310"/>
        <v>97976</v>
      </c>
      <c r="BQ1596" s="31">
        <f t="shared" si="5437"/>
        <v>0</v>
      </c>
      <c r="BR1596" s="31">
        <f t="shared" si="5438"/>
        <v>0</v>
      </c>
      <c r="BS1596" s="31">
        <f t="shared" si="5311"/>
        <v>56814.718000000001</v>
      </c>
      <c r="BT1596" s="31">
        <f t="shared" si="5312"/>
        <v>97976</v>
      </c>
      <c r="BU1596" s="31">
        <f t="shared" si="5313"/>
        <v>97976</v>
      </c>
      <c r="BV1596" s="31">
        <f t="shared" si="5439"/>
        <v>0</v>
      </c>
      <c r="BW1596" s="31">
        <f t="shared" si="5440"/>
        <v>0</v>
      </c>
      <c r="BX1596" s="31">
        <f t="shared" si="5314"/>
        <v>56814.718000000001</v>
      </c>
      <c r="BY1596" s="31">
        <f t="shared" si="5315"/>
        <v>97976</v>
      </c>
      <c r="BZ1596" s="31">
        <f t="shared" si="5316"/>
        <v>97976</v>
      </c>
      <c r="CA1596" s="31">
        <f t="shared" si="5441"/>
        <v>0</v>
      </c>
      <c r="CB1596" s="31">
        <f t="shared" si="5442"/>
        <v>0</v>
      </c>
      <c r="CC1596" s="31">
        <f t="shared" si="5443"/>
        <v>0</v>
      </c>
      <c r="CD1596" s="31">
        <f t="shared" si="5401"/>
        <v>56814.718000000001</v>
      </c>
      <c r="CE1596" s="31">
        <f t="shared" si="5402"/>
        <v>97976</v>
      </c>
      <c r="CF1596" s="31">
        <f t="shared" si="5403"/>
        <v>97976</v>
      </c>
      <c r="CG1596" s="31">
        <f t="shared" si="5444"/>
        <v>0</v>
      </c>
      <c r="CH1596" s="24"/>
      <c r="CI1596" s="40"/>
      <c r="CN1596" s="1" t="s">
        <v>30</v>
      </c>
    </row>
    <row r="1597" ht="15">
      <c r="A1597" s="41" t="s">
        <v>908</v>
      </c>
      <c r="B1597" s="17">
        <v>240</v>
      </c>
      <c r="C1597" s="16" t="s">
        <v>66</v>
      </c>
      <c r="D1597" s="16" t="s">
        <v>67</v>
      </c>
      <c r="E1597" s="39" t="s">
        <v>68</v>
      </c>
      <c r="F1597" s="31"/>
      <c r="G1597" s="31">
        <v>97976</v>
      </c>
      <c r="H1597" s="31">
        <v>97976</v>
      </c>
      <c r="I1597" s="31"/>
      <c r="J1597" s="31"/>
      <c r="K1597" s="31"/>
      <c r="L1597" s="31">
        <f t="shared" si="5281"/>
        <v>0</v>
      </c>
      <c r="M1597" s="31">
        <f t="shared" si="5282"/>
        <v>97976</v>
      </c>
      <c r="N1597" s="31">
        <f t="shared" si="5283"/>
        <v>97976</v>
      </c>
      <c r="O1597" s="31">
        <v>56814.718000000001</v>
      </c>
      <c r="P1597" s="31"/>
      <c r="Q1597" s="31"/>
      <c r="R1597" s="31">
        <f t="shared" si="5284"/>
        <v>56814.718000000001</v>
      </c>
      <c r="S1597" s="31">
        <f t="shared" si="5285"/>
        <v>97976</v>
      </c>
      <c r="T1597" s="31">
        <f t="shared" si="5286"/>
        <v>97976</v>
      </c>
      <c r="U1597" s="31"/>
      <c r="V1597" s="31"/>
      <c r="W1597" s="31"/>
      <c r="X1597" s="31">
        <f t="shared" si="5287"/>
        <v>56814.718000000001</v>
      </c>
      <c r="Y1597" s="31">
        <f t="shared" si="5288"/>
        <v>97976</v>
      </c>
      <c r="Z1597" s="31">
        <f t="shared" si="5289"/>
        <v>97976</v>
      </c>
      <c r="AA1597" s="31"/>
      <c r="AB1597" s="31"/>
      <c r="AC1597" s="31"/>
      <c r="AD1597" s="31">
        <f t="shared" si="5290"/>
        <v>56814.718000000001</v>
      </c>
      <c r="AE1597" s="31">
        <f t="shared" si="5291"/>
        <v>97976</v>
      </c>
      <c r="AF1597" s="31">
        <f t="shared" si="5292"/>
        <v>97976</v>
      </c>
      <c r="AG1597" s="31"/>
      <c r="AH1597" s="31"/>
      <c r="AI1597" s="31"/>
      <c r="AJ1597" s="31">
        <f t="shared" si="5293"/>
        <v>56814.718000000001</v>
      </c>
      <c r="AK1597" s="31">
        <f t="shared" si="5294"/>
        <v>97976</v>
      </c>
      <c r="AL1597" s="31">
        <f t="shared" si="5295"/>
        <v>97976</v>
      </c>
      <c r="AM1597" s="31"/>
      <c r="AN1597" s="31"/>
      <c r="AO1597" s="31"/>
      <c r="AP1597" s="31">
        <f t="shared" si="5296"/>
        <v>56814.718000000001</v>
      </c>
      <c r="AQ1597" s="31">
        <f t="shared" si="5297"/>
        <v>97976</v>
      </c>
      <c r="AR1597" s="31">
        <f t="shared" si="5298"/>
        <v>97976</v>
      </c>
      <c r="AS1597" s="31"/>
      <c r="AT1597" s="31"/>
      <c r="AU1597" s="31"/>
      <c r="AV1597" s="31">
        <f t="shared" si="5299"/>
        <v>56814.718000000001</v>
      </c>
      <c r="AW1597" s="31">
        <f t="shared" si="5300"/>
        <v>97976</v>
      </c>
      <c r="AX1597" s="31">
        <f t="shared" si="5301"/>
        <v>97976</v>
      </c>
      <c r="AY1597" s="31"/>
      <c r="AZ1597" s="31"/>
      <c r="BA1597" s="31"/>
      <c r="BB1597" s="31">
        <f t="shared" si="5302"/>
        <v>56814.718000000001</v>
      </c>
      <c r="BC1597" s="31">
        <f t="shared" si="5303"/>
        <v>97976</v>
      </c>
      <c r="BD1597" s="31">
        <f t="shared" si="5304"/>
        <v>97976</v>
      </c>
      <c r="BE1597" s="31"/>
      <c r="BF1597" s="31"/>
      <c r="BG1597" s="31"/>
      <c r="BH1597" s="31">
        <f t="shared" si="5305"/>
        <v>56814.718000000001</v>
      </c>
      <c r="BI1597" s="31">
        <f t="shared" si="5306"/>
        <v>97976</v>
      </c>
      <c r="BJ1597" s="31">
        <f t="shared" si="5307"/>
        <v>97976</v>
      </c>
      <c r="BK1597" s="31"/>
      <c r="BL1597" s="31"/>
      <c r="BM1597" s="31"/>
      <c r="BN1597" s="31">
        <f t="shared" si="5308"/>
        <v>56814.718000000001</v>
      </c>
      <c r="BO1597" s="31">
        <f t="shared" si="5309"/>
        <v>97976</v>
      </c>
      <c r="BP1597" s="31">
        <f t="shared" si="5310"/>
        <v>97976</v>
      </c>
      <c r="BQ1597" s="31"/>
      <c r="BR1597" s="31"/>
      <c r="BS1597" s="31">
        <f t="shared" si="5311"/>
        <v>56814.718000000001</v>
      </c>
      <c r="BT1597" s="31">
        <f t="shared" si="5312"/>
        <v>97976</v>
      </c>
      <c r="BU1597" s="31">
        <f t="shared" si="5313"/>
        <v>97976</v>
      </c>
      <c r="BV1597" s="31"/>
      <c r="BW1597" s="31"/>
      <c r="BX1597" s="31">
        <f t="shared" si="5314"/>
        <v>56814.718000000001</v>
      </c>
      <c r="BY1597" s="31">
        <f t="shared" si="5315"/>
        <v>97976</v>
      </c>
      <c r="BZ1597" s="31">
        <f t="shared" si="5316"/>
        <v>97976</v>
      </c>
      <c r="CA1597" s="31"/>
      <c r="CB1597" s="31"/>
      <c r="CC1597" s="31"/>
      <c r="CD1597" s="31">
        <f t="shared" si="5401"/>
        <v>56814.718000000001</v>
      </c>
      <c r="CE1597" s="31">
        <f t="shared" si="5402"/>
        <v>97976</v>
      </c>
      <c r="CF1597" s="31">
        <f t="shared" si="5403"/>
        <v>97976</v>
      </c>
      <c r="CG1597" s="31"/>
      <c r="CH1597" s="24"/>
      <c r="CI1597" s="40"/>
    </row>
    <row r="1598" ht="43.75">
      <c r="A1598" s="41" t="s">
        <v>909</v>
      </c>
      <c r="B1598" s="17"/>
      <c r="C1598" s="16"/>
      <c r="D1598" s="16"/>
      <c r="E1598" s="39" t="s">
        <v>910</v>
      </c>
      <c r="F1598" s="31">
        <f t="shared" si="5404"/>
        <v>98702.800000000003</v>
      </c>
      <c r="G1598" s="31">
        <f t="shared" si="5405"/>
        <v>0</v>
      </c>
      <c r="H1598" s="31">
        <f t="shared" si="5406"/>
        <v>0</v>
      </c>
      <c r="I1598" s="31">
        <f t="shared" si="5407"/>
        <v>0</v>
      </c>
      <c r="J1598" s="31">
        <f t="shared" si="5408"/>
        <v>0</v>
      </c>
      <c r="K1598" s="31">
        <f t="shared" si="5409"/>
        <v>0</v>
      </c>
      <c r="L1598" s="31">
        <f t="shared" si="5281"/>
        <v>98702.800000000003</v>
      </c>
      <c r="M1598" s="31">
        <f t="shared" si="5282"/>
        <v>0</v>
      </c>
      <c r="N1598" s="31">
        <f t="shared" si="5283"/>
        <v>0</v>
      </c>
      <c r="O1598" s="31">
        <f t="shared" si="5410"/>
        <v>11677.35</v>
      </c>
      <c r="P1598" s="31">
        <f t="shared" si="5411"/>
        <v>0</v>
      </c>
      <c r="Q1598" s="31">
        <f t="shared" si="5412"/>
        <v>0</v>
      </c>
      <c r="R1598" s="31">
        <f t="shared" si="5284"/>
        <v>110380.15000000001</v>
      </c>
      <c r="S1598" s="31">
        <f t="shared" si="5285"/>
        <v>0</v>
      </c>
      <c r="T1598" s="31">
        <f t="shared" si="5286"/>
        <v>0</v>
      </c>
      <c r="U1598" s="31">
        <f t="shared" si="5413"/>
        <v>0</v>
      </c>
      <c r="V1598" s="31">
        <f t="shared" si="5414"/>
        <v>0</v>
      </c>
      <c r="W1598" s="31">
        <f t="shared" si="5415"/>
        <v>0</v>
      </c>
      <c r="X1598" s="31">
        <f t="shared" si="5287"/>
        <v>110380.15000000001</v>
      </c>
      <c r="Y1598" s="31">
        <f t="shared" si="5288"/>
        <v>0</v>
      </c>
      <c r="Z1598" s="31">
        <f t="shared" si="5289"/>
        <v>0</v>
      </c>
      <c r="AA1598" s="31">
        <f t="shared" si="5416"/>
        <v>0</v>
      </c>
      <c r="AB1598" s="31">
        <f t="shared" si="5417"/>
        <v>0</v>
      </c>
      <c r="AC1598" s="31">
        <f t="shared" si="5418"/>
        <v>0</v>
      </c>
      <c r="AD1598" s="31">
        <f t="shared" si="5290"/>
        <v>110380.15000000001</v>
      </c>
      <c r="AE1598" s="31">
        <f t="shared" si="5291"/>
        <v>0</v>
      </c>
      <c r="AF1598" s="31">
        <f t="shared" si="5292"/>
        <v>0</v>
      </c>
      <c r="AG1598" s="31">
        <f t="shared" si="5419"/>
        <v>0</v>
      </c>
      <c r="AH1598" s="31">
        <f t="shared" si="5420"/>
        <v>0</v>
      </c>
      <c r="AI1598" s="31">
        <f t="shared" si="5421"/>
        <v>0</v>
      </c>
      <c r="AJ1598" s="31">
        <f t="shared" si="5293"/>
        <v>110380.15000000001</v>
      </c>
      <c r="AK1598" s="31">
        <f t="shared" si="5294"/>
        <v>0</v>
      </c>
      <c r="AL1598" s="31">
        <f t="shared" si="5295"/>
        <v>0</v>
      </c>
      <c r="AM1598" s="31">
        <f t="shared" si="5422"/>
        <v>0</v>
      </c>
      <c r="AN1598" s="31">
        <f t="shared" si="5423"/>
        <v>0</v>
      </c>
      <c r="AO1598" s="31">
        <f t="shared" si="5424"/>
        <v>0</v>
      </c>
      <c r="AP1598" s="31">
        <f t="shared" si="5296"/>
        <v>110380.15000000001</v>
      </c>
      <c r="AQ1598" s="31">
        <f t="shared" si="5297"/>
        <v>0</v>
      </c>
      <c r="AR1598" s="31">
        <f t="shared" si="5298"/>
        <v>0</v>
      </c>
      <c r="AS1598" s="31">
        <f t="shared" si="5425"/>
        <v>4207.2169999999996</v>
      </c>
      <c r="AT1598" s="31">
        <f t="shared" si="5426"/>
        <v>0</v>
      </c>
      <c r="AU1598" s="31">
        <f t="shared" si="5427"/>
        <v>0</v>
      </c>
      <c r="AV1598" s="31">
        <f t="shared" si="5299"/>
        <v>114587.36700000001</v>
      </c>
      <c r="AW1598" s="31">
        <f t="shared" si="5300"/>
        <v>0</v>
      </c>
      <c r="AX1598" s="31">
        <f t="shared" si="5301"/>
        <v>0</v>
      </c>
      <c r="AY1598" s="31">
        <f t="shared" si="5428"/>
        <v>0</v>
      </c>
      <c r="AZ1598" s="31">
        <f t="shared" si="5429"/>
        <v>0</v>
      </c>
      <c r="BA1598" s="31">
        <f t="shared" si="5430"/>
        <v>0</v>
      </c>
      <c r="BB1598" s="31">
        <f t="shared" si="5302"/>
        <v>114587.36700000001</v>
      </c>
      <c r="BC1598" s="31">
        <f t="shared" si="5303"/>
        <v>0</v>
      </c>
      <c r="BD1598" s="31">
        <f t="shared" si="5304"/>
        <v>0</v>
      </c>
      <c r="BE1598" s="31">
        <f t="shared" si="5431"/>
        <v>0</v>
      </c>
      <c r="BF1598" s="31">
        <f t="shared" si="5432"/>
        <v>0</v>
      </c>
      <c r="BG1598" s="31">
        <f t="shared" si="5433"/>
        <v>0</v>
      </c>
      <c r="BH1598" s="31">
        <f t="shared" si="5305"/>
        <v>114587.36700000001</v>
      </c>
      <c r="BI1598" s="31">
        <f t="shared" si="5306"/>
        <v>0</v>
      </c>
      <c r="BJ1598" s="31">
        <f t="shared" si="5307"/>
        <v>0</v>
      </c>
      <c r="BK1598" s="31">
        <f t="shared" si="5434"/>
        <v>0</v>
      </c>
      <c r="BL1598" s="31">
        <f t="shared" si="5435"/>
        <v>0</v>
      </c>
      <c r="BM1598" s="31">
        <f t="shared" si="5436"/>
        <v>0</v>
      </c>
      <c r="BN1598" s="31">
        <f t="shared" si="5308"/>
        <v>114587.36700000001</v>
      </c>
      <c r="BO1598" s="31">
        <f t="shared" si="5309"/>
        <v>0</v>
      </c>
      <c r="BP1598" s="31">
        <f t="shared" si="5310"/>
        <v>0</v>
      </c>
      <c r="BQ1598" s="31">
        <f t="shared" si="5437"/>
        <v>0</v>
      </c>
      <c r="BR1598" s="31">
        <f t="shared" si="5438"/>
        <v>0</v>
      </c>
      <c r="BS1598" s="31">
        <f t="shared" si="5311"/>
        <v>114587.36700000001</v>
      </c>
      <c r="BT1598" s="31">
        <f t="shared" si="5312"/>
        <v>0</v>
      </c>
      <c r="BU1598" s="31">
        <f t="shared" si="5313"/>
        <v>0</v>
      </c>
      <c r="BV1598" s="31">
        <f t="shared" si="5439"/>
        <v>0</v>
      </c>
      <c r="BW1598" s="31">
        <f t="shared" si="5440"/>
        <v>0</v>
      </c>
      <c r="BX1598" s="31">
        <f t="shared" si="5314"/>
        <v>114587.36700000001</v>
      </c>
      <c r="BY1598" s="31">
        <f t="shared" si="5315"/>
        <v>0</v>
      </c>
      <c r="BZ1598" s="31">
        <f t="shared" si="5316"/>
        <v>0</v>
      </c>
      <c r="CA1598" s="31">
        <f t="shared" si="5441"/>
        <v>0</v>
      </c>
      <c r="CB1598" s="31">
        <f t="shared" si="5442"/>
        <v>0</v>
      </c>
      <c r="CC1598" s="31">
        <f t="shared" si="5443"/>
        <v>0</v>
      </c>
      <c r="CD1598" s="31">
        <f t="shared" si="5401"/>
        <v>114587.36700000001</v>
      </c>
      <c r="CE1598" s="31">
        <f t="shared" si="5402"/>
        <v>0</v>
      </c>
      <c r="CF1598" s="31">
        <f t="shared" si="5403"/>
        <v>0</v>
      </c>
      <c r="CG1598" s="31">
        <f t="shared" si="5444"/>
        <v>0</v>
      </c>
      <c r="CH1598" s="24"/>
      <c r="CI1598" s="40"/>
      <c r="CL1598" s="1" t="s">
        <v>28</v>
      </c>
    </row>
    <row r="1599" ht="57.700000000000003">
      <c r="A1599" s="41" t="s">
        <v>911</v>
      </c>
      <c r="B1599" s="17"/>
      <c r="C1599" s="16"/>
      <c r="D1599" s="16"/>
      <c r="E1599" s="39" t="s">
        <v>893</v>
      </c>
      <c r="F1599" s="31">
        <f t="shared" si="5404"/>
        <v>98702.800000000003</v>
      </c>
      <c r="G1599" s="31">
        <f t="shared" si="5405"/>
        <v>0</v>
      </c>
      <c r="H1599" s="31">
        <f t="shared" si="5406"/>
        <v>0</v>
      </c>
      <c r="I1599" s="31">
        <f t="shared" si="5407"/>
        <v>0</v>
      </c>
      <c r="J1599" s="31">
        <f t="shared" si="5408"/>
        <v>0</v>
      </c>
      <c r="K1599" s="31">
        <f t="shared" si="5409"/>
        <v>0</v>
      </c>
      <c r="L1599" s="31">
        <f t="shared" si="5281"/>
        <v>98702.800000000003</v>
      </c>
      <c r="M1599" s="31">
        <f t="shared" si="5282"/>
        <v>0</v>
      </c>
      <c r="N1599" s="31">
        <f t="shared" si="5283"/>
        <v>0</v>
      </c>
      <c r="O1599" s="31">
        <f t="shared" si="5410"/>
        <v>11677.35</v>
      </c>
      <c r="P1599" s="31">
        <f t="shared" si="5411"/>
        <v>0</v>
      </c>
      <c r="Q1599" s="31">
        <f t="shared" si="5412"/>
        <v>0</v>
      </c>
      <c r="R1599" s="31">
        <f t="shared" si="5284"/>
        <v>110380.15000000001</v>
      </c>
      <c r="S1599" s="31">
        <f t="shared" si="5285"/>
        <v>0</v>
      </c>
      <c r="T1599" s="31">
        <f t="shared" si="5286"/>
        <v>0</v>
      </c>
      <c r="U1599" s="31">
        <f t="shared" si="5413"/>
        <v>0</v>
      </c>
      <c r="V1599" s="31">
        <f t="shared" si="5414"/>
        <v>0</v>
      </c>
      <c r="W1599" s="31">
        <f t="shared" si="5415"/>
        <v>0</v>
      </c>
      <c r="X1599" s="31">
        <f t="shared" si="5287"/>
        <v>110380.15000000001</v>
      </c>
      <c r="Y1599" s="31">
        <f t="shared" si="5288"/>
        <v>0</v>
      </c>
      <c r="Z1599" s="31">
        <f t="shared" si="5289"/>
        <v>0</v>
      </c>
      <c r="AA1599" s="31">
        <f t="shared" si="5416"/>
        <v>0</v>
      </c>
      <c r="AB1599" s="31">
        <f t="shared" si="5417"/>
        <v>0</v>
      </c>
      <c r="AC1599" s="31">
        <f t="shared" si="5418"/>
        <v>0</v>
      </c>
      <c r="AD1599" s="31">
        <f t="shared" si="5290"/>
        <v>110380.15000000001</v>
      </c>
      <c r="AE1599" s="31">
        <f t="shared" si="5291"/>
        <v>0</v>
      </c>
      <c r="AF1599" s="31">
        <f t="shared" si="5292"/>
        <v>0</v>
      </c>
      <c r="AG1599" s="31">
        <f t="shared" si="5419"/>
        <v>0</v>
      </c>
      <c r="AH1599" s="31">
        <f t="shared" si="5420"/>
        <v>0</v>
      </c>
      <c r="AI1599" s="31">
        <f t="shared" si="5421"/>
        <v>0</v>
      </c>
      <c r="AJ1599" s="31">
        <f t="shared" si="5293"/>
        <v>110380.15000000001</v>
      </c>
      <c r="AK1599" s="31">
        <f t="shared" si="5294"/>
        <v>0</v>
      </c>
      <c r="AL1599" s="31">
        <f t="shared" si="5295"/>
        <v>0</v>
      </c>
      <c r="AM1599" s="31">
        <f t="shared" si="5422"/>
        <v>0</v>
      </c>
      <c r="AN1599" s="31">
        <f t="shared" si="5423"/>
        <v>0</v>
      </c>
      <c r="AO1599" s="31">
        <f t="shared" si="5424"/>
        <v>0</v>
      </c>
      <c r="AP1599" s="31">
        <f t="shared" si="5296"/>
        <v>110380.15000000001</v>
      </c>
      <c r="AQ1599" s="31">
        <f t="shared" si="5297"/>
        <v>0</v>
      </c>
      <c r="AR1599" s="31">
        <f t="shared" si="5298"/>
        <v>0</v>
      </c>
      <c r="AS1599" s="31">
        <f t="shared" si="5425"/>
        <v>4207.2169999999996</v>
      </c>
      <c r="AT1599" s="31">
        <f t="shared" si="5426"/>
        <v>0</v>
      </c>
      <c r="AU1599" s="31">
        <f t="shared" si="5427"/>
        <v>0</v>
      </c>
      <c r="AV1599" s="31">
        <f t="shared" si="5299"/>
        <v>114587.36700000001</v>
      </c>
      <c r="AW1599" s="31">
        <f t="shared" si="5300"/>
        <v>0</v>
      </c>
      <c r="AX1599" s="31">
        <f t="shared" si="5301"/>
        <v>0</v>
      </c>
      <c r="AY1599" s="31">
        <f t="shared" si="5428"/>
        <v>0</v>
      </c>
      <c r="AZ1599" s="31">
        <f t="shared" si="5429"/>
        <v>0</v>
      </c>
      <c r="BA1599" s="31">
        <f t="shared" si="5430"/>
        <v>0</v>
      </c>
      <c r="BB1599" s="31">
        <f t="shared" si="5302"/>
        <v>114587.36700000001</v>
      </c>
      <c r="BC1599" s="31">
        <f t="shared" si="5303"/>
        <v>0</v>
      </c>
      <c r="BD1599" s="31">
        <f t="shared" si="5304"/>
        <v>0</v>
      </c>
      <c r="BE1599" s="31">
        <f t="shared" si="5431"/>
        <v>0</v>
      </c>
      <c r="BF1599" s="31">
        <f t="shared" si="5432"/>
        <v>0</v>
      </c>
      <c r="BG1599" s="31">
        <f t="shared" si="5433"/>
        <v>0</v>
      </c>
      <c r="BH1599" s="31">
        <f t="shared" si="5305"/>
        <v>114587.36700000001</v>
      </c>
      <c r="BI1599" s="31">
        <f t="shared" si="5306"/>
        <v>0</v>
      </c>
      <c r="BJ1599" s="31">
        <f t="shared" si="5307"/>
        <v>0</v>
      </c>
      <c r="BK1599" s="31">
        <f t="shared" si="5434"/>
        <v>0</v>
      </c>
      <c r="BL1599" s="31">
        <f t="shared" si="5435"/>
        <v>0</v>
      </c>
      <c r="BM1599" s="31">
        <f t="shared" si="5436"/>
        <v>0</v>
      </c>
      <c r="BN1599" s="31">
        <f t="shared" si="5308"/>
        <v>114587.36700000001</v>
      </c>
      <c r="BO1599" s="31">
        <f t="shared" si="5309"/>
        <v>0</v>
      </c>
      <c r="BP1599" s="31">
        <f t="shared" si="5310"/>
        <v>0</v>
      </c>
      <c r="BQ1599" s="31">
        <f t="shared" si="5437"/>
        <v>0</v>
      </c>
      <c r="BR1599" s="31">
        <f t="shared" si="5438"/>
        <v>0</v>
      </c>
      <c r="BS1599" s="31">
        <f t="shared" si="5311"/>
        <v>114587.36700000001</v>
      </c>
      <c r="BT1599" s="31">
        <f t="shared" si="5312"/>
        <v>0</v>
      </c>
      <c r="BU1599" s="31">
        <f t="shared" si="5313"/>
        <v>0</v>
      </c>
      <c r="BV1599" s="31">
        <f t="shared" si="5439"/>
        <v>0</v>
      </c>
      <c r="BW1599" s="31">
        <f t="shared" si="5440"/>
        <v>0</v>
      </c>
      <c r="BX1599" s="31">
        <f t="shared" si="5314"/>
        <v>114587.36700000001</v>
      </c>
      <c r="BY1599" s="31">
        <f t="shared" si="5315"/>
        <v>0</v>
      </c>
      <c r="BZ1599" s="31">
        <f t="shared" si="5316"/>
        <v>0</v>
      </c>
      <c r="CA1599" s="31">
        <f t="shared" si="5441"/>
        <v>0</v>
      </c>
      <c r="CB1599" s="31">
        <f t="shared" si="5442"/>
        <v>0</v>
      </c>
      <c r="CC1599" s="31">
        <f t="shared" si="5443"/>
        <v>0</v>
      </c>
      <c r="CD1599" s="31">
        <f t="shared" si="5401"/>
        <v>114587.36700000001</v>
      </c>
      <c r="CE1599" s="31">
        <f t="shared" si="5402"/>
        <v>0</v>
      </c>
      <c r="CF1599" s="31">
        <f t="shared" si="5403"/>
        <v>0</v>
      </c>
      <c r="CG1599" s="31">
        <f t="shared" si="5444"/>
        <v>0</v>
      </c>
      <c r="CH1599" s="24"/>
      <c r="CI1599" s="40"/>
      <c r="CO1599" s="1" t="s">
        <v>31</v>
      </c>
    </row>
    <row r="1600" ht="29.850000000000001">
      <c r="A1600" s="41" t="s">
        <v>911</v>
      </c>
      <c r="B1600" s="17">
        <v>200</v>
      </c>
      <c r="C1600" s="16"/>
      <c r="D1600" s="16"/>
      <c r="E1600" s="39" t="s">
        <v>40</v>
      </c>
      <c r="F1600" s="31">
        <f t="shared" si="5404"/>
        <v>98702.800000000003</v>
      </c>
      <c r="G1600" s="31">
        <f t="shared" si="5405"/>
        <v>0</v>
      </c>
      <c r="H1600" s="31">
        <f t="shared" si="5406"/>
        <v>0</v>
      </c>
      <c r="I1600" s="31">
        <f t="shared" si="5407"/>
        <v>0</v>
      </c>
      <c r="J1600" s="31">
        <f t="shared" si="5408"/>
        <v>0</v>
      </c>
      <c r="K1600" s="31">
        <f t="shared" si="5409"/>
        <v>0</v>
      </c>
      <c r="L1600" s="31">
        <f t="shared" si="5281"/>
        <v>98702.800000000003</v>
      </c>
      <c r="M1600" s="31">
        <f t="shared" si="5282"/>
        <v>0</v>
      </c>
      <c r="N1600" s="31">
        <f t="shared" si="5283"/>
        <v>0</v>
      </c>
      <c r="O1600" s="31">
        <f t="shared" si="5410"/>
        <v>11677.35</v>
      </c>
      <c r="P1600" s="31">
        <f t="shared" si="5411"/>
        <v>0</v>
      </c>
      <c r="Q1600" s="31">
        <f t="shared" si="5412"/>
        <v>0</v>
      </c>
      <c r="R1600" s="31">
        <f t="shared" si="5284"/>
        <v>110380.15000000001</v>
      </c>
      <c r="S1600" s="31">
        <f t="shared" si="5285"/>
        <v>0</v>
      </c>
      <c r="T1600" s="31">
        <f t="shared" si="5286"/>
        <v>0</v>
      </c>
      <c r="U1600" s="31">
        <f t="shared" si="5413"/>
        <v>0</v>
      </c>
      <c r="V1600" s="31">
        <f t="shared" si="5414"/>
        <v>0</v>
      </c>
      <c r="W1600" s="31">
        <f t="shared" si="5415"/>
        <v>0</v>
      </c>
      <c r="X1600" s="31">
        <f t="shared" si="5287"/>
        <v>110380.15000000001</v>
      </c>
      <c r="Y1600" s="31">
        <f t="shared" si="5288"/>
        <v>0</v>
      </c>
      <c r="Z1600" s="31">
        <f t="shared" si="5289"/>
        <v>0</v>
      </c>
      <c r="AA1600" s="31">
        <f t="shared" si="5416"/>
        <v>0</v>
      </c>
      <c r="AB1600" s="31">
        <f t="shared" si="5417"/>
        <v>0</v>
      </c>
      <c r="AC1600" s="31">
        <f t="shared" si="5418"/>
        <v>0</v>
      </c>
      <c r="AD1600" s="31">
        <f t="shared" si="5290"/>
        <v>110380.15000000001</v>
      </c>
      <c r="AE1600" s="31">
        <f t="shared" si="5291"/>
        <v>0</v>
      </c>
      <c r="AF1600" s="31">
        <f t="shared" si="5292"/>
        <v>0</v>
      </c>
      <c r="AG1600" s="31">
        <f t="shared" si="5419"/>
        <v>0</v>
      </c>
      <c r="AH1600" s="31">
        <f t="shared" si="5420"/>
        <v>0</v>
      </c>
      <c r="AI1600" s="31">
        <f t="shared" si="5421"/>
        <v>0</v>
      </c>
      <c r="AJ1600" s="31">
        <f t="shared" si="5293"/>
        <v>110380.15000000001</v>
      </c>
      <c r="AK1600" s="31">
        <f t="shared" si="5294"/>
        <v>0</v>
      </c>
      <c r="AL1600" s="31">
        <f t="shared" si="5295"/>
        <v>0</v>
      </c>
      <c r="AM1600" s="31">
        <f t="shared" si="5422"/>
        <v>0</v>
      </c>
      <c r="AN1600" s="31">
        <f t="shared" si="5423"/>
        <v>0</v>
      </c>
      <c r="AO1600" s="31">
        <f t="shared" si="5424"/>
        <v>0</v>
      </c>
      <c r="AP1600" s="31">
        <f t="shared" si="5296"/>
        <v>110380.15000000001</v>
      </c>
      <c r="AQ1600" s="31">
        <f t="shared" si="5297"/>
        <v>0</v>
      </c>
      <c r="AR1600" s="31">
        <f t="shared" si="5298"/>
        <v>0</v>
      </c>
      <c r="AS1600" s="31">
        <f t="shared" si="5425"/>
        <v>4207.2169999999996</v>
      </c>
      <c r="AT1600" s="31">
        <f t="shared" si="5426"/>
        <v>0</v>
      </c>
      <c r="AU1600" s="31">
        <f t="shared" si="5427"/>
        <v>0</v>
      </c>
      <c r="AV1600" s="31">
        <f t="shared" si="5299"/>
        <v>114587.36700000001</v>
      </c>
      <c r="AW1600" s="31">
        <f t="shared" si="5300"/>
        <v>0</v>
      </c>
      <c r="AX1600" s="31">
        <f t="shared" si="5301"/>
        <v>0</v>
      </c>
      <c r="AY1600" s="31">
        <f t="shared" si="5428"/>
        <v>0</v>
      </c>
      <c r="AZ1600" s="31">
        <f t="shared" si="5429"/>
        <v>0</v>
      </c>
      <c r="BA1600" s="31">
        <f t="shared" si="5430"/>
        <v>0</v>
      </c>
      <c r="BB1600" s="31">
        <f t="shared" si="5302"/>
        <v>114587.36700000001</v>
      </c>
      <c r="BC1600" s="31">
        <f t="shared" si="5303"/>
        <v>0</v>
      </c>
      <c r="BD1600" s="31">
        <f t="shared" si="5304"/>
        <v>0</v>
      </c>
      <c r="BE1600" s="31">
        <f t="shared" si="5431"/>
        <v>0</v>
      </c>
      <c r="BF1600" s="31">
        <f t="shared" si="5432"/>
        <v>0</v>
      </c>
      <c r="BG1600" s="31">
        <f t="shared" si="5433"/>
        <v>0</v>
      </c>
      <c r="BH1600" s="31">
        <f t="shared" si="5305"/>
        <v>114587.36700000001</v>
      </c>
      <c r="BI1600" s="31">
        <f t="shared" si="5306"/>
        <v>0</v>
      </c>
      <c r="BJ1600" s="31">
        <f t="shared" si="5307"/>
        <v>0</v>
      </c>
      <c r="BK1600" s="31">
        <f t="shared" si="5434"/>
        <v>0</v>
      </c>
      <c r="BL1600" s="31">
        <f t="shared" si="5435"/>
        <v>0</v>
      </c>
      <c r="BM1600" s="31">
        <f t="shared" si="5436"/>
        <v>0</v>
      </c>
      <c r="BN1600" s="31">
        <f t="shared" si="5308"/>
        <v>114587.36700000001</v>
      </c>
      <c r="BO1600" s="31">
        <f t="shared" si="5309"/>
        <v>0</v>
      </c>
      <c r="BP1600" s="31">
        <f t="shared" si="5310"/>
        <v>0</v>
      </c>
      <c r="BQ1600" s="31">
        <f t="shared" si="5437"/>
        <v>0</v>
      </c>
      <c r="BR1600" s="31">
        <f t="shared" si="5438"/>
        <v>0</v>
      </c>
      <c r="BS1600" s="31">
        <f t="shared" si="5311"/>
        <v>114587.36700000001</v>
      </c>
      <c r="BT1600" s="31">
        <f t="shared" si="5312"/>
        <v>0</v>
      </c>
      <c r="BU1600" s="31">
        <f t="shared" si="5313"/>
        <v>0</v>
      </c>
      <c r="BV1600" s="31">
        <f t="shared" si="5439"/>
        <v>0</v>
      </c>
      <c r="BW1600" s="31">
        <f t="shared" si="5440"/>
        <v>0</v>
      </c>
      <c r="BX1600" s="31">
        <f t="shared" si="5314"/>
        <v>114587.36700000001</v>
      </c>
      <c r="BY1600" s="31">
        <f t="shared" si="5315"/>
        <v>0</v>
      </c>
      <c r="BZ1600" s="31">
        <f t="shared" si="5316"/>
        <v>0</v>
      </c>
      <c r="CA1600" s="31">
        <f t="shared" si="5441"/>
        <v>0</v>
      </c>
      <c r="CB1600" s="31">
        <f t="shared" si="5442"/>
        <v>0</v>
      </c>
      <c r="CC1600" s="31">
        <f t="shared" si="5443"/>
        <v>0</v>
      </c>
      <c r="CD1600" s="31">
        <f t="shared" si="5401"/>
        <v>114587.36700000001</v>
      </c>
      <c r="CE1600" s="31">
        <f t="shared" si="5402"/>
        <v>0</v>
      </c>
      <c r="CF1600" s="31">
        <f t="shared" si="5403"/>
        <v>0</v>
      </c>
      <c r="CG1600" s="31">
        <f t="shared" si="5444"/>
        <v>0</v>
      </c>
      <c r="CH1600" s="24"/>
      <c r="CI1600" s="40"/>
      <c r="CM1600" s="1" t="s">
        <v>29</v>
      </c>
    </row>
    <row r="1601" ht="43.75">
      <c r="A1601" s="41" t="s">
        <v>911</v>
      </c>
      <c r="B1601" s="17">
        <v>240</v>
      </c>
      <c r="C1601" s="16"/>
      <c r="D1601" s="16"/>
      <c r="E1601" s="39" t="s">
        <v>41</v>
      </c>
      <c r="F1601" s="31">
        <f t="shared" si="5404"/>
        <v>98702.800000000003</v>
      </c>
      <c r="G1601" s="31">
        <f t="shared" si="5405"/>
        <v>0</v>
      </c>
      <c r="H1601" s="31">
        <f t="shared" si="5406"/>
        <v>0</v>
      </c>
      <c r="I1601" s="31">
        <f t="shared" si="5407"/>
        <v>0</v>
      </c>
      <c r="J1601" s="31">
        <f t="shared" si="5408"/>
        <v>0</v>
      </c>
      <c r="K1601" s="31">
        <f t="shared" si="5409"/>
        <v>0</v>
      </c>
      <c r="L1601" s="31">
        <f t="shared" si="5281"/>
        <v>98702.800000000003</v>
      </c>
      <c r="M1601" s="31">
        <f t="shared" si="5282"/>
        <v>0</v>
      </c>
      <c r="N1601" s="31">
        <f t="shared" si="5283"/>
        <v>0</v>
      </c>
      <c r="O1601" s="31">
        <f t="shared" si="5410"/>
        <v>11677.35</v>
      </c>
      <c r="P1601" s="31">
        <f t="shared" si="5411"/>
        <v>0</v>
      </c>
      <c r="Q1601" s="31">
        <f t="shared" si="5412"/>
        <v>0</v>
      </c>
      <c r="R1601" s="31">
        <f t="shared" si="5284"/>
        <v>110380.15000000001</v>
      </c>
      <c r="S1601" s="31">
        <f t="shared" si="5285"/>
        <v>0</v>
      </c>
      <c r="T1601" s="31">
        <f t="shared" si="5286"/>
        <v>0</v>
      </c>
      <c r="U1601" s="31">
        <f t="shared" si="5413"/>
        <v>0</v>
      </c>
      <c r="V1601" s="31">
        <f t="shared" si="5414"/>
        <v>0</v>
      </c>
      <c r="W1601" s="31">
        <f t="shared" si="5415"/>
        <v>0</v>
      </c>
      <c r="X1601" s="31">
        <f t="shared" si="5287"/>
        <v>110380.15000000001</v>
      </c>
      <c r="Y1601" s="31">
        <f t="shared" si="5288"/>
        <v>0</v>
      </c>
      <c r="Z1601" s="31">
        <f t="shared" si="5289"/>
        <v>0</v>
      </c>
      <c r="AA1601" s="31">
        <f t="shared" si="5416"/>
        <v>0</v>
      </c>
      <c r="AB1601" s="31">
        <f t="shared" si="5417"/>
        <v>0</v>
      </c>
      <c r="AC1601" s="31">
        <f t="shared" si="5418"/>
        <v>0</v>
      </c>
      <c r="AD1601" s="31">
        <f t="shared" si="5290"/>
        <v>110380.15000000001</v>
      </c>
      <c r="AE1601" s="31">
        <f t="shared" si="5291"/>
        <v>0</v>
      </c>
      <c r="AF1601" s="31">
        <f t="shared" si="5292"/>
        <v>0</v>
      </c>
      <c r="AG1601" s="31">
        <f t="shared" si="5419"/>
        <v>0</v>
      </c>
      <c r="AH1601" s="31">
        <f t="shared" si="5420"/>
        <v>0</v>
      </c>
      <c r="AI1601" s="31">
        <f t="shared" si="5421"/>
        <v>0</v>
      </c>
      <c r="AJ1601" s="31">
        <f t="shared" si="5293"/>
        <v>110380.15000000001</v>
      </c>
      <c r="AK1601" s="31">
        <f t="shared" si="5294"/>
        <v>0</v>
      </c>
      <c r="AL1601" s="31">
        <f t="shared" si="5295"/>
        <v>0</v>
      </c>
      <c r="AM1601" s="31">
        <f t="shared" si="5422"/>
        <v>0</v>
      </c>
      <c r="AN1601" s="31">
        <f t="shared" si="5423"/>
        <v>0</v>
      </c>
      <c r="AO1601" s="31">
        <f t="shared" si="5424"/>
        <v>0</v>
      </c>
      <c r="AP1601" s="31">
        <f t="shared" si="5296"/>
        <v>110380.15000000001</v>
      </c>
      <c r="AQ1601" s="31">
        <f t="shared" si="5297"/>
        <v>0</v>
      </c>
      <c r="AR1601" s="31">
        <f t="shared" si="5298"/>
        <v>0</v>
      </c>
      <c r="AS1601" s="31">
        <f t="shared" si="5425"/>
        <v>4207.2169999999996</v>
      </c>
      <c r="AT1601" s="31">
        <f t="shared" si="5426"/>
        <v>0</v>
      </c>
      <c r="AU1601" s="31">
        <f t="shared" si="5427"/>
        <v>0</v>
      </c>
      <c r="AV1601" s="31">
        <f t="shared" si="5299"/>
        <v>114587.36700000001</v>
      </c>
      <c r="AW1601" s="31">
        <f t="shared" si="5300"/>
        <v>0</v>
      </c>
      <c r="AX1601" s="31">
        <f t="shared" si="5301"/>
        <v>0</v>
      </c>
      <c r="AY1601" s="31">
        <f t="shared" si="5428"/>
        <v>0</v>
      </c>
      <c r="AZ1601" s="31">
        <f t="shared" si="5429"/>
        <v>0</v>
      </c>
      <c r="BA1601" s="31">
        <f t="shared" si="5430"/>
        <v>0</v>
      </c>
      <c r="BB1601" s="31">
        <f t="shared" si="5302"/>
        <v>114587.36700000001</v>
      </c>
      <c r="BC1601" s="31">
        <f t="shared" si="5303"/>
        <v>0</v>
      </c>
      <c r="BD1601" s="31">
        <f t="shared" si="5304"/>
        <v>0</v>
      </c>
      <c r="BE1601" s="31">
        <f t="shared" si="5431"/>
        <v>0</v>
      </c>
      <c r="BF1601" s="31">
        <f t="shared" si="5432"/>
        <v>0</v>
      </c>
      <c r="BG1601" s="31">
        <f t="shared" si="5433"/>
        <v>0</v>
      </c>
      <c r="BH1601" s="31">
        <f t="shared" si="5305"/>
        <v>114587.36700000001</v>
      </c>
      <c r="BI1601" s="31">
        <f t="shared" si="5306"/>
        <v>0</v>
      </c>
      <c r="BJ1601" s="31">
        <f t="shared" si="5307"/>
        <v>0</v>
      </c>
      <c r="BK1601" s="31">
        <f t="shared" si="5434"/>
        <v>0</v>
      </c>
      <c r="BL1601" s="31">
        <f t="shared" si="5435"/>
        <v>0</v>
      </c>
      <c r="BM1601" s="31">
        <f t="shared" si="5436"/>
        <v>0</v>
      </c>
      <c r="BN1601" s="31">
        <f t="shared" si="5308"/>
        <v>114587.36700000001</v>
      </c>
      <c r="BO1601" s="31">
        <f t="shared" si="5309"/>
        <v>0</v>
      </c>
      <c r="BP1601" s="31">
        <f t="shared" si="5310"/>
        <v>0</v>
      </c>
      <c r="BQ1601" s="31">
        <f t="shared" si="5437"/>
        <v>0</v>
      </c>
      <c r="BR1601" s="31">
        <f t="shared" si="5438"/>
        <v>0</v>
      </c>
      <c r="BS1601" s="31">
        <f t="shared" si="5311"/>
        <v>114587.36700000001</v>
      </c>
      <c r="BT1601" s="31">
        <f t="shared" si="5312"/>
        <v>0</v>
      </c>
      <c r="BU1601" s="31">
        <f t="shared" si="5313"/>
        <v>0</v>
      </c>
      <c r="BV1601" s="31">
        <f t="shared" si="5439"/>
        <v>0</v>
      </c>
      <c r="BW1601" s="31">
        <f t="shared" si="5440"/>
        <v>0</v>
      </c>
      <c r="BX1601" s="31">
        <f t="shared" si="5314"/>
        <v>114587.36700000001</v>
      </c>
      <c r="BY1601" s="31">
        <f t="shared" si="5315"/>
        <v>0</v>
      </c>
      <c r="BZ1601" s="31">
        <f t="shared" si="5316"/>
        <v>0</v>
      </c>
      <c r="CA1601" s="31">
        <f t="shared" si="5441"/>
        <v>0</v>
      </c>
      <c r="CB1601" s="31">
        <f t="shared" si="5442"/>
        <v>0</v>
      </c>
      <c r="CC1601" s="31">
        <f t="shared" si="5443"/>
        <v>0</v>
      </c>
      <c r="CD1601" s="31">
        <f t="shared" si="5401"/>
        <v>114587.36700000001</v>
      </c>
      <c r="CE1601" s="31">
        <f t="shared" si="5402"/>
        <v>0</v>
      </c>
      <c r="CF1601" s="31">
        <f t="shared" si="5403"/>
        <v>0</v>
      </c>
      <c r="CG1601" s="31">
        <f t="shared" si="5444"/>
        <v>0</v>
      </c>
      <c r="CH1601" s="24"/>
      <c r="CI1601" s="40"/>
      <c r="CN1601" s="1" t="s">
        <v>30</v>
      </c>
    </row>
    <row r="1602" ht="15">
      <c r="A1602" s="41" t="s">
        <v>911</v>
      </c>
      <c r="B1602" s="17">
        <v>240</v>
      </c>
      <c r="C1602" s="16" t="s">
        <v>66</v>
      </c>
      <c r="D1602" s="16" t="s">
        <v>67</v>
      </c>
      <c r="E1602" s="39" t="s">
        <v>68</v>
      </c>
      <c r="F1602" s="31">
        <v>98702.800000000003</v>
      </c>
      <c r="G1602" s="31"/>
      <c r="H1602" s="31"/>
      <c r="I1602" s="31"/>
      <c r="J1602" s="31"/>
      <c r="K1602" s="31"/>
      <c r="L1602" s="31">
        <f t="shared" si="5281"/>
        <v>98702.800000000003</v>
      </c>
      <c r="M1602" s="31">
        <f t="shared" si="5282"/>
        <v>0</v>
      </c>
      <c r="N1602" s="31">
        <f t="shared" si="5283"/>
        <v>0</v>
      </c>
      <c r="O1602" s="31">
        <v>11677.35</v>
      </c>
      <c r="P1602" s="31"/>
      <c r="Q1602" s="31"/>
      <c r="R1602" s="31">
        <f t="shared" si="5284"/>
        <v>110380.15000000001</v>
      </c>
      <c r="S1602" s="31">
        <f t="shared" si="5285"/>
        <v>0</v>
      </c>
      <c r="T1602" s="31">
        <f t="shared" si="5286"/>
        <v>0</v>
      </c>
      <c r="U1602" s="31"/>
      <c r="V1602" s="31"/>
      <c r="W1602" s="31"/>
      <c r="X1602" s="31">
        <f t="shared" si="5287"/>
        <v>110380.15000000001</v>
      </c>
      <c r="Y1602" s="31">
        <f t="shared" si="5288"/>
        <v>0</v>
      </c>
      <c r="Z1602" s="31">
        <f t="shared" si="5289"/>
        <v>0</v>
      </c>
      <c r="AA1602" s="31"/>
      <c r="AB1602" s="31"/>
      <c r="AC1602" s="31"/>
      <c r="AD1602" s="31">
        <f t="shared" si="5290"/>
        <v>110380.15000000001</v>
      </c>
      <c r="AE1602" s="31">
        <f t="shared" si="5291"/>
        <v>0</v>
      </c>
      <c r="AF1602" s="31">
        <f t="shared" si="5292"/>
        <v>0</v>
      </c>
      <c r="AG1602" s="31"/>
      <c r="AH1602" s="31"/>
      <c r="AI1602" s="31"/>
      <c r="AJ1602" s="31">
        <f t="shared" si="5293"/>
        <v>110380.15000000001</v>
      </c>
      <c r="AK1602" s="31">
        <f t="shared" si="5294"/>
        <v>0</v>
      </c>
      <c r="AL1602" s="31">
        <f t="shared" si="5295"/>
        <v>0</v>
      </c>
      <c r="AM1602" s="31"/>
      <c r="AN1602" s="31"/>
      <c r="AO1602" s="31"/>
      <c r="AP1602" s="31">
        <f t="shared" si="5296"/>
        <v>110380.15000000001</v>
      </c>
      <c r="AQ1602" s="31">
        <f t="shared" si="5297"/>
        <v>0</v>
      </c>
      <c r="AR1602" s="31">
        <f t="shared" si="5298"/>
        <v>0</v>
      </c>
      <c r="AS1602" s="31">
        <v>4207.2169999999996</v>
      </c>
      <c r="AT1602" s="31"/>
      <c r="AU1602" s="31"/>
      <c r="AV1602" s="31">
        <f t="shared" si="5299"/>
        <v>114587.36700000001</v>
      </c>
      <c r="AW1602" s="31">
        <f t="shared" si="5300"/>
        <v>0</v>
      </c>
      <c r="AX1602" s="31">
        <f t="shared" si="5301"/>
        <v>0</v>
      </c>
      <c r="AY1602" s="31"/>
      <c r="AZ1602" s="31"/>
      <c r="BA1602" s="31"/>
      <c r="BB1602" s="31">
        <f t="shared" si="5302"/>
        <v>114587.36700000001</v>
      </c>
      <c r="BC1602" s="31">
        <f t="shared" si="5303"/>
        <v>0</v>
      </c>
      <c r="BD1602" s="31">
        <f t="shared" si="5304"/>
        <v>0</v>
      </c>
      <c r="BE1602" s="31"/>
      <c r="BF1602" s="31"/>
      <c r="BG1602" s="31"/>
      <c r="BH1602" s="31">
        <f t="shared" si="5305"/>
        <v>114587.36700000001</v>
      </c>
      <c r="BI1602" s="31">
        <f t="shared" si="5306"/>
        <v>0</v>
      </c>
      <c r="BJ1602" s="31">
        <f t="shared" si="5307"/>
        <v>0</v>
      </c>
      <c r="BK1602" s="31"/>
      <c r="BL1602" s="31"/>
      <c r="BM1602" s="31"/>
      <c r="BN1602" s="31">
        <f t="shared" si="5308"/>
        <v>114587.36700000001</v>
      </c>
      <c r="BO1602" s="31">
        <f t="shared" si="5309"/>
        <v>0</v>
      </c>
      <c r="BP1602" s="31">
        <f t="shared" si="5310"/>
        <v>0</v>
      </c>
      <c r="BQ1602" s="31"/>
      <c r="BR1602" s="31"/>
      <c r="BS1602" s="31">
        <f t="shared" si="5311"/>
        <v>114587.36700000001</v>
      </c>
      <c r="BT1602" s="31">
        <f t="shared" si="5312"/>
        <v>0</v>
      </c>
      <c r="BU1602" s="31">
        <f t="shared" si="5313"/>
        <v>0</v>
      </c>
      <c r="BV1602" s="31"/>
      <c r="BW1602" s="31"/>
      <c r="BX1602" s="31">
        <f t="shared" si="5314"/>
        <v>114587.36700000001</v>
      </c>
      <c r="BY1602" s="31">
        <f t="shared" si="5315"/>
        <v>0</v>
      </c>
      <c r="BZ1602" s="31">
        <f t="shared" si="5316"/>
        <v>0</v>
      </c>
      <c r="CA1602" s="31"/>
      <c r="CB1602" s="31"/>
      <c r="CC1602" s="31"/>
      <c r="CD1602" s="31">
        <f t="shared" si="5401"/>
        <v>114587.36700000001</v>
      </c>
      <c r="CE1602" s="31">
        <f t="shared" si="5402"/>
        <v>0</v>
      </c>
      <c r="CF1602" s="31">
        <f t="shared" si="5403"/>
        <v>0</v>
      </c>
      <c r="CG1602" s="31"/>
      <c r="CH1602" s="24"/>
      <c r="CI1602" s="40"/>
    </row>
    <row r="1603" s="26" customFormat="1" ht="29.850000000000001">
      <c r="A1603" s="27" t="s">
        <v>912</v>
      </c>
      <c r="B1603" s="28"/>
      <c r="C1603" s="27"/>
      <c r="D1603" s="27"/>
      <c r="E1603" s="29" t="s">
        <v>913</v>
      </c>
      <c r="F1603" s="30">
        <f>F1604+F1678+F1709</f>
        <v>633277.40000000002</v>
      </c>
      <c r="G1603" s="30">
        <f>G1604+G1678+G1709</f>
        <v>271458.60000000003</v>
      </c>
      <c r="H1603" s="30">
        <f>H1604+H1678+H1709</f>
        <v>264325.5</v>
      </c>
      <c r="I1603" s="30">
        <f>I1604+I1678+I1709</f>
        <v>74107.879000000001</v>
      </c>
      <c r="J1603" s="30">
        <f>J1604+J1678+J1709</f>
        <v>2918.0999999999999</v>
      </c>
      <c r="K1603" s="30">
        <f>K1604+K1678+K1709</f>
        <v>2918.0999999999999</v>
      </c>
      <c r="L1603" s="30">
        <f t="shared" si="5281"/>
        <v>707385.27899999998</v>
      </c>
      <c r="M1603" s="30">
        <f t="shared" si="5282"/>
        <v>274376.70000000001</v>
      </c>
      <c r="N1603" s="30">
        <f t="shared" si="5283"/>
        <v>267243.59999999998</v>
      </c>
      <c r="O1603" s="30">
        <f>O1604+O1678+O1709</f>
        <v>39407.762000000002</v>
      </c>
      <c r="P1603" s="30">
        <f>P1604+P1678+P1709</f>
        <v>169999.99999999997</v>
      </c>
      <c r="Q1603" s="30">
        <f>Q1604+Q1678+Q1709</f>
        <v>100000.00000000001</v>
      </c>
      <c r="R1603" s="30">
        <f t="shared" si="5284"/>
        <v>746793.04099999997</v>
      </c>
      <c r="S1603" s="30">
        <f t="shared" si="5285"/>
        <v>444376.69999999995</v>
      </c>
      <c r="T1603" s="30">
        <f t="shared" si="5286"/>
        <v>367243.59999999998</v>
      </c>
      <c r="U1603" s="30">
        <f>U1604+U1678+U1709</f>
        <v>0</v>
      </c>
      <c r="V1603" s="30">
        <f>V1604+V1678+V1709</f>
        <v>0</v>
      </c>
      <c r="W1603" s="30">
        <f>W1604+W1678+W1709</f>
        <v>0</v>
      </c>
      <c r="X1603" s="30">
        <f t="shared" si="5287"/>
        <v>746793.04099999997</v>
      </c>
      <c r="Y1603" s="30">
        <f t="shared" si="5288"/>
        <v>444376.69999999995</v>
      </c>
      <c r="Z1603" s="30">
        <f t="shared" si="5289"/>
        <v>367243.59999999998</v>
      </c>
      <c r="AA1603" s="30">
        <f>AA1604+AA1678+AA1709</f>
        <v>0</v>
      </c>
      <c r="AB1603" s="30">
        <f>AB1604+AB1678+AB1709</f>
        <v>0</v>
      </c>
      <c r="AC1603" s="30">
        <f>AC1604+AC1678+AC1709</f>
        <v>0</v>
      </c>
      <c r="AD1603" s="30">
        <f t="shared" si="5290"/>
        <v>746793.04099999997</v>
      </c>
      <c r="AE1603" s="30">
        <f t="shared" si="5291"/>
        <v>444376.69999999995</v>
      </c>
      <c r="AF1603" s="30">
        <f t="shared" si="5292"/>
        <v>367243.59999999998</v>
      </c>
      <c r="AG1603" s="30">
        <f>AG1604+AG1678+AG1709</f>
        <v>0</v>
      </c>
      <c r="AH1603" s="30">
        <f>AH1604+AH1678+AH1709</f>
        <v>0</v>
      </c>
      <c r="AI1603" s="30">
        <f>AI1604+AI1678+AI1709</f>
        <v>0</v>
      </c>
      <c r="AJ1603" s="30">
        <f t="shared" si="5293"/>
        <v>746793.04099999997</v>
      </c>
      <c r="AK1603" s="30">
        <f t="shared" si="5294"/>
        <v>444376.69999999995</v>
      </c>
      <c r="AL1603" s="30">
        <f t="shared" si="5295"/>
        <v>367243.59999999998</v>
      </c>
      <c r="AM1603" s="30">
        <f>AM1604+AM1678+AM1709</f>
        <v>4288.9679999999998</v>
      </c>
      <c r="AN1603" s="30">
        <f>AN1604+AN1678+AN1709</f>
        <v>36062.739999999998</v>
      </c>
      <c r="AO1603" s="30">
        <f>AO1604+AO1678+AO1709</f>
        <v>0</v>
      </c>
      <c r="AP1603" s="30">
        <f t="shared" si="5296"/>
        <v>751082.00899999996</v>
      </c>
      <c r="AQ1603" s="30">
        <f t="shared" si="5297"/>
        <v>480439.43999999994</v>
      </c>
      <c r="AR1603" s="30">
        <f t="shared" si="5298"/>
        <v>367243.59999999998</v>
      </c>
      <c r="AS1603" s="30">
        <f>AS1604+AS1678+AS1709</f>
        <v>15437.483</v>
      </c>
      <c r="AT1603" s="30">
        <f>AT1604+AT1678+AT1709</f>
        <v>0</v>
      </c>
      <c r="AU1603" s="30">
        <f>AU1604+AU1678+AU1709</f>
        <v>0</v>
      </c>
      <c r="AV1603" s="30">
        <f t="shared" si="5299"/>
        <v>766519.49199999997</v>
      </c>
      <c r="AW1603" s="30">
        <f t="shared" si="5300"/>
        <v>480439.43999999994</v>
      </c>
      <c r="AX1603" s="30">
        <f t="shared" si="5301"/>
        <v>367243.59999999998</v>
      </c>
      <c r="AY1603" s="30">
        <f>AY1604+AY1678+AY1709</f>
        <v>19120.554</v>
      </c>
      <c r="AZ1603" s="30">
        <f>AZ1604+AZ1678+AZ1709</f>
        <v>30467.363999999998</v>
      </c>
      <c r="BA1603" s="30">
        <f>BA1604+BA1678+BA1709</f>
        <v>29194.624</v>
      </c>
      <c r="BB1603" s="30">
        <f t="shared" si="5302"/>
        <v>785640.04599999997</v>
      </c>
      <c r="BC1603" s="30">
        <f t="shared" si="5303"/>
        <v>510906.80399999995</v>
      </c>
      <c r="BD1603" s="30">
        <f t="shared" si="5304"/>
        <v>396438.22399999999</v>
      </c>
      <c r="BE1603" s="30">
        <f>BE1604+BE1678+BE1709</f>
        <v>-104.59999999999999</v>
      </c>
      <c r="BF1603" s="30">
        <f>BF1604+BF1678+BF1709</f>
        <v>0</v>
      </c>
      <c r="BG1603" s="30">
        <f>BG1604+BG1678+BG1709</f>
        <v>0</v>
      </c>
      <c r="BH1603" s="30">
        <f t="shared" si="5305"/>
        <v>785535.446</v>
      </c>
      <c r="BI1603" s="30">
        <f t="shared" si="5306"/>
        <v>510906.80399999995</v>
      </c>
      <c r="BJ1603" s="30">
        <f t="shared" si="5307"/>
        <v>396438.22399999999</v>
      </c>
      <c r="BK1603" s="30">
        <f>BK1604+BK1678+BK1709</f>
        <v>-33719.661</v>
      </c>
      <c r="BL1603" s="30">
        <f>BL1604+BL1678+BL1709</f>
        <v>64326.097999999998</v>
      </c>
      <c r="BM1603" s="30">
        <f>BM1604+BM1678+BM1709</f>
        <v>-21576.537</v>
      </c>
      <c r="BN1603" s="30">
        <f t="shared" si="5308"/>
        <v>751815.78500000003</v>
      </c>
      <c r="BO1603" s="30">
        <f t="shared" si="5309"/>
        <v>575232.902</v>
      </c>
      <c r="BP1603" s="30">
        <f t="shared" si="5310"/>
        <v>374861.68699999998</v>
      </c>
      <c r="BQ1603" s="30">
        <f>BQ1604+BQ1678+BQ1709</f>
        <v>0</v>
      </c>
      <c r="BR1603" s="30">
        <f>BR1604+BR1678+BR1709</f>
        <v>0</v>
      </c>
      <c r="BS1603" s="31">
        <f t="shared" si="5311"/>
        <v>751815.78500000003</v>
      </c>
      <c r="BT1603" s="31">
        <f t="shared" si="5312"/>
        <v>575232.902</v>
      </c>
      <c r="BU1603" s="31">
        <f t="shared" si="5313"/>
        <v>374861.68699999998</v>
      </c>
      <c r="BV1603" s="30">
        <f>BV1604+BV1678+BV1709</f>
        <v>0</v>
      </c>
      <c r="BW1603" s="30">
        <f>BW1604+BW1678+BW1709</f>
        <v>0</v>
      </c>
      <c r="BX1603" s="30">
        <f t="shared" si="5314"/>
        <v>751815.78500000003</v>
      </c>
      <c r="BY1603" s="30">
        <f t="shared" si="5315"/>
        <v>575232.902</v>
      </c>
      <c r="BZ1603" s="30">
        <f t="shared" si="5316"/>
        <v>374861.68699999998</v>
      </c>
      <c r="CA1603" s="30">
        <f>CA1604+CA1678+CA1709</f>
        <v>0</v>
      </c>
      <c r="CB1603" s="30">
        <f>CB1604+CB1678+CB1709</f>
        <v>0</v>
      </c>
      <c r="CC1603" s="30">
        <f>CC1604+CC1678+CC1709</f>
        <v>0</v>
      </c>
      <c r="CD1603" s="30">
        <f t="shared" si="5401"/>
        <v>751815.78500000003</v>
      </c>
      <c r="CE1603" s="30">
        <f t="shared" si="5402"/>
        <v>575232.902</v>
      </c>
      <c r="CF1603" s="30">
        <f t="shared" si="5403"/>
        <v>374861.68699999998</v>
      </c>
      <c r="CG1603" s="30">
        <f>CG1604+CG1678+CG1709</f>
        <v>0</v>
      </c>
      <c r="CH1603" s="24"/>
      <c r="CI1603" s="32"/>
      <c r="CJ1603" s="26" t="s">
        <v>26</v>
      </c>
    </row>
    <row r="1604" s="33" customFormat="1" ht="29.850000000000001">
      <c r="A1604" s="34" t="s">
        <v>914</v>
      </c>
      <c r="B1604" s="35"/>
      <c r="C1604" s="34"/>
      <c r="D1604" s="34"/>
      <c r="E1604" s="36" t="s">
        <v>915</v>
      </c>
      <c r="F1604" s="37">
        <f>F1605+F1613+F1618+F1623+F1628+F1637+F1657+F1662+F1670</f>
        <v>488409.60000000003</v>
      </c>
      <c r="G1604" s="37">
        <f>G1605+G1613+G1618+G1623+G1628+G1637+G1657+G1662+G1670</f>
        <v>125979.7</v>
      </c>
      <c r="H1604" s="37">
        <f>H1605+H1613+H1618+H1623+H1628+H1637+H1657+H1662+H1670</f>
        <v>119646.59999999999</v>
      </c>
      <c r="I1604" s="37">
        <f>I1605+I1613+I1618+I1623+I1628+I1637+I1657+I1662+I1670</f>
        <v>74107.879000000001</v>
      </c>
      <c r="J1604" s="37">
        <f>J1605+J1613+J1618+J1623+J1628+J1637+J1657+J1662+J1670</f>
        <v>2918.0999999999999</v>
      </c>
      <c r="K1604" s="37">
        <f>K1605+K1613+K1618+K1623+K1628+K1637+K1657+K1662+K1670</f>
        <v>2918.0999999999999</v>
      </c>
      <c r="L1604" s="37">
        <f t="shared" si="5281"/>
        <v>562517.47900000005</v>
      </c>
      <c r="M1604" s="37">
        <f t="shared" si="5282"/>
        <v>128897.8</v>
      </c>
      <c r="N1604" s="37">
        <f t="shared" si="5283"/>
        <v>122564.7</v>
      </c>
      <c r="O1604" s="37">
        <f>O1605+O1613+O1618+O1623+O1628+O1637+O1657+O1662+O1670</f>
        <v>33346.875</v>
      </c>
      <c r="P1604" s="37">
        <f>P1605+P1613+P1618+P1623+P1628+P1637+P1657+P1662+P1670</f>
        <v>164322.19999999998</v>
      </c>
      <c r="Q1604" s="37">
        <f>Q1605+Q1613+Q1618+Q1623+Q1628+Q1637+Q1657+Q1662+Q1670</f>
        <v>94322.200000000012</v>
      </c>
      <c r="R1604" s="37">
        <f t="shared" si="5284"/>
        <v>595864.35400000005</v>
      </c>
      <c r="S1604" s="37">
        <f t="shared" si="5285"/>
        <v>293220</v>
      </c>
      <c r="T1604" s="37">
        <f t="shared" si="5286"/>
        <v>216886.90000000002</v>
      </c>
      <c r="U1604" s="37">
        <f>U1605+U1613+U1618+U1623+U1628+U1637+U1657+U1662+U1670</f>
        <v>0</v>
      </c>
      <c r="V1604" s="37">
        <f>V1605+V1613+V1618+V1623+V1628+V1637+V1657+V1662+V1670</f>
        <v>0</v>
      </c>
      <c r="W1604" s="37">
        <f>W1605+W1613+W1618+W1623+W1628+W1637+W1657+W1662+W1670</f>
        <v>0</v>
      </c>
      <c r="X1604" s="37">
        <f t="shared" si="5287"/>
        <v>595864.35400000005</v>
      </c>
      <c r="Y1604" s="37">
        <f t="shared" si="5288"/>
        <v>293220</v>
      </c>
      <c r="Z1604" s="37">
        <f t="shared" si="5289"/>
        <v>216886.90000000002</v>
      </c>
      <c r="AA1604" s="37">
        <f>AA1605+AA1613+AA1618+AA1623+AA1628+AA1637+AA1657+AA1662+AA1670</f>
        <v>0</v>
      </c>
      <c r="AB1604" s="37">
        <f>AB1605+AB1613+AB1618+AB1623+AB1628+AB1637+AB1657+AB1662+AB1670</f>
        <v>0</v>
      </c>
      <c r="AC1604" s="37">
        <f>AC1605+AC1613+AC1618+AC1623+AC1628+AC1637+AC1657+AC1662+AC1670</f>
        <v>0</v>
      </c>
      <c r="AD1604" s="37">
        <f t="shared" si="5290"/>
        <v>595864.35400000005</v>
      </c>
      <c r="AE1604" s="37">
        <f t="shared" si="5291"/>
        <v>293220</v>
      </c>
      <c r="AF1604" s="37">
        <f t="shared" si="5292"/>
        <v>216886.90000000002</v>
      </c>
      <c r="AG1604" s="37">
        <f>AG1605+AG1613+AG1618+AG1623+AG1628+AG1637+AG1657+AG1662+AG1670</f>
        <v>0</v>
      </c>
      <c r="AH1604" s="37">
        <f>AH1605+AH1613+AH1618+AH1623+AH1628+AH1637+AH1657+AH1662+AH1670</f>
        <v>0</v>
      </c>
      <c r="AI1604" s="37">
        <f>AI1605+AI1613+AI1618+AI1623+AI1628+AI1637+AI1657+AI1662+AI1670</f>
        <v>0</v>
      </c>
      <c r="AJ1604" s="37">
        <f t="shared" si="5293"/>
        <v>595864.35400000005</v>
      </c>
      <c r="AK1604" s="37">
        <f t="shared" si="5294"/>
        <v>293220</v>
      </c>
      <c r="AL1604" s="37">
        <f t="shared" si="5295"/>
        <v>216886.90000000002</v>
      </c>
      <c r="AM1604" s="37">
        <f>AM1605+AM1613+AM1618+AM1623+AM1628+AM1637+AM1657+AM1662+AM1670</f>
        <v>-4830.6099999999997</v>
      </c>
      <c r="AN1604" s="37">
        <f>AN1605+AN1613+AN1618+AN1623+AN1628+AN1637+AN1657+AN1662+AN1670</f>
        <v>36062.739999999998</v>
      </c>
      <c r="AO1604" s="37">
        <f>AO1605+AO1613+AO1618+AO1623+AO1628+AO1637+AO1657+AO1662+AO1670</f>
        <v>0</v>
      </c>
      <c r="AP1604" s="37">
        <f t="shared" si="5296"/>
        <v>591033.74400000006</v>
      </c>
      <c r="AQ1604" s="37">
        <f t="shared" si="5297"/>
        <v>329282.73999999999</v>
      </c>
      <c r="AR1604" s="37">
        <f t="shared" si="5298"/>
        <v>216886.90000000002</v>
      </c>
      <c r="AS1604" s="37">
        <f>AS1605+AS1613+AS1618+AS1623+AS1628+AS1637+AS1657+AS1662+AS1670</f>
        <v>19644.700000000001</v>
      </c>
      <c r="AT1604" s="37">
        <f>AT1605+AT1613+AT1618+AT1623+AT1628+AT1637+AT1657+AT1662+AT1670</f>
        <v>0</v>
      </c>
      <c r="AU1604" s="37">
        <f>AU1605+AU1613+AU1618+AU1623+AU1628+AU1637+AU1657+AU1662+AU1670</f>
        <v>0</v>
      </c>
      <c r="AV1604" s="37">
        <f t="shared" si="5299"/>
        <v>610678.44400000002</v>
      </c>
      <c r="AW1604" s="37">
        <f t="shared" si="5300"/>
        <v>329282.73999999999</v>
      </c>
      <c r="AX1604" s="37">
        <f t="shared" si="5301"/>
        <v>216886.90000000002</v>
      </c>
      <c r="AY1604" s="37">
        <f>AY1605+AY1613+AY1618+AY1623+AY1628+AY1637+AY1657+AY1662+AY1670</f>
        <v>11787.153999999999</v>
      </c>
      <c r="AZ1604" s="37">
        <f>AZ1605+AZ1613+AZ1618+AZ1623+AZ1628+AZ1637+AZ1657+AZ1662+AZ1670</f>
        <v>15392.864</v>
      </c>
      <c r="BA1604" s="37">
        <f>BA1605+BA1613+BA1618+BA1623+BA1628+BA1637+BA1657+BA1662+BA1670</f>
        <v>14120.124</v>
      </c>
      <c r="BB1604" s="37">
        <f t="shared" si="5302"/>
        <v>622465.598</v>
      </c>
      <c r="BC1604" s="37">
        <f t="shared" si="5303"/>
        <v>344675.60399999999</v>
      </c>
      <c r="BD1604" s="37">
        <f t="shared" si="5304"/>
        <v>231007.02400000003</v>
      </c>
      <c r="BE1604" s="37">
        <f>BE1605+BE1613+BE1618+BE1623+BE1628+BE1637+BE1657+BE1662+BE1670</f>
        <v>-104.59999999999999</v>
      </c>
      <c r="BF1604" s="37">
        <f>BF1605+BF1613+BF1618+BF1623+BF1628+BF1637+BF1657+BF1662+BF1670</f>
        <v>0</v>
      </c>
      <c r="BG1604" s="37">
        <f>BG1605+BG1613+BG1618+BG1623+BG1628+BG1637+BG1657+BG1662+BG1670</f>
        <v>0</v>
      </c>
      <c r="BH1604" s="37">
        <f t="shared" si="5305"/>
        <v>622360.99800000002</v>
      </c>
      <c r="BI1604" s="37">
        <f t="shared" si="5306"/>
        <v>344675.60399999999</v>
      </c>
      <c r="BJ1604" s="37">
        <f t="shared" si="5307"/>
        <v>231007.02400000003</v>
      </c>
      <c r="BK1604" s="37">
        <f>BK1605+BK1613+BK1618+BK1623+BK1628+BK1637+BK1657+BK1662+BK1670</f>
        <v>-32712.460999999999</v>
      </c>
      <c r="BL1604" s="37">
        <f>BL1605+BL1613+BL1618+BL1623+BL1628+BL1637+BL1657+BL1662+BL1670</f>
        <v>64326.097999999998</v>
      </c>
      <c r="BM1604" s="37">
        <f>BM1605+BM1613+BM1618+BM1623+BM1628+BM1637+BM1657+BM1662+BM1670</f>
        <v>-21576.537</v>
      </c>
      <c r="BN1604" s="37">
        <f t="shared" si="5308"/>
        <v>589648.53700000001</v>
      </c>
      <c r="BO1604" s="37">
        <f t="shared" si="5309"/>
        <v>409001.70199999999</v>
      </c>
      <c r="BP1604" s="37">
        <f t="shared" si="5310"/>
        <v>209430.48700000002</v>
      </c>
      <c r="BQ1604" s="37">
        <f>BQ1605+BQ1613+BQ1618+BQ1623+BQ1628+BQ1637+BQ1657+BQ1662+BQ1670</f>
        <v>0</v>
      </c>
      <c r="BR1604" s="37">
        <f>BR1605+BR1613+BR1618+BR1623+BR1628+BR1637+BR1657+BR1662+BR1670</f>
        <v>0</v>
      </c>
      <c r="BS1604" s="31">
        <f t="shared" si="5311"/>
        <v>589648.53700000001</v>
      </c>
      <c r="BT1604" s="31">
        <f t="shared" si="5312"/>
        <v>409001.70199999999</v>
      </c>
      <c r="BU1604" s="31">
        <f t="shared" si="5313"/>
        <v>209430.48700000002</v>
      </c>
      <c r="BV1604" s="37">
        <f>BV1605+BV1613+BV1618+BV1623+BV1628+BV1637+BV1657+BV1662+BV1670</f>
        <v>0</v>
      </c>
      <c r="BW1604" s="37">
        <f>BW1605+BW1613+BW1618+BW1623+BW1628+BW1637+BW1657+BW1662+BW1670</f>
        <v>0</v>
      </c>
      <c r="BX1604" s="37">
        <f t="shared" si="5314"/>
        <v>589648.53700000001</v>
      </c>
      <c r="BY1604" s="37">
        <f t="shared" si="5315"/>
        <v>409001.70199999999</v>
      </c>
      <c r="BZ1604" s="37">
        <f t="shared" si="5316"/>
        <v>209430.48700000002</v>
      </c>
      <c r="CA1604" s="37">
        <f>CA1605+CA1613+CA1618+CA1623+CA1628+CA1637+CA1657+CA1662+CA1670</f>
        <v>0</v>
      </c>
      <c r="CB1604" s="37">
        <f>CB1605+CB1613+CB1618+CB1623+CB1628+CB1637+CB1657+CB1662+CB1670</f>
        <v>0</v>
      </c>
      <c r="CC1604" s="37">
        <f>CC1605+CC1613+CC1618+CC1623+CC1628+CC1637+CC1657+CC1662+CC1670</f>
        <v>0</v>
      </c>
      <c r="CD1604" s="37">
        <f t="shared" si="5401"/>
        <v>589648.53700000001</v>
      </c>
      <c r="CE1604" s="37">
        <f t="shared" si="5402"/>
        <v>409001.70199999999</v>
      </c>
      <c r="CF1604" s="37">
        <f t="shared" si="5403"/>
        <v>209430.48700000002</v>
      </c>
      <c r="CG1604" s="37">
        <f>CG1605+CG1613+CG1618+CG1623+CG1628+CG1637+CG1657+CG1662+CG1670</f>
        <v>0</v>
      </c>
      <c r="CH1604" s="24"/>
      <c r="CI1604" s="38"/>
      <c r="CK1604" s="33" t="s">
        <v>27</v>
      </c>
    </row>
    <row r="1605" ht="43.75">
      <c r="A1605" s="16" t="s">
        <v>916</v>
      </c>
      <c r="B1605" s="17"/>
      <c r="C1605" s="16"/>
      <c r="D1605" s="16"/>
      <c r="E1605" s="39" t="s">
        <v>917</v>
      </c>
      <c r="F1605" s="31">
        <f>F1606</f>
        <v>671.79999999999995</v>
      </c>
      <c r="G1605" s="31">
        <f>G1606</f>
        <v>671.79999999999995</v>
      </c>
      <c r="H1605" s="31">
        <f>H1606</f>
        <v>671.79999999999995</v>
      </c>
      <c r="I1605" s="31">
        <f>I1606</f>
        <v>0</v>
      </c>
      <c r="J1605" s="31">
        <f>J1606</f>
        <v>0</v>
      </c>
      <c r="K1605" s="31">
        <f>K1606</f>
        <v>0</v>
      </c>
      <c r="L1605" s="31">
        <f t="shared" si="5281"/>
        <v>671.79999999999995</v>
      </c>
      <c r="M1605" s="31">
        <f t="shared" si="5282"/>
        <v>671.79999999999995</v>
      </c>
      <c r="N1605" s="31">
        <f t="shared" si="5283"/>
        <v>671.79999999999995</v>
      </c>
      <c r="O1605" s="31">
        <f>O1606</f>
        <v>0</v>
      </c>
      <c r="P1605" s="31">
        <f>P1606</f>
        <v>0</v>
      </c>
      <c r="Q1605" s="31">
        <f>Q1606</f>
        <v>0</v>
      </c>
      <c r="R1605" s="31">
        <f t="shared" si="5284"/>
        <v>671.79999999999995</v>
      </c>
      <c r="S1605" s="31">
        <f t="shared" si="5285"/>
        <v>671.79999999999995</v>
      </c>
      <c r="T1605" s="31">
        <f t="shared" si="5286"/>
        <v>671.79999999999995</v>
      </c>
      <c r="U1605" s="31">
        <f>U1606</f>
        <v>0</v>
      </c>
      <c r="V1605" s="31">
        <f>V1606</f>
        <v>0</v>
      </c>
      <c r="W1605" s="31">
        <f>W1606</f>
        <v>0</v>
      </c>
      <c r="X1605" s="31">
        <f t="shared" si="5287"/>
        <v>671.79999999999995</v>
      </c>
      <c r="Y1605" s="31">
        <f t="shared" si="5288"/>
        <v>671.79999999999995</v>
      </c>
      <c r="Z1605" s="31">
        <f t="shared" si="5289"/>
        <v>671.79999999999995</v>
      </c>
      <c r="AA1605" s="31">
        <f>AA1606</f>
        <v>0</v>
      </c>
      <c r="AB1605" s="31">
        <f>AB1606</f>
        <v>0</v>
      </c>
      <c r="AC1605" s="31">
        <f>AC1606</f>
        <v>0</v>
      </c>
      <c r="AD1605" s="31">
        <f t="shared" si="5290"/>
        <v>671.79999999999995</v>
      </c>
      <c r="AE1605" s="31">
        <f t="shared" si="5291"/>
        <v>671.79999999999995</v>
      </c>
      <c r="AF1605" s="31">
        <f t="shared" si="5292"/>
        <v>671.79999999999995</v>
      </c>
      <c r="AG1605" s="31">
        <f>AG1606</f>
        <v>0</v>
      </c>
      <c r="AH1605" s="31">
        <f>AH1606</f>
        <v>0</v>
      </c>
      <c r="AI1605" s="31">
        <f>AI1606</f>
        <v>0</v>
      </c>
      <c r="AJ1605" s="31">
        <f t="shared" si="5293"/>
        <v>671.79999999999995</v>
      </c>
      <c r="AK1605" s="31">
        <f t="shared" si="5294"/>
        <v>671.79999999999995</v>
      </c>
      <c r="AL1605" s="31">
        <f t="shared" si="5295"/>
        <v>671.79999999999995</v>
      </c>
      <c r="AM1605" s="31">
        <f>AM1606</f>
        <v>0</v>
      </c>
      <c r="AN1605" s="31">
        <f>AN1606</f>
        <v>0</v>
      </c>
      <c r="AO1605" s="31">
        <f>AO1606</f>
        <v>0</v>
      </c>
      <c r="AP1605" s="31">
        <f t="shared" si="5296"/>
        <v>671.79999999999995</v>
      </c>
      <c r="AQ1605" s="31">
        <f t="shared" si="5297"/>
        <v>671.79999999999995</v>
      </c>
      <c r="AR1605" s="31">
        <f t="shared" si="5298"/>
        <v>671.79999999999995</v>
      </c>
      <c r="AS1605" s="31">
        <f>AS1606</f>
        <v>0</v>
      </c>
      <c r="AT1605" s="31">
        <f>AT1606</f>
        <v>0</v>
      </c>
      <c r="AU1605" s="31">
        <f>AU1606</f>
        <v>0</v>
      </c>
      <c r="AV1605" s="31">
        <f t="shared" si="5299"/>
        <v>671.79999999999995</v>
      </c>
      <c r="AW1605" s="31">
        <f t="shared" si="5300"/>
        <v>671.79999999999995</v>
      </c>
      <c r="AX1605" s="31">
        <f t="shared" si="5301"/>
        <v>671.79999999999995</v>
      </c>
      <c r="AY1605" s="31">
        <f>AY1606</f>
        <v>0</v>
      </c>
      <c r="AZ1605" s="31">
        <f>AZ1606</f>
        <v>0</v>
      </c>
      <c r="BA1605" s="31">
        <f>BA1606</f>
        <v>0</v>
      </c>
      <c r="BB1605" s="31">
        <f t="shared" si="5302"/>
        <v>671.79999999999995</v>
      </c>
      <c r="BC1605" s="31">
        <f t="shared" si="5303"/>
        <v>671.79999999999995</v>
      </c>
      <c r="BD1605" s="31">
        <f t="shared" si="5304"/>
        <v>671.79999999999995</v>
      </c>
      <c r="BE1605" s="31">
        <f>BE1606</f>
        <v>0</v>
      </c>
      <c r="BF1605" s="31">
        <f>BF1606</f>
        <v>0</v>
      </c>
      <c r="BG1605" s="31">
        <f>BG1606</f>
        <v>0</v>
      </c>
      <c r="BH1605" s="31">
        <f t="shared" si="5305"/>
        <v>671.79999999999995</v>
      </c>
      <c r="BI1605" s="31">
        <f t="shared" si="5306"/>
        <v>671.79999999999995</v>
      </c>
      <c r="BJ1605" s="31">
        <f t="shared" si="5307"/>
        <v>671.79999999999995</v>
      </c>
      <c r="BK1605" s="31">
        <f>BK1606</f>
        <v>0</v>
      </c>
      <c r="BL1605" s="31">
        <f>BL1606</f>
        <v>0</v>
      </c>
      <c r="BM1605" s="31">
        <f>BM1606</f>
        <v>0</v>
      </c>
      <c r="BN1605" s="31">
        <f t="shared" si="5308"/>
        <v>671.79999999999995</v>
      </c>
      <c r="BO1605" s="31">
        <f t="shared" si="5309"/>
        <v>671.79999999999995</v>
      </c>
      <c r="BP1605" s="31">
        <f t="shared" si="5310"/>
        <v>671.79999999999995</v>
      </c>
      <c r="BQ1605" s="31">
        <f>BQ1606</f>
        <v>0</v>
      </c>
      <c r="BR1605" s="31">
        <f>BR1606</f>
        <v>0</v>
      </c>
      <c r="BS1605" s="31">
        <f t="shared" si="5311"/>
        <v>671.79999999999995</v>
      </c>
      <c r="BT1605" s="31">
        <f t="shared" si="5312"/>
        <v>671.79999999999995</v>
      </c>
      <c r="BU1605" s="31">
        <f t="shared" si="5313"/>
        <v>671.79999999999995</v>
      </c>
      <c r="BV1605" s="31">
        <f>BV1606</f>
        <v>0</v>
      </c>
      <c r="BW1605" s="31">
        <f>BW1606</f>
        <v>0</v>
      </c>
      <c r="BX1605" s="31">
        <f t="shared" si="5314"/>
        <v>671.79999999999995</v>
      </c>
      <c r="BY1605" s="31">
        <f t="shared" si="5315"/>
        <v>671.79999999999995</v>
      </c>
      <c r="BZ1605" s="31">
        <f t="shared" si="5316"/>
        <v>671.79999999999995</v>
      </c>
      <c r="CA1605" s="31">
        <f>CA1606</f>
        <v>0</v>
      </c>
      <c r="CB1605" s="31">
        <f>CB1606</f>
        <v>0</v>
      </c>
      <c r="CC1605" s="31">
        <f>CC1606</f>
        <v>0</v>
      </c>
      <c r="CD1605" s="31">
        <f t="shared" si="5401"/>
        <v>671.79999999999995</v>
      </c>
      <c r="CE1605" s="31">
        <f t="shared" si="5402"/>
        <v>671.79999999999995</v>
      </c>
      <c r="CF1605" s="31">
        <f t="shared" si="5403"/>
        <v>671.79999999999995</v>
      </c>
      <c r="CG1605" s="31">
        <f>CG1606</f>
        <v>0</v>
      </c>
      <c r="CH1605" s="24"/>
      <c r="CI1605" s="40"/>
      <c r="CL1605" s="1" t="s">
        <v>28</v>
      </c>
    </row>
    <row r="1606" ht="15.9">
      <c r="A1606" s="16" t="s">
        <v>918</v>
      </c>
      <c r="B1606" s="17"/>
      <c r="C1606" s="16"/>
      <c r="D1606" s="16"/>
      <c r="E1606" s="39" t="s">
        <v>919</v>
      </c>
      <c r="F1606" s="31">
        <f>F1607+F1610</f>
        <v>671.79999999999995</v>
      </c>
      <c r="G1606" s="31">
        <f>G1607+G1610</f>
        <v>671.79999999999995</v>
      </c>
      <c r="H1606" s="31">
        <f>H1607+H1610</f>
        <v>671.79999999999995</v>
      </c>
      <c r="I1606" s="31">
        <f>I1607+I1610</f>
        <v>0</v>
      </c>
      <c r="J1606" s="31">
        <f>J1607+J1610</f>
        <v>0</v>
      </c>
      <c r="K1606" s="31">
        <f>K1607+K1610</f>
        <v>0</v>
      </c>
      <c r="L1606" s="31">
        <f t="shared" si="5281"/>
        <v>671.79999999999995</v>
      </c>
      <c r="M1606" s="31">
        <f t="shared" si="5282"/>
        <v>671.79999999999995</v>
      </c>
      <c r="N1606" s="31">
        <f t="shared" si="5283"/>
        <v>671.79999999999995</v>
      </c>
      <c r="O1606" s="31">
        <f>O1607+O1610</f>
        <v>0</v>
      </c>
      <c r="P1606" s="31">
        <f>P1607+P1610</f>
        <v>0</v>
      </c>
      <c r="Q1606" s="31">
        <f>Q1607+Q1610</f>
        <v>0</v>
      </c>
      <c r="R1606" s="31">
        <f t="shared" si="5284"/>
        <v>671.79999999999995</v>
      </c>
      <c r="S1606" s="31">
        <f t="shared" si="5285"/>
        <v>671.79999999999995</v>
      </c>
      <c r="T1606" s="31">
        <f t="shared" si="5286"/>
        <v>671.79999999999995</v>
      </c>
      <c r="U1606" s="31">
        <f>U1607+U1610</f>
        <v>0</v>
      </c>
      <c r="V1606" s="31">
        <f>V1607+V1610</f>
        <v>0</v>
      </c>
      <c r="W1606" s="31">
        <f>W1607+W1610</f>
        <v>0</v>
      </c>
      <c r="X1606" s="31">
        <f t="shared" si="5287"/>
        <v>671.79999999999995</v>
      </c>
      <c r="Y1606" s="31">
        <f t="shared" si="5288"/>
        <v>671.79999999999995</v>
      </c>
      <c r="Z1606" s="31">
        <f t="shared" si="5289"/>
        <v>671.79999999999995</v>
      </c>
      <c r="AA1606" s="31">
        <f>AA1607+AA1610</f>
        <v>0</v>
      </c>
      <c r="AB1606" s="31">
        <f>AB1607+AB1610</f>
        <v>0</v>
      </c>
      <c r="AC1606" s="31">
        <f>AC1607+AC1610</f>
        <v>0</v>
      </c>
      <c r="AD1606" s="31">
        <f t="shared" si="5290"/>
        <v>671.79999999999995</v>
      </c>
      <c r="AE1606" s="31">
        <f t="shared" si="5291"/>
        <v>671.79999999999995</v>
      </c>
      <c r="AF1606" s="31">
        <f t="shared" si="5292"/>
        <v>671.79999999999995</v>
      </c>
      <c r="AG1606" s="31">
        <f>AG1607+AG1610</f>
        <v>0</v>
      </c>
      <c r="AH1606" s="31">
        <f>AH1607+AH1610</f>
        <v>0</v>
      </c>
      <c r="AI1606" s="31">
        <f>AI1607+AI1610</f>
        <v>0</v>
      </c>
      <c r="AJ1606" s="31">
        <f t="shared" si="5293"/>
        <v>671.79999999999995</v>
      </c>
      <c r="AK1606" s="31">
        <f t="shared" si="5294"/>
        <v>671.79999999999995</v>
      </c>
      <c r="AL1606" s="31">
        <f t="shared" si="5295"/>
        <v>671.79999999999995</v>
      </c>
      <c r="AM1606" s="31">
        <f>AM1607+AM1610</f>
        <v>0</v>
      </c>
      <c r="AN1606" s="31">
        <f>AN1607+AN1610</f>
        <v>0</v>
      </c>
      <c r="AO1606" s="31">
        <f>AO1607+AO1610</f>
        <v>0</v>
      </c>
      <c r="AP1606" s="31">
        <f t="shared" si="5296"/>
        <v>671.79999999999995</v>
      </c>
      <c r="AQ1606" s="31">
        <f t="shared" si="5297"/>
        <v>671.79999999999995</v>
      </c>
      <c r="AR1606" s="31">
        <f t="shared" si="5298"/>
        <v>671.79999999999995</v>
      </c>
      <c r="AS1606" s="31">
        <f>AS1607+AS1610</f>
        <v>0</v>
      </c>
      <c r="AT1606" s="31">
        <f>AT1607+AT1610</f>
        <v>0</v>
      </c>
      <c r="AU1606" s="31">
        <f>AU1607+AU1610</f>
        <v>0</v>
      </c>
      <c r="AV1606" s="31">
        <f t="shared" si="5299"/>
        <v>671.79999999999995</v>
      </c>
      <c r="AW1606" s="31">
        <f t="shared" si="5300"/>
        <v>671.79999999999995</v>
      </c>
      <c r="AX1606" s="31">
        <f t="shared" si="5301"/>
        <v>671.79999999999995</v>
      </c>
      <c r="AY1606" s="31">
        <f>AY1607+AY1610</f>
        <v>0</v>
      </c>
      <c r="AZ1606" s="31">
        <f>AZ1607+AZ1610</f>
        <v>0</v>
      </c>
      <c r="BA1606" s="31">
        <f>BA1607+BA1610</f>
        <v>0</v>
      </c>
      <c r="BB1606" s="31">
        <f t="shared" si="5302"/>
        <v>671.79999999999995</v>
      </c>
      <c r="BC1606" s="31">
        <f t="shared" si="5303"/>
        <v>671.79999999999995</v>
      </c>
      <c r="BD1606" s="31">
        <f t="shared" si="5304"/>
        <v>671.79999999999995</v>
      </c>
      <c r="BE1606" s="31">
        <f>BE1607+BE1610</f>
        <v>0</v>
      </c>
      <c r="BF1606" s="31">
        <f>BF1607+BF1610</f>
        <v>0</v>
      </c>
      <c r="BG1606" s="31">
        <f>BG1607+BG1610</f>
        <v>0</v>
      </c>
      <c r="BH1606" s="31">
        <f t="shared" si="5305"/>
        <v>671.79999999999995</v>
      </c>
      <c r="BI1606" s="31">
        <f t="shared" si="5306"/>
        <v>671.79999999999995</v>
      </c>
      <c r="BJ1606" s="31">
        <f t="shared" si="5307"/>
        <v>671.79999999999995</v>
      </c>
      <c r="BK1606" s="31">
        <f>BK1607+BK1610</f>
        <v>0</v>
      </c>
      <c r="BL1606" s="31">
        <f>BL1607+BL1610</f>
        <v>0</v>
      </c>
      <c r="BM1606" s="31">
        <f>BM1607+BM1610</f>
        <v>0</v>
      </c>
      <c r="BN1606" s="31">
        <f t="shared" si="5308"/>
        <v>671.79999999999995</v>
      </c>
      <c r="BO1606" s="31">
        <f t="shared" si="5309"/>
        <v>671.79999999999995</v>
      </c>
      <c r="BP1606" s="31">
        <f t="shared" si="5310"/>
        <v>671.79999999999995</v>
      </c>
      <c r="BQ1606" s="31">
        <f>BQ1607+BQ1610</f>
        <v>0</v>
      </c>
      <c r="BR1606" s="31">
        <f>BR1607+BR1610</f>
        <v>0</v>
      </c>
      <c r="BS1606" s="31">
        <f t="shared" si="5311"/>
        <v>671.79999999999995</v>
      </c>
      <c r="BT1606" s="31">
        <f t="shared" si="5312"/>
        <v>671.79999999999995</v>
      </c>
      <c r="BU1606" s="31">
        <f t="shared" si="5313"/>
        <v>671.79999999999995</v>
      </c>
      <c r="BV1606" s="31">
        <f>BV1607+BV1610</f>
        <v>0</v>
      </c>
      <c r="BW1606" s="31">
        <f>BW1607+BW1610</f>
        <v>0</v>
      </c>
      <c r="BX1606" s="31">
        <f t="shared" si="5314"/>
        <v>671.79999999999995</v>
      </c>
      <c r="BY1606" s="31">
        <f t="shared" si="5315"/>
        <v>671.79999999999995</v>
      </c>
      <c r="BZ1606" s="31">
        <f t="shared" si="5316"/>
        <v>671.79999999999995</v>
      </c>
      <c r="CA1606" s="31">
        <f>CA1607+CA1610</f>
        <v>0</v>
      </c>
      <c r="CB1606" s="31">
        <f>CB1607+CB1610</f>
        <v>0</v>
      </c>
      <c r="CC1606" s="31">
        <f>CC1607+CC1610</f>
        <v>0</v>
      </c>
      <c r="CD1606" s="31">
        <f t="shared" si="5401"/>
        <v>671.79999999999995</v>
      </c>
      <c r="CE1606" s="31">
        <f t="shared" si="5402"/>
        <v>671.79999999999995</v>
      </c>
      <c r="CF1606" s="31">
        <f t="shared" si="5403"/>
        <v>671.79999999999995</v>
      </c>
      <c r="CG1606" s="31">
        <f>CG1607+CG1610</f>
        <v>0</v>
      </c>
      <c r="CH1606" s="24"/>
      <c r="CI1606" s="40"/>
      <c r="CO1606" s="1" t="s">
        <v>31</v>
      </c>
    </row>
    <row r="1607" ht="29.850000000000001">
      <c r="A1607" s="16" t="s">
        <v>918</v>
      </c>
      <c r="B1607" s="17">
        <v>200</v>
      </c>
      <c r="C1607" s="16"/>
      <c r="D1607" s="16"/>
      <c r="E1607" s="39" t="s">
        <v>40</v>
      </c>
      <c r="F1607" s="31">
        <f t="shared" ref="F1607:F1626" si="5445">F1608</f>
        <v>658.79999999999995</v>
      </c>
      <c r="G1607" s="31">
        <f t="shared" ref="G1607:G1626" si="5446">G1608</f>
        <v>658.79999999999995</v>
      </c>
      <c r="H1607" s="31">
        <f t="shared" ref="H1607:H1626" si="5447">H1608</f>
        <v>658.79999999999995</v>
      </c>
      <c r="I1607" s="31">
        <f t="shared" ref="I1607:I1626" si="5448">I1608</f>
        <v>0</v>
      </c>
      <c r="J1607" s="31">
        <f t="shared" ref="J1607:J1626" si="5449">J1608</f>
        <v>0</v>
      </c>
      <c r="K1607" s="31">
        <f t="shared" ref="K1607:K1626" si="5450">K1608</f>
        <v>0</v>
      </c>
      <c r="L1607" s="31">
        <f t="shared" si="5281"/>
        <v>658.79999999999995</v>
      </c>
      <c r="M1607" s="31">
        <f t="shared" si="5282"/>
        <v>658.79999999999995</v>
      </c>
      <c r="N1607" s="31">
        <f t="shared" si="5283"/>
        <v>658.79999999999995</v>
      </c>
      <c r="O1607" s="31">
        <f t="shared" ref="O1607:O1626" si="5451">O1608</f>
        <v>0</v>
      </c>
      <c r="P1607" s="31">
        <f t="shared" ref="P1607:P1626" si="5452">P1608</f>
        <v>0</v>
      </c>
      <c r="Q1607" s="31">
        <f t="shared" ref="Q1607:Q1626" si="5453">Q1608</f>
        <v>0</v>
      </c>
      <c r="R1607" s="31">
        <f t="shared" si="5284"/>
        <v>658.79999999999995</v>
      </c>
      <c r="S1607" s="31">
        <f t="shared" si="5285"/>
        <v>658.79999999999995</v>
      </c>
      <c r="T1607" s="31">
        <f t="shared" si="5286"/>
        <v>658.79999999999995</v>
      </c>
      <c r="U1607" s="31">
        <f t="shared" ref="U1607:U1626" si="5454">U1608</f>
        <v>0</v>
      </c>
      <c r="V1607" s="31">
        <f t="shared" ref="V1607:V1626" si="5455">V1608</f>
        <v>0</v>
      </c>
      <c r="W1607" s="31">
        <f t="shared" ref="W1607:W1626" si="5456">W1608</f>
        <v>0</v>
      </c>
      <c r="X1607" s="31">
        <f t="shared" si="5287"/>
        <v>658.79999999999995</v>
      </c>
      <c r="Y1607" s="31">
        <f t="shared" si="5288"/>
        <v>658.79999999999995</v>
      </c>
      <c r="Z1607" s="31">
        <f t="shared" si="5289"/>
        <v>658.79999999999995</v>
      </c>
      <c r="AA1607" s="31">
        <f t="shared" ref="AA1607:AA1626" si="5457">AA1608</f>
        <v>0</v>
      </c>
      <c r="AB1607" s="31">
        <f t="shared" ref="AB1607:AB1626" si="5458">AB1608</f>
        <v>0</v>
      </c>
      <c r="AC1607" s="31">
        <f t="shared" ref="AC1607:AC1626" si="5459">AC1608</f>
        <v>0</v>
      </c>
      <c r="AD1607" s="31">
        <f t="shared" si="5290"/>
        <v>658.79999999999995</v>
      </c>
      <c r="AE1607" s="31">
        <f t="shared" si="5291"/>
        <v>658.79999999999995</v>
      </c>
      <c r="AF1607" s="31">
        <f t="shared" si="5292"/>
        <v>658.79999999999995</v>
      </c>
      <c r="AG1607" s="31">
        <f t="shared" ref="AG1607:AG1626" si="5460">AG1608</f>
        <v>0</v>
      </c>
      <c r="AH1607" s="31">
        <f t="shared" ref="AH1607:AH1626" si="5461">AH1608</f>
        <v>0</v>
      </c>
      <c r="AI1607" s="31">
        <f t="shared" ref="AI1607:AI1626" si="5462">AI1608</f>
        <v>0</v>
      </c>
      <c r="AJ1607" s="31">
        <f t="shared" si="5293"/>
        <v>658.79999999999995</v>
      </c>
      <c r="AK1607" s="31">
        <f t="shared" si="5294"/>
        <v>658.79999999999995</v>
      </c>
      <c r="AL1607" s="31">
        <f t="shared" si="5295"/>
        <v>658.79999999999995</v>
      </c>
      <c r="AM1607" s="31">
        <f t="shared" ref="AM1607:AM1626" si="5463">AM1608</f>
        <v>0</v>
      </c>
      <c r="AN1607" s="31">
        <f t="shared" ref="AN1607:AN1626" si="5464">AN1608</f>
        <v>0</v>
      </c>
      <c r="AO1607" s="31">
        <f t="shared" ref="AO1607:AO1626" si="5465">AO1608</f>
        <v>0</v>
      </c>
      <c r="AP1607" s="31">
        <f t="shared" si="5296"/>
        <v>658.79999999999995</v>
      </c>
      <c r="AQ1607" s="31">
        <f t="shared" si="5297"/>
        <v>658.79999999999995</v>
      </c>
      <c r="AR1607" s="31">
        <f t="shared" si="5298"/>
        <v>658.79999999999995</v>
      </c>
      <c r="AS1607" s="31">
        <f t="shared" ref="AS1607:AS1626" si="5466">AS1608</f>
        <v>0</v>
      </c>
      <c r="AT1607" s="31">
        <f t="shared" ref="AT1607:AT1626" si="5467">AT1608</f>
        <v>0</v>
      </c>
      <c r="AU1607" s="31">
        <f t="shared" ref="AU1607:AU1626" si="5468">AU1608</f>
        <v>0</v>
      </c>
      <c r="AV1607" s="31">
        <f t="shared" si="5299"/>
        <v>658.79999999999995</v>
      </c>
      <c r="AW1607" s="31">
        <f t="shared" si="5300"/>
        <v>658.79999999999995</v>
      </c>
      <c r="AX1607" s="31">
        <f t="shared" si="5301"/>
        <v>658.79999999999995</v>
      </c>
      <c r="AY1607" s="31">
        <f t="shared" ref="AY1607:AY1616" si="5469">AY1608</f>
        <v>0</v>
      </c>
      <c r="AZ1607" s="31">
        <f t="shared" ref="AZ1607:AZ1626" si="5470">AZ1608</f>
        <v>0</v>
      </c>
      <c r="BA1607" s="31">
        <f t="shared" ref="BA1607:BA1626" si="5471">BA1608</f>
        <v>0</v>
      </c>
      <c r="BB1607" s="31">
        <f t="shared" si="5302"/>
        <v>658.79999999999995</v>
      </c>
      <c r="BC1607" s="31">
        <f t="shared" si="5303"/>
        <v>658.79999999999995</v>
      </c>
      <c r="BD1607" s="31">
        <f t="shared" si="5304"/>
        <v>658.79999999999995</v>
      </c>
      <c r="BE1607" s="31">
        <f t="shared" ref="BE1607:BE1626" si="5472">BE1608</f>
        <v>0</v>
      </c>
      <c r="BF1607" s="31">
        <f t="shared" ref="BF1607:BF1626" si="5473">BF1608</f>
        <v>0</v>
      </c>
      <c r="BG1607" s="31">
        <f t="shared" ref="BG1607:BG1626" si="5474">BG1608</f>
        <v>0</v>
      </c>
      <c r="BH1607" s="31">
        <f t="shared" si="5305"/>
        <v>658.79999999999995</v>
      </c>
      <c r="BI1607" s="31">
        <f t="shared" si="5306"/>
        <v>658.79999999999995</v>
      </c>
      <c r="BJ1607" s="31">
        <f t="shared" si="5307"/>
        <v>658.79999999999995</v>
      </c>
      <c r="BK1607" s="31">
        <f t="shared" ref="BK1607:BK1626" si="5475">BK1608</f>
        <v>0</v>
      </c>
      <c r="BL1607" s="31">
        <f t="shared" ref="BL1607:BL1626" si="5476">BL1608</f>
        <v>0</v>
      </c>
      <c r="BM1607" s="31">
        <f t="shared" ref="BM1607:BM1626" si="5477">BM1608</f>
        <v>0</v>
      </c>
      <c r="BN1607" s="31">
        <f t="shared" si="5308"/>
        <v>658.79999999999995</v>
      </c>
      <c r="BO1607" s="31">
        <f t="shared" si="5309"/>
        <v>658.79999999999995</v>
      </c>
      <c r="BP1607" s="31">
        <f t="shared" si="5310"/>
        <v>658.79999999999995</v>
      </c>
      <c r="BQ1607" s="31">
        <f t="shared" ref="BQ1607:BQ1626" si="5478">BQ1608</f>
        <v>0</v>
      </c>
      <c r="BR1607" s="31">
        <f t="shared" ref="BR1607:BR1626" si="5479">BR1608</f>
        <v>0</v>
      </c>
      <c r="BS1607" s="31">
        <f t="shared" si="5311"/>
        <v>658.79999999999995</v>
      </c>
      <c r="BT1607" s="31">
        <f t="shared" si="5312"/>
        <v>658.79999999999995</v>
      </c>
      <c r="BU1607" s="31">
        <f t="shared" si="5313"/>
        <v>658.79999999999995</v>
      </c>
      <c r="BV1607" s="31">
        <f t="shared" ref="BV1607:BV1626" si="5480">BV1608</f>
        <v>0</v>
      </c>
      <c r="BW1607" s="31">
        <f t="shared" ref="BW1607:BW1626" si="5481">BW1608</f>
        <v>0</v>
      </c>
      <c r="BX1607" s="31">
        <f t="shared" si="5314"/>
        <v>658.79999999999995</v>
      </c>
      <c r="BY1607" s="31">
        <f t="shared" si="5315"/>
        <v>658.79999999999995</v>
      </c>
      <c r="BZ1607" s="31">
        <f t="shared" si="5316"/>
        <v>658.79999999999995</v>
      </c>
      <c r="CA1607" s="31">
        <f t="shared" ref="CA1607:CA1626" si="5482">CA1608</f>
        <v>0</v>
      </c>
      <c r="CB1607" s="31">
        <f t="shared" ref="CB1607:CB1626" si="5483">CB1608</f>
        <v>0</v>
      </c>
      <c r="CC1607" s="31">
        <f t="shared" ref="CC1607:CC1626" si="5484">CC1608</f>
        <v>0</v>
      </c>
      <c r="CD1607" s="31">
        <f t="shared" si="5401"/>
        <v>658.79999999999995</v>
      </c>
      <c r="CE1607" s="31">
        <f t="shared" si="5402"/>
        <v>658.79999999999995</v>
      </c>
      <c r="CF1607" s="31">
        <f t="shared" si="5403"/>
        <v>658.79999999999995</v>
      </c>
      <c r="CG1607" s="31">
        <f t="shared" ref="CG1607:CG1626" si="5485">CG1608</f>
        <v>0</v>
      </c>
      <c r="CH1607" s="24"/>
      <c r="CI1607" s="40"/>
      <c r="CM1607" s="1" t="s">
        <v>29</v>
      </c>
    </row>
    <row r="1608" ht="43.75">
      <c r="A1608" s="16" t="s">
        <v>918</v>
      </c>
      <c r="B1608" s="17">
        <v>240</v>
      </c>
      <c r="C1608" s="16"/>
      <c r="D1608" s="16"/>
      <c r="E1608" s="39" t="s">
        <v>41</v>
      </c>
      <c r="F1608" s="31">
        <f t="shared" si="5445"/>
        <v>658.79999999999995</v>
      </c>
      <c r="G1608" s="31">
        <f t="shared" si="5446"/>
        <v>658.79999999999995</v>
      </c>
      <c r="H1608" s="31">
        <f t="shared" si="5447"/>
        <v>658.79999999999995</v>
      </c>
      <c r="I1608" s="31">
        <f t="shared" si="5448"/>
        <v>0</v>
      </c>
      <c r="J1608" s="31">
        <f t="shared" si="5449"/>
        <v>0</v>
      </c>
      <c r="K1608" s="31">
        <f t="shared" si="5450"/>
        <v>0</v>
      </c>
      <c r="L1608" s="31">
        <f t="shared" si="5281"/>
        <v>658.79999999999995</v>
      </c>
      <c r="M1608" s="31">
        <f t="shared" si="5282"/>
        <v>658.79999999999995</v>
      </c>
      <c r="N1608" s="31">
        <f t="shared" si="5283"/>
        <v>658.79999999999995</v>
      </c>
      <c r="O1608" s="31">
        <f t="shared" si="5451"/>
        <v>0</v>
      </c>
      <c r="P1608" s="31">
        <f t="shared" si="5452"/>
        <v>0</v>
      </c>
      <c r="Q1608" s="31">
        <f t="shared" si="5453"/>
        <v>0</v>
      </c>
      <c r="R1608" s="31">
        <f t="shared" si="5284"/>
        <v>658.79999999999995</v>
      </c>
      <c r="S1608" s="31">
        <f t="shared" si="5285"/>
        <v>658.79999999999995</v>
      </c>
      <c r="T1608" s="31">
        <f t="shared" si="5286"/>
        <v>658.79999999999995</v>
      </c>
      <c r="U1608" s="31">
        <f t="shared" si="5454"/>
        <v>0</v>
      </c>
      <c r="V1608" s="31">
        <f t="shared" si="5455"/>
        <v>0</v>
      </c>
      <c r="W1608" s="31">
        <f t="shared" si="5456"/>
        <v>0</v>
      </c>
      <c r="X1608" s="31">
        <f t="shared" si="5287"/>
        <v>658.79999999999995</v>
      </c>
      <c r="Y1608" s="31">
        <f t="shared" si="5288"/>
        <v>658.79999999999995</v>
      </c>
      <c r="Z1608" s="31">
        <f t="shared" si="5289"/>
        <v>658.79999999999995</v>
      </c>
      <c r="AA1608" s="31">
        <f t="shared" si="5457"/>
        <v>0</v>
      </c>
      <c r="AB1608" s="31">
        <f t="shared" si="5458"/>
        <v>0</v>
      </c>
      <c r="AC1608" s="31">
        <f t="shared" si="5459"/>
        <v>0</v>
      </c>
      <c r="AD1608" s="31">
        <f t="shared" si="5290"/>
        <v>658.79999999999995</v>
      </c>
      <c r="AE1608" s="31">
        <f t="shared" si="5291"/>
        <v>658.79999999999995</v>
      </c>
      <c r="AF1608" s="31">
        <f t="shared" si="5292"/>
        <v>658.79999999999995</v>
      </c>
      <c r="AG1608" s="31">
        <f t="shared" si="5460"/>
        <v>0</v>
      </c>
      <c r="AH1608" s="31">
        <f t="shared" si="5461"/>
        <v>0</v>
      </c>
      <c r="AI1608" s="31">
        <f t="shared" si="5462"/>
        <v>0</v>
      </c>
      <c r="AJ1608" s="31">
        <f t="shared" si="5293"/>
        <v>658.79999999999995</v>
      </c>
      <c r="AK1608" s="31">
        <f t="shared" si="5294"/>
        <v>658.79999999999995</v>
      </c>
      <c r="AL1608" s="31">
        <f t="shared" si="5295"/>
        <v>658.79999999999995</v>
      </c>
      <c r="AM1608" s="31">
        <f t="shared" si="5463"/>
        <v>0</v>
      </c>
      <c r="AN1608" s="31">
        <f t="shared" si="5464"/>
        <v>0</v>
      </c>
      <c r="AO1608" s="31">
        <f t="shared" si="5465"/>
        <v>0</v>
      </c>
      <c r="AP1608" s="31">
        <f t="shared" si="5296"/>
        <v>658.79999999999995</v>
      </c>
      <c r="AQ1608" s="31">
        <f t="shared" si="5297"/>
        <v>658.79999999999995</v>
      </c>
      <c r="AR1608" s="31">
        <f t="shared" si="5298"/>
        <v>658.79999999999995</v>
      </c>
      <c r="AS1608" s="31">
        <f t="shared" si="5466"/>
        <v>0</v>
      </c>
      <c r="AT1608" s="31">
        <f t="shared" si="5467"/>
        <v>0</v>
      </c>
      <c r="AU1608" s="31">
        <f t="shared" si="5468"/>
        <v>0</v>
      </c>
      <c r="AV1608" s="31">
        <f t="shared" si="5299"/>
        <v>658.79999999999995</v>
      </c>
      <c r="AW1608" s="31">
        <f t="shared" si="5300"/>
        <v>658.79999999999995</v>
      </c>
      <c r="AX1608" s="31">
        <f t="shared" si="5301"/>
        <v>658.79999999999995</v>
      </c>
      <c r="AY1608" s="31">
        <f t="shared" si="5469"/>
        <v>0</v>
      </c>
      <c r="AZ1608" s="31">
        <f t="shared" si="5470"/>
        <v>0</v>
      </c>
      <c r="BA1608" s="31">
        <f t="shared" si="5471"/>
        <v>0</v>
      </c>
      <c r="BB1608" s="31">
        <f t="shared" si="5302"/>
        <v>658.79999999999995</v>
      </c>
      <c r="BC1608" s="31">
        <f t="shared" si="5303"/>
        <v>658.79999999999995</v>
      </c>
      <c r="BD1608" s="31">
        <f t="shared" si="5304"/>
        <v>658.79999999999995</v>
      </c>
      <c r="BE1608" s="31">
        <f t="shared" si="5472"/>
        <v>0</v>
      </c>
      <c r="BF1608" s="31">
        <f t="shared" si="5473"/>
        <v>0</v>
      </c>
      <c r="BG1608" s="31">
        <f t="shared" si="5474"/>
        <v>0</v>
      </c>
      <c r="BH1608" s="31">
        <f t="shared" si="5305"/>
        <v>658.79999999999995</v>
      </c>
      <c r="BI1608" s="31">
        <f t="shared" si="5306"/>
        <v>658.79999999999995</v>
      </c>
      <c r="BJ1608" s="31">
        <f t="shared" si="5307"/>
        <v>658.79999999999995</v>
      </c>
      <c r="BK1608" s="31">
        <f t="shared" si="5475"/>
        <v>0</v>
      </c>
      <c r="BL1608" s="31">
        <f t="shared" si="5476"/>
        <v>0</v>
      </c>
      <c r="BM1608" s="31">
        <f t="shared" si="5477"/>
        <v>0</v>
      </c>
      <c r="BN1608" s="31">
        <f t="shared" si="5308"/>
        <v>658.79999999999995</v>
      </c>
      <c r="BO1608" s="31">
        <f t="shared" si="5309"/>
        <v>658.79999999999995</v>
      </c>
      <c r="BP1608" s="31">
        <f t="shared" si="5310"/>
        <v>658.79999999999995</v>
      </c>
      <c r="BQ1608" s="31">
        <f t="shared" si="5478"/>
        <v>0</v>
      </c>
      <c r="BR1608" s="31">
        <f t="shared" si="5479"/>
        <v>0</v>
      </c>
      <c r="BS1608" s="31">
        <f t="shared" si="5311"/>
        <v>658.79999999999995</v>
      </c>
      <c r="BT1608" s="31">
        <f t="shared" si="5312"/>
        <v>658.79999999999995</v>
      </c>
      <c r="BU1608" s="31">
        <f t="shared" si="5313"/>
        <v>658.79999999999995</v>
      </c>
      <c r="BV1608" s="31">
        <f t="shared" si="5480"/>
        <v>0</v>
      </c>
      <c r="BW1608" s="31">
        <f t="shared" si="5481"/>
        <v>0</v>
      </c>
      <c r="BX1608" s="31">
        <f t="shared" si="5314"/>
        <v>658.79999999999995</v>
      </c>
      <c r="BY1608" s="31">
        <f t="shared" si="5315"/>
        <v>658.79999999999995</v>
      </c>
      <c r="BZ1608" s="31">
        <f t="shared" si="5316"/>
        <v>658.79999999999995</v>
      </c>
      <c r="CA1608" s="31">
        <f t="shared" si="5482"/>
        <v>0</v>
      </c>
      <c r="CB1608" s="31">
        <f t="shared" si="5483"/>
        <v>0</v>
      </c>
      <c r="CC1608" s="31">
        <f t="shared" si="5484"/>
        <v>0</v>
      </c>
      <c r="CD1608" s="31">
        <f t="shared" si="5401"/>
        <v>658.79999999999995</v>
      </c>
      <c r="CE1608" s="31">
        <f t="shared" si="5402"/>
        <v>658.79999999999995</v>
      </c>
      <c r="CF1608" s="31">
        <f t="shared" si="5403"/>
        <v>658.79999999999995</v>
      </c>
      <c r="CG1608" s="31">
        <f t="shared" si="5485"/>
        <v>0</v>
      </c>
      <c r="CH1608" s="24"/>
      <c r="CI1608" s="40"/>
      <c r="CN1608" s="1" t="s">
        <v>30</v>
      </c>
    </row>
    <row r="1609" ht="15">
      <c r="A1609" s="16" t="s">
        <v>918</v>
      </c>
      <c r="B1609" s="17">
        <v>240</v>
      </c>
      <c r="C1609" s="16" t="s">
        <v>395</v>
      </c>
      <c r="D1609" s="16" t="s">
        <v>47</v>
      </c>
      <c r="E1609" s="39" t="s">
        <v>920</v>
      </c>
      <c r="F1609" s="31">
        <v>658.79999999999995</v>
      </c>
      <c r="G1609" s="31">
        <v>658.79999999999995</v>
      </c>
      <c r="H1609" s="31">
        <v>658.79999999999995</v>
      </c>
      <c r="I1609" s="31"/>
      <c r="J1609" s="31"/>
      <c r="K1609" s="31"/>
      <c r="L1609" s="31">
        <f t="shared" si="5281"/>
        <v>658.79999999999995</v>
      </c>
      <c r="M1609" s="31">
        <f t="shared" si="5282"/>
        <v>658.79999999999995</v>
      </c>
      <c r="N1609" s="31">
        <f t="shared" si="5283"/>
        <v>658.79999999999995</v>
      </c>
      <c r="O1609" s="31"/>
      <c r="P1609" s="31"/>
      <c r="Q1609" s="31"/>
      <c r="R1609" s="31">
        <f t="shared" si="5284"/>
        <v>658.79999999999995</v>
      </c>
      <c r="S1609" s="31">
        <f t="shared" si="5285"/>
        <v>658.79999999999995</v>
      </c>
      <c r="T1609" s="31">
        <f t="shared" si="5286"/>
        <v>658.79999999999995</v>
      </c>
      <c r="U1609" s="31"/>
      <c r="V1609" s="31"/>
      <c r="W1609" s="31"/>
      <c r="X1609" s="31">
        <f t="shared" si="5287"/>
        <v>658.79999999999995</v>
      </c>
      <c r="Y1609" s="31">
        <f t="shared" si="5288"/>
        <v>658.79999999999995</v>
      </c>
      <c r="Z1609" s="31">
        <f t="shared" si="5289"/>
        <v>658.79999999999995</v>
      </c>
      <c r="AA1609" s="31"/>
      <c r="AB1609" s="31"/>
      <c r="AC1609" s="31"/>
      <c r="AD1609" s="31">
        <f t="shared" si="5290"/>
        <v>658.79999999999995</v>
      </c>
      <c r="AE1609" s="31">
        <f t="shared" si="5291"/>
        <v>658.79999999999995</v>
      </c>
      <c r="AF1609" s="31">
        <f t="shared" si="5292"/>
        <v>658.79999999999995</v>
      </c>
      <c r="AG1609" s="31"/>
      <c r="AH1609" s="31"/>
      <c r="AI1609" s="31"/>
      <c r="AJ1609" s="31">
        <f t="shared" si="5293"/>
        <v>658.79999999999995</v>
      </c>
      <c r="AK1609" s="31">
        <f t="shared" si="5294"/>
        <v>658.79999999999995</v>
      </c>
      <c r="AL1609" s="31">
        <f t="shared" si="5295"/>
        <v>658.79999999999995</v>
      </c>
      <c r="AM1609" s="31"/>
      <c r="AN1609" s="31"/>
      <c r="AO1609" s="31"/>
      <c r="AP1609" s="31">
        <f t="shared" si="5296"/>
        <v>658.79999999999995</v>
      </c>
      <c r="AQ1609" s="31">
        <f t="shared" si="5297"/>
        <v>658.79999999999995</v>
      </c>
      <c r="AR1609" s="31">
        <f t="shared" si="5298"/>
        <v>658.79999999999995</v>
      </c>
      <c r="AS1609" s="31"/>
      <c r="AT1609" s="31"/>
      <c r="AU1609" s="31"/>
      <c r="AV1609" s="31">
        <f t="shared" si="5299"/>
        <v>658.79999999999995</v>
      </c>
      <c r="AW1609" s="31">
        <f t="shared" si="5300"/>
        <v>658.79999999999995</v>
      </c>
      <c r="AX1609" s="31">
        <f t="shared" si="5301"/>
        <v>658.79999999999995</v>
      </c>
      <c r="AY1609" s="31"/>
      <c r="AZ1609" s="31"/>
      <c r="BA1609" s="31"/>
      <c r="BB1609" s="31">
        <f t="shared" si="5302"/>
        <v>658.79999999999995</v>
      </c>
      <c r="BC1609" s="31">
        <f t="shared" si="5303"/>
        <v>658.79999999999995</v>
      </c>
      <c r="BD1609" s="31">
        <f t="shared" si="5304"/>
        <v>658.79999999999995</v>
      </c>
      <c r="BE1609" s="31"/>
      <c r="BF1609" s="31"/>
      <c r="BG1609" s="31"/>
      <c r="BH1609" s="31">
        <f t="shared" si="5305"/>
        <v>658.79999999999995</v>
      </c>
      <c r="BI1609" s="31">
        <f t="shared" si="5306"/>
        <v>658.79999999999995</v>
      </c>
      <c r="BJ1609" s="31">
        <f t="shared" si="5307"/>
        <v>658.79999999999995</v>
      </c>
      <c r="BK1609" s="31"/>
      <c r="BL1609" s="31"/>
      <c r="BM1609" s="31"/>
      <c r="BN1609" s="31">
        <f t="shared" si="5308"/>
        <v>658.79999999999995</v>
      </c>
      <c r="BO1609" s="31">
        <f t="shared" si="5309"/>
        <v>658.79999999999995</v>
      </c>
      <c r="BP1609" s="31">
        <f t="shared" si="5310"/>
        <v>658.79999999999995</v>
      </c>
      <c r="BQ1609" s="31"/>
      <c r="BR1609" s="31"/>
      <c r="BS1609" s="31">
        <f t="shared" si="5311"/>
        <v>658.79999999999995</v>
      </c>
      <c r="BT1609" s="31">
        <f t="shared" si="5312"/>
        <v>658.79999999999995</v>
      </c>
      <c r="BU1609" s="31">
        <f t="shared" si="5313"/>
        <v>658.79999999999995</v>
      </c>
      <c r="BV1609" s="31"/>
      <c r="BW1609" s="31"/>
      <c r="BX1609" s="31">
        <f t="shared" si="5314"/>
        <v>658.79999999999995</v>
      </c>
      <c r="BY1609" s="31">
        <f t="shared" si="5315"/>
        <v>658.79999999999995</v>
      </c>
      <c r="BZ1609" s="31">
        <f t="shared" si="5316"/>
        <v>658.79999999999995</v>
      </c>
      <c r="CA1609" s="31"/>
      <c r="CB1609" s="31"/>
      <c r="CC1609" s="31"/>
      <c r="CD1609" s="31">
        <f t="shared" si="5401"/>
        <v>658.79999999999995</v>
      </c>
      <c r="CE1609" s="31">
        <f t="shared" si="5402"/>
        <v>658.79999999999995</v>
      </c>
      <c r="CF1609" s="31">
        <f t="shared" si="5403"/>
        <v>658.79999999999995</v>
      </c>
      <c r="CG1609" s="31"/>
      <c r="CH1609" s="24"/>
      <c r="CI1609" s="40"/>
    </row>
    <row r="1610" ht="15">
      <c r="A1610" s="16" t="s">
        <v>918</v>
      </c>
      <c r="B1610" s="41" t="s">
        <v>642</v>
      </c>
      <c r="C1610" s="16"/>
      <c r="D1610" s="16"/>
      <c r="E1610" s="39" t="s">
        <v>54</v>
      </c>
      <c r="F1610" s="31">
        <f t="shared" si="5445"/>
        <v>13</v>
      </c>
      <c r="G1610" s="31">
        <f t="shared" si="5446"/>
        <v>13</v>
      </c>
      <c r="H1610" s="31">
        <f t="shared" si="5447"/>
        <v>13</v>
      </c>
      <c r="I1610" s="31">
        <f t="shared" si="5448"/>
        <v>0</v>
      </c>
      <c r="J1610" s="31">
        <f t="shared" si="5449"/>
        <v>0</v>
      </c>
      <c r="K1610" s="31">
        <f t="shared" si="5450"/>
        <v>0</v>
      </c>
      <c r="L1610" s="31">
        <f t="shared" si="5281"/>
        <v>13</v>
      </c>
      <c r="M1610" s="31">
        <f t="shared" si="5282"/>
        <v>13</v>
      </c>
      <c r="N1610" s="31">
        <f t="shared" si="5283"/>
        <v>13</v>
      </c>
      <c r="O1610" s="31">
        <f t="shared" si="5451"/>
        <v>0</v>
      </c>
      <c r="P1610" s="31">
        <f t="shared" si="5452"/>
        <v>0</v>
      </c>
      <c r="Q1610" s="31">
        <f t="shared" si="5453"/>
        <v>0</v>
      </c>
      <c r="R1610" s="31">
        <f t="shared" si="5284"/>
        <v>13</v>
      </c>
      <c r="S1610" s="31">
        <f t="shared" si="5285"/>
        <v>13</v>
      </c>
      <c r="T1610" s="31">
        <f t="shared" si="5286"/>
        <v>13</v>
      </c>
      <c r="U1610" s="31">
        <f t="shared" si="5454"/>
        <v>0</v>
      </c>
      <c r="V1610" s="31">
        <f t="shared" si="5455"/>
        <v>0</v>
      </c>
      <c r="W1610" s="31">
        <f t="shared" si="5456"/>
        <v>0</v>
      </c>
      <c r="X1610" s="31">
        <f t="shared" si="5287"/>
        <v>13</v>
      </c>
      <c r="Y1610" s="31">
        <f t="shared" si="5288"/>
        <v>13</v>
      </c>
      <c r="Z1610" s="31">
        <f t="shared" si="5289"/>
        <v>13</v>
      </c>
      <c r="AA1610" s="31">
        <f t="shared" si="5457"/>
        <v>0</v>
      </c>
      <c r="AB1610" s="31">
        <f t="shared" si="5458"/>
        <v>0</v>
      </c>
      <c r="AC1610" s="31">
        <f t="shared" si="5459"/>
        <v>0</v>
      </c>
      <c r="AD1610" s="31">
        <f t="shared" si="5290"/>
        <v>13</v>
      </c>
      <c r="AE1610" s="31">
        <f t="shared" si="5291"/>
        <v>13</v>
      </c>
      <c r="AF1610" s="31">
        <f t="shared" si="5292"/>
        <v>13</v>
      </c>
      <c r="AG1610" s="31">
        <f t="shared" si="5460"/>
        <v>0</v>
      </c>
      <c r="AH1610" s="31">
        <f t="shared" si="5461"/>
        <v>0</v>
      </c>
      <c r="AI1610" s="31">
        <f t="shared" si="5462"/>
        <v>0</v>
      </c>
      <c r="AJ1610" s="31">
        <f t="shared" si="5293"/>
        <v>13</v>
      </c>
      <c r="AK1610" s="31">
        <f t="shared" si="5294"/>
        <v>13</v>
      </c>
      <c r="AL1610" s="31">
        <f t="shared" si="5295"/>
        <v>13</v>
      </c>
      <c r="AM1610" s="31">
        <f t="shared" si="5463"/>
        <v>0</v>
      </c>
      <c r="AN1610" s="31">
        <f t="shared" si="5464"/>
        <v>0</v>
      </c>
      <c r="AO1610" s="31">
        <f t="shared" si="5465"/>
        <v>0</v>
      </c>
      <c r="AP1610" s="31">
        <f t="shared" si="5296"/>
        <v>13</v>
      </c>
      <c r="AQ1610" s="31">
        <f t="shared" si="5297"/>
        <v>13</v>
      </c>
      <c r="AR1610" s="31">
        <f t="shared" si="5298"/>
        <v>13</v>
      </c>
      <c r="AS1610" s="31">
        <f t="shared" si="5466"/>
        <v>0</v>
      </c>
      <c r="AT1610" s="31">
        <f t="shared" si="5467"/>
        <v>0</v>
      </c>
      <c r="AU1610" s="31">
        <f t="shared" si="5468"/>
        <v>0</v>
      </c>
      <c r="AV1610" s="31">
        <f t="shared" si="5299"/>
        <v>13</v>
      </c>
      <c r="AW1610" s="31">
        <f t="shared" si="5300"/>
        <v>13</v>
      </c>
      <c r="AX1610" s="31">
        <f t="shared" si="5301"/>
        <v>13</v>
      </c>
      <c r="AY1610" s="31">
        <f t="shared" si="5469"/>
        <v>0</v>
      </c>
      <c r="AZ1610" s="31">
        <f t="shared" si="5470"/>
        <v>0</v>
      </c>
      <c r="BA1610" s="31">
        <f t="shared" si="5471"/>
        <v>0</v>
      </c>
      <c r="BB1610" s="31">
        <f t="shared" si="5302"/>
        <v>13</v>
      </c>
      <c r="BC1610" s="31">
        <f t="shared" si="5303"/>
        <v>13</v>
      </c>
      <c r="BD1610" s="31">
        <f t="shared" si="5304"/>
        <v>13</v>
      </c>
      <c r="BE1610" s="31">
        <f t="shared" si="5472"/>
        <v>0</v>
      </c>
      <c r="BF1610" s="31">
        <f t="shared" si="5473"/>
        <v>0</v>
      </c>
      <c r="BG1610" s="31">
        <f t="shared" si="5474"/>
        <v>0</v>
      </c>
      <c r="BH1610" s="31">
        <f t="shared" si="5305"/>
        <v>13</v>
      </c>
      <c r="BI1610" s="31">
        <f t="shared" si="5306"/>
        <v>13</v>
      </c>
      <c r="BJ1610" s="31">
        <f t="shared" si="5307"/>
        <v>13</v>
      </c>
      <c r="BK1610" s="31">
        <f t="shared" si="5475"/>
        <v>0</v>
      </c>
      <c r="BL1610" s="31">
        <f t="shared" si="5476"/>
        <v>0</v>
      </c>
      <c r="BM1610" s="31">
        <f t="shared" si="5477"/>
        <v>0</v>
      </c>
      <c r="BN1610" s="31">
        <f t="shared" si="5308"/>
        <v>13</v>
      </c>
      <c r="BO1610" s="31">
        <f t="shared" si="5309"/>
        <v>13</v>
      </c>
      <c r="BP1610" s="31">
        <f t="shared" si="5310"/>
        <v>13</v>
      </c>
      <c r="BQ1610" s="31">
        <f t="shared" si="5478"/>
        <v>0</v>
      </c>
      <c r="BR1610" s="31">
        <f t="shared" si="5479"/>
        <v>0</v>
      </c>
      <c r="BS1610" s="31">
        <f t="shared" si="5311"/>
        <v>13</v>
      </c>
      <c r="BT1610" s="31">
        <f t="shared" si="5312"/>
        <v>13</v>
      </c>
      <c r="BU1610" s="31">
        <f t="shared" si="5313"/>
        <v>13</v>
      </c>
      <c r="BV1610" s="31">
        <f t="shared" si="5480"/>
        <v>0</v>
      </c>
      <c r="BW1610" s="31">
        <f t="shared" si="5481"/>
        <v>0</v>
      </c>
      <c r="BX1610" s="31">
        <f t="shared" si="5314"/>
        <v>13</v>
      </c>
      <c r="BY1610" s="31">
        <f t="shared" si="5315"/>
        <v>13</v>
      </c>
      <c r="BZ1610" s="31">
        <f t="shared" si="5316"/>
        <v>13</v>
      </c>
      <c r="CA1610" s="31">
        <f t="shared" si="5482"/>
        <v>0</v>
      </c>
      <c r="CB1610" s="31">
        <f t="shared" si="5483"/>
        <v>0</v>
      </c>
      <c r="CC1610" s="31">
        <f t="shared" si="5484"/>
        <v>0</v>
      </c>
      <c r="CD1610" s="31">
        <f t="shared" si="5401"/>
        <v>13</v>
      </c>
      <c r="CE1610" s="31">
        <f t="shared" si="5402"/>
        <v>13</v>
      </c>
      <c r="CF1610" s="31">
        <f t="shared" si="5403"/>
        <v>13</v>
      </c>
      <c r="CG1610" s="31">
        <f t="shared" si="5485"/>
        <v>0</v>
      </c>
      <c r="CH1610" s="24"/>
      <c r="CI1610" s="40"/>
      <c r="CM1610" s="1" t="s">
        <v>29</v>
      </c>
    </row>
    <row r="1611" ht="15">
      <c r="A1611" s="16" t="s">
        <v>918</v>
      </c>
      <c r="B1611" s="17">
        <v>850</v>
      </c>
      <c r="C1611" s="16"/>
      <c r="D1611" s="16"/>
      <c r="E1611" s="39" t="s">
        <v>79</v>
      </c>
      <c r="F1611" s="31">
        <f t="shared" si="5445"/>
        <v>13</v>
      </c>
      <c r="G1611" s="31">
        <f t="shared" si="5446"/>
        <v>13</v>
      </c>
      <c r="H1611" s="31">
        <f t="shared" si="5447"/>
        <v>13</v>
      </c>
      <c r="I1611" s="31">
        <f t="shared" si="5448"/>
        <v>0</v>
      </c>
      <c r="J1611" s="31">
        <f t="shared" si="5449"/>
        <v>0</v>
      </c>
      <c r="K1611" s="31">
        <f t="shared" si="5450"/>
        <v>0</v>
      </c>
      <c r="L1611" s="31">
        <f t="shared" si="5281"/>
        <v>13</v>
      </c>
      <c r="M1611" s="31">
        <f t="shared" si="5282"/>
        <v>13</v>
      </c>
      <c r="N1611" s="31">
        <f t="shared" si="5283"/>
        <v>13</v>
      </c>
      <c r="O1611" s="31">
        <f t="shared" si="5451"/>
        <v>0</v>
      </c>
      <c r="P1611" s="31">
        <f t="shared" si="5452"/>
        <v>0</v>
      </c>
      <c r="Q1611" s="31">
        <f t="shared" si="5453"/>
        <v>0</v>
      </c>
      <c r="R1611" s="31">
        <f t="shared" si="5284"/>
        <v>13</v>
      </c>
      <c r="S1611" s="31">
        <f t="shared" si="5285"/>
        <v>13</v>
      </c>
      <c r="T1611" s="31">
        <f t="shared" si="5286"/>
        <v>13</v>
      </c>
      <c r="U1611" s="31">
        <f t="shared" si="5454"/>
        <v>0</v>
      </c>
      <c r="V1611" s="31">
        <f t="shared" si="5455"/>
        <v>0</v>
      </c>
      <c r="W1611" s="31">
        <f t="shared" si="5456"/>
        <v>0</v>
      </c>
      <c r="X1611" s="31">
        <f t="shared" si="5287"/>
        <v>13</v>
      </c>
      <c r="Y1611" s="31">
        <f t="shared" si="5288"/>
        <v>13</v>
      </c>
      <c r="Z1611" s="31">
        <f t="shared" si="5289"/>
        <v>13</v>
      </c>
      <c r="AA1611" s="31">
        <f t="shared" si="5457"/>
        <v>0</v>
      </c>
      <c r="AB1611" s="31">
        <f t="shared" si="5458"/>
        <v>0</v>
      </c>
      <c r="AC1611" s="31">
        <f t="shared" si="5459"/>
        <v>0</v>
      </c>
      <c r="AD1611" s="31">
        <f t="shared" si="5290"/>
        <v>13</v>
      </c>
      <c r="AE1611" s="31">
        <f t="shared" si="5291"/>
        <v>13</v>
      </c>
      <c r="AF1611" s="31">
        <f t="shared" si="5292"/>
        <v>13</v>
      </c>
      <c r="AG1611" s="31">
        <f t="shared" si="5460"/>
        <v>0</v>
      </c>
      <c r="AH1611" s="31">
        <f t="shared" si="5461"/>
        <v>0</v>
      </c>
      <c r="AI1611" s="31">
        <f t="shared" si="5462"/>
        <v>0</v>
      </c>
      <c r="AJ1611" s="31">
        <f t="shared" si="5293"/>
        <v>13</v>
      </c>
      <c r="AK1611" s="31">
        <f t="shared" si="5294"/>
        <v>13</v>
      </c>
      <c r="AL1611" s="31">
        <f t="shared" si="5295"/>
        <v>13</v>
      </c>
      <c r="AM1611" s="31">
        <f t="shared" si="5463"/>
        <v>0</v>
      </c>
      <c r="AN1611" s="31">
        <f t="shared" si="5464"/>
        <v>0</v>
      </c>
      <c r="AO1611" s="31">
        <f t="shared" si="5465"/>
        <v>0</v>
      </c>
      <c r="AP1611" s="31">
        <f t="shared" si="5296"/>
        <v>13</v>
      </c>
      <c r="AQ1611" s="31">
        <f t="shared" si="5297"/>
        <v>13</v>
      </c>
      <c r="AR1611" s="31">
        <f t="shared" si="5298"/>
        <v>13</v>
      </c>
      <c r="AS1611" s="31">
        <f t="shared" si="5466"/>
        <v>0</v>
      </c>
      <c r="AT1611" s="31">
        <f t="shared" si="5467"/>
        <v>0</v>
      </c>
      <c r="AU1611" s="31">
        <f t="shared" si="5468"/>
        <v>0</v>
      </c>
      <c r="AV1611" s="31">
        <f t="shared" si="5299"/>
        <v>13</v>
      </c>
      <c r="AW1611" s="31">
        <f t="shared" si="5300"/>
        <v>13</v>
      </c>
      <c r="AX1611" s="31">
        <f t="shared" si="5301"/>
        <v>13</v>
      </c>
      <c r="AY1611" s="31">
        <f t="shared" si="5469"/>
        <v>0</v>
      </c>
      <c r="AZ1611" s="31">
        <f t="shared" si="5470"/>
        <v>0</v>
      </c>
      <c r="BA1611" s="31">
        <f t="shared" si="5471"/>
        <v>0</v>
      </c>
      <c r="BB1611" s="31">
        <f t="shared" si="5302"/>
        <v>13</v>
      </c>
      <c r="BC1611" s="31">
        <f t="shared" si="5303"/>
        <v>13</v>
      </c>
      <c r="BD1611" s="31">
        <f t="shared" si="5304"/>
        <v>13</v>
      </c>
      <c r="BE1611" s="31">
        <f t="shared" si="5472"/>
        <v>0</v>
      </c>
      <c r="BF1611" s="31">
        <f t="shared" si="5473"/>
        <v>0</v>
      </c>
      <c r="BG1611" s="31">
        <f t="shared" si="5474"/>
        <v>0</v>
      </c>
      <c r="BH1611" s="31">
        <f t="shared" si="5305"/>
        <v>13</v>
      </c>
      <c r="BI1611" s="31">
        <f t="shared" si="5306"/>
        <v>13</v>
      </c>
      <c r="BJ1611" s="31">
        <f t="shared" si="5307"/>
        <v>13</v>
      </c>
      <c r="BK1611" s="31">
        <f t="shared" si="5475"/>
        <v>0</v>
      </c>
      <c r="BL1611" s="31">
        <f t="shared" si="5476"/>
        <v>0</v>
      </c>
      <c r="BM1611" s="31">
        <f t="shared" si="5477"/>
        <v>0</v>
      </c>
      <c r="BN1611" s="31">
        <f t="shared" si="5308"/>
        <v>13</v>
      </c>
      <c r="BO1611" s="31">
        <f t="shared" si="5309"/>
        <v>13</v>
      </c>
      <c r="BP1611" s="31">
        <f t="shared" si="5310"/>
        <v>13</v>
      </c>
      <c r="BQ1611" s="31">
        <f t="shared" si="5478"/>
        <v>0</v>
      </c>
      <c r="BR1611" s="31">
        <f t="shared" si="5479"/>
        <v>0</v>
      </c>
      <c r="BS1611" s="31">
        <f t="shared" si="5311"/>
        <v>13</v>
      </c>
      <c r="BT1611" s="31">
        <f t="shared" si="5312"/>
        <v>13</v>
      </c>
      <c r="BU1611" s="31">
        <f t="shared" si="5313"/>
        <v>13</v>
      </c>
      <c r="BV1611" s="31">
        <f t="shared" si="5480"/>
        <v>0</v>
      </c>
      <c r="BW1611" s="31">
        <f t="shared" si="5481"/>
        <v>0</v>
      </c>
      <c r="BX1611" s="31">
        <f t="shared" si="5314"/>
        <v>13</v>
      </c>
      <c r="BY1611" s="31">
        <f t="shared" si="5315"/>
        <v>13</v>
      </c>
      <c r="BZ1611" s="31">
        <f t="shared" si="5316"/>
        <v>13</v>
      </c>
      <c r="CA1611" s="31">
        <f t="shared" si="5482"/>
        <v>0</v>
      </c>
      <c r="CB1611" s="31">
        <f t="shared" si="5483"/>
        <v>0</v>
      </c>
      <c r="CC1611" s="31">
        <f t="shared" si="5484"/>
        <v>0</v>
      </c>
      <c r="CD1611" s="31">
        <f t="shared" si="5401"/>
        <v>13</v>
      </c>
      <c r="CE1611" s="31">
        <f t="shared" si="5402"/>
        <v>13</v>
      </c>
      <c r="CF1611" s="31">
        <f t="shared" si="5403"/>
        <v>13</v>
      </c>
      <c r="CG1611" s="31">
        <f t="shared" si="5485"/>
        <v>0</v>
      </c>
      <c r="CH1611" s="24"/>
      <c r="CI1611" s="40"/>
      <c r="CN1611" s="1" t="s">
        <v>30</v>
      </c>
    </row>
    <row r="1612" ht="15">
      <c r="A1612" s="16" t="s">
        <v>918</v>
      </c>
      <c r="B1612" s="17">
        <v>850</v>
      </c>
      <c r="C1612" s="16" t="s">
        <v>395</v>
      </c>
      <c r="D1612" s="16" t="s">
        <v>47</v>
      </c>
      <c r="E1612" s="39" t="s">
        <v>920</v>
      </c>
      <c r="F1612" s="31">
        <v>13</v>
      </c>
      <c r="G1612" s="31">
        <v>13</v>
      </c>
      <c r="H1612" s="31">
        <v>13</v>
      </c>
      <c r="I1612" s="31"/>
      <c r="J1612" s="31"/>
      <c r="K1612" s="31"/>
      <c r="L1612" s="31">
        <f t="shared" si="5281"/>
        <v>13</v>
      </c>
      <c r="M1612" s="31">
        <f t="shared" si="5282"/>
        <v>13</v>
      </c>
      <c r="N1612" s="31">
        <f t="shared" si="5283"/>
        <v>13</v>
      </c>
      <c r="O1612" s="31"/>
      <c r="P1612" s="31"/>
      <c r="Q1612" s="31"/>
      <c r="R1612" s="31">
        <f t="shared" si="5284"/>
        <v>13</v>
      </c>
      <c r="S1612" s="31">
        <f t="shared" si="5285"/>
        <v>13</v>
      </c>
      <c r="T1612" s="31">
        <f t="shared" si="5286"/>
        <v>13</v>
      </c>
      <c r="U1612" s="31"/>
      <c r="V1612" s="31"/>
      <c r="W1612" s="31"/>
      <c r="X1612" s="31">
        <f t="shared" si="5287"/>
        <v>13</v>
      </c>
      <c r="Y1612" s="31">
        <f t="shared" si="5288"/>
        <v>13</v>
      </c>
      <c r="Z1612" s="31">
        <f t="shared" si="5289"/>
        <v>13</v>
      </c>
      <c r="AA1612" s="31"/>
      <c r="AB1612" s="31"/>
      <c r="AC1612" s="31"/>
      <c r="AD1612" s="31">
        <f t="shared" si="5290"/>
        <v>13</v>
      </c>
      <c r="AE1612" s="31">
        <f t="shared" si="5291"/>
        <v>13</v>
      </c>
      <c r="AF1612" s="31">
        <f t="shared" si="5292"/>
        <v>13</v>
      </c>
      <c r="AG1612" s="31"/>
      <c r="AH1612" s="31"/>
      <c r="AI1612" s="31"/>
      <c r="AJ1612" s="31">
        <f t="shared" si="5293"/>
        <v>13</v>
      </c>
      <c r="AK1612" s="31">
        <f t="shared" si="5294"/>
        <v>13</v>
      </c>
      <c r="AL1612" s="31">
        <f t="shared" si="5295"/>
        <v>13</v>
      </c>
      <c r="AM1612" s="31"/>
      <c r="AN1612" s="31"/>
      <c r="AO1612" s="31"/>
      <c r="AP1612" s="31">
        <f t="shared" si="5296"/>
        <v>13</v>
      </c>
      <c r="AQ1612" s="31">
        <f t="shared" si="5297"/>
        <v>13</v>
      </c>
      <c r="AR1612" s="31">
        <f t="shared" si="5298"/>
        <v>13</v>
      </c>
      <c r="AS1612" s="31"/>
      <c r="AT1612" s="31"/>
      <c r="AU1612" s="31"/>
      <c r="AV1612" s="31">
        <f t="shared" si="5299"/>
        <v>13</v>
      </c>
      <c r="AW1612" s="31">
        <f t="shared" si="5300"/>
        <v>13</v>
      </c>
      <c r="AX1612" s="31">
        <f t="shared" si="5301"/>
        <v>13</v>
      </c>
      <c r="AY1612" s="31"/>
      <c r="AZ1612" s="31"/>
      <c r="BA1612" s="31"/>
      <c r="BB1612" s="31">
        <f t="shared" si="5302"/>
        <v>13</v>
      </c>
      <c r="BC1612" s="31">
        <f t="shared" si="5303"/>
        <v>13</v>
      </c>
      <c r="BD1612" s="31">
        <f t="shared" si="5304"/>
        <v>13</v>
      </c>
      <c r="BE1612" s="31"/>
      <c r="BF1612" s="31"/>
      <c r="BG1612" s="31"/>
      <c r="BH1612" s="31">
        <f t="shared" si="5305"/>
        <v>13</v>
      </c>
      <c r="BI1612" s="31">
        <f t="shared" si="5306"/>
        <v>13</v>
      </c>
      <c r="BJ1612" s="31">
        <f t="shared" si="5307"/>
        <v>13</v>
      </c>
      <c r="BK1612" s="31"/>
      <c r="BL1612" s="31"/>
      <c r="BM1612" s="31"/>
      <c r="BN1612" s="31">
        <f t="shared" si="5308"/>
        <v>13</v>
      </c>
      <c r="BO1612" s="31">
        <f t="shared" si="5309"/>
        <v>13</v>
      </c>
      <c r="BP1612" s="31">
        <f t="shared" si="5310"/>
        <v>13</v>
      </c>
      <c r="BQ1612" s="31"/>
      <c r="BR1612" s="31"/>
      <c r="BS1612" s="31">
        <f t="shared" si="5311"/>
        <v>13</v>
      </c>
      <c r="BT1612" s="31">
        <f t="shared" si="5312"/>
        <v>13</v>
      </c>
      <c r="BU1612" s="31">
        <f t="shared" si="5313"/>
        <v>13</v>
      </c>
      <c r="BV1612" s="31"/>
      <c r="BW1612" s="31"/>
      <c r="BX1612" s="31">
        <f t="shared" si="5314"/>
        <v>13</v>
      </c>
      <c r="BY1612" s="31">
        <f t="shared" si="5315"/>
        <v>13</v>
      </c>
      <c r="BZ1612" s="31">
        <f t="shared" si="5316"/>
        <v>13</v>
      </c>
      <c r="CA1612" s="31"/>
      <c r="CB1612" s="31"/>
      <c r="CC1612" s="31"/>
      <c r="CD1612" s="31">
        <f t="shared" si="5401"/>
        <v>13</v>
      </c>
      <c r="CE1612" s="31">
        <f t="shared" si="5402"/>
        <v>13</v>
      </c>
      <c r="CF1612" s="31">
        <f t="shared" si="5403"/>
        <v>13</v>
      </c>
      <c r="CG1612" s="31"/>
      <c r="CH1612" s="24"/>
      <c r="CI1612" s="40"/>
    </row>
    <row r="1613" ht="29.850000000000001">
      <c r="A1613" s="41" t="s">
        <v>921</v>
      </c>
      <c r="B1613" s="41"/>
      <c r="C1613" s="39"/>
      <c r="D1613" s="16"/>
      <c r="E1613" s="39" t="s">
        <v>922</v>
      </c>
      <c r="F1613" s="31">
        <f t="shared" si="5445"/>
        <v>1070</v>
      </c>
      <c r="G1613" s="31">
        <f t="shared" si="5446"/>
        <v>1070</v>
      </c>
      <c r="H1613" s="31">
        <f t="shared" si="5447"/>
        <v>1070</v>
      </c>
      <c r="I1613" s="31">
        <f t="shared" si="5448"/>
        <v>0</v>
      </c>
      <c r="J1613" s="31">
        <f t="shared" si="5449"/>
        <v>0</v>
      </c>
      <c r="K1613" s="31">
        <f t="shared" si="5450"/>
        <v>0</v>
      </c>
      <c r="L1613" s="31">
        <f t="shared" ref="L1613:L1676" si="5486">F1613+I1613</f>
        <v>1070</v>
      </c>
      <c r="M1613" s="31">
        <f t="shared" ref="M1613:M1676" si="5487">G1613+J1613</f>
        <v>1070</v>
      </c>
      <c r="N1613" s="31">
        <f t="shared" ref="N1613:N1676" si="5488">H1613+K1613</f>
        <v>1070</v>
      </c>
      <c r="O1613" s="31">
        <f t="shared" si="5451"/>
        <v>0</v>
      </c>
      <c r="P1613" s="31">
        <f t="shared" si="5452"/>
        <v>0</v>
      </c>
      <c r="Q1613" s="31">
        <f t="shared" si="5453"/>
        <v>0</v>
      </c>
      <c r="R1613" s="31">
        <f t="shared" ref="R1613:R1676" si="5489">L1613+O1613</f>
        <v>1070</v>
      </c>
      <c r="S1613" s="31">
        <f t="shared" ref="S1613:S1676" si="5490">M1613+P1613</f>
        <v>1070</v>
      </c>
      <c r="T1613" s="31">
        <f t="shared" ref="T1613:T1676" si="5491">N1613+Q1613</f>
        <v>1070</v>
      </c>
      <c r="U1613" s="31">
        <f t="shared" si="5454"/>
        <v>0</v>
      </c>
      <c r="V1613" s="31">
        <f t="shared" si="5455"/>
        <v>0</v>
      </c>
      <c r="W1613" s="31">
        <f t="shared" si="5456"/>
        <v>0</v>
      </c>
      <c r="X1613" s="31">
        <f t="shared" ref="X1613:X1676" si="5492">R1613+U1613</f>
        <v>1070</v>
      </c>
      <c r="Y1613" s="31">
        <f t="shared" ref="Y1613:Y1676" si="5493">S1613+V1613</f>
        <v>1070</v>
      </c>
      <c r="Z1613" s="31">
        <f t="shared" ref="Z1613:Z1676" si="5494">T1613+W1613</f>
        <v>1070</v>
      </c>
      <c r="AA1613" s="31">
        <f t="shared" si="5457"/>
        <v>0</v>
      </c>
      <c r="AB1613" s="31">
        <f t="shared" si="5458"/>
        <v>0</v>
      </c>
      <c r="AC1613" s="31">
        <f t="shared" si="5459"/>
        <v>0</v>
      </c>
      <c r="AD1613" s="31">
        <f t="shared" ref="AD1613:AD1676" si="5495">X1613+AA1613</f>
        <v>1070</v>
      </c>
      <c r="AE1613" s="31">
        <f t="shared" ref="AE1613:AE1676" si="5496">Y1613+AB1613</f>
        <v>1070</v>
      </c>
      <c r="AF1613" s="31">
        <f t="shared" ref="AF1613:AF1676" si="5497">Z1613+AC1613</f>
        <v>1070</v>
      </c>
      <c r="AG1613" s="31">
        <f t="shared" si="5460"/>
        <v>0</v>
      </c>
      <c r="AH1613" s="31">
        <f t="shared" si="5461"/>
        <v>0</v>
      </c>
      <c r="AI1613" s="31">
        <f t="shared" si="5462"/>
        <v>0</v>
      </c>
      <c r="AJ1613" s="31">
        <f t="shared" ref="AJ1613:AJ1676" si="5498">AD1613+AG1613</f>
        <v>1070</v>
      </c>
      <c r="AK1613" s="31">
        <f t="shared" ref="AK1613:AK1676" si="5499">AE1613+AH1613</f>
        <v>1070</v>
      </c>
      <c r="AL1613" s="31">
        <f t="shared" ref="AL1613:AL1676" si="5500">AF1613+AI1613</f>
        <v>1070</v>
      </c>
      <c r="AM1613" s="31">
        <f t="shared" si="5463"/>
        <v>0</v>
      </c>
      <c r="AN1613" s="31">
        <f t="shared" si="5464"/>
        <v>0</v>
      </c>
      <c r="AO1613" s="31">
        <f t="shared" si="5465"/>
        <v>0</v>
      </c>
      <c r="AP1613" s="31">
        <f t="shared" ref="AP1613:AP1676" si="5501">AJ1613+AM1613</f>
        <v>1070</v>
      </c>
      <c r="AQ1613" s="31">
        <f t="shared" ref="AQ1613:AQ1676" si="5502">AK1613+AN1613</f>
        <v>1070</v>
      </c>
      <c r="AR1613" s="31">
        <f t="shared" ref="AR1613:AR1676" si="5503">AL1613+AO1613</f>
        <v>1070</v>
      </c>
      <c r="AS1613" s="31">
        <f t="shared" si="5466"/>
        <v>0</v>
      </c>
      <c r="AT1613" s="31">
        <f t="shared" si="5467"/>
        <v>0</v>
      </c>
      <c r="AU1613" s="31">
        <f t="shared" si="5468"/>
        <v>0</v>
      </c>
      <c r="AV1613" s="31">
        <f t="shared" ref="AV1613:AV1676" si="5504">AP1613+AS1613</f>
        <v>1070</v>
      </c>
      <c r="AW1613" s="31">
        <f t="shared" ref="AW1613:AW1676" si="5505">AQ1613+AT1613</f>
        <v>1070</v>
      </c>
      <c r="AX1613" s="31">
        <f t="shared" ref="AX1613:AX1676" si="5506">AR1613+AU1613</f>
        <v>1070</v>
      </c>
      <c r="AY1613" s="31">
        <f t="shared" si="5469"/>
        <v>-76.408000000000001</v>
      </c>
      <c r="AZ1613" s="31">
        <f t="shared" si="5470"/>
        <v>0</v>
      </c>
      <c r="BA1613" s="31">
        <f t="shared" si="5471"/>
        <v>0</v>
      </c>
      <c r="BB1613" s="31">
        <f t="shared" ref="BB1613:BB1676" si="5507">AV1613+AY1613</f>
        <v>993.59199999999998</v>
      </c>
      <c r="BC1613" s="31">
        <f t="shared" ref="BC1613:BC1676" si="5508">AW1613+AZ1613</f>
        <v>1070</v>
      </c>
      <c r="BD1613" s="31">
        <f t="shared" ref="BD1613:BD1676" si="5509">AX1613+BA1613</f>
        <v>1070</v>
      </c>
      <c r="BE1613" s="31">
        <f t="shared" si="5472"/>
        <v>0</v>
      </c>
      <c r="BF1613" s="31">
        <f t="shared" si="5473"/>
        <v>0</v>
      </c>
      <c r="BG1613" s="31">
        <f t="shared" si="5474"/>
        <v>0</v>
      </c>
      <c r="BH1613" s="31">
        <f t="shared" ref="BH1613:BH1676" si="5510">BB1613+BE1613</f>
        <v>993.59199999999998</v>
      </c>
      <c r="BI1613" s="31">
        <f t="shared" ref="BI1613:BI1676" si="5511">BC1613+BF1613</f>
        <v>1070</v>
      </c>
      <c r="BJ1613" s="31">
        <f t="shared" ref="BJ1613:BJ1676" si="5512">BD1613+BG1613</f>
        <v>1070</v>
      </c>
      <c r="BK1613" s="31">
        <f t="shared" si="5475"/>
        <v>0</v>
      </c>
      <c r="BL1613" s="31">
        <f t="shared" si="5476"/>
        <v>0</v>
      </c>
      <c r="BM1613" s="31">
        <f t="shared" si="5477"/>
        <v>0</v>
      </c>
      <c r="BN1613" s="31">
        <f t="shared" ref="BN1613:BN1676" si="5513">BH1613+BK1613</f>
        <v>993.59199999999998</v>
      </c>
      <c r="BO1613" s="31">
        <f t="shared" ref="BO1613:BO1676" si="5514">BI1613+BL1613</f>
        <v>1070</v>
      </c>
      <c r="BP1613" s="31">
        <f t="shared" ref="BP1613:BP1676" si="5515">BJ1613+BM1613</f>
        <v>1070</v>
      </c>
      <c r="BQ1613" s="31">
        <f t="shared" si="5478"/>
        <v>0</v>
      </c>
      <c r="BR1613" s="31">
        <f t="shared" si="5479"/>
        <v>0</v>
      </c>
      <c r="BS1613" s="31">
        <f t="shared" ref="BS1613:BS1676" si="5516">BQ1613+BN1613</f>
        <v>993.59199999999998</v>
      </c>
      <c r="BT1613" s="31">
        <f t="shared" ref="BT1613:BT1676" si="5517">BR1613+BO1613</f>
        <v>1070</v>
      </c>
      <c r="BU1613" s="31">
        <f t="shared" ref="BU1613:BU1676" si="5518">BP1613</f>
        <v>1070</v>
      </c>
      <c r="BV1613" s="31">
        <f t="shared" si="5480"/>
        <v>0</v>
      </c>
      <c r="BW1613" s="31">
        <f t="shared" si="5481"/>
        <v>0</v>
      </c>
      <c r="BX1613" s="31">
        <f t="shared" ref="BX1613:BX1676" si="5519">BS1613</f>
        <v>993.59199999999998</v>
      </c>
      <c r="BY1613" s="31">
        <f t="shared" ref="BY1613:BY1676" si="5520">BT1613+BV1613</f>
        <v>1070</v>
      </c>
      <c r="BZ1613" s="31">
        <f t="shared" ref="BZ1613:BZ1676" si="5521">BU1613+BW1613</f>
        <v>1070</v>
      </c>
      <c r="CA1613" s="31">
        <f t="shared" si="5482"/>
        <v>0</v>
      </c>
      <c r="CB1613" s="31">
        <f t="shared" si="5483"/>
        <v>0</v>
      </c>
      <c r="CC1613" s="31">
        <f t="shared" si="5484"/>
        <v>0</v>
      </c>
      <c r="CD1613" s="31">
        <f t="shared" si="5401"/>
        <v>993.59199999999998</v>
      </c>
      <c r="CE1613" s="31">
        <f t="shared" si="5402"/>
        <v>1070</v>
      </c>
      <c r="CF1613" s="31">
        <f t="shared" si="5403"/>
        <v>1070</v>
      </c>
      <c r="CG1613" s="31">
        <f t="shared" si="5485"/>
        <v>0</v>
      </c>
      <c r="CH1613" s="24"/>
      <c r="CI1613" s="40"/>
      <c r="CL1613" s="1" t="s">
        <v>28</v>
      </c>
    </row>
    <row r="1614" ht="57.700000000000003">
      <c r="A1614" s="41" t="s">
        <v>923</v>
      </c>
      <c r="B1614" s="41"/>
      <c r="C1614" s="16"/>
      <c r="D1614" s="16"/>
      <c r="E1614" s="39" t="s">
        <v>924</v>
      </c>
      <c r="F1614" s="31">
        <f t="shared" si="5445"/>
        <v>1070</v>
      </c>
      <c r="G1614" s="31">
        <f t="shared" si="5446"/>
        <v>1070</v>
      </c>
      <c r="H1614" s="31">
        <f t="shared" si="5447"/>
        <v>1070</v>
      </c>
      <c r="I1614" s="31">
        <f t="shared" si="5448"/>
        <v>0</v>
      </c>
      <c r="J1614" s="31">
        <f t="shared" si="5449"/>
        <v>0</v>
      </c>
      <c r="K1614" s="31">
        <f t="shared" si="5450"/>
        <v>0</v>
      </c>
      <c r="L1614" s="31">
        <f t="shared" si="5486"/>
        <v>1070</v>
      </c>
      <c r="M1614" s="31">
        <f t="shared" si="5487"/>
        <v>1070</v>
      </c>
      <c r="N1614" s="31">
        <f t="shared" si="5488"/>
        <v>1070</v>
      </c>
      <c r="O1614" s="31">
        <f t="shared" si="5451"/>
        <v>0</v>
      </c>
      <c r="P1614" s="31">
        <f t="shared" si="5452"/>
        <v>0</v>
      </c>
      <c r="Q1614" s="31">
        <f t="shared" si="5453"/>
        <v>0</v>
      </c>
      <c r="R1614" s="31">
        <f t="shared" si="5489"/>
        <v>1070</v>
      </c>
      <c r="S1614" s="31">
        <f t="shared" si="5490"/>
        <v>1070</v>
      </c>
      <c r="T1614" s="31">
        <f t="shared" si="5491"/>
        <v>1070</v>
      </c>
      <c r="U1614" s="31">
        <f t="shared" si="5454"/>
        <v>0</v>
      </c>
      <c r="V1614" s="31">
        <f t="shared" si="5455"/>
        <v>0</v>
      </c>
      <c r="W1614" s="31">
        <f t="shared" si="5456"/>
        <v>0</v>
      </c>
      <c r="X1614" s="31">
        <f t="shared" si="5492"/>
        <v>1070</v>
      </c>
      <c r="Y1614" s="31">
        <f t="shared" si="5493"/>
        <v>1070</v>
      </c>
      <c r="Z1614" s="31">
        <f t="shared" si="5494"/>
        <v>1070</v>
      </c>
      <c r="AA1614" s="31">
        <f t="shared" si="5457"/>
        <v>0</v>
      </c>
      <c r="AB1614" s="31">
        <f t="shared" si="5458"/>
        <v>0</v>
      </c>
      <c r="AC1614" s="31">
        <f t="shared" si="5459"/>
        <v>0</v>
      </c>
      <c r="AD1614" s="31">
        <f t="shared" si="5495"/>
        <v>1070</v>
      </c>
      <c r="AE1614" s="31">
        <f t="shared" si="5496"/>
        <v>1070</v>
      </c>
      <c r="AF1614" s="31">
        <f t="shared" si="5497"/>
        <v>1070</v>
      </c>
      <c r="AG1614" s="31">
        <f t="shared" si="5460"/>
        <v>0</v>
      </c>
      <c r="AH1614" s="31">
        <f t="shared" si="5461"/>
        <v>0</v>
      </c>
      <c r="AI1614" s="31">
        <f t="shared" si="5462"/>
        <v>0</v>
      </c>
      <c r="AJ1614" s="31">
        <f t="shared" si="5498"/>
        <v>1070</v>
      </c>
      <c r="AK1614" s="31">
        <f t="shared" si="5499"/>
        <v>1070</v>
      </c>
      <c r="AL1614" s="31">
        <f t="shared" si="5500"/>
        <v>1070</v>
      </c>
      <c r="AM1614" s="31">
        <f t="shared" si="5463"/>
        <v>0</v>
      </c>
      <c r="AN1614" s="31">
        <f t="shared" si="5464"/>
        <v>0</v>
      </c>
      <c r="AO1614" s="31">
        <f t="shared" si="5465"/>
        <v>0</v>
      </c>
      <c r="AP1614" s="31">
        <f t="shared" si="5501"/>
        <v>1070</v>
      </c>
      <c r="AQ1614" s="31">
        <f t="shared" si="5502"/>
        <v>1070</v>
      </c>
      <c r="AR1614" s="31">
        <f t="shared" si="5503"/>
        <v>1070</v>
      </c>
      <c r="AS1614" s="31">
        <f t="shared" si="5466"/>
        <v>0</v>
      </c>
      <c r="AT1614" s="31">
        <f t="shared" si="5467"/>
        <v>0</v>
      </c>
      <c r="AU1614" s="31">
        <f t="shared" si="5468"/>
        <v>0</v>
      </c>
      <c r="AV1614" s="31">
        <f t="shared" si="5504"/>
        <v>1070</v>
      </c>
      <c r="AW1614" s="31">
        <f t="shared" si="5505"/>
        <v>1070</v>
      </c>
      <c r="AX1614" s="31">
        <f t="shared" si="5506"/>
        <v>1070</v>
      </c>
      <c r="AY1614" s="31">
        <f t="shared" si="5469"/>
        <v>-76.408000000000001</v>
      </c>
      <c r="AZ1614" s="31">
        <f t="shared" si="5470"/>
        <v>0</v>
      </c>
      <c r="BA1614" s="31">
        <f t="shared" si="5471"/>
        <v>0</v>
      </c>
      <c r="BB1614" s="31">
        <f t="shared" si="5507"/>
        <v>993.59199999999998</v>
      </c>
      <c r="BC1614" s="31">
        <f t="shared" si="5508"/>
        <v>1070</v>
      </c>
      <c r="BD1614" s="31">
        <f t="shared" si="5509"/>
        <v>1070</v>
      </c>
      <c r="BE1614" s="31">
        <f t="shared" si="5472"/>
        <v>0</v>
      </c>
      <c r="BF1614" s="31">
        <f t="shared" si="5473"/>
        <v>0</v>
      </c>
      <c r="BG1614" s="31">
        <f t="shared" si="5474"/>
        <v>0</v>
      </c>
      <c r="BH1614" s="31">
        <f t="shared" si="5510"/>
        <v>993.59199999999998</v>
      </c>
      <c r="BI1614" s="31">
        <f t="shared" si="5511"/>
        <v>1070</v>
      </c>
      <c r="BJ1614" s="31">
        <f t="shared" si="5512"/>
        <v>1070</v>
      </c>
      <c r="BK1614" s="31">
        <f t="shared" si="5475"/>
        <v>0</v>
      </c>
      <c r="BL1614" s="31">
        <f t="shared" si="5476"/>
        <v>0</v>
      </c>
      <c r="BM1614" s="31">
        <f t="shared" si="5477"/>
        <v>0</v>
      </c>
      <c r="BN1614" s="31">
        <f t="shared" si="5513"/>
        <v>993.59199999999998</v>
      </c>
      <c r="BO1614" s="31">
        <f t="shared" si="5514"/>
        <v>1070</v>
      </c>
      <c r="BP1614" s="31">
        <f t="shared" si="5515"/>
        <v>1070</v>
      </c>
      <c r="BQ1614" s="31">
        <f t="shared" si="5478"/>
        <v>0</v>
      </c>
      <c r="BR1614" s="31">
        <f t="shared" si="5479"/>
        <v>0</v>
      </c>
      <c r="BS1614" s="31">
        <f t="shared" si="5516"/>
        <v>993.59199999999998</v>
      </c>
      <c r="BT1614" s="31">
        <f t="shared" si="5517"/>
        <v>1070</v>
      </c>
      <c r="BU1614" s="31">
        <f t="shared" si="5518"/>
        <v>1070</v>
      </c>
      <c r="BV1614" s="31">
        <f t="shared" si="5480"/>
        <v>0</v>
      </c>
      <c r="BW1614" s="31">
        <f t="shared" si="5481"/>
        <v>0</v>
      </c>
      <c r="BX1614" s="31">
        <f t="shared" si="5519"/>
        <v>993.59199999999998</v>
      </c>
      <c r="BY1614" s="31">
        <f t="shared" si="5520"/>
        <v>1070</v>
      </c>
      <c r="BZ1614" s="31">
        <f t="shared" si="5521"/>
        <v>1070</v>
      </c>
      <c r="CA1614" s="31">
        <f t="shared" si="5482"/>
        <v>0</v>
      </c>
      <c r="CB1614" s="31">
        <f t="shared" si="5483"/>
        <v>0</v>
      </c>
      <c r="CC1614" s="31">
        <f t="shared" si="5484"/>
        <v>0</v>
      </c>
      <c r="CD1614" s="31">
        <f t="shared" si="5401"/>
        <v>993.59199999999998</v>
      </c>
      <c r="CE1614" s="31">
        <f t="shared" si="5402"/>
        <v>1070</v>
      </c>
      <c r="CF1614" s="31">
        <f t="shared" si="5403"/>
        <v>1070</v>
      </c>
      <c r="CG1614" s="31">
        <f t="shared" si="5485"/>
        <v>0</v>
      </c>
      <c r="CH1614" s="24"/>
      <c r="CI1614" s="40"/>
      <c r="CO1614" s="1" t="s">
        <v>31</v>
      </c>
    </row>
    <row r="1615" ht="29.850000000000001">
      <c r="A1615" s="41" t="s">
        <v>923</v>
      </c>
      <c r="B1615" s="17">
        <v>200</v>
      </c>
      <c r="C1615" s="16"/>
      <c r="D1615" s="16"/>
      <c r="E1615" s="39" t="s">
        <v>40</v>
      </c>
      <c r="F1615" s="31">
        <f t="shared" si="5445"/>
        <v>1070</v>
      </c>
      <c r="G1615" s="31">
        <f t="shared" si="5446"/>
        <v>1070</v>
      </c>
      <c r="H1615" s="31">
        <f t="shared" si="5447"/>
        <v>1070</v>
      </c>
      <c r="I1615" s="31">
        <f t="shared" si="5448"/>
        <v>0</v>
      </c>
      <c r="J1615" s="31">
        <f t="shared" si="5449"/>
        <v>0</v>
      </c>
      <c r="K1615" s="31">
        <f t="shared" si="5450"/>
        <v>0</v>
      </c>
      <c r="L1615" s="31">
        <f t="shared" si="5486"/>
        <v>1070</v>
      </c>
      <c r="M1615" s="31">
        <f t="shared" si="5487"/>
        <v>1070</v>
      </c>
      <c r="N1615" s="31">
        <f t="shared" si="5488"/>
        <v>1070</v>
      </c>
      <c r="O1615" s="31">
        <f t="shared" si="5451"/>
        <v>0</v>
      </c>
      <c r="P1615" s="31">
        <f t="shared" si="5452"/>
        <v>0</v>
      </c>
      <c r="Q1615" s="31">
        <f t="shared" si="5453"/>
        <v>0</v>
      </c>
      <c r="R1615" s="31">
        <f t="shared" si="5489"/>
        <v>1070</v>
      </c>
      <c r="S1615" s="31">
        <f t="shared" si="5490"/>
        <v>1070</v>
      </c>
      <c r="T1615" s="31">
        <f t="shared" si="5491"/>
        <v>1070</v>
      </c>
      <c r="U1615" s="31">
        <f t="shared" si="5454"/>
        <v>0</v>
      </c>
      <c r="V1615" s="31">
        <f t="shared" si="5455"/>
        <v>0</v>
      </c>
      <c r="W1615" s="31">
        <f t="shared" si="5456"/>
        <v>0</v>
      </c>
      <c r="X1615" s="31">
        <f t="shared" si="5492"/>
        <v>1070</v>
      </c>
      <c r="Y1615" s="31">
        <f t="shared" si="5493"/>
        <v>1070</v>
      </c>
      <c r="Z1615" s="31">
        <f t="shared" si="5494"/>
        <v>1070</v>
      </c>
      <c r="AA1615" s="31">
        <f t="shared" si="5457"/>
        <v>0</v>
      </c>
      <c r="AB1615" s="31">
        <f t="shared" si="5458"/>
        <v>0</v>
      </c>
      <c r="AC1615" s="31">
        <f t="shared" si="5459"/>
        <v>0</v>
      </c>
      <c r="AD1615" s="31">
        <f t="shared" si="5495"/>
        <v>1070</v>
      </c>
      <c r="AE1615" s="31">
        <f t="shared" si="5496"/>
        <v>1070</v>
      </c>
      <c r="AF1615" s="31">
        <f t="shared" si="5497"/>
        <v>1070</v>
      </c>
      <c r="AG1615" s="31">
        <f t="shared" si="5460"/>
        <v>0</v>
      </c>
      <c r="AH1615" s="31">
        <f t="shared" si="5461"/>
        <v>0</v>
      </c>
      <c r="AI1615" s="31">
        <f t="shared" si="5462"/>
        <v>0</v>
      </c>
      <c r="AJ1615" s="31">
        <f t="shared" si="5498"/>
        <v>1070</v>
      </c>
      <c r="AK1615" s="31">
        <f t="shared" si="5499"/>
        <v>1070</v>
      </c>
      <c r="AL1615" s="31">
        <f t="shared" si="5500"/>
        <v>1070</v>
      </c>
      <c r="AM1615" s="31">
        <f t="shared" si="5463"/>
        <v>0</v>
      </c>
      <c r="AN1615" s="31">
        <f t="shared" si="5464"/>
        <v>0</v>
      </c>
      <c r="AO1615" s="31">
        <f t="shared" si="5465"/>
        <v>0</v>
      </c>
      <c r="AP1615" s="31">
        <f t="shared" si="5501"/>
        <v>1070</v>
      </c>
      <c r="AQ1615" s="31">
        <f t="shared" si="5502"/>
        <v>1070</v>
      </c>
      <c r="AR1615" s="31">
        <f t="shared" si="5503"/>
        <v>1070</v>
      </c>
      <c r="AS1615" s="31">
        <f t="shared" si="5466"/>
        <v>0</v>
      </c>
      <c r="AT1615" s="31">
        <f t="shared" si="5467"/>
        <v>0</v>
      </c>
      <c r="AU1615" s="31">
        <f t="shared" si="5468"/>
        <v>0</v>
      </c>
      <c r="AV1615" s="31">
        <f t="shared" si="5504"/>
        <v>1070</v>
      </c>
      <c r="AW1615" s="31">
        <f t="shared" si="5505"/>
        <v>1070</v>
      </c>
      <c r="AX1615" s="31">
        <f t="shared" si="5506"/>
        <v>1070</v>
      </c>
      <c r="AY1615" s="31">
        <f t="shared" si="5469"/>
        <v>-76.408000000000001</v>
      </c>
      <c r="AZ1615" s="31">
        <f t="shared" si="5470"/>
        <v>0</v>
      </c>
      <c r="BA1615" s="31">
        <f t="shared" si="5471"/>
        <v>0</v>
      </c>
      <c r="BB1615" s="31">
        <f t="shared" si="5507"/>
        <v>993.59199999999998</v>
      </c>
      <c r="BC1615" s="31">
        <f t="shared" si="5508"/>
        <v>1070</v>
      </c>
      <c r="BD1615" s="31">
        <f t="shared" si="5509"/>
        <v>1070</v>
      </c>
      <c r="BE1615" s="31">
        <f t="shared" si="5472"/>
        <v>0</v>
      </c>
      <c r="BF1615" s="31">
        <f t="shared" si="5473"/>
        <v>0</v>
      </c>
      <c r="BG1615" s="31">
        <f t="shared" si="5474"/>
        <v>0</v>
      </c>
      <c r="BH1615" s="31">
        <f t="shared" si="5510"/>
        <v>993.59199999999998</v>
      </c>
      <c r="BI1615" s="31">
        <f t="shared" si="5511"/>
        <v>1070</v>
      </c>
      <c r="BJ1615" s="31">
        <f t="shared" si="5512"/>
        <v>1070</v>
      </c>
      <c r="BK1615" s="31">
        <f t="shared" si="5475"/>
        <v>0</v>
      </c>
      <c r="BL1615" s="31">
        <f t="shared" si="5476"/>
        <v>0</v>
      </c>
      <c r="BM1615" s="31">
        <f t="shared" si="5477"/>
        <v>0</v>
      </c>
      <c r="BN1615" s="31">
        <f t="shared" si="5513"/>
        <v>993.59199999999998</v>
      </c>
      <c r="BO1615" s="31">
        <f t="shared" si="5514"/>
        <v>1070</v>
      </c>
      <c r="BP1615" s="31">
        <f t="shared" si="5515"/>
        <v>1070</v>
      </c>
      <c r="BQ1615" s="31">
        <f t="shared" si="5478"/>
        <v>0</v>
      </c>
      <c r="BR1615" s="31">
        <f t="shared" si="5479"/>
        <v>0</v>
      </c>
      <c r="BS1615" s="31">
        <f t="shared" si="5516"/>
        <v>993.59199999999998</v>
      </c>
      <c r="BT1615" s="31">
        <f t="shared" si="5517"/>
        <v>1070</v>
      </c>
      <c r="BU1615" s="31">
        <f t="shared" si="5518"/>
        <v>1070</v>
      </c>
      <c r="BV1615" s="31">
        <f t="shared" si="5480"/>
        <v>0</v>
      </c>
      <c r="BW1615" s="31">
        <f t="shared" si="5481"/>
        <v>0</v>
      </c>
      <c r="BX1615" s="31">
        <f t="shared" si="5519"/>
        <v>993.59199999999998</v>
      </c>
      <c r="BY1615" s="31">
        <f t="shared" si="5520"/>
        <v>1070</v>
      </c>
      <c r="BZ1615" s="31">
        <f t="shared" si="5521"/>
        <v>1070</v>
      </c>
      <c r="CA1615" s="31">
        <f t="shared" si="5482"/>
        <v>0</v>
      </c>
      <c r="CB1615" s="31">
        <f t="shared" si="5483"/>
        <v>0</v>
      </c>
      <c r="CC1615" s="31">
        <f t="shared" si="5484"/>
        <v>0</v>
      </c>
      <c r="CD1615" s="31">
        <f t="shared" si="5401"/>
        <v>993.59199999999998</v>
      </c>
      <c r="CE1615" s="31">
        <f t="shared" si="5402"/>
        <v>1070</v>
      </c>
      <c r="CF1615" s="31">
        <f t="shared" si="5403"/>
        <v>1070</v>
      </c>
      <c r="CG1615" s="31">
        <f t="shared" si="5485"/>
        <v>0</v>
      </c>
      <c r="CH1615" s="24"/>
      <c r="CI1615" s="40"/>
      <c r="CM1615" s="1" t="s">
        <v>29</v>
      </c>
    </row>
    <row r="1616" ht="43.75">
      <c r="A1616" s="41" t="s">
        <v>923</v>
      </c>
      <c r="B1616" s="17">
        <v>240</v>
      </c>
      <c r="C1616" s="16"/>
      <c r="D1616" s="16"/>
      <c r="E1616" s="39" t="s">
        <v>41</v>
      </c>
      <c r="F1616" s="31">
        <f t="shared" si="5445"/>
        <v>1070</v>
      </c>
      <c r="G1616" s="31">
        <f t="shared" si="5446"/>
        <v>1070</v>
      </c>
      <c r="H1616" s="31">
        <f t="shared" si="5447"/>
        <v>1070</v>
      </c>
      <c r="I1616" s="31">
        <f t="shared" si="5448"/>
        <v>0</v>
      </c>
      <c r="J1616" s="31">
        <f t="shared" si="5449"/>
        <v>0</v>
      </c>
      <c r="K1616" s="31">
        <f t="shared" si="5450"/>
        <v>0</v>
      </c>
      <c r="L1616" s="31">
        <f t="shared" si="5486"/>
        <v>1070</v>
      </c>
      <c r="M1616" s="31">
        <f t="shared" si="5487"/>
        <v>1070</v>
      </c>
      <c r="N1616" s="31">
        <f t="shared" si="5488"/>
        <v>1070</v>
      </c>
      <c r="O1616" s="31">
        <f t="shared" si="5451"/>
        <v>0</v>
      </c>
      <c r="P1616" s="31">
        <f t="shared" si="5452"/>
        <v>0</v>
      </c>
      <c r="Q1616" s="31">
        <f t="shared" si="5453"/>
        <v>0</v>
      </c>
      <c r="R1616" s="31">
        <f t="shared" si="5489"/>
        <v>1070</v>
      </c>
      <c r="S1616" s="31">
        <f t="shared" si="5490"/>
        <v>1070</v>
      </c>
      <c r="T1616" s="31">
        <f t="shared" si="5491"/>
        <v>1070</v>
      </c>
      <c r="U1616" s="31">
        <f t="shared" si="5454"/>
        <v>0</v>
      </c>
      <c r="V1616" s="31">
        <f t="shared" si="5455"/>
        <v>0</v>
      </c>
      <c r="W1616" s="31">
        <f t="shared" si="5456"/>
        <v>0</v>
      </c>
      <c r="X1616" s="31">
        <f t="shared" si="5492"/>
        <v>1070</v>
      </c>
      <c r="Y1616" s="31">
        <f t="shared" si="5493"/>
        <v>1070</v>
      </c>
      <c r="Z1616" s="31">
        <f t="shared" si="5494"/>
        <v>1070</v>
      </c>
      <c r="AA1616" s="31">
        <f t="shared" si="5457"/>
        <v>0</v>
      </c>
      <c r="AB1616" s="31">
        <f t="shared" si="5458"/>
        <v>0</v>
      </c>
      <c r="AC1616" s="31">
        <f t="shared" si="5459"/>
        <v>0</v>
      </c>
      <c r="AD1616" s="31">
        <f t="shared" si="5495"/>
        <v>1070</v>
      </c>
      <c r="AE1616" s="31">
        <f t="shared" si="5496"/>
        <v>1070</v>
      </c>
      <c r="AF1616" s="31">
        <f t="shared" si="5497"/>
        <v>1070</v>
      </c>
      <c r="AG1616" s="31">
        <f t="shared" si="5460"/>
        <v>0</v>
      </c>
      <c r="AH1616" s="31">
        <f t="shared" si="5461"/>
        <v>0</v>
      </c>
      <c r="AI1616" s="31">
        <f t="shared" si="5462"/>
        <v>0</v>
      </c>
      <c r="AJ1616" s="31">
        <f t="shared" si="5498"/>
        <v>1070</v>
      </c>
      <c r="AK1616" s="31">
        <f t="shared" si="5499"/>
        <v>1070</v>
      </c>
      <c r="AL1616" s="31">
        <f t="shared" si="5500"/>
        <v>1070</v>
      </c>
      <c r="AM1616" s="31">
        <f t="shared" si="5463"/>
        <v>0</v>
      </c>
      <c r="AN1616" s="31">
        <f t="shared" si="5464"/>
        <v>0</v>
      </c>
      <c r="AO1616" s="31">
        <f t="shared" si="5465"/>
        <v>0</v>
      </c>
      <c r="AP1616" s="31">
        <f t="shared" si="5501"/>
        <v>1070</v>
      </c>
      <c r="AQ1616" s="31">
        <f t="shared" si="5502"/>
        <v>1070</v>
      </c>
      <c r="AR1616" s="31">
        <f t="shared" si="5503"/>
        <v>1070</v>
      </c>
      <c r="AS1616" s="31">
        <f t="shared" si="5466"/>
        <v>0</v>
      </c>
      <c r="AT1616" s="31">
        <f t="shared" si="5467"/>
        <v>0</v>
      </c>
      <c r="AU1616" s="31">
        <f t="shared" si="5468"/>
        <v>0</v>
      </c>
      <c r="AV1616" s="31">
        <f t="shared" si="5504"/>
        <v>1070</v>
      </c>
      <c r="AW1616" s="31">
        <f t="shared" si="5505"/>
        <v>1070</v>
      </c>
      <c r="AX1616" s="31">
        <f t="shared" si="5506"/>
        <v>1070</v>
      </c>
      <c r="AY1616" s="31">
        <f t="shared" si="5469"/>
        <v>-76.408000000000001</v>
      </c>
      <c r="AZ1616" s="31">
        <f t="shared" si="5470"/>
        <v>0</v>
      </c>
      <c r="BA1616" s="31">
        <f t="shared" si="5471"/>
        <v>0</v>
      </c>
      <c r="BB1616" s="31">
        <f t="shared" si="5507"/>
        <v>993.59199999999998</v>
      </c>
      <c r="BC1616" s="31">
        <f t="shared" si="5508"/>
        <v>1070</v>
      </c>
      <c r="BD1616" s="31">
        <f t="shared" si="5509"/>
        <v>1070</v>
      </c>
      <c r="BE1616" s="31">
        <f t="shared" si="5472"/>
        <v>0</v>
      </c>
      <c r="BF1616" s="31">
        <f t="shared" si="5473"/>
        <v>0</v>
      </c>
      <c r="BG1616" s="31">
        <f t="shared" si="5474"/>
        <v>0</v>
      </c>
      <c r="BH1616" s="31">
        <f t="shared" si="5510"/>
        <v>993.59199999999998</v>
      </c>
      <c r="BI1616" s="31">
        <f t="shared" si="5511"/>
        <v>1070</v>
      </c>
      <c r="BJ1616" s="31">
        <f t="shared" si="5512"/>
        <v>1070</v>
      </c>
      <c r="BK1616" s="31">
        <f t="shared" si="5475"/>
        <v>0</v>
      </c>
      <c r="BL1616" s="31">
        <f t="shared" si="5476"/>
        <v>0</v>
      </c>
      <c r="BM1616" s="31">
        <f t="shared" si="5477"/>
        <v>0</v>
      </c>
      <c r="BN1616" s="31">
        <f t="shared" si="5513"/>
        <v>993.59199999999998</v>
      </c>
      <c r="BO1616" s="31">
        <f t="shared" si="5514"/>
        <v>1070</v>
      </c>
      <c r="BP1616" s="31">
        <f t="shared" si="5515"/>
        <v>1070</v>
      </c>
      <c r="BQ1616" s="31">
        <f t="shared" si="5478"/>
        <v>0</v>
      </c>
      <c r="BR1616" s="31">
        <f t="shared" si="5479"/>
        <v>0</v>
      </c>
      <c r="BS1616" s="31">
        <f t="shared" si="5516"/>
        <v>993.59199999999998</v>
      </c>
      <c r="BT1616" s="31">
        <f t="shared" si="5517"/>
        <v>1070</v>
      </c>
      <c r="BU1616" s="31">
        <f t="shared" si="5518"/>
        <v>1070</v>
      </c>
      <c r="BV1616" s="31">
        <f t="shared" si="5480"/>
        <v>0</v>
      </c>
      <c r="BW1616" s="31">
        <f t="shared" si="5481"/>
        <v>0</v>
      </c>
      <c r="BX1616" s="31">
        <f t="shared" si="5519"/>
        <v>993.59199999999998</v>
      </c>
      <c r="BY1616" s="31">
        <f t="shared" si="5520"/>
        <v>1070</v>
      </c>
      <c r="BZ1616" s="31">
        <f t="shared" si="5521"/>
        <v>1070</v>
      </c>
      <c r="CA1616" s="31">
        <f t="shared" si="5482"/>
        <v>0</v>
      </c>
      <c r="CB1616" s="31">
        <f t="shared" si="5483"/>
        <v>0</v>
      </c>
      <c r="CC1616" s="31">
        <f t="shared" si="5484"/>
        <v>0</v>
      </c>
      <c r="CD1616" s="31">
        <f t="shared" si="5401"/>
        <v>993.59199999999998</v>
      </c>
      <c r="CE1616" s="31">
        <f t="shared" si="5402"/>
        <v>1070</v>
      </c>
      <c r="CF1616" s="31">
        <f t="shared" si="5403"/>
        <v>1070</v>
      </c>
      <c r="CG1616" s="31">
        <f t="shared" si="5485"/>
        <v>0</v>
      </c>
      <c r="CH1616" s="24"/>
      <c r="CI1616" s="40"/>
      <c r="CN1616" s="1" t="s">
        <v>30</v>
      </c>
    </row>
    <row r="1617" ht="15">
      <c r="A1617" s="41" t="s">
        <v>923</v>
      </c>
      <c r="B1617" s="17">
        <v>240</v>
      </c>
      <c r="C1617" s="16" t="s">
        <v>395</v>
      </c>
      <c r="D1617" s="16" t="s">
        <v>66</v>
      </c>
      <c r="E1617" s="39" t="s">
        <v>925</v>
      </c>
      <c r="F1617" s="31">
        <v>1070</v>
      </c>
      <c r="G1617" s="31">
        <v>1070</v>
      </c>
      <c r="H1617" s="31">
        <v>1070</v>
      </c>
      <c r="I1617" s="31"/>
      <c r="J1617" s="31"/>
      <c r="K1617" s="31"/>
      <c r="L1617" s="31">
        <f t="shared" si="5486"/>
        <v>1070</v>
      </c>
      <c r="M1617" s="31">
        <f t="shared" si="5487"/>
        <v>1070</v>
      </c>
      <c r="N1617" s="31">
        <f t="shared" si="5488"/>
        <v>1070</v>
      </c>
      <c r="O1617" s="31"/>
      <c r="P1617" s="31"/>
      <c r="Q1617" s="31"/>
      <c r="R1617" s="31">
        <f t="shared" si="5489"/>
        <v>1070</v>
      </c>
      <c r="S1617" s="31">
        <f t="shared" si="5490"/>
        <v>1070</v>
      </c>
      <c r="T1617" s="31">
        <f t="shared" si="5491"/>
        <v>1070</v>
      </c>
      <c r="U1617" s="31"/>
      <c r="V1617" s="31"/>
      <c r="W1617" s="31"/>
      <c r="X1617" s="31">
        <f t="shared" si="5492"/>
        <v>1070</v>
      </c>
      <c r="Y1617" s="31">
        <f t="shared" si="5493"/>
        <v>1070</v>
      </c>
      <c r="Z1617" s="31">
        <f t="shared" si="5494"/>
        <v>1070</v>
      </c>
      <c r="AA1617" s="31"/>
      <c r="AB1617" s="31"/>
      <c r="AC1617" s="31"/>
      <c r="AD1617" s="31">
        <f t="shared" si="5495"/>
        <v>1070</v>
      </c>
      <c r="AE1617" s="31">
        <f t="shared" si="5496"/>
        <v>1070</v>
      </c>
      <c r="AF1617" s="31">
        <f t="shared" si="5497"/>
        <v>1070</v>
      </c>
      <c r="AG1617" s="31"/>
      <c r="AH1617" s="31"/>
      <c r="AI1617" s="31"/>
      <c r="AJ1617" s="31">
        <f t="shared" si="5498"/>
        <v>1070</v>
      </c>
      <c r="AK1617" s="31">
        <f t="shared" si="5499"/>
        <v>1070</v>
      </c>
      <c r="AL1617" s="31">
        <f t="shared" si="5500"/>
        <v>1070</v>
      </c>
      <c r="AM1617" s="31"/>
      <c r="AN1617" s="31"/>
      <c r="AO1617" s="31"/>
      <c r="AP1617" s="31">
        <f t="shared" si="5501"/>
        <v>1070</v>
      </c>
      <c r="AQ1617" s="31">
        <f t="shared" si="5502"/>
        <v>1070</v>
      </c>
      <c r="AR1617" s="31">
        <f t="shared" si="5503"/>
        <v>1070</v>
      </c>
      <c r="AS1617" s="31"/>
      <c r="AT1617" s="31"/>
      <c r="AU1617" s="31"/>
      <c r="AV1617" s="31">
        <f t="shared" si="5504"/>
        <v>1070</v>
      </c>
      <c r="AW1617" s="31">
        <f t="shared" si="5505"/>
        <v>1070</v>
      </c>
      <c r="AX1617" s="31">
        <f t="shared" si="5506"/>
        <v>1070</v>
      </c>
      <c r="AY1617" s="31">
        <f>-4.648-71.76</f>
        <v>-76.408000000000001</v>
      </c>
      <c r="AZ1617" s="31"/>
      <c r="BA1617" s="31"/>
      <c r="BB1617" s="31">
        <f t="shared" si="5507"/>
        <v>993.59199999999998</v>
      </c>
      <c r="BC1617" s="31">
        <f t="shared" si="5508"/>
        <v>1070</v>
      </c>
      <c r="BD1617" s="31">
        <f t="shared" si="5509"/>
        <v>1070</v>
      </c>
      <c r="BE1617" s="31"/>
      <c r="BF1617" s="31"/>
      <c r="BG1617" s="31"/>
      <c r="BH1617" s="31">
        <f t="shared" si="5510"/>
        <v>993.59199999999998</v>
      </c>
      <c r="BI1617" s="31">
        <f t="shared" si="5511"/>
        <v>1070</v>
      </c>
      <c r="BJ1617" s="31">
        <f t="shared" si="5512"/>
        <v>1070</v>
      </c>
      <c r="BK1617" s="31"/>
      <c r="BL1617" s="31"/>
      <c r="BM1617" s="31"/>
      <c r="BN1617" s="31">
        <f t="shared" si="5513"/>
        <v>993.59199999999998</v>
      </c>
      <c r="BO1617" s="31">
        <f t="shared" si="5514"/>
        <v>1070</v>
      </c>
      <c r="BP1617" s="31">
        <f t="shared" si="5515"/>
        <v>1070</v>
      </c>
      <c r="BQ1617" s="31"/>
      <c r="BR1617" s="31"/>
      <c r="BS1617" s="31">
        <f t="shared" si="5516"/>
        <v>993.59199999999998</v>
      </c>
      <c r="BT1617" s="31">
        <f t="shared" si="5517"/>
        <v>1070</v>
      </c>
      <c r="BU1617" s="31">
        <f t="shared" si="5518"/>
        <v>1070</v>
      </c>
      <c r="BV1617" s="31"/>
      <c r="BW1617" s="31"/>
      <c r="BX1617" s="31">
        <f t="shared" si="5519"/>
        <v>993.59199999999998</v>
      </c>
      <c r="BY1617" s="31">
        <f t="shared" si="5520"/>
        <v>1070</v>
      </c>
      <c r="BZ1617" s="31">
        <f t="shared" si="5521"/>
        <v>1070</v>
      </c>
      <c r="CA1617" s="31"/>
      <c r="CB1617" s="31"/>
      <c r="CC1617" s="31"/>
      <c r="CD1617" s="31">
        <f t="shared" si="5401"/>
        <v>993.59199999999998</v>
      </c>
      <c r="CE1617" s="31">
        <f t="shared" si="5402"/>
        <v>1070</v>
      </c>
      <c r="CF1617" s="31">
        <f t="shared" si="5403"/>
        <v>1070</v>
      </c>
      <c r="CG1617" s="31"/>
      <c r="CH1617" s="24"/>
      <c r="CI1617" s="40"/>
    </row>
    <row r="1618" ht="29.850000000000001">
      <c r="A1618" s="41" t="s">
        <v>926</v>
      </c>
      <c r="B1618" s="41"/>
      <c r="C1618" s="39"/>
      <c r="D1618" s="16"/>
      <c r="E1618" s="39" t="s">
        <v>927</v>
      </c>
      <c r="F1618" s="31">
        <f t="shared" si="5445"/>
        <v>16438.099999999999</v>
      </c>
      <c r="G1618" s="31">
        <f t="shared" si="5446"/>
        <v>16333.1</v>
      </c>
      <c r="H1618" s="31">
        <f t="shared" si="5447"/>
        <v>10000</v>
      </c>
      <c r="I1618" s="31">
        <f t="shared" si="5448"/>
        <v>0</v>
      </c>
      <c r="J1618" s="31">
        <f t="shared" si="5449"/>
        <v>0</v>
      </c>
      <c r="K1618" s="31">
        <f t="shared" si="5450"/>
        <v>0</v>
      </c>
      <c r="L1618" s="31">
        <f t="shared" si="5486"/>
        <v>16438.099999999999</v>
      </c>
      <c r="M1618" s="31">
        <f t="shared" si="5487"/>
        <v>16333.1</v>
      </c>
      <c r="N1618" s="31">
        <f t="shared" si="5488"/>
        <v>10000</v>
      </c>
      <c r="O1618" s="31">
        <f t="shared" si="5451"/>
        <v>0</v>
      </c>
      <c r="P1618" s="31">
        <f t="shared" si="5452"/>
        <v>12311.299999999999</v>
      </c>
      <c r="Q1618" s="31">
        <f t="shared" si="5453"/>
        <v>86018.100000000006</v>
      </c>
      <c r="R1618" s="31">
        <f t="shared" si="5489"/>
        <v>16438.099999999999</v>
      </c>
      <c r="S1618" s="31">
        <f t="shared" si="5490"/>
        <v>28644.400000000001</v>
      </c>
      <c r="T1618" s="31">
        <f t="shared" si="5491"/>
        <v>96018.100000000006</v>
      </c>
      <c r="U1618" s="31">
        <f t="shared" si="5454"/>
        <v>0</v>
      </c>
      <c r="V1618" s="31">
        <f t="shared" si="5455"/>
        <v>0</v>
      </c>
      <c r="W1618" s="31">
        <f t="shared" si="5456"/>
        <v>0</v>
      </c>
      <c r="X1618" s="31">
        <f t="shared" si="5492"/>
        <v>16438.099999999999</v>
      </c>
      <c r="Y1618" s="31">
        <f t="shared" si="5493"/>
        <v>28644.400000000001</v>
      </c>
      <c r="Z1618" s="31">
        <f t="shared" si="5494"/>
        <v>96018.100000000006</v>
      </c>
      <c r="AA1618" s="31">
        <f t="shared" si="5457"/>
        <v>0</v>
      </c>
      <c r="AB1618" s="31">
        <f t="shared" si="5458"/>
        <v>0</v>
      </c>
      <c r="AC1618" s="31">
        <f t="shared" si="5459"/>
        <v>0</v>
      </c>
      <c r="AD1618" s="31">
        <f t="shared" si="5495"/>
        <v>16438.099999999999</v>
      </c>
      <c r="AE1618" s="31">
        <f t="shared" si="5496"/>
        <v>28644.400000000001</v>
      </c>
      <c r="AF1618" s="31">
        <f t="shared" si="5497"/>
        <v>96018.100000000006</v>
      </c>
      <c r="AG1618" s="31">
        <f t="shared" si="5460"/>
        <v>0</v>
      </c>
      <c r="AH1618" s="31">
        <f t="shared" si="5461"/>
        <v>0</v>
      </c>
      <c r="AI1618" s="31">
        <f t="shared" si="5462"/>
        <v>0</v>
      </c>
      <c r="AJ1618" s="31">
        <f t="shared" si="5498"/>
        <v>16438.099999999999</v>
      </c>
      <c r="AK1618" s="31">
        <f t="shared" si="5499"/>
        <v>28644.400000000001</v>
      </c>
      <c r="AL1618" s="31">
        <f t="shared" si="5500"/>
        <v>96018.100000000006</v>
      </c>
      <c r="AM1618" s="31">
        <f t="shared" si="5463"/>
        <v>0</v>
      </c>
      <c r="AN1618" s="31">
        <f t="shared" si="5464"/>
        <v>0</v>
      </c>
      <c r="AO1618" s="31">
        <f t="shared" si="5465"/>
        <v>0</v>
      </c>
      <c r="AP1618" s="31">
        <f t="shared" si="5501"/>
        <v>16438.099999999999</v>
      </c>
      <c r="AQ1618" s="31">
        <f t="shared" si="5502"/>
        <v>28644.400000000001</v>
      </c>
      <c r="AR1618" s="31">
        <f t="shared" si="5503"/>
        <v>96018.100000000006</v>
      </c>
      <c r="AS1618" s="31">
        <f t="shared" si="5466"/>
        <v>0</v>
      </c>
      <c r="AT1618" s="31">
        <f t="shared" si="5467"/>
        <v>0</v>
      </c>
      <c r="AU1618" s="31">
        <f t="shared" si="5468"/>
        <v>0</v>
      </c>
      <c r="AV1618" s="31">
        <f t="shared" si="5504"/>
        <v>16438.099999999999</v>
      </c>
      <c r="AW1618" s="31">
        <f t="shared" si="5505"/>
        <v>28644.400000000001</v>
      </c>
      <c r="AX1618" s="31">
        <f t="shared" si="5506"/>
        <v>96018.100000000006</v>
      </c>
      <c r="AY1618" s="31">
        <f t="shared" ref="AY1618:AY1626" si="5522">AY1619</f>
        <v>5414</v>
      </c>
      <c r="AZ1618" s="31">
        <f t="shared" si="5470"/>
        <v>0</v>
      </c>
      <c r="BA1618" s="31">
        <f t="shared" si="5471"/>
        <v>0</v>
      </c>
      <c r="BB1618" s="31">
        <f t="shared" si="5507"/>
        <v>21852.099999999999</v>
      </c>
      <c r="BC1618" s="31">
        <f t="shared" si="5508"/>
        <v>28644.400000000001</v>
      </c>
      <c r="BD1618" s="31">
        <f t="shared" si="5509"/>
        <v>96018.100000000006</v>
      </c>
      <c r="BE1618" s="31">
        <f t="shared" si="5472"/>
        <v>0</v>
      </c>
      <c r="BF1618" s="31">
        <f t="shared" si="5473"/>
        <v>0</v>
      </c>
      <c r="BG1618" s="31">
        <f t="shared" si="5474"/>
        <v>0</v>
      </c>
      <c r="BH1618" s="31">
        <f t="shared" si="5510"/>
        <v>21852.099999999999</v>
      </c>
      <c r="BI1618" s="31">
        <f t="shared" si="5511"/>
        <v>28644.400000000001</v>
      </c>
      <c r="BJ1618" s="31">
        <f t="shared" si="5512"/>
        <v>96018.100000000006</v>
      </c>
      <c r="BK1618" s="31">
        <f t="shared" si="5475"/>
        <v>0</v>
      </c>
      <c r="BL1618" s="31">
        <f t="shared" si="5476"/>
        <v>25249.837</v>
      </c>
      <c r="BM1618" s="31">
        <f t="shared" si="5477"/>
        <v>-25529.136999999999</v>
      </c>
      <c r="BN1618" s="31">
        <f t="shared" si="5513"/>
        <v>21852.099999999999</v>
      </c>
      <c r="BO1618" s="31">
        <f t="shared" si="5514"/>
        <v>53894.237000000001</v>
      </c>
      <c r="BP1618" s="31">
        <f t="shared" si="5515"/>
        <v>70488.963000000003</v>
      </c>
      <c r="BQ1618" s="31">
        <f t="shared" si="5478"/>
        <v>0</v>
      </c>
      <c r="BR1618" s="31">
        <f t="shared" si="5479"/>
        <v>0</v>
      </c>
      <c r="BS1618" s="31">
        <f t="shared" si="5516"/>
        <v>21852.099999999999</v>
      </c>
      <c r="BT1618" s="31">
        <f t="shared" si="5517"/>
        <v>53894.237000000001</v>
      </c>
      <c r="BU1618" s="31">
        <f t="shared" si="5518"/>
        <v>70488.963000000003</v>
      </c>
      <c r="BV1618" s="31">
        <f t="shared" si="5480"/>
        <v>0</v>
      </c>
      <c r="BW1618" s="31">
        <f t="shared" si="5481"/>
        <v>0</v>
      </c>
      <c r="BX1618" s="31">
        <f t="shared" si="5519"/>
        <v>21852.099999999999</v>
      </c>
      <c r="BY1618" s="31">
        <f t="shared" si="5520"/>
        <v>53894.237000000001</v>
      </c>
      <c r="BZ1618" s="31">
        <f t="shared" si="5521"/>
        <v>70488.963000000003</v>
      </c>
      <c r="CA1618" s="31">
        <f t="shared" si="5482"/>
        <v>0</v>
      </c>
      <c r="CB1618" s="31">
        <f t="shared" si="5483"/>
        <v>0</v>
      </c>
      <c r="CC1618" s="31">
        <f t="shared" si="5484"/>
        <v>0</v>
      </c>
      <c r="CD1618" s="31">
        <f t="shared" si="5401"/>
        <v>21852.099999999999</v>
      </c>
      <c r="CE1618" s="31">
        <f t="shared" si="5402"/>
        <v>53894.237000000001</v>
      </c>
      <c r="CF1618" s="31">
        <f t="shared" si="5403"/>
        <v>70488.963000000003</v>
      </c>
      <c r="CG1618" s="31">
        <f t="shared" si="5485"/>
        <v>0</v>
      </c>
      <c r="CH1618" s="24"/>
      <c r="CI1618" s="40"/>
      <c r="CL1618" s="1" t="s">
        <v>28</v>
      </c>
    </row>
    <row r="1619" ht="15">
      <c r="A1619" s="41" t="s">
        <v>928</v>
      </c>
      <c r="B1619" s="41"/>
      <c r="C1619" s="39"/>
      <c r="D1619" s="16"/>
      <c r="E1619" s="39" t="s">
        <v>929</v>
      </c>
      <c r="F1619" s="31">
        <f t="shared" si="5445"/>
        <v>16438.099999999999</v>
      </c>
      <c r="G1619" s="31">
        <f t="shared" si="5446"/>
        <v>16333.1</v>
      </c>
      <c r="H1619" s="31">
        <f t="shared" si="5447"/>
        <v>10000</v>
      </c>
      <c r="I1619" s="31">
        <f t="shared" si="5448"/>
        <v>0</v>
      </c>
      <c r="J1619" s="31">
        <f t="shared" si="5449"/>
        <v>0</v>
      </c>
      <c r="K1619" s="31">
        <f t="shared" si="5450"/>
        <v>0</v>
      </c>
      <c r="L1619" s="31">
        <f t="shared" si="5486"/>
        <v>16438.099999999999</v>
      </c>
      <c r="M1619" s="31">
        <f t="shared" si="5487"/>
        <v>16333.1</v>
      </c>
      <c r="N1619" s="31">
        <f t="shared" si="5488"/>
        <v>10000</v>
      </c>
      <c r="O1619" s="31">
        <f t="shared" si="5451"/>
        <v>0</v>
      </c>
      <c r="P1619" s="31">
        <f t="shared" si="5452"/>
        <v>12311.299999999999</v>
      </c>
      <c r="Q1619" s="31">
        <f t="shared" si="5453"/>
        <v>86018.100000000006</v>
      </c>
      <c r="R1619" s="31">
        <f t="shared" si="5489"/>
        <v>16438.099999999999</v>
      </c>
      <c r="S1619" s="31">
        <f t="shared" si="5490"/>
        <v>28644.400000000001</v>
      </c>
      <c r="T1619" s="31">
        <f t="shared" si="5491"/>
        <v>96018.100000000006</v>
      </c>
      <c r="U1619" s="31">
        <f t="shared" si="5454"/>
        <v>0</v>
      </c>
      <c r="V1619" s="31">
        <f t="shared" si="5455"/>
        <v>0</v>
      </c>
      <c r="W1619" s="31">
        <f t="shared" si="5456"/>
        <v>0</v>
      </c>
      <c r="X1619" s="31">
        <f t="shared" si="5492"/>
        <v>16438.099999999999</v>
      </c>
      <c r="Y1619" s="31">
        <f t="shared" si="5493"/>
        <v>28644.400000000001</v>
      </c>
      <c r="Z1619" s="31">
        <f t="shared" si="5494"/>
        <v>96018.100000000006</v>
      </c>
      <c r="AA1619" s="31">
        <f t="shared" si="5457"/>
        <v>0</v>
      </c>
      <c r="AB1619" s="31">
        <f t="shared" si="5458"/>
        <v>0</v>
      </c>
      <c r="AC1619" s="31">
        <f t="shared" si="5459"/>
        <v>0</v>
      </c>
      <c r="AD1619" s="31">
        <f t="shared" si="5495"/>
        <v>16438.099999999999</v>
      </c>
      <c r="AE1619" s="31">
        <f t="shared" si="5496"/>
        <v>28644.400000000001</v>
      </c>
      <c r="AF1619" s="31">
        <f t="shared" si="5497"/>
        <v>96018.100000000006</v>
      </c>
      <c r="AG1619" s="31">
        <f t="shared" si="5460"/>
        <v>0</v>
      </c>
      <c r="AH1619" s="31">
        <f t="shared" si="5461"/>
        <v>0</v>
      </c>
      <c r="AI1619" s="31">
        <f t="shared" si="5462"/>
        <v>0</v>
      </c>
      <c r="AJ1619" s="31">
        <f t="shared" si="5498"/>
        <v>16438.099999999999</v>
      </c>
      <c r="AK1619" s="31">
        <f t="shared" si="5499"/>
        <v>28644.400000000001</v>
      </c>
      <c r="AL1619" s="31">
        <f t="shared" si="5500"/>
        <v>96018.100000000006</v>
      </c>
      <c r="AM1619" s="31">
        <f t="shared" si="5463"/>
        <v>0</v>
      </c>
      <c r="AN1619" s="31">
        <f t="shared" si="5464"/>
        <v>0</v>
      </c>
      <c r="AO1619" s="31">
        <f t="shared" si="5465"/>
        <v>0</v>
      </c>
      <c r="AP1619" s="31">
        <f t="shared" si="5501"/>
        <v>16438.099999999999</v>
      </c>
      <c r="AQ1619" s="31">
        <f t="shared" si="5502"/>
        <v>28644.400000000001</v>
      </c>
      <c r="AR1619" s="31">
        <f t="shared" si="5503"/>
        <v>96018.100000000006</v>
      </c>
      <c r="AS1619" s="31">
        <f t="shared" si="5466"/>
        <v>0</v>
      </c>
      <c r="AT1619" s="31">
        <f t="shared" si="5467"/>
        <v>0</v>
      </c>
      <c r="AU1619" s="31">
        <f t="shared" si="5468"/>
        <v>0</v>
      </c>
      <c r="AV1619" s="31">
        <f t="shared" si="5504"/>
        <v>16438.099999999999</v>
      </c>
      <c r="AW1619" s="31">
        <f t="shared" si="5505"/>
        <v>28644.400000000001</v>
      </c>
      <c r="AX1619" s="31">
        <f t="shared" si="5506"/>
        <v>96018.100000000006</v>
      </c>
      <c r="AY1619" s="31">
        <f t="shared" si="5522"/>
        <v>5414</v>
      </c>
      <c r="AZ1619" s="31">
        <f t="shared" si="5470"/>
        <v>0</v>
      </c>
      <c r="BA1619" s="31">
        <f t="shared" si="5471"/>
        <v>0</v>
      </c>
      <c r="BB1619" s="31">
        <f t="shared" si="5507"/>
        <v>21852.099999999999</v>
      </c>
      <c r="BC1619" s="31">
        <f t="shared" si="5508"/>
        <v>28644.400000000001</v>
      </c>
      <c r="BD1619" s="31">
        <f t="shared" si="5509"/>
        <v>96018.100000000006</v>
      </c>
      <c r="BE1619" s="31">
        <f t="shared" si="5472"/>
        <v>0</v>
      </c>
      <c r="BF1619" s="31">
        <f t="shared" si="5473"/>
        <v>0</v>
      </c>
      <c r="BG1619" s="31">
        <f t="shared" si="5474"/>
        <v>0</v>
      </c>
      <c r="BH1619" s="31">
        <f t="shared" si="5510"/>
        <v>21852.099999999999</v>
      </c>
      <c r="BI1619" s="31">
        <f t="shared" si="5511"/>
        <v>28644.400000000001</v>
      </c>
      <c r="BJ1619" s="31">
        <f t="shared" si="5512"/>
        <v>96018.100000000006</v>
      </c>
      <c r="BK1619" s="31">
        <f t="shared" si="5475"/>
        <v>0</v>
      </c>
      <c r="BL1619" s="31">
        <f t="shared" si="5476"/>
        <v>25249.837</v>
      </c>
      <c r="BM1619" s="31">
        <f t="shared" si="5477"/>
        <v>-25529.136999999999</v>
      </c>
      <c r="BN1619" s="31">
        <f t="shared" si="5513"/>
        <v>21852.099999999999</v>
      </c>
      <c r="BO1619" s="31">
        <f t="shared" si="5514"/>
        <v>53894.237000000001</v>
      </c>
      <c r="BP1619" s="31">
        <f t="shared" si="5515"/>
        <v>70488.963000000003</v>
      </c>
      <c r="BQ1619" s="31">
        <f t="shared" si="5478"/>
        <v>0</v>
      </c>
      <c r="BR1619" s="31">
        <f t="shared" si="5479"/>
        <v>0</v>
      </c>
      <c r="BS1619" s="31">
        <f t="shared" si="5516"/>
        <v>21852.099999999999</v>
      </c>
      <c r="BT1619" s="31">
        <f t="shared" si="5517"/>
        <v>53894.237000000001</v>
      </c>
      <c r="BU1619" s="31">
        <f t="shared" si="5518"/>
        <v>70488.963000000003</v>
      </c>
      <c r="BV1619" s="31">
        <f t="shared" si="5480"/>
        <v>0</v>
      </c>
      <c r="BW1619" s="31">
        <f t="shared" si="5481"/>
        <v>0</v>
      </c>
      <c r="BX1619" s="31">
        <f t="shared" si="5519"/>
        <v>21852.099999999999</v>
      </c>
      <c r="BY1619" s="31">
        <f t="shared" si="5520"/>
        <v>53894.237000000001</v>
      </c>
      <c r="BZ1619" s="31">
        <f t="shared" si="5521"/>
        <v>70488.963000000003</v>
      </c>
      <c r="CA1619" s="31">
        <f t="shared" si="5482"/>
        <v>0</v>
      </c>
      <c r="CB1619" s="31">
        <f t="shared" si="5483"/>
        <v>0</v>
      </c>
      <c r="CC1619" s="31">
        <f t="shared" si="5484"/>
        <v>0</v>
      </c>
      <c r="CD1619" s="31">
        <f t="shared" si="5401"/>
        <v>21852.099999999999</v>
      </c>
      <c r="CE1619" s="31">
        <f t="shared" si="5402"/>
        <v>53894.237000000001</v>
      </c>
      <c r="CF1619" s="31">
        <f t="shared" si="5403"/>
        <v>70488.963000000003</v>
      </c>
      <c r="CG1619" s="31">
        <f t="shared" si="5485"/>
        <v>0</v>
      </c>
      <c r="CH1619" s="24"/>
      <c r="CI1619" s="40"/>
      <c r="CO1619" s="1" t="s">
        <v>31</v>
      </c>
    </row>
    <row r="1620" ht="29.850000000000001">
      <c r="A1620" s="41" t="s">
        <v>928</v>
      </c>
      <c r="B1620" s="17">
        <v>200</v>
      </c>
      <c r="C1620" s="16"/>
      <c r="D1620" s="16"/>
      <c r="E1620" s="39" t="s">
        <v>40</v>
      </c>
      <c r="F1620" s="31">
        <f t="shared" si="5445"/>
        <v>16438.099999999999</v>
      </c>
      <c r="G1620" s="31">
        <f t="shared" si="5446"/>
        <v>16333.1</v>
      </c>
      <c r="H1620" s="31">
        <f t="shared" si="5447"/>
        <v>10000</v>
      </c>
      <c r="I1620" s="31">
        <f t="shared" si="5448"/>
        <v>0</v>
      </c>
      <c r="J1620" s="31">
        <f t="shared" si="5449"/>
        <v>0</v>
      </c>
      <c r="K1620" s="31">
        <f t="shared" si="5450"/>
        <v>0</v>
      </c>
      <c r="L1620" s="31">
        <f t="shared" si="5486"/>
        <v>16438.099999999999</v>
      </c>
      <c r="M1620" s="31">
        <f t="shared" si="5487"/>
        <v>16333.1</v>
      </c>
      <c r="N1620" s="31">
        <f t="shared" si="5488"/>
        <v>10000</v>
      </c>
      <c r="O1620" s="31">
        <f t="shared" si="5451"/>
        <v>0</v>
      </c>
      <c r="P1620" s="31">
        <f t="shared" si="5452"/>
        <v>12311.299999999999</v>
      </c>
      <c r="Q1620" s="31">
        <f t="shared" si="5453"/>
        <v>86018.100000000006</v>
      </c>
      <c r="R1620" s="31">
        <f t="shared" si="5489"/>
        <v>16438.099999999999</v>
      </c>
      <c r="S1620" s="31">
        <f t="shared" si="5490"/>
        <v>28644.400000000001</v>
      </c>
      <c r="T1620" s="31">
        <f t="shared" si="5491"/>
        <v>96018.100000000006</v>
      </c>
      <c r="U1620" s="31">
        <f t="shared" si="5454"/>
        <v>0</v>
      </c>
      <c r="V1620" s="31">
        <f t="shared" si="5455"/>
        <v>0</v>
      </c>
      <c r="W1620" s="31">
        <f t="shared" si="5456"/>
        <v>0</v>
      </c>
      <c r="X1620" s="31">
        <f t="shared" si="5492"/>
        <v>16438.099999999999</v>
      </c>
      <c r="Y1620" s="31">
        <f t="shared" si="5493"/>
        <v>28644.400000000001</v>
      </c>
      <c r="Z1620" s="31">
        <f t="shared" si="5494"/>
        <v>96018.100000000006</v>
      </c>
      <c r="AA1620" s="31">
        <f t="shared" si="5457"/>
        <v>0</v>
      </c>
      <c r="AB1620" s="31">
        <f t="shared" si="5458"/>
        <v>0</v>
      </c>
      <c r="AC1620" s="31">
        <f t="shared" si="5459"/>
        <v>0</v>
      </c>
      <c r="AD1620" s="31">
        <f t="shared" si="5495"/>
        <v>16438.099999999999</v>
      </c>
      <c r="AE1620" s="31">
        <f t="shared" si="5496"/>
        <v>28644.400000000001</v>
      </c>
      <c r="AF1620" s="31">
        <f t="shared" si="5497"/>
        <v>96018.100000000006</v>
      </c>
      <c r="AG1620" s="31">
        <f t="shared" si="5460"/>
        <v>0</v>
      </c>
      <c r="AH1620" s="31">
        <f t="shared" si="5461"/>
        <v>0</v>
      </c>
      <c r="AI1620" s="31">
        <f t="shared" si="5462"/>
        <v>0</v>
      </c>
      <c r="AJ1620" s="31">
        <f t="shared" si="5498"/>
        <v>16438.099999999999</v>
      </c>
      <c r="AK1620" s="31">
        <f t="shared" si="5499"/>
        <v>28644.400000000001</v>
      </c>
      <c r="AL1620" s="31">
        <f t="shared" si="5500"/>
        <v>96018.100000000006</v>
      </c>
      <c r="AM1620" s="31">
        <f t="shared" si="5463"/>
        <v>0</v>
      </c>
      <c r="AN1620" s="31">
        <f t="shared" si="5464"/>
        <v>0</v>
      </c>
      <c r="AO1620" s="31">
        <f t="shared" si="5465"/>
        <v>0</v>
      </c>
      <c r="AP1620" s="31">
        <f t="shared" si="5501"/>
        <v>16438.099999999999</v>
      </c>
      <c r="AQ1620" s="31">
        <f t="shared" si="5502"/>
        <v>28644.400000000001</v>
      </c>
      <c r="AR1620" s="31">
        <f t="shared" si="5503"/>
        <v>96018.100000000006</v>
      </c>
      <c r="AS1620" s="31">
        <f t="shared" si="5466"/>
        <v>0</v>
      </c>
      <c r="AT1620" s="31">
        <f t="shared" si="5467"/>
        <v>0</v>
      </c>
      <c r="AU1620" s="31">
        <f t="shared" si="5468"/>
        <v>0</v>
      </c>
      <c r="AV1620" s="31">
        <f t="shared" si="5504"/>
        <v>16438.099999999999</v>
      </c>
      <c r="AW1620" s="31">
        <f t="shared" si="5505"/>
        <v>28644.400000000001</v>
      </c>
      <c r="AX1620" s="31">
        <f t="shared" si="5506"/>
        <v>96018.100000000006</v>
      </c>
      <c r="AY1620" s="31">
        <f t="shared" si="5522"/>
        <v>5414</v>
      </c>
      <c r="AZ1620" s="31">
        <f t="shared" si="5470"/>
        <v>0</v>
      </c>
      <c r="BA1620" s="31">
        <f t="shared" si="5471"/>
        <v>0</v>
      </c>
      <c r="BB1620" s="31">
        <f t="shared" si="5507"/>
        <v>21852.099999999999</v>
      </c>
      <c r="BC1620" s="31">
        <f t="shared" si="5508"/>
        <v>28644.400000000001</v>
      </c>
      <c r="BD1620" s="31">
        <f t="shared" si="5509"/>
        <v>96018.100000000006</v>
      </c>
      <c r="BE1620" s="31">
        <f t="shared" si="5472"/>
        <v>0</v>
      </c>
      <c r="BF1620" s="31">
        <f t="shared" si="5473"/>
        <v>0</v>
      </c>
      <c r="BG1620" s="31">
        <f t="shared" si="5474"/>
        <v>0</v>
      </c>
      <c r="BH1620" s="31">
        <f t="shared" si="5510"/>
        <v>21852.099999999999</v>
      </c>
      <c r="BI1620" s="31">
        <f t="shared" si="5511"/>
        <v>28644.400000000001</v>
      </c>
      <c r="BJ1620" s="31">
        <f t="shared" si="5512"/>
        <v>96018.100000000006</v>
      </c>
      <c r="BK1620" s="31">
        <f t="shared" si="5475"/>
        <v>0</v>
      </c>
      <c r="BL1620" s="31">
        <f t="shared" si="5476"/>
        <v>25249.837</v>
      </c>
      <c r="BM1620" s="31">
        <f t="shared" si="5477"/>
        <v>-25529.136999999999</v>
      </c>
      <c r="BN1620" s="31">
        <f t="shared" si="5513"/>
        <v>21852.099999999999</v>
      </c>
      <c r="BO1620" s="31">
        <f t="shared" si="5514"/>
        <v>53894.237000000001</v>
      </c>
      <c r="BP1620" s="31">
        <f t="shared" si="5515"/>
        <v>70488.963000000003</v>
      </c>
      <c r="BQ1620" s="31">
        <f t="shared" si="5478"/>
        <v>0</v>
      </c>
      <c r="BR1620" s="31">
        <f t="shared" si="5479"/>
        <v>0</v>
      </c>
      <c r="BS1620" s="31">
        <f t="shared" si="5516"/>
        <v>21852.099999999999</v>
      </c>
      <c r="BT1620" s="31">
        <f t="shared" si="5517"/>
        <v>53894.237000000001</v>
      </c>
      <c r="BU1620" s="31">
        <f t="shared" si="5518"/>
        <v>70488.963000000003</v>
      </c>
      <c r="BV1620" s="31">
        <f t="shared" si="5480"/>
        <v>0</v>
      </c>
      <c r="BW1620" s="31">
        <f t="shared" si="5481"/>
        <v>0</v>
      </c>
      <c r="BX1620" s="31">
        <f t="shared" si="5519"/>
        <v>21852.099999999999</v>
      </c>
      <c r="BY1620" s="31">
        <f t="shared" si="5520"/>
        <v>53894.237000000001</v>
      </c>
      <c r="BZ1620" s="31">
        <f t="shared" si="5521"/>
        <v>70488.963000000003</v>
      </c>
      <c r="CA1620" s="31">
        <f t="shared" si="5482"/>
        <v>0</v>
      </c>
      <c r="CB1620" s="31">
        <f t="shared" si="5483"/>
        <v>0</v>
      </c>
      <c r="CC1620" s="31">
        <f t="shared" si="5484"/>
        <v>0</v>
      </c>
      <c r="CD1620" s="31">
        <f t="shared" si="5401"/>
        <v>21852.099999999999</v>
      </c>
      <c r="CE1620" s="31">
        <f t="shared" si="5402"/>
        <v>53894.237000000001</v>
      </c>
      <c r="CF1620" s="31">
        <f t="shared" si="5403"/>
        <v>70488.963000000003</v>
      </c>
      <c r="CG1620" s="31">
        <f t="shared" si="5485"/>
        <v>0</v>
      </c>
      <c r="CH1620" s="24"/>
      <c r="CI1620" s="40"/>
      <c r="CM1620" s="1" t="s">
        <v>29</v>
      </c>
    </row>
    <row r="1621" ht="43.75">
      <c r="A1621" s="41" t="s">
        <v>928</v>
      </c>
      <c r="B1621" s="17">
        <v>240</v>
      </c>
      <c r="C1621" s="16"/>
      <c r="D1621" s="16"/>
      <c r="E1621" s="39" t="s">
        <v>41</v>
      </c>
      <c r="F1621" s="31">
        <f t="shared" si="5445"/>
        <v>16438.099999999999</v>
      </c>
      <c r="G1621" s="31">
        <f t="shared" si="5446"/>
        <v>16333.1</v>
      </c>
      <c r="H1621" s="31">
        <f t="shared" si="5447"/>
        <v>10000</v>
      </c>
      <c r="I1621" s="31">
        <f t="shared" si="5448"/>
        <v>0</v>
      </c>
      <c r="J1621" s="31">
        <f t="shared" si="5449"/>
        <v>0</v>
      </c>
      <c r="K1621" s="31">
        <f t="shared" si="5450"/>
        <v>0</v>
      </c>
      <c r="L1621" s="31">
        <f t="shared" si="5486"/>
        <v>16438.099999999999</v>
      </c>
      <c r="M1621" s="31">
        <f t="shared" si="5487"/>
        <v>16333.1</v>
      </c>
      <c r="N1621" s="31">
        <f t="shared" si="5488"/>
        <v>10000</v>
      </c>
      <c r="O1621" s="31">
        <f t="shared" si="5451"/>
        <v>0</v>
      </c>
      <c r="P1621" s="31">
        <f t="shared" si="5452"/>
        <v>12311.299999999999</v>
      </c>
      <c r="Q1621" s="31">
        <f t="shared" si="5453"/>
        <v>86018.100000000006</v>
      </c>
      <c r="R1621" s="31">
        <f t="shared" si="5489"/>
        <v>16438.099999999999</v>
      </c>
      <c r="S1621" s="31">
        <f t="shared" si="5490"/>
        <v>28644.400000000001</v>
      </c>
      <c r="T1621" s="31">
        <f t="shared" si="5491"/>
        <v>96018.100000000006</v>
      </c>
      <c r="U1621" s="31">
        <f t="shared" si="5454"/>
        <v>0</v>
      </c>
      <c r="V1621" s="31">
        <f t="shared" si="5455"/>
        <v>0</v>
      </c>
      <c r="W1621" s="31">
        <f t="shared" si="5456"/>
        <v>0</v>
      </c>
      <c r="X1621" s="31">
        <f t="shared" si="5492"/>
        <v>16438.099999999999</v>
      </c>
      <c r="Y1621" s="31">
        <f t="shared" si="5493"/>
        <v>28644.400000000001</v>
      </c>
      <c r="Z1621" s="31">
        <f t="shared" si="5494"/>
        <v>96018.100000000006</v>
      </c>
      <c r="AA1621" s="31">
        <f t="shared" si="5457"/>
        <v>0</v>
      </c>
      <c r="AB1621" s="31">
        <f t="shared" si="5458"/>
        <v>0</v>
      </c>
      <c r="AC1621" s="31">
        <f t="shared" si="5459"/>
        <v>0</v>
      </c>
      <c r="AD1621" s="31">
        <f t="shared" si="5495"/>
        <v>16438.099999999999</v>
      </c>
      <c r="AE1621" s="31">
        <f t="shared" si="5496"/>
        <v>28644.400000000001</v>
      </c>
      <c r="AF1621" s="31">
        <f t="shared" si="5497"/>
        <v>96018.100000000006</v>
      </c>
      <c r="AG1621" s="31">
        <f t="shared" si="5460"/>
        <v>0</v>
      </c>
      <c r="AH1621" s="31">
        <f t="shared" si="5461"/>
        <v>0</v>
      </c>
      <c r="AI1621" s="31">
        <f t="shared" si="5462"/>
        <v>0</v>
      </c>
      <c r="AJ1621" s="31">
        <f t="shared" si="5498"/>
        <v>16438.099999999999</v>
      </c>
      <c r="AK1621" s="31">
        <f t="shared" si="5499"/>
        <v>28644.400000000001</v>
      </c>
      <c r="AL1621" s="31">
        <f t="shared" si="5500"/>
        <v>96018.100000000006</v>
      </c>
      <c r="AM1621" s="31">
        <f t="shared" si="5463"/>
        <v>0</v>
      </c>
      <c r="AN1621" s="31">
        <f t="shared" si="5464"/>
        <v>0</v>
      </c>
      <c r="AO1621" s="31">
        <f t="shared" si="5465"/>
        <v>0</v>
      </c>
      <c r="AP1621" s="31">
        <f t="shared" si="5501"/>
        <v>16438.099999999999</v>
      </c>
      <c r="AQ1621" s="31">
        <f t="shared" si="5502"/>
        <v>28644.400000000001</v>
      </c>
      <c r="AR1621" s="31">
        <f t="shared" si="5503"/>
        <v>96018.100000000006</v>
      </c>
      <c r="AS1621" s="31">
        <f t="shared" si="5466"/>
        <v>0</v>
      </c>
      <c r="AT1621" s="31">
        <f t="shared" si="5467"/>
        <v>0</v>
      </c>
      <c r="AU1621" s="31">
        <f t="shared" si="5468"/>
        <v>0</v>
      </c>
      <c r="AV1621" s="31">
        <f t="shared" si="5504"/>
        <v>16438.099999999999</v>
      </c>
      <c r="AW1621" s="31">
        <f t="shared" si="5505"/>
        <v>28644.400000000001</v>
      </c>
      <c r="AX1621" s="31">
        <f t="shared" si="5506"/>
        <v>96018.100000000006</v>
      </c>
      <c r="AY1621" s="31">
        <f t="shared" si="5522"/>
        <v>5414</v>
      </c>
      <c r="AZ1621" s="31">
        <f t="shared" si="5470"/>
        <v>0</v>
      </c>
      <c r="BA1621" s="31">
        <f t="shared" si="5471"/>
        <v>0</v>
      </c>
      <c r="BB1621" s="31">
        <f t="shared" si="5507"/>
        <v>21852.099999999999</v>
      </c>
      <c r="BC1621" s="31">
        <f t="shared" si="5508"/>
        <v>28644.400000000001</v>
      </c>
      <c r="BD1621" s="31">
        <f t="shared" si="5509"/>
        <v>96018.100000000006</v>
      </c>
      <c r="BE1621" s="31">
        <f t="shared" si="5472"/>
        <v>0</v>
      </c>
      <c r="BF1621" s="31">
        <f t="shared" si="5473"/>
        <v>0</v>
      </c>
      <c r="BG1621" s="31">
        <f t="shared" si="5474"/>
        <v>0</v>
      </c>
      <c r="BH1621" s="31">
        <f t="shared" si="5510"/>
        <v>21852.099999999999</v>
      </c>
      <c r="BI1621" s="31">
        <f t="shared" si="5511"/>
        <v>28644.400000000001</v>
      </c>
      <c r="BJ1621" s="31">
        <f t="shared" si="5512"/>
        <v>96018.100000000006</v>
      </c>
      <c r="BK1621" s="31">
        <f t="shared" si="5475"/>
        <v>0</v>
      </c>
      <c r="BL1621" s="31">
        <f t="shared" si="5476"/>
        <v>25249.837</v>
      </c>
      <c r="BM1621" s="31">
        <f t="shared" si="5477"/>
        <v>-25529.136999999999</v>
      </c>
      <c r="BN1621" s="31">
        <f t="shared" si="5513"/>
        <v>21852.099999999999</v>
      </c>
      <c r="BO1621" s="31">
        <f t="shared" si="5514"/>
        <v>53894.237000000001</v>
      </c>
      <c r="BP1621" s="31">
        <f t="shared" si="5515"/>
        <v>70488.963000000003</v>
      </c>
      <c r="BQ1621" s="31">
        <f t="shared" si="5478"/>
        <v>0</v>
      </c>
      <c r="BR1621" s="31">
        <f t="shared" si="5479"/>
        <v>0</v>
      </c>
      <c r="BS1621" s="31">
        <f t="shared" si="5516"/>
        <v>21852.099999999999</v>
      </c>
      <c r="BT1621" s="31">
        <f t="shared" si="5517"/>
        <v>53894.237000000001</v>
      </c>
      <c r="BU1621" s="31">
        <f t="shared" si="5518"/>
        <v>70488.963000000003</v>
      </c>
      <c r="BV1621" s="31">
        <f t="shared" si="5480"/>
        <v>0</v>
      </c>
      <c r="BW1621" s="31">
        <f t="shared" si="5481"/>
        <v>0</v>
      </c>
      <c r="BX1621" s="31">
        <f t="shared" si="5519"/>
        <v>21852.099999999999</v>
      </c>
      <c r="BY1621" s="31">
        <f t="shared" si="5520"/>
        <v>53894.237000000001</v>
      </c>
      <c r="BZ1621" s="31">
        <f t="shared" si="5521"/>
        <v>70488.963000000003</v>
      </c>
      <c r="CA1621" s="31">
        <f t="shared" si="5482"/>
        <v>0</v>
      </c>
      <c r="CB1621" s="31">
        <f t="shared" si="5483"/>
        <v>0</v>
      </c>
      <c r="CC1621" s="31">
        <f t="shared" si="5484"/>
        <v>0</v>
      </c>
      <c r="CD1621" s="31">
        <f t="shared" si="5401"/>
        <v>21852.099999999999</v>
      </c>
      <c r="CE1621" s="31">
        <f t="shared" si="5402"/>
        <v>53894.237000000001</v>
      </c>
      <c r="CF1621" s="31">
        <f t="shared" si="5403"/>
        <v>70488.963000000003</v>
      </c>
      <c r="CG1621" s="31">
        <f t="shared" si="5485"/>
        <v>0</v>
      </c>
      <c r="CH1621" s="24"/>
      <c r="CI1621" s="40"/>
      <c r="CN1621" s="1" t="s">
        <v>30</v>
      </c>
    </row>
    <row r="1622" ht="15">
      <c r="A1622" s="41" t="s">
        <v>928</v>
      </c>
      <c r="B1622" s="17">
        <v>240</v>
      </c>
      <c r="C1622" s="16" t="s">
        <v>66</v>
      </c>
      <c r="D1622" s="16" t="s">
        <v>67</v>
      </c>
      <c r="E1622" s="39" t="s">
        <v>68</v>
      </c>
      <c r="F1622" s="31">
        <v>16438.099999999999</v>
      </c>
      <c r="G1622" s="31">
        <v>16333.1</v>
      </c>
      <c r="H1622" s="31">
        <v>10000</v>
      </c>
      <c r="I1622" s="31"/>
      <c r="J1622" s="31"/>
      <c r="K1622" s="31"/>
      <c r="L1622" s="31">
        <f t="shared" si="5486"/>
        <v>16438.099999999999</v>
      </c>
      <c r="M1622" s="31">
        <f t="shared" si="5487"/>
        <v>16333.1</v>
      </c>
      <c r="N1622" s="31">
        <f t="shared" si="5488"/>
        <v>10000</v>
      </c>
      <c r="O1622" s="31"/>
      <c r="P1622" s="31">
        <v>12311.299999999999</v>
      </c>
      <c r="Q1622" s="31">
        <v>86018.100000000006</v>
      </c>
      <c r="R1622" s="31">
        <f t="shared" si="5489"/>
        <v>16438.099999999999</v>
      </c>
      <c r="S1622" s="31">
        <f t="shared" si="5490"/>
        <v>28644.400000000001</v>
      </c>
      <c r="T1622" s="31">
        <f t="shared" si="5491"/>
        <v>96018.100000000006</v>
      </c>
      <c r="U1622" s="31"/>
      <c r="V1622" s="31"/>
      <c r="W1622" s="31"/>
      <c r="X1622" s="31">
        <f t="shared" si="5492"/>
        <v>16438.099999999999</v>
      </c>
      <c r="Y1622" s="31">
        <f t="shared" si="5493"/>
        <v>28644.400000000001</v>
      </c>
      <c r="Z1622" s="31">
        <f t="shared" si="5494"/>
        <v>96018.100000000006</v>
      </c>
      <c r="AA1622" s="31"/>
      <c r="AB1622" s="31"/>
      <c r="AC1622" s="31"/>
      <c r="AD1622" s="31">
        <f t="shared" si="5495"/>
        <v>16438.099999999999</v>
      </c>
      <c r="AE1622" s="31">
        <f t="shared" si="5496"/>
        <v>28644.400000000001</v>
      </c>
      <c r="AF1622" s="31">
        <f t="shared" si="5497"/>
        <v>96018.100000000006</v>
      </c>
      <c r="AG1622" s="31"/>
      <c r="AH1622" s="31"/>
      <c r="AI1622" s="31"/>
      <c r="AJ1622" s="31">
        <f t="shared" si="5498"/>
        <v>16438.099999999999</v>
      </c>
      <c r="AK1622" s="31">
        <f t="shared" si="5499"/>
        <v>28644.400000000001</v>
      </c>
      <c r="AL1622" s="31">
        <f t="shared" si="5500"/>
        <v>96018.100000000006</v>
      </c>
      <c r="AM1622" s="31"/>
      <c r="AN1622" s="31"/>
      <c r="AO1622" s="31"/>
      <c r="AP1622" s="31">
        <f t="shared" si="5501"/>
        <v>16438.099999999999</v>
      </c>
      <c r="AQ1622" s="31">
        <f t="shared" si="5502"/>
        <v>28644.400000000001</v>
      </c>
      <c r="AR1622" s="31">
        <f t="shared" si="5503"/>
        <v>96018.100000000006</v>
      </c>
      <c r="AS1622" s="31"/>
      <c r="AT1622" s="31"/>
      <c r="AU1622" s="31"/>
      <c r="AV1622" s="31">
        <f t="shared" si="5504"/>
        <v>16438.099999999999</v>
      </c>
      <c r="AW1622" s="31">
        <f t="shared" si="5505"/>
        <v>28644.400000000001</v>
      </c>
      <c r="AX1622" s="31">
        <f t="shared" si="5506"/>
        <v>96018.100000000006</v>
      </c>
      <c r="AY1622" s="31">
        <v>5414</v>
      </c>
      <c r="AZ1622" s="31"/>
      <c r="BA1622" s="31"/>
      <c r="BB1622" s="31">
        <f t="shared" si="5507"/>
        <v>21852.099999999999</v>
      </c>
      <c r="BC1622" s="31">
        <f t="shared" si="5508"/>
        <v>28644.400000000001</v>
      </c>
      <c r="BD1622" s="31">
        <f t="shared" si="5509"/>
        <v>96018.100000000006</v>
      </c>
      <c r="BE1622" s="31"/>
      <c r="BF1622" s="31"/>
      <c r="BG1622" s="31"/>
      <c r="BH1622" s="31">
        <f t="shared" si="5510"/>
        <v>21852.099999999999</v>
      </c>
      <c r="BI1622" s="31">
        <f t="shared" si="5511"/>
        <v>28644.400000000001</v>
      </c>
      <c r="BJ1622" s="31">
        <f t="shared" si="5512"/>
        <v>96018.100000000006</v>
      </c>
      <c r="BK1622" s="31"/>
      <c r="BL1622" s="31">
        <v>25249.837</v>
      </c>
      <c r="BM1622" s="31">
        <v>-25529.136999999999</v>
      </c>
      <c r="BN1622" s="31">
        <f t="shared" si="5513"/>
        <v>21852.099999999999</v>
      </c>
      <c r="BO1622" s="31">
        <f t="shared" si="5514"/>
        <v>53894.237000000001</v>
      </c>
      <c r="BP1622" s="31">
        <f t="shared" si="5515"/>
        <v>70488.963000000003</v>
      </c>
      <c r="BQ1622" s="31"/>
      <c r="BR1622" s="31"/>
      <c r="BS1622" s="31">
        <f t="shared" si="5516"/>
        <v>21852.099999999999</v>
      </c>
      <c r="BT1622" s="31">
        <f t="shared" si="5517"/>
        <v>53894.237000000001</v>
      </c>
      <c r="BU1622" s="31">
        <f t="shared" si="5518"/>
        <v>70488.963000000003</v>
      </c>
      <c r="BV1622" s="31"/>
      <c r="BW1622" s="31"/>
      <c r="BX1622" s="31">
        <f t="shared" si="5519"/>
        <v>21852.099999999999</v>
      </c>
      <c r="BY1622" s="31">
        <f t="shared" si="5520"/>
        <v>53894.237000000001</v>
      </c>
      <c r="BZ1622" s="31">
        <f t="shared" si="5521"/>
        <v>70488.963000000003</v>
      </c>
      <c r="CA1622" s="31"/>
      <c r="CB1622" s="31"/>
      <c r="CC1622" s="31"/>
      <c r="CD1622" s="31">
        <f t="shared" si="5401"/>
        <v>21852.099999999999</v>
      </c>
      <c r="CE1622" s="31">
        <f t="shared" si="5402"/>
        <v>53894.237000000001</v>
      </c>
      <c r="CF1622" s="31">
        <f t="shared" si="5403"/>
        <v>70488.963000000003</v>
      </c>
      <c r="CG1622" s="31"/>
      <c r="CH1622" s="24"/>
      <c r="CI1622" s="40"/>
    </row>
    <row r="1623" ht="29.850000000000001">
      <c r="A1623" s="41" t="s">
        <v>930</v>
      </c>
      <c r="B1623" s="41"/>
      <c r="C1623" s="39"/>
      <c r="D1623" s="16"/>
      <c r="E1623" s="39" t="s">
        <v>931</v>
      </c>
      <c r="F1623" s="31">
        <f t="shared" si="5445"/>
        <v>318.60000000000002</v>
      </c>
      <c r="G1623" s="31">
        <f t="shared" si="5446"/>
        <v>318.60000000000002</v>
      </c>
      <c r="H1623" s="31">
        <f t="shared" si="5447"/>
        <v>318.60000000000002</v>
      </c>
      <c r="I1623" s="31">
        <f t="shared" si="5448"/>
        <v>0</v>
      </c>
      <c r="J1623" s="31">
        <f t="shared" si="5449"/>
        <v>0</v>
      </c>
      <c r="K1623" s="31">
        <f t="shared" si="5450"/>
        <v>0</v>
      </c>
      <c r="L1623" s="31">
        <f t="shared" si="5486"/>
        <v>318.60000000000002</v>
      </c>
      <c r="M1623" s="31">
        <f t="shared" si="5487"/>
        <v>318.60000000000002</v>
      </c>
      <c r="N1623" s="31">
        <f t="shared" si="5488"/>
        <v>318.60000000000002</v>
      </c>
      <c r="O1623" s="31">
        <f t="shared" si="5451"/>
        <v>0</v>
      </c>
      <c r="P1623" s="31">
        <f t="shared" si="5452"/>
        <v>0</v>
      </c>
      <c r="Q1623" s="31">
        <f t="shared" si="5453"/>
        <v>0</v>
      </c>
      <c r="R1623" s="31">
        <f t="shared" si="5489"/>
        <v>318.60000000000002</v>
      </c>
      <c r="S1623" s="31">
        <f t="shared" si="5490"/>
        <v>318.60000000000002</v>
      </c>
      <c r="T1623" s="31">
        <f t="shared" si="5491"/>
        <v>318.60000000000002</v>
      </c>
      <c r="U1623" s="31">
        <f t="shared" si="5454"/>
        <v>0</v>
      </c>
      <c r="V1623" s="31">
        <f t="shared" si="5455"/>
        <v>0</v>
      </c>
      <c r="W1623" s="31">
        <f t="shared" si="5456"/>
        <v>0</v>
      </c>
      <c r="X1623" s="31">
        <f t="shared" si="5492"/>
        <v>318.60000000000002</v>
      </c>
      <c r="Y1623" s="31">
        <f t="shared" si="5493"/>
        <v>318.60000000000002</v>
      </c>
      <c r="Z1623" s="31">
        <f t="shared" si="5494"/>
        <v>318.60000000000002</v>
      </c>
      <c r="AA1623" s="31">
        <f t="shared" si="5457"/>
        <v>0</v>
      </c>
      <c r="AB1623" s="31">
        <f t="shared" si="5458"/>
        <v>0</v>
      </c>
      <c r="AC1623" s="31">
        <f t="shared" si="5459"/>
        <v>0</v>
      </c>
      <c r="AD1623" s="31">
        <f t="shared" si="5495"/>
        <v>318.60000000000002</v>
      </c>
      <c r="AE1623" s="31">
        <f t="shared" si="5496"/>
        <v>318.60000000000002</v>
      </c>
      <c r="AF1623" s="31">
        <f t="shared" si="5497"/>
        <v>318.60000000000002</v>
      </c>
      <c r="AG1623" s="31">
        <f t="shared" si="5460"/>
        <v>0</v>
      </c>
      <c r="AH1623" s="31">
        <f t="shared" si="5461"/>
        <v>0</v>
      </c>
      <c r="AI1623" s="31">
        <f t="shared" si="5462"/>
        <v>0</v>
      </c>
      <c r="AJ1623" s="31">
        <f t="shared" si="5498"/>
        <v>318.60000000000002</v>
      </c>
      <c r="AK1623" s="31">
        <f t="shared" si="5499"/>
        <v>318.60000000000002</v>
      </c>
      <c r="AL1623" s="31">
        <f t="shared" si="5500"/>
        <v>318.60000000000002</v>
      </c>
      <c r="AM1623" s="31">
        <f t="shared" si="5463"/>
        <v>0</v>
      </c>
      <c r="AN1623" s="31">
        <f t="shared" si="5464"/>
        <v>0</v>
      </c>
      <c r="AO1623" s="31">
        <f t="shared" si="5465"/>
        <v>0</v>
      </c>
      <c r="AP1623" s="31">
        <f t="shared" si="5501"/>
        <v>318.60000000000002</v>
      </c>
      <c r="AQ1623" s="31">
        <f t="shared" si="5502"/>
        <v>318.60000000000002</v>
      </c>
      <c r="AR1623" s="31">
        <f t="shared" si="5503"/>
        <v>318.60000000000002</v>
      </c>
      <c r="AS1623" s="31">
        <f t="shared" si="5466"/>
        <v>0</v>
      </c>
      <c r="AT1623" s="31">
        <f t="shared" si="5467"/>
        <v>0</v>
      </c>
      <c r="AU1623" s="31">
        <f t="shared" si="5468"/>
        <v>0</v>
      </c>
      <c r="AV1623" s="31">
        <f t="shared" si="5504"/>
        <v>318.60000000000002</v>
      </c>
      <c r="AW1623" s="31">
        <f t="shared" si="5505"/>
        <v>318.60000000000002</v>
      </c>
      <c r="AX1623" s="31">
        <f t="shared" si="5506"/>
        <v>318.60000000000002</v>
      </c>
      <c r="AY1623" s="31">
        <f t="shared" si="5522"/>
        <v>0</v>
      </c>
      <c r="AZ1623" s="31">
        <f t="shared" si="5470"/>
        <v>0</v>
      </c>
      <c r="BA1623" s="31">
        <f t="shared" si="5471"/>
        <v>0</v>
      </c>
      <c r="BB1623" s="31">
        <f t="shared" si="5507"/>
        <v>318.60000000000002</v>
      </c>
      <c r="BC1623" s="31">
        <f t="shared" si="5508"/>
        <v>318.60000000000002</v>
      </c>
      <c r="BD1623" s="31">
        <f t="shared" si="5509"/>
        <v>318.60000000000002</v>
      </c>
      <c r="BE1623" s="31">
        <f t="shared" si="5472"/>
        <v>0</v>
      </c>
      <c r="BF1623" s="31">
        <f t="shared" si="5473"/>
        <v>0</v>
      </c>
      <c r="BG1623" s="31">
        <f t="shared" si="5474"/>
        <v>0</v>
      </c>
      <c r="BH1623" s="31">
        <f t="shared" si="5510"/>
        <v>318.60000000000002</v>
      </c>
      <c r="BI1623" s="31">
        <f t="shared" si="5511"/>
        <v>318.60000000000002</v>
      </c>
      <c r="BJ1623" s="31">
        <f t="shared" si="5512"/>
        <v>318.60000000000002</v>
      </c>
      <c r="BK1623" s="31">
        <f t="shared" si="5475"/>
        <v>0</v>
      </c>
      <c r="BL1623" s="31">
        <f t="shared" si="5476"/>
        <v>0</v>
      </c>
      <c r="BM1623" s="31">
        <f t="shared" si="5477"/>
        <v>0</v>
      </c>
      <c r="BN1623" s="31">
        <f t="shared" si="5513"/>
        <v>318.60000000000002</v>
      </c>
      <c r="BO1623" s="31">
        <f t="shared" si="5514"/>
        <v>318.60000000000002</v>
      </c>
      <c r="BP1623" s="31">
        <f t="shared" si="5515"/>
        <v>318.60000000000002</v>
      </c>
      <c r="BQ1623" s="31">
        <f t="shared" si="5478"/>
        <v>0</v>
      </c>
      <c r="BR1623" s="31">
        <f t="shared" si="5479"/>
        <v>0</v>
      </c>
      <c r="BS1623" s="31">
        <f t="shared" si="5516"/>
        <v>318.60000000000002</v>
      </c>
      <c r="BT1623" s="31">
        <f t="shared" si="5517"/>
        <v>318.60000000000002</v>
      </c>
      <c r="BU1623" s="31">
        <f t="shared" si="5518"/>
        <v>318.60000000000002</v>
      </c>
      <c r="BV1623" s="31">
        <f t="shared" si="5480"/>
        <v>0</v>
      </c>
      <c r="BW1623" s="31">
        <f t="shared" si="5481"/>
        <v>0</v>
      </c>
      <c r="BX1623" s="31">
        <f t="shared" si="5519"/>
        <v>318.60000000000002</v>
      </c>
      <c r="BY1623" s="31">
        <f t="shared" si="5520"/>
        <v>318.60000000000002</v>
      </c>
      <c r="BZ1623" s="31">
        <f t="shared" si="5521"/>
        <v>318.60000000000002</v>
      </c>
      <c r="CA1623" s="31">
        <f t="shared" si="5482"/>
        <v>0</v>
      </c>
      <c r="CB1623" s="31">
        <f t="shared" si="5483"/>
        <v>0</v>
      </c>
      <c r="CC1623" s="31">
        <f t="shared" si="5484"/>
        <v>0</v>
      </c>
      <c r="CD1623" s="31">
        <f t="shared" si="5401"/>
        <v>318.60000000000002</v>
      </c>
      <c r="CE1623" s="31">
        <f t="shared" si="5402"/>
        <v>318.60000000000002</v>
      </c>
      <c r="CF1623" s="31">
        <f t="shared" si="5403"/>
        <v>318.60000000000002</v>
      </c>
      <c r="CG1623" s="31">
        <f t="shared" si="5485"/>
        <v>0</v>
      </c>
      <c r="CH1623" s="24"/>
      <c r="CI1623" s="40"/>
      <c r="CL1623" s="1" t="s">
        <v>28</v>
      </c>
    </row>
    <row r="1624" ht="43.75">
      <c r="A1624" s="41" t="s">
        <v>932</v>
      </c>
      <c r="B1624" s="41"/>
      <c r="C1624" s="39"/>
      <c r="D1624" s="16"/>
      <c r="E1624" s="39" t="s">
        <v>933</v>
      </c>
      <c r="F1624" s="31">
        <f t="shared" si="5445"/>
        <v>318.60000000000002</v>
      </c>
      <c r="G1624" s="31">
        <f t="shared" si="5446"/>
        <v>318.60000000000002</v>
      </c>
      <c r="H1624" s="31">
        <f t="shared" si="5447"/>
        <v>318.60000000000002</v>
      </c>
      <c r="I1624" s="31">
        <f t="shared" si="5448"/>
        <v>0</v>
      </c>
      <c r="J1624" s="31">
        <f t="shared" si="5449"/>
        <v>0</v>
      </c>
      <c r="K1624" s="31">
        <f t="shared" si="5450"/>
        <v>0</v>
      </c>
      <c r="L1624" s="31">
        <f t="shared" si="5486"/>
        <v>318.60000000000002</v>
      </c>
      <c r="M1624" s="31">
        <f t="shared" si="5487"/>
        <v>318.60000000000002</v>
      </c>
      <c r="N1624" s="31">
        <f t="shared" si="5488"/>
        <v>318.60000000000002</v>
      </c>
      <c r="O1624" s="31">
        <f t="shared" si="5451"/>
        <v>0</v>
      </c>
      <c r="P1624" s="31">
        <f t="shared" si="5452"/>
        <v>0</v>
      </c>
      <c r="Q1624" s="31">
        <f t="shared" si="5453"/>
        <v>0</v>
      </c>
      <c r="R1624" s="31">
        <f t="shared" si="5489"/>
        <v>318.60000000000002</v>
      </c>
      <c r="S1624" s="31">
        <f t="shared" si="5490"/>
        <v>318.60000000000002</v>
      </c>
      <c r="T1624" s="31">
        <f t="shared" si="5491"/>
        <v>318.60000000000002</v>
      </c>
      <c r="U1624" s="31">
        <f t="shared" si="5454"/>
        <v>0</v>
      </c>
      <c r="V1624" s="31">
        <f t="shared" si="5455"/>
        <v>0</v>
      </c>
      <c r="W1624" s="31">
        <f t="shared" si="5456"/>
        <v>0</v>
      </c>
      <c r="X1624" s="31">
        <f t="shared" si="5492"/>
        <v>318.60000000000002</v>
      </c>
      <c r="Y1624" s="31">
        <f t="shared" si="5493"/>
        <v>318.60000000000002</v>
      </c>
      <c r="Z1624" s="31">
        <f t="shared" si="5494"/>
        <v>318.60000000000002</v>
      </c>
      <c r="AA1624" s="31">
        <f t="shared" si="5457"/>
        <v>0</v>
      </c>
      <c r="AB1624" s="31">
        <f t="shared" si="5458"/>
        <v>0</v>
      </c>
      <c r="AC1624" s="31">
        <f t="shared" si="5459"/>
        <v>0</v>
      </c>
      <c r="AD1624" s="31">
        <f t="shared" si="5495"/>
        <v>318.60000000000002</v>
      </c>
      <c r="AE1624" s="31">
        <f t="shared" si="5496"/>
        <v>318.60000000000002</v>
      </c>
      <c r="AF1624" s="31">
        <f t="shared" si="5497"/>
        <v>318.60000000000002</v>
      </c>
      <c r="AG1624" s="31">
        <f t="shared" si="5460"/>
        <v>0</v>
      </c>
      <c r="AH1624" s="31">
        <f t="shared" si="5461"/>
        <v>0</v>
      </c>
      <c r="AI1624" s="31">
        <f t="shared" si="5462"/>
        <v>0</v>
      </c>
      <c r="AJ1624" s="31">
        <f t="shared" si="5498"/>
        <v>318.60000000000002</v>
      </c>
      <c r="AK1624" s="31">
        <f t="shared" si="5499"/>
        <v>318.60000000000002</v>
      </c>
      <c r="AL1624" s="31">
        <f t="shared" si="5500"/>
        <v>318.60000000000002</v>
      </c>
      <c r="AM1624" s="31">
        <f t="shared" si="5463"/>
        <v>0</v>
      </c>
      <c r="AN1624" s="31">
        <f t="shared" si="5464"/>
        <v>0</v>
      </c>
      <c r="AO1624" s="31">
        <f t="shared" si="5465"/>
        <v>0</v>
      </c>
      <c r="AP1624" s="31">
        <f t="shared" si="5501"/>
        <v>318.60000000000002</v>
      </c>
      <c r="AQ1624" s="31">
        <f t="shared" si="5502"/>
        <v>318.60000000000002</v>
      </c>
      <c r="AR1624" s="31">
        <f t="shared" si="5503"/>
        <v>318.60000000000002</v>
      </c>
      <c r="AS1624" s="31">
        <f t="shared" si="5466"/>
        <v>0</v>
      </c>
      <c r="AT1624" s="31">
        <f t="shared" si="5467"/>
        <v>0</v>
      </c>
      <c r="AU1624" s="31">
        <f t="shared" si="5468"/>
        <v>0</v>
      </c>
      <c r="AV1624" s="31">
        <f t="shared" si="5504"/>
        <v>318.60000000000002</v>
      </c>
      <c r="AW1624" s="31">
        <f t="shared" si="5505"/>
        <v>318.60000000000002</v>
      </c>
      <c r="AX1624" s="31">
        <f t="shared" si="5506"/>
        <v>318.60000000000002</v>
      </c>
      <c r="AY1624" s="31">
        <f t="shared" si="5522"/>
        <v>0</v>
      </c>
      <c r="AZ1624" s="31">
        <f t="shared" si="5470"/>
        <v>0</v>
      </c>
      <c r="BA1624" s="31">
        <f t="shared" si="5471"/>
        <v>0</v>
      </c>
      <c r="BB1624" s="31">
        <f t="shared" si="5507"/>
        <v>318.60000000000002</v>
      </c>
      <c r="BC1624" s="31">
        <f t="shared" si="5508"/>
        <v>318.60000000000002</v>
      </c>
      <c r="BD1624" s="31">
        <f t="shared" si="5509"/>
        <v>318.60000000000002</v>
      </c>
      <c r="BE1624" s="31">
        <f t="shared" si="5472"/>
        <v>0</v>
      </c>
      <c r="BF1624" s="31">
        <f t="shared" si="5473"/>
        <v>0</v>
      </c>
      <c r="BG1624" s="31">
        <f t="shared" si="5474"/>
        <v>0</v>
      </c>
      <c r="BH1624" s="31">
        <f t="shared" si="5510"/>
        <v>318.60000000000002</v>
      </c>
      <c r="BI1624" s="31">
        <f t="shared" si="5511"/>
        <v>318.60000000000002</v>
      </c>
      <c r="BJ1624" s="31">
        <f t="shared" si="5512"/>
        <v>318.60000000000002</v>
      </c>
      <c r="BK1624" s="31">
        <f t="shared" si="5475"/>
        <v>0</v>
      </c>
      <c r="BL1624" s="31">
        <f t="shared" si="5476"/>
        <v>0</v>
      </c>
      <c r="BM1624" s="31">
        <f t="shared" si="5477"/>
        <v>0</v>
      </c>
      <c r="BN1624" s="31">
        <f t="shared" si="5513"/>
        <v>318.60000000000002</v>
      </c>
      <c r="BO1624" s="31">
        <f t="shared" si="5514"/>
        <v>318.60000000000002</v>
      </c>
      <c r="BP1624" s="31">
        <f t="shared" si="5515"/>
        <v>318.60000000000002</v>
      </c>
      <c r="BQ1624" s="31">
        <f t="shared" si="5478"/>
        <v>0</v>
      </c>
      <c r="BR1624" s="31">
        <f t="shared" si="5479"/>
        <v>0</v>
      </c>
      <c r="BS1624" s="31">
        <f t="shared" si="5516"/>
        <v>318.60000000000002</v>
      </c>
      <c r="BT1624" s="31">
        <f t="shared" si="5517"/>
        <v>318.60000000000002</v>
      </c>
      <c r="BU1624" s="31">
        <f t="shared" si="5518"/>
        <v>318.60000000000002</v>
      </c>
      <c r="BV1624" s="31">
        <f t="shared" si="5480"/>
        <v>0</v>
      </c>
      <c r="BW1624" s="31">
        <f t="shared" si="5481"/>
        <v>0</v>
      </c>
      <c r="BX1624" s="31">
        <f t="shared" si="5519"/>
        <v>318.60000000000002</v>
      </c>
      <c r="BY1624" s="31">
        <f t="shared" si="5520"/>
        <v>318.60000000000002</v>
      </c>
      <c r="BZ1624" s="31">
        <f t="shared" si="5521"/>
        <v>318.60000000000002</v>
      </c>
      <c r="CA1624" s="31">
        <f t="shared" si="5482"/>
        <v>0</v>
      </c>
      <c r="CB1624" s="31">
        <f t="shared" si="5483"/>
        <v>0</v>
      </c>
      <c r="CC1624" s="31">
        <f t="shared" si="5484"/>
        <v>0</v>
      </c>
      <c r="CD1624" s="31">
        <f t="shared" si="5401"/>
        <v>318.60000000000002</v>
      </c>
      <c r="CE1624" s="31">
        <f t="shared" si="5402"/>
        <v>318.60000000000002</v>
      </c>
      <c r="CF1624" s="31">
        <f t="shared" si="5403"/>
        <v>318.60000000000002</v>
      </c>
      <c r="CG1624" s="31">
        <f t="shared" si="5485"/>
        <v>0</v>
      </c>
      <c r="CH1624" s="24"/>
      <c r="CI1624" s="40"/>
      <c r="CO1624" s="1" t="s">
        <v>31</v>
      </c>
    </row>
    <row r="1625" ht="29.850000000000001">
      <c r="A1625" s="41" t="s">
        <v>932</v>
      </c>
      <c r="B1625" s="17">
        <v>200</v>
      </c>
      <c r="C1625" s="16"/>
      <c r="D1625" s="16"/>
      <c r="E1625" s="39" t="s">
        <v>40</v>
      </c>
      <c r="F1625" s="31">
        <f t="shared" si="5445"/>
        <v>318.60000000000002</v>
      </c>
      <c r="G1625" s="31">
        <f t="shared" si="5446"/>
        <v>318.60000000000002</v>
      </c>
      <c r="H1625" s="31">
        <f t="shared" si="5447"/>
        <v>318.60000000000002</v>
      </c>
      <c r="I1625" s="31">
        <f t="shared" si="5448"/>
        <v>0</v>
      </c>
      <c r="J1625" s="31">
        <f t="shared" si="5449"/>
        <v>0</v>
      </c>
      <c r="K1625" s="31">
        <f t="shared" si="5450"/>
        <v>0</v>
      </c>
      <c r="L1625" s="31">
        <f t="shared" si="5486"/>
        <v>318.60000000000002</v>
      </c>
      <c r="M1625" s="31">
        <f t="shared" si="5487"/>
        <v>318.60000000000002</v>
      </c>
      <c r="N1625" s="31">
        <f t="shared" si="5488"/>
        <v>318.60000000000002</v>
      </c>
      <c r="O1625" s="31">
        <f t="shared" si="5451"/>
        <v>0</v>
      </c>
      <c r="P1625" s="31">
        <f t="shared" si="5452"/>
        <v>0</v>
      </c>
      <c r="Q1625" s="31">
        <f t="shared" si="5453"/>
        <v>0</v>
      </c>
      <c r="R1625" s="31">
        <f t="shared" si="5489"/>
        <v>318.60000000000002</v>
      </c>
      <c r="S1625" s="31">
        <f t="shared" si="5490"/>
        <v>318.60000000000002</v>
      </c>
      <c r="T1625" s="31">
        <f t="shared" si="5491"/>
        <v>318.60000000000002</v>
      </c>
      <c r="U1625" s="31">
        <f t="shared" si="5454"/>
        <v>0</v>
      </c>
      <c r="V1625" s="31">
        <f t="shared" si="5455"/>
        <v>0</v>
      </c>
      <c r="W1625" s="31">
        <f t="shared" si="5456"/>
        <v>0</v>
      </c>
      <c r="X1625" s="31">
        <f t="shared" si="5492"/>
        <v>318.60000000000002</v>
      </c>
      <c r="Y1625" s="31">
        <f t="shared" si="5493"/>
        <v>318.60000000000002</v>
      </c>
      <c r="Z1625" s="31">
        <f t="shared" si="5494"/>
        <v>318.60000000000002</v>
      </c>
      <c r="AA1625" s="31">
        <f t="shared" si="5457"/>
        <v>0</v>
      </c>
      <c r="AB1625" s="31">
        <f t="shared" si="5458"/>
        <v>0</v>
      </c>
      <c r="AC1625" s="31">
        <f t="shared" si="5459"/>
        <v>0</v>
      </c>
      <c r="AD1625" s="31">
        <f t="shared" si="5495"/>
        <v>318.60000000000002</v>
      </c>
      <c r="AE1625" s="31">
        <f t="shared" si="5496"/>
        <v>318.60000000000002</v>
      </c>
      <c r="AF1625" s="31">
        <f t="shared" si="5497"/>
        <v>318.60000000000002</v>
      </c>
      <c r="AG1625" s="31">
        <f t="shared" si="5460"/>
        <v>0</v>
      </c>
      <c r="AH1625" s="31">
        <f t="shared" si="5461"/>
        <v>0</v>
      </c>
      <c r="AI1625" s="31">
        <f t="shared" si="5462"/>
        <v>0</v>
      </c>
      <c r="AJ1625" s="31">
        <f t="shared" si="5498"/>
        <v>318.60000000000002</v>
      </c>
      <c r="AK1625" s="31">
        <f t="shared" si="5499"/>
        <v>318.60000000000002</v>
      </c>
      <c r="AL1625" s="31">
        <f t="shared" si="5500"/>
        <v>318.60000000000002</v>
      </c>
      <c r="AM1625" s="31">
        <f t="shared" si="5463"/>
        <v>0</v>
      </c>
      <c r="AN1625" s="31">
        <f t="shared" si="5464"/>
        <v>0</v>
      </c>
      <c r="AO1625" s="31">
        <f t="shared" si="5465"/>
        <v>0</v>
      </c>
      <c r="AP1625" s="31">
        <f t="shared" si="5501"/>
        <v>318.60000000000002</v>
      </c>
      <c r="AQ1625" s="31">
        <f t="shared" si="5502"/>
        <v>318.60000000000002</v>
      </c>
      <c r="AR1625" s="31">
        <f t="shared" si="5503"/>
        <v>318.60000000000002</v>
      </c>
      <c r="AS1625" s="31">
        <f t="shared" si="5466"/>
        <v>0</v>
      </c>
      <c r="AT1625" s="31">
        <f t="shared" si="5467"/>
        <v>0</v>
      </c>
      <c r="AU1625" s="31">
        <f t="shared" si="5468"/>
        <v>0</v>
      </c>
      <c r="AV1625" s="31">
        <f t="shared" si="5504"/>
        <v>318.60000000000002</v>
      </c>
      <c r="AW1625" s="31">
        <f t="shared" si="5505"/>
        <v>318.60000000000002</v>
      </c>
      <c r="AX1625" s="31">
        <f t="shared" si="5506"/>
        <v>318.60000000000002</v>
      </c>
      <c r="AY1625" s="31">
        <f t="shared" si="5522"/>
        <v>0</v>
      </c>
      <c r="AZ1625" s="31">
        <f t="shared" si="5470"/>
        <v>0</v>
      </c>
      <c r="BA1625" s="31">
        <f t="shared" si="5471"/>
        <v>0</v>
      </c>
      <c r="BB1625" s="31">
        <f t="shared" si="5507"/>
        <v>318.60000000000002</v>
      </c>
      <c r="BC1625" s="31">
        <f t="shared" si="5508"/>
        <v>318.60000000000002</v>
      </c>
      <c r="BD1625" s="31">
        <f t="shared" si="5509"/>
        <v>318.60000000000002</v>
      </c>
      <c r="BE1625" s="31">
        <f t="shared" si="5472"/>
        <v>0</v>
      </c>
      <c r="BF1625" s="31">
        <f t="shared" si="5473"/>
        <v>0</v>
      </c>
      <c r="BG1625" s="31">
        <f t="shared" si="5474"/>
        <v>0</v>
      </c>
      <c r="BH1625" s="31">
        <f t="shared" si="5510"/>
        <v>318.60000000000002</v>
      </c>
      <c r="BI1625" s="31">
        <f t="shared" si="5511"/>
        <v>318.60000000000002</v>
      </c>
      <c r="BJ1625" s="31">
        <f t="shared" si="5512"/>
        <v>318.60000000000002</v>
      </c>
      <c r="BK1625" s="31">
        <f t="shared" si="5475"/>
        <v>0</v>
      </c>
      <c r="BL1625" s="31">
        <f t="shared" si="5476"/>
        <v>0</v>
      </c>
      <c r="BM1625" s="31">
        <f t="shared" si="5477"/>
        <v>0</v>
      </c>
      <c r="BN1625" s="31">
        <f t="shared" si="5513"/>
        <v>318.60000000000002</v>
      </c>
      <c r="BO1625" s="31">
        <f t="shared" si="5514"/>
        <v>318.60000000000002</v>
      </c>
      <c r="BP1625" s="31">
        <f t="shared" si="5515"/>
        <v>318.60000000000002</v>
      </c>
      <c r="BQ1625" s="31">
        <f t="shared" si="5478"/>
        <v>0</v>
      </c>
      <c r="BR1625" s="31">
        <f t="shared" si="5479"/>
        <v>0</v>
      </c>
      <c r="BS1625" s="31">
        <f t="shared" si="5516"/>
        <v>318.60000000000002</v>
      </c>
      <c r="BT1625" s="31">
        <f t="shared" si="5517"/>
        <v>318.60000000000002</v>
      </c>
      <c r="BU1625" s="31">
        <f t="shared" si="5518"/>
        <v>318.60000000000002</v>
      </c>
      <c r="BV1625" s="31">
        <f t="shared" si="5480"/>
        <v>0</v>
      </c>
      <c r="BW1625" s="31">
        <f t="shared" si="5481"/>
        <v>0</v>
      </c>
      <c r="BX1625" s="31">
        <f t="shared" si="5519"/>
        <v>318.60000000000002</v>
      </c>
      <c r="BY1625" s="31">
        <f t="shared" si="5520"/>
        <v>318.60000000000002</v>
      </c>
      <c r="BZ1625" s="31">
        <f t="shared" si="5521"/>
        <v>318.60000000000002</v>
      </c>
      <c r="CA1625" s="31">
        <f t="shared" si="5482"/>
        <v>0</v>
      </c>
      <c r="CB1625" s="31">
        <f t="shared" si="5483"/>
        <v>0</v>
      </c>
      <c r="CC1625" s="31">
        <f t="shared" si="5484"/>
        <v>0</v>
      </c>
      <c r="CD1625" s="31">
        <f t="shared" si="5401"/>
        <v>318.60000000000002</v>
      </c>
      <c r="CE1625" s="31">
        <f t="shared" si="5402"/>
        <v>318.60000000000002</v>
      </c>
      <c r="CF1625" s="31">
        <f t="shared" si="5403"/>
        <v>318.60000000000002</v>
      </c>
      <c r="CG1625" s="31">
        <f t="shared" si="5485"/>
        <v>0</v>
      </c>
      <c r="CH1625" s="24"/>
      <c r="CI1625" s="40"/>
      <c r="CM1625" s="1" t="s">
        <v>29</v>
      </c>
    </row>
    <row r="1626" ht="43.75">
      <c r="A1626" s="41" t="s">
        <v>932</v>
      </c>
      <c r="B1626" s="17">
        <v>240</v>
      </c>
      <c r="C1626" s="16"/>
      <c r="D1626" s="16"/>
      <c r="E1626" s="39" t="s">
        <v>41</v>
      </c>
      <c r="F1626" s="31">
        <f t="shared" si="5445"/>
        <v>318.60000000000002</v>
      </c>
      <c r="G1626" s="31">
        <f t="shared" si="5446"/>
        <v>318.60000000000002</v>
      </c>
      <c r="H1626" s="31">
        <f t="shared" si="5447"/>
        <v>318.60000000000002</v>
      </c>
      <c r="I1626" s="31">
        <f t="shared" si="5448"/>
        <v>0</v>
      </c>
      <c r="J1626" s="31">
        <f t="shared" si="5449"/>
        <v>0</v>
      </c>
      <c r="K1626" s="31">
        <f t="shared" si="5450"/>
        <v>0</v>
      </c>
      <c r="L1626" s="31">
        <f t="shared" si="5486"/>
        <v>318.60000000000002</v>
      </c>
      <c r="M1626" s="31">
        <f t="shared" si="5487"/>
        <v>318.60000000000002</v>
      </c>
      <c r="N1626" s="31">
        <f t="shared" si="5488"/>
        <v>318.60000000000002</v>
      </c>
      <c r="O1626" s="31">
        <f t="shared" si="5451"/>
        <v>0</v>
      </c>
      <c r="P1626" s="31">
        <f t="shared" si="5452"/>
        <v>0</v>
      </c>
      <c r="Q1626" s="31">
        <f t="shared" si="5453"/>
        <v>0</v>
      </c>
      <c r="R1626" s="31">
        <f t="shared" si="5489"/>
        <v>318.60000000000002</v>
      </c>
      <c r="S1626" s="31">
        <f t="shared" si="5490"/>
        <v>318.60000000000002</v>
      </c>
      <c r="T1626" s="31">
        <f t="shared" si="5491"/>
        <v>318.60000000000002</v>
      </c>
      <c r="U1626" s="31">
        <f t="shared" si="5454"/>
        <v>0</v>
      </c>
      <c r="V1626" s="31">
        <f t="shared" si="5455"/>
        <v>0</v>
      </c>
      <c r="W1626" s="31">
        <f t="shared" si="5456"/>
        <v>0</v>
      </c>
      <c r="X1626" s="31">
        <f t="shared" si="5492"/>
        <v>318.60000000000002</v>
      </c>
      <c r="Y1626" s="31">
        <f t="shared" si="5493"/>
        <v>318.60000000000002</v>
      </c>
      <c r="Z1626" s="31">
        <f t="shared" si="5494"/>
        <v>318.60000000000002</v>
      </c>
      <c r="AA1626" s="31">
        <f t="shared" si="5457"/>
        <v>0</v>
      </c>
      <c r="AB1626" s="31">
        <f t="shared" si="5458"/>
        <v>0</v>
      </c>
      <c r="AC1626" s="31">
        <f t="shared" si="5459"/>
        <v>0</v>
      </c>
      <c r="AD1626" s="31">
        <f t="shared" si="5495"/>
        <v>318.60000000000002</v>
      </c>
      <c r="AE1626" s="31">
        <f t="shared" si="5496"/>
        <v>318.60000000000002</v>
      </c>
      <c r="AF1626" s="31">
        <f t="shared" si="5497"/>
        <v>318.60000000000002</v>
      </c>
      <c r="AG1626" s="31">
        <f t="shared" si="5460"/>
        <v>0</v>
      </c>
      <c r="AH1626" s="31">
        <f t="shared" si="5461"/>
        <v>0</v>
      </c>
      <c r="AI1626" s="31">
        <f t="shared" si="5462"/>
        <v>0</v>
      </c>
      <c r="AJ1626" s="31">
        <f t="shared" si="5498"/>
        <v>318.60000000000002</v>
      </c>
      <c r="AK1626" s="31">
        <f t="shared" si="5499"/>
        <v>318.60000000000002</v>
      </c>
      <c r="AL1626" s="31">
        <f t="shared" si="5500"/>
        <v>318.60000000000002</v>
      </c>
      <c r="AM1626" s="31">
        <f t="shared" si="5463"/>
        <v>0</v>
      </c>
      <c r="AN1626" s="31">
        <f t="shared" si="5464"/>
        <v>0</v>
      </c>
      <c r="AO1626" s="31">
        <f t="shared" si="5465"/>
        <v>0</v>
      </c>
      <c r="AP1626" s="31">
        <f t="shared" si="5501"/>
        <v>318.60000000000002</v>
      </c>
      <c r="AQ1626" s="31">
        <f t="shared" si="5502"/>
        <v>318.60000000000002</v>
      </c>
      <c r="AR1626" s="31">
        <f t="shared" si="5503"/>
        <v>318.60000000000002</v>
      </c>
      <c r="AS1626" s="31">
        <f t="shared" si="5466"/>
        <v>0</v>
      </c>
      <c r="AT1626" s="31">
        <f t="shared" si="5467"/>
        <v>0</v>
      </c>
      <c r="AU1626" s="31">
        <f t="shared" si="5468"/>
        <v>0</v>
      </c>
      <c r="AV1626" s="31">
        <f t="shared" si="5504"/>
        <v>318.60000000000002</v>
      </c>
      <c r="AW1626" s="31">
        <f t="shared" si="5505"/>
        <v>318.60000000000002</v>
      </c>
      <c r="AX1626" s="31">
        <f t="shared" si="5506"/>
        <v>318.60000000000002</v>
      </c>
      <c r="AY1626" s="31">
        <f t="shared" si="5522"/>
        <v>0</v>
      </c>
      <c r="AZ1626" s="31">
        <f t="shared" si="5470"/>
        <v>0</v>
      </c>
      <c r="BA1626" s="31">
        <f t="shared" si="5471"/>
        <v>0</v>
      </c>
      <c r="BB1626" s="31">
        <f t="shared" si="5507"/>
        <v>318.60000000000002</v>
      </c>
      <c r="BC1626" s="31">
        <f t="shared" si="5508"/>
        <v>318.60000000000002</v>
      </c>
      <c r="BD1626" s="31">
        <f t="shared" si="5509"/>
        <v>318.60000000000002</v>
      </c>
      <c r="BE1626" s="31">
        <f t="shared" si="5472"/>
        <v>0</v>
      </c>
      <c r="BF1626" s="31">
        <f t="shared" si="5473"/>
        <v>0</v>
      </c>
      <c r="BG1626" s="31">
        <f t="shared" si="5474"/>
        <v>0</v>
      </c>
      <c r="BH1626" s="31">
        <f t="shared" si="5510"/>
        <v>318.60000000000002</v>
      </c>
      <c r="BI1626" s="31">
        <f t="shared" si="5511"/>
        <v>318.60000000000002</v>
      </c>
      <c r="BJ1626" s="31">
        <f t="shared" si="5512"/>
        <v>318.60000000000002</v>
      </c>
      <c r="BK1626" s="31">
        <f t="shared" si="5475"/>
        <v>0</v>
      </c>
      <c r="BL1626" s="31">
        <f t="shared" si="5476"/>
        <v>0</v>
      </c>
      <c r="BM1626" s="31">
        <f t="shared" si="5477"/>
        <v>0</v>
      </c>
      <c r="BN1626" s="31">
        <f t="shared" si="5513"/>
        <v>318.60000000000002</v>
      </c>
      <c r="BO1626" s="31">
        <f t="shared" si="5514"/>
        <v>318.60000000000002</v>
      </c>
      <c r="BP1626" s="31">
        <f t="shared" si="5515"/>
        <v>318.60000000000002</v>
      </c>
      <c r="BQ1626" s="31">
        <f t="shared" si="5478"/>
        <v>0</v>
      </c>
      <c r="BR1626" s="31">
        <f t="shared" si="5479"/>
        <v>0</v>
      </c>
      <c r="BS1626" s="31">
        <f t="shared" si="5516"/>
        <v>318.60000000000002</v>
      </c>
      <c r="BT1626" s="31">
        <f t="shared" si="5517"/>
        <v>318.60000000000002</v>
      </c>
      <c r="BU1626" s="31">
        <f t="shared" si="5518"/>
        <v>318.60000000000002</v>
      </c>
      <c r="BV1626" s="31">
        <f t="shared" si="5480"/>
        <v>0</v>
      </c>
      <c r="BW1626" s="31">
        <f t="shared" si="5481"/>
        <v>0</v>
      </c>
      <c r="BX1626" s="31">
        <f t="shared" si="5519"/>
        <v>318.60000000000002</v>
      </c>
      <c r="BY1626" s="31">
        <f t="shared" si="5520"/>
        <v>318.60000000000002</v>
      </c>
      <c r="BZ1626" s="31">
        <f t="shared" si="5521"/>
        <v>318.60000000000002</v>
      </c>
      <c r="CA1626" s="31">
        <f t="shared" si="5482"/>
        <v>0</v>
      </c>
      <c r="CB1626" s="31">
        <f t="shared" si="5483"/>
        <v>0</v>
      </c>
      <c r="CC1626" s="31">
        <f t="shared" si="5484"/>
        <v>0</v>
      </c>
      <c r="CD1626" s="31">
        <f t="shared" si="5401"/>
        <v>318.60000000000002</v>
      </c>
      <c r="CE1626" s="31">
        <f t="shared" si="5402"/>
        <v>318.60000000000002</v>
      </c>
      <c r="CF1626" s="31">
        <f t="shared" si="5403"/>
        <v>318.60000000000002</v>
      </c>
      <c r="CG1626" s="31">
        <f t="shared" si="5485"/>
        <v>0</v>
      </c>
      <c r="CH1626" s="24"/>
      <c r="CI1626" s="40"/>
      <c r="CN1626" s="1" t="s">
        <v>30</v>
      </c>
    </row>
    <row r="1627" ht="29.850000000000001">
      <c r="A1627" s="41" t="s">
        <v>932</v>
      </c>
      <c r="B1627" s="17">
        <v>240</v>
      </c>
      <c r="C1627" s="16" t="s">
        <v>354</v>
      </c>
      <c r="D1627" s="16" t="s">
        <v>67</v>
      </c>
      <c r="E1627" s="39" t="s">
        <v>934</v>
      </c>
      <c r="F1627" s="31">
        <v>318.60000000000002</v>
      </c>
      <c r="G1627" s="31">
        <v>318.60000000000002</v>
      </c>
      <c r="H1627" s="31">
        <v>318.60000000000002</v>
      </c>
      <c r="I1627" s="31"/>
      <c r="J1627" s="31"/>
      <c r="K1627" s="31"/>
      <c r="L1627" s="31">
        <f t="shared" si="5486"/>
        <v>318.60000000000002</v>
      </c>
      <c r="M1627" s="31">
        <f t="shared" si="5487"/>
        <v>318.60000000000002</v>
      </c>
      <c r="N1627" s="31">
        <f t="shared" si="5488"/>
        <v>318.60000000000002</v>
      </c>
      <c r="O1627" s="31"/>
      <c r="P1627" s="31"/>
      <c r="Q1627" s="31"/>
      <c r="R1627" s="31">
        <f t="shared" si="5489"/>
        <v>318.60000000000002</v>
      </c>
      <c r="S1627" s="31">
        <f t="shared" si="5490"/>
        <v>318.60000000000002</v>
      </c>
      <c r="T1627" s="31">
        <f t="shared" si="5491"/>
        <v>318.60000000000002</v>
      </c>
      <c r="U1627" s="31"/>
      <c r="V1627" s="31"/>
      <c r="W1627" s="31"/>
      <c r="X1627" s="31">
        <f t="shared" si="5492"/>
        <v>318.60000000000002</v>
      </c>
      <c r="Y1627" s="31">
        <f t="shared" si="5493"/>
        <v>318.60000000000002</v>
      </c>
      <c r="Z1627" s="31">
        <f t="shared" si="5494"/>
        <v>318.60000000000002</v>
      </c>
      <c r="AA1627" s="31"/>
      <c r="AB1627" s="31"/>
      <c r="AC1627" s="31"/>
      <c r="AD1627" s="31">
        <f t="shared" si="5495"/>
        <v>318.60000000000002</v>
      </c>
      <c r="AE1627" s="31">
        <f t="shared" si="5496"/>
        <v>318.60000000000002</v>
      </c>
      <c r="AF1627" s="31">
        <f t="shared" si="5497"/>
        <v>318.60000000000002</v>
      </c>
      <c r="AG1627" s="31"/>
      <c r="AH1627" s="31"/>
      <c r="AI1627" s="31"/>
      <c r="AJ1627" s="31">
        <f t="shared" si="5498"/>
        <v>318.60000000000002</v>
      </c>
      <c r="AK1627" s="31">
        <f t="shared" si="5499"/>
        <v>318.60000000000002</v>
      </c>
      <c r="AL1627" s="31">
        <f t="shared" si="5500"/>
        <v>318.60000000000002</v>
      </c>
      <c r="AM1627" s="31"/>
      <c r="AN1627" s="31"/>
      <c r="AO1627" s="31"/>
      <c r="AP1627" s="31">
        <f t="shared" si="5501"/>
        <v>318.60000000000002</v>
      </c>
      <c r="AQ1627" s="31">
        <f t="shared" si="5502"/>
        <v>318.60000000000002</v>
      </c>
      <c r="AR1627" s="31">
        <f t="shared" si="5503"/>
        <v>318.60000000000002</v>
      </c>
      <c r="AS1627" s="31"/>
      <c r="AT1627" s="31"/>
      <c r="AU1627" s="31"/>
      <c r="AV1627" s="31">
        <f t="shared" si="5504"/>
        <v>318.60000000000002</v>
      </c>
      <c r="AW1627" s="31">
        <f t="shared" si="5505"/>
        <v>318.60000000000002</v>
      </c>
      <c r="AX1627" s="31">
        <f t="shared" si="5506"/>
        <v>318.60000000000002</v>
      </c>
      <c r="AY1627" s="31"/>
      <c r="AZ1627" s="31"/>
      <c r="BA1627" s="31"/>
      <c r="BB1627" s="31">
        <f t="shared" si="5507"/>
        <v>318.60000000000002</v>
      </c>
      <c r="BC1627" s="31">
        <f t="shared" si="5508"/>
        <v>318.60000000000002</v>
      </c>
      <c r="BD1627" s="31">
        <f t="shared" si="5509"/>
        <v>318.60000000000002</v>
      </c>
      <c r="BE1627" s="31"/>
      <c r="BF1627" s="31"/>
      <c r="BG1627" s="31"/>
      <c r="BH1627" s="31">
        <f t="shared" si="5510"/>
        <v>318.60000000000002</v>
      </c>
      <c r="BI1627" s="31">
        <f t="shared" si="5511"/>
        <v>318.60000000000002</v>
      </c>
      <c r="BJ1627" s="31">
        <f t="shared" si="5512"/>
        <v>318.60000000000002</v>
      </c>
      <c r="BK1627" s="31"/>
      <c r="BL1627" s="31"/>
      <c r="BM1627" s="31"/>
      <c r="BN1627" s="31">
        <f t="shared" si="5513"/>
        <v>318.60000000000002</v>
      </c>
      <c r="BO1627" s="31">
        <f t="shared" si="5514"/>
        <v>318.60000000000002</v>
      </c>
      <c r="BP1627" s="31">
        <f t="shared" si="5515"/>
        <v>318.60000000000002</v>
      </c>
      <c r="BQ1627" s="31"/>
      <c r="BR1627" s="31"/>
      <c r="BS1627" s="31">
        <f t="shared" si="5516"/>
        <v>318.60000000000002</v>
      </c>
      <c r="BT1627" s="31">
        <f t="shared" si="5517"/>
        <v>318.60000000000002</v>
      </c>
      <c r="BU1627" s="31">
        <f t="shared" si="5518"/>
        <v>318.60000000000002</v>
      </c>
      <c r="BV1627" s="31"/>
      <c r="BW1627" s="31"/>
      <c r="BX1627" s="31">
        <f t="shared" si="5519"/>
        <v>318.60000000000002</v>
      </c>
      <c r="BY1627" s="31">
        <f t="shared" si="5520"/>
        <v>318.60000000000002</v>
      </c>
      <c r="BZ1627" s="31">
        <f t="shared" si="5521"/>
        <v>318.60000000000002</v>
      </c>
      <c r="CA1627" s="31"/>
      <c r="CB1627" s="31"/>
      <c r="CC1627" s="31"/>
      <c r="CD1627" s="31">
        <f t="shared" si="5401"/>
        <v>318.60000000000002</v>
      </c>
      <c r="CE1627" s="31">
        <f t="shared" si="5402"/>
        <v>318.60000000000002</v>
      </c>
      <c r="CF1627" s="31">
        <f t="shared" si="5403"/>
        <v>318.60000000000002</v>
      </c>
      <c r="CG1627" s="31"/>
      <c r="CH1627" s="24"/>
      <c r="CI1627" s="40"/>
    </row>
    <row r="1628" ht="29.850000000000001">
      <c r="A1628" s="41" t="s">
        <v>935</v>
      </c>
      <c r="B1628" s="41"/>
      <c r="C1628" s="39"/>
      <c r="D1628" s="16"/>
      <c r="E1628" s="39" t="s">
        <v>936</v>
      </c>
      <c r="F1628" s="31">
        <f>F1633+F1629</f>
        <v>318557</v>
      </c>
      <c r="G1628" s="31">
        <f>G1633+G1629</f>
        <v>5958.5</v>
      </c>
      <c r="H1628" s="31">
        <f>H1633+H1629</f>
        <v>5958.5</v>
      </c>
      <c r="I1628" s="31">
        <f>I1633+I1629</f>
        <v>50000</v>
      </c>
      <c r="J1628" s="31">
        <f>J1633+J1629</f>
        <v>0</v>
      </c>
      <c r="K1628" s="31">
        <f>K1633+K1629</f>
        <v>0</v>
      </c>
      <c r="L1628" s="31">
        <f t="shared" si="5486"/>
        <v>368557</v>
      </c>
      <c r="M1628" s="31">
        <f t="shared" si="5487"/>
        <v>5958.5</v>
      </c>
      <c r="N1628" s="31">
        <f t="shared" si="5488"/>
        <v>5958.5</v>
      </c>
      <c r="O1628" s="31">
        <f>O1633+O1629</f>
        <v>19865.475000000002</v>
      </c>
      <c r="P1628" s="31">
        <f>P1633+P1629</f>
        <v>70000</v>
      </c>
      <c r="Q1628" s="31">
        <f>Q1633+Q1629</f>
        <v>0</v>
      </c>
      <c r="R1628" s="31">
        <f t="shared" si="5489"/>
        <v>388422.47499999998</v>
      </c>
      <c r="S1628" s="31">
        <f t="shared" si="5490"/>
        <v>75958.5</v>
      </c>
      <c r="T1628" s="31">
        <f t="shared" si="5491"/>
        <v>5958.5</v>
      </c>
      <c r="U1628" s="31">
        <f>U1633+U1629</f>
        <v>0</v>
      </c>
      <c r="V1628" s="31">
        <f>V1633+V1629</f>
        <v>0</v>
      </c>
      <c r="W1628" s="31">
        <f>W1633+W1629</f>
        <v>0</v>
      </c>
      <c r="X1628" s="31">
        <f t="shared" si="5492"/>
        <v>388422.47499999998</v>
      </c>
      <c r="Y1628" s="31">
        <f t="shared" si="5493"/>
        <v>75958.5</v>
      </c>
      <c r="Z1628" s="31">
        <f t="shared" si="5494"/>
        <v>5958.5</v>
      </c>
      <c r="AA1628" s="31">
        <f>AA1633+AA1629</f>
        <v>0</v>
      </c>
      <c r="AB1628" s="31">
        <f>AB1633+AB1629</f>
        <v>0</v>
      </c>
      <c r="AC1628" s="31">
        <f>AC1633+AC1629</f>
        <v>0</v>
      </c>
      <c r="AD1628" s="31">
        <f t="shared" si="5495"/>
        <v>388422.47499999998</v>
      </c>
      <c r="AE1628" s="31">
        <f t="shared" si="5496"/>
        <v>75958.5</v>
      </c>
      <c r="AF1628" s="31">
        <f t="shared" si="5497"/>
        <v>5958.5</v>
      </c>
      <c r="AG1628" s="31">
        <f>AG1633+AG1629</f>
        <v>0</v>
      </c>
      <c r="AH1628" s="31">
        <f>AH1633+AH1629</f>
        <v>0</v>
      </c>
      <c r="AI1628" s="31">
        <f>AI1633+AI1629</f>
        <v>0</v>
      </c>
      <c r="AJ1628" s="31">
        <f t="shared" si="5498"/>
        <v>388422.47499999998</v>
      </c>
      <c r="AK1628" s="31">
        <f t="shared" si="5499"/>
        <v>75958.5</v>
      </c>
      <c r="AL1628" s="31">
        <f t="shared" si="5500"/>
        <v>5958.5</v>
      </c>
      <c r="AM1628" s="31">
        <f>AM1633+AM1629</f>
        <v>-2911.5559999999996</v>
      </c>
      <c r="AN1628" s="31">
        <f>AN1633+AN1629</f>
        <v>36062.739999999998</v>
      </c>
      <c r="AO1628" s="31">
        <f>AO1633+AO1629</f>
        <v>0</v>
      </c>
      <c r="AP1628" s="31">
        <f t="shared" si="5501"/>
        <v>385510.91899999999</v>
      </c>
      <c r="AQ1628" s="31">
        <f t="shared" si="5502"/>
        <v>112021.23999999999</v>
      </c>
      <c r="AR1628" s="31">
        <f t="shared" si="5503"/>
        <v>5958.5</v>
      </c>
      <c r="AS1628" s="31">
        <f>AS1633+AS1629</f>
        <v>19644.700000000001</v>
      </c>
      <c r="AT1628" s="31">
        <f>AT1633+AT1629</f>
        <v>0</v>
      </c>
      <c r="AU1628" s="31">
        <f>AU1633+AU1629</f>
        <v>0</v>
      </c>
      <c r="AV1628" s="31">
        <f t="shared" si="5504"/>
        <v>405155.61900000001</v>
      </c>
      <c r="AW1628" s="31">
        <f t="shared" si="5505"/>
        <v>112021.23999999999</v>
      </c>
      <c r="AX1628" s="31">
        <f t="shared" si="5506"/>
        <v>5958.5</v>
      </c>
      <c r="AY1628" s="31">
        <f>AY1633+AY1629</f>
        <v>0</v>
      </c>
      <c r="AZ1628" s="31">
        <f>AZ1633+AZ1629</f>
        <v>0</v>
      </c>
      <c r="BA1628" s="31">
        <f>BA1633+BA1629</f>
        <v>0</v>
      </c>
      <c r="BB1628" s="31">
        <f t="shared" si="5507"/>
        <v>405155.61900000001</v>
      </c>
      <c r="BC1628" s="31">
        <f t="shared" si="5508"/>
        <v>112021.23999999999</v>
      </c>
      <c r="BD1628" s="31">
        <f t="shared" si="5509"/>
        <v>5958.5</v>
      </c>
      <c r="BE1628" s="31">
        <f>BE1633+BE1629</f>
        <v>0</v>
      </c>
      <c r="BF1628" s="31">
        <f>BF1633+BF1629</f>
        <v>0</v>
      </c>
      <c r="BG1628" s="31">
        <f>BG1633+BG1629</f>
        <v>0</v>
      </c>
      <c r="BH1628" s="31">
        <f t="shared" si="5510"/>
        <v>405155.61900000001</v>
      </c>
      <c r="BI1628" s="31">
        <f t="shared" si="5511"/>
        <v>112021.23999999999</v>
      </c>
      <c r="BJ1628" s="31">
        <f t="shared" si="5512"/>
        <v>5958.5</v>
      </c>
      <c r="BK1628" s="31">
        <f>BK1633+BK1629</f>
        <v>36062.739999999998</v>
      </c>
      <c r="BL1628" s="31">
        <f>BL1633+BL1629</f>
        <v>-36062.739999999998</v>
      </c>
      <c r="BM1628" s="31">
        <f>BM1633+BM1629</f>
        <v>0</v>
      </c>
      <c r="BN1628" s="31">
        <f t="shared" si="5513"/>
        <v>441218.359</v>
      </c>
      <c r="BO1628" s="31">
        <f t="shared" si="5514"/>
        <v>75958.5</v>
      </c>
      <c r="BP1628" s="31">
        <f t="shared" si="5515"/>
        <v>5958.5</v>
      </c>
      <c r="BQ1628" s="31">
        <f>BQ1633+BQ1629</f>
        <v>0</v>
      </c>
      <c r="BR1628" s="31">
        <f>BR1633+BR1629</f>
        <v>0</v>
      </c>
      <c r="BS1628" s="31">
        <f t="shared" si="5516"/>
        <v>441218.359</v>
      </c>
      <c r="BT1628" s="31">
        <f t="shared" si="5517"/>
        <v>75958.5</v>
      </c>
      <c r="BU1628" s="31">
        <f t="shared" si="5518"/>
        <v>5958.5</v>
      </c>
      <c r="BV1628" s="31">
        <f>BV1633+BV1629</f>
        <v>0</v>
      </c>
      <c r="BW1628" s="31">
        <f>BW1633+BW1629</f>
        <v>0</v>
      </c>
      <c r="BX1628" s="31">
        <f t="shared" si="5519"/>
        <v>441218.359</v>
      </c>
      <c r="BY1628" s="31">
        <f t="shared" si="5520"/>
        <v>75958.5</v>
      </c>
      <c r="BZ1628" s="31">
        <f t="shared" si="5521"/>
        <v>5958.5</v>
      </c>
      <c r="CA1628" s="31">
        <f>CA1633+CA1629</f>
        <v>0</v>
      </c>
      <c r="CB1628" s="31">
        <f>CB1633+CB1629</f>
        <v>0</v>
      </c>
      <c r="CC1628" s="31">
        <f>CC1633+CC1629</f>
        <v>0</v>
      </c>
      <c r="CD1628" s="31">
        <f t="shared" si="5401"/>
        <v>441218.359</v>
      </c>
      <c r="CE1628" s="31">
        <f t="shared" si="5402"/>
        <v>75958.5</v>
      </c>
      <c r="CF1628" s="31">
        <f t="shared" si="5403"/>
        <v>5958.5</v>
      </c>
      <c r="CG1628" s="31">
        <f>CG1633+CG1629</f>
        <v>0</v>
      </c>
      <c r="CH1628" s="24"/>
      <c r="CI1628" s="40"/>
      <c r="CL1628" s="1" t="s">
        <v>28</v>
      </c>
    </row>
    <row r="1629" ht="15.9">
      <c r="A1629" s="41" t="s">
        <v>937</v>
      </c>
      <c r="B1629" s="41"/>
      <c r="C1629" s="39"/>
      <c r="D1629" s="16"/>
      <c r="E1629" s="39" t="s">
        <v>938</v>
      </c>
      <c r="F1629" s="31">
        <f t="shared" ref="F1629:F1635" si="5523">F1630</f>
        <v>5958.5</v>
      </c>
      <c r="G1629" s="31">
        <f t="shared" ref="G1629:G1635" si="5524">G1630</f>
        <v>5958.5</v>
      </c>
      <c r="H1629" s="31">
        <f t="shared" ref="H1629:H1635" si="5525">H1630</f>
        <v>5958.5</v>
      </c>
      <c r="I1629" s="31">
        <f t="shared" ref="I1629:I1635" si="5526">I1630</f>
        <v>0</v>
      </c>
      <c r="J1629" s="31">
        <f t="shared" ref="J1629:J1635" si="5527">J1630</f>
        <v>0</v>
      </c>
      <c r="K1629" s="31">
        <f t="shared" ref="K1629:K1635" si="5528">K1630</f>
        <v>0</v>
      </c>
      <c r="L1629" s="31">
        <f t="shared" si="5486"/>
        <v>5958.5</v>
      </c>
      <c r="M1629" s="31">
        <f t="shared" si="5487"/>
        <v>5958.5</v>
      </c>
      <c r="N1629" s="31">
        <f t="shared" si="5488"/>
        <v>5958.5</v>
      </c>
      <c r="O1629" s="31">
        <f t="shared" ref="O1629:O1635" si="5529">O1630</f>
        <v>0</v>
      </c>
      <c r="P1629" s="31">
        <f t="shared" ref="P1629:P1635" si="5530">P1630</f>
        <v>0</v>
      </c>
      <c r="Q1629" s="31">
        <f t="shared" ref="Q1629:Q1635" si="5531">Q1630</f>
        <v>0</v>
      </c>
      <c r="R1629" s="31">
        <f t="shared" si="5489"/>
        <v>5958.5</v>
      </c>
      <c r="S1629" s="31">
        <f t="shared" si="5490"/>
        <v>5958.5</v>
      </c>
      <c r="T1629" s="31">
        <f t="shared" si="5491"/>
        <v>5958.5</v>
      </c>
      <c r="U1629" s="31">
        <f t="shared" ref="U1629:U1635" si="5532">U1630</f>
        <v>0</v>
      </c>
      <c r="V1629" s="31">
        <f t="shared" ref="V1629:V1635" si="5533">V1630</f>
        <v>0</v>
      </c>
      <c r="W1629" s="31">
        <f t="shared" ref="W1629:W1635" si="5534">W1630</f>
        <v>0</v>
      </c>
      <c r="X1629" s="31">
        <f t="shared" si="5492"/>
        <v>5958.5</v>
      </c>
      <c r="Y1629" s="31">
        <f t="shared" si="5493"/>
        <v>5958.5</v>
      </c>
      <c r="Z1629" s="31">
        <f t="shared" si="5494"/>
        <v>5958.5</v>
      </c>
      <c r="AA1629" s="31">
        <f t="shared" ref="AA1629:AA1635" si="5535">AA1630</f>
        <v>0</v>
      </c>
      <c r="AB1629" s="31">
        <f t="shared" ref="AB1629:AB1635" si="5536">AB1630</f>
        <v>0</v>
      </c>
      <c r="AC1629" s="31">
        <f t="shared" ref="AC1629:AC1635" si="5537">AC1630</f>
        <v>0</v>
      </c>
      <c r="AD1629" s="31">
        <f t="shared" si="5495"/>
        <v>5958.5</v>
      </c>
      <c r="AE1629" s="31">
        <f t="shared" si="5496"/>
        <v>5958.5</v>
      </c>
      <c r="AF1629" s="31">
        <f t="shared" si="5497"/>
        <v>5958.5</v>
      </c>
      <c r="AG1629" s="31">
        <f t="shared" ref="AG1629:AG1635" si="5538">AG1630</f>
        <v>0</v>
      </c>
      <c r="AH1629" s="31">
        <f t="shared" ref="AH1629:AH1635" si="5539">AH1630</f>
        <v>0</v>
      </c>
      <c r="AI1629" s="31">
        <f t="shared" ref="AI1629:AI1635" si="5540">AI1630</f>
        <v>0</v>
      </c>
      <c r="AJ1629" s="31">
        <f t="shared" si="5498"/>
        <v>5958.5</v>
      </c>
      <c r="AK1629" s="31">
        <f t="shared" si="5499"/>
        <v>5958.5</v>
      </c>
      <c r="AL1629" s="31">
        <f t="shared" si="5500"/>
        <v>5958.5</v>
      </c>
      <c r="AM1629" s="31">
        <f t="shared" ref="AM1629:AM1635" si="5541">AM1630</f>
        <v>6973.7439999999997</v>
      </c>
      <c r="AN1629" s="31">
        <f t="shared" ref="AN1629:AN1635" si="5542">AN1630</f>
        <v>0</v>
      </c>
      <c r="AO1629" s="31">
        <f t="shared" ref="AO1629:AO1635" si="5543">AO1630</f>
        <v>0</v>
      </c>
      <c r="AP1629" s="31">
        <f t="shared" si="5501"/>
        <v>12932.243999999999</v>
      </c>
      <c r="AQ1629" s="31">
        <f t="shared" si="5502"/>
        <v>5958.5</v>
      </c>
      <c r="AR1629" s="31">
        <f t="shared" si="5503"/>
        <v>5958.5</v>
      </c>
      <c r="AS1629" s="31">
        <f t="shared" ref="AS1629:AS1635" si="5544">AS1630</f>
        <v>-6973.7439999999997</v>
      </c>
      <c r="AT1629" s="31">
        <f t="shared" ref="AT1629:AT1635" si="5545">AT1630</f>
        <v>0</v>
      </c>
      <c r="AU1629" s="31">
        <f t="shared" ref="AU1629:AU1635" si="5546">AU1630</f>
        <v>0</v>
      </c>
      <c r="AV1629" s="31">
        <f t="shared" si="5504"/>
        <v>5958.4999999999991</v>
      </c>
      <c r="AW1629" s="31">
        <f t="shared" si="5505"/>
        <v>5958.5</v>
      </c>
      <c r="AX1629" s="31">
        <f t="shared" si="5506"/>
        <v>5958.5</v>
      </c>
      <c r="AY1629" s="31">
        <f t="shared" ref="AY1629:AY1635" si="5547">AY1630</f>
        <v>0</v>
      </c>
      <c r="AZ1629" s="31">
        <f t="shared" ref="AZ1629:AZ1635" si="5548">AZ1630</f>
        <v>0</v>
      </c>
      <c r="BA1629" s="31">
        <f t="shared" ref="BA1629:BA1635" si="5549">BA1630</f>
        <v>0</v>
      </c>
      <c r="BB1629" s="31">
        <f t="shared" si="5507"/>
        <v>5958.4999999999991</v>
      </c>
      <c r="BC1629" s="31">
        <f t="shared" si="5508"/>
        <v>5958.5</v>
      </c>
      <c r="BD1629" s="31">
        <f t="shared" si="5509"/>
        <v>5958.5</v>
      </c>
      <c r="BE1629" s="31">
        <f t="shared" ref="BE1629:BE1635" si="5550">BE1630</f>
        <v>0</v>
      </c>
      <c r="BF1629" s="31">
        <f t="shared" ref="BF1629:BF1635" si="5551">BF1630</f>
        <v>0</v>
      </c>
      <c r="BG1629" s="31">
        <f t="shared" ref="BG1629:BG1635" si="5552">BG1630</f>
        <v>0</v>
      </c>
      <c r="BH1629" s="31">
        <f t="shared" si="5510"/>
        <v>5958.4999999999991</v>
      </c>
      <c r="BI1629" s="31">
        <f t="shared" si="5511"/>
        <v>5958.5</v>
      </c>
      <c r="BJ1629" s="31">
        <f t="shared" si="5512"/>
        <v>5958.5</v>
      </c>
      <c r="BK1629" s="31">
        <f t="shared" ref="BK1629:BK1635" si="5553">BK1630</f>
        <v>0</v>
      </c>
      <c r="BL1629" s="31">
        <f t="shared" ref="BL1629:BL1635" si="5554">BL1630</f>
        <v>0</v>
      </c>
      <c r="BM1629" s="31">
        <f t="shared" ref="BM1629:BM1635" si="5555">BM1630</f>
        <v>0</v>
      </c>
      <c r="BN1629" s="31">
        <f t="shared" si="5513"/>
        <v>5958.4999999999991</v>
      </c>
      <c r="BO1629" s="31">
        <f t="shared" si="5514"/>
        <v>5958.5</v>
      </c>
      <c r="BP1629" s="31">
        <f t="shared" si="5515"/>
        <v>5958.5</v>
      </c>
      <c r="BQ1629" s="31">
        <f t="shared" ref="BQ1629:BQ1635" si="5556">BQ1630</f>
        <v>0</v>
      </c>
      <c r="BR1629" s="31">
        <f t="shared" ref="BR1629:BR1635" si="5557">BR1630</f>
        <v>0</v>
      </c>
      <c r="BS1629" s="31">
        <f t="shared" si="5516"/>
        <v>5958.4999999999991</v>
      </c>
      <c r="BT1629" s="31">
        <f t="shared" si="5517"/>
        <v>5958.5</v>
      </c>
      <c r="BU1629" s="31">
        <f t="shared" si="5518"/>
        <v>5958.5</v>
      </c>
      <c r="BV1629" s="31">
        <f t="shared" ref="BV1629:BV1635" si="5558">BV1630</f>
        <v>0</v>
      </c>
      <c r="BW1629" s="31">
        <f t="shared" ref="BW1629:BW1635" si="5559">BW1630</f>
        <v>0</v>
      </c>
      <c r="BX1629" s="31">
        <f t="shared" si="5519"/>
        <v>5958.4999999999991</v>
      </c>
      <c r="BY1629" s="31">
        <f t="shared" si="5520"/>
        <v>5958.5</v>
      </c>
      <c r="BZ1629" s="31">
        <f t="shared" si="5521"/>
        <v>5958.5</v>
      </c>
      <c r="CA1629" s="31">
        <f t="shared" ref="CA1629:CA1635" si="5560">CA1630</f>
        <v>0</v>
      </c>
      <c r="CB1629" s="31">
        <f t="shared" ref="CB1629:CB1635" si="5561">CB1630</f>
        <v>0</v>
      </c>
      <c r="CC1629" s="31">
        <f t="shared" ref="CC1629:CC1635" si="5562">CC1630</f>
        <v>0</v>
      </c>
      <c r="CD1629" s="31">
        <f t="shared" si="5401"/>
        <v>5958.4999999999991</v>
      </c>
      <c r="CE1629" s="31">
        <f t="shared" si="5402"/>
        <v>5958.5</v>
      </c>
      <c r="CF1629" s="31">
        <f t="shared" si="5403"/>
        <v>5958.5</v>
      </c>
      <c r="CG1629" s="31">
        <f t="shared" ref="CG1629:CG1635" si="5563">CG1630</f>
        <v>0</v>
      </c>
      <c r="CH1629" s="24"/>
      <c r="CI1629" s="40"/>
      <c r="CO1629" s="1" t="s">
        <v>31</v>
      </c>
    </row>
    <row r="1630" ht="29.850000000000001">
      <c r="A1630" s="41" t="s">
        <v>937</v>
      </c>
      <c r="B1630" s="17">
        <v>200</v>
      </c>
      <c r="C1630" s="16"/>
      <c r="D1630" s="16"/>
      <c r="E1630" s="39" t="s">
        <v>40</v>
      </c>
      <c r="F1630" s="31">
        <f t="shared" si="5523"/>
        <v>5958.5</v>
      </c>
      <c r="G1630" s="31">
        <f t="shared" si="5524"/>
        <v>5958.5</v>
      </c>
      <c r="H1630" s="31">
        <f t="shared" si="5525"/>
        <v>5958.5</v>
      </c>
      <c r="I1630" s="31">
        <f t="shared" si="5526"/>
        <v>0</v>
      </c>
      <c r="J1630" s="31">
        <f t="shared" si="5527"/>
        <v>0</v>
      </c>
      <c r="K1630" s="31">
        <f t="shared" si="5528"/>
        <v>0</v>
      </c>
      <c r="L1630" s="31">
        <f t="shared" si="5486"/>
        <v>5958.5</v>
      </c>
      <c r="M1630" s="31">
        <f t="shared" si="5487"/>
        <v>5958.5</v>
      </c>
      <c r="N1630" s="31">
        <f t="shared" si="5488"/>
        <v>5958.5</v>
      </c>
      <c r="O1630" s="31">
        <f t="shared" si="5529"/>
        <v>0</v>
      </c>
      <c r="P1630" s="31">
        <f t="shared" si="5530"/>
        <v>0</v>
      </c>
      <c r="Q1630" s="31">
        <f t="shared" si="5531"/>
        <v>0</v>
      </c>
      <c r="R1630" s="31">
        <f t="shared" si="5489"/>
        <v>5958.5</v>
      </c>
      <c r="S1630" s="31">
        <f t="shared" si="5490"/>
        <v>5958.5</v>
      </c>
      <c r="T1630" s="31">
        <f t="shared" si="5491"/>
        <v>5958.5</v>
      </c>
      <c r="U1630" s="31">
        <f t="shared" si="5532"/>
        <v>0</v>
      </c>
      <c r="V1630" s="31">
        <f t="shared" si="5533"/>
        <v>0</v>
      </c>
      <c r="W1630" s="31">
        <f t="shared" si="5534"/>
        <v>0</v>
      </c>
      <c r="X1630" s="31">
        <f t="shared" si="5492"/>
        <v>5958.5</v>
      </c>
      <c r="Y1630" s="31">
        <f t="shared" si="5493"/>
        <v>5958.5</v>
      </c>
      <c r="Z1630" s="31">
        <f t="shared" si="5494"/>
        <v>5958.5</v>
      </c>
      <c r="AA1630" s="31">
        <f t="shared" si="5535"/>
        <v>0</v>
      </c>
      <c r="AB1630" s="31">
        <f t="shared" si="5536"/>
        <v>0</v>
      </c>
      <c r="AC1630" s="31">
        <f t="shared" si="5537"/>
        <v>0</v>
      </c>
      <c r="AD1630" s="31">
        <f t="shared" si="5495"/>
        <v>5958.5</v>
      </c>
      <c r="AE1630" s="31">
        <f t="shared" si="5496"/>
        <v>5958.5</v>
      </c>
      <c r="AF1630" s="31">
        <f t="shared" si="5497"/>
        <v>5958.5</v>
      </c>
      <c r="AG1630" s="31">
        <f t="shared" si="5538"/>
        <v>0</v>
      </c>
      <c r="AH1630" s="31">
        <f t="shared" si="5539"/>
        <v>0</v>
      </c>
      <c r="AI1630" s="31">
        <f t="shared" si="5540"/>
        <v>0</v>
      </c>
      <c r="AJ1630" s="31">
        <f t="shared" si="5498"/>
        <v>5958.5</v>
      </c>
      <c r="AK1630" s="31">
        <f t="shared" si="5499"/>
        <v>5958.5</v>
      </c>
      <c r="AL1630" s="31">
        <f t="shared" si="5500"/>
        <v>5958.5</v>
      </c>
      <c r="AM1630" s="31">
        <f t="shared" si="5541"/>
        <v>6973.7439999999997</v>
      </c>
      <c r="AN1630" s="31">
        <f t="shared" si="5542"/>
        <v>0</v>
      </c>
      <c r="AO1630" s="31">
        <f t="shared" si="5543"/>
        <v>0</v>
      </c>
      <c r="AP1630" s="31">
        <f t="shared" si="5501"/>
        <v>12932.243999999999</v>
      </c>
      <c r="AQ1630" s="31">
        <f t="shared" si="5502"/>
        <v>5958.5</v>
      </c>
      <c r="AR1630" s="31">
        <f t="shared" si="5503"/>
        <v>5958.5</v>
      </c>
      <c r="AS1630" s="31">
        <f t="shared" si="5544"/>
        <v>-6973.7439999999997</v>
      </c>
      <c r="AT1630" s="31">
        <f t="shared" si="5545"/>
        <v>0</v>
      </c>
      <c r="AU1630" s="31">
        <f t="shared" si="5546"/>
        <v>0</v>
      </c>
      <c r="AV1630" s="31">
        <f t="shared" si="5504"/>
        <v>5958.4999999999991</v>
      </c>
      <c r="AW1630" s="31">
        <f t="shared" si="5505"/>
        <v>5958.5</v>
      </c>
      <c r="AX1630" s="31">
        <f t="shared" si="5506"/>
        <v>5958.5</v>
      </c>
      <c r="AY1630" s="31">
        <f t="shared" si="5547"/>
        <v>0</v>
      </c>
      <c r="AZ1630" s="31">
        <f t="shared" si="5548"/>
        <v>0</v>
      </c>
      <c r="BA1630" s="31">
        <f t="shared" si="5549"/>
        <v>0</v>
      </c>
      <c r="BB1630" s="31">
        <f t="shared" si="5507"/>
        <v>5958.4999999999991</v>
      </c>
      <c r="BC1630" s="31">
        <f t="shared" si="5508"/>
        <v>5958.5</v>
      </c>
      <c r="BD1630" s="31">
        <f t="shared" si="5509"/>
        <v>5958.5</v>
      </c>
      <c r="BE1630" s="31">
        <f t="shared" si="5550"/>
        <v>0</v>
      </c>
      <c r="BF1630" s="31">
        <f t="shared" si="5551"/>
        <v>0</v>
      </c>
      <c r="BG1630" s="31">
        <f t="shared" si="5552"/>
        <v>0</v>
      </c>
      <c r="BH1630" s="31">
        <f t="shared" si="5510"/>
        <v>5958.4999999999991</v>
      </c>
      <c r="BI1630" s="31">
        <f t="shared" si="5511"/>
        <v>5958.5</v>
      </c>
      <c r="BJ1630" s="31">
        <f t="shared" si="5512"/>
        <v>5958.5</v>
      </c>
      <c r="BK1630" s="31">
        <f t="shared" si="5553"/>
        <v>0</v>
      </c>
      <c r="BL1630" s="31">
        <f t="shared" si="5554"/>
        <v>0</v>
      </c>
      <c r="BM1630" s="31">
        <f t="shared" si="5555"/>
        <v>0</v>
      </c>
      <c r="BN1630" s="31">
        <f t="shared" si="5513"/>
        <v>5958.4999999999991</v>
      </c>
      <c r="BO1630" s="31">
        <f t="shared" si="5514"/>
        <v>5958.5</v>
      </c>
      <c r="BP1630" s="31">
        <f t="shared" si="5515"/>
        <v>5958.5</v>
      </c>
      <c r="BQ1630" s="31">
        <f t="shared" si="5556"/>
        <v>0</v>
      </c>
      <c r="BR1630" s="31">
        <f t="shared" si="5557"/>
        <v>0</v>
      </c>
      <c r="BS1630" s="31">
        <f t="shared" si="5516"/>
        <v>5958.4999999999991</v>
      </c>
      <c r="BT1630" s="31">
        <f t="shared" si="5517"/>
        <v>5958.5</v>
      </c>
      <c r="BU1630" s="31">
        <f t="shared" si="5518"/>
        <v>5958.5</v>
      </c>
      <c r="BV1630" s="31">
        <f t="shared" si="5558"/>
        <v>0</v>
      </c>
      <c r="BW1630" s="31">
        <f t="shared" si="5559"/>
        <v>0</v>
      </c>
      <c r="BX1630" s="31">
        <f t="shared" si="5519"/>
        <v>5958.4999999999991</v>
      </c>
      <c r="BY1630" s="31">
        <f t="shared" si="5520"/>
        <v>5958.5</v>
      </c>
      <c r="BZ1630" s="31">
        <f t="shared" si="5521"/>
        <v>5958.5</v>
      </c>
      <c r="CA1630" s="31">
        <f t="shared" si="5560"/>
        <v>0</v>
      </c>
      <c r="CB1630" s="31">
        <f t="shared" si="5561"/>
        <v>0</v>
      </c>
      <c r="CC1630" s="31">
        <f t="shared" si="5562"/>
        <v>0</v>
      </c>
      <c r="CD1630" s="31">
        <f t="shared" si="5401"/>
        <v>5958.4999999999991</v>
      </c>
      <c r="CE1630" s="31">
        <f t="shared" si="5402"/>
        <v>5958.5</v>
      </c>
      <c r="CF1630" s="31">
        <f t="shared" si="5403"/>
        <v>5958.5</v>
      </c>
      <c r="CG1630" s="31">
        <f t="shared" si="5563"/>
        <v>0</v>
      </c>
      <c r="CH1630" s="24"/>
      <c r="CI1630" s="40"/>
      <c r="CM1630" s="1" t="s">
        <v>29</v>
      </c>
    </row>
    <row r="1631" ht="43.75">
      <c r="A1631" s="41" t="s">
        <v>937</v>
      </c>
      <c r="B1631" s="17">
        <v>240</v>
      </c>
      <c r="C1631" s="16"/>
      <c r="D1631" s="16"/>
      <c r="E1631" s="39" t="s">
        <v>41</v>
      </c>
      <c r="F1631" s="31">
        <f t="shared" si="5523"/>
        <v>5958.5</v>
      </c>
      <c r="G1631" s="31">
        <f t="shared" si="5524"/>
        <v>5958.5</v>
      </c>
      <c r="H1631" s="31">
        <f t="shared" si="5525"/>
        <v>5958.5</v>
      </c>
      <c r="I1631" s="31">
        <f t="shared" si="5526"/>
        <v>0</v>
      </c>
      <c r="J1631" s="31">
        <f t="shared" si="5527"/>
        <v>0</v>
      </c>
      <c r="K1631" s="31">
        <f t="shared" si="5528"/>
        <v>0</v>
      </c>
      <c r="L1631" s="31">
        <f t="shared" si="5486"/>
        <v>5958.5</v>
      </c>
      <c r="M1631" s="31">
        <f t="shared" si="5487"/>
        <v>5958.5</v>
      </c>
      <c r="N1631" s="31">
        <f t="shared" si="5488"/>
        <v>5958.5</v>
      </c>
      <c r="O1631" s="31">
        <f t="shared" si="5529"/>
        <v>0</v>
      </c>
      <c r="P1631" s="31">
        <f t="shared" si="5530"/>
        <v>0</v>
      </c>
      <c r="Q1631" s="31">
        <f t="shared" si="5531"/>
        <v>0</v>
      </c>
      <c r="R1631" s="31">
        <f t="shared" si="5489"/>
        <v>5958.5</v>
      </c>
      <c r="S1631" s="31">
        <f t="shared" si="5490"/>
        <v>5958.5</v>
      </c>
      <c r="T1631" s="31">
        <f t="shared" si="5491"/>
        <v>5958.5</v>
      </c>
      <c r="U1631" s="31">
        <f t="shared" si="5532"/>
        <v>0</v>
      </c>
      <c r="V1631" s="31">
        <f t="shared" si="5533"/>
        <v>0</v>
      </c>
      <c r="W1631" s="31">
        <f t="shared" si="5534"/>
        <v>0</v>
      </c>
      <c r="X1631" s="31">
        <f t="shared" si="5492"/>
        <v>5958.5</v>
      </c>
      <c r="Y1631" s="31">
        <f t="shared" si="5493"/>
        <v>5958.5</v>
      </c>
      <c r="Z1631" s="31">
        <f t="shared" si="5494"/>
        <v>5958.5</v>
      </c>
      <c r="AA1631" s="31">
        <f t="shared" si="5535"/>
        <v>0</v>
      </c>
      <c r="AB1631" s="31">
        <f t="shared" si="5536"/>
        <v>0</v>
      </c>
      <c r="AC1631" s="31">
        <f t="shared" si="5537"/>
        <v>0</v>
      </c>
      <c r="AD1631" s="31">
        <f t="shared" si="5495"/>
        <v>5958.5</v>
      </c>
      <c r="AE1631" s="31">
        <f t="shared" si="5496"/>
        <v>5958.5</v>
      </c>
      <c r="AF1631" s="31">
        <f t="shared" si="5497"/>
        <v>5958.5</v>
      </c>
      <c r="AG1631" s="31">
        <f t="shared" si="5538"/>
        <v>0</v>
      </c>
      <c r="AH1631" s="31">
        <f t="shared" si="5539"/>
        <v>0</v>
      </c>
      <c r="AI1631" s="31">
        <f t="shared" si="5540"/>
        <v>0</v>
      </c>
      <c r="AJ1631" s="31">
        <f t="shared" si="5498"/>
        <v>5958.5</v>
      </c>
      <c r="AK1631" s="31">
        <f t="shared" si="5499"/>
        <v>5958.5</v>
      </c>
      <c r="AL1631" s="31">
        <f t="shared" si="5500"/>
        <v>5958.5</v>
      </c>
      <c r="AM1631" s="31">
        <f t="shared" si="5541"/>
        <v>6973.7439999999997</v>
      </c>
      <c r="AN1631" s="31">
        <f t="shared" si="5542"/>
        <v>0</v>
      </c>
      <c r="AO1631" s="31">
        <f t="shared" si="5543"/>
        <v>0</v>
      </c>
      <c r="AP1631" s="31">
        <f t="shared" si="5501"/>
        <v>12932.243999999999</v>
      </c>
      <c r="AQ1631" s="31">
        <f t="shared" si="5502"/>
        <v>5958.5</v>
      </c>
      <c r="AR1631" s="31">
        <f t="shared" si="5503"/>
        <v>5958.5</v>
      </c>
      <c r="AS1631" s="31">
        <f t="shared" si="5544"/>
        <v>-6973.7439999999997</v>
      </c>
      <c r="AT1631" s="31">
        <f t="shared" si="5545"/>
        <v>0</v>
      </c>
      <c r="AU1631" s="31">
        <f t="shared" si="5546"/>
        <v>0</v>
      </c>
      <c r="AV1631" s="31">
        <f t="shared" si="5504"/>
        <v>5958.4999999999991</v>
      </c>
      <c r="AW1631" s="31">
        <f t="shared" si="5505"/>
        <v>5958.5</v>
      </c>
      <c r="AX1631" s="31">
        <f t="shared" si="5506"/>
        <v>5958.5</v>
      </c>
      <c r="AY1631" s="31">
        <f t="shared" si="5547"/>
        <v>0</v>
      </c>
      <c r="AZ1631" s="31">
        <f t="shared" si="5548"/>
        <v>0</v>
      </c>
      <c r="BA1631" s="31">
        <f t="shared" si="5549"/>
        <v>0</v>
      </c>
      <c r="BB1631" s="31">
        <f t="shared" si="5507"/>
        <v>5958.4999999999991</v>
      </c>
      <c r="BC1631" s="31">
        <f t="shared" si="5508"/>
        <v>5958.5</v>
      </c>
      <c r="BD1631" s="31">
        <f t="shared" si="5509"/>
        <v>5958.5</v>
      </c>
      <c r="BE1631" s="31">
        <f t="shared" si="5550"/>
        <v>0</v>
      </c>
      <c r="BF1631" s="31">
        <f t="shared" si="5551"/>
        <v>0</v>
      </c>
      <c r="BG1631" s="31">
        <f t="shared" si="5552"/>
        <v>0</v>
      </c>
      <c r="BH1631" s="31">
        <f t="shared" si="5510"/>
        <v>5958.4999999999991</v>
      </c>
      <c r="BI1631" s="31">
        <f t="shared" si="5511"/>
        <v>5958.5</v>
      </c>
      <c r="BJ1631" s="31">
        <f t="shared" si="5512"/>
        <v>5958.5</v>
      </c>
      <c r="BK1631" s="31">
        <f t="shared" si="5553"/>
        <v>0</v>
      </c>
      <c r="BL1631" s="31">
        <f t="shared" si="5554"/>
        <v>0</v>
      </c>
      <c r="BM1631" s="31">
        <f t="shared" si="5555"/>
        <v>0</v>
      </c>
      <c r="BN1631" s="31">
        <f t="shared" si="5513"/>
        <v>5958.4999999999991</v>
      </c>
      <c r="BO1631" s="31">
        <f t="shared" si="5514"/>
        <v>5958.5</v>
      </c>
      <c r="BP1631" s="31">
        <f t="shared" si="5515"/>
        <v>5958.5</v>
      </c>
      <c r="BQ1631" s="31">
        <f t="shared" si="5556"/>
        <v>0</v>
      </c>
      <c r="BR1631" s="31">
        <f t="shared" si="5557"/>
        <v>0</v>
      </c>
      <c r="BS1631" s="31">
        <f t="shared" si="5516"/>
        <v>5958.4999999999991</v>
      </c>
      <c r="BT1631" s="31">
        <f t="shared" si="5517"/>
        <v>5958.5</v>
      </c>
      <c r="BU1631" s="31">
        <f t="shared" si="5518"/>
        <v>5958.5</v>
      </c>
      <c r="BV1631" s="31">
        <f t="shared" si="5558"/>
        <v>0</v>
      </c>
      <c r="BW1631" s="31">
        <f t="shared" si="5559"/>
        <v>0</v>
      </c>
      <c r="BX1631" s="31">
        <f t="shared" si="5519"/>
        <v>5958.4999999999991</v>
      </c>
      <c r="BY1631" s="31">
        <f t="shared" si="5520"/>
        <v>5958.5</v>
      </c>
      <c r="BZ1631" s="31">
        <f t="shared" si="5521"/>
        <v>5958.5</v>
      </c>
      <c r="CA1631" s="31">
        <f t="shared" si="5560"/>
        <v>0</v>
      </c>
      <c r="CB1631" s="31">
        <f t="shared" si="5561"/>
        <v>0</v>
      </c>
      <c r="CC1631" s="31">
        <f t="shared" si="5562"/>
        <v>0</v>
      </c>
      <c r="CD1631" s="31">
        <f t="shared" si="5401"/>
        <v>5958.4999999999991</v>
      </c>
      <c r="CE1631" s="31">
        <f t="shared" si="5402"/>
        <v>5958.5</v>
      </c>
      <c r="CF1631" s="31">
        <f t="shared" si="5403"/>
        <v>5958.5</v>
      </c>
      <c r="CG1631" s="31">
        <f t="shared" si="5563"/>
        <v>0</v>
      </c>
      <c r="CH1631" s="24"/>
      <c r="CI1631" s="40"/>
      <c r="CN1631" s="1" t="s">
        <v>30</v>
      </c>
    </row>
    <row r="1632" ht="29.850000000000001">
      <c r="A1632" s="41" t="s">
        <v>937</v>
      </c>
      <c r="B1632" s="17">
        <v>240</v>
      </c>
      <c r="C1632" s="16" t="s">
        <v>354</v>
      </c>
      <c r="D1632" s="16" t="s">
        <v>67</v>
      </c>
      <c r="E1632" s="39" t="s">
        <v>934</v>
      </c>
      <c r="F1632" s="31">
        <v>5958.5</v>
      </c>
      <c r="G1632" s="31">
        <v>5958.5</v>
      </c>
      <c r="H1632" s="31">
        <v>5958.5</v>
      </c>
      <c r="I1632" s="31"/>
      <c r="J1632" s="31"/>
      <c r="K1632" s="31"/>
      <c r="L1632" s="31">
        <f t="shared" si="5486"/>
        <v>5958.5</v>
      </c>
      <c r="M1632" s="31">
        <f t="shared" si="5487"/>
        <v>5958.5</v>
      </c>
      <c r="N1632" s="31">
        <f t="shared" si="5488"/>
        <v>5958.5</v>
      </c>
      <c r="O1632" s="31"/>
      <c r="P1632" s="31"/>
      <c r="Q1632" s="31"/>
      <c r="R1632" s="31">
        <f t="shared" si="5489"/>
        <v>5958.5</v>
      </c>
      <c r="S1632" s="31">
        <f t="shared" si="5490"/>
        <v>5958.5</v>
      </c>
      <c r="T1632" s="31">
        <f t="shared" si="5491"/>
        <v>5958.5</v>
      </c>
      <c r="U1632" s="31"/>
      <c r="V1632" s="31"/>
      <c r="W1632" s="31"/>
      <c r="X1632" s="31">
        <f t="shared" si="5492"/>
        <v>5958.5</v>
      </c>
      <c r="Y1632" s="31">
        <f t="shared" si="5493"/>
        <v>5958.5</v>
      </c>
      <c r="Z1632" s="31">
        <f t="shared" si="5494"/>
        <v>5958.5</v>
      </c>
      <c r="AA1632" s="31"/>
      <c r="AB1632" s="31"/>
      <c r="AC1632" s="31"/>
      <c r="AD1632" s="31">
        <f t="shared" si="5495"/>
        <v>5958.5</v>
      </c>
      <c r="AE1632" s="31">
        <f t="shared" si="5496"/>
        <v>5958.5</v>
      </c>
      <c r="AF1632" s="31">
        <f t="shared" si="5497"/>
        <v>5958.5</v>
      </c>
      <c r="AG1632" s="31"/>
      <c r="AH1632" s="31"/>
      <c r="AI1632" s="31"/>
      <c r="AJ1632" s="31">
        <f t="shared" si="5498"/>
        <v>5958.5</v>
      </c>
      <c r="AK1632" s="31">
        <f t="shared" si="5499"/>
        <v>5958.5</v>
      </c>
      <c r="AL1632" s="31">
        <f t="shared" si="5500"/>
        <v>5958.5</v>
      </c>
      <c r="AM1632" s="31">
        <v>6973.7439999999997</v>
      </c>
      <c r="AN1632" s="31"/>
      <c r="AO1632" s="31"/>
      <c r="AP1632" s="31">
        <f t="shared" si="5501"/>
        <v>12932.243999999999</v>
      </c>
      <c r="AQ1632" s="31">
        <f t="shared" si="5502"/>
        <v>5958.5</v>
      </c>
      <c r="AR1632" s="31">
        <f t="shared" si="5503"/>
        <v>5958.5</v>
      </c>
      <c r="AS1632" s="31">
        <v>-6973.7439999999997</v>
      </c>
      <c r="AT1632" s="31"/>
      <c r="AU1632" s="31"/>
      <c r="AV1632" s="31">
        <f t="shared" si="5504"/>
        <v>5958.4999999999991</v>
      </c>
      <c r="AW1632" s="31">
        <f t="shared" si="5505"/>
        <v>5958.5</v>
      </c>
      <c r="AX1632" s="31">
        <f t="shared" si="5506"/>
        <v>5958.5</v>
      </c>
      <c r="AY1632" s="31"/>
      <c r="AZ1632" s="31"/>
      <c r="BA1632" s="31"/>
      <c r="BB1632" s="31">
        <f t="shared" si="5507"/>
        <v>5958.4999999999991</v>
      </c>
      <c r="BC1632" s="31">
        <f t="shared" si="5508"/>
        <v>5958.5</v>
      </c>
      <c r="BD1632" s="31">
        <f t="shared" si="5509"/>
        <v>5958.5</v>
      </c>
      <c r="BE1632" s="31"/>
      <c r="BF1632" s="31"/>
      <c r="BG1632" s="31"/>
      <c r="BH1632" s="31">
        <f t="shared" si="5510"/>
        <v>5958.4999999999991</v>
      </c>
      <c r="BI1632" s="31">
        <f t="shared" si="5511"/>
        <v>5958.5</v>
      </c>
      <c r="BJ1632" s="31">
        <f t="shared" si="5512"/>
        <v>5958.5</v>
      </c>
      <c r="BK1632" s="31"/>
      <c r="BL1632" s="31"/>
      <c r="BM1632" s="31"/>
      <c r="BN1632" s="31">
        <f t="shared" si="5513"/>
        <v>5958.4999999999991</v>
      </c>
      <c r="BO1632" s="31">
        <f t="shared" si="5514"/>
        <v>5958.5</v>
      </c>
      <c r="BP1632" s="31">
        <f t="shared" si="5515"/>
        <v>5958.5</v>
      </c>
      <c r="BQ1632" s="31"/>
      <c r="BR1632" s="31"/>
      <c r="BS1632" s="31">
        <f t="shared" si="5516"/>
        <v>5958.4999999999991</v>
      </c>
      <c r="BT1632" s="31">
        <f t="shared" si="5517"/>
        <v>5958.5</v>
      </c>
      <c r="BU1632" s="31">
        <f t="shared" si="5518"/>
        <v>5958.5</v>
      </c>
      <c r="BV1632" s="31"/>
      <c r="BW1632" s="31"/>
      <c r="BX1632" s="31">
        <f t="shared" si="5519"/>
        <v>5958.4999999999991</v>
      </c>
      <c r="BY1632" s="31">
        <f t="shared" si="5520"/>
        <v>5958.5</v>
      </c>
      <c r="BZ1632" s="31">
        <f t="shared" si="5521"/>
        <v>5958.5</v>
      </c>
      <c r="CA1632" s="31"/>
      <c r="CB1632" s="31"/>
      <c r="CC1632" s="31"/>
      <c r="CD1632" s="31">
        <f t="shared" si="5401"/>
        <v>5958.4999999999991</v>
      </c>
      <c r="CE1632" s="31">
        <f t="shared" si="5402"/>
        <v>5958.5</v>
      </c>
      <c r="CF1632" s="31">
        <f t="shared" si="5403"/>
        <v>5958.5</v>
      </c>
      <c r="CG1632" s="31"/>
      <c r="CH1632" s="24"/>
      <c r="CI1632" s="40"/>
    </row>
    <row r="1633" ht="15">
      <c r="A1633" s="41" t="s">
        <v>939</v>
      </c>
      <c r="B1633" s="17"/>
      <c r="C1633" s="16"/>
      <c r="D1633" s="16"/>
      <c r="E1633" s="39" t="s">
        <v>711</v>
      </c>
      <c r="F1633" s="31">
        <f t="shared" si="5523"/>
        <v>312598.5</v>
      </c>
      <c r="G1633" s="31">
        <f t="shared" si="5524"/>
        <v>0</v>
      </c>
      <c r="H1633" s="31">
        <f t="shared" si="5525"/>
        <v>0</v>
      </c>
      <c r="I1633" s="31">
        <f t="shared" si="5526"/>
        <v>50000</v>
      </c>
      <c r="J1633" s="31">
        <f t="shared" si="5527"/>
        <v>0</v>
      </c>
      <c r="K1633" s="31">
        <f t="shared" si="5528"/>
        <v>0</v>
      </c>
      <c r="L1633" s="31">
        <f t="shared" si="5486"/>
        <v>362598.5</v>
      </c>
      <c r="M1633" s="31">
        <f t="shared" si="5487"/>
        <v>0</v>
      </c>
      <c r="N1633" s="31">
        <f t="shared" si="5488"/>
        <v>0</v>
      </c>
      <c r="O1633" s="31">
        <f t="shared" si="5529"/>
        <v>19865.475000000002</v>
      </c>
      <c r="P1633" s="31">
        <f t="shared" si="5530"/>
        <v>70000</v>
      </c>
      <c r="Q1633" s="31">
        <f t="shared" si="5531"/>
        <v>0</v>
      </c>
      <c r="R1633" s="31">
        <f t="shared" si="5489"/>
        <v>382463.97499999998</v>
      </c>
      <c r="S1633" s="31">
        <f t="shared" si="5490"/>
        <v>70000</v>
      </c>
      <c r="T1633" s="31">
        <f t="shared" si="5491"/>
        <v>0</v>
      </c>
      <c r="U1633" s="31">
        <f t="shared" si="5532"/>
        <v>0</v>
      </c>
      <c r="V1633" s="31">
        <f t="shared" si="5533"/>
        <v>0</v>
      </c>
      <c r="W1633" s="31">
        <f t="shared" si="5534"/>
        <v>0</v>
      </c>
      <c r="X1633" s="31">
        <f t="shared" si="5492"/>
        <v>382463.97499999998</v>
      </c>
      <c r="Y1633" s="31">
        <f t="shared" si="5493"/>
        <v>70000</v>
      </c>
      <c r="Z1633" s="31">
        <f t="shared" si="5494"/>
        <v>0</v>
      </c>
      <c r="AA1633" s="31">
        <f t="shared" si="5535"/>
        <v>0</v>
      </c>
      <c r="AB1633" s="31">
        <f t="shared" si="5536"/>
        <v>0</v>
      </c>
      <c r="AC1633" s="31">
        <f t="shared" si="5537"/>
        <v>0</v>
      </c>
      <c r="AD1633" s="31">
        <f t="shared" si="5495"/>
        <v>382463.97499999998</v>
      </c>
      <c r="AE1633" s="31">
        <f t="shared" si="5496"/>
        <v>70000</v>
      </c>
      <c r="AF1633" s="31">
        <f t="shared" si="5497"/>
        <v>0</v>
      </c>
      <c r="AG1633" s="31">
        <f t="shared" si="5538"/>
        <v>0</v>
      </c>
      <c r="AH1633" s="31">
        <f t="shared" si="5539"/>
        <v>0</v>
      </c>
      <c r="AI1633" s="31">
        <f t="shared" si="5540"/>
        <v>0</v>
      </c>
      <c r="AJ1633" s="31">
        <f t="shared" si="5498"/>
        <v>382463.97499999998</v>
      </c>
      <c r="AK1633" s="31">
        <f t="shared" si="5499"/>
        <v>70000</v>
      </c>
      <c r="AL1633" s="31">
        <f t="shared" si="5500"/>
        <v>0</v>
      </c>
      <c r="AM1633" s="31">
        <f t="shared" si="5541"/>
        <v>-9885.2999999999993</v>
      </c>
      <c r="AN1633" s="31">
        <f t="shared" si="5542"/>
        <v>36062.739999999998</v>
      </c>
      <c r="AO1633" s="31">
        <f t="shared" si="5543"/>
        <v>0</v>
      </c>
      <c r="AP1633" s="31">
        <f t="shared" si="5501"/>
        <v>372578.67499999999</v>
      </c>
      <c r="AQ1633" s="31">
        <f t="shared" si="5502"/>
        <v>106062.73999999999</v>
      </c>
      <c r="AR1633" s="31">
        <f t="shared" si="5503"/>
        <v>0</v>
      </c>
      <c r="AS1633" s="31">
        <f t="shared" si="5544"/>
        <v>26618.444</v>
      </c>
      <c r="AT1633" s="31">
        <f t="shared" si="5545"/>
        <v>0</v>
      </c>
      <c r="AU1633" s="31">
        <f t="shared" si="5546"/>
        <v>0</v>
      </c>
      <c r="AV1633" s="31">
        <f t="shared" si="5504"/>
        <v>399197.11900000001</v>
      </c>
      <c r="AW1633" s="31">
        <f t="shared" si="5505"/>
        <v>106062.73999999999</v>
      </c>
      <c r="AX1633" s="31">
        <f t="shared" si="5506"/>
        <v>0</v>
      </c>
      <c r="AY1633" s="31">
        <f t="shared" si="5547"/>
        <v>0</v>
      </c>
      <c r="AZ1633" s="31">
        <f t="shared" si="5548"/>
        <v>0</v>
      </c>
      <c r="BA1633" s="31">
        <f t="shared" si="5549"/>
        <v>0</v>
      </c>
      <c r="BB1633" s="31">
        <f t="shared" si="5507"/>
        <v>399197.11900000001</v>
      </c>
      <c r="BC1633" s="31">
        <f t="shared" si="5508"/>
        <v>106062.73999999999</v>
      </c>
      <c r="BD1633" s="31">
        <f t="shared" si="5509"/>
        <v>0</v>
      </c>
      <c r="BE1633" s="31">
        <f t="shared" si="5550"/>
        <v>0</v>
      </c>
      <c r="BF1633" s="31">
        <f t="shared" si="5551"/>
        <v>0</v>
      </c>
      <c r="BG1633" s="31">
        <f t="shared" si="5552"/>
        <v>0</v>
      </c>
      <c r="BH1633" s="31">
        <f t="shared" si="5510"/>
        <v>399197.11900000001</v>
      </c>
      <c r="BI1633" s="31">
        <f t="shared" si="5511"/>
        <v>106062.73999999999</v>
      </c>
      <c r="BJ1633" s="31">
        <f t="shared" si="5512"/>
        <v>0</v>
      </c>
      <c r="BK1633" s="31">
        <f t="shared" si="5553"/>
        <v>36062.739999999998</v>
      </c>
      <c r="BL1633" s="31">
        <f t="shared" si="5554"/>
        <v>-36062.739999999998</v>
      </c>
      <c r="BM1633" s="31">
        <f t="shared" si="5555"/>
        <v>0</v>
      </c>
      <c r="BN1633" s="31">
        <f t="shared" si="5513"/>
        <v>435259.859</v>
      </c>
      <c r="BO1633" s="31">
        <f t="shared" si="5514"/>
        <v>70000</v>
      </c>
      <c r="BP1633" s="31">
        <f t="shared" si="5515"/>
        <v>0</v>
      </c>
      <c r="BQ1633" s="31">
        <f t="shared" si="5556"/>
        <v>0</v>
      </c>
      <c r="BR1633" s="31">
        <f t="shared" si="5557"/>
        <v>0</v>
      </c>
      <c r="BS1633" s="31">
        <f t="shared" si="5516"/>
        <v>435259.859</v>
      </c>
      <c r="BT1633" s="31">
        <f t="shared" si="5517"/>
        <v>70000</v>
      </c>
      <c r="BU1633" s="31">
        <f t="shared" si="5518"/>
        <v>0</v>
      </c>
      <c r="BV1633" s="31">
        <f t="shared" si="5558"/>
        <v>0</v>
      </c>
      <c r="BW1633" s="31">
        <f t="shared" si="5559"/>
        <v>0</v>
      </c>
      <c r="BX1633" s="31">
        <f t="shared" si="5519"/>
        <v>435259.859</v>
      </c>
      <c r="BY1633" s="31">
        <f t="shared" si="5520"/>
        <v>70000</v>
      </c>
      <c r="BZ1633" s="31">
        <f t="shared" si="5521"/>
        <v>0</v>
      </c>
      <c r="CA1633" s="31">
        <f t="shared" si="5560"/>
        <v>0</v>
      </c>
      <c r="CB1633" s="31">
        <f t="shared" si="5561"/>
        <v>0</v>
      </c>
      <c r="CC1633" s="31">
        <f t="shared" si="5562"/>
        <v>0</v>
      </c>
      <c r="CD1633" s="31">
        <f t="shared" si="5401"/>
        <v>435259.859</v>
      </c>
      <c r="CE1633" s="31">
        <f t="shared" si="5402"/>
        <v>70000</v>
      </c>
      <c r="CF1633" s="31">
        <f t="shared" si="5403"/>
        <v>0</v>
      </c>
      <c r="CG1633" s="31">
        <f t="shared" si="5563"/>
        <v>0</v>
      </c>
      <c r="CH1633" s="24"/>
      <c r="CI1633" s="40"/>
      <c r="CO1633" s="1" t="s">
        <v>31</v>
      </c>
    </row>
    <row r="1634" ht="29.850000000000001">
      <c r="A1634" s="41" t="s">
        <v>939</v>
      </c>
      <c r="B1634" s="17">
        <v>200</v>
      </c>
      <c r="C1634" s="16"/>
      <c r="D1634" s="16"/>
      <c r="E1634" s="39" t="s">
        <v>40</v>
      </c>
      <c r="F1634" s="31">
        <f t="shared" si="5523"/>
        <v>312598.5</v>
      </c>
      <c r="G1634" s="31">
        <f t="shared" si="5524"/>
        <v>0</v>
      </c>
      <c r="H1634" s="31">
        <f t="shared" si="5525"/>
        <v>0</v>
      </c>
      <c r="I1634" s="31">
        <f t="shared" si="5526"/>
        <v>50000</v>
      </c>
      <c r="J1634" s="31">
        <f t="shared" si="5527"/>
        <v>0</v>
      </c>
      <c r="K1634" s="31">
        <f t="shared" si="5528"/>
        <v>0</v>
      </c>
      <c r="L1634" s="31">
        <f t="shared" si="5486"/>
        <v>362598.5</v>
      </c>
      <c r="M1634" s="31">
        <f t="shared" si="5487"/>
        <v>0</v>
      </c>
      <c r="N1634" s="31">
        <f t="shared" si="5488"/>
        <v>0</v>
      </c>
      <c r="O1634" s="31">
        <f t="shared" si="5529"/>
        <v>19865.475000000002</v>
      </c>
      <c r="P1634" s="31">
        <f t="shared" si="5530"/>
        <v>70000</v>
      </c>
      <c r="Q1634" s="31">
        <f t="shared" si="5531"/>
        <v>0</v>
      </c>
      <c r="R1634" s="31">
        <f t="shared" si="5489"/>
        <v>382463.97499999998</v>
      </c>
      <c r="S1634" s="31">
        <f t="shared" si="5490"/>
        <v>70000</v>
      </c>
      <c r="T1634" s="31">
        <f t="shared" si="5491"/>
        <v>0</v>
      </c>
      <c r="U1634" s="31">
        <f t="shared" si="5532"/>
        <v>0</v>
      </c>
      <c r="V1634" s="31">
        <f t="shared" si="5533"/>
        <v>0</v>
      </c>
      <c r="W1634" s="31">
        <f t="shared" si="5534"/>
        <v>0</v>
      </c>
      <c r="X1634" s="31">
        <f t="shared" si="5492"/>
        <v>382463.97499999998</v>
      </c>
      <c r="Y1634" s="31">
        <f t="shared" si="5493"/>
        <v>70000</v>
      </c>
      <c r="Z1634" s="31">
        <f t="shared" si="5494"/>
        <v>0</v>
      </c>
      <c r="AA1634" s="31">
        <f t="shared" si="5535"/>
        <v>0</v>
      </c>
      <c r="AB1634" s="31">
        <f t="shared" si="5536"/>
        <v>0</v>
      </c>
      <c r="AC1634" s="31">
        <f t="shared" si="5537"/>
        <v>0</v>
      </c>
      <c r="AD1634" s="31">
        <f t="shared" si="5495"/>
        <v>382463.97499999998</v>
      </c>
      <c r="AE1634" s="31">
        <f t="shared" si="5496"/>
        <v>70000</v>
      </c>
      <c r="AF1634" s="31">
        <f t="shared" si="5497"/>
        <v>0</v>
      </c>
      <c r="AG1634" s="31">
        <f t="shared" si="5538"/>
        <v>0</v>
      </c>
      <c r="AH1634" s="31">
        <f t="shared" si="5539"/>
        <v>0</v>
      </c>
      <c r="AI1634" s="31">
        <f t="shared" si="5540"/>
        <v>0</v>
      </c>
      <c r="AJ1634" s="31">
        <f t="shared" si="5498"/>
        <v>382463.97499999998</v>
      </c>
      <c r="AK1634" s="31">
        <f t="shared" si="5499"/>
        <v>70000</v>
      </c>
      <c r="AL1634" s="31">
        <f t="shared" si="5500"/>
        <v>0</v>
      </c>
      <c r="AM1634" s="31">
        <f t="shared" si="5541"/>
        <v>-9885.2999999999993</v>
      </c>
      <c r="AN1634" s="31">
        <f t="shared" si="5542"/>
        <v>36062.739999999998</v>
      </c>
      <c r="AO1634" s="31">
        <f t="shared" si="5543"/>
        <v>0</v>
      </c>
      <c r="AP1634" s="31">
        <f t="shared" si="5501"/>
        <v>372578.67499999999</v>
      </c>
      <c r="AQ1634" s="31">
        <f t="shared" si="5502"/>
        <v>106062.73999999999</v>
      </c>
      <c r="AR1634" s="31">
        <f t="shared" si="5503"/>
        <v>0</v>
      </c>
      <c r="AS1634" s="31">
        <f t="shared" si="5544"/>
        <v>26618.444</v>
      </c>
      <c r="AT1634" s="31">
        <f t="shared" si="5545"/>
        <v>0</v>
      </c>
      <c r="AU1634" s="31">
        <f t="shared" si="5546"/>
        <v>0</v>
      </c>
      <c r="AV1634" s="31">
        <f t="shared" si="5504"/>
        <v>399197.11900000001</v>
      </c>
      <c r="AW1634" s="31">
        <f t="shared" si="5505"/>
        <v>106062.73999999999</v>
      </c>
      <c r="AX1634" s="31">
        <f t="shared" si="5506"/>
        <v>0</v>
      </c>
      <c r="AY1634" s="31">
        <f t="shared" si="5547"/>
        <v>0</v>
      </c>
      <c r="AZ1634" s="31">
        <f t="shared" si="5548"/>
        <v>0</v>
      </c>
      <c r="BA1634" s="31">
        <f t="shared" si="5549"/>
        <v>0</v>
      </c>
      <c r="BB1634" s="31">
        <f t="shared" si="5507"/>
        <v>399197.11900000001</v>
      </c>
      <c r="BC1634" s="31">
        <f t="shared" si="5508"/>
        <v>106062.73999999999</v>
      </c>
      <c r="BD1634" s="31">
        <f t="shared" si="5509"/>
        <v>0</v>
      </c>
      <c r="BE1634" s="31">
        <f t="shared" si="5550"/>
        <v>0</v>
      </c>
      <c r="BF1634" s="31">
        <f t="shared" si="5551"/>
        <v>0</v>
      </c>
      <c r="BG1634" s="31">
        <f t="shared" si="5552"/>
        <v>0</v>
      </c>
      <c r="BH1634" s="31">
        <f t="shared" si="5510"/>
        <v>399197.11900000001</v>
      </c>
      <c r="BI1634" s="31">
        <f t="shared" si="5511"/>
        <v>106062.73999999999</v>
      </c>
      <c r="BJ1634" s="31">
        <f t="shared" si="5512"/>
        <v>0</v>
      </c>
      <c r="BK1634" s="31">
        <f t="shared" si="5553"/>
        <v>36062.739999999998</v>
      </c>
      <c r="BL1634" s="31">
        <f t="shared" si="5554"/>
        <v>-36062.739999999998</v>
      </c>
      <c r="BM1634" s="31">
        <f t="shared" si="5555"/>
        <v>0</v>
      </c>
      <c r="BN1634" s="31">
        <f t="shared" si="5513"/>
        <v>435259.859</v>
      </c>
      <c r="BO1634" s="31">
        <f t="shared" si="5514"/>
        <v>70000</v>
      </c>
      <c r="BP1634" s="31">
        <f t="shared" si="5515"/>
        <v>0</v>
      </c>
      <c r="BQ1634" s="31">
        <f t="shared" si="5556"/>
        <v>0</v>
      </c>
      <c r="BR1634" s="31">
        <f t="shared" si="5557"/>
        <v>0</v>
      </c>
      <c r="BS1634" s="31">
        <f t="shared" si="5516"/>
        <v>435259.859</v>
      </c>
      <c r="BT1634" s="31">
        <f t="shared" si="5517"/>
        <v>70000</v>
      </c>
      <c r="BU1634" s="31">
        <f t="shared" si="5518"/>
        <v>0</v>
      </c>
      <c r="BV1634" s="31">
        <f t="shared" si="5558"/>
        <v>0</v>
      </c>
      <c r="BW1634" s="31">
        <f t="shared" si="5559"/>
        <v>0</v>
      </c>
      <c r="BX1634" s="31">
        <f t="shared" si="5519"/>
        <v>435259.859</v>
      </c>
      <c r="BY1634" s="31">
        <f t="shared" si="5520"/>
        <v>70000</v>
      </c>
      <c r="BZ1634" s="31">
        <f t="shared" si="5521"/>
        <v>0</v>
      </c>
      <c r="CA1634" s="31">
        <f t="shared" si="5560"/>
        <v>0</v>
      </c>
      <c r="CB1634" s="31">
        <f t="shared" si="5561"/>
        <v>0</v>
      </c>
      <c r="CC1634" s="31">
        <f t="shared" si="5562"/>
        <v>0</v>
      </c>
      <c r="CD1634" s="31">
        <f t="shared" si="5401"/>
        <v>435259.859</v>
      </c>
      <c r="CE1634" s="31">
        <f t="shared" si="5402"/>
        <v>70000</v>
      </c>
      <c r="CF1634" s="31">
        <f t="shared" si="5403"/>
        <v>0</v>
      </c>
      <c r="CG1634" s="31">
        <f t="shared" si="5563"/>
        <v>0</v>
      </c>
      <c r="CH1634" s="24"/>
      <c r="CI1634" s="40"/>
      <c r="CM1634" s="1" t="s">
        <v>29</v>
      </c>
    </row>
    <row r="1635" ht="43.75">
      <c r="A1635" s="41" t="s">
        <v>939</v>
      </c>
      <c r="B1635" s="17">
        <v>240</v>
      </c>
      <c r="C1635" s="16"/>
      <c r="D1635" s="16"/>
      <c r="E1635" s="39" t="s">
        <v>41</v>
      </c>
      <c r="F1635" s="31">
        <f t="shared" si="5523"/>
        <v>312598.5</v>
      </c>
      <c r="G1635" s="31">
        <f t="shared" si="5524"/>
        <v>0</v>
      </c>
      <c r="H1635" s="31">
        <f t="shared" si="5525"/>
        <v>0</v>
      </c>
      <c r="I1635" s="31">
        <f t="shared" si="5526"/>
        <v>50000</v>
      </c>
      <c r="J1635" s="31">
        <f t="shared" si="5527"/>
        <v>0</v>
      </c>
      <c r="K1635" s="31">
        <f t="shared" si="5528"/>
        <v>0</v>
      </c>
      <c r="L1635" s="31">
        <f t="shared" si="5486"/>
        <v>362598.5</v>
      </c>
      <c r="M1635" s="31">
        <f t="shared" si="5487"/>
        <v>0</v>
      </c>
      <c r="N1635" s="31">
        <f t="shared" si="5488"/>
        <v>0</v>
      </c>
      <c r="O1635" s="31">
        <f t="shared" si="5529"/>
        <v>19865.475000000002</v>
      </c>
      <c r="P1635" s="31">
        <f t="shared" si="5530"/>
        <v>70000</v>
      </c>
      <c r="Q1635" s="31">
        <f t="shared" si="5531"/>
        <v>0</v>
      </c>
      <c r="R1635" s="31">
        <f t="shared" si="5489"/>
        <v>382463.97499999998</v>
      </c>
      <c r="S1635" s="31">
        <f t="shared" si="5490"/>
        <v>70000</v>
      </c>
      <c r="T1635" s="31">
        <f t="shared" si="5491"/>
        <v>0</v>
      </c>
      <c r="U1635" s="31">
        <f t="shared" si="5532"/>
        <v>0</v>
      </c>
      <c r="V1635" s="31">
        <f t="shared" si="5533"/>
        <v>0</v>
      </c>
      <c r="W1635" s="31">
        <f t="shared" si="5534"/>
        <v>0</v>
      </c>
      <c r="X1635" s="31">
        <f t="shared" si="5492"/>
        <v>382463.97499999998</v>
      </c>
      <c r="Y1635" s="31">
        <f t="shared" si="5493"/>
        <v>70000</v>
      </c>
      <c r="Z1635" s="31">
        <f t="shared" si="5494"/>
        <v>0</v>
      </c>
      <c r="AA1635" s="31">
        <f t="shared" si="5535"/>
        <v>0</v>
      </c>
      <c r="AB1635" s="31">
        <f t="shared" si="5536"/>
        <v>0</v>
      </c>
      <c r="AC1635" s="31">
        <f t="shared" si="5537"/>
        <v>0</v>
      </c>
      <c r="AD1635" s="31">
        <f t="shared" si="5495"/>
        <v>382463.97499999998</v>
      </c>
      <c r="AE1635" s="31">
        <f t="shared" si="5496"/>
        <v>70000</v>
      </c>
      <c r="AF1635" s="31">
        <f t="shared" si="5497"/>
        <v>0</v>
      </c>
      <c r="AG1635" s="31">
        <f t="shared" si="5538"/>
        <v>0</v>
      </c>
      <c r="AH1635" s="31">
        <f t="shared" si="5539"/>
        <v>0</v>
      </c>
      <c r="AI1635" s="31">
        <f t="shared" si="5540"/>
        <v>0</v>
      </c>
      <c r="AJ1635" s="31">
        <f t="shared" si="5498"/>
        <v>382463.97499999998</v>
      </c>
      <c r="AK1635" s="31">
        <f t="shared" si="5499"/>
        <v>70000</v>
      </c>
      <c r="AL1635" s="31">
        <f t="shared" si="5500"/>
        <v>0</v>
      </c>
      <c r="AM1635" s="31">
        <f t="shared" si="5541"/>
        <v>-9885.2999999999993</v>
      </c>
      <c r="AN1635" s="31">
        <f t="shared" si="5542"/>
        <v>36062.739999999998</v>
      </c>
      <c r="AO1635" s="31">
        <f t="shared" si="5543"/>
        <v>0</v>
      </c>
      <c r="AP1635" s="31">
        <f t="shared" si="5501"/>
        <v>372578.67499999999</v>
      </c>
      <c r="AQ1635" s="31">
        <f t="shared" si="5502"/>
        <v>106062.73999999999</v>
      </c>
      <c r="AR1635" s="31">
        <f t="shared" si="5503"/>
        <v>0</v>
      </c>
      <c r="AS1635" s="31">
        <f t="shared" si="5544"/>
        <v>26618.444</v>
      </c>
      <c r="AT1635" s="31">
        <f t="shared" si="5545"/>
        <v>0</v>
      </c>
      <c r="AU1635" s="31">
        <f t="shared" si="5546"/>
        <v>0</v>
      </c>
      <c r="AV1635" s="31">
        <f t="shared" si="5504"/>
        <v>399197.11900000001</v>
      </c>
      <c r="AW1635" s="31">
        <f t="shared" si="5505"/>
        <v>106062.73999999999</v>
      </c>
      <c r="AX1635" s="31">
        <f t="shared" si="5506"/>
        <v>0</v>
      </c>
      <c r="AY1635" s="31">
        <f t="shared" si="5547"/>
        <v>0</v>
      </c>
      <c r="AZ1635" s="31">
        <f t="shared" si="5548"/>
        <v>0</v>
      </c>
      <c r="BA1635" s="31">
        <f t="shared" si="5549"/>
        <v>0</v>
      </c>
      <c r="BB1635" s="31">
        <f t="shared" si="5507"/>
        <v>399197.11900000001</v>
      </c>
      <c r="BC1635" s="31">
        <f t="shared" si="5508"/>
        <v>106062.73999999999</v>
      </c>
      <c r="BD1635" s="31">
        <f t="shared" si="5509"/>
        <v>0</v>
      </c>
      <c r="BE1635" s="31">
        <f t="shared" si="5550"/>
        <v>0</v>
      </c>
      <c r="BF1635" s="31">
        <f t="shared" si="5551"/>
        <v>0</v>
      </c>
      <c r="BG1635" s="31">
        <f t="shared" si="5552"/>
        <v>0</v>
      </c>
      <c r="BH1635" s="31">
        <f t="shared" si="5510"/>
        <v>399197.11900000001</v>
      </c>
      <c r="BI1635" s="31">
        <f t="shared" si="5511"/>
        <v>106062.73999999999</v>
      </c>
      <c r="BJ1635" s="31">
        <f t="shared" si="5512"/>
        <v>0</v>
      </c>
      <c r="BK1635" s="31">
        <f t="shared" si="5553"/>
        <v>36062.739999999998</v>
      </c>
      <c r="BL1635" s="31">
        <f t="shared" si="5554"/>
        <v>-36062.739999999998</v>
      </c>
      <c r="BM1635" s="31">
        <f t="shared" si="5555"/>
        <v>0</v>
      </c>
      <c r="BN1635" s="31">
        <f t="shared" si="5513"/>
        <v>435259.859</v>
      </c>
      <c r="BO1635" s="31">
        <f t="shared" si="5514"/>
        <v>70000</v>
      </c>
      <c r="BP1635" s="31">
        <f t="shared" si="5515"/>
        <v>0</v>
      </c>
      <c r="BQ1635" s="31">
        <f t="shared" si="5556"/>
        <v>0</v>
      </c>
      <c r="BR1635" s="31">
        <f t="shared" si="5557"/>
        <v>0</v>
      </c>
      <c r="BS1635" s="31">
        <f t="shared" si="5516"/>
        <v>435259.859</v>
      </c>
      <c r="BT1635" s="31">
        <f t="shared" si="5517"/>
        <v>70000</v>
      </c>
      <c r="BU1635" s="31">
        <f t="shared" si="5518"/>
        <v>0</v>
      </c>
      <c r="BV1635" s="31">
        <f t="shared" si="5558"/>
        <v>0</v>
      </c>
      <c r="BW1635" s="31">
        <f t="shared" si="5559"/>
        <v>0</v>
      </c>
      <c r="BX1635" s="31">
        <f t="shared" si="5519"/>
        <v>435259.859</v>
      </c>
      <c r="BY1635" s="31">
        <f t="shared" si="5520"/>
        <v>70000</v>
      </c>
      <c r="BZ1635" s="31">
        <f t="shared" si="5521"/>
        <v>0</v>
      </c>
      <c r="CA1635" s="31">
        <f t="shared" si="5560"/>
        <v>0</v>
      </c>
      <c r="CB1635" s="31">
        <f t="shared" si="5561"/>
        <v>0</v>
      </c>
      <c r="CC1635" s="31">
        <f t="shared" si="5562"/>
        <v>0</v>
      </c>
      <c r="CD1635" s="31">
        <f t="shared" si="5401"/>
        <v>435259.859</v>
      </c>
      <c r="CE1635" s="31">
        <f t="shared" si="5402"/>
        <v>70000</v>
      </c>
      <c r="CF1635" s="31">
        <f t="shared" si="5403"/>
        <v>0</v>
      </c>
      <c r="CG1635" s="31">
        <f t="shared" si="5563"/>
        <v>0</v>
      </c>
      <c r="CH1635" s="24"/>
      <c r="CI1635" s="40"/>
      <c r="CN1635" s="1" t="s">
        <v>30</v>
      </c>
    </row>
    <row r="1636" ht="15">
      <c r="A1636" s="41" t="s">
        <v>939</v>
      </c>
      <c r="B1636" s="17">
        <v>240</v>
      </c>
      <c r="C1636" s="16" t="s">
        <v>66</v>
      </c>
      <c r="D1636" s="16" t="s">
        <v>67</v>
      </c>
      <c r="E1636" s="39" t="s">
        <v>68</v>
      </c>
      <c r="F1636" s="31">
        <v>312598.5</v>
      </c>
      <c r="G1636" s="31"/>
      <c r="H1636" s="31"/>
      <c r="I1636" s="31">
        <v>50000</v>
      </c>
      <c r="J1636" s="31"/>
      <c r="K1636" s="31"/>
      <c r="L1636" s="31">
        <f t="shared" si="5486"/>
        <v>362598.5</v>
      </c>
      <c r="M1636" s="31">
        <f t="shared" si="5487"/>
        <v>0</v>
      </c>
      <c r="N1636" s="31">
        <f t="shared" si="5488"/>
        <v>0</v>
      </c>
      <c r="O1636" s="31">
        <f>18881.774+983.701</f>
        <v>19865.475000000002</v>
      </c>
      <c r="P1636" s="31">
        <v>70000</v>
      </c>
      <c r="Q1636" s="31"/>
      <c r="R1636" s="31">
        <f t="shared" si="5489"/>
        <v>382463.97499999998</v>
      </c>
      <c r="S1636" s="31">
        <f t="shared" si="5490"/>
        <v>70000</v>
      </c>
      <c r="T1636" s="31">
        <f t="shared" si="5491"/>
        <v>0</v>
      </c>
      <c r="U1636" s="31"/>
      <c r="V1636" s="31"/>
      <c r="W1636" s="31"/>
      <c r="X1636" s="31">
        <f t="shared" si="5492"/>
        <v>382463.97499999998</v>
      </c>
      <c r="Y1636" s="31">
        <f t="shared" si="5493"/>
        <v>70000</v>
      </c>
      <c r="Z1636" s="31">
        <f t="shared" si="5494"/>
        <v>0</v>
      </c>
      <c r="AA1636" s="31"/>
      <c r="AB1636" s="31"/>
      <c r="AC1636" s="31"/>
      <c r="AD1636" s="31">
        <f t="shared" si="5495"/>
        <v>382463.97499999998</v>
      </c>
      <c r="AE1636" s="31">
        <f t="shared" si="5496"/>
        <v>70000</v>
      </c>
      <c r="AF1636" s="31">
        <f t="shared" si="5497"/>
        <v>0</v>
      </c>
      <c r="AG1636" s="31"/>
      <c r="AH1636" s="31"/>
      <c r="AI1636" s="31"/>
      <c r="AJ1636" s="31">
        <f t="shared" si="5498"/>
        <v>382463.97499999998</v>
      </c>
      <c r="AK1636" s="31">
        <f t="shared" si="5499"/>
        <v>70000</v>
      </c>
      <c r="AL1636" s="31">
        <f t="shared" si="5500"/>
        <v>0</v>
      </c>
      <c r="AM1636" s="31">
        <f>-36062.74+26177.44</f>
        <v>-9885.2999999999993</v>
      </c>
      <c r="AN1636" s="31">
        <v>36062.739999999998</v>
      </c>
      <c r="AO1636" s="31"/>
      <c r="AP1636" s="31">
        <f t="shared" si="5501"/>
        <v>372578.67499999999</v>
      </c>
      <c r="AQ1636" s="31">
        <f t="shared" si="5502"/>
        <v>106062.73999999999</v>
      </c>
      <c r="AR1636" s="31">
        <f t="shared" si="5503"/>
        <v>0</v>
      </c>
      <c r="AS1636" s="31">
        <f>19644.7+6973.744</f>
        <v>26618.444</v>
      </c>
      <c r="AT1636" s="31"/>
      <c r="AU1636" s="31"/>
      <c r="AV1636" s="31">
        <f t="shared" si="5504"/>
        <v>399197.11900000001</v>
      </c>
      <c r="AW1636" s="31">
        <f t="shared" si="5505"/>
        <v>106062.73999999999</v>
      </c>
      <c r="AX1636" s="31">
        <f t="shared" si="5506"/>
        <v>0</v>
      </c>
      <c r="AY1636" s="31"/>
      <c r="AZ1636" s="31"/>
      <c r="BA1636" s="31"/>
      <c r="BB1636" s="31">
        <f t="shared" si="5507"/>
        <v>399197.11900000001</v>
      </c>
      <c r="BC1636" s="31">
        <f t="shared" si="5508"/>
        <v>106062.73999999999</v>
      </c>
      <c r="BD1636" s="31">
        <f t="shared" si="5509"/>
        <v>0</v>
      </c>
      <c r="BE1636" s="31"/>
      <c r="BF1636" s="31"/>
      <c r="BG1636" s="31"/>
      <c r="BH1636" s="31">
        <f t="shared" si="5510"/>
        <v>399197.11900000001</v>
      </c>
      <c r="BI1636" s="31">
        <f t="shared" si="5511"/>
        <v>106062.73999999999</v>
      </c>
      <c r="BJ1636" s="31">
        <f t="shared" si="5512"/>
        <v>0</v>
      </c>
      <c r="BK1636" s="31">
        <v>36062.739999999998</v>
      </c>
      <c r="BL1636" s="31">
        <v>-36062.739999999998</v>
      </c>
      <c r="BM1636" s="31"/>
      <c r="BN1636" s="31">
        <f t="shared" si="5513"/>
        <v>435259.859</v>
      </c>
      <c r="BO1636" s="31">
        <f t="shared" si="5514"/>
        <v>70000</v>
      </c>
      <c r="BP1636" s="31">
        <f t="shared" si="5515"/>
        <v>0</v>
      </c>
      <c r="BQ1636" s="31"/>
      <c r="BR1636" s="31"/>
      <c r="BS1636" s="31">
        <f t="shared" si="5516"/>
        <v>435259.859</v>
      </c>
      <c r="BT1636" s="31">
        <f t="shared" si="5517"/>
        <v>70000</v>
      </c>
      <c r="BU1636" s="31">
        <f t="shared" si="5518"/>
        <v>0</v>
      </c>
      <c r="BV1636" s="31"/>
      <c r="BW1636" s="31"/>
      <c r="BX1636" s="31">
        <f t="shared" si="5519"/>
        <v>435259.859</v>
      </c>
      <c r="BY1636" s="31">
        <f t="shared" si="5520"/>
        <v>70000</v>
      </c>
      <c r="BZ1636" s="31">
        <f t="shared" si="5521"/>
        <v>0</v>
      </c>
      <c r="CA1636" s="31"/>
      <c r="CB1636" s="31"/>
      <c r="CC1636" s="31"/>
      <c r="CD1636" s="31">
        <f t="shared" si="5401"/>
        <v>435259.859</v>
      </c>
      <c r="CE1636" s="31">
        <f t="shared" si="5402"/>
        <v>70000</v>
      </c>
      <c r="CF1636" s="31">
        <f t="shared" si="5403"/>
        <v>0</v>
      </c>
      <c r="CG1636" s="31"/>
      <c r="CH1636" s="24"/>
      <c r="CI1636" s="40">
        <v>91</v>
      </c>
    </row>
    <row r="1637" ht="29.850000000000001">
      <c r="A1637" s="41" t="s">
        <v>940</v>
      </c>
      <c r="B1637" s="41"/>
      <c r="C1637" s="39"/>
      <c r="D1637" s="16"/>
      <c r="E1637" s="39" t="s">
        <v>941</v>
      </c>
      <c r="F1637" s="31">
        <f>F1638+F1648+F1652</f>
        <v>79040.5</v>
      </c>
      <c r="G1637" s="31">
        <f>G1638+G1648+G1652</f>
        <v>94544.100000000006</v>
      </c>
      <c r="H1637" s="31">
        <f>H1638+H1648+H1652</f>
        <v>94544.100000000006</v>
      </c>
      <c r="I1637" s="31">
        <f>I1638+I1648+I1652</f>
        <v>2918</v>
      </c>
      <c r="J1637" s="31">
        <f>J1638+J1648+J1652</f>
        <v>2918.0999999999999</v>
      </c>
      <c r="K1637" s="31">
        <f>K1638+K1648+K1652</f>
        <v>2918.0999999999999</v>
      </c>
      <c r="L1637" s="31">
        <f t="shared" si="5486"/>
        <v>81958.5</v>
      </c>
      <c r="M1637" s="31">
        <f t="shared" si="5487"/>
        <v>97462.200000000012</v>
      </c>
      <c r="N1637" s="31">
        <f t="shared" si="5488"/>
        <v>97462.200000000012</v>
      </c>
      <c r="O1637" s="31">
        <f>O1638+O1648+O1652</f>
        <v>7000</v>
      </c>
      <c r="P1637" s="31">
        <f>P1638+P1648+P1652</f>
        <v>0</v>
      </c>
      <c r="Q1637" s="31">
        <f>Q1638+Q1648+Q1652</f>
        <v>0</v>
      </c>
      <c r="R1637" s="31">
        <f t="shared" si="5489"/>
        <v>88958.5</v>
      </c>
      <c r="S1637" s="31">
        <f t="shared" si="5490"/>
        <v>97462.200000000012</v>
      </c>
      <c r="T1637" s="31">
        <f t="shared" si="5491"/>
        <v>97462.200000000012</v>
      </c>
      <c r="U1637" s="31">
        <f>U1638+U1648+U1652</f>
        <v>0</v>
      </c>
      <c r="V1637" s="31">
        <f>V1638+V1648+V1652</f>
        <v>0</v>
      </c>
      <c r="W1637" s="31">
        <f>W1638+W1648+W1652</f>
        <v>0</v>
      </c>
      <c r="X1637" s="31">
        <f t="shared" si="5492"/>
        <v>88958.5</v>
      </c>
      <c r="Y1637" s="31">
        <f t="shared" si="5493"/>
        <v>97462.200000000012</v>
      </c>
      <c r="Z1637" s="31">
        <f t="shared" si="5494"/>
        <v>97462.200000000012</v>
      </c>
      <c r="AA1637" s="31">
        <f>AA1638+AA1648+AA1652</f>
        <v>0</v>
      </c>
      <c r="AB1637" s="31">
        <f>AB1638+AB1648+AB1652</f>
        <v>0</v>
      </c>
      <c r="AC1637" s="31">
        <f>AC1638+AC1648+AC1652</f>
        <v>0</v>
      </c>
      <c r="AD1637" s="31">
        <f t="shared" si="5495"/>
        <v>88958.5</v>
      </c>
      <c r="AE1637" s="31">
        <f t="shared" si="5496"/>
        <v>97462.200000000012</v>
      </c>
      <c r="AF1637" s="31">
        <f t="shared" si="5497"/>
        <v>97462.200000000012</v>
      </c>
      <c r="AG1637" s="31">
        <f>AG1638+AG1648+AG1652</f>
        <v>0</v>
      </c>
      <c r="AH1637" s="31">
        <f>AH1638+AH1648+AH1652</f>
        <v>0</v>
      </c>
      <c r="AI1637" s="31">
        <f>AI1638+AI1648+AI1652</f>
        <v>0</v>
      </c>
      <c r="AJ1637" s="31">
        <f t="shared" si="5498"/>
        <v>88958.5</v>
      </c>
      <c r="AK1637" s="31">
        <f t="shared" si="5499"/>
        <v>97462.200000000012</v>
      </c>
      <c r="AL1637" s="31">
        <f t="shared" si="5500"/>
        <v>97462.200000000012</v>
      </c>
      <c r="AM1637" s="31">
        <f>AM1638+AM1648+AM1652</f>
        <v>-1919.0540000000001</v>
      </c>
      <c r="AN1637" s="31">
        <f>AN1638+AN1648+AN1652</f>
        <v>0</v>
      </c>
      <c r="AO1637" s="31">
        <f>AO1638+AO1648+AO1652</f>
        <v>0</v>
      </c>
      <c r="AP1637" s="31">
        <f t="shared" si="5501"/>
        <v>87039.445999999996</v>
      </c>
      <c r="AQ1637" s="31">
        <f t="shared" si="5502"/>
        <v>97462.200000000012</v>
      </c>
      <c r="AR1637" s="31">
        <f t="shared" si="5503"/>
        <v>97462.200000000012</v>
      </c>
      <c r="AS1637" s="31">
        <f>AS1638+AS1648+AS1652</f>
        <v>0</v>
      </c>
      <c r="AT1637" s="31">
        <f>AT1638+AT1648+AT1652</f>
        <v>0</v>
      </c>
      <c r="AU1637" s="31">
        <f>AU1638+AU1648+AU1652</f>
        <v>0</v>
      </c>
      <c r="AV1637" s="31">
        <f t="shared" si="5504"/>
        <v>87039.445999999996</v>
      </c>
      <c r="AW1637" s="31">
        <f t="shared" si="5505"/>
        <v>97462.200000000012</v>
      </c>
      <c r="AX1637" s="31">
        <f t="shared" si="5506"/>
        <v>97462.200000000012</v>
      </c>
      <c r="AY1637" s="31">
        <f>AY1638+AY1648+AY1652</f>
        <v>6449.5619999999999</v>
      </c>
      <c r="AZ1637" s="31">
        <f>AZ1638+AZ1648+AZ1652</f>
        <v>15392.864</v>
      </c>
      <c r="BA1637" s="31">
        <f>BA1638+BA1648+BA1652</f>
        <v>14120.124</v>
      </c>
      <c r="BB1637" s="31">
        <f t="shared" si="5507"/>
        <v>93489.008000000002</v>
      </c>
      <c r="BC1637" s="31">
        <f t="shared" si="5508"/>
        <v>112855.06400000001</v>
      </c>
      <c r="BD1637" s="31">
        <f t="shared" si="5509"/>
        <v>111582.32400000001</v>
      </c>
      <c r="BE1637" s="31">
        <f>BE1638+BE1648+BE1652</f>
        <v>-104.59999999999999</v>
      </c>
      <c r="BF1637" s="31">
        <f>BF1638+BF1648+BF1652</f>
        <v>0</v>
      </c>
      <c r="BG1637" s="31">
        <f>BG1638+BG1648+BG1652</f>
        <v>0</v>
      </c>
      <c r="BH1637" s="31">
        <f t="shared" si="5510"/>
        <v>93384.407999999996</v>
      </c>
      <c r="BI1637" s="31">
        <f t="shared" si="5511"/>
        <v>112855.06400000001</v>
      </c>
      <c r="BJ1637" s="31">
        <f t="shared" si="5512"/>
        <v>111582.32400000001</v>
      </c>
      <c r="BK1637" s="31">
        <f>BK1638+BK1648+BK1652</f>
        <v>988.20000000000005</v>
      </c>
      <c r="BL1637" s="31">
        <f>BL1638+BL1648+BL1652</f>
        <v>4231.8999999999996</v>
      </c>
      <c r="BM1637" s="31">
        <f>BM1638+BM1648+BM1652</f>
        <v>3952.5999999999999</v>
      </c>
      <c r="BN1637" s="31">
        <f t="shared" si="5513"/>
        <v>94372.607999999993</v>
      </c>
      <c r="BO1637" s="31">
        <f t="shared" si="5514"/>
        <v>117086.96400000001</v>
      </c>
      <c r="BP1637" s="31">
        <f t="shared" si="5515"/>
        <v>115534.92400000001</v>
      </c>
      <c r="BQ1637" s="31">
        <f>BQ1638+BQ1648+BQ1652</f>
        <v>0</v>
      </c>
      <c r="BR1637" s="31">
        <f>BR1638+BR1648+BR1652</f>
        <v>0</v>
      </c>
      <c r="BS1637" s="31">
        <f t="shared" si="5516"/>
        <v>94372.607999999993</v>
      </c>
      <c r="BT1637" s="31">
        <f t="shared" si="5517"/>
        <v>117086.96400000001</v>
      </c>
      <c r="BU1637" s="31">
        <f t="shared" si="5518"/>
        <v>115534.92400000001</v>
      </c>
      <c r="BV1637" s="31">
        <f>BV1638+BV1648+BV1652</f>
        <v>0</v>
      </c>
      <c r="BW1637" s="31">
        <f>BW1638+BW1648+BW1652</f>
        <v>0</v>
      </c>
      <c r="BX1637" s="31">
        <f t="shared" si="5519"/>
        <v>94372.607999999993</v>
      </c>
      <c r="BY1637" s="31">
        <f t="shared" si="5520"/>
        <v>117086.96400000001</v>
      </c>
      <c r="BZ1637" s="31">
        <f t="shared" si="5521"/>
        <v>115534.92400000001</v>
      </c>
      <c r="CA1637" s="31">
        <f>CA1638+CA1648+CA1652</f>
        <v>0</v>
      </c>
      <c r="CB1637" s="31">
        <f>CB1638+CB1648+CB1652</f>
        <v>0</v>
      </c>
      <c r="CC1637" s="31">
        <f>CC1638+CC1648+CC1652</f>
        <v>0</v>
      </c>
      <c r="CD1637" s="31">
        <f t="shared" si="5401"/>
        <v>94372.607999999993</v>
      </c>
      <c r="CE1637" s="31">
        <f t="shared" si="5402"/>
        <v>117086.96400000001</v>
      </c>
      <c r="CF1637" s="31">
        <f t="shared" si="5403"/>
        <v>115534.92400000001</v>
      </c>
      <c r="CG1637" s="31">
        <f>CG1638+CG1648+CG1652</f>
        <v>0</v>
      </c>
      <c r="CH1637" s="24"/>
      <c r="CI1637" s="40"/>
      <c r="CL1637" s="1" t="s">
        <v>28</v>
      </c>
    </row>
    <row r="1638" ht="43.75">
      <c r="A1638" s="41" t="s">
        <v>942</v>
      </c>
      <c r="B1638" s="41"/>
      <c r="C1638" s="39"/>
      <c r="D1638" s="16"/>
      <c r="E1638" s="39" t="s">
        <v>130</v>
      </c>
      <c r="F1638" s="31">
        <f>F1639+F1642+F1645</f>
        <v>51889.199999999997</v>
      </c>
      <c r="G1638" s="31">
        <f>G1639+G1642+G1645</f>
        <v>53447.099999999999</v>
      </c>
      <c r="H1638" s="31">
        <f>H1639+H1642+H1645</f>
        <v>53447.099999999999</v>
      </c>
      <c r="I1638" s="31">
        <f>I1639+I1642+I1645</f>
        <v>0</v>
      </c>
      <c r="J1638" s="31">
        <f>J1639+J1642+J1645</f>
        <v>0</v>
      </c>
      <c r="K1638" s="31">
        <f>K1639+K1642+K1645</f>
        <v>0</v>
      </c>
      <c r="L1638" s="31">
        <f t="shared" si="5486"/>
        <v>51889.199999999997</v>
      </c>
      <c r="M1638" s="31">
        <f t="shared" si="5487"/>
        <v>53447.099999999999</v>
      </c>
      <c r="N1638" s="31">
        <f t="shared" si="5488"/>
        <v>53447.099999999999</v>
      </c>
      <c r="O1638" s="31">
        <f>O1639+O1642+O1645</f>
        <v>0</v>
      </c>
      <c r="P1638" s="31">
        <f>P1639+P1642+P1645</f>
        <v>0</v>
      </c>
      <c r="Q1638" s="31">
        <f>Q1639+Q1642+Q1645</f>
        <v>0</v>
      </c>
      <c r="R1638" s="31">
        <f t="shared" si="5489"/>
        <v>51889.199999999997</v>
      </c>
      <c r="S1638" s="31">
        <f t="shared" si="5490"/>
        <v>53447.099999999999</v>
      </c>
      <c r="T1638" s="31">
        <f t="shared" si="5491"/>
        <v>53447.099999999999</v>
      </c>
      <c r="U1638" s="31">
        <f>U1639+U1642+U1645</f>
        <v>0</v>
      </c>
      <c r="V1638" s="31">
        <f>V1639+V1642+V1645</f>
        <v>0</v>
      </c>
      <c r="W1638" s="31">
        <f>W1639+W1642+W1645</f>
        <v>0</v>
      </c>
      <c r="X1638" s="31">
        <f t="shared" si="5492"/>
        <v>51889.199999999997</v>
      </c>
      <c r="Y1638" s="31">
        <f t="shared" si="5493"/>
        <v>53447.099999999999</v>
      </c>
      <c r="Z1638" s="31">
        <f t="shared" si="5494"/>
        <v>53447.099999999999</v>
      </c>
      <c r="AA1638" s="31">
        <f>AA1639+AA1642+AA1645</f>
        <v>0</v>
      </c>
      <c r="AB1638" s="31">
        <f>AB1639+AB1642+AB1645</f>
        <v>0</v>
      </c>
      <c r="AC1638" s="31">
        <f>AC1639+AC1642+AC1645</f>
        <v>0</v>
      </c>
      <c r="AD1638" s="31">
        <f t="shared" si="5495"/>
        <v>51889.199999999997</v>
      </c>
      <c r="AE1638" s="31">
        <f t="shared" si="5496"/>
        <v>53447.099999999999</v>
      </c>
      <c r="AF1638" s="31">
        <f t="shared" si="5497"/>
        <v>53447.099999999999</v>
      </c>
      <c r="AG1638" s="31">
        <f>AG1639+AG1642+AG1645</f>
        <v>0</v>
      </c>
      <c r="AH1638" s="31">
        <f>AH1639+AH1642+AH1645</f>
        <v>0</v>
      </c>
      <c r="AI1638" s="31">
        <f>AI1639+AI1642+AI1645</f>
        <v>0</v>
      </c>
      <c r="AJ1638" s="31">
        <f t="shared" si="5498"/>
        <v>51889.199999999997</v>
      </c>
      <c r="AK1638" s="31">
        <f t="shared" si="5499"/>
        <v>53447.099999999999</v>
      </c>
      <c r="AL1638" s="31">
        <f t="shared" si="5500"/>
        <v>53447.099999999999</v>
      </c>
      <c r="AM1638" s="31">
        <f>AM1639+AM1642+AM1645</f>
        <v>0</v>
      </c>
      <c r="AN1638" s="31">
        <f>AN1639+AN1642+AN1645</f>
        <v>0</v>
      </c>
      <c r="AO1638" s="31">
        <f>AO1639+AO1642+AO1645</f>
        <v>0</v>
      </c>
      <c r="AP1638" s="31">
        <f t="shared" si="5501"/>
        <v>51889.199999999997</v>
      </c>
      <c r="AQ1638" s="31">
        <f t="shared" si="5502"/>
        <v>53447.099999999999</v>
      </c>
      <c r="AR1638" s="31">
        <f t="shared" si="5503"/>
        <v>53447.099999999999</v>
      </c>
      <c r="AS1638" s="31">
        <f>AS1639+AS1642+AS1645</f>
        <v>0</v>
      </c>
      <c r="AT1638" s="31">
        <f>AT1639+AT1642+AT1645</f>
        <v>0</v>
      </c>
      <c r="AU1638" s="31">
        <f>AU1639+AU1642+AU1645</f>
        <v>0</v>
      </c>
      <c r="AV1638" s="31">
        <f t="shared" si="5504"/>
        <v>51889.199999999997</v>
      </c>
      <c r="AW1638" s="31">
        <f t="shared" si="5505"/>
        <v>53447.099999999999</v>
      </c>
      <c r="AX1638" s="31">
        <f t="shared" si="5506"/>
        <v>53447.099999999999</v>
      </c>
      <c r="AY1638" s="31">
        <f>AY1639+AY1642+AY1645</f>
        <v>5047.5</v>
      </c>
      <c r="AZ1638" s="31">
        <f>AZ1639+AZ1642+AZ1645</f>
        <v>10154.799999999999</v>
      </c>
      <c r="BA1638" s="31">
        <f>BA1639+BA1642+BA1645</f>
        <v>10154.799999999999</v>
      </c>
      <c r="BB1638" s="31">
        <f t="shared" si="5507"/>
        <v>56936.699999999997</v>
      </c>
      <c r="BC1638" s="31">
        <f t="shared" si="5508"/>
        <v>63601.899999999994</v>
      </c>
      <c r="BD1638" s="31">
        <f t="shared" si="5509"/>
        <v>63601.899999999994</v>
      </c>
      <c r="BE1638" s="31">
        <f>BE1639+BE1642+BE1645</f>
        <v>-104.59999999999999</v>
      </c>
      <c r="BF1638" s="31">
        <f>BF1639+BF1642+BF1645</f>
        <v>0</v>
      </c>
      <c r="BG1638" s="31">
        <f>BG1639+BG1642+BG1645</f>
        <v>0</v>
      </c>
      <c r="BH1638" s="31">
        <f t="shared" si="5510"/>
        <v>56832.099999999999</v>
      </c>
      <c r="BI1638" s="31">
        <f t="shared" si="5511"/>
        <v>63601.899999999994</v>
      </c>
      <c r="BJ1638" s="31">
        <f t="shared" si="5512"/>
        <v>63601.899999999994</v>
      </c>
      <c r="BK1638" s="31">
        <f>BK1639+BK1642+BK1645</f>
        <v>988.20000000000005</v>
      </c>
      <c r="BL1638" s="31">
        <f>BL1639+BL1642+BL1645</f>
        <v>3952.5999999999999</v>
      </c>
      <c r="BM1638" s="31">
        <f>BM1639+BM1642+BM1645</f>
        <v>3952.5999999999999</v>
      </c>
      <c r="BN1638" s="31">
        <f t="shared" si="5513"/>
        <v>57820.299999999996</v>
      </c>
      <c r="BO1638" s="31">
        <f t="shared" si="5514"/>
        <v>67554.5</v>
      </c>
      <c r="BP1638" s="31">
        <f t="shared" si="5515"/>
        <v>67554.5</v>
      </c>
      <c r="BQ1638" s="31">
        <f>BQ1639+BQ1642+BQ1645</f>
        <v>0</v>
      </c>
      <c r="BR1638" s="31">
        <f>BR1639+BR1642+BR1645</f>
        <v>0</v>
      </c>
      <c r="BS1638" s="31">
        <f t="shared" si="5516"/>
        <v>57820.299999999996</v>
      </c>
      <c r="BT1638" s="31">
        <f t="shared" si="5517"/>
        <v>67554.5</v>
      </c>
      <c r="BU1638" s="31">
        <f t="shared" si="5518"/>
        <v>67554.5</v>
      </c>
      <c r="BV1638" s="31">
        <f>BV1639+BV1642+BV1645</f>
        <v>0</v>
      </c>
      <c r="BW1638" s="31">
        <f>BW1639+BW1642+BW1645</f>
        <v>0</v>
      </c>
      <c r="BX1638" s="31">
        <f t="shared" si="5519"/>
        <v>57820.299999999996</v>
      </c>
      <c r="BY1638" s="31">
        <f t="shared" si="5520"/>
        <v>67554.5</v>
      </c>
      <c r="BZ1638" s="31">
        <f t="shared" si="5521"/>
        <v>67554.5</v>
      </c>
      <c r="CA1638" s="31">
        <f>CA1639+CA1642+CA1645</f>
        <v>0</v>
      </c>
      <c r="CB1638" s="31">
        <f>CB1639+CB1642+CB1645</f>
        <v>0</v>
      </c>
      <c r="CC1638" s="31">
        <f>CC1639+CC1642+CC1645</f>
        <v>0</v>
      </c>
      <c r="CD1638" s="31">
        <f t="shared" si="5401"/>
        <v>57820.299999999996</v>
      </c>
      <c r="CE1638" s="31">
        <f t="shared" si="5402"/>
        <v>67554.5</v>
      </c>
      <c r="CF1638" s="31">
        <f t="shared" si="5403"/>
        <v>67554.5</v>
      </c>
      <c r="CG1638" s="31">
        <f>CG1639+CG1642+CG1645</f>
        <v>0</v>
      </c>
      <c r="CH1638" s="24"/>
      <c r="CI1638" s="40"/>
      <c r="CO1638" s="1" t="s">
        <v>31</v>
      </c>
    </row>
    <row r="1639" ht="71.599999999999994">
      <c r="A1639" s="41" t="s">
        <v>942</v>
      </c>
      <c r="B1639" s="17">
        <v>100</v>
      </c>
      <c r="C1639" s="16"/>
      <c r="D1639" s="16"/>
      <c r="E1639" s="39" t="s">
        <v>131</v>
      </c>
      <c r="F1639" s="31">
        <f t="shared" ref="F1639:F1640" si="5564">F1640</f>
        <v>42909.699999999997</v>
      </c>
      <c r="G1639" s="31">
        <f t="shared" ref="G1639:G1640" si="5565">G1640</f>
        <v>44467.599999999999</v>
      </c>
      <c r="H1639" s="31">
        <f t="shared" ref="H1639:H1640" si="5566">H1640</f>
        <v>44467.599999999999</v>
      </c>
      <c r="I1639" s="31">
        <f t="shared" ref="I1639:I1653" si="5567">I1640</f>
        <v>0</v>
      </c>
      <c r="J1639" s="31">
        <f t="shared" ref="J1639:J1653" si="5568">J1640</f>
        <v>0</v>
      </c>
      <c r="K1639" s="31">
        <f t="shared" ref="K1639:K1653" si="5569">K1640</f>
        <v>0</v>
      </c>
      <c r="L1639" s="31">
        <f t="shared" si="5486"/>
        <v>42909.699999999997</v>
      </c>
      <c r="M1639" s="31">
        <f t="shared" si="5487"/>
        <v>44467.599999999999</v>
      </c>
      <c r="N1639" s="31">
        <f t="shared" si="5488"/>
        <v>44467.599999999999</v>
      </c>
      <c r="O1639" s="31">
        <f t="shared" ref="O1639:O1653" si="5570">O1640</f>
        <v>0</v>
      </c>
      <c r="P1639" s="31">
        <f t="shared" ref="P1639:P1653" si="5571">P1640</f>
        <v>0</v>
      </c>
      <c r="Q1639" s="31">
        <f t="shared" ref="Q1639:Q1653" si="5572">Q1640</f>
        <v>0</v>
      </c>
      <c r="R1639" s="31">
        <f t="shared" si="5489"/>
        <v>42909.699999999997</v>
      </c>
      <c r="S1639" s="31">
        <f t="shared" si="5490"/>
        <v>44467.599999999999</v>
      </c>
      <c r="T1639" s="31">
        <f t="shared" si="5491"/>
        <v>44467.599999999999</v>
      </c>
      <c r="U1639" s="31">
        <f t="shared" ref="U1639:U1653" si="5573">U1640</f>
        <v>0</v>
      </c>
      <c r="V1639" s="31">
        <f t="shared" ref="V1639:V1653" si="5574">V1640</f>
        <v>0</v>
      </c>
      <c r="W1639" s="31">
        <f t="shared" ref="W1639:W1653" si="5575">W1640</f>
        <v>0</v>
      </c>
      <c r="X1639" s="31">
        <f t="shared" si="5492"/>
        <v>42909.699999999997</v>
      </c>
      <c r="Y1639" s="31">
        <f t="shared" si="5493"/>
        <v>44467.599999999999</v>
      </c>
      <c r="Z1639" s="31">
        <f t="shared" si="5494"/>
        <v>44467.599999999999</v>
      </c>
      <c r="AA1639" s="31">
        <f t="shared" ref="AA1639:AA1653" si="5576">AA1640</f>
        <v>0</v>
      </c>
      <c r="AB1639" s="31">
        <f t="shared" ref="AB1639:AB1653" si="5577">AB1640</f>
        <v>0</v>
      </c>
      <c r="AC1639" s="31">
        <f t="shared" ref="AC1639:AC1653" si="5578">AC1640</f>
        <v>0</v>
      </c>
      <c r="AD1639" s="31">
        <f t="shared" si="5495"/>
        <v>42909.699999999997</v>
      </c>
      <c r="AE1639" s="31">
        <f t="shared" si="5496"/>
        <v>44467.599999999999</v>
      </c>
      <c r="AF1639" s="31">
        <f t="shared" si="5497"/>
        <v>44467.599999999999</v>
      </c>
      <c r="AG1639" s="31">
        <f t="shared" ref="AG1639:AG1653" si="5579">AG1640</f>
        <v>0</v>
      </c>
      <c r="AH1639" s="31">
        <f t="shared" ref="AH1639:AH1653" si="5580">AH1640</f>
        <v>0</v>
      </c>
      <c r="AI1639" s="31">
        <f t="shared" ref="AI1639:AI1653" si="5581">AI1640</f>
        <v>0</v>
      </c>
      <c r="AJ1639" s="31">
        <f t="shared" si="5498"/>
        <v>42909.699999999997</v>
      </c>
      <c r="AK1639" s="31">
        <f t="shared" si="5499"/>
        <v>44467.599999999999</v>
      </c>
      <c r="AL1639" s="31">
        <f t="shared" si="5500"/>
        <v>44467.599999999999</v>
      </c>
      <c r="AM1639" s="31">
        <f t="shared" ref="AM1639:AM1653" si="5582">AM1640</f>
        <v>0</v>
      </c>
      <c r="AN1639" s="31">
        <f t="shared" ref="AN1639:AN1653" si="5583">AN1640</f>
        <v>0</v>
      </c>
      <c r="AO1639" s="31">
        <f t="shared" ref="AO1639:AO1653" si="5584">AO1640</f>
        <v>0</v>
      </c>
      <c r="AP1639" s="31">
        <f t="shared" si="5501"/>
        <v>42909.699999999997</v>
      </c>
      <c r="AQ1639" s="31">
        <f t="shared" si="5502"/>
        <v>44467.599999999999</v>
      </c>
      <c r="AR1639" s="31">
        <f t="shared" si="5503"/>
        <v>44467.599999999999</v>
      </c>
      <c r="AS1639" s="31">
        <f t="shared" ref="AS1639:AS1653" si="5585">AS1640</f>
        <v>0</v>
      </c>
      <c r="AT1639" s="31">
        <f t="shared" ref="AT1639:AT1653" si="5586">AT1640</f>
        <v>0</v>
      </c>
      <c r="AU1639" s="31">
        <f t="shared" ref="AU1639:AU1653" si="5587">AU1640</f>
        <v>0</v>
      </c>
      <c r="AV1639" s="31">
        <f t="shared" si="5504"/>
        <v>42909.699999999997</v>
      </c>
      <c r="AW1639" s="31">
        <f t="shared" si="5505"/>
        <v>44467.599999999999</v>
      </c>
      <c r="AX1639" s="31">
        <f t="shared" si="5506"/>
        <v>44467.599999999999</v>
      </c>
      <c r="AY1639" s="31">
        <f t="shared" ref="AY1639:AY1653" si="5588">AY1640</f>
        <v>5047.5</v>
      </c>
      <c r="AZ1639" s="31">
        <f t="shared" ref="AZ1639:AZ1653" si="5589">AZ1640</f>
        <v>10154.799999999999</v>
      </c>
      <c r="BA1639" s="31">
        <f t="shared" ref="BA1639:BA1653" si="5590">BA1640</f>
        <v>10154.799999999999</v>
      </c>
      <c r="BB1639" s="31">
        <f t="shared" si="5507"/>
        <v>47957.199999999997</v>
      </c>
      <c r="BC1639" s="31">
        <f t="shared" si="5508"/>
        <v>54622.399999999994</v>
      </c>
      <c r="BD1639" s="31">
        <f t="shared" si="5509"/>
        <v>54622.399999999994</v>
      </c>
      <c r="BE1639" s="31">
        <f t="shared" ref="BE1639:BE1653" si="5591">BE1640</f>
        <v>-104.59999999999999</v>
      </c>
      <c r="BF1639" s="31">
        <f t="shared" ref="BF1639:BF1653" si="5592">BF1640</f>
        <v>0</v>
      </c>
      <c r="BG1639" s="31">
        <f t="shared" ref="BG1639:BG1653" si="5593">BG1640</f>
        <v>0</v>
      </c>
      <c r="BH1639" s="31">
        <f t="shared" si="5510"/>
        <v>47852.599999999999</v>
      </c>
      <c r="BI1639" s="31">
        <f t="shared" si="5511"/>
        <v>54622.399999999994</v>
      </c>
      <c r="BJ1639" s="31">
        <f t="shared" si="5512"/>
        <v>54622.399999999994</v>
      </c>
      <c r="BK1639" s="31">
        <f t="shared" ref="BK1639:BK1653" si="5594">BK1640</f>
        <v>988.20000000000005</v>
      </c>
      <c r="BL1639" s="31">
        <f t="shared" ref="BL1639:BL1653" si="5595">BL1640</f>
        <v>3952.5999999999999</v>
      </c>
      <c r="BM1639" s="31">
        <f t="shared" ref="BM1639:BM1653" si="5596">BM1640</f>
        <v>3952.5999999999999</v>
      </c>
      <c r="BN1639" s="31">
        <f t="shared" si="5513"/>
        <v>48840.799999999996</v>
      </c>
      <c r="BO1639" s="31">
        <f t="shared" si="5514"/>
        <v>58574.999999999993</v>
      </c>
      <c r="BP1639" s="31">
        <f t="shared" si="5515"/>
        <v>58574.999999999993</v>
      </c>
      <c r="BQ1639" s="31">
        <f t="shared" ref="BQ1639:BQ1653" si="5597">BQ1640</f>
        <v>0</v>
      </c>
      <c r="BR1639" s="31">
        <f t="shared" ref="BR1639:BR1653" si="5598">BR1640</f>
        <v>0</v>
      </c>
      <c r="BS1639" s="31">
        <f t="shared" si="5516"/>
        <v>48840.799999999996</v>
      </c>
      <c r="BT1639" s="31">
        <f t="shared" si="5517"/>
        <v>58574.999999999993</v>
      </c>
      <c r="BU1639" s="31">
        <f t="shared" si="5518"/>
        <v>58574.999999999993</v>
      </c>
      <c r="BV1639" s="31">
        <f t="shared" ref="BV1639:BV1653" si="5599">BV1640</f>
        <v>0</v>
      </c>
      <c r="BW1639" s="31">
        <f t="shared" ref="BW1639:BW1653" si="5600">BW1640</f>
        <v>0</v>
      </c>
      <c r="BX1639" s="31">
        <f t="shared" si="5519"/>
        <v>48840.799999999996</v>
      </c>
      <c r="BY1639" s="31">
        <f t="shared" si="5520"/>
        <v>58574.999999999993</v>
      </c>
      <c r="BZ1639" s="31">
        <f t="shared" si="5521"/>
        <v>58574.999999999993</v>
      </c>
      <c r="CA1639" s="31">
        <f t="shared" ref="CA1639:CA1653" si="5601">CA1640</f>
        <v>0</v>
      </c>
      <c r="CB1639" s="31">
        <f t="shared" ref="CB1639:CB1653" si="5602">CB1640</f>
        <v>0</v>
      </c>
      <c r="CC1639" s="31">
        <f t="shared" ref="CC1639:CC1653" si="5603">CC1640</f>
        <v>0</v>
      </c>
      <c r="CD1639" s="31">
        <f t="shared" si="5401"/>
        <v>48840.799999999996</v>
      </c>
      <c r="CE1639" s="31">
        <f t="shared" si="5402"/>
        <v>58574.999999999993</v>
      </c>
      <c r="CF1639" s="31">
        <f t="shared" si="5403"/>
        <v>58574.999999999993</v>
      </c>
      <c r="CG1639" s="31">
        <f t="shared" ref="CG1639:CG1653" si="5604">CG1640</f>
        <v>0</v>
      </c>
      <c r="CH1639" s="24"/>
      <c r="CI1639" s="40"/>
      <c r="CM1639" s="1" t="s">
        <v>29</v>
      </c>
    </row>
    <row r="1640" ht="29.850000000000001">
      <c r="A1640" s="41" t="s">
        <v>942</v>
      </c>
      <c r="B1640" s="17">
        <v>110</v>
      </c>
      <c r="C1640" s="16"/>
      <c r="D1640" s="16"/>
      <c r="E1640" s="39" t="s">
        <v>132</v>
      </c>
      <c r="F1640" s="31">
        <f t="shared" si="5564"/>
        <v>42909.699999999997</v>
      </c>
      <c r="G1640" s="31">
        <f t="shared" si="5565"/>
        <v>44467.599999999999</v>
      </c>
      <c r="H1640" s="31">
        <f t="shared" si="5566"/>
        <v>44467.599999999999</v>
      </c>
      <c r="I1640" s="31">
        <f t="shared" si="5567"/>
        <v>0</v>
      </c>
      <c r="J1640" s="31">
        <f t="shared" si="5568"/>
        <v>0</v>
      </c>
      <c r="K1640" s="31">
        <f t="shared" si="5569"/>
        <v>0</v>
      </c>
      <c r="L1640" s="31">
        <f t="shared" si="5486"/>
        <v>42909.699999999997</v>
      </c>
      <c r="M1640" s="31">
        <f t="shared" si="5487"/>
        <v>44467.599999999999</v>
      </c>
      <c r="N1640" s="31">
        <f t="shared" si="5488"/>
        <v>44467.599999999999</v>
      </c>
      <c r="O1640" s="31">
        <f t="shared" si="5570"/>
        <v>0</v>
      </c>
      <c r="P1640" s="31">
        <f t="shared" si="5571"/>
        <v>0</v>
      </c>
      <c r="Q1640" s="31">
        <f t="shared" si="5572"/>
        <v>0</v>
      </c>
      <c r="R1640" s="31">
        <f t="shared" si="5489"/>
        <v>42909.699999999997</v>
      </c>
      <c r="S1640" s="31">
        <f t="shared" si="5490"/>
        <v>44467.599999999999</v>
      </c>
      <c r="T1640" s="31">
        <f t="shared" si="5491"/>
        <v>44467.599999999999</v>
      </c>
      <c r="U1640" s="31">
        <f t="shared" si="5573"/>
        <v>0</v>
      </c>
      <c r="V1640" s="31">
        <f t="shared" si="5574"/>
        <v>0</v>
      </c>
      <c r="W1640" s="31">
        <f t="shared" si="5575"/>
        <v>0</v>
      </c>
      <c r="X1640" s="31">
        <f t="shared" si="5492"/>
        <v>42909.699999999997</v>
      </c>
      <c r="Y1640" s="31">
        <f t="shared" si="5493"/>
        <v>44467.599999999999</v>
      </c>
      <c r="Z1640" s="31">
        <f t="shared" si="5494"/>
        <v>44467.599999999999</v>
      </c>
      <c r="AA1640" s="31">
        <f t="shared" si="5576"/>
        <v>0</v>
      </c>
      <c r="AB1640" s="31">
        <f t="shared" si="5577"/>
        <v>0</v>
      </c>
      <c r="AC1640" s="31">
        <f t="shared" si="5578"/>
        <v>0</v>
      </c>
      <c r="AD1640" s="31">
        <f t="shared" si="5495"/>
        <v>42909.699999999997</v>
      </c>
      <c r="AE1640" s="31">
        <f t="shared" si="5496"/>
        <v>44467.599999999999</v>
      </c>
      <c r="AF1640" s="31">
        <f t="shared" si="5497"/>
        <v>44467.599999999999</v>
      </c>
      <c r="AG1640" s="31">
        <f t="shared" si="5579"/>
        <v>0</v>
      </c>
      <c r="AH1640" s="31">
        <f t="shared" si="5580"/>
        <v>0</v>
      </c>
      <c r="AI1640" s="31">
        <f t="shared" si="5581"/>
        <v>0</v>
      </c>
      <c r="AJ1640" s="31">
        <f t="shared" si="5498"/>
        <v>42909.699999999997</v>
      </c>
      <c r="AK1640" s="31">
        <f t="shared" si="5499"/>
        <v>44467.599999999999</v>
      </c>
      <c r="AL1640" s="31">
        <f t="shared" si="5500"/>
        <v>44467.599999999999</v>
      </c>
      <c r="AM1640" s="31">
        <f t="shared" si="5582"/>
        <v>0</v>
      </c>
      <c r="AN1640" s="31">
        <f t="shared" si="5583"/>
        <v>0</v>
      </c>
      <c r="AO1640" s="31">
        <f t="shared" si="5584"/>
        <v>0</v>
      </c>
      <c r="AP1640" s="31">
        <f t="shared" si="5501"/>
        <v>42909.699999999997</v>
      </c>
      <c r="AQ1640" s="31">
        <f t="shared" si="5502"/>
        <v>44467.599999999999</v>
      </c>
      <c r="AR1640" s="31">
        <f t="shared" si="5503"/>
        <v>44467.599999999999</v>
      </c>
      <c r="AS1640" s="31">
        <f t="shared" si="5585"/>
        <v>0</v>
      </c>
      <c r="AT1640" s="31">
        <f t="shared" si="5586"/>
        <v>0</v>
      </c>
      <c r="AU1640" s="31">
        <f t="shared" si="5587"/>
        <v>0</v>
      </c>
      <c r="AV1640" s="31">
        <f t="shared" si="5504"/>
        <v>42909.699999999997</v>
      </c>
      <c r="AW1640" s="31">
        <f t="shared" si="5505"/>
        <v>44467.599999999999</v>
      </c>
      <c r="AX1640" s="31">
        <f t="shared" si="5506"/>
        <v>44467.599999999999</v>
      </c>
      <c r="AY1640" s="31">
        <f t="shared" si="5588"/>
        <v>5047.5</v>
      </c>
      <c r="AZ1640" s="31">
        <f t="shared" si="5589"/>
        <v>10154.799999999999</v>
      </c>
      <c r="BA1640" s="31">
        <f t="shared" si="5590"/>
        <v>10154.799999999999</v>
      </c>
      <c r="BB1640" s="31">
        <f t="shared" si="5507"/>
        <v>47957.199999999997</v>
      </c>
      <c r="BC1640" s="31">
        <f t="shared" si="5508"/>
        <v>54622.399999999994</v>
      </c>
      <c r="BD1640" s="31">
        <f t="shared" si="5509"/>
        <v>54622.399999999994</v>
      </c>
      <c r="BE1640" s="31">
        <f t="shared" si="5591"/>
        <v>-104.59999999999999</v>
      </c>
      <c r="BF1640" s="31">
        <f t="shared" si="5592"/>
        <v>0</v>
      </c>
      <c r="BG1640" s="31">
        <f t="shared" si="5593"/>
        <v>0</v>
      </c>
      <c r="BH1640" s="31">
        <f t="shared" si="5510"/>
        <v>47852.599999999999</v>
      </c>
      <c r="BI1640" s="31">
        <f t="shared" si="5511"/>
        <v>54622.399999999994</v>
      </c>
      <c r="BJ1640" s="31">
        <f t="shared" si="5512"/>
        <v>54622.399999999994</v>
      </c>
      <c r="BK1640" s="31">
        <f t="shared" si="5594"/>
        <v>988.20000000000005</v>
      </c>
      <c r="BL1640" s="31">
        <f t="shared" si="5595"/>
        <v>3952.5999999999999</v>
      </c>
      <c r="BM1640" s="31">
        <f t="shared" si="5596"/>
        <v>3952.5999999999999</v>
      </c>
      <c r="BN1640" s="31">
        <f t="shared" si="5513"/>
        <v>48840.799999999996</v>
      </c>
      <c r="BO1640" s="31">
        <f t="shared" si="5514"/>
        <v>58574.999999999993</v>
      </c>
      <c r="BP1640" s="31">
        <f t="shared" si="5515"/>
        <v>58574.999999999993</v>
      </c>
      <c r="BQ1640" s="31">
        <f t="shared" si="5597"/>
        <v>0</v>
      </c>
      <c r="BR1640" s="31">
        <f t="shared" si="5598"/>
        <v>0</v>
      </c>
      <c r="BS1640" s="31">
        <f t="shared" si="5516"/>
        <v>48840.799999999996</v>
      </c>
      <c r="BT1640" s="31">
        <f t="shared" si="5517"/>
        <v>58574.999999999993</v>
      </c>
      <c r="BU1640" s="31">
        <f t="shared" si="5518"/>
        <v>58574.999999999993</v>
      </c>
      <c r="BV1640" s="31">
        <f t="shared" si="5599"/>
        <v>0</v>
      </c>
      <c r="BW1640" s="31">
        <f t="shared" si="5600"/>
        <v>0</v>
      </c>
      <c r="BX1640" s="31">
        <f t="shared" si="5519"/>
        <v>48840.799999999996</v>
      </c>
      <c r="BY1640" s="31">
        <f t="shared" si="5520"/>
        <v>58574.999999999993</v>
      </c>
      <c r="BZ1640" s="31">
        <f t="shared" si="5521"/>
        <v>58574.999999999993</v>
      </c>
      <c r="CA1640" s="31">
        <f t="shared" si="5601"/>
        <v>0</v>
      </c>
      <c r="CB1640" s="31">
        <f t="shared" si="5602"/>
        <v>0</v>
      </c>
      <c r="CC1640" s="31">
        <f t="shared" si="5603"/>
        <v>0</v>
      </c>
      <c r="CD1640" s="31">
        <f t="shared" si="5401"/>
        <v>48840.799999999996</v>
      </c>
      <c r="CE1640" s="31">
        <f t="shared" si="5402"/>
        <v>58574.999999999993</v>
      </c>
      <c r="CF1640" s="31">
        <f t="shared" si="5403"/>
        <v>58574.999999999993</v>
      </c>
      <c r="CG1640" s="31">
        <f t="shared" si="5604"/>
        <v>0</v>
      </c>
      <c r="CH1640" s="24"/>
      <c r="CI1640" s="40"/>
      <c r="CN1640" s="1" t="s">
        <v>30</v>
      </c>
    </row>
    <row r="1641" ht="29.850000000000001">
      <c r="A1641" s="41" t="s">
        <v>942</v>
      </c>
      <c r="B1641" s="17">
        <v>110</v>
      </c>
      <c r="C1641" s="16" t="s">
        <v>66</v>
      </c>
      <c r="D1641" s="16" t="s">
        <v>66</v>
      </c>
      <c r="E1641" s="39" t="s">
        <v>728</v>
      </c>
      <c r="F1641" s="31">
        <f>43521.6-611.9</f>
        <v>42909.699999999997</v>
      </c>
      <c r="G1641" s="31">
        <f>45101.7-634.1</f>
        <v>44467.599999999999</v>
      </c>
      <c r="H1641" s="31">
        <f>45101.7-634.1</f>
        <v>44467.599999999999</v>
      </c>
      <c r="I1641" s="31"/>
      <c r="J1641" s="31"/>
      <c r="K1641" s="31"/>
      <c r="L1641" s="31">
        <f t="shared" si="5486"/>
        <v>42909.699999999997</v>
      </c>
      <c r="M1641" s="31">
        <f t="shared" si="5487"/>
        <v>44467.599999999999</v>
      </c>
      <c r="N1641" s="31">
        <f t="shared" si="5488"/>
        <v>44467.599999999999</v>
      </c>
      <c r="O1641" s="31"/>
      <c r="P1641" s="31"/>
      <c r="Q1641" s="31"/>
      <c r="R1641" s="31">
        <f t="shared" si="5489"/>
        <v>42909.699999999997</v>
      </c>
      <c r="S1641" s="31">
        <f t="shared" si="5490"/>
        <v>44467.599999999999</v>
      </c>
      <c r="T1641" s="31">
        <f t="shared" si="5491"/>
        <v>44467.599999999999</v>
      </c>
      <c r="U1641" s="31"/>
      <c r="V1641" s="31"/>
      <c r="W1641" s="31"/>
      <c r="X1641" s="31">
        <f t="shared" si="5492"/>
        <v>42909.699999999997</v>
      </c>
      <c r="Y1641" s="31">
        <f t="shared" si="5493"/>
        <v>44467.599999999999</v>
      </c>
      <c r="Z1641" s="31">
        <f t="shared" si="5494"/>
        <v>44467.599999999999</v>
      </c>
      <c r="AA1641" s="31"/>
      <c r="AB1641" s="31"/>
      <c r="AC1641" s="31"/>
      <c r="AD1641" s="31">
        <f t="shared" si="5495"/>
        <v>42909.699999999997</v>
      </c>
      <c r="AE1641" s="31">
        <f t="shared" si="5496"/>
        <v>44467.599999999999</v>
      </c>
      <c r="AF1641" s="31">
        <f t="shared" si="5497"/>
        <v>44467.599999999999</v>
      </c>
      <c r="AG1641" s="31"/>
      <c r="AH1641" s="31"/>
      <c r="AI1641" s="31"/>
      <c r="AJ1641" s="31">
        <f t="shared" si="5498"/>
        <v>42909.699999999997</v>
      </c>
      <c r="AK1641" s="31">
        <f t="shared" si="5499"/>
        <v>44467.599999999999</v>
      </c>
      <c r="AL1641" s="31">
        <f t="shared" si="5500"/>
        <v>44467.599999999999</v>
      </c>
      <c r="AM1641" s="31"/>
      <c r="AN1641" s="31"/>
      <c r="AO1641" s="31"/>
      <c r="AP1641" s="31">
        <f t="shared" si="5501"/>
        <v>42909.699999999997</v>
      </c>
      <c r="AQ1641" s="31">
        <f t="shared" si="5502"/>
        <v>44467.599999999999</v>
      </c>
      <c r="AR1641" s="31">
        <f t="shared" si="5503"/>
        <v>44467.599999999999</v>
      </c>
      <c r="AS1641" s="31"/>
      <c r="AT1641" s="31"/>
      <c r="AU1641" s="31"/>
      <c r="AV1641" s="31">
        <f t="shared" si="5504"/>
        <v>42909.699999999997</v>
      </c>
      <c r="AW1641" s="31">
        <f t="shared" si="5505"/>
        <v>44467.599999999999</v>
      </c>
      <c r="AX1641" s="31">
        <f t="shared" si="5506"/>
        <v>44467.599999999999</v>
      </c>
      <c r="AY1641" s="31">
        <v>5047.5</v>
      </c>
      <c r="AZ1641" s="31">
        <v>10154.799999999999</v>
      </c>
      <c r="BA1641" s="31">
        <v>10154.799999999999</v>
      </c>
      <c r="BB1641" s="31">
        <f t="shared" si="5507"/>
        <v>47957.199999999997</v>
      </c>
      <c r="BC1641" s="31">
        <f t="shared" si="5508"/>
        <v>54622.399999999994</v>
      </c>
      <c r="BD1641" s="31">
        <f t="shared" si="5509"/>
        <v>54622.399999999994</v>
      </c>
      <c r="BE1641" s="31">
        <v>-104.59999999999999</v>
      </c>
      <c r="BF1641" s="31"/>
      <c r="BG1641" s="31"/>
      <c r="BH1641" s="31">
        <f t="shared" si="5510"/>
        <v>47852.599999999999</v>
      </c>
      <c r="BI1641" s="31">
        <f t="shared" si="5511"/>
        <v>54622.399999999994</v>
      </c>
      <c r="BJ1641" s="31">
        <f t="shared" si="5512"/>
        <v>54622.399999999994</v>
      </c>
      <c r="BK1641" s="31">
        <v>988.20000000000005</v>
      </c>
      <c r="BL1641" s="31">
        <v>3952.5999999999999</v>
      </c>
      <c r="BM1641" s="31">
        <v>3952.5999999999999</v>
      </c>
      <c r="BN1641" s="31">
        <f t="shared" si="5513"/>
        <v>48840.799999999996</v>
      </c>
      <c r="BO1641" s="31">
        <f t="shared" si="5514"/>
        <v>58574.999999999993</v>
      </c>
      <c r="BP1641" s="31">
        <f t="shared" si="5515"/>
        <v>58574.999999999993</v>
      </c>
      <c r="BQ1641" s="31"/>
      <c r="BR1641" s="31"/>
      <c r="BS1641" s="31">
        <f t="shared" si="5516"/>
        <v>48840.799999999996</v>
      </c>
      <c r="BT1641" s="31">
        <f t="shared" si="5517"/>
        <v>58574.999999999993</v>
      </c>
      <c r="BU1641" s="31">
        <f t="shared" si="5518"/>
        <v>58574.999999999993</v>
      </c>
      <c r="BV1641" s="31"/>
      <c r="BW1641" s="31"/>
      <c r="BX1641" s="31">
        <f t="shared" si="5519"/>
        <v>48840.799999999996</v>
      </c>
      <c r="BY1641" s="31">
        <f t="shared" si="5520"/>
        <v>58574.999999999993</v>
      </c>
      <c r="BZ1641" s="31">
        <f t="shared" si="5521"/>
        <v>58574.999999999993</v>
      </c>
      <c r="CA1641" s="31"/>
      <c r="CB1641" s="31"/>
      <c r="CC1641" s="31"/>
      <c r="CD1641" s="31">
        <f t="shared" si="5401"/>
        <v>48840.799999999996</v>
      </c>
      <c r="CE1641" s="31">
        <f t="shared" si="5402"/>
        <v>58574.999999999993</v>
      </c>
      <c r="CF1641" s="31">
        <f t="shared" si="5403"/>
        <v>58574.999999999993</v>
      </c>
      <c r="CG1641" s="31"/>
      <c r="CH1641" s="24"/>
      <c r="CI1641" s="40"/>
    </row>
    <row r="1642" ht="29.850000000000001">
      <c r="A1642" s="41" t="s">
        <v>942</v>
      </c>
      <c r="B1642" s="17">
        <v>200</v>
      </c>
      <c r="C1642" s="16"/>
      <c r="D1642" s="16"/>
      <c r="E1642" s="39" t="s">
        <v>40</v>
      </c>
      <c r="F1642" s="31">
        <f t="shared" ref="F1642:F1643" si="5605">F1643</f>
        <v>8928.8999999999996</v>
      </c>
      <c r="G1642" s="31">
        <f t="shared" ref="G1642:G1643" si="5606">G1643</f>
        <v>8929.1000000000004</v>
      </c>
      <c r="H1642" s="31">
        <f t="shared" ref="H1642:H1643" si="5607">H1643</f>
        <v>8929.3000000000011</v>
      </c>
      <c r="I1642" s="31">
        <f t="shared" si="5567"/>
        <v>0</v>
      </c>
      <c r="J1642" s="31">
        <f t="shared" si="5568"/>
        <v>0</v>
      </c>
      <c r="K1642" s="31">
        <f t="shared" si="5569"/>
        <v>0</v>
      </c>
      <c r="L1642" s="31">
        <f t="shared" si="5486"/>
        <v>8928.8999999999996</v>
      </c>
      <c r="M1642" s="31">
        <f t="shared" si="5487"/>
        <v>8929.1000000000004</v>
      </c>
      <c r="N1642" s="31">
        <f t="shared" si="5488"/>
        <v>8929.3000000000011</v>
      </c>
      <c r="O1642" s="31">
        <f t="shared" si="5570"/>
        <v>0</v>
      </c>
      <c r="P1642" s="31">
        <f t="shared" si="5571"/>
        <v>0</v>
      </c>
      <c r="Q1642" s="31">
        <f t="shared" si="5572"/>
        <v>0</v>
      </c>
      <c r="R1642" s="31">
        <f t="shared" si="5489"/>
        <v>8928.8999999999996</v>
      </c>
      <c r="S1642" s="31">
        <f t="shared" si="5490"/>
        <v>8929.1000000000004</v>
      </c>
      <c r="T1642" s="31">
        <f t="shared" si="5491"/>
        <v>8929.3000000000011</v>
      </c>
      <c r="U1642" s="31">
        <f t="shared" si="5573"/>
        <v>0</v>
      </c>
      <c r="V1642" s="31">
        <f t="shared" si="5574"/>
        <v>0</v>
      </c>
      <c r="W1642" s="31">
        <f t="shared" si="5575"/>
        <v>0</v>
      </c>
      <c r="X1642" s="31">
        <f t="shared" si="5492"/>
        <v>8928.8999999999996</v>
      </c>
      <c r="Y1642" s="31">
        <f t="shared" si="5493"/>
        <v>8929.1000000000004</v>
      </c>
      <c r="Z1642" s="31">
        <f t="shared" si="5494"/>
        <v>8929.3000000000011</v>
      </c>
      <c r="AA1642" s="31">
        <f t="shared" si="5576"/>
        <v>0</v>
      </c>
      <c r="AB1642" s="31">
        <f t="shared" si="5577"/>
        <v>0</v>
      </c>
      <c r="AC1642" s="31">
        <f t="shared" si="5578"/>
        <v>0</v>
      </c>
      <c r="AD1642" s="31">
        <f t="shared" si="5495"/>
        <v>8928.8999999999996</v>
      </c>
      <c r="AE1642" s="31">
        <f t="shared" si="5496"/>
        <v>8929.1000000000004</v>
      </c>
      <c r="AF1642" s="31">
        <f t="shared" si="5497"/>
        <v>8929.3000000000011</v>
      </c>
      <c r="AG1642" s="31">
        <f t="shared" si="5579"/>
        <v>0</v>
      </c>
      <c r="AH1642" s="31">
        <f t="shared" si="5580"/>
        <v>0</v>
      </c>
      <c r="AI1642" s="31">
        <f t="shared" si="5581"/>
        <v>0</v>
      </c>
      <c r="AJ1642" s="31">
        <f t="shared" si="5498"/>
        <v>8928.8999999999996</v>
      </c>
      <c r="AK1642" s="31">
        <f t="shared" si="5499"/>
        <v>8929.1000000000004</v>
      </c>
      <c r="AL1642" s="31">
        <f t="shared" si="5500"/>
        <v>8929.3000000000011</v>
      </c>
      <c r="AM1642" s="31">
        <f t="shared" si="5582"/>
        <v>0</v>
      </c>
      <c r="AN1642" s="31">
        <f t="shared" si="5583"/>
        <v>0</v>
      </c>
      <c r="AO1642" s="31">
        <f t="shared" si="5584"/>
        <v>0</v>
      </c>
      <c r="AP1642" s="31">
        <f t="shared" si="5501"/>
        <v>8928.8999999999996</v>
      </c>
      <c r="AQ1642" s="31">
        <f t="shared" si="5502"/>
        <v>8929.1000000000004</v>
      </c>
      <c r="AR1642" s="31">
        <f t="shared" si="5503"/>
        <v>8929.3000000000011</v>
      </c>
      <c r="AS1642" s="31">
        <f t="shared" si="5585"/>
        <v>0</v>
      </c>
      <c r="AT1642" s="31">
        <f t="shared" si="5586"/>
        <v>0</v>
      </c>
      <c r="AU1642" s="31">
        <f t="shared" si="5587"/>
        <v>0</v>
      </c>
      <c r="AV1642" s="31">
        <f t="shared" si="5504"/>
        <v>8928.8999999999996</v>
      </c>
      <c r="AW1642" s="31">
        <f t="shared" si="5505"/>
        <v>8929.1000000000004</v>
      </c>
      <c r="AX1642" s="31">
        <f t="shared" si="5506"/>
        <v>8929.3000000000011</v>
      </c>
      <c r="AY1642" s="31">
        <f t="shared" si="5588"/>
        <v>0</v>
      </c>
      <c r="AZ1642" s="31">
        <f t="shared" si="5589"/>
        <v>0</v>
      </c>
      <c r="BA1642" s="31">
        <f t="shared" si="5590"/>
        <v>0</v>
      </c>
      <c r="BB1642" s="31">
        <f t="shared" si="5507"/>
        <v>8928.8999999999996</v>
      </c>
      <c r="BC1642" s="31">
        <f t="shared" si="5508"/>
        <v>8929.1000000000004</v>
      </c>
      <c r="BD1642" s="31">
        <f t="shared" si="5509"/>
        <v>8929.3000000000011</v>
      </c>
      <c r="BE1642" s="31">
        <f t="shared" si="5591"/>
        <v>0</v>
      </c>
      <c r="BF1642" s="31">
        <f t="shared" si="5592"/>
        <v>0</v>
      </c>
      <c r="BG1642" s="31">
        <f t="shared" si="5593"/>
        <v>0</v>
      </c>
      <c r="BH1642" s="31">
        <f t="shared" si="5510"/>
        <v>8928.8999999999996</v>
      </c>
      <c r="BI1642" s="31">
        <f t="shared" si="5511"/>
        <v>8929.1000000000004</v>
      </c>
      <c r="BJ1642" s="31">
        <f t="shared" si="5512"/>
        <v>8929.3000000000011</v>
      </c>
      <c r="BK1642" s="31">
        <f t="shared" si="5594"/>
        <v>0</v>
      </c>
      <c r="BL1642" s="31">
        <f t="shared" si="5595"/>
        <v>0</v>
      </c>
      <c r="BM1642" s="31">
        <f t="shared" si="5596"/>
        <v>0</v>
      </c>
      <c r="BN1642" s="31">
        <f t="shared" si="5513"/>
        <v>8928.8999999999996</v>
      </c>
      <c r="BO1642" s="31">
        <f t="shared" si="5514"/>
        <v>8929.1000000000004</v>
      </c>
      <c r="BP1642" s="31">
        <f t="shared" si="5515"/>
        <v>8929.3000000000011</v>
      </c>
      <c r="BQ1642" s="31">
        <f t="shared" si="5597"/>
        <v>0</v>
      </c>
      <c r="BR1642" s="31">
        <f t="shared" si="5598"/>
        <v>0</v>
      </c>
      <c r="BS1642" s="31">
        <f t="shared" si="5516"/>
        <v>8928.8999999999996</v>
      </c>
      <c r="BT1642" s="31">
        <f t="shared" si="5517"/>
        <v>8929.1000000000004</v>
      </c>
      <c r="BU1642" s="31">
        <f t="shared" si="5518"/>
        <v>8929.3000000000011</v>
      </c>
      <c r="BV1642" s="31">
        <f t="shared" si="5599"/>
        <v>0</v>
      </c>
      <c r="BW1642" s="31">
        <f t="shared" si="5600"/>
        <v>0</v>
      </c>
      <c r="BX1642" s="31">
        <f t="shared" si="5519"/>
        <v>8928.8999999999996</v>
      </c>
      <c r="BY1642" s="31">
        <f t="shared" si="5520"/>
        <v>8929.1000000000004</v>
      </c>
      <c r="BZ1642" s="31">
        <f t="shared" si="5521"/>
        <v>8929.3000000000011</v>
      </c>
      <c r="CA1642" s="31">
        <f t="shared" si="5601"/>
        <v>0</v>
      </c>
      <c r="CB1642" s="31">
        <f t="shared" si="5602"/>
        <v>0</v>
      </c>
      <c r="CC1642" s="31">
        <f t="shared" si="5603"/>
        <v>0</v>
      </c>
      <c r="CD1642" s="31">
        <f t="shared" si="5401"/>
        <v>8928.8999999999996</v>
      </c>
      <c r="CE1642" s="31">
        <f t="shared" si="5402"/>
        <v>8929.1000000000004</v>
      </c>
      <c r="CF1642" s="31">
        <f t="shared" si="5403"/>
        <v>8929.3000000000011</v>
      </c>
      <c r="CG1642" s="31">
        <f t="shared" si="5604"/>
        <v>0</v>
      </c>
      <c r="CH1642" s="24"/>
      <c r="CI1642" s="40"/>
      <c r="CM1642" s="1" t="s">
        <v>29</v>
      </c>
    </row>
    <row r="1643" ht="43.75">
      <c r="A1643" s="41" t="s">
        <v>942</v>
      </c>
      <c r="B1643" s="17">
        <v>240</v>
      </c>
      <c r="C1643" s="16"/>
      <c r="D1643" s="16"/>
      <c r="E1643" s="39" t="s">
        <v>41</v>
      </c>
      <c r="F1643" s="31">
        <f t="shared" si="5605"/>
        <v>8928.8999999999996</v>
      </c>
      <c r="G1643" s="31">
        <f t="shared" si="5606"/>
        <v>8929.1000000000004</v>
      </c>
      <c r="H1643" s="31">
        <f t="shared" si="5607"/>
        <v>8929.3000000000011</v>
      </c>
      <c r="I1643" s="31">
        <f t="shared" si="5567"/>
        <v>0</v>
      </c>
      <c r="J1643" s="31">
        <f t="shared" si="5568"/>
        <v>0</v>
      </c>
      <c r="K1643" s="31">
        <f t="shared" si="5569"/>
        <v>0</v>
      </c>
      <c r="L1643" s="31">
        <f t="shared" si="5486"/>
        <v>8928.8999999999996</v>
      </c>
      <c r="M1643" s="31">
        <f t="shared" si="5487"/>
        <v>8929.1000000000004</v>
      </c>
      <c r="N1643" s="31">
        <f t="shared" si="5488"/>
        <v>8929.3000000000011</v>
      </c>
      <c r="O1643" s="31">
        <f t="shared" si="5570"/>
        <v>0</v>
      </c>
      <c r="P1643" s="31">
        <f t="shared" si="5571"/>
        <v>0</v>
      </c>
      <c r="Q1643" s="31">
        <f t="shared" si="5572"/>
        <v>0</v>
      </c>
      <c r="R1643" s="31">
        <f t="shared" si="5489"/>
        <v>8928.8999999999996</v>
      </c>
      <c r="S1643" s="31">
        <f t="shared" si="5490"/>
        <v>8929.1000000000004</v>
      </c>
      <c r="T1643" s="31">
        <f t="shared" si="5491"/>
        <v>8929.3000000000011</v>
      </c>
      <c r="U1643" s="31">
        <f t="shared" si="5573"/>
        <v>0</v>
      </c>
      <c r="V1643" s="31">
        <f t="shared" si="5574"/>
        <v>0</v>
      </c>
      <c r="W1643" s="31">
        <f t="shared" si="5575"/>
        <v>0</v>
      </c>
      <c r="X1643" s="31">
        <f t="shared" si="5492"/>
        <v>8928.8999999999996</v>
      </c>
      <c r="Y1643" s="31">
        <f t="shared" si="5493"/>
        <v>8929.1000000000004</v>
      </c>
      <c r="Z1643" s="31">
        <f t="shared" si="5494"/>
        <v>8929.3000000000011</v>
      </c>
      <c r="AA1643" s="31">
        <f t="shared" si="5576"/>
        <v>0</v>
      </c>
      <c r="AB1643" s="31">
        <f t="shared" si="5577"/>
        <v>0</v>
      </c>
      <c r="AC1643" s="31">
        <f t="shared" si="5578"/>
        <v>0</v>
      </c>
      <c r="AD1643" s="31">
        <f t="shared" si="5495"/>
        <v>8928.8999999999996</v>
      </c>
      <c r="AE1643" s="31">
        <f t="shared" si="5496"/>
        <v>8929.1000000000004</v>
      </c>
      <c r="AF1643" s="31">
        <f t="shared" si="5497"/>
        <v>8929.3000000000011</v>
      </c>
      <c r="AG1643" s="31">
        <f t="shared" si="5579"/>
        <v>0</v>
      </c>
      <c r="AH1643" s="31">
        <f t="shared" si="5580"/>
        <v>0</v>
      </c>
      <c r="AI1643" s="31">
        <f t="shared" si="5581"/>
        <v>0</v>
      </c>
      <c r="AJ1643" s="31">
        <f t="shared" si="5498"/>
        <v>8928.8999999999996</v>
      </c>
      <c r="AK1643" s="31">
        <f t="shared" si="5499"/>
        <v>8929.1000000000004</v>
      </c>
      <c r="AL1643" s="31">
        <f t="shared" si="5500"/>
        <v>8929.3000000000011</v>
      </c>
      <c r="AM1643" s="31">
        <f t="shared" si="5582"/>
        <v>0</v>
      </c>
      <c r="AN1643" s="31">
        <f t="shared" si="5583"/>
        <v>0</v>
      </c>
      <c r="AO1643" s="31">
        <f t="shared" si="5584"/>
        <v>0</v>
      </c>
      <c r="AP1643" s="31">
        <f t="shared" si="5501"/>
        <v>8928.8999999999996</v>
      </c>
      <c r="AQ1643" s="31">
        <f t="shared" si="5502"/>
        <v>8929.1000000000004</v>
      </c>
      <c r="AR1643" s="31">
        <f t="shared" si="5503"/>
        <v>8929.3000000000011</v>
      </c>
      <c r="AS1643" s="31">
        <f t="shared" si="5585"/>
        <v>0</v>
      </c>
      <c r="AT1643" s="31">
        <f t="shared" si="5586"/>
        <v>0</v>
      </c>
      <c r="AU1643" s="31">
        <f t="shared" si="5587"/>
        <v>0</v>
      </c>
      <c r="AV1643" s="31">
        <f t="shared" si="5504"/>
        <v>8928.8999999999996</v>
      </c>
      <c r="AW1643" s="31">
        <f t="shared" si="5505"/>
        <v>8929.1000000000004</v>
      </c>
      <c r="AX1643" s="31">
        <f t="shared" si="5506"/>
        <v>8929.3000000000011</v>
      </c>
      <c r="AY1643" s="31">
        <f t="shared" si="5588"/>
        <v>0</v>
      </c>
      <c r="AZ1643" s="31">
        <f t="shared" si="5589"/>
        <v>0</v>
      </c>
      <c r="BA1643" s="31">
        <f t="shared" si="5590"/>
        <v>0</v>
      </c>
      <c r="BB1643" s="31">
        <f t="shared" si="5507"/>
        <v>8928.8999999999996</v>
      </c>
      <c r="BC1643" s="31">
        <f t="shared" si="5508"/>
        <v>8929.1000000000004</v>
      </c>
      <c r="BD1643" s="31">
        <f t="shared" si="5509"/>
        <v>8929.3000000000011</v>
      </c>
      <c r="BE1643" s="31">
        <f t="shared" si="5591"/>
        <v>0</v>
      </c>
      <c r="BF1643" s="31">
        <f t="shared" si="5592"/>
        <v>0</v>
      </c>
      <c r="BG1643" s="31">
        <f t="shared" si="5593"/>
        <v>0</v>
      </c>
      <c r="BH1643" s="31">
        <f t="shared" si="5510"/>
        <v>8928.8999999999996</v>
      </c>
      <c r="BI1643" s="31">
        <f t="shared" si="5511"/>
        <v>8929.1000000000004</v>
      </c>
      <c r="BJ1643" s="31">
        <f t="shared" si="5512"/>
        <v>8929.3000000000011</v>
      </c>
      <c r="BK1643" s="31">
        <f t="shared" si="5594"/>
        <v>0</v>
      </c>
      <c r="BL1643" s="31">
        <f t="shared" si="5595"/>
        <v>0</v>
      </c>
      <c r="BM1643" s="31">
        <f t="shared" si="5596"/>
        <v>0</v>
      </c>
      <c r="BN1643" s="31">
        <f t="shared" si="5513"/>
        <v>8928.8999999999996</v>
      </c>
      <c r="BO1643" s="31">
        <f t="shared" si="5514"/>
        <v>8929.1000000000004</v>
      </c>
      <c r="BP1643" s="31">
        <f t="shared" si="5515"/>
        <v>8929.3000000000011</v>
      </c>
      <c r="BQ1643" s="31">
        <f t="shared" si="5597"/>
        <v>0</v>
      </c>
      <c r="BR1643" s="31">
        <f t="shared" si="5598"/>
        <v>0</v>
      </c>
      <c r="BS1643" s="31">
        <f t="shared" si="5516"/>
        <v>8928.8999999999996</v>
      </c>
      <c r="BT1643" s="31">
        <f t="shared" si="5517"/>
        <v>8929.1000000000004</v>
      </c>
      <c r="BU1643" s="31">
        <f t="shared" si="5518"/>
        <v>8929.3000000000011</v>
      </c>
      <c r="BV1643" s="31">
        <f t="shared" si="5599"/>
        <v>0</v>
      </c>
      <c r="BW1643" s="31">
        <f t="shared" si="5600"/>
        <v>0</v>
      </c>
      <c r="BX1643" s="31">
        <f t="shared" si="5519"/>
        <v>8928.8999999999996</v>
      </c>
      <c r="BY1643" s="31">
        <f t="shared" si="5520"/>
        <v>8929.1000000000004</v>
      </c>
      <c r="BZ1643" s="31">
        <f t="shared" si="5521"/>
        <v>8929.3000000000011</v>
      </c>
      <c r="CA1643" s="31">
        <f t="shared" si="5601"/>
        <v>0</v>
      </c>
      <c r="CB1643" s="31">
        <f t="shared" si="5602"/>
        <v>0</v>
      </c>
      <c r="CC1643" s="31">
        <f t="shared" si="5603"/>
        <v>0</v>
      </c>
      <c r="CD1643" s="31">
        <f t="shared" si="5401"/>
        <v>8928.8999999999996</v>
      </c>
      <c r="CE1643" s="31">
        <f t="shared" si="5402"/>
        <v>8929.1000000000004</v>
      </c>
      <c r="CF1643" s="31">
        <f t="shared" si="5403"/>
        <v>8929.3000000000011</v>
      </c>
      <c r="CG1643" s="31">
        <f t="shared" si="5604"/>
        <v>0</v>
      </c>
      <c r="CH1643" s="24"/>
      <c r="CI1643" s="40"/>
      <c r="CN1643" s="1" t="s">
        <v>30</v>
      </c>
    </row>
    <row r="1644" ht="29.850000000000001">
      <c r="A1644" s="41" t="s">
        <v>942</v>
      </c>
      <c r="B1644" s="17">
        <v>240</v>
      </c>
      <c r="C1644" s="16" t="s">
        <v>66</v>
      </c>
      <c r="D1644" s="16" t="s">
        <v>66</v>
      </c>
      <c r="E1644" s="39" t="s">
        <v>728</v>
      </c>
      <c r="F1644" s="31">
        <f>9051.6-35.7-87</f>
        <v>8928.8999999999996</v>
      </c>
      <c r="G1644" s="31">
        <f>9051.6-35.5-87</f>
        <v>8929.1000000000004</v>
      </c>
      <c r="H1644" s="31">
        <f>9051.6-35.3-87</f>
        <v>8929.3000000000011</v>
      </c>
      <c r="I1644" s="31"/>
      <c r="J1644" s="31"/>
      <c r="K1644" s="31"/>
      <c r="L1644" s="31">
        <f t="shared" si="5486"/>
        <v>8928.8999999999996</v>
      </c>
      <c r="M1644" s="31">
        <f t="shared" si="5487"/>
        <v>8929.1000000000004</v>
      </c>
      <c r="N1644" s="31">
        <f t="shared" si="5488"/>
        <v>8929.3000000000011</v>
      </c>
      <c r="O1644" s="31"/>
      <c r="P1644" s="31"/>
      <c r="Q1644" s="31"/>
      <c r="R1644" s="31">
        <f t="shared" si="5489"/>
        <v>8928.8999999999996</v>
      </c>
      <c r="S1644" s="31">
        <f t="shared" si="5490"/>
        <v>8929.1000000000004</v>
      </c>
      <c r="T1644" s="31">
        <f t="shared" si="5491"/>
        <v>8929.3000000000011</v>
      </c>
      <c r="U1644" s="31"/>
      <c r="V1644" s="31"/>
      <c r="W1644" s="31"/>
      <c r="X1644" s="31">
        <f t="shared" si="5492"/>
        <v>8928.8999999999996</v>
      </c>
      <c r="Y1644" s="31">
        <f t="shared" si="5493"/>
        <v>8929.1000000000004</v>
      </c>
      <c r="Z1644" s="31">
        <f t="shared" si="5494"/>
        <v>8929.3000000000011</v>
      </c>
      <c r="AA1644" s="31"/>
      <c r="AB1644" s="31"/>
      <c r="AC1644" s="31"/>
      <c r="AD1644" s="31">
        <f t="shared" si="5495"/>
        <v>8928.8999999999996</v>
      </c>
      <c r="AE1644" s="31">
        <f t="shared" si="5496"/>
        <v>8929.1000000000004</v>
      </c>
      <c r="AF1644" s="31">
        <f t="shared" si="5497"/>
        <v>8929.3000000000011</v>
      </c>
      <c r="AG1644" s="31"/>
      <c r="AH1644" s="31"/>
      <c r="AI1644" s="31"/>
      <c r="AJ1644" s="31">
        <f t="shared" si="5498"/>
        <v>8928.8999999999996</v>
      </c>
      <c r="AK1644" s="31">
        <f t="shared" si="5499"/>
        <v>8929.1000000000004</v>
      </c>
      <c r="AL1644" s="31">
        <f t="shared" si="5500"/>
        <v>8929.3000000000011</v>
      </c>
      <c r="AM1644" s="31"/>
      <c r="AN1644" s="31"/>
      <c r="AO1644" s="31"/>
      <c r="AP1644" s="31">
        <f t="shared" si="5501"/>
        <v>8928.8999999999996</v>
      </c>
      <c r="AQ1644" s="31">
        <f t="shared" si="5502"/>
        <v>8929.1000000000004</v>
      </c>
      <c r="AR1644" s="31">
        <f t="shared" si="5503"/>
        <v>8929.3000000000011</v>
      </c>
      <c r="AS1644" s="31"/>
      <c r="AT1644" s="31"/>
      <c r="AU1644" s="31"/>
      <c r="AV1644" s="31">
        <f t="shared" si="5504"/>
        <v>8928.8999999999996</v>
      </c>
      <c r="AW1644" s="31">
        <f t="shared" si="5505"/>
        <v>8929.1000000000004</v>
      </c>
      <c r="AX1644" s="31">
        <f t="shared" si="5506"/>
        <v>8929.3000000000011</v>
      </c>
      <c r="AY1644" s="31"/>
      <c r="AZ1644" s="31"/>
      <c r="BA1644" s="31"/>
      <c r="BB1644" s="31">
        <f t="shared" si="5507"/>
        <v>8928.8999999999996</v>
      </c>
      <c r="BC1644" s="31">
        <f t="shared" si="5508"/>
        <v>8929.1000000000004</v>
      </c>
      <c r="BD1644" s="31">
        <f t="shared" si="5509"/>
        <v>8929.3000000000011</v>
      </c>
      <c r="BE1644" s="31"/>
      <c r="BF1644" s="31"/>
      <c r="BG1644" s="31"/>
      <c r="BH1644" s="31">
        <f t="shared" si="5510"/>
        <v>8928.8999999999996</v>
      </c>
      <c r="BI1644" s="31">
        <f t="shared" si="5511"/>
        <v>8929.1000000000004</v>
      </c>
      <c r="BJ1644" s="31">
        <f t="shared" si="5512"/>
        <v>8929.3000000000011</v>
      </c>
      <c r="BK1644" s="31"/>
      <c r="BL1644" s="31"/>
      <c r="BM1644" s="31"/>
      <c r="BN1644" s="31">
        <f t="shared" si="5513"/>
        <v>8928.8999999999996</v>
      </c>
      <c r="BO1644" s="31">
        <f t="shared" si="5514"/>
        <v>8929.1000000000004</v>
      </c>
      <c r="BP1644" s="31">
        <f t="shared" si="5515"/>
        <v>8929.3000000000011</v>
      </c>
      <c r="BQ1644" s="31"/>
      <c r="BR1644" s="31"/>
      <c r="BS1644" s="31">
        <f t="shared" si="5516"/>
        <v>8928.8999999999996</v>
      </c>
      <c r="BT1644" s="31">
        <f t="shared" si="5517"/>
        <v>8929.1000000000004</v>
      </c>
      <c r="BU1644" s="31">
        <f t="shared" si="5518"/>
        <v>8929.3000000000011</v>
      </c>
      <c r="BV1644" s="31"/>
      <c r="BW1644" s="31"/>
      <c r="BX1644" s="31">
        <f t="shared" si="5519"/>
        <v>8928.8999999999996</v>
      </c>
      <c r="BY1644" s="31">
        <f t="shared" si="5520"/>
        <v>8929.1000000000004</v>
      </c>
      <c r="BZ1644" s="31">
        <f t="shared" si="5521"/>
        <v>8929.3000000000011</v>
      </c>
      <c r="CA1644" s="31"/>
      <c r="CB1644" s="31"/>
      <c r="CC1644" s="31"/>
      <c r="CD1644" s="31">
        <f t="shared" si="5401"/>
        <v>8928.8999999999996</v>
      </c>
      <c r="CE1644" s="31">
        <f t="shared" si="5402"/>
        <v>8929.1000000000004</v>
      </c>
      <c r="CF1644" s="31">
        <f t="shared" si="5403"/>
        <v>8929.3000000000011</v>
      </c>
      <c r="CG1644" s="31"/>
      <c r="CH1644" s="24"/>
      <c r="CI1644" s="40"/>
    </row>
    <row r="1645" ht="15">
      <c r="A1645" s="41" t="s">
        <v>942</v>
      </c>
      <c r="B1645" s="41" t="s">
        <v>642</v>
      </c>
      <c r="C1645" s="16"/>
      <c r="D1645" s="16"/>
      <c r="E1645" s="39" t="s">
        <v>54</v>
      </c>
      <c r="F1645" s="31">
        <f t="shared" ref="F1645:F1646" si="5608">F1646</f>
        <v>50.600000000000001</v>
      </c>
      <c r="G1645" s="31">
        <f t="shared" ref="G1645:G1646" si="5609">G1646</f>
        <v>50.399999999999999</v>
      </c>
      <c r="H1645" s="31">
        <f t="shared" ref="H1645:H1646" si="5610">H1646</f>
        <v>50.199999999999996</v>
      </c>
      <c r="I1645" s="31">
        <f t="shared" si="5567"/>
        <v>0</v>
      </c>
      <c r="J1645" s="31">
        <f t="shared" si="5568"/>
        <v>0</v>
      </c>
      <c r="K1645" s="31">
        <f t="shared" si="5569"/>
        <v>0</v>
      </c>
      <c r="L1645" s="31">
        <f t="shared" si="5486"/>
        <v>50.600000000000001</v>
      </c>
      <c r="M1645" s="31">
        <f t="shared" si="5487"/>
        <v>50.399999999999999</v>
      </c>
      <c r="N1645" s="31">
        <f t="shared" si="5488"/>
        <v>50.199999999999996</v>
      </c>
      <c r="O1645" s="31">
        <f t="shared" si="5570"/>
        <v>0</v>
      </c>
      <c r="P1645" s="31">
        <f t="shared" si="5571"/>
        <v>0</v>
      </c>
      <c r="Q1645" s="31">
        <f t="shared" si="5572"/>
        <v>0</v>
      </c>
      <c r="R1645" s="31">
        <f t="shared" si="5489"/>
        <v>50.600000000000001</v>
      </c>
      <c r="S1645" s="31">
        <f t="shared" si="5490"/>
        <v>50.399999999999999</v>
      </c>
      <c r="T1645" s="31">
        <f t="shared" si="5491"/>
        <v>50.199999999999996</v>
      </c>
      <c r="U1645" s="31">
        <f t="shared" si="5573"/>
        <v>0</v>
      </c>
      <c r="V1645" s="31">
        <f t="shared" si="5574"/>
        <v>0</v>
      </c>
      <c r="W1645" s="31">
        <f t="shared" si="5575"/>
        <v>0</v>
      </c>
      <c r="X1645" s="31">
        <f t="shared" si="5492"/>
        <v>50.600000000000001</v>
      </c>
      <c r="Y1645" s="31">
        <f t="shared" si="5493"/>
        <v>50.399999999999999</v>
      </c>
      <c r="Z1645" s="31">
        <f t="shared" si="5494"/>
        <v>50.199999999999996</v>
      </c>
      <c r="AA1645" s="31">
        <f t="shared" si="5576"/>
        <v>0</v>
      </c>
      <c r="AB1645" s="31">
        <f t="shared" si="5577"/>
        <v>0</v>
      </c>
      <c r="AC1645" s="31">
        <f t="shared" si="5578"/>
        <v>0</v>
      </c>
      <c r="AD1645" s="31">
        <f t="shared" si="5495"/>
        <v>50.600000000000001</v>
      </c>
      <c r="AE1645" s="31">
        <f t="shared" si="5496"/>
        <v>50.399999999999999</v>
      </c>
      <c r="AF1645" s="31">
        <f t="shared" si="5497"/>
        <v>50.199999999999996</v>
      </c>
      <c r="AG1645" s="31">
        <f t="shared" si="5579"/>
        <v>0</v>
      </c>
      <c r="AH1645" s="31">
        <f t="shared" si="5580"/>
        <v>0</v>
      </c>
      <c r="AI1645" s="31">
        <f t="shared" si="5581"/>
        <v>0</v>
      </c>
      <c r="AJ1645" s="31">
        <f t="shared" si="5498"/>
        <v>50.600000000000001</v>
      </c>
      <c r="AK1645" s="31">
        <f t="shared" si="5499"/>
        <v>50.399999999999999</v>
      </c>
      <c r="AL1645" s="31">
        <f t="shared" si="5500"/>
        <v>50.199999999999996</v>
      </c>
      <c r="AM1645" s="31">
        <f t="shared" si="5582"/>
        <v>0</v>
      </c>
      <c r="AN1645" s="31">
        <f t="shared" si="5583"/>
        <v>0</v>
      </c>
      <c r="AO1645" s="31">
        <f t="shared" si="5584"/>
        <v>0</v>
      </c>
      <c r="AP1645" s="31">
        <f t="shared" si="5501"/>
        <v>50.600000000000001</v>
      </c>
      <c r="AQ1645" s="31">
        <f t="shared" si="5502"/>
        <v>50.399999999999999</v>
      </c>
      <c r="AR1645" s="31">
        <f t="shared" si="5503"/>
        <v>50.199999999999996</v>
      </c>
      <c r="AS1645" s="31">
        <f t="shared" si="5585"/>
        <v>0</v>
      </c>
      <c r="AT1645" s="31">
        <f t="shared" si="5586"/>
        <v>0</v>
      </c>
      <c r="AU1645" s="31">
        <f t="shared" si="5587"/>
        <v>0</v>
      </c>
      <c r="AV1645" s="31">
        <f t="shared" si="5504"/>
        <v>50.600000000000001</v>
      </c>
      <c r="AW1645" s="31">
        <f t="shared" si="5505"/>
        <v>50.399999999999999</v>
      </c>
      <c r="AX1645" s="31">
        <f t="shared" si="5506"/>
        <v>50.199999999999996</v>
      </c>
      <c r="AY1645" s="31">
        <f t="shared" si="5588"/>
        <v>0</v>
      </c>
      <c r="AZ1645" s="31">
        <f t="shared" si="5589"/>
        <v>0</v>
      </c>
      <c r="BA1645" s="31">
        <f t="shared" si="5590"/>
        <v>0</v>
      </c>
      <c r="BB1645" s="31">
        <f t="shared" si="5507"/>
        <v>50.600000000000001</v>
      </c>
      <c r="BC1645" s="31">
        <f t="shared" si="5508"/>
        <v>50.399999999999999</v>
      </c>
      <c r="BD1645" s="31">
        <f t="shared" si="5509"/>
        <v>50.199999999999996</v>
      </c>
      <c r="BE1645" s="31">
        <f t="shared" si="5591"/>
        <v>0</v>
      </c>
      <c r="BF1645" s="31">
        <f t="shared" si="5592"/>
        <v>0</v>
      </c>
      <c r="BG1645" s="31">
        <f t="shared" si="5593"/>
        <v>0</v>
      </c>
      <c r="BH1645" s="31">
        <f t="shared" si="5510"/>
        <v>50.600000000000001</v>
      </c>
      <c r="BI1645" s="31">
        <f t="shared" si="5511"/>
        <v>50.399999999999999</v>
      </c>
      <c r="BJ1645" s="31">
        <f t="shared" si="5512"/>
        <v>50.199999999999996</v>
      </c>
      <c r="BK1645" s="31">
        <f t="shared" si="5594"/>
        <v>0</v>
      </c>
      <c r="BL1645" s="31">
        <f t="shared" si="5595"/>
        <v>0</v>
      </c>
      <c r="BM1645" s="31">
        <f t="shared" si="5596"/>
        <v>0</v>
      </c>
      <c r="BN1645" s="31">
        <f t="shared" si="5513"/>
        <v>50.600000000000001</v>
      </c>
      <c r="BO1645" s="31">
        <f t="shared" si="5514"/>
        <v>50.399999999999999</v>
      </c>
      <c r="BP1645" s="31">
        <f t="shared" si="5515"/>
        <v>50.199999999999996</v>
      </c>
      <c r="BQ1645" s="31">
        <f t="shared" si="5597"/>
        <v>0</v>
      </c>
      <c r="BR1645" s="31">
        <f t="shared" si="5598"/>
        <v>0</v>
      </c>
      <c r="BS1645" s="31">
        <f t="shared" si="5516"/>
        <v>50.600000000000001</v>
      </c>
      <c r="BT1645" s="31">
        <f t="shared" si="5517"/>
        <v>50.399999999999999</v>
      </c>
      <c r="BU1645" s="31">
        <f t="shared" si="5518"/>
        <v>50.199999999999996</v>
      </c>
      <c r="BV1645" s="31">
        <f t="shared" si="5599"/>
        <v>0</v>
      </c>
      <c r="BW1645" s="31">
        <f t="shared" si="5600"/>
        <v>0</v>
      </c>
      <c r="BX1645" s="31">
        <f t="shared" si="5519"/>
        <v>50.600000000000001</v>
      </c>
      <c r="BY1645" s="31">
        <f t="shared" si="5520"/>
        <v>50.399999999999999</v>
      </c>
      <c r="BZ1645" s="31">
        <f t="shared" si="5521"/>
        <v>50.199999999999996</v>
      </c>
      <c r="CA1645" s="31">
        <f t="shared" si="5601"/>
        <v>0</v>
      </c>
      <c r="CB1645" s="31">
        <f t="shared" si="5602"/>
        <v>0</v>
      </c>
      <c r="CC1645" s="31">
        <f t="shared" si="5603"/>
        <v>0</v>
      </c>
      <c r="CD1645" s="31">
        <f t="shared" si="5401"/>
        <v>50.600000000000001</v>
      </c>
      <c r="CE1645" s="31">
        <f t="shared" si="5402"/>
        <v>50.399999999999999</v>
      </c>
      <c r="CF1645" s="31">
        <f t="shared" si="5403"/>
        <v>50.199999999999996</v>
      </c>
      <c r="CG1645" s="31">
        <f t="shared" si="5604"/>
        <v>0</v>
      </c>
      <c r="CH1645" s="24"/>
      <c r="CI1645" s="40"/>
      <c r="CM1645" s="1" t="s">
        <v>29</v>
      </c>
    </row>
    <row r="1646" ht="15">
      <c r="A1646" s="41" t="s">
        <v>942</v>
      </c>
      <c r="B1646" s="17">
        <v>850</v>
      </c>
      <c r="C1646" s="16"/>
      <c r="D1646" s="16"/>
      <c r="E1646" s="39" t="s">
        <v>79</v>
      </c>
      <c r="F1646" s="31">
        <f t="shared" si="5608"/>
        <v>50.600000000000001</v>
      </c>
      <c r="G1646" s="31">
        <f t="shared" si="5609"/>
        <v>50.399999999999999</v>
      </c>
      <c r="H1646" s="31">
        <f t="shared" si="5610"/>
        <v>50.199999999999996</v>
      </c>
      <c r="I1646" s="31">
        <f t="shared" si="5567"/>
        <v>0</v>
      </c>
      <c r="J1646" s="31">
        <f t="shared" si="5568"/>
        <v>0</v>
      </c>
      <c r="K1646" s="31">
        <f t="shared" si="5569"/>
        <v>0</v>
      </c>
      <c r="L1646" s="31">
        <f t="shared" si="5486"/>
        <v>50.600000000000001</v>
      </c>
      <c r="M1646" s="31">
        <f t="shared" si="5487"/>
        <v>50.399999999999999</v>
      </c>
      <c r="N1646" s="31">
        <f t="shared" si="5488"/>
        <v>50.199999999999996</v>
      </c>
      <c r="O1646" s="31">
        <f t="shared" si="5570"/>
        <v>0</v>
      </c>
      <c r="P1646" s="31">
        <f t="shared" si="5571"/>
        <v>0</v>
      </c>
      <c r="Q1646" s="31">
        <f t="shared" si="5572"/>
        <v>0</v>
      </c>
      <c r="R1646" s="31">
        <f t="shared" si="5489"/>
        <v>50.600000000000001</v>
      </c>
      <c r="S1646" s="31">
        <f t="shared" si="5490"/>
        <v>50.399999999999999</v>
      </c>
      <c r="T1646" s="31">
        <f t="shared" si="5491"/>
        <v>50.199999999999996</v>
      </c>
      <c r="U1646" s="31">
        <f t="shared" si="5573"/>
        <v>0</v>
      </c>
      <c r="V1646" s="31">
        <f t="shared" si="5574"/>
        <v>0</v>
      </c>
      <c r="W1646" s="31">
        <f t="shared" si="5575"/>
        <v>0</v>
      </c>
      <c r="X1646" s="31">
        <f t="shared" si="5492"/>
        <v>50.600000000000001</v>
      </c>
      <c r="Y1646" s="31">
        <f t="shared" si="5493"/>
        <v>50.399999999999999</v>
      </c>
      <c r="Z1646" s="31">
        <f t="shared" si="5494"/>
        <v>50.199999999999996</v>
      </c>
      <c r="AA1646" s="31">
        <f t="shared" si="5576"/>
        <v>0</v>
      </c>
      <c r="AB1646" s="31">
        <f t="shared" si="5577"/>
        <v>0</v>
      </c>
      <c r="AC1646" s="31">
        <f t="shared" si="5578"/>
        <v>0</v>
      </c>
      <c r="AD1646" s="31">
        <f t="shared" si="5495"/>
        <v>50.600000000000001</v>
      </c>
      <c r="AE1646" s="31">
        <f t="shared" si="5496"/>
        <v>50.399999999999999</v>
      </c>
      <c r="AF1646" s="31">
        <f t="shared" si="5497"/>
        <v>50.199999999999996</v>
      </c>
      <c r="AG1646" s="31">
        <f t="shared" si="5579"/>
        <v>0</v>
      </c>
      <c r="AH1646" s="31">
        <f t="shared" si="5580"/>
        <v>0</v>
      </c>
      <c r="AI1646" s="31">
        <f t="shared" si="5581"/>
        <v>0</v>
      </c>
      <c r="AJ1646" s="31">
        <f t="shared" si="5498"/>
        <v>50.600000000000001</v>
      </c>
      <c r="AK1646" s="31">
        <f t="shared" si="5499"/>
        <v>50.399999999999999</v>
      </c>
      <c r="AL1646" s="31">
        <f t="shared" si="5500"/>
        <v>50.199999999999996</v>
      </c>
      <c r="AM1646" s="31">
        <f t="shared" si="5582"/>
        <v>0</v>
      </c>
      <c r="AN1646" s="31">
        <f t="shared" si="5583"/>
        <v>0</v>
      </c>
      <c r="AO1646" s="31">
        <f t="shared" si="5584"/>
        <v>0</v>
      </c>
      <c r="AP1646" s="31">
        <f t="shared" si="5501"/>
        <v>50.600000000000001</v>
      </c>
      <c r="AQ1646" s="31">
        <f t="shared" si="5502"/>
        <v>50.399999999999999</v>
      </c>
      <c r="AR1646" s="31">
        <f t="shared" si="5503"/>
        <v>50.199999999999996</v>
      </c>
      <c r="AS1646" s="31">
        <f t="shared" si="5585"/>
        <v>0</v>
      </c>
      <c r="AT1646" s="31">
        <f t="shared" si="5586"/>
        <v>0</v>
      </c>
      <c r="AU1646" s="31">
        <f t="shared" si="5587"/>
        <v>0</v>
      </c>
      <c r="AV1646" s="31">
        <f t="shared" si="5504"/>
        <v>50.600000000000001</v>
      </c>
      <c r="AW1646" s="31">
        <f t="shared" si="5505"/>
        <v>50.399999999999999</v>
      </c>
      <c r="AX1646" s="31">
        <f t="shared" si="5506"/>
        <v>50.199999999999996</v>
      </c>
      <c r="AY1646" s="31">
        <f t="shared" si="5588"/>
        <v>0</v>
      </c>
      <c r="AZ1646" s="31">
        <f t="shared" si="5589"/>
        <v>0</v>
      </c>
      <c r="BA1646" s="31">
        <f t="shared" si="5590"/>
        <v>0</v>
      </c>
      <c r="BB1646" s="31">
        <f t="shared" si="5507"/>
        <v>50.600000000000001</v>
      </c>
      <c r="BC1646" s="31">
        <f t="shared" si="5508"/>
        <v>50.399999999999999</v>
      </c>
      <c r="BD1646" s="31">
        <f t="shared" si="5509"/>
        <v>50.199999999999996</v>
      </c>
      <c r="BE1646" s="31">
        <f t="shared" si="5591"/>
        <v>0</v>
      </c>
      <c r="BF1646" s="31">
        <f t="shared" si="5592"/>
        <v>0</v>
      </c>
      <c r="BG1646" s="31">
        <f t="shared" si="5593"/>
        <v>0</v>
      </c>
      <c r="BH1646" s="31">
        <f t="shared" si="5510"/>
        <v>50.600000000000001</v>
      </c>
      <c r="BI1646" s="31">
        <f t="shared" si="5511"/>
        <v>50.399999999999999</v>
      </c>
      <c r="BJ1646" s="31">
        <f t="shared" si="5512"/>
        <v>50.199999999999996</v>
      </c>
      <c r="BK1646" s="31">
        <f t="shared" si="5594"/>
        <v>0</v>
      </c>
      <c r="BL1646" s="31">
        <f t="shared" si="5595"/>
        <v>0</v>
      </c>
      <c r="BM1646" s="31">
        <f t="shared" si="5596"/>
        <v>0</v>
      </c>
      <c r="BN1646" s="31">
        <f t="shared" si="5513"/>
        <v>50.600000000000001</v>
      </c>
      <c r="BO1646" s="31">
        <f t="shared" si="5514"/>
        <v>50.399999999999999</v>
      </c>
      <c r="BP1646" s="31">
        <f t="shared" si="5515"/>
        <v>50.199999999999996</v>
      </c>
      <c r="BQ1646" s="31">
        <f t="shared" si="5597"/>
        <v>0</v>
      </c>
      <c r="BR1646" s="31">
        <f t="shared" si="5598"/>
        <v>0</v>
      </c>
      <c r="BS1646" s="31">
        <f t="shared" si="5516"/>
        <v>50.600000000000001</v>
      </c>
      <c r="BT1646" s="31">
        <f t="shared" si="5517"/>
        <v>50.399999999999999</v>
      </c>
      <c r="BU1646" s="31">
        <f t="shared" si="5518"/>
        <v>50.199999999999996</v>
      </c>
      <c r="BV1646" s="31">
        <f t="shared" si="5599"/>
        <v>0</v>
      </c>
      <c r="BW1646" s="31">
        <f t="shared" si="5600"/>
        <v>0</v>
      </c>
      <c r="BX1646" s="31">
        <f t="shared" si="5519"/>
        <v>50.600000000000001</v>
      </c>
      <c r="BY1646" s="31">
        <f t="shared" si="5520"/>
        <v>50.399999999999999</v>
      </c>
      <c r="BZ1646" s="31">
        <f t="shared" si="5521"/>
        <v>50.199999999999996</v>
      </c>
      <c r="CA1646" s="31">
        <f t="shared" si="5601"/>
        <v>0</v>
      </c>
      <c r="CB1646" s="31">
        <f t="shared" si="5602"/>
        <v>0</v>
      </c>
      <c r="CC1646" s="31">
        <f t="shared" si="5603"/>
        <v>0</v>
      </c>
      <c r="CD1646" s="31">
        <f t="shared" ref="CD1646:CD1709" si="5611">BX1646+CA1646</f>
        <v>50.600000000000001</v>
      </c>
      <c r="CE1646" s="31">
        <f t="shared" ref="CE1646:CE1709" si="5612">BY1646+CB1646</f>
        <v>50.399999999999999</v>
      </c>
      <c r="CF1646" s="31">
        <f t="shared" ref="CF1646:CF1709" si="5613">BZ1646+CC1646</f>
        <v>50.199999999999996</v>
      </c>
      <c r="CG1646" s="31">
        <f t="shared" si="5604"/>
        <v>0</v>
      </c>
      <c r="CH1646" s="24"/>
      <c r="CI1646" s="40"/>
      <c r="CN1646" s="1" t="s">
        <v>30</v>
      </c>
    </row>
    <row r="1647" ht="29.850000000000001">
      <c r="A1647" s="41" t="s">
        <v>942</v>
      </c>
      <c r="B1647" s="17">
        <v>850</v>
      </c>
      <c r="C1647" s="16" t="s">
        <v>66</v>
      </c>
      <c r="D1647" s="16" t="s">
        <v>66</v>
      </c>
      <c r="E1647" s="39" t="s">
        <v>728</v>
      </c>
      <c r="F1647" s="31">
        <f>14.9+35.7</f>
        <v>50.600000000000001</v>
      </c>
      <c r="G1647" s="31">
        <f>14.9+35.5</f>
        <v>50.399999999999999</v>
      </c>
      <c r="H1647" s="31">
        <f>14.9+35.3</f>
        <v>50.199999999999996</v>
      </c>
      <c r="I1647" s="31"/>
      <c r="J1647" s="31"/>
      <c r="K1647" s="31"/>
      <c r="L1647" s="31">
        <f t="shared" si="5486"/>
        <v>50.600000000000001</v>
      </c>
      <c r="M1647" s="31">
        <f t="shared" si="5487"/>
        <v>50.399999999999999</v>
      </c>
      <c r="N1647" s="31">
        <f t="shared" si="5488"/>
        <v>50.199999999999996</v>
      </c>
      <c r="O1647" s="31"/>
      <c r="P1647" s="31"/>
      <c r="Q1647" s="31"/>
      <c r="R1647" s="31">
        <f t="shared" si="5489"/>
        <v>50.600000000000001</v>
      </c>
      <c r="S1647" s="31">
        <f t="shared" si="5490"/>
        <v>50.399999999999999</v>
      </c>
      <c r="T1647" s="31">
        <f t="shared" si="5491"/>
        <v>50.199999999999996</v>
      </c>
      <c r="U1647" s="31"/>
      <c r="V1647" s="31"/>
      <c r="W1647" s="31"/>
      <c r="X1647" s="31">
        <f t="shared" si="5492"/>
        <v>50.600000000000001</v>
      </c>
      <c r="Y1647" s="31">
        <f t="shared" si="5493"/>
        <v>50.399999999999999</v>
      </c>
      <c r="Z1647" s="31">
        <f t="shared" si="5494"/>
        <v>50.199999999999996</v>
      </c>
      <c r="AA1647" s="31"/>
      <c r="AB1647" s="31"/>
      <c r="AC1647" s="31"/>
      <c r="AD1647" s="31">
        <f t="shared" si="5495"/>
        <v>50.600000000000001</v>
      </c>
      <c r="AE1647" s="31">
        <f t="shared" si="5496"/>
        <v>50.399999999999999</v>
      </c>
      <c r="AF1647" s="31">
        <f t="shared" si="5497"/>
        <v>50.199999999999996</v>
      </c>
      <c r="AG1647" s="31"/>
      <c r="AH1647" s="31"/>
      <c r="AI1647" s="31"/>
      <c r="AJ1647" s="31">
        <f t="shared" si="5498"/>
        <v>50.600000000000001</v>
      </c>
      <c r="AK1647" s="31">
        <f t="shared" si="5499"/>
        <v>50.399999999999999</v>
      </c>
      <c r="AL1647" s="31">
        <f t="shared" si="5500"/>
        <v>50.199999999999996</v>
      </c>
      <c r="AM1647" s="31"/>
      <c r="AN1647" s="31"/>
      <c r="AO1647" s="31"/>
      <c r="AP1647" s="31">
        <f t="shared" si="5501"/>
        <v>50.600000000000001</v>
      </c>
      <c r="AQ1647" s="31">
        <f t="shared" si="5502"/>
        <v>50.399999999999999</v>
      </c>
      <c r="AR1647" s="31">
        <f t="shared" si="5503"/>
        <v>50.199999999999996</v>
      </c>
      <c r="AS1647" s="31"/>
      <c r="AT1647" s="31"/>
      <c r="AU1647" s="31"/>
      <c r="AV1647" s="31">
        <f t="shared" si="5504"/>
        <v>50.600000000000001</v>
      </c>
      <c r="AW1647" s="31">
        <f t="shared" si="5505"/>
        <v>50.399999999999999</v>
      </c>
      <c r="AX1647" s="31">
        <f t="shared" si="5506"/>
        <v>50.199999999999996</v>
      </c>
      <c r="AY1647" s="31"/>
      <c r="AZ1647" s="31"/>
      <c r="BA1647" s="31"/>
      <c r="BB1647" s="31">
        <f t="shared" si="5507"/>
        <v>50.600000000000001</v>
      </c>
      <c r="BC1647" s="31">
        <f t="shared" si="5508"/>
        <v>50.399999999999999</v>
      </c>
      <c r="BD1647" s="31">
        <f t="shared" si="5509"/>
        <v>50.199999999999996</v>
      </c>
      <c r="BE1647" s="31"/>
      <c r="BF1647" s="31"/>
      <c r="BG1647" s="31"/>
      <c r="BH1647" s="31">
        <f t="shared" si="5510"/>
        <v>50.600000000000001</v>
      </c>
      <c r="BI1647" s="31">
        <f t="shared" si="5511"/>
        <v>50.399999999999999</v>
      </c>
      <c r="BJ1647" s="31">
        <f t="shared" si="5512"/>
        <v>50.199999999999996</v>
      </c>
      <c r="BK1647" s="31"/>
      <c r="BL1647" s="31"/>
      <c r="BM1647" s="31"/>
      <c r="BN1647" s="31">
        <f t="shared" si="5513"/>
        <v>50.600000000000001</v>
      </c>
      <c r="BO1647" s="31">
        <f t="shared" si="5514"/>
        <v>50.399999999999999</v>
      </c>
      <c r="BP1647" s="31">
        <f t="shared" si="5515"/>
        <v>50.199999999999996</v>
      </c>
      <c r="BQ1647" s="31"/>
      <c r="BR1647" s="31"/>
      <c r="BS1647" s="31">
        <f t="shared" si="5516"/>
        <v>50.600000000000001</v>
      </c>
      <c r="BT1647" s="31">
        <f t="shared" si="5517"/>
        <v>50.399999999999999</v>
      </c>
      <c r="BU1647" s="31">
        <f t="shared" si="5518"/>
        <v>50.199999999999996</v>
      </c>
      <c r="BV1647" s="31"/>
      <c r="BW1647" s="31"/>
      <c r="BX1647" s="31">
        <f t="shared" si="5519"/>
        <v>50.600000000000001</v>
      </c>
      <c r="BY1647" s="31">
        <f t="shared" si="5520"/>
        <v>50.399999999999999</v>
      </c>
      <c r="BZ1647" s="31">
        <f t="shared" si="5521"/>
        <v>50.199999999999996</v>
      </c>
      <c r="CA1647" s="31"/>
      <c r="CB1647" s="31"/>
      <c r="CC1647" s="31"/>
      <c r="CD1647" s="31">
        <f t="shared" si="5611"/>
        <v>50.600000000000001</v>
      </c>
      <c r="CE1647" s="31">
        <f t="shared" si="5612"/>
        <v>50.399999999999999</v>
      </c>
      <c r="CF1647" s="31">
        <f t="shared" si="5613"/>
        <v>50.199999999999996</v>
      </c>
      <c r="CG1647" s="31"/>
      <c r="CH1647" s="24"/>
      <c r="CI1647" s="40"/>
    </row>
    <row r="1648" ht="29.850000000000001">
      <c r="A1648" s="41" t="s">
        <v>943</v>
      </c>
      <c r="B1648" s="41"/>
      <c r="C1648" s="39"/>
      <c r="D1648" s="16"/>
      <c r="E1648" s="36" t="s">
        <v>944</v>
      </c>
      <c r="F1648" s="31">
        <f t="shared" ref="F1648:F1662" si="5614">F1649</f>
        <v>6330</v>
      </c>
      <c r="G1648" s="31">
        <f t="shared" ref="G1648:G1662" si="5615">G1649</f>
        <v>19740</v>
      </c>
      <c r="H1648" s="31">
        <f t="shared" ref="H1648:H1662" si="5616">H1649</f>
        <v>19740</v>
      </c>
      <c r="I1648" s="31">
        <f t="shared" si="5567"/>
        <v>0</v>
      </c>
      <c r="J1648" s="31">
        <f t="shared" si="5568"/>
        <v>0</v>
      </c>
      <c r="K1648" s="31">
        <f t="shared" si="5569"/>
        <v>0</v>
      </c>
      <c r="L1648" s="31">
        <f t="shared" si="5486"/>
        <v>6330</v>
      </c>
      <c r="M1648" s="31">
        <f t="shared" si="5487"/>
        <v>19740</v>
      </c>
      <c r="N1648" s="31">
        <f t="shared" si="5488"/>
        <v>19740</v>
      </c>
      <c r="O1648" s="31">
        <f t="shared" si="5570"/>
        <v>7000</v>
      </c>
      <c r="P1648" s="31">
        <f t="shared" si="5571"/>
        <v>0</v>
      </c>
      <c r="Q1648" s="31">
        <f t="shared" si="5572"/>
        <v>0</v>
      </c>
      <c r="R1648" s="31">
        <f t="shared" si="5489"/>
        <v>13330</v>
      </c>
      <c r="S1648" s="31">
        <f t="shared" si="5490"/>
        <v>19740</v>
      </c>
      <c r="T1648" s="31">
        <f t="shared" si="5491"/>
        <v>19740</v>
      </c>
      <c r="U1648" s="31">
        <f t="shared" si="5573"/>
        <v>0</v>
      </c>
      <c r="V1648" s="31">
        <f t="shared" si="5574"/>
        <v>0</v>
      </c>
      <c r="W1648" s="31">
        <f t="shared" si="5575"/>
        <v>0</v>
      </c>
      <c r="X1648" s="31">
        <f t="shared" si="5492"/>
        <v>13330</v>
      </c>
      <c r="Y1648" s="31">
        <f t="shared" si="5493"/>
        <v>19740</v>
      </c>
      <c r="Z1648" s="31">
        <f t="shared" si="5494"/>
        <v>19740</v>
      </c>
      <c r="AA1648" s="31">
        <f t="shared" si="5576"/>
        <v>0</v>
      </c>
      <c r="AB1648" s="31">
        <f t="shared" si="5577"/>
        <v>0</v>
      </c>
      <c r="AC1648" s="31">
        <f t="shared" si="5578"/>
        <v>0</v>
      </c>
      <c r="AD1648" s="31">
        <f t="shared" si="5495"/>
        <v>13330</v>
      </c>
      <c r="AE1648" s="31">
        <f t="shared" si="5496"/>
        <v>19740</v>
      </c>
      <c r="AF1648" s="31">
        <f t="shared" si="5497"/>
        <v>19740</v>
      </c>
      <c r="AG1648" s="31">
        <f t="shared" si="5579"/>
        <v>0</v>
      </c>
      <c r="AH1648" s="31">
        <f t="shared" si="5580"/>
        <v>0</v>
      </c>
      <c r="AI1648" s="31">
        <f t="shared" si="5581"/>
        <v>0</v>
      </c>
      <c r="AJ1648" s="31">
        <f t="shared" si="5498"/>
        <v>13330</v>
      </c>
      <c r="AK1648" s="31">
        <f t="shared" si="5499"/>
        <v>19740</v>
      </c>
      <c r="AL1648" s="31">
        <f t="shared" si="5500"/>
        <v>19740</v>
      </c>
      <c r="AM1648" s="31">
        <f t="shared" si="5582"/>
        <v>0</v>
      </c>
      <c r="AN1648" s="31">
        <f t="shared" si="5583"/>
        <v>0</v>
      </c>
      <c r="AO1648" s="31">
        <f t="shared" si="5584"/>
        <v>0</v>
      </c>
      <c r="AP1648" s="31">
        <f t="shared" si="5501"/>
        <v>13330</v>
      </c>
      <c r="AQ1648" s="31">
        <f t="shared" si="5502"/>
        <v>19740</v>
      </c>
      <c r="AR1648" s="31">
        <f t="shared" si="5503"/>
        <v>19740</v>
      </c>
      <c r="AS1648" s="31">
        <f t="shared" si="5585"/>
        <v>0</v>
      </c>
      <c r="AT1648" s="31">
        <f t="shared" si="5586"/>
        <v>0</v>
      </c>
      <c r="AU1648" s="31">
        <f t="shared" si="5587"/>
        <v>0</v>
      </c>
      <c r="AV1648" s="31">
        <f t="shared" si="5504"/>
        <v>13330</v>
      </c>
      <c r="AW1648" s="31">
        <f t="shared" si="5505"/>
        <v>19740</v>
      </c>
      <c r="AX1648" s="31">
        <f t="shared" si="5506"/>
        <v>19740</v>
      </c>
      <c r="AY1648" s="31">
        <f t="shared" si="5588"/>
        <v>0</v>
      </c>
      <c r="AZ1648" s="31">
        <f t="shared" si="5589"/>
        <v>0</v>
      </c>
      <c r="BA1648" s="31">
        <f t="shared" si="5590"/>
        <v>0</v>
      </c>
      <c r="BB1648" s="31">
        <f t="shared" si="5507"/>
        <v>13330</v>
      </c>
      <c r="BC1648" s="31">
        <f t="shared" si="5508"/>
        <v>19740</v>
      </c>
      <c r="BD1648" s="31">
        <f t="shared" si="5509"/>
        <v>19740</v>
      </c>
      <c r="BE1648" s="31">
        <f t="shared" si="5591"/>
        <v>0</v>
      </c>
      <c r="BF1648" s="31">
        <f t="shared" si="5592"/>
        <v>0</v>
      </c>
      <c r="BG1648" s="31">
        <f t="shared" si="5593"/>
        <v>0</v>
      </c>
      <c r="BH1648" s="31">
        <f t="shared" si="5510"/>
        <v>13330</v>
      </c>
      <c r="BI1648" s="31">
        <f t="shared" si="5511"/>
        <v>19740</v>
      </c>
      <c r="BJ1648" s="31">
        <f t="shared" si="5512"/>
        <v>19740</v>
      </c>
      <c r="BK1648" s="31">
        <f t="shared" si="5594"/>
        <v>0</v>
      </c>
      <c r="BL1648" s="31">
        <f t="shared" si="5595"/>
        <v>0</v>
      </c>
      <c r="BM1648" s="31">
        <f t="shared" si="5596"/>
        <v>0</v>
      </c>
      <c r="BN1648" s="31">
        <f t="shared" si="5513"/>
        <v>13330</v>
      </c>
      <c r="BO1648" s="31">
        <f t="shared" si="5514"/>
        <v>19740</v>
      </c>
      <c r="BP1648" s="31">
        <f t="shared" si="5515"/>
        <v>19740</v>
      </c>
      <c r="BQ1648" s="31">
        <f t="shared" si="5597"/>
        <v>0</v>
      </c>
      <c r="BR1648" s="31">
        <f t="shared" si="5598"/>
        <v>0</v>
      </c>
      <c r="BS1648" s="31">
        <f t="shared" si="5516"/>
        <v>13330</v>
      </c>
      <c r="BT1648" s="31">
        <f t="shared" si="5517"/>
        <v>19740</v>
      </c>
      <c r="BU1648" s="31">
        <f t="shared" si="5518"/>
        <v>19740</v>
      </c>
      <c r="BV1648" s="31">
        <f t="shared" si="5599"/>
        <v>0</v>
      </c>
      <c r="BW1648" s="31">
        <f t="shared" si="5600"/>
        <v>0</v>
      </c>
      <c r="BX1648" s="31">
        <f t="shared" si="5519"/>
        <v>13330</v>
      </c>
      <c r="BY1648" s="31">
        <f t="shared" si="5520"/>
        <v>19740</v>
      </c>
      <c r="BZ1648" s="31">
        <f t="shared" si="5521"/>
        <v>19740</v>
      </c>
      <c r="CA1648" s="31">
        <f t="shared" si="5601"/>
        <v>0</v>
      </c>
      <c r="CB1648" s="31">
        <f t="shared" si="5602"/>
        <v>0</v>
      </c>
      <c r="CC1648" s="31">
        <f t="shared" si="5603"/>
        <v>0</v>
      </c>
      <c r="CD1648" s="31">
        <f t="shared" si="5611"/>
        <v>13330</v>
      </c>
      <c r="CE1648" s="31">
        <f t="shared" si="5612"/>
        <v>19740</v>
      </c>
      <c r="CF1648" s="31">
        <f t="shared" si="5613"/>
        <v>19740</v>
      </c>
      <c r="CG1648" s="31">
        <f t="shared" si="5604"/>
        <v>0</v>
      </c>
      <c r="CH1648" s="24"/>
      <c r="CI1648" s="40"/>
      <c r="CO1648" s="1" t="s">
        <v>31</v>
      </c>
    </row>
    <row r="1649" ht="29.850000000000001">
      <c r="A1649" s="41" t="s">
        <v>943</v>
      </c>
      <c r="B1649" s="17">
        <v>200</v>
      </c>
      <c r="C1649" s="16"/>
      <c r="D1649" s="16"/>
      <c r="E1649" s="39" t="s">
        <v>40</v>
      </c>
      <c r="F1649" s="31">
        <f t="shared" si="5614"/>
        <v>6330</v>
      </c>
      <c r="G1649" s="31">
        <f t="shared" si="5615"/>
        <v>19740</v>
      </c>
      <c r="H1649" s="31">
        <f t="shared" si="5616"/>
        <v>19740</v>
      </c>
      <c r="I1649" s="31">
        <f t="shared" si="5567"/>
        <v>0</v>
      </c>
      <c r="J1649" s="31">
        <f t="shared" si="5568"/>
        <v>0</v>
      </c>
      <c r="K1649" s="31">
        <f t="shared" si="5569"/>
        <v>0</v>
      </c>
      <c r="L1649" s="31">
        <f t="shared" si="5486"/>
        <v>6330</v>
      </c>
      <c r="M1649" s="31">
        <f t="shared" si="5487"/>
        <v>19740</v>
      </c>
      <c r="N1649" s="31">
        <f t="shared" si="5488"/>
        <v>19740</v>
      </c>
      <c r="O1649" s="31">
        <f t="shared" si="5570"/>
        <v>7000</v>
      </c>
      <c r="P1649" s="31">
        <f t="shared" si="5571"/>
        <v>0</v>
      </c>
      <c r="Q1649" s="31">
        <f t="shared" si="5572"/>
        <v>0</v>
      </c>
      <c r="R1649" s="31">
        <f t="shared" si="5489"/>
        <v>13330</v>
      </c>
      <c r="S1649" s="31">
        <f t="shared" si="5490"/>
        <v>19740</v>
      </c>
      <c r="T1649" s="31">
        <f t="shared" si="5491"/>
        <v>19740</v>
      </c>
      <c r="U1649" s="31">
        <f t="shared" si="5573"/>
        <v>0</v>
      </c>
      <c r="V1649" s="31">
        <f t="shared" si="5574"/>
        <v>0</v>
      </c>
      <c r="W1649" s="31">
        <f t="shared" si="5575"/>
        <v>0</v>
      </c>
      <c r="X1649" s="31">
        <f t="shared" si="5492"/>
        <v>13330</v>
      </c>
      <c r="Y1649" s="31">
        <f t="shared" si="5493"/>
        <v>19740</v>
      </c>
      <c r="Z1649" s="31">
        <f t="shared" si="5494"/>
        <v>19740</v>
      </c>
      <c r="AA1649" s="31">
        <f t="shared" si="5576"/>
        <v>0</v>
      </c>
      <c r="AB1649" s="31">
        <f t="shared" si="5577"/>
        <v>0</v>
      </c>
      <c r="AC1649" s="31">
        <f t="shared" si="5578"/>
        <v>0</v>
      </c>
      <c r="AD1649" s="31">
        <f t="shared" si="5495"/>
        <v>13330</v>
      </c>
      <c r="AE1649" s="31">
        <f t="shared" si="5496"/>
        <v>19740</v>
      </c>
      <c r="AF1649" s="31">
        <f t="shared" si="5497"/>
        <v>19740</v>
      </c>
      <c r="AG1649" s="31">
        <f t="shared" si="5579"/>
        <v>0</v>
      </c>
      <c r="AH1649" s="31">
        <f t="shared" si="5580"/>
        <v>0</v>
      </c>
      <c r="AI1649" s="31">
        <f t="shared" si="5581"/>
        <v>0</v>
      </c>
      <c r="AJ1649" s="31">
        <f t="shared" si="5498"/>
        <v>13330</v>
      </c>
      <c r="AK1649" s="31">
        <f t="shared" si="5499"/>
        <v>19740</v>
      </c>
      <c r="AL1649" s="31">
        <f t="shared" si="5500"/>
        <v>19740</v>
      </c>
      <c r="AM1649" s="31">
        <f t="shared" si="5582"/>
        <v>0</v>
      </c>
      <c r="AN1649" s="31">
        <f t="shared" si="5583"/>
        <v>0</v>
      </c>
      <c r="AO1649" s="31">
        <f t="shared" si="5584"/>
        <v>0</v>
      </c>
      <c r="AP1649" s="31">
        <f t="shared" si="5501"/>
        <v>13330</v>
      </c>
      <c r="AQ1649" s="31">
        <f t="shared" si="5502"/>
        <v>19740</v>
      </c>
      <c r="AR1649" s="31">
        <f t="shared" si="5503"/>
        <v>19740</v>
      </c>
      <c r="AS1649" s="31">
        <f t="shared" si="5585"/>
        <v>0</v>
      </c>
      <c r="AT1649" s="31">
        <f t="shared" si="5586"/>
        <v>0</v>
      </c>
      <c r="AU1649" s="31">
        <f t="shared" si="5587"/>
        <v>0</v>
      </c>
      <c r="AV1649" s="31">
        <f t="shared" si="5504"/>
        <v>13330</v>
      </c>
      <c r="AW1649" s="31">
        <f t="shared" si="5505"/>
        <v>19740</v>
      </c>
      <c r="AX1649" s="31">
        <f t="shared" si="5506"/>
        <v>19740</v>
      </c>
      <c r="AY1649" s="31">
        <f t="shared" si="5588"/>
        <v>0</v>
      </c>
      <c r="AZ1649" s="31">
        <f t="shared" si="5589"/>
        <v>0</v>
      </c>
      <c r="BA1649" s="31">
        <f t="shared" si="5590"/>
        <v>0</v>
      </c>
      <c r="BB1649" s="31">
        <f t="shared" si="5507"/>
        <v>13330</v>
      </c>
      <c r="BC1649" s="31">
        <f t="shared" si="5508"/>
        <v>19740</v>
      </c>
      <c r="BD1649" s="31">
        <f t="shared" si="5509"/>
        <v>19740</v>
      </c>
      <c r="BE1649" s="31">
        <f t="shared" si="5591"/>
        <v>0</v>
      </c>
      <c r="BF1649" s="31">
        <f t="shared" si="5592"/>
        <v>0</v>
      </c>
      <c r="BG1649" s="31">
        <f t="shared" si="5593"/>
        <v>0</v>
      </c>
      <c r="BH1649" s="31">
        <f t="shared" si="5510"/>
        <v>13330</v>
      </c>
      <c r="BI1649" s="31">
        <f t="shared" si="5511"/>
        <v>19740</v>
      </c>
      <c r="BJ1649" s="31">
        <f t="shared" si="5512"/>
        <v>19740</v>
      </c>
      <c r="BK1649" s="31">
        <f t="shared" si="5594"/>
        <v>0</v>
      </c>
      <c r="BL1649" s="31">
        <f t="shared" si="5595"/>
        <v>0</v>
      </c>
      <c r="BM1649" s="31">
        <f t="shared" si="5596"/>
        <v>0</v>
      </c>
      <c r="BN1649" s="31">
        <f t="shared" si="5513"/>
        <v>13330</v>
      </c>
      <c r="BO1649" s="31">
        <f t="shared" si="5514"/>
        <v>19740</v>
      </c>
      <c r="BP1649" s="31">
        <f t="shared" si="5515"/>
        <v>19740</v>
      </c>
      <c r="BQ1649" s="31">
        <f t="shared" si="5597"/>
        <v>0</v>
      </c>
      <c r="BR1649" s="31">
        <f t="shared" si="5598"/>
        <v>0</v>
      </c>
      <c r="BS1649" s="31">
        <f t="shared" si="5516"/>
        <v>13330</v>
      </c>
      <c r="BT1649" s="31">
        <f t="shared" si="5517"/>
        <v>19740</v>
      </c>
      <c r="BU1649" s="31">
        <f t="shared" si="5518"/>
        <v>19740</v>
      </c>
      <c r="BV1649" s="31">
        <f t="shared" si="5599"/>
        <v>0</v>
      </c>
      <c r="BW1649" s="31">
        <f t="shared" si="5600"/>
        <v>0</v>
      </c>
      <c r="BX1649" s="31">
        <f t="shared" si="5519"/>
        <v>13330</v>
      </c>
      <c r="BY1649" s="31">
        <f t="shared" si="5520"/>
        <v>19740</v>
      </c>
      <c r="BZ1649" s="31">
        <f t="shared" si="5521"/>
        <v>19740</v>
      </c>
      <c r="CA1649" s="31">
        <f t="shared" si="5601"/>
        <v>0</v>
      </c>
      <c r="CB1649" s="31">
        <f t="shared" si="5602"/>
        <v>0</v>
      </c>
      <c r="CC1649" s="31">
        <f t="shared" si="5603"/>
        <v>0</v>
      </c>
      <c r="CD1649" s="31">
        <f t="shared" si="5611"/>
        <v>13330</v>
      </c>
      <c r="CE1649" s="31">
        <f t="shared" si="5612"/>
        <v>19740</v>
      </c>
      <c r="CF1649" s="31">
        <f t="shared" si="5613"/>
        <v>19740</v>
      </c>
      <c r="CG1649" s="31">
        <f t="shared" si="5604"/>
        <v>0</v>
      </c>
      <c r="CH1649" s="24"/>
      <c r="CI1649" s="40"/>
      <c r="CM1649" s="1" t="s">
        <v>29</v>
      </c>
    </row>
    <row r="1650" ht="43.75">
      <c r="A1650" s="41" t="s">
        <v>943</v>
      </c>
      <c r="B1650" s="17">
        <v>240</v>
      </c>
      <c r="C1650" s="16"/>
      <c r="D1650" s="16"/>
      <c r="E1650" s="39" t="s">
        <v>41</v>
      </c>
      <c r="F1650" s="31">
        <f t="shared" si="5614"/>
        <v>6330</v>
      </c>
      <c r="G1650" s="31">
        <f t="shared" si="5615"/>
        <v>19740</v>
      </c>
      <c r="H1650" s="31">
        <f t="shared" si="5616"/>
        <v>19740</v>
      </c>
      <c r="I1650" s="31">
        <f t="shared" si="5567"/>
        <v>0</v>
      </c>
      <c r="J1650" s="31">
        <f t="shared" si="5568"/>
        <v>0</v>
      </c>
      <c r="K1650" s="31">
        <f t="shared" si="5569"/>
        <v>0</v>
      </c>
      <c r="L1650" s="31">
        <f t="shared" si="5486"/>
        <v>6330</v>
      </c>
      <c r="M1650" s="31">
        <f t="shared" si="5487"/>
        <v>19740</v>
      </c>
      <c r="N1650" s="31">
        <f t="shared" si="5488"/>
        <v>19740</v>
      </c>
      <c r="O1650" s="31">
        <f t="shared" si="5570"/>
        <v>7000</v>
      </c>
      <c r="P1650" s="31">
        <f t="shared" si="5571"/>
        <v>0</v>
      </c>
      <c r="Q1650" s="31">
        <f t="shared" si="5572"/>
        <v>0</v>
      </c>
      <c r="R1650" s="31">
        <f t="shared" si="5489"/>
        <v>13330</v>
      </c>
      <c r="S1650" s="31">
        <f t="shared" si="5490"/>
        <v>19740</v>
      </c>
      <c r="T1650" s="31">
        <f t="shared" si="5491"/>
        <v>19740</v>
      </c>
      <c r="U1650" s="31">
        <f t="shared" si="5573"/>
        <v>0</v>
      </c>
      <c r="V1650" s="31">
        <f t="shared" si="5574"/>
        <v>0</v>
      </c>
      <c r="W1650" s="31">
        <f t="shared" si="5575"/>
        <v>0</v>
      </c>
      <c r="X1650" s="31">
        <f t="shared" si="5492"/>
        <v>13330</v>
      </c>
      <c r="Y1650" s="31">
        <f t="shared" si="5493"/>
        <v>19740</v>
      </c>
      <c r="Z1650" s="31">
        <f t="shared" si="5494"/>
        <v>19740</v>
      </c>
      <c r="AA1650" s="31">
        <f t="shared" si="5576"/>
        <v>0</v>
      </c>
      <c r="AB1650" s="31">
        <f t="shared" si="5577"/>
        <v>0</v>
      </c>
      <c r="AC1650" s="31">
        <f t="shared" si="5578"/>
        <v>0</v>
      </c>
      <c r="AD1650" s="31">
        <f t="shared" si="5495"/>
        <v>13330</v>
      </c>
      <c r="AE1650" s="31">
        <f t="shared" si="5496"/>
        <v>19740</v>
      </c>
      <c r="AF1650" s="31">
        <f t="shared" si="5497"/>
        <v>19740</v>
      </c>
      <c r="AG1650" s="31">
        <f t="shared" si="5579"/>
        <v>0</v>
      </c>
      <c r="AH1650" s="31">
        <f t="shared" si="5580"/>
        <v>0</v>
      </c>
      <c r="AI1650" s="31">
        <f t="shared" si="5581"/>
        <v>0</v>
      </c>
      <c r="AJ1650" s="31">
        <f t="shared" si="5498"/>
        <v>13330</v>
      </c>
      <c r="AK1650" s="31">
        <f t="shared" si="5499"/>
        <v>19740</v>
      </c>
      <c r="AL1650" s="31">
        <f t="shared" si="5500"/>
        <v>19740</v>
      </c>
      <c r="AM1650" s="31">
        <f t="shared" si="5582"/>
        <v>0</v>
      </c>
      <c r="AN1650" s="31">
        <f t="shared" si="5583"/>
        <v>0</v>
      </c>
      <c r="AO1650" s="31">
        <f t="shared" si="5584"/>
        <v>0</v>
      </c>
      <c r="AP1650" s="31">
        <f t="shared" si="5501"/>
        <v>13330</v>
      </c>
      <c r="AQ1650" s="31">
        <f t="shared" si="5502"/>
        <v>19740</v>
      </c>
      <c r="AR1650" s="31">
        <f t="shared" si="5503"/>
        <v>19740</v>
      </c>
      <c r="AS1650" s="31">
        <f t="shared" si="5585"/>
        <v>0</v>
      </c>
      <c r="AT1650" s="31">
        <f t="shared" si="5586"/>
        <v>0</v>
      </c>
      <c r="AU1650" s="31">
        <f t="shared" si="5587"/>
        <v>0</v>
      </c>
      <c r="AV1650" s="31">
        <f t="shared" si="5504"/>
        <v>13330</v>
      </c>
      <c r="AW1650" s="31">
        <f t="shared" si="5505"/>
        <v>19740</v>
      </c>
      <c r="AX1650" s="31">
        <f t="shared" si="5506"/>
        <v>19740</v>
      </c>
      <c r="AY1650" s="31">
        <f t="shared" si="5588"/>
        <v>0</v>
      </c>
      <c r="AZ1650" s="31">
        <f t="shared" si="5589"/>
        <v>0</v>
      </c>
      <c r="BA1650" s="31">
        <f t="shared" si="5590"/>
        <v>0</v>
      </c>
      <c r="BB1650" s="31">
        <f t="shared" si="5507"/>
        <v>13330</v>
      </c>
      <c r="BC1650" s="31">
        <f t="shared" si="5508"/>
        <v>19740</v>
      </c>
      <c r="BD1650" s="31">
        <f t="shared" si="5509"/>
        <v>19740</v>
      </c>
      <c r="BE1650" s="31">
        <f t="shared" si="5591"/>
        <v>0</v>
      </c>
      <c r="BF1650" s="31">
        <f t="shared" si="5592"/>
        <v>0</v>
      </c>
      <c r="BG1650" s="31">
        <f t="shared" si="5593"/>
        <v>0</v>
      </c>
      <c r="BH1650" s="31">
        <f t="shared" si="5510"/>
        <v>13330</v>
      </c>
      <c r="BI1650" s="31">
        <f t="shared" si="5511"/>
        <v>19740</v>
      </c>
      <c r="BJ1650" s="31">
        <f t="shared" si="5512"/>
        <v>19740</v>
      </c>
      <c r="BK1650" s="31">
        <f t="shared" si="5594"/>
        <v>0</v>
      </c>
      <c r="BL1650" s="31">
        <f t="shared" si="5595"/>
        <v>0</v>
      </c>
      <c r="BM1650" s="31">
        <f t="shared" si="5596"/>
        <v>0</v>
      </c>
      <c r="BN1650" s="31">
        <f t="shared" si="5513"/>
        <v>13330</v>
      </c>
      <c r="BO1650" s="31">
        <f t="shared" si="5514"/>
        <v>19740</v>
      </c>
      <c r="BP1650" s="31">
        <f t="shared" si="5515"/>
        <v>19740</v>
      </c>
      <c r="BQ1650" s="31">
        <f t="shared" si="5597"/>
        <v>0</v>
      </c>
      <c r="BR1650" s="31">
        <f t="shared" si="5598"/>
        <v>0</v>
      </c>
      <c r="BS1650" s="31">
        <f t="shared" si="5516"/>
        <v>13330</v>
      </c>
      <c r="BT1650" s="31">
        <f t="shared" si="5517"/>
        <v>19740</v>
      </c>
      <c r="BU1650" s="31">
        <f t="shared" si="5518"/>
        <v>19740</v>
      </c>
      <c r="BV1650" s="31">
        <f t="shared" si="5599"/>
        <v>0</v>
      </c>
      <c r="BW1650" s="31">
        <f t="shared" si="5600"/>
        <v>0</v>
      </c>
      <c r="BX1650" s="31">
        <f t="shared" si="5519"/>
        <v>13330</v>
      </c>
      <c r="BY1650" s="31">
        <f t="shared" si="5520"/>
        <v>19740</v>
      </c>
      <c r="BZ1650" s="31">
        <f t="shared" si="5521"/>
        <v>19740</v>
      </c>
      <c r="CA1650" s="31">
        <f t="shared" si="5601"/>
        <v>0</v>
      </c>
      <c r="CB1650" s="31">
        <f t="shared" si="5602"/>
        <v>0</v>
      </c>
      <c r="CC1650" s="31">
        <f t="shared" si="5603"/>
        <v>0</v>
      </c>
      <c r="CD1650" s="31">
        <f t="shared" si="5611"/>
        <v>13330</v>
      </c>
      <c r="CE1650" s="31">
        <f t="shared" si="5612"/>
        <v>19740</v>
      </c>
      <c r="CF1650" s="31">
        <f t="shared" si="5613"/>
        <v>19740</v>
      </c>
      <c r="CG1650" s="31">
        <f t="shared" si="5604"/>
        <v>0</v>
      </c>
      <c r="CH1650" s="24"/>
      <c r="CI1650" s="40"/>
      <c r="CN1650" s="1" t="s">
        <v>30</v>
      </c>
    </row>
    <row r="1651" ht="15">
      <c r="A1651" s="41" t="s">
        <v>943</v>
      </c>
      <c r="B1651" s="17">
        <v>240</v>
      </c>
      <c r="C1651" s="16" t="s">
        <v>66</v>
      </c>
      <c r="D1651" s="16" t="s">
        <v>67</v>
      </c>
      <c r="E1651" s="39" t="s">
        <v>68</v>
      </c>
      <c r="F1651" s="31">
        <v>6330</v>
      </c>
      <c r="G1651" s="31">
        <v>19740</v>
      </c>
      <c r="H1651" s="31">
        <v>19740</v>
      </c>
      <c r="I1651" s="31"/>
      <c r="J1651" s="31"/>
      <c r="K1651" s="31"/>
      <c r="L1651" s="31">
        <f t="shared" si="5486"/>
        <v>6330</v>
      </c>
      <c r="M1651" s="31">
        <f t="shared" si="5487"/>
        <v>19740</v>
      </c>
      <c r="N1651" s="31">
        <f t="shared" si="5488"/>
        <v>19740</v>
      </c>
      <c r="O1651" s="31">
        <v>7000</v>
      </c>
      <c r="P1651" s="31"/>
      <c r="Q1651" s="31"/>
      <c r="R1651" s="31">
        <f t="shared" si="5489"/>
        <v>13330</v>
      </c>
      <c r="S1651" s="31">
        <f t="shared" si="5490"/>
        <v>19740</v>
      </c>
      <c r="T1651" s="31">
        <f t="shared" si="5491"/>
        <v>19740</v>
      </c>
      <c r="U1651" s="31"/>
      <c r="V1651" s="31"/>
      <c r="W1651" s="31"/>
      <c r="X1651" s="31">
        <f t="shared" si="5492"/>
        <v>13330</v>
      </c>
      <c r="Y1651" s="31">
        <f t="shared" si="5493"/>
        <v>19740</v>
      </c>
      <c r="Z1651" s="31">
        <f t="shared" si="5494"/>
        <v>19740</v>
      </c>
      <c r="AA1651" s="31"/>
      <c r="AB1651" s="31"/>
      <c r="AC1651" s="31"/>
      <c r="AD1651" s="31">
        <f t="shared" si="5495"/>
        <v>13330</v>
      </c>
      <c r="AE1651" s="31">
        <f t="shared" si="5496"/>
        <v>19740</v>
      </c>
      <c r="AF1651" s="31">
        <f t="shared" si="5497"/>
        <v>19740</v>
      </c>
      <c r="AG1651" s="31"/>
      <c r="AH1651" s="31"/>
      <c r="AI1651" s="31"/>
      <c r="AJ1651" s="31">
        <f t="shared" si="5498"/>
        <v>13330</v>
      </c>
      <c r="AK1651" s="31">
        <f t="shared" si="5499"/>
        <v>19740</v>
      </c>
      <c r="AL1651" s="31">
        <f t="shared" si="5500"/>
        <v>19740</v>
      </c>
      <c r="AM1651" s="31"/>
      <c r="AN1651" s="31"/>
      <c r="AO1651" s="31"/>
      <c r="AP1651" s="31">
        <f t="shared" si="5501"/>
        <v>13330</v>
      </c>
      <c r="AQ1651" s="31">
        <f t="shared" si="5502"/>
        <v>19740</v>
      </c>
      <c r="AR1651" s="31">
        <f t="shared" si="5503"/>
        <v>19740</v>
      </c>
      <c r="AS1651" s="31"/>
      <c r="AT1651" s="31"/>
      <c r="AU1651" s="31"/>
      <c r="AV1651" s="31">
        <f t="shared" si="5504"/>
        <v>13330</v>
      </c>
      <c r="AW1651" s="31">
        <f t="shared" si="5505"/>
        <v>19740</v>
      </c>
      <c r="AX1651" s="31">
        <f t="shared" si="5506"/>
        <v>19740</v>
      </c>
      <c r="AY1651" s="31"/>
      <c r="AZ1651" s="31"/>
      <c r="BA1651" s="31"/>
      <c r="BB1651" s="31">
        <f t="shared" si="5507"/>
        <v>13330</v>
      </c>
      <c r="BC1651" s="31">
        <f t="shared" si="5508"/>
        <v>19740</v>
      </c>
      <c r="BD1651" s="31">
        <f t="shared" si="5509"/>
        <v>19740</v>
      </c>
      <c r="BE1651" s="31"/>
      <c r="BF1651" s="31"/>
      <c r="BG1651" s="31"/>
      <c r="BH1651" s="31">
        <f t="shared" si="5510"/>
        <v>13330</v>
      </c>
      <c r="BI1651" s="31">
        <f t="shared" si="5511"/>
        <v>19740</v>
      </c>
      <c r="BJ1651" s="31">
        <f t="shared" si="5512"/>
        <v>19740</v>
      </c>
      <c r="BK1651" s="31"/>
      <c r="BL1651" s="31"/>
      <c r="BM1651" s="31"/>
      <c r="BN1651" s="31">
        <f t="shared" si="5513"/>
        <v>13330</v>
      </c>
      <c r="BO1651" s="31">
        <f t="shared" si="5514"/>
        <v>19740</v>
      </c>
      <c r="BP1651" s="31">
        <f t="shared" si="5515"/>
        <v>19740</v>
      </c>
      <c r="BQ1651" s="31"/>
      <c r="BR1651" s="31"/>
      <c r="BS1651" s="31">
        <f t="shared" si="5516"/>
        <v>13330</v>
      </c>
      <c r="BT1651" s="31">
        <f t="shared" si="5517"/>
        <v>19740</v>
      </c>
      <c r="BU1651" s="31">
        <f t="shared" si="5518"/>
        <v>19740</v>
      </c>
      <c r="BV1651" s="31"/>
      <c r="BW1651" s="31"/>
      <c r="BX1651" s="31">
        <f t="shared" si="5519"/>
        <v>13330</v>
      </c>
      <c r="BY1651" s="31">
        <f t="shared" si="5520"/>
        <v>19740</v>
      </c>
      <c r="BZ1651" s="31">
        <f t="shared" si="5521"/>
        <v>19740</v>
      </c>
      <c r="CA1651" s="31"/>
      <c r="CB1651" s="31"/>
      <c r="CC1651" s="31"/>
      <c r="CD1651" s="31">
        <f t="shared" si="5611"/>
        <v>13330</v>
      </c>
      <c r="CE1651" s="31">
        <f t="shared" si="5612"/>
        <v>19740</v>
      </c>
      <c r="CF1651" s="31">
        <f t="shared" si="5613"/>
        <v>19740</v>
      </c>
      <c r="CG1651" s="31"/>
      <c r="CH1651" s="24"/>
      <c r="CI1651" s="40"/>
    </row>
    <row r="1652" ht="29.850000000000001">
      <c r="A1652" s="41" t="s">
        <v>945</v>
      </c>
      <c r="B1652" s="41"/>
      <c r="C1652" s="39"/>
      <c r="D1652" s="16"/>
      <c r="E1652" s="39" t="s">
        <v>946</v>
      </c>
      <c r="F1652" s="31">
        <f t="shared" si="5614"/>
        <v>20821.299999999999</v>
      </c>
      <c r="G1652" s="31">
        <f t="shared" si="5615"/>
        <v>21357</v>
      </c>
      <c r="H1652" s="31">
        <f t="shared" si="5616"/>
        <v>21357</v>
      </c>
      <c r="I1652" s="31">
        <f t="shared" si="5567"/>
        <v>2918</v>
      </c>
      <c r="J1652" s="31">
        <f t="shared" si="5568"/>
        <v>2918.0999999999999</v>
      </c>
      <c r="K1652" s="31">
        <f t="shared" si="5569"/>
        <v>2918.0999999999999</v>
      </c>
      <c r="L1652" s="31">
        <f t="shared" si="5486"/>
        <v>23739.299999999999</v>
      </c>
      <c r="M1652" s="31">
        <f t="shared" si="5487"/>
        <v>24275.099999999999</v>
      </c>
      <c r="N1652" s="31">
        <f t="shared" si="5488"/>
        <v>24275.099999999999</v>
      </c>
      <c r="O1652" s="31">
        <f t="shared" si="5570"/>
        <v>0</v>
      </c>
      <c r="P1652" s="31">
        <f t="shared" si="5571"/>
        <v>0</v>
      </c>
      <c r="Q1652" s="31">
        <f t="shared" si="5572"/>
        <v>0</v>
      </c>
      <c r="R1652" s="31">
        <f t="shared" si="5489"/>
        <v>23739.299999999999</v>
      </c>
      <c r="S1652" s="31">
        <f t="shared" si="5490"/>
        <v>24275.099999999999</v>
      </c>
      <c r="T1652" s="31">
        <f t="shared" si="5491"/>
        <v>24275.099999999999</v>
      </c>
      <c r="U1652" s="31">
        <f t="shared" si="5573"/>
        <v>0</v>
      </c>
      <c r="V1652" s="31">
        <f t="shared" si="5574"/>
        <v>0</v>
      </c>
      <c r="W1652" s="31">
        <f t="shared" si="5575"/>
        <v>0</v>
      </c>
      <c r="X1652" s="31">
        <f t="shared" si="5492"/>
        <v>23739.299999999999</v>
      </c>
      <c r="Y1652" s="31">
        <f t="shared" si="5493"/>
        <v>24275.099999999999</v>
      </c>
      <c r="Z1652" s="31">
        <f t="shared" si="5494"/>
        <v>24275.099999999999</v>
      </c>
      <c r="AA1652" s="31">
        <f t="shared" si="5576"/>
        <v>0</v>
      </c>
      <c r="AB1652" s="31">
        <f t="shared" si="5577"/>
        <v>0</v>
      </c>
      <c r="AC1652" s="31">
        <f t="shared" si="5578"/>
        <v>0</v>
      </c>
      <c r="AD1652" s="31">
        <f t="shared" si="5495"/>
        <v>23739.299999999999</v>
      </c>
      <c r="AE1652" s="31">
        <f t="shared" si="5496"/>
        <v>24275.099999999999</v>
      </c>
      <c r="AF1652" s="31">
        <f t="shared" si="5497"/>
        <v>24275.099999999999</v>
      </c>
      <c r="AG1652" s="31">
        <f t="shared" si="5579"/>
        <v>0</v>
      </c>
      <c r="AH1652" s="31">
        <f t="shared" si="5580"/>
        <v>0</v>
      </c>
      <c r="AI1652" s="31">
        <f t="shared" si="5581"/>
        <v>0</v>
      </c>
      <c r="AJ1652" s="31">
        <f t="shared" si="5498"/>
        <v>23739.299999999999</v>
      </c>
      <c r="AK1652" s="31">
        <f t="shared" si="5499"/>
        <v>24275.099999999999</v>
      </c>
      <c r="AL1652" s="31">
        <f t="shared" si="5500"/>
        <v>24275.099999999999</v>
      </c>
      <c r="AM1652" s="31">
        <f t="shared" si="5582"/>
        <v>-1919.0540000000001</v>
      </c>
      <c r="AN1652" s="31">
        <f t="shared" si="5583"/>
        <v>0</v>
      </c>
      <c r="AO1652" s="31">
        <f t="shared" si="5584"/>
        <v>0</v>
      </c>
      <c r="AP1652" s="31">
        <f t="shared" si="5501"/>
        <v>21820.245999999999</v>
      </c>
      <c r="AQ1652" s="31">
        <f t="shared" si="5502"/>
        <v>24275.099999999999</v>
      </c>
      <c r="AR1652" s="31">
        <f t="shared" si="5503"/>
        <v>24275.099999999999</v>
      </c>
      <c r="AS1652" s="31">
        <f t="shared" si="5585"/>
        <v>0</v>
      </c>
      <c r="AT1652" s="31">
        <f t="shared" si="5586"/>
        <v>0</v>
      </c>
      <c r="AU1652" s="31">
        <f t="shared" si="5587"/>
        <v>0</v>
      </c>
      <c r="AV1652" s="31">
        <f t="shared" si="5504"/>
        <v>21820.245999999999</v>
      </c>
      <c r="AW1652" s="31">
        <f t="shared" si="5505"/>
        <v>24275.099999999999</v>
      </c>
      <c r="AX1652" s="31">
        <f t="shared" si="5506"/>
        <v>24275.099999999999</v>
      </c>
      <c r="AY1652" s="31">
        <f t="shared" si="5588"/>
        <v>1402.0619999999999</v>
      </c>
      <c r="AZ1652" s="31">
        <f t="shared" si="5589"/>
        <v>5238.0640000000003</v>
      </c>
      <c r="BA1652" s="31">
        <f t="shared" si="5590"/>
        <v>3965.3240000000001</v>
      </c>
      <c r="BB1652" s="31">
        <f t="shared" si="5507"/>
        <v>23222.307999999997</v>
      </c>
      <c r="BC1652" s="31">
        <f t="shared" si="5508"/>
        <v>29513.163999999997</v>
      </c>
      <c r="BD1652" s="31">
        <f t="shared" si="5509"/>
        <v>28240.423999999999</v>
      </c>
      <c r="BE1652" s="31">
        <f t="shared" si="5591"/>
        <v>0</v>
      </c>
      <c r="BF1652" s="31">
        <f t="shared" si="5592"/>
        <v>0</v>
      </c>
      <c r="BG1652" s="31">
        <f t="shared" si="5593"/>
        <v>0</v>
      </c>
      <c r="BH1652" s="31">
        <f t="shared" si="5510"/>
        <v>23222.307999999997</v>
      </c>
      <c r="BI1652" s="31">
        <f t="shared" si="5511"/>
        <v>29513.163999999997</v>
      </c>
      <c r="BJ1652" s="31">
        <f t="shared" si="5512"/>
        <v>28240.423999999999</v>
      </c>
      <c r="BK1652" s="31">
        <f t="shared" si="5594"/>
        <v>0</v>
      </c>
      <c r="BL1652" s="31">
        <f t="shared" si="5595"/>
        <v>279.30000000000001</v>
      </c>
      <c r="BM1652" s="31">
        <f t="shared" si="5596"/>
        <v>0</v>
      </c>
      <c r="BN1652" s="31">
        <f t="shared" si="5513"/>
        <v>23222.307999999997</v>
      </c>
      <c r="BO1652" s="31">
        <f t="shared" si="5514"/>
        <v>29792.463999999996</v>
      </c>
      <c r="BP1652" s="31">
        <f t="shared" si="5515"/>
        <v>28240.423999999999</v>
      </c>
      <c r="BQ1652" s="31">
        <f t="shared" si="5597"/>
        <v>0</v>
      </c>
      <c r="BR1652" s="31">
        <f t="shared" si="5598"/>
        <v>0</v>
      </c>
      <c r="BS1652" s="31">
        <f t="shared" si="5516"/>
        <v>23222.307999999997</v>
      </c>
      <c r="BT1652" s="31">
        <f t="shared" si="5517"/>
        <v>29792.463999999996</v>
      </c>
      <c r="BU1652" s="31">
        <f t="shared" si="5518"/>
        <v>28240.423999999999</v>
      </c>
      <c r="BV1652" s="31">
        <f t="shared" si="5599"/>
        <v>0</v>
      </c>
      <c r="BW1652" s="31">
        <f t="shared" si="5600"/>
        <v>0</v>
      </c>
      <c r="BX1652" s="31">
        <f t="shared" si="5519"/>
        <v>23222.307999999997</v>
      </c>
      <c r="BY1652" s="31">
        <f t="shared" si="5520"/>
        <v>29792.463999999996</v>
      </c>
      <c r="BZ1652" s="31">
        <f t="shared" si="5521"/>
        <v>28240.423999999999</v>
      </c>
      <c r="CA1652" s="31">
        <f t="shared" si="5601"/>
        <v>0</v>
      </c>
      <c r="CB1652" s="31">
        <f t="shared" si="5602"/>
        <v>0</v>
      </c>
      <c r="CC1652" s="31">
        <f t="shared" si="5603"/>
        <v>0</v>
      </c>
      <c r="CD1652" s="31">
        <f t="shared" si="5611"/>
        <v>23222.307999999997</v>
      </c>
      <c r="CE1652" s="31">
        <f t="shared" si="5612"/>
        <v>29792.463999999996</v>
      </c>
      <c r="CF1652" s="31">
        <f t="shared" si="5613"/>
        <v>28240.423999999999</v>
      </c>
      <c r="CG1652" s="31">
        <f t="shared" si="5604"/>
        <v>0</v>
      </c>
      <c r="CH1652" s="24"/>
      <c r="CI1652" s="40">
        <v>171</v>
      </c>
      <c r="CO1652" s="1" t="s">
        <v>31</v>
      </c>
    </row>
    <row r="1653" ht="29.850000000000001">
      <c r="A1653" s="41" t="s">
        <v>945</v>
      </c>
      <c r="B1653" s="17">
        <v>200</v>
      </c>
      <c r="C1653" s="16"/>
      <c r="D1653" s="16"/>
      <c r="E1653" s="39" t="s">
        <v>40</v>
      </c>
      <c r="F1653" s="31">
        <f t="shared" si="5614"/>
        <v>20821.299999999999</v>
      </c>
      <c r="G1653" s="31">
        <f t="shared" si="5615"/>
        <v>21357</v>
      </c>
      <c r="H1653" s="31">
        <f t="shared" si="5616"/>
        <v>21357</v>
      </c>
      <c r="I1653" s="31">
        <f t="shared" si="5567"/>
        <v>2918</v>
      </c>
      <c r="J1653" s="31">
        <f t="shared" si="5568"/>
        <v>2918.0999999999999</v>
      </c>
      <c r="K1653" s="31">
        <f t="shared" si="5569"/>
        <v>2918.0999999999999</v>
      </c>
      <c r="L1653" s="31">
        <f t="shared" si="5486"/>
        <v>23739.299999999999</v>
      </c>
      <c r="M1653" s="31">
        <f t="shared" si="5487"/>
        <v>24275.099999999999</v>
      </c>
      <c r="N1653" s="31">
        <f t="shared" si="5488"/>
        <v>24275.099999999999</v>
      </c>
      <c r="O1653" s="31">
        <f t="shared" si="5570"/>
        <v>0</v>
      </c>
      <c r="P1653" s="31">
        <f t="shared" si="5571"/>
        <v>0</v>
      </c>
      <c r="Q1653" s="31">
        <f t="shared" si="5572"/>
        <v>0</v>
      </c>
      <c r="R1653" s="31">
        <f t="shared" si="5489"/>
        <v>23739.299999999999</v>
      </c>
      <c r="S1653" s="31">
        <f t="shared" si="5490"/>
        <v>24275.099999999999</v>
      </c>
      <c r="T1653" s="31">
        <f t="shared" si="5491"/>
        <v>24275.099999999999</v>
      </c>
      <c r="U1653" s="31">
        <f t="shared" si="5573"/>
        <v>0</v>
      </c>
      <c r="V1653" s="31">
        <f t="shared" si="5574"/>
        <v>0</v>
      </c>
      <c r="W1653" s="31">
        <f t="shared" si="5575"/>
        <v>0</v>
      </c>
      <c r="X1653" s="31">
        <f t="shared" si="5492"/>
        <v>23739.299999999999</v>
      </c>
      <c r="Y1653" s="31">
        <f t="shared" si="5493"/>
        <v>24275.099999999999</v>
      </c>
      <c r="Z1653" s="31">
        <f t="shared" si="5494"/>
        <v>24275.099999999999</v>
      </c>
      <c r="AA1653" s="31">
        <f t="shared" si="5576"/>
        <v>0</v>
      </c>
      <c r="AB1653" s="31">
        <f t="shared" si="5577"/>
        <v>0</v>
      </c>
      <c r="AC1653" s="31">
        <f t="shared" si="5578"/>
        <v>0</v>
      </c>
      <c r="AD1653" s="31">
        <f t="shared" si="5495"/>
        <v>23739.299999999999</v>
      </c>
      <c r="AE1653" s="31">
        <f t="shared" si="5496"/>
        <v>24275.099999999999</v>
      </c>
      <c r="AF1653" s="31">
        <f t="shared" si="5497"/>
        <v>24275.099999999999</v>
      </c>
      <c r="AG1653" s="31">
        <f t="shared" si="5579"/>
        <v>0</v>
      </c>
      <c r="AH1653" s="31">
        <f t="shared" si="5580"/>
        <v>0</v>
      </c>
      <c r="AI1653" s="31">
        <f t="shared" si="5581"/>
        <v>0</v>
      </c>
      <c r="AJ1653" s="31">
        <f t="shared" si="5498"/>
        <v>23739.299999999999</v>
      </c>
      <c r="AK1653" s="31">
        <f t="shared" si="5499"/>
        <v>24275.099999999999</v>
      </c>
      <c r="AL1653" s="31">
        <f t="shared" si="5500"/>
        <v>24275.099999999999</v>
      </c>
      <c r="AM1653" s="31">
        <f t="shared" si="5582"/>
        <v>-1919.0540000000001</v>
      </c>
      <c r="AN1653" s="31">
        <f t="shared" si="5583"/>
        <v>0</v>
      </c>
      <c r="AO1653" s="31">
        <f t="shared" si="5584"/>
        <v>0</v>
      </c>
      <c r="AP1653" s="31">
        <f t="shared" si="5501"/>
        <v>21820.245999999999</v>
      </c>
      <c r="AQ1653" s="31">
        <f t="shared" si="5502"/>
        <v>24275.099999999999</v>
      </c>
      <c r="AR1653" s="31">
        <f t="shared" si="5503"/>
        <v>24275.099999999999</v>
      </c>
      <c r="AS1653" s="31">
        <f t="shared" si="5585"/>
        <v>0</v>
      </c>
      <c r="AT1653" s="31">
        <f t="shared" si="5586"/>
        <v>0</v>
      </c>
      <c r="AU1653" s="31">
        <f t="shared" si="5587"/>
        <v>0</v>
      </c>
      <c r="AV1653" s="31">
        <f t="shared" si="5504"/>
        <v>21820.245999999999</v>
      </c>
      <c r="AW1653" s="31">
        <f t="shared" si="5505"/>
        <v>24275.099999999999</v>
      </c>
      <c r="AX1653" s="31">
        <f t="shared" si="5506"/>
        <v>24275.099999999999</v>
      </c>
      <c r="AY1653" s="31">
        <f t="shared" si="5588"/>
        <v>1402.0619999999999</v>
      </c>
      <c r="AZ1653" s="31">
        <f t="shared" si="5589"/>
        <v>5238.0640000000003</v>
      </c>
      <c r="BA1653" s="31">
        <f t="shared" si="5590"/>
        <v>3965.3240000000001</v>
      </c>
      <c r="BB1653" s="31">
        <f t="shared" si="5507"/>
        <v>23222.307999999997</v>
      </c>
      <c r="BC1653" s="31">
        <f t="shared" si="5508"/>
        <v>29513.163999999997</v>
      </c>
      <c r="BD1653" s="31">
        <f t="shared" si="5509"/>
        <v>28240.423999999999</v>
      </c>
      <c r="BE1653" s="31">
        <f t="shared" si="5591"/>
        <v>0</v>
      </c>
      <c r="BF1653" s="31">
        <f t="shared" si="5592"/>
        <v>0</v>
      </c>
      <c r="BG1653" s="31">
        <f t="shared" si="5593"/>
        <v>0</v>
      </c>
      <c r="BH1653" s="31">
        <f t="shared" si="5510"/>
        <v>23222.307999999997</v>
      </c>
      <c r="BI1653" s="31">
        <f t="shared" si="5511"/>
        <v>29513.163999999997</v>
      </c>
      <c r="BJ1653" s="31">
        <f t="shared" si="5512"/>
        <v>28240.423999999999</v>
      </c>
      <c r="BK1653" s="31">
        <f t="shared" si="5594"/>
        <v>0</v>
      </c>
      <c r="BL1653" s="31">
        <f t="shared" si="5595"/>
        <v>279.30000000000001</v>
      </c>
      <c r="BM1653" s="31">
        <f t="shared" si="5596"/>
        <v>0</v>
      </c>
      <c r="BN1653" s="31">
        <f t="shared" si="5513"/>
        <v>23222.307999999997</v>
      </c>
      <c r="BO1653" s="31">
        <f t="shared" si="5514"/>
        <v>29792.463999999996</v>
      </c>
      <c r="BP1653" s="31">
        <f t="shared" si="5515"/>
        <v>28240.423999999999</v>
      </c>
      <c r="BQ1653" s="31">
        <f t="shared" si="5597"/>
        <v>0</v>
      </c>
      <c r="BR1653" s="31">
        <f t="shared" si="5598"/>
        <v>0</v>
      </c>
      <c r="BS1653" s="31">
        <f t="shared" si="5516"/>
        <v>23222.307999999997</v>
      </c>
      <c r="BT1653" s="31">
        <f t="shared" si="5517"/>
        <v>29792.463999999996</v>
      </c>
      <c r="BU1653" s="31">
        <f t="shared" si="5518"/>
        <v>28240.423999999999</v>
      </c>
      <c r="BV1653" s="31">
        <f t="shared" si="5599"/>
        <v>0</v>
      </c>
      <c r="BW1653" s="31">
        <f t="shared" si="5600"/>
        <v>0</v>
      </c>
      <c r="BX1653" s="31">
        <f t="shared" si="5519"/>
        <v>23222.307999999997</v>
      </c>
      <c r="BY1653" s="31">
        <f t="shared" si="5520"/>
        <v>29792.463999999996</v>
      </c>
      <c r="BZ1653" s="31">
        <f t="shared" si="5521"/>
        <v>28240.423999999999</v>
      </c>
      <c r="CA1653" s="31">
        <f t="shared" si="5601"/>
        <v>0</v>
      </c>
      <c r="CB1653" s="31">
        <f t="shared" si="5602"/>
        <v>0</v>
      </c>
      <c r="CC1653" s="31">
        <f t="shared" si="5603"/>
        <v>0</v>
      </c>
      <c r="CD1653" s="31">
        <f t="shared" si="5611"/>
        <v>23222.307999999997</v>
      </c>
      <c r="CE1653" s="31">
        <f t="shared" si="5612"/>
        <v>29792.463999999996</v>
      </c>
      <c r="CF1653" s="31">
        <f t="shared" si="5613"/>
        <v>28240.423999999999</v>
      </c>
      <c r="CG1653" s="31">
        <f t="shared" si="5604"/>
        <v>0</v>
      </c>
      <c r="CH1653" s="24"/>
      <c r="CI1653" s="40"/>
      <c r="CM1653" s="1" t="s">
        <v>29</v>
      </c>
    </row>
    <row r="1654" ht="43.75">
      <c r="A1654" s="41" t="s">
        <v>945</v>
      </c>
      <c r="B1654" s="17">
        <v>240</v>
      </c>
      <c r="C1654" s="16"/>
      <c r="D1654" s="16"/>
      <c r="E1654" s="39" t="s">
        <v>41</v>
      </c>
      <c r="F1654" s="31">
        <f t="shared" si="5614"/>
        <v>20821.299999999999</v>
      </c>
      <c r="G1654" s="31">
        <f t="shared" si="5615"/>
        <v>21357</v>
      </c>
      <c r="H1654" s="31">
        <f t="shared" si="5616"/>
        <v>21357</v>
      </c>
      <c r="I1654" s="31">
        <f>I1655+I1656</f>
        <v>2918</v>
      </c>
      <c r="J1654" s="31">
        <f>J1655+J1656</f>
        <v>2918.0999999999999</v>
      </c>
      <c r="K1654" s="31">
        <f>K1655+K1656</f>
        <v>2918.0999999999999</v>
      </c>
      <c r="L1654" s="31">
        <f t="shared" si="5486"/>
        <v>23739.299999999999</v>
      </c>
      <c r="M1654" s="31">
        <f t="shared" si="5487"/>
        <v>24275.099999999999</v>
      </c>
      <c r="N1654" s="31">
        <f t="shared" si="5488"/>
        <v>24275.099999999999</v>
      </c>
      <c r="O1654" s="31">
        <f>O1655+O1656</f>
        <v>0</v>
      </c>
      <c r="P1654" s="31">
        <f>P1655+P1656</f>
        <v>0</v>
      </c>
      <c r="Q1654" s="31">
        <f>Q1655+Q1656</f>
        <v>0</v>
      </c>
      <c r="R1654" s="31">
        <f t="shared" si="5489"/>
        <v>23739.299999999999</v>
      </c>
      <c r="S1654" s="31">
        <f t="shared" si="5490"/>
        <v>24275.099999999999</v>
      </c>
      <c r="T1654" s="31">
        <f t="shared" si="5491"/>
        <v>24275.099999999999</v>
      </c>
      <c r="U1654" s="31">
        <f>U1655+U1656</f>
        <v>0</v>
      </c>
      <c r="V1654" s="31">
        <f>V1655+V1656</f>
        <v>0</v>
      </c>
      <c r="W1654" s="31">
        <f>W1655+W1656</f>
        <v>0</v>
      </c>
      <c r="X1654" s="31">
        <f t="shared" si="5492"/>
        <v>23739.299999999999</v>
      </c>
      <c r="Y1654" s="31">
        <f t="shared" si="5493"/>
        <v>24275.099999999999</v>
      </c>
      <c r="Z1654" s="31">
        <f t="shared" si="5494"/>
        <v>24275.099999999999</v>
      </c>
      <c r="AA1654" s="31">
        <f>AA1655+AA1656</f>
        <v>0</v>
      </c>
      <c r="AB1654" s="31">
        <f>AB1655+AB1656</f>
        <v>0</v>
      </c>
      <c r="AC1654" s="31">
        <f>AC1655+AC1656</f>
        <v>0</v>
      </c>
      <c r="AD1654" s="31">
        <f t="shared" si="5495"/>
        <v>23739.299999999999</v>
      </c>
      <c r="AE1654" s="31">
        <f t="shared" si="5496"/>
        <v>24275.099999999999</v>
      </c>
      <c r="AF1654" s="31">
        <f t="shared" si="5497"/>
        <v>24275.099999999999</v>
      </c>
      <c r="AG1654" s="31">
        <f>AG1655+AG1656</f>
        <v>0</v>
      </c>
      <c r="AH1654" s="31">
        <f>AH1655+AH1656</f>
        <v>0</v>
      </c>
      <c r="AI1654" s="31">
        <f>AI1655+AI1656</f>
        <v>0</v>
      </c>
      <c r="AJ1654" s="31">
        <f t="shared" si="5498"/>
        <v>23739.299999999999</v>
      </c>
      <c r="AK1654" s="31">
        <f t="shared" si="5499"/>
        <v>24275.099999999999</v>
      </c>
      <c r="AL1654" s="31">
        <f t="shared" si="5500"/>
        <v>24275.099999999999</v>
      </c>
      <c r="AM1654" s="31">
        <f>AM1655+AM1656</f>
        <v>-1919.0540000000001</v>
      </c>
      <c r="AN1654" s="31">
        <f>AN1655+AN1656</f>
        <v>0</v>
      </c>
      <c r="AO1654" s="31">
        <f>AO1655+AO1656</f>
        <v>0</v>
      </c>
      <c r="AP1654" s="31">
        <f t="shared" si="5501"/>
        <v>21820.245999999999</v>
      </c>
      <c r="AQ1654" s="31">
        <f t="shared" si="5502"/>
        <v>24275.099999999999</v>
      </c>
      <c r="AR1654" s="31">
        <f t="shared" si="5503"/>
        <v>24275.099999999999</v>
      </c>
      <c r="AS1654" s="31">
        <f>AS1655+AS1656</f>
        <v>0</v>
      </c>
      <c r="AT1654" s="31">
        <f>AT1655+AT1656</f>
        <v>0</v>
      </c>
      <c r="AU1654" s="31">
        <f>AU1655+AU1656</f>
        <v>0</v>
      </c>
      <c r="AV1654" s="31">
        <f t="shared" si="5504"/>
        <v>21820.245999999999</v>
      </c>
      <c r="AW1654" s="31">
        <f t="shared" si="5505"/>
        <v>24275.099999999999</v>
      </c>
      <c r="AX1654" s="31">
        <f t="shared" si="5506"/>
        <v>24275.099999999999</v>
      </c>
      <c r="AY1654" s="31">
        <f>AY1655+AY1656</f>
        <v>1402.0619999999999</v>
      </c>
      <c r="AZ1654" s="31">
        <f>AZ1655+AZ1656</f>
        <v>5238.0640000000003</v>
      </c>
      <c r="BA1654" s="31">
        <f>BA1655+BA1656</f>
        <v>3965.3240000000001</v>
      </c>
      <c r="BB1654" s="31">
        <f t="shared" si="5507"/>
        <v>23222.307999999997</v>
      </c>
      <c r="BC1654" s="31">
        <f t="shared" si="5508"/>
        <v>29513.163999999997</v>
      </c>
      <c r="BD1654" s="31">
        <f t="shared" si="5509"/>
        <v>28240.423999999999</v>
      </c>
      <c r="BE1654" s="31">
        <f>BE1655+BE1656</f>
        <v>0</v>
      </c>
      <c r="BF1654" s="31">
        <f>BF1655+BF1656</f>
        <v>0</v>
      </c>
      <c r="BG1654" s="31">
        <f>BG1655+BG1656</f>
        <v>0</v>
      </c>
      <c r="BH1654" s="31">
        <f t="shared" si="5510"/>
        <v>23222.307999999997</v>
      </c>
      <c r="BI1654" s="31">
        <f t="shared" si="5511"/>
        <v>29513.163999999997</v>
      </c>
      <c r="BJ1654" s="31">
        <f t="shared" si="5512"/>
        <v>28240.423999999999</v>
      </c>
      <c r="BK1654" s="31">
        <f>BK1655+BK1656</f>
        <v>0</v>
      </c>
      <c r="BL1654" s="31">
        <f>BL1655+BL1656</f>
        <v>279.30000000000001</v>
      </c>
      <c r="BM1654" s="31">
        <f>BM1655+BM1656</f>
        <v>0</v>
      </c>
      <c r="BN1654" s="31">
        <f t="shared" si="5513"/>
        <v>23222.307999999997</v>
      </c>
      <c r="BO1654" s="31">
        <f t="shared" si="5514"/>
        <v>29792.463999999996</v>
      </c>
      <c r="BP1654" s="31">
        <f t="shared" si="5515"/>
        <v>28240.423999999999</v>
      </c>
      <c r="BQ1654" s="31">
        <f>BQ1655+BQ1656</f>
        <v>0</v>
      </c>
      <c r="BR1654" s="31">
        <f>BR1655+BR1656</f>
        <v>0</v>
      </c>
      <c r="BS1654" s="31">
        <f t="shared" si="5516"/>
        <v>23222.307999999997</v>
      </c>
      <c r="BT1654" s="31">
        <f t="shared" si="5517"/>
        <v>29792.463999999996</v>
      </c>
      <c r="BU1654" s="31">
        <f t="shared" si="5518"/>
        <v>28240.423999999999</v>
      </c>
      <c r="BV1654" s="31">
        <f>BV1655+BV1656</f>
        <v>0</v>
      </c>
      <c r="BW1654" s="31">
        <f>BW1655+BW1656</f>
        <v>0</v>
      </c>
      <c r="BX1654" s="31">
        <f t="shared" si="5519"/>
        <v>23222.307999999997</v>
      </c>
      <c r="BY1654" s="31">
        <f t="shared" si="5520"/>
        <v>29792.463999999996</v>
      </c>
      <c r="BZ1654" s="31">
        <f t="shared" si="5521"/>
        <v>28240.423999999999</v>
      </c>
      <c r="CA1654" s="31">
        <f>CA1655+CA1656</f>
        <v>0</v>
      </c>
      <c r="CB1654" s="31">
        <f>CB1655+CB1656</f>
        <v>0</v>
      </c>
      <c r="CC1654" s="31">
        <f>CC1655+CC1656</f>
        <v>0</v>
      </c>
      <c r="CD1654" s="31">
        <f t="shared" si="5611"/>
        <v>23222.307999999997</v>
      </c>
      <c r="CE1654" s="31">
        <f t="shared" si="5612"/>
        <v>29792.463999999996</v>
      </c>
      <c r="CF1654" s="31">
        <f t="shared" si="5613"/>
        <v>28240.423999999999</v>
      </c>
      <c r="CG1654" s="31">
        <f>CG1655+CG1656</f>
        <v>0</v>
      </c>
      <c r="CH1654" s="24"/>
      <c r="CI1654" s="40"/>
      <c r="CN1654" s="1" t="s">
        <v>30</v>
      </c>
    </row>
    <row r="1655" ht="15">
      <c r="A1655" s="41" t="s">
        <v>945</v>
      </c>
      <c r="B1655" s="17">
        <v>240</v>
      </c>
      <c r="C1655" s="16" t="s">
        <v>395</v>
      </c>
      <c r="D1655" s="16" t="s">
        <v>105</v>
      </c>
      <c r="E1655" s="39" t="s">
        <v>681</v>
      </c>
      <c r="F1655" s="31">
        <v>20821.299999999999</v>
      </c>
      <c r="G1655" s="31">
        <v>21357</v>
      </c>
      <c r="H1655" s="31">
        <v>21357</v>
      </c>
      <c r="I1655" s="31"/>
      <c r="J1655" s="31"/>
      <c r="K1655" s="31"/>
      <c r="L1655" s="31">
        <f t="shared" si="5486"/>
        <v>20821.299999999999</v>
      </c>
      <c r="M1655" s="31">
        <f t="shared" si="5487"/>
        <v>21357</v>
      </c>
      <c r="N1655" s="31">
        <f t="shared" si="5488"/>
        <v>21357</v>
      </c>
      <c r="O1655" s="31"/>
      <c r="P1655" s="31"/>
      <c r="Q1655" s="31"/>
      <c r="R1655" s="31">
        <f t="shared" si="5489"/>
        <v>20821.299999999999</v>
      </c>
      <c r="S1655" s="31">
        <f t="shared" si="5490"/>
        <v>21357</v>
      </c>
      <c r="T1655" s="31">
        <f t="shared" si="5491"/>
        <v>21357</v>
      </c>
      <c r="U1655" s="31"/>
      <c r="V1655" s="31"/>
      <c r="W1655" s="31"/>
      <c r="X1655" s="31">
        <f t="shared" si="5492"/>
        <v>20821.299999999999</v>
      </c>
      <c r="Y1655" s="31">
        <f t="shared" si="5493"/>
        <v>21357</v>
      </c>
      <c r="Z1655" s="31">
        <f t="shared" si="5494"/>
        <v>21357</v>
      </c>
      <c r="AA1655" s="31"/>
      <c r="AB1655" s="31"/>
      <c r="AC1655" s="31"/>
      <c r="AD1655" s="31">
        <f t="shared" si="5495"/>
        <v>20821.299999999999</v>
      </c>
      <c r="AE1655" s="31">
        <f t="shared" si="5496"/>
        <v>21357</v>
      </c>
      <c r="AF1655" s="31">
        <f t="shared" si="5497"/>
        <v>21357</v>
      </c>
      <c r="AG1655" s="31"/>
      <c r="AH1655" s="31"/>
      <c r="AI1655" s="31"/>
      <c r="AJ1655" s="31">
        <f t="shared" si="5498"/>
        <v>20821.299999999999</v>
      </c>
      <c r="AK1655" s="31">
        <f t="shared" si="5499"/>
        <v>21357</v>
      </c>
      <c r="AL1655" s="31">
        <f t="shared" si="5500"/>
        <v>21357</v>
      </c>
      <c r="AM1655" s="31">
        <v>-1919.0540000000001</v>
      </c>
      <c r="AN1655" s="31"/>
      <c r="AO1655" s="31"/>
      <c r="AP1655" s="31">
        <f t="shared" si="5501"/>
        <v>18902.245999999999</v>
      </c>
      <c r="AQ1655" s="31">
        <f t="shared" si="5502"/>
        <v>21357</v>
      </c>
      <c r="AR1655" s="31">
        <f t="shared" si="5503"/>
        <v>21357</v>
      </c>
      <c r="AS1655" s="31"/>
      <c r="AT1655" s="31"/>
      <c r="AU1655" s="31"/>
      <c r="AV1655" s="31">
        <f t="shared" si="5504"/>
        <v>18902.245999999999</v>
      </c>
      <c r="AW1655" s="31">
        <f t="shared" si="5505"/>
        <v>21357</v>
      </c>
      <c r="AX1655" s="31">
        <f t="shared" si="5506"/>
        <v>21357</v>
      </c>
      <c r="AY1655" s="31"/>
      <c r="AZ1655" s="31"/>
      <c r="BA1655" s="31"/>
      <c r="BB1655" s="31">
        <f t="shared" si="5507"/>
        <v>18902.245999999999</v>
      </c>
      <c r="BC1655" s="31">
        <f t="shared" si="5508"/>
        <v>21357</v>
      </c>
      <c r="BD1655" s="31">
        <f t="shared" si="5509"/>
        <v>21357</v>
      </c>
      <c r="BE1655" s="31"/>
      <c r="BF1655" s="31"/>
      <c r="BG1655" s="31"/>
      <c r="BH1655" s="31">
        <f t="shared" si="5510"/>
        <v>18902.245999999999</v>
      </c>
      <c r="BI1655" s="31">
        <f t="shared" si="5511"/>
        <v>21357</v>
      </c>
      <c r="BJ1655" s="31">
        <f t="shared" si="5512"/>
        <v>21357</v>
      </c>
      <c r="BK1655" s="31"/>
      <c r="BL1655" s="31">
        <v>279.30000000000001</v>
      </c>
      <c r="BM1655" s="31"/>
      <c r="BN1655" s="31">
        <f t="shared" si="5513"/>
        <v>18902.245999999999</v>
      </c>
      <c r="BO1655" s="31">
        <f t="shared" si="5514"/>
        <v>21636.299999999999</v>
      </c>
      <c r="BP1655" s="31">
        <f t="shared" si="5515"/>
        <v>21357</v>
      </c>
      <c r="BQ1655" s="31"/>
      <c r="BR1655" s="31"/>
      <c r="BS1655" s="31">
        <f t="shared" si="5516"/>
        <v>18902.245999999999</v>
      </c>
      <c r="BT1655" s="31">
        <f t="shared" si="5517"/>
        <v>21636.299999999999</v>
      </c>
      <c r="BU1655" s="31">
        <f t="shared" si="5518"/>
        <v>21357</v>
      </c>
      <c r="BV1655" s="31"/>
      <c r="BW1655" s="31"/>
      <c r="BX1655" s="31">
        <f t="shared" si="5519"/>
        <v>18902.245999999999</v>
      </c>
      <c r="BY1655" s="31">
        <f t="shared" si="5520"/>
        <v>21636.299999999999</v>
      </c>
      <c r="BZ1655" s="31">
        <f t="shared" si="5521"/>
        <v>21357</v>
      </c>
      <c r="CA1655" s="31"/>
      <c r="CB1655" s="31"/>
      <c r="CC1655" s="31"/>
      <c r="CD1655" s="31">
        <f t="shared" si="5611"/>
        <v>18902.245999999999</v>
      </c>
      <c r="CE1655" s="31">
        <f t="shared" si="5612"/>
        <v>21636.299999999999</v>
      </c>
      <c r="CF1655" s="31">
        <f t="shared" si="5613"/>
        <v>21357</v>
      </c>
      <c r="CG1655" s="31"/>
      <c r="CH1655" s="24"/>
      <c r="CI1655" s="40"/>
    </row>
    <row r="1656" ht="15">
      <c r="A1656" s="41" t="s">
        <v>945</v>
      </c>
      <c r="B1656" s="17">
        <v>240</v>
      </c>
      <c r="C1656" s="16" t="s">
        <v>66</v>
      </c>
      <c r="D1656" s="16" t="s">
        <v>67</v>
      </c>
      <c r="E1656" s="39" t="s">
        <v>68</v>
      </c>
      <c r="F1656" s="31"/>
      <c r="G1656" s="31"/>
      <c r="H1656" s="31"/>
      <c r="I1656" s="31">
        <v>2918</v>
      </c>
      <c r="J1656" s="31">
        <v>2918.0999999999999</v>
      </c>
      <c r="K1656" s="31">
        <v>2918.0999999999999</v>
      </c>
      <c r="L1656" s="31">
        <f t="shared" si="5486"/>
        <v>2918</v>
      </c>
      <c r="M1656" s="31">
        <f t="shared" si="5487"/>
        <v>2918.0999999999999</v>
      </c>
      <c r="N1656" s="31">
        <f t="shared" si="5488"/>
        <v>2918.0999999999999</v>
      </c>
      <c r="O1656" s="31"/>
      <c r="P1656" s="31"/>
      <c r="Q1656" s="31"/>
      <c r="R1656" s="31">
        <f t="shared" si="5489"/>
        <v>2918</v>
      </c>
      <c r="S1656" s="31">
        <f t="shared" si="5490"/>
        <v>2918.0999999999999</v>
      </c>
      <c r="T1656" s="31">
        <f t="shared" si="5491"/>
        <v>2918.0999999999999</v>
      </c>
      <c r="U1656" s="31"/>
      <c r="V1656" s="31"/>
      <c r="W1656" s="31"/>
      <c r="X1656" s="31">
        <f t="shared" si="5492"/>
        <v>2918</v>
      </c>
      <c r="Y1656" s="31">
        <f t="shared" si="5493"/>
        <v>2918.0999999999999</v>
      </c>
      <c r="Z1656" s="31">
        <f t="shared" si="5494"/>
        <v>2918.0999999999999</v>
      </c>
      <c r="AA1656" s="31"/>
      <c r="AB1656" s="31"/>
      <c r="AC1656" s="31"/>
      <c r="AD1656" s="31">
        <f t="shared" si="5495"/>
        <v>2918</v>
      </c>
      <c r="AE1656" s="31">
        <f t="shared" si="5496"/>
        <v>2918.0999999999999</v>
      </c>
      <c r="AF1656" s="31">
        <f t="shared" si="5497"/>
        <v>2918.0999999999999</v>
      </c>
      <c r="AG1656" s="31"/>
      <c r="AH1656" s="31"/>
      <c r="AI1656" s="31"/>
      <c r="AJ1656" s="31">
        <f t="shared" si="5498"/>
        <v>2918</v>
      </c>
      <c r="AK1656" s="31">
        <f t="shared" si="5499"/>
        <v>2918.0999999999999</v>
      </c>
      <c r="AL1656" s="31">
        <f t="shared" si="5500"/>
        <v>2918.0999999999999</v>
      </c>
      <c r="AM1656" s="31"/>
      <c r="AN1656" s="31"/>
      <c r="AO1656" s="31"/>
      <c r="AP1656" s="31">
        <f t="shared" si="5501"/>
        <v>2918</v>
      </c>
      <c r="AQ1656" s="31">
        <f t="shared" si="5502"/>
        <v>2918.0999999999999</v>
      </c>
      <c r="AR1656" s="31">
        <f t="shared" si="5503"/>
        <v>2918.0999999999999</v>
      </c>
      <c r="AS1656" s="31"/>
      <c r="AT1656" s="31"/>
      <c r="AU1656" s="31"/>
      <c r="AV1656" s="31">
        <f t="shared" si="5504"/>
        <v>2918</v>
      </c>
      <c r="AW1656" s="31">
        <f t="shared" si="5505"/>
        <v>2918.0999999999999</v>
      </c>
      <c r="AX1656" s="31">
        <f t="shared" si="5506"/>
        <v>2918.0999999999999</v>
      </c>
      <c r="AY1656" s="31">
        <v>1402.0619999999999</v>
      </c>
      <c r="AZ1656" s="31">
        <v>5238.0640000000003</v>
      </c>
      <c r="BA1656" s="31">
        <v>3965.3240000000001</v>
      </c>
      <c r="BB1656" s="31">
        <f t="shared" si="5507"/>
        <v>4320.0619999999999</v>
      </c>
      <c r="BC1656" s="31">
        <f t="shared" si="5508"/>
        <v>8156.1640000000007</v>
      </c>
      <c r="BD1656" s="31">
        <f t="shared" si="5509"/>
        <v>6883.424</v>
      </c>
      <c r="BE1656" s="31"/>
      <c r="BF1656" s="31"/>
      <c r="BG1656" s="31"/>
      <c r="BH1656" s="31">
        <f t="shared" si="5510"/>
        <v>4320.0619999999999</v>
      </c>
      <c r="BI1656" s="31">
        <f t="shared" si="5511"/>
        <v>8156.1640000000007</v>
      </c>
      <c r="BJ1656" s="31">
        <f t="shared" si="5512"/>
        <v>6883.424</v>
      </c>
      <c r="BK1656" s="31"/>
      <c r="BL1656" s="31"/>
      <c r="BM1656" s="31"/>
      <c r="BN1656" s="31">
        <f t="shared" si="5513"/>
        <v>4320.0619999999999</v>
      </c>
      <c r="BO1656" s="31">
        <f t="shared" si="5514"/>
        <v>8156.1640000000007</v>
      </c>
      <c r="BP1656" s="31">
        <f t="shared" si="5515"/>
        <v>6883.424</v>
      </c>
      <c r="BQ1656" s="31"/>
      <c r="BR1656" s="31"/>
      <c r="BS1656" s="31">
        <f t="shared" si="5516"/>
        <v>4320.0619999999999</v>
      </c>
      <c r="BT1656" s="31">
        <f t="shared" si="5517"/>
        <v>8156.1640000000007</v>
      </c>
      <c r="BU1656" s="31">
        <f t="shared" si="5518"/>
        <v>6883.424</v>
      </c>
      <c r="BV1656" s="31"/>
      <c r="BW1656" s="31"/>
      <c r="BX1656" s="31">
        <f t="shared" si="5519"/>
        <v>4320.0619999999999</v>
      </c>
      <c r="BY1656" s="31">
        <f t="shared" si="5520"/>
        <v>8156.1640000000007</v>
      </c>
      <c r="BZ1656" s="31">
        <f t="shared" si="5521"/>
        <v>6883.424</v>
      </c>
      <c r="CA1656" s="31"/>
      <c r="CB1656" s="31"/>
      <c r="CC1656" s="31"/>
      <c r="CD1656" s="31">
        <f t="shared" si="5611"/>
        <v>4320.0619999999999</v>
      </c>
      <c r="CE1656" s="31">
        <f t="shared" si="5612"/>
        <v>8156.1640000000007</v>
      </c>
      <c r="CF1656" s="31">
        <f t="shared" si="5613"/>
        <v>6883.424</v>
      </c>
      <c r="CG1656" s="31"/>
      <c r="CH1656" s="24"/>
      <c r="CI1656" s="40">
        <v>157</v>
      </c>
    </row>
    <row r="1657" ht="52.700000000000003">
      <c r="A1657" s="41" t="s">
        <v>947</v>
      </c>
      <c r="B1657" s="41"/>
      <c r="C1657" s="39"/>
      <c r="D1657" s="16"/>
      <c r="E1657" s="39" t="s">
        <v>948</v>
      </c>
      <c r="F1657" s="31">
        <f t="shared" si="5614"/>
        <v>65230</v>
      </c>
      <c r="G1657" s="31">
        <f t="shared" si="5615"/>
        <v>0</v>
      </c>
      <c r="H1657" s="31">
        <f t="shared" si="5616"/>
        <v>0</v>
      </c>
      <c r="I1657" s="31">
        <f t="shared" ref="I1657:I1662" si="5617">I1658</f>
        <v>21189.879000000001</v>
      </c>
      <c r="J1657" s="31">
        <f t="shared" ref="J1657:J1662" si="5618">J1658</f>
        <v>0</v>
      </c>
      <c r="K1657" s="31">
        <f t="shared" ref="K1657:K1662" si="5619">K1658</f>
        <v>0</v>
      </c>
      <c r="L1657" s="31">
        <f t="shared" si="5486"/>
        <v>86419.879000000001</v>
      </c>
      <c r="M1657" s="31">
        <f t="shared" si="5487"/>
        <v>0</v>
      </c>
      <c r="N1657" s="31">
        <f t="shared" si="5488"/>
        <v>0</v>
      </c>
      <c r="O1657" s="31">
        <f t="shared" ref="O1657:O1662" si="5620">O1658</f>
        <v>0</v>
      </c>
      <c r="P1657" s="31">
        <f t="shared" ref="P1657:P1662" si="5621">P1658</f>
        <v>73749.5</v>
      </c>
      <c r="Q1657" s="31">
        <f t="shared" ref="Q1657:Q1662" si="5622">Q1658</f>
        <v>0</v>
      </c>
      <c r="R1657" s="31">
        <f t="shared" si="5489"/>
        <v>86419.879000000001</v>
      </c>
      <c r="S1657" s="31">
        <f t="shared" si="5490"/>
        <v>73749.5</v>
      </c>
      <c r="T1657" s="31">
        <f t="shared" si="5491"/>
        <v>0</v>
      </c>
      <c r="U1657" s="31">
        <f t="shared" ref="U1657:U1662" si="5623">U1658</f>
        <v>0</v>
      </c>
      <c r="V1657" s="31">
        <f t="shared" ref="V1657:V1662" si="5624">V1658</f>
        <v>0</v>
      </c>
      <c r="W1657" s="31">
        <f t="shared" ref="W1657:W1662" si="5625">W1658</f>
        <v>0</v>
      </c>
      <c r="X1657" s="31">
        <f t="shared" si="5492"/>
        <v>86419.879000000001</v>
      </c>
      <c r="Y1657" s="31">
        <f t="shared" si="5493"/>
        <v>73749.5</v>
      </c>
      <c r="Z1657" s="31">
        <f t="shared" si="5494"/>
        <v>0</v>
      </c>
      <c r="AA1657" s="31">
        <f t="shared" ref="AA1657:AA1662" si="5626">AA1658</f>
        <v>0</v>
      </c>
      <c r="AB1657" s="31">
        <f t="shared" ref="AB1657:AB1662" si="5627">AB1658</f>
        <v>0</v>
      </c>
      <c r="AC1657" s="31">
        <f t="shared" ref="AC1657:AC1662" si="5628">AC1658</f>
        <v>0</v>
      </c>
      <c r="AD1657" s="31">
        <f t="shared" si="5495"/>
        <v>86419.879000000001</v>
      </c>
      <c r="AE1657" s="31">
        <f t="shared" si="5496"/>
        <v>73749.5</v>
      </c>
      <c r="AF1657" s="31">
        <f t="shared" si="5497"/>
        <v>0</v>
      </c>
      <c r="AG1657" s="31">
        <f t="shared" ref="AG1657:AG1662" si="5629">AG1658</f>
        <v>0</v>
      </c>
      <c r="AH1657" s="31">
        <f t="shared" ref="AH1657:AH1662" si="5630">AH1658</f>
        <v>0</v>
      </c>
      <c r="AI1657" s="31">
        <f t="shared" ref="AI1657:AI1662" si="5631">AI1658</f>
        <v>0</v>
      </c>
      <c r="AJ1657" s="31">
        <f t="shared" si="5498"/>
        <v>86419.879000000001</v>
      </c>
      <c r="AK1657" s="31">
        <f t="shared" si="5499"/>
        <v>73749.5</v>
      </c>
      <c r="AL1657" s="31">
        <f t="shared" si="5500"/>
        <v>0</v>
      </c>
      <c r="AM1657" s="31">
        <f t="shared" ref="AM1657:AM1662" si="5632">AM1658</f>
        <v>0</v>
      </c>
      <c r="AN1657" s="31">
        <f t="shared" ref="AN1657:AN1662" si="5633">AN1658</f>
        <v>0</v>
      </c>
      <c r="AO1657" s="31">
        <f t="shared" ref="AO1657:AO1662" si="5634">AO1658</f>
        <v>0</v>
      </c>
      <c r="AP1657" s="31">
        <f t="shared" si="5501"/>
        <v>86419.879000000001</v>
      </c>
      <c r="AQ1657" s="31">
        <f t="shared" si="5502"/>
        <v>73749.5</v>
      </c>
      <c r="AR1657" s="31">
        <f t="shared" si="5503"/>
        <v>0</v>
      </c>
      <c r="AS1657" s="31">
        <f t="shared" ref="AS1657:AS1662" si="5635">AS1658</f>
        <v>0</v>
      </c>
      <c r="AT1657" s="31">
        <f t="shared" ref="AT1657:AT1662" si="5636">AT1658</f>
        <v>0</v>
      </c>
      <c r="AU1657" s="31">
        <f t="shared" ref="AU1657:AU1662" si="5637">AU1658</f>
        <v>0</v>
      </c>
      <c r="AV1657" s="31">
        <f t="shared" si="5504"/>
        <v>86419.879000000001</v>
      </c>
      <c r="AW1657" s="31">
        <f t="shared" si="5505"/>
        <v>73749.5</v>
      </c>
      <c r="AX1657" s="31">
        <f t="shared" si="5506"/>
        <v>0</v>
      </c>
      <c r="AY1657" s="31">
        <f t="shared" ref="AY1657:AY1662" si="5638">AY1658</f>
        <v>0</v>
      </c>
      <c r="AZ1657" s="31">
        <f t="shared" ref="AZ1657:AZ1662" si="5639">AZ1658</f>
        <v>0</v>
      </c>
      <c r="BA1657" s="31">
        <f t="shared" ref="BA1657:BA1662" si="5640">BA1658</f>
        <v>0</v>
      </c>
      <c r="BB1657" s="31">
        <f t="shared" si="5507"/>
        <v>86419.879000000001</v>
      </c>
      <c r="BC1657" s="31">
        <f t="shared" si="5508"/>
        <v>73749.5</v>
      </c>
      <c r="BD1657" s="31">
        <f t="shared" si="5509"/>
        <v>0</v>
      </c>
      <c r="BE1657" s="31">
        <f t="shared" ref="BE1657:BE1662" si="5641">BE1658</f>
        <v>0</v>
      </c>
      <c r="BF1657" s="31">
        <f t="shared" ref="BF1657:BF1662" si="5642">BF1658</f>
        <v>0</v>
      </c>
      <c r="BG1657" s="31">
        <f t="shared" ref="BG1657:BG1662" si="5643">BG1658</f>
        <v>0</v>
      </c>
      <c r="BH1657" s="31">
        <f t="shared" si="5510"/>
        <v>86419.879000000001</v>
      </c>
      <c r="BI1657" s="31">
        <f t="shared" si="5511"/>
        <v>73749.5</v>
      </c>
      <c r="BJ1657" s="31">
        <f t="shared" si="5512"/>
        <v>0</v>
      </c>
      <c r="BK1657" s="31">
        <f t="shared" ref="BK1657:BK1662" si="5644">BK1658</f>
        <v>-70907.100999999995</v>
      </c>
      <c r="BL1657" s="31">
        <f t="shared" ref="BL1657:BL1662" si="5645">BL1658</f>
        <v>70907.100999999995</v>
      </c>
      <c r="BM1657" s="31">
        <f t="shared" ref="BM1657:BM1662" si="5646">BM1658</f>
        <v>0</v>
      </c>
      <c r="BN1657" s="31">
        <f t="shared" si="5513"/>
        <v>15512.778000000006</v>
      </c>
      <c r="BO1657" s="31">
        <f t="shared" si="5514"/>
        <v>144656.601</v>
      </c>
      <c r="BP1657" s="31">
        <f t="shared" si="5515"/>
        <v>0</v>
      </c>
      <c r="BQ1657" s="31">
        <f t="shared" ref="BQ1657:BQ1662" si="5647">BQ1658</f>
        <v>0</v>
      </c>
      <c r="BR1657" s="31">
        <f t="shared" ref="BR1657:BR1662" si="5648">BR1658</f>
        <v>0</v>
      </c>
      <c r="BS1657" s="31">
        <f t="shared" si="5516"/>
        <v>15512.778000000006</v>
      </c>
      <c r="BT1657" s="31">
        <f t="shared" si="5517"/>
        <v>144656.601</v>
      </c>
      <c r="BU1657" s="31">
        <f t="shared" si="5518"/>
        <v>0</v>
      </c>
      <c r="BV1657" s="31">
        <f t="shared" ref="BV1657:BV1662" si="5649">BV1658</f>
        <v>0</v>
      </c>
      <c r="BW1657" s="31">
        <f t="shared" ref="BW1657:BW1662" si="5650">BW1658</f>
        <v>0</v>
      </c>
      <c r="BX1657" s="31">
        <f t="shared" si="5519"/>
        <v>15512.778000000006</v>
      </c>
      <c r="BY1657" s="31">
        <f t="shared" si="5520"/>
        <v>144656.601</v>
      </c>
      <c r="BZ1657" s="31">
        <f t="shared" si="5521"/>
        <v>0</v>
      </c>
      <c r="CA1657" s="31">
        <f t="shared" ref="CA1657:CA1662" si="5651">CA1658</f>
        <v>0</v>
      </c>
      <c r="CB1657" s="31">
        <f t="shared" ref="CB1657:CB1662" si="5652">CB1658</f>
        <v>0</v>
      </c>
      <c r="CC1657" s="31">
        <f t="shared" ref="CC1657:CC1662" si="5653">CC1658</f>
        <v>0</v>
      </c>
      <c r="CD1657" s="31">
        <f t="shared" si="5611"/>
        <v>15512.778000000006</v>
      </c>
      <c r="CE1657" s="31">
        <f t="shared" si="5612"/>
        <v>144656.601</v>
      </c>
      <c r="CF1657" s="31">
        <f t="shared" si="5613"/>
        <v>0</v>
      </c>
      <c r="CG1657" s="31">
        <f t="shared" ref="CG1657:CG1662" si="5654">CG1658</f>
        <v>0</v>
      </c>
      <c r="CH1657" s="24"/>
      <c r="CI1657" s="40"/>
      <c r="CL1657" s="1" t="s">
        <v>28</v>
      </c>
    </row>
    <row r="1658" ht="43.75">
      <c r="A1658" s="41" t="s">
        <v>949</v>
      </c>
      <c r="B1658" s="41"/>
      <c r="C1658" s="39"/>
      <c r="D1658" s="16"/>
      <c r="E1658" s="39" t="s">
        <v>950</v>
      </c>
      <c r="F1658" s="31">
        <f t="shared" si="5614"/>
        <v>65230</v>
      </c>
      <c r="G1658" s="31">
        <f t="shared" si="5615"/>
        <v>0</v>
      </c>
      <c r="H1658" s="31">
        <f t="shared" si="5616"/>
        <v>0</v>
      </c>
      <c r="I1658" s="31">
        <f t="shared" si="5617"/>
        <v>21189.879000000001</v>
      </c>
      <c r="J1658" s="31">
        <f t="shared" si="5618"/>
        <v>0</v>
      </c>
      <c r="K1658" s="31">
        <f t="shared" si="5619"/>
        <v>0</v>
      </c>
      <c r="L1658" s="31">
        <f t="shared" si="5486"/>
        <v>86419.879000000001</v>
      </c>
      <c r="M1658" s="31">
        <f t="shared" si="5487"/>
        <v>0</v>
      </c>
      <c r="N1658" s="31">
        <f t="shared" si="5488"/>
        <v>0</v>
      </c>
      <c r="O1658" s="31">
        <f t="shared" si="5620"/>
        <v>0</v>
      </c>
      <c r="P1658" s="31">
        <f t="shared" si="5621"/>
        <v>73749.5</v>
      </c>
      <c r="Q1658" s="31">
        <f t="shared" si="5622"/>
        <v>0</v>
      </c>
      <c r="R1658" s="31">
        <f t="shared" si="5489"/>
        <v>86419.879000000001</v>
      </c>
      <c r="S1658" s="31">
        <f t="shared" si="5490"/>
        <v>73749.5</v>
      </c>
      <c r="T1658" s="31">
        <f t="shared" si="5491"/>
        <v>0</v>
      </c>
      <c r="U1658" s="31">
        <f t="shared" si="5623"/>
        <v>0</v>
      </c>
      <c r="V1658" s="31">
        <f t="shared" si="5624"/>
        <v>0</v>
      </c>
      <c r="W1658" s="31">
        <f t="shared" si="5625"/>
        <v>0</v>
      </c>
      <c r="X1658" s="31">
        <f t="shared" si="5492"/>
        <v>86419.879000000001</v>
      </c>
      <c r="Y1658" s="31">
        <f t="shared" si="5493"/>
        <v>73749.5</v>
      </c>
      <c r="Z1658" s="31">
        <f t="shared" si="5494"/>
        <v>0</v>
      </c>
      <c r="AA1658" s="31">
        <f t="shared" si="5626"/>
        <v>0</v>
      </c>
      <c r="AB1658" s="31">
        <f t="shared" si="5627"/>
        <v>0</v>
      </c>
      <c r="AC1658" s="31">
        <f t="shared" si="5628"/>
        <v>0</v>
      </c>
      <c r="AD1658" s="31">
        <f t="shared" si="5495"/>
        <v>86419.879000000001</v>
      </c>
      <c r="AE1658" s="31">
        <f t="shared" si="5496"/>
        <v>73749.5</v>
      </c>
      <c r="AF1658" s="31">
        <f t="shared" si="5497"/>
        <v>0</v>
      </c>
      <c r="AG1658" s="31">
        <f t="shared" si="5629"/>
        <v>0</v>
      </c>
      <c r="AH1658" s="31">
        <f t="shared" si="5630"/>
        <v>0</v>
      </c>
      <c r="AI1658" s="31">
        <f t="shared" si="5631"/>
        <v>0</v>
      </c>
      <c r="AJ1658" s="31">
        <f t="shared" si="5498"/>
        <v>86419.879000000001</v>
      </c>
      <c r="AK1658" s="31">
        <f t="shared" si="5499"/>
        <v>73749.5</v>
      </c>
      <c r="AL1658" s="31">
        <f t="shared" si="5500"/>
        <v>0</v>
      </c>
      <c r="AM1658" s="31">
        <f t="shared" si="5632"/>
        <v>0</v>
      </c>
      <c r="AN1658" s="31">
        <f t="shared" si="5633"/>
        <v>0</v>
      </c>
      <c r="AO1658" s="31">
        <f t="shared" si="5634"/>
        <v>0</v>
      </c>
      <c r="AP1658" s="31">
        <f t="shared" si="5501"/>
        <v>86419.879000000001</v>
      </c>
      <c r="AQ1658" s="31">
        <f t="shared" si="5502"/>
        <v>73749.5</v>
      </c>
      <c r="AR1658" s="31">
        <f t="shared" si="5503"/>
        <v>0</v>
      </c>
      <c r="AS1658" s="31">
        <f t="shared" si="5635"/>
        <v>0</v>
      </c>
      <c r="AT1658" s="31">
        <f t="shared" si="5636"/>
        <v>0</v>
      </c>
      <c r="AU1658" s="31">
        <f t="shared" si="5637"/>
        <v>0</v>
      </c>
      <c r="AV1658" s="31">
        <f t="shared" si="5504"/>
        <v>86419.879000000001</v>
      </c>
      <c r="AW1658" s="31">
        <f t="shared" si="5505"/>
        <v>73749.5</v>
      </c>
      <c r="AX1658" s="31">
        <f t="shared" si="5506"/>
        <v>0</v>
      </c>
      <c r="AY1658" s="31">
        <f t="shared" si="5638"/>
        <v>0</v>
      </c>
      <c r="AZ1658" s="31">
        <f t="shared" si="5639"/>
        <v>0</v>
      </c>
      <c r="BA1658" s="31">
        <f t="shared" si="5640"/>
        <v>0</v>
      </c>
      <c r="BB1658" s="31">
        <f t="shared" si="5507"/>
        <v>86419.879000000001</v>
      </c>
      <c r="BC1658" s="31">
        <f t="shared" si="5508"/>
        <v>73749.5</v>
      </c>
      <c r="BD1658" s="31">
        <f t="shared" si="5509"/>
        <v>0</v>
      </c>
      <c r="BE1658" s="31">
        <f t="shared" si="5641"/>
        <v>0</v>
      </c>
      <c r="BF1658" s="31">
        <f t="shared" si="5642"/>
        <v>0</v>
      </c>
      <c r="BG1658" s="31">
        <f t="shared" si="5643"/>
        <v>0</v>
      </c>
      <c r="BH1658" s="31">
        <f t="shared" si="5510"/>
        <v>86419.879000000001</v>
      </c>
      <c r="BI1658" s="31">
        <f t="shared" si="5511"/>
        <v>73749.5</v>
      </c>
      <c r="BJ1658" s="31">
        <f t="shared" si="5512"/>
        <v>0</v>
      </c>
      <c r="BK1658" s="31">
        <f t="shared" si="5644"/>
        <v>-70907.100999999995</v>
      </c>
      <c r="BL1658" s="31">
        <f t="shared" si="5645"/>
        <v>70907.100999999995</v>
      </c>
      <c r="BM1658" s="31">
        <f t="shared" si="5646"/>
        <v>0</v>
      </c>
      <c r="BN1658" s="31">
        <f t="shared" si="5513"/>
        <v>15512.778000000006</v>
      </c>
      <c r="BO1658" s="31">
        <f t="shared" si="5514"/>
        <v>144656.601</v>
      </c>
      <c r="BP1658" s="31">
        <f t="shared" si="5515"/>
        <v>0</v>
      </c>
      <c r="BQ1658" s="31">
        <f t="shared" si="5647"/>
        <v>0</v>
      </c>
      <c r="BR1658" s="31">
        <f t="shared" si="5648"/>
        <v>0</v>
      </c>
      <c r="BS1658" s="31">
        <f t="shared" si="5516"/>
        <v>15512.778000000006</v>
      </c>
      <c r="BT1658" s="31">
        <f t="shared" si="5517"/>
        <v>144656.601</v>
      </c>
      <c r="BU1658" s="31">
        <f t="shared" si="5518"/>
        <v>0</v>
      </c>
      <c r="BV1658" s="31">
        <f t="shared" si="5649"/>
        <v>0</v>
      </c>
      <c r="BW1658" s="31">
        <f t="shared" si="5650"/>
        <v>0</v>
      </c>
      <c r="BX1658" s="31">
        <f t="shared" si="5519"/>
        <v>15512.778000000006</v>
      </c>
      <c r="BY1658" s="31">
        <f t="shared" si="5520"/>
        <v>144656.601</v>
      </c>
      <c r="BZ1658" s="31">
        <f t="shared" si="5521"/>
        <v>0</v>
      </c>
      <c r="CA1658" s="31">
        <f t="shared" si="5651"/>
        <v>0</v>
      </c>
      <c r="CB1658" s="31">
        <f t="shared" si="5652"/>
        <v>0</v>
      </c>
      <c r="CC1658" s="31">
        <f t="shared" si="5653"/>
        <v>0</v>
      </c>
      <c r="CD1658" s="31">
        <f t="shared" si="5611"/>
        <v>15512.778000000006</v>
      </c>
      <c r="CE1658" s="31">
        <f t="shared" si="5612"/>
        <v>144656.601</v>
      </c>
      <c r="CF1658" s="31">
        <f t="shared" si="5613"/>
        <v>0</v>
      </c>
      <c r="CG1658" s="31">
        <f t="shared" si="5654"/>
        <v>0</v>
      </c>
      <c r="CH1658" s="24"/>
      <c r="CI1658" s="40"/>
      <c r="CO1658" s="1" t="s">
        <v>31</v>
      </c>
    </row>
    <row r="1659" ht="39.549999999999997">
      <c r="A1659" s="41" t="s">
        <v>949</v>
      </c>
      <c r="B1659" s="17">
        <v>400</v>
      </c>
      <c r="C1659" s="16"/>
      <c r="D1659" s="16"/>
      <c r="E1659" s="39" t="s">
        <v>84</v>
      </c>
      <c r="F1659" s="31">
        <f t="shared" si="5614"/>
        <v>65230</v>
      </c>
      <c r="G1659" s="31">
        <f t="shared" si="5615"/>
        <v>0</v>
      </c>
      <c r="H1659" s="31">
        <f t="shared" si="5616"/>
        <v>0</v>
      </c>
      <c r="I1659" s="31">
        <f t="shared" si="5617"/>
        <v>21189.879000000001</v>
      </c>
      <c r="J1659" s="31">
        <f t="shared" si="5618"/>
        <v>0</v>
      </c>
      <c r="K1659" s="31">
        <f t="shared" si="5619"/>
        <v>0</v>
      </c>
      <c r="L1659" s="31">
        <f t="shared" si="5486"/>
        <v>86419.879000000001</v>
      </c>
      <c r="M1659" s="31">
        <f t="shared" si="5487"/>
        <v>0</v>
      </c>
      <c r="N1659" s="31">
        <f t="shared" si="5488"/>
        <v>0</v>
      </c>
      <c r="O1659" s="31">
        <f t="shared" si="5620"/>
        <v>0</v>
      </c>
      <c r="P1659" s="31">
        <f t="shared" si="5621"/>
        <v>73749.5</v>
      </c>
      <c r="Q1659" s="31">
        <f t="shared" si="5622"/>
        <v>0</v>
      </c>
      <c r="R1659" s="31">
        <f t="shared" si="5489"/>
        <v>86419.879000000001</v>
      </c>
      <c r="S1659" s="31">
        <f t="shared" si="5490"/>
        <v>73749.5</v>
      </c>
      <c r="T1659" s="31">
        <f t="shared" si="5491"/>
        <v>0</v>
      </c>
      <c r="U1659" s="31">
        <f t="shared" si="5623"/>
        <v>0</v>
      </c>
      <c r="V1659" s="31">
        <f t="shared" si="5624"/>
        <v>0</v>
      </c>
      <c r="W1659" s="31">
        <f t="shared" si="5625"/>
        <v>0</v>
      </c>
      <c r="X1659" s="31">
        <f t="shared" si="5492"/>
        <v>86419.879000000001</v>
      </c>
      <c r="Y1659" s="31">
        <f t="shared" si="5493"/>
        <v>73749.5</v>
      </c>
      <c r="Z1659" s="31">
        <f t="shared" si="5494"/>
        <v>0</v>
      </c>
      <c r="AA1659" s="31">
        <f t="shared" si="5626"/>
        <v>0</v>
      </c>
      <c r="AB1659" s="31">
        <f t="shared" si="5627"/>
        <v>0</v>
      </c>
      <c r="AC1659" s="31">
        <f t="shared" si="5628"/>
        <v>0</v>
      </c>
      <c r="AD1659" s="31">
        <f t="shared" si="5495"/>
        <v>86419.879000000001</v>
      </c>
      <c r="AE1659" s="31">
        <f t="shared" si="5496"/>
        <v>73749.5</v>
      </c>
      <c r="AF1659" s="31">
        <f t="shared" si="5497"/>
        <v>0</v>
      </c>
      <c r="AG1659" s="31">
        <f t="shared" si="5629"/>
        <v>0</v>
      </c>
      <c r="AH1659" s="31">
        <f t="shared" si="5630"/>
        <v>0</v>
      </c>
      <c r="AI1659" s="31">
        <f t="shared" si="5631"/>
        <v>0</v>
      </c>
      <c r="AJ1659" s="31">
        <f t="shared" si="5498"/>
        <v>86419.879000000001</v>
      </c>
      <c r="AK1659" s="31">
        <f t="shared" si="5499"/>
        <v>73749.5</v>
      </c>
      <c r="AL1659" s="31">
        <f t="shared" si="5500"/>
        <v>0</v>
      </c>
      <c r="AM1659" s="31">
        <f t="shared" si="5632"/>
        <v>0</v>
      </c>
      <c r="AN1659" s="31">
        <f t="shared" si="5633"/>
        <v>0</v>
      </c>
      <c r="AO1659" s="31">
        <f t="shared" si="5634"/>
        <v>0</v>
      </c>
      <c r="AP1659" s="31">
        <f t="shared" si="5501"/>
        <v>86419.879000000001</v>
      </c>
      <c r="AQ1659" s="31">
        <f t="shared" si="5502"/>
        <v>73749.5</v>
      </c>
      <c r="AR1659" s="31">
        <f t="shared" si="5503"/>
        <v>0</v>
      </c>
      <c r="AS1659" s="31">
        <f t="shared" si="5635"/>
        <v>0</v>
      </c>
      <c r="AT1659" s="31">
        <f t="shared" si="5636"/>
        <v>0</v>
      </c>
      <c r="AU1659" s="31">
        <f t="shared" si="5637"/>
        <v>0</v>
      </c>
      <c r="AV1659" s="31">
        <f t="shared" si="5504"/>
        <v>86419.879000000001</v>
      </c>
      <c r="AW1659" s="31">
        <f t="shared" si="5505"/>
        <v>73749.5</v>
      </c>
      <c r="AX1659" s="31">
        <f t="shared" si="5506"/>
        <v>0</v>
      </c>
      <c r="AY1659" s="31">
        <f t="shared" si="5638"/>
        <v>0</v>
      </c>
      <c r="AZ1659" s="31">
        <f t="shared" si="5639"/>
        <v>0</v>
      </c>
      <c r="BA1659" s="31">
        <f t="shared" si="5640"/>
        <v>0</v>
      </c>
      <c r="BB1659" s="31">
        <f t="shared" si="5507"/>
        <v>86419.879000000001</v>
      </c>
      <c r="BC1659" s="31">
        <f t="shared" si="5508"/>
        <v>73749.5</v>
      </c>
      <c r="BD1659" s="31">
        <f t="shared" si="5509"/>
        <v>0</v>
      </c>
      <c r="BE1659" s="31">
        <f t="shared" si="5641"/>
        <v>0</v>
      </c>
      <c r="BF1659" s="31">
        <f t="shared" si="5642"/>
        <v>0</v>
      </c>
      <c r="BG1659" s="31">
        <f t="shared" si="5643"/>
        <v>0</v>
      </c>
      <c r="BH1659" s="31">
        <f t="shared" si="5510"/>
        <v>86419.879000000001</v>
      </c>
      <c r="BI1659" s="31">
        <f t="shared" si="5511"/>
        <v>73749.5</v>
      </c>
      <c r="BJ1659" s="31">
        <f t="shared" si="5512"/>
        <v>0</v>
      </c>
      <c r="BK1659" s="31">
        <f t="shared" si="5644"/>
        <v>-70907.100999999995</v>
      </c>
      <c r="BL1659" s="31">
        <f t="shared" si="5645"/>
        <v>70907.100999999995</v>
      </c>
      <c r="BM1659" s="31">
        <f t="shared" si="5646"/>
        <v>0</v>
      </c>
      <c r="BN1659" s="31">
        <f t="shared" si="5513"/>
        <v>15512.778000000006</v>
      </c>
      <c r="BO1659" s="31">
        <f t="shared" si="5514"/>
        <v>144656.601</v>
      </c>
      <c r="BP1659" s="31">
        <f t="shared" si="5515"/>
        <v>0</v>
      </c>
      <c r="BQ1659" s="31">
        <f t="shared" si="5647"/>
        <v>0</v>
      </c>
      <c r="BR1659" s="31">
        <f t="shared" si="5648"/>
        <v>0</v>
      </c>
      <c r="BS1659" s="31">
        <f t="shared" si="5516"/>
        <v>15512.778000000006</v>
      </c>
      <c r="BT1659" s="31">
        <f t="shared" si="5517"/>
        <v>144656.601</v>
      </c>
      <c r="BU1659" s="31">
        <f t="shared" si="5518"/>
        <v>0</v>
      </c>
      <c r="BV1659" s="31">
        <f t="shared" si="5649"/>
        <v>0</v>
      </c>
      <c r="BW1659" s="31">
        <f t="shared" si="5650"/>
        <v>0</v>
      </c>
      <c r="BX1659" s="31">
        <f t="shared" si="5519"/>
        <v>15512.778000000006</v>
      </c>
      <c r="BY1659" s="31">
        <f t="shared" si="5520"/>
        <v>144656.601</v>
      </c>
      <c r="BZ1659" s="31">
        <f t="shared" si="5521"/>
        <v>0</v>
      </c>
      <c r="CA1659" s="31">
        <f t="shared" si="5651"/>
        <v>0</v>
      </c>
      <c r="CB1659" s="31">
        <f t="shared" si="5652"/>
        <v>0</v>
      </c>
      <c r="CC1659" s="31">
        <f t="shared" si="5653"/>
        <v>0</v>
      </c>
      <c r="CD1659" s="31">
        <f t="shared" si="5611"/>
        <v>15512.778000000006</v>
      </c>
      <c r="CE1659" s="31">
        <f t="shared" si="5612"/>
        <v>144656.601</v>
      </c>
      <c r="CF1659" s="31">
        <f t="shared" si="5613"/>
        <v>0</v>
      </c>
      <c r="CG1659" s="31">
        <f t="shared" si="5654"/>
        <v>0</v>
      </c>
      <c r="CH1659" s="24"/>
      <c r="CI1659" s="40"/>
      <c r="CM1659" s="1" t="s">
        <v>29</v>
      </c>
    </row>
    <row r="1660" ht="15">
      <c r="A1660" s="41" t="s">
        <v>949</v>
      </c>
      <c r="B1660" s="17">
        <v>410</v>
      </c>
      <c r="C1660" s="16"/>
      <c r="D1660" s="16"/>
      <c r="E1660" s="39" t="s">
        <v>85</v>
      </c>
      <c r="F1660" s="31">
        <f t="shared" si="5614"/>
        <v>65230</v>
      </c>
      <c r="G1660" s="31">
        <f t="shared" si="5615"/>
        <v>0</v>
      </c>
      <c r="H1660" s="31">
        <f t="shared" si="5616"/>
        <v>0</v>
      </c>
      <c r="I1660" s="31">
        <f t="shared" si="5617"/>
        <v>21189.879000000001</v>
      </c>
      <c r="J1660" s="31">
        <f t="shared" si="5618"/>
        <v>0</v>
      </c>
      <c r="K1660" s="31">
        <f t="shared" si="5619"/>
        <v>0</v>
      </c>
      <c r="L1660" s="31">
        <f t="shared" si="5486"/>
        <v>86419.879000000001</v>
      </c>
      <c r="M1660" s="31">
        <f t="shared" si="5487"/>
        <v>0</v>
      </c>
      <c r="N1660" s="31">
        <f t="shared" si="5488"/>
        <v>0</v>
      </c>
      <c r="O1660" s="31">
        <f t="shared" si="5620"/>
        <v>0</v>
      </c>
      <c r="P1660" s="31">
        <f t="shared" si="5621"/>
        <v>73749.5</v>
      </c>
      <c r="Q1660" s="31">
        <f t="shared" si="5622"/>
        <v>0</v>
      </c>
      <c r="R1660" s="31">
        <f t="shared" si="5489"/>
        <v>86419.879000000001</v>
      </c>
      <c r="S1660" s="31">
        <f t="shared" si="5490"/>
        <v>73749.5</v>
      </c>
      <c r="T1660" s="31">
        <f t="shared" si="5491"/>
        <v>0</v>
      </c>
      <c r="U1660" s="31">
        <f t="shared" si="5623"/>
        <v>0</v>
      </c>
      <c r="V1660" s="31">
        <f t="shared" si="5624"/>
        <v>0</v>
      </c>
      <c r="W1660" s="31">
        <f t="shared" si="5625"/>
        <v>0</v>
      </c>
      <c r="X1660" s="31">
        <f t="shared" si="5492"/>
        <v>86419.879000000001</v>
      </c>
      <c r="Y1660" s="31">
        <f t="shared" si="5493"/>
        <v>73749.5</v>
      </c>
      <c r="Z1660" s="31">
        <f t="shared" si="5494"/>
        <v>0</v>
      </c>
      <c r="AA1660" s="31">
        <f t="shared" si="5626"/>
        <v>0</v>
      </c>
      <c r="AB1660" s="31">
        <f t="shared" si="5627"/>
        <v>0</v>
      </c>
      <c r="AC1660" s="31">
        <f t="shared" si="5628"/>
        <v>0</v>
      </c>
      <c r="AD1660" s="31">
        <f t="shared" si="5495"/>
        <v>86419.879000000001</v>
      </c>
      <c r="AE1660" s="31">
        <f t="shared" si="5496"/>
        <v>73749.5</v>
      </c>
      <c r="AF1660" s="31">
        <f t="shared" si="5497"/>
        <v>0</v>
      </c>
      <c r="AG1660" s="31">
        <f t="shared" si="5629"/>
        <v>0</v>
      </c>
      <c r="AH1660" s="31">
        <f t="shared" si="5630"/>
        <v>0</v>
      </c>
      <c r="AI1660" s="31">
        <f t="shared" si="5631"/>
        <v>0</v>
      </c>
      <c r="AJ1660" s="31">
        <f t="shared" si="5498"/>
        <v>86419.879000000001</v>
      </c>
      <c r="AK1660" s="31">
        <f t="shared" si="5499"/>
        <v>73749.5</v>
      </c>
      <c r="AL1660" s="31">
        <f t="shared" si="5500"/>
        <v>0</v>
      </c>
      <c r="AM1660" s="31">
        <f t="shared" si="5632"/>
        <v>0</v>
      </c>
      <c r="AN1660" s="31">
        <f t="shared" si="5633"/>
        <v>0</v>
      </c>
      <c r="AO1660" s="31">
        <f t="shared" si="5634"/>
        <v>0</v>
      </c>
      <c r="AP1660" s="31">
        <f t="shared" si="5501"/>
        <v>86419.879000000001</v>
      </c>
      <c r="AQ1660" s="31">
        <f t="shared" si="5502"/>
        <v>73749.5</v>
      </c>
      <c r="AR1660" s="31">
        <f t="shared" si="5503"/>
        <v>0</v>
      </c>
      <c r="AS1660" s="31">
        <f t="shared" si="5635"/>
        <v>0</v>
      </c>
      <c r="AT1660" s="31">
        <f t="shared" si="5636"/>
        <v>0</v>
      </c>
      <c r="AU1660" s="31">
        <f t="shared" si="5637"/>
        <v>0</v>
      </c>
      <c r="AV1660" s="31">
        <f t="shared" si="5504"/>
        <v>86419.879000000001</v>
      </c>
      <c r="AW1660" s="31">
        <f t="shared" si="5505"/>
        <v>73749.5</v>
      </c>
      <c r="AX1660" s="31">
        <f t="shared" si="5506"/>
        <v>0</v>
      </c>
      <c r="AY1660" s="31">
        <f t="shared" si="5638"/>
        <v>0</v>
      </c>
      <c r="AZ1660" s="31">
        <f t="shared" si="5639"/>
        <v>0</v>
      </c>
      <c r="BA1660" s="31">
        <f t="shared" si="5640"/>
        <v>0</v>
      </c>
      <c r="BB1660" s="31">
        <f t="shared" si="5507"/>
        <v>86419.879000000001</v>
      </c>
      <c r="BC1660" s="31">
        <f t="shared" si="5508"/>
        <v>73749.5</v>
      </c>
      <c r="BD1660" s="31">
        <f t="shared" si="5509"/>
        <v>0</v>
      </c>
      <c r="BE1660" s="31">
        <f t="shared" si="5641"/>
        <v>0</v>
      </c>
      <c r="BF1660" s="31">
        <f t="shared" si="5642"/>
        <v>0</v>
      </c>
      <c r="BG1660" s="31">
        <f t="shared" si="5643"/>
        <v>0</v>
      </c>
      <c r="BH1660" s="31">
        <f t="shared" si="5510"/>
        <v>86419.879000000001</v>
      </c>
      <c r="BI1660" s="31">
        <f t="shared" si="5511"/>
        <v>73749.5</v>
      </c>
      <c r="BJ1660" s="31">
        <f t="shared" si="5512"/>
        <v>0</v>
      </c>
      <c r="BK1660" s="31">
        <f t="shared" si="5644"/>
        <v>-70907.100999999995</v>
      </c>
      <c r="BL1660" s="31">
        <f t="shared" si="5645"/>
        <v>70907.100999999995</v>
      </c>
      <c r="BM1660" s="31">
        <f t="shared" si="5646"/>
        <v>0</v>
      </c>
      <c r="BN1660" s="31">
        <f t="shared" si="5513"/>
        <v>15512.778000000006</v>
      </c>
      <c r="BO1660" s="31">
        <f t="shared" si="5514"/>
        <v>144656.601</v>
      </c>
      <c r="BP1660" s="31">
        <f t="shared" si="5515"/>
        <v>0</v>
      </c>
      <c r="BQ1660" s="31">
        <f t="shared" si="5647"/>
        <v>0</v>
      </c>
      <c r="BR1660" s="31">
        <f t="shared" si="5648"/>
        <v>0</v>
      </c>
      <c r="BS1660" s="31">
        <f t="shared" si="5516"/>
        <v>15512.778000000006</v>
      </c>
      <c r="BT1660" s="31">
        <f t="shared" si="5517"/>
        <v>144656.601</v>
      </c>
      <c r="BU1660" s="31">
        <f t="shared" si="5518"/>
        <v>0</v>
      </c>
      <c r="BV1660" s="31">
        <f t="shared" si="5649"/>
        <v>0</v>
      </c>
      <c r="BW1660" s="31">
        <f t="shared" si="5650"/>
        <v>0</v>
      </c>
      <c r="BX1660" s="31">
        <f t="shared" si="5519"/>
        <v>15512.778000000006</v>
      </c>
      <c r="BY1660" s="31">
        <f t="shared" si="5520"/>
        <v>144656.601</v>
      </c>
      <c r="BZ1660" s="31">
        <f t="shared" si="5521"/>
        <v>0</v>
      </c>
      <c r="CA1660" s="31">
        <f t="shared" si="5651"/>
        <v>0</v>
      </c>
      <c r="CB1660" s="31">
        <f t="shared" si="5652"/>
        <v>0</v>
      </c>
      <c r="CC1660" s="31">
        <f t="shared" si="5653"/>
        <v>0</v>
      </c>
      <c r="CD1660" s="31">
        <f t="shared" si="5611"/>
        <v>15512.778000000006</v>
      </c>
      <c r="CE1660" s="31">
        <f t="shared" si="5612"/>
        <v>144656.601</v>
      </c>
      <c r="CF1660" s="31">
        <f t="shared" si="5613"/>
        <v>0</v>
      </c>
      <c r="CG1660" s="31">
        <f t="shared" si="5654"/>
        <v>0</v>
      </c>
      <c r="CH1660" s="24"/>
      <c r="CI1660" s="40"/>
      <c r="CN1660" s="1" t="s">
        <v>30</v>
      </c>
    </row>
    <row r="1661" ht="15">
      <c r="A1661" s="41" t="s">
        <v>949</v>
      </c>
      <c r="B1661" s="17">
        <v>410</v>
      </c>
      <c r="C1661" s="16" t="s">
        <v>66</v>
      </c>
      <c r="D1661" s="16" t="s">
        <v>67</v>
      </c>
      <c r="E1661" s="39" t="s">
        <v>68</v>
      </c>
      <c r="F1661" s="31">
        <v>65230</v>
      </c>
      <c r="G1661" s="31"/>
      <c r="H1661" s="31"/>
      <c r="I1661" s="31">
        <v>21189.879000000001</v>
      </c>
      <c r="J1661" s="31"/>
      <c r="K1661" s="31"/>
      <c r="L1661" s="31">
        <f t="shared" si="5486"/>
        <v>86419.879000000001</v>
      </c>
      <c r="M1661" s="31">
        <f t="shared" si="5487"/>
        <v>0</v>
      </c>
      <c r="N1661" s="31">
        <f t="shared" si="5488"/>
        <v>0</v>
      </c>
      <c r="O1661" s="31"/>
      <c r="P1661" s="31">
        <v>73749.5</v>
      </c>
      <c r="Q1661" s="31"/>
      <c r="R1661" s="31">
        <f t="shared" si="5489"/>
        <v>86419.879000000001</v>
      </c>
      <c r="S1661" s="31">
        <f t="shared" si="5490"/>
        <v>73749.5</v>
      </c>
      <c r="T1661" s="31">
        <f t="shared" si="5491"/>
        <v>0</v>
      </c>
      <c r="U1661" s="31"/>
      <c r="V1661" s="31"/>
      <c r="W1661" s="31"/>
      <c r="X1661" s="31">
        <f t="shared" si="5492"/>
        <v>86419.879000000001</v>
      </c>
      <c r="Y1661" s="31">
        <f t="shared" si="5493"/>
        <v>73749.5</v>
      </c>
      <c r="Z1661" s="31">
        <f t="shared" si="5494"/>
        <v>0</v>
      </c>
      <c r="AA1661" s="31"/>
      <c r="AB1661" s="31"/>
      <c r="AC1661" s="31"/>
      <c r="AD1661" s="31">
        <f t="shared" si="5495"/>
        <v>86419.879000000001</v>
      </c>
      <c r="AE1661" s="31">
        <f t="shared" si="5496"/>
        <v>73749.5</v>
      </c>
      <c r="AF1661" s="31">
        <f t="shared" si="5497"/>
        <v>0</v>
      </c>
      <c r="AG1661" s="31"/>
      <c r="AH1661" s="31"/>
      <c r="AI1661" s="31"/>
      <c r="AJ1661" s="31">
        <f t="shared" si="5498"/>
        <v>86419.879000000001</v>
      </c>
      <c r="AK1661" s="31">
        <f t="shared" si="5499"/>
        <v>73749.5</v>
      </c>
      <c r="AL1661" s="31">
        <f t="shared" si="5500"/>
        <v>0</v>
      </c>
      <c r="AM1661" s="31"/>
      <c r="AN1661" s="31"/>
      <c r="AO1661" s="31"/>
      <c r="AP1661" s="31">
        <f t="shared" si="5501"/>
        <v>86419.879000000001</v>
      </c>
      <c r="AQ1661" s="31">
        <f t="shared" si="5502"/>
        <v>73749.5</v>
      </c>
      <c r="AR1661" s="31">
        <f t="shared" si="5503"/>
        <v>0</v>
      </c>
      <c r="AS1661" s="31"/>
      <c r="AT1661" s="31"/>
      <c r="AU1661" s="31"/>
      <c r="AV1661" s="31">
        <f t="shared" si="5504"/>
        <v>86419.879000000001</v>
      </c>
      <c r="AW1661" s="31">
        <f t="shared" si="5505"/>
        <v>73749.5</v>
      </c>
      <c r="AX1661" s="31">
        <f t="shared" si="5506"/>
        <v>0</v>
      </c>
      <c r="AY1661" s="31"/>
      <c r="AZ1661" s="31"/>
      <c r="BA1661" s="31"/>
      <c r="BB1661" s="31">
        <f t="shared" si="5507"/>
        <v>86419.879000000001</v>
      </c>
      <c r="BC1661" s="31">
        <f t="shared" si="5508"/>
        <v>73749.5</v>
      </c>
      <c r="BD1661" s="31">
        <f t="shared" si="5509"/>
        <v>0</v>
      </c>
      <c r="BE1661" s="31"/>
      <c r="BF1661" s="31"/>
      <c r="BG1661" s="31"/>
      <c r="BH1661" s="31">
        <f t="shared" si="5510"/>
        <v>86419.879000000001</v>
      </c>
      <c r="BI1661" s="31">
        <f t="shared" si="5511"/>
        <v>73749.5</v>
      </c>
      <c r="BJ1661" s="31">
        <f t="shared" si="5512"/>
        <v>0</v>
      </c>
      <c r="BK1661" s="31">
        <v>-70907.100999999995</v>
      </c>
      <c r="BL1661" s="31">
        <v>70907.100999999995</v>
      </c>
      <c r="BM1661" s="31"/>
      <c r="BN1661" s="31">
        <f t="shared" si="5513"/>
        <v>15512.778000000006</v>
      </c>
      <c r="BO1661" s="31">
        <f t="shared" si="5514"/>
        <v>144656.601</v>
      </c>
      <c r="BP1661" s="31">
        <f t="shared" si="5515"/>
        <v>0</v>
      </c>
      <c r="BQ1661" s="31"/>
      <c r="BR1661" s="31"/>
      <c r="BS1661" s="31">
        <f t="shared" si="5516"/>
        <v>15512.778000000006</v>
      </c>
      <c r="BT1661" s="31">
        <f t="shared" si="5517"/>
        <v>144656.601</v>
      </c>
      <c r="BU1661" s="31">
        <f t="shared" si="5518"/>
        <v>0</v>
      </c>
      <c r="BV1661" s="31"/>
      <c r="BW1661" s="31"/>
      <c r="BX1661" s="31">
        <f t="shared" si="5519"/>
        <v>15512.778000000006</v>
      </c>
      <c r="BY1661" s="31">
        <f t="shared" si="5520"/>
        <v>144656.601</v>
      </c>
      <c r="BZ1661" s="31">
        <f t="shared" si="5521"/>
        <v>0</v>
      </c>
      <c r="CA1661" s="31"/>
      <c r="CB1661" s="31"/>
      <c r="CC1661" s="31"/>
      <c r="CD1661" s="31">
        <f t="shared" si="5611"/>
        <v>15512.778000000006</v>
      </c>
      <c r="CE1661" s="31">
        <f t="shared" si="5612"/>
        <v>144656.601</v>
      </c>
      <c r="CF1661" s="31">
        <f t="shared" si="5613"/>
        <v>0</v>
      </c>
      <c r="CG1661" s="31"/>
      <c r="CH1661" s="24"/>
      <c r="CI1661" s="40" t="s">
        <v>951</v>
      </c>
    </row>
    <row r="1662" ht="29.850000000000001">
      <c r="A1662" s="41" t="s">
        <v>952</v>
      </c>
      <c r="B1662" s="41"/>
      <c r="C1662" s="39"/>
      <c r="D1662" s="16"/>
      <c r="E1662" s="39" t="s">
        <v>953</v>
      </c>
      <c r="F1662" s="31">
        <f t="shared" si="5614"/>
        <v>1166.4000000000001</v>
      </c>
      <c r="G1662" s="31">
        <f t="shared" si="5615"/>
        <v>1166.4000000000001</v>
      </c>
      <c r="H1662" s="31">
        <f t="shared" si="5616"/>
        <v>1166.4000000000001</v>
      </c>
      <c r="I1662" s="31">
        <f t="shared" si="5617"/>
        <v>0</v>
      </c>
      <c r="J1662" s="31">
        <f t="shared" si="5618"/>
        <v>0</v>
      </c>
      <c r="K1662" s="31">
        <f t="shared" si="5619"/>
        <v>0</v>
      </c>
      <c r="L1662" s="31">
        <f t="shared" si="5486"/>
        <v>1166.4000000000001</v>
      </c>
      <c r="M1662" s="31">
        <f t="shared" si="5487"/>
        <v>1166.4000000000001</v>
      </c>
      <c r="N1662" s="31">
        <f t="shared" si="5488"/>
        <v>1166.4000000000001</v>
      </c>
      <c r="O1662" s="31">
        <f t="shared" si="5620"/>
        <v>0</v>
      </c>
      <c r="P1662" s="31">
        <f t="shared" si="5621"/>
        <v>0</v>
      </c>
      <c r="Q1662" s="31">
        <f t="shared" si="5622"/>
        <v>0</v>
      </c>
      <c r="R1662" s="31">
        <f t="shared" si="5489"/>
        <v>1166.4000000000001</v>
      </c>
      <c r="S1662" s="31">
        <f t="shared" si="5490"/>
        <v>1166.4000000000001</v>
      </c>
      <c r="T1662" s="31">
        <f t="shared" si="5491"/>
        <v>1166.4000000000001</v>
      </c>
      <c r="U1662" s="31">
        <f t="shared" si="5623"/>
        <v>0</v>
      </c>
      <c r="V1662" s="31">
        <f t="shared" si="5624"/>
        <v>0</v>
      </c>
      <c r="W1662" s="31">
        <f t="shared" si="5625"/>
        <v>0</v>
      </c>
      <c r="X1662" s="31">
        <f t="shared" si="5492"/>
        <v>1166.4000000000001</v>
      </c>
      <c r="Y1662" s="31">
        <f t="shared" si="5493"/>
        <v>1166.4000000000001</v>
      </c>
      <c r="Z1662" s="31">
        <f t="shared" si="5494"/>
        <v>1166.4000000000001</v>
      </c>
      <c r="AA1662" s="31">
        <f t="shared" si="5626"/>
        <v>0</v>
      </c>
      <c r="AB1662" s="31">
        <f t="shared" si="5627"/>
        <v>0</v>
      </c>
      <c r="AC1662" s="31">
        <f t="shared" si="5628"/>
        <v>0</v>
      </c>
      <c r="AD1662" s="31">
        <f t="shared" si="5495"/>
        <v>1166.4000000000001</v>
      </c>
      <c r="AE1662" s="31">
        <f t="shared" si="5496"/>
        <v>1166.4000000000001</v>
      </c>
      <c r="AF1662" s="31">
        <f t="shared" si="5497"/>
        <v>1166.4000000000001</v>
      </c>
      <c r="AG1662" s="31">
        <f t="shared" si="5629"/>
        <v>0</v>
      </c>
      <c r="AH1662" s="31">
        <f t="shared" si="5630"/>
        <v>0</v>
      </c>
      <c r="AI1662" s="31">
        <f t="shared" si="5631"/>
        <v>0</v>
      </c>
      <c r="AJ1662" s="31">
        <f t="shared" si="5498"/>
        <v>1166.4000000000001</v>
      </c>
      <c r="AK1662" s="31">
        <f t="shared" si="5499"/>
        <v>1166.4000000000001</v>
      </c>
      <c r="AL1662" s="31">
        <f t="shared" si="5500"/>
        <v>1166.4000000000001</v>
      </c>
      <c r="AM1662" s="31">
        <f t="shared" si="5632"/>
        <v>0</v>
      </c>
      <c r="AN1662" s="31">
        <f t="shared" si="5633"/>
        <v>0</v>
      </c>
      <c r="AO1662" s="31">
        <f t="shared" si="5634"/>
        <v>0</v>
      </c>
      <c r="AP1662" s="31">
        <f t="shared" si="5501"/>
        <v>1166.4000000000001</v>
      </c>
      <c r="AQ1662" s="31">
        <f t="shared" si="5502"/>
        <v>1166.4000000000001</v>
      </c>
      <c r="AR1662" s="31">
        <f t="shared" si="5503"/>
        <v>1166.4000000000001</v>
      </c>
      <c r="AS1662" s="31">
        <f t="shared" si="5635"/>
        <v>0</v>
      </c>
      <c r="AT1662" s="31">
        <f t="shared" si="5636"/>
        <v>0</v>
      </c>
      <c r="AU1662" s="31">
        <f t="shared" si="5637"/>
        <v>0</v>
      </c>
      <c r="AV1662" s="31">
        <f t="shared" si="5504"/>
        <v>1166.4000000000001</v>
      </c>
      <c r="AW1662" s="31">
        <f t="shared" si="5505"/>
        <v>1166.4000000000001</v>
      </c>
      <c r="AX1662" s="31">
        <f t="shared" si="5506"/>
        <v>1166.4000000000001</v>
      </c>
      <c r="AY1662" s="31">
        <f t="shared" si="5638"/>
        <v>0</v>
      </c>
      <c r="AZ1662" s="31">
        <f t="shared" si="5639"/>
        <v>0</v>
      </c>
      <c r="BA1662" s="31">
        <f t="shared" si="5640"/>
        <v>0</v>
      </c>
      <c r="BB1662" s="31">
        <f t="shared" si="5507"/>
        <v>1166.4000000000001</v>
      </c>
      <c r="BC1662" s="31">
        <f t="shared" si="5508"/>
        <v>1166.4000000000001</v>
      </c>
      <c r="BD1662" s="31">
        <f t="shared" si="5509"/>
        <v>1166.4000000000001</v>
      </c>
      <c r="BE1662" s="31">
        <f t="shared" si="5641"/>
        <v>0</v>
      </c>
      <c r="BF1662" s="31">
        <f t="shared" si="5642"/>
        <v>0</v>
      </c>
      <c r="BG1662" s="31">
        <f t="shared" si="5643"/>
        <v>0</v>
      </c>
      <c r="BH1662" s="31">
        <f t="shared" si="5510"/>
        <v>1166.4000000000001</v>
      </c>
      <c r="BI1662" s="31">
        <f t="shared" si="5511"/>
        <v>1166.4000000000001</v>
      </c>
      <c r="BJ1662" s="31">
        <f t="shared" si="5512"/>
        <v>1166.4000000000001</v>
      </c>
      <c r="BK1662" s="31">
        <f t="shared" si="5644"/>
        <v>0</v>
      </c>
      <c r="BL1662" s="31">
        <f t="shared" si="5645"/>
        <v>0</v>
      </c>
      <c r="BM1662" s="31">
        <f t="shared" si="5646"/>
        <v>0</v>
      </c>
      <c r="BN1662" s="31">
        <f t="shared" si="5513"/>
        <v>1166.4000000000001</v>
      </c>
      <c r="BO1662" s="31">
        <f t="shared" si="5514"/>
        <v>1166.4000000000001</v>
      </c>
      <c r="BP1662" s="31">
        <f t="shared" si="5515"/>
        <v>1166.4000000000001</v>
      </c>
      <c r="BQ1662" s="31">
        <f t="shared" si="5647"/>
        <v>0</v>
      </c>
      <c r="BR1662" s="31">
        <f t="shared" si="5648"/>
        <v>0</v>
      </c>
      <c r="BS1662" s="31">
        <f t="shared" si="5516"/>
        <v>1166.4000000000001</v>
      </c>
      <c r="BT1662" s="31">
        <f t="shared" si="5517"/>
        <v>1166.4000000000001</v>
      </c>
      <c r="BU1662" s="31">
        <f t="shared" si="5518"/>
        <v>1166.4000000000001</v>
      </c>
      <c r="BV1662" s="31">
        <f t="shared" si="5649"/>
        <v>0</v>
      </c>
      <c r="BW1662" s="31">
        <f t="shared" si="5650"/>
        <v>0</v>
      </c>
      <c r="BX1662" s="31">
        <f t="shared" si="5519"/>
        <v>1166.4000000000001</v>
      </c>
      <c r="BY1662" s="31">
        <f t="shared" si="5520"/>
        <v>1166.4000000000001</v>
      </c>
      <c r="BZ1662" s="31">
        <f t="shared" si="5521"/>
        <v>1166.4000000000001</v>
      </c>
      <c r="CA1662" s="31">
        <f t="shared" si="5651"/>
        <v>0</v>
      </c>
      <c r="CB1662" s="31">
        <f t="shared" si="5652"/>
        <v>0</v>
      </c>
      <c r="CC1662" s="31">
        <f t="shared" si="5653"/>
        <v>0</v>
      </c>
      <c r="CD1662" s="31">
        <f t="shared" si="5611"/>
        <v>1166.4000000000001</v>
      </c>
      <c r="CE1662" s="31">
        <f t="shared" si="5612"/>
        <v>1166.4000000000001</v>
      </c>
      <c r="CF1662" s="31">
        <f t="shared" si="5613"/>
        <v>1166.4000000000001</v>
      </c>
      <c r="CG1662" s="31">
        <f t="shared" si="5654"/>
        <v>0</v>
      </c>
      <c r="CH1662" s="24"/>
      <c r="CI1662" s="40"/>
      <c r="CL1662" s="1" t="s">
        <v>28</v>
      </c>
    </row>
    <row r="1663" ht="29.850000000000001">
      <c r="A1663" s="41" t="s">
        <v>954</v>
      </c>
      <c r="B1663" s="41"/>
      <c r="C1663" s="39"/>
      <c r="D1663" s="16"/>
      <c r="E1663" s="39" t="s">
        <v>955</v>
      </c>
      <c r="F1663" s="31">
        <f>F1664+F1667</f>
        <v>1166.4000000000001</v>
      </c>
      <c r="G1663" s="31">
        <f>G1664+G1667</f>
        <v>1166.4000000000001</v>
      </c>
      <c r="H1663" s="31">
        <f>H1664+H1667</f>
        <v>1166.4000000000001</v>
      </c>
      <c r="I1663" s="31">
        <f>I1664+I1667</f>
        <v>0</v>
      </c>
      <c r="J1663" s="31">
        <f>J1664+J1667</f>
        <v>0</v>
      </c>
      <c r="K1663" s="31">
        <f>K1664+K1667</f>
        <v>0</v>
      </c>
      <c r="L1663" s="31">
        <f t="shared" si="5486"/>
        <v>1166.4000000000001</v>
      </c>
      <c r="M1663" s="31">
        <f t="shared" si="5487"/>
        <v>1166.4000000000001</v>
      </c>
      <c r="N1663" s="31">
        <f t="shared" si="5488"/>
        <v>1166.4000000000001</v>
      </c>
      <c r="O1663" s="31">
        <f>O1664+O1667</f>
        <v>0</v>
      </c>
      <c r="P1663" s="31">
        <f>P1664+P1667</f>
        <v>0</v>
      </c>
      <c r="Q1663" s="31">
        <f>Q1664+Q1667</f>
        <v>0</v>
      </c>
      <c r="R1663" s="31">
        <f t="shared" si="5489"/>
        <v>1166.4000000000001</v>
      </c>
      <c r="S1663" s="31">
        <f t="shared" si="5490"/>
        <v>1166.4000000000001</v>
      </c>
      <c r="T1663" s="31">
        <f t="shared" si="5491"/>
        <v>1166.4000000000001</v>
      </c>
      <c r="U1663" s="31">
        <f>U1664+U1667</f>
        <v>0</v>
      </c>
      <c r="V1663" s="31">
        <f>V1664+V1667</f>
        <v>0</v>
      </c>
      <c r="W1663" s="31">
        <f>W1664+W1667</f>
        <v>0</v>
      </c>
      <c r="X1663" s="31">
        <f t="shared" si="5492"/>
        <v>1166.4000000000001</v>
      </c>
      <c r="Y1663" s="31">
        <f t="shared" si="5493"/>
        <v>1166.4000000000001</v>
      </c>
      <c r="Z1663" s="31">
        <f t="shared" si="5494"/>
        <v>1166.4000000000001</v>
      </c>
      <c r="AA1663" s="31">
        <f>AA1664+AA1667</f>
        <v>0</v>
      </c>
      <c r="AB1663" s="31">
        <f>AB1664+AB1667</f>
        <v>0</v>
      </c>
      <c r="AC1663" s="31">
        <f>AC1664+AC1667</f>
        <v>0</v>
      </c>
      <c r="AD1663" s="31">
        <f t="shared" si="5495"/>
        <v>1166.4000000000001</v>
      </c>
      <c r="AE1663" s="31">
        <f t="shared" si="5496"/>
        <v>1166.4000000000001</v>
      </c>
      <c r="AF1663" s="31">
        <f t="shared" si="5497"/>
        <v>1166.4000000000001</v>
      </c>
      <c r="AG1663" s="31">
        <f>AG1664+AG1667</f>
        <v>0</v>
      </c>
      <c r="AH1663" s="31">
        <f>AH1664+AH1667</f>
        <v>0</v>
      </c>
      <c r="AI1663" s="31">
        <f>AI1664+AI1667</f>
        <v>0</v>
      </c>
      <c r="AJ1663" s="31">
        <f t="shared" si="5498"/>
        <v>1166.4000000000001</v>
      </c>
      <c r="AK1663" s="31">
        <f t="shared" si="5499"/>
        <v>1166.4000000000001</v>
      </c>
      <c r="AL1663" s="31">
        <f t="shared" si="5500"/>
        <v>1166.4000000000001</v>
      </c>
      <c r="AM1663" s="31">
        <f>AM1664+AM1667</f>
        <v>0</v>
      </c>
      <c r="AN1663" s="31">
        <f>AN1664+AN1667</f>
        <v>0</v>
      </c>
      <c r="AO1663" s="31">
        <f>AO1664+AO1667</f>
        <v>0</v>
      </c>
      <c r="AP1663" s="31">
        <f t="shared" si="5501"/>
        <v>1166.4000000000001</v>
      </c>
      <c r="AQ1663" s="31">
        <f t="shared" si="5502"/>
        <v>1166.4000000000001</v>
      </c>
      <c r="AR1663" s="31">
        <f t="shared" si="5503"/>
        <v>1166.4000000000001</v>
      </c>
      <c r="AS1663" s="31">
        <f>AS1664+AS1667</f>
        <v>0</v>
      </c>
      <c r="AT1663" s="31">
        <f>AT1664+AT1667</f>
        <v>0</v>
      </c>
      <c r="AU1663" s="31">
        <f>AU1664+AU1667</f>
        <v>0</v>
      </c>
      <c r="AV1663" s="31">
        <f t="shared" si="5504"/>
        <v>1166.4000000000001</v>
      </c>
      <c r="AW1663" s="31">
        <f t="shared" si="5505"/>
        <v>1166.4000000000001</v>
      </c>
      <c r="AX1663" s="31">
        <f t="shared" si="5506"/>
        <v>1166.4000000000001</v>
      </c>
      <c r="AY1663" s="31">
        <f>AY1664+AY1667</f>
        <v>0</v>
      </c>
      <c r="AZ1663" s="31">
        <f>AZ1664+AZ1667</f>
        <v>0</v>
      </c>
      <c r="BA1663" s="31">
        <f>BA1664+BA1667</f>
        <v>0</v>
      </c>
      <c r="BB1663" s="31">
        <f t="shared" si="5507"/>
        <v>1166.4000000000001</v>
      </c>
      <c r="BC1663" s="31">
        <f t="shared" si="5508"/>
        <v>1166.4000000000001</v>
      </c>
      <c r="BD1663" s="31">
        <f t="shared" si="5509"/>
        <v>1166.4000000000001</v>
      </c>
      <c r="BE1663" s="31">
        <f>BE1664+BE1667</f>
        <v>0</v>
      </c>
      <c r="BF1663" s="31">
        <f>BF1664+BF1667</f>
        <v>0</v>
      </c>
      <c r="BG1663" s="31">
        <f>BG1664+BG1667</f>
        <v>0</v>
      </c>
      <c r="BH1663" s="31">
        <f t="shared" si="5510"/>
        <v>1166.4000000000001</v>
      </c>
      <c r="BI1663" s="31">
        <f t="shared" si="5511"/>
        <v>1166.4000000000001</v>
      </c>
      <c r="BJ1663" s="31">
        <f t="shared" si="5512"/>
        <v>1166.4000000000001</v>
      </c>
      <c r="BK1663" s="31">
        <f>BK1664+BK1667</f>
        <v>0</v>
      </c>
      <c r="BL1663" s="31">
        <f>BL1664+BL1667</f>
        <v>0</v>
      </c>
      <c r="BM1663" s="31">
        <f>BM1664+BM1667</f>
        <v>0</v>
      </c>
      <c r="BN1663" s="31">
        <f t="shared" si="5513"/>
        <v>1166.4000000000001</v>
      </c>
      <c r="BO1663" s="31">
        <f t="shared" si="5514"/>
        <v>1166.4000000000001</v>
      </c>
      <c r="BP1663" s="31">
        <f t="shared" si="5515"/>
        <v>1166.4000000000001</v>
      </c>
      <c r="BQ1663" s="31">
        <f>BQ1664+BQ1667</f>
        <v>0</v>
      </c>
      <c r="BR1663" s="31">
        <f>BR1664+BR1667</f>
        <v>0</v>
      </c>
      <c r="BS1663" s="31">
        <f t="shared" si="5516"/>
        <v>1166.4000000000001</v>
      </c>
      <c r="BT1663" s="31">
        <f t="shared" si="5517"/>
        <v>1166.4000000000001</v>
      </c>
      <c r="BU1663" s="31">
        <f t="shared" si="5518"/>
        <v>1166.4000000000001</v>
      </c>
      <c r="BV1663" s="31">
        <f>BV1664+BV1667</f>
        <v>0</v>
      </c>
      <c r="BW1663" s="31">
        <f>BW1664+BW1667</f>
        <v>0</v>
      </c>
      <c r="BX1663" s="31">
        <f t="shared" si="5519"/>
        <v>1166.4000000000001</v>
      </c>
      <c r="BY1663" s="31">
        <f t="shared" si="5520"/>
        <v>1166.4000000000001</v>
      </c>
      <c r="BZ1663" s="31">
        <f t="shared" si="5521"/>
        <v>1166.4000000000001</v>
      </c>
      <c r="CA1663" s="31">
        <f>CA1664+CA1667</f>
        <v>0</v>
      </c>
      <c r="CB1663" s="31">
        <f>CB1664+CB1667</f>
        <v>0</v>
      </c>
      <c r="CC1663" s="31">
        <f>CC1664+CC1667</f>
        <v>0</v>
      </c>
      <c r="CD1663" s="31">
        <f t="shared" si="5611"/>
        <v>1166.4000000000001</v>
      </c>
      <c r="CE1663" s="31">
        <f t="shared" si="5612"/>
        <v>1166.4000000000001</v>
      </c>
      <c r="CF1663" s="31">
        <f t="shared" si="5613"/>
        <v>1166.4000000000001</v>
      </c>
      <c r="CG1663" s="31">
        <f>CG1664+CG1667</f>
        <v>0</v>
      </c>
      <c r="CH1663" s="24"/>
      <c r="CI1663" s="40"/>
      <c r="CO1663" s="1" t="s">
        <v>31</v>
      </c>
    </row>
    <row r="1664" ht="29.850000000000001">
      <c r="A1664" s="41" t="s">
        <v>954</v>
      </c>
      <c r="B1664" s="17">
        <v>200</v>
      </c>
      <c r="C1664" s="16"/>
      <c r="D1664" s="16"/>
      <c r="E1664" s="39" t="s">
        <v>40</v>
      </c>
      <c r="F1664" s="31">
        <f t="shared" ref="F1664:F1670" si="5655">F1665</f>
        <v>1166.2</v>
      </c>
      <c r="G1664" s="31">
        <f t="shared" ref="G1664:G1670" si="5656">G1665</f>
        <v>1166.2</v>
      </c>
      <c r="H1664" s="31">
        <f t="shared" ref="H1664:H1670" si="5657">H1665</f>
        <v>1166.2</v>
      </c>
      <c r="I1664" s="31">
        <f t="shared" ref="I1664:I1670" si="5658">I1665</f>
        <v>0</v>
      </c>
      <c r="J1664" s="31">
        <f t="shared" ref="J1664:J1670" si="5659">J1665</f>
        <v>0</v>
      </c>
      <c r="K1664" s="31">
        <f t="shared" ref="K1664:K1670" si="5660">K1665</f>
        <v>0</v>
      </c>
      <c r="L1664" s="31">
        <f t="shared" si="5486"/>
        <v>1166.2</v>
      </c>
      <c r="M1664" s="31">
        <f t="shared" si="5487"/>
        <v>1166.2</v>
      </c>
      <c r="N1664" s="31">
        <f t="shared" si="5488"/>
        <v>1166.2</v>
      </c>
      <c r="O1664" s="31">
        <f t="shared" ref="O1664:O1670" si="5661">O1665</f>
        <v>0</v>
      </c>
      <c r="P1664" s="31">
        <f t="shared" ref="P1664:P1670" si="5662">P1665</f>
        <v>0</v>
      </c>
      <c r="Q1664" s="31">
        <f t="shared" ref="Q1664:Q1670" si="5663">Q1665</f>
        <v>0</v>
      </c>
      <c r="R1664" s="31">
        <f t="shared" si="5489"/>
        <v>1166.2</v>
      </c>
      <c r="S1664" s="31">
        <f t="shared" si="5490"/>
        <v>1166.2</v>
      </c>
      <c r="T1664" s="31">
        <f t="shared" si="5491"/>
        <v>1166.2</v>
      </c>
      <c r="U1664" s="31">
        <f t="shared" ref="U1664:U1670" si="5664">U1665</f>
        <v>0</v>
      </c>
      <c r="V1664" s="31">
        <f t="shared" ref="V1664:V1670" si="5665">V1665</f>
        <v>0</v>
      </c>
      <c r="W1664" s="31">
        <f t="shared" ref="W1664:W1670" si="5666">W1665</f>
        <v>0</v>
      </c>
      <c r="X1664" s="31">
        <f t="shared" si="5492"/>
        <v>1166.2</v>
      </c>
      <c r="Y1664" s="31">
        <f t="shared" si="5493"/>
        <v>1166.2</v>
      </c>
      <c r="Z1664" s="31">
        <f t="shared" si="5494"/>
        <v>1166.2</v>
      </c>
      <c r="AA1664" s="31">
        <f t="shared" ref="AA1664:AA1670" si="5667">AA1665</f>
        <v>0</v>
      </c>
      <c r="AB1664" s="31">
        <f t="shared" ref="AB1664:AB1670" si="5668">AB1665</f>
        <v>0</v>
      </c>
      <c r="AC1664" s="31">
        <f t="shared" ref="AC1664:AC1670" si="5669">AC1665</f>
        <v>0</v>
      </c>
      <c r="AD1664" s="31">
        <f t="shared" si="5495"/>
        <v>1166.2</v>
      </c>
      <c r="AE1664" s="31">
        <f t="shared" si="5496"/>
        <v>1166.2</v>
      </c>
      <c r="AF1664" s="31">
        <f t="shared" si="5497"/>
        <v>1166.2</v>
      </c>
      <c r="AG1664" s="31">
        <f t="shared" ref="AG1664:AG1670" si="5670">AG1665</f>
        <v>0</v>
      </c>
      <c r="AH1664" s="31">
        <f t="shared" ref="AH1664:AH1670" si="5671">AH1665</f>
        <v>0</v>
      </c>
      <c r="AI1664" s="31">
        <f t="shared" ref="AI1664:AI1670" si="5672">AI1665</f>
        <v>0</v>
      </c>
      <c r="AJ1664" s="31">
        <f t="shared" si="5498"/>
        <v>1166.2</v>
      </c>
      <c r="AK1664" s="31">
        <f t="shared" si="5499"/>
        <v>1166.2</v>
      </c>
      <c r="AL1664" s="31">
        <f t="shared" si="5500"/>
        <v>1166.2</v>
      </c>
      <c r="AM1664" s="31">
        <f t="shared" ref="AM1664:AM1670" si="5673">AM1665</f>
        <v>0</v>
      </c>
      <c r="AN1664" s="31">
        <f t="shared" ref="AN1664:AN1670" si="5674">AN1665</f>
        <v>0</v>
      </c>
      <c r="AO1664" s="31">
        <f t="shared" ref="AO1664:AO1670" si="5675">AO1665</f>
        <v>0</v>
      </c>
      <c r="AP1664" s="31">
        <f t="shared" si="5501"/>
        <v>1166.2</v>
      </c>
      <c r="AQ1664" s="31">
        <f t="shared" si="5502"/>
        <v>1166.2</v>
      </c>
      <c r="AR1664" s="31">
        <f t="shared" si="5503"/>
        <v>1166.2</v>
      </c>
      <c r="AS1664" s="31">
        <f t="shared" ref="AS1664:AS1670" si="5676">AS1665</f>
        <v>0</v>
      </c>
      <c r="AT1664" s="31">
        <f t="shared" ref="AT1664:AT1670" si="5677">AT1665</f>
        <v>0</v>
      </c>
      <c r="AU1664" s="31">
        <f t="shared" ref="AU1664:AU1670" si="5678">AU1665</f>
        <v>0</v>
      </c>
      <c r="AV1664" s="31">
        <f t="shared" si="5504"/>
        <v>1166.2</v>
      </c>
      <c r="AW1664" s="31">
        <f t="shared" si="5505"/>
        <v>1166.2</v>
      </c>
      <c r="AX1664" s="31">
        <f t="shared" si="5506"/>
        <v>1166.2</v>
      </c>
      <c r="AY1664" s="31">
        <f t="shared" ref="AY1664:AY1670" si="5679">AY1665</f>
        <v>0</v>
      </c>
      <c r="AZ1664" s="31">
        <f t="shared" ref="AZ1664:AZ1670" si="5680">AZ1665</f>
        <v>0</v>
      </c>
      <c r="BA1664" s="31">
        <f t="shared" ref="BA1664:BA1670" si="5681">BA1665</f>
        <v>0</v>
      </c>
      <c r="BB1664" s="31">
        <f t="shared" si="5507"/>
        <v>1166.2</v>
      </c>
      <c r="BC1664" s="31">
        <f t="shared" si="5508"/>
        <v>1166.2</v>
      </c>
      <c r="BD1664" s="31">
        <f t="shared" si="5509"/>
        <v>1166.2</v>
      </c>
      <c r="BE1664" s="31">
        <f t="shared" ref="BE1664:BE1670" si="5682">BE1665</f>
        <v>0</v>
      </c>
      <c r="BF1664" s="31">
        <f t="shared" ref="BF1664:BF1670" si="5683">BF1665</f>
        <v>0</v>
      </c>
      <c r="BG1664" s="31">
        <f t="shared" ref="BG1664:BG1670" si="5684">BG1665</f>
        <v>0</v>
      </c>
      <c r="BH1664" s="31">
        <f t="shared" si="5510"/>
        <v>1166.2</v>
      </c>
      <c r="BI1664" s="31">
        <f t="shared" si="5511"/>
        <v>1166.2</v>
      </c>
      <c r="BJ1664" s="31">
        <f t="shared" si="5512"/>
        <v>1166.2</v>
      </c>
      <c r="BK1664" s="31">
        <f t="shared" ref="BK1664:BK1670" si="5685">BK1665</f>
        <v>0</v>
      </c>
      <c r="BL1664" s="31">
        <f t="shared" ref="BL1664:BL1670" si="5686">BL1665</f>
        <v>0</v>
      </c>
      <c r="BM1664" s="31">
        <f t="shared" ref="BM1664:BM1670" si="5687">BM1665</f>
        <v>0</v>
      </c>
      <c r="BN1664" s="31">
        <f t="shared" si="5513"/>
        <v>1166.2</v>
      </c>
      <c r="BO1664" s="31">
        <f t="shared" si="5514"/>
        <v>1166.2</v>
      </c>
      <c r="BP1664" s="31">
        <f t="shared" si="5515"/>
        <v>1166.2</v>
      </c>
      <c r="BQ1664" s="31">
        <f t="shared" ref="BQ1664:BQ1670" si="5688">BQ1665</f>
        <v>0</v>
      </c>
      <c r="BR1664" s="31">
        <f t="shared" ref="BR1664:BR1670" si="5689">BR1665</f>
        <v>0</v>
      </c>
      <c r="BS1664" s="31">
        <f t="shared" si="5516"/>
        <v>1166.2</v>
      </c>
      <c r="BT1664" s="31">
        <f t="shared" si="5517"/>
        <v>1166.2</v>
      </c>
      <c r="BU1664" s="31">
        <f t="shared" si="5518"/>
        <v>1166.2</v>
      </c>
      <c r="BV1664" s="31">
        <f t="shared" ref="BV1664:BV1670" si="5690">BV1665</f>
        <v>0</v>
      </c>
      <c r="BW1664" s="31">
        <f t="shared" ref="BW1664:BW1670" si="5691">BW1665</f>
        <v>0</v>
      </c>
      <c r="BX1664" s="31">
        <f t="shared" si="5519"/>
        <v>1166.2</v>
      </c>
      <c r="BY1664" s="31">
        <f t="shared" si="5520"/>
        <v>1166.2</v>
      </c>
      <c r="BZ1664" s="31">
        <f t="shared" si="5521"/>
        <v>1166.2</v>
      </c>
      <c r="CA1664" s="31">
        <f t="shared" ref="CA1664:CA1670" si="5692">CA1665</f>
        <v>0</v>
      </c>
      <c r="CB1664" s="31">
        <f t="shared" ref="CB1664:CB1670" si="5693">CB1665</f>
        <v>0</v>
      </c>
      <c r="CC1664" s="31">
        <f t="shared" ref="CC1664:CC1670" si="5694">CC1665</f>
        <v>0</v>
      </c>
      <c r="CD1664" s="31">
        <f t="shared" si="5611"/>
        <v>1166.2</v>
      </c>
      <c r="CE1664" s="31">
        <f t="shared" si="5612"/>
        <v>1166.2</v>
      </c>
      <c r="CF1664" s="31">
        <f t="shared" si="5613"/>
        <v>1166.2</v>
      </c>
      <c r="CG1664" s="31">
        <f t="shared" ref="CG1664:CG1670" si="5695">CG1665</f>
        <v>0</v>
      </c>
      <c r="CH1664" s="24"/>
      <c r="CI1664" s="40"/>
      <c r="CM1664" s="1" t="s">
        <v>29</v>
      </c>
    </row>
    <row r="1665" ht="43.75">
      <c r="A1665" s="41" t="s">
        <v>954</v>
      </c>
      <c r="B1665" s="17">
        <v>240</v>
      </c>
      <c r="C1665" s="16"/>
      <c r="D1665" s="16"/>
      <c r="E1665" s="39" t="s">
        <v>41</v>
      </c>
      <c r="F1665" s="31">
        <f t="shared" si="5655"/>
        <v>1166.2</v>
      </c>
      <c r="G1665" s="31">
        <f t="shared" si="5656"/>
        <v>1166.2</v>
      </c>
      <c r="H1665" s="31">
        <f t="shared" si="5657"/>
        <v>1166.2</v>
      </c>
      <c r="I1665" s="31">
        <f t="shared" si="5658"/>
        <v>0</v>
      </c>
      <c r="J1665" s="31">
        <f t="shared" si="5659"/>
        <v>0</v>
      </c>
      <c r="K1665" s="31">
        <f t="shared" si="5660"/>
        <v>0</v>
      </c>
      <c r="L1665" s="31">
        <f t="shared" si="5486"/>
        <v>1166.2</v>
      </c>
      <c r="M1665" s="31">
        <f t="shared" si="5487"/>
        <v>1166.2</v>
      </c>
      <c r="N1665" s="31">
        <f t="shared" si="5488"/>
        <v>1166.2</v>
      </c>
      <c r="O1665" s="31">
        <f t="shared" si="5661"/>
        <v>0</v>
      </c>
      <c r="P1665" s="31">
        <f t="shared" si="5662"/>
        <v>0</v>
      </c>
      <c r="Q1665" s="31">
        <f t="shared" si="5663"/>
        <v>0</v>
      </c>
      <c r="R1665" s="31">
        <f t="shared" si="5489"/>
        <v>1166.2</v>
      </c>
      <c r="S1665" s="31">
        <f t="shared" si="5490"/>
        <v>1166.2</v>
      </c>
      <c r="T1665" s="31">
        <f t="shared" si="5491"/>
        <v>1166.2</v>
      </c>
      <c r="U1665" s="31">
        <f t="shared" si="5664"/>
        <v>0</v>
      </c>
      <c r="V1665" s="31">
        <f t="shared" si="5665"/>
        <v>0</v>
      </c>
      <c r="W1665" s="31">
        <f t="shared" si="5666"/>
        <v>0</v>
      </c>
      <c r="X1665" s="31">
        <f t="shared" si="5492"/>
        <v>1166.2</v>
      </c>
      <c r="Y1665" s="31">
        <f t="shared" si="5493"/>
        <v>1166.2</v>
      </c>
      <c r="Z1665" s="31">
        <f t="shared" si="5494"/>
        <v>1166.2</v>
      </c>
      <c r="AA1665" s="31">
        <f t="shared" si="5667"/>
        <v>0</v>
      </c>
      <c r="AB1665" s="31">
        <f t="shared" si="5668"/>
        <v>0</v>
      </c>
      <c r="AC1665" s="31">
        <f t="shared" si="5669"/>
        <v>0</v>
      </c>
      <c r="AD1665" s="31">
        <f t="shared" si="5495"/>
        <v>1166.2</v>
      </c>
      <c r="AE1665" s="31">
        <f t="shared" si="5496"/>
        <v>1166.2</v>
      </c>
      <c r="AF1665" s="31">
        <f t="shared" si="5497"/>
        <v>1166.2</v>
      </c>
      <c r="AG1665" s="31">
        <f t="shared" si="5670"/>
        <v>0</v>
      </c>
      <c r="AH1665" s="31">
        <f t="shared" si="5671"/>
        <v>0</v>
      </c>
      <c r="AI1665" s="31">
        <f t="shared" si="5672"/>
        <v>0</v>
      </c>
      <c r="AJ1665" s="31">
        <f t="shared" si="5498"/>
        <v>1166.2</v>
      </c>
      <c r="AK1665" s="31">
        <f t="shared" si="5499"/>
        <v>1166.2</v>
      </c>
      <c r="AL1665" s="31">
        <f t="shared" si="5500"/>
        <v>1166.2</v>
      </c>
      <c r="AM1665" s="31">
        <f t="shared" si="5673"/>
        <v>0</v>
      </c>
      <c r="AN1665" s="31">
        <f t="shared" si="5674"/>
        <v>0</v>
      </c>
      <c r="AO1665" s="31">
        <f t="shared" si="5675"/>
        <v>0</v>
      </c>
      <c r="AP1665" s="31">
        <f t="shared" si="5501"/>
        <v>1166.2</v>
      </c>
      <c r="AQ1665" s="31">
        <f t="shared" si="5502"/>
        <v>1166.2</v>
      </c>
      <c r="AR1665" s="31">
        <f t="shared" si="5503"/>
        <v>1166.2</v>
      </c>
      <c r="AS1665" s="31">
        <f t="shared" si="5676"/>
        <v>0</v>
      </c>
      <c r="AT1665" s="31">
        <f t="shared" si="5677"/>
        <v>0</v>
      </c>
      <c r="AU1665" s="31">
        <f t="shared" si="5678"/>
        <v>0</v>
      </c>
      <c r="AV1665" s="31">
        <f t="shared" si="5504"/>
        <v>1166.2</v>
      </c>
      <c r="AW1665" s="31">
        <f t="shared" si="5505"/>
        <v>1166.2</v>
      </c>
      <c r="AX1665" s="31">
        <f t="shared" si="5506"/>
        <v>1166.2</v>
      </c>
      <c r="AY1665" s="31">
        <f t="shared" si="5679"/>
        <v>0</v>
      </c>
      <c r="AZ1665" s="31">
        <f t="shared" si="5680"/>
        <v>0</v>
      </c>
      <c r="BA1665" s="31">
        <f t="shared" si="5681"/>
        <v>0</v>
      </c>
      <c r="BB1665" s="31">
        <f t="shared" si="5507"/>
        <v>1166.2</v>
      </c>
      <c r="BC1665" s="31">
        <f t="shared" si="5508"/>
        <v>1166.2</v>
      </c>
      <c r="BD1665" s="31">
        <f t="shared" si="5509"/>
        <v>1166.2</v>
      </c>
      <c r="BE1665" s="31">
        <f t="shared" si="5682"/>
        <v>0</v>
      </c>
      <c r="BF1665" s="31">
        <f t="shared" si="5683"/>
        <v>0</v>
      </c>
      <c r="BG1665" s="31">
        <f t="shared" si="5684"/>
        <v>0</v>
      </c>
      <c r="BH1665" s="31">
        <f t="shared" si="5510"/>
        <v>1166.2</v>
      </c>
      <c r="BI1665" s="31">
        <f t="shared" si="5511"/>
        <v>1166.2</v>
      </c>
      <c r="BJ1665" s="31">
        <f t="shared" si="5512"/>
        <v>1166.2</v>
      </c>
      <c r="BK1665" s="31">
        <f t="shared" si="5685"/>
        <v>0</v>
      </c>
      <c r="BL1665" s="31">
        <f t="shared" si="5686"/>
        <v>0</v>
      </c>
      <c r="BM1665" s="31">
        <f t="shared" si="5687"/>
        <v>0</v>
      </c>
      <c r="BN1665" s="31">
        <f t="shared" si="5513"/>
        <v>1166.2</v>
      </c>
      <c r="BO1665" s="31">
        <f t="shared" si="5514"/>
        <v>1166.2</v>
      </c>
      <c r="BP1665" s="31">
        <f t="shared" si="5515"/>
        <v>1166.2</v>
      </c>
      <c r="BQ1665" s="31">
        <f t="shared" si="5688"/>
        <v>0</v>
      </c>
      <c r="BR1665" s="31">
        <f t="shared" si="5689"/>
        <v>0</v>
      </c>
      <c r="BS1665" s="31">
        <f t="shared" si="5516"/>
        <v>1166.2</v>
      </c>
      <c r="BT1665" s="31">
        <f t="shared" si="5517"/>
        <v>1166.2</v>
      </c>
      <c r="BU1665" s="31">
        <f t="shared" si="5518"/>
        <v>1166.2</v>
      </c>
      <c r="BV1665" s="31">
        <f t="shared" si="5690"/>
        <v>0</v>
      </c>
      <c r="BW1665" s="31">
        <f t="shared" si="5691"/>
        <v>0</v>
      </c>
      <c r="BX1665" s="31">
        <f t="shared" si="5519"/>
        <v>1166.2</v>
      </c>
      <c r="BY1665" s="31">
        <f t="shared" si="5520"/>
        <v>1166.2</v>
      </c>
      <c r="BZ1665" s="31">
        <f t="shared" si="5521"/>
        <v>1166.2</v>
      </c>
      <c r="CA1665" s="31">
        <f t="shared" si="5692"/>
        <v>0</v>
      </c>
      <c r="CB1665" s="31">
        <f t="shared" si="5693"/>
        <v>0</v>
      </c>
      <c r="CC1665" s="31">
        <f t="shared" si="5694"/>
        <v>0</v>
      </c>
      <c r="CD1665" s="31">
        <f t="shared" si="5611"/>
        <v>1166.2</v>
      </c>
      <c r="CE1665" s="31">
        <f t="shared" si="5612"/>
        <v>1166.2</v>
      </c>
      <c r="CF1665" s="31">
        <f t="shared" si="5613"/>
        <v>1166.2</v>
      </c>
      <c r="CG1665" s="31">
        <f t="shared" si="5695"/>
        <v>0</v>
      </c>
      <c r="CH1665" s="24"/>
      <c r="CI1665" s="40"/>
      <c r="CN1665" s="1" t="s">
        <v>30</v>
      </c>
    </row>
    <row r="1666" ht="29.850000000000001">
      <c r="A1666" s="41" t="s">
        <v>954</v>
      </c>
      <c r="B1666" s="17">
        <v>240</v>
      </c>
      <c r="C1666" s="16" t="s">
        <v>354</v>
      </c>
      <c r="D1666" s="16" t="s">
        <v>67</v>
      </c>
      <c r="E1666" s="39" t="s">
        <v>934</v>
      </c>
      <c r="F1666" s="31">
        <v>1166.2</v>
      </c>
      <c r="G1666" s="31">
        <v>1166.2</v>
      </c>
      <c r="H1666" s="31">
        <v>1166.2</v>
      </c>
      <c r="I1666" s="31"/>
      <c r="J1666" s="31"/>
      <c r="K1666" s="31"/>
      <c r="L1666" s="31">
        <f t="shared" si="5486"/>
        <v>1166.2</v>
      </c>
      <c r="M1666" s="31">
        <f t="shared" si="5487"/>
        <v>1166.2</v>
      </c>
      <c r="N1666" s="31">
        <f t="shared" si="5488"/>
        <v>1166.2</v>
      </c>
      <c r="O1666" s="31"/>
      <c r="P1666" s="31"/>
      <c r="Q1666" s="31"/>
      <c r="R1666" s="31">
        <f t="shared" si="5489"/>
        <v>1166.2</v>
      </c>
      <c r="S1666" s="31">
        <f t="shared" si="5490"/>
        <v>1166.2</v>
      </c>
      <c r="T1666" s="31">
        <f t="shared" si="5491"/>
        <v>1166.2</v>
      </c>
      <c r="U1666" s="31"/>
      <c r="V1666" s="31"/>
      <c r="W1666" s="31"/>
      <c r="X1666" s="31">
        <f t="shared" si="5492"/>
        <v>1166.2</v>
      </c>
      <c r="Y1666" s="31">
        <f t="shared" si="5493"/>
        <v>1166.2</v>
      </c>
      <c r="Z1666" s="31">
        <f t="shared" si="5494"/>
        <v>1166.2</v>
      </c>
      <c r="AA1666" s="31"/>
      <c r="AB1666" s="31"/>
      <c r="AC1666" s="31"/>
      <c r="AD1666" s="31">
        <f t="shared" si="5495"/>
        <v>1166.2</v>
      </c>
      <c r="AE1666" s="31">
        <f t="shared" si="5496"/>
        <v>1166.2</v>
      </c>
      <c r="AF1666" s="31">
        <f t="shared" si="5497"/>
        <v>1166.2</v>
      </c>
      <c r="AG1666" s="31"/>
      <c r="AH1666" s="31"/>
      <c r="AI1666" s="31"/>
      <c r="AJ1666" s="31">
        <f t="shared" si="5498"/>
        <v>1166.2</v>
      </c>
      <c r="AK1666" s="31">
        <f t="shared" si="5499"/>
        <v>1166.2</v>
      </c>
      <c r="AL1666" s="31">
        <f t="shared" si="5500"/>
        <v>1166.2</v>
      </c>
      <c r="AM1666" s="31"/>
      <c r="AN1666" s="31"/>
      <c r="AO1666" s="31"/>
      <c r="AP1666" s="31">
        <f t="shared" si="5501"/>
        <v>1166.2</v>
      </c>
      <c r="AQ1666" s="31">
        <f t="shared" si="5502"/>
        <v>1166.2</v>
      </c>
      <c r="AR1666" s="31">
        <f t="shared" si="5503"/>
        <v>1166.2</v>
      </c>
      <c r="AS1666" s="31"/>
      <c r="AT1666" s="31"/>
      <c r="AU1666" s="31"/>
      <c r="AV1666" s="31">
        <f t="shared" si="5504"/>
        <v>1166.2</v>
      </c>
      <c r="AW1666" s="31">
        <f t="shared" si="5505"/>
        <v>1166.2</v>
      </c>
      <c r="AX1666" s="31">
        <f t="shared" si="5506"/>
        <v>1166.2</v>
      </c>
      <c r="AY1666" s="31"/>
      <c r="AZ1666" s="31"/>
      <c r="BA1666" s="31"/>
      <c r="BB1666" s="31">
        <f t="shared" si="5507"/>
        <v>1166.2</v>
      </c>
      <c r="BC1666" s="31">
        <f t="shared" si="5508"/>
        <v>1166.2</v>
      </c>
      <c r="BD1666" s="31">
        <f t="shared" si="5509"/>
        <v>1166.2</v>
      </c>
      <c r="BE1666" s="31"/>
      <c r="BF1666" s="31"/>
      <c r="BG1666" s="31"/>
      <c r="BH1666" s="31">
        <f t="shared" si="5510"/>
        <v>1166.2</v>
      </c>
      <c r="BI1666" s="31">
        <f t="shared" si="5511"/>
        <v>1166.2</v>
      </c>
      <c r="BJ1666" s="31">
        <f t="shared" si="5512"/>
        <v>1166.2</v>
      </c>
      <c r="BK1666" s="31"/>
      <c r="BL1666" s="31"/>
      <c r="BM1666" s="31"/>
      <c r="BN1666" s="31">
        <f t="shared" si="5513"/>
        <v>1166.2</v>
      </c>
      <c r="BO1666" s="31">
        <f t="shared" si="5514"/>
        <v>1166.2</v>
      </c>
      <c r="BP1666" s="31">
        <f t="shared" si="5515"/>
        <v>1166.2</v>
      </c>
      <c r="BQ1666" s="31"/>
      <c r="BR1666" s="31"/>
      <c r="BS1666" s="31">
        <f t="shared" si="5516"/>
        <v>1166.2</v>
      </c>
      <c r="BT1666" s="31">
        <f t="shared" si="5517"/>
        <v>1166.2</v>
      </c>
      <c r="BU1666" s="31">
        <f t="shared" si="5518"/>
        <v>1166.2</v>
      </c>
      <c r="BV1666" s="31"/>
      <c r="BW1666" s="31"/>
      <c r="BX1666" s="31">
        <f t="shared" si="5519"/>
        <v>1166.2</v>
      </c>
      <c r="BY1666" s="31">
        <f t="shared" si="5520"/>
        <v>1166.2</v>
      </c>
      <c r="BZ1666" s="31">
        <f t="shared" si="5521"/>
        <v>1166.2</v>
      </c>
      <c r="CA1666" s="31"/>
      <c r="CB1666" s="31"/>
      <c r="CC1666" s="31"/>
      <c r="CD1666" s="31">
        <f t="shared" si="5611"/>
        <v>1166.2</v>
      </c>
      <c r="CE1666" s="31">
        <f t="shared" si="5612"/>
        <v>1166.2</v>
      </c>
      <c r="CF1666" s="31">
        <f t="shared" si="5613"/>
        <v>1166.2</v>
      </c>
      <c r="CG1666" s="31"/>
      <c r="CH1666" s="24"/>
      <c r="CI1666" s="40"/>
    </row>
    <row r="1667" ht="15">
      <c r="A1667" s="41" t="s">
        <v>954</v>
      </c>
      <c r="B1667" s="17">
        <v>800</v>
      </c>
      <c r="C1667" s="16"/>
      <c r="D1667" s="16"/>
      <c r="E1667" s="39" t="s">
        <v>54</v>
      </c>
      <c r="F1667" s="31">
        <f t="shared" si="5655"/>
        <v>0.20000000000000001</v>
      </c>
      <c r="G1667" s="31">
        <f t="shared" si="5656"/>
        <v>0.20000000000000001</v>
      </c>
      <c r="H1667" s="31">
        <f t="shared" si="5657"/>
        <v>0.20000000000000001</v>
      </c>
      <c r="I1667" s="31">
        <f t="shared" si="5658"/>
        <v>0</v>
      </c>
      <c r="J1667" s="31">
        <f t="shared" si="5659"/>
        <v>0</v>
      </c>
      <c r="K1667" s="31">
        <f t="shared" si="5660"/>
        <v>0</v>
      </c>
      <c r="L1667" s="31">
        <f t="shared" si="5486"/>
        <v>0.20000000000000001</v>
      </c>
      <c r="M1667" s="31">
        <f t="shared" si="5487"/>
        <v>0.20000000000000001</v>
      </c>
      <c r="N1667" s="31">
        <f t="shared" si="5488"/>
        <v>0.20000000000000001</v>
      </c>
      <c r="O1667" s="31">
        <f t="shared" si="5661"/>
        <v>0</v>
      </c>
      <c r="P1667" s="31">
        <f t="shared" si="5662"/>
        <v>0</v>
      </c>
      <c r="Q1667" s="31">
        <f t="shared" si="5663"/>
        <v>0</v>
      </c>
      <c r="R1667" s="31">
        <f t="shared" si="5489"/>
        <v>0.20000000000000001</v>
      </c>
      <c r="S1667" s="31">
        <f t="shared" si="5490"/>
        <v>0.20000000000000001</v>
      </c>
      <c r="T1667" s="31">
        <f t="shared" si="5491"/>
        <v>0.20000000000000001</v>
      </c>
      <c r="U1667" s="31">
        <f t="shared" si="5664"/>
        <v>0</v>
      </c>
      <c r="V1667" s="31">
        <f t="shared" si="5665"/>
        <v>0</v>
      </c>
      <c r="W1667" s="31">
        <f t="shared" si="5666"/>
        <v>0</v>
      </c>
      <c r="X1667" s="31">
        <f t="shared" si="5492"/>
        <v>0.20000000000000001</v>
      </c>
      <c r="Y1667" s="31">
        <f t="shared" si="5493"/>
        <v>0.20000000000000001</v>
      </c>
      <c r="Z1667" s="31">
        <f t="shared" si="5494"/>
        <v>0.20000000000000001</v>
      </c>
      <c r="AA1667" s="31">
        <f t="shared" si="5667"/>
        <v>0</v>
      </c>
      <c r="AB1667" s="31">
        <f t="shared" si="5668"/>
        <v>0</v>
      </c>
      <c r="AC1667" s="31">
        <f t="shared" si="5669"/>
        <v>0</v>
      </c>
      <c r="AD1667" s="31">
        <f t="shared" si="5495"/>
        <v>0.20000000000000001</v>
      </c>
      <c r="AE1667" s="31">
        <f t="shared" si="5496"/>
        <v>0.20000000000000001</v>
      </c>
      <c r="AF1667" s="31">
        <f t="shared" si="5497"/>
        <v>0.20000000000000001</v>
      </c>
      <c r="AG1667" s="31">
        <f t="shared" si="5670"/>
        <v>0</v>
      </c>
      <c r="AH1667" s="31">
        <f t="shared" si="5671"/>
        <v>0</v>
      </c>
      <c r="AI1667" s="31">
        <f t="shared" si="5672"/>
        <v>0</v>
      </c>
      <c r="AJ1667" s="31">
        <f t="shared" si="5498"/>
        <v>0.20000000000000001</v>
      </c>
      <c r="AK1667" s="31">
        <f t="shared" si="5499"/>
        <v>0.20000000000000001</v>
      </c>
      <c r="AL1667" s="31">
        <f t="shared" si="5500"/>
        <v>0.20000000000000001</v>
      </c>
      <c r="AM1667" s="31">
        <f t="shared" si="5673"/>
        <v>0</v>
      </c>
      <c r="AN1667" s="31">
        <f t="shared" si="5674"/>
        <v>0</v>
      </c>
      <c r="AO1667" s="31">
        <f t="shared" si="5675"/>
        <v>0</v>
      </c>
      <c r="AP1667" s="31">
        <f t="shared" si="5501"/>
        <v>0.20000000000000001</v>
      </c>
      <c r="AQ1667" s="31">
        <f t="shared" si="5502"/>
        <v>0.20000000000000001</v>
      </c>
      <c r="AR1667" s="31">
        <f t="shared" si="5503"/>
        <v>0.20000000000000001</v>
      </c>
      <c r="AS1667" s="31">
        <f t="shared" si="5676"/>
        <v>0</v>
      </c>
      <c r="AT1667" s="31">
        <f t="shared" si="5677"/>
        <v>0</v>
      </c>
      <c r="AU1667" s="31">
        <f t="shared" si="5678"/>
        <v>0</v>
      </c>
      <c r="AV1667" s="31">
        <f t="shared" si="5504"/>
        <v>0.20000000000000001</v>
      </c>
      <c r="AW1667" s="31">
        <f t="shared" si="5505"/>
        <v>0.20000000000000001</v>
      </c>
      <c r="AX1667" s="31">
        <f t="shared" si="5506"/>
        <v>0.20000000000000001</v>
      </c>
      <c r="AY1667" s="31">
        <f t="shared" si="5679"/>
        <v>0</v>
      </c>
      <c r="AZ1667" s="31">
        <f t="shared" si="5680"/>
        <v>0</v>
      </c>
      <c r="BA1667" s="31">
        <f t="shared" si="5681"/>
        <v>0</v>
      </c>
      <c r="BB1667" s="31">
        <f t="shared" si="5507"/>
        <v>0.20000000000000001</v>
      </c>
      <c r="BC1667" s="31">
        <f t="shared" si="5508"/>
        <v>0.20000000000000001</v>
      </c>
      <c r="BD1667" s="31">
        <f t="shared" si="5509"/>
        <v>0.20000000000000001</v>
      </c>
      <c r="BE1667" s="31">
        <f t="shared" si="5682"/>
        <v>0</v>
      </c>
      <c r="BF1667" s="31">
        <f t="shared" si="5683"/>
        <v>0</v>
      </c>
      <c r="BG1667" s="31">
        <f t="shared" si="5684"/>
        <v>0</v>
      </c>
      <c r="BH1667" s="31">
        <f t="shared" si="5510"/>
        <v>0.20000000000000001</v>
      </c>
      <c r="BI1667" s="31">
        <f t="shared" si="5511"/>
        <v>0.20000000000000001</v>
      </c>
      <c r="BJ1667" s="31">
        <f t="shared" si="5512"/>
        <v>0.20000000000000001</v>
      </c>
      <c r="BK1667" s="31">
        <f t="shared" si="5685"/>
        <v>0</v>
      </c>
      <c r="BL1667" s="31">
        <f t="shared" si="5686"/>
        <v>0</v>
      </c>
      <c r="BM1667" s="31">
        <f t="shared" si="5687"/>
        <v>0</v>
      </c>
      <c r="BN1667" s="31">
        <f t="shared" si="5513"/>
        <v>0.20000000000000001</v>
      </c>
      <c r="BO1667" s="31">
        <f t="shared" si="5514"/>
        <v>0.20000000000000001</v>
      </c>
      <c r="BP1667" s="31">
        <f t="shared" si="5515"/>
        <v>0.20000000000000001</v>
      </c>
      <c r="BQ1667" s="31">
        <f t="shared" si="5688"/>
        <v>0</v>
      </c>
      <c r="BR1667" s="31">
        <f t="shared" si="5689"/>
        <v>0</v>
      </c>
      <c r="BS1667" s="31">
        <f t="shared" si="5516"/>
        <v>0.20000000000000001</v>
      </c>
      <c r="BT1667" s="31">
        <f t="shared" si="5517"/>
        <v>0.20000000000000001</v>
      </c>
      <c r="BU1667" s="31">
        <f t="shared" si="5518"/>
        <v>0.20000000000000001</v>
      </c>
      <c r="BV1667" s="31">
        <f t="shared" si="5690"/>
        <v>0</v>
      </c>
      <c r="BW1667" s="31">
        <f t="shared" si="5691"/>
        <v>0</v>
      </c>
      <c r="BX1667" s="31">
        <f t="shared" si="5519"/>
        <v>0.20000000000000001</v>
      </c>
      <c r="BY1667" s="31">
        <f t="shared" si="5520"/>
        <v>0.20000000000000001</v>
      </c>
      <c r="BZ1667" s="31">
        <f t="shared" si="5521"/>
        <v>0.20000000000000001</v>
      </c>
      <c r="CA1667" s="31">
        <f t="shared" si="5692"/>
        <v>0</v>
      </c>
      <c r="CB1667" s="31">
        <f t="shared" si="5693"/>
        <v>0</v>
      </c>
      <c r="CC1667" s="31">
        <f t="shared" si="5694"/>
        <v>0</v>
      </c>
      <c r="CD1667" s="31">
        <f t="shared" si="5611"/>
        <v>0.20000000000000001</v>
      </c>
      <c r="CE1667" s="31">
        <f t="shared" si="5612"/>
        <v>0.20000000000000001</v>
      </c>
      <c r="CF1667" s="31">
        <f t="shared" si="5613"/>
        <v>0.20000000000000001</v>
      </c>
      <c r="CG1667" s="31">
        <f t="shared" si="5695"/>
        <v>0</v>
      </c>
      <c r="CH1667" s="24"/>
      <c r="CI1667" s="40"/>
      <c r="CM1667" s="1" t="s">
        <v>29</v>
      </c>
    </row>
    <row r="1668" ht="15">
      <c r="A1668" s="41" t="s">
        <v>954</v>
      </c>
      <c r="B1668" s="17">
        <v>850</v>
      </c>
      <c r="C1668" s="16"/>
      <c r="D1668" s="16"/>
      <c r="E1668" s="39" t="s">
        <v>79</v>
      </c>
      <c r="F1668" s="31">
        <f t="shared" si="5655"/>
        <v>0.20000000000000001</v>
      </c>
      <c r="G1668" s="31">
        <f t="shared" si="5656"/>
        <v>0.20000000000000001</v>
      </c>
      <c r="H1668" s="31">
        <f t="shared" si="5657"/>
        <v>0.20000000000000001</v>
      </c>
      <c r="I1668" s="31">
        <f t="shared" si="5658"/>
        <v>0</v>
      </c>
      <c r="J1668" s="31">
        <f t="shared" si="5659"/>
        <v>0</v>
      </c>
      <c r="K1668" s="31">
        <f t="shared" si="5660"/>
        <v>0</v>
      </c>
      <c r="L1668" s="31">
        <f t="shared" si="5486"/>
        <v>0.20000000000000001</v>
      </c>
      <c r="M1668" s="31">
        <f t="shared" si="5487"/>
        <v>0.20000000000000001</v>
      </c>
      <c r="N1668" s="31">
        <f t="shared" si="5488"/>
        <v>0.20000000000000001</v>
      </c>
      <c r="O1668" s="31">
        <f t="shared" si="5661"/>
        <v>0</v>
      </c>
      <c r="P1668" s="31">
        <f t="shared" si="5662"/>
        <v>0</v>
      </c>
      <c r="Q1668" s="31">
        <f t="shared" si="5663"/>
        <v>0</v>
      </c>
      <c r="R1668" s="31">
        <f t="shared" si="5489"/>
        <v>0.20000000000000001</v>
      </c>
      <c r="S1668" s="31">
        <f t="shared" si="5490"/>
        <v>0.20000000000000001</v>
      </c>
      <c r="T1668" s="31">
        <f t="shared" si="5491"/>
        <v>0.20000000000000001</v>
      </c>
      <c r="U1668" s="31">
        <f t="shared" si="5664"/>
        <v>0</v>
      </c>
      <c r="V1668" s="31">
        <f t="shared" si="5665"/>
        <v>0</v>
      </c>
      <c r="W1668" s="31">
        <f t="shared" si="5666"/>
        <v>0</v>
      </c>
      <c r="X1668" s="31">
        <f t="shared" si="5492"/>
        <v>0.20000000000000001</v>
      </c>
      <c r="Y1668" s="31">
        <f t="shared" si="5493"/>
        <v>0.20000000000000001</v>
      </c>
      <c r="Z1668" s="31">
        <f t="shared" si="5494"/>
        <v>0.20000000000000001</v>
      </c>
      <c r="AA1668" s="31">
        <f t="shared" si="5667"/>
        <v>0</v>
      </c>
      <c r="AB1668" s="31">
        <f t="shared" si="5668"/>
        <v>0</v>
      </c>
      <c r="AC1668" s="31">
        <f t="shared" si="5669"/>
        <v>0</v>
      </c>
      <c r="AD1668" s="31">
        <f t="shared" si="5495"/>
        <v>0.20000000000000001</v>
      </c>
      <c r="AE1668" s="31">
        <f t="shared" si="5496"/>
        <v>0.20000000000000001</v>
      </c>
      <c r="AF1668" s="31">
        <f t="shared" si="5497"/>
        <v>0.20000000000000001</v>
      </c>
      <c r="AG1668" s="31">
        <f t="shared" si="5670"/>
        <v>0</v>
      </c>
      <c r="AH1668" s="31">
        <f t="shared" si="5671"/>
        <v>0</v>
      </c>
      <c r="AI1668" s="31">
        <f t="shared" si="5672"/>
        <v>0</v>
      </c>
      <c r="AJ1668" s="31">
        <f t="shared" si="5498"/>
        <v>0.20000000000000001</v>
      </c>
      <c r="AK1668" s="31">
        <f t="shared" si="5499"/>
        <v>0.20000000000000001</v>
      </c>
      <c r="AL1668" s="31">
        <f t="shared" si="5500"/>
        <v>0.20000000000000001</v>
      </c>
      <c r="AM1668" s="31">
        <f t="shared" si="5673"/>
        <v>0</v>
      </c>
      <c r="AN1668" s="31">
        <f t="shared" si="5674"/>
        <v>0</v>
      </c>
      <c r="AO1668" s="31">
        <f t="shared" si="5675"/>
        <v>0</v>
      </c>
      <c r="AP1668" s="31">
        <f t="shared" si="5501"/>
        <v>0.20000000000000001</v>
      </c>
      <c r="AQ1668" s="31">
        <f t="shared" si="5502"/>
        <v>0.20000000000000001</v>
      </c>
      <c r="AR1668" s="31">
        <f t="shared" si="5503"/>
        <v>0.20000000000000001</v>
      </c>
      <c r="AS1668" s="31">
        <f t="shared" si="5676"/>
        <v>0</v>
      </c>
      <c r="AT1668" s="31">
        <f t="shared" si="5677"/>
        <v>0</v>
      </c>
      <c r="AU1668" s="31">
        <f t="shared" si="5678"/>
        <v>0</v>
      </c>
      <c r="AV1668" s="31">
        <f t="shared" si="5504"/>
        <v>0.20000000000000001</v>
      </c>
      <c r="AW1668" s="31">
        <f t="shared" si="5505"/>
        <v>0.20000000000000001</v>
      </c>
      <c r="AX1668" s="31">
        <f t="shared" si="5506"/>
        <v>0.20000000000000001</v>
      </c>
      <c r="AY1668" s="31">
        <f t="shared" si="5679"/>
        <v>0</v>
      </c>
      <c r="AZ1668" s="31">
        <f t="shared" si="5680"/>
        <v>0</v>
      </c>
      <c r="BA1668" s="31">
        <f t="shared" si="5681"/>
        <v>0</v>
      </c>
      <c r="BB1668" s="31">
        <f t="shared" si="5507"/>
        <v>0.20000000000000001</v>
      </c>
      <c r="BC1668" s="31">
        <f t="shared" si="5508"/>
        <v>0.20000000000000001</v>
      </c>
      <c r="BD1668" s="31">
        <f t="shared" si="5509"/>
        <v>0.20000000000000001</v>
      </c>
      <c r="BE1668" s="31">
        <f t="shared" si="5682"/>
        <v>0</v>
      </c>
      <c r="BF1668" s="31">
        <f t="shared" si="5683"/>
        <v>0</v>
      </c>
      <c r="BG1668" s="31">
        <f t="shared" si="5684"/>
        <v>0</v>
      </c>
      <c r="BH1668" s="31">
        <f t="shared" si="5510"/>
        <v>0.20000000000000001</v>
      </c>
      <c r="BI1668" s="31">
        <f t="shared" si="5511"/>
        <v>0.20000000000000001</v>
      </c>
      <c r="BJ1668" s="31">
        <f t="shared" si="5512"/>
        <v>0.20000000000000001</v>
      </c>
      <c r="BK1668" s="31">
        <f t="shared" si="5685"/>
        <v>0</v>
      </c>
      <c r="BL1668" s="31">
        <f t="shared" si="5686"/>
        <v>0</v>
      </c>
      <c r="BM1668" s="31">
        <f t="shared" si="5687"/>
        <v>0</v>
      </c>
      <c r="BN1668" s="31">
        <f t="shared" si="5513"/>
        <v>0.20000000000000001</v>
      </c>
      <c r="BO1668" s="31">
        <f t="shared" si="5514"/>
        <v>0.20000000000000001</v>
      </c>
      <c r="BP1668" s="31">
        <f t="shared" si="5515"/>
        <v>0.20000000000000001</v>
      </c>
      <c r="BQ1668" s="31">
        <f t="shared" si="5688"/>
        <v>0</v>
      </c>
      <c r="BR1668" s="31">
        <f t="shared" si="5689"/>
        <v>0</v>
      </c>
      <c r="BS1668" s="31">
        <f t="shared" si="5516"/>
        <v>0.20000000000000001</v>
      </c>
      <c r="BT1668" s="31">
        <f t="shared" si="5517"/>
        <v>0.20000000000000001</v>
      </c>
      <c r="BU1668" s="31">
        <f t="shared" si="5518"/>
        <v>0.20000000000000001</v>
      </c>
      <c r="BV1668" s="31">
        <f t="shared" si="5690"/>
        <v>0</v>
      </c>
      <c r="BW1668" s="31">
        <f t="shared" si="5691"/>
        <v>0</v>
      </c>
      <c r="BX1668" s="31">
        <f t="shared" si="5519"/>
        <v>0.20000000000000001</v>
      </c>
      <c r="BY1668" s="31">
        <f t="shared" si="5520"/>
        <v>0.20000000000000001</v>
      </c>
      <c r="BZ1668" s="31">
        <f t="shared" si="5521"/>
        <v>0.20000000000000001</v>
      </c>
      <c r="CA1668" s="31">
        <f t="shared" si="5692"/>
        <v>0</v>
      </c>
      <c r="CB1668" s="31">
        <f t="shared" si="5693"/>
        <v>0</v>
      </c>
      <c r="CC1668" s="31">
        <f t="shared" si="5694"/>
        <v>0</v>
      </c>
      <c r="CD1668" s="31">
        <f t="shared" si="5611"/>
        <v>0.20000000000000001</v>
      </c>
      <c r="CE1668" s="31">
        <f t="shared" si="5612"/>
        <v>0.20000000000000001</v>
      </c>
      <c r="CF1668" s="31">
        <f t="shared" si="5613"/>
        <v>0.20000000000000001</v>
      </c>
      <c r="CG1668" s="31">
        <f t="shared" si="5695"/>
        <v>0</v>
      </c>
      <c r="CH1668" s="24"/>
      <c r="CI1668" s="40"/>
      <c r="CN1668" s="1" t="s">
        <v>30</v>
      </c>
    </row>
    <row r="1669" ht="29.850000000000001">
      <c r="A1669" s="41" t="s">
        <v>954</v>
      </c>
      <c r="B1669" s="17">
        <v>850</v>
      </c>
      <c r="C1669" s="16" t="s">
        <v>354</v>
      </c>
      <c r="D1669" s="16" t="s">
        <v>67</v>
      </c>
      <c r="E1669" s="39" t="s">
        <v>934</v>
      </c>
      <c r="F1669" s="31">
        <v>0.20000000000000001</v>
      </c>
      <c r="G1669" s="31">
        <v>0.20000000000000001</v>
      </c>
      <c r="H1669" s="31">
        <v>0.20000000000000001</v>
      </c>
      <c r="I1669" s="31"/>
      <c r="J1669" s="31"/>
      <c r="K1669" s="31"/>
      <c r="L1669" s="31">
        <f t="shared" si="5486"/>
        <v>0.20000000000000001</v>
      </c>
      <c r="M1669" s="31">
        <f t="shared" si="5487"/>
        <v>0.20000000000000001</v>
      </c>
      <c r="N1669" s="31">
        <f t="shared" si="5488"/>
        <v>0.20000000000000001</v>
      </c>
      <c r="O1669" s="31"/>
      <c r="P1669" s="31"/>
      <c r="Q1669" s="31"/>
      <c r="R1669" s="31">
        <f t="shared" si="5489"/>
        <v>0.20000000000000001</v>
      </c>
      <c r="S1669" s="31">
        <f t="shared" si="5490"/>
        <v>0.20000000000000001</v>
      </c>
      <c r="T1669" s="31">
        <f t="shared" si="5491"/>
        <v>0.20000000000000001</v>
      </c>
      <c r="U1669" s="31"/>
      <c r="V1669" s="31"/>
      <c r="W1669" s="31"/>
      <c r="X1669" s="31">
        <f t="shared" si="5492"/>
        <v>0.20000000000000001</v>
      </c>
      <c r="Y1669" s="31">
        <f t="shared" si="5493"/>
        <v>0.20000000000000001</v>
      </c>
      <c r="Z1669" s="31">
        <f t="shared" si="5494"/>
        <v>0.20000000000000001</v>
      </c>
      <c r="AA1669" s="31"/>
      <c r="AB1669" s="31"/>
      <c r="AC1669" s="31"/>
      <c r="AD1669" s="31">
        <f t="shared" si="5495"/>
        <v>0.20000000000000001</v>
      </c>
      <c r="AE1669" s="31">
        <f t="shared" si="5496"/>
        <v>0.20000000000000001</v>
      </c>
      <c r="AF1669" s="31">
        <f t="shared" si="5497"/>
        <v>0.20000000000000001</v>
      </c>
      <c r="AG1669" s="31"/>
      <c r="AH1669" s="31"/>
      <c r="AI1669" s="31"/>
      <c r="AJ1669" s="31">
        <f t="shared" si="5498"/>
        <v>0.20000000000000001</v>
      </c>
      <c r="AK1669" s="31">
        <f t="shared" si="5499"/>
        <v>0.20000000000000001</v>
      </c>
      <c r="AL1669" s="31">
        <f t="shared" si="5500"/>
        <v>0.20000000000000001</v>
      </c>
      <c r="AM1669" s="31"/>
      <c r="AN1669" s="31"/>
      <c r="AO1669" s="31"/>
      <c r="AP1669" s="31">
        <f t="shared" si="5501"/>
        <v>0.20000000000000001</v>
      </c>
      <c r="AQ1669" s="31">
        <f t="shared" si="5502"/>
        <v>0.20000000000000001</v>
      </c>
      <c r="AR1669" s="31">
        <f t="shared" si="5503"/>
        <v>0.20000000000000001</v>
      </c>
      <c r="AS1669" s="31"/>
      <c r="AT1669" s="31"/>
      <c r="AU1669" s="31"/>
      <c r="AV1669" s="31">
        <f t="shared" si="5504"/>
        <v>0.20000000000000001</v>
      </c>
      <c r="AW1669" s="31">
        <f t="shared" si="5505"/>
        <v>0.20000000000000001</v>
      </c>
      <c r="AX1669" s="31">
        <f t="shared" si="5506"/>
        <v>0.20000000000000001</v>
      </c>
      <c r="AY1669" s="31"/>
      <c r="AZ1669" s="31"/>
      <c r="BA1669" s="31"/>
      <c r="BB1669" s="31">
        <f t="shared" si="5507"/>
        <v>0.20000000000000001</v>
      </c>
      <c r="BC1669" s="31">
        <f t="shared" si="5508"/>
        <v>0.20000000000000001</v>
      </c>
      <c r="BD1669" s="31">
        <f t="shared" si="5509"/>
        <v>0.20000000000000001</v>
      </c>
      <c r="BE1669" s="31"/>
      <c r="BF1669" s="31"/>
      <c r="BG1669" s="31"/>
      <c r="BH1669" s="31">
        <f t="shared" si="5510"/>
        <v>0.20000000000000001</v>
      </c>
      <c r="BI1669" s="31">
        <f t="shared" si="5511"/>
        <v>0.20000000000000001</v>
      </c>
      <c r="BJ1669" s="31">
        <f t="shared" si="5512"/>
        <v>0.20000000000000001</v>
      </c>
      <c r="BK1669" s="31"/>
      <c r="BL1669" s="31"/>
      <c r="BM1669" s="31"/>
      <c r="BN1669" s="31">
        <f t="shared" si="5513"/>
        <v>0.20000000000000001</v>
      </c>
      <c r="BO1669" s="31">
        <f t="shared" si="5514"/>
        <v>0.20000000000000001</v>
      </c>
      <c r="BP1669" s="31">
        <f t="shared" si="5515"/>
        <v>0.20000000000000001</v>
      </c>
      <c r="BQ1669" s="31"/>
      <c r="BR1669" s="31"/>
      <c r="BS1669" s="31">
        <f t="shared" si="5516"/>
        <v>0.20000000000000001</v>
      </c>
      <c r="BT1669" s="31">
        <f t="shared" si="5517"/>
        <v>0.20000000000000001</v>
      </c>
      <c r="BU1669" s="31">
        <f t="shared" si="5518"/>
        <v>0.20000000000000001</v>
      </c>
      <c r="BV1669" s="31"/>
      <c r="BW1669" s="31"/>
      <c r="BX1669" s="31">
        <f t="shared" si="5519"/>
        <v>0.20000000000000001</v>
      </c>
      <c r="BY1669" s="31">
        <f t="shared" si="5520"/>
        <v>0.20000000000000001</v>
      </c>
      <c r="BZ1669" s="31">
        <f t="shared" si="5521"/>
        <v>0.20000000000000001</v>
      </c>
      <c r="CA1669" s="31"/>
      <c r="CB1669" s="31"/>
      <c r="CC1669" s="31"/>
      <c r="CD1669" s="31">
        <f t="shared" si="5611"/>
        <v>0.20000000000000001</v>
      </c>
      <c r="CE1669" s="31">
        <f t="shared" si="5612"/>
        <v>0.20000000000000001</v>
      </c>
      <c r="CF1669" s="31">
        <f t="shared" si="5613"/>
        <v>0.20000000000000001</v>
      </c>
      <c r="CG1669" s="31"/>
      <c r="CH1669" s="24"/>
      <c r="CI1669" s="40"/>
    </row>
    <row r="1670" ht="29.850000000000001">
      <c r="A1670" s="41" t="s">
        <v>956</v>
      </c>
      <c r="B1670" s="41"/>
      <c r="C1670" s="39"/>
      <c r="D1670" s="16"/>
      <c r="E1670" s="39" t="s">
        <v>957</v>
      </c>
      <c r="F1670" s="31">
        <f t="shared" si="5655"/>
        <v>5917.1999999999998</v>
      </c>
      <c r="G1670" s="31">
        <f t="shared" si="5656"/>
        <v>5917.1999999999998</v>
      </c>
      <c r="H1670" s="31">
        <f t="shared" si="5657"/>
        <v>5917.1999999999998</v>
      </c>
      <c r="I1670" s="31">
        <f t="shared" si="5658"/>
        <v>0</v>
      </c>
      <c r="J1670" s="31">
        <f t="shared" si="5659"/>
        <v>0</v>
      </c>
      <c r="K1670" s="31">
        <f t="shared" si="5660"/>
        <v>0</v>
      </c>
      <c r="L1670" s="31">
        <f t="shared" si="5486"/>
        <v>5917.1999999999998</v>
      </c>
      <c r="M1670" s="31">
        <f t="shared" si="5487"/>
        <v>5917.1999999999998</v>
      </c>
      <c r="N1670" s="31">
        <f t="shared" si="5488"/>
        <v>5917.1999999999998</v>
      </c>
      <c r="O1670" s="31">
        <f t="shared" si="5661"/>
        <v>6481.3999999999996</v>
      </c>
      <c r="P1670" s="31">
        <f t="shared" si="5662"/>
        <v>8261.3999999999996</v>
      </c>
      <c r="Q1670" s="31">
        <f t="shared" si="5663"/>
        <v>8304.1000000000004</v>
      </c>
      <c r="R1670" s="31">
        <f t="shared" si="5489"/>
        <v>12398.599999999999</v>
      </c>
      <c r="S1670" s="31">
        <f t="shared" si="5490"/>
        <v>14178.599999999999</v>
      </c>
      <c r="T1670" s="31">
        <f t="shared" si="5491"/>
        <v>14221.299999999999</v>
      </c>
      <c r="U1670" s="31">
        <f t="shared" si="5664"/>
        <v>0</v>
      </c>
      <c r="V1670" s="31">
        <f t="shared" si="5665"/>
        <v>0</v>
      </c>
      <c r="W1670" s="31">
        <f t="shared" si="5666"/>
        <v>0</v>
      </c>
      <c r="X1670" s="31">
        <f t="shared" si="5492"/>
        <v>12398.599999999999</v>
      </c>
      <c r="Y1670" s="31">
        <f t="shared" si="5493"/>
        <v>14178.599999999999</v>
      </c>
      <c r="Z1670" s="31">
        <f t="shared" si="5494"/>
        <v>14221.299999999999</v>
      </c>
      <c r="AA1670" s="31">
        <f t="shared" si="5667"/>
        <v>0</v>
      </c>
      <c r="AB1670" s="31">
        <f t="shared" si="5668"/>
        <v>0</v>
      </c>
      <c r="AC1670" s="31">
        <f t="shared" si="5669"/>
        <v>0</v>
      </c>
      <c r="AD1670" s="31">
        <f t="shared" si="5495"/>
        <v>12398.599999999999</v>
      </c>
      <c r="AE1670" s="31">
        <f t="shared" si="5496"/>
        <v>14178.599999999999</v>
      </c>
      <c r="AF1670" s="31">
        <f t="shared" si="5497"/>
        <v>14221.299999999999</v>
      </c>
      <c r="AG1670" s="31">
        <f t="shared" si="5670"/>
        <v>0</v>
      </c>
      <c r="AH1670" s="31">
        <f t="shared" si="5671"/>
        <v>0</v>
      </c>
      <c r="AI1670" s="31">
        <f t="shared" si="5672"/>
        <v>0</v>
      </c>
      <c r="AJ1670" s="31">
        <f t="shared" si="5498"/>
        <v>12398.599999999999</v>
      </c>
      <c r="AK1670" s="31">
        <f t="shared" si="5499"/>
        <v>14178.599999999999</v>
      </c>
      <c r="AL1670" s="31">
        <f t="shared" si="5500"/>
        <v>14221.299999999999</v>
      </c>
      <c r="AM1670" s="31">
        <f t="shared" si="5673"/>
        <v>0</v>
      </c>
      <c r="AN1670" s="31">
        <f t="shared" si="5674"/>
        <v>0</v>
      </c>
      <c r="AO1670" s="31">
        <f t="shared" si="5675"/>
        <v>0</v>
      </c>
      <c r="AP1670" s="31">
        <f t="shared" si="5501"/>
        <v>12398.599999999999</v>
      </c>
      <c r="AQ1670" s="31">
        <f t="shared" si="5502"/>
        <v>14178.599999999999</v>
      </c>
      <c r="AR1670" s="31">
        <f t="shared" si="5503"/>
        <v>14221.299999999999</v>
      </c>
      <c r="AS1670" s="31">
        <f t="shared" si="5676"/>
        <v>0</v>
      </c>
      <c r="AT1670" s="31">
        <f t="shared" si="5677"/>
        <v>0</v>
      </c>
      <c r="AU1670" s="31">
        <f t="shared" si="5678"/>
        <v>0</v>
      </c>
      <c r="AV1670" s="31">
        <f t="shared" si="5504"/>
        <v>12398.599999999999</v>
      </c>
      <c r="AW1670" s="31">
        <f t="shared" si="5505"/>
        <v>14178.599999999999</v>
      </c>
      <c r="AX1670" s="31">
        <f t="shared" si="5506"/>
        <v>14221.299999999999</v>
      </c>
      <c r="AY1670" s="31">
        <f t="shared" si="5679"/>
        <v>0</v>
      </c>
      <c r="AZ1670" s="31">
        <f t="shared" si="5680"/>
        <v>0</v>
      </c>
      <c r="BA1670" s="31">
        <f t="shared" si="5681"/>
        <v>0</v>
      </c>
      <c r="BB1670" s="31">
        <f t="shared" si="5507"/>
        <v>12398.599999999999</v>
      </c>
      <c r="BC1670" s="31">
        <f t="shared" si="5508"/>
        <v>14178.599999999999</v>
      </c>
      <c r="BD1670" s="31">
        <f t="shared" si="5509"/>
        <v>14221.299999999999</v>
      </c>
      <c r="BE1670" s="31">
        <f t="shared" si="5682"/>
        <v>0</v>
      </c>
      <c r="BF1670" s="31">
        <f t="shared" si="5683"/>
        <v>0</v>
      </c>
      <c r="BG1670" s="31">
        <f t="shared" si="5684"/>
        <v>0</v>
      </c>
      <c r="BH1670" s="31">
        <f t="shared" si="5510"/>
        <v>12398.599999999999</v>
      </c>
      <c r="BI1670" s="31">
        <f t="shared" si="5511"/>
        <v>14178.599999999999</v>
      </c>
      <c r="BJ1670" s="31">
        <f t="shared" si="5512"/>
        <v>14221.299999999999</v>
      </c>
      <c r="BK1670" s="31">
        <f t="shared" si="5685"/>
        <v>1143.7</v>
      </c>
      <c r="BL1670" s="31">
        <f t="shared" si="5686"/>
        <v>0</v>
      </c>
      <c r="BM1670" s="31">
        <f t="shared" si="5687"/>
        <v>0</v>
      </c>
      <c r="BN1670" s="31">
        <f t="shared" si="5513"/>
        <v>13542.299999999999</v>
      </c>
      <c r="BO1670" s="31">
        <f t="shared" si="5514"/>
        <v>14178.599999999999</v>
      </c>
      <c r="BP1670" s="31">
        <f t="shared" si="5515"/>
        <v>14221.299999999999</v>
      </c>
      <c r="BQ1670" s="31">
        <f t="shared" si="5688"/>
        <v>0</v>
      </c>
      <c r="BR1670" s="31">
        <f t="shared" si="5689"/>
        <v>0</v>
      </c>
      <c r="BS1670" s="31">
        <f t="shared" si="5516"/>
        <v>13542.299999999999</v>
      </c>
      <c r="BT1670" s="31">
        <f t="shared" si="5517"/>
        <v>14178.599999999999</v>
      </c>
      <c r="BU1670" s="31">
        <f t="shared" si="5518"/>
        <v>14221.299999999999</v>
      </c>
      <c r="BV1670" s="31">
        <f t="shared" si="5690"/>
        <v>0</v>
      </c>
      <c r="BW1670" s="31">
        <f t="shared" si="5691"/>
        <v>0</v>
      </c>
      <c r="BX1670" s="31">
        <f t="shared" si="5519"/>
        <v>13542.299999999999</v>
      </c>
      <c r="BY1670" s="31">
        <f t="shared" si="5520"/>
        <v>14178.599999999999</v>
      </c>
      <c r="BZ1670" s="31">
        <f t="shared" si="5521"/>
        <v>14221.299999999999</v>
      </c>
      <c r="CA1670" s="31">
        <f t="shared" si="5692"/>
        <v>0</v>
      </c>
      <c r="CB1670" s="31">
        <f t="shared" si="5693"/>
        <v>0</v>
      </c>
      <c r="CC1670" s="31">
        <f t="shared" si="5694"/>
        <v>0</v>
      </c>
      <c r="CD1670" s="31">
        <f t="shared" si="5611"/>
        <v>13542.299999999999</v>
      </c>
      <c r="CE1670" s="31">
        <f t="shared" si="5612"/>
        <v>14178.599999999999</v>
      </c>
      <c r="CF1670" s="31">
        <f t="shared" si="5613"/>
        <v>14221.299999999999</v>
      </c>
      <c r="CG1670" s="31">
        <f t="shared" si="5695"/>
        <v>0</v>
      </c>
      <c r="CH1670" s="24"/>
      <c r="CI1670" s="40"/>
      <c r="CL1670" s="1" t="s">
        <v>28</v>
      </c>
    </row>
    <row r="1671" ht="29.850000000000001">
      <c r="A1671" s="41" t="s">
        <v>958</v>
      </c>
      <c r="B1671" s="41"/>
      <c r="C1671" s="39"/>
      <c r="D1671" s="16"/>
      <c r="E1671" s="39" t="s">
        <v>959</v>
      </c>
      <c r="F1671" s="31">
        <f>F1672+F1675</f>
        <v>5917.1999999999998</v>
      </c>
      <c r="G1671" s="31">
        <f>G1672+G1675</f>
        <v>5917.1999999999998</v>
      </c>
      <c r="H1671" s="31">
        <f>H1672+H1675</f>
        <v>5917.1999999999998</v>
      </c>
      <c r="I1671" s="31">
        <f>I1672+I1675</f>
        <v>0</v>
      </c>
      <c r="J1671" s="31">
        <f>J1672+J1675</f>
        <v>0</v>
      </c>
      <c r="K1671" s="31">
        <f>K1672+K1675</f>
        <v>0</v>
      </c>
      <c r="L1671" s="31">
        <f t="shared" si="5486"/>
        <v>5917.1999999999998</v>
      </c>
      <c r="M1671" s="31">
        <f t="shared" si="5487"/>
        <v>5917.1999999999998</v>
      </c>
      <c r="N1671" s="31">
        <f t="shared" si="5488"/>
        <v>5917.1999999999998</v>
      </c>
      <c r="O1671" s="31">
        <f>O1672+O1675</f>
        <v>6481.3999999999996</v>
      </c>
      <c r="P1671" s="31">
        <f>P1672+P1675</f>
        <v>8261.3999999999996</v>
      </c>
      <c r="Q1671" s="31">
        <f>Q1672+Q1675</f>
        <v>8304.1000000000004</v>
      </c>
      <c r="R1671" s="31">
        <f t="shared" si="5489"/>
        <v>12398.599999999999</v>
      </c>
      <c r="S1671" s="31">
        <f t="shared" si="5490"/>
        <v>14178.599999999999</v>
      </c>
      <c r="T1671" s="31">
        <f t="shared" si="5491"/>
        <v>14221.299999999999</v>
      </c>
      <c r="U1671" s="31">
        <f>U1672+U1675</f>
        <v>0</v>
      </c>
      <c r="V1671" s="31">
        <f>V1672+V1675</f>
        <v>0</v>
      </c>
      <c r="W1671" s="31">
        <f>W1672+W1675</f>
        <v>0</v>
      </c>
      <c r="X1671" s="31">
        <f t="shared" si="5492"/>
        <v>12398.599999999999</v>
      </c>
      <c r="Y1671" s="31">
        <f t="shared" si="5493"/>
        <v>14178.599999999999</v>
      </c>
      <c r="Z1671" s="31">
        <f t="shared" si="5494"/>
        <v>14221.299999999999</v>
      </c>
      <c r="AA1671" s="31">
        <f>AA1672+AA1675</f>
        <v>0</v>
      </c>
      <c r="AB1671" s="31">
        <f>AB1672+AB1675</f>
        <v>0</v>
      </c>
      <c r="AC1671" s="31">
        <f>AC1672+AC1675</f>
        <v>0</v>
      </c>
      <c r="AD1671" s="31">
        <f t="shared" si="5495"/>
        <v>12398.599999999999</v>
      </c>
      <c r="AE1671" s="31">
        <f t="shared" si="5496"/>
        <v>14178.599999999999</v>
      </c>
      <c r="AF1671" s="31">
        <f t="shared" si="5497"/>
        <v>14221.299999999999</v>
      </c>
      <c r="AG1671" s="31">
        <f>AG1672+AG1675</f>
        <v>0</v>
      </c>
      <c r="AH1671" s="31">
        <f>AH1672+AH1675</f>
        <v>0</v>
      </c>
      <c r="AI1671" s="31">
        <f>AI1672+AI1675</f>
        <v>0</v>
      </c>
      <c r="AJ1671" s="31">
        <f t="shared" si="5498"/>
        <v>12398.599999999999</v>
      </c>
      <c r="AK1671" s="31">
        <f t="shared" si="5499"/>
        <v>14178.599999999999</v>
      </c>
      <c r="AL1671" s="31">
        <f t="shared" si="5500"/>
        <v>14221.299999999999</v>
      </c>
      <c r="AM1671" s="31">
        <f>AM1672+AM1675</f>
        <v>0</v>
      </c>
      <c r="AN1671" s="31">
        <f>AN1672+AN1675</f>
        <v>0</v>
      </c>
      <c r="AO1671" s="31">
        <f>AO1672+AO1675</f>
        <v>0</v>
      </c>
      <c r="AP1671" s="31">
        <f t="shared" si="5501"/>
        <v>12398.599999999999</v>
      </c>
      <c r="AQ1671" s="31">
        <f t="shared" si="5502"/>
        <v>14178.599999999999</v>
      </c>
      <c r="AR1671" s="31">
        <f t="shared" si="5503"/>
        <v>14221.299999999999</v>
      </c>
      <c r="AS1671" s="31">
        <f>AS1672+AS1675</f>
        <v>0</v>
      </c>
      <c r="AT1671" s="31">
        <f>AT1672+AT1675</f>
        <v>0</v>
      </c>
      <c r="AU1671" s="31">
        <f>AU1672+AU1675</f>
        <v>0</v>
      </c>
      <c r="AV1671" s="31">
        <f t="shared" si="5504"/>
        <v>12398.599999999999</v>
      </c>
      <c r="AW1671" s="31">
        <f t="shared" si="5505"/>
        <v>14178.599999999999</v>
      </c>
      <c r="AX1671" s="31">
        <f t="shared" si="5506"/>
        <v>14221.299999999999</v>
      </c>
      <c r="AY1671" s="31">
        <f>AY1672+AY1675</f>
        <v>0</v>
      </c>
      <c r="AZ1671" s="31">
        <f>AZ1672+AZ1675</f>
        <v>0</v>
      </c>
      <c r="BA1671" s="31">
        <f>BA1672+BA1675</f>
        <v>0</v>
      </c>
      <c r="BB1671" s="31">
        <f t="shared" si="5507"/>
        <v>12398.599999999999</v>
      </c>
      <c r="BC1671" s="31">
        <f t="shared" si="5508"/>
        <v>14178.599999999999</v>
      </c>
      <c r="BD1671" s="31">
        <f t="shared" si="5509"/>
        <v>14221.299999999999</v>
      </c>
      <c r="BE1671" s="31">
        <f>BE1672+BE1675</f>
        <v>0</v>
      </c>
      <c r="BF1671" s="31">
        <f>BF1672+BF1675</f>
        <v>0</v>
      </c>
      <c r="BG1671" s="31">
        <f>BG1672+BG1675</f>
        <v>0</v>
      </c>
      <c r="BH1671" s="31">
        <f t="shared" si="5510"/>
        <v>12398.599999999999</v>
      </c>
      <c r="BI1671" s="31">
        <f t="shared" si="5511"/>
        <v>14178.599999999999</v>
      </c>
      <c r="BJ1671" s="31">
        <f t="shared" si="5512"/>
        <v>14221.299999999999</v>
      </c>
      <c r="BK1671" s="31">
        <f>BK1672+BK1675</f>
        <v>1143.7</v>
      </c>
      <c r="BL1671" s="31">
        <f>BL1672+BL1675</f>
        <v>0</v>
      </c>
      <c r="BM1671" s="31">
        <f>BM1672+BM1675</f>
        <v>0</v>
      </c>
      <c r="BN1671" s="31">
        <f t="shared" si="5513"/>
        <v>13542.299999999999</v>
      </c>
      <c r="BO1671" s="31">
        <f t="shared" si="5514"/>
        <v>14178.599999999999</v>
      </c>
      <c r="BP1671" s="31">
        <f t="shared" si="5515"/>
        <v>14221.299999999999</v>
      </c>
      <c r="BQ1671" s="31">
        <f>BQ1672+BQ1675</f>
        <v>0</v>
      </c>
      <c r="BR1671" s="31">
        <f>BR1672+BR1675</f>
        <v>0</v>
      </c>
      <c r="BS1671" s="31">
        <f t="shared" si="5516"/>
        <v>13542.299999999999</v>
      </c>
      <c r="BT1671" s="31">
        <f t="shared" si="5517"/>
        <v>14178.599999999999</v>
      </c>
      <c r="BU1671" s="31">
        <f t="shared" si="5518"/>
        <v>14221.299999999999</v>
      </c>
      <c r="BV1671" s="31">
        <f>BV1672+BV1675</f>
        <v>0</v>
      </c>
      <c r="BW1671" s="31">
        <f>BW1672+BW1675</f>
        <v>0</v>
      </c>
      <c r="BX1671" s="31">
        <f t="shared" si="5519"/>
        <v>13542.299999999999</v>
      </c>
      <c r="BY1671" s="31">
        <f t="shared" si="5520"/>
        <v>14178.599999999999</v>
      </c>
      <c r="BZ1671" s="31">
        <f t="shared" si="5521"/>
        <v>14221.299999999999</v>
      </c>
      <c r="CA1671" s="31">
        <f>CA1672+CA1675</f>
        <v>0</v>
      </c>
      <c r="CB1671" s="31">
        <f>CB1672+CB1675</f>
        <v>0</v>
      </c>
      <c r="CC1671" s="31">
        <f>CC1672+CC1675</f>
        <v>0</v>
      </c>
      <c r="CD1671" s="31">
        <f t="shared" si="5611"/>
        <v>13542.299999999999</v>
      </c>
      <c r="CE1671" s="31">
        <f t="shared" si="5612"/>
        <v>14178.599999999999</v>
      </c>
      <c r="CF1671" s="31">
        <f t="shared" si="5613"/>
        <v>14221.299999999999</v>
      </c>
      <c r="CG1671" s="31">
        <f>CG1672+CG1675</f>
        <v>0</v>
      </c>
      <c r="CH1671" s="24"/>
      <c r="CI1671" s="40"/>
      <c r="CO1671" s="1" t="s">
        <v>31</v>
      </c>
    </row>
    <row r="1672" ht="29.850000000000001">
      <c r="A1672" s="41" t="s">
        <v>958</v>
      </c>
      <c r="B1672" s="17">
        <v>200</v>
      </c>
      <c r="C1672" s="16"/>
      <c r="D1672" s="16"/>
      <c r="E1672" s="39" t="s">
        <v>40</v>
      </c>
      <c r="F1672" s="31">
        <f t="shared" ref="F1672:F1676" si="5696">F1673</f>
        <v>2417.1999999999998</v>
      </c>
      <c r="G1672" s="31">
        <f t="shared" ref="G1672:G1676" si="5697">G1673</f>
        <v>2417.1999999999998</v>
      </c>
      <c r="H1672" s="31">
        <f t="shared" ref="H1672:H1676" si="5698">H1673</f>
        <v>2417.1999999999998</v>
      </c>
      <c r="I1672" s="31">
        <f t="shared" ref="I1672:I1676" si="5699">I1673</f>
        <v>0</v>
      </c>
      <c r="J1672" s="31">
        <f t="shared" ref="J1672:J1676" si="5700">J1673</f>
        <v>0</v>
      </c>
      <c r="K1672" s="31">
        <f t="shared" ref="K1672:K1676" si="5701">K1673</f>
        <v>0</v>
      </c>
      <c r="L1672" s="31">
        <f t="shared" si="5486"/>
        <v>2417.1999999999998</v>
      </c>
      <c r="M1672" s="31">
        <f t="shared" si="5487"/>
        <v>2417.1999999999998</v>
      </c>
      <c r="N1672" s="31">
        <f t="shared" si="5488"/>
        <v>2417.1999999999998</v>
      </c>
      <c r="O1672" s="31">
        <f t="shared" ref="O1672:O1673" si="5702">O1673</f>
        <v>6481.3999999999996</v>
      </c>
      <c r="P1672" s="31">
        <f t="shared" ref="P1672:P1676" si="5703">P1673</f>
        <v>8261.3999999999996</v>
      </c>
      <c r="Q1672" s="31">
        <f t="shared" ref="Q1672:Q1676" si="5704">Q1673</f>
        <v>8304.1000000000004</v>
      </c>
      <c r="R1672" s="31">
        <f t="shared" si="5489"/>
        <v>8898.5999999999985</v>
      </c>
      <c r="S1672" s="31">
        <f t="shared" si="5490"/>
        <v>10678.599999999999</v>
      </c>
      <c r="T1672" s="31">
        <f t="shared" si="5491"/>
        <v>10721.299999999999</v>
      </c>
      <c r="U1672" s="31">
        <f t="shared" ref="U1672:U1676" si="5705">U1673</f>
        <v>0</v>
      </c>
      <c r="V1672" s="31">
        <f t="shared" ref="V1672:V1676" si="5706">V1673</f>
        <v>0</v>
      </c>
      <c r="W1672" s="31">
        <f t="shared" ref="W1672:W1676" si="5707">W1673</f>
        <v>0</v>
      </c>
      <c r="X1672" s="31">
        <f t="shared" si="5492"/>
        <v>8898.5999999999985</v>
      </c>
      <c r="Y1672" s="31">
        <f t="shared" si="5493"/>
        <v>10678.599999999999</v>
      </c>
      <c r="Z1672" s="31">
        <f t="shared" si="5494"/>
        <v>10721.299999999999</v>
      </c>
      <c r="AA1672" s="31">
        <f t="shared" ref="AA1672:AA1676" si="5708">AA1673</f>
        <v>0</v>
      </c>
      <c r="AB1672" s="31">
        <f t="shared" ref="AB1672:AB1676" si="5709">AB1673</f>
        <v>0</v>
      </c>
      <c r="AC1672" s="31">
        <f t="shared" ref="AC1672:AC1676" si="5710">AC1673</f>
        <v>0</v>
      </c>
      <c r="AD1672" s="31">
        <f t="shared" si="5495"/>
        <v>8898.5999999999985</v>
      </c>
      <c r="AE1672" s="31">
        <f t="shared" si="5496"/>
        <v>10678.599999999999</v>
      </c>
      <c r="AF1672" s="31">
        <f t="shared" si="5497"/>
        <v>10721.299999999999</v>
      </c>
      <c r="AG1672" s="31">
        <f t="shared" ref="AG1672:AG1676" si="5711">AG1673</f>
        <v>0</v>
      </c>
      <c r="AH1672" s="31">
        <f t="shared" ref="AH1672:AH1676" si="5712">AH1673</f>
        <v>0</v>
      </c>
      <c r="AI1672" s="31">
        <f t="shared" ref="AI1672:AI1676" si="5713">AI1673</f>
        <v>0</v>
      </c>
      <c r="AJ1672" s="31">
        <f t="shared" si="5498"/>
        <v>8898.5999999999985</v>
      </c>
      <c r="AK1672" s="31">
        <f t="shared" si="5499"/>
        <v>10678.599999999999</v>
      </c>
      <c r="AL1672" s="31">
        <f t="shared" si="5500"/>
        <v>10721.299999999999</v>
      </c>
      <c r="AM1672" s="31">
        <f t="shared" ref="AM1672:AM1676" si="5714">AM1673</f>
        <v>0</v>
      </c>
      <c r="AN1672" s="31">
        <f t="shared" ref="AN1672:AN1676" si="5715">AN1673</f>
        <v>0</v>
      </c>
      <c r="AO1672" s="31">
        <f t="shared" ref="AO1672:AO1676" si="5716">AO1673</f>
        <v>0</v>
      </c>
      <c r="AP1672" s="31">
        <f t="shared" si="5501"/>
        <v>8898.5999999999985</v>
      </c>
      <c r="AQ1672" s="31">
        <f t="shared" si="5502"/>
        <v>10678.599999999999</v>
      </c>
      <c r="AR1672" s="31">
        <f t="shared" si="5503"/>
        <v>10721.299999999999</v>
      </c>
      <c r="AS1672" s="31">
        <f t="shared" ref="AS1672:AS1676" si="5717">AS1673</f>
        <v>0</v>
      </c>
      <c r="AT1672" s="31">
        <f t="shared" ref="AT1672:AT1676" si="5718">AT1673</f>
        <v>0</v>
      </c>
      <c r="AU1672" s="31">
        <f t="shared" ref="AU1672:AU1676" si="5719">AU1673</f>
        <v>0</v>
      </c>
      <c r="AV1672" s="31">
        <f t="shared" si="5504"/>
        <v>8898.5999999999985</v>
      </c>
      <c r="AW1672" s="31">
        <f t="shared" si="5505"/>
        <v>10678.599999999999</v>
      </c>
      <c r="AX1672" s="31">
        <f t="shared" si="5506"/>
        <v>10721.299999999999</v>
      </c>
      <c r="AY1672" s="31">
        <f t="shared" ref="AY1672:AY1676" si="5720">AY1673</f>
        <v>0</v>
      </c>
      <c r="AZ1672" s="31">
        <f t="shared" ref="AZ1672:AZ1676" si="5721">AZ1673</f>
        <v>0</v>
      </c>
      <c r="BA1672" s="31">
        <f t="shared" ref="BA1672:BA1676" si="5722">BA1673</f>
        <v>0</v>
      </c>
      <c r="BB1672" s="31">
        <f t="shared" si="5507"/>
        <v>8898.5999999999985</v>
      </c>
      <c r="BC1672" s="31">
        <f t="shared" si="5508"/>
        <v>10678.599999999999</v>
      </c>
      <c r="BD1672" s="31">
        <f t="shared" si="5509"/>
        <v>10721.299999999999</v>
      </c>
      <c r="BE1672" s="31">
        <f t="shared" ref="BE1672:BE1676" si="5723">BE1673</f>
        <v>0</v>
      </c>
      <c r="BF1672" s="31">
        <f t="shared" ref="BF1672:BF1676" si="5724">BF1673</f>
        <v>0</v>
      </c>
      <c r="BG1672" s="31">
        <f t="shared" ref="BG1672:BG1676" si="5725">BG1673</f>
        <v>0</v>
      </c>
      <c r="BH1672" s="31">
        <f t="shared" si="5510"/>
        <v>8898.5999999999985</v>
      </c>
      <c r="BI1672" s="31">
        <f t="shared" si="5511"/>
        <v>10678.599999999999</v>
      </c>
      <c r="BJ1672" s="31">
        <f t="shared" si="5512"/>
        <v>10721.299999999999</v>
      </c>
      <c r="BK1672" s="31">
        <f t="shared" ref="BK1672:BK1676" si="5726">BK1673</f>
        <v>1143.7</v>
      </c>
      <c r="BL1672" s="31">
        <f t="shared" ref="BL1672:BL1676" si="5727">BL1673</f>
        <v>0</v>
      </c>
      <c r="BM1672" s="31">
        <f t="shared" ref="BM1672:BM1676" si="5728">BM1673</f>
        <v>0</v>
      </c>
      <c r="BN1672" s="31">
        <f t="shared" si="5513"/>
        <v>10042.299999999999</v>
      </c>
      <c r="BO1672" s="31">
        <f t="shared" si="5514"/>
        <v>10678.599999999999</v>
      </c>
      <c r="BP1672" s="31">
        <f t="shared" si="5515"/>
        <v>10721.299999999999</v>
      </c>
      <c r="BQ1672" s="31">
        <f t="shared" ref="BQ1672:BQ1676" si="5729">BQ1673</f>
        <v>0</v>
      </c>
      <c r="BR1672" s="31">
        <f t="shared" ref="BR1672:BR1676" si="5730">BR1673</f>
        <v>0</v>
      </c>
      <c r="BS1672" s="31">
        <f t="shared" si="5516"/>
        <v>10042.299999999999</v>
      </c>
      <c r="BT1672" s="31">
        <f t="shared" si="5517"/>
        <v>10678.599999999999</v>
      </c>
      <c r="BU1672" s="31">
        <f t="shared" si="5518"/>
        <v>10721.299999999999</v>
      </c>
      <c r="BV1672" s="31">
        <f t="shared" ref="BV1672:BV1676" si="5731">BV1673</f>
        <v>0</v>
      </c>
      <c r="BW1672" s="31">
        <f t="shared" ref="BW1672:BW1676" si="5732">BW1673</f>
        <v>0</v>
      </c>
      <c r="BX1672" s="31">
        <f t="shared" si="5519"/>
        <v>10042.299999999999</v>
      </c>
      <c r="BY1672" s="31">
        <f t="shared" si="5520"/>
        <v>10678.599999999999</v>
      </c>
      <c r="BZ1672" s="31">
        <f t="shared" si="5521"/>
        <v>10721.299999999999</v>
      </c>
      <c r="CA1672" s="31">
        <f t="shared" ref="CA1672:CA1676" si="5733">CA1673</f>
        <v>0</v>
      </c>
      <c r="CB1672" s="31">
        <f t="shared" ref="CB1672:CB1676" si="5734">CB1673</f>
        <v>0</v>
      </c>
      <c r="CC1672" s="31">
        <f t="shared" ref="CC1672:CC1676" si="5735">CC1673</f>
        <v>0</v>
      </c>
      <c r="CD1672" s="31">
        <f t="shared" si="5611"/>
        <v>10042.299999999999</v>
      </c>
      <c r="CE1672" s="31">
        <f t="shared" si="5612"/>
        <v>10678.599999999999</v>
      </c>
      <c r="CF1672" s="31">
        <f t="shared" si="5613"/>
        <v>10721.299999999999</v>
      </c>
      <c r="CG1672" s="31">
        <f t="shared" ref="CG1672:CG1676" si="5736">CG1673</f>
        <v>0</v>
      </c>
      <c r="CH1672" s="24"/>
      <c r="CI1672" s="40"/>
      <c r="CM1672" s="1" t="s">
        <v>29</v>
      </c>
    </row>
    <row r="1673" ht="43.75">
      <c r="A1673" s="41" t="s">
        <v>958</v>
      </c>
      <c r="B1673" s="17">
        <v>240</v>
      </c>
      <c r="C1673" s="16"/>
      <c r="D1673" s="16"/>
      <c r="E1673" s="39" t="s">
        <v>41</v>
      </c>
      <c r="F1673" s="31">
        <f t="shared" si="5696"/>
        <v>2417.1999999999998</v>
      </c>
      <c r="G1673" s="31">
        <f t="shared" si="5697"/>
        <v>2417.1999999999998</v>
      </c>
      <c r="H1673" s="31">
        <f t="shared" si="5698"/>
        <v>2417.1999999999998</v>
      </c>
      <c r="I1673" s="31">
        <f t="shared" si="5699"/>
        <v>0</v>
      </c>
      <c r="J1673" s="31">
        <f t="shared" si="5700"/>
        <v>0</v>
      </c>
      <c r="K1673" s="31">
        <f t="shared" si="5701"/>
        <v>0</v>
      </c>
      <c r="L1673" s="31">
        <f t="shared" si="5486"/>
        <v>2417.1999999999998</v>
      </c>
      <c r="M1673" s="31">
        <f t="shared" si="5487"/>
        <v>2417.1999999999998</v>
      </c>
      <c r="N1673" s="31">
        <f t="shared" si="5488"/>
        <v>2417.1999999999998</v>
      </c>
      <c r="O1673" s="31">
        <f t="shared" si="5702"/>
        <v>6481.3999999999996</v>
      </c>
      <c r="P1673" s="31">
        <f t="shared" si="5703"/>
        <v>8261.3999999999996</v>
      </c>
      <c r="Q1673" s="31">
        <f t="shared" si="5704"/>
        <v>8304.1000000000004</v>
      </c>
      <c r="R1673" s="31">
        <f t="shared" si="5489"/>
        <v>8898.5999999999985</v>
      </c>
      <c r="S1673" s="31">
        <f t="shared" si="5490"/>
        <v>10678.599999999999</v>
      </c>
      <c r="T1673" s="31">
        <f t="shared" si="5491"/>
        <v>10721.299999999999</v>
      </c>
      <c r="U1673" s="31">
        <f t="shared" si="5705"/>
        <v>0</v>
      </c>
      <c r="V1673" s="31">
        <f t="shared" si="5706"/>
        <v>0</v>
      </c>
      <c r="W1673" s="31">
        <f t="shared" si="5707"/>
        <v>0</v>
      </c>
      <c r="X1673" s="31">
        <f t="shared" si="5492"/>
        <v>8898.5999999999985</v>
      </c>
      <c r="Y1673" s="31">
        <f t="shared" si="5493"/>
        <v>10678.599999999999</v>
      </c>
      <c r="Z1673" s="31">
        <f t="shared" si="5494"/>
        <v>10721.299999999999</v>
      </c>
      <c r="AA1673" s="31">
        <f t="shared" si="5708"/>
        <v>0</v>
      </c>
      <c r="AB1673" s="31">
        <f t="shared" si="5709"/>
        <v>0</v>
      </c>
      <c r="AC1673" s="31">
        <f t="shared" si="5710"/>
        <v>0</v>
      </c>
      <c r="AD1673" s="31">
        <f t="shared" si="5495"/>
        <v>8898.5999999999985</v>
      </c>
      <c r="AE1673" s="31">
        <f t="shared" si="5496"/>
        <v>10678.599999999999</v>
      </c>
      <c r="AF1673" s="31">
        <f t="shared" si="5497"/>
        <v>10721.299999999999</v>
      </c>
      <c r="AG1673" s="31">
        <f t="shared" si="5711"/>
        <v>0</v>
      </c>
      <c r="AH1673" s="31">
        <f t="shared" si="5712"/>
        <v>0</v>
      </c>
      <c r="AI1673" s="31">
        <f t="shared" si="5713"/>
        <v>0</v>
      </c>
      <c r="AJ1673" s="31">
        <f t="shared" si="5498"/>
        <v>8898.5999999999985</v>
      </c>
      <c r="AK1673" s="31">
        <f t="shared" si="5499"/>
        <v>10678.599999999999</v>
      </c>
      <c r="AL1673" s="31">
        <f t="shared" si="5500"/>
        <v>10721.299999999999</v>
      </c>
      <c r="AM1673" s="31">
        <f t="shared" si="5714"/>
        <v>0</v>
      </c>
      <c r="AN1673" s="31">
        <f t="shared" si="5715"/>
        <v>0</v>
      </c>
      <c r="AO1673" s="31">
        <f t="shared" si="5716"/>
        <v>0</v>
      </c>
      <c r="AP1673" s="31">
        <f t="shared" si="5501"/>
        <v>8898.5999999999985</v>
      </c>
      <c r="AQ1673" s="31">
        <f t="shared" si="5502"/>
        <v>10678.599999999999</v>
      </c>
      <c r="AR1673" s="31">
        <f t="shared" si="5503"/>
        <v>10721.299999999999</v>
      </c>
      <c r="AS1673" s="31">
        <f t="shared" si="5717"/>
        <v>0</v>
      </c>
      <c r="AT1673" s="31">
        <f t="shared" si="5718"/>
        <v>0</v>
      </c>
      <c r="AU1673" s="31">
        <f t="shared" si="5719"/>
        <v>0</v>
      </c>
      <c r="AV1673" s="31">
        <f t="shared" si="5504"/>
        <v>8898.5999999999985</v>
      </c>
      <c r="AW1673" s="31">
        <f t="shared" si="5505"/>
        <v>10678.599999999999</v>
      </c>
      <c r="AX1673" s="31">
        <f t="shared" si="5506"/>
        <v>10721.299999999999</v>
      </c>
      <c r="AY1673" s="31">
        <f t="shared" si="5720"/>
        <v>0</v>
      </c>
      <c r="AZ1673" s="31">
        <f t="shared" si="5721"/>
        <v>0</v>
      </c>
      <c r="BA1673" s="31">
        <f t="shared" si="5722"/>
        <v>0</v>
      </c>
      <c r="BB1673" s="31">
        <f t="shared" si="5507"/>
        <v>8898.5999999999985</v>
      </c>
      <c r="BC1673" s="31">
        <f t="shared" si="5508"/>
        <v>10678.599999999999</v>
      </c>
      <c r="BD1673" s="31">
        <f t="shared" si="5509"/>
        <v>10721.299999999999</v>
      </c>
      <c r="BE1673" s="31">
        <f t="shared" si="5723"/>
        <v>0</v>
      </c>
      <c r="BF1673" s="31">
        <f t="shared" si="5724"/>
        <v>0</v>
      </c>
      <c r="BG1673" s="31">
        <f t="shared" si="5725"/>
        <v>0</v>
      </c>
      <c r="BH1673" s="31">
        <f t="shared" si="5510"/>
        <v>8898.5999999999985</v>
      </c>
      <c r="BI1673" s="31">
        <f t="shared" si="5511"/>
        <v>10678.599999999999</v>
      </c>
      <c r="BJ1673" s="31">
        <f t="shared" si="5512"/>
        <v>10721.299999999999</v>
      </c>
      <c r="BK1673" s="31">
        <f t="shared" si="5726"/>
        <v>1143.7</v>
      </c>
      <c r="BL1673" s="31">
        <f t="shared" si="5727"/>
        <v>0</v>
      </c>
      <c r="BM1673" s="31">
        <f t="shared" si="5728"/>
        <v>0</v>
      </c>
      <c r="BN1673" s="31">
        <f t="shared" si="5513"/>
        <v>10042.299999999999</v>
      </c>
      <c r="BO1673" s="31">
        <f t="shared" si="5514"/>
        <v>10678.599999999999</v>
      </c>
      <c r="BP1673" s="31">
        <f t="shared" si="5515"/>
        <v>10721.299999999999</v>
      </c>
      <c r="BQ1673" s="31">
        <f t="shared" si="5729"/>
        <v>0</v>
      </c>
      <c r="BR1673" s="31">
        <f t="shared" si="5730"/>
        <v>0</v>
      </c>
      <c r="BS1673" s="31">
        <f t="shared" si="5516"/>
        <v>10042.299999999999</v>
      </c>
      <c r="BT1673" s="31">
        <f t="shared" si="5517"/>
        <v>10678.599999999999</v>
      </c>
      <c r="BU1673" s="31">
        <f t="shared" si="5518"/>
        <v>10721.299999999999</v>
      </c>
      <c r="BV1673" s="31">
        <f t="shared" si="5731"/>
        <v>0</v>
      </c>
      <c r="BW1673" s="31">
        <f t="shared" si="5732"/>
        <v>0</v>
      </c>
      <c r="BX1673" s="31">
        <f t="shared" si="5519"/>
        <v>10042.299999999999</v>
      </c>
      <c r="BY1673" s="31">
        <f t="shared" si="5520"/>
        <v>10678.599999999999</v>
      </c>
      <c r="BZ1673" s="31">
        <f t="shared" si="5521"/>
        <v>10721.299999999999</v>
      </c>
      <c r="CA1673" s="31">
        <f t="shared" si="5733"/>
        <v>0</v>
      </c>
      <c r="CB1673" s="31">
        <f t="shared" si="5734"/>
        <v>0</v>
      </c>
      <c r="CC1673" s="31">
        <f t="shared" si="5735"/>
        <v>0</v>
      </c>
      <c r="CD1673" s="31">
        <f t="shared" si="5611"/>
        <v>10042.299999999999</v>
      </c>
      <c r="CE1673" s="31">
        <f t="shared" si="5612"/>
        <v>10678.599999999999</v>
      </c>
      <c r="CF1673" s="31">
        <f t="shared" si="5613"/>
        <v>10721.299999999999</v>
      </c>
      <c r="CG1673" s="31">
        <f t="shared" si="5736"/>
        <v>0</v>
      </c>
      <c r="CH1673" s="24"/>
      <c r="CI1673" s="40"/>
      <c r="CN1673" s="1" t="s">
        <v>30</v>
      </c>
    </row>
    <row r="1674" ht="29.850000000000001">
      <c r="A1674" s="41" t="s">
        <v>958</v>
      </c>
      <c r="B1674" s="17">
        <v>240</v>
      </c>
      <c r="C1674" s="16" t="s">
        <v>354</v>
      </c>
      <c r="D1674" s="16" t="s">
        <v>67</v>
      </c>
      <c r="E1674" s="39" t="s">
        <v>934</v>
      </c>
      <c r="F1674" s="31">
        <v>2417.1999999999998</v>
      </c>
      <c r="G1674" s="31">
        <v>2417.1999999999998</v>
      </c>
      <c r="H1674" s="31">
        <v>2417.1999999999998</v>
      </c>
      <c r="I1674" s="31"/>
      <c r="J1674" s="31"/>
      <c r="K1674" s="31"/>
      <c r="L1674" s="31">
        <f t="shared" si="5486"/>
        <v>2417.1999999999998</v>
      </c>
      <c r="M1674" s="31">
        <f t="shared" si="5487"/>
        <v>2417.1999999999998</v>
      </c>
      <c r="N1674" s="31">
        <f t="shared" si="5488"/>
        <v>2417.1999999999998</v>
      </c>
      <c r="O1674" s="31">
        <f>480+6001.4</f>
        <v>6481.3999999999996</v>
      </c>
      <c r="P1674" s="31">
        <v>8261.3999999999996</v>
      </c>
      <c r="Q1674" s="31">
        <v>8304.1000000000004</v>
      </c>
      <c r="R1674" s="31">
        <f t="shared" si="5489"/>
        <v>8898.5999999999985</v>
      </c>
      <c r="S1674" s="31">
        <f t="shared" si="5490"/>
        <v>10678.599999999999</v>
      </c>
      <c r="T1674" s="31">
        <f t="shared" si="5491"/>
        <v>10721.299999999999</v>
      </c>
      <c r="U1674" s="31"/>
      <c r="V1674" s="31"/>
      <c r="W1674" s="31"/>
      <c r="X1674" s="31">
        <f t="shared" si="5492"/>
        <v>8898.5999999999985</v>
      </c>
      <c r="Y1674" s="31">
        <f t="shared" si="5493"/>
        <v>10678.599999999999</v>
      </c>
      <c r="Z1674" s="31">
        <f t="shared" si="5494"/>
        <v>10721.299999999999</v>
      </c>
      <c r="AA1674" s="31"/>
      <c r="AB1674" s="31"/>
      <c r="AC1674" s="31"/>
      <c r="AD1674" s="31">
        <f t="shared" si="5495"/>
        <v>8898.5999999999985</v>
      </c>
      <c r="AE1674" s="31">
        <f t="shared" si="5496"/>
        <v>10678.599999999999</v>
      </c>
      <c r="AF1674" s="31">
        <f t="shared" si="5497"/>
        <v>10721.299999999999</v>
      </c>
      <c r="AG1674" s="31"/>
      <c r="AH1674" s="31"/>
      <c r="AI1674" s="31"/>
      <c r="AJ1674" s="31">
        <f t="shared" si="5498"/>
        <v>8898.5999999999985</v>
      </c>
      <c r="AK1674" s="31">
        <f t="shared" si="5499"/>
        <v>10678.599999999999</v>
      </c>
      <c r="AL1674" s="31">
        <f t="shared" si="5500"/>
        <v>10721.299999999999</v>
      </c>
      <c r="AM1674" s="31"/>
      <c r="AN1674" s="31"/>
      <c r="AO1674" s="31"/>
      <c r="AP1674" s="31">
        <f t="shared" si="5501"/>
        <v>8898.5999999999985</v>
      </c>
      <c r="AQ1674" s="31">
        <f t="shared" si="5502"/>
        <v>10678.599999999999</v>
      </c>
      <c r="AR1674" s="31">
        <f t="shared" si="5503"/>
        <v>10721.299999999999</v>
      </c>
      <c r="AS1674" s="31"/>
      <c r="AT1674" s="31"/>
      <c r="AU1674" s="31"/>
      <c r="AV1674" s="31">
        <f t="shared" si="5504"/>
        <v>8898.5999999999985</v>
      </c>
      <c r="AW1674" s="31">
        <f t="shared" si="5505"/>
        <v>10678.599999999999</v>
      </c>
      <c r="AX1674" s="31">
        <f t="shared" si="5506"/>
        <v>10721.299999999999</v>
      </c>
      <c r="AY1674" s="31"/>
      <c r="AZ1674" s="31"/>
      <c r="BA1674" s="31"/>
      <c r="BB1674" s="31">
        <f t="shared" si="5507"/>
        <v>8898.5999999999985</v>
      </c>
      <c r="BC1674" s="31">
        <f t="shared" si="5508"/>
        <v>10678.599999999999</v>
      </c>
      <c r="BD1674" s="31">
        <f t="shared" si="5509"/>
        <v>10721.299999999999</v>
      </c>
      <c r="BE1674" s="31"/>
      <c r="BF1674" s="31"/>
      <c r="BG1674" s="31"/>
      <c r="BH1674" s="31">
        <f t="shared" si="5510"/>
        <v>8898.5999999999985</v>
      </c>
      <c r="BI1674" s="31">
        <f t="shared" si="5511"/>
        <v>10678.599999999999</v>
      </c>
      <c r="BJ1674" s="31">
        <f t="shared" si="5512"/>
        <v>10721.299999999999</v>
      </c>
      <c r="BK1674" s="31">
        <v>1143.7</v>
      </c>
      <c r="BL1674" s="31"/>
      <c r="BM1674" s="31"/>
      <c r="BN1674" s="31">
        <f t="shared" si="5513"/>
        <v>10042.299999999999</v>
      </c>
      <c r="BO1674" s="31">
        <f t="shared" si="5514"/>
        <v>10678.599999999999</v>
      </c>
      <c r="BP1674" s="31">
        <f t="shared" si="5515"/>
        <v>10721.299999999999</v>
      </c>
      <c r="BQ1674" s="31"/>
      <c r="BR1674" s="31"/>
      <c r="BS1674" s="31">
        <f t="shared" si="5516"/>
        <v>10042.299999999999</v>
      </c>
      <c r="BT1674" s="31">
        <f t="shared" si="5517"/>
        <v>10678.599999999999</v>
      </c>
      <c r="BU1674" s="31">
        <f t="shared" si="5518"/>
        <v>10721.299999999999</v>
      </c>
      <c r="BV1674" s="31"/>
      <c r="BW1674" s="31"/>
      <c r="BX1674" s="31">
        <f t="shared" si="5519"/>
        <v>10042.299999999999</v>
      </c>
      <c r="BY1674" s="31">
        <f t="shared" si="5520"/>
        <v>10678.599999999999</v>
      </c>
      <c r="BZ1674" s="31">
        <f t="shared" si="5521"/>
        <v>10721.299999999999</v>
      </c>
      <c r="CA1674" s="31"/>
      <c r="CB1674" s="31"/>
      <c r="CC1674" s="31"/>
      <c r="CD1674" s="31">
        <f t="shared" si="5611"/>
        <v>10042.299999999999</v>
      </c>
      <c r="CE1674" s="31">
        <f t="shared" si="5612"/>
        <v>10678.599999999999</v>
      </c>
      <c r="CF1674" s="31">
        <f t="shared" si="5613"/>
        <v>10721.299999999999</v>
      </c>
      <c r="CG1674" s="31"/>
      <c r="CH1674" s="24"/>
      <c r="CI1674" s="40"/>
    </row>
    <row r="1675" ht="43.75">
      <c r="A1675" s="41" t="s">
        <v>958</v>
      </c>
      <c r="B1675" s="17">
        <v>600</v>
      </c>
      <c r="C1675" s="16"/>
      <c r="D1675" s="16"/>
      <c r="E1675" s="39" t="s">
        <v>45</v>
      </c>
      <c r="F1675" s="31">
        <f t="shared" si="5696"/>
        <v>3500</v>
      </c>
      <c r="G1675" s="31">
        <f t="shared" si="5697"/>
        <v>3500</v>
      </c>
      <c r="H1675" s="31">
        <f t="shared" si="5698"/>
        <v>3500</v>
      </c>
      <c r="I1675" s="31">
        <f t="shared" si="5699"/>
        <v>0</v>
      </c>
      <c r="J1675" s="31">
        <f t="shared" si="5700"/>
        <v>0</v>
      </c>
      <c r="K1675" s="31">
        <f t="shared" si="5701"/>
        <v>0</v>
      </c>
      <c r="L1675" s="31">
        <f t="shared" si="5486"/>
        <v>3500</v>
      </c>
      <c r="M1675" s="31">
        <f t="shared" si="5487"/>
        <v>3500</v>
      </c>
      <c r="N1675" s="31">
        <f t="shared" si="5488"/>
        <v>3500</v>
      </c>
      <c r="O1675" s="31">
        <f t="shared" ref="O1675:O1676" si="5737">O1676</f>
        <v>0</v>
      </c>
      <c r="P1675" s="31">
        <f t="shared" si="5703"/>
        <v>0</v>
      </c>
      <c r="Q1675" s="31">
        <f t="shared" si="5704"/>
        <v>0</v>
      </c>
      <c r="R1675" s="31">
        <f t="shared" si="5489"/>
        <v>3500</v>
      </c>
      <c r="S1675" s="31">
        <f t="shared" si="5490"/>
        <v>3500</v>
      </c>
      <c r="T1675" s="31">
        <f t="shared" si="5491"/>
        <v>3500</v>
      </c>
      <c r="U1675" s="31">
        <f t="shared" si="5705"/>
        <v>0</v>
      </c>
      <c r="V1675" s="31">
        <f t="shared" si="5706"/>
        <v>0</v>
      </c>
      <c r="W1675" s="31">
        <f t="shared" si="5707"/>
        <v>0</v>
      </c>
      <c r="X1675" s="31">
        <f t="shared" si="5492"/>
        <v>3500</v>
      </c>
      <c r="Y1675" s="31">
        <f t="shared" si="5493"/>
        <v>3500</v>
      </c>
      <c r="Z1675" s="31">
        <f t="shared" si="5494"/>
        <v>3500</v>
      </c>
      <c r="AA1675" s="31">
        <f t="shared" si="5708"/>
        <v>0</v>
      </c>
      <c r="AB1675" s="31">
        <f t="shared" si="5709"/>
        <v>0</v>
      </c>
      <c r="AC1675" s="31">
        <f t="shared" si="5710"/>
        <v>0</v>
      </c>
      <c r="AD1675" s="31">
        <f t="shared" si="5495"/>
        <v>3500</v>
      </c>
      <c r="AE1675" s="31">
        <f t="shared" si="5496"/>
        <v>3500</v>
      </c>
      <c r="AF1675" s="31">
        <f t="shared" si="5497"/>
        <v>3500</v>
      </c>
      <c r="AG1675" s="31">
        <f t="shared" si="5711"/>
        <v>0</v>
      </c>
      <c r="AH1675" s="31">
        <f t="shared" si="5712"/>
        <v>0</v>
      </c>
      <c r="AI1675" s="31">
        <f t="shared" si="5713"/>
        <v>0</v>
      </c>
      <c r="AJ1675" s="31">
        <f t="shared" si="5498"/>
        <v>3500</v>
      </c>
      <c r="AK1675" s="31">
        <f t="shared" si="5499"/>
        <v>3500</v>
      </c>
      <c r="AL1675" s="31">
        <f t="shared" si="5500"/>
        <v>3500</v>
      </c>
      <c r="AM1675" s="31">
        <f t="shared" si="5714"/>
        <v>0</v>
      </c>
      <c r="AN1675" s="31">
        <f t="shared" si="5715"/>
        <v>0</v>
      </c>
      <c r="AO1675" s="31">
        <f t="shared" si="5716"/>
        <v>0</v>
      </c>
      <c r="AP1675" s="31">
        <f t="shared" si="5501"/>
        <v>3500</v>
      </c>
      <c r="AQ1675" s="31">
        <f t="shared" si="5502"/>
        <v>3500</v>
      </c>
      <c r="AR1675" s="31">
        <f t="shared" si="5503"/>
        <v>3500</v>
      </c>
      <c r="AS1675" s="31">
        <f t="shared" si="5717"/>
        <v>0</v>
      </c>
      <c r="AT1675" s="31">
        <f t="shared" si="5718"/>
        <v>0</v>
      </c>
      <c r="AU1675" s="31">
        <f t="shared" si="5719"/>
        <v>0</v>
      </c>
      <c r="AV1675" s="31">
        <f t="shared" si="5504"/>
        <v>3500</v>
      </c>
      <c r="AW1675" s="31">
        <f t="shared" si="5505"/>
        <v>3500</v>
      </c>
      <c r="AX1675" s="31">
        <f t="shared" si="5506"/>
        <v>3500</v>
      </c>
      <c r="AY1675" s="31">
        <f t="shared" si="5720"/>
        <v>0</v>
      </c>
      <c r="AZ1675" s="31">
        <f t="shared" si="5721"/>
        <v>0</v>
      </c>
      <c r="BA1675" s="31">
        <f t="shared" si="5722"/>
        <v>0</v>
      </c>
      <c r="BB1675" s="31">
        <f t="shared" si="5507"/>
        <v>3500</v>
      </c>
      <c r="BC1675" s="31">
        <f t="shared" si="5508"/>
        <v>3500</v>
      </c>
      <c r="BD1675" s="31">
        <f t="shared" si="5509"/>
        <v>3500</v>
      </c>
      <c r="BE1675" s="31">
        <f t="shared" si="5723"/>
        <v>0</v>
      </c>
      <c r="BF1675" s="31">
        <f t="shared" si="5724"/>
        <v>0</v>
      </c>
      <c r="BG1675" s="31">
        <f t="shared" si="5725"/>
        <v>0</v>
      </c>
      <c r="BH1675" s="31">
        <f t="shared" si="5510"/>
        <v>3500</v>
      </c>
      <c r="BI1675" s="31">
        <f t="shared" si="5511"/>
        <v>3500</v>
      </c>
      <c r="BJ1675" s="31">
        <f t="shared" si="5512"/>
        <v>3500</v>
      </c>
      <c r="BK1675" s="31">
        <f t="shared" si="5726"/>
        <v>0</v>
      </c>
      <c r="BL1675" s="31">
        <f t="shared" si="5727"/>
        <v>0</v>
      </c>
      <c r="BM1675" s="31">
        <f t="shared" si="5728"/>
        <v>0</v>
      </c>
      <c r="BN1675" s="31">
        <f t="shared" si="5513"/>
        <v>3500</v>
      </c>
      <c r="BO1675" s="31">
        <f t="shared" si="5514"/>
        <v>3500</v>
      </c>
      <c r="BP1675" s="31">
        <f t="shared" si="5515"/>
        <v>3500</v>
      </c>
      <c r="BQ1675" s="31">
        <f t="shared" si="5729"/>
        <v>0</v>
      </c>
      <c r="BR1675" s="31">
        <f t="shared" si="5730"/>
        <v>0</v>
      </c>
      <c r="BS1675" s="31">
        <f t="shared" si="5516"/>
        <v>3500</v>
      </c>
      <c r="BT1675" s="31">
        <f t="shared" si="5517"/>
        <v>3500</v>
      </c>
      <c r="BU1675" s="31">
        <f t="shared" si="5518"/>
        <v>3500</v>
      </c>
      <c r="BV1675" s="31">
        <f t="shared" si="5731"/>
        <v>0</v>
      </c>
      <c r="BW1675" s="31">
        <f t="shared" si="5732"/>
        <v>0</v>
      </c>
      <c r="BX1675" s="31">
        <f t="shared" si="5519"/>
        <v>3500</v>
      </c>
      <c r="BY1675" s="31">
        <f t="shared" si="5520"/>
        <v>3500</v>
      </c>
      <c r="BZ1675" s="31">
        <f t="shared" si="5521"/>
        <v>3500</v>
      </c>
      <c r="CA1675" s="31">
        <f t="shared" si="5733"/>
        <v>0</v>
      </c>
      <c r="CB1675" s="31">
        <f t="shared" si="5734"/>
        <v>0</v>
      </c>
      <c r="CC1675" s="31">
        <f t="shared" si="5735"/>
        <v>0</v>
      </c>
      <c r="CD1675" s="31">
        <f t="shared" si="5611"/>
        <v>3500</v>
      </c>
      <c r="CE1675" s="31">
        <f t="shared" si="5612"/>
        <v>3500</v>
      </c>
      <c r="CF1675" s="31">
        <f t="shared" si="5613"/>
        <v>3500</v>
      </c>
      <c r="CG1675" s="31">
        <f t="shared" si="5736"/>
        <v>0</v>
      </c>
      <c r="CH1675" s="24"/>
      <c r="CI1675" s="40"/>
      <c r="CM1675" s="1" t="s">
        <v>29</v>
      </c>
    </row>
    <row r="1676" ht="15">
      <c r="A1676" s="41" t="s">
        <v>958</v>
      </c>
      <c r="B1676" s="17">
        <v>620</v>
      </c>
      <c r="C1676" s="16"/>
      <c r="D1676" s="16"/>
      <c r="E1676" s="39" t="s">
        <v>46</v>
      </c>
      <c r="F1676" s="31">
        <f t="shared" si="5696"/>
        <v>3500</v>
      </c>
      <c r="G1676" s="31">
        <f t="shared" si="5697"/>
        <v>3500</v>
      </c>
      <c r="H1676" s="31">
        <f t="shared" si="5698"/>
        <v>3500</v>
      </c>
      <c r="I1676" s="31">
        <f t="shared" si="5699"/>
        <v>0</v>
      </c>
      <c r="J1676" s="31">
        <f t="shared" si="5700"/>
        <v>0</v>
      </c>
      <c r="K1676" s="31">
        <f t="shared" si="5701"/>
        <v>0</v>
      </c>
      <c r="L1676" s="31">
        <f t="shared" si="5486"/>
        <v>3500</v>
      </c>
      <c r="M1676" s="31">
        <f t="shared" si="5487"/>
        <v>3500</v>
      </c>
      <c r="N1676" s="31">
        <f t="shared" si="5488"/>
        <v>3500</v>
      </c>
      <c r="O1676" s="31">
        <f t="shared" si="5737"/>
        <v>0</v>
      </c>
      <c r="P1676" s="31">
        <f t="shared" si="5703"/>
        <v>0</v>
      </c>
      <c r="Q1676" s="31">
        <f t="shared" si="5704"/>
        <v>0</v>
      </c>
      <c r="R1676" s="31">
        <f t="shared" si="5489"/>
        <v>3500</v>
      </c>
      <c r="S1676" s="31">
        <f t="shared" si="5490"/>
        <v>3500</v>
      </c>
      <c r="T1676" s="31">
        <f t="shared" si="5491"/>
        <v>3500</v>
      </c>
      <c r="U1676" s="31">
        <f t="shared" si="5705"/>
        <v>0</v>
      </c>
      <c r="V1676" s="31">
        <f t="shared" si="5706"/>
        <v>0</v>
      </c>
      <c r="W1676" s="31">
        <f t="shared" si="5707"/>
        <v>0</v>
      </c>
      <c r="X1676" s="31">
        <f t="shared" si="5492"/>
        <v>3500</v>
      </c>
      <c r="Y1676" s="31">
        <f t="shared" si="5493"/>
        <v>3500</v>
      </c>
      <c r="Z1676" s="31">
        <f t="shared" si="5494"/>
        <v>3500</v>
      </c>
      <c r="AA1676" s="31">
        <f t="shared" si="5708"/>
        <v>0</v>
      </c>
      <c r="AB1676" s="31">
        <f t="shared" si="5709"/>
        <v>0</v>
      </c>
      <c r="AC1676" s="31">
        <f t="shared" si="5710"/>
        <v>0</v>
      </c>
      <c r="AD1676" s="31">
        <f t="shared" si="5495"/>
        <v>3500</v>
      </c>
      <c r="AE1676" s="31">
        <f t="shared" si="5496"/>
        <v>3500</v>
      </c>
      <c r="AF1676" s="31">
        <f t="shared" si="5497"/>
        <v>3500</v>
      </c>
      <c r="AG1676" s="31">
        <f t="shared" si="5711"/>
        <v>0</v>
      </c>
      <c r="AH1676" s="31">
        <f t="shared" si="5712"/>
        <v>0</v>
      </c>
      <c r="AI1676" s="31">
        <f t="shared" si="5713"/>
        <v>0</v>
      </c>
      <c r="AJ1676" s="31">
        <f t="shared" si="5498"/>
        <v>3500</v>
      </c>
      <c r="AK1676" s="31">
        <f t="shared" si="5499"/>
        <v>3500</v>
      </c>
      <c r="AL1676" s="31">
        <f t="shared" si="5500"/>
        <v>3500</v>
      </c>
      <c r="AM1676" s="31">
        <f t="shared" si="5714"/>
        <v>0</v>
      </c>
      <c r="AN1676" s="31">
        <f t="shared" si="5715"/>
        <v>0</v>
      </c>
      <c r="AO1676" s="31">
        <f t="shared" si="5716"/>
        <v>0</v>
      </c>
      <c r="AP1676" s="31">
        <f t="shared" si="5501"/>
        <v>3500</v>
      </c>
      <c r="AQ1676" s="31">
        <f t="shared" si="5502"/>
        <v>3500</v>
      </c>
      <c r="AR1676" s="31">
        <f t="shared" si="5503"/>
        <v>3500</v>
      </c>
      <c r="AS1676" s="31">
        <f t="shared" si="5717"/>
        <v>0</v>
      </c>
      <c r="AT1676" s="31">
        <f t="shared" si="5718"/>
        <v>0</v>
      </c>
      <c r="AU1676" s="31">
        <f t="shared" si="5719"/>
        <v>0</v>
      </c>
      <c r="AV1676" s="31">
        <f t="shared" si="5504"/>
        <v>3500</v>
      </c>
      <c r="AW1676" s="31">
        <f t="shared" si="5505"/>
        <v>3500</v>
      </c>
      <c r="AX1676" s="31">
        <f t="shared" si="5506"/>
        <v>3500</v>
      </c>
      <c r="AY1676" s="31">
        <f t="shared" si="5720"/>
        <v>0</v>
      </c>
      <c r="AZ1676" s="31">
        <f t="shared" si="5721"/>
        <v>0</v>
      </c>
      <c r="BA1676" s="31">
        <f t="shared" si="5722"/>
        <v>0</v>
      </c>
      <c r="BB1676" s="31">
        <f t="shared" si="5507"/>
        <v>3500</v>
      </c>
      <c r="BC1676" s="31">
        <f t="shared" si="5508"/>
        <v>3500</v>
      </c>
      <c r="BD1676" s="31">
        <f t="shared" si="5509"/>
        <v>3500</v>
      </c>
      <c r="BE1676" s="31">
        <f t="shared" si="5723"/>
        <v>0</v>
      </c>
      <c r="BF1676" s="31">
        <f t="shared" si="5724"/>
        <v>0</v>
      </c>
      <c r="BG1676" s="31">
        <f t="shared" si="5725"/>
        <v>0</v>
      </c>
      <c r="BH1676" s="31">
        <f t="shared" si="5510"/>
        <v>3500</v>
      </c>
      <c r="BI1676" s="31">
        <f t="shared" si="5511"/>
        <v>3500</v>
      </c>
      <c r="BJ1676" s="31">
        <f t="shared" si="5512"/>
        <v>3500</v>
      </c>
      <c r="BK1676" s="31">
        <f t="shared" si="5726"/>
        <v>0</v>
      </c>
      <c r="BL1676" s="31">
        <f t="shared" si="5727"/>
        <v>0</v>
      </c>
      <c r="BM1676" s="31">
        <f t="shared" si="5728"/>
        <v>0</v>
      </c>
      <c r="BN1676" s="31">
        <f t="shared" si="5513"/>
        <v>3500</v>
      </c>
      <c r="BO1676" s="31">
        <f t="shared" si="5514"/>
        <v>3500</v>
      </c>
      <c r="BP1676" s="31">
        <f t="shared" si="5515"/>
        <v>3500</v>
      </c>
      <c r="BQ1676" s="31">
        <f t="shared" si="5729"/>
        <v>0</v>
      </c>
      <c r="BR1676" s="31">
        <f t="shared" si="5730"/>
        <v>0</v>
      </c>
      <c r="BS1676" s="31">
        <f t="shared" si="5516"/>
        <v>3500</v>
      </c>
      <c r="BT1676" s="31">
        <f t="shared" si="5517"/>
        <v>3500</v>
      </c>
      <c r="BU1676" s="31">
        <f t="shared" si="5518"/>
        <v>3500</v>
      </c>
      <c r="BV1676" s="31">
        <f t="shared" si="5731"/>
        <v>0</v>
      </c>
      <c r="BW1676" s="31">
        <f t="shared" si="5732"/>
        <v>0</v>
      </c>
      <c r="BX1676" s="31">
        <f t="shared" si="5519"/>
        <v>3500</v>
      </c>
      <c r="BY1676" s="31">
        <f t="shared" si="5520"/>
        <v>3500</v>
      </c>
      <c r="BZ1676" s="31">
        <f t="shared" si="5521"/>
        <v>3500</v>
      </c>
      <c r="CA1676" s="31">
        <f t="shared" si="5733"/>
        <v>0</v>
      </c>
      <c r="CB1676" s="31">
        <f t="shared" si="5734"/>
        <v>0</v>
      </c>
      <c r="CC1676" s="31">
        <f t="shared" si="5735"/>
        <v>0</v>
      </c>
      <c r="CD1676" s="31">
        <f t="shared" si="5611"/>
        <v>3500</v>
      </c>
      <c r="CE1676" s="31">
        <f t="shared" si="5612"/>
        <v>3500</v>
      </c>
      <c r="CF1676" s="31">
        <f t="shared" si="5613"/>
        <v>3500</v>
      </c>
      <c r="CG1676" s="31">
        <f t="shared" si="5736"/>
        <v>0</v>
      </c>
      <c r="CH1676" s="24"/>
      <c r="CI1676" s="40"/>
      <c r="CN1676" s="1" t="s">
        <v>30</v>
      </c>
    </row>
    <row r="1677" ht="15">
      <c r="A1677" s="41" t="s">
        <v>958</v>
      </c>
      <c r="B1677" s="17">
        <v>620</v>
      </c>
      <c r="C1677" s="16" t="s">
        <v>49</v>
      </c>
      <c r="D1677" s="16" t="s">
        <v>42</v>
      </c>
      <c r="E1677" s="39" t="s">
        <v>50</v>
      </c>
      <c r="F1677" s="31">
        <v>3500</v>
      </c>
      <c r="G1677" s="31">
        <v>3500</v>
      </c>
      <c r="H1677" s="31">
        <v>3500</v>
      </c>
      <c r="I1677" s="31"/>
      <c r="J1677" s="31"/>
      <c r="K1677" s="31"/>
      <c r="L1677" s="31">
        <f t="shared" ref="L1677:L1740" si="5738">F1677+I1677</f>
        <v>3500</v>
      </c>
      <c r="M1677" s="31">
        <f t="shared" ref="M1677:M1740" si="5739">G1677+J1677</f>
        <v>3500</v>
      </c>
      <c r="N1677" s="31">
        <f t="shared" ref="N1677:N1740" si="5740">H1677+K1677</f>
        <v>3500</v>
      </c>
      <c r="O1677" s="31"/>
      <c r="P1677" s="31"/>
      <c r="Q1677" s="31"/>
      <c r="R1677" s="31">
        <f t="shared" ref="R1677:R1740" si="5741">L1677+O1677</f>
        <v>3500</v>
      </c>
      <c r="S1677" s="31">
        <f t="shared" ref="S1677:S1740" si="5742">M1677+P1677</f>
        <v>3500</v>
      </c>
      <c r="T1677" s="31">
        <f t="shared" ref="T1677:T1740" si="5743">N1677+Q1677</f>
        <v>3500</v>
      </c>
      <c r="U1677" s="31"/>
      <c r="V1677" s="31"/>
      <c r="W1677" s="31"/>
      <c r="X1677" s="31">
        <f t="shared" ref="X1677:X1740" si="5744">R1677+U1677</f>
        <v>3500</v>
      </c>
      <c r="Y1677" s="31">
        <f t="shared" ref="Y1677:Y1740" si="5745">S1677+V1677</f>
        <v>3500</v>
      </c>
      <c r="Z1677" s="31">
        <f t="shared" ref="Z1677:Z1740" si="5746">T1677+W1677</f>
        <v>3500</v>
      </c>
      <c r="AA1677" s="31"/>
      <c r="AB1677" s="31"/>
      <c r="AC1677" s="31"/>
      <c r="AD1677" s="31">
        <f t="shared" ref="AD1677:AD1740" si="5747">X1677+AA1677</f>
        <v>3500</v>
      </c>
      <c r="AE1677" s="31">
        <f t="shared" ref="AE1677:AE1740" si="5748">Y1677+AB1677</f>
        <v>3500</v>
      </c>
      <c r="AF1677" s="31">
        <f t="shared" ref="AF1677:AF1740" si="5749">Z1677+AC1677</f>
        <v>3500</v>
      </c>
      <c r="AG1677" s="31"/>
      <c r="AH1677" s="31"/>
      <c r="AI1677" s="31"/>
      <c r="AJ1677" s="31">
        <f t="shared" ref="AJ1677:AJ1740" si="5750">AD1677+AG1677</f>
        <v>3500</v>
      </c>
      <c r="AK1677" s="31">
        <f t="shared" ref="AK1677:AK1740" si="5751">AE1677+AH1677</f>
        <v>3500</v>
      </c>
      <c r="AL1677" s="31">
        <f t="shared" ref="AL1677:AL1740" si="5752">AF1677+AI1677</f>
        <v>3500</v>
      </c>
      <c r="AM1677" s="31"/>
      <c r="AN1677" s="31"/>
      <c r="AO1677" s="31"/>
      <c r="AP1677" s="31">
        <f t="shared" ref="AP1677:AP1740" si="5753">AJ1677+AM1677</f>
        <v>3500</v>
      </c>
      <c r="AQ1677" s="31">
        <f t="shared" ref="AQ1677:AQ1740" si="5754">AK1677+AN1677</f>
        <v>3500</v>
      </c>
      <c r="AR1677" s="31">
        <f t="shared" ref="AR1677:AR1740" si="5755">AL1677+AO1677</f>
        <v>3500</v>
      </c>
      <c r="AS1677" s="31"/>
      <c r="AT1677" s="31"/>
      <c r="AU1677" s="31"/>
      <c r="AV1677" s="31">
        <f t="shared" ref="AV1677:AV1740" si="5756">AP1677+AS1677</f>
        <v>3500</v>
      </c>
      <c r="AW1677" s="31">
        <f t="shared" ref="AW1677:AW1740" si="5757">AQ1677+AT1677</f>
        <v>3500</v>
      </c>
      <c r="AX1677" s="31">
        <f t="shared" ref="AX1677:AX1740" si="5758">AR1677+AU1677</f>
        <v>3500</v>
      </c>
      <c r="AY1677" s="31"/>
      <c r="AZ1677" s="31"/>
      <c r="BA1677" s="31"/>
      <c r="BB1677" s="31">
        <f t="shared" ref="BB1677:BB1740" si="5759">AV1677+AY1677</f>
        <v>3500</v>
      </c>
      <c r="BC1677" s="31">
        <f t="shared" ref="BC1677:BC1740" si="5760">AW1677+AZ1677</f>
        <v>3500</v>
      </c>
      <c r="BD1677" s="31">
        <f t="shared" ref="BD1677:BD1740" si="5761">AX1677+BA1677</f>
        <v>3500</v>
      </c>
      <c r="BE1677" s="31"/>
      <c r="BF1677" s="31"/>
      <c r="BG1677" s="31"/>
      <c r="BH1677" s="31">
        <f t="shared" ref="BH1677:BH1740" si="5762">BB1677+BE1677</f>
        <v>3500</v>
      </c>
      <c r="BI1677" s="31">
        <f t="shared" ref="BI1677:BI1740" si="5763">BC1677+BF1677</f>
        <v>3500</v>
      </c>
      <c r="BJ1677" s="31">
        <f t="shared" ref="BJ1677:BJ1740" si="5764">BD1677+BG1677</f>
        <v>3500</v>
      </c>
      <c r="BK1677" s="31"/>
      <c r="BL1677" s="31"/>
      <c r="BM1677" s="31"/>
      <c r="BN1677" s="31">
        <f t="shared" ref="BN1677:BN1740" si="5765">BH1677+BK1677</f>
        <v>3500</v>
      </c>
      <c r="BO1677" s="31">
        <f t="shared" ref="BO1677:BO1740" si="5766">BI1677+BL1677</f>
        <v>3500</v>
      </c>
      <c r="BP1677" s="31">
        <f t="shared" ref="BP1677:BP1740" si="5767">BJ1677+BM1677</f>
        <v>3500</v>
      </c>
      <c r="BQ1677" s="31"/>
      <c r="BR1677" s="31"/>
      <c r="BS1677" s="31">
        <f t="shared" ref="BS1677:BS1740" si="5768">BQ1677+BN1677</f>
        <v>3500</v>
      </c>
      <c r="BT1677" s="31">
        <f t="shared" ref="BT1677:BT1740" si="5769">BR1677+BO1677</f>
        <v>3500</v>
      </c>
      <c r="BU1677" s="31">
        <f t="shared" ref="BU1677:BU1740" si="5770">BP1677</f>
        <v>3500</v>
      </c>
      <c r="BV1677" s="31"/>
      <c r="BW1677" s="31"/>
      <c r="BX1677" s="31">
        <f t="shared" ref="BX1677:BX1740" si="5771">BS1677</f>
        <v>3500</v>
      </c>
      <c r="BY1677" s="31">
        <f t="shared" ref="BY1677:BY1740" si="5772">BT1677+BV1677</f>
        <v>3500</v>
      </c>
      <c r="BZ1677" s="31">
        <f t="shared" ref="BZ1677:BZ1740" si="5773">BU1677+BW1677</f>
        <v>3500</v>
      </c>
      <c r="CA1677" s="31"/>
      <c r="CB1677" s="31"/>
      <c r="CC1677" s="31"/>
      <c r="CD1677" s="31">
        <f t="shared" si="5611"/>
        <v>3500</v>
      </c>
      <c r="CE1677" s="31">
        <f t="shared" si="5612"/>
        <v>3500</v>
      </c>
      <c r="CF1677" s="31">
        <f t="shared" si="5613"/>
        <v>3500</v>
      </c>
      <c r="CG1677" s="31"/>
      <c r="CH1677" s="24"/>
      <c r="CI1677" s="40"/>
    </row>
    <row r="1678" s="33" customFormat="1" ht="29.850000000000001">
      <c r="A1678" s="34" t="s">
        <v>960</v>
      </c>
      <c r="B1678" s="35"/>
      <c r="C1678" s="34"/>
      <c r="D1678" s="34"/>
      <c r="E1678" s="36" t="s">
        <v>961</v>
      </c>
      <c r="F1678" s="37">
        <f>F1679+F1684+F1699+F1704</f>
        <v>84428.300000000003</v>
      </c>
      <c r="G1678" s="37">
        <f>G1679+G1684+G1699+G1704</f>
        <v>83442.5</v>
      </c>
      <c r="H1678" s="37">
        <f>H1679+H1684+H1699+H1704</f>
        <v>83442.5</v>
      </c>
      <c r="I1678" s="37">
        <f>I1679+I1684+I1699+I1704</f>
        <v>0</v>
      </c>
      <c r="J1678" s="37">
        <f>J1679+J1684+J1699+J1704</f>
        <v>0</v>
      </c>
      <c r="K1678" s="37">
        <f>K1679+K1684+K1699+K1704</f>
        <v>0</v>
      </c>
      <c r="L1678" s="37">
        <f t="shared" si="5738"/>
        <v>84428.300000000003</v>
      </c>
      <c r="M1678" s="37">
        <f t="shared" si="5739"/>
        <v>83442.5</v>
      </c>
      <c r="N1678" s="37">
        <f t="shared" si="5740"/>
        <v>83442.5</v>
      </c>
      <c r="O1678" s="37">
        <f>O1679+O1684+O1699+O1704</f>
        <v>5572.8000000000002</v>
      </c>
      <c r="P1678" s="37">
        <f>P1679+P1684+P1699+P1704</f>
        <v>5677.8000000000002</v>
      </c>
      <c r="Q1678" s="37">
        <f>Q1679+Q1684+Q1699+Q1704</f>
        <v>5677.8000000000002</v>
      </c>
      <c r="R1678" s="37">
        <f t="shared" si="5741"/>
        <v>90001.100000000006</v>
      </c>
      <c r="S1678" s="37">
        <f t="shared" si="5742"/>
        <v>89120.300000000003</v>
      </c>
      <c r="T1678" s="37">
        <f t="shared" si="5743"/>
        <v>89120.300000000003</v>
      </c>
      <c r="U1678" s="37">
        <f>U1679+U1684+U1699+U1704</f>
        <v>0</v>
      </c>
      <c r="V1678" s="37">
        <f>V1679+V1684+V1699+V1704</f>
        <v>0</v>
      </c>
      <c r="W1678" s="37">
        <f>W1679+W1684+W1699+W1704</f>
        <v>0</v>
      </c>
      <c r="X1678" s="37">
        <f t="shared" si="5744"/>
        <v>90001.100000000006</v>
      </c>
      <c r="Y1678" s="37">
        <f t="shared" si="5745"/>
        <v>89120.300000000003</v>
      </c>
      <c r="Z1678" s="37">
        <f t="shared" si="5746"/>
        <v>89120.300000000003</v>
      </c>
      <c r="AA1678" s="37">
        <f>AA1679+AA1684+AA1699+AA1704</f>
        <v>0</v>
      </c>
      <c r="AB1678" s="37">
        <f>AB1679+AB1684+AB1699+AB1704</f>
        <v>0</v>
      </c>
      <c r="AC1678" s="37">
        <f>AC1679+AC1684+AC1699+AC1704</f>
        <v>0</v>
      </c>
      <c r="AD1678" s="37">
        <f t="shared" si="5747"/>
        <v>90001.100000000006</v>
      </c>
      <c r="AE1678" s="37">
        <f t="shared" si="5748"/>
        <v>89120.300000000003</v>
      </c>
      <c r="AF1678" s="37">
        <f t="shared" si="5749"/>
        <v>89120.300000000003</v>
      </c>
      <c r="AG1678" s="37">
        <f>AG1679+AG1684+AG1699+AG1704</f>
        <v>0</v>
      </c>
      <c r="AH1678" s="37">
        <f>AH1679+AH1684+AH1699+AH1704</f>
        <v>0</v>
      </c>
      <c r="AI1678" s="37">
        <f>AI1679+AI1684+AI1699+AI1704</f>
        <v>0</v>
      </c>
      <c r="AJ1678" s="37">
        <f t="shared" si="5750"/>
        <v>90001.100000000006</v>
      </c>
      <c r="AK1678" s="37">
        <f t="shared" si="5751"/>
        <v>89120.300000000003</v>
      </c>
      <c r="AL1678" s="37">
        <f t="shared" si="5752"/>
        <v>89120.300000000003</v>
      </c>
      <c r="AM1678" s="37">
        <f>AM1679+AM1684+AM1699+AM1704</f>
        <v>9043.8999999999996</v>
      </c>
      <c r="AN1678" s="37">
        <f>AN1679+AN1684+AN1699+AN1704</f>
        <v>0</v>
      </c>
      <c r="AO1678" s="37">
        <f>AO1679+AO1684+AO1699+AO1704</f>
        <v>0</v>
      </c>
      <c r="AP1678" s="37">
        <f t="shared" si="5753"/>
        <v>99045</v>
      </c>
      <c r="AQ1678" s="37">
        <f t="shared" si="5754"/>
        <v>89120.300000000003</v>
      </c>
      <c r="AR1678" s="37">
        <f t="shared" si="5755"/>
        <v>89120.300000000003</v>
      </c>
      <c r="AS1678" s="37">
        <f>AS1679+AS1684+AS1699+AS1704</f>
        <v>-4207.2169999999996</v>
      </c>
      <c r="AT1678" s="37">
        <f>AT1679+AT1684+AT1699+AT1704</f>
        <v>0</v>
      </c>
      <c r="AU1678" s="37">
        <f>AU1679+AU1684+AU1699+AU1704</f>
        <v>0</v>
      </c>
      <c r="AV1678" s="37">
        <f t="shared" si="5756"/>
        <v>94837.782999999996</v>
      </c>
      <c r="AW1678" s="37">
        <f t="shared" si="5757"/>
        <v>89120.300000000003</v>
      </c>
      <c r="AX1678" s="37">
        <f t="shared" si="5758"/>
        <v>89120.300000000003</v>
      </c>
      <c r="AY1678" s="37">
        <f>AY1679+AY1684+AY1699+AY1704</f>
        <v>4297.6000000000004</v>
      </c>
      <c r="AZ1678" s="37">
        <f>AZ1679+AZ1684+AZ1699+AZ1704</f>
        <v>8797.2000000000007</v>
      </c>
      <c r="BA1678" s="37">
        <f>BA1679+BA1684+BA1699+BA1704</f>
        <v>8797.2000000000007</v>
      </c>
      <c r="BB1678" s="37">
        <f t="shared" si="5759"/>
        <v>99135.383000000002</v>
      </c>
      <c r="BC1678" s="37">
        <f t="shared" si="5760"/>
        <v>97917.5</v>
      </c>
      <c r="BD1678" s="37">
        <f t="shared" si="5761"/>
        <v>97917.5</v>
      </c>
      <c r="BE1678" s="37">
        <f>BE1679+BE1684+BE1699+BE1704</f>
        <v>0</v>
      </c>
      <c r="BF1678" s="37">
        <f>BF1679+BF1684+BF1699+BF1704</f>
        <v>0</v>
      </c>
      <c r="BG1678" s="37">
        <f>BG1679+BG1684+BG1699+BG1704</f>
        <v>0</v>
      </c>
      <c r="BH1678" s="37">
        <f t="shared" si="5762"/>
        <v>99135.383000000002</v>
      </c>
      <c r="BI1678" s="37">
        <f t="shared" si="5763"/>
        <v>97917.5</v>
      </c>
      <c r="BJ1678" s="37">
        <f t="shared" si="5764"/>
        <v>97917.5</v>
      </c>
      <c r="BK1678" s="37">
        <f>BK1679+BK1684+BK1699+BK1704</f>
        <v>-1143.7</v>
      </c>
      <c r="BL1678" s="37">
        <f>BL1679+BL1684+BL1699+BL1704</f>
        <v>0</v>
      </c>
      <c r="BM1678" s="37">
        <f>BM1679+BM1684+BM1699+BM1704</f>
        <v>0</v>
      </c>
      <c r="BN1678" s="37">
        <f t="shared" si="5765"/>
        <v>97991.683000000005</v>
      </c>
      <c r="BO1678" s="37">
        <f t="shared" si="5766"/>
        <v>97917.5</v>
      </c>
      <c r="BP1678" s="37">
        <f t="shared" si="5767"/>
        <v>97917.5</v>
      </c>
      <c r="BQ1678" s="37">
        <f>BQ1679+BQ1684+BQ1699+BQ1704</f>
        <v>0</v>
      </c>
      <c r="BR1678" s="37">
        <f>BR1679+BR1684+BR1699+BR1704</f>
        <v>0</v>
      </c>
      <c r="BS1678" s="31">
        <f t="shared" si="5768"/>
        <v>97991.683000000005</v>
      </c>
      <c r="BT1678" s="31">
        <f t="shared" si="5769"/>
        <v>97917.5</v>
      </c>
      <c r="BU1678" s="31">
        <f t="shared" si="5770"/>
        <v>97917.5</v>
      </c>
      <c r="BV1678" s="37">
        <f>BV1679+BV1684+BV1699+BV1704</f>
        <v>0</v>
      </c>
      <c r="BW1678" s="37">
        <f>BW1679+BW1684+BW1699+BW1704</f>
        <v>0</v>
      </c>
      <c r="BX1678" s="37">
        <f t="shared" si="5771"/>
        <v>97991.683000000005</v>
      </c>
      <c r="BY1678" s="37">
        <f t="shared" si="5772"/>
        <v>97917.5</v>
      </c>
      <c r="BZ1678" s="37">
        <f t="shared" si="5773"/>
        <v>97917.5</v>
      </c>
      <c r="CA1678" s="37">
        <f>CA1679+CA1684+CA1699+CA1704</f>
        <v>0</v>
      </c>
      <c r="CB1678" s="37">
        <f>CB1679+CB1684+CB1699+CB1704</f>
        <v>0</v>
      </c>
      <c r="CC1678" s="37">
        <f>CC1679+CC1684+CC1699+CC1704</f>
        <v>0</v>
      </c>
      <c r="CD1678" s="37">
        <f t="shared" si="5611"/>
        <v>97991.683000000005</v>
      </c>
      <c r="CE1678" s="37">
        <f t="shared" si="5612"/>
        <v>97917.5</v>
      </c>
      <c r="CF1678" s="37">
        <f t="shared" si="5613"/>
        <v>97917.5</v>
      </c>
      <c r="CG1678" s="37">
        <f>CG1679+CG1684+CG1699+CG1704</f>
        <v>0</v>
      </c>
      <c r="CH1678" s="24"/>
      <c r="CI1678" s="38"/>
      <c r="CK1678" s="33" t="s">
        <v>27</v>
      </c>
    </row>
    <row r="1679" ht="43.75">
      <c r="A1679" s="16" t="s">
        <v>962</v>
      </c>
      <c r="B1679" s="17"/>
      <c r="C1679" s="16"/>
      <c r="D1679" s="16"/>
      <c r="E1679" s="39" t="s">
        <v>963</v>
      </c>
      <c r="F1679" s="31">
        <f t="shared" ref="F1679:F1682" si="5774">F1680</f>
        <v>164</v>
      </c>
      <c r="G1679" s="31">
        <f t="shared" ref="G1679:G1682" si="5775">G1680</f>
        <v>164</v>
      </c>
      <c r="H1679" s="31">
        <f t="shared" ref="H1679:H1682" si="5776">H1680</f>
        <v>164</v>
      </c>
      <c r="I1679" s="31">
        <f t="shared" ref="I1679:I1682" si="5777">I1680</f>
        <v>0</v>
      </c>
      <c r="J1679" s="31">
        <f t="shared" ref="J1679:J1682" si="5778">J1680</f>
        <v>0</v>
      </c>
      <c r="K1679" s="31">
        <f t="shared" ref="K1679:K1682" si="5779">K1680</f>
        <v>0</v>
      </c>
      <c r="L1679" s="31">
        <f t="shared" si="5738"/>
        <v>164</v>
      </c>
      <c r="M1679" s="31">
        <f t="shared" si="5739"/>
        <v>164</v>
      </c>
      <c r="N1679" s="31">
        <f t="shared" si="5740"/>
        <v>164</v>
      </c>
      <c r="O1679" s="31">
        <f t="shared" ref="O1679:O1682" si="5780">O1680</f>
        <v>75</v>
      </c>
      <c r="P1679" s="31">
        <f t="shared" ref="P1679:P1682" si="5781">P1680</f>
        <v>180</v>
      </c>
      <c r="Q1679" s="31">
        <f t="shared" ref="Q1679:Q1682" si="5782">Q1680</f>
        <v>180</v>
      </c>
      <c r="R1679" s="31">
        <f t="shared" si="5741"/>
        <v>239</v>
      </c>
      <c r="S1679" s="31">
        <f t="shared" si="5742"/>
        <v>344</v>
      </c>
      <c r="T1679" s="31">
        <f t="shared" si="5743"/>
        <v>344</v>
      </c>
      <c r="U1679" s="31">
        <f t="shared" ref="U1679:U1682" si="5783">U1680</f>
        <v>0</v>
      </c>
      <c r="V1679" s="31">
        <f t="shared" ref="V1679:V1682" si="5784">V1680</f>
        <v>0</v>
      </c>
      <c r="W1679" s="31">
        <f t="shared" ref="W1679:W1682" si="5785">W1680</f>
        <v>0</v>
      </c>
      <c r="X1679" s="31">
        <f t="shared" si="5744"/>
        <v>239</v>
      </c>
      <c r="Y1679" s="31">
        <f t="shared" si="5745"/>
        <v>344</v>
      </c>
      <c r="Z1679" s="31">
        <f t="shared" si="5746"/>
        <v>344</v>
      </c>
      <c r="AA1679" s="31">
        <f t="shared" ref="AA1679:AA1682" si="5786">AA1680</f>
        <v>0</v>
      </c>
      <c r="AB1679" s="31">
        <f t="shared" ref="AB1679:AB1682" si="5787">AB1680</f>
        <v>0</v>
      </c>
      <c r="AC1679" s="31">
        <f t="shared" ref="AC1679:AC1682" si="5788">AC1680</f>
        <v>0</v>
      </c>
      <c r="AD1679" s="31">
        <f t="shared" si="5747"/>
        <v>239</v>
      </c>
      <c r="AE1679" s="31">
        <f t="shared" si="5748"/>
        <v>344</v>
      </c>
      <c r="AF1679" s="31">
        <f t="shared" si="5749"/>
        <v>344</v>
      </c>
      <c r="AG1679" s="31">
        <f t="shared" ref="AG1679:AG1682" si="5789">AG1680</f>
        <v>0</v>
      </c>
      <c r="AH1679" s="31">
        <f t="shared" ref="AH1679:AH1682" si="5790">AH1680</f>
        <v>0</v>
      </c>
      <c r="AI1679" s="31">
        <f t="shared" ref="AI1679:AI1682" si="5791">AI1680</f>
        <v>0</v>
      </c>
      <c r="AJ1679" s="31">
        <f t="shared" si="5750"/>
        <v>239</v>
      </c>
      <c r="AK1679" s="31">
        <f t="shared" si="5751"/>
        <v>344</v>
      </c>
      <c r="AL1679" s="31">
        <f t="shared" si="5752"/>
        <v>344</v>
      </c>
      <c r="AM1679" s="31">
        <f t="shared" ref="AM1679:AM1682" si="5792">AM1680</f>
        <v>0</v>
      </c>
      <c r="AN1679" s="31">
        <f t="shared" ref="AN1679:AN1682" si="5793">AN1680</f>
        <v>0</v>
      </c>
      <c r="AO1679" s="31">
        <f t="shared" ref="AO1679:AO1682" si="5794">AO1680</f>
        <v>0</v>
      </c>
      <c r="AP1679" s="31">
        <f t="shared" si="5753"/>
        <v>239</v>
      </c>
      <c r="AQ1679" s="31">
        <f t="shared" si="5754"/>
        <v>344</v>
      </c>
      <c r="AR1679" s="31">
        <f t="shared" si="5755"/>
        <v>344</v>
      </c>
      <c r="AS1679" s="31">
        <f t="shared" ref="AS1679:AS1682" si="5795">AS1680</f>
        <v>0</v>
      </c>
      <c r="AT1679" s="31">
        <f t="shared" ref="AT1679:AT1682" si="5796">AT1680</f>
        <v>0</v>
      </c>
      <c r="AU1679" s="31">
        <f t="shared" ref="AU1679:AU1682" si="5797">AU1680</f>
        <v>0</v>
      </c>
      <c r="AV1679" s="31">
        <f t="shared" si="5756"/>
        <v>239</v>
      </c>
      <c r="AW1679" s="31">
        <f t="shared" si="5757"/>
        <v>344</v>
      </c>
      <c r="AX1679" s="31">
        <f t="shared" si="5758"/>
        <v>344</v>
      </c>
      <c r="AY1679" s="31">
        <f t="shared" ref="AY1679:AY1682" si="5798">AY1680</f>
        <v>0</v>
      </c>
      <c r="AZ1679" s="31">
        <f t="shared" ref="AZ1679:AZ1682" si="5799">AZ1680</f>
        <v>0</v>
      </c>
      <c r="BA1679" s="31">
        <f t="shared" ref="BA1679:BA1682" si="5800">BA1680</f>
        <v>0</v>
      </c>
      <c r="BB1679" s="31">
        <f t="shared" si="5759"/>
        <v>239</v>
      </c>
      <c r="BC1679" s="31">
        <f t="shared" si="5760"/>
        <v>344</v>
      </c>
      <c r="BD1679" s="31">
        <f t="shared" si="5761"/>
        <v>344</v>
      </c>
      <c r="BE1679" s="31">
        <f t="shared" ref="BE1679:BE1682" si="5801">BE1680</f>
        <v>0</v>
      </c>
      <c r="BF1679" s="31">
        <f t="shared" ref="BF1679:BF1682" si="5802">BF1680</f>
        <v>0</v>
      </c>
      <c r="BG1679" s="31">
        <f t="shared" ref="BG1679:BG1682" si="5803">BG1680</f>
        <v>0</v>
      </c>
      <c r="BH1679" s="31">
        <f t="shared" si="5762"/>
        <v>239</v>
      </c>
      <c r="BI1679" s="31">
        <f t="shared" si="5763"/>
        <v>344</v>
      </c>
      <c r="BJ1679" s="31">
        <f t="shared" si="5764"/>
        <v>344</v>
      </c>
      <c r="BK1679" s="31">
        <f t="shared" ref="BK1679:BK1682" si="5804">BK1680</f>
        <v>0</v>
      </c>
      <c r="BL1679" s="31">
        <f t="shared" ref="BL1679:BL1682" si="5805">BL1680</f>
        <v>0</v>
      </c>
      <c r="BM1679" s="31">
        <f t="shared" ref="BM1679:BM1682" si="5806">BM1680</f>
        <v>0</v>
      </c>
      <c r="BN1679" s="31">
        <f t="shared" si="5765"/>
        <v>239</v>
      </c>
      <c r="BO1679" s="31">
        <f t="shared" si="5766"/>
        <v>344</v>
      </c>
      <c r="BP1679" s="31">
        <f t="shared" si="5767"/>
        <v>344</v>
      </c>
      <c r="BQ1679" s="31">
        <f t="shared" ref="BQ1679:BQ1682" si="5807">BQ1680</f>
        <v>0</v>
      </c>
      <c r="BR1679" s="31">
        <f t="shared" ref="BR1679:BR1682" si="5808">BR1680</f>
        <v>0</v>
      </c>
      <c r="BS1679" s="31">
        <f t="shared" si="5768"/>
        <v>239</v>
      </c>
      <c r="BT1679" s="31">
        <f t="shared" si="5769"/>
        <v>344</v>
      </c>
      <c r="BU1679" s="31">
        <f t="shared" si="5770"/>
        <v>344</v>
      </c>
      <c r="BV1679" s="31">
        <f t="shared" ref="BV1679:BV1682" si="5809">BV1680</f>
        <v>0</v>
      </c>
      <c r="BW1679" s="31">
        <f t="shared" ref="BW1679:BW1682" si="5810">BW1680</f>
        <v>0</v>
      </c>
      <c r="BX1679" s="31">
        <f t="shared" si="5771"/>
        <v>239</v>
      </c>
      <c r="BY1679" s="31">
        <f t="shared" si="5772"/>
        <v>344</v>
      </c>
      <c r="BZ1679" s="31">
        <f t="shared" si="5773"/>
        <v>344</v>
      </c>
      <c r="CA1679" s="31">
        <f t="shared" ref="CA1679:CA1682" si="5811">CA1680</f>
        <v>0</v>
      </c>
      <c r="CB1679" s="31">
        <f t="shared" ref="CB1679:CB1682" si="5812">CB1680</f>
        <v>0</v>
      </c>
      <c r="CC1679" s="31">
        <f t="shared" ref="CC1679:CC1682" si="5813">CC1680</f>
        <v>0</v>
      </c>
      <c r="CD1679" s="31">
        <f t="shared" si="5611"/>
        <v>239</v>
      </c>
      <c r="CE1679" s="31">
        <f t="shared" si="5612"/>
        <v>344</v>
      </c>
      <c r="CF1679" s="31">
        <f t="shared" si="5613"/>
        <v>344</v>
      </c>
      <c r="CG1679" s="31">
        <f t="shared" ref="CG1679:CG1682" si="5814">CG1680</f>
        <v>0</v>
      </c>
      <c r="CH1679" s="24"/>
      <c r="CI1679" s="40"/>
      <c r="CL1679" s="1" t="s">
        <v>28</v>
      </c>
    </row>
    <row r="1680" ht="29.850000000000001">
      <c r="A1680" s="16" t="s">
        <v>964</v>
      </c>
      <c r="B1680" s="17"/>
      <c r="C1680" s="16"/>
      <c r="D1680" s="16"/>
      <c r="E1680" s="39" t="s">
        <v>965</v>
      </c>
      <c r="F1680" s="31">
        <f t="shared" si="5774"/>
        <v>164</v>
      </c>
      <c r="G1680" s="31">
        <f t="shared" si="5775"/>
        <v>164</v>
      </c>
      <c r="H1680" s="31">
        <f t="shared" si="5776"/>
        <v>164</v>
      </c>
      <c r="I1680" s="31">
        <f t="shared" si="5777"/>
        <v>0</v>
      </c>
      <c r="J1680" s="31">
        <f t="shared" si="5778"/>
        <v>0</v>
      </c>
      <c r="K1680" s="31">
        <f t="shared" si="5779"/>
        <v>0</v>
      </c>
      <c r="L1680" s="31">
        <f t="shared" si="5738"/>
        <v>164</v>
      </c>
      <c r="M1680" s="31">
        <f t="shared" si="5739"/>
        <v>164</v>
      </c>
      <c r="N1680" s="31">
        <f t="shared" si="5740"/>
        <v>164</v>
      </c>
      <c r="O1680" s="31">
        <f t="shared" si="5780"/>
        <v>75</v>
      </c>
      <c r="P1680" s="31">
        <f t="shared" si="5781"/>
        <v>180</v>
      </c>
      <c r="Q1680" s="31">
        <f t="shared" si="5782"/>
        <v>180</v>
      </c>
      <c r="R1680" s="31">
        <f t="shared" si="5741"/>
        <v>239</v>
      </c>
      <c r="S1680" s="31">
        <f t="shared" si="5742"/>
        <v>344</v>
      </c>
      <c r="T1680" s="31">
        <f t="shared" si="5743"/>
        <v>344</v>
      </c>
      <c r="U1680" s="31">
        <f t="shared" si="5783"/>
        <v>0</v>
      </c>
      <c r="V1680" s="31">
        <f t="shared" si="5784"/>
        <v>0</v>
      </c>
      <c r="W1680" s="31">
        <f t="shared" si="5785"/>
        <v>0</v>
      </c>
      <c r="X1680" s="31">
        <f t="shared" si="5744"/>
        <v>239</v>
      </c>
      <c r="Y1680" s="31">
        <f t="shared" si="5745"/>
        <v>344</v>
      </c>
      <c r="Z1680" s="31">
        <f t="shared" si="5746"/>
        <v>344</v>
      </c>
      <c r="AA1680" s="31">
        <f t="shared" si="5786"/>
        <v>0</v>
      </c>
      <c r="AB1680" s="31">
        <f t="shared" si="5787"/>
        <v>0</v>
      </c>
      <c r="AC1680" s="31">
        <f t="shared" si="5788"/>
        <v>0</v>
      </c>
      <c r="AD1680" s="31">
        <f t="shared" si="5747"/>
        <v>239</v>
      </c>
      <c r="AE1680" s="31">
        <f t="shared" si="5748"/>
        <v>344</v>
      </c>
      <c r="AF1680" s="31">
        <f t="shared" si="5749"/>
        <v>344</v>
      </c>
      <c r="AG1680" s="31">
        <f t="shared" si="5789"/>
        <v>0</v>
      </c>
      <c r="AH1680" s="31">
        <f t="shared" si="5790"/>
        <v>0</v>
      </c>
      <c r="AI1680" s="31">
        <f t="shared" si="5791"/>
        <v>0</v>
      </c>
      <c r="AJ1680" s="31">
        <f t="shared" si="5750"/>
        <v>239</v>
      </c>
      <c r="AK1680" s="31">
        <f t="shared" si="5751"/>
        <v>344</v>
      </c>
      <c r="AL1680" s="31">
        <f t="shared" si="5752"/>
        <v>344</v>
      </c>
      <c r="AM1680" s="31">
        <f t="shared" si="5792"/>
        <v>0</v>
      </c>
      <c r="AN1680" s="31">
        <f t="shared" si="5793"/>
        <v>0</v>
      </c>
      <c r="AO1680" s="31">
        <f t="shared" si="5794"/>
        <v>0</v>
      </c>
      <c r="AP1680" s="31">
        <f t="shared" si="5753"/>
        <v>239</v>
      </c>
      <c r="AQ1680" s="31">
        <f t="shared" si="5754"/>
        <v>344</v>
      </c>
      <c r="AR1680" s="31">
        <f t="shared" si="5755"/>
        <v>344</v>
      </c>
      <c r="AS1680" s="31">
        <f t="shared" si="5795"/>
        <v>0</v>
      </c>
      <c r="AT1680" s="31">
        <f t="shared" si="5796"/>
        <v>0</v>
      </c>
      <c r="AU1680" s="31">
        <f t="shared" si="5797"/>
        <v>0</v>
      </c>
      <c r="AV1680" s="31">
        <f t="shared" si="5756"/>
        <v>239</v>
      </c>
      <c r="AW1680" s="31">
        <f t="shared" si="5757"/>
        <v>344</v>
      </c>
      <c r="AX1680" s="31">
        <f t="shared" si="5758"/>
        <v>344</v>
      </c>
      <c r="AY1680" s="31">
        <f t="shared" si="5798"/>
        <v>0</v>
      </c>
      <c r="AZ1680" s="31">
        <f t="shared" si="5799"/>
        <v>0</v>
      </c>
      <c r="BA1680" s="31">
        <f t="shared" si="5800"/>
        <v>0</v>
      </c>
      <c r="BB1680" s="31">
        <f t="shared" si="5759"/>
        <v>239</v>
      </c>
      <c r="BC1680" s="31">
        <f t="shared" si="5760"/>
        <v>344</v>
      </c>
      <c r="BD1680" s="31">
        <f t="shared" si="5761"/>
        <v>344</v>
      </c>
      <c r="BE1680" s="31">
        <f t="shared" si="5801"/>
        <v>0</v>
      </c>
      <c r="BF1680" s="31">
        <f t="shared" si="5802"/>
        <v>0</v>
      </c>
      <c r="BG1680" s="31">
        <f t="shared" si="5803"/>
        <v>0</v>
      </c>
      <c r="BH1680" s="31">
        <f t="shared" si="5762"/>
        <v>239</v>
      </c>
      <c r="BI1680" s="31">
        <f t="shared" si="5763"/>
        <v>344</v>
      </c>
      <c r="BJ1680" s="31">
        <f t="shared" si="5764"/>
        <v>344</v>
      </c>
      <c r="BK1680" s="31">
        <f t="shared" si="5804"/>
        <v>0</v>
      </c>
      <c r="BL1680" s="31">
        <f t="shared" si="5805"/>
        <v>0</v>
      </c>
      <c r="BM1680" s="31">
        <f t="shared" si="5806"/>
        <v>0</v>
      </c>
      <c r="BN1680" s="31">
        <f t="shared" si="5765"/>
        <v>239</v>
      </c>
      <c r="BO1680" s="31">
        <f t="shared" si="5766"/>
        <v>344</v>
      </c>
      <c r="BP1680" s="31">
        <f t="shared" si="5767"/>
        <v>344</v>
      </c>
      <c r="BQ1680" s="31">
        <f t="shared" si="5807"/>
        <v>0</v>
      </c>
      <c r="BR1680" s="31">
        <f t="shared" si="5808"/>
        <v>0</v>
      </c>
      <c r="BS1680" s="31">
        <f t="shared" si="5768"/>
        <v>239</v>
      </c>
      <c r="BT1680" s="31">
        <f t="shared" si="5769"/>
        <v>344</v>
      </c>
      <c r="BU1680" s="31">
        <f t="shared" si="5770"/>
        <v>344</v>
      </c>
      <c r="BV1680" s="31">
        <f t="shared" si="5809"/>
        <v>0</v>
      </c>
      <c r="BW1680" s="31">
        <f t="shared" si="5810"/>
        <v>0</v>
      </c>
      <c r="BX1680" s="31">
        <f t="shared" si="5771"/>
        <v>239</v>
      </c>
      <c r="BY1680" s="31">
        <f t="shared" si="5772"/>
        <v>344</v>
      </c>
      <c r="BZ1680" s="31">
        <f t="shared" si="5773"/>
        <v>344</v>
      </c>
      <c r="CA1680" s="31">
        <f t="shared" si="5811"/>
        <v>0</v>
      </c>
      <c r="CB1680" s="31">
        <f t="shared" si="5812"/>
        <v>0</v>
      </c>
      <c r="CC1680" s="31">
        <f t="shared" si="5813"/>
        <v>0</v>
      </c>
      <c r="CD1680" s="31">
        <f t="shared" si="5611"/>
        <v>239</v>
      </c>
      <c r="CE1680" s="31">
        <f t="shared" si="5612"/>
        <v>344</v>
      </c>
      <c r="CF1680" s="31">
        <f t="shared" si="5613"/>
        <v>344</v>
      </c>
      <c r="CG1680" s="31">
        <f t="shared" si="5814"/>
        <v>0</v>
      </c>
      <c r="CH1680" s="24"/>
      <c r="CI1680" s="40"/>
      <c r="CO1680" s="1" t="s">
        <v>31</v>
      </c>
    </row>
    <row r="1681" ht="29.850000000000001">
      <c r="A1681" s="16" t="s">
        <v>964</v>
      </c>
      <c r="B1681" s="17">
        <v>200</v>
      </c>
      <c r="C1681" s="16"/>
      <c r="D1681" s="16"/>
      <c r="E1681" s="39" t="s">
        <v>40</v>
      </c>
      <c r="F1681" s="31">
        <f t="shared" si="5774"/>
        <v>164</v>
      </c>
      <c r="G1681" s="31">
        <f t="shared" si="5775"/>
        <v>164</v>
      </c>
      <c r="H1681" s="31">
        <f t="shared" si="5776"/>
        <v>164</v>
      </c>
      <c r="I1681" s="31">
        <f t="shared" si="5777"/>
        <v>0</v>
      </c>
      <c r="J1681" s="31">
        <f t="shared" si="5778"/>
        <v>0</v>
      </c>
      <c r="K1681" s="31">
        <f t="shared" si="5779"/>
        <v>0</v>
      </c>
      <c r="L1681" s="31">
        <f t="shared" si="5738"/>
        <v>164</v>
      </c>
      <c r="M1681" s="31">
        <f t="shared" si="5739"/>
        <v>164</v>
      </c>
      <c r="N1681" s="31">
        <f t="shared" si="5740"/>
        <v>164</v>
      </c>
      <c r="O1681" s="31">
        <f t="shared" si="5780"/>
        <v>75</v>
      </c>
      <c r="P1681" s="31">
        <f t="shared" si="5781"/>
        <v>180</v>
      </c>
      <c r="Q1681" s="31">
        <f t="shared" si="5782"/>
        <v>180</v>
      </c>
      <c r="R1681" s="31">
        <f t="shared" si="5741"/>
        <v>239</v>
      </c>
      <c r="S1681" s="31">
        <f t="shared" si="5742"/>
        <v>344</v>
      </c>
      <c r="T1681" s="31">
        <f t="shared" si="5743"/>
        <v>344</v>
      </c>
      <c r="U1681" s="31">
        <f t="shared" si="5783"/>
        <v>0</v>
      </c>
      <c r="V1681" s="31">
        <f t="shared" si="5784"/>
        <v>0</v>
      </c>
      <c r="W1681" s="31">
        <f t="shared" si="5785"/>
        <v>0</v>
      </c>
      <c r="X1681" s="31">
        <f t="shared" si="5744"/>
        <v>239</v>
      </c>
      <c r="Y1681" s="31">
        <f t="shared" si="5745"/>
        <v>344</v>
      </c>
      <c r="Z1681" s="31">
        <f t="shared" si="5746"/>
        <v>344</v>
      </c>
      <c r="AA1681" s="31">
        <f t="shared" si="5786"/>
        <v>0</v>
      </c>
      <c r="AB1681" s="31">
        <f t="shared" si="5787"/>
        <v>0</v>
      </c>
      <c r="AC1681" s="31">
        <f t="shared" si="5788"/>
        <v>0</v>
      </c>
      <c r="AD1681" s="31">
        <f t="shared" si="5747"/>
        <v>239</v>
      </c>
      <c r="AE1681" s="31">
        <f t="shared" si="5748"/>
        <v>344</v>
      </c>
      <c r="AF1681" s="31">
        <f t="shared" si="5749"/>
        <v>344</v>
      </c>
      <c r="AG1681" s="31">
        <f t="shared" si="5789"/>
        <v>0</v>
      </c>
      <c r="AH1681" s="31">
        <f t="shared" si="5790"/>
        <v>0</v>
      </c>
      <c r="AI1681" s="31">
        <f t="shared" si="5791"/>
        <v>0</v>
      </c>
      <c r="AJ1681" s="31">
        <f t="shared" si="5750"/>
        <v>239</v>
      </c>
      <c r="AK1681" s="31">
        <f t="shared" si="5751"/>
        <v>344</v>
      </c>
      <c r="AL1681" s="31">
        <f t="shared" si="5752"/>
        <v>344</v>
      </c>
      <c r="AM1681" s="31">
        <f t="shared" si="5792"/>
        <v>0</v>
      </c>
      <c r="AN1681" s="31">
        <f t="shared" si="5793"/>
        <v>0</v>
      </c>
      <c r="AO1681" s="31">
        <f t="shared" si="5794"/>
        <v>0</v>
      </c>
      <c r="AP1681" s="31">
        <f t="shared" si="5753"/>
        <v>239</v>
      </c>
      <c r="AQ1681" s="31">
        <f t="shared" si="5754"/>
        <v>344</v>
      </c>
      <c r="AR1681" s="31">
        <f t="shared" si="5755"/>
        <v>344</v>
      </c>
      <c r="AS1681" s="31">
        <f t="shared" si="5795"/>
        <v>0</v>
      </c>
      <c r="AT1681" s="31">
        <f t="shared" si="5796"/>
        <v>0</v>
      </c>
      <c r="AU1681" s="31">
        <f t="shared" si="5797"/>
        <v>0</v>
      </c>
      <c r="AV1681" s="31">
        <f t="shared" si="5756"/>
        <v>239</v>
      </c>
      <c r="AW1681" s="31">
        <f t="shared" si="5757"/>
        <v>344</v>
      </c>
      <c r="AX1681" s="31">
        <f t="shared" si="5758"/>
        <v>344</v>
      </c>
      <c r="AY1681" s="31">
        <f t="shared" si="5798"/>
        <v>0</v>
      </c>
      <c r="AZ1681" s="31">
        <f t="shared" si="5799"/>
        <v>0</v>
      </c>
      <c r="BA1681" s="31">
        <f t="shared" si="5800"/>
        <v>0</v>
      </c>
      <c r="BB1681" s="31">
        <f t="shared" si="5759"/>
        <v>239</v>
      </c>
      <c r="BC1681" s="31">
        <f t="shared" si="5760"/>
        <v>344</v>
      </c>
      <c r="BD1681" s="31">
        <f t="shared" si="5761"/>
        <v>344</v>
      </c>
      <c r="BE1681" s="31">
        <f t="shared" si="5801"/>
        <v>0</v>
      </c>
      <c r="BF1681" s="31">
        <f t="shared" si="5802"/>
        <v>0</v>
      </c>
      <c r="BG1681" s="31">
        <f t="shared" si="5803"/>
        <v>0</v>
      </c>
      <c r="BH1681" s="31">
        <f t="shared" si="5762"/>
        <v>239</v>
      </c>
      <c r="BI1681" s="31">
        <f t="shared" si="5763"/>
        <v>344</v>
      </c>
      <c r="BJ1681" s="31">
        <f t="shared" si="5764"/>
        <v>344</v>
      </c>
      <c r="BK1681" s="31">
        <f t="shared" si="5804"/>
        <v>0</v>
      </c>
      <c r="BL1681" s="31">
        <f t="shared" si="5805"/>
        <v>0</v>
      </c>
      <c r="BM1681" s="31">
        <f t="shared" si="5806"/>
        <v>0</v>
      </c>
      <c r="BN1681" s="31">
        <f t="shared" si="5765"/>
        <v>239</v>
      </c>
      <c r="BO1681" s="31">
        <f t="shared" si="5766"/>
        <v>344</v>
      </c>
      <c r="BP1681" s="31">
        <f t="shared" si="5767"/>
        <v>344</v>
      </c>
      <c r="BQ1681" s="31">
        <f t="shared" si="5807"/>
        <v>0</v>
      </c>
      <c r="BR1681" s="31">
        <f t="shared" si="5808"/>
        <v>0</v>
      </c>
      <c r="BS1681" s="31">
        <f t="shared" si="5768"/>
        <v>239</v>
      </c>
      <c r="BT1681" s="31">
        <f t="shared" si="5769"/>
        <v>344</v>
      </c>
      <c r="BU1681" s="31">
        <f t="shared" si="5770"/>
        <v>344</v>
      </c>
      <c r="BV1681" s="31">
        <f t="shared" si="5809"/>
        <v>0</v>
      </c>
      <c r="BW1681" s="31">
        <f t="shared" si="5810"/>
        <v>0</v>
      </c>
      <c r="BX1681" s="31">
        <f t="shared" si="5771"/>
        <v>239</v>
      </c>
      <c r="BY1681" s="31">
        <f t="shared" si="5772"/>
        <v>344</v>
      </c>
      <c r="BZ1681" s="31">
        <f t="shared" si="5773"/>
        <v>344</v>
      </c>
      <c r="CA1681" s="31">
        <f t="shared" si="5811"/>
        <v>0</v>
      </c>
      <c r="CB1681" s="31">
        <f t="shared" si="5812"/>
        <v>0</v>
      </c>
      <c r="CC1681" s="31">
        <f t="shared" si="5813"/>
        <v>0</v>
      </c>
      <c r="CD1681" s="31">
        <f t="shared" si="5611"/>
        <v>239</v>
      </c>
      <c r="CE1681" s="31">
        <f t="shared" si="5612"/>
        <v>344</v>
      </c>
      <c r="CF1681" s="31">
        <f t="shared" si="5613"/>
        <v>344</v>
      </c>
      <c r="CG1681" s="31">
        <f t="shared" si="5814"/>
        <v>0</v>
      </c>
      <c r="CH1681" s="24"/>
      <c r="CI1681" s="40"/>
      <c r="CM1681" s="1" t="s">
        <v>29</v>
      </c>
    </row>
    <row r="1682" ht="43.75">
      <c r="A1682" s="16" t="s">
        <v>964</v>
      </c>
      <c r="B1682" s="17">
        <v>240</v>
      </c>
      <c r="C1682" s="16"/>
      <c r="D1682" s="16"/>
      <c r="E1682" s="39" t="s">
        <v>41</v>
      </c>
      <c r="F1682" s="31">
        <f t="shared" si="5774"/>
        <v>164</v>
      </c>
      <c r="G1682" s="31">
        <f t="shared" si="5775"/>
        <v>164</v>
      </c>
      <c r="H1682" s="31">
        <f t="shared" si="5776"/>
        <v>164</v>
      </c>
      <c r="I1682" s="31">
        <f t="shared" si="5777"/>
        <v>0</v>
      </c>
      <c r="J1682" s="31">
        <f t="shared" si="5778"/>
        <v>0</v>
      </c>
      <c r="K1682" s="31">
        <f t="shared" si="5779"/>
        <v>0</v>
      </c>
      <c r="L1682" s="31">
        <f t="shared" si="5738"/>
        <v>164</v>
      </c>
      <c r="M1682" s="31">
        <f t="shared" si="5739"/>
        <v>164</v>
      </c>
      <c r="N1682" s="31">
        <f t="shared" si="5740"/>
        <v>164</v>
      </c>
      <c r="O1682" s="31">
        <f t="shared" si="5780"/>
        <v>75</v>
      </c>
      <c r="P1682" s="31">
        <f t="shared" si="5781"/>
        <v>180</v>
      </c>
      <c r="Q1682" s="31">
        <f t="shared" si="5782"/>
        <v>180</v>
      </c>
      <c r="R1682" s="31">
        <f t="shared" si="5741"/>
        <v>239</v>
      </c>
      <c r="S1682" s="31">
        <f t="shared" si="5742"/>
        <v>344</v>
      </c>
      <c r="T1682" s="31">
        <f t="shared" si="5743"/>
        <v>344</v>
      </c>
      <c r="U1682" s="31">
        <f t="shared" si="5783"/>
        <v>0</v>
      </c>
      <c r="V1682" s="31">
        <f t="shared" si="5784"/>
        <v>0</v>
      </c>
      <c r="W1682" s="31">
        <f t="shared" si="5785"/>
        <v>0</v>
      </c>
      <c r="X1682" s="31">
        <f t="shared" si="5744"/>
        <v>239</v>
      </c>
      <c r="Y1682" s="31">
        <f t="shared" si="5745"/>
        <v>344</v>
      </c>
      <c r="Z1682" s="31">
        <f t="shared" si="5746"/>
        <v>344</v>
      </c>
      <c r="AA1682" s="31">
        <f t="shared" si="5786"/>
        <v>0</v>
      </c>
      <c r="AB1682" s="31">
        <f t="shared" si="5787"/>
        <v>0</v>
      </c>
      <c r="AC1682" s="31">
        <f t="shared" si="5788"/>
        <v>0</v>
      </c>
      <c r="AD1682" s="31">
        <f t="shared" si="5747"/>
        <v>239</v>
      </c>
      <c r="AE1682" s="31">
        <f t="shared" si="5748"/>
        <v>344</v>
      </c>
      <c r="AF1682" s="31">
        <f t="shared" si="5749"/>
        <v>344</v>
      </c>
      <c r="AG1682" s="31">
        <f t="shared" si="5789"/>
        <v>0</v>
      </c>
      <c r="AH1682" s="31">
        <f t="shared" si="5790"/>
        <v>0</v>
      </c>
      <c r="AI1682" s="31">
        <f t="shared" si="5791"/>
        <v>0</v>
      </c>
      <c r="AJ1682" s="31">
        <f t="shared" si="5750"/>
        <v>239</v>
      </c>
      <c r="AK1682" s="31">
        <f t="shared" si="5751"/>
        <v>344</v>
      </c>
      <c r="AL1682" s="31">
        <f t="shared" si="5752"/>
        <v>344</v>
      </c>
      <c r="AM1682" s="31">
        <f t="shared" si="5792"/>
        <v>0</v>
      </c>
      <c r="AN1682" s="31">
        <f t="shared" si="5793"/>
        <v>0</v>
      </c>
      <c r="AO1682" s="31">
        <f t="shared" si="5794"/>
        <v>0</v>
      </c>
      <c r="AP1682" s="31">
        <f t="shared" si="5753"/>
        <v>239</v>
      </c>
      <c r="AQ1682" s="31">
        <f t="shared" si="5754"/>
        <v>344</v>
      </c>
      <c r="AR1682" s="31">
        <f t="shared" si="5755"/>
        <v>344</v>
      </c>
      <c r="AS1682" s="31">
        <f t="shared" si="5795"/>
        <v>0</v>
      </c>
      <c r="AT1682" s="31">
        <f t="shared" si="5796"/>
        <v>0</v>
      </c>
      <c r="AU1682" s="31">
        <f t="shared" si="5797"/>
        <v>0</v>
      </c>
      <c r="AV1682" s="31">
        <f t="shared" si="5756"/>
        <v>239</v>
      </c>
      <c r="AW1682" s="31">
        <f t="shared" si="5757"/>
        <v>344</v>
      </c>
      <c r="AX1682" s="31">
        <f t="shared" si="5758"/>
        <v>344</v>
      </c>
      <c r="AY1682" s="31">
        <f t="shared" si="5798"/>
        <v>0</v>
      </c>
      <c r="AZ1682" s="31">
        <f t="shared" si="5799"/>
        <v>0</v>
      </c>
      <c r="BA1682" s="31">
        <f t="shared" si="5800"/>
        <v>0</v>
      </c>
      <c r="BB1682" s="31">
        <f t="shared" si="5759"/>
        <v>239</v>
      </c>
      <c r="BC1682" s="31">
        <f t="shared" si="5760"/>
        <v>344</v>
      </c>
      <c r="BD1682" s="31">
        <f t="shared" si="5761"/>
        <v>344</v>
      </c>
      <c r="BE1682" s="31">
        <f t="shared" si="5801"/>
        <v>0</v>
      </c>
      <c r="BF1682" s="31">
        <f t="shared" si="5802"/>
        <v>0</v>
      </c>
      <c r="BG1682" s="31">
        <f t="shared" si="5803"/>
        <v>0</v>
      </c>
      <c r="BH1682" s="31">
        <f t="shared" si="5762"/>
        <v>239</v>
      </c>
      <c r="BI1682" s="31">
        <f t="shared" si="5763"/>
        <v>344</v>
      </c>
      <c r="BJ1682" s="31">
        <f t="shared" si="5764"/>
        <v>344</v>
      </c>
      <c r="BK1682" s="31">
        <f t="shared" si="5804"/>
        <v>0</v>
      </c>
      <c r="BL1682" s="31">
        <f t="shared" si="5805"/>
        <v>0</v>
      </c>
      <c r="BM1682" s="31">
        <f t="shared" si="5806"/>
        <v>0</v>
      </c>
      <c r="BN1682" s="31">
        <f t="shared" si="5765"/>
        <v>239</v>
      </c>
      <c r="BO1682" s="31">
        <f t="shared" si="5766"/>
        <v>344</v>
      </c>
      <c r="BP1682" s="31">
        <f t="shared" si="5767"/>
        <v>344</v>
      </c>
      <c r="BQ1682" s="31">
        <f t="shared" si="5807"/>
        <v>0</v>
      </c>
      <c r="BR1682" s="31">
        <f t="shared" si="5808"/>
        <v>0</v>
      </c>
      <c r="BS1682" s="31">
        <f t="shared" si="5768"/>
        <v>239</v>
      </c>
      <c r="BT1682" s="31">
        <f t="shared" si="5769"/>
        <v>344</v>
      </c>
      <c r="BU1682" s="31">
        <f t="shared" si="5770"/>
        <v>344</v>
      </c>
      <c r="BV1682" s="31">
        <f t="shared" si="5809"/>
        <v>0</v>
      </c>
      <c r="BW1682" s="31">
        <f t="shared" si="5810"/>
        <v>0</v>
      </c>
      <c r="BX1682" s="31">
        <f t="shared" si="5771"/>
        <v>239</v>
      </c>
      <c r="BY1682" s="31">
        <f t="shared" si="5772"/>
        <v>344</v>
      </c>
      <c r="BZ1682" s="31">
        <f t="shared" si="5773"/>
        <v>344</v>
      </c>
      <c r="CA1682" s="31">
        <f t="shared" si="5811"/>
        <v>0</v>
      </c>
      <c r="CB1682" s="31">
        <f t="shared" si="5812"/>
        <v>0</v>
      </c>
      <c r="CC1682" s="31">
        <f t="shared" si="5813"/>
        <v>0</v>
      </c>
      <c r="CD1682" s="31">
        <f t="shared" si="5611"/>
        <v>239</v>
      </c>
      <c r="CE1682" s="31">
        <f t="shared" si="5612"/>
        <v>344</v>
      </c>
      <c r="CF1682" s="31">
        <f t="shared" si="5613"/>
        <v>344</v>
      </c>
      <c r="CG1682" s="31">
        <f t="shared" si="5814"/>
        <v>0</v>
      </c>
      <c r="CH1682" s="24"/>
      <c r="CI1682" s="40"/>
      <c r="CN1682" s="1" t="s">
        <v>30</v>
      </c>
    </row>
    <row r="1683" ht="15">
      <c r="A1683" s="16" t="s">
        <v>964</v>
      </c>
      <c r="B1683" s="17">
        <v>240</v>
      </c>
      <c r="C1683" s="16" t="s">
        <v>395</v>
      </c>
      <c r="D1683" s="16" t="s">
        <v>47</v>
      </c>
      <c r="E1683" s="39" t="s">
        <v>920</v>
      </c>
      <c r="F1683" s="31">
        <v>164</v>
      </c>
      <c r="G1683" s="31">
        <v>164</v>
      </c>
      <c r="H1683" s="31">
        <v>164</v>
      </c>
      <c r="I1683" s="31"/>
      <c r="J1683" s="31"/>
      <c r="K1683" s="31"/>
      <c r="L1683" s="31">
        <f t="shared" si="5738"/>
        <v>164</v>
      </c>
      <c r="M1683" s="31">
        <f t="shared" si="5739"/>
        <v>164</v>
      </c>
      <c r="N1683" s="31">
        <f t="shared" si="5740"/>
        <v>164</v>
      </c>
      <c r="O1683" s="31">
        <v>75</v>
      </c>
      <c r="P1683" s="31">
        <v>180</v>
      </c>
      <c r="Q1683" s="31">
        <v>180</v>
      </c>
      <c r="R1683" s="31">
        <f t="shared" si="5741"/>
        <v>239</v>
      </c>
      <c r="S1683" s="31">
        <f t="shared" si="5742"/>
        <v>344</v>
      </c>
      <c r="T1683" s="31">
        <f t="shared" si="5743"/>
        <v>344</v>
      </c>
      <c r="U1683" s="31"/>
      <c r="V1683" s="31"/>
      <c r="W1683" s="31"/>
      <c r="X1683" s="31">
        <f t="shared" si="5744"/>
        <v>239</v>
      </c>
      <c r="Y1683" s="31">
        <f t="shared" si="5745"/>
        <v>344</v>
      </c>
      <c r="Z1683" s="31">
        <f t="shared" si="5746"/>
        <v>344</v>
      </c>
      <c r="AA1683" s="31"/>
      <c r="AB1683" s="31"/>
      <c r="AC1683" s="31"/>
      <c r="AD1683" s="31">
        <f t="shared" si="5747"/>
        <v>239</v>
      </c>
      <c r="AE1683" s="31">
        <f t="shared" si="5748"/>
        <v>344</v>
      </c>
      <c r="AF1683" s="31">
        <f t="shared" si="5749"/>
        <v>344</v>
      </c>
      <c r="AG1683" s="31"/>
      <c r="AH1683" s="31"/>
      <c r="AI1683" s="31"/>
      <c r="AJ1683" s="31">
        <f t="shared" si="5750"/>
        <v>239</v>
      </c>
      <c r="AK1683" s="31">
        <f t="shared" si="5751"/>
        <v>344</v>
      </c>
      <c r="AL1683" s="31">
        <f t="shared" si="5752"/>
        <v>344</v>
      </c>
      <c r="AM1683" s="31"/>
      <c r="AN1683" s="31"/>
      <c r="AO1683" s="31"/>
      <c r="AP1683" s="31">
        <f t="shared" si="5753"/>
        <v>239</v>
      </c>
      <c r="AQ1683" s="31">
        <f t="shared" si="5754"/>
        <v>344</v>
      </c>
      <c r="AR1683" s="31">
        <f t="shared" si="5755"/>
        <v>344</v>
      </c>
      <c r="AS1683" s="31"/>
      <c r="AT1683" s="31"/>
      <c r="AU1683" s="31"/>
      <c r="AV1683" s="31">
        <f t="shared" si="5756"/>
        <v>239</v>
      </c>
      <c r="AW1683" s="31">
        <f t="shared" si="5757"/>
        <v>344</v>
      </c>
      <c r="AX1683" s="31">
        <f t="shared" si="5758"/>
        <v>344</v>
      </c>
      <c r="AY1683" s="31"/>
      <c r="AZ1683" s="31"/>
      <c r="BA1683" s="31"/>
      <c r="BB1683" s="31">
        <f t="shared" si="5759"/>
        <v>239</v>
      </c>
      <c r="BC1683" s="31">
        <f t="shared" si="5760"/>
        <v>344</v>
      </c>
      <c r="BD1683" s="31">
        <f t="shared" si="5761"/>
        <v>344</v>
      </c>
      <c r="BE1683" s="31"/>
      <c r="BF1683" s="31"/>
      <c r="BG1683" s="31"/>
      <c r="BH1683" s="31">
        <f t="shared" si="5762"/>
        <v>239</v>
      </c>
      <c r="BI1683" s="31">
        <f t="shared" si="5763"/>
        <v>344</v>
      </c>
      <c r="BJ1683" s="31">
        <f t="shared" si="5764"/>
        <v>344</v>
      </c>
      <c r="BK1683" s="31"/>
      <c r="BL1683" s="31"/>
      <c r="BM1683" s="31"/>
      <c r="BN1683" s="31">
        <f t="shared" si="5765"/>
        <v>239</v>
      </c>
      <c r="BO1683" s="31">
        <f t="shared" si="5766"/>
        <v>344</v>
      </c>
      <c r="BP1683" s="31">
        <f t="shared" si="5767"/>
        <v>344</v>
      </c>
      <c r="BQ1683" s="31"/>
      <c r="BR1683" s="31"/>
      <c r="BS1683" s="31">
        <f t="shared" si="5768"/>
        <v>239</v>
      </c>
      <c r="BT1683" s="31">
        <f t="shared" si="5769"/>
        <v>344</v>
      </c>
      <c r="BU1683" s="31">
        <f t="shared" si="5770"/>
        <v>344</v>
      </c>
      <c r="BV1683" s="31"/>
      <c r="BW1683" s="31"/>
      <c r="BX1683" s="31">
        <f t="shared" si="5771"/>
        <v>239</v>
      </c>
      <c r="BY1683" s="31">
        <f t="shared" si="5772"/>
        <v>344</v>
      </c>
      <c r="BZ1683" s="31">
        <f t="shared" si="5773"/>
        <v>344</v>
      </c>
      <c r="CA1683" s="31"/>
      <c r="CB1683" s="31"/>
      <c r="CC1683" s="31"/>
      <c r="CD1683" s="31">
        <f t="shared" si="5611"/>
        <v>239</v>
      </c>
      <c r="CE1683" s="31">
        <f t="shared" si="5612"/>
        <v>344</v>
      </c>
      <c r="CF1683" s="31">
        <f t="shared" si="5613"/>
        <v>344</v>
      </c>
      <c r="CG1683" s="31"/>
      <c r="CH1683" s="24"/>
      <c r="CI1683" s="40"/>
    </row>
    <row r="1684" ht="43.75">
      <c r="A1684" s="16" t="s">
        <v>966</v>
      </c>
      <c r="B1684" s="17"/>
      <c r="C1684" s="16"/>
      <c r="D1684" s="16"/>
      <c r="E1684" s="39" t="s">
        <v>967</v>
      </c>
      <c r="F1684" s="31">
        <f>F1685+F1695</f>
        <v>57189.200000000004</v>
      </c>
      <c r="G1684" s="31">
        <f>G1685+G1695</f>
        <v>59003.400000000001</v>
      </c>
      <c r="H1684" s="31">
        <f>H1685+H1695</f>
        <v>59003.400000000001</v>
      </c>
      <c r="I1684" s="31">
        <f>I1685+I1695</f>
        <v>0</v>
      </c>
      <c r="J1684" s="31">
        <f>J1685+J1695</f>
        <v>0</v>
      </c>
      <c r="K1684" s="31">
        <f>K1685+K1695</f>
        <v>0</v>
      </c>
      <c r="L1684" s="31">
        <f t="shared" si="5738"/>
        <v>57189.200000000004</v>
      </c>
      <c r="M1684" s="31">
        <f t="shared" si="5739"/>
        <v>59003.400000000001</v>
      </c>
      <c r="N1684" s="31">
        <f t="shared" si="5740"/>
        <v>59003.400000000001</v>
      </c>
      <c r="O1684" s="31">
        <f>O1685+O1695</f>
        <v>5497.8000000000002</v>
      </c>
      <c r="P1684" s="31">
        <f>P1685+P1695</f>
        <v>5497.8000000000002</v>
      </c>
      <c r="Q1684" s="31">
        <f>Q1685+Q1695</f>
        <v>5497.8000000000002</v>
      </c>
      <c r="R1684" s="31">
        <f t="shared" si="5741"/>
        <v>62687.000000000007</v>
      </c>
      <c r="S1684" s="31">
        <f t="shared" si="5742"/>
        <v>64501.200000000004</v>
      </c>
      <c r="T1684" s="31">
        <f t="shared" si="5743"/>
        <v>64501.200000000004</v>
      </c>
      <c r="U1684" s="31">
        <f>U1685+U1695</f>
        <v>0</v>
      </c>
      <c r="V1684" s="31">
        <f>V1685+V1695</f>
        <v>0</v>
      </c>
      <c r="W1684" s="31">
        <f>W1685+W1695</f>
        <v>0</v>
      </c>
      <c r="X1684" s="31">
        <f t="shared" si="5744"/>
        <v>62687.000000000007</v>
      </c>
      <c r="Y1684" s="31">
        <f t="shared" si="5745"/>
        <v>64501.200000000004</v>
      </c>
      <c r="Z1684" s="31">
        <f t="shared" si="5746"/>
        <v>64501.200000000004</v>
      </c>
      <c r="AA1684" s="31">
        <f>AA1685+AA1695</f>
        <v>0</v>
      </c>
      <c r="AB1684" s="31">
        <f>AB1685+AB1695</f>
        <v>0</v>
      </c>
      <c r="AC1684" s="31">
        <f>AC1685+AC1695</f>
        <v>0</v>
      </c>
      <c r="AD1684" s="31">
        <f t="shared" si="5747"/>
        <v>62687.000000000007</v>
      </c>
      <c r="AE1684" s="31">
        <f t="shared" si="5748"/>
        <v>64501.200000000004</v>
      </c>
      <c r="AF1684" s="31">
        <f t="shared" si="5749"/>
        <v>64501.200000000004</v>
      </c>
      <c r="AG1684" s="31">
        <f>AG1685+AG1695</f>
        <v>0</v>
      </c>
      <c r="AH1684" s="31">
        <f>AH1685+AH1695</f>
        <v>0</v>
      </c>
      <c r="AI1684" s="31">
        <f>AI1685+AI1695</f>
        <v>0</v>
      </c>
      <c r="AJ1684" s="31">
        <f t="shared" si="5750"/>
        <v>62687.000000000007</v>
      </c>
      <c r="AK1684" s="31">
        <f t="shared" si="5751"/>
        <v>64501.200000000004</v>
      </c>
      <c r="AL1684" s="31">
        <f t="shared" si="5752"/>
        <v>64501.200000000004</v>
      </c>
      <c r="AM1684" s="31">
        <f>AM1685+AM1695</f>
        <v>0</v>
      </c>
      <c r="AN1684" s="31">
        <f>AN1685+AN1695</f>
        <v>0</v>
      </c>
      <c r="AO1684" s="31">
        <f>AO1685+AO1695</f>
        <v>0</v>
      </c>
      <c r="AP1684" s="31">
        <f t="shared" si="5753"/>
        <v>62687.000000000007</v>
      </c>
      <c r="AQ1684" s="31">
        <f t="shared" si="5754"/>
        <v>64501.200000000004</v>
      </c>
      <c r="AR1684" s="31">
        <f t="shared" si="5755"/>
        <v>64501.200000000004</v>
      </c>
      <c r="AS1684" s="31">
        <f>AS1685+AS1695</f>
        <v>0</v>
      </c>
      <c r="AT1684" s="31">
        <f>AT1685+AT1695</f>
        <v>0</v>
      </c>
      <c r="AU1684" s="31">
        <f>AU1685+AU1695</f>
        <v>0</v>
      </c>
      <c r="AV1684" s="31">
        <f t="shared" si="5756"/>
        <v>62687.000000000007</v>
      </c>
      <c r="AW1684" s="31">
        <f t="shared" si="5757"/>
        <v>64501.200000000004</v>
      </c>
      <c r="AX1684" s="31">
        <f t="shared" si="5758"/>
        <v>64501.200000000004</v>
      </c>
      <c r="AY1684" s="31">
        <f>AY1685+AY1695</f>
        <v>4297.6000000000004</v>
      </c>
      <c r="AZ1684" s="31">
        <f>AZ1685+AZ1695</f>
        <v>8797.2000000000007</v>
      </c>
      <c r="BA1684" s="31">
        <f>BA1685+BA1695</f>
        <v>8797.2000000000007</v>
      </c>
      <c r="BB1684" s="31">
        <f t="shared" si="5759"/>
        <v>66984.600000000006</v>
      </c>
      <c r="BC1684" s="31">
        <f t="shared" si="5760"/>
        <v>73298.400000000009</v>
      </c>
      <c r="BD1684" s="31">
        <f t="shared" si="5761"/>
        <v>73298.400000000009</v>
      </c>
      <c r="BE1684" s="31">
        <f>BE1685+BE1695</f>
        <v>0</v>
      </c>
      <c r="BF1684" s="31">
        <f>BF1685+BF1695</f>
        <v>0</v>
      </c>
      <c r="BG1684" s="31">
        <f>BG1685+BG1695</f>
        <v>0</v>
      </c>
      <c r="BH1684" s="31">
        <f t="shared" si="5762"/>
        <v>66984.600000000006</v>
      </c>
      <c r="BI1684" s="31">
        <f t="shared" si="5763"/>
        <v>73298.400000000009</v>
      </c>
      <c r="BJ1684" s="31">
        <f t="shared" si="5764"/>
        <v>73298.400000000009</v>
      </c>
      <c r="BK1684" s="31">
        <f>BK1685+BK1695</f>
        <v>0</v>
      </c>
      <c r="BL1684" s="31">
        <f>BL1685+BL1695</f>
        <v>0</v>
      </c>
      <c r="BM1684" s="31">
        <f>BM1685+BM1695</f>
        <v>0</v>
      </c>
      <c r="BN1684" s="31">
        <f t="shared" si="5765"/>
        <v>66984.600000000006</v>
      </c>
      <c r="BO1684" s="31">
        <f t="shared" si="5766"/>
        <v>73298.400000000009</v>
      </c>
      <c r="BP1684" s="31">
        <f t="shared" si="5767"/>
        <v>73298.400000000009</v>
      </c>
      <c r="BQ1684" s="31">
        <f>BQ1685+BQ1695</f>
        <v>0</v>
      </c>
      <c r="BR1684" s="31">
        <f>BR1685+BR1695</f>
        <v>0</v>
      </c>
      <c r="BS1684" s="31">
        <f t="shared" si="5768"/>
        <v>66984.600000000006</v>
      </c>
      <c r="BT1684" s="31">
        <f t="shared" si="5769"/>
        <v>73298.400000000009</v>
      </c>
      <c r="BU1684" s="31">
        <f t="shared" si="5770"/>
        <v>73298.400000000009</v>
      </c>
      <c r="BV1684" s="31">
        <f>BV1685+BV1695</f>
        <v>0</v>
      </c>
      <c r="BW1684" s="31">
        <f>BW1685+BW1695</f>
        <v>0</v>
      </c>
      <c r="BX1684" s="31">
        <f t="shared" si="5771"/>
        <v>66984.600000000006</v>
      </c>
      <c r="BY1684" s="31">
        <f t="shared" si="5772"/>
        <v>73298.400000000009</v>
      </c>
      <c r="BZ1684" s="31">
        <f t="shared" si="5773"/>
        <v>73298.400000000009</v>
      </c>
      <c r="CA1684" s="31">
        <f>CA1685+CA1695</f>
        <v>0</v>
      </c>
      <c r="CB1684" s="31">
        <f>CB1685+CB1695</f>
        <v>0</v>
      </c>
      <c r="CC1684" s="31">
        <f>CC1685+CC1695</f>
        <v>0</v>
      </c>
      <c r="CD1684" s="31">
        <f t="shared" si="5611"/>
        <v>66984.600000000006</v>
      </c>
      <c r="CE1684" s="31">
        <f t="shared" si="5612"/>
        <v>73298.400000000009</v>
      </c>
      <c r="CF1684" s="31">
        <f t="shared" si="5613"/>
        <v>73298.400000000009</v>
      </c>
      <c r="CG1684" s="31">
        <f>CG1685+CG1695</f>
        <v>0</v>
      </c>
      <c r="CH1684" s="24"/>
      <c r="CI1684" s="40"/>
      <c r="CL1684" s="1" t="s">
        <v>28</v>
      </c>
    </row>
    <row r="1685" ht="43.75">
      <c r="A1685" s="16" t="s">
        <v>968</v>
      </c>
      <c r="B1685" s="17"/>
      <c r="C1685" s="16"/>
      <c r="D1685" s="16"/>
      <c r="E1685" s="39" t="s">
        <v>130</v>
      </c>
      <c r="F1685" s="31">
        <f>F1686+F1689+F1692</f>
        <v>55733.800000000003</v>
      </c>
      <c r="G1685" s="31">
        <f>G1686+G1689+G1692</f>
        <v>57548</v>
      </c>
      <c r="H1685" s="31">
        <f>H1686+H1689+H1692</f>
        <v>57548</v>
      </c>
      <c r="I1685" s="31">
        <f>I1686+I1689+I1692</f>
        <v>0</v>
      </c>
      <c r="J1685" s="31">
        <f>J1686+J1689+J1692</f>
        <v>0</v>
      </c>
      <c r="K1685" s="31">
        <f>K1686+K1689+K1692</f>
        <v>0</v>
      </c>
      <c r="L1685" s="31">
        <f t="shared" si="5738"/>
        <v>55733.800000000003</v>
      </c>
      <c r="M1685" s="31">
        <f t="shared" si="5739"/>
        <v>57548</v>
      </c>
      <c r="N1685" s="31">
        <f t="shared" si="5740"/>
        <v>57548</v>
      </c>
      <c r="O1685" s="31">
        <f>O1686+O1689+O1692</f>
        <v>0</v>
      </c>
      <c r="P1685" s="31">
        <f>P1686+P1689+P1692</f>
        <v>0</v>
      </c>
      <c r="Q1685" s="31">
        <f>Q1686+Q1689+Q1692</f>
        <v>0</v>
      </c>
      <c r="R1685" s="31">
        <f t="shared" si="5741"/>
        <v>55733.800000000003</v>
      </c>
      <c r="S1685" s="31">
        <f t="shared" si="5742"/>
        <v>57548</v>
      </c>
      <c r="T1685" s="31">
        <f t="shared" si="5743"/>
        <v>57548</v>
      </c>
      <c r="U1685" s="31">
        <f>U1686+U1689+U1692</f>
        <v>0</v>
      </c>
      <c r="V1685" s="31">
        <f>V1686+V1689+V1692</f>
        <v>0</v>
      </c>
      <c r="W1685" s="31">
        <f>W1686+W1689+W1692</f>
        <v>0</v>
      </c>
      <c r="X1685" s="31">
        <f t="shared" si="5744"/>
        <v>55733.800000000003</v>
      </c>
      <c r="Y1685" s="31">
        <f t="shared" si="5745"/>
        <v>57548</v>
      </c>
      <c r="Z1685" s="31">
        <f t="shared" si="5746"/>
        <v>57548</v>
      </c>
      <c r="AA1685" s="31">
        <f>AA1686+AA1689+AA1692</f>
        <v>0</v>
      </c>
      <c r="AB1685" s="31">
        <f>AB1686+AB1689+AB1692</f>
        <v>0</v>
      </c>
      <c r="AC1685" s="31">
        <f>AC1686+AC1689+AC1692</f>
        <v>0</v>
      </c>
      <c r="AD1685" s="31">
        <f t="shared" si="5747"/>
        <v>55733.800000000003</v>
      </c>
      <c r="AE1685" s="31">
        <f t="shared" si="5748"/>
        <v>57548</v>
      </c>
      <c r="AF1685" s="31">
        <f t="shared" si="5749"/>
        <v>57548</v>
      </c>
      <c r="AG1685" s="31">
        <f>AG1686+AG1689+AG1692</f>
        <v>0</v>
      </c>
      <c r="AH1685" s="31">
        <f>AH1686+AH1689+AH1692</f>
        <v>0</v>
      </c>
      <c r="AI1685" s="31">
        <f>AI1686+AI1689+AI1692</f>
        <v>0</v>
      </c>
      <c r="AJ1685" s="31">
        <f t="shared" si="5750"/>
        <v>55733.800000000003</v>
      </c>
      <c r="AK1685" s="31">
        <f t="shared" si="5751"/>
        <v>57548</v>
      </c>
      <c r="AL1685" s="31">
        <f t="shared" si="5752"/>
        <v>57548</v>
      </c>
      <c r="AM1685" s="31">
        <f>AM1686+AM1689+AM1692</f>
        <v>0</v>
      </c>
      <c r="AN1685" s="31">
        <f>AN1686+AN1689+AN1692</f>
        <v>0</v>
      </c>
      <c r="AO1685" s="31">
        <f>AO1686+AO1689+AO1692</f>
        <v>0</v>
      </c>
      <c r="AP1685" s="31">
        <f t="shared" si="5753"/>
        <v>55733.800000000003</v>
      </c>
      <c r="AQ1685" s="31">
        <f t="shared" si="5754"/>
        <v>57548</v>
      </c>
      <c r="AR1685" s="31">
        <f t="shared" si="5755"/>
        <v>57548</v>
      </c>
      <c r="AS1685" s="31">
        <f>AS1686+AS1689+AS1692</f>
        <v>0</v>
      </c>
      <c r="AT1685" s="31">
        <f>AT1686+AT1689+AT1692</f>
        <v>0</v>
      </c>
      <c r="AU1685" s="31">
        <f>AU1686+AU1689+AU1692</f>
        <v>0</v>
      </c>
      <c r="AV1685" s="31">
        <f t="shared" si="5756"/>
        <v>55733.800000000003</v>
      </c>
      <c r="AW1685" s="31">
        <f t="shared" si="5757"/>
        <v>57548</v>
      </c>
      <c r="AX1685" s="31">
        <f t="shared" si="5758"/>
        <v>57548</v>
      </c>
      <c r="AY1685" s="31">
        <f>AY1686+AY1689+AY1692</f>
        <v>4297.6000000000004</v>
      </c>
      <c r="AZ1685" s="31">
        <f>AZ1686+AZ1689+AZ1692</f>
        <v>8797.2000000000007</v>
      </c>
      <c r="BA1685" s="31">
        <f>BA1686+BA1689+BA1692</f>
        <v>8797.2000000000007</v>
      </c>
      <c r="BB1685" s="31">
        <f t="shared" si="5759"/>
        <v>60031.400000000001</v>
      </c>
      <c r="BC1685" s="31">
        <f t="shared" si="5760"/>
        <v>66345.199999999997</v>
      </c>
      <c r="BD1685" s="31">
        <f t="shared" si="5761"/>
        <v>66345.199999999997</v>
      </c>
      <c r="BE1685" s="31">
        <f>BE1686+BE1689+BE1692</f>
        <v>0</v>
      </c>
      <c r="BF1685" s="31">
        <f>BF1686+BF1689+BF1692</f>
        <v>0</v>
      </c>
      <c r="BG1685" s="31">
        <f>BG1686+BG1689+BG1692</f>
        <v>0</v>
      </c>
      <c r="BH1685" s="31">
        <f t="shared" si="5762"/>
        <v>60031.400000000001</v>
      </c>
      <c r="BI1685" s="31">
        <f t="shared" si="5763"/>
        <v>66345.199999999997</v>
      </c>
      <c r="BJ1685" s="31">
        <f t="shared" si="5764"/>
        <v>66345.199999999997</v>
      </c>
      <c r="BK1685" s="31">
        <f>BK1686+BK1689+BK1692</f>
        <v>0</v>
      </c>
      <c r="BL1685" s="31">
        <f>BL1686+BL1689+BL1692</f>
        <v>0</v>
      </c>
      <c r="BM1685" s="31">
        <f>BM1686+BM1689+BM1692</f>
        <v>0</v>
      </c>
      <c r="BN1685" s="31">
        <f t="shared" si="5765"/>
        <v>60031.400000000001</v>
      </c>
      <c r="BO1685" s="31">
        <f t="shared" si="5766"/>
        <v>66345.199999999997</v>
      </c>
      <c r="BP1685" s="31">
        <f t="shared" si="5767"/>
        <v>66345.199999999997</v>
      </c>
      <c r="BQ1685" s="31">
        <f>BQ1686+BQ1689+BQ1692</f>
        <v>0</v>
      </c>
      <c r="BR1685" s="31">
        <f>BR1686+BR1689+BR1692</f>
        <v>0</v>
      </c>
      <c r="BS1685" s="31">
        <f t="shared" si="5768"/>
        <v>60031.400000000001</v>
      </c>
      <c r="BT1685" s="31">
        <f t="shared" si="5769"/>
        <v>66345.199999999997</v>
      </c>
      <c r="BU1685" s="31">
        <f t="shared" si="5770"/>
        <v>66345.199999999997</v>
      </c>
      <c r="BV1685" s="31">
        <f>BV1686+BV1689+BV1692</f>
        <v>0</v>
      </c>
      <c r="BW1685" s="31">
        <f>BW1686+BW1689+BW1692</f>
        <v>0</v>
      </c>
      <c r="BX1685" s="31">
        <f t="shared" si="5771"/>
        <v>60031.400000000001</v>
      </c>
      <c r="BY1685" s="31">
        <f t="shared" si="5772"/>
        <v>66345.199999999997</v>
      </c>
      <c r="BZ1685" s="31">
        <f t="shared" si="5773"/>
        <v>66345.199999999997</v>
      </c>
      <c r="CA1685" s="31">
        <f>CA1686+CA1689+CA1692</f>
        <v>0</v>
      </c>
      <c r="CB1685" s="31">
        <f>CB1686+CB1689+CB1692</f>
        <v>0</v>
      </c>
      <c r="CC1685" s="31">
        <f>CC1686+CC1689+CC1692</f>
        <v>0</v>
      </c>
      <c r="CD1685" s="31">
        <f t="shared" si="5611"/>
        <v>60031.400000000001</v>
      </c>
      <c r="CE1685" s="31">
        <f t="shared" si="5612"/>
        <v>66345.199999999997</v>
      </c>
      <c r="CF1685" s="31">
        <f t="shared" si="5613"/>
        <v>66345.199999999997</v>
      </c>
      <c r="CG1685" s="31">
        <f>CG1686+CG1689+CG1692</f>
        <v>0</v>
      </c>
      <c r="CH1685" s="24"/>
      <c r="CI1685" s="40"/>
      <c r="CO1685" s="1" t="s">
        <v>31</v>
      </c>
    </row>
    <row r="1686" ht="71.599999999999994">
      <c r="A1686" s="16" t="s">
        <v>968</v>
      </c>
      <c r="B1686" s="17">
        <v>100</v>
      </c>
      <c r="C1686" s="16"/>
      <c r="D1686" s="16"/>
      <c r="E1686" s="39" t="s">
        <v>131</v>
      </c>
      <c r="F1686" s="31">
        <f t="shared" ref="F1686:F1707" si="5815">F1687</f>
        <v>45645.300000000003</v>
      </c>
      <c r="G1686" s="31">
        <f t="shared" ref="G1686:G1707" si="5816">G1687</f>
        <v>47302.5</v>
      </c>
      <c r="H1686" s="31">
        <f t="shared" ref="H1686:H1707" si="5817">H1687</f>
        <v>47302.5</v>
      </c>
      <c r="I1686" s="31">
        <f t="shared" ref="I1686:I1707" si="5818">I1687</f>
        <v>0</v>
      </c>
      <c r="J1686" s="31">
        <f t="shared" ref="J1686:J1707" si="5819">J1687</f>
        <v>0</v>
      </c>
      <c r="K1686" s="31">
        <f t="shared" ref="K1686:K1707" si="5820">K1687</f>
        <v>0</v>
      </c>
      <c r="L1686" s="31">
        <f t="shared" si="5738"/>
        <v>45645.300000000003</v>
      </c>
      <c r="M1686" s="31">
        <f t="shared" si="5739"/>
        <v>47302.5</v>
      </c>
      <c r="N1686" s="31">
        <f t="shared" si="5740"/>
        <v>47302.5</v>
      </c>
      <c r="O1686" s="31">
        <f t="shared" ref="O1686:O1707" si="5821">O1687</f>
        <v>0</v>
      </c>
      <c r="P1686" s="31">
        <f t="shared" ref="P1686:P1707" si="5822">P1687</f>
        <v>0</v>
      </c>
      <c r="Q1686" s="31">
        <f t="shared" ref="Q1686:Q1707" si="5823">Q1687</f>
        <v>0</v>
      </c>
      <c r="R1686" s="31">
        <f t="shared" si="5741"/>
        <v>45645.300000000003</v>
      </c>
      <c r="S1686" s="31">
        <f t="shared" si="5742"/>
        <v>47302.5</v>
      </c>
      <c r="T1686" s="31">
        <f t="shared" si="5743"/>
        <v>47302.5</v>
      </c>
      <c r="U1686" s="31">
        <f t="shared" ref="U1686:U1707" si="5824">U1687</f>
        <v>0</v>
      </c>
      <c r="V1686" s="31">
        <f t="shared" ref="V1686:V1707" si="5825">V1687</f>
        <v>0</v>
      </c>
      <c r="W1686" s="31">
        <f t="shared" ref="W1686:W1707" si="5826">W1687</f>
        <v>0</v>
      </c>
      <c r="X1686" s="31">
        <f t="shared" si="5744"/>
        <v>45645.300000000003</v>
      </c>
      <c r="Y1686" s="31">
        <f t="shared" si="5745"/>
        <v>47302.5</v>
      </c>
      <c r="Z1686" s="31">
        <f t="shared" si="5746"/>
        <v>47302.5</v>
      </c>
      <c r="AA1686" s="31">
        <f t="shared" ref="AA1686:AA1707" si="5827">AA1687</f>
        <v>0</v>
      </c>
      <c r="AB1686" s="31">
        <f t="shared" ref="AB1686:AB1707" si="5828">AB1687</f>
        <v>0</v>
      </c>
      <c r="AC1686" s="31">
        <f t="shared" ref="AC1686:AC1707" si="5829">AC1687</f>
        <v>0</v>
      </c>
      <c r="AD1686" s="31">
        <f t="shared" si="5747"/>
        <v>45645.300000000003</v>
      </c>
      <c r="AE1686" s="31">
        <f t="shared" si="5748"/>
        <v>47302.5</v>
      </c>
      <c r="AF1686" s="31">
        <f t="shared" si="5749"/>
        <v>47302.5</v>
      </c>
      <c r="AG1686" s="31">
        <f t="shared" ref="AG1686:AG1707" si="5830">AG1687</f>
        <v>0</v>
      </c>
      <c r="AH1686" s="31">
        <f t="shared" ref="AH1686:AH1707" si="5831">AH1687</f>
        <v>0</v>
      </c>
      <c r="AI1686" s="31">
        <f t="shared" ref="AI1686:AI1707" si="5832">AI1687</f>
        <v>0</v>
      </c>
      <c r="AJ1686" s="31">
        <f t="shared" si="5750"/>
        <v>45645.300000000003</v>
      </c>
      <c r="AK1686" s="31">
        <f t="shared" si="5751"/>
        <v>47302.5</v>
      </c>
      <c r="AL1686" s="31">
        <f t="shared" si="5752"/>
        <v>47302.5</v>
      </c>
      <c r="AM1686" s="31">
        <f t="shared" ref="AM1686:AM1707" si="5833">AM1687</f>
        <v>0</v>
      </c>
      <c r="AN1686" s="31">
        <f t="shared" ref="AN1686:AN1707" si="5834">AN1687</f>
        <v>0</v>
      </c>
      <c r="AO1686" s="31">
        <f t="shared" ref="AO1686:AO1707" si="5835">AO1687</f>
        <v>0</v>
      </c>
      <c r="AP1686" s="31">
        <f t="shared" si="5753"/>
        <v>45645.300000000003</v>
      </c>
      <c r="AQ1686" s="31">
        <f t="shared" si="5754"/>
        <v>47302.5</v>
      </c>
      <c r="AR1686" s="31">
        <f t="shared" si="5755"/>
        <v>47302.5</v>
      </c>
      <c r="AS1686" s="31">
        <f t="shared" ref="AS1686:AS1707" si="5836">AS1687</f>
        <v>0</v>
      </c>
      <c r="AT1686" s="31">
        <f t="shared" ref="AT1686:AT1707" si="5837">AT1687</f>
        <v>0</v>
      </c>
      <c r="AU1686" s="31">
        <f t="shared" ref="AU1686:AU1707" si="5838">AU1687</f>
        <v>0</v>
      </c>
      <c r="AV1686" s="31">
        <f t="shared" si="5756"/>
        <v>45645.300000000003</v>
      </c>
      <c r="AW1686" s="31">
        <f t="shared" si="5757"/>
        <v>47302.5</v>
      </c>
      <c r="AX1686" s="31">
        <f t="shared" si="5758"/>
        <v>47302.5</v>
      </c>
      <c r="AY1686" s="31">
        <f t="shared" ref="AY1686:AY1707" si="5839">AY1687</f>
        <v>4297.6000000000004</v>
      </c>
      <c r="AZ1686" s="31">
        <f t="shared" ref="AZ1686:AZ1707" si="5840">AZ1687</f>
        <v>8797.2000000000007</v>
      </c>
      <c r="BA1686" s="31">
        <f t="shared" ref="BA1686:BA1707" si="5841">BA1687</f>
        <v>8797.2000000000007</v>
      </c>
      <c r="BB1686" s="31">
        <f t="shared" si="5759"/>
        <v>49942.900000000001</v>
      </c>
      <c r="BC1686" s="31">
        <f t="shared" si="5760"/>
        <v>56099.699999999997</v>
      </c>
      <c r="BD1686" s="31">
        <f t="shared" si="5761"/>
        <v>56099.699999999997</v>
      </c>
      <c r="BE1686" s="31">
        <f t="shared" ref="BE1686:BE1707" si="5842">BE1687</f>
        <v>0</v>
      </c>
      <c r="BF1686" s="31">
        <f t="shared" ref="BF1686:BF1707" si="5843">BF1687</f>
        <v>0</v>
      </c>
      <c r="BG1686" s="31">
        <f t="shared" ref="BG1686:BG1707" si="5844">BG1687</f>
        <v>0</v>
      </c>
      <c r="BH1686" s="31">
        <f t="shared" si="5762"/>
        <v>49942.900000000001</v>
      </c>
      <c r="BI1686" s="31">
        <f t="shared" si="5763"/>
        <v>56099.699999999997</v>
      </c>
      <c r="BJ1686" s="31">
        <f t="shared" si="5764"/>
        <v>56099.699999999997</v>
      </c>
      <c r="BK1686" s="31">
        <f t="shared" ref="BK1686:BK1707" si="5845">BK1687</f>
        <v>0</v>
      </c>
      <c r="BL1686" s="31">
        <f t="shared" ref="BL1686:BL1707" si="5846">BL1687</f>
        <v>0</v>
      </c>
      <c r="BM1686" s="31">
        <f t="shared" ref="BM1686:BM1707" si="5847">BM1687</f>
        <v>0</v>
      </c>
      <c r="BN1686" s="31">
        <f t="shared" si="5765"/>
        <v>49942.900000000001</v>
      </c>
      <c r="BO1686" s="31">
        <f t="shared" si="5766"/>
        <v>56099.699999999997</v>
      </c>
      <c r="BP1686" s="31">
        <f t="shared" si="5767"/>
        <v>56099.699999999997</v>
      </c>
      <c r="BQ1686" s="31">
        <f t="shared" ref="BQ1686:BQ1707" si="5848">BQ1687</f>
        <v>0</v>
      </c>
      <c r="BR1686" s="31">
        <f t="shared" ref="BR1686:BR1707" si="5849">BR1687</f>
        <v>0</v>
      </c>
      <c r="BS1686" s="31">
        <f t="shared" si="5768"/>
        <v>49942.900000000001</v>
      </c>
      <c r="BT1686" s="31">
        <f t="shared" si="5769"/>
        <v>56099.699999999997</v>
      </c>
      <c r="BU1686" s="31">
        <f t="shared" si="5770"/>
        <v>56099.699999999997</v>
      </c>
      <c r="BV1686" s="31">
        <f t="shared" ref="BV1686:BV1707" si="5850">BV1687</f>
        <v>0</v>
      </c>
      <c r="BW1686" s="31">
        <f t="shared" ref="BW1686:BW1707" si="5851">BW1687</f>
        <v>0</v>
      </c>
      <c r="BX1686" s="31">
        <f t="shared" si="5771"/>
        <v>49942.900000000001</v>
      </c>
      <c r="BY1686" s="31">
        <f t="shared" si="5772"/>
        <v>56099.699999999997</v>
      </c>
      <c r="BZ1686" s="31">
        <f t="shared" si="5773"/>
        <v>56099.699999999997</v>
      </c>
      <c r="CA1686" s="31">
        <f t="shared" ref="CA1686:CA1707" si="5852">CA1687</f>
        <v>0</v>
      </c>
      <c r="CB1686" s="31">
        <f t="shared" ref="CB1686:CB1707" si="5853">CB1687</f>
        <v>0</v>
      </c>
      <c r="CC1686" s="31">
        <f t="shared" ref="CC1686:CC1707" si="5854">CC1687</f>
        <v>0</v>
      </c>
      <c r="CD1686" s="31">
        <f t="shared" si="5611"/>
        <v>49942.900000000001</v>
      </c>
      <c r="CE1686" s="31">
        <f t="shared" si="5612"/>
        <v>56099.699999999997</v>
      </c>
      <c r="CF1686" s="31">
        <f t="shared" si="5613"/>
        <v>56099.699999999997</v>
      </c>
      <c r="CG1686" s="31">
        <f t="shared" ref="CG1686:CG1707" si="5855">CG1687</f>
        <v>0</v>
      </c>
      <c r="CH1686" s="24"/>
      <c r="CI1686" s="40"/>
      <c r="CM1686" s="1" t="s">
        <v>29</v>
      </c>
    </row>
    <row r="1687" ht="29.850000000000001">
      <c r="A1687" s="16" t="s">
        <v>968</v>
      </c>
      <c r="B1687" s="17">
        <v>110</v>
      </c>
      <c r="C1687" s="16"/>
      <c r="D1687" s="16"/>
      <c r="E1687" s="39" t="s">
        <v>132</v>
      </c>
      <c r="F1687" s="31">
        <f t="shared" si="5815"/>
        <v>45645.300000000003</v>
      </c>
      <c r="G1687" s="31">
        <f t="shared" si="5816"/>
        <v>47302.5</v>
      </c>
      <c r="H1687" s="31">
        <f t="shared" si="5817"/>
        <v>47302.5</v>
      </c>
      <c r="I1687" s="31">
        <f t="shared" si="5818"/>
        <v>0</v>
      </c>
      <c r="J1687" s="31">
        <f t="shared" si="5819"/>
        <v>0</v>
      </c>
      <c r="K1687" s="31">
        <f t="shared" si="5820"/>
        <v>0</v>
      </c>
      <c r="L1687" s="31">
        <f t="shared" si="5738"/>
        <v>45645.300000000003</v>
      </c>
      <c r="M1687" s="31">
        <f t="shared" si="5739"/>
        <v>47302.5</v>
      </c>
      <c r="N1687" s="31">
        <f t="shared" si="5740"/>
        <v>47302.5</v>
      </c>
      <c r="O1687" s="31">
        <f t="shared" si="5821"/>
        <v>0</v>
      </c>
      <c r="P1687" s="31">
        <f t="shared" si="5822"/>
        <v>0</v>
      </c>
      <c r="Q1687" s="31">
        <f t="shared" si="5823"/>
        <v>0</v>
      </c>
      <c r="R1687" s="31">
        <f t="shared" si="5741"/>
        <v>45645.300000000003</v>
      </c>
      <c r="S1687" s="31">
        <f t="shared" si="5742"/>
        <v>47302.5</v>
      </c>
      <c r="T1687" s="31">
        <f t="shared" si="5743"/>
        <v>47302.5</v>
      </c>
      <c r="U1687" s="31">
        <f t="shared" si="5824"/>
        <v>0</v>
      </c>
      <c r="V1687" s="31">
        <f t="shared" si="5825"/>
        <v>0</v>
      </c>
      <c r="W1687" s="31">
        <f t="shared" si="5826"/>
        <v>0</v>
      </c>
      <c r="X1687" s="31">
        <f t="shared" si="5744"/>
        <v>45645.300000000003</v>
      </c>
      <c r="Y1687" s="31">
        <f t="shared" si="5745"/>
        <v>47302.5</v>
      </c>
      <c r="Z1687" s="31">
        <f t="shared" si="5746"/>
        <v>47302.5</v>
      </c>
      <c r="AA1687" s="31">
        <f t="shared" si="5827"/>
        <v>0</v>
      </c>
      <c r="AB1687" s="31">
        <f t="shared" si="5828"/>
        <v>0</v>
      </c>
      <c r="AC1687" s="31">
        <f t="shared" si="5829"/>
        <v>0</v>
      </c>
      <c r="AD1687" s="31">
        <f t="shared" si="5747"/>
        <v>45645.300000000003</v>
      </c>
      <c r="AE1687" s="31">
        <f t="shared" si="5748"/>
        <v>47302.5</v>
      </c>
      <c r="AF1687" s="31">
        <f t="shared" si="5749"/>
        <v>47302.5</v>
      </c>
      <c r="AG1687" s="31">
        <f t="shared" si="5830"/>
        <v>0</v>
      </c>
      <c r="AH1687" s="31">
        <f t="shared" si="5831"/>
        <v>0</v>
      </c>
      <c r="AI1687" s="31">
        <f t="shared" si="5832"/>
        <v>0</v>
      </c>
      <c r="AJ1687" s="31">
        <f t="shared" si="5750"/>
        <v>45645.300000000003</v>
      </c>
      <c r="AK1687" s="31">
        <f t="shared" si="5751"/>
        <v>47302.5</v>
      </c>
      <c r="AL1687" s="31">
        <f t="shared" si="5752"/>
        <v>47302.5</v>
      </c>
      <c r="AM1687" s="31">
        <f t="shared" si="5833"/>
        <v>0</v>
      </c>
      <c r="AN1687" s="31">
        <f t="shared" si="5834"/>
        <v>0</v>
      </c>
      <c r="AO1687" s="31">
        <f t="shared" si="5835"/>
        <v>0</v>
      </c>
      <c r="AP1687" s="31">
        <f t="shared" si="5753"/>
        <v>45645.300000000003</v>
      </c>
      <c r="AQ1687" s="31">
        <f t="shared" si="5754"/>
        <v>47302.5</v>
      </c>
      <c r="AR1687" s="31">
        <f t="shared" si="5755"/>
        <v>47302.5</v>
      </c>
      <c r="AS1687" s="31">
        <f t="shared" si="5836"/>
        <v>0</v>
      </c>
      <c r="AT1687" s="31">
        <f t="shared" si="5837"/>
        <v>0</v>
      </c>
      <c r="AU1687" s="31">
        <f t="shared" si="5838"/>
        <v>0</v>
      </c>
      <c r="AV1687" s="31">
        <f t="shared" si="5756"/>
        <v>45645.300000000003</v>
      </c>
      <c r="AW1687" s="31">
        <f t="shared" si="5757"/>
        <v>47302.5</v>
      </c>
      <c r="AX1687" s="31">
        <f t="shared" si="5758"/>
        <v>47302.5</v>
      </c>
      <c r="AY1687" s="31">
        <f t="shared" si="5839"/>
        <v>4297.6000000000004</v>
      </c>
      <c r="AZ1687" s="31">
        <f t="shared" si="5840"/>
        <v>8797.2000000000007</v>
      </c>
      <c r="BA1687" s="31">
        <f t="shared" si="5841"/>
        <v>8797.2000000000007</v>
      </c>
      <c r="BB1687" s="31">
        <f t="shared" si="5759"/>
        <v>49942.900000000001</v>
      </c>
      <c r="BC1687" s="31">
        <f t="shared" si="5760"/>
        <v>56099.699999999997</v>
      </c>
      <c r="BD1687" s="31">
        <f t="shared" si="5761"/>
        <v>56099.699999999997</v>
      </c>
      <c r="BE1687" s="31">
        <f t="shared" si="5842"/>
        <v>0</v>
      </c>
      <c r="BF1687" s="31">
        <f t="shared" si="5843"/>
        <v>0</v>
      </c>
      <c r="BG1687" s="31">
        <f t="shared" si="5844"/>
        <v>0</v>
      </c>
      <c r="BH1687" s="31">
        <f t="shared" si="5762"/>
        <v>49942.900000000001</v>
      </c>
      <c r="BI1687" s="31">
        <f t="shared" si="5763"/>
        <v>56099.699999999997</v>
      </c>
      <c r="BJ1687" s="31">
        <f t="shared" si="5764"/>
        <v>56099.699999999997</v>
      </c>
      <c r="BK1687" s="31">
        <f t="shared" si="5845"/>
        <v>0</v>
      </c>
      <c r="BL1687" s="31">
        <f t="shared" si="5846"/>
        <v>0</v>
      </c>
      <c r="BM1687" s="31">
        <f t="shared" si="5847"/>
        <v>0</v>
      </c>
      <c r="BN1687" s="31">
        <f t="shared" si="5765"/>
        <v>49942.900000000001</v>
      </c>
      <c r="BO1687" s="31">
        <f t="shared" si="5766"/>
        <v>56099.699999999997</v>
      </c>
      <c r="BP1687" s="31">
        <f t="shared" si="5767"/>
        <v>56099.699999999997</v>
      </c>
      <c r="BQ1687" s="31">
        <f t="shared" si="5848"/>
        <v>0</v>
      </c>
      <c r="BR1687" s="31">
        <f t="shared" si="5849"/>
        <v>0</v>
      </c>
      <c r="BS1687" s="31">
        <f t="shared" si="5768"/>
        <v>49942.900000000001</v>
      </c>
      <c r="BT1687" s="31">
        <f t="shared" si="5769"/>
        <v>56099.699999999997</v>
      </c>
      <c r="BU1687" s="31">
        <f t="shared" si="5770"/>
        <v>56099.699999999997</v>
      </c>
      <c r="BV1687" s="31">
        <f t="shared" si="5850"/>
        <v>0</v>
      </c>
      <c r="BW1687" s="31">
        <f t="shared" si="5851"/>
        <v>0</v>
      </c>
      <c r="BX1687" s="31">
        <f t="shared" si="5771"/>
        <v>49942.900000000001</v>
      </c>
      <c r="BY1687" s="31">
        <f t="shared" si="5772"/>
        <v>56099.699999999997</v>
      </c>
      <c r="BZ1687" s="31">
        <f t="shared" si="5773"/>
        <v>56099.699999999997</v>
      </c>
      <c r="CA1687" s="31">
        <f t="shared" si="5852"/>
        <v>0</v>
      </c>
      <c r="CB1687" s="31">
        <f t="shared" si="5853"/>
        <v>0</v>
      </c>
      <c r="CC1687" s="31">
        <f t="shared" si="5854"/>
        <v>0</v>
      </c>
      <c r="CD1687" s="31">
        <f t="shared" si="5611"/>
        <v>49942.900000000001</v>
      </c>
      <c r="CE1687" s="31">
        <f t="shared" si="5612"/>
        <v>56099.699999999997</v>
      </c>
      <c r="CF1687" s="31">
        <f t="shared" si="5613"/>
        <v>56099.699999999997</v>
      </c>
      <c r="CG1687" s="31">
        <f t="shared" si="5855"/>
        <v>0</v>
      </c>
      <c r="CH1687" s="24"/>
      <c r="CI1687" s="40"/>
      <c r="CN1687" s="1" t="s">
        <v>30</v>
      </c>
    </row>
    <row r="1688" ht="15">
      <c r="A1688" s="16" t="s">
        <v>968</v>
      </c>
      <c r="B1688" s="17">
        <v>110</v>
      </c>
      <c r="C1688" s="16" t="s">
        <v>395</v>
      </c>
      <c r="D1688" s="16" t="s">
        <v>47</v>
      </c>
      <c r="E1688" s="39" t="s">
        <v>920</v>
      </c>
      <c r="F1688" s="31">
        <v>45645.300000000003</v>
      </c>
      <c r="G1688" s="31">
        <v>47302.5</v>
      </c>
      <c r="H1688" s="31">
        <v>47302.5</v>
      </c>
      <c r="I1688" s="31"/>
      <c r="J1688" s="31"/>
      <c r="K1688" s="31"/>
      <c r="L1688" s="31">
        <f t="shared" si="5738"/>
        <v>45645.300000000003</v>
      </c>
      <c r="M1688" s="31">
        <f t="shared" si="5739"/>
        <v>47302.5</v>
      </c>
      <c r="N1688" s="31">
        <f t="shared" si="5740"/>
        <v>47302.5</v>
      </c>
      <c r="O1688" s="31"/>
      <c r="P1688" s="31"/>
      <c r="Q1688" s="31"/>
      <c r="R1688" s="31">
        <f t="shared" si="5741"/>
        <v>45645.300000000003</v>
      </c>
      <c r="S1688" s="31">
        <f t="shared" si="5742"/>
        <v>47302.5</v>
      </c>
      <c r="T1688" s="31">
        <f t="shared" si="5743"/>
        <v>47302.5</v>
      </c>
      <c r="U1688" s="31"/>
      <c r="V1688" s="31"/>
      <c r="W1688" s="31"/>
      <c r="X1688" s="31">
        <f t="shared" si="5744"/>
        <v>45645.300000000003</v>
      </c>
      <c r="Y1688" s="31">
        <f t="shared" si="5745"/>
        <v>47302.5</v>
      </c>
      <c r="Z1688" s="31">
        <f t="shared" si="5746"/>
        <v>47302.5</v>
      </c>
      <c r="AA1688" s="31"/>
      <c r="AB1688" s="31"/>
      <c r="AC1688" s="31"/>
      <c r="AD1688" s="31">
        <f t="shared" si="5747"/>
        <v>45645.300000000003</v>
      </c>
      <c r="AE1688" s="31">
        <f t="shared" si="5748"/>
        <v>47302.5</v>
      </c>
      <c r="AF1688" s="31">
        <f t="shared" si="5749"/>
        <v>47302.5</v>
      </c>
      <c r="AG1688" s="31"/>
      <c r="AH1688" s="31"/>
      <c r="AI1688" s="31"/>
      <c r="AJ1688" s="31">
        <f t="shared" si="5750"/>
        <v>45645.300000000003</v>
      </c>
      <c r="AK1688" s="31">
        <f t="shared" si="5751"/>
        <v>47302.5</v>
      </c>
      <c r="AL1688" s="31">
        <f t="shared" si="5752"/>
        <v>47302.5</v>
      </c>
      <c r="AM1688" s="31"/>
      <c r="AN1688" s="31"/>
      <c r="AO1688" s="31"/>
      <c r="AP1688" s="31">
        <f t="shared" si="5753"/>
        <v>45645.300000000003</v>
      </c>
      <c r="AQ1688" s="31">
        <f t="shared" si="5754"/>
        <v>47302.5</v>
      </c>
      <c r="AR1688" s="31">
        <f t="shared" si="5755"/>
        <v>47302.5</v>
      </c>
      <c r="AS1688" s="31"/>
      <c r="AT1688" s="31"/>
      <c r="AU1688" s="31"/>
      <c r="AV1688" s="31">
        <f t="shared" si="5756"/>
        <v>45645.300000000003</v>
      </c>
      <c r="AW1688" s="31">
        <f t="shared" si="5757"/>
        <v>47302.5</v>
      </c>
      <c r="AX1688" s="31">
        <f t="shared" si="5758"/>
        <v>47302.5</v>
      </c>
      <c r="AY1688" s="31">
        <v>4297.6000000000004</v>
      </c>
      <c r="AZ1688" s="31">
        <v>8797.2000000000007</v>
      </c>
      <c r="BA1688" s="31">
        <v>8797.2000000000007</v>
      </c>
      <c r="BB1688" s="31">
        <f t="shared" si="5759"/>
        <v>49942.900000000001</v>
      </c>
      <c r="BC1688" s="31">
        <f t="shared" si="5760"/>
        <v>56099.699999999997</v>
      </c>
      <c r="BD1688" s="31">
        <f t="shared" si="5761"/>
        <v>56099.699999999997</v>
      </c>
      <c r="BE1688" s="31"/>
      <c r="BF1688" s="31"/>
      <c r="BG1688" s="31"/>
      <c r="BH1688" s="31">
        <f t="shared" si="5762"/>
        <v>49942.900000000001</v>
      </c>
      <c r="BI1688" s="31">
        <f t="shared" si="5763"/>
        <v>56099.699999999997</v>
      </c>
      <c r="BJ1688" s="31">
        <f t="shared" si="5764"/>
        <v>56099.699999999997</v>
      </c>
      <c r="BK1688" s="31"/>
      <c r="BL1688" s="31"/>
      <c r="BM1688" s="31"/>
      <c r="BN1688" s="31">
        <f t="shared" si="5765"/>
        <v>49942.900000000001</v>
      </c>
      <c r="BO1688" s="31">
        <f t="shared" si="5766"/>
        <v>56099.699999999997</v>
      </c>
      <c r="BP1688" s="31">
        <f t="shared" si="5767"/>
        <v>56099.699999999997</v>
      </c>
      <c r="BQ1688" s="31"/>
      <c r="BR1688" s="31"/>
      <c r="BS1688" s="31">
        <f t="shared" si="5768"/>
        <v>49942.900000000001</v>
      </c>
      <c r="BT1688" s="31">
        <f t="shared" si="5769"/>
        <v>56099.699999999997</v>
      </c>
      <c r="BU1688" s="31">
        <f t="shared" si="5770"/>
        <v>56099.699999999997</v>
      </c>
      <c r="BV1688" s="31"/>
      <c r="BW1688" s="31"/>
      <c r="BX1688" s="31">
        <f t="shared" si="5771"/>
        <v>49942.900000000001</v>
      </c>
      <c r="BY1688" s="31">
        <f t="shared" si="5772"/>
        <v>56099.699999999997</v>
      </c>
      <c r="BZ1688" s="31">
        <f t="shared" si="5773"/>
        <v>56099.699999999997</v>
      </c>
      <c r="CA1688" s="31"/>
      <c r="CB1688" s="31"/>
      <c r="CC1688" s="31"/>
      <c r="CD1688" s="31">
        <f t="shared" si="5611"/>
        <v>49942.900000000001</v>
      </c>
      <c r="CE1688" s="31">
        <f t="shared" si="5612"/>
        <v>56099.699999999997</v>
      </c>
      <c r="CF1688" s="31">
        <f t="shared" si="5613"/>
        <v>56099.699999999997</v>
      </c>
      <c r="CG1688" s="31"/>
      <c r="CH1688" s="24"/>
      <c r="CI1688" s="40"/>
    </row>
    <row r="1689" ht="29.850000000000001">
      <c r="A1689" s="16" t="s">
        <v>968</v>
      </c>
      <c r="B1689" s="17">
        <v>200</v>
      </c>
      <c r="C1689" s="16"/>
      <c r="D1689" s="16"/>
      <c r="E1689" s="39" t="s">
        <v>40</v>
      </c>
      <c r="F1689" s="31">
        <f t="shared" si="5815"/>
        <v>9920</v>
      </c>
      <c r="G1689" s="31">
        <f t="shared" si="5816"/>
        <v>10077</v>
      </c>
      <c r="H1689" s="31">
        <f t="shared" si="5817"/>
        <v>10077</v>
      </c>
      <c r="I1689" s="31">
        <f t="shared" si="5818"/>
        <v>0</v>
      </c>
      <c r="J1689" s="31">
        <f t="shared" si="5819"/>
        <v>0</v>
      </c>
      <c r="K1689" s="31">
        <f t="shared" si="5820"/>
        <v>0</v>
      </c>
      <c r="L1689" s="31">
        <f t="shared" si="5738"/>
        <v>9920</v>
      </c>
      <c r="M1689" s="31">
        <f t="shared" si="5739"/>
        <v>10077</v>
      </c>
      <c r="N1689" s="31">
        <f t="shared" si="5740"/>
        <v>10077</v>
      </c>
      <c r="O1689" s="31">
        <f t="shared" si="5821"/>
        <v>0</v>
      </c>
      <c r="P1689" s="31">
        <f t="shared" si="5822"/>
        <v>0</v>
      </c>
      <c r="Q1689" s="31">
        <f t="shared" si="5823"/>
        <v>0</v>
      </c>
      <c r="R1689" s="31">
        <f t="shared" si="5741"/>
        <v>9920</v>
      </c>
      <c r="S1689" s="31">
        <f t="shared" si="5742"/>
        <v>10077</v>
      </c>
      <c r="T1689" s="31">
        <f t="shared" si="5743"/>
        <v>10077</v>
      </c>
      <c r="U1689" s="31">
        <f t="shared" si="5824"/>
        <v>0</v>
      </c>
      <c r="V1689" s="31">
        <f t="shared" si="5825"/>
        <v>0</v>
      </c>
      <c r="W1689" s="31">
        <f t="shared" si="5826"/>
        <v>0</v>
      </c>
      <c r="X1689" s="31">
        <f t="shared" si="5744"/>
        <v>9920</v>
      </c>
      <c r="Y1689" s="31">
        <f t="shared" si="5745"/>
        <v>10077</v>
      </c>
      <c r="Z1689" s="31">
        <f t="shared" si="5746"/>
        <v>10077</v>
      </c>
      <c r="AA1689" s="31">
        <f t="shared" si="5827"/>
        <v>0</v>
      </c>
      <c r="AB1689" s="31">
        <f t="shared" si="5828"/>
        <v>0</v>
      </c>
      <c r="AC1689" s="31">
        <f t="shared" si="5829"/>
        <v>0</v>
      </c>
      <c r="AD1689" s="31">
        <f t="shared" si="5747"/>
        <v>9920</v>
      </c>
      <c r="AE1689" s="31">
        <f t="shared" si="5748"/>
        <v>10077</v>
      </c>
      <c r="AF1689" s="31">
        <f t="shared" si="5749"/>
        <v>10077</v>
      </c>
      <c r="AG1689" s="31">
        <f t="shared" si="5830"/>
        <v>0</v>
      </c>
      <c r="AH1689" s="31">
        <f t="shared" si="5831"/>
        <v>0</v>
      </c>
      <c r="AI1689" s="31">
        <f t="shared" si="5832"/>
        <v>0</v>
      </c>
      <c r="AJ1689" s="31">
        <f t="shared" si="5750"/>
        <v>9920</v>
      </c>
      <c r="AK1689" s="31">
        <f t="shared" si="5751"/>
        <v>10077</v>
      </c>
      <c r="AL1689" s="31">
        <f t="shared" si="5752"/>
        <v>10077</v>
      </c>
      <c r="AM1689" s="31">
        <f t="shared" si="5833"/>
        <v>0</v>
      </c>
      <c r="AN1689" s="31">
        <f t="shared" si="5834"/>
        <v>0</v>
      </c>
      <c r="AO1689" s="31">
        <f t="shared" si="5835"/>
        <v>0</v>
      </c>
      <c r="AP1689" s="31">
        <f t="shared" si="5753"/>
        <v>9920</v>
      </c>
      <c r="AQ1689" s="31">
        <f t="shared" si="5754"/>
        <v>10077</v>
      </c>
      <c r="AR1689" s="31">
        <f t="shared" si="5755"/>
        <v>10077</v>
      </c>
      <c r="AS1689" s="31">
        <f t="shared" si="5836"/>
        <v>0</v>
      </c>
      <c r="AT1689" s="31">
        <f t="shared" si="5837"/>
        <v>0</v>
      </c>
      <c r="AU1689" s="31">
        <f t="shared" si="5838"/>
        <v>0</v>
      </c>
      <c r="AV1689" s="31">
        <f t="shared" si="5756"/>
        <v>9920</v>
      </c>
      <c r="AW1689" s="31">
        <f t="shared" si="5757"/>
        <v>10077</v>
      </c>
      <c r="AX1689" s="31">
        <f t="shared" si="5758"/>
        <v>10077</v>
      </c>
      <c r="AY1689" s="31">
        <f t="shared" si="5839"/>
        <v>0</v>
      </c>
      <c r="AZ1689" s="31">
        <f t="shared" si="5840"/>
        <v>0</v>
      </c>
      <c r="BA1689" s="31">
        <f t="shared" si="5841"/>
        <v>0</v>
      </c>
      <c r="BB1689" s="31">
        <f t="shared" si="5759"/>
        <v>9920</v>
      </c>
      <c r="BC1689" s="31">
        <f t="shared" si="5760"/>
        <v>10077</v>
      </c>
      <c r="BD1689" s="31">
        <f t="shared" si="5761"/>
        <v>10077</v>
      </c>
      <c r="BE1689" s="31">
        <f t="shared" si="5842"/>
        <v>0</v>
      </c>
      <c r="BF1689" s="31">
        <f t="shared" si="5843"/>
        <v>0</v>
      </c>
      <c r="BG1689" s="31">
        <f t="shared" si="5844"/>
        <v>0</v>
      </c>
      <c r="BH1689" s="31">
        <f t="shared" si="5762"/>
        <v>9920</v>
      </c>
      <c r="BI1689" s="31">
        <f t="shared" si="5763"/>
        <v>10077</v>
      </c>
      <c r="BJ1689" s="31">
        <f t="shared" si="5764"/>
        <v>10077</v>
      </c>
      <c r="BK1689" s="31">
        <f t="shared" si="5845"/>
        <v>0</v>
      </c>
      <c r="BL1689" s="31">
        <f t="shared" si="5846"/>
        <v>0</v>
      </c>
      <c r="BM1689" s="31">
        <f t="shared" si="5847"/>
        <v>0</v>
      </c>
      <c r="BN1689" s="31">
        <f t="shared" si="5765"/>
        <v>9920</v>
      </c>
      <c r="BO1689" s="31">
        <f t="shared" si="5766"/>
        <v>10077</v>
      </c>
      <c r="BP1689" s="31">
        <f t="shared" si="5767"/>
        <v>10077</v>
      </c>
      <c r="BQ1689" s="31">
        <f t="shared" si="5848"/>
        <v>0</v>
      </c>
      <c r="BR1689" s="31">
        <f t="shared" si="5849"/>
        <v>0</v>
      </c>
      <c r="BS1689" s="31">
        <f t="shared" si="5768"/>
        <v>9920</v>
      </c>
      <c r="BT1689" s="31">
        <f t="shared" si="5769"/>
        <v>10077</v>
      </c>
      <c r="BU1689" s="31">
        <f t="shared" si="5770"/>
        <v>10077</v>
      </c>
      <c r="BV1689" s="31">
        <f t="shared" si="5850"/>
        <v>0</v>
      </c>
      <c r="BW1689" s="31">
        <f t="shared" si="5851"/>
        <v>0</v>
      </c>
      <c r="BX1689" s="31">
        <f t="shared" si="5771"/>
        <v>9920</v>
      </c>
      <c r="BY1689" s="31">
        <f t="shared" si="5772"/>
        <v>10077</v>
      </c>
      <c r="BZ1689" s="31">
        <f t="shared" si="5773"/>
        <v>10077</v>
      </c>
      <c r="CA1689" s="31">
        <f t="shared" si="5852"/>
        <v>0</v>
      </c>
      <c r="CB1689" s="31">
        <f t="shared" si="5853"/>
        <v>0</v>
      </c>
      <c r="CC1689" s="31">
        <f t="shared" si="5854"/>
        <v>0</v>
      </c>
      <c r="CD1689" s="31">
        <f t="shared" si="5611"/>
        <v>9920</v>
      </c>
      <c r="CE1689" s="31">
        <f t="shared" si="5612"/>
        <v>10077</v>
      </c>
      <c r="CF1689" s="31">
        <f t="shared" si="5613"/>
        <v>10077</v>
      </c>
      <c r="CG1689" s="31">
        <f t="shared" si="5855"/>
        <v>0</v>
      </c>
      <c r="CH1689" s="24"/>
      <c r="CI1689" s="40"/>
      <c r="CM1689" s="1" t="s">
        <v>29</v>
      </c>
    </row>
    <row r="1690" ht="43.75">
      <c r="A1690" s="16" t="s">
        <v>968</v>
      </c>
      <c r="B1690" s="17">
        <v>240</v>
      </c>
      <c r="C1690" s="16"/>
      <c r="D1690" s="16"/>
      <c r="E1690" s="39" t="s">
        <v>41</v>
      </c>
      <c r="F1690" s="31">
        <f t="shared" si="5815"/>
        <v>9920</v>
      </c>
      <c r="G1690" s="31">
        <f t="shared" si="5816"/>
        <v>10077</v>
      </c>
      <c r="H1690" s="31">
        <f t="shared" si="5817"/>
        <v>10077</v>
      </c>
      <c r="I1690" s="31">
        <f t="shared" si="5818"/>
        <v>0</v>
      </c>
      <c r="J1690" s="31">
        <f t="shared" si="5819"/>
        <v>0</v>
      </c>
      <c r="K1690" s="31">
        <f t="shared" si="5820"/>
        <v>0</v>
      </c>
      <c r="L1690" s="31">
        <f t="shared" si="5738"/>
        <v>9920</v>
      </c>
      <c r="M1690" s="31">
        <f t="shared" si="5739"/>
        <v>10077</v>
      </c>
      <c r="N1690" s="31">
        <f t="shared" si="5740"/>
        <v>10077</v>
      </c>
      <c r="O1690" s="31">
        <f t="shared" si="5821"/>
        <v>0</v>
      </c>
      <c r="P1690" s="31">
        <f t="shared" si="5822"/>
        <v>0</v>
      </c>
      <c r="Q1690" s="31">
        <f t="shared" si="5823"/>
        <v>0</v>
      </c>
      <c r="R1690" s="31">
        <f t="shared" si="5741"/>
        <v>9920</v>
      </c>
      <c r="S1690" s="31">
        <f t="shared" si="5742"/>
        <v>10077</v>
      </c>
      <c r="T1690" s="31">
        <f t="shared" si="5743"/>
        <v>10077</v>
      </c>
      <c r="U1690" s="31">
        <f t="shared" si="5824"/>
        <v>0</v>
      </c>
      <c r="V1690" s="31">
        <f t="shared" si="5825"/>
        <v>0</v>
      </c>
      <c r="W1690" s="31">
        <f t="shared" si="5826"/>
        <v>0</v>
      </c>
      <c r="X1690" s="31">
        <f t="shared" si="5744"/>
        <v>9920</v>
      </c>
      <c r="Y1690" s="31">
        <f t="shared" si="5745"/>
        <v>10077</v>
      </c>
      <c r="Z1690" s="31">
        <f t="shared" si="5746"/>
        <v>10077</v>
      </c>
      <c r="AA1690" s="31">
        <f t="shared" si="5827"/>
        <v>0</v>
      </c>
      <c r="AB1690" s="31">
        <f t="shared" si="5828"/>
        <v>0</v>
      </c>
      <c r="AC1690" s="31">
        <f t="shared" si="5829"/>
        <v>0</v>
      </c>
      <c r="AD1690" s="31">
        <f t="shared" si="5747"/>
        <v>9920</v>
      </c>
      <c r="AE1690" s="31">
        <f t="shared" si="5748"/>
        <v>10077</v>
      </c>
      <c r="AF1690" s="31">
        <f t="shared" si="5749"/>
        <v>10077</v>
      </c>
      <c r="AG1690" s="31">
        <f t="shared" si="5830"/>
        <v>0</v>
      </c>
      <c r="AH1690" s="31">
        <f t="shared" si="5831"/>
        <v>0</v>
      </c>
      <c r="AI1690" s="31">
        <f t="shared" si="5832"/>
        <v>0</v>
      </c>
      <c r="AJ1690" s="31">
        <f t="shared" si="5750"/>
        <v>9920</v>
      </c>
      <c r="AK1690" s="31">
        <f t="shared" si="5751"/>
        <v>10077</v>
      </c>
      <c r="AL1690" s="31">
        <f t="shared" si="5752"/>
        <v>10077</v>
      </c>
      <c r="AM1690" s="31">
        <f t="shared" si="5833"/>
        <v>0</v>
      </c>
      <c r="AN1690" s="31">
        <f t="shared" si="5834"/>
        <v>0</v>
      </c>
      <c r="AO1690" s="31">
        <f t="shared" si="5835"/>
        <v>0</v>
      </c>
      <c r="AP1690" s="31">
        <f t="shared" si="5753"/>
        <v>9920</v>
      </c>
      <c r="AQ1690" s="31">
        <f t="shared" si="5754"/>
        <v>10077</v>
      </c>
      <c r="AR1690" s="31">
        <f t="shared" si="5755"/>
        <v>10077</v>
      </c>
      <c r="AS1690" s="31">
        <f t="shared" si="5836"/>
        <v>0</v>
      </c>
      <c r="AT1690" s="31">
        <f t="shared" si="5837"/>
        <v>0</v>
      </c>
      <c r="AU1690" s="31">
        <f t="shared" si="5838"/>
        <v>0</v>
      </c>
      <c r="AV1690" s="31">
        <f t="shared" si="5756"/>
        <v>9920</v>
      </c>
      <c r="AW1690" s="31">
        <f t="shared" si="5757"/>
        <v>10077</v>
      </c>
      <c r="AX1690" s="31">
        <f t="shared" si="5758"/>
        <v>10077</v>
      </c>
      <c r="AY1690" s="31">
        <f t="shared" si="5839"/>
        <v>0</v>
      </c>
      <c r="AZ1690" s="31">
        <f t="shared" si="5840"/>
        <v>0</v>
      </c>
      <c r="BA1690" s="31">
        <f t="shared" si="5841"/>
        <v>0</v>
      </c>
      <c r="BB1690" s="31">
        <f t="shared" si="5759"/>
        <v>9920</v>
      </c>
      <c r="BC1690" s="31">
        <f t="shared" si="5760"/>
        <v>10077</v>
      </c>
      <c r="BD1690" s="31">
        <f t="shared" si="5761"/>
        <v>10077</v>
      </c>
      <c r="BE1690" s="31">
        <f t="shared" si="5842"/>
        <v>0</v>
      </c>
      <c r="BF1690" s="31">
        <f t="shared" si="5843"/>
        <v>0</v>
      </c>
      <c r="BG1690" s="31">
        <f t="shared" si="5844"/>
        <v>0</v>
      </c>
      <c r="BH1690" s="31">
        <f t="shared" si="5762"/>
        <v>9920</v>
      </c>
      <c r="BI1690" s="31">
        <f t="shared" si="5763"/>
        <v>10077</v>
      </c>
      <c r="BJ1690" s="31">
        <f t="shared" si="5764"/>
        <v>10077</v>
      </c>
      <c r="BK1690" s="31">
        <f t="shared" si="5845"/>
        <v>0</v>
      </c>
      <c r="BL1690" s="31">
        <f t="shared" si="5846"/>
        <v>0</v>
      </c>
      <c r="BM1690" s="31">
        <f t="shared" si="5847"/>
        <v>0</v>
      </c>
      <c r="BN1690" s="31">
        <f t="shared" si="5765"/>
        <v>9920</v>
      </c>
      <c r="BO1690" s="31">
        <f t="shared" si="5766"/>
        <v>10077</v>
      </c>
      <c r="BP1690" s="31">
        <f t="shared" si="5767"/>
        <v>10077</v>
      </c>
      <c r="BQ1690" s="31">
        <f t="shared" si="5848"/>
        <v>0</v>
      </c>
      <c r="BR1690" s="31">
        <f t="shared" si="5849"/>
        <v>0</v>
      </c>
      <c r="BS1690" s="31">
        <f t="shared" si="5768"/>
        <v>9920</v>
      </c>
      <c r="BT1690" s="31">
        <f t="shared" si="5769"/>
        <v>10077</v>
      </c>
      <c r="BU1690" s="31">
        <f t="shared" si="5770"/>
        <v>10077</v>
      </c>
      <c r="BV1690" s="31">
        <f t="shared" si="5850"/>
        <v>0</v>
      </c>
      <c r="BW1690" s="31">
        <f t="shared" si="5851"/>
        <v>0</v>
      </c>
      <c r="BX1690" s="31">
        <f t="shared" si="5771"/>
        <v>9920</v>
      </c>
      <c r="BY1690" s="31">
        <f t="shared" si="5772"/>
        <v>10077</v>
      </c>
      <c r="BZ1690" s="31">
        <f t="shared" si="5773"/>
        <v>10077</v>
      </c>
      <c r="CA1690" s="31">
        <f t="shared" si="5852"/>
        <v>0</v>
      </c>
      <c r="CB1690" s="31">
        <f t="shared" si="5853"/>
        <v>0</v>
      </c>
      <c r="CC1690" s="31">
        <f t="shared" si="5854"/>
        <v>0</v>
      </c>
      <c r="CD1690" s="31">
        <f t="shared" si="5611"/>
        <v>9920</v>
      </c>
      <c r="CE1690" s="31">
        <f t="shared" si="5612"/>
        <v>10077</v>
      </c>
      <c r="CF1690" s="31">
        <f t="shared" si="5613"/>
        <v>10077</v>
      </c>
      <c r="CG1690" s="31">
        <f t="shared" si="5855"/>
        <v>0</v>
      </c>
      <c r="CH1690" s="24"/>
      <c r="CI1690" s="40"/>
      <c r="CN1690" s="1" t="s">
        <v>30</v>
      </c>
    </row>
    <row r="1691" ht="15">
      <c r="A1691" s="16" t="s">
        <v>968</v>
      </c>
      <c r="B1691" s="17">
        <v>240</v>
      </c>
      <c r="C1691" s="16" t="s">
        <v>395</v>
      </c>
      <c r="D1691" s="16" t="s">
        <v>47</v>
      </c>
      <c r="E1691" s="39" t="s">
        <v>920</v>
      </c>
      <c r="F1691" s="31">
        <v>9920</v>
      </c>
      <c r="G1691" s="31">
        <v>10077</v>
      </c>
      <c r="H1691" s="31">
        <v>10077</v>
      </c>
      <c r="I1691" s="31"/>
      <c r="J1691" s="31"/>
      <c r="K1691" s="31"/>
      <c r="L1691" s="31">
        <f t="shared" si="5738"/>
        <v>9920</v>
      </c>
      <c r="M1691" s="31">
        <f t="shared" si="5739"/>
        <v>10077</v>
      </c>
      <c r="N1691" s="31">
        <f t="shared" si="5740"/>
        <v>10077</v>
      </c>
      <c r="O1691" s="31"/>
      <c r="P1691" s="31"/>
      <c r="Q1691" s="31"/>
      <c r="R1691" s="31">
        <f t="shared" si="5741"/>
        <v>9920</v>
      </c>
      <c r="S1691" s="31">
        <f t="shared" si="5742"/>
        <v>10077</v>
      </c>
      <c r="T1691" s="31">
        <f t="shared" si="5743"/>
        <v>10077</v>
      </c>
      <c r="U1691" s="31"/>
      <c r="V1691" s="31"/>
      <c r="W1691" s="31"/>
      <c r="X1691" s="31">
        <f t="shared" si="5744"/>
        <v>9920</v>
      </c>
      <c r="Y1691" s="31">
        <f t="shared" si="5745"/>
        <v>10077</v>
      </c>
      <c r="Z1691" s="31">
        <f t="shared" si="5746"/>
        <v>10077</v>
      </c>
      <c r="AA1691" s="31"/>
      <c r="AB1691" s="31"/>
      <c r="AC1691" s="31"/>
      <c r="AD1691" s="31">
        <f t="shared" si="5747"/>
        <v>9920</v>
      </c>
      <c r="AE1691" s="31">
        <f t="shared" si="5748"/>
        <v>10077</v>
      </c>
      <c r="AF1691" s="31">
        <f t="shared" si="5749"/>
        <v>10077</v>
      </c>
      <c r="AG1691" s="31"/>
      <c r="AH1691" s="31"/>
      <c r="AI1691" s="31"/>
      <c r="AJ1691" s="31">
        <f t="shared" si="5750"/>
        <v>9920</v>
      </c>
      <c r="AK1691" s="31">
        <f t="shared" si="5751"/>
        <v>10077</v>
      </c>
      <c r="AL1691" s="31">
        <f t="shared" si="5752"/>
        <v>10077</v>
      </c>
      <c r="AM1691" s="31"/>
      <c r="AN1691" s="31"/>
      <c r="AO1691" s="31"/>
      <c r="AP1691" s="31">
        <f t="shared" si="5753"/>
        <v>9920</v>
      </c>
      <c r="AQ1691" s="31">
        <f t="shared" si="5754"/>
        <v>10077</v>
      </c>
      <c r="AR1691" s="31">
        <f t="shared" si="5755"/>
        <v>10077</v>
      </c>
      <c r="AS1691" s="31"/>
      <c r="AT1691" s="31"/>
      <c r="AU1691" s="31"/>
      <c r="AV1691" s="31">
        <f t="shared" si="5756"/>
        <v>9920</v>
      </c>
      <c r="AW1691" s="31">
        <f t="shared" si="5757"/>
        <v>10077</v>
      </c>
      <c r="AX1691" s="31">
        <f t="shared" si="5758"/>
        <v>10077</v>
      </c>
      <c r="AY1691" s="31"/>
      <c r="AZ1691" s="31"/>
      <c r="BA1691" s="31"/>
      <c r="BB1691" s="31">
        <f t="shared" si="5759"/>
        <v>9920</v>
      </c>
      <c r="BC1691" s="31">
        <f t="shared" si="5760"/>
        <v>10077</v>
      </c>
      <c r="BD1691" s="31">
        <f t="shared" si="5761"/>
        <v>10077</v>
      </c>
      <c r="BE1691" s="31"/>
      <c r="BF1691" s="31"/>
      <c r="BG1691" s="31"/>
      <c r="BH1691" s="31">
        <f t="shared" si="5762"/>
        <v>9920</v>
      </c>
      <c r="BI1691" s="31">
        <f t="shared" si="5763"/>
        <v>10077</v>
      </c>
      <c r="BJ1691" s="31">
        <f t="shared" si="5764"/>
        <v>10077</v>
      </c>
      <c r="BK1691" s="31"/>
      <c r="BL1691" s="31"/>
      <c r="BM1691" s="31"/>
      <c r="BN1691" s="31">
        <f t="shared" si="5765"/>
        <v>9920</v>
      </c>
      <c r="BO1691" s="31">
        <f t="shared" si="5766"/>
        <v>10077</v>
      </c>
      <c r="BP1691" s="31">
        <f t="shared" si="5767"/>
        <v>10077</v>
      </c>
      <c r="BQ1691" s="31"/>
      <c r="BR1691" s="31"/>
      <c r="BS1691" s="31">
        <f t="shared" si="5768"/>
        <v>9920</v>
      </c>
      <c r="BT1691" s="31">
        <f t="shared" si="5769"/>
        <v>10077</v>
      </c>
      <c r="BU1691" s="31">
        <f t="shared" si="5770"/>
        <v>10077</v>
      </c>
      <c r="BV1691" s="31"/>
      <c r="BW1691" s="31"/>
      <c r="BX1691" s="31">
        <f t="shared" si="5771"/>
        <v>9920</v>
      </c>
      <c r="BY1691" s="31">
        <f t="shared" si="5772"/>
        <v>10077</v>
      </c>
      <c r="BZ1691" s="31">
        <f t="shared" si="5773"/>
        <v>10077</v>
      </c>
      <c r="CA1691" s="31"/>
      <c r="CB1691" s="31"/>
      <c r="CC1691" s="31"/>
      <c r="CD1691" s="31">
        <f t="shared" si="5611"/>
        <v>9920</v>
      </c>
      <c r="CE1691" s="31">
        <f t="shared" si="5612"/>
        <v>10077</v>
      </c>
      <c r="CF1691" s="31">
        <f t="shared" si="5613"/>
        <v>10077</v>
      </c>
      <c r="CG1691" s="31"/>
      <c r="CH1691" s="24"/>
      <c r="CI1691" s="40"/>
    </row>
    <row r="1692" ht="15">
      <c r="A1692" s="16" t="s">
        <v>968</v>
      </c>
      <c r="B1692" s="17">
        <v>800</v>
      </c>
      <c r="C1692" s="16"/>
      <c r="D1692" s="16"/>
      <c r="E1692" s="39" t="s">
        <v>54</v>
      </c>
      <c r="F1692" s="31">
        <f t="shared" si="5815"/>
        <v>168.5</v>
      </c>
      <c r="G1692" s="31">
        <f t="shared" si="5816"/>
        <v>168.5</v>
      </c>
      <c r="H1692" s="31">
        <f t="shared" si="5817"/>
        <v>168.5</v>
      </c>
      <c r="I1692" s="31">
        <f t="shared" si="5818"/>
        <v>0</v>
      </c>
      <c r="J1692" s="31">
        <f t="shared" si="5819"/>
        <v>0</v>
      </c>
      <c r="K1692" s="31">
        <f t="shared" si="5820"/>
        <v>0</v>
      </c>
      <c r="L1692" s="31">
        <f t="shared" si="5738"/>
        <v>168.5</v>
      </c>
      <c r="M1692" s="31">
        <f t="shared" si="5739"/>
        <v>168.5</v>
      </c>
      <c r="N1692" s="31">
        <f t="shared" si="5740"/>
        <v>168.5</v>
      </c>
      <c r="O1692" s="31">
        <f t="shared" si="5821"/>
        <v>0</v>
      </c>
      <c r="P1692" s="31">
        <f t="shared" si="5822"/>
        <v>0</v>
      </c>
      <c r="Q1692" s="31">
        <f t="shared" si="5823"/>
        <v>0</v>
      </c>
      <c r="R1692" s="31">
        <f t="shared" si="5741"/>
        <v>168.5</v>
      </c>
      <c r="S1692" s="31">
        <f t="shared" si="5742"/>
        <v>168.5</v>
      </c>
      <c r="T1692" s="31">
        <f t="shared" si="5743"/>
        <v>168.5</v>
      </c>
      <c r="U1692" s="31">
        <f t="shared" si="5824"/>
        <v>0</v>
      </c>
      <c r="V1692" s="31">
        <f t="shared" si="5825"/>
        <v>0</v>
      </c>
      <c r="W1692" s="31">
        <f t="shared" si="5826"/>
        <v>0</v>
      </c>
      <c r="X1692" s="31">
        <f t="shared" si="5744"/>
        <v>168.5</v>
      </c>
      <c r="Y1692" s="31">
        <f t="shared" si="5745"/>
        <v>168.5</v>
      </c>
      <c r="Z1692" s="31">
        <f t="shared" si="5746"/>
        <v>168.5</v>
      </c>
      <c r="AA1692" s="31">
        <f t="shared" si="5827"/>
        <v>0</v>
      </c>
      <c r="AB1692" s="31">
        <f t="shared" si="5828"/>
        <v>0</v>
      </c>
      <c r="AC1692" s="31">
        <f t="shared" si="5829"/>
        <v>0</v>
      </c>
      <c r="AD1692" s="31">
        <f t="shared" si="5747"/>
        <v>168.5</v>
      </c>
      <c r="AE1692" s="31">
        <f t="shared" si="5748"/>
        <v>168.5</v>
      </c>
      <c r="AF1692" s="31">
        <f t="shared" si="5749"/>
        <v>168.5</v>
      </c>
      <c r="AG1692" s="31">
        <f t="shared" si="5830"/>
        <v>0</v>
      </c>
      <c r="AH1692" s="31">
        <f t="shared" si="5831"/>
        <v>0</v>
      </c>
      <c r="AI1692" s="31">
        <f t="shared" si="5832"/>
        <v>0</v>
      </c>
      <c r="AJ1692" s="31">
        <f t="shared" si="5750"/>
        <v>168.5</v>
      </c>
      <c r="AK1692" s="31">
        <f t="shared" si="5751"/>
        <v>168.5</v>
      </c>
      <c r="AL1692" s="31">
        <f t="shared" si="5752"/>
        <v>168.5</v>
      </c>
      <c r="AM1692" s="31">
        <f t="shared" si="5833"/>
        <v>0</v>
      </c>
      <c r="AN1692" s="31">
        <f t="shared" si="5834"/>
        <v>0</v>
      </c>
      <c r="AO1692" s="31">
        <f t="shared" si="5835"/>
        <v>0</v>
      </c>
      <c r="AP1692" s="31">
        <f t="shared" si="5753"/>
        <v>168.5</v>
      </c>
      <c r="AQ1692" s="31">
        <f t="shared" si="5754"/>
        <v>168.5</v>
      </c>
      <c r="AR1692" s="31">
        <f t="shared" si="5755"/>
        <v>168.5</v>
      </c>
      <c r="AS1692" s="31">
        <f t="shared" si="5836"/>
        <v>0</v>
      </c>
      <c r="AT1692" s="31">
        <f t="shared" si="5837"/>
        <v>0</v>
      </c>
      <c r="AU1692" s="31">
        <f t="shared" si="5838"/>
        <v>0</v>
      </c>
      <c r="AV1692" s="31">
        <f t="shared" si="5756"/>
        <v>168.5</v>
      </c>
      <c r="AW1692" s="31">
        <f t="shared" si="5757"/>
        <v>168.5</v>
      </c>
      <c r="AX1692" s="31">
        <f t="shared" si="5758"/>
        <v>168.5</v>
      </c>
      <c r="AY1692" s="31">
        <f t="shared" si="5839"/>
        <v>0</v>
      </c>
      <c r="AZ1692" s="31">
        <f t="shared" si="5840"/>
        <v>0</v>
      </c>
      <c r="BA1692" s="31">
        <f t="shared" si="5841"/>
        <v>0</v>
      </c>
      <c r="BB1692" s="31">
        <f t="shared" si="5759"/>
        <v>168.5</v>
      </c>
      <c r="BC1692" s="31">
        <f t="shared" si="5760"/>
        <v>168.5</v>
      </c>
      <c r="BD1692" s="31">
        <f t="shared" si="5761"/>
        <v>168.5</v>
      </c>
      <c r="BE1692" s="31">
        <f t="shared" si="5842"/>
        <v>0</v>
      </c>
      <c r="BF1692" s="31">
        <f t="shared" si="5843"/>
        <v>0</v>
      </c>
      <c r="BG1692" s="31">
        <f t="shared" si="5844"/>
        <v>0</v>
      </c>
      <c r="BH1692" s="31">
        <f t="shared" si="5762"/>
        <v>168.5</v>
      </c>
      <c r="BI1692" s="31">
        <f t="shared" si="5763"/>
        <v>168.5</v>
      </c>
      <c r="BJ1692" s="31">
        <f t="shared" si="5764"/>
        <v>168.5</v>
      </c>
      <c r="BK1692" s="31">
        <f t="shared" si="5845"/>
        <v>0</v>
      </c>
      <c r="BL1692" s="31">
        <f t="shared" si="5846"/>
        <v>0</v>
      </c>
      <c r="BM1692" s="31">
        <f t="shared" si="5847"/>
        <v>0</v>
      </c>
      <c r="BN1692" s="31">
        <f t="shared" si="5765"/>
        <v>168.5</v>
      </c>
      <c r="BO1692" s="31">
        <f t="shared" si="5766"/>
        <v>168.5</v>
      </c>
      <c r="BP1692" s="31">
        <f t="shared" si="5767"/>
        <v>168.5</v>
      </c>
      <c r="BQ1692" s="31">
        <f t="shared" si="5848"/>
        <v>0</v>
      </c>
      <c r="BR1692" s="31">
        <f t="shared" si="5849"/>
        <v>0</v>
      </c>
      <c r="BS1692" s="31">
        <f t="shared" si="5768"/>
        <v>168.5</v>
      </c>
      <c r="BT1692" s="31">
        <f t="shared" si="5769"/>
        <v>168.5</v>
      </c>
      <c r="BU1692" s="31">
        <f t="shared" si="5770"/>
        <v>168.5</v>
      </c>
      <c r="BV1692" s="31">
        <f t="shared" si="5850"/>
        <v>0</v>
      </c>
      <c r="BW1692" s="31">
        <f t="shared" si="5851"/>
        <v>0</v>
      </c>
      <c r="BX1692" s="31">
        <f t="shared" si="5771"/>
        <v>168.5</v>
      </c>
      <c r="BY1692" s="31">
        <f t="shared" si="5772"/>
        <v>168.5</v>
      </c>
      <c r="BZ1692" s="31">
        <f t="shared" si="5773"/>
        <v>168.5</v>
      </c>
      <c r="CA1692" s="31">
        <f t="shared" si="5852"/>
        <v>0</v>
      </c>
      <c r="CB1692" s="31">
        <f t="shared" si="5853"/>
        <v>0</v>
      </c>
      <c r="CC1692" s="31">
        <f t="shared" si="5854"/>
        <v>0</v>
      </c>
      <c r="CD1692" s="31">
        <f t="shared" si="5611"/>
        <v>168.5</v>
      </c>
      <c r="CE1692" s="31">
        <f t="shared" si="5612"/>
        <v>168.5</v>
      </c>
      <c r="CF1692" s="31">
        <f t="shared" si="5613"/>
        <v>168.5</v>
      </c>
      <c r="CG1692" s="31">
        <f t="shared" si="5855"/>
        <v>0</v>
      </c>
      <c r="CH1692" s="24"/>
      <c r="CI1692" s="40"/>
      <c r="CM1692" s="1" t="s">
        <v>29</v>
      </c>
    </row>
    <row r="1693" ht="15">
      <c r="A1693" s="16" t="s">
        <v>968</v>
      </c>
      <c r="B1693" s="17">
        <v>850</v>
      </c>
      <c r="C1693" s="16"/>
      <c r="D1693" s="16"/>
      <c r="E1693" s="39" t="s">
        <v>79</v>
      </c>
      <c r="F1693" s="31">
        <f t="shared" si="5815"/>
        <v>168.5</v>
      </c>
      <c r="G1693" s="31">
        <f t="shared" si="5816"/>
        <v>168.5</v>
      </c>
      <c r="H1693" s="31">
        <f t="shared" si="5817"/>
        <v>168.5</v>
      </c>
      <c r="I1693" s="31">
        <f t="shared" si="5818"/>
        <v>0</v>
      </c>
      <c r="J1693" s="31">
        <f t="shared" si="5819"/>
        <v>0</v>
      </c>
      <c r="K1693" s="31">
        <f t="shared" si="5820"/>
        <v>0</v>
      </c>
      <c r="L1693" s="31">
        <f t="shared" si="5738"/>
        <v>168.5</v>
      </c>
      <c r="M1693" s="31">
        <f t="shared" si="5739"/>
        <v>168.5</v>
      </c>
      <c r="N1693" s="31">
        <f t="shared" si="5740"/>
        <v>168.5</v>
      </c>
      <c r="O1693" s="31">
        <f t="shared" si="5821"/>
        <v>0</v>
      </c>
      <c r="P1693" s="31">
        <f t="shared" si="5822"/>
        <v>0</v>
      </c>
      <c r="Q1693" s="31">
        <f t="shared" si="5823"/>
        <v>0</v>
      </c>
      <c r="R1693" s="31">
        <f t="shared" si="5741"/>
        <v>168.5</v>
      </c>
      <c r="S1693" s="31">
        <f t="shared" si="5742"/>
        <v>168.5</v>
      </c>
      <c r="T1693" s="31">
        <f t="shared" si="5743"/>
        <v>168.5</v>
      </c>
      <c r="U1693" s="31">
        <f t="shared" si="5824"/>
        <v>0</v>
      </c>
      <c r="V1693" s="31">
        <f t="shared" si="5825"/>
        <v>0</v>
      </c>
      <c r="W1693" s="31">
        <f t="shared" si="5826"/>
        <v>0</v>
      </c>
      <c r="X1693" s="31">
        <f t="shared" si="5744"/>
        <v>168.5</v>
      </c>
      <c r="Y1693" s="31">
        <f t="shared" si="5745"/>
        <v>168.5</v>
      </c>
      <c r="Z1693" s="31">
        <f t="shared" si="5746"/>
        <v>168.5</v>
      </c>
      <c r="AA1693" s="31">
        <f t="shared" si="5827"/>
        <v>0</v>
      </c>
      <c r="AB1693" s="31">
        <f t="shared" si="5828"/>
        <v>0</v>
      </c>
      <c r="AC1693" s="31">
        <f t="shared" si="5829"/>
        <v>0</v>
      </c>
      <c r="AD1693" s="31">
        <f t="shared" si="5747"/>
        <v>168.5</v>
      </c>
      <c r="AE1693" s="31">
        <f t="shared" si="5748"/>
        <v>168.5</v>
      </c>
      <c r="AF1693" s="31">
        <f t="shared" si="5749"/>
        <v>168.5</v>
      </c>
      <c r="AG1693" s="31">
        <f t="shared" si="5830"/>
        <v>0</v>
      </c>
      <c r="AH1693" s="31">
        <f t="shared" si="5831"/>
        <v>0</v>
      </c>
      <c r="AI1693" s="31">
        <f t="shared" si="5832"/>
        <v>0</v>
      </c>
      <c r="AJ1693" s="31">
        <f t="shared" si="5750"/>
        <v>168.5</v>
      </c>
      <c r="AK1693" s="31">
        <f t="shared" si="5751"/>
        <v>168.5</v>
      </c>
      <c r="AL1693" s="31">
        <f t="shared" si="5752"/>
        <v>168.5</v>
      </c>
      <c r="AM1693" s="31">
        <f t="shared" si="5833"/>
        <v>0</v>
      </c>
      <c r="AN1693" s="31">
        <f t="shared" si="5834"/>
        <v>0</v>
      </c>
      <c r="AO1693" s="31">
        <f t="shared" si="5835"/>
        <v>0</v>
      </c>
      <c r="AP1693" s="31">
        <f t="shared" si="5753"/>
        <v>168.5</v>
      </c>
      <c r="AQ1693" s="31">
        <f t="shared" si="5754"/>
        <v>168.5</v>
      </c>
      <c r="AR1693" s="31">
        <f t="shared" si="5755"/>
        <v>168.5</v>
      </c>
      <c r="AS1693" s="31">
        <f t="shared" si="5836"/>
        <v>0</v>
      </c>
      <c r="AT1693" s="31">
        <f t="shared" si="5837"/>
        <v>0</v>
      </c>
      <c r="AU1693" s="31">
        <f t="shared" si="5838"/>
        <v>0</v>
      </c>
      <c r="AV1693" s="31">
        <f t="shared" si="5756"/>
        <v>168.5</v>
      </c>
      <c r="AW1693" s="31">
        <f t="shared" si="5757"/>
        <v>168.5</v>
      </c>
      <c r="AX1693" s="31">
        <f t="shared" si="5758"/>
        <v>168.5</v>
      </c>
      <c r="AY1693" s="31">
        <f t="shared" si="5839"/>
        <v>0</v>
      </c>
      <c r="AZ1693" s="31">
        <f t="shared" si="5840"/>
        <v>0</v>
      </c>
      <c r="BA1693" s="31">
        <f t="shared" si="5841"/>
        <v>0</v>
      </c>
      <c r="BB1693" s="31">
        <f t="shared" si="5759"/>
        <v>168.5</v>
      </c>
      <c r="BC1693" s="31">
        <f t="shared" si="5760"/>
        <v>168.5</v>
      </c>
      <c r="BD1693" s="31">
        <f t="shared" si="5761"/>
        <v>168.5</v>
      </c>
      <c r="BE1693" s="31">
        <f t="shared" si="5842"/>
        <v>0</v>
      </c>
      <c r="BF1693" s="31">
        <f t="shared" si="5843"/>
        <v>0</v>
      </c>
      <c r="BG1693" s="31">
        <f t="shared" si="5844"/>
        <v>0</v>
      </c>
      <c r="BH1693" s="31">
        <f t="shared" si="5762"/>
        <v>168.5</v>
      </c>
      <c r="BI1693" s="31">
        <f t="shared" si="5763"/>
        <v>168.5</v>
      </c>
      <c r="BJ1693" s="31">
        <f t="shared" si="5764"/>
        <v>168.5</v>
      </c>
      <c r="BK1693" s="31">
        <f t="shared" si="5845"/>
        <v>0</v>
      </c>
      <c r="BL1693" s="31">
        <f t="shared" si="5846"/>
        <v>0</v>
      </c>
      <c r="BM1693" s="31">
        <f t="shared" si="5847"/>
        <v>0</v>
      </c>
      <c r="BN1693" s="31">
        <f t="shared" si="5765"/>
        <v>168.5</v>
      </c>
      <c r="BO1693" s="31">
        <f t="shared" si="5766"/>
        <v>168.5</v>
      </c>
      <c r="BP1693" s="31">
        <f t="shared" si="5767"/>
        <v>168.5</v>
      </c>
      <c r="BQ1693" s="31">
        <f t="shared" si="5848"/>
        <v>0</v>
      </c>
      <c r="BR1693" s="31">
        <f t="shared" si="5849"/>
        <v>0</v>
      </c>
      <c r="BS1693" s="31">
        <f t="shared" si="5768"/>
        <v>168.5</v>
      </c>
      <c r="BT1693" s="31">
        <f t="shared" si="5769"/>
        <v>168.5</v>
      </c>
      <c r="BU1693" s="31">
        <f t="shared" si="5770"/>
        <v>168.5</v>
      </c>
      <c r="BV1693" s="31">
        <f t="shared" si="5850"/>
        <v>0</v>
      </c>
      <c r="BW1693" s="31">
        <f t="shared" si="5851"/>
        <v>0</v>
      </c>
      <c r="BX1693" s="31">
        <f t="shared" si="5771"/>
        <v>168.5</v>
      </c>
      <c r="BY1693" s="31">
        <f t="shared" si="5772"/>
        <v>168.5</v>
      </c>
      <c r="BZ1693" s="31">
        <f t="shared" si="5773"/>
        <v>168.5</v>
      </c>
      <c r="CA1693" s="31">
        <f t="shared" si="5852"/>
        <v>0</v>
      </c>
      <c r="CB1693" s="31">
        <f t="shared" si="5853"/>
        <v>0</v>
      </c>
      <c r="CC1693" s="31">
        <f t="shared" si="5854"/>
        <v>0</v>
      </c>
      <c r="CD1693" s="31">
        <f t="shared" si="5611"/>
        <v>168.5</v>
      </c>
      <c r="CE1693" s="31">
        <f t="shared" si="5612"/>
        <v>168.5</v>
      </c>
      <c r="CF1693" s="31">
        <f t="shared" si="5613"/>
        <v>168.5</v>
      </c>
      <c r="CG1693" s="31">
        <f t="shared" si="5855"/>
        <v>0</v>
      </c>
      <c r="CH1693" s="24"/>
      <c r="CI1693" s="40"/>
      <c r="CN1693" s="1" t="s">
        <v>30</v>
      </c>
    </row>
    <row r="1694" ht="15">
      <c r="A1694" s="16" t="s">
        <v>968</v>
      </c>
      <c r="B1694" s="17">
        <v>850</v>
      </c>
      <c r="C1694" s="16" t="s">
        <v>395</v>
      </c>
      <c r="D1694" s="16" t="s">
        <v>47</v>
      </c>
      <c r="E1694" s="39" t="s">
        <v>920</v>
      </c>
      <c r="F1694" s="31">
        <v>168.5</v>
      </c>
      <c r="G1694" s="31">
        <v>168.5</v>
      </c>
      <c r="H1694" s="31">
        <v>168.5</v>
      </c>
      <c r="I1694" s="31"/>
      <c r="J1694" s="31"/>
      <c r="K1694" s="31"/>
      <c r="L1694" s="31">
        <f t="shared" si="5738"/>
        <v>168.5</v>
      </c>
      <c r="M1694" s="31">
        <f t="shared" si="5739"/>
        <v>168.5</v>
      </c>
      <c r="N1694" s="31">
        <f t="shared" si="5740"/>
        <v>168.5</v>
      </c>
      <c r="O1694" s="31"/>
      <c r="P1694" s="31"/>
      <c r="Q1694" s="31"/>
      <c r="R1694" s="31">
        <f t="shared" si="5741"/>
        <v>168.5</v>
      </c>
      <c r="S1694" s="31">
        <f t="shared" si="5742"/>
        <v>168.5</v>
      </c>
      <c r="T1694" s="31">
        <f t="shared" si="5743"/>
        <v>168.5</v>
      </c>
      <c r="U1694" s="31"/>
      <c r="V1694" s="31"/>
      <c r="W1694" s="31"/>
      <c r="X1694" s="31">
        <f t="shared" si="5744"/>
        <v>168.5</v>
      </c>
      <c r="Y1694" s="31">
        <f t="shared" si="5745"/>
        <v>168.5</v>
      </c>
      <c r="Z1694" s="31">
        <f t="shared" si="5746"/>
        <v>168.5</v>
      </c>
      <c r="AA1694" s="31"/>
      <c r="AB1694" s="31"/>
      <c r="AC1694" s="31"/>
      <c r="AD1694" s="31">
        <f t="shared" si="5747"/>
        <v>168.5</v>
      </c>
      <c r="AE1694" s="31">
        <f t="shared" si="5748"/>
        <v>168.5</v>
      </c>
      <c r="AF1694" s="31">
        <f t="shared" si="5749"/>
        <v>168.5</v>
      </c>
      <c r="AG1694" s="31"/>
      <c r="AH1694" s="31"/>
      <c r="AI1694" s="31"/>
      <c r="AJ1694" s="31">
        <f t="shared" si="5750"/>
        <v>168.5</v>
      </c>
      <c r="AK1694" s="31">
        <f t="shared" si="5751"/>
        <v>168.5</v>
      </c>
      <c r="AL1694" s="31">
        <f t="shared" si="5752"/>
        <v>168.5</v>
      </c>
      <c r="AM1694" s="31"/>
      <c r="AN1694" s="31"/>
      <c r="AO1694" s="31"/>
      <c r="AP1694" s="31">
        <f t="shared" si="5753"/>
        <v>168.5</v>
      </c>
      <c r="AQ1694" s="31">
        <f t="shared" si="5754"/>
        <v>168.5</v>
      </c>
      <c r="AR1694" s="31">
        <f t="shared" si="5755"/>
        <v>168.5</v>
      </c>
      <c r="AS1694" s="31"/>
      <c r="AT1694" s="31"/>
      <c r="AU1694" s="31"/>
      <c r="AV1694" s="31">
        <f t="shared" si="5756"/>
        <v>168.5</v>
      </c>
      <c r="AW1694" s="31">
        <f t="shared" si="5757"/>
        <v>168.5</v>
      </c>
      <c r="AX1694" s="31">
        <f t="shared" si="5758"/>
        <v>168.5</v>
      </c>
      <c r="AY1694" s="31"/>
      <c r="AZ1694" s="31"/>
      <c r="BA1694" s="31"/>
      <c r="BB1694" s="31">
        <f t="shared" si="5759"/>
        <v>168.5</v>
      </c>
      <c r="BC1694" s="31">
        <f t="shared" si="5760"/>
        <v>168.5</v>
      </c>
      <c r="BD1694" s="31">
        <f t="shared" si="5761"/>
        <v>168.5</v>
      </c>
      <c r="BE1694" s="31"/>
      <c r="BF1694" s="31"/>
      <c r="BG1694" s="31"/>
      <c r="BH1694" s="31">
        <f t="shared" si="5762"/>
        <v>168.5</v>
      </c>
      <c r="BI1694" s="31">
        <f t="shared" si="5763"/>
        <v>168.5</v>
      </c>
      <c r="BJ1694" s="31">
        <f t="shared" si="5764"/>
        <v>168.5</v>
      </c>
      <c r="BK1694" s="31"/>
      <c r="BL1694" s="31"/>
      <c r="BM1694" s="31"/>
      <c r="BN1694" s="31">
        <f t="shared" si="5765"/>
        <v>168.5</v>
      </c>
      <c r="BO1694" s="31">
        <f t="shared" si="5766"/>
        <v>168.5</v>
      </c>
      <c r="BP1694" s="31">
        <f t="shared" si="5767"/>
        <v>168.5</v>
      </c>
      <c r="BQ1694" s="31"/>
      <c r="BR1694" s="31"/>
      <c r="BS1694" s="31">
        <f t="shared" si="5768"/>
        <v>168.5</v>
      </c>
      <c r="BT1694" s="31">
        <f t="shared" si="5769"/>
        <v>168.5</v>
      </c>
      <c r="BU1694" s="31">
        <f t="shared" si="5770"/>
        <v>168.5</v>
      </c>
      <c r="BV1694" s="31"/>
      <c r="BW1694" s="31"/>
      <c r="BX1694" s="31">
        <f t="shared" si="5771"/>
        <v>168.5</v>
      </c>
      <c r="BY1694" s="31">
        <f t="shared" si="5772"/>
        <v>168.5</v>
      </c>
      <c r="BZ1694" s="31">
        <f t="shared" si="5773"/>
        <v>168.5</v>
      </c>
      <c r="CA1694" s="31"/>
      <c r="CB1694" s="31"/>
      <c r="CC1694" s="31"/>
      <c r="CD1694" s="31">
        <f t="shared" si="5611"/>
        <v>168.5</v>
      </c>
      <c r="CE1694" s="31">
        <f t="shared" si="5612"/>
        <v>168.5</v>
      </c>
      <c r="CF1694" s="31">
        <f t="shared" si="5613"/>
        <v>168.5</v>
      </c>
      <c r="CG1694" s="31"/>
      <c r="CH1694" s="24"/>
      <c r="CI1694" s="40"/>
    </row>
    <row r="1695" ht="43.75">
      <c r="A1695" s="16" t="s">
        <v>969</v>
      </c>
      <c r="B1695" s="17"/>
      <c r="C1695" s="16"/>
      <c r="D1695" s="16"/>
      <c r="E1695" s="39" t="s">
        <v>970</v>
      </c>
      <c r="F1695" s="31">
        <f t="shared" si="5815"/>
        <v>1455.4000000000001</v>
      </c>
      <c r="G1695" s="31">
        <f t="shared" si="5816"/>
        <v>1455.4000000000001</v>
      </c>
      <c r="H1695" s="31">
        <f t="shared" si="5817"/>
        <v>1455.4000000000001</v>
      </c>
      <c r="I1695" s="31">
        <f t="shared" si="5818"/>
        <v>0</v>
      </c>
      <c r="J1695" s="31">
        <f t="shared" si="5819"/>
        <v>0</v>
      </c>
      <c r="K1695" s="31">
        <f t="shared" si="5820"/>
        <v>0</v>
      </c>
      <c r="L1695" s="31">
        <f t="shared" si="5738"/>
        <v>1455.4000000000001</v>
      </c>
      <c r="M1695" s="31">
        <f t="shared" si="5739"/>
        <v>1455.4000000000001</v>
      </c>
      <c r="N1695" s="31">
        <f t="shared" si="5740"/>
        <v>1455.4000000000001</v>
      </c>
      <c r="O1695" s="31">
        <f t="shared" si="5821"/>
        <v>5497.8000000000002</v>
      </c>
      <c r="P1695" s="31">
        <f t="shared" si="5822"/>
        <v>5497.8000000000002</v>
      </c>
      <c r="Q1695" s="31">
        <f t="shared" si="5823"/>
        <v>5497.8000000000002</v>
      </c>
      <c r="R1695" s="31">
        <f t="shared" si="5741"/>
        <v>6953.2000000000007</v>
      </c>
      <c r="S1695" s="31">
        <f t="shared" si="5742"/>
        <v>6953.2000000000007</v>
      </c>
      <c r="T1695" s="31">
        <f t="shared" si="5743"/>
        <v>6953.2000000000007</v>
      </c>
      <c r="U1695" s="31">
        <f t="shared" si="5824"/>
        <v>0</v>
      </c>
      <c r="V1695" s="31">
        <f t="shared" si="5825"/>
        <v>0</v>
      </c>
      <c r="W1695" s="31">
        <f t="shared" si="5826"/>
        <v>0</v>
      </c>
      <c r="X1695" s="31">
        <f t="shared" si="5744"/>
        <v>6953.2000000000007</v>
      </c>
      <c r="Y1695" s="31">
        <f t="shared" si="5745"/>
        <v>6953.2000000000007</v>
      </c>
      <c r="Z1695" s="31">
        <f t="shared" si="5746"/>
        <v>6953.2000000000007</v>
      </c>
      <c r="AA1695" s="31">
        <f t="shared" si="5827"/>
        <v>0</v>
      </c>
      <c r="AB1695" s="31">
        <f t="shared" si="5828"/>
        <v>0</v>
      </c>
      <c r="AC1695" s="31">
        <f t="shared" si="5829"/>
        <v>0</v>
      </c>
      <c r="AD1695" s="31">
        <f t="shared" si="5747"/>
        <v>6953.2000000000007</v>
      </c>
      <c r="AE1695" s="31">
        <f t="shared" si="5748"/>
        <v>6953.2000000000007</v>
      </c>
      <c r="AF1695" s="31">
        <f t="shared" si="5749"/>
        <v>6953.2000000000007</v>
      </c>
      <c r="AG1695" s="31">
        <f t="shared" si="5830"/>
        <v>0</v>
      </c>
      <c r="AH1695" s="31">
        <f t="shared" si="5831"/>
        <v>0</v>
      </c>
      <c r="AI1695" s="31">
        <f t="shared" si="5832"/>
        <v>0</v>
      </c>
      <c r="AJ1695" s="31">
        <f t="shared" si="5750"/>
        <v>6953.2000000000007</v>
      </c>
      <c r="AK1695" s="31">
        <f t="shared" si="5751"/>
        <v>6953.2000000000007</v>
      </c>
      <c r="AL1695" s="31">
        <f t="shared" si="5752"/>
        <v>6953.2000000000007</v>
      </c>
      <c r="AM1695" s="31">
        <f t="shared" si="5833"/>
        <v>0</v>
      </c>
      <c r="AN1695" s="31">
        <f t="shared" si="5834"/>
        <v>0</v>
      </c>
      <c r="AO1695" s="31">
        <f t="shared" si="5835"/>
        <v>0</v>
      </c>
      <c r="AP1695" s="31">
        <f t="shared" si="5753"/>
        <v>6953.2000000000007</v>
      </c>
      <c r="AQ1695" s="31">
        <f t="shared" si="5754"/>
        <v>6953.2000000000007</v>
      </c>
      <c r="AR1695" s="31">
        <f t="shared" si="5755"/>
        <v>6953.2000000000007</v>
      </c>
      <c r="AS1695" s="31">
        <f t="shared" si="5836"/>
        <v>0</v>
      </c>
      <c r="AT1695" s="31">
        <f t="shared" si="5837"/>
        <v>0</v>
      </c>
      <c r="AU1695" s="31">
        <f t="shared" si="5838"/>
        <v>0</v>
      </c>
      <c r="AV1695" s="31">
        <f t="shared" si="5756"/>
        <v>6953.2000000000007</v>
      </c>
      <c r="AW1695" s="31">
        <f t="shared" si="5757"/>
        <v>6953.2000000000007</v>
      </c>
      <c r="AX1695" s="31">
        <f t="shared" si="5758"/>
        <v>6953.2000000000007</v>
      </c>
      <c r="AY1695" s="31">
        <f t="shared" si="5839"/>
        <v>0</v>
      </c>
      <c r="AZ1695" s="31">
        <f t="shared" si="5840"/>
        <v>0</v>
      </c>
      <c r="BA1695" s="31">
        <f t="shared" si="5841"/>
        <v>0</v>
      </c>
      <c r="BB1695" s="31">
        <f t="shared" si="5759"/>
        <v>6953.2000000000007</v>
      </c>
      <c r="BC1695" s="31">
        <f t="shared" si="5760"/>
        <v>6953.2000000000007</v>
      </c>
      <c r="BD1695" s="31">
        <f t="shared" si="5761"/>
        <v>6953.2000000000007</v>
      </c>
      <c r="BE1695" s="31">
        <f t="shared" si="5842"/>
        <v>0</v>
      </c>
      <c r="BF1695" s="31">
        <f t="shared" si="5843"/>
        <v>0</v>
      </c>
      <c r="BG1695" s="31">
        <f t="shared" si="5844"/>
        <v>0</v>
      </c>
      <c r="BH1695" s="31">
        <f t="shared" si="5762"/>
        <v>6953.2000000000007</v>
      </c>
      <c r="BI1695" s="31">
        <f t="shared" si="5763"/>
        <v>6953.2000000000007</v>
      </c>
      <c r="BJ1695" s="31">
        <f t="shared" si="5764"/>
        <v>6953.2000000000007</v>
      </c>
      <c r="BK1695" s="31">
        <f t="shared" si="5845"/>
        <v>0</v>
      </c>
      <c r="BL1695" s="31">
        <f t="shared" si="5846"/>
        <v>0</v>
      </c>
      <c r="BM1695" s="31">
        <f t="shared" si="5847"/>
        <v>0</v>
      </c>
      <c r="BN1695" s="31">
        <f t="shared" si="5765"/>
        <v>6953.2000000000007</v>
      </c>
      <c r="BO1695" s="31">
        <f t="shared" si="5766"/>
        <v>6953.2000000000007</v>
      </c>
      <c r="BP1695" s="31">
        <f t="shared" si="5767"/>
        <v>6953.2000000000007</v>
      </c>
      <c r="BQ1695" s="31">
        <f t="shared" si="5848"/>
        <v>0</v>
      </c>
      <c r="BR1695" s="31">
        <f t="shared" si="5849"/>
        <v>0</v>
      </c>
      <c r="BS1695" s="31">
        <f t="shared" si="5768"/>
        <v>6953.2000000000007</v>
      </c>
      <c r="BT1695" s="31">
        <f t="shared" si="5769"/>
        <v>6953.2000000000007</v>
      </c>
      <c r="BU1695" s="31">
        <f t="shared" si="5770"/>
        <v>6953.2000000000007</v>
      </c>
      <c r="BV1695" s="31">
        <f t="shared" si="5850"/>
        <v>0</v>
      </c>
      <c r="BW1695" s="31">
        <f t="shared" si="5851"/>
        <v>0</v>
      </c>
      <c r="BX1695" s="31">
        <f t="shared" si="5771"/>
        <v>6953.2000000000007</v>
      </c>
      <c r="BY1695" s="31">
        <f t="shared" si="5772"/>
        <v>6953.2000000000007</v>
      </c>
      <c r="BZ1695" s="31">
        <f t="shared" si="5773"/>
        <v>6953.2000000000007</v>
      </c>
      <c r="CA1695" s="31">
        <f t="shared" si="5852"/>
        <v>0</v>
      </c>
      <c r="CB1695" s="31">
        <f t="shared" si="5853"/>
        <v>0</v>
      </c>
      <c r="CC1695" s="31">
        <f t="shared" si="5854"/>
        <v>0</v>
      </c>
      <c r="CD1695" s="31">
        <f t="shared" si="5611"/>
        <v>6953.2000000000007</v>
      </c>
      <c r="CE1695" s="31">
        <f t="shared" si="5612"/>
        <v>6953.2000000000007</v>
      </c>
      <c r="CF1695" s="31">
        <f t="shared" si="5613"/>
        <v>6953.2000000000007</v>
      </c>
      <c r="CG1695" s="31">
        <f t="shared" si="5855"/>
        <v>0</v>
      </c>
      <c r="CH1695" s="24"/>
      <c r="CI1695" s="40"/>
      <c r="CO1695" s="1" t="s">
        <v>31</v>
      </c>
    </row>
    <row r="1696" ht="29.850000000000001">
      <c r="A1696" s="16" t="s">
        <v>969</v>
      </c>
      <c r="B1696" s="17">
        <v>200</v>
      </c>
      <c r="C1696" s="16"/>
      <c r="D1696" s="16"/>
      <c r="E1696" s="39" t="s">
        <v>40</v>
      </c>
      <c r="F1696" s="31">
        <f t="shared" si="5815"/>
        <v>1455.4000000000001</v>
      </c>
      <c r="G1696" s="31">
        <f t="shared" si="5816"/>
        <v>1455.4000000000001</v>
      </c>
      <c r="H1696" s="31">
        <f t="shared" si="5817"/>
        <v>1455.4000000000001</v>
      </c>
      <c r="I1696" s="31">
        <f t="shared" si="5818"/>
        <v>0</v>
      </c>
      <c r="J1696" s="31">
        <f t="shared" si="5819"/>
        <v>0</v>
      </c>
      <c r="K1696" s="31">
        <f t="shared" si="5820"/>
        <v>0</v>
      </c>
      <c r="L1696" s="31">
        <f t="shared" si="5738"/>
        <v>1455.4000000000001</v>
      </c>
      <c r="M1696" s="31">
        <f t="shared" si="5739"/>
        <v>1455.4000000000001</v>
      </c>
      <c r="N1696" s="31">
        <f t="shared" si="5740"/>
        <v>1455.4000000000001</v>
      </c>
      <c r="O1696" s="31">
        <f t="shared" si="5821"/>
        <v>5497.8000000000002</v>
      </c>
      <c r="P1696" s="31">
        <f t="shared" si="5822"/>
        <v>5497.8000000000002</v>
      </c>
      <c r="Q1696" s="31">
        <f t="shared" si="5823"/>
        <v>5497.8000000000002</v>
      </c>
      <c r="R1696" s="31">
        <f t="shared" si="5741"/>
        <v>6953.2000000000007</v>
      </c>
      <c r="S1696" s="31">
        <f t="shared" si="5742"/>
        <v>6953.2000000000007</v>
      </c>
      <c r="T1696" s="31">
        <f t="shared" si="5743"/>
        <v>6953.2000000000007</v>
      </c>
      <c r="U1696" s="31">
        <f t="shared" si="5824"/>
        <v>0</v>
      </c>
      <c r="V1696" s="31">
        <f t="shared" si="5825"/>
        <v>0</v>
      </c>
      <c r="W1696" s="31">
        <f t="shared" si="5826"/>
        <v>0</v>
      </c>
      <c r="X1696" s="31">
        <f t="shared" si="5744"/>
        <v>6953.2000000000007</v>
      </c>
      <c r="Y1696" s="31">
        <f t="shared" si="5745"/>
        <v>6953.2000000000007</v>
      </c>
      <c r="Z1696" s="31">
        <f t="shared" si="5746"/>
        <v>6953.2000000000007</v>
      </c>
      <c r="AA1696" s="31">
        <f t="shared" si="5827"/>
        <v>0</v>
      </c>
      <c r="AB1696" s="31">
        <f t="shared" si="5828"/>
        <v>0</v>
      </c>
      <c r="AC1696" s="31">
        <f t="shared" si="5829"/>
        <v>0</v>
      </c>
      <c r="AD1696" s="31">
        <f t="shared" si="5747"/>
        <v>6953.2000000000007</v>
      </c>
      <c r="AE1696" s="31">
        <f t="shared" si="5748"/>
        <v>6953.2000000000007</v>
      </c>
      <c r="AF1696" s="31">
        <f t="shared" si="5749"/>
        <v>6953.2000000000007</v>
      </c>
      <c r="AG1696" s="31">
        <f t="shared" si="5830"/>
        <v>0</v>
      </c>
      <c r="AH1696" s="31">
        <f t="shared" si="5831"/>
        <v>0</v>
      </c>
      <c r="AI1696" s="31">
        <f t="shared" si="5832"/>
        <v>0</v>
      </c>
      <c r="AJ1696" s="31">
        <f t="shared" si="5750"/>
        <v>6953.2000000000007</v>
      </c>
      <c r="AK1696" s="31">
        <f t="shared" si="5751"/>
        <v>6953.2000000000007</v>
      </c>
      <c r="AL1696" s="31">
        <f t="shared" si="5752"/>
        <v>6953.2000000000007</v>
      </c>
      <c r="AM1696" s="31">
        <f t="shared" si="5833"/>
        <v>0</v>
      </c>
      <c r="AN1696" s="31">
        <f t="shared" si="5834"/>
        <v>0</v>
      </c>
      <c r="AO1696" s="31">
        <f t="shared" si="5835"/>
        <v>0</v>
      </c>
      <c r="AP1696" s="31">
        <f t="shared" si="5753"/>
        <v>6953.2000000000007</v>
      </c>
      <c r="AQ1696" s="31">
        <f t="shared" si="5754"/>
        <v>6953.2000000000007</v>
      </c>
      <c r="AR1696" s="31">
        <f t="shared" si="5755"/>
        <v>6953.2000000000007</v>
      </c>
      <c r="AS1696" s="31">
        <f t="shared" si="5836"/>
        <v>0</v>
      </c>
      <c r="AT1696" s="31">
        <f t="shared" si="5837"/>
        <v>0</v>
      </c>
      <c r="AU1696" s="31">
        <f t="shared" si="5838"/>
        <v>0</v>
      </c>
      <c r="AV1696" s="31">
        <f t="shared" si="5756"/>
        <v>6953.2000000000007</v>
      </c>
      <c r="AW1696" s="31">
        <f t="shared" si="5757"/>
        <v>6953.2000000000007</v>
      </c>
      <c r="AX1696" s="31">
        <f t="shared" si="5758"/>
        <v>6953.2000000000007</v>
      </c>
      <c r="AY1696" s="31">
        <f t="shared" si="5839"/>
        <v>0</v>
      </c>
      <c r="AZ1696" s="31">
        <f t="shared" si="5840"/>
        <v>0</v>
      </c>
      <c r="BA1696" s="31">
        <f t="shared" si="5841"/>
        <v>0</v>
      </c>
      <c r="BB1696" s="31">
        <f t="shared" si="5759"/>
        <v>6953.2000000000007</v>
      </c>
      <c r="BC1696" s="31">
        <f t="shared" si="5760"/>
        <v>6953.2000000000007</v>
      </c>
      <c r="BD1696" s="31">
        <f t="shared" si="5761"/>
        <v>6953.2000000000007</v>
      </c>
      <c r="BE1696" s="31">
        <f t="shared" si="5842"/>
        <v>0</v>
      </c>
      <c r="BF1696" s="31">
        <f t="shared" si="5843"/>
        <v>0</v>
      </c>
      <c r="BG1696" s="31">
        <f t="shared" si="5844"/>
        <v>0</v>
      </c>
      <c r="BH1696" s="31">
        <f t="shared" si="5762"/>
        <v>6953.2000000000007</v>
      </c>
      <c r="BI1696" s="31">
        <f t="shared" si="5763"/>
        <v>6953.2000000000007</v>
      </c>
      <c r="BJ1696" s="31">
        <f t="shared" si="5764"/>
        <v>6953.2000000000007</v>
      </c>
      <c r="BK1696" s="31">
        <f t="shared" si="5845"/>
        <v>0</v>
      </c>
      <c r="BL1696" s="31">
        <f t="shared" si="5846"/>
        <v>0</v>
      </c>
      <c r="BM1696" s="31">
        <f t="shared" si="5847"/>
        <v>0</v>
      </c>
      <c r="BN1696" s="31">
        <f t="shared" si="5765"/>
        <v>6953.2000000000007</v>
      </c>
      <c r="BO1696" s="31">
        <f t="shared" si="5766"/>
        <v>6953.2000000000007</v>
      </c>
      <c r="BP1696" s="31">
        <f t="shared" si="5767"/>
        <v>6953.2000000000007</v>
      </c>
      <c r="BQ1696" s="31">
        <f t="shared" si="5848"/>
        <v>0</v>
      </c>
      <c r="BR1696" s="31">
        <f t="shared" si="5849"/>
        <v>0</v>
      </c>
      <c r="BS1696" s="31">
        <f t="shared" si="5768"/>
        <v>6953.2000000000007</v>
      </c>
      <c r="BT1696" s="31">
        <f t="shared" si="5769"/>
        <v>6953.2000000000007</v>
      </c>
      <c r="BU1696" s="31">
        <f t="shared" si="5770"/>
        <v>6953.2000000000007</v>
      </c>
      <c r="BV1696" s="31">
        <f t="shared" si="5850"/>
        <v>0</v>
      </c>
      <c r="BW1696" s="31">
        <f t="shared" si="5851"/>
        <v>0</v>
      </c>
      <c r="BX1696" s="31">
        <f t="shared" si="5771"/>
        <v>6953.2000000000007</v>
      </c>
      <c r="BY1696" s="31">
        <f t="shared" si="5772"/>
        <v>6953.2000000000007</v>
      </c>
      <c r="BZ1696" s="31">
        <f t="shared" si="5773"/>
        <v>6953.2000000000007</v>
      </c>
      <c r="CA1696" s="31">
        <f t="shared" si="5852"/>
        <v>0</v>
      </c>
      <c r="CB1696" s="31">
        <f t="shared" si="5853"/>
        <v>0</v>
      </c>
      <c r="CC1696" s="31">
        <f t="shared" si="5854"/>
        <v>0</v>
      </c>
      <c r="CD1696" s="31">
        <f t="shared" si="5611"/>
        <v>6953.2000000000007</v>
      </c>
      <c r="CE1696" s="31">
        <f t="shared" si="5612"/>
        <v>6953.2000000000007</v>
      </c>
      <c r="CF1696" s="31">
        <f t="shared" si="5613"/>
        <v>6953.2000000000007</v>
      </c>
      <c r="CG1696" s="31">
        <f t="shared" si="5855"/>
        <v>0</v>
      </c>
      <c r="CH1696" s="24"/>
      <c r="CI1696" s="40"/>
      <c r="CM1696" s="1" t="s">
        <v>29</v>
      </c>
    </row>
    <row r="1697" ht="43.75">
      <c r="A1697" s="16" t="s">
        <v>969</v>
      </c>
      <c r="B1697" s="17">
        <v>240</v>
      </c>
      <c r="C1697" s="16"/>
      <c r="D1697" s="16"/>
      <c r="E1697" s="39" t="s">
        <v>41</v>
      </c>
      <c r="F1697" s="31">
        <f t="shared" si="5815"/>
        <v>1455.4000000000001</v>
      </c>
      <c r="G1697" s="31">
        <f t="shared" si="5816"/>
        <v>1455.4000000000001</v>
      </c>
      <c r="H1697" s="31">
        <f t="shared" si="5817"/>
        <v>1455.4000000000001</v>
      </c>
      <c r="I1697" s="31">
        <f t="shared" si="5818"/>
        <v>0</v>
      </c>
      <c r="J1697" s="31">
        <f t="shared" si="5819"/>
        <v>0</v>
      </c>
      <c r="K1697" s="31">
        <f t="shared" si="5820"/>
        <v>0</v>
      </c>
      <c r="L1697" s="31">
        <f t="shared" si="5738"/>
        <v>1455.4000000000001</v>
      </c>
      <c r="M1697" s="31">
        <f t="shared" si="5739"/>
        <v>1455.4000000000001</v>
      </c>
      <c r="N1697" s="31">
        <f t="shared" si="5740"/>
        <v>1455.4000000000001</v>
      </c>
      <c r="O1697" s="31">
        <f t="shared" si="5821"/>
        <v>5497.8000000000002</v>
      </c>
      <c r="P1697" s="31">
        <f t="shared" si="5822"/>
        <v>5497.8000000000002</v>
      </c>
      <c r="Q1697" s="31">
        <f t="shared" si="5823"/>
        <v>5497.8000000000002</v>
      </c>
      <c r="R1697" s="31">
        <f t="shared" si="5741"/>
        <v>6953.2000000000007</v>
      </c>
      <c r="S1697" s="31">
        <f t="shared" si="5742"/>
        <v>6953.2000000000007</v>
      </c>
      <c r="T1697" s="31">
        <f t="shared" si="5743"/>
        <v>6953.2000000000007</v>
      </c>
      <c r="U1697" s="31">
        <f t="shared" si="5824"/>
        <v>0</v>
      </c>
      <c r="V1697" s="31">
        <f t="shared" si="5825"/>
        <v>0</v>
      </c>
      <c r="W1697" s="31">
        <f t="shared" si="5826"/>
        <v>0</v>
      </c>
      <c r="X1697" s="31">
        <f t="shared" si="5744"/>
        <v>6953.2000000000007</v>
      </c>
      <c r="Y1697" s="31">
        <f t="shared" si="5745"/>
        <v>6953.2000000000007</v>
      </c>
      <c r="Z1697" s="31">
        <f t="shared" si="5746"/>
        <v>6953.2000000000007</v>
      </c>
      <c r="AA1697" s="31">
        <f t="shared" si="5827"/>
        <v>0</v>
      </c>
      <c r="AB1697" s="31">
        <f t="shared" si="5828"/>
        <v>0</v>
      </c>
      <c r="AC1697" s="31">
        <f t="shared" si="5829"/>
        <v>0</v>
      </c>
      <c r="AD1697" s="31">
        <f t="shared" si="5747"/>
        <v>6953.2000000000007</v>
      </c>
      <c r="AE1697" s="31">
        <f t="shared" si="5748"/>
        <v>6953.2000000000007</v>
      </c>
      <c r="AF1697" s="31">
        <f t="shared" si="5749"/>
        <v>6953.2000000000007</v>
      </c>
      <c r="AG1697" s="31">
        <f t="shared" si="5830"/>
        <v>0</v>
      </c>
      <c r="AH1697" s="31">
        <f t="shared" si="5831"/>
        <v>0</v>
      </c>
      <c r="AI1697" s="31">
        <f t="shared" si="5832"/>
        <v>0</v>
      </c>
      <c r="AJ1697" s="31">
        <f t="shared" si="5750"/>
        <v>6953.2000000000007</v>
      </c>
      <c r="AK1697" s="31">
        <f t="shared" si="5751"/>
        <v>6953.2000000000007</v>
      </c>
      <c r="AL1697" s="31">
        <f t="shared" si="5752"/>
        <v>6953.2000000000007</v>
      </c>
      <c r="AM1697" s="31">
        <f t="shared" si="5833"/>
        <v>0</v>
      </c>
      <c r="AN1697" s="31">
        <f t="shared" si="5834"/>
        <v>0</v>
      </c>
      <c r="AO1697" s="31">
        <f t="shared" si="5835"/>
        <v>0</v>
      </c>
      <c r="AP1697" s="31">
        <f t="shared" si="5753"/>
        <v>6953.2000000000007</v>
      </c>
      <c r="AQ1697" s="31">
        <f t="shared" si="5754"/>
        <v>6953.2000000000007</v>
      </c>
      <c r="AR1697" s="31">
        <f t="shared" si="5755"/>
        <v>6953.2000000000007</v>
      </c>
      <c r="AS1697" s="31">
        <f t="shared" si="5836"/>
        <v>0</v>
      </c>
      <c r="AT1697" s="31">
        <f t="shared" si="5837"/>
        <v>0</v>
      </c>
      <c r="AU1697" s="31">
        <f t="shared" si="5838"/>
        <v>0</v>
      </c>
      <c r="AV1697" s="31">
        <f t="shared" si="5756"/>
        <v>6953.2000000000007</v>
      </c>
      <c r="AW1697" s="31">
        <f t="shared" si="5757"/>
        <v>6953.2000000000007</v>
      </c>
      <c r="AX1697" s="31">
        <f t="shared" si="5758"/>
        <v>6953.2000000000007</v>
      </c>
      <c r="AY1697" s="31">
        <f t="shared" si="5839"/>
        <v>0</v>
      </c>
      <c r="AZ1697" s="31">
        <f t="shared" si="5840"/>
        <v>0</v>
      </c>
      <c r="BA1697" s="31">
        <f t="shared" si="5841"/>
        <v>0</v>
      </c>
      <c r="BB1697" s="31">
        <f t="shared" si="5759"/>
        <v>6953.2000000000007</v>
      </c>
      <c r="BC1697" s="31">
        <f t="shared" si="5760"/>
        <v>6953.2000000000007</v>
      </c>
      <c r="BD1697" s="31">
        <f t="shared" si="5761"/>
        <v>6953.2000000000007</v>
      </c>
      <c r="BE1697" s="31">
        <f t="shared" si="5842"/>
        <v>0</v>
      </c>
      <c r="BF1697" s="31">
        <f t="shared" si="5843"/>
        <v>0</v>
      </c>
      <c r="BG1697" s="31">
        <f t="shared" si="5844"/>
        <v>0</v>
      </c>
      <c r="BH1697" s="31">
        <f t="shared" si="5762"/>
        <v>6953.2000000000007</v>
      </c>
      <c r="BI1697" s="31">
        <f t="shared" si="5763"/>
        <v>6953.2000000000007</v>
      </c>
      <c r="BJ1697" s="31">
        <f t="shared" si="5764"/>
        <v>6953.2000000000007</v>
      </c>
      <c r="BK1697" s="31">
        <f t="shared" si="5845"/>
        <v>0</v>
      </c>
      <c r="BL1697" s="31">
        <f t="shared" si="5846"/>
        <v>0</v>
      </c>
      <c r="BM1697" s="31">
        <f t="shared" si="5847"/>
        <v>0</v>
      </c>
      <c r="BN1697" s="31">
        <f t="shared" si="5765"/>
        <v>6953.2000000000007</v>
      </c>
      <c r="BO1697" s="31">
        <f t="shared" si="5766"/>
        <v>6953.2000000000007</v>
      </c>
      <c r="BP1697" s="31">
        <f t="shared" si="5767"/>
        <v>6953.2000000000007</v>
      </c>
      <c r="BQ1697" s="31">
        <f t="shared" si="5848"/>
        <v>0</v>
      </c>
      <c r="BR1697" s="31">
        <f t="shared" si="5849"/>
        <v>0</v>
      </c>
      <c r="BS1697" s="31">
        <f t="shared" si="5768"/>
        <v>6953.2000000000007</v>
      </c>
      <c r="BT1697" s="31">
        <f t="shared" si="5769"/>
        <v>6953.2000000000007</v>
      </c>
      <c r="BU1697" s="31">
        <f t="shared" si="5770"/>
        <v>6953.2000000000007</v>
      </c>
      <c r="BV1697" s="31">
        <f t="shared" si="5850"/>
        <v>0</v>
      </c>
      <c r="BW1697" s="31">
        <f t="shared" si="5851"/>
        <v>0</v>
      </c>
      <c r="BX1697" s="31">
        <f t="shared" si="5771"/>
        <v>6953.2000000000007</v>
      </c>
      <c r="BY1697" s="31">
        <f t="shared" si="5772"/>
        <v>6953.2000000000007</v>
      </c>
      <c r="BZ1697" s="31">
        <f t="shared" si="5773"/>
        <v>6953.2000000000007</v>
      </c>
      <c r="CA1697" s="31">
        <f t="shared" si="5852"/>
        <v>0</v>
      </c>
      <c r="CB1697" s="31">
        <f t="shared" si="5853"/>
        <v>0</v>
      </c>
      <c r="CC1697" s="31">
        <f t="shared" si="5854"/>
        <v>0</v>
      </c>
      <c r="CD1697" s="31">
        <f t="shared" si="5611"/>
        <v>6953.2000000000007</v>
      </c>
      <c r="CE1697" s="31">
        <f t="shared" si="5612"/>
        <v>6953.2000000000007</v>
      </c>
      <c r="CF1697" s="31">
        <f t="shared" si="5613"/>
        <v>6953.2000000000007</v>
      </c>
      <c r="CG1697" s="31">
        <f t="shared" si="5855"/>
        <v>0</v>
      </c>
      <c r="CH1697" s="24"/>
      <c r="CI1697" s="40"/>
      <c r="CN1697" s="1" t="s">
        <v>30</v>
      </c>
    </row>
    <row r="1698" ht="15">
      <c r="A1698" s="16" t="s">
        <v>969</v>
      </c>
      <c r="B1698" s="17">
        <v>240</v>
      </c>
      <c r="C1698" s="16" t="s">
        <v>395</v>
      </c>
      <c r="D1698" s="16" t="s">
        <v>47</v>
      </c>
      <c r="E1698" s="39" t="s">
        <v>920</v>
      </c>
      <c r="F1698" s="31">
        <v>1455.4000000000001</v>
      </c>
      <c r="G1698" s="31">
        <v>1455.4000000000001</v>
      </c>
      <c r="H1698" s="31">
        <v>1455.4000000000001</v>
      </c>
      <c r="I1698" s="31"/>
      <c r="J1698" s="31"/>
      <c r="K1698" s="31"/>
      <c r="L1698" s="31">
        <f t="shared" si="5738"/>
        <v>1455.4000000000001</v>
      </c>
      <c r="M1698" s="31">
        <f t="shared" si="5739"/>
        <v>1455.4000000000001</v>
      </c>
      <c r="N1698" s="31">
        <f t="shared" si="5740"/>
        <v>1455.4000000000001</v>
      </c>
      <c r="O1698" s="31">
        <v>5497.8000000000002</v>
      </c>
      <c r="P1698" s="31">
        <v>5497.8000000000002</v>
      </c>
      <c r="Q1698" s="31">
        <v>5497.8000000000002</v>
      </c>
      <c r="R1698" s="31">
        <f t="shared" si="5741"/>
        <v>6953.2000000000007</v>
      </c>
      <c r="S1698" s="31">
        <f t="shared" si="5742"/>
        <v>6953.2000000000007</v>
      </c>
      <c r="T1698" s="31">
        <f t="shared" si="5743"/>
        <v>6953.2000000000007</v>
      </c>
      <c r="U1698" s="31"/>
      <c r="V1698" s="31"/>
      <c r="W1698" s="31"/>
      <c r="X1698" s="31">
        <f t="shared" si="5744"/>
        <v>6953.2000000000007</v>
      </c>
      <c r="Y1698" s="31">
        <f t="shared" si="5745"/>
        <v>6953.2000000000007</v>
      </c>
      <c r="Z1698" s="31">
        <f t="shared" si="5746"/>
        <v>6953.2000000000007</v>
      </c>
      <c r="AA1698" s="31"/>
      <c r="AB1698" s="31"/>
      <c r="AC1698" s="31"/>
      <c r="AD1698" s="31">
        <f t="shared" si="5747"/>
        <v>6953.2000000000007</v>
      </c>
      <c r="AE1698" s="31">
        <f t="shared" si="5748"/>
        <v>6953.2000000000007</v>
      </c>
      <c r="AF1698" s="31">
        <f t="shared" si="5749"/>
        <v>6953.2000000000007</v>
      </c>
      <c r="AG1698" s="31"/>
      <c r="AH1698" s="31"/>
      <c r="AI1698" s="31"/>
      <c r="AJ1698" s="31">
        <f t="shared" si="5750"/>
        <v>6953.2000000000007</v>
      </c>
      <c r="AK1698" s="31">
        <f t="shared" si="5751"/>
        <v>6953.2000000000007</v>
      </c>
      <c r="AL1698" s="31">
        <f t="shared" si="5752"/>
        <v>6953.2000000000007</v>
      </c>
      <c r="AM1698" s="31"/>
      <c r="AN1698" s="31"/>
      <c r="AO1698" s="31"/>
      <c r="AP1698" s="31">
        <f t="shared" si="5753"/>
        <v>6953.2000000000007</v>
      </c>
      <c r="AQ1698" s="31">
        <f t="shared" si="5754"/>
        <v>6953.2000000000007</v>
      </c>
      <c r="AR1698" s="31">
        <f t="shared" si="5755"/>
        <v>6953.2000000000007</v>
      </c>
      <c r="AS1698" s="31"/>
      <c r="AT1698" s="31"/>
      <c r="AU1698" s="31"/>
      <c r="AV1698" s="31">
        <f t="shared" si="5756"/>
        <v>6953.2000000000007</v>
      </c>
      <c r="AW1698" s="31">
        <f t="shared" si="5757"/>
        <v>6953.2000000000007</v>
      </c>
      <c r="AX1698" s="31">
        <f t="shared" si="5758"/>
        <v>6953.2000000000007</v>
      </c>
      <c r="AY1698" s="31"/>
      <c r="AZ1698" s="31"/>
      <c r="BA1698" s="31"/>
      <c r="BB1698" s="31">
        <f t="shared" si="5759"/>
        <v>6953.2000000000007</v>
      </c>
      <c r="BC1698" s="31">
        <f t="shared" si="5760"/>
        <v>6953.2000000000007</v>
      </c>
      <c r="BD1698" s="31">
        <f t="shared" si="5761"/>
        <v>6953.2000000000007</v>
      </c>
      <c r="BE1698" s="31"/>
      <c r="BF1698" s="31"/>
      <c r="BG1698" s="31"/>
      <c r="BH1698" s="31">
        <f t="shared" si="5762"/>
        <v>6953.2000000000007</v>
      </c>
      <c r="BI1698" s="31">
        <f t="shared" si="5763"/>
        <v>6953.2000000000007</v>
      </c>
      <c r="BJ1698" s="31">
        <f t="shared" si="5764"/>
        <v>6953.2000000000007</v>
      </c>
      <c r="BK1698" s="31"/>
      <c r="BL1698" s="31"/>
      <c r="BM1698" s="31"/>
      <c r="BN1698" s="31">
        <f t="shared" si="5765"/>
        <v>6953.2000000000007</v>
      </c>
      <c r="BO1698" s="31">
        <f t="shared" si="5766"/>
        <v>6953.2000000000007</v>
      </c>
      <c r="BP1698" s="31">
        <f t="shared" si="5767"/>
        <v>6953.2000000000007</v>
      </c>
      <c r="BQ1698" s="31"/>
      <c r="BR1698" s="31"/>
      <c r="BS1698" s="31">
        <f t="shared" si="5768"/>
        <v>6953.2000000000007</v>
      </c>
      <c r="BT1698" s="31">
        <f t="shared" si="5769"/>
        <v>6953.2000000000007</v>
      </c>
      <c r="BU1698" s="31">
        <f t="shared" si="5770"/>
        <v>6953.2000000000007</v>
      </c>
      <c r="BV1698" s="31"/>
      <c r="BW1698" s="31"/>
      <c r="BX1698" s="31">
        <f t="shared" si="5771"/>
        <v>6953.2000000000007</v>
      </c>
      <c r="BY1698" s="31">
        <f t="shared" si="5772"/>
        <v>6953.2000000000007</v>
      </c>
      <c r="BZ1698" s="31">
        <f t="shared" si="5773"/>
        <v>6953.2000000000007</v>
      </c>
      <c r="CA1698" s="31"/>
      <c r="CB1698" s="31"/>
      <c r="CC1698" s="31"/>
      <c r="CD1698" s="31">
        <f t="shared" si="5611"/>
        <v>6953.2000000000007</v>
      </c>
      <c r="CE1698" s="31">
        <f t="shared" si="5612"/>
        <v>6953.2000000000007</v>
      </c>
      <c r="CF1698" s="31">
        <f t="shared" si="5613"/>
        <v>6953.2000000000007</v>
      </c>
      <c r="CG1698" s="31"/>
      <c r="CH1698" s="24"/>
      <c r="CI1698" s="40"/>
    </row>
    <row r="1699" ht="52.700000000000003">
      <c r="A1699" s="16" t="s">
        <v>971</v>
      </c>
      <c r="B1699" s="17"/>
      <c r="C1699" s="16"/>
      <c r="D1699" s="16"/>
      <c r="E1699" s="39" t="s">
        <v>972</v>
      </c>
      <c r="F1699" s="31">
        <f t="shared" si="5815"/>
        <v>25080.900000000001</v>
      </c>
      <c r="G1699" s="31">
        <f t="shared" si="5816"/>
        <v>24275.099999999999</v>
      </c>
      <c r="H1699" s="31">
        <f t="shared" si="5817"/>
        <v>24275.099999999999</v>
      </c>
      <c r="I1699" s="31">
        <f t="shared" si="5818"/>
        <v>0</v>
      </c>
      <c r="J1699" s="31">
        <f t="shared" si="5819"/>
        <v>0</v>
      </c>
      <c r="K1699" s="31">
        <f t="shared" si="5820"/>
        <v>0</v>
      </c>
      <c r="L1699" s="31">
        <f t="shared" si="5738"/>
        <v>25080.900000000001</v>
      </c>
      <c r="M1699" s="31">
        <f t="shared" si="5739"/>
        <v>24275.099999999999</v>
      </c>
      <c r="N1699" s="31">
        <f t="shared" si="5740"/>
        <v>24275.099999999999</v>
      </c>
      <c r="O1699" s="31">
        <f t="shared" si="5821"/>
        <v>0</v>
      </c>
      <c r="P1699" s="31">
        <f t="shared" si="5822"/>
        <v>0</v>
      </c>
      <c r="Q1699" s="31">
        <f t="shared" si="5823"/>
        <v>0</v>
      </c>
      <c r="R1699" s="31">
        <f t="shared" si="5741"/>
        <v>25080.900000000001</v>
      </c>
      <c r="S1699" s="31">
        <f t="shared" si="5742"/>
        <v>24275.099999999999</v>
      </c>
      <c r="T1699" s="31">
        <f t="shared" si="5743"/>
        <v>24275.099999999999</v>
      </c>
      <c r="U1699" s="31">
        <f t="shared" si="5824"/>
        <v>0</v>
      </c>
      <c r="V1699" s="31">
        <f t="shared" si="5825"/>
        <v>0</v>
      </c>
      <c r="W1699" s="31">
        <f t="shared" si="5826"/>
        <v>0</v>
      </c>
      <c r="X1699" s="31">
        <f t="shared" si="5744"/>
        <v>25080.900000000001</v>
      </c>
      <c r="Y1699" s="31">
        <f t="shared" si="5745"/>
        <v>24275.099999999999</v>
      </c>
      <c r="Z1699" s="31">
        <f t="shared" si="5746"/>
        <v>24275.099999999999</v>
      </c>
      <c r="AA1699" s="31">
        <f t="shared" si="5827"/>
        <v>0</v>
      </c>
      <c r="AB1699" s="31">
        <f t="shared" si="5828"/>
        <v>0</v>
      </c>
      <c r="AC1699" s="31">
        <f t="shared" si="5829"/>
        <v>0</v>
      </c>
      <c r="AD1699" s="31">
        <f t="shared" si="5747"/>
        <v>25080.900000000001</v>
      </c>
      <c r="AE1699" s="31">
        <f t="shared" si="5748"/>
        <v>24275.099999999999</v>
      </c>
      <c r="AF1699" s="31">
        <f t="shared" si="5749"/>
        <v>24275.099999999999</v>
      </c>
      <c r="AG1699" s="31">
        <f t="shared" si="5830"/>
        <v>0</v>
      </c>
      <c r="AH1699" s="31">
        <f t="shared" si="5831"/>
        <v>0</v>
      </c>
      <c r="AI1699" s="31">
        <f t="shared" si="5832"/>
        <v>0</v>
      </c>
      <c r="AJ1699" s="31">
        <f t="shared" si="5750"/>
        <v>25080.900000000001</v>
      </c>
      <c r="AK1699" s="31">
        <f t="shared" si="5751"/>
        <v>24275.099999999999</v>
      </c>
      <c r="AL1699" s="31">
        <f t="shared" si="5752"/>
        <v>24275.099999999999</v>
      </c>
      <c r="AM1699" s="31">
        <f t="shared" si="5833"/>
        <v>9043.8999999999996</v>
      </c>
      <c r="AN1699" s="31">
        <f t="shared" si="5834"/>
        <v>0</v>
      </c>
      <c r="AO1699" s="31">
        <f t="shared" si="5835"/>
        <v>0</v>
      </c>
      <c r="AP1699" s="31">
        <f t="shared" si="5753"/>
        <v>34124.800000000003</v>
      </c>
      <c r="AQ1699" s="31">
        <f t="shared" si="5754"/>
        <v>24275.099999999999</v>
      </c>
      <c r="AR1699" s="31">
        <f t="shared" si="5755"/>
        <v>24275.099999999999</v>
      </c>
      <c r="AS1699" s="31">
        <f t="shared" si="5836"/>
        <v>-4207.2169999999996</v>
      </c>
      <c r="AT1699" s="31">
        <f t="shared" si="5837"/>
        <v>0</v>
      </c>
      <c r="AU1699" s="31">
        <f t="shared" si="5838"/>
        <v>0</v>
      </c>
      <c r="AV1699" s="31">
        <f t="shared" si="5756"/>
        <v>29917.583000000002</v>
      </c>
      <c r="AW1699" s="31">
        <f t="shared" si="5757"/>
        <v>24275.099999999999</v>
      </c>
      <c r="AX1699" s="31">
        <f t="shared" si="5758"/>
        <v>24275.099999999999</v>
      </c>
      <c r="AY1699" s="31">
        <f t="shared" si="5839"/>
        <v>0</v>
      </c>
      <c r="AZ1699" s="31">
        <f t="shared" si="5840"/>
        <v>0</v>
      </c>
      <c r="BA1699" s="31">
        <f t="shared" si="5841"/>
        <v>0</v>
      </c>
      <c r="BB1699" s="31">
        <f t="shared" si="5759"/>
        <v>29917.583000000002</v>
      </c>
      <c r="BC1699" s="31">
        <f t="shared" si="5760"/>
        <v>24275.099999999999</v>
      </c>
      <c r="BD1699" s="31">
        <f t="shared" si="5761"/>
        <v>24275.099999999999</v>
      </c>
      <c r="BE1699" s="31">
        <f t="shared" si="5842"/>
        <v>0</v>
      </c>
      <c r="BF1699" s="31">
        <f t="shared" si="5843"/>
        <v>0</v>
      </c>
      <c r="BG1699" s="31">
        <f t="shared" si="5844"/>
        <v>0</v>
      </c>
      <c r="BH1699" s="31">
        <f t="shared" si="5762"/>
        <v>29917.583000000002</v>
      </c>
      <c r="BI1699" s="31">
        <f t="shared" si="5763"/>
        <v>24275.099999999999</v>
      </c>
      <c r="BJ1699" s="31">
        <f t="shared" si="5764"/>
        <v>24275.099999999999</v>
      </c>
      <c r="BK1699" s="31">
        <f t="shared" si="5845"/>
        <v>-1143.7</v>
      </c>
      <c r="BL1699" s="31">
        <f t="shared" si="5846"/>
        <v>0</v>
      </c>
      <c r="BM1699" s="31">
        <f t="shared" si="5847"/>
        <v>0</v>
      </c>
      <c r="BN1699" s="31">
        <f t="shared" si="5765"/>
        <v>28773.883000000002</v>
      </c>
      <c r="BO1699" s="31">
        <f t="shared" si="5766"/>
        <v>24275.099999999999</v>
      </c>
      <c r="BP1699" s="31">
        <f t="shared" si="5767"/>
        <v>24275.099999999999</v>
      </c>
      <c r="BQ1699" s="31">
        <f t="shared" si="5848"/>
        <v>0</v>
      </c>
      <c r="BR1699" s="31">
        <f t="shared" si="5849"/>
        <v>0</v>
      </c>
      <c r="BS1699" s="31">
        <f t="shared" si="5768"/>
        <v>28773.883000000002</v>
      </c>
      <c r="BT1699" s="31">
        <f t="shared" si="5769"/>
        <v>24275.099999999999</v>
      </c>
      <c r="BU1699" s="31">
        <f t="shared" si="5770"/>
        <v>24275.099999999999</v>
      </c>
      <c r="BV1699" s="31">
        <f t="shared" si="5850"/>
        <v>0</v>
      </c>
      <c r="BW1699" s="31">
        <f t="shared" si="5851"/>
        <v>0</v>
      </c>
      <c r="BX1699" s="31">
        <f t="shared" si="5771"/>
        <v>28773.883000000002</v>
      </c>
      <c r="BY1699" s="31">
        <f t="shared" si="5772"/>
        <v>24275.099999999999</v>
      </c>
      <c r="BZ1699" s="31">
        <f t="shared" si="5773"/>
        <v>24275.099999999999</v>
      </c>
      <c r="CA1699" s="31">
        <f t="shared" si="5852"/>
        <v>0</v>
      </c>
      <c r="CB1699" s="31">
        <f t="shared" si="5853"/>
        <v>0</v>
      </c>
      <c r="CC1699" s="31">
        <f t="shared" si="5854"/>
        <v>0</v>
      </c>
      <c r="CD1699" s="31">
        <f t="shared" si="5611"/>
        <v>28773.883000000002</v>
      </c>
      <c r="CE1699" s="31">
        <f t="shared" si="5612"/>
        <v>24275.099999999999</v>
      </c>
      <c r="CF1699" s="31">
        <f t="shared" si="5613"/>
        <v>24275.099999999999</v>
      </c>
      <c r="CG1699" s="31">
        <f t="shared" si="5855"/>
        <v>0</v>
      </c>
      <c r="CH1699" s="24"/>
      <c r="CI1699" s="40"/>
      <c r="CL1699" s="1" t="s">
        <v>28</v>
      </c>
    </row>
    <row r="1700" ht="29.850000000000001">
      <c r="A1700" s="16" t="s">
        <v>973</v>
      </c>
      <c r="B1700" s="17"/>
      <c r="C1700" s="16"/>
      <c r="D1700" s="16"/>
      <c r="E1700" s="39" t="s">
        <v>974</v>
      </c>
      <c r="F1700" s="31">
        <f t="shared" si="5815"/>
        <v>25080.900000000001</v>
      </c>
      <c r="G1700" s="31">
        <f t="shared" si="5816"/>
        <v>24275.099999999999</v>
      </c>
      <c r="H1700" s="31">
        <f t="shared" si="5817"/>
        <v>24275.099999999999</v>
      </c>
      <c r="I1700" s="31">
        <f t="shared" si="5818"/>
        <v>0</v>
      </c>
      <c r="J1700" s="31">
        <f t="shared" si="5819"/>
        <v>0</v>
      </c>
      <c r="K1700" s="31">
        <f t="shared" si="5820"/>
        <v>0</v>
      </c>
      <c r="L1700" s="31">
        <f t="shared" si="5738"/>
        <v>25080.900000000001</v>
      </c>
      <c r="M1700" s="31">
        <f t="shared" si="5739"/>
        <v>24275.099999999999</v>
      </c>
      <c r="N1700" s="31">
        <f t="shared" si="5740"/>
        <v>24275.099999999999</v>
      </c>
      <c r="O1700" s="31">
        <f t="shared" si="5821"/>
        <v>0</v>
      </c>
      <c r="P1700" s="31">
        <f t="shared" si="5822"/>
        <v>0</v>
      </c>
      <c r="Q1700" s="31">
        <f t="shared" si="5823"/>
        <v>0</v>
      </c>
      <c r="R1700" s="31">
        <f t="shared" si="5741"/>
        <v>25080.900000000001</v>
      </c>
      <c r="S1700" s="31">
        <f t="shared" si="5742"/>
        <v>24275.099999999999</v>
      </c>
      <c r="T1700" s="31">
        <f t="shared" si="5743"/>
        <v>24275.099999999999</v>
      </c>
      <c r="U1700" s="31">
        <f t="shared" si="5824"/>
        <v>0</v>
      </c>
      <c r="V1700" s="31">
        <f t="shared" si="5825"/>
        <v>0</v>
      </c>
      <c r="W1700" s="31">
        <f t="shared" si="5826"/>
        <v>0</v>
      </c>
      <c r="X1700" s="31">
        <f t="shared" si="5744"/>
        <v>25080.900000000001</v>
      </c>
      <c r="Y1700" s="31">
        <f t="shared" si="5745"/>
        <v>24275.099999999999</v>
      </c>
      <c r="Z1700" s="31">
        <f t="shared" si="5746"/>
        <v>24275.099999999999</v>
      </c>
      <c r="AA1700" s="31">
        <f t="shared" si="5827"/>
        <v>0</v>
      </c>
      <c r="AB1700" s="31">
        <f t="shared" si="5828"/>
        <v>0</v>
      </c>
      <c r="AC1700" s="31">
        <f t="shared" si="5829"/>
        <v>0</v>
      </c>
      <c r="AD1700" s="31">
        <f t="shared" si="5747"/>
        <v>25080.900000000001</v>
      </c>
      <c r="AE1700" s="31">
        <f t="shared" si="5748"/>
        <v>24275.099999999999</v>
      </c>
      <c r="AF1700" s="31">
        <f t="shared" si="5749"/>
        <v>24275.099999999999</v>
      </c>
      <c r="AG1700" s="31">
        <f t="shared" si="5830"/>
        <v>0</v>
      </c>
      <c r="AH1700" s="31">
        <f t="shared" si="5831"/>
        <v>0</v>
      </c>
      <c r="AI1700" s="31">
        <f t="shared" si="5832"/>
        <v>0</v>
      </c>
      <c r="AJ1700" s="31">
        <f t="shared" si="5750"/>
        <v>25080.900000000001</v>
      </c>
      <c r="AK1700" s="31">
        <f t="shared" si="5751"/>
        <v>24275.099999999999</v>
      </c>
      <c r="AL1700" s="31">
        <f t="shared" si="5752"/>
        <v>24275.099999999999</v>
      </c>
      <c r="AM1700" s="31">
        <f t="shared" si="5833"/>
        <v>9043.8999999999996</v>
      </c>
      <c r="AN1700" s="31">
        <f t="shared" si="5834"/>
        <v>0</v>
      </c>
      <c r="AO1700" s="31">
        <f t="shared" si="5835"/>
        <v>0</v>
      </c>
      <c r="AP1700" s="31">
        <f t="shared" si="5753"/>
        <v>34124.800000000003</v>
      </c>
      <c r="AQ1700" s="31">
        <f t="shared" si="5754"/>
        <v>24275.099999999999</v>
      </c>
      <c r="AR1700" s="31">
        <f t="shared" si="5755"/>
        <v>24275.099999999999</v>
      </c>
      <c r="AS1700" s="31">
        <f t="shared" si="5836"/>
        <v>-4207.2169999999996</v>
      </c>
      <c r="AT1700" s="31">
        <f t="shared" si="5837"/>
        <v>0</v>
      </c>
      <c r="AU1700" s="31">
        <f t="shared" si="5838"/>
        <v>0</v>
      </c>
      <c r="AV1700" s="31">
        <f t="shared" si="5756"/>
        <v>29917.583000000002</v>
      </c>
      <c r="AW1700" s="31">
        <f t="shared" si="5757"/>
        <v>24275.099999999999</v>
      </c>
      <c r="AX1700" s="31">
        <f t="shared" si="5758"/>
        <v>24275.099999999999</v>
      </c>
      <c r="AY1700" s="31">
        <f t="shared" si="5839"/>
        <v>0</v>
      </c>
      <c r="AZ1700" s="31">
        <f t="shared" si="5840"/>
        <v>0</v>
      </c>
      <c r="BA1700" s="31">
        <f t="shared" si="5841"/>
        <v>0</v>
      </c>
      <c r="BB1700" s="31">
        <f t="shared" si="5759"/>
        <v>29917.583000000002</v>
      </c>
      <c r="BC1700" s="31">
        <f t="shared" si="5760"/>
        <v>24275.099999999999</v>
      </c>
      <c r="BD1700" s="31">
        <f t="shared" si="5761"/>
        <v>24275.099999999999</v>
      </c>
      <c r="BE1700" s="31">
        <f t="shared" si="5842"/>
        <v>0</v>
      </c>
      <c r="BF1700" s="31">
        <f t="shared" si="5843"/>
        <v>0</v>
      </c>
      <c r="BG1700" s="31">
        <f t="shared" si="5844"/>
        <v>0</v>
      </c>
      <c r="BH1700" s="31">
        <f t="shared" si="5762"/>
        <v>29917.583000000002</v>
      </c>
      <c r="BI1700" s="31">
        <f t="shared" si="5763"/>
        <v>24275.099999999999</v>
      </c>
      <c r="BJ1700" s="31">
        <f t="shared" si="5764"/>
        <v>24275.099999999999</v>
      </c>
      <c r="BK1700" s="31">
        <f t="shared" si="5845"/>
        <v>-1143.7</v>
      </c>
      <c r="BL1700" s="31">
        <f t="shared" si="5846"/>
        <v>0</v>
      </c>
      <c r="BM1700" s="31">
        <f t="shared" si="5847"/>
        <v>0</v>
      </c>
      <c r="BN1700" s="31">
        <f t="shared" si="5765"/>
        <v>28773.883000000002</v>
      </c>
      <c r="BO1700" s="31">
        <f t="shared" si="5766"/>
        <v>24275.099999999999</v>
      </c>
      <c r="BP1700" s="31">
        <f t="shared" si="5767"/>
        <v>24275.099999999999</v>
      </c>
      <c r="BQ1700" s="31">
        <f t="shared" si="5848"/>
        <v>0</v>
      </c>
      <c r="BR1700" s="31">
        <f t="shared" si="5849"/>
        <v>0</v>
      </c>
      <c r="BS1700" s="31">
        <f t="shared" si="5768"/>
        <v>28773.883000000002</v>
      </c>
      <c r="BT1700" s="31">
        <f t="shared" si="5769"/>
        <v>24275.099999999999</v>
      </c>
      <c r="BU1700" s="31">
        <f t="shared" si="5770"/>
        <v>24275.099999999999</v>
      </c>
      <c r="BV1700" s="31">
        <f t="shared" si="5850"/>
        <v>0</v>
      </c>
      <c r="BW1700" s="31">
        <f t="shared" si="5851"/>
        <v>0</v>
      </c>
      <c r="BX1700" s="31">
        <f t="shared" si="5771"/>
        <v>28773.883000000002</v>
      </c>
      <c r="BY1700" s="31">
        <f t="shared" si="5772"/>
        <v>24275.099999999999</v>
      </c>
      <c r="BZ1700" s="31">
        <f t="shared" si="5773"/>
        <v>24275.099999999999</v>
      </c>
      <c r="CA1700" s="31">
        <f t="shared" si="5852"/>
        <v>0</v>
      </c>
      <c r="CB1700" s="31">
        <f t="shared" si="5853"/>
        <v>0</v>
      </c>
      <c r="CC1700" s="31">
        <f t="shared" si="5854"/>
        <v>0</v>
      </c>
      <c r="CD1700" s="31">
        <f t="shared" si="5611"/>
        <v>28773.883000000002</v>
      </c>
      <c r="CE1700" s="31">
        <f t="shared" si="5612"/>
        <v>24275.099999999999</v>
      </c>
      <c r="CF1700" s="31">
        <f t="shared" si="5613"/>
        <v>24275.099999999999</v>
      </c>
      <c r="CG1700" s="31">
        <f t="shared" si="5855"/>
        <v>0</v>
      </c>
      <c r="CH1700" s="24"/>
      <c r="CI1700" s="40"/>
      <c r="CO1700" s="1" t="s">
        <v>31</v>
      </c>
    </row>
    <row r="1701" ht="29.850000000000001">
      <c r="A1701" s="16" t="s">
        <v>973</v>
      </c>
      <c r="B1701" s="17">
        <v>200</v>
      </c>
      <c r="C1701" s="16"/>
      <c r="D1701" s="16"/>
      <c r="E1701" s="39" t="s">
        <v>40</v>
      </c>
      <c r="F1701" s="31">
        <f t="shared" si="5815"/>
        <v>25080.900000000001</v>
      </c>
      <c r="G1701" s="31">
        <f t="shared" si="5816"/>
        <v>24275.099999999999</v>
      </c>
      <c r="H1701" s="31">
        <f t="shared" si="5817"/>
        <v>24275.099999999999</v>
      </c>
      <c r="I1701" s="31">
        <f t="shared" si="5818"/>
        <v>0</v>
      </c>
      <c r="J1701" s="31">
        <f t="shared" si="5819"/>
        <v>0</v>
      </c>
      <c r="K1701" s="31">
        <f t="shared" si="5820"/>
        <v>0</v>
      </c>
      <c r="L1701" s="31">
        <f t="shared" si="5738"/>
        <v>25080.900000000001</v>
      </c>
      <c r="M1701" s="31">
        <f t="shared" si="5739"/>
        <v>24275.099999999999</v>
      </c>
      <c r="N1701" s="31">
        <f t="shared" si="5740"/>
        <v>24275.099999999999</v>
      </c>
      <c r="O1701" s="31">
        <f t="shared" si="5821"/>
        <v>0</v>
      </c>
      <c r="P1701" s="31">
        <f t="shared" si="5822"/>
        <v>0</v>
      </c>
      <c r="Q1701" s="31">
        <f t="shared" si="5823"/>
        <v>0</v>
      </c>
      <c r="R1701" s="31">
        <f t="shared" si="5741"/>
        <v>25080.900000000001</v>
      </c>
      <c r="S1701" s="31">
        <f t="shared" si="5742"/>
        <v>24275.099999999999</v>
      </c>
      <c r="T1701" s="31">
        <f t="shared" si="5743"/>
        <v>24275.099999999999</v>
      </c>
      <c r="U1701" s="31">
        <f t="shared" si="5824"/>
        <v>0</v>
      </c>
      <c r="V1701" s="31">
        <f t="shared" si="5825"/>
        <v>0</v>
      </c>
      <c r="W1701" s="31">
        <f t="shared" si="5826"/>
        <v>0</v>
      </c>
      <c r="X1701" s="31">
        <f t="shared" si="5744"/>
        <v>25080.900000000001</v>
      </c>
      <c r="Y1701" s="31">
        <f t="shared" si="5745"/>
        <v>24275.099999999999</v>
      </c>
      <c r="Z1701" s="31">
        <f t="shared" si="5746"/>
        <v>24275.099999999999</v>
      </c>
      <c r="AA1701" s="31">
        <f t="shared" si="5827"/>
        <v>0</v>
      </c>
      <c r="AB1701" s="31">
        <f t="shared" si="5828"/>
        <v>0</v>
      </c>
      <c r="AC1701" s="31">
        <f t="shared" si="5829"/>
        <v>0</v>
      </c>
      <c r="AD1701" s="31">
        <f t="shared" si="5747"/>
        <v>25080.900000000001</v>
      </c>
      <c r="AE1701" s="31">
        <f t="shared" si="5748"/>
        <v>24275.099999999999</v>
      </c>
      <c r="AF1701" s="31">
        <f t="shared" si="5749"/>
        <v>24275.099999999999</v>
      </c>
      <c r="AG1701" s="31">
        <f t="shared" si="5830"/>
        <v>0</v>
      </c>
      <c r="AH1701" s="31">
        <f t="shared" si="5831"/>
        <v>0</v>
      </c>
      <c r="AI1701" s="31">
        <f t="shared" si="5832"/>
        <v>0</v>
      </c>
      <c r="AJ1701" s="31">
        <f t="shared" si="5750"/>
        <v>25080.900000000001</v>
      </c>
      <c r="AK1701" s="31">
        <f t="shared" si="5751"/>
        <v>24275.099999999999</v>
      </c>
      <c r="AL1701" s="31">
        <f t="shared" si="5752"/>
        <v>24275.099999999999</v>
      </c>
      <c r="AM1701" s="31">
        <f t="shared" si="5833"/>
        <v>9043.8999999999996</v>
      </c>
      <c r="AN1701" s="31">
        <f t="shared" si="5834"/>
        <v>0</v>
      </c>
      <c r="AO1701" s="31">
        <f t="shared" si="5835"/>
        <v>0</v>
      </c>
      <c r="AP1701" s="31">
        <f t="shared" si="5753"/>
        <v>34124.800000000003</v>
      </c>
      <c r="AQ1701" s="31">
        <f t="shared" si="5754"/>
        <v>24275.099999999999</v>
      </c>
      <c r="AR1701" s="31">
        <f t="shared" si="5755"/>
        <v>24275.099999999999</v>
      </c>
      <c r="AS1701" s="31">
        <f t="shared" si="5836"/>
        <v>-4207.2169999999996</v>
      </c>
      <c r="AT1701" s="31">
        <f t="shared" si="5837"/>
        <v>0</v>
      </c>
      <c r="AU1701" s="31">
        <f t="shared" si="5838"/>
        <v>0</v>
      </c>
      <c r="AV1701" s="31">
        <f t="shared" si="5756"/>
        <v>29917.583000000002</v>
      </c>
      <c r="AW1701" s="31">
        <f t="shared" si="5757"/>
        <v>24275.099999999999</v>
      </c>
      <c r="AX1701" s="31">
        <f t="shared" si="5758"/>
        <v>24275.099999999999</v>
      </c>
      <c r="AY1701" s="31">
        <f t="shared" si="5839"/>
        <v>0</v>
      </c>
      <c r="AZ1701" s="31">
        <f t="shared" si="5840"/>
        <v>0</v>
      </c>
      <c r="BA1701" s="31">
        <f t="shared" si="5841"/>
        <v>0</v>
      </c>
      <c r="BB1701" s="31">
        <f t="shared" si="5759"/>
        <v>29917.583000000002</v>
      </c>
      <c r="BC1701" s="31">
        <f t="shared" si="5760"/>
        <v>24275.099999999999</v>
      </c>
      <c r="BD1701" s="31">
        <f t="shared" si="5761"/>
        <v>24275.099999999999</v>
      </c>
      <c r="BE1701" s="31">
        <f t="shared" si="5842"/>
        <v>0</v>
      </c>
      <c r="BF1701" s="31">
        <f t="shared" si="5843"/>
        <v>0</v>
      </c>
      <c r="BG1701" s="31">
        <f t="shared" si="5844"/>
        <v>0</v>
      </c>
      <c r="BH1701" s="31">
        <f t="shared" si="5762"/>
        <v>29917.583000000002</v>
      </c>
      <c r="BI1701" s="31">
        <f t="shared" si="5763"/>
        <v>24275.099999999999</v>
      </c>
      <c r="BJ1701" s="31">
        <f t="shared" si="5764"/>
        <v>24275.099999999999</v>
      </c>
      <c r="BK1701" s="31">
        <f t="shared" si="5845"/>
        <v>-1143.7</v>
      </c>
      <c r="BL1701" s="31">
        <f t="shared" si="5846"/>
        <v>0</v>
      </c>
      <c r="BM1701" s="31">
        <f t="shared" si="5847"/>
        <v>0</v>
      </c>
      <c r="BN1701" s="31">
        <f t="shared" si="5765"/>
        <v>28773.883000000002</v>
      </c>
      <c r="BO1701" s="31">
        <f t="shared" si="5766"/>
        <v>24275.099999999999</v>
      </c>
      <c r="BP1701" s="31">
        <f t="shared" si="5767"/>
        <v>24275.099999999999</v>
      </c>
      <c r="BQ1701" s="31">
        <f t="shared" si="5848"/>
        <v>0</v>
      </c>
      <c r="BR1701" s="31">
        <f t="shared" si="5849"/>
        <v>0</v>
      </c>
      <c r="BS1701" s="31">
        <f t="shared" si="5768"/>
        <v>28773.883000000002</v>
      </c>
      <c r="BT1701" s="31">
        <f t="shared" si="5769"/>
        <v>24275.099999999999</v>
      </c>
      <c r="BU1701" s="31">
        <f t="shared" si="5770"/>
        <v>24275.099999999999</v>
      </c>
      <c r="BV1701" s="31">
        <f t="shared" si="5850"/>
        <v>0</v>
      </c>
      <c r="BW1701" s="31">
        <f t="shared" si="5851"/>
        <v>0</v>
      </c>
      <c r="BX1701" s="31">
        <f t="shared" si="5771"/>
        <v>28773.883000000002</v>
      </c>
      <c r="BY1701" s="31">
        <f t="shared" si="5772"/>
        <v>24275.099999999999</v>
      </c>
      <c r="BZ1701" s="31">
        <f t="shared" si="5773"/>
        <v>24275.099999999999</v>
      </c>
      <c r="CA1701" s="31">
        <f t="shared" si="5852"/>
        <v>0</v>
      </c>
      <c r="CB1701" s="31">
        <f t="shared" si="5853"/>
        <v>0</v>
      </c>
      <c r="CC1701" s="31">
        <f t="shared" si="5854"/>
        <v>0</v>
      </c>
      <c r="CD1701" s="31">
        <f t="shared" si="5611"/>
        <v>28773.883000000002</v>
      </c>
      <c r="CE1701" s="31">
        <f t="shared" si="5612"/>
        <v>24275.099999999999</v>
      </c>
      <c r="CF1701" s="31">
        <f t="shared" si="5613"/>
        <v>24275.099999999999</v>
      </c>
      <c r="CG1701" s="31">
        <f t="shared" si="5855"/>
        <v>0</v>
      </c>
      <c r="CH1701" s="24"/>
      <c r="CI1701" s="40"/>
      <c r="CM1701" s="1" t="s">
        <v>29</v>
      </c>
    </row>
    <row r="1702" ht="43.75">
      <c r="A1702" s="16" t="s">
        <v>973</v>
      </c>
      <c r="B1702" s="17">
        <v>240</v>
      </c>
      <c r="C1702" s="16"/>
      <c r="D1702" s="16"/>
      <c r="E1702" s="39" t="s">
        <v>41</v>
      </c>
      <c r="F1702" s="31">
        <f t="shared" si="5815"/>
        <v>25080.900000000001</v>
      </c>
      <c r="G1702" s="31">
        <f t="shared" si="5816"/>
        <v>24275.099999999999</v>
      </c>
      <c r="H1702" s="31">
        <f t="shared" si="5817"/>
        <v>24275.099999999999</v>
      </c>
      <c r="I1702" s="31">
        <f t="shared" si="5818"/>
        <v>0</v>
      </c>
      <c r="J1702" s="31">
        <f t="shared" si="5819"/>
        <v>0</v>
      </c>
      <c r="K1702" s="31">
        <f t="shared" si="5820"/>
        <v>0</v>
      </c>
      <c r="L1702" s="31">
        <f t="shared" si="5738"/>
        <v>25080.900000000001</v>
      </c>
      <c r="M1702" s="31">
        <f t="shared" si="5739"/>
        <v>24275.099999999999</v>
      </c>
      <c r="N1702" s="31">
        <f t="shared" si="5740"/>
        <v>24275.099999999999</v>
      </c>
      <c r="O1702" s="31">
        <f t="shared" si="5821"/>
        <v>0</v>
      </c>
      <c r="P1702" s="31">
        <f t="shared" si="5822"/>
        <v>0</v>
      </c>
      <c r="Q1702" s="31">
        <f t="shared" si="5823"/>
        <v>0</v>
      </c>
      <c r="R1702" s="31">
        <f t="shared" si="5741"/>
        <v>25080.900000000001</v>
      </c>
      <c r="S1702" s="31">
        <f t="shared" si="5742"/>
        <v>24275.099999999999</v>
      </c>
      <c r="T1702" s="31">
        <f t="shared" si="5743"/>
        <v>24275.099999999999</v>
      </c>
      <c r="U1702" s="31">
        <f t="shared" si="5824"/>
        <v>0</v>
      </c>
      <c r="V1702" s="31">
        <f t="shared" si="5825"/>
        <v>0</v>
      </c>
      <c r="W1702" s="31">
        <f t="shared" si="5826"/>
        <v>0</v>
      </c>
      <c r="X1702" s="31">
        <f t="shared" si="5744"/>
        <v>25080.900000000001</v>
      </c>
      <c r="Y1702" s="31">
        <f t="shared" si="5745"/>
        <v>24275.099999999999</v>
      </c>
      <c r="Z1702" s="31">
        <f t="shared" si="5746"/>
        <v>24275.099999999999</v>
      </c>
      <c r="AA1702" s="31">
        <f t="shared" si="5827"/>
        <v>0</v>
      </c>
      <c r="AB1702" s="31">
        <f t="shared" si="5828"/>
        <v>0</v>
      </c>
      <c r="AC1702" s="31">
        <f t="shared" si="5829"/>
        <v>0</v>
      </c>
      <c r="AD1702" s="31">
        <f t="shared" si="5747"/>
        <v>25080.900000000001</v>
      </c>
      <c r="AE1702" s="31">
        <f t="shared" si="5748"/>
        <v>24275.099999999999</v>
      </c>
      <c r="AF1702" s="31">
        <f t="shared" si="5749"/>
        <v>24275.099999999999</v>
      </c>
      <c r="AG1702" s="31">
        <f t="shared" si="5830"/>
        <v>0</v>
      </c>
      <c r="AH1702" s="31">
        <f t="shared" si="5831"/>
        <v>0</v>
      </c>
      <c r="AI1702" s="31">
        <f t="shared" si="5832"/>
        <v>0</v>
      </c>
      <c r="AJ1702" s="31">
        <f t="shared" si="5750"/>
        <v>25080.900000000001</v>
      </c>
      <c r="AK1702" s="31">
        <f t="shared" si="5751"/>
        <v>24275.099999999999</v>
      </c>
      <c r="AL1702" s="31">
        <f t="shared" si="5752"/>
        <v>24275.099999999999</v>
      </c>
      <c r="AM1702" s="31">
        <f t="shared" si="5833"/>
        <v>9043.8999999999996</v>
      </c>
      <c r="AN1702" s="31">
        <f t="shared" si="5834"/>
        <v>0</v>
      </c>
      <c r="AO1702" s="31">
        <f t="shared" si="5835"/>
        <v>0</v>
      </c>
      <c r="AP1702" s="31">
        <f t="shared" si="5753"/>
        <v>34124.800000000003</v>
      </c>
      <c r="AQ1702" s="31">
        <f t="shared" si="5754"/>
        <v>24275.099999999999</v>
      </c>
      <c r="AR1702" s="31">
        <f t="shared" si="5755"/>
        <v>24275.099999999999</v>
      </c>
      <c r="AS1702" s="31">
        <f t="shared" si="5836"/>
        <v>-4207.2169999999996</v>
      </c>
      <c r="AT1702" s="31">
        <f t="shared" si="5837"/>
        <v>0</v>
      </c>
      <c r="AU1702" s="31">
        <f t="shared" si="5838"/>
        <v>0</v>
      </c>
      <c r="AV1702" s="31">
        <f t="shared" si="5756"/>
        <v>29917.583000000002</v>
      </c>
      <c r="AW1702" s="31">
        <f t="shared" si="5757"/>
        <v>24275.099999999999</v>
      </c>
      <c r="AX1702" s="31">
        <f t="shared" si="5758"/>
        <v>24275.099999999999</v>
      </c>
      <c r="AY1702" s="31">
        <f t="shared" si="5839"/>
        <v>0</v>
      </c>
      <c r="AZ1702" s="31">
        <f t="shared" si="5840"/>
        <v>0</v>
      </c>
      <c r="BA1702" s="31">
        <f t="shared" si="5841"/>
        <v>0</v>
      </c>
      <c r="BB1702" s="31">
        <f t="shared" si="5759"/>
        <v>29917.583000000002</v>
      </c>
      <c r="BC1702" s="31">
        <f t="shared" si="5760"/>
        <v>24275.099999999999</v>
      </c>
      <c r="BD1702" s="31">
        <f t="shared" si="5761"/>
        <v>24275.099999999999</v>
      </c>
      <c r="BE1702" s="31">
        <f t="shared" si="5842"/>
        <v>0</v>
      </c>
      <c r="BF1702" s="31">
        <f t="shared" si="5843"/>
        <v>0</v>
      </c>
      <c r="BG1702" s="31">
        <f t="shared" si="5844"/>
        <v>0</v>
      </c>
      <c r="BH1702" s="31">
        <f t="shared" si="5762"/>
        <v>29917.583000000002</v>
      </c>
      <c r="BI1702" s="31">
        <f t="shared" si="5763"/>
        <v>24275.099999999999</v>
      </c>
      <c r="BJ1702" s="31">
        <f t="shared" si="5764"/>
        <v>24275.099999999999</v>
      </c>
      <c r="BK1702" s="31">
        <f t="shared" si="5845"/>
        <v>-1143.7</v>
      </c>
      <c r="BL1702" s="31">
        <f t="shared" si="5846"/>
        <v>0</v>
      </c>
      <c r="BM1702" s="31">
        <f t="shared" si="5847"/>
        <v>0</v>
      </c>
      <c r="BN1702" s="31">
        <f t="shared" si="5765"/>
        <v>28773.883000000002</v>
      </c>
      <c r="BO1702" s="31">
        <f t="shared" si="5766"/>
        <v>24275.099999999999</v>
      </c>
      <c r="BP1702" s="31">
        <f t="shared" si="5767"/>
        <v>24275.099999999999</v>
      </c>
      <c r="BQ1702" s="31">
        <f t="shared" si="5848"/>
        <v>0</v>
      </c>
      <c r="BR1702" s="31">
        <f t="shared" si="5849"/>
        <v>0</v>
      </c>
      <c r="BS1702" s="31">
        <f t="shared" si="5768"/>
        <v>28773.883000000002</v>
      </c>
      <c r="BT1702" s="31">
        <f t="shared" si="5769"/>
        <v>24275.099999999999</v>
      </c>
      <c r="BU1702" s="31">
        <f t="shared" si="5770"/>
        <v>24275.099999999999</v>
      </c>
      <c r="BV1702" s="31">
        <f t="shared" si="5850"/>
        <v>0</v>
      </c>
      <c r="BW1702" s="31">
        <f t="shared" si="5851"/>
        <v>0</v>
      </c>
      <c r="BX1702" s="31">
        <f t="shared" si="5771"/>
        <v>28773.883000000002</v>
      </c>
      <c r="BY1702" s="31">
        <f t="shared" si="5772"/>
        <v>24275.099999999999</v>
      </c>
      <c r="BZ1702" s="31">
        <f t="shared" si="5773"/>
        <v>24275.099999999999</v>
      </c>
      <c r="CA1702" s="31">
        <f t="shared" si="5852"/>
        <v>0</v>
      </c>
      <c r="CB1702" s="31">
        <f t="shared" si="5853"/>
        <v>0</v>
      </c>
      <c r="CC1702" s="31">
        <f t="shared" si="5854"/>
        <v>0</v>
      </c>
      <c r="CD1702" s="31">
        <f t="shared" si="5611"/>
        <v>28773.883000000002</v>
      </c>
      <c r="CE1702" s="31">
        <f t="shared" si="5612"/>
        <v>24275.099999999999</v>
      </c>
      <c r="CF1702" s="31">
        <f t="shared" si="5613"/>
        <v>24275.099999999999</v>
      </c>
      <c r="CG1702" s="31">
        <f t="shared" si="5855"/>
        <v>0</v>
      </c>
      <c r="CH1702" s="24"/>
      <c r="CI1702" s="40"/>
      <c r="CN1702" s="1" t="s">
        <v>30</v>
      </c>
    </row>
    <row r="1703" ht="15">
      <c r="A1703" s="16" t="s">
        <v>973</v>
      </c>
      <c r="B1703" s="17">
        <v>240</v>
      </c>
      <c r="C1703" s="16" t="s">
        <v>395</v>
      </c>
      <c r="D1703" s="16" t="s">
        <v>47</v>
      </c>
      <c r="E1703" s="39" t="s">
        <v>920</v>
      </c>
      <c r="F1703" s="31">
        <v>25080.900000000001</v>
      </c>
      <c r="G1703" s="31">
        <v>24275.099999999999</v>
      </c>
      <c r="H1703" s="31">
        <v>24275.099999999999</v>
      </c>
      <c r="I1703" s="31"/>
      <c r="J1703" s="31"/>
      <c r="K1703" s="31"/>
      <c r="L1703" s="31">
        <f t="shared" si="5738"/>
        <v>25080.900000000001</v>
      </c>
      <c r="M1703" s="31">
        <f t="shared" si="5739"/>
        <v>24275.099999999999</v>
      </c>
      <c r="N1703" s="31">
        <f t="shared" si="5740"/>
        <v>24275.099999999999</v>
      </c>
      <c r="O1703" s="31"/>
      <c r="P1703" s="31"/>
      <c r="Q1703" s="31"/>
      <c r="R1703" s="31">
        <f t="shared" si="5741"/>
        <v>25080.900000000001</v>
      </c>
      <c r="S1703" s="31">
        <f t="shared" si="5742"/>
        <v>24275.099999999999</v>
      </c>
      <c r="T1703" s="31">
        <f t="shared" si="5743"/>
        <v>24275.099999999999</v>
      </c>
      <c r="U1703" s="31"/>
      <c r="V1703" s="31"/>
      <c r="W1703" s="31"/>
      <c r="X1703" s="31">
        <f t="shared" si="5744"/>
        <v>25080.900000000001</v>
      </c>
      <c r="Y1703" s="31">
        <f t="shared" si="5745"/>
        <v>24275.099999999999</v>
      </c>
      <c r="Z1703" s="31">
        <f t="shared" si="5746"/>
        <v>24275.099999999999</v>
      </c>
      <c r="AA1703" s="31"/>
      <c r="AB1703" s="31"/>
      <c r="AC1703" s="31"/>
      <c r="AD1703" s="31">
        <f t="shared" si="5747"/>
        <v>25080.900000000001</v>
      </c>
      <c r="AE1703" s="31">
        <f t="shared" si="5748"/>
        <v>24275.099999999999</v>
      </c>
      <c r="AF1703" s="31">
        <f t="shared" si="5749"/>
        <v>24275.099999999999</v>
      </c>
      <c r="AG1703" s="31"/>
      <c r="AH1703" s="31"/>
      <c r="AI1703" s="31"/>
      <c r="AJ1703" s="31">
        <f t="shared" si="5750"/>
        <v>25080.900000000001</v>
      </c>
      <c r="AK1703" s="31">
        <f t="shared" si="5751"/>
        <v>24275.099999999999</v>
      </c>
      <c r="AL1703" s="31">
        <f t="shared" si="5752"/>
        <v>24275.099999999999</v>
      </c>
      <c r="AM1703" s="31">
        <v>9043.8999999999996</v>
      </c>
      <c r="AN1703" s="31"/>
      <c r="AO1703" s="31"/>
      <c r="AP1703" s="31">
        <f t="shared" si="5753"/>
        <v>34124.800000000003</v>
      </c>
      <c r="AQ1703" s="31">
        <f t="shared" si="5754"/>
        <v>24275.099999999999</v>
      </c>
      <c r="AR1703" s="31">
        <f t="shared" si="5755"/>
        <v>24275.099999999999</v>
      </c>
      <c r="AS1703" s="31">
        <v>-4207.2169999999996</v>
      </c>
      <c r="AT1703" s="31"/>
      <c r="AU1703" s="31"/>
      <c r="AV1703" s="31">
        <f t="shared" si="5756"/>
        <v>29917.583000000002</v>
      </c>
      <c r="AW1703" s="31">
        <f t="shared" si="5757"/>
        <v>24275.099999999999</v>
      </c>
      <c r="AX1703" s="31">
        <f t="shared" si="5758"/>
        <v>24275.099999999999</v>
      </c>
      <c r="AY1703" s="31"/>
      <c r="AZ1703" s="31"/>
      <c r="BA1703" s="31"/>
      <c r="BB1703" s="31">
        <f t="shared" si="5759"/>
        <v>29917.583000000002</v>
      </c>
      <c r="BC1703" s="31">
        <f t="shared" si="5760"/>
        <v>24275.099999999999</v>
      </c>
      <c r="BD1703" s="31">
        <f t="shared" si="5761"/>
        <v>24275.099999999999</v>
      </c>
      <c r="BE1703" s="31"/>
      <c r="BF1703" s="31"/>
      <c r="BG1703" s="31"/>
      <c r="BH1703" s="31">
        <f t="shared" si="5762"/>
        <v>29917.583000000002</v>
      </c>
      <c r="BI1703" s="31">
        <f t="shared" si="5763"/>
        <v>24275.099999999999</v>
      </c>
      <c r="BJ1703" s="31">
        <f t="shared" si="5764"/>
        <v>24275.099999999999</v>
      </c>
      <c r="BK1703" s="31">
        <v>-1143.7</v>
      </c>
      <c r="BL1703" s="31"/>
      <c r="BM1703" s="31"/>
      <c r="BN1703" s="31">
        <f t="shared" si="5765"/>
        <v>28773.883000000002</v>
      </c>
      <c r="BO1703" s="31">
        <f t="shared" si="5766"/>
        <v>24275.099999999999</v>
      </c>
      <c r="BP1703" s="31">
        <f t="shared" si="5767"/>
        <v>24275.099999999999</v>
      </c>
      <c r="BQ1703" s="31"/>
      <c r="BR1703" s="31"/>
      <c r="BS1703" s="31">
        <f t="shared" si="5768"/>
        <v>28773.883000000002</v>
      </c>
      <c r="BT1703" s="31">
        <f t="shared" si="5769"/>
        <v>24275.099999999999</v>
      </c>
      <c r="BU1703" s="31">
        <f t="shared" si="5770"/>
        <v>24275.099999999999</v>
      </c>
      <c r="BV1703" s="31"/>
      <c r="BW1703" s="31"/>
      <c r="BX1703" s="31">
        <f t="shared" si="5771"/>
        <v>28773.883000000002</v>
      </c>
      <c r="BY1703" s="31">
        <f t="shared" si="5772"/>
        <v>24275.099999999999</v>
      </c>
      <c r="BZ1703" s="31">
        <f t="shared" si="5773"/>
        <v>24275.099999999999</v>
      </c>
      <c r="CA1703" s="31"/>
      <c r="CB1703" s="31"/>
      <c r="CC1703" s="31"/>
      <c r="CD1703" s="31">
        <f t="shared" si="5611"/>
        <v>28773.883000000002</v>
      </c>
      <c r="CE1703" s="31">
        <f t="shared" si="5612"/>
        <v>24275.099999999999</v>
      </c>
      <c r="CF1703" s="31">
        <f t="shared" si="5613"/>
        <v>24275.099999999999</v>
      </c>
      <c r="CG1703" s="31"/>
      <c r="CH1703" s="24"/>
      <c r="CI1703" s="40"/>
    </row>
    <row r="1704" ht="71.599999999999994">
      <c r="A1704" s="41" t="s">
        <v>975</v>
      </c>
      <c r="B1704" s="17"/>
      <c r="C1704" s="16"/>
      <c r="D1704" s="16"/>
      <c r="E1704" s="39" t="s">
        <v>976</v>
      </c>
      <c r="F1704" s="31">
        <f t="shared" si="5815"/>
        <v>1994.2</v>
      </c>
      <c r="G1704" s="31">
        <f t="shared" si="5816"/>
        <v>0</v>
      </c>
      <c r="H1704" s="31">
        <f t="shared" si="5817"/>
        <v>0</v>
      </c>
      <c r="I1704" s="31">
        <f t="shared" si="5818"/>
        <v>0</v>
      </c>
      <c r="J1704" s="31">
        <f t="shared" si="5819"/>
        <v>0</v>
      </c>
      <c r="K1704" s="31">
        <f t="shared" si="5820"/>
        <v>0</v>
      </c>
      <c r="L1704" s="31">
        <f t="shared" si="5738"/>
        <v>1994.2</v>
      </c>
      <c r="M1704" s="31">
        <f t="shared" si="5739"/>
        <v>0</v>
      </c>
      <c r="N1704" s="31">
        <f t="shared" si="5740"/>
        <v>0</v>
      </c>
      <c r="O1704" s="31">
        <f t="shared" si="5821"/>
        <v>0</v>
      </c>
      <c r="P1704" s="31">
        <f t="shared" si="5822"/>
        <v>0</v>
      </c>
      <c r="Q1704" s="31">
        <f t="shared" si="5823"/>
        <v>0</v>
      </c>
      <c r="R1704" s="31">
        <f t="shared" si="5741"/>
        <v>1994.2</v>
      </c>
      <c r="S1704" s="31">
        <f t="shared" si="5742"/>
        <v>0</v>
      </c>
      <c r="T1704" s="31">
        <f t="shared" si="5743"/>
        <v>0</v>
      </c>
      <c r="U1704" s="31">
        <f t="shared" si="5824"/>
        <v>0</v>
      </c>
      <c r="V1704" s="31">
        <f t="shared" si="5825"/>
        <v>0</v>
      </c>
      <c r="W1704" s="31">
        <f t="shared" si="5826"/>
        <v>0</v>
      </c>
      <c r="X1704" s="31">
        <f t="shared" si="5744"/>
        <v>1994.2</v>
      </c>
      <c r="Y1704" s="31">
        <f t="shared" si="5745"/>
        <v>0</v>
      </c>
      <c r="Z1704" s="31">
        <f t="shared" si="5746"/>
        <v>0</v>
      </c>
      <c r="AA1704" s="31">
        <f t="shared" si="5827"/>
        <v>0</v>
      </c>
      <c r="AB1704" s="31">
        <f t="shared" si="5828"/>
        <v>0</v>
      </c>
      <c r="AC1704" s="31">
        <f t="shared" si="5829"/>
        <v>0</v>
      </c>
      <c r="AD1704" s="31">
        <f t="shared" si="5747"/>
        <v>1994.2</v>
      </c>
      <c r="AE1704" s="31">
        <f t="shared" si="5748"/>
        <v>0</v>
      </c>
      <c r="AF1704" s="31">
        <f t="shared" si="5749"/>
        <v>0</v>
      </c>
      <c r="AG1704" s="31">
        <f t="shared" si="5830"/>
        <v>0</v>
      </c>
      <c r="AH1704" s="31">
        <f t="shared" si="5831"/>
        <v>0</v>
      </c>
      <c r="AI1704" s="31">
        <f t="shared" si="5832"/>
        <v>0</v>
      </c>
      <c r="AJ1704" s="31">
        <f t="shared" si="5750"/>
        <v>1994.2</v>
      </c>
      <c r="AK1704" s="31">
        <f t="shared" si="5751"/>
        <v>0</v>
      </c>
      <c r="AL1704" s="31">
        <f t="shared" si="5752"/>
        <v>0</v>
      </c>
      <c r="AM1704" s="31">
        <f t="shared" si="5833"/>
        <v>0</v>
      </c>
      <c r="AN1704" s="31">
        <f t="shared" si="5834"/>
        <v>0</v>
      </c>
      <c r="AO1704" s="31">
        <f t="shared" si="5835"/>
        <v>0</v>
      </c>
      <c r="AP1704" s="31">
        <f t="shared" si="5753"/>
        <v>1994.2</v>
      </c>
      <c r="AQ1704" s="31">
        <f t="shared" si="5754"/>
        <v>0</v>
      </c>
      <c r="AR1704" s="31">
        <f t="shared" si="5755"/>
        <v>0</v>
      </c>
      <c r="AS1704" s="31">
        <f t="shared" si="5836"/>
        <v>0</v>
      </c>
      <c r="AT1704" s="31">
        <f t="shared" si="5837"/>
        <v>0</v>
      </c>
      <c r="AU1704" s="31">
        <f t="shared" si="5838"/>
        <v>0</v>
      </c>
      <c r="AV1704" s="31">
        <f t="shared" si="5756"/>
        <v>1994.2</v>
      </c>
      <c r="AW1704" s="31">
        <f t="shared" si="5757"/>
        <v>0</v>
      </c>
      <c r="AX1704" s="31">
        <f t="shared" si="5758"/>
        <v>0</v>
      </c>
      <c r="AY1704" s="31">
        <f t="shared" si="5839"/>
        <v>0</v>
      </c>
      <c r="AZ1704" s="31">
        <f t="shared" si="5840"/>
        <v>0</v>
      </c>
      <c r="BA1704" s="31">
        <f t="shared" si="5841"/>
        <v>0</v>
      </c>
      <c r="BB1704" s="31">
        <f t="shared" si="5759"/>
        <v>1994.2</v>
      </c>
      <c r="BC1704" s="31">
        <f t="shared" si="5760"/>
        <v>0</v>
      </c>
      <c r="BD1704" s="31">
        <f t="shared" si="5761"/>
        <v>0</v>
      </c>
      <c r="BE1704" s="31">
        <f t="shared" si="5842"/>
        <v>0</v>
      </c>
      <c r="BF1704" s="31">
        <f t="shared" si="5843"/>
        <v>0</v>
      </c>
      <c r="BG1704" s="31">
        <f t="shared" si="5844"/>
        <v>0</v>
      </c>
      <c r="BH1704" s="31">
        <f t="shared" si="5762"/>
        <v>1994.2</v>
      </c>
      <c r="BI1704" s="31">
        <f t="shared" si="5763"/>
        <v>0</v>
      </c>
      <c r="BJ1704" s="31">
        <f t="shared" si="5764"/>
        <v>0</v>
      </c>
      <c r="BK1704" s="31">
        <f t="shared" si="5845"/>
        <v>0</v>
      </c>
      <c r="BL1704" s="31">
        <f t="shared" si="5846"/>
        <v>0</v>
      </c>
      <c r="BM1704" s="31">
        <f t="shared" si="5847"/>
        <v>0</v>
      </c>
      <c r="BN1704" s="31">
        <f t="shared" si="5765"/>
        <v>1994.2</v>
      </c>
      <c r="BO1704" s="31">
        <f t="shared" si="5766"/>
        <v>0</v>
      </c>
      <c r="BP1704" s="31">
        <f t="shared" si="5767"/>
        <v>0</v>
      </c>
      <c r="BQ1704" s="31">
        <f t="shared" si="5848"/>
        <v>0</v>
      </c>
      <c r="BR1704" s="31">
        <f t="shared" si="5849"/>
        <v>0</v>
      </c>
      <c r="BS1704" s="31">
        <f t="shared" si="5768"/>
        <v>1994.2</v>
      </c>
      <c r="BT1704" s="31">
        <f t="shared" si="5769"/>
        <v>0</v>
      </c>
      <c r="BU1704" s="31">
        <f t="shared" si="5770"/>
        <v>0</v>
      </c>
      <c r="BV1704" s="31">
        <f t="shared" si="5850"/>
        <v>0</v>
      </c>
      <c r="BW1704" s="31">
        <f t="shared" si="5851"/>
        <v>0</v>
      </c>
      <c r="BX1704" s="31">
        <f t="shared" si="5771"/>
        <v>1994.2</v>
      </c>
      <c r="BY1704" s="31">
        <f t="shared" si="5772"/>
        <v>0</v>
      </c>
      <c r="BZ1704" s="31">
        <f t="shared" si="5773"/>
        <v>0</v>
      </c>
      <c r="CA1704" s="31">
        <f t="shared" si="5852"/>
        <v>0</v>
      </c>
      <c r="CB1704" s="31">
        <f t="shared" si="5853"/>
        <v>0</v>
      </c>
      <c r="CC1704" s="31">
        <f t="shared" si="5854"/>
        <v>0</v>
      </c>
      <c r="CD1704" s="31">
        <f t="shared" si="5611"/>
        <v>1994.2</v>
      </c>
      <c r="CE1704" s="31">
        <f t="shared" si="5612"/>
        <v>0</v>
      </c>
      <c r="CF1704" s="31">
        <f t="shared" si="5613"/>
        <v>0</v>
      </c>
      <c r="CG1704" s="31">
        <f t="shared" si="5855"/>
        <v>0</v>
      </c>
      <c r="CH1704" s="24"/>
      <c r="CI1704" s="40"/>
      <c r="CL1704" s="1" t="s">
        <v>28</v>
      </c>
    </row>
    <row r="1705" ht="15">
      <c r="A1705" s="41" t="s">
        <v>977</v>
      </c>
      <c r="B1705" s="17"/>
      <c r="C1705" s="16"/>
      <c r="D1705" s="16"/>
      <c r="E1705" s="39" t="s">
        <v>711</v>
      </c>
      <c r="F1705" s="31">
        <f t="shared" si="5815"/>
        <v>1994.2</v>
      </c>
      <c r="G1705" s="31">
        <f t="shared" si="5816"/>
        <v>0</v>
      </c>
      <c r="H1705" s="31">
        <f t="shared" si="5817"/>
        <v>0</v>
      </c>
      <c r="I1705" s="31">
        <f t="shared" si="5818"/>
        <v>0</v>
      </c>
      <c r="J1705" s="31">
        <f t="shared" si="5819"/>
        <v>0</v>
      </c>
      <c r="K1705" s="31">
        <f t="shared" si="5820"/>
        <v>0</v>
      </c>
      <c r="L1705" s="31">
        <f t="shared" si="5738"/>
        <v>1994.2</v>
      </c>
      <c r="M1705" s="31">
        <f t="shared" si="5739"/>
        <v>0</v>
      </c>
      <c r="N1705" s="31">
        <f t="shared" si="5740"/>
        <v>0</v>
      </c>
      <c r="O1705" s="31">
        <f t="shared" si="5821"/>
        <v>0</v>
      </c>
      <c r="P1705" s="31">
        <f t="shared" si="5822"/>
        <v>0</v>
      </c>
      <c r="Q1705" s="31">
        <f t="shared" si="5823"/>
        <v>0</v>
      </c>
      <c r="R1705" s="31">
        <f t="shared" si="5741"/>
        <v>1994.2</v>
      </c>
      <c r="S1705" s="31">
        <f t="shared" si="5742"/>
        <v>0</v>
      </c>
      <c r="T1705" s="31">
        <f t="shared" si="5743"/>
        <v>0</v>
      </c>
      <c r="U1705" s="31">
        <f t="shared" si="5824"/>
        <v>0</v>
      </c>
      <c r="V1705" s="31">
        <f t="shared" si="5825"/>
        <v>0</v>
      </c>
      <c r="W1705" s="31">
        <f t="shared" si="5826"/>
        <v>0</v>
      </c>
      <c r="X1705" s="31">
        <f t="shared" si="5744"/>
        <v>1994.2</v>
      </c>
      <c r="Y1705" s="31">
        <f t="shared" si="5745"/>
        <v>0</v>
      </c>
      <c r="Z1705" s="31">
        <f t="shared" si="5746"/>
        <v>0</v>
      </c>
      <c r="AA1705" s="31">
        <f t="shared" si="5827"/>
        <v>0</v>
      </c>
      <c r="AB1705" s="31">
        <f t="shared" si="5828"/>
        <v>0</v>
      </c>
      <c r="AC1705" s="31">
        <f t="shared" si="5829"/>
        <v>0</v>
      </c>
      <c r="AD1705" s="31">
        <f t="shared" si="5747"/>
        <v>1994.2</v>
      </c>
      <c r="AE1705" s="31">
        <f t="shared" si="5748"/>
        <v>0</v>
      </c>
      <c r="AF1705" s="31">
        <f t="shared" si="5749"/>
        <v>0</v>
      </c>
      <c r="AG1705" s="31">
        <f t="shared" si="5830"/>
        <v>0</v>
      </c>
      <c r="AH1705" s="31">
        <f t="shared" si="5831"/>
        <v>0</v>
      </c>
      <c r="AI1705" s="31">
        <f t="shared" si="5832"/>
        <v>0</v>
      </c>
      <c r="AJ1705" s="31">
        <f t="shared" si="5750"/>
        <v>1994.2</v>
      </c>
      <c r="AK1705" s="31">
        <f t="shared" si="5751"/>
        <v>0</v>
      </c>
      <c r="AL1705" s="31">
        <f t="shared" si="5752"/>
        <v>0</v>
      </c>
      <c r="AM1705" s="31">
        <f t="shared" si="5833"/>
        <v>0</v>
      </c>
      <c r="AN1705" s="31">
        <f t="shared" si="5834"/>
        <v>0</v>
      </c>
      <c r="AO1705" s="31">
        <f t="shared" si="5835"/>
        <v>0</v>
      </c>
      <c r="AP1705" s="31">
        <f t="shared" si="5753"/>
        <v>1994.2</v>
      </c>
      <c r="AQ1705" s="31">
        <f t="shared" si="5754"/>
        <v>0</v>
      </c>
      <c r="AR1705" s="31">
        <f t="shared" si="5755"/>
        <v>0</v>
      </c>
      <c r="AS1705" s="31">
        <f t="shared" si="5836"/>
        <v>0</v>
      </c>
      <c r="AT1705" s="31">
        <f t="shared" si="5837"/>
        <v>0</v>
      </c>
      <c r="AU1705" s="31">
        <f t="shared" si="5838"/>
        <v>0</v>
      </c>
      <c r="AV1705" s="31">
        <f t="shared" si="5756"/>
        <v>1994.2</v>
      </c>
      <c r="AW1705" s="31">
        <f t="shared" si="5757"/>
        <v>0</v>
      </c>
      <c r="AX1705" s="31">
        <f t="shared" si="5758"/>
        <v>0</v>
      </c>
      <c r="AY1705" s="31">
        <f t="shared" si="5839"/>
        <v>0</v>
      </c>
      <c r="AZ1705" s="31">
        <f t="shared" si="5840"/>
        <v>0</v>
      </c>
      <c r="BA1705" s="31">
        <f t="shared" si="5841"/>
        <v>0</v>
      </c>
      <c r="BB1705" s="31">
        <f t="shared" si="5759"/>
        <v>1994.2</v>
      </c>
      <c r="BC1705" s="31">
        <f t="shared" si="5760"/>
        <v>0</v>
      </c>
      <c r="BD1705" s="31">
        <f t="shared" si="5761"/>
        <v>0</v>
      </c>
      <c r="BE1705" s="31">
        <f t="shared" si="5842"/>
        <v>0</v>
      </c>
      <c r="BF1705" s="31">
        <f t="shared" si="5843"/>
        <v>0</v>
      </c>
      <c r="BG1705" s="31">
        <f t="shared" si="5844"/>
        <v>0</v>
      </c>
      <c r="BH1705" s="31">
        <f t="shared" si="5762"/>
        <v>1994.2</v>
      </c>
      <c r="BI1705" s="31">
        <f t="shared" si="5763"/>
        <v>0</v>
      </c>
      <c r="BJ1705" s="31">
        <f t="shared" si="5764"/>
        <v>0</v>
      </c>
      <c r="BK1705" s="31">
        <f t="shared" si="5845"/>
        <v>0</v>
      </c>
      <c r="BL1705" s="31">
        <f t="shared" si="5846"/>
        <v>0</v>
      </c>
      <c r="BM1705" s="31">
        <f t="shared" si="5847"/>
        <v>0</v>
      </c>
      <c r="BN1705" s="31">
        <f t="shared" si="5765"/>
        <v>1994.2</v>
      </c>
      <c r="BO1705" s="31">
        <f t="shared" si="5766"/>
        <v>0</v>
      </c>
      <c r="BP1705" s="31">
        <f t="shared" si="5767"/>
        <v>0</v>
      </c>
      <c r="BQ1705" s="31">
        <f t="shared" si="5848"/>
        <v>0</v>
      </c>
      <c r="BR1705" s="31">
        <f t="shared" si="5849"/>
        <v>0</v>
      </c>
      <c r="BS1705" s="31">
        <f t="shared" si="5768"/>
        <v>1994.2</v>
      </c>
      <c r="BT1705" s="31">
        <f t="shared" si="5769"/>
        <v>0</v>
      </c>
      <c r="BU1705" s="31">
        <f t="shared" si="5770"/>
        <v>0</v>
      </c>
      <c r="BV1705" s="31">
        <f t="shared" si="5850"/>
        <v>0</v>
      </c>
      <c r="BW1705" s="31">
        <f t="shared" si="5851"/>
        <v>0</v>
      </c>
      <c r="BX1705" s="31">
        <f t="shared" si="5771"/>
        <v>1994.2</v>
      </c>
      <c r="BY1705" s="31">
        <f t="shared" si="5772"/>
        <v>0</v>
      </c>
      <c r="BZ1705" s="31">
        <f t="shared" si="5773"/>
        <v>0</v>
      </c>
      <c r="CA1705" s="31">
        <f t="shared" si="5852"/>
        <v>0</v>
      </c>
      <c r="CB1705" s="31">
        <f t="shared" si="5853"/>
        <v>0</v>
      </c>
      <c r="CC1705" s="31">
        <f t="shared" si="5854"/>
        <v>0</v>
      </c>
      <c r="CD1705" s="31">
        <f t="shared" si="5611"/>
        <v>1994.2</v>
      </c>
      <c r="CE1705" s="31">
        <f t="shared" si="5612"/>
        <v>0</v>
      </c>
      <c r="CF1705" s="31">
        <f t="shared" si="5613"/>
        <v>0</v>
      </c>
      <c r="CG1705" s="31">
        <f t="shared" si="5855"/>
        <v>0</v>
      </c>
      <c r="CH1705" s="24"/>
      <c r="CI1705" s="40"/>
      <c r="CO1705" s="1" t="s">
        <v>31</v>
      </c>
    </row>
    <row r="1706" ht="29.850000000000001">
      <c r="A1706" s="41" t="s">
        <v>977</v>
      </c>
      <c r="B1706" s="17">
        <v>200</v>
      </c>
      <c r="C1706" s="16"/>
      <c r="D1706" s="16"/>
      <c r="E1706" s="39" t="s">
        <v>40</v>
      </c>
      <c r="F1706" s="31">
        <f t="shared" si="5815"/>
        <v>1994.2</v>
      </c>
      <c r="G1706" s="31">
        <f t="shared" si="5816"/>
        <v>0</v>
      </c>
      <c r="H1706" s="31">
        <f t="shared" si="5817"/>
        <v>0</v>
      </c>
      <c r="I1706" s="31">
        <f t="shared" si="5818"/>
        <v>0</v>
      </c>
      <c r="J1706" s="31">
        <f t="shared" si="5819"/>
        <v>0</v>
      </c>
      <c r="K1706" s="31">
        <f t="shared" si="5820"/>
        <v>0</v>
      </c>
      <c r="L1706" s="31">
        <f t="shared" si="5738"/>
        <v>1994.2</v>
      </c>
      <c r="M1706" s="31">
        <f t="shared" si="5739"/>
        <v>0</v>
      </c>
      <c r="N1706" s="31">
        <f t="shared" si="5740"/>
        <v>0</v>
      </c>
      <c r="O1706" s="31">
        <f t="shared" si="5821"/>
        <v>0</v>
      </c>
      <c r="P1706" s="31">
        <f t="shared" si="5822"/>
        <v>0</v>
      </c>
      <c r="Q1706" s="31">
        <f t="shared" si="5823"/>
        <v>0</v>
      </c>
      <c r="R1706" s="31">
        <f t="shared" si="5741"/>
        <v>1994.2</v>
      </c>
      <c r="S1706" s="31">
        <f t="shared" si="5742"/>
        <v>0</v>
      </c>
      <c r="T1706" s="31">
        <f t="shared" si="5743"/>
        <v>0</v>
      </c>
      <c r="U1706" s="31">
        <f t="shared" si="5824"/>
        <v>0</v>
      </c>
      <c r="V1706" s="31">
        <f t="shared" si="5825"/>
        <v>0</v>
      </c>
      <c r="W1706" s="31">
        <f t="shared" si="5826"/>
        <v>0</v>
      </c>
      <c r="X1706" s="31">
        <f t="shared" si="5744"/>
        <v>1994.2</v>
      </c>
      <c r="Y1706" s="31">
        <f t="shared" si="5745"/>
        <v>0</v>
      </c>
      <c r="Z1706" s="31">
        <f t="shared" si="5746"/>
        <v>0</v>
      </c>
      <c r="AA1706" s="31">
        <f t="shared" si="5827"/>
        <v>0</v>
      </c>
      <c r="AB1706" s="31">
        <f t="shared" si="5828"/>
        <v>0</v>
      </c>
      <c r="AC1706" s="31">
        <f t="shared" si="5829"/>
        <v>0</v>
      </c>
      <c r="AD1706" s="31">
        <f t="shared" si="5747"/>
        <v>1994.2</v>
      </c>
      <c r="AE1706" s="31">
        <f t="shared" si="5748"/>
        <v>0</v>
      </c>
      <c r="AF1706" s="31">
        <f t="shared" si="5749"/>
        <v>0</v>
      </c>
      <c r="AG1706" s="31">
        <f t="shared" si="5830"/>
        <v>0</v>
      </c>
      <c r="AH1706" s="31">
        <f t="shared" si="5831"/>
        <v>0</v>
      </c>
      <c r="AI1706" s="31">
        <f t="shared" si="5832"/>
        <v>0</v>
      </c>
      <c r="AJ1706" s="31">
        <f t="shared" si="5750"/>
        <v>1994.2</v>
      </c>
      <c r="AK1706" s="31">
        <f t="shared" si="5751"/>
        <v>0</v>
      </c>
      <c r="AL1706" s="31">
        <f t="shared" si="5752"/>
        <v>0</v>
      </c>
      <c r="AM1706" s="31">
        <f t="shared" si="5833"/>
        <v>0</v>
      </c>
      <c r="AN1706" s="31">
        <f t="shared" si="5834"/>
        <v>0</v>
      </c>
      <c r="AO1706" s="31">
        <f t="shared" si="5835"/>
        <v>0</v>
      </c>
      <c r="AP1706" s="31">
        <f t="shared" si="5753"/>
        <v>1994.2</v>
      </c>
      <c r="AQ1706" s="31">
        <f t="shared" si="5754"/>
        <v>0</v>
      </c>
      <c r="AR1706" s="31">
        <f t="shared" si="5755"/>
        <v>0</v>
      </c>
      <c r="AS1706" s="31">
        <f t="shared" si="5836"/>
        <v>0</v>
      </c>
      <c r="AT1706" s="31">
        <f t="shared" si="5837"/>
        <v>0</v>
      </c>
      <c r="AU1706" s="31">
        <f t="shared" si="5838"/>
        <v>0</v>
      </c>
      <c r="AV1706" s="31">
        <f t="shared" si="5756"/>
        <v>1994.2</v>
      </c>
      <c r="AW1706" s="31">
        <f t="shared" si="5757"/>
        <v>0</v>
      </c>
      <c r="AX1706" s="31">
        <f t="shared" si="5758"/>
        <v>0</v>
      </c>
      <c r="AY1706" s="31">
        <f t="shared" si="5839"/>
        <v>0</v>
      </c>
      <c r="AZ1706" s="31">
        <f t="shared" si="5840"/>
        <v>0</v>
      </c>
      <c r="BA1706" s="31">
        <f t="shared" si="5841"/>
        <v>0</v>
      </c>
      <c r="BB1706" s="31">
        <f t="shared" si="5759"/>
        <v>1994.2</v>
      </c>
      <c r="BC1706" s="31">
        <f t="shared" si="5760"/>
        <v>0</v>
      </c>
      <c r="BD1706" s="31">
        <f t="shared" si="5761"/>
        <v>0</v>
      </c>
      <c r="BE1706" s="31">
        <f t="shared" si="5842"/>
        <v>0</v>
      </c>
      <c r="BF1706" s="31">
        <f t="shared" si="5843"/>
        <v>0</v>
      </c>
      <c r="BG1706" s="31">
        <f t="shared" si="5844"/>
        <v>0</v>
      </c>
      <c r="BH1706" s="31">
        <f t="shared" si="5762"/>
        <v>1994.2</v>
      </c>
      <c r="BI1706" s="31">
        <f t="shared" si="5763"/>
        <v>0</v>
      </c>
      <c r="BJ1706" s="31">
        <f t="shared" si="5764"/>
        <v>0</v>
      </c>
      <c r="BK1706" s="31">
        <f t="shared" si="5845"/>
        <v>0</v>
      </c>
      <c r="BL1706" s="31">
        <f t="shared" si="5846"/>
        <v>0</v>
      </c>
      <c r="BM1706" s="31">
        <f t="shared" si="5847"/>
        <v>0</v>
      </c>
      <c r="BN1706" s="31">
        <f t="shared" si="5765"/>
        <v>1994.2</v>
      </c>
      <c r="BO1706" s="31">
        <f t="shared" si="5766"/>
        <v>0</v>
      </c>
      <c r="BP1706" s="31">
        <f t="shared" si="5767"/>
        <v>0</v>
      </c>
      <c r="BQ1706" s="31">
        <f t="shared" si="5848"/>
        <v>0</v>
      </c>
      <c r="BR1706" s="31">
        <f t="shared" si="5849"/>
        <v>0</v>
      </c>
      <c r="BS1706" s="31">
        <f t="shared" si="5768"/>
        <v>1994.2</v>
      </c>
      <c r="BT1706" s="31">
        <f t="shared" si="5769"/>
        <v>0</v>
      </c>
      <c r="BU1706" s="31">
        <f t="shared" si="5770"/>
        <v>0</v>
      </c>
      <c r="BV1706" s="31">
        <f t="shared" si="5850"/>
        <v>0</v>
      </c>
      <c r="BW1706" s="31">
        <f t="shared" si="5851"/>
        <v>0</v>
      </c>
      <c r="BX1706" s="31">
        <f t="shared" si="5771"/>
        <v>1994.2</v>
      </c>
      <c r="BY1706" s="31">
        <f t="shared" si="5772"/>
        <v>0</v>
      </c>
      <c r="BZ1706" s="31">
        <f t="shared" si="5773"/>
        <v>0</v>
      </c>
      <c r="CA1706" s="31">
        <f t="shared" si="5852"/>
        <v>0</v>
      </c>
      <c r="CB1706" s="31">
        <f t="shared" si="5853"/>
        <v>0</v>
      </c>
      <c r="CC1706" s="31">
        <f t="shared" si="5854"/>
        <v>0</v>
      </c>
      <c r="CD1706" s="31">
        <f t="shared" si="5611"/>
        <v>1994.2</v>
      </c>
      <c r="CE1706" s="31">
        <f t="shared" si="5612"/>
        <v>0</v>
      </c>
      <c r="CF1706" s="31">
        <f t="shared" si="5613"/>
        <v>0</v>
      </c>
      <c r="CG1706" s="31">
        <f t="shared" si="5855"/>
        <v>0</v>
      </c>
      <c r="CH1706" s="24"/>
      <c r="CI1706" s="40"/>
      <c r="CM1706" s="1" t="s">
        <v>29</v>
      </c>
    </row>
    <row r="1707" ht="43.75">
      <c r="A1707" s="41" t="s">
        <v>977</v>
      </c>
      <c r="B1707" s="17">
        <v>240</v>
      </c>
      <c r="C1707" s="16"/>
      <c r="D1707" s="16"/>
      <c r="E1707" s="39" t="s">
        <v>41</v>
      </c>
      <c r="F1707" s="31">
        <f t="shared" si="5815"/>
        <v>1994.2</v>
      </c>
      <c r="G1707" s="31">
        <f t="shared" si="5816"/>
        <v>0</v>
      </c>
      <c r="H1707" s="31">
        <f t="shared" si="5817"/>
        <v>0</v>
      </c>
      <c r="I1707" s="31">
        <f t="shared" si="5818"/>
        <v>0</v>
      </c>
      <c r="J1707" s="31">
        <f t="shared" si="5819"/>
        <v>0</v>
      </c>
      <c r="K1707" s="31">
        <f t="shared" si="5820"/>
        <v>0</v>
      </c>
      <c r="L1707" s="31">
        <f t="shared" si="5738"/>
        <v>1994.2</v>
      </c>
      <c r="M1707" s="31">
        <f t="shared" si="5739"/>
        <v>0</v>
      </c>
      <c r="N1707" s="31">
        <f t="shared" si="5740"/>
        <v>0</v>
      </c>
      <c r="O1707" s="31">
        <f t="shared" si="5821"/>
        <v>0</v>
      </c>
      <c r="P1707" s="31">
        <f t="shared" si="5822"/>
        <v>0</v>
      </c>
      <c r="Q1707" s="31">
        <f t="shared" si="5823"/>
        <v>0</v>
      </c>
      <c r="R1707" s="31">
        <f t="shared" si="5741"/>
        <v>1994.2</v>
      </c>
      <c r="S1707" s="31">
        <f t="shared" si="5742"/>
        <v>0</v>
      </c>
      <c r="T1707" s="31">
        <f t="shared" si="5743"/>
        <v>0</v>
      </c>
      <c r="U1707" s="31">
        <f t="shared" si="5824"/>
        <v>0</v>
      </c>
      <c r="V1707" s="31">
        <f t="shared" si="5825"/>
        <v>0</v>
      </c>
      <c r="W1707" s="31">
        <f t="shared" si="5826"/>
        <v>0</v>
      </c>
      <c r="X1707" s="31">
        <f t="shared" si="5744"/>
        <v>1994.2</v>
      </c>
      <c r="Y1707" s="31">
        <f t="shared" si="5745"/>
        <v>0</v>
      </c>
      <c r="Z1707" s="31">
        <f t="shared" si="5746"/>
        <v>0</v>
      </c>
      <c r="AA1707" s="31">
        <f t="shared" si="5827"/>
        <v>0</v>
      </c>
      <c r="AB1707" s="31">
        <f t="shared" si="5828"/>
        <v>0</v>
      </c>
      <c r="AC1707" s="31">
        <f t="shared" si="5829"/>
        <v>0</v>
      </c>
      <c r="AD1707" s="31">
        <f t="shared" si="5747"/>
        <v>1994.2</v>
      </c>
      <c r="AE1707" s="31">
        <f t="shared" si="5748"/>
        <v>0</v>
      </c>
      <c r="AF1707" s="31">
        <f t="shared" si="5749"/>
        <v>0</v>
      </c>
      <c r="AG1707" s="31">
        <f t="shared" si="5830"/>
        <v>0</v>
      </c>
      <c r="AH1707" s="31">
        <f t="shared" si="5831"/>
        <v>0</v>
      </c>
      <c r="AI1707" s="31">
        <f t="shared" si="5832"/>
        <v>0</v>
      </c>
      <c r="AJ1707" s="31">
        <f t="shared" si="5750"/>
        <v>1994.2</v>
      </c>
      <c r="AK1707" s="31">
        <f t="shared" si="5751"/>
        <v>0</v>
      </c>
      <c r="AL1707" s="31">
        <f t="shared" si="5752"/>
        <v>0</v>
      </c>
      <c r="AM1707" s="31">
        <f t="shared" si="5833"/>
        <v>0</v>
      </c>
      <c r="AN1707" s="31">
        <f t="shared" si="5834"/>
        <v>0</v>
      </c>
      <c r="AO1707" s="31">
        <f t="shared" si="5835"/>
        <v>0</v>
      </c>
      <c r="AP1707" s="31">
        <f t="shared" si="5753"/>
        <v>1994.2</v>
      </c>
      <c r="AQ1707" s="31">
        <f t="shared" si="5754"/>
        <v>0</v>
      </c>
      <c r="AR1707" s="31">
        <f t="shared" si="5755"/>
        <v>0</v>
      </c>
      <c r="AS1707" s="31">
        <f t="shared" si="5836"/>
        <v>0</v>
      </c>
      <c r="AT1707" s="31">
        <f t="shared" si="5837"/>
        <v>0</v>
      </c>
      <c r="AU1707" s="31">
        <f t="shared" si="5838"/>
        <v>0</v>
      </c>
      <c r="AV1707" s="31">
        <f t="shared" si="5756"/>
        <v>1994.2</v>
      </c>
      <c r="AW1707" s="31">
        <f t="shared" si="5757"/>
        <v>0</v>
      </c>
      <c r="AX1707" s="31">
        <f t="shared" si="5758"/>
        <v>0</v>
      </c>
      <c r="AY1707" s="31">
        <f t="shared" si="5839"/>
        <v>0</v>
      </c>
      <c r="AZ1707" s="31">
        <f t="shared" si="5840"/>
        <v>0</v>
      </c>
      <c r="BA1707" s="31">
        <f t="shared" si="5841"/>
        <v>0</v>
      </c>
      <c r="BB1707" s="31">
        <f t="shared" si="5759"/>
        <v>1994.2</v>
      </c>
      <c r="BC1707" s="31">
        <f t="shared" si="5760"/>
        <v>0</v>
      </c>
      <c r="BD1707" s="31">
        <f t="shared" si="5761"/>
        <v>0</v>
      </c>
      <c r="BE1707" s="31">
        <f t="shared" si="5842"/>
        <v>0</v>
      </c>
      <c r="BF1707" s="31">
        <f t="shared" si="5843"/>
        <v>0</v>
      </c>
      <c r="BG1707" s="31">
        <f t="shared" si="5844"/>
        <v>0</v>
      </c>
      <c r="BH1707" s="31">
        <f t="shared" si="5762"/>
        <v>1994.2</v>
      </c>
      <c r="BI1707" s="31">
        <f t="shared" si="5763"/>
        <v>0</v>
      </c>
      <c r="BJ1707" s="31">
        <f t="shared" si="5764"/>
        <v>0</v>
      </c>
      <c r="BK1707" s="31">
        <f t="shared" si="5845"/>
        <v>0</v>
      </c>
      <c r="BL1707" s="31">
        <f t="shared" si="5846"/>
        <v>0</v>
      </c>
      <c r="BM1707" s="31">
        <f t="shared" si="5847"/>
        <v>0</v>
      </c>
      <c r="BN1707" s="31">
        <f t="shared" si="5765"/>
        <v>1994.2</v>
      </c>
      <c r="BO1707" s="31">
        <f t="shared" si="5766"/>
        <v>0</v>
      </c>
      <c r="BP1707" s="31">
        <f t="shared" si="5767"/>
        <v>0</v>
      </c>
      <c r="BQ1707" s="31">
        <f t="shared" si="5848"/>
        <v>0</v>
      </c>
      <c r="BR1707" s="31">
        <f t="shared" si="5849"/>
        <v>0</v>
      </c>
      <c r="BS1707" s="31">
        <f t="shared" si="5768"/>
        <v>1994.2</v>
      </c>
      <c r="BT1707" s="31">
        <f t="shared" si="5769"/>
        <v>0</v>
      </c>
      <c r="BU1707" s="31">
        <f t="shared" si="5770"/>
        <v>0</v>
      </c>
      <c r="BV1707" s="31">
        <f t="shared" si="5850"/>
        <v>0</v>
      </c>
      <c r="BW1707" s="31">
        <f t="shared" si="5851"/>
        <v>0</v>
      </c>
      <c r="BX1707" s="31">
        <f t="shared" si="5771"/>
        <v>1994.2</v>
      </c>
      <c r="BY1707" s="31">
        <f t="shared" si="5772"/>
        <v>0</v>
      </c>
      <c r="BZ1707" s="31">
        <f t="shared" si="5773"/>
        <v>0</v>
      </c>
      <c r="CA1707" s="31">
        <f t="shared" si="5852"/>
        <v>0</v>
      </c>
      <c r="CB1707" s="31">
        <f t="shared" si="5853"/>
        <v>0</v>
      </c>
      <c r="CC1707" s="31">
        <f t="shared" si="5854"/>
        <v>0</v>
      </c>
      <c r="CD1707" s="31">
        <f t="shared" si="5611"/>
        <v>1994.2</v>
      </c>
      <c r="CE1707" s="31">
        <f t="shared" si="5612"/>
        <v>0</v>
      </c>
      <c r="CF1707" s="31">
        <f t="shared" si="5613"/>
        <v>0</v>
      </c>
      <c r="CG1707" s="31">
        <f t="shared" si="5855"/>
        <v>0</v>
      </c>
      <c r="CH1707" s="24"/>
      <c r="CI1707" s="40"/>
      <c r="CN1707" s="1" t="s">
        <v>30</v>
      </c>
    </row>
    <row r="1708" ht="15">
      <c r="A1708" s="41" t="s">
        <v>977</v>
      </c>
      <c r="B1708" s="17">
        <v>240</v>
      </c>
      <c r="C1708" s="16" t="s">
        <v>66</v>
      </c>
      <c r="D1708" s="16" t="s">
        <v>67</v>
      </c>
      <c r="E1708" s="39" t="s">
        <v>68</v>
      </c>
      <c r="F1708" s="31">
        <v>1994.2</v>
      </c>
      <c r="G1708" s="31"/>
      <c r="H1708" s="31"/>
      <c r="I1708" s="31"/>
      <c r="J1708" s="31"/>
      <c r="K1708" s="31"/>
      <c r="L1708" s="31">
        <f t="shared" si="5738"/>
        <v>1994.2</v>
      </c>
      <c r="M1708" s="31">
        <f t="shared" si="5739"/>
        <v>0</v>
      </c>
      <c r="N1708" s="31">
        <f t="shared" si="5740"/>
        <v>0</v>
      </c>
      <c r="O1708" s="31"/>
      <c r="P1708" s="31"/>
      <c r="Q1708" s="31"/>
      <c r="R1708" s="31">
        <f t="shared" si="5741"/>
        <v>1994.2</v>
      </c>
      <c r="S1708" s="31">
        <f t="shared" si="5742"/>
        <v>0</v>
      </c>
      <c r="T1708" s="31">
        <f t="shared" si="5743"/>
        <v>0</v>
      </c>
      <c r="U1708" s="31"/>
      <c r="V1708" s="31"/>
      <c r="W1708" s="31"/>
      <c r="X1708" s="31">
        <f t="shared" si="5744"/>
        <v>1994.2</v>
      </c>
      <c r="Y1708" s="31">
        <f t="shared" si="5745"/>
        <v>0</v>
      </c>
      <c r="Z1708" s="31">
        <f t="shared" si="5746"/>
        <v>0</v>
      </c>
      <c r="AA1708" s="31"/>
      <c r="AB1708" s="31"/>
      <c r="AC1708" s="31"/>
      <c r="AD1708" s="31">
        <f t="shared" si="5747"/>
        <v>1994.2</v>
      </c>
      <c r="AE1708" s="31">
        <f t="shared" si="5748"/>
        <v>0</v>
      </c>
      <c r="AF1708" s="31">
        <f t="shared" si="5749"/>
        <v>0</v>
      </c>
      <c r="AG1708" s="31"/>
      <c r="AH1708" s="31"/>
      <c r="AI1708" s="31"/>
      <c r="AJ1708" s="31">
        <f t="shared" si="5750"/>
        <v>1994.2</v>
      </c>
      <c r="AK1708" s="31">
        <f t="shared" si="5751"/>
        <v>0</v>
      </c>
      <c r="AL1708" s="31">
        <f t="shared" si="5752"/>
        <v>0</v>
      </c>
      <c r="AM1708" s="31"/>
      <c r="AN1708" s="31"/>
      <c r="AO1708" s="31"/>
      <c r="AP1708" s="31">
        <f t="shared" si="5753"/>
        <v>1994.2</v>
      </c>
      <c r="AQ1708" s="31">
        <f t="shared" si="5754"/>
        <v>0</v>
      </c>
      <c r="AR1708" s="31">
        <f t="shared" si="5755"/>
        <v>0</v>
      </c>
      <c r="AS1708" s="31"/>
      <c r="AT1708" s="31"/>
      <c r="AU1708" s="31"/>
      <c r="AV1708" s="31">
        <f t="shared" si="5756"/>
        <v>1994.2</v>
      </c>
      <c r="AW1708" s="31">
        <f t="shared" si="5757"/>
        <v>0</v>
      </c>
      <c r="AX1708" s="31">
        <f t="shared" si="5758"/>
        <v>0</v>
      </c>
      <c r="AY1708" s="31"/>
      <c r="AZ1708" s="31"/>
      <c r="BA1708" s="31"/>
      <c r="BB1708" s="31">
        <f t="shared" si="5759"/>
        <v>1994.2</v>
      </c>
      <c r="BC1708" s="31">
        <f t="shared" si="5760"/>
        <v>0</v>
      </c>
      <c r="BD1708" s="31">
        <f t="shared" si="5761"/>
        <v>0</v>
      </c>
      <c r="BE1708" s="31"/>
      <c r="BF1708" s="31"/>
      <c r="BG1708" s="31"/>
      <c r="BH1708" s="31">
        <f t="shared" si="5762"/>
        <v>1994.2</v>
      </c>
      <c r="BI1708" s="31">
        <f t="shared" si="5763"/>
        <v>0</v>
      </c>
      <c r="BJ1708" s="31">
        <f t="shared" si="5764"/>
        <v>0</v>
      </c>
      <c r="BK1708" s="31"/>
      <c r="BL1708" s="31"/>
      <c r="BM1708" s="31"/>
      <c r="BN1708" s="31">
        <f t="shared" si="5765"/>
        <v>1994.2</v>
      </c>
      <c r="BO1708" s="31">
        <f t="shared" si="5766"/>
        <v>0</v>
      </c>
      <c r="BP1708" s="31">
        <f t="shared" si="5767"/>
        <v>0</v>
      </c>
      <c r="BQ1708" s="31"/>
      <c r="BR1708" s="31"/>
      <c r="BS1708" s="31">
        <f t="shared" si="5768"/>
        <v>1994.2</v>
      </c>
      <c r="BT1708" s="31">
        <f t="shared" si="5769"/>
        <v>0</v>
      </c>
      <c r="BU1708" s="31">
        <f t="shared" si="5770"/>
        <v>0</v>
      </c>
      <c r="BV1708" s="31"/>
      <c r="BW1708" s="31"/>
      <c r="BX1708" s="31">
        <f t="shared" si="5771"/>
        <v>1994.2</v>
      </c>
      <c r="BY1708" s="31">
        <f t="shared" si="5772"/>
        <v>0</v>
      </c>
      <c r="BZ1708" s="31">
        <f t="shared" si="5773"/>
        <v>0</v>
      </c>
      <c r="CA1708" s="31"/>
      <c r="CB1708" s="31"/>
      <c r="CC1708" s="31"/>
      <c r="CD1708" s="31">
        <f t="shared" si="5611"/>
        <v>1994.2</v>
      </c>
      <c r="CE1708" s="31">
        <f t="shared" si="5612"/>
        <v>0</v>
      </c>
      <c r="CF1708" s="31">
        <f t="shared" si="5613"/>
        <v>0</v>
      </c>
      <c r="CG1708" s="31"/>
      <c r="CH1708" s="24"/>
      <c r="CI1708" s="40"/>
    </row>
    <row r="1709" s="33" customFormat="1" ht="29.850000000000001">
      <c r="A1709" s="34" t="s">
        <v>978</v>
      </c>
      <c r="B1709" s="35"/>
      <c r="C1709" s="34"/>
      <c r="D1709" s="34"/>
      <c r="E1709" s="36" t="s">
        <v>979</v>
      </c>
      <c r="F1709" s="37">
        <f>F1710+F1728</f>
        <v>60439.500000000007</v>
      </c>
      <c r="G1709" s="37">
        <f>G1710+G1728</f>
        <v>62036.400000000001</v>
      </c>
      <c r="H1709" s="37">
        <f>H1710+H1728</f>
        <v>61236.400000000001</v>
      </c>
      <c r="I1709" s="37">
        <f>I1710+I1728</f>
        <v>0</v>
      </c>
      <c r="J1709" s="37">
        <f>J1710+J1728</f>
        <v>0</v>
      </c>
      <c r="K1709" s="37">
        <f>K1710+K1728</f>
        <v>0</v>
      </c>
      <c r="L1709" s="37">
        <f t="shared" si="5738"/>
        <v>60439.500000000007</v>
      </c>
      <c r="M1709" s="37">
        <f t="shared" si="5739"/>
        <v>62036.400000000001</v>
      </c>
      <c r="N1709" s="37">
        <f t="shared" si="5740"/>
        <v>61236.400000000001</v>
      </c>
      <c r="O1709" s="37">
        <f>O1710+O1728+O1733</f>
        <v>488.08699999999999</v>
      </c>
      <c r="P1709" s="37">
        <f>P1710+P1728+P1733</f>
        <v>0</v>
      </c>
      <c r="Q1709" s="37">
        <f>Q1710+Q1728+Q1733</f>
        <v>0</v>
      </c>
      <c r="R1709" s="37">
        <f t="shared" si="5741"/>
        <v>60927.587000000007</v>
      </c>
      <c r="S1709" s="37">
        <f t="shared" si="5742"/>
        <v>62036.400000000001</v>
      </c>
      <c r="T1709" s="37">
        <f t="shared" si="5743"/>
        <v>61236.400000000001</v>
      </c>
      <c r="U1709" s="37">
        <f>U1710+U1728+U1733</f>
        <v>0</v>
      </c>
      <c r="V1709" s="37">
        <f>V1710+V1728+V1733</f>
        <v>0</v>
      </c>
      <c r="W1709" s="37">
        <f>W1710+W1728+W1733</f>
        <v>0</v>
      </c>
      <c r="X1709" s="37">
        <f t="shared" si="5744"/>
        <v>60927.587000000007</v>
      </c>
      <c r="Y1709" s="37">
        <f t="shared" si="5745"/>
        <v>62036.400000000001</v>
      </c>
      <c r="Z1709" s="37">
        <f t="shared" si="5746"/>
        <v>61236.400000000001</v>
      </c>
      <c r="AA1709" s="37">
        <f>AA1710+AA1728+AA1733</f>
        <v>0</v>
      </c>
      <c r="AB1709" s="37">
        <f>AB1710+AB1728+AB1733</f>
        <v>0</v>
      </c>
      <c r="AC1709" s="37">
        <f>AC1710+AC1728+AC1733</f>
        <v>0</v>
      </c>
      <c r="AD1709" s="37">
        <f t="shared" si="5747"/>
        <v>60927.587000000007</v>
      </c>
      <c r="AE1709" s="37">
        <f t="shared" si="5748"/>
        <v>62036.400000000001</v>
      </c>
      <c r="AF1709" s="37">
        <f t="shared" si="5749"/>
        <v>61236.400000000001</v>
      </c>
      <c r="AG1709" s="37">
        <f>AG1710+AG1728+AG1733</f>
        <v>0</v>
      </c>
      <c r="AH1709" s="37">
        <f>AH1710+AH1728+AH1733</f>
        <v>0</v>
      </c>
      <c r="AI1709" s="37">
        <f>AI1710+AI1728+AI1733</f>
        <v>0</v>
      </c>
      <c r="AJ1709" s="37">
        <f t="shared" si="5750"/>
        <v>60927.587000000007</v>
      </c>
      <c r="AK1709" s="37">
        <f t="shared" si="5751"/>
        <v>62036.400000000001</v>
      </c>
      <c r="AL1709" s="37">
        <f t="shared" si="5752"/>
        <v>61236.400000000001</v>
      </c>
      <c r="AM1709" s="37">
        <f>AM1710+AM1728+AM1733</f>
        <v>75.677999999999997</v>
      </c>
      <c r="AN1709" s="37">
        <f>AN1710+AN1728+AN1733</f>
        <v>0</v>
      </c>
      <c r="AO1709" s="37">
        <f>AO1710+AO1728+AO1733</f>
        <v>0</v>
      </c>
      <c r="AP1709" s="37">
        <f t="shared" si="5753"/>
        <v>61003.265000000007</v>
      </c>
      <c r="AQ1709" s="37">
        <f t="shared" si="5754"/>
        <v>62036.400000000001</v>
      </c>
      <c r="AR1709" s="37">
        <f t="shared" si="5755"/>
        <v>61236.400000000001</v>
      </c>
      <c r="AS1709" s="37">
        <f>AS1710+AS1728+AS1733</f>
        <v>0</v>
      </c>
      <c r="AT1709" s="37">
        <f>AT1710+AT1728+AT1733</f>
        <v>0</v>
      </c>
      <c r="AU1709" s="37">
        <f>AU1710+AU1728+AU1733</f>
        <v>0</v>
      </c>
      <c r="AV1709" s="37">
        <f t="shared" si="5756"/>
        <v>61003.265000000007</v>
      </c>
      <c r="AW1709" s="37">
        <f t="shared" si="5757"/>
        <v>62036.400000000001</v>
      </c>
      <c r="AX1709" s="37">
        <f t="shared" si="5758"/>
        <v>61236.400000000001</v>
      </c>
      <c r="AY1709" s="37">
        <f>AY1710+AY1728+AY1733</f>
        <v>3035.7999999999997</v>
      </c>
      <c r="AZ1709" s="37">
        <f>AZ1710+AZ1728+AZ1733</f>
        <v>6277.3000000000002</v>
      </c>
      <c r="BA1709" s="37">
        <f>BA1710+BA1728+BA1733</f>
        <v>6277.3000000000002</v>
      </c>
      <c r="BB1709" s="37">
        <f t="shared" si="5759"/>
        <v>64039.06500000001</v>
      </c>
      <c r="BC1709" s="37">
        <f t="shared" si="5760"/>
        <v>68313.699999999997</v>
      </c>
      <c r="BD1709" s="37">
        <f t="shared" si="5761"/>
        <v>67513.699999999997</v>
      </c>
      <c r="BE1709" s="37">
        <f>BE1710+BE1728+BE1733</f>
        <v>0</v>
      </c>
      <c r="BF1709" s="37">
        <f>BF1710+BF1728+BF1733</f>
        <v>0</v>
      </c>
      <c r="BG1709" s="37">
        <f>BG1710+BG1728+BG1733</f>
        <v>0</v>
      </c>
      <c r="BH1709" s="37">
        <f t="shared" si="5762"/>
        <v>64039.06500000001</v>
      </c>
      <c r="BI1709" s="37">
        <f t="shared" si="5763"/>
        <v>68313.699999999997</v>
      </c>
      <c r="BJ1709" s="37">
        <f t="shared" si="5764"/>
        <v>67513.699999999997</v>
      </c>
      <c r="BK1709" s="37">
        <f>BK1710+BK1728+BK1733</f>
        <v>136.5</v>
      </c>
      <c r="BL1709" s="37">
        <f>BL1710+BL1728+BL1733</f>
        <v>0</v>
      </c>
      <c r="BM1709" s="37">
        <f>BM1710+BM1728+BM1733</f>
        <v>0</v>
      </c>
      <c r="BN1709" s="37">
        <f t="shared" si="5765"/>
        <v>64175.56500000001</v>
      </c>
      <c r="BO1709" s="37">
        <f t="shared" si="5766"/>
        <v>68313.699999999997</v>
      </c>
      <c r="BP1709" s="37">
        <f t="shared" si="5767"/>
        <v>67513.699999999997</v>
      </c>
      <c r="BQ1709" s="37">
        <f>BQ1710+BQ1728+BQ1733</f>
        <v>0</v>
      </c>
      <c r="BR1709" s="37">
        <f>BR1710+BR1728+BR1733</f>
        <v>0</v>
      </c>
      <c r="BS1709" s="31">
        <f t="shared" si="5768"/>
        <v>64175.56500000001</v>
      </c>
      <c r="BT1709" s="31">
        <f t="shared" si="5769"/>
        <v>68313.699999999997</v>
      </c>
      <c r="BU1709" s="31">
        <f t="shared" si="5770"/>
        <v>67513.699999999997</v>
      </c>
      <c r="BV1709" s="37">
        <f>BV1710+BV1728+BV1733</f>
        <v>0</v>
      </c>
      <c r="BW1709" s="37">
        <f>BW1710+BW1728+BW1733</f>
        <v>0</v>
      </c>
      <c r="BX1709" s="37">
        <f t="shared" si="5771"/>
        <v>64175.56500000001</v>
      </c>
      <c r="BY1709" s="37">
        <f t="shared" si="5772"/>
        <v>68313.699999999997</v>
      </c>
      <c r="BZ1709" s="37">
        <f t="shared" si="5773"/>
        <v>67513.699999999997</v>
      </c>
      <c r="CA1709" s="37">
        <f>CA1710+CA1728+CA1733</f>
        <v>0</v>
      </c>
      <c r="CB1709" s="37">
        <f>CB1710+CB1728+CB1733</f>
        <v>0</v>
      </c>
      <c r="CC1709" s="37">
        <f>CC1710+CC1728+CC1733</f>
        <v>0</v>
      </c>
      <c r="CD1709" s="37">
        <f t="shared" si="5611"/>
        <v>64175.56500000001</v>
      </c>
      <c r="CE1709" s="37">
        <f t="shared" si="5612"/>
        <v>68313.699999999997</v>
      </c>
      <c r="CF1709" s="37">
        <f t="shared" si="5613"/>
        <v>67513.699999999997</v>
      </c>
      <c r="CG1709" s="37">
        <f>CG1710+CG1728+CG1733</f>
        <v>0</v>
      </c>
      <c r="CH1709" s="24"/>
      <c r="CI1709" s="38"/>
      <c r="CK1709" s="33" t="s">
        <v>27</v>
      </c>
    </row>
    <row r="1710" ht="43.75">
      <c r="A1710" s="41" t="s">
        <v>980</v>
      </c>
      <c r="B1710" s="17"/>
      <c r="C1710" s="16"/>
      <c r="D1710" s="16"/>
      <c r="E1710" s="39" t="s">
        <v>981</v>
      </c>
      <c r="F1710" s="31">
        <f>F15017+F1721+F1711</f>
        <v>56661.600000000006</v>
      </c>
      <c r="G1710" s="31">
        <f>G15017+G1721+G1711</f>
        <v>57458.5</v>
      </c>
      <c r="H1710" s="31">
        <f>H15017+H1721+H1711</f>
        <v>57458.5</v>
      </c>
      <c r="I1710" s="31">
        <f>I15017+I1721+I1711</f>
        <v>0</v>
      </c>
      <c r="J1710" s="31">
        <f>J15017+J1721+J1711</f>
        <v>0</v>
      </c>
      <c r="K1710" s="31">
        <f>K15017+K1721+K1711</f>
        <v>0</v>
      </c>
      <c r="L1710" s="31">
        <f t="shared" si="5738"/>
        <v>56661.600000000006</v>
      </c>
      <c r="M1710" s="31">
        <f t="shared" si="5739"/>
        <v>57458.5</v>
      </c>
      <c r="N1710" s="31">
        <f t="shared" si="5740"/>
        <v>57458.5</v>
      </c>
      <c r="O1710" s="31">
        <f>O15017+O1721+O1711</f>
        <v>0</v>
      </c>
      <c r="P1710" s="31">
        <f>P15017+P1721+P1711</f>
        <v>0</v>
      </c>
      <c r="Q1710" s="31">
        <f>Q15017+Q1721+Q1711</f>
        <v>0</v>
      </c>
      <c r="R1710" s="31">
        <f t="shared" si="5741"/>
        <v>56661.600000000006</v>
      </c>
      <c r="S1710" s="31">
        <f t="shared" si="5742"/>
        <v>57458.5</v>
      </c>
      <c r="T1710" s="31">
        <f t="shared" si="5743"/>
        <v>57458.5</v>
      </c>
      <c r="U1710" s="31">
        <f>U15017+U1721+U1711</f>
        <v>0</v>
      </c>
      <c r="V1710" s="31">
        <f>V15017+V1721+V1711</f>
        <v>0</v>
      </c>
      <c r="W1710" s="31">
        <f>W15017+W1721+W1711</f>
        <v>0</v>
      </c>
      <c r="X1710" s="31">
        <f t="shared" si="5744"/>
        <v>56661.600000000006</v>
      </c>
      <c r="Y1710" s="31">
        <f t="shared" si="5745"/>
        <v>57458.5</v>
      </c>
      <c r="Z1710" s="31">
        <f t="shared" si="5746"/>
        <v>57458.5</v>
      </c>
      <c r="AA1710" s="31">
        <f>AA15017+AA1721+AA1711</f>
        <v>0</v>
      </c>
      <c r="AB1710" s="31">
        <f>AB15017+AB1721+AB1711</f>
        <v>0</v>
      </c>
      <c r="AC1710" s="31">
        <f>AC15017+AC1721+AC1711</f>
        <v>0</v>
      </c>
      <c r="AD1710" s="31">
        <f t="shared" si="5747"/>
        <v>56661.600000000006</v>
      </c>
      <c r="AE1710" s="31">
        <f t="shared" si="5748"/>
        <v>57458.5</v>
      </c>
      <c r="AF1710" s="31">
        <f t="shared" si="5749"/>
        <v>57458.5</v>
      </c>
      <c r="AG1710" s="31">
        <f>AG15017+AG1721+AG1711</f>
        <v>0</v>
      </c>
      <c r="AH1710" s="31">
        <f>AH15017+AH1721+AH1711</f>
        <v>0</v>
      </c>
      <c r="AI1710" s="31">
        <f>AI15017+AI1721+AI1711</f>
        <v>0</v>
      </c>
      <c r="AJ1710" s="31">
        <f t="shared" si="5750"/>
        <v>56661.600000000006</v>
      </c>
      <c r="AK1710" s="31">
        <f t="shared" si="5751"/>
        <v>57458.5</v>
      </c>
      <c r="AL1710" s="31">
        <f t="shared" si="5752"/>
        <v>57458.5</v>
      </c>
      <c r="AM1710" s="31">
        <f>AM15017+AM1721+AM1711</f>
        <v>841.39999999999998</v>
      </c>
      <c r="AN1710" s="31">
        <f>AN15017+AN1721+AN1711</f>
        <v>0</v>
      </c>
      <c r="AO1710" s="31">
        <f>AO15017+AO1721+AO1711</f>
        <v>0</v>
      </c>
      <c r="AP1710" s="31">
        <f t="shared" si="5753"/>
        <v>57503.000000000007</v>
      </c>
      <c r="AQ1710" s="31">
        <f t="shared" si="5754"/>
        <v>57458.5</v>
      </c>
      <c r="AR1710" s="31">
        <f t="shared" si="5755"/>
        <v>57458.5</v>
      </c>
      <c r="AS1710" s="31">
        <f>AS15017+AS1721+AS1711</f>
        <v>0</v>
      </c>
      <c r="AT1710" s="31">
        <f>AT15017+AT1721+AT1711</f>
        <v>0</v>
      </c>
      <c r="AU1710" s="31">
        <f>AU15017+AU1721+AU1711</f>
        <v>0</v>
      </c>
      <c r="AV1710" s="31">
        <f t="shared" si="5756"/>
        <v>57503.000000000007</v>
      </c>
      <c r="AW1710" s="31">
        <f t="shared" si="5757"/>
        <v>57458.5</v>
      </c>
      <c r="AX1710" s="31">
        <f t="shared" si="5758"/>
        <v>57458.5</v>
      </c>
      <c r="AY1710" s="31">
        <f>AY15017+AY1721+AY1711</f>
        <v>3064.1999999999998</v>
      </c>
      <c r="AZ1710" s="31">
        <f>AZ15017+AZ1721+AZ1711</f>
        <v>6277.3000000000002</v>
      </c>
      <c r="BA1710" s="31">
        <f>BA15017+BA1721+BA1711</f>
        <v>6277.3000000000002</v>
      </c>
      <c r="BB1710" s="31">
        <f t="shared" si="5759"/>
        <v>60567.200000000004</v>
      </c>
      <c r="BC1710" s="31">
        <f t="shared" si="5760"/>
        <v>63735.800000000003</v>
      </c>
      <c r="BD1710" s="31">
        <f t="shared" si="5761"/>
        <v>63735.800000000003</v>
      </c>
      <c r="BE1710" s="31">
        <f>BE15017+BE1721+BE1711</f>
        <v>0</v>
      </c>
      <c r="BF1710" s="31">
        <f>BF15017+BF1721+BF1711</f>
        <v>0</v>
      </c>
      <c r="BG1710" s="31">
        <f>BG15017+BG1721+BG1711</f>
        <v>0</v>
      </c>
      <c r="BH1710" s="31">
        <f t="shared" si="5762"/>
        <v>60567.200000000004</v>
      </c>
      <c r="BI1710" s="31">
        <f t="shared" si="5763"/>
        <v>63735.800000000003</v>
      </c>
      <c r="BJ1710" s="31">
        <f t="shared" si="5764"/>
        <v>63735.800000000003</v>
      </c>
      <c r="BK1710" s="31">
        <f>BK15017+BK1721+BK1711</f>
        <v>0</v>
      </c>
      <c r="BL1710" s="31">
        <f>BL15017+BL1721+BL1711</f>
        <v>0</v>
      </c>
      <c r="BM1710" s="31">
        <f>BM15017+BM1721+BM1711</f>
        <v>0</v>
      </c>
      <c r="BN1710" s="31">
        <f t="shared" si="5765"/>
        <v>60567.200000000004</v>
      </c>
      <c r="BO1710" s="31">
        <f t="shared" si="5766"/>
        <v>63735.800000000003</v>
      </c>
      <c r="BP1710" s="31">
        <f t="shared" si="5767"/>
        <v>63735.800000000003</v>
      </c>
      <c r="BQ1710" s="31">
        <f>BQ15017+BQ1721+BQ1711</f>
        <v>0</v>
      </c>
      <c r="BR1710" s="31">
        <f>BR15017+BR1721+BR1711</f>
        <v>0</v>
      </c>
      <c r="BS1710" s="31">
        <f t="shared" si="5768"/>
        <v>60567.200000000004</v>
      </c>
      <c r="BT1710" s="31">
        <f t="shared" si="5769"/>
        <v>63735.800000000003</v>
      </c>
      <c r="BU1710" s="31">
        <f t="shared" si="5770"/>
        <v>63735.800000000003</v>
      </c>
      <c r="BV1710" s="31">
        <f>BV15017+BV1721+BV1711</f>
        <v>0</v>
      </c>
      <c r="BW1710" s="31">
        <f>BW15017+BW1721+BW1711</f>
        <v>0</v>
      </c>
      <c r="BX1710" s="31">
        <f t="shared" si="5771"/>
        <v>60567.200000000004</v>
      </c>
      <c r="BY1710" s="31">
        <f t="shared" si="5772"/>
        <v>63735.800000000003</v>
      </c>
      <c r="BZ1710" s="31">
        <f t="shared" si="5773"/>
        <v>63735.800000000003</v>
      </c>
      <c r="CA1710" s="31">
        <f>CA15017+CA1721+CA1711</f>
        <v>0</v>
      </c>
      <c r="CB1710" s="31">
        <f>CB15017+CB1721+CB1711</f>
        <v>0</v>
      </c>
      <c r="CC1710" s="31">
        <f>CC15017+CC1721+CC1711</f>
        <v>0</v>
      </c>
      <c r="CD1710" s="31">
        <f t="shared" ref="CD1710:CD1773" si="5856">BX1710+CA1710</f>
        <v>60567.200000000004</v>
      </c>
      <c r="CE1710" s="31">
        <f t="shared" ref="CE1710:CE1773" si="5857">BY1710+CB1710</f>
        <v>63735.800000000003</v>
      </c>
      <c r="CF1710" s="31">
        <f t="shared" ref="CF1710:CF1773" si="5858">BZ1710+CC1710</f>
        <v>63735.800000000003</v>
      </c>
      <c r="CG1710" s="31">
        <f>CG15017+CG1721+CG1711</f>
        <v>0</v>
      </c>
      <c r="CH1710" s="24"/>
      <c r="CI1710" s="40"/>
      <c r="CL1710" s="1" t="s">
        <v>28</v>
      </c>
    </row>
    <row r="1711" ht="43.75">
      <c r="A1711" s="41" t="s">
        <v>982</v>
      </c>
      <c r="B1711" s="17"/>
      <c r="C1711" s="16"/>
      <c r="D1711" s="16"/>
      <c r="E1711" s="39" t="s">
        <v>130</v>
      </c>
      <c r="F1711" s="31">
        <f>F1712+F1715+F1718</f>
        <v>29906.900000000001</v>
      </c>
      <c r="G1711" s="31">
        <f>G1712+G1715+G1718</f>
        <v>30703.800000000003</v>
      </c>
      <c r="H1711" s="31">
        <f>H1712+H1715+H1718</f>
        <v>30703.800000000003</v>
      </c>
      <c r="I1711" s="31">
        <f>I1712+I1715+I1718</f>
        <v>0</v>
      </c>
      <c r="J1711" s="31">
        <f>J1712+J1715+J1718</f>
        <v>0</v>
      </c>
      <c r="K1711" s="31">
        <f>K1712+K1715+K1718</f>
        <v>0</v>
      </c>
      <c r="L1711" s="31">
        <f t="shared" si="5738"/>
        <v>29906.900000000001</v>
      </c>
      <c r="M1711" s="31">
        <f t="shared" si="5739"/>
        <v>30703.800000000003</v>
      </c>
      <c r="N1711" s="31">
        <f t="shared" si="5740"/>
        <v>30703.800000000003</v>
      </c>
      <c r="O1711" s="31">
        <f>O1712+O1715+O1718</f>
        <v>0</v>
      </c>
      <c r="P1711" s="31">
        <f>P1712+P1715+P1718</f>
        <v>0</v>
      </c>
      <c r="Q1711" s="31">
        <f>Q1712+Q1715+Q1718</f>
        <v>0</v>
      </c>
      <c r="R1711" s="31">
        <f t="shared" si="5741"/>
        <v>29906.900000000001</v>
      </c>
      <c r="S1711" s="31">
        <f t="shared" si="5742"/>
        <v>30703.800000000003</v>
      </c>
      <c r="T1711" s="31">
        <f t="shared" si="5743"/>
        <v>30703.800000000003</v>
      </c>
      <c r="U1711" s="31">
        <f>U1712+U1715+U1718</f>
        <v>0</v>
      </c>
      <c r="V1711" s="31">
        <f>V1712+V1715+V1718</f>
        <v>0</v>
      </c>
      <c r="W1711" s="31">
        <f>W1712+W1715+W1718</f>
        <v>0</v>
      </c>
      <c r="X1711" s="31">
        <f t="shared" si="5744"/>
        <v>29906.900000000001</v>
      </c>
      <c r="Y1711" s="31">
        <f t="shared" si="5745"/>
        <v>30703.800000000003</v>
      </c>
      <c r="Z1711" s="31">
        <f t="shared" si="5746"/>
        <v>30703.800000000003</v>
      </c>
      <c r="AA1711" s="31">
        <f>AA1712+AA1715+AA1718</f>
        <v>0</v>
      </c>
      <c r="AB1711" s="31">
        <f>AB1712+AB1715+AB1718</f>
        <v>0</v>
      </c>
      <c r="AC1711" s="31">
        <f>AC1712+AC1715+AC1718</f>
        <v>0</v>
      </c>
      <c r="AD1711" s="31">
        <f t="shared" si="5747"/>
        <v>29906.900000000001</v>
      </c>
      <c r="AE1711" s="31">
        <f t="shared" si="5748"/>
        <v>30703.800000000003</v>
      </c>
      <c r="AF1711" s="31">
        <f t="shared" si="5749"/>
        <v>30703.800000000003</v>
      </c>
      <c r="AG1711" s="31">
        <f>AG1712+AG1715+AG1718</f>
        <v>0</v>
      </c>
      <c r="AH1711" s="31">
        <f>AH1712+AH1715+AH1718</f>
        <v>0</v>
      </c>
      <c r="AI1711" s="31">
        <f>AI1712+AI1715+AI1718</f>
        <v>0</v>
      </c>
      <c r="AJ1711" s="31">
        <f t="shared" si="5750"/>
        <v>29906.900000000001</v>
      </c>
      <c r="AK1711" s="31">
        <f t="shared" si="5751"/>
        <v>30703.800000000003</v>
      </c>
      <c r="AL1711" s="31">
        <f t="shared" si="5752"/>
        <v>30703.800000000003</v>
      </c>
      <c r="AM1711" s="31">
        <f>AM1712+AM1715+AM1718</f>
        <v>841.39999999999998</v>
      </c>
      <c r="AN1711" s="31">
        <f>AN1712+AN1715+AN1718</f>
        <v>0</v>
      </c>
      <c r="AO1711" s="31">
        <f>AO1712+AO1715+AO1718</f>
        <v>0</v>
      </c>
      <c r="AP1711" s="31">
        <f t="shared" si="5753"/>
        <v>30748.300000000003</v>
      </c>
      <c r="AQ1711" s="31">
        <f t="shared" si="5754"/>
        <v>30703.800000000003</v>
      </c>
      <c r="AR1711" s="31">
        <f t="shared" si="5755"/>
        <v>30703.800000000003</v>
      </c>
      <c r="AS1711" s="31">
        <f>AS1712+AS1715+AS1718</f>
        <v>0</v>
      </c>
      <c r="AT1711" s="31">
        <f>AT1712+AT1715+AT1718</f>
        <v>0</v>
      </c>
      <c r="AU1711" s="31">
        <f>AU1712+AU1715+AU1718</f>
        <v>0</v>
      </c>
      <c r="AV1711" s="31">
        <f t="shared" si="5756"/>
        <v>30748.300000000003</v>
      </c>
      <c r="AW1711" s="31">
        <f t="shared" si="5757"/>
        <v>30703.800000000003</v>
      </c>
      <c r="AX1711" s="31">
        <f t="shared" si="5758"/>
        <v>30703.800000000003</v>
      </c>
      <c r="AY1711" s="31">
        <f>AY1712+AY1715+AY1718</f>
        <v>3064.1999999999998</v>
      </c>
      <c r="AZ1711" s="31">
        <f>AZ1712+AZ1715+AZ1718</f>
        <v>6277.3000000000002</v>
      </c>
      <c r="BA1711" s="31">
        <f>BA1712+BA1715+BA1718</f>
        <v>6277.3000000000002</v>
      </c>
      <c r="BB1711" s="31">
        <f t="shared" si="5759"/>
        <v>33812.5</v>
      </c>
      <c r="BC1711" s="31">
        <f t="shared" si="5760"/>
        <v>36981.100000000006</v>
      </c>
      <c r="BD1711" s="31">
        <f t="shared" si="5761"/>
        <v>36981.100000000006</v>
      </c>
      <c r="BE1711" s="31">
        <f>BE1712+BE1715+BE1718</f>
        <v>0</v>
      </c>
      <c r="BF1711" s="31">
        <f>BF1712+BF1715+BF1718</f>
        <v>0</v>
      </c>
      <c r="BG1711" s="31">
        <f>BG1712+BG1715+BG1718</f>
        <v>0</v>
      </c>
      <c r="BH1711" s="31">
        <f t="shared" si="5762"/>
        <v>33812.5</v>
      </c>
      <c r="BI1711" s="31">
        <f t="shared" si="5763"/>
        <v>36981.100000000006</v>
      </c>
      <c r="BJ1711" s="31">
        <f t="shared" si="5764"/>
        <v>36981.100000000006</v>
      </c>
      <c r="BK1711" s="31">
        <f>BK1712+BK1715+BK1718</f>
        <v>0</v>
      </c>
      <c r="BL1711" s="31">
        <f>BL1712+BL1715+BL1718</f>
        <v>0</v>
      </c>
      <c r="BM1711" s="31">
        <f>BM1712+BM1715+BM1718</f>
        <v>0</v>
      </c>
      <c r="BN1711" s="31">
        <f t="shared" si="5765"/>
        <v>33812.5</v>
      </c>
      <c r="BO1711" s="31">
        <f t="shared" si="5766"/>
        <v>36981.100000000006</v>
      </c>
      <c r="BP1711" s="31">
        <f t="shared" si="5767"/>
        <v>36981.100000000006</v>
      </c>
      <c r="BQ1711" s="31">
        <f>BQ1712+BQ1715+BQ1718</f>
        <v>0</v>
      </c>
      <c r="BR1711" s="31">
        <f>BR1712+BR1715+BR1718</f>
        <v>0</v>
      </c>
      <c r="BS1711" s="31">
        <f t="shared" si="5768"/>
        <v>33812.5</v>
      </c>
      <c r="BT1711" s="31">
        <f t="shared" si="5769"/>
        <v>36981.100000000006</v>
      </c>
      <c r="BU1711" s="31">
        <f t="shared" si="5770"/>
        <v>36981.100000000006</v>
      </c>
      <c r="BV1711" s="31">
        <f>BV1712+BV1715+BV1718</f>
        <v>0</v>
      </c>
      <c r="BW1711" s="31">
        <f>BW1712+BW1715+BW1718</f>
        <v>0</v>
      </c>
      <c r="BX1711" s="31">
        <f t="shared" si="5771"/>
        <v>33812.5</v>
      </c>
      <c r="BY1711" s="31">
        <f t="shared" si="5772"/>
        <v>36981.100000000006</v>
      </c>
      <c r="BZ1711" s="31">
        <f t="shared" si="5773"/>
        <v>36981.100000000006</v>
      </c>
      <c r="CA1711" s="31">
        <f>CA1712+CA1715+CA1718</f>
        <v>0</v>
      </c>
      <c r="CB1711" s="31">
        <f>CB1712+CB1715+CB1718</f>
        <v>0</v>
      </c>
      <c r="CC1711" s="31">
        <f>CC1712+CC1715+CC1718</f>
        <v>0</v>
      </c>
      <c r="CD1711" s="31">
        <f t="shared" si="5856"/>
        <v>33812.5</v>
      </c>
      <c r="CE1711" s="31">
        <f t="shared" si="5857"/>
        <v>36981.100000000006</v>
      </c>
      <c r="CF1711" s="31">
        <f t="shared" si="5858"/>
        <v>36981.100000000006</v>
      </c>
      <c r="CG1711" s="31">
        <f>CG1712+CG1715+CG1718</f>
        <v>0</v>
      </c>
      <c r="CH1711" s="24"/>
      <c r="CI1711" s="40"/>
      <c r="CO1711" s="1" t="s">
        <v>31</v>
      </c>
    </row>
    <row r="1712" ht="71.599999999999994">
      <c r="A1712" s="41" t="s">
        <v>982</v>
      </c>
      <c r="B1712" s="17">
        <v>100</v>
      </c>
      <c r="C1712" s="16"/>
      <c r="D1712" s="16"/>
      <c r="E1712" s="39" t="s">
        <v>131</v>
      </c>
      <c r="F1712" s="31">
        <f t="shared" ref="F1712:F1713" si="5859">F1713</f>
        <v>24373.700000000001</v>
      </c>
      <c r="G1712" s="31">
        <f t="shared" ref="G1712:G1713" si="5860">G1713</f>
        <v>25256.299999999999</v>
      </c>
      <c r="H1712" s="31">
        <f t="shared" ref="H1712:H1713" si="5861">H1713</f>
        <v>25256.299999999999</v>
      </c>
      <c r="I1712" s="31">
        <f t="shared" ref="I1712:I1719" si="5862">I1713</f>
        <v>0</v>
      </c>
      <c r="J1712" s="31">
        <f t="shared" ref="J1712:J1719" si="5863">J1713</f>
        <v>0</v>
      </c>
      <c r="K1712" s="31">
        <f t="shared" ref="K1712:K1719" si="5864">K1713</f>
        <v>0</v>
      </c>
      <c r="L1712" s="31">
        <f t="shared" si="5738"/>
        <v>24373.700000000001</v>
      </c>
      <c r="M1712" s="31">
        <f t="shared" si="5739"/>
        <v>25256.299999999999</v>
      </c>
      <c r="N1712" s="31">
        <f t="shared" si="5740"/>
        <v>25256.299999999999</v>
      </c>
      <c r="O1712" s="31">
        <f t="shared" ref="O1712:O1719" si="5865">O1713</f>
        <v>0</v>
      </c>
      <c r="P1712" s="31">
        <f t="shared" ref="P1712:P1719" si="5866">P1713</f>
        <v>0</v>
      </c>
      <c r="Q1712" s="31">
        <f t="shared" ref="Q1712:Q1719" si="5867">Q1713</f>
        <v>0</v>
      </c>
      <c r="R1712" s="31">
        <f t="shared" si="5741"/>
        <v>24373.700000000001</v>
      </c>
      <c r="S1712" s="31">
        <f t="shared" si="5742"/>
        <v>25256.299999999999</v>
      </c>
      <c r="T1712" s="31">
        <f t="shared" si="5743"/>
        <v>25256.299999999999</v>
      </c>
      <c r="U1712" s="31">
        <f t="shared" ref="U1712:U1719" si="5868">U1713</f>
        <v>0</v>
      </c>
      <c r="V1712" s="31">
        <f t="shared" ref="V1712:V1719" si="5869">V1713</f>
        <v>0</v>
      </c>
      <c r="W1712" s="31">
        <f t="shared" ref="W1712:W1719" si="5870">W1713</f>
        <v>0</v>
      </c>
      <c r="X1712" s="31">
        <f t="shared" si="5744"/>
        <v>24373.700000000001</v>
      </c>
      <c r="Y1712" s="31">
        <f t="shared" si="5745"/>
        <v>25256.299999999999</v>
      </c>
      <c r="Z1712" s="31">
        <f t="shared" si="5746"/>
        <v>25256.299999999999</v>
      </c>
      <c r="AA1712" s="31">
        <f t="shared" ref="AA1712:AA1719" si="5871">AA1713</f>
        <v>0</v>
      </c>
      <c r="AB1712" s="31">
        <f t="shared" ref="AB1712:AB1719" si="5872">AB1713</f>
        <v>0</v>
      </c>
      <c r="AC1712" s="31">
        <f t="shared" ref="AC1712:AC1719" si="5873">AC1713</f>
        <v>0</v>
      </c>
      <c r="AD1712" s="31">
        <f t="shared" si="5747"/>
        <v>24373.700000000001</v>
      </c>
      <c r="AE1712" s="31">
        <f t="shared" si="5748"/>
        <v>25256.299999999999</v>
      </c>
      <c r="AF1712" s="31">
        <f t="shared" si="5749"/>
        <v>25256.299999999999</v>
      </c>
      <c r="AG1712" s="31">
        <f t="shared" ref="AG1712:AG1719" si="5874">AG1713</f>
        <v>0</v>
      </c>
      <c r="AH1712" s="31">
        <f t="shared" ref="AH1712:AH1719" si="5875">AH1713</f>
        <v>0</v>
      </c>
      <c r="AI1712" s="31">
        <f t="shared" ref="AI1712:AI1719" si="5876">AI1713</f>
        <v>0</v>
      </c>
      <c r="AJ1712" s="31">
        <f t="shared" si="5750"/>
        <v>24373.700000000001</v>
      </c>
      <c r="AK1712" s="31">
        <f t="shared" si="5751"/>
        <v>25256.299999999999</v>
      </c>
      <c r="AL1712" s="31">
        <f t="shared" si="5752"/>
        <v>25256.299999999999</v>
      </c>
      <c r="AM1712" s="31">
        <f t="shared" ref="AM1712:AM1719" si="5877">AM1713</f>
        <v>0</v>
      </c>
      <c r="AN1712" s="31">
        <f t="shared" ref="AN1712:AN1719" si="5878">AN1713</f>
        <v>0</v>
      </c>
      <c r="AO1712" s="31">
        <f t="shared" ref="AO1712:AO1719" si="5879">AO1713</f>
        <v>0</v>
      </c>
      <c r="AP1712" s="31">
        <f t="shared" si="5753"/>
        <v>24373.700000000001</v>
      </c>
      <c r="AQ1712" s="31">
        <f t="shared" si="5754"/>
        <v>25256.299999999999</v>
      </c>
      <c r="AR1712" s="31">
        <f t="shared" si="5755"/>
        <v>25256.299999999999</v>
      </c>
      <c r="AS1712" s="31">
        <f t="shared" ref="AS1712:AS1719" si="5880">AS1713</f>
        <v>0</v>
      </c>
      <c r="AT1712" s="31">
        <f t="shared" ref="AT1712:AT1719" si="5881">AT1713</f>
        <v>0</v>
      </c>
      <c r="AU1712" s="31">
        <f t="shared" ref="AU1712:AU1719" si="5882">AU1713</f>
        <v>0</v>
      </c>
      <c r="AV1712" s="31">
        <f t="shared" si="5756"/>
        <v>24373.700000000001</v>
      </c>
      <c r="AW1712" s="31">
        <f t="shared" si="5757"/>
        <v>25256.299999999999</v>
      </c>
      <c r="AX1712" s="31">
        <f t="shared" si="5758"/>
        <v>25256.299999999999</v>
      </c>
      <c r="AY1712" s="31">
        <f t="shared" ref="AY1712:AY1719" si="5883">AY1713</f>
        <v>3064.1999999999998</v>
      </c>
      <c r="AZ1712" s="31">
        <f t="shared" ref="AZ1712:AZ1719" si="5884">AZ1713</f>
        <v>6277.3000000000002</v>
      </c>
      <c r="BA1712" s="31">
        <f t="shared" ref="BA1712:BA1719" si="5885">BA1713</f>
        <v>6277.3000000000002</v>
      </c>
      <c r="BB1712" s="31">
        <f t="shared" si="5759"/>
        <v>27437.900000000001</v>
      </c>
      <c r="BC1712" s="31">
        <f t="shared" si="5760"/>
        <v>31533.599999999999</v>
      </c>
      <c r="BD1712" s="31">
        <f t="shared" si="5761"/>
        <v>31533.599999999999</v>
      </c>
      <c r="BE1712" s="31">
        <f t="shared" ref="BE1712:BE1719" si="5886">BE1713</f>
        <v>0</v>
      </c>
      <c r="BF1712" s="31">
        <f t="shared" ref="BF1712:BF1719" si="5887">BF1713</f>
        <v>0</v>
      </c>
      <c r="BG1712" s="31">
        <f t="shared" ref="BG1712:BG1719" si="5888">BG1713</f>
        <v>0</v>
      </c>
      <c r="BH1712" s="31">
        <f t="shared" si="5762"/>
        <v>27437.900000000001</v>
      </c>
      <c r="BI1712" s="31">
        <f t="shared" si="5763"/>
        <v>31533.599999999999</v>
      </c>
      <c r="BJ1712" s="31">
        <f t="shared" si="5764"/>
        <v>31533.599999999999</v>
      </c>
      <c r="BK1712" s="31">
        <f t="shared" ref="BK1712:BK1719" si="5889">BK1713</f>
        <v>0</v>
      </c>
      <c r="BL1712" s="31">
        <f t="shared" ref="BL1712:BL1719" si="5890">BL1713</f>
        <v>0</v>
      </c>
      <c r="BM1712" s="31">
        <f t="shared" ref="BM1712:BM1719" si="5891">BM1713</f>
        <v>0</v>
      </c>
      <c r="BN1712" s="31">
        <f t="shared" si="5765"/>
        <v>27437.900000000001</v>
      </c>
      <c r="BO1712" s="31">
        <f t="shared" si="5766"/>
        <v>31533.599999999999</v>
      </c>
      <c r="BP1712" s="31">
        <f t="shared" si="5767"/>
        <v>31533.599999999999</v>
      </c>
      <c r="BQ1712" s="31">
        <f t="shared" ref="BQ1712:BQ1719" si="5892">BQ1713</f>
        <v>0</v>
      </c>
      <c r="BR1712" s="31">
        <f t="shared" ref="BR1712:BR1719" si="5893">BR1713</f>
        <v>0</v>
      </c>
      <c r="BS1712" s="31">
        <f t="shared" si="5768"/>
        <v>27437.900000000001</v>
      </c>
      <c r="BT1712" s="31">
        <f t="shared" si="5769"/>
        <v>31533.599999999999</v>
      </c>
      <c r="BU1712" s="31">
        <f t="shared" si="5770"/>
        <v>31533.599999999999</v>
      </c>
      <c r="BV1712" s="31">
        <f t="shared" ref="BV1712:BV1719" si="5894">BV1713</f>
        <v>0</v>
      </c>
      <c r="BW1712" s="31">
        <f t="shared" ref="BW1712:BW1719" si="5895">BW1713</f>
        <v>0</v>
      </c>
      <c r="BX1712" s="31">
        <f t="shared" si="5771"/>
        <v>27437.900000000001</v>
      </c>
      <c r="BY1712" s="31">
        <f t="shared" si="5772"/>
        <v>31533.599999999999</v>
      </c>
      <c r="BZ1712" s="31">
        <f t="shared" si="5773"/>
        <v>31533.599999999999</v>
      </c>
      <c r="CA1712" s="31">
        <f t="shared" ref="CA1712:CA1719" si="5896">CA1713</f>
        <v>0</v>
      </c>
      <c r="CB1712" s="31">
        <f t="shared" ref="CB1712:CB1719" si="5897">CB1713</f>
        <v>0</v>
      </c>
      <c r="CC1712" s="31">
        <f t="shared" ref="CC1712:CC1719" si="5898">CC1713</f>
        <v>0</v>
      </c>
      <c r="CD1712" s="31">
        <f t="shared" si="5856"/>
        <v>27437.900000000001</v>
      </c>
      <c r="CE1712" s="31">
        <f t="shared" si="5857"/>
        <v>31533.599999999999</v>
      </c>
      <c r="CF1712" s="31">
        <f t="shared" si="5858"/>
        <v>31533.599999999999</v>
      </c>
      <c r="CG1712" s="31">
        <f t="shared" ref="CG1712:CG1719" si="5899">CG1713</f>
        <v>0</v>
      </c>
      <c r="CH1712" s="24"/>
      <c r="CI1712" s="40"/>
      <c r="CM1712" s="1" t="s">
        <v>29</v>
      </c>
    </row>
    <row r="1713" ht="29.850000000000001">
      <c r="A1713" s="41" t="s">
        <v>982</v>
      </c>
      <c r="B1713" s="17">
        <v>110</v>
      </c>
      <c r="C1713" s="16"/>
      <c r="D1713" s="16"/>
      <c r="E1713" s="39" t="s">
        <v>132</v>
      </c>
      <c r="F1713" s="31">
        <f t="shared" si="5859"/>
        <v>24373.700000000001</v>
      </c>
      <c r="G1713" s="31">
        <f t="shared" si="5860"/>
        <v>25256.299999999999</v>
      </c>
      <c r="H1713" s="31">
        <f t="shared" si="5861"/>
        <v>25256.299999999999</v>
      </c>
      <c r="I1713" s="31">
        <f t="shared" si="5862"/>
        <v>0</v>
      </c>
      <c r="J1713" s="31">
        <f t="shared" si="5863"/>
        <v>0</v>
      </c>
      <c r="K1713" s="31">
        <f t="shared" si="5864"/>
        <v>0</v>
      </c>
      <c r="L1713" s="31">
        <f t="shared" si="5738"/>
        <v>24373.700000000001</v>
      </c>
      <c r="M1713" s="31">
        <f t="shared" si="5739"/>
        <v>25256.299999999999</v>
      </c>
      <c r="N1713" s="31">
        <f t="shared" si="5740"/>
        <v>25256.299999999999</v>
      </c>
      <c r="O1713" s="31">
        <f t="shared" si="5865"/>
        <v>0</v>
      </c>
      <c r="P1713" s="31">
        <f t="shared" si="5866"/>
        <v>0</v>
      </c>
      <c r="Q1713" s="31">
        <f t="shared" si="5867"/>
        <v>0</v>
      </c>
      <c r="R1713" s="31">
        <f t="shared" si="5741"/>
        <v>24373.700000000001</v>
      </c>
      <c r="S1713" s="31">
        <f t="shared" si="5742"/>
        <v>25256.299999999999</v>
      </c>
      <c r="T1713" s="31">
        <f t="shared" si="5743"/>
        <v>25256.299999999999</v>
      </c>
      <c r="U1713" s="31">
        <f t="shared" si="5868"/>
        <v>0</v>
      </c>
      <c r="V1713" s="31">
        <f t="shared" si="5869"/>
        <v>0</v>
      </c>
      <c r="W1713" s="31">
        <f t="shared" si="5870"/>
        <v>0</v>
      </c>
      <c r="X1713" s="31">
        <f t="shared" si="5744"/>
        <v>24373.700000000001</v>
      </c>
      <c r="Y1713" s="31">
        <f t="shared" si="5745"/>
        <v>25256.299999999999</v>
      </c>
      <c r="Z1713" s="31">
        <f t="shared" si="5746"/>
        <v>25256.299999999999</v>
      </c>
      <c r="AA1713" s="31">
        <f t="shared" si="5871"/>
        <v>0</v>
      </c>
      <c r="AB1713" s="31">
        <f t="shared" si="5872"/>
        <v>0</v>
      </c>
      <c r="AC1713" s="31">
        <f t="shared" si="5873"/>
        <v>0</v>
      </c>
      <c r="AD1713" s="31">
        <f t="shared" si="5747"/>
        <v>24373.700000000001</v>
      </c>
      <c r="AE1713" s="31">
        <f t="shared" si="5748"/>
        <v>25256.299999999999</v>
      </c>
      <c r="AF1713" s="31">
        <f t="shared" si="5749"/>
        <v>25256.299999999999</v>
      </c>
      <c r="AG1713" s="31">
        <f t="shared" si="5874"/>
        <v>0</v>
      </c>
      <c r="AH1713" s="31">
        <f t="shared" si="5875"/>
        <v>0</v>
      </c>
      <c r="AI1713" s="31">
        <f t="shared" si="5876"/>
        <v>0</v>
      </c>
      <c r="AJ1713" s="31">
        <f t="shared" si="5750"/>
        <v>24373.700000000001</v>
      </c>
      <c r="AK1713" s="31">
        <f t="shared" si="5751"/>
        <v>25256.299999999999</v>
      </c>
      <c r="AL1713" s="31">
        <f t="shared" si="5752"/>
        <v>25256.299999999999</v>
      </c>
      <c r="AM1713" s="31">
        <f t="shared" si="5877"/>
        <v>0</v>
      </c>
      <c r="AN1713" s="31">
        <f t="shared" si="5878"/>
        <v>0</v>
      </c>
      <c r="AO1713" s="31">
        <f t="shared" si="5879"/>
        <v>0</v>
      </c>
      <c r="AP1713" s="31">
        <f t="shared" si="5753"/>
        <v>24373.700000000001</v>
      </c>
      <c r="AQ1713" s="31">
        <f t="shared" si="5754"/>
        <v>25256.299999999999</v>
      </c>
      <c r="AR1713" s="31">
        <f t="shared" si="5755"/>
        <v>25256.299999999999</v>
      </c>
      <c r="AS1713" s="31">
        <f t="shared" si="5880"/>
        <v>0</v>
      </c>
      <c r="AT1713" s="31">
        <f t="shared" si="5881"/>
        <v>0</v>
      </c>
      <c r="AU1713" s="31">
        <f t="shared" si="5882"/>
        <v>0</v>
      </c>
      <c r="AV1713" s="31">
        <f t="shared" si="5756"/>
        <v>24373.700000000001</v>
      </c>
      <c r="AW1713" s="31">
        <f t="shared" si="5757"/>
        <v>25256.299999999999</v>
      </c>
      <c r="AX1713" s="31">
        <f t="shared" si="5758"/>
        <v>25256.299999999999</v>
      </c>
      <c r="AY1713" s="31">
        <f t="shared" si="5883"/>
        <v>3064.1999999999998</v>
      </c>
      <c r="AZ1713" s="31">
        <f t="shared" si="5884"/>
        <v>6277.3000000000002</v>
      </c>
      <c r="BA1713" s="31">
        <f t="shared" si="5885"/>
        <v>6277.3000000000002</v>
      </c>
      <c r="BB1713" s="31">
        <f t="shared" si="5759"/>
        <v>27437.900000000001</v>
      </c>
      <c r="BC1713" s="31">
        <f t="shared" si="5760"/>
        <v>31533.599999999999</v>
      </c>
      <c r="BD1713" s="31">
        <f t="shared" si="5761"/>
        <v>31533.599999999999</v>
      </c>
      <c r="BE1713" s="31">
        <f t="shared" si="5886"/>
        <v>0</v>
      </c>
      <c r="BF1713" s="31">
        <f t="shared" si="5887"/>
        <v>0</v>
      </c>
      <c r="BG1713" s="31">
        <f t="shared" si="5888"/>
        <v>0</v>
      </c>
      <c r="BH1713" s="31">
        <f t="shared" si="5762"/>
        <v>27437.900000000001</v>
      </c>
      <c r="BI1713" s="31">
        <f t="shared" si="5763"/>
        <v>31533.599999999999</v>
      </c>
      <c r="BJ1713" s="31">
        <f t="shared" si="5764"/>
        <v>31533.599999999999</v>
      </c>
      <c r="BK1713" s="31">
        <f t="shared" si="5889"/>
        <v>0</v>
      </c>
      <c r="BL1713" s="31">
        <f t="shared" si="5890"/>
        <v>0</v>
      </c>
      <c r="BM1713" s="31">
        <f t="shared" si="5891"/>
        <v>0</v>
      </c>
      <c r="BN1713" s="31">
        <f t="shared" si="5765"/>
        <v>27437.900000000001</v>
      </c>
      <c r="BO1713" s="31">
        <f t="shared" si="5766"/>
        <v>31533.599999999999</v>
      </c>
      <c r="BP1713" s="31">
        <f t="shared" si="5767"/>
        <v>31533.599999999999</v>
      </c>
      <c r="BQ1713" s="31">
        <f t="shared" si="5892"/>
        <v>0</v>
      </c>
      <c r="BR1713" s="31">
        <f t="shared" si="5893"/>
        <v>0</v>
      </c>
      <c r="BS1713" s="31">
        <f t="shared" si="5768"/>
        <v>27437.900000000001</v>
      </c>
      <c r="BT1713" s="31">
        <f t="shared" si="5769"/>
        <v>31533.599999999999</v>
      </c>
      <c r="BU1713" s="31">
        <f t="shared" si="5770"/>
        <v>31533.599999999999</v>
      </c>
      <c r="BV1713" s="31">
        <f t="shared" si="5894"/>
        <v>0</v>
      </c>
      <c r="BW1713" s="31">
        <f t="shared" si="5895"/>
        <v>0</v>
      </c>
      <c r="BX1713" s="31">
        <f t="shared" si="5771"/>
        <v>27437.900000000001</v>
      </c>
      <c r="BY1713" s="31">
        <f t="shared" si="5772"/>
        <v>31533.599999999999</v>
      </c>
      <c r="BZ1713" s="31">
        <f t="shared" si="5773"/>
        <v>31533.599999999999</v>
      </c>
      <c r="CA1713" s="31">
        <f t="shared" si="5896"/>
        <v>0</v>
      </c>
      <c r="CB1713" s="31">
        <f t="shared" si="5897"/>
        <v>0</v>
      </c>
      <c r="CC1713" s="31">
        <f t="shared" si="5898"/>
        <v>0</v>
      </c>
      <c r="CD1713" s="31">
        <f t="shared" si="5856"/>
        <v>27437.900000000001</v>
      </c>
      <c r="CE1713" s="31">
        <f t="shared" si="5857"/>
        <v>31533.599999999999</v>
      </c>
      <c r="CF1713" s="31">
        <f t="shared" si="5858"/>
        <v>31533.599999999999</v>
      </c>
      <c r="CG1713" s="31">
        <f t="shared" si="5899"/>
        <v>0</v>
      </c>
      <c r="CH1713" s="24"/>
      <c r="CI1713" s="40"/>
      <c r="CN1713" s="1" t="s">
        <v>30</v>
      </c>
    </row>
    <row r="1714" ht="15">
      <c r="A1714" s="41" t="s">
        <v>982</v>
      </c>
      <c r="B1714" s="17">
        <v>110</v>
      </c>
      <c r="C1714" s="16" t="s">
        <v>395</v>
      </c>
      <c r="D1714" s="16" t="s">
        <v>66</v>
      </c>
      <c r="E1714" s="39" t="s">
        <v>925</v>
      </c>
      <c r="F1714" s="31">
        <f>24580.8-207.1</f>
        <v>24373.700000000001</v>
      </c>
      <c r="G1714" s="31">
        <f>25475.8-219.5</f>
        <v>25256.299999999999</v>
      </c>
      <c r="H1714" s="31">
        <f>25475.8-219.5</f>
        <v>25256.299999999999</v>
      </c>
      <c r="I1714" s="31"/>
      <c r="J1714" s="31"/>
      <c r="K1714" s="31"/>
      <c r="L1714" s="31">
        <f t="shared" si="5738"/>
        <v>24373.700000000001</v>
      </c>
      <c r="M1714" s="31">
        <f t="shared" si="5739"/>
        <v>25256.299999999999</v>
      </c>
      <c r="N1714" s="31">
        <f t="shared" si="5740"/>
        <v>25256.299999999999</v>
      </c>
      <c r="O1714" s="31"/>
      <c r="P1714" s="31"/>
      <c r="Q1714" s="31"/>
      <c r="R1714" s="31">
        <f t="shared" si="5741"/>
        <v>24373.700000000001</v>
      </c>
      <c r="S1714" s="31">
        <f t="shared" si="5742"/>
        <v>25256.299999999999</v>
      </c>
      <c r="T1714" s="31">
        <f t="shared" si="5743"/>
        <v>25256.299999999999</v>
      </c>
      <c r="U1714" s="31"/>
      <c r="V1714" s="31"/>
      <c r="W1714" s="31"/>
      <c r="X1714" s="31">
        <f t="shared" si="5744"/>
        <v>24373.700000000001</v>
      </c>
      <c r="Y1714" s="31">
        <f t="shared" si="5745"/>
        <v>25256.299999999999</v>
      </c>
      <c r="Z1714" s="31">
        <f t="shared" si="5746"/>
        <v>25256.299999999999</v>
      </c>
      <c r="AA1714" s="31"/>
      <c r="AB1714" s="31"/>
      <c r="AC1714" s="31"/>
      <c r="AD1714" s="31">
        <f t="shared" si="5747"/>
        <v>24373.700000000001</v>
      </c>
      <c r="AE1714" s="31">
        <f t="shared" si="5748"/>
        <v>25256.299999999999</v>
      </c>
      <c r="AF1714" s="31">
        <f t="shared" si="5749"/>
        <v>25256.299999999999</v>
      </c>
      <c r="AG1714" s="31"/>
      <c r="AH1714" s="31"/>
      <c r="AI1714" s="31"/>
      <c r="AJ1714" s="31">
        <f t="shared" si="5750"/>
        <v>24373.700000000001</v>
      </c>
      <c r="AK1714" s="31">
        <f t="shared" si="5751"/>
        <v>25256.299999999999</v>
      </c>
      <c r="AL1714" s="31">
        <f t="shared" si="5752"/>
        <v>25256.299999999999</v>
      </c>
      <c r="AM1714" s="31"/>
      <c r="AN1714" s="31"/>
      <c r="AO1714" s="31"/>
      <c r="AP1714" s="31">
        <f t="shared" si="5753"/>
        <v>24373.700000000001</v>
      </c>
      <c r="AQ1714" s="31">
        <f t="shared" si="5754"/>
        <v>25256.299999999999</v>
      </c>
      <c r="AR1714" s="31">
        <f t="shared" si="5755"/>
        <v>25256.299999999999</v>
      </c>
      <c r="AS1714" s="31"/>
      <c r="AT1714" s="31"/>
      <c r="AU1714" s="31"/>
      <c r="AV1714" s="31">
        <f t="shared" si="5756"/>
        <v>24373.700000000001</v>
      </c>
      <c r="AW1714" s="31">
        <f t="shared" si="5757"/>
        <v>25256.299999999999</v>
      </c>
      <c r="AX1714" s="31">
        <f t="shared" si="5758"/>
        <v>25256.299999999999</v>
      </c>
      <c r="AY1714" s="31">
        <v>3064.1999999999998</v>
      </c>
      <c r="AZ1714" s="31">
        <v>6277.3000000000002</v>
      </c>
      <c r="BA1714" s="31">
        <v>6277.3000000000002</v>
      </c>
      <c r="BB1714" s="31">
        <f t="shared" si="5759"/>
        <v>27437.900000000001</v>
      </c>
      <c r="BC1714" s="31">
        <f t="shared" si="5760"/>
        <v>31533.599999999999</v>
      </c>
      <c r="BD1714" s="31">
        <f t="shared" si="5761"/>
        <v>31533.599999999999</v>
      </c>
      <c r="BE1714" s="31"/>
      <c r="BF1714" s="31"/>
      <c r="BG1714" s="31"/>
      <c r="BH1714" s="31">
        <f t="shared" si="5762"/>
        <v>27437.900000000001</v>
      </c>
      <c r="BI1714" s="31">
        <f t="shared" si="5763"/>
        <v>31533.599999999999</v>
      </c>
      <c r="BJ1714" s="31">
        <f t="shared" si="5764"/>
        <v>31533.599999999999</v>
      </c>
      <c r="BK1714" s="31"/>
      <c r="BL1714" s="31"/>
      <c r="BM1714" s="31"/>
      <c r="BN1714" s="31">
        <f t="shared" si="5765"/>
        <v>27437.900000000001</v>
      </c>
      <c r="BO1714" s="31">
        <f t="shared" si="5766"/>
        <v>31533.599999999999</v>
      </c>
      <c r="BP1714" s="31">
        <f t="shared" si="5767"/>
        <v>31533.599999999999</v>
      </c>
      <c r="BQ1714" s="31"/>
      <c r="BR1714" s="31"/>
      <c r="BS1714" s="31">
        <f t="shared" si="5768"/>
        <v>27437.900000000001</v>
      </c>
      <c r="BT1714" s="31">
        <f t="shared" si="5769"/>
        <v>31533.599999999999</v>
      </c>
      <c r="BU1714" s="31">
        <f t="shared" si="5770"/>
        <v>31533.599999999999</v>
      </c>
      <c r="BV1714" s="31"/>
      <c r="BW1714" s="31"/>
      <c r="BX1714" s="31">
        <f t="shared" si="5771"/>
        <v>27437.900000000001</v>
      </c>
      <c r="BY1714" s="31">
        <f t="shared" si="5772"/>
        <v>31533.599999999999</v>
      </c>
      <c r="BZ1714" s="31">
        <f t="shared" si="5773"/>
        <v>31533.599999999999</v>
      </c>
      <c r="CA1714" s="31"/>
      <c r="CB1714" s="31"/>
      <c r="CC1714" s="31"/>
      <c r="CD1714" s="31">
        <f t="shared" si="5856"/>
        <v>27437.900000000001</v>
      </c>
      <c r="CE1714" s="31">
        <f t="shared" si="5857"/>
        <v>31533.599999999999</v>
      </c>
      <c r="CF1714" s="31">
        <f t="shared" si="5858"/>
        <v>31533.599999999999</v>
      </c>
      <c r="CG1714" s="31"/>
      <c r="CH1714" s="24"/>
      <c r="CI1714" s="40"/>
    </row>
    <row r="1715" ht="29.850000000000001">
      <c r="A1715" s="41" t="s">
        <v>982</v>
      </c>
      <c r="B1715" s="17">
        <v>200</v>
      </c>
      <c r="C1715" s="16"/>
      <c r="D1715" s="16"/>
      <c r="E1715" s="39" t="s">
        <v>40</v>
      </c>
      <c r="F1715" s="31">
        <f t="shared" ref="F1715:F1716" si="5900">F1716</f>
        <v>4565.8000000000002</v>
      </c>
      <c r="G1715" s="31">
        <f t="shared" ref="G1715:G1716" si="5901">G1716</f>
        <v>4480.1000000000004</v>
      </c>
      <c r="H1715" s="31">
        <f t="shared" ref="H1715:H1716" si="5902">H1716</f>
        <v>4480.1000000000004</v>
      </c>
      <c r="I1715" s="31">
        <f t="shared" si="5862"/>
        <v>0</v>
      </c>
      <c r="J1715" s="31">
        <f t="shared" si="5863"/>
        <v>0</v>
      </c>
      <c r="K1715" s="31">
        <f t="shared" si="5864"/>
        <v>0</v>
      </c>
      <c r="L1715" s="31">
        <f t="shared" si="5738"/>
        <v>4565.8000000000002</v>
      </c>
      <c r="M1715" s="31">
        <f t="shared" si="5739"/>
        <v>4480.1000000000004</v>
      </c>
      <c r="N1715" s="31">
        <f t="shared" si="5740"/>
        <v>4480.1000000000004</v>
      </c>
      <c r="O1715" s="31">
        <f t="shared" si="5865"/>
        <v>0</v>
      </c>
      <c r="P1715" s="31">
        <f t="shared" si="5866"/>
        <v>0</v>
      </c>
      <c r="Q1715" s="31">
        <f t="shared" si="5867"/>
        <v>0</v>
      </c>
      <c r="R1715" s="31">
        <f t="shared" si="5741"/>
        <v>4565.8000000000002</v>
      </c>
      <c r="S1715" s="31">
        <f t="shared" si="5742"/>
        <v>4480.1000000000004</v>
      </c>
      <c r="T1715" s="31">
        <f t="shared" si="5743"/>
        <v>4480.1000000000004</v>
      </c>
      <c r="U1715" s="31">
        <f t="shared" si="5868"/>
        <v>0</v>
      </c>
      <c r="V1715" s="31">
        <f t="shared" si="5869"/>
        <v>0</v>
      </c>
      <c r="W1715" s="31">
        <f t="shared" si="5870"/>
        <v>0</v>
      </c>
      <c r="X1715" s="31">
        <f t="shared" si="5744"/>
        <v>4565.8000000000002</v>
      </c>
      <c r="Y1715" s="31">
        <f t="shared" si="5745"/>
        <v>4480.1000000000004</v>
      </c>
      <c r="Z1715" s="31">
        <f t="shared" si="5746"/>
        <v>4480.1000000000004</v>
      </c>
      <c r="AA1715" s="31">
        <f t="shared" si="5871"/>
        <v>0</v>
      </c>
      <c r="AB1715" s="31">
        <f t="shared" si="5872"/>
        <v>0</v>
      </c>
      <c r="AC1715" s="31">
        <f t="shared" si="5873"/>
        <v>0</v>
      </c>
      <c r="AD1715" s="31">
        <f t="shared" si="5747"/>
        <v>4565.8000000000002</v>
      </c>
      <c r="AE1715" s="31">
        <f t="shared" si="5748"/>
        <v>4480.1000000000004</v>
      </c>
      <c r="AF1715" s="31">
        <f t="shared" si="5749"/>
        <v>4480.1000000000004</v>
      </c>
      <c r="AG1715" s="31">
        <f t="shared" si="5874"/>
        <v>0</v>
      </c>
      <c r="AH1715" s="31">
        <f t="shared" si="5875"/>
        <v>0</v>
      </c>
      <c r="AI1715" s="31">
        <f t="shared" si="5876"/>
        <v>0</v>
      </c>
      <c r="AJ1715" s="31">
        <f t="shared" si="5750"/>
        <v>4565.8000000000002</v>
      </c>
      <c r="AK1715" s="31">
        <f t="shared" si="5751"/>
        <v>4480.1000000000004</v>
      </c>
      <c r="AL1715" s="31">
        <f t="shared" si="5752"/>
        <v>4480.1000000000004</v>
      </c>
      <c r="AM1715" s="31">
        <f t="shared" si="5877"/>
        <v>841.39999999999998</v>
      </c>
      <c r="AN1715" s="31">
        <f t="shared" si="5878"/>
        <v>0</v>
      </c>
      <c r="AO1715" s="31">
        <f t="shared" si="5879"/>
        <v>0</v>
      </c>
      <c r="AP1715" s="31">
        <f t="shared" si="5753"/>
        <v>5407.1999999999998</v>
      </c>
      <c r="AQ1715" s="31">
        <f t="shared" si="5754"/>
        <v>4480.1000000000004</v>
      </c>
      <c r="AR1715" s="31">
        <f t="shared" si="5755"/>
        <v>4480.1000000000004</v>
      </c>
      <c r="AS1715" s="31">
        <f t="shared" si="5880"/>
        <v>0</v>
      </c>
      <c r="AT1715" s="31">
        <f t="shared" si="5881"/>
        <v>0</v>
      </c>
      <c r="AU1715" s="31">
        <f t="shared" si="5882"/>
        <v>0</v>
      </c>
      <c r="AV1715" s="31">
        <f t="shared" si="5756"/>
        <v>5407.1999999999998</v>
      </c>
      <c r="AW1715" s="31">
        <f t="shared" si="5757"/>
        <v>4480.1000000000004</v>
      </c>
      <c r="AX1715" s="31">
        <f t="shared" si="5758"/>
        <v>4480.1000000000004</v>
      </c>
      <c r="AY1715" s="31">
        <f t="shared" si="5883"/>
        <v>0</v>
      </c>
      <c r="AZ1715" s="31">
        <f t="shared" si="5884"/>
        <v>0</v>
      </c>
      <c r="BA1715" s="31">
        <f t="shared" si="5885"/>
        <v>0</v>
      </c>
      <c r="BB1715" s="31">
        <f t="shared" si="5759"/>
        <v>5407.1999999999998</v>
      </c>
      <c r="BC1715" s="31">
        <f t="shared" si="5760"/>
        <v>4480.1000000000004</v>
      </c>
      <c r="BD1715" s="31">
        <f t="shared" si="5761"/>
        <v>4480.1000000000004</v>
      </c>
      <c r="BE1715" s="31">
        <f t="shared" si="5886"/>
        <v>0</v>
      </c>
      <c r="BF1715" s="31">
        <f t="shared" si="5887"/>
        <v>0</v>
      </c>
      <c r="BG1715" s="31">
        <f t="shared" si="5888"/>
        <v>0</v>
      </c>
      <c r="BH1715" s="31">
        <f t="shared" si="5762"/>
        <v>5407.1999999999998</v>
      </c>
      <c r="BI1715" s="31">
        <f t="shared" si="5763"/>
        <v>4480.1000000000004</v>
      </c>
      <c r="BJ1715" s="31">
        <f t="shared" si="5764"/>
        <v>4480.1000000000004</v>
      </c>
      <c r="BK1715" s="31">
        <f t="shared" si="5889"/>
        <v>0</v>
      </c>
      <c r="BL1715" s="31">
        <f t="shared" si="5890"/>
        <v>0</v>
      </c>
      <c r="BM1715" s="31">
        <f t="shared" si="5891"/>
        <v>0</v>
      </c>
      <c r="BN1715" s="31">
        <f t="shared" si="5765"/>
        <v>5407.1999999999998</v>
      </c>
      <c r="BO1715" s="31">
        <f t="shared" si="5766"/>
        <v>4480.1000000000004</v>
      </c>
      <c r="BP1715" s="31">
        <f t="shared" si="5767"/>
        <v>4480.1000000000004</v>
      </c>
      <c r="BQ1715" s="31">
        <f t="shared" si="5892"/>
        <v>0</v>
      </c>
      <c r="BR1715" s="31">
        <f t="shared" si="5893"/>
        <v>0</v>
      </c>
      <c r="BS1715" s="31">
        <f t="shared" si="5768"/>
        <v>5407.1999999999998</v>
      </c>
      <c r="BT1715" s="31">
        <f t="shared" si="5769"/>
        <v>4480.1000000000004</v>
      </c>
      <c r="BU1715" s="31">
        <f t="shared" si="5770"/>
        <v>4480.1000000000004</v>
      </c>
      <c r="BV1715" s="31">
        <f t="shared" si="5894"/>
        <v>0</v>
      </c>
      <c r="BW1715" s="31">
        <f t="shared" si="5895"/>
        <v>0</v>
      </c>
      <c r="BX1715" s="31">
        <f t="shared" si="5771"/>
        <v>5407.1999999999998</v>
      </c>
      <c r="BY1715" s="31">
        <f t="shared" si="5772"/>
        <v>4480.1000000000004</v>
      </c>
      <c r="BZ1715" s="31">
        <f t="shared" si="5773"/>
        <v>4480.1000000000004</v>
      </c>
      <c r="CA1715" s="31">
        <f t="shared" si="5896"/>
        <v>0</v>
      </c>
      <c r="CB1715" s="31">
        <f t="shared" si="5897"/>
        <v>0</v>
      </c>
      <c r="CC1715" s="31">
        <f t="shared" si="5898"/>
        <v>0</v>
      </c>
      <c r="CD1715" s="31">
        <f t="shared" si="5856"/>
        <v>5407.1999999999998</v>
      </c>
      <c r="CE1715" s="31">
        <f t="shared" si="5857"/>
        <v>4480.1000000000004</v>
      </c>
      <c r="CF1715" s="31">
        <f t="shared" si="5858"/>
        <v>4480.1000000000004</v>
      </c>
      <c r="CG1715" s="31">
        <f t="shared" si="5899"/>
        <v>0</v>
      </c>
      <c r="CH1715" s="24"/>
      <c r="CI1715" s="40"/>
      <c r="CM1715" s="1" t="s">
        <v>29</v>
      </c>
    </row>
    <row r="1716" ht="43.75">
      <c r="A1716" s="41" t="s">
        <v>982</v>
      </c>
      <c r="B1716" s="17">
        <v>240</v>
      </c>
      <c r="C1716" s="16"/>
      <c r="D1716" s="16"/>
      <c r="E1716" s="39" t="s">
        <v>41</v>
      </c>
      <c r="F1716" s="31">
        <f t="shared" si="5900"/>
        <v>4565.8000000000002</v>
      </c>
      <c r="G1716" s="31">
        <f t="shared" si="5901"/>
        <v>4480.1000000000004</v>
      </c>
      <c r="H1716" s="31">
        <f t="shared" si="5902"/>
        <v>4480.1000000000004</v>
      </c>
      <c r="I1716" s="31">
        <f t="shared" si="5862"/>
        <v>0</v>
      </c>
      <c r="J1716" s="31">
        <f t="shared" si="5863"/>
        <v>0</v>
      </c>
      <c r="K1716" s="31">
        <f t="shared" si="5864"/>
        <v>0</v>
      </c>
      <c r="L1716" s="31">
        <f t="shared" si="5738"/>
        <v>4565.8000000000002</v>
      </c>
      <c r="M1716" s="31">
        <f t="shared" si="5739"/>
        <v>4480.1000000000004</v>
      </c>
      <c r="N1716" s="31">
        <f t="shared" si="5740"/>
        <v>4480.1000000000004</v>
      </c>
      <c r="O1716" s="31">
        <f t="shared" si="5865"/>
        <v>0</v>
      </c>
      <c r="P1716" s="31">
        <f t="shared" si="5866"/>
        <v>0</v>
      </c>
      <c r="Q1716" s="31">
        <f t="shared" si="5867"/>
        <v>0</v>
      </c>
      <c r="R1716" s="31">
        <f t="shared" si="5741"/>
        <v>4565.8000000000002</v>
      </c>
      <c r="S1716" s="31">
        <f t="shared" si="5742"/>
        <v>4480.1000000000004</v>
      </c>
      <c r="T1716" s="31">
        <f t="shared" si="5743"/>
        <v>4480.1000000000004</v>
      </c>
      <c r="U1716" s="31">
        <f t="shared" si="5868"/>
        <v>0</v>
      </c>
      <c r="V1716" s="31">
        <f t="shared" si="5869"/>
        <v>0</v>
      </c>
      <c r="W1716" s="31">
        <f t="shared" si="5870"/>
        <v>0</v>
      </c>
      <c r="X1716" s="31">
        <f t="shared" si="5744"/>
        <v>4565.8000000000002</v>
      </c>
      <c r="Y1716" s="31">
        <f t="shared" si="5745"/>
        <v>4480.1000000000004</v>
      </c>
      <c r="Z1716" s="31">
        <f t="shared" si="5746"/>
        <v>4480.1000000000004</v>
      </c>
      <c r="AA1716" s="31">
        <f t="shared" si="5871"/>
        <v>0</v>
      </c>
      <c r="AB1716" s="31">
        <f t="shared" si="5872"/>
        <v>0</v>
      </c>
      <c r="AC1716" s="31">
        <f t="shared" si="5873"/>
        <v>0</v>
      </c>
      <c r="AD1716" s="31">
        <f t="shared" si="5747"/>
        <v>4565.8000000000002</v>
      </c>
      <c r="AE1716" s="31">
        <f t="shared" si="5748"/>
        <v>4480.1000000000004</v>
      </c>
      <c r="AF1716" s="31">
        <f t="shared" si="5749"/>
        <v>4480.1000000000004</v>
      </c>
      <c r="AG1716" s="31">
        <f t="shared" si="5874"/>
        <v>0</v>
      </c>
      <c r="AH1716" s="31">
        <f t="shared" si="5875"/>
        <v>0</v>
      </c>
      <c r="AI1716" s="31">
        <f t="shared" si="5876"/>
        <v>0</v>
      </c>
      <c r="AJ1716" s="31">
        <f t="shared" si="5750"/>
        <v>4565.8000000000002</v>
      </c>
      <c r="AK1716" s="31">
        <f t="shared" si="5751"/>
        <v>4480.1000000000004</v>
      </c>
      <c r="AL1716" s="31">
        <f t="shared" si="5752"/>
        <v>4480.1000000000004</v>
      </c>
      <c r="AM1716" s="31">
        <f t="shared" si="5877"/>
        <v>841.39999999999998</v>
      </c>
      <c r="AN1716" s="31">
        <f t="shared" si="5878"/>
        <v>0</v>
      </c>
      <c r="AO1716" s="31">
        <f t="shared" si="5879"/>
        <v>0</v>
      </c>
      <c r="AP1716" s="31">
        <f t="shared" si="5753"/>
        <v>5407.1999999999998</v>
      </c>
      <c r="AQ1716" s="31">
        <f t="shared" si="5754"/>
        <v>4480.1000000000004</v>
      </c>
      <c r="AR1716" s="31">
        <f t="shared" si="5755"/>
        <v>4480.1000000000004</v>
      </c>
      <c r="AS1716" s="31">
        <f t="shared" si="5880"/>
        <v>0</v>
      </c>
      <c r="AT1716" s="31">
        <f t="shared" si="5881"/>
        <v>0</v>
      </c>
      <c r="AU1716" s="31">
        <f t="shared" si="5882"/>
        <v>0</v>
      </c>
      <c r="AV1716" s="31">
        <f t="shared" si="5756"/>
        <v>5407.1999999999998</v>
      </c>
      <c r="AW1716" s="31">
        <f t="shared" si="5757"/>
        <v>4480.1000000000004</v>
      </c>
      <c r="AX1716" s="31">
        <f t="shared" si="5758"/>
        <v>4480.1000000000004</v>
      </c>
      <c r="AY1716" s="31">
        <f t="shared" si="5883"/>
        <v>0</v>
      </c>
      <c r="AZ1716" s="31">
        <f t="shared" si="5884"/>
        <v>0</v>
      </c>
      <c r="BA1716" s="31">
        <f t="shared" si="5885"/>
        <v>0</v>
      </c>
      <c r="BB1716" s="31">
        <f t="shared" si="5759"/>
        <v>5407.1999999999998</v>
      </c>
      <c r="BC1716" s="31">
        <f t="shared" si="5760"/>
        <v>4480.1000000000004</v>
      </c>
      <c r="BD1716" s="31">
        <f t="shared" si="5761"/>
        <v>4480.1000000000004</v>
      </c>
      <c r="BE1716" s="31">
        <f t="shared" si="5886"/>
        <v>0</v>
      </c>
      <c r="BF1716" s="31">
        <f t="shared" si="5887"/>
        <v>0</v>
      </c>
      <c r="BG1716" s="31">
        <f t="shared" si="5888"/>
        <v>0</v>
      </c>
      <c r="BH1716" s="31">
        <f t="shared" si="5762"/>
        <v>5407.1999999999998</v>
      </c>
      <c r="BI1716" s="31">
        <f t="shared" si="5763"/>
        <v>4480.1000000000004</v>
      </c>
      <c r="BJ1716" s="31">
        <f t="shared" si="5764"/>
        <v>4480.1000000000004</v>
      </c>
      <c r="BK1716" s="31">
        <f t="shared" si="5889"/>
        <v>0</v>
      </c>
      <c r="BL1716" s="31">
        <f t="shared" si="5890"/>
        <v>0</v>
      </c>
      <c r="BM1716" s="31">
        <f t="shared" si="5891"/>
        <v>0</v>
      </c>
      <c r="BN1716" s="31">
        <f t="shared" si="5765"/>
        <v>5407.1999999999998</v>
      </c>
      <c r="BO1716" s="31">
        <f t="shared" si="5766"/>
        <v>4480.1000000000004</v>
      </c>
      <c r="BP1716" s="31">
        <f t="shared" si="5767"/>
        <v>4480.1000000000004</v>
      </c>
      <c r="BQ1716" s="31">
        <f t="shared" si="5892"/>
        <v>0</v>
      </c>
      <c r="BR1716" s="31">
        <f t="shared" si="5893"/>
        <v>0</v>
      </c>
      <c r="BS1716" s="31">
        <f t="shared" si="5768"/>
        <v>5407.1999999999998</v>
      </c>
      <c r="BT1716" s="31">
        <f t="shared" si="5769"/>
        <v>4480.1000000000004</v>
      </c>
      <c r="BU1716" s="31">
        <f t="shared" si="5770"/>
        <v>4480.1000000000004</v>
      </c>
      <c r="BV1716" s="31">
        <f t="shared" si="5894"/>
        <v>0</v>
      </c>
      <c r="BW1716" s="31">
        <f t="shared" si="5895"/>
        <v>0</v>
      </c>
      <c r="BX1716" s="31">
        <f t="shared" si="5771"/>
        <v>5407.1999999999998</v>
      </c>
      <c r="BY1716" s="31">
        <f t="shared" si="5772"/>
        <v>4480.1000000000004</v>
      </c>
      <c r="BZ1716" s="31">
        <f t="shared" si="5773"/>
        <v>4480.1000000000004</v>
      </c>
      <c r="CA1716" s="31">
        <f t="shared" si="5896"/>
        <v>0</v>
      </c>
      <c r="CB1716" s="31">
        <f t="shared" si="5897"/>
        <v>0</v>
      </c>
      <c r="CC1716" s="31">
        <f t="shared" si="5898"/>
        <v>0</v>
      </c>
      <c r="CD1716" s="31">
        <f t="shared" si="5856"/>
        <v>5407.1999999999998</v>
      </c>
      <c r="CE1716" s="31">
        <f t="shared" si="5857"/>
        <v>4480.1000000000004</v>
      </c>
      <c r="CF1716" s="31">
        <f t="shared" si="5858"/>
        <v>4480.1000000000004</v>
      </c>
      <c r="CG1716" s="31">
        <f t="shared" si="5899"/>
        <v>0</v>
      </c>
      <c r="CH1716" s="24"/>
      <c r="CI1716" s="40"/>
      <c r="CN1716" s="1" t="s">
        <v>30</v>
      </c>
    </row>
    <row r="1717" ht="15">
      <c r="A1717" s="41" t="s">
        <v>982</v>
      </c>
      <c r="B1717" s="17">
        <v>240</v>
      </c>
      <c r="C1717" s="16" t="s">
        <v>395</v>
      </c>
      <c r="D1717" s="16" t="s">
        <v>66</v>
      </c>
      <c r="E1717" s="39" t="s">
        <v>925</v>
      </c>
      <c r="F1717" s="31">
        <f>4358.7+207.1</f>
        <v>4565.8000000000002</v>
      </c>
      <c r="G1717" s="31">
        <f>4260.6+219.5</f>
        <v>4480.1000000000004</v>
      </c>
      <c r="H1717" s="31">
        <f>4260.6+219.5</f>
        <v>4480.1000000000004</v>
      </c>
      <c r="I1717" s="31"/>
      <c r="J1717" s="31"/>
      <c r="K1717" s="31"/>
      <c r="L1717" s="31">
        <f t="shared" si="5738"/>
        <v>4565.8000000000002</v>
      </c>
      <c r="M1717" s="31">
        <f t="shared" si="5739"/>
        <v>4480.1000000000004</v>
      </c>
      <c r="N1717" s="31">
        <f t="shared" si="5740"/>
        <v>4480.1000000000004</v>
      </c>
      <c r="O1717" s="31"/>
      <c r="P1717" s="31"/>
      <c r="Q1717" s="31"/>
      <c r="R1717" s="31">
        <f t="shared" si="5741"/>
        <v>4565.8000000000002</v>
      </c>
      <c r="S1717" s="31">
        <f t="shared" si="5742"/>
        <v>4480.1000000000004</v>
      </c>
      <c r="T1717" s="31">
        <f t="shared" si="5743"/>
        <v>4480.1000000000004</v>
      </c>
      <c r="U1717" s="31"/>
      <c r="V1717" s="31"/>
      <c r="W1717" s="31"/>
      <c r="X1717" s="31">
        <f t="shared" si="5744"/>
        <v>4565.8000000000002</v>
      </c>
      <c r="Y1717" s="31">
        <f t="shared" si="5745"/>
        <v>4480.1000000000004</v>
      </c>
      <c r="Z1717" s="31">
        <f t="shared" si="5746"/>
        <v>4480.1000000000004</v>
      </c>
      <c r="AA1717" s="31"/>
      <c r="AB1717" s="31"/>
      <c r="AC1717" s="31"/>
      <c r="AD1717" s="31">
        <f t="shared" si="5747"/>
        <v>4565.8000000000002</v>
      </c>
      <c r="AE1717" s="31">
        <f t="shared" si="5748"/>
        <v>4480.1000000000004</v>
      </c>
      <c r="AF1717" s="31">
        <f t="shared" si="5749"/>
        <v>4480.1000000000004</v>
      </c>
      <c r="AG1717" s="31"/>
      <c r="AH1717" s="31"/>
      <c r="AI1717" s="31"/>
      <c r="AJ1717" s="31">
        <f t="shared" si="5750"/>
        <v>4565.8000000000002</v>
      </c>
      <c r="AK1717" s="31">
        <f t="shared" si="5751"/>
        <v>4480.1000000000004</v>
      </c>
      <c r="AL1717" s="31">
        <f t="shared" si="5752"/>
        <v>4480.1000000000004</v>
      </c>
      <c r="AM1717" s="31">
        <v>841.39999999999998</v>
      </c>
      <c r="AN1717" s="31"/>
      <c r="AO1717" s="31"/>
      <c r="AP1717" s="31">
        <f t="shared" si="5753"/>
        <v>5407.1999999999998</v>
      </c>
      <c r="AQ1717" s="31">
        <f t="shared" si="5754"/>
        <v>4480.1000000000004</v>
      </c>
      <c r="AR1717" s="31">
        <f t="shared" si="5755"/>
        <v>4480.1000000000004</v>
      </c>
      <c r="AS1717" s="31"/>
      <c r="AT1717" s="31"/>
      <c r="AU1717" s="31"/>
      <c r="AV1717" s="31">
        <f t="shared" si="5756"/>
        <v>5407.1999999999998</v>
      </c>
      <c r="AW1717" s="31">
        <f t="shared" si="5757"/>
        <v>4480.1000000000004</v>
      </c>
      <c r="AX1717" s="31">
        <f t="shared" si="5758"/>
        <v>4480.1000000000004</v>
      </c>
      <c r="AY1717" s="31"/>
      <c r="AZ1717" s="31"/>
      <c r="BA1717" s="31"/>
      <c r="BB1717" s="31">
        <f t="shared" si="5759"/>
        <v>5407.1999999999998</v>
      </c>
      <c r="BC1717" s="31">
        <f t="shared" si="5760"/>
        <v>4480.1000000000004</v>
      </c>
      <c r="BD1717" s="31">
        <f t="shared" si="5761"/>
        <v>4480.1000000000004</v>
      </c>
      <c r="BE1717" s="31"/>
      <c r="BF1717" s="31"/>
      <c r="BG1717" s="31"/>
      <c r="BH1717" s="31">
        <f t="shared" si="5762"/>
        <v>5407.1999999999998</v>
      </c>
      <c r="BI1717" s="31">
        <f t="shared" si="5763"/>
        <v>4480.1000000000004</v>
      </c>
      <c r="BJ1717" s="31">
        <f t="shared" si="5764"/>
        <v>4480.1000000000004</v>
      </c>
      <c r="BK1717" s="31"/>
      <c r="BL1717" s="31"/>
      <c r="BM1717" s="31"/>
      <c r="BN1717" s="31">
        <f t="shared" si="5765"/>
        <v>5407.1999999999998</v>
      </c>
      <c r="BO1717" s="31">
        <f t="shared" si="5766"/>
        <v>4480.1000000000004</v>
      </c>
      <c r="BP1717" s="31">
        <f t="shared" si="5767"/>
        <v>4480.1000000000004</v>
      </c>
      <c r="BQ1717" s="31"/>
      <c r="BR1717" s="31"/>
      <c r="BS1717" s="31">
        <f t="shared" si="5768"/>
        <v>5407.1999999999998</v>
      </c>
      <c r="BT1717" s="31">
        <f t="shared" si="5769"/>
        <v>4480.1000000000004</v>
      </c>
      <c r="BU1717" s="31">
        <f t="shared" si="5770"/>
        <v>4480.1000000000004</v>
      </c>
      <c r="BV1717" s="31"/>
      <c r="BW1717" s="31"/>
      <c r="BX1717" s="31">
        <f t="shared" si="5771"/>
        <v>5407.1999999999998</v>
      </c>
      <c r="BY1717" s="31">
        <f t="shared" si="5772"/>
        <v>4480.1000000000004</v>
      </c>
      <c r="BZ1717" s="31">
        <f t="shared" si="5773"/>
        <v>4480.1000000000004</v>
      </c>
      <c r="CA1717" s="31"/>
      <c r="CB1717" s="31"/>
      <c r="CC1717" s="31"/>
      <c r="CD1717" s="31">
        <f t="shared" si="5856"/>
        <v>5407.1999999999998</v>
      </c>
      <c r="CE1717" s="31">
        <f t="shared" si="5857"/>
        <v>4480.1000000000004</v>
      </c>
      <c r="CF1717" s="31">
        <f t="shared" si="5858"/>
        <v>4480.1000000000004</v>
      </c>
      <c r="CG1717" s="31"/>
      <c r="CH1717" s="24"/>
      <c r="CI1717" s="40"/>
    </row>
    <row r="1718" ht="15">
      <c r="A1718" s="41" t="s">
        <v>982</v>
      </c>
      <c r="B1718" s="17">
        <v>800</v>
      </c>
      <c r="C1718" s="16"/>
      <c r="D1718" s="16"/>
      <c r="E1718" s="39" t="s">
        <v>54</v>
      </c>
      <c r="F1718" s="31">
        <f t="shared" ref="F1718:F1719" si="5903">F1719</f>
        <v>967.39999999999998</v>
      </c>
      <c r="G1718" s="31">
        <f t="shared" ref="G1718:G1719" si="5904">G1719</f>
        <v>967.39999999999998</v>
      </c>
      <c r="H1718" s="31">
        <f t="shared" ref="H1718:H1719" si="5905">H1719</f>
        <v>967.39999999999998</v>
      </c>
      <c r="I1718" s="31">
        <f t="shared" si="5862"/>
        <v>0</v>
      </c>
      <c r="J1718" s="31">
        <f t="shared" si="5863"/>
        <v>0</v>
      </c>
      <c r="K1718" s="31">
        <f t="shared" si="5864"/>
        <v>0</v>
      </c>
      <c r="L1718" s="31">
        <f t="shared" si="5738"/>
        <v>967.39999999999998</v>
      </c>
      <c r="M1718" s="31">
        <f t="shared" si="5739"/>
        <v>967.39999999999998</v>
      </c>
      <c r="N1718" s="31">
        <f t="shared" si="5740"/>
        <v>967.39999999999998</v>
      </c>
      <c r="O1718" s="31">
        <f t="shared" si="5865"/>
        <v>0</v>
      </c>
      <c r="P1718" s="31">
        <f t="shared" si="5866"/>
        <v>0</v>
      </c>
      <c r="Q1718" s="31">
        <f t="shared" si="5867"/>
        <v>0</v>
      </c>
      <c r="R1718" s="31">
        <f t="shared" si="5741"/>
        <v>967.39999999999998</v>
      </c>
      <c r="S1718" s="31">
        <f t="shared" si="5742"/>
        <v>967.39999999999998</v>
      </c>
      <c r="T1718" s="31">
        <f t="shared" si="5743"/>
        <v>967.39999999999998</v>
      </c>
      <c r="U1718" s="31">
        <f t="shared" si="5868"/>
        <v>0</v>
      </c>
      <c r="V1718" s="31">
        <f t="shared" si="5869"/>
        <v>0</v>
      </c>
      <c r="W1718" s="31">
        <f t="shared" si="5870"/>
        <v>0</v>
      </c>
      <c r="X1718" s="31">
        <f t="shared" si="5744"/>
        <v>967.39999999999998</v>
      </c>
      <c r="Y1718" s="31">
        <f t="shared" si="5745"/>
        <v>967.39999999999998</v>
      </c>
      <c r="Z1718" s="31">
        <f t="shared" si="5746"/>
        <v>967.39999999999998</v>
      </c>
      <c r="AA1718" s="31">
        <f t="shared" si="5871"/>
        <v>0</v>
      </c>
      <c r="AB1718" s="31">
        <f t="shared" si="5872"/>
        <v>0</v>
      </c>
      <c r="AC1718" s="31">
        <f t="shared" si="5873"/>
        <v>0</v>
      </c>
      <c r="AD1718" s="31">
        <f t="shared" si="5747"/>
        <v>967.39999999999998</v>
      </c>
      <c r="AE1718" s="31">
        <f t="shared" si="5748"/>
        <v>967.39999999999998</v>
      </c>
      <c r="AF1718" s="31">
        <f t="shared" si="5749"/>
        <v>967.39999999999998</v>
      </c>
      <c r="AG1718" s="31">
        <f t="shared" si="5874"/>
        <v>0</v>
      </c>
      <c r="AH1718" s="31">
        <f t="shared" si="5875"/>
        <v>0</v>
      </c>
      <c r="AI1718" s="31">
        <f t="shared" si="5876"/>
        <v>0</v>
      </c>
      <c r="AJ1718" s="31">
        <f t="shared" si="5750"/>
        <v>967.39999999999998</v>
      </c>
      <c r="AK1718" s="31">
        <f t="shared" si="5751"/>
        <v>967.39999999999998</v>
      </c>
      <c r="AL1718" s="31">
        <f t="shared" si="5752"/>
        <v>967.39999999999998</v>
      </c>
      <c r="AM1718" s="31">
        <f t="shared" si="5877"/>
        <v>0</v>
      </c>
      <c r="AN1718" s="31">
        <f t="shared" si="5878"/>
        <v>0</v>
      </c>
      <c r="AO1718" s="31">
        <f t="shared" si="5879"/>
        <v>0</v>
      </c>
      <c r="AP1718" s="31">
        <f t="shared" si="5753"/>
        <v>967.39999999999998</v>
      </c>
      <c r="AQ1718" s="31">
        <f t="shared" si="5754"/>
        <v>967.39999999999998</v>
      </c>
      <c r="AR1718" s="31">
        <f t="shared" si="5755"/>
        <v>967.39999999999998</v>
      </c>
      <c r="AS1718" s="31">
        <f t="shared" si="5880"/>
        <v>0</v>
      </c>
      <c r="AT1718" s="31">
        <f t="shared" si="5881"/>
        <v>0</v>
      </c>
      <c r="AU1718" s="31">
        <f t="shared" si="5882"/>
        <v>0</v>
      </c>
      <c r="AV1718" s="31">
        <f t="shared" si="5756"/>
        <v>967.39999999999998</v>
      </c>
      <c r="AW1718" s="31">
        <f t="shared" si="5757"/>
        <v>967.39999999999998</v>
      </c>
      <c r="AX1718" s="31">
        <f t="shared" si="5758"/>
        <v>967.39999999999998</v>
      </c>
      <c r="AY1718" s="31">
        <f t="shared" si="5883"/>
        <v>0</v>
      </c>
      <c r="AZ1718" s="31">
        <f t="shared" si="5884"/>
        <v>0</v>
      </c>
      <c r="BA1718" s="31">
        <f t="shared" si="5885"/>
        <v>0</v>
      </c>
      <c r="BB1718" s="31">
        <f t="shared" si="5759"/>
        <v>967.39999999999998</v>
      </c>
      <c r="BC1718" s="31">
        <f t="shared" si="5760"/>
        <v>967.39999999999998</v>
      </c>
      <c r="BD1718" s="31">
        <f t="shared" si="5761"/>
        <v>967.39999999999998</v>
      </c>
      <c r="BE1718" s="31">
        <f t="shared" si="5886"/>
        <v>0</v>
      </c>
      <c r="BF1718" s="31">
        <f t="shared" si="5887"/>
        <v>0</v>
      </c>
      <c r="BG1718" s="31">
        <f t="shared" si="5888"/>
        <v>0</v>
      </c>
      <c r="BH1718" s="31">
        <f t="shared" si="5762"/>
        <v>967.39999999999998</v>
      </c>
      <c r="BI1718" s="31">
        <f t="shared" si="5763"/>
        <v>967.39999999999998</v>
      </c>
      <c r="BJ1718" s="31">
        <f t="shared" si="5764"/>
        <v>967.39999999999998</v>
      </c>
      <c r="BK1718" s="31">
        <f t="shared" si="5889"/>
        <v>0</v>
      </c>
      <c r="BL1718" s="31">
        <f t="shared" si="5890"/>
        <v>0</v>
      </c>
      <c r="BM1718" s="31">
        <f t="shared" si="5891"/>
        <v>0</v>
      </c>
      <c r="BN1718" s="31">
        <f t="shared" si="5765"/>
        <v>967.39999999999998</v>
      </c>
      <c r="BO1718" s="31">
        <f t="shared" si="5766"/>
        <v>967.39999999999998</v>
      </c>
      <c r="BP1718" s="31">
        <f t="shared" si="5767"/>
        <v>967.39999999999998</v>
      </c>
      <c r="BQ1718" s="31">
        <f t="shared" si="5892"/>
        <v>0</v>
      </c>
      <c r="BR1718" s="31">
        <f t="shared" si="5893"/>
        <v>0</v>
      </c>
      <c r="BS1718" s="31">
        <f t="shared" si="5768"/>
        <v>967.39999999999998</v>
      </c>
      <c r="BT1718" s="31">
        <f t="shared" si="5769"/>
        <v>967.39999999999998</v>
      </c>
      <c r="BU1718" s="31">
        <f t="shared" si="5770"/>
        <v>967.39999999999998</v>
      </c>
      <c r="BV1718" s="31">
        <f t="shared" si="5894"/>
        <v>0</v>
      </c>
      <c r="BW1718" s="31">
        <f t="shared" si="5895"/>
        <v>0</v>
      </c>
      <c r="BX1718" s="31">
        <f t="shared" si="5771"/>
        <v>967.39999999999998</v>
      </c>
      <c r="BY1718" s="31">
        <f t="shared" si="5772"/>
        <v>967.39999999999998</v>
      </c>
      <c r="BZ1718" s="31">
        <f t="shared" si="5773"/>
        <v>967.39999999999998</v>
      </c>
      <c r="CA1718" s="31">
        <f t="shared" si="5896"/>
        <v>0</v>
      </c>
      <c r="CB1718" s="31">
        <f t="shared" si="5897"/>
        <v>0</v>
      </c>
      <c r="CC1718" s="31">
        <f t="shared" si="5898"/>
        <v>0</v>
      </c>
      <c r="CD1718" s="31">
        <f t="shared" si="5856"/>
        <v>967.39999999999998</v>
      </c>
      <c r="CE1718" s="31">
        <f t="shared" si="5857"/>
        <v>967.39999999999998</v>
      </c>
      <c r="CF1718" s="31">
        <f t="shared" si="5858"/>
        <v>967.39999999999998</v>
      </c>
      <c r="CG1718" s="31">
        <f t="shared" si="5899"/>
        <v>0</v>
      </c>
      <c r="CH1718" s="24"/>
      <c r="CI1718" s="40"/>
      <c r="CM1718" s="1" t="s">
        <v>29</v>
      </c>
    </row>
    <row r="1719" ht="15">
      <c r="A1719" s="41" t="s">
        <v>982</v>
      </c>
      <c r="B1719" s="17">
        <v>850</v>
      </c>
      <c r="C1719" s="16"/>
      <c r="D1719" s="16"/>
      <c r="E1719" s="39" t="s">
        <v>79</v>
      </c>
      <c r="F1719" s="31">
        <f t="shared" si="5903"/>
        <v>967.39999999999998</v>
      </c>
      <c r="G1719" s="31">
        <f t="shared" si="5904"/>
        <v>967.39999999999998</v>
      </c>
      <c r="H1719" s="31">
        <f t="shared" si="5905"/>
        <v>967.39999999999998</v>
      </c>
      <c r="I1719" s="31">
        <f t="shared" si="5862"/>
        <v>0</v>
      </c>
      <c r="J1719" s="31">
        <f t="shared" si="5863"/>
        <v>0</v>
      </c>
      <c r="K1719" s="31">
        <f t="shared" si="5864"/>
        <v>0</v>
      </c>
      <c r="L1719" s="31">
        <f t="shared" si="5738"/>
        <v>967.39999999999998</v>
      </c>
      <c r="M1719" s="31">
        <f t="shared" si="5739"/>
        <v>967.39999999999998</v>
      </c>
      <c r="N1719" s="31">
        <f t="shared" si="5740"/>
        <v>967.39999999999998</v>
      </c>
      <c r="O1719" s="31">
        <f t="shared" si="5865"/>
        <v>0</v>
      </c>
      <c r="P1719" s="31">
        <f t="shared" si="5866"/>
        <v>0</v>
      </c>
      <c r="Q1719" s="31">
        <f t="shared" si="5867"/>
        <v>0</v>
      </c>
      <c r="R1719" s="31">
        <f t="shared" si="5741"/>
        <v>967.39999999999998</v>
      </c>
      <c r="S1719" s="31">
        <f t="shared" si="5742"/>
        <v>967.39999999999998</v>
      </c>
      <c r="T1719" s="31">
        <f t="shared" si="5743"/>
        <v>967.39999999999998</v>
      </c>
      <c r="U1719" s="31">
        <f t="shared" si="5868"/>
        <v>0</v>
      </c>
      <c r="V1719" s="31">
        <f t="shared" si="5869"/>
        <v>0</v>
      </c>
      <c r="W1719" s="31">
        <f t="shared" si="5870"/>
        <v>0</v>
      </c>
      <c r="X1719" s="31">
        <f t="shared" si="5744"/>
        <v>967.39999999999998</v>
      </c>
      <c r="Y1719" s="31">
        <f t="shared" si="5745"/>
        <v>967.39999999999998</v>
      </c>
      <c r="Z1719" s="31">
        <f t="shared" si="5746"/>
        <v>967.39999999999998</v>
      </c>
      <c r="AA1719" s="31">
        <f t="shared" si="5871"/>
        <v>0</v>
      </c>
      <c r="AB1719" s="31">
        <f t="shared" si="5872"/>
        <v>0</v>
      </c>
      <c r="AC1719" s="31">
        <f t="shared" si="5873"/>
        <v>0</v>
      </c>
      <c r="AD1719" s="31">
        <f t="shared" si="5747"/>
        <v>967.39999999999998</v>
      </c>
      <c r="AE1719" s="31">
        <f t="shared" si="5748"/>
        <v>967.39999999999998</v>
      </c>
      <c r="AF1719" s="31">
        <f t="shared" si="5749"/>
        <v>967.39999999999998</v>
      </c>
      <c r="AG1719" s="31">
        <f t="shared" si="5874"/>
        <v>0</v>
      </c>
      <c r="AH1719" s="31">
        <f t="shared" si="5875"/>
        <v>0</v>
      </c>
      <c r="AI1719" s="31">
        <f t="shared" si="5876"/>
        <v>0</v>
      </c>
      <c r="AJ1719" s="31">
        <f t="shared" si="5750"/>
        <v>967.39999999999998</v>
      </c>
      <c r="AK1719" s="31">
        <f t="shared" si="5751"/>
        <v>967.39999999999998</v>
      </c>
      <c r="AL1719" s="31">
        <f t="shared" si="5752"/>
        <v>967.39999999999998</v>
      </c>
      <c r="AM1719" s="31">
        <f t="shared" si="5877"/>
        <v>0</v>
      </c>
      <c r="AN1719" s="31">
        <f t="shared" si="5878"/>
        <v>0</v>
      </c>
      <c r="AO1719" s="31">
        <f t="shared" si="5879"/>
        <v>0</v>
      </c>
      <c r="AP1719" s="31">
        <f t="shared" si="5753"/>
        <v>967.39999999999998</v>
      </c>
      <c r="AQ1719" s="31">
        <f t="shared" si="5754"/>
        <v>967.39999999999998</v>
      </c>
      <c r="AR1719" s="31">
        <f t="shared" si="5755"/>
        <v>967.39999999999998</v>
      </c>
      <c r="AS1719" s="31">
        <f t="shared" si="5880"/>
        <v>0</v>
      </c>
      <c r="AT1719" s="31">
        <f t="shared" si="5881"/>
        <v>0</v>
      </c>
      <c r="AU1719" s="31">
        <f t="shared" si="5882"/>
        <v>0</v>
      </c>
      <c r="AV1719" s="31">
        <f t="shared" si="5756"/>
        <v>967.39999999999998</v>
      </c>
      <c r="AW1719" s="31">
        <f t="shared" si="5757"/>
        <v>967.39999999999998</v>
      </c>
      <c r="AX1719" s="31">
        <f t="shared" si="5758"/>
        <v>967.39999999999998</v>
      </c>
      <c r="AY1719" s="31">
        <f t="shared" si="5883"/>
        <v>0</v>
      </c>
      <c r="AZ1719" s="31">
        <f t="shared" si="5884"/>
        <v>0</v>
      </c>
      <c r="BA1719" s="31">
        <f t="shared" si="5885"/>
        <v>0</v>
      </c>
      <c r="BB1719" s="31">
        <f t="shared" si="5759"/>
        <v>967.39999999999998</v>
      </c>
      <c r="BC1719" s="31">
        <f t="shared" si="5760"/>
        <v>967.39999999999998</v>
      </c>
      <c r="BD1719" s="31">
        <f t="shared" si="5761"/>
        <v>967.39999999999998</v>
      </c>
      <c r="BE1719" s="31">
        <f t="shared" si="5886"/>
        <v>0</v>
      </c>
      <c r="BF1719" s="31">
        <f t="shared" si="5887"/>
        <v>0</v>
      </c>
      <c r="BG1719" s="31">
        <f t="shared" si="5888"/>
        <v>0</v>
      </c>
      <c r="BH1719" s="31">
        <f t="shared" si="5762"/>
        <v>967.39999999999998</v>
      </c>
      <c r="BI1719" s="31">
        <f t="shared" si="5763"/>
        <v>967.39999999999998</v>
      </c>
      <c r="BJ1719" s="31">
        <f t="shared" si="5764"/>
        <v>967.39999999999998</v>
      </c>
      <c r="BK1719" s="31">
        <f t="shared" si="5889"/>
        <v>0</v>
      </c>
      <c r="BL1719" s="31">
        <f t="shared" si="5890"/>
        <v>0</v>
      </c>
      <c r="BM1719" s="31">
        <f t="shared" si="5891"/>
        <v>0</v>
      </c>
      <c r="BN1719" s="31">
        <f t="shared" si="5765"/>
        <v>967.39999999999998</v>
      </c>
      <c r="BO1719" s="31">
        <f t="shared" si="5766"/>
        <v>967.39999999999998</v>
      </c>
      <c r="BP1719" s="31">
        <f t="shared" si="5767"/>
        <v>967.39999999999998</v>
      </c>
      <c r="BQ1719" s="31">
        <f t="shared" si="5892"/>
        <v>0</v>
      </c>
      <c r="BR1719" s="31">
        <f t="shared" si="5893"/>
        <v>0</v>
      </c>
      <c r="BS1719" s="31">
        <f t="shared" si="5768"/>
        <v>967.39999999999998</v>
      </c>
      <c r="BT1719" s="31">
        <f t="shared" si="5769"/>
        <v>967.39999999999998</v>
      </c>
      <c r="BU1719" s="31">
        <f t="shared" si="5770"/>
        <v>967.39999999999998</v>
      </c>
      <c r="BV1719" s="31">
        <f t="shared" si="5894"/>
        <v>0</v>
      </c>
      <c r="BW1719" s="31">
        <f t="shared" si="5895"/>
        <v>0</v>
      </c>
      <c r="BX1719" s="31">
        <f t="shared" si="5771"/>
        <v>967.39999999999998</v>
      </c>
      <c r="BY1719" s="31">
        <f t="shared" si="5772"/>
        <v>967.39999999999998</v>
      </c>
      <c r="BZ1719" s="31">
        <f t="shared" si="5773"/>
        <v>967.39999999999998</v>
      </c>
      <c r="CA1719" s="31">
        <f t="shared" si="5896"/>
        <v>0</v>
      </c>
      <c r="CB1719" s="31">
        <f t="shared" si="5897"/>
        <v>0</v>
      </c>
      <c r="CC1719" s="31">
        <f t="shared" si="5898"/>
        <v>0</v>
      </c>
      <c r="CD1719" s="31">
        <f t="shared" si="5856"/>
        <v>967.39999999999998</v>
      </c>
      <c r="CE1719" s="31">
        <f t="shared" si="5857"/>
        <v>967.39999999999998</v>
      </c>
      <c r="CF1719" s="31">
        <f t="shared" si="5858"/>
        <v>967.39999999999998</v>
      </c>
      <c r="CG1719" s="31">
        <f t="shared" si="5899"/>
        <v>0</v>
      </c>
      <c r="CH1719" s="24"/>
      <c r="CI1719" s="40"/>
      <c r="CN1719" s="1" t="s">
        <v>30</v>
      </c>
    </row>
    <row r="1720" ht="15">
      <c r="A1720" s="41" t="s">
        <v>982</v>
      </c>
      <c r="B1720" s="17">
        <v>850</v>
      </c>
      <c r="C1720" s="16" t="s">
        <v>395</v>
      </c>
      <c r="D1720" s="16" t="s">
        <v>66</v>
      </c>
      <c r="E1720" s="39" t="s">
        <v>925</v>
      </c>
      <c r="F1720" s="31">
        <v>967.39999999999998</v>
      </c>
      <c r="G1720" s="31">
        <v>967.39999999999998</v>
      </c>
      <c r="H1720" s="31">
        <v>967.39999999999998</v>
      </c>
      <c r="I1720" s="31"/>
      <c r="J1720" s="31"/>
      <c r="K1720" s="31"/>
      <c r="L1720" s="31">
        <f t="shared" si="5738"/>
        <v>967.39999999999998</v>
      </c>
      <c r="M1720" s="31">
        <f t="shared" si="5739"/>
        <v>967.39999999999998</v>
      </c>
      <c r="N1720" s="31">
        <f t="shared" si="5740"/>
        <v>967.39999999999998</v>
      </c>
      <c r="O1720" s="31"/>
      <c r="P1720" s="31"/>
      <c r="Q1720" s="31"/>
      <c r="R1720" s="31">
        <f t="shared" si="5741"/>
        <v>967.39999999999998</v>
      </c>
      <c r="S1720" s="31">
        <f t="shared" si="5742"/>
        <v>967.39999999999998</v>
      </c>
      <c r="T1720" s="31">
        <f t="shared" si="5743"/>
        <v>967.39999999999998</v>
      </c>
      <c r="U1720" s="31"/>
      <c r="V1720" s="31"/>
      <c r="W1720" s="31"/>
      <c r="X1720" s="31">
        <f t="shared" si="5744"/>
        <v>967.39999999999998</v>
      </c>
      <c r="Y1720" s="31">
        <f t="shared" si="5745"/>
        <v>967.39999999999998</v>
      </c>
      <c r="Z1720" s="31">
        <f t="shared" si="5746"/>
        <v>967.39999999999998</v>
      </c>
      <c r="AA1720" s="31"/>
      <c r="AB1720" s="31"/>
      <c r="AC1720" s="31"/>
      <c r="AD1720" s="31">
        <f t="shared" si="5747"/>
        <v>967.39999999999998</v>
      </c>
      <c r="AE1720" s="31">
        <f t="shared" si="5748"/>
        <v>967.39999999999998</v>
      </c>
      <c r="AF1720" s="31">
        <f t="shared" si="5749"/>
        <v>967.39999999999998</v>
      </c>
      <c r="AG1720" s="31"/>
      <c r="AH1720" s="31"/>
      <c r="AI1720" s="31"/>
      <c r="AJ1720" s="31">
        <f t="shared" si="5750"/>
        <v>967.39999999999998</v>
      </c>
      <c r="AK1720" s="31">
        <f t="shared" si="5751"/>
        <v>967.39999999999998</v>
      </c>
      <c r="AL1720" s="31">
        <f t="shared" si="5752"/>
        <v>967.39999999999998</v>
      </c>
      <c r="AM1720" s="31"/>
      <c r="AN1720" s="31"/>
      <c r="AO1720" s="31"/>
      <c r="AP1720" s="31">
        <f t="shared" si="5753"/>
        <v>967.39999999999998</v>
      </c>
      <c r="AQ1720" s="31">
        <f t="shared" si="5754"/>
        <v>967.39999999999998</v>
      </c>
      <c r="AR1720" s="31">
        <f t="shared" si="5755"/>
        <v>967.39999999999998</v>
      </c>
      <c r="AS1720" s="31"/>
      <c r="AT1720" s="31"/>
      <c r="AU1720" s="31"/>
      <c r="AV1720" s="31">
        <f t="shared" si="5756"/>
        <v>967.39999999999998</v>
      </c>
      <c r="AW1720" s="31">
        <f t="shared" si="5757"/>
        <v>967.39999999999998</v>
      </c>
      <c r="AX1720" s="31">
        <f t="shared" si="5758"/>
        <v>967.39999999999998</v>
      </c>
      <c r="AY1720" s="31"/>
      <c r="AZ1720" s="31"/>
      <c r="BA1720" s="31"/>
      <c r="BB1720" s="31">
        <f t="shared" si="5759"/>
        <v>967.39999999999998</v>
      </c>
      <c r="BC1720" s="31">
        <f t="shared" si="5760"/>
        <v>967.39999999999998</v>
      </c>
      <c r="BD1720" s="31">
        <f t="shared" si="5761"/>
        <v>967.39999999999998</v>
      </c>
      <c r="BE1720" s="31"/>
      <c r="BF1720" s="31"/>
      <c r="BG1720" s="31"/>
      <c r="BH1720" s="31">
        <f t="shared" si="5762"/>
        <v>967.39999999999998</v>
      </c>
      <c r="BI1720" s="31">
        <f t="shared" si="5763"/>
        <v>967.39999999999998</v>
      </c>
      <c r="BJ1720" s="31">
        <f t="shared" si="5764"/>
        <v>967.39999999999998</v>
      </c>
      <c r="BK1720" s="31"/>
      <c r="BL1720" s="31"/>
      <c r="BM1720" s="31"/>
      <c r="BN1720" s="31">
        <f t="shared" si="5765"/>
        <v>967.39999999999998</v>
      </c>
      <c r="BO1720" s="31">
        <f t="shared" si="5766"/>
        <v>967.39999999999998</v>
      </c>
      <c r="BP1720" s="31">
        <f t="shared" si="5767"/>
        <v>967.39999999999998</v>
      </c>
      <c r="BQ1720" s="31"/>
      <c r="BR1720" s="31"/>
      <c r="BS1720" s="31">
        <f t="shared" si="5768"/>
        <v>967.39999999999998</v>
      </c>
      <c r="BT1720" s="31">
        <f t="shared" si="5769"/>
        <v>967.39999999999998</v>
      </c>
      <c r="BU1720" s="31">
        <f t="shared" si="5770"/>
        <v>967.39999999999998</v>
      </c>
      <c r="BV1720" s="31"/>
      <c r="BW1720" s="31"/>
      <c r="BX1720" s="31">
        <f t="shared" si="5771"/>
        <v>967.39999999999998</v>
      </c>
      <c r="BY1720" s="31">
        <f t="shared" si="5772"/>
        <v>967.39999999999998</v>
      </c>
      <c r="BZ1720" s="31">
        <f t="shared" si="5773"/>
        <v>967.39999999999998</v>
      </c>
      <c r="CA1720" s="31"/>
      <c r="CB1720" s="31"/>
      <c r="CC1720" s="31"/>
      <c r="CD1720" s="31">
        <f t="shared" si="5856"/>
        <v>967.39999999999998</v>
      </c>
      <c r="CE1720" s="31">
        <f t="shared" si="5857"/>
        <v>967.39999999999998</v>
      </c>
      <c r="CF1720" s="31">
        <f t="shared" si="5858"/>
        <v>967.39999999999998</v>
      </c>
      <c r="CG1720" s="31"/>
      <c r="CH1720" s="24"/>
      <c r="CI1720" s="40"/>
    </row>
    <row r="1721" ht="43.75">
      <c r="A1721" s="41" t="s">
        <v>983</v>
      </c>
      <c r="B1721" s="17"/>
      <c r="C1721" s="16"/>
      <c r="D1721" s="16"/>
      <c r="E1721" s="39" t="s">
        <v>984</v>
      </c>
      <c r="F1721" s="31">
        <f>F1722+F1725</f>
        <v>26754.700000000001</v>
      </c>
      <c r="G1721" s="31">
        <f>G1722+G1725</f>
        <v>26754.699999999997</v>
      </c>
      <c r="H1721" s="31">
        <f>H1722+H1725</f>
        <v>26754.699999999997</v>
      </c>
      <c r="I1721" s="31">
        <f>I1722+I1725</f>
        <v>0</v>
      </c>
      <c r="J1721" s="31">
        <f>J1722+J1725</f>
        <v>0</v>
      </c>
      <c r="K1721" s="31">
        <f>K1722+K1725</f>
        <v>0</v>
      </c>
      <c r="L1721" s="31">
        <f t="shared" si="5738"/>
        <v>26754.700000000001</v>
      </c>
      <c r="M1721" s="31">
        <f t="shared" si="5739"/>
        <v>26754.699999999997</v>
      </c>
      <c r="N1721" s="31">
        <f t="shared" si="5740"/>
        <v>26754.699999999997</v>
      </c>
      <c r="O1721" s="31">
        <f>O1722+O1725</f>
        <v>0</v>
      </c>
      <c r="P1721" s="31">
        <f>P1722+P1725</f>
        <v>0</v>
      </c>
      <c r="Q1721" s="31">
        <f>Q1722+Q1725</f>
        <v>0</v>
      </c>
      <c r="R1721" s="31">
        <f t="shared" si="5741"/>
        <v>26754.700000000001</v>
      </c>
      <c r="S1721" s="31">
        <f t="shared" si="5742"/>
        <v>26754.699999999997</v>
      </c>
      <c r="T1721" s="31">
        <f t="shared" si="5743"/>
        <v>26754.699999999997</v>
      </c>
      <c r="U1721" s="31">
        <f>U1722+U1725</f>
        <v>0</v>
      </c>
      <c r="V1721" s="31">
        <f>V1722+V1725</f>
        <v>0</v>
      </c>
      <c r="W1721" s="31">
        <f>W1722+W1725</f>
        <v>0</v>
      </c>
      <c r="X1721" s="31">
        <f t="shared" si="5744"/>
        <v>26754.700000000001</v>
      </c>
      <c r="Y1721" s="31">
        <f t="shared" si="5745"/>
        <v>26754.699999999997</v>
      </c>
      <c r="Z1721" s="31">
        <f t="shared" si="5746"/>
        <v>26754.699999999997</v>
      </c>
      <c r="AA1721" s="31">
        <f>AA1722+AA1725</f>
        <v>0</v>
      </c>
      <c r="AB1721" s="31">
        <f>AB1722+AB1725</f>
        <v>0</v>
      </c>
      <c r="AC1721" s="31">
        <f>AC1722+AC1725</f>
        <v>0</v>
      </c>
      <c r="AD1721" s="31">
        <f t="shared" si="5747"/>
        <v>26754.700000000001</v>
      </c>
      <c r="AE1721" s="31">
        <f t="shared" si="5748"/>
        <v>26754.699999999997</v>
      </c>
      <c r="AF1721" s="31">
        <f t="shared" si="5749"/>
        <v>26754.699999999997</v>
      </c>
      <c r="AG1721" s="31">
        <f>AG1722+AG1725</f>
        <v>0</v>
      </c>
      <c r="AH1721" s="31">
        <f>AH1722+AH1725</f>
        <v>0</v>
      </c>
      <c r="AI1721" s="31">
        <f>AI1722+AI1725</f>
        <v>0</v>
      </c>
      <c r="AJ1721" s="31">
        <f t="shared" si="5750"/>
        <v>26754.700000000001</v>
      </c>
      <c r="AK1721" s="31">
        <f t="shared" si="5751"/>
        <v>26754.699999999997</v>
      </c>
      <c r="AL1721" s="31">
        <f t="shared" si="5752"/>
        <v>26754.699999999997</v>
      </c>
      <c r="AM1721" s="31">
        <f>AM1722+AM1725</f>
        <v>0</v>
      </c>
      <c r="AN1721" s="31">
        <f>AN1722+AN1725</f>
        <v>0</v>
      </c>
      <c r="AO1721" s="31">
        <f>AO1722+AO1725</f>
        <v>0</v>
      </c>
      <c r="AP1721" s="31">
        <f t="shared" si="5753"/>
        <v>26754.700000000001</v>
      </c>
      <c r="AQ1721" s="31">
        <f t="shared" si="5754"/>
        <v>26754.699999999997</v>
      </c>
      <c r="AR1721" s="31">
        <f t="shared" si="5755"/>
        <v>26754.699999999997</v>
      </c>
      <c r="AS1721" s="31">
        <f>AS1722+AS1725</f>
        <v>0</v>
      </c>
      <c r="AT1721" s="31">
        <f>AT1722+AT1725</f>
        <v>0</v>
      </c>
      <c r="AU1721" s="31">
        <f>AU1722+AU1725</f>
        <v>0</v>
      </c>
      <c r="AV1721" s="31">
        <f t="shared" si="5756"/>
        <v>26754.700000000001</v>
      </c>
      <c r="AW1721" s="31">
        <f t="shared" si="5757"/>
        <v>26754.699999999997</v>
      </c>
      <c r="AX1721" s="31">
        <f t="shared" si="5758"/>
        <v>26754.699999999997</v>
      </c>
      <c r="AY1721" s="31">
        <f>AY1722+AY1725</f>
        <v>0</v>
      </c>
      <c r="AZ1721" s="31">
        <f>AZ1722+AZ1725</f>
        <v>0</v>
      </c>
      <c r="BA1721" s="31">
        <f>BA1722+BA1725</f>
        <v>0</v>
      </c>
      <c r="BB1721" s="31">
        <f t="shared" si="5759"/>
        <v>26754.700000000001</v>
      </c>
      <c r="BC1721" s="31">
        <f t="shared" si="5760"/>
        <v>26754.699999999997</v>
      </c>
      <c r="BD1721" s="31">
        <f t="shared" si="5761"/>
        <v>26754.699999999997</v>
      </c>
      <c r="BE1721" s="31">
        <f>BE1722+BE1725</f>
        <v>0</v>
      </c>
      <c r="BF1721" s="31">
        <f>BF1722+BF1725</f>
        <v>0</v>
      </c>
      <c r="BG1721" s="31">
        <f>BG1722+BG1725</f>
        <v>0</v>
      </c>
      <c r="BH1721" s="31">
        <f t="shared" si="5762"/>
        <v>26754.700000000001</v>
      </c>
      <c r="BI1721" s="31">
        <f t="shared" si="5763"/>
        <v>26754.699999999997</v>
      </c>
      <c r="BJ1721" s="31">
        <f t="shared" si="5764"/>
        <v>26754.699999999997</v>
      </c>
      <c r="BK1721" s="31">
        <f>BK1722+BK1725</f>
        <v>0</v>
      </c>
      <c r="BL1721" s="31">
        <f>BL1722+BL1725</f>
        <v>0</v>
      </c>
      <c r="BM1721" s="31">
        <f>BM1722+BM1725</f>
        <v>0</v>
      </c>
      <c r="BN1721" s="31">
        <f t="shared" si="5765"/>
        <v>26754.700000000001</v>
      </c>
      <c r="BO1721" s="31">
        <f t="shared" si="5766"/>
        <v>26754.699999999997</v>
      </c>
      <c r="BP1721" s="31">
        <f t="shared" si="5767"/>
        <v>26754.699999999997</v>
      </c>
      <c r="BQ1721" s="31">
        <f>BQ1722+BQ1725</f>
        <v>0</v>
      </c>
      <c r="BR1721" s="31">
        <f>BR1722+BR1725</f>
        <v>0</v>
      </c>
      <c r="BS1721" s="31">
        <f t="shared" si="5768"/>
        <v>26754.700000000001</v>
      </c>
      <c r="BT1721" s="31">
        <f t="shared" si="5769"/>
        <v>26754.699999999997</v>
      </c>
      <c r="BU1721" s="31">
        <f t="shared" si="5770"/>
        <v>26754.699999999997</v>
      </c>
      <c r="BV1721" s="31">
        <f>BV1722+BV1725</f>
        <v>0</v>
      </c>
      <c r="BW1721" s="31">
        <f>BW1722+BW1725</f>
        <v>0</v>
      </c>
      <c r="BX1721" s="31">
        <f t="shared" si="5771"/>
        <v>26754.700000000001</v>
      </c>
      <c r="BY1721" s="31">
        <f t="shared" si="5772"/>
        <v>26754.699999999997</v>
      </c>
      <c r="BZ1721" s="31">
        <f t="shared" si="5773"/>
        <v>26754.699999999997</v>
      </c>
      <c r="CA1721" s="31">
        <f>CA1722+CA1725</f>
        <v>0</v>
      </c>
      <c r="CB1721" s="31">
        <f>CB1722+CB1725</f>
        <v>0</v>
      </c>
      <c r="CC1721" s="31">
        <f>CC1722+CC1725</f>
        <v>0</v>
      </c>
      <c r="CD1721" s="31">
        <f t="shared" si="5856"/>
        <v>26754.700000000001</v>
      </c>
      <c r="CE1721" s="31">
        <f t="shared" si="5857"/>
        <v>26754.699999999997</v>
      </c>
      <c r="CF1721" s="31">
        <f t="shared" si="5858"/>
        <v>26754.699999999997</v>
      </c>
      <c r="CG1721" s="31">
        <f>CG1722+CG1725</f>
        <v>0</v>
      </c>
      <c r="CH1721" s="24"/>
      <c r="CI1721" s="40"/>
      <c r="CO1721" s="1" t="s">
        <v>31</v>
      </c>
    </row>
    <row r="1722" ht="71.599999999999994">
      <c r="A1722" s="41" t="s">
        <v>983</v>
      </c>
      <c r="B1722" s="17">
        <v>100</v>
      </c>
      <c r="C1722" s="16"/>
      <c r="D1722" s="16"/>
      <c r="E1722" s="39" t="s">
        <v>131</v>
      </c>
      <c r="F1722" s="31">
        <f t="shared" ref="F1722:F1731" si="5906">F1723</f>
        <v>6721.5</v>
      </c>
      <c r="G1722" s="31">
        <f t="shared" ref="G1722:G1731" si="5907">G1723</f>
        <v>6965.6000000000004</v>
      </c>
      <c r="H1722" s="31">
        <f t="shared" ref="H1722:H1731" si="5908">H1723</f>
        <v>6965.6000000000004</v>
      </c>
      <c r="I1722" s="31">
        <f t="shared" ref="I1722:I1731" si="5909">I1723</f>
        <v>0</v>
      </c>
      <c r="J1722" s="31">
        <f t="shared" ref="J1722:J1731" si="5910">J1723</f>
        <v>0</v>
      </c>
      <c r="K1722" s="31">
        <f t="shared" ref="K1722:K1731" si="5911">K1723</f>
        <v>0</v>
      </c>
      <c r="L1722" s="31">
        <f t="shared" si="5738"/>
        <v>6721.5</v>
      </c>
      <c r="M1722" s="31">
        <f t="shared" si="5739"/>
        <v>6965.6000000000004</v>
      </c>
      <c r="N1722" s="31">
        <f t="shared" si="5740"/>
        <v>6965.6000000000004</v>
      </c>
      <c r="O1722" s="31">
        <f t="shared" ref="O1722:O1736" si="5912">O1723</f>
        <v>0</v>
      </c>
      <c r="P1722" s="31">
        <f t="shared" ref="P1722:P1736" si="5913">P1723</f>
        <v>0</v>
      </c>
      <c r="Q1722" s="31">
        <f t="shared" ref="Q1722:Q1736" si="5914">Q1723</f>
        <v>0</v>
      </c>
      <c r="R1722" s="31">
        <f t="shared" si="5741"/>
        <v>6721.5</v>
      </c>
      <c r="S1722" s="31">
        <f t="shared" si="5742"/>
        <v>6965.6000000000004</v>
      </c>
      <c r="T1722" s="31">
        <f t="shared" si="5743"/>
        <v>6965.6000000000004</v>
      </c>
      <c r="U1722" s="31">
        <f t="shared" ref="U1722:U1736" si="5915">U1723</f>
        <v>0</v>
      </c>
      <c r="V1722" s="31">
        <f t="shared" ref="V1722:V1736" si="5916">V1723</f>
        <v>0</v>
      </c>
      <c r="W1722" s="31">
        <f t="shared" ref="W1722:W1736" si="5917">W1723</f>
        <v>0</v>
      </c>
      <c r="X1722" s="31">
        <f t="shared" si="5744"/>
        <v>6721.5</v>
      </c>
      <c r="Y1722" s="31">
        <f t="shared" si="5745"/>
        <v>6965.6000000000004</v>
      </c>
      <c r="Z1722" s="31">
        <f t="shared" si="5746"/>
        <v>6965.6000000000004</v>
      </c>
      <c r="AA1722" s="31">
        <f t="shared" ref="AA1722:AA1736" si="5918">AA1723</f>
        <v>0</v>
      </c>
      <c r="AB1722" s="31">
        <f t="shared" ref="AB1722:AB1736" si="5919">AB1723</f>
        <v>0</v>
      </c>
      <c r="AC1722" s="31">
        <f t="shared" ref="AC1722:AC1736" si="5920">AC1723</f>
        <v>0</v>
      </c>
      <c r="AD1722" s="31">
        <f t="shared" si="5747"/>
        <v>6721.5</v>
      </c>
      <c r="AE1722" s="31">
        <f t="shared" si="5748"/>
        <v>6965.6000000000004</v>
      </c>
      <c r="AF1722" s="31">
        <f t="shared" si="5749"/>
        <v>6965.6000000000004</v>
      </c>
      <c r="AG1722" s="31">
        <f t="shared" ref="AG1722:AG1736" si="5921">AG1723</f>
        <v>0</v>
      </c>
      <c r="AH1722" s="31">
        <f t="shared" ref="AH1722:AH1736" si="5922">AH1723</f>
        <v>0</v>
      </c>
      <c r="AI1722" s="31">
        <f t="shared" ref="AI1722:AI1736" si="5923">AI1723</f>
        <v>0</v>
      </c>
      <c r="AJ1722" s="31">
        <f t="shared" si="5750"/>
        <v>6721.5</v>
      </c>
      <c r="AK1722" s="31">
        <f t="shared" si="5751"/>
        <v>6965.6000000000004</v>
      </c>
      <c r="AL1722" s="31">
        <f t="shared" si="5752"/>
        <v>6965.6000000000004</v>
      </c>
      <c r="AM1722" s="31">
        <f t="shared" ref="AM1722:AM1731" si="5924">AM1723</f>
        <v>0</v>
      </c>
      <c r="AN1722" s="31">
        <f t="shared" ref="AN1722:AN1736" si="5925">AN1723</f>
        <v>0</v>
      </c>
      <c r="AO1722" s="31">
        <f t="shared" ref="AO1722:AO1736" si="5926">AO1723</f>
        <v>0</v>
      </c>
      <c r="AP1722" s="31">
        <f t="shared" si="5753"/>
        <v>6721.5</v>
      </c>
      <c r="AQ1722" s="31">
        <f t="shared" si="5754"/>
        <v>6965.6000000000004</v>
      </c>
      <c r="AR1722" s="31">
        <f t="shared" si="5755"/>
        <v>6965.6000000000004</v>
      </c>
      <c r="AS1722" s="31">
        <f t="shared" ref="AS1722:AS1736" si="5927">AS1723</f>
        <v>0</v>
      </c>
      <c r="AT1722" s="31">
        <f t="shared" ref="AT1722:AT1736" si="5928">AT1723</f>
        <v>0</v>
      </c>
      <c r="AU1722" s="31">
        <f t="shared" ref="AU1722:AU1736" si="5929">AU1723</f>
        <v>0</v>
      </c>
      <c r="AV1722" s="31">
        <f t="shared" si="5756"/>
        <v>6721.5</v>
      </c>
      <c r="AW1722" s="31">
        <f t="shared" si="5757"/>
        <v>6965.6000000000004</v>
      </c>
      <c r="AX1722" s="31">
        <f t="shared" si="5758"/>
        <v>6965.6000000000004</v>
      </c>
      <c r="AY1722" s="31">
        <f t="shared" ref="AY1722:AY1736" si="5930">AY1723</f>
        <v>0</v>
      </c>
      <c r="AZ1722" s="31">
        <f t="shared" ref="AZ1722:AZ1736" si="5931">AZ1723</f>
        <v>0</v>
      </c>
      <c r="BA1722" s="31">
        <f t="shared" ref="BA1722:BA1736" si="5932">BA1723</f>
        <v>0</v>
      </c>
      <c r="BB1722" s="31">
        <f t="shared" si="5759"/>
        <v>6721.5</v>
      </c>
      <c r="BC1722" s="31">
        <f t="shared" si="5760"/>
        <v>6965.6000000000004</v>
      </c>
      <c r="BD1722" s="31">
        <f t="shared" si="5761"/>
        <v>6965.6000000000004</v>
      </c>
      <c r="BE1722" s="31">
        <f t="shared" ref="BE1722:BE1736" si="5933">BE1723</f>
        <v>0</v>
      </c>
      <c r="BF1722" s="31">
        <f t="shared" ref="BF1722:BF1736" si="5934">BF1723</f>
        <v>0</v>
      </c>
      <c r="BG1722" s="31">
        <f t="shared" ref="BG1722:BG1736" si="5935">BG1723</f>
        <v>0</v>
      </c>
      <c r="BH1722" s="31">
        <f t="shared" si="5762"/>
        <v>6721.5</v>
      </c>
      <c r="BI1722" s="31">
        <f t="shared" si="5763"/>
        <v>6965.6000000000004</v>
      </c>
      <c r="BJ1722" s="31">
        <f t="shared" si="5764"/>
        <v>6965.6000000000004</v>
      </c>
      <c r="BK1722" s="31">
        <f t="shared" ref="BK1722:BK1736" si="5936">BK1723</f>
        <v>0</v>
      </c>
      <c r="BL1722" s="31">
        <f t="shared" ref="BL1722:BL1736" si="5937">BL1723</f>
        <v>0</v>
      </c>
      <c r="BM1722" s="31">
        <f t="shared" ref="BM1722:BM1736" si="5938">BM1723</f>
        <v>0</v>
      </c>
      <c r="BN1722" s="31">
        <f t="shared" si="5765"/>
        <v>6721.5</v>
      </c>
      <c r="BO1722" s="31">
        <f t="shared" si="5766"/>
        <v>6965.6000000000004</v>
      </c>
      <c r="BP1722" s="31">
        <f t="shared" si="5767"/>
        <v>6965.6000000000004</v>
      </c>
      <c r="BQ1722" s="31">
        <f t="shared" ref="BQ1722:BQ1736" si="5939">BQ1723</f>
        <v>0</v>
      </c>
      <c r="BR1722" s="31">
        <f t="shared" ref="BR1722:BR1736" si="5940">BR1723</f>
        <v>0</v>
      </c>
      <c r="BS1722" s="31">
        <f t="shared" si="5768"/>
        <v>6721.5</v>
      </c>
      <c r="BT1722" s="31">
        <f t="shared" si="5769"/>
        <v>6965.6000000000004</v>
      </c>
      <c r="BU1722" s="31">
        <f t="shared" si="5770"/>
        <v>6965.6000000000004</v>
      </c>
      <c r="BV1722" s="31">
        <f t="shared" ref="BV1722:BV1736" si="5941">BV1723</f>
        <v>0</v>
      </c>
      <c r="BW1722" s="31">
        <f t="shared" ref="BW1722:BW1736" si="5942">BW1723</f>
        <v>0</v>
      </c>
      <c r="BX1722" s="31">
        <f t="shared" si="5771"/>
        <v>6721.5</v>
      </c>
      <c r="BY1722" s="31">
        <f t="shared" si="5772"/>
        <v>6965.6000000000004</v>
      </c>
      <c r="BZ1722" s="31">
        <f t="shared" si="5773"/>
        <v>6965.6000000000004</v>
      </c>
      <c r="CA1722" s="31">
        <f t="shared" ref="CA1722:CA1736" si="5943">CA1723</f>
        <v>0</v>
      </c>
      <c r="CB1722" s="31">
        <f t="shared" ref="CB1722:CB1736" si="5944">CB1723</f>
        <v>0</v>
      </c>
      <c r="CC1722" s="31">
        <f t="shared" ref="CC1722:CC1736" si="5945">CC1723</f>
        <v>0</v>
      </c>
      <c r="CD1722" s="31">
        <f t="shared" si="5856"/>
        <v>6721.5</v>
      </c>
      <c r="CE1722" s="31">
        <f t="shared" si="5857"/>
        <v>6965.6000000000004</v>
      </c>
      <c r="CF1722" s="31">
        <f t="shared" si="5858"/>
        <v>6965.6000000000004</v>
      </c>
      <c r="CG1722" s="31">
        <f t="shared" ref="CG1722:CG1736" si="5946">CG1723</f>
        <v>0</v>
      </c>
      <c r="CH1722" s="24"/>
      <c r="CI1722" s="40"/>
      <c r="CM1722" s="1" t="s">
        <v>29</v>
      </c>
    </row>
    <row r="1723" ht="29.850000000000001">
      <c r="A1723" s="41" t="s">
        <v>983</v>
      </c>
      <c r="B1723" s="17">
        <v>110</v>
      </c>
      <c r="C1723" s="16"/>
      <c r="D1723" s="16"/>
      <c r="E1723" s="39" t="s">
        <v>132</v>
      </c>
      <c r="F1723" s="31">
        <f t="shared" si="5906"/>
        <v>6721.5</v>
      </c>
      <c r="G1723" s="31">
        <f t="shared" si="5907"/>
        <v>6965.6000000000004</v>
      </c>
      <c r="H1723" s="31">
        <f t="shared" si="5908"/>
        <v>6965.6000000000004</v>
      </c>
      <c r="I1723" s="31">
        <f t="shared" si="5909"/>
        <v>0</v>
      </c>
      <c r="J1723" s="31">
        <f t="shared" si="5910"/>
        <v>0</v>
      </c>
      <c r="K1723" s="31">
        <f t="shared" si="5911"/>
        <v>0</v>
      </c>
      <c r="L1723" s="31">
        <f t="shared" si="5738"/>
        <v>6721.5</v>
      </c>
      <c r="M1723" s="31">
        <f t="shared" si="5739"/>
        <v>6965.6000000000004</v>
      </c>
      <c r="N1723" s="31">
        <f t="shared" si="5740"/>
        <v>6965.6000000000004</v>
      </c>
      <c r="O1723" s="31">
        <f t="shared" si="5912"/>
        <v>0</v>
      </c>
      <c r="P1723" s="31">
        <f t="shared" si="5913"/>
        <v>0</v>
      </c>
      <c r="Q1723" s="31">
        <f t="shared" si="5914"/>
        <v>0</v>
      </c>
      <c r="R1723" s="31">
        <f t="shared" si="5741"/>
        <v>6721.5</v>
      </c>
      <c r="S1723" s="31">
        <f t="shared" si="5742"/>
        <v>6965.6000000000004</v>
      </c>
      <c r="T1723" s="31">
        <f t="shared" si="5743"/>
        <v>6965.6000000000004</v>
      </c>
      <c r="U1723" s="31">
        <f t="shared" si="5915"/>
        <v>0</v>
      </c>
      <c r="V1723" s="31">
        <f t="shared" si="5916"/>
        <v>0</v>
      </c>
      <c r="W1723" s="31">
        <f t="shared" si="5917"/>
        <v>0</v>
      </c>
      <c r="X1723" s="31">
        <f t="shared" si="5744"/>
        <v>6721.5</v>
      </c>
      <c r="Y1723" s="31">
        <f t="shared" si="5745"/>
        <v>6965.6000000000004</v>
      </c>
      <c r="Z1723" s="31">
        <f t="shared" si="5746"/>
        <v>6965.6000000000004</v>
      </c>
      <c r="AA1723" s="31">
        <f t="shared" si="5918"/>
        <v>0</v>
      </c>
      <c r="AB1723" s="31">
        <f t="shared" si="5919"/>
        <v>0</v>
      </c>
      <c r="AC1723" s="31">
        <f t="shared" si="5920"/>
        <v>0</v>
      </c>
      <c r="AD1723" s="31">
        <f t="shared" si="5747"/>
        <v>6721.5</v>
      </c>
      <c r="AE1723" s="31">
        <f t="shared" si="5748"/>
        <v>6965.6000000000004</v>
      </c>
      <c r="AF1723" s="31">
        <f t="shared" si="5749"/>
        <v>6965.6000000000004</v>
      </c>
      <c r="AG1723" s="31">
        <f t="shared" si="5921"/>
        <v>0</v>
      </c>
      <c r="AH1723" s="31">
        <f t="shared" si="5922"/>
        <v>0</v>
      </c>
      <c r="AI1723" s="31">
        <f t="shared" si="5923"/>
        <v>0</v>
      </c>
      <c r="AJ1723" s="31">
        <f t="shared" si="5750"/>
        <v>6721.5</v>
      </c>
      <c r="AK1723" s="31">
        <f t="shared" si="5751"/>
        <v>6965.6000000000004</v>
      </c>
      <c r="AL1723" s="31">
        <f t="shared" si="5752"/>
        <v>6965.6000000000004</v>
      </c>
      <c r="AM1723" s="31">
        <f t="shared" si="5924"/>
        <v>0</v>
      </c>
      <c r="AN1723" s="31">
        <f t="shared" si="5925"/>
        <v>0</v>
      </c>
      <c r="AO1723" s="31">
        <f t="shared" si="5926"/>
        <v>0</v>
      </c>
      <c r="AP1723" s="31">
        <f t="shared" si="5753"/>
        <v>6721.5</v>
      </c>
      <c r="AQ1723" s="31">
        <f t="shared" si="5754"/>
        <v>6965.6000000000004</v>
      </c>
      <c r="AR1723" s="31">
        <f t="shared" si="5755"/>
        <v>6965.6000000000004</v>
      </c>
      <c r="AS1723" s="31">
        <f t="shared" si="5927"/>
        <v>0</v>
      </c>
      <c r="AT1723" s="31">
        <f t="shared" si="5928"/>
        <v>0</v>
      </c>
      <c r="AU1723" s="31">
        <f t="shared" si="5929"/>
        <v>0</v>
      </c>
      <c r="AV1723" s="31">
        <f t="shared" si="5756"/>
        <v>6721.5</v>
      </c>
      <c r="AW1723" s="31">
        <f t="shared" si="5757"/>
        <v>6965.6000000000004</v>
      </c>
      <c r="AX1723" s="31">
        <f t="shared" si="5758"/>
        <v>6965.6000000000004</v>
      </c>
      <c r="AY1723" s="31">
        <f t="shared" si="5930"/>
        <v>0</v>
      </c>
      <c r="AZ1723" s="31">
        <f t="shared" si="5931"/>
        <v>0</v>
      </c>
      <c r="BA1723" s="31">
        <f t="shared" si="5932"/>
        <v>0</v>
      </c>
      <c r="BB1723" s="31">
        <f t="shared" si="5759"/>
        <v>6721.5</v>
      </c>
      <c r="BC1723" s="31">
        <f t="shared" si="5760"/>
        <v>6965.6000000000004</v>
      </c>
      <c r="BD1723" s="31">
        <f t="shared" si="5761"/>
        <v>6965.6000000000004</v>
      </c>
      <c r="BE1723" s="31">
        <f t="shared" si="5933"/>
        <v>0</v>
      </c>
      <c r="BF1723" s="31">
        <f t="shared" si="5934"/>
        <v>0</v>
      </c>
      <c r="BG1723" s="31">
        <f t="shared" si="5935"/>
        <v>0</v>
      </c>
      <c r="BH1723" s="31">
        <f t="shared" si="5762"/>
        <v>6721.5</v>
      </c>
      <c r="BI1723" s="31">
        <f t="shared" si="5763"/>
        <v>6965.6000000000004</v>
      </c>
      <c r="BJ1723" s="31">
        <f t="shared" si="5764"/>
        <v>6965.6000000000004</v>
      </c>
      <c r="BK1723" s="31">
        <f t="shared" si="5936"/>
        <v>0</v>
      </c>
      <c r="BL1723" s="31">
        <f t="shared" si="5937"/>
        <v>0</v>
      </c>
      <c r="BM1723" s="31">
        <f t="shared" si="5938"/>
        <v>0</v>
      </c>
      <c r="BN1723" s="31">
        <f t="shared" si="5765"/>
        <v>6721.5</v>
      </c>
      <c r="BO1723" s="31">
        <f t="shared" si="5766"/>
        <v>6965.6000000000004</v>
      </c>
      <c r="BP1723" s="31">
        <f t="shared" si="5767"/>
        <v>6965.6000000000004</v>
      </c>
      <c r="BQ1723" s="31">
        <f t="shared" si="5939"/>
        <v>0</v>
      </c>
      <c r="BR1723" s="31">
        <f t="shared" si="5940"/>
        <v>0</v>
      </c>
      <c r="BS1723" s="31">
        <f t="shared" si="5768"/>
        <v>6721.5</v>
      </c>
      <c r="BT1723" s="31">
        <f t="shared" si="5769"/>
        <v>6965.6000000000004</v>
      </c>
      <c r="BU1723" s="31">
        <f t="shared" si="5770"/>
        <v>6965.6000000000004</v>
      </c>
      <c r="BV1723" s="31">
        <f t="shared" si="5941"/>
        <v>0</v>
      </c>
      <c r="BW1723" s="31">
        <f t="shared" si="5942"/>
        <v>0</v>
      </c>
      <c r="BX1723" s="31">
        <f t="shared" si="5771"/>
        <v>6721.5</v>
      </c>
      <c r="BY1723" s="31">
        <f t="shared" si="5772"/>
        <v>6965.6000000000004</v>
      </c>
      <c r="BZ1723" s="31">
        <f t="shared" si="5773"/>
        <v>6965.6000000000004</v>
      </c>
      <c r="CA1723" s="31">
        <f t="shared" si="5943"/>
        <v>0</v>
      </c>
      <c r="CB1723" s="31">
        <f t="shared" si="5944"/>
        <v>0</v>
      </c>
      <c r="CC1723" s="31">
        <f t="shared" si="5945"/>
        <v>0</v>
      </c>
      <c r="CD1723" s="31">
        <f t="shared" si="5856"/>
        <v>6721.5</v>
      </c>
      <c r="CE1723" s="31">
        <f t="shared" si="5857"/>
        <v>6965.6000000000004</v>
      </c>
      <c r="CF1723" s="31">
        <f t="shared" si="5858"/>
        <v>6965.6000000000004</v>
      </c>
      <c r="CG1723" s="31">
        <f t="shared" si="5946"/>
        <v>0</v>
      </c>
      <c r="CH1723" s="24"/>
      <c r="CI1723" s="40"/>
      <c r="CN1723" s="1" t="s">
        <v>30</v>
      </c>
    </row>
    <row r="1724" ht="15">
      <c r="A1724" s="41" t="s">
        <v>983</v>
      </c>
      <c r="B1724" s="17">
        <v>110</v>
      </c>
      <c r="C1724" s="16" t="s">
        <v>395</v>
      </c>
      <c r="D1724" s="16" t="s">
        <v>66</v>
      </c>
      <c r="E1724" s="39" t="s">
        <v>925</v>
      </c>
      <c r="F1724" s="31">
        <v>6721.5</v>
      </c>
      <c r="G1724" s="31">
        <v>6965.6000000000004</v>
      </c>
      <c r="H1724" s="31">
        <v>6965.6000000000004</v>
      </c>
      <c r="I1724" s="31"/>
      <c r="J1724" s="31"/>
      <c r="K1724" s="31"/>
      <c r="L1724" s="31">
        <f t="shared" si="5738"/>
        <v>6721.5</v>
      </c>
      <c r="M1724" s="31">
        <f t="shared" si="5739"/>
        <v>6965.6000000000004</v>
      </c>
      <c r="N1724" s="31">
        <f t="shared" si="5740"/>
        <v>6965.6000000000004</v>
      </c>
      <c r="O1724" s="31"/>
      <c r="P1724" s="31"/>
      <c r="Q1724" s="31"/>
      <c r="R1724" s="31">
        <f t="shared" si="5741"/>
        <v>6721.5</v>
      </c>
      <c r="S1724" s="31">
        <f t="shared" si="5742"/>
        <v>6965.6000000000004</v>
      </c>
      <c r="T1724" s="31">
        <f t="shared" si="5743"/>
        <v>6965.6000000000004</v>
      </c>
      <c r="U1724" s="31"/>
      <c r="V1724" s="31"/>
      <c r="W1724" s="31"/>
      <c r="X1724" s="31">
        <f t="shared" si="5744"/>
        <v>6721.5</v>
      </c>
      <c r="Y1724" s="31">
        <f t="shared" si="5745"/>
        <v>6965.6000000000004</v>
      </c>
      <c r="Z1724" s="31">
        <f t="shared" si="5746"/>
        <v>6965.6000000000004</v>
      </c>
      <c r="AA1724" s="31"/>
      <c r="AB1724" s="31"/>
      <c r="AC1724" s="31"/>
      <c r="AD1724" s="31">
        <f t="shared" si="5747"/>
        <v>6721.5</v>
      </c>
      <c r="AE1724" s="31">
        <f t="shared" si="5748"/>
        <v>6965.6000000000004</v>
      </c>
      <c r="AF1724" s="31">
        <f t="shared" si="5749"/>
        <v>6965.6000000000004</v>
      </c>
      <c r="AG1724" s="31"/>
      <c r="AH1724" s="31"/>
      <c r="AI1724" s="31"/>
      <c r="AJ1724" s="31">
        <f t="shared" si="5750"/>
        <v>6721.5</v>
      </c>
      <c r="AK1724" s="31">
        <f t="shared" si="5751"/>
        <v>6965.6000000000004</v>
      </c>
      <c r="AL1724" s="31">
        <f t="shared" si="5752"/>
        <v>6965.6000000000004</v>
      </c>
      <c r="AM1724" s="31"/>
      <c r="AN1724" s="31"/>
      <c r="AO1724" s="31"/>
      <c r="AP1724" s="31">
        <f t="shared" si="5753"/>
        <v>6721.5</v>
      </c>
      <c r="AQ1724" s="31">
        <f t="shared" si="5754"/>
        <v>6965.6000000000004</v>
      </c>
      <c r="AR1724" s="31">
        <f t="shared" si="5755"/>
        <v>6965.6000000000004</v>
      </c>
      <c r="AS1724" s="31"/>
      <c r="AT1724" s="31"/>
      <c r="AU1724" s="31"/>
      <c r="AV1724" s="31">
        <f t="shared" si="5756"/>
        <v>6721.5</v>
      </c>
      <c r="AW1724" s="31">
        <f t="shared" si="5757"/>
        <v>6965.6000000000004</v>
      </c>
      <c r="AX1724" s="31">
        <f t="shared" si="5758"/>
        <v>6965.6000000000004</v>
      </c>
      <c r="AY1724" s="31"/>
      <c r="AZ1724" s="31"/>
      <c r="BA1724" s="31"/>
      <c r="BB1724" s="31">
        <f t="shared" si="5759"/>
        <v>6721.5</v>
      </c>
      <c r="BC1724" s="31">
        <f t="shared" si="5760"/>
        <v>6965.6000000000004</v>
      </c>
      <c r="BD1724" s="31">
        <f t="shared" si="5761"/>
        <v>6965.6000000000004</v>
      </c>
      <c r="BE1724" s="31"/>
      <c r="BF1724" s="31"/>
      <c r="BG1724" s="31"/>
      <c r="BH1724" s="31">
        <f t="shared" si="5762"/>
        <v>6721.5</v>
      </c>
      <c r="BI1724" s="31">
        <f t="shared" si="5763"/>
        <v>6965.6000000000004</v>
      </c>
      <c r="BJ1724" s="31">
        <f t="shared" si="5764"/>
        <v>6965.6000000000004</v>
      </c>
      <c r="BK1724" s="31"/>
      <c r="BL1724" s="31"/>
      <c r="BM1724" s="31"/>
      <c r="BN1724" s="31">
        <f t="shared" si="5765"/>
        <v>6721.5</v>
      </c>
      <c r="BO1724" s="31">
        <f t="shared" si="5766"/>
        <v>6965.6000000000004</v>
      </c>
      <c r="BP1724" s="31">
        <f t="shared" si="5767"/>
        <v>6965.6000000000004</v>
      </c>
      <c r="BQ1724" s="31"/>
      <c r="BR1724" s="31"/>
      <c r="BS1724" s="31">
        <f t="shared" si="5768"/>
        <v>6721.5</v>
      </c>
      <c r="BT1724" s="31">
        <f t="shared" si="5769"/>
        <v>6965.6000000000004</v>
      </c>
      <c r="BU1724" s="31">
        <f t="shared" si="5770"/>
        <v>6965.6000000000004</v>
      </c>
      <c r="BV1724" s="31"/>
      <c r="BW1724" s="31"/>
      <c r="BX1724" s="31">
        <f t="shared" si="5771"/>
        <v>6721.5</v>
      </c>
      <c r="BY1724" s="31">
        <f t="shared" si="5772"/>
        <v>6965.6000000000004</v>
      </c>
      <c r="BZ1724" s="31">
        <f t="shared" si="5773"/>
        <v>6965.6000000000004</v>
      </c>
      <c r="CA1724" s="31"/>
      <c r="CB1724" s="31"/>
      <c r="CC1724" s="31"/>
      <c r="CD1724" s="31">
        <f t="shared" si="5856"/>
        <v>6721.5</v>
      </c>
      <c r="CE1724" s="31">
        <f t="shared" si="5857"/>
        <v>6965.6000000000004</v>
      </c>
      <c r="CF1724" s="31">
        <f t="shared" si="5858"/>
        <v>6965.6000000000004</v>
      </c>
      <c r="CG1724" s="31"/>
      <c r="CH1724" s="24"/>
      <c r="CI1724" s="40"/>
    </row>
    <row r="1725" ht="29.850000000000001">
      <c r="A1725" s="41" t="s">
        <v>983</v>
      </c>
      <c r="B1725" s="17">
        <v>200</v>
      </c>
      <c r="C1725" s="16"/>
      <c r="D1725" s="16"/>
      <c r="E1725" s="39" t="s">
        <v>40</v>
      </c>
      <c r="F1725" s="31">
        <f t="shared" si="5906"/>
        <v>20033.200000000001</v>
      </c>
      <c r="G1725" s="31">
        <f t="shared" si="5907"/>
        <v>19789.099999999999</v>
      </c>
      <c r="H1725" s="31">
        <f t="shared" si="5908"/>
        <v>19789.099999999999</v>
      </c>
      <c r="I1725" s="31">
        <f t="shared" si="5909"/>
        <v>0</v>
      </c>
      <c r="J1725" s="31">
        <f t="shared" si="5910"/>
        <v>0</v>
      </c>
      <c r="K1725" s="31">
        <f t="shared" si="5911"/>
        <v>0</v>
      </c>
      <c r="L1725" s="31">
        <f t="shared" si="5738"/>
        <v>20033.200000000001</v>
      </c>
      <c r="M1725" s="31">
        <f t="shared" si="5739"/>
        <v>19789.099999999999</v>
      </c>
      <c r="N1725" s="31">
        <f t="shared" si="5740"/>
        <v>19789.099999999999</v>
      </c>
      <c r="O1725" s="31">
        <f t="shared" si="5912"/>
        <v>0</v>
      </c>
      <c r="P1725" s="31">
        <f t="shared" si="5913"/>
        <v>0</v>
      </c>
      <c r="Q1725" s="31">
        <f t="shared" si="5914"/>
        <v>0</v>
      </c>
      <c r="R1725" s="31">
        <f t="shared" si="5741"/>
        <v>20033.200000000001</v>
      </c>
      <c r="S1725" s="31">
        <f t="shared" si="5742"/>
        <v>19789.099999999999</v>
      </c>
      <c r="T1725" s="31">
        <f t="shared" si="5743"/>
        <v>19789.099999999999</v>
      </c>
      <c r="U1725" s="31">
        <f t="shared" si="5915"/>
        <v>0</v>
      </c>
      <c r="V1725" s="31">
        <f t="shared" si="5916"/>
        <v>0</v>
      </c>
      <c r="W1725" s="31">
        <f t="shared" si="5917"/>
        <v>0</v>
      </c>
      <c r="X1725" s="31">
        <f t="shared" si="5744"/>
        <v>20033.200000000001</v>
      </c>
      <c r="Y1725" s="31">
        <f t="shared" si="5745"/>
        <v>19789.099999999999</v>
      </c>
      <c r="Z1725" s="31">
        <f t="shared" si="5746"/>
        <v>19789.099999999999</v>
      </c>
      <c r="AA1725" s="31">
        <f t="shared" si="5918"/>
        <v>0</v>
      </c>
      <c r="AB1725" s="31">
        <f t="shared" si="5919"/>
        <v>0</v>
      </c>
      <c r="AC1725" s="31">
        <f t="shared" si="5920"/>
        <v>0</v>
      </c>
      <c r="AD1725" s="31">
        <f t="shared" si="5747"/>
        <v>20033.200000000001</v>
      </c>
      <c r="AE1725" s="31">
        <f t="shared" si="5748"/>
        <v>19789.099999999999</v>
      </c>
      <c r="AF1725" s="31">
        <f t="shared" si="5749"/>
        <v>19789.099999999999</v>
      </c>
      <c r="AG1725" s="31">
        <f t="shared" si="5921"/>
        <v>0</v>
      </c>
      <c r="AH1725" s="31">
        <f t="shared" si="5922"/>
        <v>0</v>
      </c>
      <c r="AI1725" s="31">
        <f t="shared" si="5923"/>
        <v>0</v>
      </c>
      <c r="AJ1725" s="31">
        <f t="shared" si="5750"/>
        <v>20033.200000000001</v>
      </c>
      <c r="AK1725" s="31">
        <f t="shared" si="5751"/>
        <v>19789.099999999999</v>
      </c>
      <c r="AL1725" s="31">
        <f t="shared" si="5752"/>
        <v>19789.099999999999</v>
      </c>
      <c r="AM1725" s="31">
        <f t="shared" si="5924"/>
        <v>0</v>
      </c>
      <c r="AN1725" s="31">
        <f t="shared" si="5925"/>
        <v>0</v>
      </c>
      <c r="AO1725" s="31">
        <f t="shared" si="5926"/>
        <v>0</v>
      </c>
      <c r="AP1725" s="31">
        <f t="shared" si="5753"/>
        <v>20033.200000000001</v>
      </c>
      <c r="AQ1725" s="31">
        <f t="shared" si="5754"/>
        <v>19789.099999999999</v>
      </c>
      <c r="AR1725" s="31">
        <f t="shared" si="5755"/>
        <v>19789.099999999999</v>
      </c>
      <c r="AS1725" s="31">
        <f t="shared" si="5927"/>
        <v>0</v>
      </c>
      <c r="AT1725" s="31">
        <f t="shared" si="5928"/>
        <v>0</v>
      </c>
      <c r="AU1725" s="31">
        <f t="shared" si="5929"/>
        <v>0</v>
      </c>
      <c r="AV1725" s="31">
        <f t="shared" si="5756"/>
        <v>20033.200000000001</v>
      </c>
      <c r="AW1725" s="31">
        <f t="shared" si="5757"/>
        <v>19789.099999999999</v>
      </c>
      <c r="AX1725" s="31">
        <f t="shared" si="5758"/>
        <v>19789.099999999999</v>
      </c>
      <c r="AY1725" s="31">
        <f t="shared" si="5930"/>
        <v>0</v>
      </c>
      <c r="AZ1725" s="31">
        <f t="shared" si="5931"/>
        <v>0</v>
      </c>
      <c r="BA1725" s="31">
        <f t="shared" si="5932"/>
        <v>0</v>
      </c>
      <c r="BB1725" s="31">
        <f t="shared" si="5759"/>
        <v>20033.200000000001</v>
      </c>
      <c r="BC1725" s="31">
        <f t="shared" si="5760"/>
        <v>19789.099999999999</v>
      </c>
      <c r="BD1725" s="31">
        <f t="shared" si="5761"/>
        <v>19789.099999999999</v>
      </c>
      <c r="BE1725" s="31">
        <f t="shared" si="5933"/>
        <v>0</v>
      </c>
      <c r="BF1725" s="31">
        <f t="shared" si="5934"/>
        <v>0</v>
      </c>
      <c r="BG1725" s="31">
        <f t="shared" si="5935"/>
        <v>0</v>
      </c>
      <c r="BH1725" s="31">
        <f t="shared" si="5762"/>
        <v>20033.200000000001</v>
      </c>
      <c r="BI1725" s="31">
        <f t="shared" si="5763"/>
        <v>19789.099999999999</v>
      </c>
      <c r="BJ1725" s="31">
        <f t="shared" si="5764"/>
        <v>19789.099999999999</v>
      </c>
      <c r="BK1725" s="31">
        <f t="shared" si="5936"/>
        <v>0</v>
      </c>
      <c r="BL1725" s="31">
        <f t="shared" si="5937"/>
        <v>0</v>
      </c>
      <c r="BM1725" s="31">
        <f t="shared" si="5938"/>
        <v>0</v>
      </c>
      <c r="BN1725" s="31">
        <f t="shared" si="5765"/>
        <v>20033.200000000001</v>
      </c>
      <c r="BO1725" s="31">
        <f t="shared" si="5766"/>
        <v>19789.099999999999</v>
      </c>
      <c r="BP1725" s="31">
        <f t="shared" si="5767"/>
        <v>19789.099999999999</v>
      </c>
      <c r="BQ1725" s="31">
        <f t="shared" si="5939"/>
        <v>0</v>
      </c>
      <c r="BR1725" s="31">
        <f t="shared" si="5940"/>
        <v>0</v>
      </c>
      <c r="BS1725" s="31">
        <f t="shared" si="5768"/>
        <v>20033.200000000001</v>
      </c>
      <c r="BT1725" s="31">
        <f t="shared" si="5769"/>
        <v>19789.099999999999</v>
      </c>
      <c r="BU1725" s="31">
        <f t="shared" si="5770"/>
        <v>19789.099999999999</v>
      </c>
      <c r="BV1725" s="31">
        <f t="shared" si="5941"/>
        <v>0</v>
      </c>
      <c r="BW1725" s="31">
        <f t="shared" si="5942"/>
        <v>0</v>
      </c>
      <c r="BX1725" s="31">
        <f t="shared" si="5771"/>
        <v>20033.200000000001</v>
      </c>
      <c r="BY1725" s="31">
        <f t="shared" si="5772"/>
        <v>19789.099999999999</v>
      </c>
      <c r="BZ1725" s="31">
        <f t="shared" si="5773"/>
        <v>19789.099999999999</v>
      </c>
      <c r="CA1725" s="31">
        <f t="shared" si="5943"/>
        <v>0</v>
      </c>
      <c r="CB1725" s="31">
        <f t="shared" si="5944"/>
        <v>0</v>
      </c>
      <c r="CC1725" s="31">
        <f t="shared" si="5945"/>
        <v>0</v>
      </c>
      <c r="CD1725" s="31">
        <f t="shared" si="5856"/>
        <v>20033.200000000001</v>
      </c>
      <c r="CE1725" s="31">
        <f t="shared" si="5857"/>
        <v>19789.099999999999</v>
      </c>
      <c r="CF1725" s="31">
        <f t="shared" si="5858"/>
        <v>19789.099999999999</v>
      </c>
      <c r="CG1725" s="31">
        <f t="shared" si="5946"/>
        <v>0</v>
      </c>
      <c r="CH1725" s="24"/>
      <c r="CI1725" s="40"/>
      <c r="CM1725" s="1" t="s">
        <v>29</v>
      </c>
    </row>
    <row r="1726" ht="43.75">
      <c r="A1726" s="41" t="s">
        <v>983</v>
      </c>
      <c r="B1726" s="17">
        <v>240</v>
      </c>
      <c r="C1726" s="16"/>
      <c r="D1726" s="16"/>
      <c r="E1726" s="39" t="s">
        <v>41</v>
      </c>
      <c r="F1726" s="31">
        <f t="shared" si="5906"/>
        <v>20033.200000000001</v>
      </c>
      <c r="G1726" s="31">
        <f t="shared" si="5907"/>
        <v>19789.099999999999</v>
      </c>
      <c r="H1726" s="31">
        <f t="shared" si="5908"/>
        <v>19789.099999999999</v>
      </c>
      <c r="I1726" s="31">
        <f t="shared" si="5909"/>
        <v>0</v>
      </c>
      <c r="J1726" s="31">
        <f t="shared" si="5910"/>
        <v>0</v>
      </c>
      <c r="K1726" s="31">
        <f t="shared" si="5911"/>
        <v>0</v>
      </c>
      <c r="L1726" s="31">
        <f t="shared" si="5738"/>
        <v>20033.200000000001</v>
      </c>
      <c r="M1726" s="31">
        <f t="shared" si="5739"/>
        <v>19789.099999999999</v>
      </c>
      <c r="N1726" s="31">
        <f t="shared" si="5740"/>
        <v>19789.099999999999</v>
      </c>
      <c r="O1726" s="31">
        <f t="shared" si="5912"/>
        <v>0</v>
      </c>
      <c r="P1726" s="31">
        <f t="shared" si="5913"/>
        <v>0</v>
      </c>
      <c r="Q1726" s="31">
        <f t="shared" si="5914"/>
        <v>0</v>
      </c>
      <c r="R1726" s="31">
        <f t="shared" si="5741"/>
        <v>20033.200000000001</v>
      </c>
      <c r="S1726" s="31">
        <f t="shared" si="5742"/>
        <v>19789.099999999999</v>
      </c>
      <c r="T1726" s="31">
        <f t="shared" si="5743"/>
        <v>19789.099999999999</v>
      </c>
      <c r="U1726" s="31">
        <f t="shared" si="5915"/>
        <v>0</v>
      </c>
      <c r="V1726" s="31">
        <f t="shared" si="5916"/>
        <v>0</v>
      </c>
      <c r="W1726" s="31">
        <f t="shared" si="5917"/>
        <v>0</v>
      </c>
      <c r="X1726" s="31">
        <f t="shared" si="5744"/>
        <v>20033.200000000001</v>
      </c>
      <c r="Y1726" s="31">
        <f t="shared" si="5745"/>
        <v>19789.099999999999</v>
      </c>
      <c r="Z1726" s="31">
        <f t="shared" si="5746"/>
        <v>19789.099999999999</v>
      </c>
      <c r="AA1726" s="31">
        <f t="shared" si="5918"/>
        <v>0</v>
      </c>
      <c r="AB1726" s="31">
        <f t="shared" si="5919"/>
        <v>0</v>
      </c>
      <c r="AC1726" s="31">
        <f t="shared" si="5920"/>
        <v>0</v>
      </c>
      <c r="AD1726" s="31">
        <f t="shared" si="5747"/>
        <v>20033.200000000001</v>
      </c>
      <c r="AE1726" s="31">
        <f t="shared" si="5748"/>
        <v>19789.099999999999</v>
      </c>
      <c r="AF1726" s="31">
        <f t="shared" si="5749"/>
        <v>19789.099999999999</v>
      </c>
      <c r="AG1726" s="31">
        <f t="shared" si="5921"/>
        <v>0</v>
      </c>
      <c r="AH1726" s="31">
        <f t="shared" si="5922"/>
        <v>0</v>
      </c>
      <c r="AI1726" s="31">
        <f t="shared" si="5923"/>
        <v>0</v>
      </c>
      <c r="AJ1726" s="31">
        <f t="shared" si="5750"/>
        <v>20033.200000000001</v>
      </c>
      <c r="AK1726" s="31">
        <f t="shared" si="5751"/>
        <v>19789.099999999999</v>
      </c>
      <c r="AL1726" s="31">
        <f t="shared" si="5752"/>
        <v>19789.099999999999</v>
      </c>
      <c r="AM1726" s="31">
        <f t="shared" si="5924"/>
        <v>0</v>
      </c>
      <c r="AN1726" s="31">
        <f t="shared" si="5925"/>
        <v>0</v>
      </c>
      <c r="AO1726" s="31">
        <f t="shared" si="5926"/>
        <v>0</v>
      </c>
      <c r="AP1726" s="31">
        <f t="shared" si="5753"/>
        <v>20033.200000000001</v>
      </c>
      <c r="AQ1726" s="31">
        <f t="shared" si="5754"/>
        <v>19789.099999999999</v>
      </c>
      <c r="AR1726" s="31">
        <f t="shared" si="5755"/>
        <v>19789.099999999999</v>
      </c>
      <c r="AS1726" s="31">
        <f t="shared" si="5927"/>
        <v>0</v>
      </c>
      <c r="AT1726" s="31">
        <f t="shared" si="5928"/>
        <v>0</v>
      </c>
      <c r="AU1726" s="31">
        <f t="shared" si="5929"/>
        <v>0</v>
      </c>
      <c r="AV1726" s="31">
        <f t="shared" si="5756"/>
        <v>20033.200000000001</v>
      </c>
      <c r="AW1726" s="31">
        <f t="shared" si="5757"/>
        <v>19789.099999999999</v>
      </c>
      <c r="AX1726" s="31">
        <f t="shared" si="5758"/>
        <v>19789.099999999999</v>
      </c>
      <c r="AY1726" s="31">
        <f t="shared" si="5930"/>
        <v>0</v>
      </c>
      <c r="AZ1726" s="31">
        <f t="shared" si="5931"/>
        <v>0</v>
      </c>
      <c r="BA1726" s="31">
        <f t="shared" si="5932"/>
        <v>0</v>
      </c>
      <c r="BB1726" s="31">
        <f t="shared" si="5759"/>
        <v>20033.200000000001</v>
      </c>
      <c r="BC1726" s="31">
        <f t="shared" si="5760"/>
        <v>19789.099999999999</v>
      </c>
      <c r="BD1726" s="31">
        <f t="shared" si="5761"/>
        <v>19789.099999999999</v>
      </c>
      <c r="BE1726" s="31">
        <f t="shared" si="5933"/>
        <v>0</v>
      </c>
      <c r="BF1726" s="31">
        <f t="shared" si="5934"/>
        <v>0</v>
      </c>
      <c r="BG1726" s="31">
        <f t="shared" si="5935"/>
        <v>0</v>
      </c>
      <c r="BH1726" s="31">
        <f t="shared" si="5762"/>
        <v>20033.200000000001</v>
      </c>
      <c r="BI1726" s="31">
        <f t="shared" si="5763"/>
        <v>19789.099999999999</v>
      </c>
      <c r="BJ1726" s="31">
        <f t="shared" si="5764"/>
        <v>19789.099999999999</v>
      </c>
      <c r="BK1726" s="31">
        <f t="shared" si="5936"/>
        <v>0</v>
      </c>
      <c r="BL1726" s="31">
        <f t="shared" si="5937"/>
        <v>0</v>
      </c>
      <c r="BM1726" s="31">
        <f t="shared" si="5938"/>
        <v>0</v>
      </c>
      <c r="BN1726" s="31">
        <f t="shared" si="5765"/>
        <v>20033.200000000001</v>
      </c>
      <c r="BO1726" s="31">
        <f t="shared" si="5766"/>
        <v>19789.099999999999</v>
      </c>
      <c r="BP1726" s="31">
        <f t="shared" si="5767"/>
        <v>19789.099999999999</v>
      </c>
      <c r="BQ1726" s="31">
        <f t="shared" si="5939"/>
        <v>0</v>
      </c>
      <c r="BR1726" s="31">
        <f t="shared" si="5940"/>
        <v>0</v>
      </c>
      <c r="BS1726" s="31">
        <f t="shared" si="5768"/>
        <v>20033.200000000001</v>
      </c>
      <c r="BT1726" s="31">
        <f t="shared" si="5769"/>
        <v>19789.099999999999</v>
      </c>
      <c r="BU1726" s="31">
        <f t="shared" si="5770"/>
        <v>19789.099999999999</v>
      </c>
      <c r="BV1726" s="31">
        <f t="shared" si="5941"/>
        <v>0</v>
      </c>
      <c r="BW1726" s="31">
        <f t="shared" si="5942"/>
        <v>0</v>
      </c>
      <c r="BX1726" s="31">
        <f t="shared" si="5771"/>
        <v>20033.200000000001</v>
      </c>
      <c r="BY1726" s="31">
        <f t="shared" si="5772"/>
        <v>19789.099999999999</v>
      </c>
      <c r="BZ1726" s="31">
        <f t="shared" si="5773"/>
        <v>19789.099999999999</v>
      </c>
      <c r="CA1726" s="31">
        <f t="shared" si="5943"/>
        <v>0</v>
      </c>
      <c r="CB1726" s="31">
        <f t="shared" si="5944"/>
        <v>0</v>
      </c>
      <c r="CC1726" s="31">
        <f t="shared" si="5945"/>
        <v>0</v>
      </c>
      <c r="CD1726" s="31">
        <f t="shared" si="5856"/>
        <v>20033.200000000001</v>
      </c>
      <c r="CE1726" s="31">
        <f t="shared" si="5857"/>
        <v>19789.099999999999</v>
      </c>
      <c r="CF1726" s="31">
        <f t="shared" si="5858"/>
        <v>19789.099999999999</v>
      </c>
      <c r="CG1726" s="31">
        <f t="shared" si="5946"/>
        <v>0</v>
      </c>
      <c r="CH1726" s="24"/>
      <c r="CI1726" s="40"/>
      <c r="CN1726" s="1" t="s">
        <v>30</v>
      </c>
    </row>
    <row r="1727" ht="15">
      <c r="A1727" s="41" t="s">
        <v>983</v>
      </c>
      <c r="B1727" s="17">
        <v>240</v>
      </c>
      <c r="C1727" s="16" t="s">
        <v>395</v>
      </c>
      <c r="D1727" s="16" t="s">
        <v>66</v>
      </c>
      <c r="E1727" s="39" t="s">
        <v>925</v>
      </c>
      <c r="F1727" s="31">
        <v>20033.200000000001</v>
      </c>
      <c r="G1727" s="31">
        <v>19789.099999999999</v>
      </c>
      <c r="H1727" s="31">
        <v>19789.099999999999</v>
      </c>
      <c r="I1727" s="31"/>
      <c r="J1727" s="31"/>
      <c r="K1727" s="31"/>
      <c r="L1727" s="31">
        <f t="shared" si="5738"/>
        <v>20033.200000000001</v>
      </c>
      <c r="M1727" s="31">
        <f t="shared" si="5739"/>
        <v>19789.099999999999</v>
      </c>
      <c r="N1727" s="31">
        <f t="shared" si="5740"/>
        <v>19789.099999999999</v>
      </c>
      <c r="O1727" s="31"/>
      <c r="P1727" s="31"/>
      <c r="Q1727" s="31"/>
      <c r="R1727" s="31">
        <f t="shared" si="5741"/>
        <v>20033.200000000001</v>
      </c>
      <c r="S1727" s="31">
        <f t="shared" si="5742"/>
        <v>19789.099999999999</v>
      </c>
      <c r="T1727" s="31">
        <f t="shared" si="5743"/>
        <v>19789.099999999999</v>
      </c>
      <c r="U1727" s="31"/>
      <c r="V1727" s="31"/>
      <c r="W1727" s="31"/>
      <c r="X1727" s="31">
        <f t="shared" si="5744"/>
        <v>20033.200000000001</v>
      </c>
      <c r="Y1727" s="31">
        <f t="shared" si="5745"/>
        <v>19789.099999999999</v>
      </c>
      <c r="Z1727" s="31">
        <f t="shared" si="5746"/>
        <v>19789.099999999999</v>
      </c>
      <c r="AA1727" s="31"/>
      <c r="AB1727" s="31"/>
      <c r="AC1727" s="31"/>
      <c r="AD1727" s="31">
        <f t="shared" si="5747"/>
        <v>20033.200000000001</v>
      </c>
      <c r="AE1727" s="31">
        <f t="shared" si="5748"/>
        <v>19789.099999999999</v>
      </c>
      <c r="AF1727" s="31">
        <f t="shared" si="5749"/>
        <v>19789.099999999999</v>
      </c>
      <c r="AG1727" s="31"/>
      <c r="AH1727" s="31"/>
      <c r="AI1727" s="31"/>
      <c r="AJ1727" s="31">
        <f t="shared" si="5750"/>
        <v>20033.200000000001</v>
      </c>
      <c r="AK1727" s="31">
        <f t="shared" si="5751"/>
        <v>19789.099999999999</v>
      </c>
      <c r="AL1727" s="31">
        <f t="shared" si="5752"/>
        <v>19789.099999999999</v>
      </c>
      <c r="AM1727" s="31"/>
      <c r="AN1727" s="31"/>
      <c r="AO1727" s="31"/>
      <c r="AP1727" s="31">
        <f t="shared" si="5753"/>
        <v>20033.200000000001</v>
      </c>
      <c r="AQ1727" s="31">
        <f t="shared" si="5754"/>
        <v>19789.099999999999</v>
      </c>
      <c r="AR1727" s="31">
        <f t="shared" si="5755"/>
        <v>19789.099999999999</v>
      </c>
      <c r="AS1727" s="31"/>
      <c r="AT1727" s="31"/>
      <c r="AU1727" s="31"/>
      <c r="AV1727" s="31">
        <f t="shared" si="5756"/>
        <v>20033.200000000001</v>
      </c>
      <c r="AW1727" s="31">
        <f t="shared" si="5757"/>
        <v>19789.099999999999</v>
      </c>
      <c r="AX1727" s="31">
        <f t="shared" si="5758"/>
        <v>19789.099999999999</v>
      </c>
      <c r="AY1727" s="31"/>
      <c r="AZ1727" s="31"/>
      <c r="BA1727" s="31"/>
      <c r="BB1727" s="31">
        <f t="shared" si="5759"/>
        <v>20033.200000000001</v>
      </c>
      <c r="BC1727" s="31">
        <f t="shared" si="5760"/>
        <v>19789.099999999999</v>
      </c>
      <c r="BD1727" s="31">
        <f t="shared" si="5761"/>
        <v>19789.099999999999</v>
      </c>
      <c r="BE1727" s="31"/>
      <c r="BF1727" s="31"/>
      <c r="BG1727" s="31"/>
      <c r="BH1727" s="31">
        <f t="shared" si="5762"/>
        <v>20033.200000000001</v>
      </c>
      <c r="BI1727" s="31">
        <f t="shared" si="5763"/>
        <v>19789.099999999999</v>
      </c>
      <c r="BJ1727" s="31">
        <f t="shared" si="5764"/>
        <v>19789.099999999999</v>
      </c>
      <c r="BK1727" s="31"/>
      <c r="BL1727" s="31"/>
      <c r="BM1727" s="31"/>
      <c r="BN1727" s="31">
        <f t="shared" si="5765"/>
        <v>20033.200000000001</v>
      </c>
      <c r="BO1727" s="31">
        <f t="shared" si="5766"/>
        <v>19789.099999999999</v>
      </c>
      <c r="BP1727" s="31">
        <f t="shared" si="5767"/>
        <v>19789.099999999999</v>
      </c>
      <c r="BQ1727" s="31"/>
      <c r="BR1727" s="31"/>
      <c r="BS1727" s="31">
        <f t="shared" si="5768"/>
        <v>20033.200000000001</v>
      </c>
      <c r="BT1727" s="31">
        <f t="shared" si="5769"/>
        <v>19789.099999999999</v>
      </c>
      <c r="BU1727" s="31">
        <f t="shared" si="5770"/>
        <v>19789.099999999999</v>
      </c>
      <c r="BV1727" s="31"/>
      <c r="BW1727" s="31"/>
      <c r="BX1727" s="31">
        <f t="shared" si="5771"/>
        <v>20033.200000000001</v>
      </c>
      <c r="BY1727" s="31">
        <f t="shared" si="5772"/>
        <v>19789.099999999999</v>
      </c>
      <c r="BZ1727" s="31">
        <f t="shared" si="5773"/>
        <v>19789.099999999999</v>
      </c>
      <c r="CA1727" s="31"/>
      <c r="CB1727" s="31"/>
      <c r="CC1727" s="31"/>
      <c r="CD1727" s="31">
        <f t="shared" si="5856"/>
        <v>20033.200000000001</v>
      </c>
      <c r="CE1727" s="31">
        <f t="shared" si="5857"/>
        <v>19789.099999999999</v>
      </c>
      <c r="CF1727" s="31">
        <f t="shared" si="5858"/>
        <v>19789.099999999999</v>
      </c>
      <c r="CG1727" s="31"/>
      <c r="CH1727" s="24"/>
      <c r="CI1727" s="40"/>
    </row>
    <row r="1728" ht="29.850000000000001">
      <c r="A1728" s="41" t="s">
        <v>985</v>
      </c>
      <c r="B1728" s="17"/>
      <c r="C1728" s="16"/>
      <c r="D1728" s="16"/>
      <c r="E1728" s="39" t="s">
        <v>986</v>
      </c>
      <c r="F1728" s="31">
        <f t="shared" si="5906"/>
        <v>3777.9000000000001</v>
      </c>
      <c r="G1728" s="31">
        <f t="shared" si="5907"/>
        <v>4577.8999999999996</v>
      </c>
      <c r="H1728" s="31">
        <f t="shared" si="5908"/>
        <v>3777.9000000000001</v>
      </c>
      <c r="I1728" s="31">
        <f t="shared" si="5909"/>
        <v>0</v>
      </c>
      <c r="J1728" s="31">
        <f t="shared" si="5910"/>
        <v>0</v>
      </c>
      <c r="K1728" s="31">
        <f t="shared" si="5911"/>
        <v>0</v>
      </c>
      <c r="L1728" s="31">
        <f t="shared" si="5738"/>
        <v>3777.9000000000001</v>
      </c>
      <c r="M1728" s="31">
        <f t="shared" si="5739"/>
        <v>4577.8999999999996</v>
      </c>
      <c r="N1728" s="31">
        <f t="shared" si="5740"/>
        <v>3777.9000000000001</v>
      </c>
      <c r="O1728" s="31">
        <f t="shared" si="5912"/>
        <v>0</v>
      </c>
      <c r="P1728" s="31">
        <f t="shared" si="5913"/>
        <v>0</v>
      </c>
      <c r="Q1728" s="31">
        <f t="shared" si="5914"/>
        <v>0</v>
      </c>
      <c r="R1728" s="31">
        <f t="shared" si="5741"/>
        <v>3777.9000000000001</v>
      </c>
      <c r="S1728" s="31">
        <f t="shared" si="5742"/>
        <v>4577.8999999999996</v>
      </c>
      <c r="T1728" s="31">
        <f t="shared" si="5743"/>
        <v>3777.9000000000001</v>
      </c>
      <c r="U1728" s="31">
        <f t="shared" si="5915"/>
        <v>0</v>
      </c>
      <c r="V1728" s="31">
        <f t="shared" si="5916"/>
        <v>0</v>
      </c>
      <c r="W1728" s="31">
        <f t="shared" si="5917"/>
        <v>0</v>
      </c>
      <c r="X1728" s="31">
        <f t="shared" si="5744"/>
        <v>3777.9000000000001</v>
      </c>
      <c r="Y1728" s="31">
        <f t="shared" si="5745"/>
        <v>4577.8999999999996</v>
      </c>
      <c r="Z1728" s="31">
        <f t="shared" si="5746"/>
        <v>3777.9000000000001</v>
      </c>
      <c r="AA1728" s="31">
        <f t="shared" si="5918"/>
        <v>0</v>
      </c>
      <c r="AB1728" s="31">
        <f t="shared" si="5919"/>
        <v>0</v>
      </c>
      <c r="AC1728" s="31">
        <f t="shared" si="5920"/>
        <v>0</v>
      </c>
      <c r="AD1728" s="31">
        <f t="shared" si="5747"/>
        <v>3777.9000000000001</v>
      </c>
      <c r="AE1728" s="31">
        <f t="shared" si="5748"/>
        <v>4577.8999999999996</v>
      </c>
      <c r="AF1728" s="31">
        <f t="shared" si="5749"/>
        <v>3777.9000000000001</v>
      </c>
      <c r="AG1728" s="31">
        <f t="shared" si="5921"/>
        <v>0</v>
      </c>
      <c r="AH1728" s="31">
        <f t="shared" si="5922"/>
        <v>0</v>
      </c>
      <c r="AI1728" s="31">
        <f t="shared" si="5923"/>
        <v>0</v>
      </c>
      <c r="AJ1728" s="31">
        <f t="shared" si="5750"/>
        <v>3777.9000000000001</v>
      </c>
      <c r="AK1728" s="31">
        <f t="shared" si="5751"/>
        <v>4577.8999999999996</v>
      </c>
      <c r="AL1728" s="31">
        <f t="shared" si="5752"/>
        <v>3777.9000000000001</v>
      </c>
      <c r="AM1728" s="31">
        <f t="shared" si="5924"/>
        <v>-765.72199999999998</v>
      </c>
      <c r="AN1728" s="31">
        <f t="shared" si="5925"/>
        <v>0</v>
      </c>
      <c r="AO1728" s="31">
        <f t="shared" si="5926"/>
        <v>0</v>
      </c>
      <c r="AP1728" s="31">
        <f t="shared" si="5753"/>
        <v>3012.1779999999999</v>
      </c>
      <c r="AQ1728" s="31">
        <f t="shared" si="5754"/>
        <v>4577.8999999999996</v>
      </c>
      <c r="AR1728" s="31">
        <f t="shared" si="5755"/>
        <v>3777.9000000000001</v>
      </c>
      <c r="AS1728" s="31">
        <f t="shared" si="5927"/>
        <v>0</v>
      </c>
      <c r="AT1728" s="31">
        <f t="shared" si="5928"/>
        <v>0</v>
      </c>
      <c r="AU1728" s="31">
        <f t="shared" si="5929"/>
        <v>0</v>
      </c>
      <c r="AV1728" s="31">
        <f t="shared" si="5756"/>
        <v>3012.1779999999999</v>
      </c>
      <c r="AW1728" s="31">
        <f t="shared" si="5757"/>
        <v>4577.8999999999996</v>
      </c>
      <c r="AX1728" s="31">
        <f t="shared" si="5758"/>
        <v>3777.9000000000001</v>
      </c>
      <c r="AY1728" s="31">
        <f t="shared" si="5930"/>
        <v>-28.399999999999999</v>
      </c>
      <c r="AZ1728" s="31">
        <f t="shared" si="5931"/>
        <v>0</v>
      </c>
      <c r="BA1728" s="31">
        <f t="shared" si="5932"/>
        <v>0</v>
      </c>
      <c r="BB1728" s="31">
        <f t="shared" si="5759"/>
        <v>2983.7779999999998</v>
      </c>
      <c r="BC1728" s="31">
        <f t="shared" si="5760"/>
        <v>4577.8999999999996</v>
      </c>
      <c r="BD1728" s="31">
        <f t="shared" si="5761"/>
        <v>3777.9000000000001</v>
      </c>
      <c r="BE1728" s="31">
        <f t="shared" si="5933"/>
        <v>0</v>
      </c>
      <c r="BF1728" s="31">
        <f t="shared" si="5934"/>
        <v>0</v>
      </c>
      <c r="BG1728" s="31">
        <f t="shared" si="5935"/>
        <v>0</v>
      </c>
      <c r="BH1728" s="31">
        <f t="shared" si="5762"/>
        <v>2983.7779999999998</v>
      </c>
      <c r="BI1728" s="31">
        <f t="shared" si="5763"/>
        <v>4577.8999999999996</v>
      </c>
      <c r="BJ1728" s="31">
        <f t="shared" si="5764"/>
        <v>3777.9000000000001</v>
      </c>
      <c r="BK1728" s="31">
        <f t="shared" si="5936"/>
        <v>136.5</v>
      </c>
      <c r="BL1728" s="31">
        <f t="shared" si="5937"/>
        <v>0</v>
      </c>
      <c r="BM1728" s="31">
        <f t="shared" si="5938"/>
        <v>0</v>
      </c>
      <c r="BN1728" s="31">
        <f t="shared" si="5765"/>
        <v>3120.2779999999998</v>
      </c>
      <c r="BO1728" s="31">
        <f t="shared" si="5766"/>
        <v>4577.8999999999996</v>
      </c>
      <c r="BP1728" s="31">
        <f t="shared" si="5767"/>
        <v>3777.9000000000001</v>
      </c>
      <c r="BQ1728" s="31">
        <f t="shared" si="5939"/>
        <v>0</v>
      </c>
      <c r="BR1728" s="31">
        <f t="shared" si="5940"/>
        <v>0</v>
      </c>
      <c r="BS1728" s="31">
        <f t="shared" si="5768"/>
        <v>3120.2779999999998</v>
      </c>
      <c r="BT1728" s="31">
        <f t="shared" si="5769"/>
        <v>4577.8999999999996</v>
      </c>
      <c r="BU1728" s="31">
        <f t="shared" si="5770"/>
        <v>3777.9000000000001</v>
      </c>
      <c r="BV1728" s="31">
        <f t="shared" si="5941"/>
        <v>0</v>
      </c>
      <c r="BW1728" s="31">
        <f t="shared" si="5942"/>
        <v>0</v>
      </c>
      <c r="BX1728" s="31">
        <f t="shared" si="5771"/>
        <v>3120.2779999999998</v>
      </c>
      <c r="BY1728" s="31">
        <f t="shared" si="5772"/>
        <v>4577.8999999999996</v>
      </c>
      <c r="BZ1728" s="31">
        <f t="shared" si="5773"/>
        <v>3777.9000000000001</v>
      </c>
      <c r="CA1728" s="31">
        <f t="shared" si="5943"/>
        <v>0</v>
      </c>
      <c r="CB1728" s="31">
        <f t="shared" si="5944"/>
        <v>0</v>
      </c>
      <c r="CC1728" s="31">
        <f t="shared" si="5945"/>
        <v>0</v>
      </c>
      <c r="CD1728" s="31">
        <f t="shared" si="5856"/>
        <v>3120.2779999999998</v>
      </c>
      <c r="CE1728" s="31">
        <f t="shared" si="5857"/>
        <v>4577.8999999999996</v>
      </c>
      <c r="CF1728" s="31">
        <f t="shared" si="5858"/>
        <v>3777.9000000000001</v>
      </c>
      <c r="CG1728" s="31">
        <f t="shared" si="5946"/>
        <v>0</v>
      </c>
      <c r="CH1728" s="24"/>
      <c r="CI1728" s="40"/>
      <c r="CL1728" s="1" t="s">
        <v>28</v>
      </c>
    </row>
    <row r="1729" ht="29.850000000000001">
      <c r="A1729" s="41" t="s">
        <v>987</v>
      </c>
      <c r="B1729" s="17"/>
      <c r="C1729" s="16"/>
      <c r="D1729" s="16"/>
      <c r="E1729" s="39" t="s">
        <v>988</v>
      </c>
      <c r="F1729" s="31">
        <f t="shared" si="5906"/>
        <v>3777.9000000000001</v>
      </c>
      <c r="G1729" s="31">
        <f t="shared" si="5907"/>
        <v>4577.8999999999996</v>
      </c>
      <c r="H1729" s="31">
        <f t="shared" si="5908"/>
        <v>3777.9000000000001</v>
      </c>
      <c r="I1729" s="31">
        <f t="shared" si="5909"/>
        <v>0</v>
      </c>
      <c r="J1729" s="31">
        <f t="shared" si="5910"/>
        <v>0</v>
      </c>
      <c r="K1729" s="31">
        <f t="shared" si="5911"/>
        <v>0</v>
      </c>
      <c r="L1729" s="31">
        <f t="shared" si="5738"/>
        <v>3777.9000000000001</v>
      </c>
      <c r="M1729" s="31">
        <f t="shared" si="5739"/>
        <v>4577.8999999999996</v>
      </c>
      <c r="N1729" s="31">
        <f t="shared" si="5740"/>
        <v>3777.9000000000001</v>
      </c>
      <c r="O1729" s="31">
        <f t="shared" si="5912"/>
        <v>0</v>
      </c>
      <c r="P1729" s="31">
        <f t="shared" si="5913"/>
        <v>0</v>
      </c>
      <c r="Q1729" s="31">
        <f t="shared" si="5914"/>
        <v>0</v>
      </c>
      <c r="R1729" s="31">
        <f t="shared" si="5741"/>
        <v>3777.9000000000001</v>
      </c>
      <c r="S1729" s="31">
        <f t="shared" si="5742"/>
        <v>4577.8999999999996</v>
      </c>
      <c r="T1729" s="31">
        <f t="shared" si="5743"/>
        <v>3777.9000000000001</v>
      </c>
      <c r="U1729" s="31">
        <f t="shared" si="5915"/>
        <v>0</v>
      </c>
      <c r="V1729" s="31">
        <f t="shared" si="5916"/>
        <v>0</v>
      </c>
      <c r="W1729" s="31">
        <f t="shared" si="5917"/>
        <v>0</v>
      </c>
      <c r="X1729" s="31">
        <f t="shared" si="5744"/>
        <v>3777.9000000000001</v>
      </c>
      <c r="Y1729" s="31">
        <f t="shared" si="5745"/>
        <v>4577.8999999999996</v>
      </c>
      <c r="Z1729" s="31">
        <f t="shared" si="5746"/>
        <v>3777.9000000000001</v>
      </c>
      <c r="AA1729" s="31">
        <f t="shared" si="5918"/>
        <v>0</v>
      </c>
      <c r="AB1729" s="31">
        <f t="shared" si="5919"/>
        <v>0</v>
      </c>
      <c r="AC1729" s="31">
        <f t="shared" si="5920"/>
        <v>0</v>
      </c>
      <c r="AD1729" s="31">
        <f t="shared" si="5747"/>
        <v>3777.9000000000001</v>
      </c>
      <c r="AE1729" s="31">
        <f t="shared" si="5748"/>
        <v>4577.8999999999996</v>
      </c>
      <c r="AF1729" s="31">
        <f t="shared" si="5749"/>
        <v>3777.9000000000001</v>
      </c>
      <c r="AG1729" s="31">
        <f t="shared" si="5921"/>
        <v>0</v>
      </c>
      <c r="AH1729" s="31">
        <f t="shared" si="5922"/>
        <v>0</v>
      </c>
      <c r="AI1729" s="31">
        <f t="shared" si="5923"/>
        <v>0</v>
      </c>
      <c r="AJ1729" s="31">
        <f t="shared" si="5750"/>
        <v>3777.9000000000001</v>
      </c>
      <c r="AK1729" s="31">
        <f t="shared" si="5751"/>
        <v>4577.8999999999996</v>
      </c>
      <c r="AL1729" s="31">
        <f t="shared" si="5752"/>
        <v>3777.9000000000001</v>
      </c>
      <c r="AM1729" s="31">
        <f t="shared" si="5924"/>
        <v>-765.72199999999998</v>
      </c>
      <c r="AN1729" s="31">
        <f t="shared" si="5925"/>
        <v>0</v>
      </c>
      <c r="AO1729" s="31">
        <f t="shared" si="5926"/>
        <v>0</v>
      </c>
      <c r="AP1729" s="31">
        <f t="shared" si="5753"/>
        <v>3012.1779999999999</v>
      </c>
      <c r="AQ1729" s="31">
        <f t="shared" si="5754"/>
        <v>4577.8999999999996</v>
      </c>
      <c r="AR1729" s="31">
        <f t="shared" si="5755"/>
        <v>3777.9000000000001</v>
      </c>
      <c r="AS1729" s="31">
        <f t="shared" si="5927"/>
        <v>0</v>
      </c>
      <c r="AT1729" s="31">
        <f t="shared" si="5928"/>
        <v>0</v>
      </c>
      <c r="AU1729" s="31">
        <f t="shared" si="5929"/>
        <v>0</v>
      </c>
      <c r="AV1729" s="31">
        <f t="shared" si="5756"/>
        <v>3012.1779999999999</v>
      </c>
      <c r="AW1729" s="31">
        <f t="shared" si="5757"/>
        <v>4577.8999999999996</v>
      </c>
      <c r="AX1729" s="31">
        <f t="shared" si="5758"/>
        <v>3777.9000000000001</v>
      </c>
      <c r="AY1729" s="31">
        <f t="shared" si="5930"/>
        <v>-28.399999999999999</v>
      </c>
      <c r="AZ1729" s="31">
        <f t="shared" si="5931"/>
        <v>0</v>
      </c>
      <c r="BA1729" s="31">
        <f t="shared" si="5932"/>
        <v>0</v>
      </c>
      <c r="BB1729" s="31">
        <f t="shared" si="5759"/>
        <v>2983.7779999999998</v>
      </c>
      <c r="BC1729" s="31">
        <f t="shared" si="5760"/>
        <v>4577.8999999999996</v>
      </c>
      <c r="BD1729" s="31">
        <f t="shared" si="5761"/>
        <v>3777.9000000000001</v>
      </c>
      <c r="BE1729" s="31">
        <f t="shared" si="5933"/>
        <v>0</v>
      </c>
      <c r="BF1729" s="31">
        <f t="shared" si="5934"/>
        <v>0</v>
      </c>
      <c r="BG1729" s="31">
        <f t="shared" si="5935"/>
        <v>0</v>
      </c>
      <c r="BH1729" s="31">
        <f t="shared" si="5762"/>
        <v>2983.7779999999998</v>
      </c>
      <c r="BI1729" s="31">
        <f t="shared" si="5763"/>
        <v>4577.8999999999996</v>
      </c>
      <c r="BJ1729" s="31">
        <f t="shared" si="5764"/>
        <v>3777.9000000000001</v>
      </c>
      <c r="BK1729" s="31">
        <f t="shared" si="5936"/>
        <v>136.5</v>
      </c>
      <c r="BL1729" s="31">
        <f t="shared" si="5937"/>
        <v>0</v>
      </c>
      <c r="BM1729" s="31">
        <f t="shared" si="5938"/>
        <v>0</v>
      </c>
      <c r="BN1729" s="31">
        <f t="shared" si="5765"/>
        <v>3120.2779999999998</v>
      </c>
      <c r="BO1729" s="31">
        <f t="shared" si="5766"/>
        <v>4577.8999999999996</v>
      </c>
      <c r="BP1729" s="31">
        <f t="shared" si="5767"/>
        <v>3777.9000000000001</v>
      </c>
      <c r="BQ1729" s="31">
        <f t="shared" si="5939"/>
        <v>0</v>
      </c>
      <c r="BR1729" s="31">
        <f t="shared" si="5940"/>
        <v>0</v>
      </c>
      <c r="BS1729" s="31">
        <f t="shared" si="5768"/>
        <v>3120.2779999999998</v>
      </c>
      <c r="BT1729" s="31">
        <f t="shared" si="5769"/>
        <v>4577.8999999999996</v>
      </c>
      <c r="BU1729" s="31">
        <f t="shared" si="5770"/>
        <v>3777.9000000000001</v>
      </c>
      <c r="BV1729" s="31">
        <f t="shared" si="5941"/>
        <v>0</v>
      </c>
      <c r="BW1729" s="31">
        <f t="shared" si="5942"/>
        <v>0</v>
      </c>
      <c r="BX1729" s="31">
        <f t="shared" si="5771"/>
        <v>3120.2779999999998</v>
      </c>
      <c r="BY1729" s="31">
        <f t="shared" si="5772"/>
        <v>4577.8999999999996</v>
      </c>
      <c r="BZ1729" s="31">
        <f t="shared" si="5773"/>
        <v>3777.9000000000001</v>
      </c>
      <c r="CA1729" s="31">
        <f t="shared" si="5943"/>
        <v>0</v>
      </c>
      <c r="CB1729" s="31">
        <f t="shared" si="5944"/>
        <v>0</v>
      </c>
      <c r="CC1729" s="31">
        <f t="shared" si="5945"/>
        <v>0</v>
      </c>
      <c r="CD1729" s="31">
        <f t="shared" si="5856"/>
        <v>3120.2779999999998</v>
      </c>
      <c r="CE1729" s="31">
        <f t="shared" si="5857"/>
        <v>4577.8999999999996</v>
      </c>
      <c r="CF1729" s="31">
        <f t="shared" si="5858"/>
        <v>3777.9000000000001</v>
      </c>
      <c r="CG1729" s="31">
        <f t="shared" si="5946"/>
        <v>0</v>
      </c>
      <c r="CH1729" s="24"/>
      <c r="CI1729" s="40"/>
      <c r="CO1729" s="1" t="s">
        <v>31</v>
      </c>
    </row>
    <row r="1730" ht="29.850000000000001">
      <c r="A1730" s="41" t="s">
        <v>987</v>
      </c>
      <c r="B1730" s="17">
        <v>200</v>
      </c>
      <c r="C1730" s="16"/>
      <c r="D1730" s="16"/>
      <c r="E1730" s="39" t="s">
        <v>40</v>
      </c>
      <c r="F1730" s="31">
        <f t="shared" si="5906"/>
        <v>3777.9000000000001</v>
      </c>
      <c r="G1730" s="31">
        <f t="shared" si="5907"/>
        <v>4577.8999999999996</v>
      </c>
      <c r="H1730" s="31">
        <f t="shared" si="5908"/>
        <v>3777.9000000000001</v>
      </c>
      <c r="I1730" s="31">
        <f t="shared" si="5909"/>
        <v>0</v>
      </c>
      <c r="J1730" s="31">
        <f t="shared" si="5910"/>
        <v>0</v>
      </c>
      <c r="K1730" s="31">
        <f t="shared" si="5911"/>
        <v>0</v>
      </c>
      <c r="L1730" s="31">
        <f t="shared" si="5738"/>
        <v>3777.9000000000001</v>
      </c>
      <c r="M1730" s="31">
        <f t="shared" si="5739"/>
        <v>4577.8999999999996</v>
      </c>
      <c r="N1730" s="31">
        <f t="shared" si="5740"/>
        <v>3777.9000000000001</v>
      </c>
      <c r="O1730" s="31">
        <f t="shared" si="5912"/>
        <v>0</v>
      </c>
      <c r="P1730" s="31">
        <f t="shared" si="5913"/>
        <v>0</v>
      </c>
      <c r="Q1730" s="31">
        <f t="shared" si="5914"/>
        <v>0</v>
      </c>
      <c r="R1730" s="31">
        <f t="shared" si="5741"/>
        <v>3777.9000000000001</v>
      </c>
      <c r="S1730" s="31">
        <f t="shared" si="5742"/>
        <v>4577.8999999999996</v>
      </c>
      <c r="T1730" s="31">
        <f t="shared" si="5743"/>
        <v>3777.9000000000001</v>
      </c>
      <c r="U1730" s="31">
        <f t="shared" si="5915"/>
        <v>0</v>
      </c>
      <c r="V1730" s="31">
        <f t="shared" si="5916"/>
        <v>0</v>
      </c>
      <c r="W1730" s="31">
        <f t="shared" si="5917"/>
        <v>0</v>
      </c>
      <c r="X1730" s="31">
        <f t="shared" si="5744"/>
        <v>3777.9000000000001</v>
      </c>
      <c r="Y1730" s="31">
        <f t="shared" si="5745"/>
        <v>4577.8999999999996</v>
      </c>
      <c r="Z1730" s="31">
        <f t="shared" si="5746"/>
        <v>3777.9000000000001</v>
      </c>
      <c r="AA1730" s="31">
        <f t="shared" si="5918"/>
        <v>0</v>
      </c>
      <c r="AB1730" s="31">
        <f t="shared" si="5919"/>
        <v>0</v>
      </c>
      <c r="AC1730" s="31">
        <f t="shared" si="5920"/>
        <v>0</v>
      </c>
      <c r="AD1730" s="31">
        <f t="shared" si="5747"/>
        <v>3777.9000000000001</v>
      </c>
      <c r="AE1730" s="31">
        <f t="shared" si="5748"/>
        <v>4577.8999999999996</v>
      </c>
      <c r="AF1730" s="31">
        <f t="shared" si="5749"/>
        <v>3777.9000000000001</v>
      </c>
      <c r="AG1730" s="31">
        <f t="shared" si="5921"/>
        <v>0</v>
      </c>
      <c r="AH1730" s="31">
        <f t="shared" si="5922"/>
        <v>0</v>
      </c>
      <c r="AI1730" s="31">
        <f t="shared" si="5923"/>
        <v>0</v>
      </c>
      <c r="AJ1730" s="31">
        <f t="shared" si="5750"/>
        <v>3777.9000000000001</v>
      </c>
      <c r="AK1730" s="31">
        <f t="shared" si="5751"/>
        <v>4577.8999999999996</v>
      </c>
      <c r="AL1730" s="31">
        <f t="shared" si="5752"/>
        <v>3777.9000000000001</v>
      </c>
      <c r="AM1730" s="31">
        <f t="shared" si="5924"/>
        <v>-765.72199999999998</v>
      </c>
      <c r="AN1730" s="31">
        <f t="shared" si="5925"/>
        <v>0</v>
      </c>
      <c r="AO1730" s="31">
        <f t="shared" si="5926"/>
        <v>0</v>
      </c>
      <c r="AP1730" s="31">
        <f t="shared" si="5753"/>
        <v>3012.1779999999999</v>
      </c>
      <c r="AQ1730" s="31">
        <f t="shared" si="5754"/>
        <v>4577.8999999999996</v>
      </c>
      <c r="AR1730" s="31">
        <f t="shared" si="5755"/>
        <v>3777.9000000000001</v>
      </c>
      <c r="AS1730" s="31">
        <f t="shared" si="5927"/>
        <v>0</v>
      </c>
      <c r="AT1730" s="31">
        <f t="shared" si="5928"/>
        <v>0</v>
      </c>
      <c r="AU1730" s="31">
        <f t="shared" si="5929"/>
        <v>0</v>
      </c>
      <c r="AV1730" s="31">
        <f t="shared" si="5756"/>
        <v>3012.1779999999999</v>
      </c>
      <c r="AW1730" s="31">
        <f t="shared" si="5757"/>
        <v>4577.8999999999996</v>
      </c>
      <c r="AX1730" s="31">
        <f t="shared" si="5758"/>
        <v>3777.9000000000001</v>
      </c>
      <c r="AY1730" s="31">
        <f t="shared" si="5930"/>
        <v>-28.399999999999999</v>
      </c>
      <c r="AZ1730" s="31">
        <f t="shared" si="5931"/>
        <v>0</v>
      </c>
      <c r="BA1730" s="31">
        <f t="shared" si="5932"/>
        <v>0</v>
      </c>
      <c r="BB1730" s="31">
        <f t="shared" si="5759"/>
        <v>2983.7779999999998</v>
      </c>
      <c r="BC1730" s="31">
        <f t="shared" si="5760"/>
        <v>4577.8999999999996</v>
      </c>
      <c r="BD1730" s="31">
        <f t="shared" si="5761"/>
        <v>3777.9000000000001</v>
      </c>
      <c r="BE1730" s="31">
        <f t="shared" si="5933"/>
        <v>0</v>
      </c>
      <c r="BF1730" s="31">
        <f t="shared" si="5934"/>
        <v>0</v>
      </c>
      <c r="BG1730" s="31">
        <f t="shared" si="5935"/>
        <v>0</v>
      </c>
      <c r="BH1730" s="31">
        <f t="shared" si="5762"/>
        <v>2983.7779999999998</v>
      </c>
      <c r="BI1730" s="31">
        <f t="shared" si="5763"/>
        <v>4577.8999999999996</v>
      </c>
      <c r="BJ1730" s="31">
        <f t="shared" si="5764"/>
        <v>3777.9000000000001</v>
      </c>
      <c r="BK1730" s="31">
        <f t="shared" si="5936"/>
        <v>136.5</v>
      </c>
      <c r="BL1730" s="31">
        <f t="shared" si="5937"/>
        <v>0</v>
      </c>
      <c r="BM1730" s="31">
        <f t="shared" si="5938"/>
        <v>0</v>
      </c>
      <c r="BN1730" s="31">
        <f t="shared" si="5765"/>
        <v>3120.2779999999998</v>
      </c>
      <c r="BO1730" s="31">
        <f t="shared" si="5766"/>
        <v>4577.8999999999996</v>
      </c>
      <c r="BP1730" s="31">
        <f t="shared" si="5767"/>
        <v>3777.9000000000001</v>
      </c>
      <c r="BQ1730" s="31">
        <f t="shared" si="5939"/>
        <v>0</v>
      </c>
      <c r="BR1730" s="31">
        <f t="shared" si="5940"/>
        <v>0</v>
      </c>
      <c r="BS1730" s="31">
        <f t="shared" si="5768"/>
        <v>3120.2779999999998</v>
      </c>
      <c r="BT1730" s="31">
        <f t="shared" si="5769"/>
        <v>4577.8999999999996</v>
      </c>
      <c r="BU1730" s="31">
        <f t="shared" si="5770"/>
        <v>3777.9000000000001</v>
      </c>
      <c r="BV1730" s="31">
        <f t="shared" si="5941"/>
        <v>0</v>
      </c>
      <c r="BW1730" s="31">
        <f t="shared" si="5942"/>
        <v>0</v>
      </c>
      <c r="BX1730" s="31">
        <f t="shared" si="5771"/>
        <v>3120.2779999999998</v>
      </c>
      <c r="BY1730" s="31">
        <f t="shared" si="5772"/>
        <v>4577.8999999999996</v>
      </c>
      <c r="BZ1730" s="31">
        <f t="shared" si="5773"/>
        <v>3777.9000000000001</v>
      </c>
      <c r="CA1730" s="31">
        <f t="shared" si="5943"/>
        <v>0</v>
      </c>
      <c r="CB1730" s="31">
        <f t="shared" si="5944"/>
        <v>0</v>
      </c>
      <c r="CC1730" s="31">
        <f t="shared" si="5945"/>
        <v>0</v>
      </c>
      <c r="CD1730" s="31">
        <f t="shared" si="5856"/>
        <v>3120.2779999999998</v>
      </c>
      <c r="CE1730" s="31">
        <f t="shared" si="5857"/>
        <v>4577.8999999999996</v>
      </c>
      <c r="CF1730" s="31">
        <f t="shared" si="5858"/>
        <v>3777.9000000000001</v>
      </c>
      <c r="CG1730" s="31">
        <f t="shared" si="5946"/>
        <v>0</v>
      </c>
      <c r="CH1730" s="24"/>
      <c r="CI1730" s="40"/>
      <c r="CM1730" s="1" t="s">
        <v>29</v>
      </c>
    </row>
    <row r="1731" ht="43.75">
      <c r="A1731" s="41" t="s">
        <v>987</v>
      </c>
      <c r="B1731" s="17">
        <v>240</v>
      </c>
      <c r="C1731" s="16"/>
      <c r="D1731" s="16"/>
      <c r="E1731" s="39" t="s">
        <v>41</v>
      </c>
      <c r="F1731" s="31">
        <f t="shared" si="5906"/>
        <v>3777.9000000000001</v>
      </c>
      <c r="G1731" s="31">
        <f t="shared" si="5907"/>
        <v>4577.8999999999996</v>
      </c>
      <c r="H1731" s="31">
        <f t="shared" si="5908"/>
        <v>3777.9000000000001</v>
      </c>
      <c r="I1731" s="31">
        <f t="shared" si="5909"/>
        <v>0</v>
      </c>
      <c r="J1731" s="31">
        <f t="shared" si="5910"/>
        <v>0</v>
      </c>
      <c r="K1731" s="31">
        <f t="shared" si="5911"/>
        <v>0</v>
      </c>
      <c r="L1731" s="31">
        <f t="shared" si="5738"/>
        <v>3777.9000000000001</v>
      </c>
      <c r="M1731" s="31">
        <f t="shared" si="5739"/>
        <v>4577.8999999999996</v>
      </c>
      <c r="N1731" s="31">
        <f t="shared" si="5740"/>
        <v>3777.9000000000001</v>
      </c>
      <c r="O1731" s="31">
        <f t="shared" si="5912"/>
        <v>0</v>
      </c>
      <c r="P1731" s="31">
        <f t="shared" si="5913"/>
        <v>0</v>
      </c>
      <c r="Q1731" s="31">
        <f t="shared" si="5914"/>
        <v>0</v>
      </c>
      <c r="R1731" s="31">
        <f t="shared" si="5741"/>
        <v>3777.9000000000001</v>
      </c>
      <c r="S1731" s="31">
        <f t="shared" si="5742"/>
        <v>4577.8999999999996</v>
      </c>
      <c r="T1731" s="31">
        <f t="shared" si="5743"/>
        <v>3777.9000000000001</v>
      </c>
      <c r="U1731" s="31">
        <f t="shared" si="5915"/>
        <v>0</v>
      </c>
      <c r="V1731" s="31">
        <f t="shared" si="5916"/>
        <v>0</v>
      </c>
      <c r="W1731" s="31">
        <f t="shared" si="5917"/>
        <v>0</v>
      </c>
      <c r="X1731" s="31">
        <f t="shared" si="5744"/>
        <v>3777.9000000000001</v>
      </c>
      <c r="Y1731" s="31">
        <f t="shared" si="5745"/>
        <v>4577.8999999999996</v>
      </c>
      <c r="Z1731" s="31">
        <f t="shared" si="5746"/>
        <v>3777.9000000000001</v>
      </c>
      <c r="AA1731" s="31">
        <f t="shared" si="5918"/>
        <v>0</v>
      </c>
      <c r="AB1731" s="31">
        <f t="shared" si="5919"/>
        <v>0</v>
      </c>
      <c r="AC1731" s="31">
        <f t="shared" si="5920"/>
        <v>0</v>
      </c>
      <c r="AD1731" s="31">
        <f t="shared" si="5747"/>
        <v>3777.9000000000001</v>
      </c>
      <c r="AE1731" s="31">
        <f t="shared" si="5748"/>
        <v>4577.8999999999996</v>
      </c>
      <c r="AF1731" s="31">
        <f t="shared" si="5749"/>
        <v>3777.9000000000001</v>
      </c>
      <c r="AG1731" s="31">
        <f t="shared" si="5921"/>
        <v>0</v>
      </c>
      <c r="AH1731" s="31">
        <f t="shared" si="5922"/>
        <v>0</v>
      </c>
      <c r="AI1731" s="31">
        <f t="shared" si="5923"/>
        <v>0</v>
      </c>
      <c r="AJ1731" s="31">
        <f t="shared" si="5750"/>
        <v>3777.9000000000001</v>
      </c>
      <c r="AK1731" s="31">
        <f t="shared" si="5751"/>
        <v>4577.8999999999996</v>
      </c>
      <c r="AL1731" s="31">
        <f t="shared" si="5752"/>
        <v>3777.9000000000001</v>
      </c>
      <c r="AM1731" s="31">
        <f t="shared" si="5924"/>
        <v>-765.72199999999998</v>
      </c>
      <c r="AN1731" s="31">
        <f t="shared" si="5925"/>
        <v>0</v>
      </c>
      <c r="AO1731" s="31">
        <f t="shared" si="5926"/>
        <v>0</v>
      </c>
      <c r="AP1731" s="31">
        <f t="shared" si="5753"/>
        <v>3012.1779999999999</v>
      </c>
      <c r="AQ1731" s="31">
        <f t="shared" si="5754"/>
        <v>4577.8999999999996</v>
      </c>
      <c r="AR1731" s="31">
        <f t="shared" si="5755"/>
        <v>3777.9000000000001</v>
      </c>
      <c r="AS1731" s="31">
        <f t="shared" si="5927"/>
        <v>0</v>
      </c>
      <c r="AT1731" s="31">
        <f t="shared" si="5928"/>
        <v>0</v>
      </c>
      <c r="AU1731" s="31">
        <f t="shared" si="5929"/>
        <v>0</v>
      </c>
      <c r="AV1731" s="31">
        <f t="shared" si="5756"/>
        <v>3012.1779999999999</v>
      </c>
      <c r="AW1731" s="31">
        <f t="shared" si="5757"/>
        <v>4577.8999999999996</v>
      </c>
      <c r="AX1731" s="31">
        <f t="shared" si="5758"/>
        <v>3777.9000000000001</v>
      </c>
      <c r="AY1731" s="31">
        <f t="shared" si="5930"/>
        <v>-28.399999999999999</v>
      </c>
      <c r="AZ1731" s="31">
        <f t="shared" si="5931"/>
        <v>0</v>
      </c>
      <c r="BA1731" s="31">
        <f t="shared" si="5932"/>
        <v>0</v>
      </c>
      <c r="BB1731" s="31">
        <f t="shared" si="5759"/>
        <v>2983.7779999999998</v>
      </c>
      <c r="BC1731" s="31">
        <f t="shared" si="5760"/>
        <v>4577.8999999999996</v>
      </c>
      <c r="BD1731" s="31">
        <f t="shared" si="5761"/>
        <v>3777.9000000000001</v>
      </c>
      <c r="BE1731" s="31">
        <f t="shared" si="5933"/>
        <v>0</v>
      </c>
      <c r="BF1731" s="31">
        <f t="shared" si="5934"/>
        <v>0</v>
      </c>
      <c r="BG1731" s="31">
        <f t="shared" si="5935"/>
        <v>0</v>
      </c>
      <c r="BH1731" s="31">
        <f t="shared" si="5762"/>
        <v>2983.7779999999998</v>
      </c>
      <c r="BI1731" s="31">
        <f t="shared" si="5763"/>
        <v>4577.8999999999996</v>
      </c>
      <c r="BJ1731" s="31">
        <f t="shared" si="5764"/>
        <v>3777.9000000000001</v>
      </c>
      <c r="BK1731" s="31">
        <f t="shared" si="5936"/>
        <v>136.5</v>
      </c>
      <c r="BL1731" s="31">
        <f t="shared" si="5937"/>
        <v>0</v>
      </c>
      <c r="BM1731" s="31">
        <f t="shared" si="5938"/>
        <v>0</v>
      </c>
      <c r="BN1731" s="31">
        <f t="shared" si="5765"/>
        <v>3120.2779999999998</v>
      </c>
      <c r="BO1731" s="31">
        <f t="shared" si="5766"/>
        <v>4577.8999999999996</v>
      </c>
      <c r="BP1731" s="31">
        <f t="shared" si="5767"/>
        <v>3777.9000000000001</v>
      </c>
      <c r="BQ1731" s="31">
        <f t="shared" si="5939"/>
        <v>0</v>
      </c>
      <c r="BR1731" s="31">
        <f t="shared" si="5940"/>
        <v>0</v>
      </c>
      <c r="BS1731" s="31">
        <f t="shared" si="5768"/>
        <v>3120.2779999999998</v>
      </c>
      <c r="BT1731" s="31">
        <f t="shared" si="5769"/>
        <v>4577.8999999999996</v>
      </c>
      <c r="BU1731" s="31">
        <f t="shared" si="5770"/>
        <v>3777.9000000000001</v>
      </c>
      <c r="BV1731" s="31">
        <f t="shared" si="5941"/>
        <v>0</v>
      </c>
      <c r="BW1731" s="31">
        <f t="shared" si="5942"/>
        <v>0</v>
      </c>
      <c r="BX1731" s="31">
        <f t="shared" si="5771"/>
        <v>3120.2779999999998</v>
      </c>
      <c r="BY1731" s="31">
        <f t="shared" si="5772"/>
        <v>4577.8999999999996</v>
      </c>
      <c r="BZ1731" s="31">
        <f t="shared" si="5773"/>
        <v>3777.9000000000001</v>
      </c>
      <c r="CA1731" s="31">
        <f t="shared" si="5943"/>
        <v>0</v>
      </c>
      <c r="CB1731" s="31">
        <f t="shared" si="5944"/>
        <v>0</v>
      </c>
      <c r="CC1731" s="31">
        <f t="shared" si="5945"/>
        <v>0</v>
      </c>
      <c r="CD1731" s="31">
        <f t="shared" si="5856"/>
        <v>3120.2779999999998</v>
      </c>
      <c r="CE1731" s="31">
        <f t="shared" si="5857"/>
        <v>4577.8999999999996</v>
      </c>
      <c r="CF1731" s="31">
        <f t="shared" si="5858"/>
        <v>3777.9000000000001</v>
      </c>
      <c r="CG1731" s="31">
        <f t="shared" si="5946"/>
        <v>0</v>
      </c>
      <c r="CH1731" s="24"/>
      <c r="CI1731" s="40"/>
      <c r="CN1731" s="1" t="s">
        <v>30</v>
      </c>
    </row>
    <row r="1732" ht="15">
      <c r="A1732" s="41" t="s">
        <v>987</v>
      </c>
      <c r="B1732" s="17">
        <v>240</v>
      </c>
      <c r="C1732" s="16" t="s">
        <v>66</v>
      </c>
      <c r="D1732" s="16" t="s">
        <v>67</v>
      </c>
      <c r="E1732" s="39" t="s">
        <v>68</v>
      </c>
      <c r="F1732" s="31">
        <v>3777.9000000000001</v>
      </c>
      <c r="G1732" s="31">
        <v>4577.8999999999996</v>
      </c>
      <c r="H1732" s="31">
        <v>3777.9000000000001</v>
      </c>
      <c r="I1732" s="31"/>
      <c r="J1732" s="31"/>
      <c r="K1732" s="31"/>
      <c r="L1732" s="31">
        <f t="shared" si="5738"/>
        <v>3777.9000000000001</v>
      </c>
      <c r="M1732" s="31">
        <f t="shared" si="5739"/>
        <v>4577.8999999999996</v>
      </c>
      <c r="N1732" s="31">
        <f t="shared" si="5740"/>
        <v>3777.9000000000001</v>
      </c>
      <c r="O1732" s="31"/>
      <c r="P1732" s="31"/>
      <c r="Q1732" s="31"/>
      <c r="R1732" s="31">
        <f t="shared" si="5741"/>
        <v>3777.9000000000001</v>
      </c>
      <c r="S1732" s="31">
        <f t="shared" si="5742"/>
        <v>4577.8999999999996</v>
      </c>
      <c r="T1732" s="31">
        <f t="shared" si="5743"/>
        <v>3777.9000000000001</v>
      </c>
      <c r="U1732" s="31"/>
      <c r="V1732" s="31"/>
      <c r="W1732" s="31"/>
      <c r="X1732" s="31">
        <f t="shared" si="5744"/>
        <v>3777.9000000000001</v>
      </c>
      <c r="Y1732" s="31">
        <f t="shared" si="5745"/>
        <v>4577.8999999999996</v>
      </c>
      <c r="Z1732" s="31">
        <f t="shared" si="5746"/>
        <v>3777.9000000000001</v>
      </c>
      <c r="AA1732" s="31"/>
      <c r="AB1732" s="31"/>
      <c r="AC1732" s="31"/>
      <c r="AD1732" s="31">
        <f t="shared" si="5747"/>
        <v>3777.9000000000001</v>
      </c>
      <c r="AE1732" s="31">
        <f t="shared" si="5748"/>
        <v>4577.8999999999996</v>
      </c>
      <c r="AF1732" s="31">
        <f t="shared" si="5749"/>
        <v>3777.9000000000001</v>
      </c>
      <c r="AG1732" s="31"/>
      <c r="AH1732" s="31"/>
      <c r="AI1732" s="31"/>
      <c r="AJ1732" s="31">
        <f t="shared" si="5750"/>
        <v>3777.9000000000001</v>
      </c>
      <c r="AK1732" s="31">
        <f t="shared" si="5751"/>
        <v>4577.8999999999996</v>
      </c>
      <c r="AL1732" s="31">
        <f t="shared" si="5752"/>
        <v>3777.9000000000001</v>
      </c>
      <c r="AM1732" s="31">
        <f>-135.666-23.123-269.021-337.912</f>
        <v>-765.72199999999998</v>
      </c>
      <c r="AN1732" s="31"/>
      <c r="AO1732" s="31"/>
      <c r="AP1732" s="31">
        <f t="shared" si="5753"/>
        <v>3012.1779999999999</v>
      </c>
      <c r="AQ1732" s="31">
        <f t="shared" si="5754"/>
        <v>4577.8999999999996</v>
      </c>
      <c r="AR1732" s="31">
        <f t="shared" si="5755"/>
        <v>3777.9000000000001</v>
      </c>
      <c r="AS1732" s="31"/>
      <c r="AT1732" s="31"/>
      <c r="AU1732" s="31"/>
      <c r="AV1732" s="31">
        <f t="shared" si="5756"/>
        <v>3012.1779999999999</v>
      </c>
      <c r="AW1732" s="31">
        <f t="shared" si="5757"/>
        <v>4577.8999999999996</v>
      </c>
      <c r="AX1732" s="31">
        <f t="shared" si="5758"/>
        <v>3777.9000000000001</v>
      </c>
      <c r="AY1732" s="31">
        <v>-28.399999999999999</v>
      </c>
      <c r="AZ1732" s="31"/>
      <c r="BA1732" s="31"/>
      <c r="BB1732" s="31">
        <f t="shared" si="5759"/>
        <v>2983.7779999999998</v>
      </c>
      <c r="BC1732" s="31">
        <f t="shared" si="5760"/>
        <v>4577.8999999999996</v>
      </c>
      <c r="BD1732" s="31">
        <f t="shared" si="5761"/>
        <v>3777.9000000000001</v>
      </c>
      <c r="BE1732" s="31"/>
      <c r="BF1732" s="31"/>
      <c r="BG1732" s="31"/>
      <c r="BH1732" s="31">
        <f t="shared" si="5762"/>
        <v>2983.7779999999998</v>
      </c>
      <c r="BI1732" s="31">
        <f t="shared" si="5763"/>
        <v>4577.8999999999996</v>
      </c>
      <c r="BJ1732" s="31">
        <f t="shared" si="5764"/>
        <v>3777.9000000000001</v>
      </c>
      <c r="BK1732" s="31">
        <v>136.5</v>
      </c>
      <c r="BL1732" s="31"/>
      <c r="BM1732" s="31"/>
      <c r="BN1732" s="31">
        <f t="shared" si="5765"/>
        <v>3120.2779999999998</v>
      </c>
      <c r="BO1732" s="31">
        <f t="shared" si="5766"/>
        <v>4577.8999999999996</v>
      </c>
      <c r="BP1732" s="31">
        <f t="shared" si="5767"/>
        <v>3777.9000000000001</v>
      </c>
      <c r="BQ1732" s="31"/>
      <c r="BR1732" s="31"/>
      <c r="BS1732" s="31">
        <f t="shared" si="5768"/>
        <v>3120.2779999999998</v>
      </c>
      <c r="BT1732" s="31">
        <f t="shared" si="5769"/>
        <v>4577.8999999999996</v>
      </c>
      <c r="BU1732" s="31">
        <f t="shared" si="5770"/>
        <v>3777.9000000000001</v>
      </c>
      <c r="BV1732" s="31"/>
      <c r="BW1732" s="31"/>
      <c r="BX1732" s="31">
        <f t="shared" si="5771"/>
        <v>3120.2779999999998</v>
      </c>
      <c r="BY1732" s="31">
        <f t="shared" si="5772"/>
        <v>4577.8999999999996</v>
      </c>
      <c r="BZ1732" s="31">
        <f t="shared" si="5773"/>
        <v>3777.9000000000001</v>
      </c>
      <c r="CA1732" s="31"/>
      <c r="CB1732" s="31"/>
      <c r="CC1732" s="31"/>
      <c r="CD1732" s="31">
        <f t="shared" si="5856"/>
        <v>3120.2779999999998</v>
      </c>
      <c r="CE1732" s="31">
        <f t="shared" si="5857"/>
        <v>4577.8999999999996</v>
      </c>
      <c r="CF1732" s="31">
        <f t="shared" si="5858"/>
        <v>3777.9000000000001</v>
      </c>
      <c r="CG1732" s="31"/>
      <c r="CH1732" s="24"/>
      <c r="CI1732" s="40"/>
    </row>
    <row r="1733" ht="43.75">
      <c r="A1733" s="41" t="s">
        <v>989</v>
      </c>
      <c r="B1733" s="17"/>
      <c r="C1733" s="16"/>
      <c r="D1733" s="16"/>
      <c r="E1733" s="39" t="s">
        <v>990</v>
      </c>
      <c r="F1733" s="31"/>
      <c r="G1733" s="31"/>
      <c r="H1733" s="31"/>
      <c r="I1733" s="31"/>
      <c r="J1733" s="31"/>
      <c r="K1733" s="31"/>
      <c r="L1733" s="31"/>
      <c r="M1733" s="31"/>
      <c r="N1733" s="31"/>
      <c r="O1733" s="31">
        <f t="shared" si="5912"/>
        <v>488.08699999999999</v>
      </c>
      <c r="P1733" s="31">
        <f t="shared" si="5913"/>
        <v>0</v>
      </c>
      <c r="Q1733" s="31">
        <f t="shared" si="5914"/>
        <v>0</v>
      </c>
      <c r="R1733" s="31">
        <f t="shared" si="5741"/>
        <v>488.08699999999999</v>
      </c>
      <c r="S1733" s="31">
        <f t="shared" si="5742"/>
        <v>0</v>
      </c>
      <c r="T1733" s="31">
        <f t="shared" si="5743"/>
        <v>0</v>
      </c>
      <c r="U1733" s="31">
        <f t="shared" si="5915"/>
        <v>0</v>
      </c>
      <c r="V1733" s="31">
        <f t="shared" si="5916"/>
        <v>0</v>
      </c>
      <c r="W1733" s="31">
        <f t="shared" si="5917"/>
        <v>0</v>
      </c>
      <c r="X1733" s="31">
        <f t="shared" si="5744"/>
        <v>488.08699999999999</v>
      </c>
      <c r="Y1733" s="31">
        <f t="shared" si="5745"/>
        <v>0</v>
      </c>
      <c r="Z1733" s="31">
        <f t="shared" si="5746"/>
        <v>0</v>
      </c>
      <c r="AA1733" s="31">
        <f t="shared" si="5918"/>
        <v>0</v>
      </c>
      <c r="AB1733" s="31">
        <f t="shared" si="5919"/>
        <v>0</v>
      </c>
      <c r="AC1733" s="31">
        <f t="shared" si="5920"/>
        <v>0</v>
      </c>
      <c r="AD1733" s="31">
        <f t="shared" si="5747"/>
        <v>488.08699999999999</v>
      </c>
      <c r="AE1733" s="31">
        <f t="shared" si="5748"/>
        <v>0</v>
      </c>
      <c r="AF1733" s="31">
        <f t="shared" si="5749"/>
        <v>0</v>
      </c>
      <c r="AG1733" s="31">
        <f t="shared" si="5921"/>
        <v>0</v>
      </c>
      <c r="AH1733" s="31">
        <f t="shared" si="5922"/>
        <v>0</v>
      </c>
      <c r="AI1733" s="31">
        <f t="shared" si="5923"/>
        <v>0</v>
      </c>
      <c r="AJ1733" s="31">
        <f t="shared" si="5750"/>
        <v>488.08699999999999</v>
      </c>
      <c r="AK1733" s="31">
        <f t="shared" si="5751"/>
        <v>0</v>
      </c>
      <c r="AL1733" s="31">
        <f t="shared" si="5752"/>
        <v>0</v>
      </c>
      <c r="AM1733" s="31">
        <f t="shared" ref="AM1733:AM1736" si="5947">AM1734</f>
        <v>0</v>
      </c>
      <c r="AN1733" s="31">
        <f t="shared" si="5925"/>
        <v>0</v>
      </c>
      <c r="AO1733" s="31">
        <f t="shared" si="5926"/>
        <v>0</v>
      </c>
      <c r="AP1733" s="31">
        <f t="shared" si="5753"/>
        <v>488.08699999999999</v>
      </c>
      <c r="AQ1733" s="31">
        <f t="shared" si="5754"/>
        <v>0</v>
      </c>
      <c r="AR1733" s="31">
        <f t="shared" si="5755"/>
        <v>0</v>
      </c>
      <c r="AS1733" s="31">
        <f t="shared" si="5927"/>
        <v>0</v>
      </c>
      <c r="AT1733" s="31">
        <f t="shared" si="5928"/>
        <v>0</v>
      </c>
      <c r="AU1733" s="31">
        <f t="shared" si="5929"/>
        <v>0</v>
      </c>
      <c r="AV1733" s="31">
        <f t="shared" si="5756"/>
        <v>488.08699999999999</v>
      </c>
      <c r="AW1733" s="31">
        <f t="shared" si="5757"/>
        <v>0</v>
      </c>
      <c r="AX1733" s="31">
        <f t="shared" si="5758"/>
        <v>0</v>
      </c>
      <c r="AY1733" s="31">
        <f t="shared" si="5930"/>
        <v>0</v>
      </c>
      <c r="AZ1733" s="31">
        <f t="shared" si="5931"/>
        <v>0</v>
      </c>
      <c r="BA1733" s="31">
        <f t="shared" si="5932"/>
        <v>0</v>
      </c>
      <c r="BB1733" s="31">
        <f t="shared" si="5759"/>
        <v>488.08699999999999</v>
      </c>
      <c r="BC1733" s="31">
        <f t="shared" si="5760"/>
        <v>0</v>
      </c>
      <c r="BD1733" s="31">
        <f t="shared" si="5761"/>
        <v>0</v>
      </c>
      <c r="BE1733" s="31">
        <f t="shared" si="5933"/>
        <v>0</v>
      </c>
      <c r="BF1733" s="31">
        <f t="shared" si="5934"/>
        <v>0</v>
      </c>
      <c r="BG1733" s="31">
        <f t="shared" si="5935"/>
        <v>0</v>
      </c>
      <c r="BH1733" s="31">
        <f t="shared" si="5762"/>
        <v>488.08699999999999</v>
      </c>
      <c r="BI1733" s="31">
        <f t="shared" si="5763"/>
        <v>0</v>
      </c>
      <c r="BJ1733" s="31">
        <f t="shared" si="5764"/>
        <v>0</v>
      </c>
      <c r="BK1733" s="31">
        <f t="shared" si="5936"/>
        <v>0</v>
      </c>
      <c r="BL1733" s="31">
        <f t="shared" si="5937"/>
        <v>0</v>
      </c>
      <c r="BM1733" s="31">
        <f t="shared" si="5938"/>
        <v>0</v>
      </c>
      <c r="BN1733" s="31">
        <f t="shared" si="5765"/>
        <v>488.08699999999999</v>
      </c>
      <c r="BO1733" s="31">
        <f t="shared" si="5766"/>
        <v>0</v>
      </c>
      <c r="BP1733" s="31">
        <f t="shared" si="5767"/>
        <v>0</v>
      </c>
      <c r="BQ1733" s="31">
        <f t="shared" si="5939"/>
        <v>0</v>
      </c>
      <c r="BR1733" s="31">
        <f t="shared" si="5940"/>
        <v>0</v>
      </c>
      <c r="BS1733" s="31">
        <f t="shared" si="5768"/>
        <v>488.08699999999999</v>
      </c>
      <c r="BT1733" s="31">
        <f t="shared" si="5769"/>
        <v>0</v>
      </c>
      <c r="BU1733" s="31">
        <f t="shared" si="5770"/>
        <v>0</v>
      </c>
      <c r="BV1733" s="31">
        <f t="shared" si="5941"/>
        <v>0</v>
      </c>
      <c r="BW1733" s="31">
        <f t="shared" si="5942"/>
        <v>0</v>
      </c>
      <c r="BX1733" s="31">
        <f t="shared" si="5771"/>
        <v>488.08699999999999</v>
      </c>
      <c r="BY1733" s="31">
        <f t="shared" si="5772"/>
        <v>0</v>
      </c>
      <c r="BZ1733" s="31">
        <f t="shared" si="5773"/>
        <v>0</v>
      </c>
      <c r="CA1733" s="31">
        <f t="shared" si="5943"/>
        <v>0</v>
      </c>
      <c r="CB1733" s="31">
        <f t="shared" si="5944"/>
        <v>0</v>
      </c>
      <c r="CC1733" s="31">
        <f t="shared" si="5945"/>
        <v>0</v>
      </c>
      <c r="CD1733" s="31">
        <f t="shared" si="5856"/>
        <v>488.08699999999999</v>
      </c>
      <c r="CE1733" s="31">
        <f t="shared" si="5857"/>
        <v>0</v>
      </c>
      <c r="CF1733" s="31">
        <f t="shared" si="5858"/>
        <v>0</v>
      </c>
      <c r="CG1733" s="31">
        <f t="shared" si="5946"/>
        <v>0</v>
      </c>
      <c r="CH1733" s="24"/>
      <c r="CI1733" s="40"/>
    </row>
    <row r="1734" ht="43.75">
      <c r="A1734" s="41" t="s">
        <v>991</v>
      </c>
      <c r="B1734" s="17"/>
      <c r="C1734" s="16"/>
      <c r="D1734" s="16"/>
      <c r="E1734" s="39" t="s">
        <v>992</v>
      </c>
      <c r="F1734" s="31"/>
      <c r="G1734" s="31"/>
      <c r="H1734" s="31"/>
      <c r="I1734" s="31"/>
      <c r="J1734" s="31"/>
      <c r="K1734" s="31"/>
      <c r="L1734" s="31"/>
      <c r="M1734" s="31"/>
      <c r="N1734" s="31"/>
      <c r="O1734" s="31">
        <f t="shared" si="5912"/>
        <v>488.08699999999999</v>
      </c>
      <c r="P1734" s="31">
        <f t="shared" si="5913"/>
        <v>0</v>
      </c>
      <c r="Q1734" s="31">
        <f t="shared" si="5914"/>
        <v>0</v>
      </c>
      <c r="R1734" s="31">
        <f t="shared" si="5741"/>
        <v>488.08699999999999</v>
      </c>
      <c r="S1734" s="31">
        <f t="shared" si="5742"/>
        <v>0</v>
      </c>
      <c r="T1734" s="31">
        <f t="shared" si="5743"/>
        <v>0</v>
      </c>
      <c r="U1734" s="31">
        <f t="shared" si="5915"/>
        <v>0</v>
      </c>
      <c r="V1734" s="31">
        <f t="shared" si="5916"/>
        <v>0</v>
      </c>
      <c r="W1734" s="31">
        <f t="shared" si="5917"/>
        <v>0</v>
      </c>
      <c r="X1734" s="31">
        <f t="shared" si="5744"/>
        <v>488.08699999999999</v>
      </c>
      <c r="Y1734" s="31">
        <f t="shared" si="5745"/>
        <v>0</v>
      </c>
      <c r="Z1734" s="31">
        <f t="shared" si="5746"/>
        <v>0</v>
      </c>
      <c r="AA1734" s="31">
        <f t="shared" si="5918"/>
        <v>0</v>
      </c>
      <c r="AB1734" s="31">
        <f t="shared" si="5919"/>
        <v>0</v>
      </c>
      <c r="AC1734" s="31">
        <f t="shared" si="5920"/>
        <v>0</v>
      </c>
      <c r="AD1734" s="31">
        <f t="shared" si="5747"/>
        <v>488.08699999999999</v>
      </c>
      <c r="AE1734" s="31">
        <f t="shared" si="5748"/>
        <v>0</v>
      </c>
      <c r="AF1734" s="31">
        <f t="shared" si="5749"/>
        <v>0</v>
      </c>
      <c r="AG1734" s="31">
        <f t="shared" si="5921"/>
        <v>0</v>
      </c>
      <c r="AH1734" s="31">
        <f t="shared" si="5922"/>
        <v>0</v>
      </c>
      <c r="AI1734" s="31">
        <f t="shared" si="5923"/>
        <v>0</v>
      </c>
      <c r="AJ1734" s="31">
        <f t="shared" si="5750"/>
        <v>488.08699999999999</v>
      </c>
      <c r="AK1734" s="31">
        <f t="shared" si="5751"/>
        <v>0</v>
      </c>
      <c r="AL1734" s="31">
        <f t="shared" si="5752"/>
        <v>0</v>
      </c>
      <c r="AM1734" s="31">
        <f t="shared" si="5947"/>
        <v>0</v>
      </c>
      <c r="AN1734" s="31">
        <f t="shared" si="5925"/>
        <v>0</v>
      </c>
      <c r="AO1734" s="31">
        <f t="shared" si="5926"/>
        <v>0</v>
      </c>
      <c r="AP1734" s="31">
        <f t="shared" si="5753"/>
        <v>488.08699999999999</v>
      </c>
      <c r="AQ1734" s="31">
        <f t="shared" si="5754"/>
        <v>0</v>
      </c>
      <c r="AR1734" s="31">
        <f t="shared" si="5755"/>
        <v>0</v>
      </c>
      <c r="AS1734" s="31">
        <f t="shared" si="5927"/>
        <v>0</v>
      </c>
      <c r="AT1734" s="31">
        <f t="shared" si="5928"/>
        <v>0</v>
      </c>
      <c r="AU1734" s="31">
        <f t="shared" si="5929"/>
        <v>0</v>
      </c>
      <c r="AV1734" s="31">
        <f t="shared" si="5756"/>
        <v>488.08699999999999</v>
      </c>
      <c r="AW1734" s="31">
        <f t="shared" si="5757"/>
        <v>0</v>
      </c>
      <c r="AX1734" s="31">
        <f t="shared" si="5758"/>
        <v>0</v>
      </c>
      <c r="AY1734" s="31">
        <f t="shared" si="5930"/>
        <v>0</v>
      </c>
      <c r="AZ1734" s="31">
        <f t="shared" si="5931"/>
        <v>0</v>
      </c>
      <c r="BA1734" s="31">
        <f t="shared" si="5932"/>
        <v>0</v>
      </c>
      <c r="BB1734" s="31">
        <f t="shared" si="5759"/>
        <v>488.08699999999999</v>
      </c>
      <c r="BC1734" s="31">
        <f t="shared" si="5760"/>
        <v>0</v>
      </c>
      <c r="BD1734" s="31">
        <f t="shared" si="5761"/>
        <v>0</v>
      </c>
      <c r="BE1734" s="31">
        <f t="shared" si="5933"/>
        <v>0</v>
      </c>
      <c r="BF1734" s="31">
        <f t="shared" si="5934"/>
        <v>0</v>
      </c>
      <c r="BG1734" s="31">
        <f t="shared" si="5935"/>
        <v>0</v>
      </c>
      <c r="BH1734" s="31">
        <f t="shared" si="5762"/>
        <v>488.08699999999999</v>
      </c>
      <c r="BI1734" s="31">
        <f t="shared" si="5763"/>
        <v>0</v>
      </c>
      <c r="BJ1734" s="31">
        <f t="shared" si="5764"/>
        <v>0</v>
      </c>
      <c r="BK1734" s="31">
        <f t="shared" si="5936"/>
        <v>0</v>
      </c>
      <c r="BL1734" s="31">
        <f t="shared" si="5937"/>
        <v>0</v>
      </c>
      <c r="BM1734" s="31">
        <f t="shared" si="5938"/>
        <v>0</v>
      </c>
      <c r="BN1734" s="31">
        <f t="shared" si="5765"/>
        <v>488.08699999999999</v>
      </c>
      <c r="BO1734" s="31">
        <f t="shared" si="5766"/>
        <v>0</v>
      </c>
      <c r="BP1734" s="31">
        <f t="shared" si="5767"/>
        <v>0</v>
      </c>
      <c r="BQ1734" s="31">
        <f t="shared" si="5939"/>
        <v>0</v>
      </c>
      <c r="BR1734" s="31">
        <f t="shared" si="5940"/>
        <v>0</v>
      </c>
      <c r="BS1734" s="31">
        <f t="shared" si="5768"/>
        <v>488.08699999999999</v>
      </c>
      <c r="BT1734" s="31">
        <f t="shared" si="5769"/>
        <v>0</v>
      </c>
      <c r="BU1734" s="31">
        <f t="shared" si="5770"/>
        <v>0</v>
      </c>
      <c r="BV1734" s="31">
        <f t="shared" si="5941"/>
        <v>0</v>
      </c>
      <c r="BW1734" s="31">
        <f t="shared" si="5942"/>
        <v>0</v>
      </c>
      <c r="BX1734" s="31">
        <f t="shared" si="5771"/>
        <v>488.08699999999999</v>
      </c>
      <c r="BY1734" s="31">
        <f t="shared" si="5772"/>
        <v>0</v>
      </c>
      <c r="BZ1734" s="31">
        <f t="shared" si="5773"/>
        <v>0</v>
      </c>
      <c r="CA1734" s="31">
        <f t="shared" si="5943"/>
        <v>0</v>
      </c>
      <c r="CB1734" s="31">
        <f t="shared" si="5944"/>
        <v>0</v>
      </c>
      <c r="CC1734" s="31">
        <f t="shared" si="5945"/>
        <v>0</v>
      </c>
      <c r="CD1734" s="31">
        <f t="shared" si="5856"/>
        <v>488.08699999999999</v>
      </c>
      <c r="CE1734" s="31">
        <f t="shared" si="5857"/>
        <v>0</v>
      </c>
      <c r="CF1734" s="31">
        <f t="shared" si="5858"/>
        <v>0</v>
      </c>
      <c r="CG1734" s="31">
        <f t="shared" si="5946"/>
        <v>0</v>
      </c>
      <c r="CH1734" s="24"/>
      <c r="CI1734" s="40"/>
    </row>
    <row r="1735" ht="29.850000000000001">
      <c r="A1735" s="41" t="s">
        <v>991</v>
      </c>
      <c r="B1735" s="17">
        <v>200</v>
      </c>
      <c r="C1735" s="16"/>
      <c r="D1735" s="16"/>
      <c r="E1735" s="39" t="s">
        <v>40</v>
      </c>
      <c r="F1735" s="31"/>
      <c r="G1735" s="31"/>
      <c r="H1735" s="31"/>
      <c r="I1735" s="31"/>
      <c r="J1735" s="31"/>
      <c r="K1735" s="31"/>
      <c r="L1735" s="31"/>
      <c r="M1735" s="31"/>
      <c r="N1735" s="31"/>
      <c r="O1735" s="31">
        <f t="shared" si="5912"/>
        <v>488.08699999999999</v>
      </c>
      <c r="P1735" s="31">
        <f t="shared" si="5913"/>
        <v>0</v>
      </c>
      <c r="Q1735" s="31">
        <f t="shared" si="5914"/>
        <v>0</v>
      </c>
      <c r="R1735" s="31">
        <f t="shared" si="5741"/>
        <v>488.08699999999999</v>
      </c>
      <c r="S1735" s="31">
        <f t="shared" si="5742"/>
        <v>0</v>
      </c>
      <c r="T1735" s="31">
        <f t="shared" si="5743"/>
        <v>0</v>
      </c>
      <c r="U1735" s="31">
        <f t="shared" si="5915"/>
        <v>0</v>
      </c>
      <c r="V1735" s="31">
        <f t="shared" si="5916"/>
        <v>0</v>
      </c>
      <c r="W1735" s="31">
        <f t="shared" si="5917"/>
        <v>0</v>
      </c>
      <c r="X1735" s="31">
        <f t="shared" si="5744"/>
        <v>488.08699999999999</v>
      </c>
      <c r="Y1735" s="31">
        <f t="shared" si="5745"/>
        <v>0</v>
      </c>
      <c r="Z1735" s="31">
        <f t="shared" si="5746"/>
        <v>0</v>
      </c>
      <c r="AA1735" s="31">
        <f t="shared" si="5918"/>
        <v>0</v>
      </c>
      <c r="AB1735" s="31">
        <f t="shared" si="5919"/>
        <v>0</v>
      </c>
      <c r="AC1735" s="31">
        <f t="shared" si="5920"/>
        <v>0</v>
      </c>
      <c r="AD1735" s="31">
        <f t="shared" si="5747"/>
        <v>488.08699999999999</v>
      </c>
      <c r="AE1735" s="31">
        <f t="shared" si="5748"/>
        <v>0</v>
      </c>
      <c r="AF1735" s="31">
        <f t="shared" si="5749"/>
        <v>0</v>
      </c>
      <c r="AG1735" s="31">
        <f t="shared" si="5921"/>
        <v>0</v>
      </c>
      <c r="AH1735" s="31">
        <f t="shared" si="5922"/>
        <v>0</v>
      </c>
      <c r="AI1735" s="31">
        <f t="shared" si="5923"/>
        <v>0</v>
      </c>
      <c r="AJ1735" s="31">
        <f t="shared" si="5750"/>
        <v>488.08699999999999</v>
      </c>
      <c r="AK1735" s="31">
        <f t="shared" si="5751"/>
        <v>0</v>
      </c>
      <c r="AL1735" s="31">
        <f t="shared" si="5752"/>
        <v>0</v>
      </c>
      <c r="AM1735" s="31">
        <f t="shared" si="5947"/>
        <v>0</v>
      </c>
      <c r="AN1735" s="31">
        <f t="shared" si="5925"/>
        <v>0</v>
      </c>
      <c r="AO1735" s="31">
        <f t="shared" si="5926"/>
        <v>0</v>
      </c>
      <c r="AP1735" s="31">
        <f t="shared" si="5753"/>
        <v>488.08699999999999</v>
      </c>
      <c r="AQ1735" s="31">
        <f t="shared" si="5754"/>
        <v>0</v>
      </c>
      <c r="AR1735" s="31">
        <f t="shared" si="5755"/>
        <v>0</v>
      </c>
      <c r="AS1735" s="31">
        <f t="shared" si="5927"/>
        <v>0</v>
      </c>
      <c r="AT1735" s="31">
        <f t="shared" si="5928"/>
        <v>0</v>
      </c>
      <c r="AU1735" s="31">
        <f t="shared" si="5929"/>
        <v>0</v>
      </c>
      <c r="AV1735" s="31">
        <f t="shared" si="5756"/>
        <v>488.08699999999999</v>
      </c>
      <c r="AW1735" s="31">
        <f t="shared" si="5757"/>
        <v>0</v>
      </c>
      <c r="AX1735" s="31">
        <f t="shared" si="5758"/>
        <v>0</v>
      </c>
      <c r="AY1735" s="31">
        <f t="shared" si="5930"/>
        <v>0</v>
      </c>
      <c r="AZ1735" s="31">
        <f t="shared" si="5931"/>
        <v>0</v>
      </c>
      <c r="BA1735" s="31">
        <f t="shared" si="5932"/>
        <v>0</v>
      </c>
      <c r="BB1735" s="31">
        <f t="shared" si="5759"/>
        <v>488.08699999999999</v>
      </c>
      <c r="BC1735" s="31">
        <f t="shared" si="5760"/>
        <v>0</v>
      </c>
      <c r="BD1735" s="31">
        <f t="shared" si="5761"/>
        <v>0</v>
      </c>
      <c r="BE1735" s="31">
        <f t="shared" si="5933"/>
        <v>0</v>
      </c>
      <c r="BF1735" s="31">
        <f t="shared" si="5934"/>
        <v>0</v>
      </c>
      <c r="BG1735" s="31">
        <f t="shared" si="5935"/>
        <v>0</v>
      </c>
      <c r="BH1735" s="31">
        <f t="shared" si="5762"/>
        <v>488.08699999999999</v>
      </c>
      <c r="BI1735" s="31">
        <f t="shared" si="5763"/>
        <v>0</v>
      </c>
      <c r="BJ1735" s="31">
        <f t="shared" si="5764"/>
        <v>0</v>
      </c>
      <c r="BK1735" s="31">
        <f t="shared" si="5936"/>
        <v>0</v>
      </c>
      <c r="BL1735" s="31">
        <f t="shared" si="5937"/>
        <v>0</v>
      </c>
      <c r="BM1735" s="31">
        <f t="shared" si="5938"/>
        <v>0</v>
      </c>
      <c r="BN1735" s="31">
        <f t="shared" si="5765"/>
        <v>488.08699999999999</v>
      </c>
      <c r="BO1735" s="31">
        <f t="shared" si="5766"/>
        <v>0</v>
      </c>
      <c r="BP1735" s="31">
        <f t="shared" si="5767"/>
        <v>0</v>
      </c>
      <c r="BQ1735" s="31">
        <f t="shared" si="5939"/>
        <v>0</v>
      </c>
      <c r="BR1735" s="31">
        <f t="shared" si="5940"/>
        <v>0</v>
      </c>
      <c r="BS1735" s="31">
        <f t="shared" si="5768"/>
        <v>488.08699999999999</v>
      </c>
      <c r="BT1735" s="31">
        <f t="shared" si="5769"/>
        <v>0</v>
      </c>
      <c r="BU1735" s="31">
        <f t="shared" si="5770"/>
        <v>0</v>
      </c>
      <c r="BV1735" s="31">
        <f t="shared" si="5941"/>
        <v>0</v>
      </c>
      <c r="BW1735" s="31">
        <f t="shared" si="5942"/>
        <v>0</v>
      </c>
      <c r="BX1735" s="31">
        <f t="shared" si="5771"/>
        <v>488.08699999999999</v>
      </c>
      <c r="BY1735" s="31">
        <f t="shared" si="5772"/>
        <v>0</v>
      </c>
      <c r="BZ1735" s="31">
        <f t="shared" si="5773"/>
        <v>0</v>
      </c>
      <c r="CA1735" s="31">
        <f t="shared" si="5943"/>
        <v>0</v>
      </c>
      <c r="CB1735" s="31">
        <f t="shared" si="5944"/>
        <v>0</v>
      </c>
      <c r="CC1735" s="31">
        <f t="shared" si="5945"/>
        <v>0</v>
      </c>
      <c r="CD1735" s="31">
        <f t="shared" si="5856"/>
        <v>488.08699999999999</v>
      </c>
      <c r="CE1735" s="31">
        <f t="shared" si="5857"/>
        <v>0</v>
      </c>
      <c r="CF1735" s="31">
        <f t="shared" si="5858"/>
        <v>0</v>
      </c>
      <c r="CG1735" s="31">
        <f t="shared" si="5946"/>
        <v>0</v>
      </c>
      <c r="CH1735" s="24"/>
      <c r="CI1735" s="40"/>
    </row>
    <row r="1736" ht="43.75">
      <c r="A1736" s="41" t="s">
        <v>991</v>
      </c>
      <c r="B1736" s="17">
        <v>240</v>
      </c>
      <c r="C1736" s="16"/>
      <c r="D1736" s="16"/>
      <c r="E1736" s="39" t="s">
        <v>41</v>
      </c>
      <c r="F1736" s="31"/>
      <c r="G1736" s="31"/>
      <c r="H1736" s="31"/>
      <c r="I1736" s="31"/>
      <c r="J1736" s="31"/>
      <c r="K1736" s="31"/>
      <c r="L1736" s="31"/>
      <c r="M1736" s="31"/>
      <c r="N1736" s="31"/>
      <c r="O1736" s="31">
        <f t="shared" si="5912"/>
        <v>488.08699999999999</v>
      </c>
      <c r="P1736" s="31">
        <f t="shared" si="5913"/>
        <v>0</v>
      </c>
      <c r="Q1736" s="31">
        <f t="shared" si="5914"/>
        <v>0</v>
      </c>
      <c r="R1736" s="31">
        <f t="shared" si="5741"/>
        <v>488.08699999999999</v>
      </c>
      <c r="S1736" s="31">
        <f t="shared" si="5742"/>
        <v>0</v>
      </c>
      <c r="T1736" s="31">
        <f t="shared" si="5743"/>
        <v>0</v>
      </c>
      <c r="U1736" s="31">
        <f t="shared" si="5915"/>
        <v>0</v>
      </c>
      <c r="V1736" s="31">
        <f t="shared" si="5916"/>
        <v>0</v>
      </c>
      <c r="W1736" s="31">
        <f t="shared" si="5917"/>
        <v>0</v>
      </c>
      <c r="X1736" s="31">
        <f t="shared" si="5744"/>
        <v>488.08699999999999</v>
      </c>
      <c r="Y1736" s="31">
        <f t="shared" si="5745"/>
        <v>0</v>
      </c>
      <c r="Z1736" s="31">
        <f t="shared" si="5746"/>
        <v>0</v>
      </c>
      <c r="AA1736" s="31">
        <f t="shared" si="5918"/>
        <v>0</v>
      </c>
      <c r="AB1736" s="31">
        <f t="shared" si="5919"/>
        <v>0</v>
      </c>
      <c r="AC1736" s="31">
        <f t="shared" si="5920"/>
        <v>0</v>
      </c>
      <c r="AD1736" s="31">
        <f t="shared" si="5747"/>
        <v>488.08699999999999</v>
      </c>
      <c r="AE1736" s="31">
        <f t="shared" si="5748"/>
        <v>0</v>
      </c>
      <c r="AF1736" s="31">
        <f t="shared" si="5749"/>
        <v>0</v>
      </c>
      <c r="AG1736" s="31">
        <f t="shared" si="5921"/>
        <v>0</v>
      </c>
      <c r="AH1736" s="31">
        <f t="shared" si="5922"/>
        <v>0</v>
      </c>
      <c r="AI1736" s="31">
        <f t="shared" si="5923"/>
        <v>0</v>
      </c>
      <c r="AJ1736" s="31">
        <f t="shared" si="5750"/>
        <v>488.08699999999999</v>
      </c>
      <c r="AK1736" s="31">
        <f t="shared" si="5751"/>
        <v>0</v>
      </c>
      <c r="AL1736" s="31">
        <f t="shared" si="5752"/>
        <v>0</v>
      </c>
      <c r="AM1736" s="31">
        <f t="shared" si="5947"/>
        <v>0</v>
      </c>
      <c r="AN1736" s="31">
        <f t="shared" si="5925"/>
        <v>0</v>
      </c>
      <c r="AO1736" s="31">
        <f t="shared" si="5926"/>
        <v>0</v>
      </c>
      <c r="AP1736" s="31">
        <f t="shared" si="5753"/>
        <v>488.08699999999999</v>
      </c>
      <c r="AQ1736" s="31">
        <f t="shared" si="5754"/>
        <v>0</v>
      </c>
      <c r="AR1736" s="31">
        <f t="shared" si="5755"/>
        <v>0</v>
      </c>
      <c r="AS1736" s="31">
        <f t="shared" si="5927"/>
        <v>0</v>
      </c>
      <c r="AT1736" s="31">
        <f t="shared" si="5928"/>
        <v>0</v>
      </c>
      <c r="AU1736" s="31">
        <f t="shared" si="5929"/>
        <v>0</v>
      </c>
      <c r="AV1736" s="31">
        <f t="shared" si="5756"/>
        <v>488.08699999999999</v>
      </c>
      <c r="AW1736" s="31">
        <f t="shared" si="5757"/>
        <v>0</v>
      </c>
      <c r="AX1736" s="31">
        <f t="shared" si="5758"/>
        <v>0</v>
      </c>
      <c r="AY1736" s="31">
        <f t="shared" si="5930"/>
        <v>0</v>
      </c>
      <c r="AZ1736" s="31">
        <f t="shared" si="5931"/>
        <v>0</v>
      </c>
      <c r="BA1736" s="31">
        <f t="shared" si="5932"/>
        <v>0</v>
      </c>
      <c r="BB1736" s="31">
        <f t="shared" si="5759"/>
        <v>488.08699999999999</v>
      </c>
      <c r="BC1736" s="31">
        <f t="shared" si="5760"/>
        <v>0</v>
      </c>
      <c r="BD1736" s="31">
        <f t="shared" si="5761"/>
        <v>0</v>
      </c>
      <c r="BE1736" s="31">
        <f t="shared" si="5933"/>
        <v>0</v>
      </c>
      <c r="BF1736" s="31">
        <f t="shared" si="5934"/>
        <v>0</v>
      </c>
      <c r="BG1736" s="31">
        <f t="shared" si="5935"/>
        <v>0</v>
      </c>
      <c r="BH1736" s="31">
        <f t="shared" si="5762"/>
        <v>488.08699999999999</v>
      </c>
      <c r="BI1736" s="31">
        <f t="shared" si="5763"/>
        <v>0</v>
      </c>
      <c r="BJ1736" s="31">
        <f t="shared" si="5764"/>
        <v>0</v>
      </c>
      <c r="BK1736" s="31">
        <f t="shared" si="5936"/>
        <v>0</v>
      </c>
      <c r="BL1736" s="31">
        <f t="shared" si="5937"/>
        <v>0</v>
      </c>
      <c r="BM1736" s="31">
        <f t="shared" si="5938"/>
        <v>0</v>
      </c>
      <c r="BN1736" s="31">
        <f t="shared" si="5765"/>
        <v>488.08699999999999</v>
      </c>
      <c r="BO1736" s="31">
        <f t="shared" si="5766"/>
        <v>0</v>
      </c>
      <c r="BP1736" s="31">
        <f t="shared" si="5767"/>
        <v>0</v>
      </c>
      <c r="BQ1736" s="31">
        <f t="shared" si="5939"/>
        <v>0</v>
      </c>
      <c r="BR1736" s="31">
        <f t="shared" si="5940"/>
        <v>0</v>
      </c>
      <c r="BS1736" s="31">
        <f t="shared" si="5768"/>
        <v>488.08699999999999</v>
      </c>
      <c r="BT1736" s="31">
        <f t="shared" si="5769"/>
        <v>0</v>
      </c>
      <c r="BU1736" s="31">
        <f t="shared" si="5770"/>
        <v>0</v>
      </c>
      <c r="BV1736" s="31">
        <f t="shared" si="5941"/>
        <v>0</v>
      </c>
      <c r="BW1736" s="31">
        <f t="shared" si="5942"/>
        <v>0</v>
      </c>
      <c r="BX1736" s="31">
        <f t="shared" si="5771"/>
        <v>488.08699999999999</v>
      </c>
      <c r="BY1736" s="31">
        <f t="shared" si="5772"/>
        <v>0</v>
      </c>
      <c r="BZ1736" s="31">
        <f t="shared" si="5773"/>
        <v>0</v>
      </c>
      <c r="CA1736" s="31">
        <f t="shared" si="5943"/>
        <v>0</v>
      </c>
      <c r="CB1736" s="31">
        <f t="shared" si="5944"/>
        <v>0</v>
      </c>
      <c r="CC1736" s="31">
        <f t="shared" si="5945"/>
        <v>0</v>
      </c>
      <c r="CD1736" s="31">
        <f t="shared" si="5856"/>
        <v>488.08699999999999</v>
      </c>
      <c r="CE1736" s="31">
        <f t="shared" si="5857"/>
        <v>0</v>
      </c>
      <c r="CF1736" s="31">
        <f t="shared" si="5858"/>
        <v>0</v>
      </c>
      <c r="CG1736" s="31">
        <f t="shared" si="5946"/>
        <v>0</v>
      </c>
      <c r="CH1736" s="24"/>
      <c r="CI1736" s="40"/>
    </row>
    <row r="1737" ht="15">
      <c r="A1737" s="41" t="s">
        <v>991</v>
      </c>
      <c r="B1737" s="17">
        <v>240</v>
      </c>
      <c r="C1737" s="16" t="s">
        <v>395</v>
      </c>
      <c r="D1737" s="16" t="s">
        <v>66</v>
      </c>
      <c r="E1737" s="39" t="s">
        <v>925</v>
      </c>
      <c r="F1737" s="31"/>
      <c r="G1737" s="31"/>
      <c r="H1737" s="31"/>
      <c r="I1737" s="31"/>
      <c r="J1737" s="31"/>
      <c r="K1737" s="31"/>
      <c r="L1737" s="31"/>
      <c r="M1737" s="31"/>
      <c r="N1737" s="31"/>
      <c r="O1737" s="31">
        <v>488.08699999999999</v>
      </c>
      <c r="P1737" s="31"/>
      <c r="Q1737" s="31"/>
      <c r="R1737" s="31">
        <f t="shared" si="5741"/>
        <v>488.08699999999999</v>
      </c>
      <c r="S1737" s="31">
        <f t="shared" si="5742"/>
        <v>0</v>
      </c>
      <c r="T1737" s="31">
        <f t="shared" si="5743"/>
        <v>0</v>
      </c>
      <c r="U1737" s="31"/>
      <c r="V1737" s="31"/>
      <c r="W1737" s="31"/>
      <c r="X1737" s="31">
        <f t="shared" si="5744"/>
        <v>488.08699999999999</v>
      </c>
      <c r="Y1737" s="31">
        <f t="shared" si="5745"/>
        <v>0</v>
      </c>
      <c r="Z1737" s="31">
        <f t="shared" si="5746"/>
        <v>0</v>
      </c>
      <c r="AA1737" s="31"/>
      <c r="AB1737" s="31"/>
      <c r="AC1737" s="31"/>
      <c r="AD1737" s="31">
        <f t="shared" si="5747"/>
        <v>488.08699999999999</v>
      </c>
      <c r="AE1737" s="31">
        <f t="shared" si="5748"/>
        <v>0</v>
      </c>
      <c r="AF1737" s="31">
        <f t="shared" si="5749"/>
        <v>0</v>
      </c>
      <c r="AG1737" s="31"/>
      <c r="AH1737" s="31"/>
      <c r="AI1737" s="31"/>
      <c r="AJ1737" s="31">
        <f t="shared" si="5750"/>
        <v>488.08699999999999</v>
      </c>
      <c r="AK1737" s="31">
        <f t="shared" si="5751"/>
        <v>0</v>
      </c>
      <c r="AL1737" s="31">
        <f t="shared" si="5752"/>
        <v>0</v>
      </c>
      <c r="AM1737" s="31"/>
      <c r="AN1737" s="31"/>
      <c r="AO1737" s="31"/>
      <c r="AP1737" s="31">
        <f t="shared" si="5753"/>
        <v>488.08699999999999</v>
      </c>
      <c r="AQ1737" s="31">
        <f t="shared" si="5754"/>
        <v>0</v>
      </c>
      <c r="AR1737" s="31">
        <f t="shared" si="5755"/>
        <v>0</v>
      </c>
      <c r="AS1737" s="31"/>
      <c r="AT1737" s="31"/>
      <c r="AU1737" s="31"/>
      <c r="AV1737" s="31">
        <f t="shared" si="5756"/>
        <v>488.08699999999999</v>
      </c>
      <c r="AW1737" s="31">
        <f t="shared" si="5757"/>
        <v>0</v>
      </c>
      <c r="AX1737" s="31">
        <f t="shared" si="5758"/>
        <v>0</v>
      </c>
      <c r="AY1737" s="31"/>
      <c r="AZ1737" s="31"/>
      <c r="BA1737" s="31"/>
      <c r="BB1737" s="31">
        <f t="shared" si="5759"/>
        <v>488.08699999999999</v>
      </c>
      <c r="BC1737" s="31">
        <f t="shared" si="5760"/>
        <v>0</v>
      </c>
      <c r="BD1737" s="31">
        <f t="shared" si="5761"/>
        <v>0</v>
      </c>
      <c r="BE1737" s="31"/>
      <c r="BF1737" s="31"/>
      <c r="BG1737" s="31"/>
      <c r="BH1737" s="31">
        <f t="shared" si="5762"/>
        <v>488.08699999999999</v>
      </c>
      <c r="BI1737" s="31">
        <f t="shared" si="5763"/>
        <v>0</v>
      </c>
      <c r="BJ1737" s="31">
        <f t="shared" si="5764"/>
        <v>0</v>
      </c>
      <c r="BK1737" s="31"/>
      <c r="BL1737" s="31"/>
      <c r="BM1737" s="31"/>
      <c r="BN1737" s="31">
        <f t="shared" si="5765"/>
        <v>488.08699999999999</v>
      </c>
      <c r="BO1737" s="31">
        <f t="shared" si="5766"/>
        <v>0</v>
      </c>
      <c r="BP1737" s="31">
        <f t="shared" si="5767"/>
        <v>0</v>
      </c>
      <c r="BQ1737" s="31"/>
      <c r="BR1737" s="31"/>
      <c r="BS1737" s="31">
        <f t="shared" si="5768"/>
        <v>488.08699999999999</v>
      </c>
      <c r="BT1737" s="31">
        <f t="shared" si="5769"/>
        <v>0</v>
      </c>
      <c r="BU1737" s="31">
        <f t="shared" si="5770"/>
        <v>0</v>
      </c>
      <c r="BV1737" s="31"/>
      <c r="BW1737" s="31"/>
      <c r="BX1737" s="31">
        <f t="shared" si="5771"/>
        <v>488.08699999999999</v>
      </c>
      <c r="BY1737" s="31">
        <f t="shared" si="5772"/>
        <v>0</v>
      </c>
      <c r="BZ1737" s="31">
        <f t="shared" si="5773"/>
        <v>0</v>
      </c>
      <c r="CA1737" s="31"/>
      <c r="CB1737" s="31"/>
      <c r="CC1737" s="31"/>
      <c r="CD1737" s="31">
        <f t="shared" si="5856"/>
        <v>488.08699999999999</v>
      </c>
      <c r="CE1737" s="31">
        <f t="shared" si="5857"/>
        <v>0</v>
      </c>
      <c r="CF1737" s="31">
        <f t="shared" si="5858"/>
        <v>0</v>
      </c>
      <c r="CG1737" s="31"/>
      <c r="CH1737" s="24"/>
      <c r="CI1737" s="40"/>
    </row>
    <row r="1738" s="26" customFormat="1" ht="29.850000000000001">
      <c r="A1738" s="27" t="s">
        <v>993</v>
      </c>
      <c r="B1738" s="28"/>
      <c r="C1738" s="27"/>
      <c r="D1738" s="27"/>
      <c r="E1738" s="29" t="s">
        <v>994</v>
      </c>
      <c r="F1738" s="30">
        <f>F1739+F1762+F1830+F1787</f>
        <v>1742066.1000000001</v>
      </c>
      <c r="G1738" s="30">
        <f>G1739+G1762+G1830+G1787</f>
        <v>1525886</v>
      </c>
      <c r="H1738" s="30">
        <f>H1739+H1762+H1830+H1787</f>
        <v>1415491.8999999999</v>
      </c>
      <c r="I1738" s="30">
        <f>I1739+I1762+I1830+I1787</f>
        <v>0</v>
      </c>
      <c r="J1738" s="30">
        <f>J1739+J1762+J1830+J1787</f>
        <v>0</v>
      </c>
      <c r="K1738" s="30">
        <f>K1739+K1762+K1830+K1787</f>
        <v>0</v>
      </c>
      <c r="L1738" s="30">
        <f t="shared" si="5738"/>
        <v>1742066.1000000001</v>
      </c>
      <c r="M1738" s="30">
        <f t="shared" si="5739"/>
        <v>1525886</v>
      </c>
      <c r="N1738" s="30">
        <f t="shared" si="5740"/>
        <v>1415491.8999999999</v>
      </c>
      <c r="O1738" s="30">
        <f>O1739+O1762+O1830+O1787</f>
        <v>-314065.00099999999</v>
      </c>
      <c r="P1738" s="30">
        <f>P1739+P1762+P1830+P1787</f>
        <v>764563.52399999998</v>
      </c>
      <c r="Q1738" s="30">
        <f>Q1739+Q1762+Q1830+Q1787</f>
        <v>0</v>
      </c>
      <c r="R1738" s="30">
        <f t="shared" si="5741"/>
        <v>1428001.0990000002</v>
      </c>
      <c r="S1738" s="30">
        <f t="shared" si="5742"/>
        <v>2290449.5240000002</v>
      </c>
      <c r="T1738" s="30">
        <f t="shared" si="5743"/>
        <v>1415491.8999999999</v>
      </c>
      <c r="U1738" s="30">
        <f>U1739+U1762+U1830+U1787</f>
        <v>29454.860000000001</v>
      </c>
      <c r="V1738" s="30">
        <f>V1739+V1762+V1830+V1787</f>
        <v>0</v>
      </c>
      <c r="W1738" s="30">
        <f>W1739+W1762+W1830+W1787</f>
        <v>0</v>
      </c>
      <c r="X1738" s="30">
        <f t="shared" si="5744"/>
        <v>1457455.9590000003</v>
      </c>
      <c r="Y1738" s="30">
        <f t="shared" si="5745"/>
        <v>2290449.5240000002</v>
      </c>
      <c r="Z1738" s="30">
        <f t="shared" si="5746"/>
        <v>1415491.8999999999</v>
      </c>
      <c r="AA1738" s="30">
        <f>AA1739+AA1762+AA1830+AA1787</f>
        <v>0</v>
      </c>
      <c r="AB1738" s="30">
        <f>AB1739+AB1762+AB1830+AB1787</f>
        <v>0</v>
      </c>
      <c r="AC1738" s="30">
        <f>AC1739+AC1762+AC1830+AC1787</f>
        <v>0</v>
      </c>
      <c r="AD1738" s="30">
        <f t="shared" si="5747"/>
        <v>1457455.9590000003</v>
      </c>
      <c r="AE1738" s="30">
        <f t="shared" si="5748"/>
        <v>2290449.5240000002</v>
      </c>
      <c r="AF1738" s="30">
        <f t="shared" si="5749"/>
        <v>1415491.8999999999</v>
      </c>
      <c r="AG1738" s="30">
        <f>AG1739+AG1762+AG1830+AG1787</f>
        <v>0</v>
      </c>
      <c r="AH1738" s="30">
        <f>AH1739+AH1762+AH1830+AH1787</f>
        <v>0</v>
      </c>
      <c r="AI1738" s="30">
        <f>AI1739+AI1762+AI1830+AI1787</f>
        <v>0</v>
      </c>
      <c r="AJ1738" s="30">
        <f t="shared" si="5750"/>
        <v>1457455.9590000003</v>
      </c>
      <c r="AK1738" s="30">
        <f t="shared" si="5751"/>
        <v>2290449.5240000002</v>
      </c>
      <c r="AL1738" s="30">
        <f t="shared" si="5752"/>
        <v>1415491.8999999999</v>
      </c>
      <c r="AM1738" s="30">
        <f>AM1739+AM1762+AM1830+AM1787</f>
        <v>481329.90299999999</v>
      </c>
      <c r="AN1738" s="30">
        <f>AN1739+AN1762+AN1830+AN1787</f>
        <v>-421292.62699999998</v>
      </c>
      <c r="AO1738" s="30">
        <f>AO1739+AO1762+AO1830+AO1787</f>
        <v>0</v>
      </c>
      <c r="AP1738" s="30">
        <f t="shared" si="5753"/>
        <v>1938785.8620000002</v>
      </c>
      <c r="AQ1738" s="30">
        <f t="shared" si="5754"/>
        <v>1869156.8970000003</v>
      </c>
      <c r="AR1738" s="30">
        <f t="shared" si="5755"/>
        <v>1415491.8999999999</v>
      </c>
      <c r="AS1738" s="30">
        <f>AS1739+AS1762+AS1830+AS1787</f>
        <v>0</v>
      </c>
      <c r="AT1738" s="30">
        <f>AT1739+AT1762+AT1830+AT1787</f>
        <v>0</v>
      </c>
      <c r="AU1738" s="30">
        <f>AU1739+AU1762+AU1830+AU1787</f>
        <v>0</v>
      </c>
      <c r="AV1738" s="30">
        <f t="shared" si="5756"/>
        <v>1938785.8620000002</v>
      </c>
      <c r="AW1738" s="30">
        <f t="shared" si="5757"/>
        <v>1869156.8970000003</v>
      </c>
      <c r="AX1738" s="30">
        <f t="shared" si="5758"/>
        <v>1415491.8999999999</v>
      </c>
      <c r="AY1738" s="30">
        <f>AY1739+AY1762+AY1830+AY1787</f>
        <v>415068.799</v>
      </c>
      <c r="AZ1738" s="30">
        <f>AZ1739+AZ1762+AZ1830+AZ1787</f>
        <v>-136430.08800000002</v>
      </c>
      <c r="BA1738" s="30">
        <f>BA1739+BA1762+BA1830+BA1787</f>
        <v>1101.4000000000001</v>
      </c>
      <c r="BB1738" s="30">
        <f t="shared" si="5759"/>
        <v>2353854.6610000003</v>
      </c>
      <c r="BC1738" s="30">
        <f t="shared" si="5760"/>
        <v>1732726.8090000004</v>
      </c>
      <c r="BD1738" s="30">
        <f t="shared" si="5761"/>
        <v>1416593.2999999998</v>
      </c>
      <c r="BE1738" s="30">
        <f>BE1739+BE1762+BE1830+BE1787</f>
        <v>23358.092000000001</v>
      </c>
      <c r="BF1738" s="30">
        <f>BF1739+BF1762+BF1830+BF1787</f>
        <v>0</v>
      </c>
      <c r="BG1738" s="30">
        <f>BG1739+BG1762+BG1830+BG1787</f>
        <v>0</v>
      </c>
      <c r="BH1738" s="30">
        <f t="shared" si="5762"/>
        <v>2377212.7530000005</v>
      </c>
      <c r="BI1738" s="30">
        <f t="shared" si="5763"/>
        <v>1732726.8090000004</v>
      </c>
      <c r="BJ1738" s="30">
        <f t="shared" si="5764"/>
        <v>1416593.2999999998</v>
      </c>
      <c r="BK1738" s="30">
        <f>BK1739+BK1762+BK1830+BK1787</f>
        <v>237575.774</v>
      </c>
      <c r="BL1738" s="30">
        <f>BL1739+BL1762+BL1830+BL1787</f>
        <v>0</v>
      </c>
      <c r="BM1738" s="30">
        <f>BM1739+BM1762+BM1830+BM1787</f>
        <v>0</v>
      </c>
      <c r="BN1738" s="30">
        <f t="shared" si="5765"/>
        <v>2614788.5270000007</v>
      </c>
      <c r="BO1738" s="30">
        <f t="shared" si="5766"/>
        <v>1732726.8090000004</v>
      </c>
      <c r="BP1738" s="30">
        <f t="shared" si="5767"/>
        <v>1416593.2999999998</v>
      </c>
      <c r="BQ1738" s="30">
        <f>BQ1739+BQ1762+BQ1830+BQ1787</f>
        <v>324.98099999999999</v>
      </c>
      <c r="BR1738" s="30">
        <f>BR1739+BR1762+BR1830+BR1787</f>
        <v>0</v>
      </c>
      <c r="BS1738" s="31">
        <f t="shared" si="5768"/>
        <v>2615113.5080000008</v>
      </c>
      <c r="BT1738" s="31">
        <f t="shared" si="5769"/>
        <v>1732726.8090000004</v>
      </c>
      <c r="BU1738" s="31">
        <f t="shared" si="5770"/>
        <v>1416593.2999999998</v>
      </c>
      <c r="BV1738" s="30">
        <f>BV1739+BV1762+BV1830+BV1787</f>
        <v>0</v>
      </c>
      <c r="BW1738" s="30">
        <f>BW1739+BW1762+BW1830+BW1787</f>
        <v>0</v>
      </c>
      <c r="BX1738" s="30">
        <f t="shared" si="5771"/>
        <v>2615113.5080000008</v>
      </c>
      <c r="BY1738" s="30">
        <f t="shared" si="5772"/>
        <v>1732726.8090000004</v>
      </c>
      <c r="BZ1738" s="30">
        <f t="shared" si="5773"/>
        <v>1416593.2999999998</v>
      </c>
      <c r="CA1738" s="30">
        <f>CA1739+CA1762+CA1830+CA1787</f>
        <v>214981.83000000002</v>
      </c>
      <c r="CB1738" s="30">
        <f>CB1739+CB1762+CB1830+CB1787</f>
        <v>-56215.530000000006</v>
      </c>
      <c r="CC1738" s="30">
        <f>CC1739+CC1762+CC1830+CC1787</f>
        <v>0</v>
      </c>
      <c r="CD1738" s="30">
        <f t="shared" si="5856"/>
        <v>2830095.3380000009</v>
      </c>
      <c r="CE1738" s="30">
        <f t="shared" si="5857"/>
        <v>1676511.2790000003</v>
      </c>
      <c r="CF1738" s="30">
        <f t="shared" si="5858"/>
        <v>1416593.2999999998</v>
      </c>
      <c r="CG1738" s="30">
        <f>CG1739+CG1762+CG1830+CG1787</f>
        <v>0</v>
      </c>
      <c r="CH1738" s="24"/>
      <c r="CI1738" s="32"/>
      <c r="CJ1738" s="26" t="s">
        <v>26</v>
      </c>
    </row>
    <row r="1739" s="33" customFormat="1" ht="43.75">
      <c r="A1739" s="34" t="s">
        <v>995</v>
      </c>
      <c r="B1739" s="35"/>
      <c r="C1739" s="34"/>
      <c r="D1739" s="34"/>
      <c r="E1739" s="36" t="s">
        <v>996</v>
      </c>
      <c r="F1739" s="37">
        <f>F1740+F1749</f>
        <v>1087006.1000000001</v>
      </c>
      <c r="G1739" s="37">
        <f>G1740+G1749</f>
        <v>825025</v>
      </c>
      <c r="H1739" s="37">
        <f>H1740+H1749</f>
        <v>800000</v>
      </c>
      <c r="I1739" s="37">
        <f>I1740+I1749</f>
        <v>0</v>
      </c>
      <c r="J1739" s="37">
        <f>J1740+J1749</f>
        <v>0</v>
      </c>
      <c r="K1739" s="37">
        <f>K1740+K1749</f>
        <v>0</v>
      </c>
      <c r="L1739" s="37">
        <f t="shared" si="5738"/>
        <v>1087006.1000000001</v>
      </c>
      <c r="M1739" s="37">
        <f t="shared" si="5739"/>
        <v>825025</v>
      </c>
      <c r="N1739" s="37">
        <f t="shared" si="5740"/>
        <v>800000</v>
      </c>
      <c r="O1739" s="37">
        <f>O1740+O1749</f>
        <v>-315249.891</v>
      </c>
      <c r="P1739" s="37">
        <f>P1740+P1749</f>
        <v>764563.52399999998</v>
      </c>
      <c r="Q1739" s="37">
        <f>Q1740+Q1749</f>
        <v>0</v>
      </c>
      <c r="R1739" s="37">
        <f t="shared" si="5741"/>
        <v>771756.20900000003</v>
      </c>
      <c r="S1739" s="37">
        <f t="shared" si="5742"/>
        <v>1589588.524</v>
      </c>
      <c r="T1739" s="37">
        <f t="shared" si="5743"/>
        <v>800000</v>
      </c>
      <c r="U1739" s="37">
        <f>U1740+U1749</f>
        <v>0</v>
      </c>
      <c r="V1739" s="37">
        <f>V1740+V1749</f>
        <v>0</v>
      </c>
      <c r="W1739" s="37">
        <f>W1740+W1749</f>
        <v>0</v>
      </c>
      <c r="X1739" s="37">
        <f t="shared" si="5744"/>
        <v>771756.20900000003</v>
      </c>
      <c r="Y1739" s="37">
        <f t="shared" si="5745"/>
        <v>1589588.524</v>
      </c>
      <c r="Z1739" s="37">
        <f t="shared" si="5746"/>
        <v>800000</v>
      </c>
      <c r="AA1739" s="37">
        <f>AA1740+AA1749</f>
        <v>0</v>
      </c>
      <c r="AB1739" s="37">
        <f>AB1740+AB1749</f>
        <v>0</v>
      </c>
      <c r="AC1739" s="37">
        <f>AC1740+AC1749</f>
        <v>0</v>
      </c>
      <c r="AD1739" s="37">
        <f t="shared" si="5747"/>
        <v>771756.20900000003</v>
      </c>
      <c r="AE1739" s="37">
        <f t="shared" si="5748"/>
        <v>1589588.524</v>
      </c>
      <c r="AF1739" s="37">
        <f t="shared" si="5749"/>
        <v>800000</v>
      </c>
      <c r="AG1739" s="37">
        <f>AG1740+AG1749</f>
        <v>0</v>
      </c>
      <c r="AH1739" s="37">
        <f>AH1740+AH1749</f>
        <v>0</v>
      </c>
      <c r="AI1739" s="37">
        <f>AI1740+AI1749</f>
        <v>0</v>
      </c>
      <c r="AJ1739" s="37">
        <f t="shared" si="5750"/>
        <v>771756.20900000003</v>
      </c>
      <c r="AK1739" s="37">
        <f t="shared" si="5751"/>
        <v>1589588.524</v>
      </c>
      <c r="AL1739" s="37">
        <f t="shared" si="5752"/>
        <v>800000</v>
      </c>
      <c r="AM1739" s="37">
        <f>AM1740+AM1749</f>
        <v>481329.90299999999</v>
      </c>
      <c r="AN1739" s="37">
        <f>AN1740+AN1749</f>
        <v>-421292.62699999998</v>
      </c>
      <c r="AO1739" s="37">
        <f>AO1740+AO1749</f>
        <v>0</v>
      </c>
      <c r="AP1739" s="37">
        <f t="shared" si="5753"/>
        <v>1253086.112</v>
      </c>
      <c r="AQ1739" s="37">
        <f t="shared" si="5754"/>
        <v>1168295.8969999999</v>
      </c>
      <c r="AR1739" s="37">
        <f t="shared" si="5755"/>
        <v>800000</v>
      </c>
      <c r="AS1739" s="37">
        <f>AS1740+AS1749</f>
        <v>0</v>
      </c>
      <c r="AT1739" s="37">
        <f>AT1740+AT1749</f>
        <v>0</v>
      </c>
      <c r="AU1739" s="37">
        <f>AU1740+AU1749</f>
        <v>0</v>
      </c>
      <c r="AV1739" s="37">
        <f t="shared" si="5756"/>
        <v>1253086.112</v>
      </c>
      <c r="AW1739" s="37">
        <f t="shared" si="5757"/>
        <v>1168295.8969999999</v>
      </c>
      <c r="AX1739" s="37">
        <f t="shared" si="5758"/>
        <v>800000</v>
      </c>
      <c r="AY1739" s="37">
        <f>AY1740+AY1749</f>
        <v>199961.80800000002</v>
      </c>
      <c r="AZ1739" s="37">
        <f>AZ1740+AZ1749</f>
        <v>-137531.48800000001</v>
      </c>
      <c r="BA1739" s="37">
        <f>BA1740+BA1749</f>
        <v>0</v>
      </c>
      <c r="BB1739" s="37">
        <f t="shared" si="5759"/>
        <v>1453047.9199999999</v>
      </c>
      <c r="BC1739" s="37">
        <f t="shared" si="5760"/>
        <v>1030764.4089999999</v>
      </c>
      <c r="BD1739" s="37">
        <f t="shared" si="5761"/>
        <v>800000</v>
      </c>
      <c r="BE1739" s="37">
        <f>BE1740+BE1749</f>
        <v>0</v>
      </c>
      <c r="BF1739" s="37">
        <f>BF1740+BF1749</f>
        <v>0</v>
      </c>
      <c r="BG1739" s="37">
        <f>BG1740+BG1749</f>
        <v>0</v>
      </c>
      <c r="BH1739" s="37">
        <f t="shared" si="5762"/>
        <v>1453047.9199999999</v>
      </c>
      <c r="BI1739" s="37">
        <f t="shared" si="5763"/>
        <v>1030764.4089999999</v>
      </c>
      <c r="BJ1739" s="37">
        <f t="shared" si="5764"/>
        <v>800000</v>
      </c>
      <c r="BK1739" s="37">
        <f>BK1740+BK1749</f>
        <v>0</v>
      </c>
      <c r="BL1739" s="37">
        <f>BL1740+BL1749</f>
        <v>0</v>
      </c>
      <c r="BM1739" s="37">
        <f>BM1740+BM1749</f>
        <v>0</v>
      </c>
      <c r="BN1739" s="37">
        <f t="shared" si="5765"/>
        <v>1453047.9199999999</v>
      </c>
      <c r="BO1739" s="37">
        <f t="shared" si="5766"/>
        <v>1030764.4089999999</v>
      </c>
      <c r="BP1739" s="37">
        <f t="shared" si="5767"/>
        <v>800000</v>
      </c>
      <c r="BQ1739" s="37">
        <f>BQ1740+BQ1749</f>
        <v>0</v>
      </c>
      <c r="BR1739" s="37">
        <f>BR1740+BR1749</f>
        <v>0</v>
      </c>
      <c r="BS1739" s="31">
        <f t="shared" si="5768"/>
        <v>1453047.9199999999</v>
      </c>
      <c r="BT1739" s="31">
        <f t="shared" si="5769"/>
        <v>1030764.4089999999</v>
      </c>
      <c r="BU1739" s="31">
        <f t="shared" si="5770"/>
        <v>800000</v>
      </c>
      <c r="BV1739" s="37">
        <f>BV1740+BV1749</f>
        <v>0</v>
      </c>
      <c r="BW1739" s="37">
        <f>BW1740+BW1749</f>
        <v>0</v>
      </c>
      <c r="BX1739" s="37">
        <f t="shared" si="5771"/>
        <v>1453047.9199999999</v>
      </c>
      <c r="BY1739" s="37">
        <f t="shared" si="5772"/>
        <v>1030764.4089999999</v>
      </c>
      <c r="BZ1739" s="37">
        <f t="shared" si="5773"/>
        <v>800000</v>
      </c>
      <c r="CA1739" s="37">
        <f>CA1740+CA1749</f>
        <v>79640.162999999986</v>
      </c>
      <c r="CB1739" s="37">
        <f>CB1740+CB1749</f>
        <v>-56215.530000000006</v>
      </c>
      <c r="CC1739" s="37">
        <f>CC1740+CC1749</f>
        <v>0</v>
      </c>
      <c r="CD1739" s="37">
        <f t="shared" si="5856"/>
        <v>1532688.0829999999</v>
      </c>
      <c r="CE1739" s="37">
        <f t="shared" si="5857"/>
        <v>974548.87899999984</v>
      </c>
      <c r="CF1739" s="37">
        <f t="shared" si="5858"/>
        <v>800000</v>
      </c>
      <c r="CG1739" s="37">
        <f>CG1740+CG1749</f>
        <v>0</v>
      </c>
      <c r="CH1739" s="24"/>
      <c r="CI1739" s="38"/>
      <c r="CK1739" s="33" t="s">
        <v>27</v>
      </c>
    </row>
    <row r="1740" ht="57.700000000000003">
      <c r="A1740" s="16" t="s">
        <v>997</v>
      </c>
      <c r="B1740" s="17"/>
      <c r="C1740" s="16"/>
      <c r="D1740" s="16"/>
      <c r="E1740" s="39" t="s">
        <v>998</v>
      </c>
      <c r="F1740" s="31">
        <f>F1741+F1745</f>
        <v>315899</v>
      </c>
      <c r="G1740" s="31">
        <f>G1741+G1745</f>
        <v>825025</v>
      </c>
      <c r="H1740" s="31">
        <f>H1741+H1745</f>
        <v>800000</v>
      </c>
      <c r="I1740" s="31">
        <f>I1741+I1745</f>
        <v>0</v>
      </c>
      <c r="J1740" s="31">
        <f>J1741+J1745</f>
        <v>0</v>
      </c>
      <c r="K1740" s="31">
        <f>K1741+K1745</f>
        <v>0</v>
      </c>
      <c r="L1740" s="31">
        <f t="shared" si="5738"/>
        <v>315899</v>
      </c>
      <c r="M1740" s="31">
        <f t="shared" si="5739"/>
        <v>825025</v>
      </c>
      <c r="N1740" s="31">
        <f t="shared" si="5740"/>
        <v>800000</v>
      </c>
      <c r="O1740" s="31">
        <f>O1741+O1745</f>
        <v>77205.544999999998</v>
      </c>
      <c r="P1740" s="31">
        <f>P1741+P1745</f>
        <v>0</v>
      </c>
      <c r="Q1740" s="31">
        <f>Q1741+Q1745</f>
        <v>0</v>
      </c>
      <c r="R1740" s="31">
        <f t="shared" si="5741"/>
        <v>393104.54499999998</v>
      </c>
      <c r="S1740" s="31">
        <f t="shared" si="5742"/>
        <v>825025</v>
      </c>
      <c r="T1740" s="31">
        <f t="shared" si="5743"/>
        <v>800000</v>
      </c>
      <c r="U1740" s="31">
        <f>U1741+U1745</f>
        <v>0</v>
      </c>
      <c r="V1740" s="31">
        <f>V1741+V1745</f>
        <v>0</v>
      </c>
      <c r="W1740" s="31">
        <f>W1741+W1745</f>
        <v>0</v>
      </c>
      <c r="X1740" s="31">
        <f t="shared" si="5744"/>
        <v>393104.54499999998</v>
      </c>
      <c r="Y1740" s="31">
        <f t="shared" si="5745"/>
        <v>825025</v>
      </c>
      <c r="Z1740" s="31">
        <f t="shared" si="5746"/>
        <v>800000</v>
      </c>
      <c r="AA1740" s="31">
        <f>AA1741+AA1745</f>
        <v>0</v>
      </c>
      <c r="AB1740" s="31">
        <f>AB1741+AB1745</f>
        <v>0</v>
      </c>
      <c r="AC1740" s="31">
        <f>AC1741+AC1745</f>
        <v>0</v>
      </c>
      <c r="AD1740" s="31">
        <f t="shared" si="5747"/>
        <v>393104.54499999998</v>
      </c>
      <c r="AE1740" s="31">
        <f t="shared" si="5748"/>
        <v>825025</v>
      </c>
      <c r="AF1740" s="31">
        <f t="shared" si="5749"/>
        <v>800000</v>
      </c>
      <c r="AG1740" s="31">
        <f>AG1741+AG1745</f>
        <v>0</v>
      </c>
      <c r="AH1740" s="31">
        <f>AH1741+AH1745</f>
        <v>0</v>
      </c>
      <c r="AI1740" s="31">
        <f>AI1741+AI1745</f>
        <v>0</v>
      </c>
      <c r="AJ1740" s="31">
        <f t="shared" si="5750"/>
        <v>393104.54499999998</v>
      </c>
      <c r="AK1740" s="31">
        <f t="shared" si="5751"/>
        <v>825025</v>
      </c>
      <c r="AL1740" s="31">
        <f t="shared" si="5752"/>
        <v>800000</v>
      </c>
      <c r="AM1740" s="31">
        <f>AM1741+AM1745</f>
        <v>314054.07199999999</v>
      </c>
      <c r="AN1740" s="31">
        <f>AN1741+AN1745</f>
        <v>-314054.07199999999</v>
      </c>
      <c r="AO1740" s="31">
        <f>AO1741+AO1745</f>
        <v>0</v>
      </c>
      <c r="AP1740" s="31">
        <f t="shared" si="5753"/>
        <v>707158.61699999997</v>
      </c>
      <c r="AQ1740" s="31">
        <f t="shared" si="5754"/>
        <v>510970.92800000001</v>
      </c>
      <c r="AR1740" s="31">
        <f t="shared" si="5755"/>
        <v>800000</v>
      </c>
      <c r="AS1740" s="31">
        <f>AS1741+AS1745</f>
        <v>0</v>
      </c>
      <c r="AT1740" s="31">
        <f>AT1741+AT1745</f>
        <v>0</v>
      </c>
      <c r="AU1740" s="31">
        <f>AU1741+AU1745</f>
        <v>0</v>
      </c>
      <c r="AV1740" s="31">
        <f t="shared" si="5756"/>
        <v>707158.61699999997</v>
      </c>
      <c r="AW1740" s="31">
        <f t="shared" si="5757"/>
        <v>510970.92800000001</v>
      </c>
      <c r="AX1740" s="31">
        <f t="shared" si="5758"/>
        <v>800000</v>
      </c>
      <c r="AY1740" s="31">
        <f>AY1741+AY1745</f>
        <v>104961.808</v>
      </c>
      <c r="AZ1740" s="31">
        <f>AZ1741+AZ1745</f>
        <v>-137531.48800000001</v>
      </c>
      <c r="BA1740" s="31">
        <f>BA1741+BA1745</f>
        <v>0</v>
      </c>
      <c r="BB1740" s="31">
        <f t="shared" si="5759"/>
        <v>812120.42499999993</v>
      </c>
      <c r="BC1740" s="31">
        <f t="shared" si="5760"/>
        <v>373439.44</v>
      </c>
      <c r="BD1740" s="31">
        <f t="shared" si="5761"/>
        <v>800000</v>
      </c>
      <c r="BE1740" s="31">
        <f>BE1741+BE1745</f>
        <v>0</v>
      </c>
      <c r="BF1740" s="31">
        <f>BF1741+BF1745</f>
        <v>0</v>
      </c>
      <c r="BG1740" s="31">
        <f>BG1741+BG1745</f>
        <v>0</v>
      </c>
      <c r="BH1740" s="31">
        <f t="shared" si="5762"/>
        <v>812120.42499999993</v>
      </c>
      <c r="BI1740" s="31">
        <f t="shared" si="5763"/>
        <v>373439.44</v>
      </c>
      <c r="BJ1740" s="31">
        <f t="shared" si="5764"/>
        <v>800000</v>
      </c>
      <c r="BK1740" s="31">
        <f>BK1741+BK1745</f>
        <v>0</v>
      </c>
      <c r="BL1740" s="31">
        <f>BL1741+BL1745</f>
        <v>0</v>
      </c>
      <c r="BM1740" s="31">
        <f>BM1741+BM1745</f>
        <v>0</v>
      </c>
      <c r="BN1740" s="31">
        <f t="shared" si="5765"/>
        <v>812120.42499999993</v>
      </c>
      <c r="BO1740" s="31">
        <f t="shared" si="5766"/>
        <v>373439.44</v>
      </c>
      <c r="BP1740" s="31">
        <f t="shared" si="5767"/>
        <v>800000</v>
      </c>
      <c r="BQ1740" s="31">
        <f>BQ1741+BQ1745</f>
        <v>0</v>
      </c>
      <c r="BR1740" s="31">
        <f>BR1741+BR1745</f>
        <v>0</v>
      </c>
      <c r="BS1740" s="31">
        <f t="shared" si="5768"/>
        <v>812120.42499999993</v>
      </c>
      <c r="BT1740" s="31">
        <f t="shared" si="5769"/>
        <v>373439.44</v>
      </c>
      <c r="BU1740" s="31">
        <f t="shared" si="5770"/>
        <v>800000</v>
      </c>
      <c r="BV1740" s="31">
        <f>BV1741+BV1745</f>
        <v>0</v>
      </c>
      <c r="BW1740" s="31">
        <f>BW1741+BW1745</f>
        <v>0</v>
      </c>
      <c r="BX1740" s="31">
        <f t="shared" si="5771"/>
        <v>812120.42499999993</v>
      </c>
      <c r="BY1740" s="31">
        <f t="shared" si="5772"/>
        <v>373439.44</v>
      </c>
      <c r="BZ1740" s="31">
        <f t="shared" si="5773"/>
        <v>800000</v>
      </c>
      <c r="CA1740" s="31">
        <f>CA1741+CA1745</f>
        <v>66004.316999999995</v>
      </c>
      <c r="CB1740" s="31">
        <f>CB1741+CB1745</f>
        <v>-100000</v>
      </c>
      <c r="CC1740" s="31">
        <f>CC1741+CC1745</f>
        <v>0</v>
      </c>
      <c r="CD1740" s="31">
        <f t="shared" si="5856"/>
        <v>878124.74199999997</v>
      </c>
      <c r="CE1740" s="31">
        <f t="shared" si="5857"/>
        <v>273439.44</v>
      </c>
      <c r="CF1740" s="31">
        <f t="shared" si="5858"/>
        <v>800000</v>
      </c>
      <c r="CG1740" s="31">
        <f>CG1741+CG1745</f>
        <v>0</v>
      </c>
      <c r="CH1740" s="24"/>
      <c r="CI1740" s="40"/>
      <c r="CL1740" s="1" t="s">
        <v>28</v>
      </c>
    </row>
    <row r="1741" ht="99.5">
      <c r="A1741" s="16" t="s">
        <v>999</v>
      </c>
      <c r="B1741" s="17"/>
      <c r="C1741" s="16"/>
      <c r="D1741" s="16"/>
      <c r="E1741" s="39" t="s">
        <v>1000</v>
      </c>
      <c r="F1741" s="31">
        <f t="shared" ref="F1741:F1747" si="5948">F1742</f>
        <v>315899</v>
      </c>
      <c r="G1741" s="31">
        <f t="shared" ref="G1741:G1747" si="5949">G1742</f>
        <v>800000</v>
      </c>
      <c r="H1741" s="31">
        <f t="shared" ref="H1741:H1747" si="5950">H1742</f>
        <v>800000</v>
      </c>
      <c r="I1741" s="31">
        <f t="shared" ref="I1741:I1747" si="5951">I1742</f>
        <v>0</v>
      </c>
      <c r="J1741" s="31">
        <f t="shared" ref="J1741:J1747" si="5952">J1742</f>
        <v>0</v>
      </c>
      <c r="K1741" s="31">
        <f t="shared" ref="K1741:K1747" si="5953">K1742</f>
        <v>0</v>
      </c>
      <c r="L1741" s="31">
        <f t="shared" ref="L1741:L1804" si="5954">F1741+I1741</f>
        <v>315899</v>
      </c>
      <c r="M1741" s="31">
        <f t="shared" ref="M1741:M1804" si="5955">G1741+J1741</f>
        <v>800000</v>
      </c>
      <c r="N1741" s="31">
        <f t="shared" ref="N1741:N1804" si="5956">H1741+K1741</f>
        <v>800000</v>
      </c>
      <c r="O1741" s="31">
        <f t="shared" ref="O1741:O1747" si="5957">O1742</f>
        <v>77205.544999999998</v>
      </c>
      <c r="P1741" s="31">
        <f t="shared" ref="P1741:P1747" si="5958">P1742</f>
        <v>0</v>
      </c>
      <c r="Q1741" s="31">
        <f t="shared" ref="Q1741:Q1747" si="5959">Q1742</f>
        <v>0</v>
      </c>
      <c r="R1741" s="31">
        <f t="shared" ref="R1741:R1804" si="5960">L1741+O1741</f>
        <v>393104.54499999998</v>
      </c>
      <c r="S1741" s="31">
        <f t="shared" ref="S1741:S1804" si="5961">M1741+P1741</f>
        <v>800000</v>
      </c>
      <c r="T1741" s="31">
        <f t="shared" ref="T1741:T1804" si="5962">N1741+Q1741</f>
        <v>800000</v>
      </c>
      <c r="U1741" s="31">
        <f t="shared" ref="U1741:U1747" si="5963">U1742</f>
        <v>0</v>
      </c>
      <c r="V1741" s="31">
        <f t="shared" ref="V1741:V1747" si="5964">V1742</f>
        <v>0</v>
      </c>
      <c r="W1741" s="31">
        <f t="shared" ref="W1741:W1747" si="5965">W1742</f>
        <v>0</v>
      </c>
      <c r="X1741" s="31">
        <f t="shared" ref="X1741:X1804" si="5966">R1741+U1741</f>
        <v>393104.54499999998</v>
      </c>
      <c r="Y1741" s="31">
        <f t="shared" ref="Y1741:Y1804" si="5967">S1741+V1741</f>
        <v>800000</v>
      </c>
      <c r="Z1741" s="31">
        <f t="shared" ref="Z1741:Z1804" si="5968">T1741+W1741</f>
        <v>800000</v>
      </c>
      <c r="AA1741" s="31">
        <f t="shared" ref="AA1741:AA1747" si="5969">AA1742</f>
        <v>0</v>
      </c>
      <c r="AB1741" s="31">
        <f t="shared" ref="AB1741:AB1747" si="5970">AB1742</f>
        <v>0</v>
      </c>
      <c r="AC1741" s="31">
        <f t="shared" ref="AC1741:AC1747" si="5971">AC1742</f>
        <v>0</v>
      </c>
      <c r="AD1741" s="31">
        <f t="shared" ref="AD1741:AD1804" si="5972">X1741+AA1741</f>
        <v>393104.54499999998</v>
      </c>
      <c r="AE1741" s="31">
        <f t="shared" ref="AE1741:AE1804" si="5973">Y1741+AB1741</f>
        <v>800000</v>
      </c>
      <c r="AF1741" s="31">
        <f t="shared" ref="AF1741:AF1804" si="5974">Z1741+AC1741</f>
        <v>800000</v>
      </c>
      <c r="AG1741" s="31">
        <f t="shared" ref="AG1741:AG1747" si="5975">AG1742</f>
        <v>0</v>
      </c>
      <c r="AH1741" s="31">
        <f t="shared" ref="AH1741:AH1747" si="5976">AH1742</f>
        <v>0</v>
      </c>
      <c r="AI1741" s="31">
        <f t="shared" ref="AI1741:AI1747" si="5977">AI1742</f>
        <v>0</v>
      </c>
      <c r="AJ1741" s="31">
        <f t="shared" ref="AJ1741:AJ1804" si="5978">AD1741+AG1741</f>
        <v>393104.54499999998</v>
      </c>
      <c r="AK1741" s="31">
        <f t="shared" ref="AK1741:AK1804" si="5979">AE1741+AH1741</f>
        <v>800000</v>
      </c>
      <c r="AL1741" s="31">
        <f t="shared" ref="AL1741:AL1804" si="5980">AF1741+AI1741</f>
        <v>800000</v>
      </c>
      <c r="AM1741" s="31">
        <f t="shared" ref="AM1741:AM1747" si="5981">AM1742</f>
        <v>314054.07199999999</v>
      </c>
      <c r="AN1741" s="31">
        <f t="shared" ref="AN1741:AN1747" si="5982">AN1742</f>
        <v>-314054.07199999999</v>
      </c>
      <c r="AO1741" s="31">
        <f t="shared" ref="AO1741:AO1747" si="5983">AO1742</f>
        <v>0</v>
      </c>
      <c r="AP1741" s="31">
        <f t="shared" ref="AP1741:AP1804" si="5984">AJ1741+AM1741</f>
        <v>707158.61699999997</v>
      </c>
      <c r="AQ1741" s="31">
        <f t="shared" ref="AQ1741:AQ1804" si="5985">AK1741+AN1741</f>
        <v>485945.92800000001</v>
      </c>
      <c r="AR1741" s="31">
        <f t="shared" ref="AR1741:AR1804" si="5986">AL1741+AO1741</f>
        <v>800000</v>
      </c>
      <c r="AS1741" s="31">
        <f t="shared" ref="AS1741:AS1747" si="5987">AS1742</f>
        <v>0</v>
      </c>
      <c r="AT1741" s="31">
        <f t="shared" ref="AT1741:AT1747" si="5988">AT1742</f>
        <v>0</v>
      </c>
      <c r="AU1741" s="31">
        <f t="shared" ref="AU1741:AU1747" si="5989">AU1742</f>
        <v>0</v>
      </c>
      <c r="AV1741" s="31">
        <f t="shared" ref="AV1741:AV1804" si="5990">AP1741+AS1741</f>
        <v>707158.61699999997</v>
      </c>
      <c r="AW1741" s="31">
        <f t="shared" ref="AW1741:AW1804" si="5991">AQ1741+AT1741</f>
        <v>485945.92800000001</v>
      </c>
      <c r="AX1741" s="31">
        <f t="shared" ref="AX1741:AX1804" si="5992">AR1741+AU1741</f>
        <v>800000</v>
      </c>
      <c r="AY1741" s="31">
        <f t="shared" ref="AY1741:AY1747" si="5993">AY1742</f>
        <v>104961.808</v>
      </c>
      <c r="AZ1741" s="31">
        <f t="shared" ref="AZ1741:AZ1747" si="5994">AZ1742</f>
        <v>-137531.48800000001</v>
      </c>
      <c r="BA1741" s="31">
        <f t="shared" ref="BA1741:BA1747" si="5995">BA1742</f>
        <v>0</v>
      </c>
      <c r="BB1741" s="31">
        <f t="shared" ref="BB1741:BB1804" si="5996">AV1741+AY1741</f>
        <v>812120.42499999993</v>
      </c>
      <c r="BC1741" s="31">
        <f t="shared" ref="BC1741:BC1804" si="5997">AW1741+AZ1741</f>
        <v>348414.44</v>
      </c>
      <c r="BD1741" s="31">
        <f t="shared" ref="BD1741:BD1804" si="5998">AX1741+BA1741</f>
        <v>800000</v>
      </c>
      <c r="BE1741" s="31">
        <f t="shared" ref="BE1741:BE1747" si="5999">BE1742</f>
        <v>0</v>
      </c>
      <c r="BF1741" s="31">
        <f t="shared" ref="BF1741:BF1747" si="6000">BF1742</f>
        <v>0</v>
      </c>
      <c r="BG1741" s="31">
        <f t="shared" ref="BG1741:BG1747" si="6001">BG1742</f>
        <v>0</v>
      </c>
      <c r="BH1741" s="31">
        <f t="shared" ref="BH1741:BH1804" si="6002">BB1741+BE1741</f>
        <v>812120.42499999993</v>
      </c>
      <c r="BI1741" s="31">
        <f t="shared" ref="BI1741:BI1804" si="6003">BC1741+BF1741</f>
        <v>348414.44</v>
      </c>
      <c r="BJ1741" s="31">
        <f t="shared" ref="BJ1741:BJ1804" si="6004">BD1741+BG1741</f>
        <v>800000</v>
      </c>
      <c r="BK1741" s="31">
        <f t="shared" ref="BK1741:BK1747" si="6005">BK1742</f>
        <v>0</v>
      </c>
      <c r="BL1741" s="31">
        <f t="shared" ref="BL1741:BL1747" si="6006">BL1742</f>
        <v>0</v>
      </c>
      <c r="BM1741" s="31">
        <f t="shared" ref="BM1741:BM1747" si="6007">BM1742</f>
        <v>0</v>
      </c>
      <c r="BN1741" s="31">
        <f t="shared" ref="BN1741:BN1804" si="6008">BH1741+BK1741</f>
        <v>812120.42499999993</v>
      </c>
      <c r="BO1741" s="31">
        <f t="shared" ref="BO1741:BO1804" si="6009">BI1741+BL1741</f>
        <v>348414.44</v>
      </c>
      <c r="BP1741" s="31">
        <f t="shared" ref="BP1741:BP1804" si="6010">BJ1741+BM1741</f>
        <v>800000</v>
      </c>
      <c r="BQ1741" s="31">
        <f t="shared" ref="BQ1741:BQ1747" si="6011">BQ1742</f>
        <v>0</v>
      </c>
      <c r="BR1741" s="31">
        <f t="shared" ref="BR1741:BR1747" si="6012">BR1742</f>
        <v>0</v>
      </c>
      <c r="BS1741" s="31">
        <f t="shared" ref="BS1741:BS1804" si="6013">BQ1741+BN1741</f>
        <v>812120.42499999993</v>
      </c>
      <c r="BT1741" s="31">
        <f t="shared" ref="BT1741:BT1804" si="6014">BR1741+BO1741</f>
        <v>348414.44</v>
      </c>
      <c r="BU1741" s="31">
        <f t="shared" ref="BU1741:BU1804" si="6015">BP1741</f>
        <v>800000</v>
      </c>
      <c r="BV1741" s="31">
        <f t="shared" ref="BV1741:BV1747" si="6016">BV1742</f>
        <v>0</v>
      </c>
      <c r="BW1741" s="31">
        <f t="shared" ref="BW1741:BW1747" si="6017">BW1742</f>
        <v>0</v>
      </c>
      <c r="BX1741" s="31">
        <f t="shared" ref="BX1741:BX1804" si="6018">BS1741</f>
        <v>812120.42499999993</v>
      </c>
      <c r="BY1741" s="31">
        <f t="shared" ref="BY1741:BY1804" si="6019">BT1741+BV1741</f>
        <v>348414.44</v>
      </c>
      <c r="BZ1741" s="31">
        <f t="shared" ref="BZ1741:BZ1804" si="6020">BU1741+BW1741</f>
        <v>800000</v>
      </c>
      <c r="CA1741" s="31">
        <f t="shared" ref="CA1741:CA1747" si="6021">CA1742</f>
        <v>66004.316999999995</v>
      </c>
      <c r="CB1741" s="31">
        <f t="shared" ref="CB1741:CB1747" si="6022">CB1742</f>
        <v>-100000</v>
      </c>
      <c r="CC1741" s="31">
        <f t="shared" ref="CC1741:CC1747" si="6023">CC1742</f>
        <v>0</v>
      </c>
      <c r="CD1741" s="31">
        <f t="shared" si="5856"/>
        <v>878124.74199999997</v>
      </c>
      <c r="CE1741" s="31">
        <f t="shared" si="5857"/>
        <v>248414.44</v>
      </c>
      <c r="CF1741" s="31">
        <f t="shared" si="5858"/>
        <v>800000</v>
      </c>
      <c r="CG1741" s="31">
        <f t="shared" ref="CG1741:CG1747" si="6024">CG1742</f>
        <v>0</v>
      </c>
      <c r="CH1741" s="24"/>
      <c r="CI1741" s="40"/>
      <c r="CO1741" s="1" t="s">
        <v>31</v>
      </c>
    </row>
    <row r="1742" ht="39.799999999999997">
      <c r="A1742" s="16" t="s">
        <v>999</v>
      </c>
      <c r="B1742" s="17">
        <v>400</v>
      </c>
      <c r="C1742" s="16"/>
      <c r="D1742" s="16"/>
      <c r="E1742" s="39" t="s">
        <v>84</v>
      </c>
      <c r="F1742" s="31">
        <f t="shared" si="5948"/>
        <v>315899</v>
      </c>
      <c r="G1742" s="31">
        <f t="shared" si="5949"/>
        <v>800000</v>
      </c>
      <c r="H1742" s="31">
        <f t="shared" si="5950"/>
        <v>800000</v>
      </c>
      <c r="I1742" s="31">
        <f t="shared" si="5951"/>
        <v>0</v>
      </c>
      <c r="J1742" s="31">
        <f t="shared" si="5952"/>
        <v>0</v>
      </c>
      <c r="K1742" s="31">
        <f t="shared" si="5953"/>
        <v>0</v>
      </c>
      <c r="L1742" s="31">
        <f t="shared" si="5954"/>
        <v>315899</v>
      </c>
      <c r="M1742" s="31">
        <f t="shared" si="5955"/>
        <v>800000</v>
      </c>
      <c r="N1742" s="31">
        <f t="shared" si="5956"/>
        <v>800000</v>
      </c>
      <c r="O1742" s="31">
        <f t="shared" si="5957"/>
        <v>77205.544999999998</v>
      </c>
      <c r="P1742" s="31">
        <f t="shared" si="5958"/>
        <v>0</v>
      </c>
      <c r="Q1742" s="31">
        <f t="shared" si="5959"/>
        <v>0</v>
      </c>
      <c r="R1742" s="31">
        <f t="shared" si="5960"/>
        <v>393104.54499999998</v>
      </c>
      <c r="S1742" s="31">
        <f t="shared" si="5961"/>
        <v>800000</v>
      </c>
      <c r="T1742" s="31">
        <f t="shared" si="5962"/>
        <v>800000</v>
      </c>
      <c r="U1742" s="31">
        <f t="shared" si="5963"/>
        <v>0</v>
      </c>
      <c r="V1742" s="31">
        <f t="shared" si="5964"/>
        <v>0</v>
      </c>
      <c r="W1742" s="31">
        <f t="shared" si="5965"/>
        <v>0</v>
      </c>
      <c r="X1742" s="31">
        <f t="shared" si="5966"/>
        <v>393104.54499999998</v>
      </c>
      <c r="Y1742" s="31">
        <f t="shared" si="5967"/>
        <v>800000</v>
      </c>
      <c r="Z1742" s="31">
        <f t="shared" si="5968"/>
        <v>800000</v>
      </c>
      <c r="AA1742" s="31">
        <f t="shared" si="5969"/>
        <v>0</v>
      </c>
      <c r="AB1742" s="31">
        <f t="shared" si="5970"/>
        <v>0</v>
      </c>
      <c r="AC1742" s="31">
        <f t="shared" si="5971"/>
        <v>0</v>
      </c>
      <c r="AD1742" s="31">
        <f t="shared" si="5972"/>
        <v>393104.54499999998</v>
      </c>
      <c r="AE1742" s="31">
        <f t="shared" si="5973"/>
        <v>800000</v>
      </c>
      <c r="AF1742" s="31">
        <f t="shared" si="5974"/>
        <v>800000</v>
      </c>
      <c r="AG1742" s="31">
        <f t="shared" si="5975"/>
        <v>0</v>
      </c>
      <c r="AH1742" s="31">
        <f t="shared" si="5976"/>
        <v>0</v>
      </c>
      <c r="AI1742" s="31">
        <f t="shared" si="5977"/>
        <v>0</v>
      </c>
      <c r="AJ1742" s="31">
        <f t="shared" si="5978"/>
        <v>393104.54499999998</v>
      </c>
      <c r="AK1742" s="31">
        <f t="shared" si="5979"/>
        <v>800000</v>
      </c>
      <c r="AL1742" s="31">
        <f t="shared" si="5980"/>
        <v>800000</v>
      </c>
      <c r="AM1742" s="31">
        <f t="shared" si="5981"/>
        <v>314054.07199999999</v>
      </c>
      <c r="AN1742" s="31">
        <f t="shared" si="5982"/>
        <v>-314054.07199999999</v>
      </c>
      <c r="AO1742" s="31">
        <f t="shared" si="5983"/>
        <v>0</v>
      </c>
      <c r="AP1742" s="31">
        <f t="shared" si="5984"/>
        <v>707158.61699999997</v>
      </c>
      <c r="AQ1742" s="31">
        <f t="shared" si="5985"/>
        <v>485945.92800000001</v>
      </c>
      <c r="AR1742" s="31">
        <f t="shared" si="5986"/>
        <v>800000</v>
      </c>
      <c r="AS1742" s="31">
        <f t="shared" si="5987"/>
        <v>0</v>
      </c>
      <c r="AT1742" s="31">
        <f t="shared" si="5988"/>
        <v>0</v>
      </c>
      <c r="AU1742" s="31">
        <f t="shared" si="5989"/>
        <v>0</v>
      </c>
      <c r="AV1742" s="31">
        <f t="shared" si="5990"/>
        <v>707158.61699999997</v>
      </c>
      <c r="AW1742" s="31">
        <f t="shared" si="5991"/>
        <v>485945.92800000001</v>
      </c>
      <c r="AX1742" s="31">
        <f t="shared" si="5992"/>
        <v>800000</v>
      </c>
      <c r="AY1742" s="31">
        <f t="shared" si="5993"/>
        <v>104961.808</v>
      </c>
      <c r="AZ1742" s="31">
        <f t="shared" si="5994"/>
        <v>-137531.48800000001</v>
      </c>
      <c r="BA1742" s="31">
        <f t="shared" si="5995"/>
        <v>0</v>
      </c>
      <c r="BB1742" s="31">
        <f t="shared" si="5996"/>
        <v>812120.42499999993</v>
      </c>
      <c r="BC1742" s="31">
        <f t="shared" si="5997"/>
        <v>348414.44</v>
      </c>
      <c r="BD1742" s="31">
        <f t="shared" si="5998"/>
        <v>800000</v>
      </c>
      <c r="BE1742" s="31">
        <f t="shared" si="5999"/>
        <v>0</v>
      </c>
      <c r="BF1742" s="31">
        <f t="shared" si="6000"/>
        <v>0</v>
      </c>
      <c r="BG1742" s="31">
        <f t="shared" si="6001"/>
        <v>0</v>
      </c>
      <c r="BH1742" s="31">
        <f t="shared" si="6002"/>
        <v>812120.42499999993</v>
      </c>
      <c r="BI1742" s="31">
        <f t="shared" si="6003"/>
        <v>348414.44</v>
      </c>
      <c r="BJ1742" s="31">
        <f t="shared" si="6004"/>
        <v>800000</v>
      </c>
      <c r="BK1742" s="31">
        <f t="shared" si="6005"/>
        <v>0</v>
      </c>
      <c r="BL1742" s="31">
        <f t="shared" si="6006"/>
        <v>0</v>
      </c>
      <c r="BM1742" s="31">
        <f t="shared" si="6007"/>
        <v>0</v>
      </c>
      <c r="BN1742" s="31">
        <f t="shared" si="6008"/>
        <v>812120.42499999993</v>
      </c>
      <c r="BO1742" s="31">
        <f t="shared" si="6009"/>
        <v>348414.44</v>
      </c>
      <c r="BP1742" s="31">
        <f t="shared" si="6010"/>
        <v>800000</v>
      </c>
      <c r="BQ1742" s="31">
        <f t="shared" si="6011"/>
        <v>0</v>
      </c>
      <c r="BR1742" s="31">
        <f t="shared" si="6012"/>
        <v>0</v>
      </c>
      <c r="BS1742" s="31">
        <f t="shared" si="6013"/>
        <v>812120.42499999993</v>
      </c>
      <c r="BT1742" s="31">
        <f t="shared" si="6014"/>
        <v>348414.44</v>
      </c>
      <c r="BU1742" s="31">
        <f t="shared" si="6015"/>
        <v>800000</v>
      </c>
      <c r="BV1742" s="31">
        <f t="shared" si="6016"/>
        <v>0</v>
      </c>
      <c r="BW1742" s="31">
        <f t="shared" si="6017"/>
        <v>0</v>
      </c>
      <c r="BX1742" s="31">
        <f t="shared" si="6018"/>
        <v>812120.42499999993</v>
      </c>
      <c r="BY1742" s="31">
        <f t="shared" si="6019"/>
        <v>348414.44</v>
      </c>
      <c r="BZ1742" s="31">
        <f t="shared" si="6020"/>
        <v>800000</v>
      </c>
      <c r="CA1742" s="31">
        <f t="shared" si="6021"/>
        <v>66004.316999999995</v>
      </c>
      <c r="CB1742" s="31">
        <f t="shared" si="6022"/>
        <v>-100000</v>
      </c>
      <c r="CC1742" s="31">
        <f t="shared" si="6023"/>
        <v>0</v>
      </c>
      <c r="CD1742" s="31">
        <f t="shared" si="5856"/>
        <v>878124.74199999997</v>
      </c>
      <c r="CE1742" s="31">
        <f t="shared" si="5857"/>
        <v>248414.44</v>
      </c>
      <c r="CF1742" s="31">
        <f t="shared" si="5858"/>
        <v>800000</v>
      </c>
      <c r="CG1742" s="31">
        <f t="shared" si="6024"/>
        <v>0</v>
      </c>
      <c r="CH1742" s="24"/>
      <c r="CI1742" s="40"/>
      <c r="CM1742" s="1" t="s">
        <v>29</v>
      </c>
    </row>
    <row r="1743" ht="15">
      <c r="A1743" s="16" t="s">
        <v>999</v>
      </c>
      <c r="B1743" s="17">
        <v>410</v>
      </c>
      <c r="C1743" s="16"/>
      <c r="D1743" s="16"/>
      <c r="E1743" s="39" t="s">
        <v>85</v>
      </c>
      <c r="F1743" s="31">
        <f t="shared" si="5948"/>
        <v>315899</v>
      </c>
      <c r="G1743" s="31">
        <f t="shared" si="5949"/>
        <v>800000</v>
      </c>
      <c r="H1743" s="31">
        <f t="shared" si="5950"/>
        <v>800000</v>
      </c>
      <c r="I1743" s="31">
        <f t="shared" si="5951"/>
        <v>0</v>
      </c>
      <c r="J1743" s="31">
        <f t="shared" si="5952"/>
        <v>0</v>
      </c>
      <c r="K1743" s="31">
        <f t="shared" si="5953"/>
        <v>0</v>
      </c>
      <c r="L1743" s="31">
        <f t="shared" si="5954"/>
        <v>315899</v>
      </c>
      <c r="M1743" s="31">
        <f t="shared" si="5955"/>
        <v>800000</v>
      </c>
      <c r="N1743" s="31">
        <f t="shared" si="5956"/>
        <v>800000</v>
      </c>
      <c r="O1743" s="31">
        <f t="shared" si="5957"/>
        <v>77205.544999999998</v>
      </c>
      <c r="P1743" s="31">
        <f t="shared" si="5958"/>
        <v>0</v>
      </c>
      <c r="Q1743" s="31">
        <f t="shared" si="5959"/>
        <v>0</v>
      </c>
      <c r="R1743" s="31">
        <f t="shared" si="5960"/>
        <v>393104.54499999998</v>
      </c>
      <c r="S1743" s="31">
        <f t="shared" si="5961"/>
        <v>800000</v>
      </c>
      <c r="T1743" s="31">
        <f t="shared" si="5962"/>
        <v>800000</v>
      </c>
      <c r="U1743" s="31">
        <f t="shared" si="5963"/>
        <v>0</v>
      </c>
      <c r="V1743" s="31">
        <f t="shared" si="5964"/>
        <v>0</v>
      </c>
      <c r="W1743" s="31">
        <f t="shared" si="5965"/>
        <v>0</v>
      </c>
      <c r="X1743" s="31">
        <f t="shared" si="5966"/>
        <v>393104.54499999998</v>
      </c>
      <c r="Y1743" s="31">
        <f t="shared" si="5967"/>
        <v>800000</v>
      </c>
      <c r="Z1743" s="31">
        <f t="shared" si="5968"/>
        <v>800000</v>
      </c>
      <c r="AA1743" s="31">
        <f t="shared" si="5969"/>
        <v>0</v>
      </c>
      <c r="AB1743" s="31">
        <f t="shared" si="5970"/>
        <v>0</v>
      </c>
      <c r="AC1743" s="31">
        <f t="shared" si="5971"/>
        <v>0</v>
      </c>
      <c r="AD1743" s="31">
        <f t="shared" si="5972"/>
        <v>393104.54499999998</v>
      </c>
      <c r="AE1743" s="31">
        <f t="shared" si="5973"/>
        <v>800000</v>
      </c>
      <c r="AF1743" s="31">
        <f t="shared" si="5974"/>
        <v>800000</v>
      </c>
      <c r="AG1743" s="31">
        <f t="shared" si="5975"/>
        <v>0</v>
      </c>
      <c r="AH1743" s="31">
        <f t="shared" si="5976"/>
        <v>0</v>
      </c>
      <c r="AI1743" s="31">
        <f t="shared" si="5977"/>
        <v>0</v>
      </c>
      <c r="AJ1743" s="31">
        <f t="shared" si="5978"/>
        <v>393104.54499999998</v>
      </c>
      <c r="AK1743" s="31">
        <f t="shared" si="5979"/>
        <v>800000</v>
      </c>
      <c r="AL1743" s="31">
        <f t="shared" si="5980"/>
        <v>800000</v>
      </c>
      <c r="AM1743" s="31">
        <f t="shared" si="5981"/>
        <v>314054.07199999999</v>
      </c>
      <c r="AN1743" s="31">
        <f t="shared" si="5982"/>
        <v>-314054.07199999999</v>
      </c>
      <c r="AO1743" s="31">
        <f t="shared" si="5983"/>
        <v>0</v>
      </c>
      <c r="AP1743" s="31">
        <f t="shared" si="5984"/>
        <v>707158.61699999997</v>
      </c>
      <c r="AQ1743" s="31">
        <f t="shared" si="5985"/>
        <v>485945.92800000001</v>
      </c>
      <c r="AR1743" s="31">
        <f t="shared" si="5986"/>
        <v>800000</v>
      </c>
      <c r="AS1743" s="31">
        <f t="shared" si="5987"/>
        <v>0</v>
      </c>
      <c r="AT1743" s="31">
        <f t="shared" si="5988"/>
        <v>0</v>
      </c>
      <c r="AU1743" s="31">
        <f t="shared" si="5989"/>
        <v>0</v>
      </c>
      <c r="AV1743" s="31">
        <f t="shared" si="5990"/>
        <v>707158.61699999997</v>
      </c>
      <c r="AW1743" s="31">
        <f t="shared" si="5991"/>
        <v>485945.92800000001</v>
      </c>
      <c r="AX1743" s="31">
        <f t="shared" si="5992"/>
        <v>800000</v>
      </c>
      <c r="AY1743" s="31">
        <f t="shared" si="5993"/>
        <v>104961.808</v>
      </c>
      <c r="AZ1743" s="31">
        <f t="shared" si="5994"/>
        <v>-137531.48800000001</v>
      </c>
      <c r="BA1743" s="31">
        <f t="shared" si="5995"/>
        <v>0</v>
      </c>
      <c r="BB1743" s="31">
        <f t="shared" si="5996"/>
        <v>812120.42499999993</v>
      </c>
      <c r="BC1743" s="31">
        <f t="shared" si="5997"/>
        <v>348414.44</v>
      </c>
      <c r="BD1743" s="31">
        <f t="shared" si="5998"/>
        <v>800000</v>
      </c>
      <c r="BE1743" s="31">
        <f t="shared" si="5999"/>
        <v>0</v>
      </c>
      <c r="BF1743" s="31">
        <f t="shared" si="6000"/>
        <v>0</v>
      </c>
      <c r="BG1743" s="31">
        <f t="shared" si="6001"/>
        <v>0</v>
      </c>
      <c r="BH1743" s="31">
        <f t="shared" si="6002"/>
        <v>812120.42499999993</v>
      </c>
      <c r="BI1743" s="31">
        <f t="shared" si="6003"/>
        <v>348414.44</v>
      </c>
      <c r="BJ1743" s="31">
        <f t="shared" si="6004"/>
        <v>800000</v>
      </c>
      <c r="BK1743" s="31">
        <f t="shared" si="6005"/>
        <v>0</v>
      </c>
      <c r="BL1743" s="31">
        <f t="shared" si="6006"/>
        <v>0</v>
      </c>
      <c r="BM1743" s="31">
        <f t="shared" si="6007"/>
        <v>0</v>
      </c>
      <c r="BN1743" s="31">
        <f t="shared" si="6008"/>
        <v>812120.42499999993</v>
      </c>
      <c r="BO1743" s="31">
        <f t="shared" si="6009"/>
        <v>348414.44</v>
      </c>
      <c r="BP1743" s="31">
        <f t="shared" si="6010"/>
        <v>800000</v>
      </c>
      <c r="BQ1743" s="31">
        <f t="shared" si="6011"/>
        <v>0</v>
      </c>
      <c r="BR1743" s="31">
        <f t="shared" si="6012"/>
        <v>0</v>
      </c>
      <c r="BS1743" s="31">
        <f t="shared" si="6013"/>
        <v>812120.42499999993</v>
      </c>
      <c r="BT1743" s="31">
        <f t="shared" si="6014"/>
        <v>348414.44</v>
      </c>
      <c r="BU1743" s="31">
        <f t="shared" si="6015"/>
        <v>800000</v>
      </c>
      <c r="BV1743" s="31">
        <f t="shared" si="6016"/>
        <v>0</v>
      </c>
      <c r="BW1743" s="31">
        <f t="shared" si="6017"/>
        <v>0</v>
      </c>
      <c r="BX1743" s="31">
        <f t="shared" si="6018"/>
        <v>812120.42499999993</v>
      </c>
      <c r="BY1743" s="31">
        <f t="shared" si="6019"/>
        <v>348414.44</v>
      </c>
      <c r="BZ1743" s="31">
        <f t="shared" si="6020"/>
        <v>800000</v>
      </c>
      <c r="CA1743" s="31">
        <f t="shared" si="6021"/>
        <v>66004.316999999995</v>
      </c>
      <c r="CB1743" s="31">
        <f t="shared" si="6022"/>
        <v>-100000</v>
      </c>
      <c r="CC1743" s="31">
        <f t="shared" si="6023"/>
        <v>0</v>
      </c>
      <c r="CD1743" s="31">
        <f t="shared" si="5856"/>
        <v>878124.74199999997</v>
      </c>
      <c r="CE1743" s="31">
        <f t="shared" si="5857"/>
        <v>248414.44</v>
      </c>
      <c r="CF1743" s="31">
        <f t="shared" si="5858"/>
        <v>800000</v>
      </c>
      <c r="CG1743" s="31">
        <f t="shared" si="6024"/>
        <v>0</v>
      </c>
      <c r="CH1743" s="24"/>
      <c r="CI1743" s="40"/>
      <c r="CN1743" s="1" t="s">
        <v>30</v>
      </c>
    </row>
    <row r="1744" ht="15">
      <c r="A1744" s="16" t="s">
        <v>999</v>
      </c>
      <c r="B1744" s="17">
        <v>410</v>
      </c>
      <c r="C1744" s="16" t="s">
        <v>66</v>
      </c>
      <c r="D1744" s="16" t="s">
        <v>42</v>
      </c>
      <c r="E1744" s="39" t="s">
        <v>1001</v>
      </c>
      <c r="F1744" s="31">
        <v>315899</v>
      </c>
      <c r="G1744" s="31">
        <v>800000</v>
      </c>
      <c r="H1744" s="31">
        <v>800000</v>
      </c>
      <c r="I1744" s="31"/>
      <c r="J1744" s="31"/>
      <c r="K1744" s="31"/>
      <c r="L1744" s="31">
        <f t="shared" si="5954"/>
        <v>315899</v>
      </c>
      <c r="M1744" s="31">
        <f t="shared" si="5955"/>
        <v>800000</v>
      </c>
      <c r="N1744" s="31">
        <f t="shared" si="5956"/>
        <v>800000</v>
      </c>
      <c r="O1744" s="31">
        <v>77205.544999999998</v>
      </c>
      <c r="P1744" s="31"/>
      <c r="Q1744" s="31"/>
      <c r="R1744" s="31">
        <f t="shared" si="5960"/>
        <v>393104.54499999998</v>
      </c>
      <c r="S1744" s="31">
        <f t="shared" si="5961"/>
        <v>800000</v>
      </c>
      <c r="T1744" s="31">
        <f t="shared" si="5962"/>
        <v>800000</v>
      </c>
      <c r="U1744" s="31"/>
      <c r="V1744" s="31"/>
      <c r="W1744" s="31"/>
      <c r="X1744" s="31">
        <f t="shared" si="5966"/>
        <v>393104.54499999998</v>
      </c>
      <c r="Y1744" s="31">
        <f t="shared" si="5967"/>
        <v>800000</v>
      </c>
      <c r="Z1744" s="31">
        <f t="shared" si="5968"/>
        <v>800000</v>
      </c>
      <c r="AA1744" s="31"/>
      <c r="AB1744" s="31"/>
      <c r="AC1744" s="31"/>
      <c r="AD1744" s="31">
        <f t="shared" si="5972"/>
        <v>393104.54499999998</v>
      </c>
      <c r="AE1744" s="31">
        <f t="shared" si="5973"/>
        <v>800000</v>
      </c>
      <c r="AF1744" s="31">
        <f t="shared" si="5974"/>
        <v>800000</v>
      </c>
      <c r="AG1744" s="31"/>
      <c r="AH1744" s="31"/>
      <c r="AI1744" s="31"/>
      <c r="AJ1744" s="31">
        <f t="shared" si="5978"/>
        <v>393104.54499999998</v>
      </c>
      <c r="AK1744" s="31">
        <f t="shared" si="5979"/>
        <v>800000</v>
      </c>
      <c r="AL1744" s="31">
        <f t="shared" si="5980"/>
        <v>800000</v>
      </c>
      <c r="AM1744" s="31">
        <v>314054.07199999999</v>
      </c>
      <c r="AN1744" s="31">
        <v>-314054.07199999999</v>
      </c>
      <c r="AO1744" s="31"/>
      <c r="AP1744" s="31">
        <f t="shared" si="5984"/>
        <v>707158.61699999997</v>
      </c>
      <c r="AQ1744" s="31">
        <f t="shared" si="5985"/>
        <v>485945.92800000001</v>
      </c>
      <c r="AR1744" s="31">
        <f t="shared" si="5986"/>
        <v>800000</v>
      </c>
      <c r="AS1744" s="31"/>
      <c r="AT1744" s="31"/>
      <c r="AU1744" s="31"/>
      <c r="AV1744" s="31">
        <f t="shared" si="5990"/>
        <v>707158.61699999997</v>
      </c>
      <c r="AW1744" s="31">
        <f t="shared" si="5991"/>
        <v>485945.92800000001</v>
      </c>
      <c r="AX1744" s="31">
        <f t="shared" si="5992"/>
        <v>800000</v>
      </c>
      <c r="AY1744" s="31">
        <v>104961.808</v>
      </c>
      <c r="AZ1744" s="31">
        <v>-137531.48800000001</v>
      </c>
      <c r="BA1744" s="31"/>
      <c r="BB1744" s="31">
        <f t="shared" si="5996"/>
        <v>812120.42499999993</v>
      </c>
      <c r="BC1744" s="31">
        <f t="shared" si="5997"/>
        <v>348414.44</v>
      </c>
      <c r="BD1744" s="31">
        <f t="shared" si="5998"/>
        <v>800000</v>
      </c>
      <c r="BE1744" s="31"/>
      <c r="BF1744" s="31"/>
      <c r="BG1744" s="31"/>
      <c r="BH1744" s="31">
        <f t="shared" si="6002"/>
        <v>812120.42499999993</v>
      </c>
      <c r="BI1744" s="31">
        <f t="shared" si="6003"/>
        <v>348414.44</v>
      </c>
      <c r="BJ1744" s="31">
        <f t="shared" si="6004"/>
        <v>800000</v>
      </c>
      <c r="BK1744" s="31"/>
      <c r="BL1744" s="31"/>
      <c r="BM1744" s="31"/>
      <c r="BN1744" s="31">
        <f t="shared" si="6008"/>
        <v>812120.42499999993</v>
      </c>
      <c r="BO1744" s="31">
        <f t="shared" si="6009"/>
        <v>348414.44</v>
      </c>
      <c r="BP1744" s="31">
        <f t="shared" si="6010"/>
        <v>800000</v>
      </c>
      <c r="BQ1744" s="31"/>
      <c r="BR1744" s="31"/>
      <c r="BS1744" s="31">
        <f t="shared" si="6013"/>
        <v>812120.42499999993</v>
      </c>
      <c r="BT1744" s="31">
        <f t="shared" si="6014"/>
        <v>348414.44</v>
      </c>
      <c r="BU1744" s="31">
        <f t="shared" si="6015"/>
        <v>800000</v>
      </c>
      <c r="BV1744" s="31"/>
      <c r="BW1744" s="31"/>
      <c r="BX1744" s="31">
        <f t="shared" si="6018"/>
        <v>812120.42499999993</v>
      </c>
      <c r="BY1744" s="31">
        <f t="shared" si="6019"/>
        <v>348414.44</v>
      </c>
      <c r="BZ1744" s="31">
        <f t="shared" si="6020"/>
        <v>800000</v>
      </c>
      <c r="CA1744" s="31">
        <v>66004.316999999995</v>
      </c>
      <c r="CB1744" s="31">
        <v>-100000</v>
      </c>
      <c r="CC1744" s="31"/>
      <c r="CD1744" s="31">
        <f t="shared" si="5856"/>
        <v>878124.74199999997</v>
      </c>
      <c r="CE1744" s="31">
        <f t="shared" si="5857"/>
        <v>248414.44</v>
      </c>
      <c r="CF1744" s="31">
        <f t="shared" si="5858"/>
        <v>800000</v>
      </c>
      <c r="CG1744" s="31"/>
      <c r="CH1744" s="24"/>
      <c r="CI1744" s="40"/>
    </row>
    <row r="1745" ht="85.549999999999997">
      <c r="A1745" s="41" t="s">
        <v>1002</v>
      </c>
      <c r="B1745" s="41"/>
      <c r="C1745" s="39"/>
      <c r="D1745" s="16"/>
      <c r="E1745" s="39" t="s">
        <v>1003</v>
      </c>
      <c r="F1745" s="31">
        <f t="shared" si="5948"/>
        <v>0</v>
      </c>
      <c r="G1745" s="31">
        <f t="shared" si="5949"/>
        <v>25025</v>
      </c>
      <c r="H1745" s="31">
        <f t="shared" si="5950"/>
        <v>0</v>
      </c>
      <c r="I1745" s="31">
        <f t="shared" si="5951"/>
        <v>0</v>
      </c>
      <c r="J1745" s="31">
        <f t="shared" si="5952"/>
        <v>0</v>
      </c>
      <c r="K1745" s="31">
        <f t="shared" si="5953"/>
        <v>0</v>
      </c>
      <c r="L1745" s="31">
        <f t="shared" si="5954"/>
        <v>0</v>
      </c>
      <c r="M1745" s="31">
        <f t="shared" si="5955"/>
        <v>25025</v>
      </c>
      <c r="N1745" s="31">
        <f t="shared" si="5956"/>
        <v>0</v>
      </c>
      <c r="O1745" s="31">
        <f t="shared" si="5957"/>
        <v>0</v>
      </c>
      <c r="P1745" s="31">
        <f t="shared" si="5958"/>
        <v>0</v>
      </c>
      <c r="Q1745" s="31">
        <f t="shared" si="5959"/>
        <v>0</v>
      </c>
      <c r="R1745" s="31">
        <f t="shared" si="5960"/>
        <v>0</v>
      </c>
      <c r="S1745" s="31">
        <f t="shared" si="5961"/>
        <v>25025</v>
      </c>
      <c r="T1745" s="31">
        <f t="shared" si="5962"/>
        <v>0</v>
      </c>
      <c r="U1745" s="31">
        <f t="shared" si="5963"/>
        <v>0</v>
      </c>
      <c r="V1745" s="31">
        <f t="shared" si="5964"/>
        <v>0</v>
      </c>
      <c r="W1745" s="31">
        <f t="shared" si="5965"/>
        <v>0</v>
      </c>
      <c r="X1745" s="31">
        <f t="shared" si="5966"/>
        <v>0</v>
      </c>
      <c r="Y1745" s="31">
        <f t="shared" si="5967"/>
        <v>25025</v>
      </c>
      <c r="Z1745" s="31">
        <f t="shared" si="5968"/>
        <v>0</v>
      </c>
      <c r="AA1745" s="31">
        <f t="shared" si="5969"/>
        <v>0</v>
      </c>
      <c r="AB1745" s="31">
        <f t="shared" si="5970"/>
        <v>0</v>
      </c>
      <c r="AC1745" s="31">
        <f t="shared" si="5971"/>
        <v>0</v>
      </c>
      <c r="AD1745" s="31">
        <f t="shared" si="5972"/>
        <v>0</v>
      </c>
      <c r="AE1745" s="31">
        <f t="shared" si="5973"/>
        <v>25025</v>
      </c>
      <c r="AF1745" s="31">
        <f t="shared" si="5974"/>
        <v>0</v>
      </c>
      <c r="AG1745" s="31">
        <f t="shared" si="5975"/>
        <v>0</v>
      </c>
      <c r="AH1745" s="31">
        <f t="shared" si="5976"/>
        <v>0</v>
      </c>
      <c r="AI1745" s="31">
        <f t="shared" si="5977"/>
        <v>0</v>
      </c>
      <c r="AJ1745" s="31">
        <f t="shared" si="5978"/>
        <v>0</v>
      </c>
      <c r="AK1745" s="31">
        <f t="shared" si="5979"/>
        <v>25025</v>
      </c>
      <c r="AL1745" s="31">
        <f t="shared" si="5980"/>
        <v>0</v>
      </c>
      <c r="AM1745" s="31">
        <f t="shared" si="5981"/>
        <v>0</v>
      </c>
      <c r="AN1745" s="31">
        <f t="shared" si="5982"/>
        <v>0</v>
      </c>
      <c r="AO1745" s="31">
        <f t="shared" si="5983"/>
        <v>0</v>
      </c>
      <c r="AP1745" s="31">
        <f t="shared" si="5984"/>
        <v>0</v>
      </c>
      <c r="AQ1745" s="31">
        <f t="shared" si="5985"/>
        <v>25025</v>
      </c>
      <c r="AR1745" s="31">
        <f t="shared" si="5986"/>
        <v>0</v>
      </c>
      <c r="AS1745" s="31">
        <f t="shared" si="5987"/>
        <v>0</v>
      </c>
      <c r="AT1745" s="31">
        <f t="shared" si="5988"/>
        <v>0</v>
      </c>
      <c r="AU1745" s="31">
        <f t="shared" si="5989"/>
        <v>0</v>
      </c>
      <c r="AV1745" s="31">
        <f t="shared" si="5990"/>
        <v>0</v>
      </c>
      <c r="AW1745" s="31">
        <f t="shared" si="5991"/>
        <v>25025</v>
      </c>
      <c r="AX1745" s="31">
        <f t="shared" si="5992"/>
        <v>0</v>
      </c>
      <c r="AY1745" s="31">
        <f t="shared" si="5993"/>
        <v>0</v>
      </c>
      <c r="AZ1745" s="31">
        <f t="shared" si="5994"/>
        <v>0</v>
      </c>
      <c r="BA1745" s="31">
        <f t="shared" si="5995"/>
        <v>0</v>
      </c>
      <c r="BB1745" s="31">
        <f t="shared" si="5996"/>
        <v>0</v>
      </c>
      <c r="BC1745" s="31">
        <f t="shared" si="5997"/>
        <v>25025</v>
      </c>
      <c r="BD1745" s="31">
        <f t="shared" si="5998"/>
        <v>0</v>
      </c>
      <c r="BE1745" s="31">
        <f t="shared" si="5999"/>
        <v>0</v>
      </c>
      <c r="BF1745" s="31">
        <f t="shared" si="6000"/>
        <v>0</v>
      </c>
      <c r="BG1745" s="31">
        <f t="shared" si="6001"/>
        <v>0</v>
      </c>
      <c r="BH1745" s="31">
        <f t="shared" si="6002"/>
        <v>0</v>
      </c>
      <c r="BI1745" s="31">
        <f t="shared" si="6003"/>
        <v>25025</v>
      </c>
      <c r="BJ1745" s="31">
        <f t="shared" si="6004"/>
        <v>0</v>
      </c>
      <c r="BK1745" s="31">
        <f t="shared" si="6005"/>
        <v>0</v>
      </c>
      <c r="BL1745" s="31">
        <f t="shared" si="6006"/>
        <v>0</v>
      </c>
      <c r="BM1745" s="31">
        <f t="shared" si="6007"/>
        <v>0</v>
      </c>
      <c r="BN1745" s="31">
        <f t="shared" si="6008"/>
        <v>0</v>
      </c>
      <c r="BO1745" s="31">
        <f t="shared" si="6009"/>
        <v>25025</v>
      </c>
      <c r="BP1745" s="31">
        <f t="shared" si="6010"/>
        <v>0</v>
      </c>
      <c r="BQ1745" s="31">
        <f t="shared" si="6011"/>
        <v>0</v>
      </c>
      <c r="BR1745" s="31">
        <f t="shared" si="6012"/>
        <v>0</v>
      </c>
      <c r="BS1745" s="31">
        <f t="shared" si="6013"/>
        <v>0</v>
      </c>
      <c r="BT1745" s="31">
        <f t="shared" si="6014"/>
        <v>25025</v>
      </c>
      <c r="BU1745" s="31">
        <f t="shared" si="6015"/>
        <v>0</v>
      </c>
      <c r="BV1745" s="31">
        <f t="shared" si="6016"/>
        <v>0</v>
      </c>
      <c r="BW1745" s="31">
        <f t="shared" si="6017"/>
        <v>0</v>
      </c>
      <c r="BX1745" s="31">
        <f t="shared" si="6018"/>
        <v>0</v>
      </c>
      <c r="BY1745" s="31">
        <f t="shared" si="6019"/>
        <v>25025</v>
      </c>
      <c r="BZ1745" s="31">
        <f t="shared" si="6020"/>
        <v>0</v>
      </c>
      <c r="CA1745" s="31">
        <f t="shared" si="6021"/>
        <v>0</v>
      </c>
      <c r="CB1745" s="31">
        <f t="shared" si="6022"/>
        <v>0</v>
      </c>
      <c r="CC1745" s="31">
        <f t="shared" si="6023"/>
        <v>0</v>
      </c>
      <c r="CD1745" s="31">
        <f t="shared" si="5856"/>
        <v>0</v>
      </c>
      <c r="CE1745" s="31">
        <f t="shared" si="5857"/>
        <v>25025</v>
      </c>
      <c r="CF1745" s="31">
        <f t="shared" si="5858"/>
        <v>0</v>
      </c>
      <c r="CG1745" s="31">
        <f t="shared" si="6024"/>
        <v>0</v>
      </c>
      <c r="CH1745" s="24"/>
      <c r="CI1745" s="40"/>
      <c r="CO1745" s="1" t="s">
        <v>31</v>
      </c>
    </row>
    <row r="1746" ht="39.799999999999997">
      <c r="A1746" s="41" t="s">
        <v>1002</v>
      </c>
      <c r="B1746" s="17">
        <v>400</v>
      </c>
      <c r="C1746" s="16"/>
      <c r="D1746" s="16"/>
      <c r="E1746" s="39" t="s">
        <v>84</v>
      </c>
      <c r="F1746" s="31">
        <f t="shared" si="5948"/>
        <v>0</v>
      </c>
      <c r="G1746" s="31">
        <f t="shared" si="5949"/>
        <v>25025</v>
      </c>
      <c r="H1746" s="31">
        <f t="shared" si="5950"/>
        <v>0</v>
      </c>
      <c r="I1746" s="31">
        <f t="shared" si="5951"/>
        <v>0</v>
      </c>
      <c r="J1746" s="31">
        <f t="shared" si="5952"/>
        <v>0</v>
      </c>
      <c r="K1746" s="31">
        <f t="shared" si="5953"/>
        <v>0</v>
      </c>
      <c r="L1746" s="31">
        <f t="shared" si="5954"/>
        <v>0</v>
      </c>
      <c r="M1746" s="31">
        <f t="shared" si="5955"/>
        <v>25025</v>
      </c>
      <c r="N1746" s="31">
        <f t="shared" si="5956"/>
        <v>0</v>
      </c>
      <c r="O1746" s="31">
        <f t="shared" si="5957"/>
        <v>0</v>
      </c>
      <c r="P1746" s="31">
        <f t="shared" si="5958"/>
        <v>0</v>
      </c>
      <c r="Q1746" s="31">
        <f t="shared" si="5959"/>
        <v>0</v>
      </c>
      <c r="R1746" s="31">
        <f t="shared" si="5960"/>
        <v>0</v>
      </c>
      <c r="S1746" s="31">
        <f t="shared" si="5961"/>
        <v>25025</v>
      </c>
      <c r="T1746" s="31">
        <f t="shared" si="5962"/>
        <v>0</v>
      </c>
      <c r="U1746" s="31">
        <f t="shared" si="5963"/>
        <v>0</v>
      </c>
      <c r="V1746" s="31">
        <f t="shared" si="5964"/>
        <v>0</v>
      </c>
      <c r="W1746" s="31">
        <f t="shared" si="5965"/>
        <v>0</v>
      </c>
      <c r="X1746" s="31">
        <f t="shared" si="5966"/>
        <v>0</v>
      </c>
      <c r="Y1746" s="31">
        <f t="shared" si="5967"/>
        <v>25025</v>
      </c>
      <c r="Z1746" s="31">
        <f t="shared" si="5968"/>
        <v>0</v>
      </c>
      <c r="AA1746" s="31">
        <f t="shared" si="5969"/>
        <v>0</v>
      </c>
      <c r="AB1746" s="31">
        <f t="shared" si="5970"/>
        <v>0</v>
      </c>
      <c r="AC1746" s="31">
        <f t="shared" si="5971"/>
        <v>0</v>
      </c>
      <c r="AD1746" s="31">
        <f t="shared" si="5972"/>
        <v>0</v>
      </c>
      <c r="AE1746" s="31">
        <f t="shared" si="5973"/>
        <v>25025</v>
      </c>
      <c r="AF1746" s="31">
        <f t="shared" si="5974"/>
        <v>0</v>
      </c>
      <c r="AG1746" s="31">
        <f t="shared" si="5975"/>
        <v>0</v>
      </c>
      <c r="AH1746" s="31">
        <f t="shared" si="5976"/>
        <v>0</v>
      </c>
      <c r="AI1746" s="31">
        <f t="shared" si="5977"/>
        <v>0</v>
      </c>
      <c r="AJ1746" s="31">
        <f t="shared" si="5978"/>
        <v>0</v>
      </c>
      <c r="AK1746" s="31">
        <f t="shared" si="5979"/>
        <v>25025</v>
      </c>
      <c r="AL1746" s="31">
        <f t="shared" si="5980"/>
        <v>0</v>
      </c>
      <c r="AM1746" s="31">
        <f t="shared" si="5981"/>
        <v>0</v>
      </c>
      <c r="AN1746" s="31">
        <f t="shared" si="5982"/>
        <v>0</v>
      </c>
      <c r="AO1746" s="31">
        <f t="shared" si="5983"/>
        <v>0</v>
      </c>
      <c r="AP1746" s="31">
        <f t="shared" si="5984"/>
        <v>0</v>
      </c>
      <c r="AQ1746" s="31">
        <f t="shared" si="5985"/>
        <v>25025</v>
      </c>
      <c r="AR1746" s="31">
        <f t="shared" si="5986"/>
        <v>0</v>
      </c>
      <c r="AS1746" s="31">
        <f t="shared" si="5987"/>
        <v>0</v>
      </c>
      <c r="AT1746" s="31">
        <f t="shared" si="5988"/>
        <v>0</v>
      </c>
      <c r="AU1746" s="31">
        <f t="shared" si="5989"/>
        <v>0</v>
      </c>
      <c r="AV1746" s="31">
        <f t="shared" si="5990"/>
        <v>0</v>
      </c>
      <c r="AW1746" s="31">
        <f t="shared" si="5991"/>
        <v>25025</v>
      </c>
      <c r="AX1746" s="31">
        <f t="shared" si="5992"/>
        <v>0</v>
      </c>
      <c r="AY1746" s="31">
        <f t="shared" si="5993"/>
        <v>0</v>
      </c>
      <c r="AZ1746" s="31">
        <f t="shared" si="5994"/>
        <v>0</v>
      </c>
      <c r="BA1746" s="31">
        <f t="shared" si="5995"/>
        <v>0</v>
      </c>
      <c r="BB1746" s="31">
        <f t="shared" si="5996"/>
        <v>0</v>
      </c>
      <c r="BC1746" s="31">
        <f t="shared" si="5997"/>
        <v>25025</v>
      </c>
      <c r="BD1746" s="31">
        <f t="shared" si="5998"/>
        <v>0</v>
      </c>
      <c r="BE1746" s="31">
        <f t="shared" si="5999"/>
        <v>0</v>
      </c>
      <c r="BF1746" s="31">
        <f t="shared" si="6000"/>
        <v>0</v>
      </c>
      <c r="BG1746" s="31">
        <f t="shared" si="6001"/>
        <v>0</v>
      </c>
      <c r="BH1746" s="31">
        <f t="shared" si="6002"/>
        <v>0</v>
      </c>
      <c r="BI1746" s="31">
        <f t="shared" si="6003"/>
        <v>25025</v>
      </c>
      <c r="BJ1746" s="31">
        <f t="shared" si="6004"/>
        <v>0</v>
      </c>
      <c r="BK1746" s="31">
        <f t="shared" si="6005"/>
        <v>0</v>
      </c>
      <c r="BL1746" s="31">
        <f t="shared" si="6006"/>
        <v>0</v>
      </c>
      <c r="BM1746" s="31">
        <f t="shared" si="6007"/>
        <v>0</v>
      </c>
      <c r="BN1746" s="31">
        <f t="shared" si="6008"/>
        <v>0</v>
      </c>
      <c r="BO1746" s="31">
        <f t="shared" si="6009"/>
        <v>25025</v>
      </c>
      <c r="BP1746" s="31">
        <f t="shared" si="6010"/>
        <v>0</v>
      </c>
      <c r="BQ1746" s="31">
        <f t="shared" si="6011"/>
        <v>0</v>
      </c>
      <c r="BR1746" s="31">
        <f t="shared" si="6012"/>
        <v>0</v>
      </c>
      <c r="BS1746" s="31">
        <f t="shared" si="6013"/>
        <v>0</v>
      </c>
      <c r="BT1746" s="31">
        <f t="shared" si="6014"/>
        <v>25025</v>
      </c>
      <c r="BU1746" s="31">
        <f t="shared" si="6015"/>
        <v>0</v>
      </c>
      <c r="BV1746" s="31">
        <f t="shared" si="6016"/>
        <v>0</v>
      </c>
      <c r="BW1746" s="31">
        <f t="shared" si="6017"/>
        <v>0</v>
      </c>
      <c r="BX1746" s="31">
        <f t="shared" si="6018"/>
        <v>0</v>
      </c>
      <c r="BY1746" s="31">
        <f t="shared" si="6019"/>
        <v>25025</v>
      </c>
      <c r="BZ1746" s="31">
        <f t="shared" si="6020"/>
        <v>0</v>
      </c>
      <c r="CA1746" s="31">
        <f t="shared" si="6021"/>
        <v>0</v>
      </c>
      <c r="CB1746" s="31">
        <f t="shared" si="6022"/>
        <v>0</v>
      </c>
      <c r="CC1746" s="31">
        <f t="shared" si="6023"/>
        <v>0</v>
      </c>
      <c r="CD1746" s="31">
        <f t="shared" si="5856"/>
        <v>0</v>
      </c>
      <c r="CE1746" s="31">
        <f t="shared" si="5857"/>
        <v>25025</v>
      </c>
      <c r="CF1746" s="31">
        <f t="shared" si="5858"/>
        <v>0</v>
      </c>
      <c r="CG1746" s="31">
        <f t="shared" si="6024"/>
        <v>0</v>
      </c>
      <c r="CH1746" s="24"/>
      <c r="CI1746" s="40"/>
      <c r="CM1746" s="1" t="s">
        <v>29</v>
      </c>
    </row>
    <row r="1747" ht="15">
      <c r="A1747" s="41" t="s">
        <v>1002</v>
      </c>
      <c r="B1747" s="17">
        <v>410</v>
      </c>
      <c r="C1747" s="16"/>
      <c r="D1747" s="16"/>
      <c r="E1747" s="39" t="s">
        <v>85</v>
      </c>
      <c r="F1747" s="31">
        <f t="shared" si="5948"/>
        <v>0</v>
      </c>
      <c r="G1747" s="31">
        <f t="shared" si="5949"/>
        <v>25025</v>
      </c>
      <c r="H1747" s="31">
        <f t="shared" si="5950"/>
        <v>0</v>
      </c>
      <c r="I1747" s="31">
        <f t="shared" si="5951"/>
        <v>0</v>
      </c>
      <c r="J1747" s="31">
        <f t="shared" si="5952"/>
        <v>0</v>
      </c>
      <c r="K1747" s="31">
        <f t="shared" si="5953"/>
        <v>0</v>
      </c>
      <c r="L1747" s="31">
        <f t="shared" si="5954"/>
        <v>0</v>
      </c>
      <c r="M1747" s="31">
        <f t="shared" si="5955"/>
        <v>25025</v>
      </c>
      <c r="N1747" s="31">
        <f t="shared" si="5956"/>
        <v>0</v>
      </c>
      <c r="O1747" s="31">
        <f t="shared" si="5957"/>
        <v>0</v>
      </c>
      <c r="P1747" s="31">
        <f t="shared" si="5958"/>
        <v>0</v>
      </c>
      <c r="Q1747" s="31">
        <f t="shared" si="5959"/>
        <v>0</v>
      </c>
      <c r="R1747" s="31">
        <f t="shared" si="5960"/>
        <v>0</v>
      </c>
      <c r="S1747" s="31">
        <f t="shared" si="5961"/>
        <v>25025</v>
      </c>
      <c r="T1747" s="31">
        <f t="shared" si="5962"/>
        <v>0</v>
      </c>
      <c r="U1747" s="31">
        <f t="shared" si="5963"/>
        <v>0</v>
      </c>
      <c r="V1747" s="31">
        <f t="shared" si="5964"/>
        <v>0</v>
      </c>
      <c r="W1747" s="31">
        <f t="shared" si="5965"/>
        <v>0</v>
      </c>
      <c r="X1747" s="31">
        <f t="shared" si="5966"/>
        <v>0</v>
      </c>
      <c r="Y1747" s="31">
        <f t="shared" si="5967"/>
        <v>25025</v>
      </c>
      <c r="Z1747" s="31">
        <f t="shared" si="5968"/>
        <v>0</v>
      </c>
      <c r="AA1747" s="31">
        <f t="shared" si="5969"/>
        <v>0</v>
      </c>
      <c r="AB1747" s="31">
        <f t="shared" si="5970"/>
        <v>0</v>
      </c>
      <c r="AC1747" s="31">
        <f t="shared" si="5971"/>
        <v>0</v>
      </c>
      <c r="AD1747" s="31">
        <f t="shared" si="5972"/>
        <v>0</v>
      </c>
      <c r="AE1747" s="31">
        <f t="shared" si="5973"/>
        <v>25025</v>
      </c>
      <c r="AF1747" s="31">
        <f t="shared" si="5974"/>
        <v>0</v>
      </c>
      <c r="AG1747" s="31">
        <f t="shared" si="5975"/>
        <v>0</v>
      </c>
      <c r="AH1747" s="31">
        <f t="shared" si="5976"/>
        <v>0</v>
      </c>
      <c r="AI1747" s="31">
        <f t="shared" si="5977"/>
        <v>0</v>
      </c>
      <c r="AJ1747" s="31">
        <f t="shared" si="5978"/>
        <v>0</v>
      </c>
      <c r="AK1747" s="31">
        <f t="shared" si="5979"/>
        <v>25025</v>
      </c>
      <c r="AL1747" s="31">
        <f t="shared" si="5980"/>
        <v>0</v>
      </c>
      <c r="AM1747" s="31">
        <f t="shared" si="5981"/>
        <v>0</v>
      </c>
      <c r="AN1747" s="31">
        <f t="shared" si="5982"/>
        <v>0</v>
      </c>
      <c r="AO1747" s="31">
        <f t="shared" si="5983"/>
        <v>0</v>
      </c>
      <c r="AP1747" s="31">
        <f t="shared" si="5984"/>
        <v>0</v>
      </c>
      <c r="AQ1747" s="31">
        <f t="shared" si="5985"/>
        <v>25025</v>
      </c>
      <c r="AR1747" s="31">
        <f t="shared" si="5986"/>
        <v>0</v>
      </c>
      <c r="AS1747" s="31">
        <f t="shared" si="5987"/>
        <v>0</v>
      </c>
      <c r="AT1747" s="31">
        <f t="shared" si="5988"/>
        <v>0</v>
      </c>
      <c r="AU1747" s="31">
        <f t="shared" si="5989"/>
        <v>0</v>
      </c>
      <c r="AV1747" s="31">
        <f t="shared" si="5990"/>
        <v>0</v>
      </c>
      <c r="AW1747" s="31">
        <f t="shared" si="5991"/>
        <v>25025</v>
      </c>
      <c r="AX1747" s="31">
        <f t="shared" si="5992"/>
        <v>0</v>
      </c>
      <c r="AY1747" s="31">
        <f t="shared" si="5993"/>
        <v>0</v>
      </c>
      <c r="AZ1747" s="31">
        <f t="shared" si="5994"/>
        <v>0</v>
      </c>
      <c r="BA1747" s="31">
        <f t="shared" si="5995"/>
        <v>0</v>
      </c>
      <c r="BB1747" s="31">
        <f t="shared" si="5996"/>
        <v>0</v>
      </c>
      <c r="BC1747" s="31">
        <f t="shared" si="5997"/>
        <v>25025</v>
      </c>
      <c r="BD1747" s="31">
        <f t="shared" si="5998"/>
        <v>0</v>
      </c>
      <c r="BE1747" s="31">
        <f t="shared" si="5999"/>
        <v>0</v>
      </c>
      <c r="BF1747" s="31">
        <f t="shared" si="6000"/>
        <v>0</v>
      </c>
      <c r="BG1747" s="31">
        <f t="shared" si="6001"/>
        <v>0</v>
      </c>
      <c r="BH1747" s="31">
        <f t="shared" si="6002"/>
        <v>0</v>
      </c>
      <c r="BI1747" s="31">
        <f t="shared" si="6003"/>
        <v>25025</v>
      </c>
      <c r="BJ1747" s="31">
        <f t="shared" si="6004"/>
        <v>0</v>
      </c>
      <c r="BK1747" s="31">
        <f t="shared" si="6005"/>
        <v>0</v>
      </c>
      <c r="BL1747" s="31">
        <f t="shared" si="6006"/>
        <v>0</v>
      </c>
      <c r="BM1747" s="31">
        <f t="shared" si="6007"/>
        <v>0</v>
      </c>
      <c r="BN1747" s="31">
        <f t="shared" si="6008"/>
        <v>0</v>
      </c>
      <c r="BO1747" s="31">
        <f t="shared" si="6009"/>
        <v>25025</v>
      </c>
      <c r="BP1747" s="31">
        <f t="shared" si="6010"/>
        <v>0</v>
      </c>
      <c r="BQ1747" s="31">
        <f t="shared" si="6011"/>
        <v>0</v>
      </c>
      <c r="BR1747" s="31">
        <f t="shared" si="6012"/>
        <v>0</v>
      </c>
      <c r="BS1747" s="31">
        <f t="shared" si="6013"/>
        <v>0</v>
      </c>
      <c r="BT1747" s="31">
        <f t="shared" si="6014"/>
        <v>25025</v>
      </c>
      <c r="BU1747" s="31">
        <f t="shared" si="6015"/>
        <v>0</v>
      </c>
      <c r="BV1747" s="31">
        <f t="shared" si="6016"/>
        <v>0</v>
      </c>
      <c r="BW1747" s="31">
        <f t="shared" si="6017"/>
        <v>0</v>
      </c>
      <c r="BX1747" s="31">
        <f t="shared" si="6018"/>
        <v>0</v>
      </c>
      <c r="BY1747" s="31">
        <f t="shared" si="6019"/>
        <v>25025</v>
      </c>
      <c r="BZ1747" s="31">
        <f t="shared" si="6020"/>
        <v>0</v>
      </c>
      <c r="CA1747" s="31">
        <f t="shared" si="6021"/>
        <v>0</v>
      </c>
      <c r="CB1747" s="31">
        <f t="shared" si="6022"/>
        <v>0</v>
      </c>
      <c r="CC1747" s="31">
        <f t="shared" si="6023"/>
        <v>0</v>
      </c>
      <c r="CD1747" s="31">
        <f t="shared" si="5856"/>
        <v>0</v>
      </c>
      <c r="CE1747" s="31">
        <f t="shared" si="5857"/>
        <v>25025</v>
      </c>
      <c r="CF1747" s="31">
        <f t="shared" si="5858"/>
        <v>0</v>
      </c>
      <c r="CG1747" s="31">
        <f t="shared" si="6024"/>
        <v>0</v>
      </c>
      <c r="CH1747" s="24"/>
      <c r="CI1747" s="40"/>
      <c r="CN1747" s="1" t="s">
        <v>30</v>
      </c>
    </row>
    <row r="1748" ht="15">
      <c r="A1748" s="41" t="s">
        <v>1002</v>
      </c>
      <c r="B1748" s="17">
        <v>410</v>
      </c>
      <c r="C1748" s="16" t="s">
        <v>66</v>
      </c>
      <c r="D1748" s="16" t="s">
        <v>42</v>
      </c>
      <c r="E1748" s="39" t="s">
        <v>1001</v>
      </c>
      <c r="F1748" s="31"/>
      <c r="G1748" s="31">
        <v>25025</v>
      </c>
      <c r="H1748" s="31"/>
      <c r="I1748" s="31"/>
      <c r="J1748" s="31"/>
      <c r="K1748" s="31"/>
      <c r="L1748" s="31">
        <f t="shared" si="5954"/>
        <v>0</v>
      </c>
      <c r="M1748" s="31">
        <f t="shared" si="5955"/>
        <v>25025</v>
      </c>
      <c r="N1748" s="31">
        <f t="shared" si="5956"/>
        <v>0</v>
      </c>
      <c r="O1748" s="31"/>
      <c r="P1748" s="31"/>
      <c r="Q1748" s="31"/>
      <c r="R1748" s="31">
        <f t="shared" si="5960"/>
        <v>0</v>
      </c>
      <c r="S1748" s="31">
        <f t="shared" si="5961"/>
        <v>25025</v>
      </c>
      <c r="T1748" s="31">
        <f t="shared" si="5962"/>
        <v>0</v>
      </c>
      <c r="U1748" s="31"/>
      <c r="V1748" s="31"/>
      <c r="W1748" s="31"/>
      <c r="X1748" s="31">
        <f t="shared" si="5966"/>
        <v>0</v>
      </c>
      <c r="Y1748" s="31">
        <f t="shared" si="5967"/>
        <v>25025</v>
      </c>
      <c r="Z1748" s="31">
        <f t="shared" si="5968"/>
        <v>0</v>
      </c>
      <c r="AA1748" s="31"/>
      <c r="AB1748" s="31"/>
      <c r="AC1748" s="31"/>
      <c r="AD1748" s="31">
        <f t="shared" si="5972"/>
        <v>0</v>
      </c>
      <c r="AE1748" s="31">
        <f t="shared" si="5973"/>
        <v>25025</v>
      </c>
      <c r="AF1748" s="31">
        <f t="shared" si="5974"/>
        <v>0</v>
      </c>
      <c r="AG1748" s="31"/>
      <c r="AH1748" s="31"/>
      <c r="AI1748" s="31"/>
      <c r="AJ1748" s="31">
        <f t="shared" si="5978"/>
        <v>0</v>
      </c>
      <c r="AK1748" s="31">
        <f t="shared" si="5979"/>
        <v>25025</v>
      </c>
      <c r="AL1748" s="31">
        <f t="shared" si="5980"/>
        <v>0</v>
      </c>
      <c r="AM1748" s="31"/>
      <c r="AN1748" s="31"/>
      <c r="AO1748" s="31"/>
      <c r="AP1748" s="31">
        <f t="shared" si="5984"/>
        <v>0</v>
      </c>
      <c r="AQ1748" s="31">
        <f t="shared" si="5985"/>
        <v>25025</v>
      </c>
      <c r="AR1748" s="31">
        <f t="shared" si="5986"/>
        <v>0</v>
      </c>
      <c r="AS1748" s="31"/>
      <c r="AT1748" s="31"/>
      <c r="AU1748" s="31"/>
      <c r="AV1748" s="31">
        <f t="shared" si="5990"/>
        <v>0</v>
      </c>
      <c r="AW1748" s="31">
        <f t="shared" si="5991"/>
        <v>25025</v>
      </c>
      <c r="AX1748" s="31">
        <f t="shared" si="5992"/>
        <v>0</v>
      </c>
      <c r="AY1748" s="31"/>
      <c r="AZ1748" s="31"/>
      <c r="BA1748" s="31"/>
      <c r="BB1748" s="31">
        <f t="shared" si="5996"/>
        <v>0</v>
      </c>
      <c r="BC1748" s="31">
        <f t="shared" si="5997"/>
        <v>25025</v>
      </c>
      <c r="BD1748" s="31">
        <f t="shared" si="5998"/>
        <v>0</v>
      </c>
      <c r="BE1748" s="31"/>
      <c r="BF1748" s="31"/>
      <c r="BG1748" s="31"/>
      <c r="BH1748" s="31">
        <f t="shared" si="6002"/>
        <v>0</v>
      </c>
      <c r="BI1748" s="31">
        <f t="shared" si="6003"/>
        <v>25025</v>
      </c>
      <c r="BJ1748" s="31">
        <f t="shared" si="6004"/>
        <v>0</v>
      </c>
      <c r="BK1748" s="31"/>
      <c r="BL1748" s="31"/>
      <c r="BM1748" s="31"/>
      <c r="BN1748" s="31">
        <f t="shared" si="6008"/>
        <v>0</v>
      </c>
      <c r="BO1748" s="31">
        <f t="shared" si="6009"/>
        <v>25025</v>
      </c>
      <c r="BP1748" s="31">
        <f t="shared" si="6010"/>
        <v>0</v>
      </c>
      <c r="BQ1748" s="31"/>
      <c r="BR1748" s="31"/>
      <c r="BS1748" s="31">
        <f t="shared" si="6013"/>
        <v>0</v>
      </c>
      <c r="BT1748" s="31">
        <f t="shared" si="6014"/>
        <v>25025</v>
      </c>
      <c r="BU1748" s="31">
        <f t="shared" si="6015"/>
        <v>0</v>
      </c>
      <c r="BV1748" s="31"/>
      <c r="BW1748" s="31"/>
      <c r="BX1748" s="31">
        <f t="shared" si="6018"/>
        <v>0</v>
      </c>
      <c r="BY1748" s="31">
        <f t="shared" si="6019"/>
        <v>25025</v>
      </c>
      <c r="BZ1748" s="31">
        <f t="shared" si="6020"/>
        <v>0</v>
      </c>
      <c r="CA1748" s="31"/>
      <c r="CB1748" s="31"/>
      <c r="CC1748" s="31"/>
      <c r="CD1748" s="31">
        <f t="shared" si="5856"/>
        <v>0</v>
      </c>
      <c r="CE1748" s="31">
        <f t="shared" si="5857"/>
        <v>25025</v>
      </c>
      <c r="CF1748" s="31">
        <f t="shared" si="5858"/>
        <v>0</v>
      </c>
      <c r="CG1748" s="31"/>
      <c r="CH1748" s="24"/>
      <c r="CI1748" s="40"/>
    </row>
    <row r="1749" ht="52.700000000000003">
      <c r="A1749" s="16" t="s">
        <v>1004</v>
      </c>
      <c r="B1749" s="17"/>
      <c r="C1749" s="16"/>
      <c r="D1749" s="16"/>
      <c r="E1749" s="39" t="s">
        <v>1005</v>
      </c>
      <c r="F1749" s="31">
        <f>F1750+F1754</f>
        <v>771107.09999999998</v>
      </c>
      <c r="G1749" s="31">
        <f>G1750+G1754</f>
        <v>0</v>
      </c>
      <c r="H1749" s="31">
        <f>H1750+H1754</f>
        <v>0</v>
      </c>
      <c r="I1749" s="31">
        <f>I1750+I1754</f>
        <v>0</v>
      </c>
      <c r="J1749" s="31">
        <f>J1750+J1754</f>
        <v>0</v>
      </c>
      <c r="K1749" s="31">
        <f>K1750+K1754</f>
        <v>0</v>
      </c>
      <c r="L1749" s="31">
        <f t="shared" si="5954"/>
        <v>771107.09999999998</v>
      </c>
      <c r="M1749" s="31">
        <f t="shared" si="5955"/>
        <v>0</v>
      </c>
      <c r="N1749" s="31">
        <f t="shared" si="5956"/>
        <v>0</v>
      </c>
      <c r="O1749" s="31">
        <f>O1750+O1754</f>
        <v>-392455.43599999999</v>
      </c>
      <c r="P1749" s="31">
        <f>P1750+P1754</f>
        <v>764563.52399999998</v>
      </c>
      <c r="Q1749" s="31">
        <f>Q1750+Q1754</f>
        <v>0</v>
      </c>
      <c r="R1749" s="31">
        <f t="shared" si="5960"/>
        <v>378651.66399999999</v>
      </c>
      <c r="S1749" s="31">
        <f t="shared" si="5961"/>
        <v>764563.52399999998</v>
      </c>
      <c r="T1749" s="31">
        <f t="shared" si="5962"/>
        <v>0</v>
      </c>
      <c r="U1749" s="31">
        <f>U1750+U1754</f>
        <v>0</v>
      </c>
      <c r="V1749" s="31">
        <f>V1750+V1754</f>
        <v>0</v>
      </c>
      <c r="W1749" s="31">
        <f>W1750+W1754</f>
        <v>0</v>
      </c>
      <c r="X1749" s="31">
        <f t="shared" si="5966"/>
        <v>378651.66399999999</v>
      </c>
      <c r="Y1749" s="31">
        <f t="shared" si="5967"/>
        <v>764563.52399999998</v>
      </c>
      <c r="Z1749" s="31">
        <f t="shared" si="5968"/>
        <v>0</v>
      </c>
      <c r="AA1749" s="31">
        <f>AA1750+AA1754</f>
        <v>0</v>
      </c>
      <c r="AB1749" s="31">
        <f>AB1750+AB1754</f>
        <v>0</v>
      </c>
      <c r="AC1749" s="31">
        <f>AC1750+AC1754</f>
        <v>0</v>
      </c>
      <c r="AD1749" s="31">
        <f t="shared" si="5972"/>
        <v>378651.66399999999</v>
      </c>
      <c r="AE1749" s="31">
        <f t="shared" si="5973"/>
        <v>764563.52399999998</v>
      </c>
      <c r="AF1749" s="31">
        <f t="shared" si="5974"/>
        <v>0</v>
      </c>
      <c r="AG1749" s="31">
        <f>AG1750+AG1754</f>
        <v>0</v>
      </c>
      <c r="AH1749" s="31">
        <f>AH1750+AH1754</f>
        <v>0</v>
      </c>
      <c r="AI1749" s="31">
        <f>AI1750+AI1754</f>
        <v>0</v>
      </c>
      <c r="AJ1749" s="31">
        <f t="shared" si="5978"/>
        <v>378651.66399999999</v>
      </c>
      <c r="AK1749" s="31">
        <f t="shared" si="5979"/>
        <v>764563.52399999998</v>
      </c>
      <c r="AL1749" s="31">
        <f t="shared" si="5980"/>
        <v>0</v>
      </c>
      <c r="AM1749" s="31">
        <f>AM1750+AM1754</f>
        <v>167275.83100000001</v>
      </c>
      <c r="AN1749" s="31">
        <f>AN1750+AN1754</f>
        <v>-107238.55499999999</v>
      </c>
      <c r="AO1749" s="31">
        <f>AO1750+AO1754</f>
        <v>0</v>
      </c>
      <c r="AP1749" s="31">
        <f t="shared" si="5984"/>
        <v>545927.495</v>
      </c>
      <c r="AQ1749" s="31">
        <f t="shared" si="5985"/>
        <v>657324.96900000004</v>
      </c>
      <c r="AR1749" s="31">
        <f t="shared" si="5986"/>
        <v>0</v>
      </c>
      <c r="AS1749" s="31">
        <f>AS1750+AS1754</f>
        <v>0</v>
      </c>
      <c r="AT1749" s="31">
        <f>AT1750+AT1754</f>
        <v>0</v>
      </c>
      <c r="AU1749" s="31">
        <f>AU1750+AU1754</f>
        <v>0</v>
      </c>
      <c r="AV1749" s="31">
        <f t="shared" si="5990"/>
        <v>545927.495</v>
      </c>
      <c r="AW1749" s="31">
        <f t="shared" si="5991"/>
        <v>657324.96900000004</v>
      </c>
      <c r="AX1749" s="31">
        <f t="shared" si="5992"/>
        <v>0</v>
      </c>
      <c r="AY1749" s="31">
        <f>AY1750+AY1754+AY1758</f>
        <v>95000</v>
      </c>
      <c r="AZ1749" s="31">
        <f>AZ1750+AZ1754+AZ1758</f>
        <v>0</v>
      </c>
      <c r="BA1749" s="31">
        <f>BA1750+BA1754+BA1758</f>
        <v>0</v>
      </c>
      <c r="BB1749" s="31">
        <f t="shared" si="5996"/>
        <v>640927.495</v>
      </c>
      <c r="BC1749" s="31">
        <f t="shared" si="5997"/>
        <v>657324.96900000004</v>
      </c>
      <c r="BD1749" s="31">
        <f t="shared" si="5998"/>
        <v>0</v>
      </c>
      <c r="BE1749" s="31">
        <f>BE1750+BE1754+BE1758</f>
        <v>0</v>
      </c>
      <c r="BF1749" s="31">
        <f>BF1750+BF1754+BF1758</f>
        <v>0</v>
      </c>
      <c r="BG1749" s="31">
        <f>BG1750+BG1754+BG1758</f>
        <v>0</v>
      </c>
      <c r="BH1749" s="31">
        <f t="shared" si="6002"/>
        <v>640927.495</v>
      </c>
      <c r="BI1749" s="31">
        <f t="shared" si="6003"/>
        <v>657324.96900000004</v>
      </c>
      <c r="BJ1749" s="31">
        <f t="shared" si="6004"/>
        <v>0</v>
      </c>
      <c r="BK1749" s="31">
        <f>BK1750+BK1754+BK1758</f>
        <v>0</v>
      </c>
      <c r="BL1749" s="31">
        <f>BL1750+BL1754+BL1758</f>
        <v>0</v>
      </c>
      <c r="BM1749" s="31">
        <f>BM1750+BM1754+BM1758</f>
        <v>0</v>
      </c>
      <c r="BN1749" s="31">
        <f t="shared" si="6008"/>
        <v>640927.495</v>
      </c>
      <c r="BO1749" s="31">
        <f t="shared" si="6009"/>
        <v>657324.96900000004</v>
      </c>
      <c r="BP1749" s="31">
        <f t="shared" si="6010"/>
        <v>0</v>
      </c>
      <c r="BQ1749" s="31">
        <f>BQ1750+BQ1754+BQ1758</f>
        <v>0</v>
      </c>
      <c r="BR1749" s="31">
        <f>BR1750+BR1754+BR1758</f>
        <v>0</v>
      </c>
      <c r="BS1749" s="31">
        <f t="shared" si="6013"/>
        <v>640927.495</v>
      </c>
      <c r="BT1749" s="31">
        <f t="shared" si="6014"/>
        <v>657324.96900000004</v>
      </c>
      <c r="BU1749" s="31">
        <f t="shared" si="6015"/>
        <v>0</v>
      </c>
      <c r="BV1749" s="31">
        <f>BV1750+BV1754+BV1758</f>
        <v>0</v>
      </c>
      <c r="BW1749" s="31">
        <f>BW1750+BW1754+BW1758</f>
        <v>0</v>
      </c>
      <c r="BX1749" s="31">
        <f t="shared" si="6018"/>
        <v>640927.495</v>
      </c>
      <c r="BY1749" s="31">
        <f t="shared" si="6019"/>
        <v>657324.96900000004</v>
      </c>
      <c r="BZ1749" s="31">
        <f t="shared" si="6020"/>
        <v>0</v>
      </c>
      <c r="CA1749" s="31">
        <f>CA1750+CA1754+CA1758</f>
        <v>13635.84599999999</v>
      </c>
      <c r="CB1749" s="31">
        <f>CB1750+CB1754+CB1758</f>
        <v>43784.469999999994</v>
      </c>
      <c r="CC1749" s="31">
        <f>CC1750+CC1754+CC1758</f>
        <v>0</v>
      </c>
      <c r="CD1749" s="31">
        <f t="shared" si="5856"/>
        <v>654563.34100000001</v>
      </c>
      <c r="CE1749" s="31">
        <f t="shared" si="5857"/>
        <v>701109.43900000001</v>
      </c>
      <c r="CF1749" s="31">
        <f t="shared" si="5858"/>
        <v>0</v>
      </c>
      <c r="CG1749" s="31">
        <f>CG1750+CG1754+CG1758</f>
        <v>0</v>
      </c>
      <c r="CH1749" s="24"/>
      <c r="CI1749" s="40"/>
      <c r="CL1749" s="1" t="s">
        <v>28</v>
      </c>
    </row>
    <row r="1750" ht="29.850000000000001">
      <c r="A1750" s="16" t="s">
        <v>1006</v>
      </c>
      <c r="B1750" s="17"/>
      <c r="C1750" s="16"/>
      <c r="D1750" s="16"/>
      <c r="E1750" s="39" t="s">
        <v>1007</v>
      </c>
      <c r="F1750" s="31">
        <f t="shared" ref="F1750:F1762" si="6025">F1751</f>
        <v>346343.09999999998</v>
      </c>
      <c r="G1750" s="31">
        <f t="shared" ref="G1750:G1762" si="6026">G1751</f>
        <v>0</v>
      </c>
      <c r="H1750" s="31">
        <f t="shared" ref="H1750:H1762" si="6027">H1751</f>
        <v>0</v>
      </c>
      <c r="I1750" s="31">
        <f t="shared" ref="I1750:I1762" si="6028">I1751</f>
        <v>0</v>
      </c>
      <c r="J1750" s="31">
        <f t="shared" ref="J1750:J1762" si="6029">J1751</f>
        <v>0</v>
      </c>
      <c r="K1750" s="31">
        <f t="shared" ref="K1750:K1762" si="6030">K1751</f>
        <v>0</v>
      </c>
      <c r="L1750" s="31">
        <f t="shared" si="5954"/>
        <v>346343.09999999998</v>
      </c>
      <c r="M1750" s="31">
        <f t="shared" si="5955"/>
        <v>0</v>
      </c>
      <c r="N1750" s="31">
        <f t="shared" si="5956"/>
        <v>0</v>
      </c>
      <c r="O1750" s="31">
        <f t="shared" ref="O1750:O1762" si="6031">O1751</f>
        <v>-346343.09999999998</v>
      </c>
      <c r="P1750" s="31">
        <f t="shared" ref="P1750:P1762" si="6032">P1751</f>
        <v>0</v>
      </c>
      <c r="Q1750" s="31">
        <f t="shared" ref="Q1750:Q1762" si="6033">Q1751</f>
        <v>0</v>
      </c>
      <c r="R1750" s="31">
        <f t="shared" si="5960"/>
        <v>0</v>
      </c>
      <c r="S1750" s="31">
        <f t="shared" si="5961"/>
        <v>0</v>
      </c>
      <c r="T1750" s="31">
        <f t="shared" si="5962"/>
        <v>0</v>
      </c>
      <c r="U1750" s="31">
        <f t="shared" ref="U1750:U1762" si="6034">U1751</f>
        <v>0</v>
      </c>
      <c r="V1750" s="31">
        <f t="shared" ref="V1750:V1762" si="6035">V1751</f>
        <v>0</v>
      </c>
      <c r="W1750" s="31">
        <f t="shared" ref="W1750:W1762" si="6036">W1751</f>
        <v>0</v>
      </c>
      <c r="X1750" s="31">
        <f t="shared" si="5966"/>
        <v>0</v>
      </c>
      <c r="Y1750" s="31">
        <f t="shared" si="5967"/>
        <v>0</v>
      </c>
      <c r="Z1750" s="31">
        <f t="shared" si="5968"/>
        <v>0</v>
      </c>
      <c r="AA1750" s="31">
        <f t="shared" ref="AA1750:AA1762" si="6037">AA1751</f>
        <v>0</v>
      </c>
      <c r="AB1750" s="31">
        <f t="shared" ref="AB1750:AB1762" si="6038">AB1751</f>
        <v>0</v>
      </c>
      <c r="AC1750" s="31">
        <f t="shared" ref="AC1750:AC1762" si="6039">AC1751</f>
        <v>0</v>
      </c>
      <c r="AD1750" s="31">
        <f t="shared" si="5972"/>
        <v>0</v>
      </c>
      <c r="AE1750" s="31">
        <f t="shared" si="5973"/>
        <v>0</v>
      </c>
      <c r="AF1750" s="31">
        <f t="shared" si="5974"/>
        <v>0</v>
      </c>
      <c r="AG1750" s="31">
        <f t="shared" ref="AG1750:AG1762" si="6040">AG1751</f>
        <v>0</v>
      </c>
      <c r="AH1750" s="31">
        <f t="shared" ref="AH1750:AH1762" si="6041">AH1751</f>
        <v>0</v>
      </c>
      <c r="AI1750" s="31">
        <f t="shared" ref="AI1750:AI1762" si="6042">AI1751</f>
        <v>0</v>
      </c>
      <c r="AJ1750" s="31">
        <f t="shared" si="5978"/>
        <v>0</v>
      </c>
      <c r="AK1750" s="31">
        <f t="shared" si="5979"/>
        <v>0</v>
      </c>
      <c r="AL1750" s="31">
        <f t="shared" si="5980"/>
        <v>0</v>
      </c>
      <c r="AM1750" s="31">
        <f t="shared" ref="AM1750:AM1752" si="6043">AM1751</f>
        <v>111172.70600000001</v>
      </c>
      <c r="AN1750" s="31">
        <f t="shared" ref="AN1750:AN1756" si="6044">AN1751</f>
        <v>0</v>
      </c>
      <c r="AO1750" s="31">
        <f t="shared" ref="AO1750:AO1762" si="6045">AO1751</f>
        <v>0</v>
      </c>
      <c r="AP1750" s="31">
        <f t="shared" si="5984"/>
        <v>111172.70600000001</v>
      </c>
      <c r="AQ1750" s="31">
        <f t="shared" si="5985"/>
        <v>0</v>
      </c>
      <c r="AR1750" s="31">
        <f t="shared" si="5986"/>
        <v>0</v>
      </c>
      <c r="AS1750" s="31">
        <f t="shared" ref="AS1750:AS1762" si="6046">AS1751</f>
        <v>0</v>
      </c>
      <c r="AT1750" s="31">
        <f t="shared" ref="AT1750:AT1762" si="6047">AT1751</f>
        <v>0</v>
      </c>
      <c r="AU1750" s="31">
        <f t="shared" ref="AU1750:AU1762" si="6048">AU1751</f>
        <v>0</v>
      </c>
      <c r="AV1750" s="31">
        <f t="shared" si="5990"/>
        <v>111172.70600000001</v>
      </c>
      <c r="AW1750" s="31">
        <f t="shared" si="5991"/>
        <v>0</v>
      </c>
      <c r="AX1750" s="31">
        <f t="shared" si="5992"/>
        <v>0</v>
      </c>
      <c r="AY1750" s="31">
        <f t="shared" ref="AY1750:AY1762" si="6049">AY1751</f>
        <v>0</v>
      </c>
      <c r="AZ1750" s="31">
        <f t="shared" ref="AZ1750:AZ1762" si="6050">AZ1751</f>
        <v>0</v>
      </c>
      <c r="BA1750" s="31">
        <f t="shared" ref="BA1750:BA1762" si="6051">BA1751</f>
        <v>0</v>
      </c>
      <c r="BB1750" s="31">
        <f t="shared" si="5996"/>
        <v>111172.70600000001</v>
      </c>
      <c r="BC1750" s="31">
        <f t="shared" si="5997"/>
        <v>0</v>
      </c>
      <c r="BD1750" s="31">
        <f t="shared" si="5998"/>
        <v>0</v>
      </c>
      <c r="BE1750" s="31">
        <f t="shared" ref="BE1750:BE1762" si="6052">BE1751</f>
        <v>0</v>
      </c>
      <c r="BF1750" s="31">
        <f t="shared" ref="BF1750:BF1762" si="6053">BF1751</f>
        <v>0</v>
      </c>
      <c r="BG1750" s="31">
        <f t="shared" ref="BG1750:BG1762" si="6054">BG1751</f>
        <v>0</v>
      </c>
      <c r="BH1750" s="31">
        <f t="shared" si="6002"/>
        <v>111172.70600000001</v>
      </c>
      <c r="BI1750" s="31">
        <f t="shared" si="6003"/>
        <v>0</v>
      </c>
      <c r="BJ1750" s="31">
        <f t="shared" si="6004"/>
        <v>0</v>
      </c>
      <c r="BK1750" s="31">
        <f t="shared" ref="BK1750:BK1762" si="6055">BK1751</f>
        <v>0</v>
      </c>
      <c r="BL1750" s="31">
        <f t="shared" ref="BL1750:BL1762" si="6056">BL1751</f>
        <v>0</v>
      </c>
      <c r="BM1750" s="31">
        <f t="shared" ref="BM1750:BM1762" si="6057">BM1751</f>
        <v>0</v>
      </c>
      <c r="BN1750" s="31">
        <f t="shared" si="6008"/>
        <v>111172.70600000001</v>
      </c>
      <c r="BO1750" s="31">
        <f t="shared" si="6009"/>
        <v>0</v>
      </c>
      <c r="BP1750" s="31">
        <f t="shared" si="6010"/>
        <v>0</v>
      </c>
      <c r="BQ1750" s="31">
        <f t="shared" ref="BQ1750:BQ1762" si="6058">BQ1751</f>
        <v>0</v>
      </c>
      <c r="BR1750" s="31">
        <f t="shared" ref="BR1750:BR1762" si="6059">BR1751</f>
        <v>0</v>
      </c>
      <c r="BS1750" s="31">
        <f t="shared" si="6013"/>
        <v>111172.70600000001</v>
      </c>
      <c r="BT1750" s="31">
        <f t="shared" si="6014"/>
        <v>0</v>
      </c>
      <c r="BU1750" s="31">
        <f t="shared" si="6015"/>
        <v>0</v>
      </c>
      <c r="BV1750" s="31">
        <f t="shared" ref="BV1750:BV1762" si="6060">BV1751</f>
        <v>0</v>
      </c>
      <c r="BW1750" s="31">
        <f t="shared" ref="BW1750:BW1762" si="6061">BW1751</f>
        <v>0</v>
      </c>
      <c r="BX1750" s="31">
        <f t="shared" si="6018"/>
        <v>111172.70600000001</v>
      </c>
      <c r="BY1750" s="31">
        <f t="shared" si="6019"/>
        <v>0</v>
      </c>
      <c r="BZ1750" s="31">
        <f t="shared" si="6020"/>
        <v>0</v>
      </c>
      <c r="CA1750" s="31">
        <f t="shared" ref="CA1750:CA1762" si="6062">CA1751</f>
        <v>99276.915999999997</v>
      </c>
      <c r="CB1750" s="31">
        <f t="shared" ref="CB1750:CB1762" si="6063">CB1751</f>
        <v>0</v>
      </c>
      <c r="CC1750" s="31">
        <f t="shared" ref="CC1750:CC1762" si="6064">CC1751</f>
        <v>0</v>
      </c>
      <c r="CD1750" s="31">
        <f t="shared" si="5856"/>
        <v>210449.622</v>
      </c>
      <c r="CE1750" s="31">
        <f t="shared" si="5857"/>
        <v>0</v>
      </c>
      <c r="CF1750" s="31">
        <f t="shared" si="5858"/>
        <v>0</v>
      </c>
      <c r="CG1750" s="31">
        <f t="shared" ref="CG1750:CG1762" si="6065">CG1751</f>
        <v>0</v>
      </c>
      <c r="CH1750" s="24"/>
      <c r="CI1750" s="40"/>
      <c r="CO1750" s="1" t="s">
        <v>31</v>
      </c>
    </row>
    <row r="1751" ht="39.799999999999997">
      <c r="A1751" s="16" t="s">
        <v>1006</v>
      </c>
      <c r="B1751" s="17">
        <v>400</v>
      </c>
      <c r="C1751" s="16"/>
      <c r="D1751" s="16"/>
      <c r="E1751" s="39" t="s">
        <v>84</v>
      </c>
      <c r="F1751" s="31">
        <f t="shared" si="6025"/>
        <v>346343.09999999998</v>
      </c>
      <c r="G1751" s="31">
        <f t="shared" si="6026"/>
        <v>0</v>
      </c>
      <c r="H1751" s="31">
        <f t="shared" si="6027"/>
        <v>0</v>
      </c>
      <c r="I1751" s="31">
        <f t="shared" si="6028"/>
        <v>0</v>
      </c>
      <c r="J1751" s="31">
        <f t="shared" si="6029"/>
        <v>0</v>
      </c>
      <c r="K1751" s="31">
        <f t="shared" si="6030"/>
        <v>0</v>
      </c>
      <c r="L1751" s="31">
        <f t="shared" si="5954"/>
        <v>346343.09999999998</v>
      </c>
      <c r="M1751" s="31">
        <f t="shared" si="5955"/>
        <v>0</v>
      </c>
      <c r="N1751" s="31">
        <f t="shared" si="5956"/>
        <v>0</v>
      </c>
      <c r="O1751" s="31">
        <f t="shared" si="6031"/>
        <v>-346343.09999999998</v>
      </c>
      <c r="P1751" s="31">
        <f t="shared" si="6032"/>
        <v>0</v>
      </c>
      <c r="Q1751" s="31">
        <f t="shared" si="6033"/>
        <v>0</v>
      </c>
      <c r="R1751" s="31">
        <f t="shared" si="5960"/>
        <v>0</v>
      </c>
      <c r="S1751" s="31">
        <f t="shared" si="5961"/>
        <v>0</v>
      </c>
      <c r="T1751" s="31">
        <f t="shared" si="5962"/>
        <v>0</v>
      </c>
      <c r="U1751" s="31">
        <f t="shared" si="6034"/>
        <v>0</v>
      </c>
      <c r="V1751" s="31">
        <f t="shared" si="6035"/>
        <v>0</v>
      </c>
      <c r="W1751" s="31">
        <f t="shared" si="6036"/>
        <v>0</v>
      </c>
      <c r="X1751" s="31">
        <f t="shared" si="5966"/>
        <v>0</v>
      </c>
      <c r="Y1751" s="31">
        <f t="shared" si="5967"/>
        <v>0</v>
      </c>
      <c r="Z1751" s="31">
        <f t="shared" si="5968"/>
        <v>0</v>
      </c>
      <c r="AA1751" s="31">
        <f t="shared" si="6037"/>
        <v>0</v>
      </c>
      <c r="AB1751" s="31">
        <f t="shared" si="6038"/>
        <v>0</v>
      </c>
      <c r="AC1751" s="31">
        <f t="shared" si="6039"/>
        <v>0</v>
      </c>
      <c r="AD1751" s="31">
        <f t="shared" si="5972"/>
        <v>0</v>
      </c>
      <c r="AE1751" s="31">
        <f t="shared" si="5973"/>
        <v>0</v>
      </c>
      <c r="AF1751" s="31">
        <f t="shared" si="5974"/>
        <v>0</v>
      </c>
      <c r="AG1751" s="31">
        <f t="shared" si="6040"/>
        <v>0</v>
      </c>
      <c r="AH1751" s="31">
        <f t="shared" si="6041"/>
        <v>0</v>
      </c>
      <c r="AI1751" s="31">
        <f t="shared" si="6042"/>
        <v>0</v>
      </c>
      <c r="AJ1751" s="31">
        <f t="shared" si="5978"/>
        <v>0</v>
      </c>
      <c r="AK1751" s="31">
        <f t="shared" si="5979"/>
        <v>0</v>
      </c>
      <c r="AL1751" s="31">
        <f t="shared" si="5980"/>
        <v>0</v>
      </c>
      <c r="AM1751" s="31">
        <f t="shared" si="6043"/>
        <v>111172.70600000001</v>
      </c>
      <c r="AN1751" s="31">
        <f t="shared" si="6044"/>
        <v>0</v>
      </c>
      <c r="AO1751" s="31">
        <f t="shared" si="6045"/>
        <v>0</v>
      </c>
      <c r="AP1751" s="31">
        <f t="shared" si="5984"/>
        <v>111172.70600000001</v>
      </c>
      <c r="AQ1751" s="31">
        <f t="shared" si="5985"/>
        <v>0</v>
      </c>
      <c r="AR1751" s="31">
        <f t="shared" si="5986"/>
        <v>0</v>
      </c>
      <c r="AS1751" s="31">
        <f t="shared" si="6046"/>
        <v>0</v>
      </c>
      <c r="AT1751" s="31">
        <f t="shared" si="6047"/>
        <v>0</v>
      </c>
      <c r="AU1751" s="31">
        <f t="shared" si="6048"/>
        <v>0</v>
      </c>
      <c r="AV1751" s="31">
        <f t="shared" si="5990"/>
        <v>111172.70600000001</v>
      </c>
      <c r="AW1751" s="31">
        <f t="shared" si="5991"/>
        <v>0</v>
      </c>
      <c r="AX1751" s="31">
        <f t="shared" si="5992"/>
        <v>0</v>
      </c>
      <c r="AY1751" s="31">
        <f t="shared" si="6049"/>
        <v>0</v>
      </c>
      <c r="AZ1751" s="31">
        <f t="shared" si="6050"/>
        <v>0</v>
      </c>
      <c r="BA1751" s="31">
        <f t="shared" si="6051"/>
        <v>0</v>
      </c>
      <c r="BB1751" s="31">
        <f t="shared" si="5996"/>
        <v>111172.70600000001</v>
      </c>
      <c r="BC1751" s="31">
        <f t="shared" si="5997"/>
        <v>0</v>
      </c>
      <c r="BD1751" s="31">
        <f t="shared" si="5998"/>
        <v>0</v>
      </c>
      <c r="BE1751" s="31">
        <f t="shared" si="6052"/>
        <v>0</v>
      </c>
      <c r="BF1751" s="31">
        <f t="shared" si="6053"/>
        <v>0</v>
      </c>
      <c r="BG1751" s="31">
        <f t="shared" si="6054"/>
        <v>0</v>
      </c>
      <c r="BH1751" s="31">
        <f t="shared" si="6002"/>
        <v>111172.70600000001</v>
      </c>
      <c r="BI1751" s="31">
        <f t="shared" si="6003"/>
        <v>0</v>
      </c>
      <c r="BJ1751" s="31">
        <f t="shared" si="6004"/>
        <v>0</v>
      </c>
      <c r="BK1751" s="31">
        <f t="shared" si="6055"/>
        <v>0</v>
      </c>
      <c r="BL1751" s="31">
        <f t="shared" si="6056"/>
        <v>0</v>
      </c>
      <c r="BM1751" s="31">
        <f t="shared" si="6057"/>
        <v>0</v>
      </c>
      <c r="BN1751" s="31">
        <f t="shared" si="6008"/>
        <v>111172.70600000001</v>
      </c>
      <c r="BO1751" s="31">
        <f t="shared" si="6009"/>
        <v>0</v>
      </c>
      <c r="BP1751" s="31">
        <f t="shared" si="6010"/>
        <v>0</v>
      </c>
      <c r="BQ1751" s="31">
        <f t="shared" si="6058"/>
        <v>0</v>
      </c>
      <c r="BR1751" s="31">
        <f t="shared" si="6059"/>
        <v>0</v>
      </c>
      <c r="BS1751" s="31">
        <f t="shared" si="6013"/>
        <v>111172.70600000001</v>
      </c>
      <c r="BT1751" s="31">
        <f t="shared" si="6014"/>
        <v>0</v>
      </c>
      <c r="BU1751" s="31">
        <f t="shared" si="6015"/>
        <v>0</v>
      </c>
      <c r="BV1751" s="31">
        <f t="shared" si="6060"/>
        <v>0</v>
      </c>
      <c r="BW1751" s="31">
        <f t="shared" si="6061"/>
        <v>0</v>
      </c>
      <c r="BX1751" s="31">
        <f t="shared" si="6018"/>
        <v>111172.70600000001</v>
      </c>
      <c r="BY1751" s="31">
        <f t="shared" si="6019"/>
        <v>0</v>
      </c>
      <c r="BZ1751" s="31">
        <f t="shared" si="6020"/>
        <v>0</v>
      </c>
      <c r="CA1751" s="31">
        <f t="shared" si="6062"/>
        <v>99276.915999999997</v>
      </c>
      <c r="CB1751" s="31">
        <f t="shared" si="6063"/>
        <v>0</v>
      </c>
      <c r="CC1751" s="31">
        <f t="shared" si="6064"/>
        <v>0</v>
      </c>
      <c r="CD1751" s="31">
        <f t="shared" si="5856"/>
        <v>210449.622</v>
      </c>
      <c r="CE1751" s="31">
        <f t="shared" si="5857"/>
        <v>0</v>
      </c>
      <c r="CF1751" s="31">
        <f t="shared" si="5858"/>
        <v>0</v>
      </c>
      <c r="CG1751" s="31">
        <f t="shared" si="6065"/>
        <v>0</v>
      </c>
      <c r="CH1751" s="24"/>
      <c r="CI1751" s="40"/>
      <c r="CM1751" s="1" t="s">
        <v>29</v>
      </c>
    </row>
    <row r="1752" ht="15">
      <c r="A1752" s="16" t="s">
        <v>1006</v>
      </c>
      <c r="B1752" s="17">
        <v>410</v>
      </c>
      <c r="C1752" s="16"/>
      <c r="D1752" s="16"/>
      <c r="E1752" s="39" t="s">
        <v>85</v>
      </c>
      <c r="F1752" s="31">
        <f t="shared" si="6025"/>
        <v>346343.09999999998</v>
      </c>
      <c r="G1752" s="31">
        <f t="shared" si="6026"/>
        <v>0</v>
      </c>
      <c r="H1752" s="31">
        <f t="shared" si="6027"/>
        <v>0</v>
      </c>
      <c r="I1752" s="31">
        <f t="shared" si="6028"/>
        <v>0</v>
      </c>
      <c r="J1752" s="31">
        <f t="shared" si="6029"/>
        <v>0</v>
      </c>
      <c r="K1752" s="31">
        <f t="shared" si="6030"/>
        <v>0</v>
      </c>
      <c r="L1752" s="31">
        <f t="shared" si="5954"/>
        <v>346343.09999999998</v>
      </c>
      <c r="M1752" s="31">
        <f t="shared" si="5955"/>
        <v>0</v>
      </c>
      <c r="N1752" s="31">
        <f t="shared" si="5956"/>
        <v>0</v>
      </c>
      <c r="O1752" s="31">
        <f t="shared" si="6031"/>
        <v>-346343.09999999998</v>
      </c>
      <c r="P1752" s="31">
        <f t="shared" si="6032"/>
        <v>0</v>
      </c>
      <c r="Q1752" s="31">
        <f t="shared" si="6033"/>
        <v>0</v>
      </c>
      <c r="R1752" s="31">
        <f t="shared" si="5960"/>
        <v>0</v>
      </c>
      <c r="S1752" s="31">
        <f t="shared" si="5961"/>
        <v>0</v>
      </c>
      <c r="T1752" s="31">
        <f t="shared" si="5962"/>
        <v>0</v>
      </c>
      <c r="U1752" s="31">
        <f t="shared" si="6034"/>
        <v>0</v>
      </c>
      <c r="V1752" s="31">
        <f t="shared" si="6035"/>
        <v>0</v>
      </c>
      <c r="W1752" s="31">
        <f t="shared" si="6036"/>
        <v>0</v>
      </c>
      <c r="X1752" s="31">
        <f t="shared" si="5966"/>
        <v>0</v>
      </c>
      <c r="Y1752" s="31">
        <f t="shared" si="5967"/>
        <v>0</v>
      </c>
      <c r="Z1752" s="31">
        <f t="shared" si="5968"/>
        <v>0</v>
      </c>
      <c r="AA1752" s="31">
        <f t="shared" si="6037"/>
        <v>0</v>
      </c>
      <c r="AB1752" s="31">
        <f t="shared" si="6038"/>
        <v>0</v>
      </c>
      <c r="AC1752" s="31">
        <f t="shared" si="6039"/>
        <v>0</v>
      </c>
      <c r="AD1752" s="31">
        <f t="shared" si="5972"/>
        <v>0</v>
      </c>
      <c r="AE1752" s="31">
        <f t="shared" si="5973"/>
        <v>0</v>
      </c>
      <c r="AF1752" s="31">
        <f t="shared" si="5974"/>
        <v>0</v>
      </c>
      <c r="AG1752" s="31">
        <f t="shared" si="6040"/>
        <v>0</v>
      </c>
      <c r="AH1752" s="31">
        <f t="shared" si="6041"/>
        <v>0</v>
      </c>
      <c r="AI1752" s="31">
        <f t="shared" si="6042"/>
        <v>0</v>
      </c>
      <c r="AJ1752" s="31">
        <f t="shared" si="5978"/>
        <v>0</v>
      </c>
      <c r="AK1752" s="31">
        <f t="shared" si="5979"/>
        <v>0</v>
      </c>
      <c r="AL1752" s="31">
        <f t="shared" si="5980"/>
        <v>0</v>
      </c>
      <c r="AM1752" s="31">
        <f t="shared" si="6043"/>
        <v>111172.70600000001</v>
      </c>
      <c r="AN1752" s="31">
        <f t="shared" si="6044"/>
        <v>0</v>
      </c>
      <c r="AO1752" s="31">
        <f t="shared" si="6045"/>
        <v>0</v>
      </c>
      <c r="AP1752" s="31">
        <f t="shared" si="5984"/>
        <v>111172.70600000001</v>
      </c>
      <c r="AQ1752" s="31">
        <f t="shared" si="5985"/>
        <v>0</v>
      </c>
      <c r="AR1752" s="31">
        <f t="shared" si="5986"/>
        <v>0</v>
      </c>
      <c r="AS1752" s="31">
        <f t="shared" si="6046"/>
        <v>0</v>
      </c>
      <c r="AT1752" s="31">
        <f t="shared" si="6047"/>
        <v>0</v>
      </c>
      <c r="AU1752" s="31">
        <f t="shared" si="6048"/>
        <v>0</v>
      </c>
      <c r="AV1752" s="31">
        <f t="shared" si="5990"/>
        <v>111172.70600000001</v>
      </c>
      <c r="AW1752" s="31">
        <f t="shared" si="5991"/>
        <v>0</v>
      </c>
      <c r="AX1752" s="31">
        <f t="shared" si="5992"/>
        <v>0</v>
      </c>
      <c r="AY1752" s="31">
        <f t="shared" si="6049"/>
        <v>0</v>
      </c>
      <c r="AZ1752" s="31">
        <f t="shared" si="6050"/>
        <v>0</v>
      </c>
      <c r="BA1752" s="31">
        <f t="shared" si="6051"/>
        <v>0</v>
      </c>
      <c r="BB1752" s="31">
        <f t="shared" si="5996"/>
        <v>111172.70600000001</v>
      </c>
      <c r="BC1752" s="31">
        <f t="shared" si="5997"/>
        <v>0</v>
      </c>
      <c r="BD1752" s="31">
        <f t="shared" si="5998"/>
        <v>0</v>
      </c>
      <c r="BE1752" s="31">
        <f t="shared" si="6052"/>
        <v>0</v>
      </c>
      <c r="BF1752" s="31">
        <f t="shared" si="6053"/>
        <v>0</v>
      </c>
      <c r="BG1752" s="31">
        <f t="shared" si="6054"/>
        <v>0</v>
      </c>
      <c r="BH1752" s="31">
        <f t="shared" si="6002"/>
        <v>111172.70600000001</v>
      </c>
      <c r="BI1752" s="31">
        <f t="shared" si="6003"/>
        <v>0</v>
      </c>
      <c r="BJ1752" s="31">
        <f t="shared" si="6004"/>
        <v>0</v>
      </c>
      <c r="BK1752" s="31">
        <f t="shared" si="6055"/>
        <v>0</v>
      </c>
      <c r="BL1752" s="31">
        <f t="shared" si="6056"/>
        <v>0</v>
      </c>
      <c r="BM1752" s="31">
        <f t="shared" si="6057"/>
        <v>0</v>
      </c>
      <c r="BN1752" s="31">
        <f t="shared" si="6008"/>
        <v>111172.70600000001</v>
      </c>
      <c r="BO1752" s="31">
        <f t="shared" si="6009"/>
        <v>0</v>
      </c>
      <c r="BP1752" s="31">
        <f t="shared" si="6010"/>
        <v>0</v>
      </c>
      <c r="BQ1752" s="31">
        <f t="shared" si="6058"/>
        <v>0</v>
      </c>
      <c r="BR1752" s="31">
        <f t="shared" si="6059"/>
        <v>0</v>
      </c>
      <c r="BS1752" s="31">
        <f t="shared" si="6013"/>
        <v>111172.70600000001</v>
      </c>
      <c r="BT1752" s="31">
        <f t="shared" si="6014"/>
        <v>0</v>
      </c>
      <c r="BU1752" s="31">
        <f t="shared" si="6015"/>
        <v>0</v>
      </c>
      <c r="BV1752" s="31">
        <f t="shared" si="6060"/>
        <v>0</v>
      </c>
      <c r="BW1752" s="31">
        <f t="shared" si="6061"/>
        <v>0</v>
      </c>
      <c r="BX1752" s="31">
        <f t="shared" si="6018"/>
        <v>111172.70600000001</v>
      </c>
      <c r="BY1752" s="31">
        <f t="shared" si="6019"/>
        <v>0</v>
      </c>
      <c r="BZ1752" s="31">
        <f t="shared" si="6020"/>
        <v>0</v>
      </c>
      <c r="CA1752" s="31">
        <f t="shared" si="6062"/>
        <v>99276.915999999997</v>
      </c>
      <c r="CB1752" s="31">
        <f t="shared" si="6063"/>
        <v>0</v>
      </c>
      <c r="CC1752" s="31">
        <f t="shared" si="6064"/>
        <v>0</v>
      </c>
      <c r="CD1752" s="31">
        <f t="shared" si="5856"/>
        <v>210449.622</v>
      </c>
      <c r="CE1752" s="31">
        <f t="shared" si="5857"/>
        <v>0</v>
      </c>
      <c r="CF1752" s="31">
        <f t="shared" si="5858"/>
        <v>0</v>
      </c>
      <c r="CG1752" s="31">
        <f t="shared" si="6065"/>
        <v>0</v>
      </c>
      <c r="CH1752" s="24"/>
      <c r="CI1752" s="40"/>
      <c r="CN1752" s="1" t="s">
        <v>30</v>
      </c>
    </row>
    <row r="1753" ht="15">
      <c r="A1753" s="16" t="s">
        <v>1006</v>
      </c>
      <c r="B1753" s="17">
        <v>410</v>
      </c>
      <c r="C1753" s="16" t="s">
        <v>66</v>
      </c>
      <c r="D1753" s="16" t="s">
        <v>42</v>
      </c>
      <c r="E1753" s="39" t="s">
        <v>1001</v>
      </c>
      <c r="F1753" s="31">
        <v>346343.09999999998</v>
      </c>
      <c r="G1753" s="31"/>
      <c r="H1753" s="31"/>
      <c r="I1753" s="31"/>
      <c r="J1753" s="31"/>
      <c r="K1753" s="31"/>
      <c r="L1753" s="31">
        <f t="shared" si="5954"/>
        <v>346343.09999999998</v>
      </c>
      <c r="M1753" s="31">
        <f t="shared" si="5955"/>
        <v>0</v>
      </c>
      <c r="N1753" s="31">
        <f t="shared" si="5956"/>
        <v>0</v>
      </c>
      <c r="O1753" s="31">
        <v>-346343.09999999998</v>
      </c>
      <c r="P1753" s="31"/>
      <c r="Q1753" s="31"/>
      <c r="R1753" s="31">
        <f t="shared" si="5960"/>
        <v>0</v>
      </c>
      <c r="S1753" s="31">
        <f t="shared" si="5961"/>
        <v>0</v>
      </c>
      <c r="T1753" s="31">
        <f t="shared" si="5962"/>
        <v>0</v>
      </c>
      <c r="U1753" s="31"/>
      <c r="V1753" s="31"/>
      <c r="W1753" s="31"/>
      <c r="X1753" s="31">
        <f t="shared" si="5966"/>
        <v>0</v>
      </c>
      <c r="Y1753" s="31">
        <f t="shared" si="5967"/>
        <v>0</v>
      </c>
      <c r="Z1753" s="31">
        <f t="shared" si="5968"/>
        <v>0</v>
      </c>
      <c r="AA1753" s="31"/>
      <c r="AB1753" s="31"/>
      <c r="AC1753" s="31"/>
      <c r="AD1753" s="31">
        <f t="shared" si="5972"/>
        <v>0</v>
      </c>
      <c r="AE1753" s="31">
        <f t="shared" si="5973"/>
        <v>0</v>
      </c>
      <c r="AF1753" s="31">
        <f t="shared" si="5974"/>
        <v>0</v>
      </c>
      <c r="AG1753" s="31"/>
      <c r="AH1753" s="31"/>
      <c r="AI1753" s="31"/>
      <c r="AJ1753" s="31">
        <f t="shared" si="5978"/>
        <v>0</v>
      </c>
      <c r="AK1753" s="31">
        <f t="shared" si="5979"/>
        <v>0</v>
      </c>
      <c r="AL1753" s="31">
        <f t="shared" si="5980"/>
        <v>0</v>
      </c>
      <c r="AM1753" s="31">
        <f>49400.667+61772.039</f>
        <v>111172.70600000001</v>
      </c>
      <c r="AN1753" s="31"/>
      <c r="AO1753" s="31"/>
      <c r="AP1753" s="31">
        <f t="shared" si="5984"/>
        <v>111172.70600000001</v>
      </c>
      <c r="AQ1753" s="31">
        <f t="shared" si="5985"/>
        <v>0</v>
      </c>
      <c r="AR1753" s="31">
        <f t="shared" si="5986"/>
        <v>0</v>
      </c>
      <c r="AS1753" s="31"/>
      <c r="AT1753" s="31"/>
      <c r="AU1753" s="31"/>
      <c r="AV1753" s="31">
        <f t="shared" si="5990"/>
        <v>111172.70600000001</v>
      </c>
      <c r="AW1753" s="31">
        <f t="shared" si="5991"/>
        <v>0</v>
      </c>
      <c r="AX1753" s="31">
        <f t="shared" si="5992"/>
        <v>0</v>
      </c>
      <c r="AY1753" s="31"/>
      <c r="AZ1753" s="31"/>
      <c r="BA1753" s="31"/>
      <c r="BB1753" s="31">
        <f t="shared" si="5996"/>
        <v>111172.70600000001</v>
      </c>
      <c r="BC1753" s="31">
        <f t="shared" si="5997"/>
        <v>0</v>
      </c>
      <c r="BD1753" s="31">
        <f t="shared" si="5998"/>
        <v>0</v>
      </c>
      <c r="BE1753" s="31"/>
      <c r="BF1753" s="31"/>
      <c r="BG1753" s="31"/>
      <c r="BH1753" s="31">
        <f t="shared" si="6002"/>
        <v>111172.70600000001</v>
      </c>
      <c r="BI1753" s="31">
        <f t="shared" si="6003"/>
        <v>0</v>
      </c>
      <c r="BJ1753" s="31">
        <f t="shared" si="6004"/>
        <v>0</v>
      </c>
      <c r="BK1753" s="31"/>
      <c r="BL1753" s="31"/>
      <c r="BM1753" s="31"/>
      <c r="BN1753" s="31">
        <f t="shared" si="6008"/>
        <v>111172.70600000001</v>
      </c>
      <c r="BO1753" s="31">
        <f t="shared" si="6009"/>
        <v>0</v>
      </c>
      <c r="BP1753" s="31">
        <f t="shared" si="6010"/>
        <v>0</v>
      </c>
      <c r="BQ1753" s="31"/>
      <c r="BR1753" s="31"/>
      <c r="BS1753" s="31">
        <f t="shared" si="6013"/>
        <v>111172.70600000001</v>
      </c>
      <c r="BT1753" s="31">
        <f t="shared" si="6014"/>
        <v>0</v>
      </c>
      <c r="BU1753" s="31">
        <f t="shared" si="6015"/>
        <v>0</v>
      </c>
      <c r="BV1753" s="31"/>
      <c r="BW1753" s="31"/>
      <c r="BX1753" s="31">
        <f t="shared" si="6018"/>
        <v>111172.70600000001</v>
      </c>
      <c r="BY1753" s="31">
        <f t="shared" si="6019"/>
        <v>0</v>
      </c>
      <c r="BZ1753" s="31">
        <f t="shared" si="6020"/>
        <v>0</v>
      </c>
      <c r="CA1753" s="31">
        <f>129028.244-29751.328</f>
        <v>99276.915999999997</v>
      </c>
      <c r="CB1753" s="31"/>
      <c r="CC1753" s="31"/>
      <c r="CD1753" s="31">
        <f t="shared" si="5856"/>
        <v>210449.622</v>
      </c>
      <c r="CE1753" s="31">
        <f t="shared" si="5857"/>
        <v>0</v>
      </c>
      <c r="CF1753" s="31">
        <f t="shared" si="5858"/>
        <v>0</v>
      </c>
      <c r="CG1753" s="31"/>
      <c r="CH1753" s="24"/>
      <c r="CI1753" s="40"/>
    </row>
    <row r="1754" ht="43.75">
      <c r="A1754" s="16" t="s">
        <v>1008</v>
      </c>
      <c r="B1754" s="17"/>
      <c r="C1754" s="16"/>
      <c r="D1754" s="16"/>
      <c r="E1754" s="39" t="s">
        <v>1009</v>
      </c>
      <c r="F1754" s="31">
        <f t="shared" si="6025"/>
        <v>424764</v>
      </c>
      <c r="G1754" s="31">
        <f t="shared" si="6026"/>
        <v>0</v>
      </c>
      <c r="H1754" s="31">
        <f t="shared" si="6027"/>
        <v>0</v>
      </c>
      <c r="I1754" s="31">
        <f t="shared" si="6028"/>
        <v>0</v>
      </c>
      <c r="J1754" s="31">
        <f t="shared" si="6029"/>
        <v>0</v>
      </c>
      <c r="K1754" s="31">
        <f t="shared" si="6030"/>
        <v>0</v>
      </c>
      <c r="L1754" s="31">
        <f t="shared" si="5954"/>
        <v>424764</v>
      </c>
      <c r="M1754" s="31">
        <f t="shared" si="5955"/>
        <v>0</v>
      </c>
      <c r="N1754" s="31">
        <f t="shared" si="5956"/>
        <v>0</v>
      </c>
      <c r="O1754" s="31">
        <f t="shared" si="6031"/>
        <v>-46112.336000000003</v>
      </c>
      <c r="P1754" s="31">
        <f t="shared" si="6032"/>
        <v>764563.52399999998</v>
      </c>
      <c r="Q1754" s="31">
        <f t="shared" si="6033"/>
        <v>0</v>
      </c>
      <c r="R1754" s="31">
        <f t="shared" si="5960"/>
        <v>378651.66399999999</v>
      </c>
      <c r="S1754" s="31">
        <f t="shared" si="5961"/>
        <v>764563.52399999998</v>
      </c>
      <c r="T1754" s="31">
        <f t="shared" si="5962"/>
        <v>0</v>
      </c>
      <c r="U1754" s="31">
        <f t="shared" si="6034"/>
        <v>0</v>
      </c>
      <c r="V1754" s="31">
        <f t="shared" si="6035"/>
        <v>0</v>
      </c>
      <c r="W1754" s="31">
        <f t="shared" si="6036"/>
        <v>0</v>
      </c>
      <c r="X1754" s="31">
        <f t="shared" si="5966"/>
        <v>378651.66399999999</v>
      </c>
      <c r="Y1754" s="31">
        <f t="shared" si="5967"/>
        <v>764563.52399999998</v>
      </c>
      <c r="Z1754" s="31">
        <f t="shared" si="5968"/>
        <v>0</v>
      </c>
      <c r="AA1754" s="31">
        <f t="shared" si="6037"/>
        <v>0</v>
      </c>
      <c r="AB1754" s="31">
        <f t="shared" si="6038"/>
        <v>0</v>
      </c>
      <c r="AC1754" s="31">
        <f t="shared" si="6039"/>
        <v>0</v>
      </c>
      <c r="AD1754" s="31">
        <f t="shared" si="5972"/>
        <v>378651.66399999999</v>
      </c>
      <c r="AE1754" s="31">
        <f t="shared" si="5973"/>
        <v>764563.52399999998</v>
      </c>
      <c r="AF1754" s="31">
        <f t="shared" si="5974"/>
        <v>0</v>
      </c>
      <c r="AG1754" s="31">
        <f t="shared" si="6040"/>
        <v>0</v>
      </c>
      <c r="AH1754" s="31">
        <f t="shared" si="6041"/>
        <v>0</v>
      </c>
      <c r="AI1754" s="31">
        <f t="shared" si="6042"/>
        <v>0</v>
      </c>
      <c r="AJ1754" s="31">
        <f t="shared" si="5978"/>
        <v>378651.66399999999</v>
      </c>
      <c r="AK1754" s="31">
        <f t="shared" si="5979"/>
        <v>764563.52399999998</v>
      </c>
      <c r="AL1754" s="31">
        <f t="shared" si="5980"/>
        <v>0</v>
      </c>
      <c r="AM1754" s="31">
        <f t="shared" ref="AM1754:AM1756" si="6066">AM1755</f>
        <v>56103.125</v>
      </c>
      <c r="AN1754" s="31">
        <f t="shared" si="6044"/>
        <v>-107238.55499999999</v>
      </c>
      <c r="AO1754" s="31">
        <f t="shared" si="6045"/>
        <v>0</v>
      </c>
      <c r="AP1754" s="31">
        <f t="shared" si="5984"/>
        <v>434754.78899999999</v>
      </c>
      <c r="AQ1754" s="31">
        <f t="shared" si="5985"/>
        <v>657324.96900000004</v>
      </c>
      <c r="AR1754" s="31">
        <f t="shared" si="5986"/>
        <v>0</v>
      </c>
      <c r="AS1754" s="31">
        <f t="shared" si="6046"/>
        <v>0</v>
      </c>
      <c r="AT1754" s="31">
        <f t="shared" si="6047"/>
        <v>0</v>
      </c>
      <c r="AU1754" s="31">
        <f t="shared" si="6048"/>
        <v>0</v>
      </c>
      <c r="AV1754" s="31">
        <f t="shared" si="5990"/>
        <v>434754.78899999999</v>
      </c>
      <c r="AW1754" s="31">
        <f t="shared" si="5991"/>
        <v>657324.96900000004</v>
      </c>
      <c r="AX1754" s="31">
        <f t="shared" si="5992"/>
        <v>0</v>
      </c>
      <c r="AY1754" s="31">
        <f t="shared" si="6049"/>
        <v>0</v>
      </c>
      <c r="AZ1754" s="31">
        <f t="shared" si="6050"/>
        <v>0</v>
      </c>
      <c r="BA1754" s="31">
        <f t="shared" si="6051"/>
        <v>0</v>
      </c>
      <c r="BB1754" s="31">
        <f t="shared" si="5996"/>
        <v>434754.78899999999</v>
      </c>
      <c r="BC1754" s="31">
        <f t="shared" si="5997"/>
        <v>657324.96900000004</v>
      </c>
      <c r="BD1754" s="31">
        <f t="shared" si="5998"/>
        <v>0</v>
      </c>
      <c r="BE1754" s="31">
        <f t="shared" si="6052"/>
        <v>0</v>
      </c>
      <c r="BF1754" s="31">
        <f t="shared" si="6053"/>
        <v>0</v>
      </c>
      <c r="BG1754" s="31">
        <f t="shared" si="6054"/>
        <v>0</v>
      </c>
      <c r="BH1754" s="31">
        <f t="shared" si="6002"/>
        <v>434754.78899999999</v>
      </c>
      <c r="BI1754" s="31">
        <f t="shared" si="6003"/>
        <v>657324.96900000004</v>
      </c>
      <c r="BJ1754" s="31">
        <f t="shared" si="6004"/>
        <v>0</v>
      </c>
      <c r="BK1754" s="31">
        <f t="shared" si="6055"/>
        <v>0</v>
      </c>
      <c r="BL1754" s="31">
        <f t="shared" si="6056"/>
        <v>0</v>
      </c>
      <c r="BM1754" s="31">
        <f t="shared" si="6057"/>
        <v>0</v>
      </c>
      <c r="BN1754" s="31">
        <f t="shared" si="6008"/>
        <v>434754.78899999999</v>
      </c>
      <c r="BO1754" s="31">
        <f t="shared" si="6009"/>
        <v>657324.96900000004</v>
      </c>
      <c r="BP1754" s="31">
        <f t="shared" si="6010"/>
        <v>0</v>
      </c>
      <c r="BQ1754" s="31">
        <f t="shared" si="6058"/>
        <v>0</v>
      </c>
      <c r="BR1754" s="31">
        <f t="shared" si="6059"/>
        <v>0</v>
      </c>
      <c r="BS1754" s="31">
        <f t="shared" si="6013"/>
        <v>434754.78899999999</v>
      </c>
      <c r="BT1754" s="31">
        <f t="shared" si="6014"/>
        <v>657324.96900000004</v>
      </c>
      <c r="BU1754" s="31">
        <f t="shared" si="6015"/>
        <v>0</v>
      </c>
      <c r="BV1754" s="31">
        <f t="shared" si="6060"/>
        <v>0</v>
      </c>
      <c r="BW1754" s="31">
        <f t="shared" si="6061"/>
        <v>0</v>
      </c>
      <c r="BX1754" s="31">
        <f t="shared" si="6018"/>
        <v>434754.78899999999</v>
      </c>
      <c r="BY1754" s="31">
        <f t="shared" si="6019"/>
        <v>657324.96900000004</v>
      </c>
      <c r="BZ1754" s="31">
        <f t="shared" si="6020"/>
        <v>0</v>
      </c>
      <c r="CA1754" s="31">
        <f t="shared" si="6062"/>
        <v>9358.9300000000003</v>
      </c>
      <c r="CB1754" s="31">
        <f t="shared" si="6063"/>
        <v>43784.469999999994</v>
      </c>
      <c r="CC1754" s="31">
        <f t="shared" si="6064"/>
        <v>0</v>
      </c>
      <c r="CD1754" s="31">
        <f t="shared" si="5856"/>
        <v>444113.71899999998</v>
      </c>
      <c r="CE1754" s="31">
        <f t="shared" si="5857"/>
        <v>701109.43900000001</v>
      </c>
      <c r="CF1754" s="31">
        <f t="shared" si="5858"/>
        <v>0</v>
      </c>
      <c r="CG1754" s="31">
        <f t="shared" si="6065"/>
        <v>0</v>
      </c>
      <c r="CH1754" s="24"/>
      <c r="CI1754" s="40"/>
      <c r="CO1754" s="1" t="s">
        <v>31</v>
      </c>
    </row>
    <row r="1755" ht="39.549999999999997">
      <c r="A1755" s="16" t="s">
        <v>1008</v>
      </c>
      <c r="B1755" s="17">
        <v>400</v>
      </c>
      <c r="C1755" s="16"/>
      <c r="D1755" s="16"/>
      <c r="E1755" s="39" t="s">
        <v>84</v>
      </c>
      <c r="F1755" s="31">
        <f t="shared" si="6025"/>
        <v>424764</v>
      </c>
      <c r="G1755" s="31">
        <f t="shared" si="6026"/>
        <v>0</v>
      </c>
      <c r="H1755" s="31">
        <f t="shared" si="6027"/>
        <v>0</v>
      </c>
      <c r="I1755" s="31">
        <f t="shared" si="6028"/>
        <v>0</v>
      </c>
      <c r="J1755" s="31">
        <f t="shared" si="6029"/>
        <v>0</v>
      </c>
      <c r="K1755" s="31">
        <f t="shared" si="6030"/>
        <v>0</v>
      </c>
      <c r="L1755" s="31">
        <f t="shared" si="5954"/>
        <v>424764</v>
      </c>
      <c r="M1755" s="31">
        <f t="shared" si="5955"/>
        <v>0</v>
      </c>
      <c r="N1755" s="31">
        <f t="shared" si="5956"/>
        <v>0</v>
      </c>
      <c r="O1755" s="31">
        <f t="shared" si="6031"/>
        <v>-46112.336000000003</v>
      </c>
      <c r="P1755" s="31">
        <f t="shared" si="6032"/>
        <v>764563.52399999998</v>
      </c>
      <c r="Q1755" s="31">
        <f t="shared" si="6033"/>
        <v>0</v>
      </c>
      <c r="R1755" s="31">
        <f t="shared" si="5960"/>
        <v>378651.66399999999</v>
      </c>
      <c r="S1755" s="31">
        <f t="shared" si="5961"/>
        <v>764563.52399999998</v>
      </c>
      <c r="T1755" s="31">
        <f t="shared" si="5962"/>
        <v>0</v>
      </c>
      <c r="U1755" s="31">
        <f t="shared" si="6034"/>
        <v>0</v>
      </c>
      <c r="V1755" s="31">
        <f t="shared" si="6035"/>
        <v>0</v>
      </c>
      <c r="W1755" s="31">
        <f t="shared" si="6036"/>
        <v>0</v>
      </c>
      <c r="X1755" s="31">
        <f t="shared" si="5966"/>
        <v>378651.66399999999</v>
      </c>
      <c r="Y1755" s="31">
        <f t="shared" si="5967"/>
        <v>764563.52399999998</v>
      </c>
      <c r="Z1755" s="31">
        <f t="shared" si="5968"/>
        <v>0</v>
      </c>
      <c r="AA1755" s="31">
        <f t="shared" si="6037"/>
        <v>0</v>
      </c>
      <c r="AB1755" s="31">
        <f t="shared" si="6038"/>
        <v>0</v>
      </c>
      <c r="AC1755" s="31">
        <f t="shared" si="6039"/>
        <v>0</v>
      </c>
      <c r="AD1755" s="31">
        <f t="shared" si="5972"/>
        <v>378651.66399999999</v>
      </c>
      <c r="AE1755" s="31">
        <f t="shared" si="5973"/>
        <v>764563.52399999998</v>
      </c>
      <c r="AF1755" s="31">
        <f t="shared" si="5974"/>
        <v>0</v>
      </c>
      <c r="AG1755" s="31">
        <f t="shared" si="6040"/>
        <v>0</v>
      </c>
      <c r="AH1755" s="31">
        <f t="shared" si="6041"/>
        <v>0</v>
      </c>
      <c r="AI1755" s="31">
        <f t="shared" si="6042"/>
        <v>0</v>
      </c>
      <c r="AJ1755" s="31">
        <f t="shared" si="5978"/>
        <v>378651.66399999999</v>
      </c>
      <c r="AK1755" s="31">
        <f t="shared" si="5979"/>
        <v>764563.52399999998</v>
      </c>
      <c r="AL1755" s="31">
        <f t="shared" si="5980"/>
        <v>0</v>
      </c>
      <c r="AM1755" s="31">
        <f t="shared" si="6066"/>
        <v>56103.125</v>
      </c>
      <c r="AN1755" s="31">
        <f t="shared" si="6044"/>
        <v>-107238.55499999999</v>
      </c>
      <c r="AO1755" s="31">
        <f t="shared" si="6045"/>
        <v>0</v>
      </c>
      <c r="AP1755" s="31">
        <f t="shared" si="5984"/>
        <v>434754.78899999999</v>
      </c>
      <c r="AQ1755" s="31">
        <f t="shared" si="5985"/>
        <v>657324.96900000004</v>
      </c>
      <c r="AR1755" s="31">
        <f t="shared" si="5986"/>
        <v>0</v>
      </c>
      <c r="AS1755" s="31">
        <f t="shared" si="6046"/>
        <v>0</v>
      </c>
      <c r="AT1755" s="31">
        <f t="shared" si="6047"/>
        <v>0</v>
      </c>
      <c r="AU1755" s="31">
        <f t="shared" si="6048"/>
        <v>0</v>
      </c>
      <c r="AV1755" s="31">
        <f t="shared" si="5990"/>
        <v>434754.78899999999</v>
      </c>
      <c r="AW1755" s="31">
        <f t="shared" si="5991"/>
        <v>657324.96900000004</v>
      </c>
      <c r="AX1755" s="31">
        <f t="shared" si="5992"/>
        <v>0</v>
      </c>
      <c r="AY1755" s="31">
        <f t="shared" si="6049"/>
        <v>0</v>
      </c>
      <c r="AZ1755" s="31">
        <f t="shared" si="6050"/>
        <v>0</v>
      </c>
      <c r="BA1755" s="31">
        <f t="shared" si="6051"/>
        <v>0</v>
      </c>
      <c r="BB1755" s="31">
        <f t="shared" si="5996"/>
        <v>434754.78899999999</v>
      </c>
      <c r="BC1755" s="31">
        <f t="shared" si="5997"/>
        <v>657324.96900000004</v>
      </c>
      <c r="BD1755" s="31">
        <f t="shared" si="5998"/>
        <v>0</v>
      </c>
      <c r="BE1755" s="31">
        <f t="shared" si="6052"/>
        <v>0</v>
      </c>
      <c r="BF1755" s="31">
        <f t="shared" si="6053"/>
        <v>0</v>
      </c>
      <c r="BG1755" s="31">
        <f t="shared" si="6054"/>
        <v>0</v>
      </c>
      <c r="BH1755" s="31">
        <f t="shared" si="6002"/>
        <v>434754.78899999999</v>
      </c>
      <c r="BI1755" s="31">
        <f t="shared" si="6003"/>
        <v>657324.96900000004</v>
      </c>
      <c r="BJ1755" s="31">
        <f t="shared" si="6004"/>
        <v>0</v>
      </c>
      <c r="BK1755" s="31">
        <f t="shared" si="6055"/>
        <v>0</v>
      </c>
      <c r="BL1755" s="31">
        <f t="shared" si="6056"/>
        <v>0</v>
      </c>
      <c r="BM1755" s="31">
        <f t="shared" si="6057"/>
        <v>0</v>
      </c>
      <c r="BN1755" s="31">
        <f t="shared" si="6008"/>
        <v>434754.78899999999</v>
      </c>
      <c r="BO1755" s="31">
        <f t="shared" si="6009"/>
        <v>657324.96900000004</v>
      </c>
      <c r="BP1755" s="31">
        <f t="shared" si="6010"/>
        <v>0</v>
      </c>
      <c r="BQ1755" s="31">
        <f t="shared" si="6058"/>
        <v>0</v>
      </c>
      <c r="BR1755" s="31">
        <f t="shared" si="6059"/>
        <v>0</v>
      </c>
      <c r="BS1755" s="31">
        <f t="shared" si="6013"/>
        <v>434754.78899999999</v>
      </c>
      <c r="BT1755" s="31">
        <f t="shared" si="6014"/>
        <v>657324.96900000004</v>
      </c>
      <c r="BU1755" s="31">
        <f t="shared" si="6015"/>
        <v>0</v>
      </c>
      <c r="BV1755" s="31">
        <f t="shared" si="6060"/>
        <v>0</v>
      </c>
      <c r="BW1755" s="31">
        <f t="shared" si="6061"/>
        <v>0</v>
      </c>
      <c r="BX1755" s="31">
        <f t="shared" si="6018"/>
        <v>434754.78899999999</v>
      </c>
      <c r="BY1755" s="31">
        <f t="shared" si="6019"/>
        <v>657324.96900000004</v>
      </c>
      <c r="BZ1755" s="31">
        <f t="shared" si="6020"/>
        <v>0</v>
      </c>
      <c r="CA1755" s="31">
        <f t="shared" si="6062"/>
        <v>9358.9300000000003</v>
      </c>
      <c r="CB1755" s="31">
        <f t="shared" si="6063"/>
        <v>43784.469999999994</v>
      </c>
      <c r="CC1755" s="31">
        <f t="shared" si="6064"/>
        <v>0</v>
      </c>
      <c r="CD1755" s="31">
        <f t="shared" si="5856"/>
        <v>444113.71899999998</v>
      </c>
      <c r="CE1755" s="31">
        <f t="shared" si="5857"/>
        <v>701109.43900000001</v>
      </c>
      <c r="CF1755" s="31">
        <f t="shared" si="5858"/>
        <v>0</v>
      </c>
      <c r="CG1755" s="31">
        <f t="shared" si="6065"/>
        <v>0</v>
      </c>
      <c r="CH1755" s="24"/>
      <c r="CI1755" s="40"/>
      <c r="CM1755" s="1" t="s">
        <v>29</v>
      </c>
    </row>
    <row r="1756" ht="15">
      <c r="A1756" s="16" t="s">
        <v>1008</v>
      </c>
      <c r="B1756" s="17">
        <v>410</v>
      </c>
      <c r="C1756" s="16"/>
      <c r="D1756" s="16"/>
      <c r="E1756" s="39" t="s">
        <v>85</v>
      </c>
      <c r="F1756" s="31">
        <f t="shared" si="6025"/>
        <v>424764</v>
      </c>
      <c r="G1756" s="31">
        <f t="shared" si="6026"/>
        <v>0</v>
      </c>
      <c r="H1756" s="31">
        <f t="shared" si="6027"/>
        <v>0</v>
      </c>
      <c r="I1756" s="31">
        <f t="shared" si="6028"/>
        <v>0</v>
      </c>
      <c r="J1756" s="31">
        <f t="shared" si="6029"/>
        <v>0</v>
      </c>
      <c r="K1756" s="31">
        <f t="shared" si="6030"/>
        <v>0</v>
      </c>
      <c r="L1756" s="31">
        <f t="shared" si="5954"/>
        <v>424764</v>
      </c>
      <c r="M1756" s="31">
        <f t="shared" si="5955"/>
        <v>0</v>
      </c>
      <c r="N1756" s="31">
        <f t="shared" si="5956"/>
        <v>0</v>
      </c>
      <c r="O1756" s="31">
        <f t="shared" si="6031"/>
        <v>-46112.336000000003</v>
      </c>
      <c r="P1756" s="31">
        <f t="shared" si="6032"/>
        <v>764563.52399999998</v>
      </c>
      <c r="Q1756" s="31">
        <f t="shared" si="6033"/>
        <v>0</v>
      </c>
      <c r="R1756" s="31">
        <f t="shared" si="5960"/>
        <v>378651.66399999999</v>
      </c>
      <c r="S1756" s="31">
        <f t="shared" si="5961"/>
        <v>764563.52399999998</v>
      </c>
      <c r="T1756" s="31">
        <f t="shared" si="5962"/>
        <v>0</v>
      </c>
      <c r="U1756" s="31">
        <f t="shared" si="6034"/>
        <v>0</v>
      </c>
      <c r="V1756" s="31">
        <f t="shared" si="6035"/>
        <v>0</v>
      </c>
      <c r="W1756" s="31">
        <f t="shared" si="6036"/>
        <v>0</v>
      </c>
      <c r="X1756" s="31">
        <f t="shared" si="5966"/>
        <v>378651.66399999999</v>
      </c>
      <c r="Y1756" s="31">
        <f t="shared" si="5967"/>
        <v>764563.52399999998</v>
      </c>
      <c r="Z1756" s="31">
        <f t="shared" si="5968"/>
        <v>0</v>
      </c>
      <c r="AA1756" s="31">
        <f t="shared" si="6037"/>
        <v>0</v>
      </c>
      <c r="AB1756" s="31">
        <f t="shared" si="6038"/>
        <v>0</v>
      </c>
      <c r="AC1756" s="31">
        <f t="shared" si="6039"/>
        <v>0</v>
      </c>
      <c r="AD1756" s="31">
        <f t="shared" si="5972"/>
        <v>378651.66399999999</v>
      </c>
      <c r="AE1756" s="31">
        <f t="shared" si="5973"/>
        <v>764563.52399999998</v>
      </c>
      <c r="AF1756" s="31">
        <f t="shared" si="5974"/>
        <v>0</v>
      </c>
      <c r="AG1756" s="31">
        <f t="shared" si="6040"/>
        <v>0</v>
      </c>
      <c r="AH1756" s="31">
        <f t="shared" si="6041"/>
        <v>0</v>
      </c>
      <c r="AI1756" s="31">
        <f t="shared" si="6042"/>
        <v>0</v>
      </c>
      <c r="AJ1756" s="31">
        <f t="shared" si="5978"/>
        <v>378651.66399999999</v>
      </c>
      <c r="AK1756" s="31">
        <f t="shared" si="5979"/>
        <v>764563.52399999998</v>
      </c>
      <c r="AL1756" s="31">
        <f t="shared" si="5980"/>
        <v>0</v>
      </c>
      <c r="AM1756" s="31">
        <f t="shared" si="6066"/>
        <v>56103.125</v>
      </c>
      <c r="AN1756" s="31">
        <f t="shared" si="6044"/>
        <v>-107238.55499999999</v>
      </c>
      <c r="AO1756" s="31">
        <f t="shared" si="6045"/>
        <v>0</v>
      </c>
      <c r="AP1756" s="31">
        <f t="shared" si="5984"/>
        <v>434754.78899999999</v>
      </c>
      <c r="AQ1756" s="31">
        <f t="shared" si="5985"/>
        <v>657324.96900000004</v>
      </c>
      <c r="AR1756" s="31">
        <f t="shared" si="5986"/>
        <v>0</v>
      </c>
      <c r="AS1756" s="31">
        <f t="shared" si="6046"/>
        <v>0</v>
      </c>
      <c r="AT1756" s="31">
        <f t="shared" si="6047"/>
        <v>0</v>
      </c>
      <c r="AU1756" s="31">
        <f t="shared" si="6048"/>
        <v>0</v>
      </c>
      <c r="AV1756" s="31">
        <f t="shared" si="5990"/>
        <v>434754.78899999999</v>
      </c>
      <c r="AW1756" s="31">
        <f t="shared" si="5991"/>
        <v>657324.96900000004</v>
      </c>
      <c r="AX1756" s="31">
        <f t="shared" si="5992"/>
        <v>0</v>
      </c>
      <c r="AY1756" s="31">
        <f t="shared" si="6049"/>
        <v>0</v>
      </c>
      <c r="AZ1756" s="31">
        <f t="shared" si="6050"/>
        <v>0</v>
      </c>
      <c r="BA1756" s="31">
        <f t="shared" si="6051"/>
        <v>0</v>
      </c>
      <c r="BB1756" s="31">
        <f t="shared" si="5996"/>
        <v>434754.78899999999</v>
      </c>
      <c r="BC1756" s="31">
        <f t="shared" si="5997"/>
        <v>657324.96900000004</v>
      </c>
      <c r="BD1756" s="31">
        <f t="shared" si="5998"/>
        <v>0</v>
      </c>
      <c r="BE1756" s="31">
        <f t="shared" si="6052"/>
        <v>0</v>
      </c>
      <c r="BF1756" s="31">
        <f t="shared" si="6053"/>
        <v>0</v>
      </c>
      <c r="BG1756" s="31">
        <f t="shared" si="6054"/>
        <v>0</v>
      </c>
      <c r="BH1756" s="31">
        <f t="shared" si="6002"/>
        <v>434754.78899999999</v>
      </c>
      <c r="BI1756" s="31">
        <f t="shared" si="6003"/>
        <v>657324.96900000004</v>
      </c>
      <c r="BJ1756" s="31">
        <f t="shared" si="6004"/>
        <v>0</v>
      </c>
      <c r="BK1756" s="31">
        <f t="shared" si="6055"/>
        <v>0</v>
      </c>
      <c r="BL1756" s="31">
        <f t="shared" si="6056"/>
        <v>0</v>
      </c>
      <c r="BM1756" s="31">
        <f t="shared" si="6057"/>
        <v>0</v>
      </c>
      <c r="BN1756" s="31">
        <f t="shared" si="6008"/>
        <v>434754.78899999999</v>
      </c>
      <c r="BO1756" s="31">
        <f t="shared" si="6009"/>
        <v>657324.96900000004</v>
      </c>
      <c r="BP1756" s="31">
        <f t="shared" si="6010"/>
        <v>0</v>
      </c>
      <c r="BQ1756" s="31">
        <f t="shared" si="6058"/>
        <v>0</v>
      </c>
      <c r="BR1756" s="31">
        <f t="shared" si="6059"/>
        <v>0</v>
      </c>
      <c r="BS1756" s="31">
        <f t="shared" si="6013"/>
        <v>434754.78899999999</v>
      </c>
      <c r="BT1756" s="31">
        <f t="shared" si="6014"/>
        <v>657324.96900000004</v>
      </c>
      <c r="BU1756" s="31">
        <f t="shared" si="6015"/>
        <v>0</v>
      </c>
      <c r="BV1756" s="31">
        <f t="shared" si="6060"/>
        <v>0</v>
      </c>
      <c r="BW1756" s="31">
        <f t="shared" si="6061"/>
        <v>0</v>
      </c>
      <c r="BX1756" s="31">
        <f t="shared" si="6018"/>
        <v>434754.78899999999</v>
      </c>
      <c r="BY1756" s="31">
        <f t="shared" si="6019"/>
        <v>657324.96900000004</v>
      </c>
      <c r="BZ1756" s="31">
        <f t="shared" si="6020"/>
        <v>0</v>
      </c>
      <c r="CA1756" s="31">
        <f t="shared" si="6062"/>
        <v>9358.9300000000003</v>
      </c>
      <c r="CB1756" s="31">
        <f t="shared" si="6063"/>
        <v>43784.469999999994</v>
      </c>
      <c r="CC1756" s="31">
        <f t="shared" si="6064"/>
        <v>0</v>
      </c>
      <c r="CD1756" s="31">
        <f t="shared" si="5856"/>
        <v>444113.71899999998</v>
      </c>
      <c r="CE1756" s="31">
        <f t="shared" si="5857"/>
        <v>701109.43900000001</v>
      </c>
      <c r="CF1756" s="31">
        <f t="shared" si="5858"/>
        <v>0</v>
      </c>
      <c r="CG1756" s="31">
        <f t="shared" si="6065"/>
        <v>0</v>
      </c>
      <c r="CH1756" s="24"/>
      <c r="CI1756" s="40"/>
      <c r="CN1756" s="1" t="s">
        <v>30</v>
      </c>
    </row>
    <row r="1757" ht="15">
      <c r="A1757" s="16" t="s">
        <v>1008</v>
      </c>
      <c r="B1757" s="17">
        <v>410</v>
      </c>
      <c r="C1757" s="16" t="s">
        <v>66</v>
      </c>
      <c r="D1757" s="16" t="s">
        <v>42</v>
      </c>
      <c r="E1757" s="39" t="s">
        <v>1001</v>
      </c>
      <c r="F1757" s="31">
        <v>424764</v>
      </c>
      <c r="G1757" s="31"/>
      <c r="H1757" s="31"/>
      <c r="I1757" s="31"/>
      <c r="J1757" s="31"/>
      <c r="K1757" s="31"/>
      <c r="L1757" s="31">
        <f t="shared" si="5954"/>
        <v>424764</v>
      </c>
      <c r="M1757" s="31">
        <f t="shared" si="5955"/>
        <v>0</v>
      </c>
      <c r="N1757" s="31">
        <f t="shared" si="5956"/>
        <v>0</v>
      </c>
      <c r="O1757" s="31">
        <v>-46112.336000000003</v>
      </c>
      <c r="P1757" s="31">
        <v>764563.52399999998</v>
      </c>
      <c r="Q1757" s="31"/>
      <c r="R1757" s="31">
        <f t="shared" si="5960"/>
        <v>378651.66399999999</v>
      </c>
      <c r="S1757" s="31">
        <f t="shared" si="5961"/>
        <v>764563.52399999998</v>
      </c>
      <c r="T1757" s="31">
        <f t="shared" si="5962"/>
        <v>0</v>
      </c>
      <c r="U1757" s="31"/>
      <c r="V1757" s="31"/>
      <c r="W1757" s="31"/>
      <c r="X1757" s="31">
        <f t="shared" si="5966"/>
        <v>378651.66399999999</v>
      </c>
      <c r="Y1757" s="31">
        <f t="shared" si="5967"/>
        <v>764563.52399999998</v>
      </c>
      <c r="Z1757" s="31">
        <f t="shared" si="5968"/>
        <v>0</v>
      </c>
      <c r="AA1757" s="31"/>
      <c r="AB1757" s="31"/>
      <c r="AC1757" s="31"/>
      <c r="AD1757" s="31">
        <f t="shared" si="5972"/>
        <v>378651.66399999999</v>
      </c>
      <c r="AE1757" s="31">
        <f t="shared" si="5973"/>
        <v>764563.52399999998</v>
      </c>
      <c r="AF1757" s="31">
        <f t="shared" si="5974"/>
        <v>0</v>
      </c>
      <c r="AG1757" s="31"/>
      <c r="AH1757" s="31"/>
      <c r="AI1757" s="31"/>
      <c r="AJ1757" s="31">
        <f t="shared" si="5978"/>
        <v>378651.66399999999</v>
      </c>
      <c r="AK1757" s="31">
        <f t="shared" si="5979"/>
        <v>764563.52399999998</v>
      </c>
      <c r="AL1757" s="31">
        <f t="shared" si="5980"/>
        <v>0</v>
      </c>
      <c r="AM1757" s="31">
        <f>20000+36103.125</f>
        <v>56103.125</v>
      </c>
      <c r="AN1757" s="31">
        <f>-69400.667-37837.888</f>
        <v>-107238.55499999999</v>
      </c>
      <c r="AO1757" s="31"/>
      <c r="AP1757" s="31">
        <f t="shared" si="5984"/>
        <v>434754.78899999999</v>
      </c>
      <c r="AQ1757" s="31">
        <f t="shared" si="5985"/>
        <v>657324.96900000004</v>
      </c>
      <c r="AR1757" s="31">
        <f t="shared" si="5986"/>
        <v>0</v>
      </c>
      <c r="AS1757" s="31"/>
      <c r="AT1757" s="31"/>
      <c r="AU1757" s="31"/>
      <c r="AV1757" s="31">
        <f t="shared" si="5990"/>
        <v>434754.78899999999</v>
      </c>
      <c r="AW1757" s="31">
        <f t="shared" si="5991"/>
        <v>657324.96900000004</v>
      </c>
      <c r="AX1757" s="31">
        <f t="shared" si="5992"/>
        <v>0</v>
      </c>
      <c r="AY1757" s="31"/>
      <c r="AZ1757" s="31"/>
      <c r="BA1757" s="31"/>
      <c r="BB1757" s="31">
        <f t="shared" si="5996"/>
        <v>434754.78899999999</v>
      </c>
      <c r="BC1757" s="31">
        <f t="shared" si="5997"/>
        <v>657324.96900000004</v>
      </c>
      <c r="BD1757" s="31">
        <f t="shared" si="5998"/>
        <v>0</v>
      </c>
      <c r="BE1757" s="31"/>
      <c r="BF1757" s="31"/>
      <c r="BG1757" s="31"/>
      <c r="BH1757" s="31">
        <f t="shared" si="6002"/>
        <v>434754.78899999999</v>
      </c>
      <c r="BI1757" s="31">
        <f t="shared" si="6003"/>
        <v>657324.96900000004</v>
      </c>
      <c r="BJ1757" s="31">
        <f t="shared" si="6004"/>
        <v>0</v>
      </c>
      <c r="BK1757" s="31"/>
      <c r="BL1757" s="31"/>
      <c r="BM1757" s="31"/>
      <c r="BN1757" s="31">
        <f t="shared" si="6008"/>
        <v>434754.78899999999</v>
      </c>
      <c r="BO1757" s="31">
        <f t="shared" si="6009"/>
        <v>657324.96900000004</v>
      </c>
      <c r="BP1757" s="31">
        <f t="shared" si="6010"/>
        <v>0</v>
      </c>
      <c r="BQ1757" s="31"/>
      <c r="BR1757" s="31"/>
      <c r="BS1757" s="31">
        <f t="shared" si="6013"/>
        <v>434754.78899999999</v>
      </c>
      <c r="BT1757" s="31">
        <f t="shared" si="6014"/>
        <v>657324.96900000004</v>
      </c>
      <c r="BU1757" s="31">
        <f t="shared" si="6015"/>
        <v>0</v>
      </c>
      <c r="BV1757" s="31"/>
      <c r="BW1757" s="31"/>
      <c r="BX1757" s="31">
        <f t="shared" si="6018"/>
        <v>434754.78899999999</v>
      </c>
      <c r="BY1757" s="31">
        <f t="shared" si="6019"/>
        <v>657324.96900000004</v>
      </c>
      <c r="BZ1757" s="31">
        <f t="shared" si="6020"/>
        <v>0</v>
      </c>
      <c r="CA1757" s="31">
        <f>12915.311-3556.381</f>
        <v>9358.9300000000003</v>
      </c>
      <c r="CB1757" s="31">
        <f>-46943.555+90728.025</f>
        <v>43784.469999999994</v>
      </c>
      <c r="CC1757" s="31"/>
      <c r="CD1757" s="31">
        <f t="shared" si="5856"/>
        <v>444113.71899999998</v>
      </c>
      <c r="CE1757" s="31">
        <f t="shared" si="5857"/>
        <v>701109.43900000001</v>
      </c>
      <c r="CF1757" s="31">
        <f t="shared" si="5858"/>
        <v>0</v>
      </c>
      <c r="CG1757" s="31"/>
      <c r="CH1757" s="24"/>
      <c r="CI1757" s="40"/>
    </row>
    <row r="1758" ht="43.75" hidden="1">
      <c r="A1758" s="41" t="s">
        <v>1010</v>
      </c>
      <c r="B1758" s="17"/>
      <c r="C1758" s="16"/>
      <c r="D1758" s="16"/>
      <c r="E1758" s="39" t="s">
        <v>1009</v>
      </c>
      <c r="F1758" s="31"/>
      <c r="G1758" s="31"/>
      <c r="H1758" s="31"/>
      <c r="I1758" s="31"/>
      <c r="J1758" s="31"/>
      <c r="K1758" s="31"/>
      <c r="L1758" s="31"/>
      <c r="M1758" s="31"/>
      <c r="N1758" s="31"/>
      <c r="O1758" s="31"/>
      <c r="P1758" s="31"/>
      <c r="Q1758" s="31"/>
      <c r="R1758" s="31"/>
      <c r="S1758" s="31"/>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f t="shared" si="6049"/>
        <v>95000</v>
      </c>
      <c r="AZ1758" s="31">
        <f t="shared" si="6050"/>
        <v>0</v>
      </c>
      <c r="BA1758" s="31">
        <f t="shared" si="6051"/>
        <v>0</v>
      </c>
      <c r="BB1758" s="31">
        <f t="shared" si="5996"/>
        <v>95000</v>
      </c>
      <c r="BC1758" s="31">
        <f t="shared" si="5997"/>
        <v>0</v>
      </c>
      <c r="BD1758" s="31">
        <f t="shared" si="5998"/>
        <v>0</v>
      </c>
      <c r="BE1758" s="31">
        <f t="shared" si="6052"/>
        <v>0</v>
      </c>
      <c r="BF1758" s="31">
        <f t="shared" si="6053"/>
        <v>0</v>
      </c>
      <c r="BG1758" s="31">
        <f t="shared" si="6054"/>
        <v>0</v>
      </c>
      <c r="BH1758" s="31">
        <f t="shared" si="6002"/>
        <v>95000</v>
      </c>
      <c r="BI1758" s="31">
        <f t="shared" si="6003"/>
        <v>0</v>
      </c>
      <c r="BJ1758" s="31">
        <f t="shared" si="6004"/>
        <v>0</v>
      </c>
      <c r="BK1758" s="31">
        <f t="shared" si="6055"/>
        <v>0</v>
      </c>
      <c r="BL1758" s="31">
        <f t="shared" si="6056"/>
        <v>0</v>
      </c>
      <c r="BM1758" s="31">
        <f t="shared" si="6057"/>
        <v>0</v>
      </c>
      <c r="BN1758" s="31">
        <f t="shared" si="6008"/>
        <v>95000</v>
      </c>
      <c r="BO1758" s="31">
        <f t="shared" si="6009"/>
        <v>0</v>
      </c>
      <c r="BP1758" s="31">
        <f t="shared" si="6010"/>
        <v>0</v>
      </c>
      <c r="BQ1758" s="31">
        <f t="shared" si="6058"/>
        <v>0</v>
      </c>
      <c r="BR1758" s="31">
        <f t="shared" si="6059"/>
        <v>0</v>
      </c>
      <c r="BS1758" s="31">
        <f t="shared" si="6013"/>
        <v>95000</v>
      </c>
      <c r="BT1758" s="31">
        <f t="shared" si="6014"/>
        <v>0</v>
      </c>
      <c r="BU1758" s="31">
        <f t="shared" si="6015"/>
        <v>0</v>
      </c>
      <c r="BV1758" s="31">
        <f t="shared" si="6060"/>
        <v>0</v>
      </c>
      <c r="BW1758" s="31">
        <f t="shared" si="6061"/>
        <v>0</v>
      </c>
      <c r="BX1758" s="31">
        <f t="shared" si="6018"/>
        <v>95000</v>
      </c>
      <c r="BY1758" s="31">
        <f t="shared" si="6019"/>
        <v>0</v>
      </c>
      <c r="BZ1758" s="31">
        <f t="shared" si="6020"/>
        <v>0</v>
      </c>
      <c r="CA1758" s="31">
        <f t="shared" si="6062"/>
        <v>-95000</v>
      </c>
      <c r="CB1758" s="31">
        <f t="shared" si="6063"/>
        <v>0</v>
      </c>
      <c r="CC1758" s="31">
        <f t="shared" si="6064"/>
        <v>0</v>
      </c>
      <c r="CD1758" s="31">
        <f t="shared" si="5856"/>
        <v>0</v>
      </c>
      <c r="CE1758" s="31">
        <f t="shared" si="5857"/>
        <v>0</v>
      </c>
      <c r="CF1758" s="31">
        <f t="shared" si="5858"/>
        <v>0</v>
      </c>
      <c r="CG1758" s="31">
        <f t="shared" si="6065"/>
        <v>0</v>
      </c>
      <c r="CH1758" s="24">
        <v>0</v>
      </c>
      <c r="CI1758" s="40"/>
    </row>
    <row r="1759" ht="39.549999999999997" hidden="1">
      <c r="A1759" s="41" t="s">
        <v>1010</v>
      </c>
      <c r="B1759" s="17">
        <v>400</v>
      </c>
      <c r="C1759" s="16"/>
      <c r="D1759" s="16"/>
      <c r="E1759" s="39" t="s">
        <v>84</v>
      </c>
      <c r="F1759" s="31"/>
      <c r="G1759" s="31"/>
      <c r="H1759" s="31"/>
      <c r="I1759" s="31"/>
      <c r="J1759" s="31"/>
      <c r="K1759" s="31"/>
      <c r="L1759" s="31"/>
      <c r="M1759" s="31"/>
      <c r="N1759" s="31"/>
      <c r="O1759" s="31"/>
      <c r="P1759" s="31"/>
      <c r="Q1759" s="31"/>
      <c r="R1759" s="31"/>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f t="shared" si="6049"/>
        <v>95000</v>
      </c>
      <c r="AZ1759" s="31">
        <f t="shared" si="6050"/>
        <v>0</v>
      </c>
      <c r="BA1759" s="31">
        <f t="shared" si="6051"/>
        <v>0</v>
      </c>
      <c r="BB1759" s="31">
        <f t="shared" si="5996"/>
        <v>95000</v>
      </c>
      <c r="BC1759" s="31">
        <f t="shared" si="5997"/>
        <v>0</v>
      </c>
      <c r="BD1759" s="31">
        <f t="shared" si="5998"/>
        <v>0</v>
      </c>
      <c r="BE1759" s="31">
        <f t="shared" si="6052"/>
        <v>0</v>
      </c>
      <c r="BF1759" s="31">
        <f t="shared" si="6053"/>
        <v>0</v>
      </c>
      <c r="BG1759" s="31">
        <f t="shared" si="6054"/>
        <v>0</v>
      </c>
      <c r="BH1759" s="31">
        <f t="shared" si="6002"/>
        <v>95000</v>
      </c>
      <c r="BI1759" s="31">
        <f t="shared" si="6003"/>
        <v>0</v>
      </c>
      <c r="BJ1759" s="31">
        <f t="shared" si="6004"/>
        <v>0</v>
      </c>
      <c r="BK1759" s="31">
        <f t="shared" si="6055"/>
        <v>0</v>
      </c>
      <c r="BL1759" s="31">
        <f t="shared" si="6056"/>
        <v>0</v>
      </c>
      <c r="BM1759" s="31">
        <f t="shared" si="6057"/>
        <v>0</v>
      </c>
      <c r="BN1759" s="31">
        <f t="shared" si="6008"/>
        <v>95000</v>
      </c>
      <c r="BO1759" s="31">
        <f t="shared" si="6009"/>
        <v>0</v>
      </c>
      <c r="BP1759" s="31">
        <f t="shared" si="6010"/>
        <v>0</v>
      </c>
      <c r="BQ1759" s="31">
        <f t="shared" si="6058"/>
        <v>0</v>
      </c>
      <c r="BR1759" s="31">
        <f t="shared" si="6059"/>
        <v>0</v>
      </c>
      <c r="BS1759" s="31">
        <f t="shared" si="6013"/>
        <v>95000</v>
      </c>
      <c r="BT1759" s="31">
        <f t="shared" si="6014"/>
        <v>0</v>
      </c>
      <c r="BU1759" s="31">
        <f t="shared" si="6015"/>
        <v>0</v>
      </c>
      <c r="BV1759" s="31">
        <f t="shared" si="6060"/>
        <v>0</v>
      </c>
      <c r="BW1759" s="31">
        <f t="shared" si="6061"/>
        <v>0</v>
      </c>
      <c r="BX1759" s="31">
        <f t="shared" si="6018"/>
        <v>95000</v>
      </c>
      <c r="BY1759" s="31">
        <f t="shared" si="6019"/>
        <v>0</v>
      </c>
      <c r="BZ1759" s="31">
        <f t="shared" si="6020"/>
        <v>0</v>
      </c>
      <c r="CA1759" s="31">
        <f t="shared" si="6062"/>
        <v>-95000</v>
      </c>
      <c r="CB1759" s="31">
        <f t="shared" si="6063"/>
        <v>0</v>
      </c>
      <c r="CC1759" s="31">
        <f t="shared" si="6064"/>
        <v>0</v>
      </c>
      <c r="CD1759" s="31">
        <f t="shared" si="5856"/>
        <v>0</v>
      </c>
      <c r="CE1759" s="31">
        <f t="shared" si="5857"/>
        <v>0</v>
      </c>
      <c r="CF1759" s="31">
        <f t="shared" si="5858"/>
        <v>0</v>
      </c>
      <c r="CG1759" s="31">
        <f t="shared" si="6065"/>
        <v>0</v>
      </c>
      <c r="CH1759" s="24">
        <v>0</v>
      </c>
      <c r="CI1759" s="40"/>
    </row>
    <row r="1760" ht="15" hidden="1">
      <c r="A1760" s="41" t="s">
        <v>1010</v>
      </c>
      <c r="B1760" s="17">
        <v>410</v>
      </c>
      <c r="C1760" s="16"/>
      <c r="D1760" s="16"/>
      <c r="E1760" s="39" t="s">
        <v>85</v>
      </c>
      <c r="F1760" s="31"/>
      <c r="G1760" s="31"/>
      <c r="H1760" s="31"/>
      <c r="I1760" s="31"/>
      <c r="J1760" s="31"/>
      <c r="K1760" s="31"/>
      <c r="L1760" s="31"/>
      <c r="M1760" s="31"/>
      <c r="N1760" s="31"/>
      <c r="O1760" s="31"/>
      <c r="P1760" s="31"/>
      <c r="Q1760" s="31"/>
      <c r="R1760" s="31"/>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f t="shared" si="6049"/>
        <v>95000</v>
      </c>
      <c r="AZ1760" s="31">
        <f t="shared" si="6050"/>
        <v>0</v>
      </c>
      <c r="BA1760" s="31">
        <f t="shared" si="6051"/>
        <v>0</v>
      </c>
      <c r="BB1760" s="31">
        <f t="shared" si="5996"/>
        <v>95000</v>
      </c>
      <c r="BC1760" s="31">
        <f t="shared" si="5997"/>
        <v>0</v>
      </c>
      <c r="BD1760" s="31">
        <f t="shared" si="5998"/>
        <v>0</v>
      </c>
      <c r="BE1760" s="31">
        <f t="shared" si="6052"/>
        <v>0</v>
      </c>
      <c r="BF1760" s="31">
        <f t="shared" si="6053"/>
        <v>0</v>
      </c>
      <c r="BG1760" s="31">
        <f t="shared" si="6054"/>
        <v>0</v>
      </c>
      <c r="BH1760" s="31">
        <f t="shared" si="6002"/>
        <v>95000</v>
      </c>
      <c r="BI1760" s="31">
        <f t="shared" si="6003"/>
        <v>0</v>
      </c>
      <c r="BJ1760" s="31">
        <f t="shared" si="6004"/>
        <v>0</v>
      </c>
      <c r="BK1760" s="31">
        <f t="shared" si="6055"/>
        <v>0</v>
      </c>
      <c r="BL1760" s="31">
        <f t="shared" si="6056"/>
        <v>0</v>
      </c>
      <c r="BM1760" s="31">
        <f t="shared" si="6057"/>
        <v>0</v>
      </c>
      <c r="BN1760" s="31">
        <f t="shared" si="6008"/>
        <v>95000</v>
      </c>
      <c r="BO1760" s="31">
        <f t="shared" si="6009"/>
        <v>0</v>
      </c>
      <c r="BP1760" s="31">
        <f t="shared" si="6010"/>
        <v>0</v>
      </c>
      <c r="BQ1760" s="31">
        <f t="shared" si="6058"/>
        <v>0</v>
      </c>
      <c r="BR1760" s="31">
        <f t="shared" si="6059"/>
        <v>0</v>
      </c>
      <c r="BS1760" s="31">
        <f t="shared" si="6013"/>
        <v>95000</v>
      </c>
      <c r="BT1760" s="31">
        <f t="shared" si="6014"/>
        <v>0</v>
      </c>
      <c r="BU1760" s="31">
        <f t="shared" si="6015"/>
        <v>0</v>
      </c>
      <c r="BV1760" s="31">
        <f t="shared" si="6060"/>
        <v>0</v>
      </c>
      <c r="BW1760" s="31">
        <f t="shared" si="6061"/>
        <v>0</v>
      </c>
      <c r="BX1760" s="31">
        <f t="shared" si="6018"/>
        <v>95000</v>
      </c>
      <c r="BY1760" s="31">
        <f t="shared" si="6019"/>
        <v>0</v>
      </c>
      <c r="BZ1760" s="31">
        <f t="shared" si="6020"/>
        <v>0</v>
      </c>
      <c r="CA1760" s="31">
        <f t="shared" si="6062"/>
        <v>-95000</v>
      </c>
      <c r="CB1760" s="31">
        <f t="shared" si="6063"/>
        <v>0</v>
      </c>
      <c r="CC1760" s="31">
        <f t="shared" si="6064"/>
        <v>0</v>
      </c>
      <c r="CD1760" s="31">
        <f t="shared" si="5856"/>
        <v>0</v>
      </c>
      <c r="CE1760" s="31">
        <f t="shared" si="5857"/>
        <v>0</v>
      </c>
      <c r="CF1760" s="31">
        <f t="shared" si="5858"/>
        <v>0</v>
      </c>
      <c r="CG1760" s="31">
        <f t="shared" si="6065"/>
        <v>0</v>
      </c>
      <c r="CH1760" s="24">
        <v>0</v>
      </c>
      <c r="CI1760" s="40"/>
    </row>
    <row r="1761" ht="15" hidden="1">
      <c r="A1761" s="41" t="s">
        <v>1010</v>
      </c>
      <c r="B1761" s="17">
        <v>410</v>
      </c>
      <c r="C1761" s="16" t="s">
        <v>66</v>
      </c>
      <c r="D1761" s="16" t="s">
        <v>42</v>
      </c>
      <c r="E1761" s="39" t="s">
        <v>1001</v>
      </c>
      <c r="F1761" s="31"/>
      <c r="G1761" s="31"/>
      <c r="H1761" s="31"/>
      <c r="I1761" s="31"/>
      <c r="J1761" s="31"/>
      <c r="K1761" s="31"/>
      <c r="L1761" s="31"/>
      <c r="M1761" s="31"/>
      <c r="N1761" s="31"/>
      <c r="O1761" s="31"/>
      <c r="P1761" s="31"/>
      <c r="Q1761" s="31"/>
      <c r="R1761" s="31"/>
      <c r="S1761" s="31"/>
      <c r="T1761" s="31"/>
      <c r="U1761" s="31"/>
      <c r="V1761" s="31"/>
      <c r="W1761" s="31"/>
      <c r="X1761" s="31"/>
      <c r="Y1761" s="31"/>
      <c r="Z1761" s="31"/>
      <c r="AA1761" s="31"/>
      <c r="AB1761" s="31"/>
      <c r="AC1761" s="31"/>
      <c r="AD1761" s="31"/>
      <c r="AE1761" s="31"/>
      <c r="AF1761" s="31"/>
      <c r="AG1761" s="31"/>
      <c r="AH1761" s="31"/>
      <c r="AI1761" s="31"/>
      <c r="AJ1761" s="31"/>
      <c r="AK1761" s="31"/>
      <c r="AL1761" s="31"/>
      <c r="AM1761" s="31"/>
      <c r="AN1761" s="31"/>
      <c r="AO1761" s="31"/>
      <c r="AP1761" s="31"/>
      <c r="AQ1761" s="31"/>
      <c r="AR1761" s="31"/>
      <c r="AS1761" s="31"/>
      <c r="AT1761" s="31"/>
      <c r="AU1761" s="31"/>
      <c r="AV1761" s="31"/>
      <c r="AW1761" s="31"/>
      <c r="AX1761" s="31"/>
      <c r="AY1761" s="31">
        <v>95000</v>
      </c>
      <c r="AZ1761" s="31"/>
      <c r="BA1761" s="31"/>
      <c r="BB1761" s="31">
        <f t="shared" si="5996"/>
        <v>95000</v>
      </c>
      <c r="BC1761" s="31">
        <f t="shared" si="5997"/>
        <v>0</v>
      </c>
      <c r="BD1761" s="31">
        <f t="shared" si="5998"/>
        <v>0</v>
      </c>
      <c r="BE1761" s="31"/>
      <c r="BF1761" s="31"/>
      <c r="BG1761" s="31"/>
      <c r="BH1761" s="31">
        <f t="shared" si="6002"/>
        <v>95000</v>
      </c>
      <c r="BI1761" s="31">
        <f t="shared" si="6003"/>
        <v>0</v>
      </c>
      <c r="BJ1761" s="31">
        <f t="shared" si="6004"/>
        <v>0</v>
      </c>
      <c r="BK1761" s="31"/>
      <c r="BL1761" s="31"/>
      <c r="BM1761" s="31"/>
      <c r="BN1761" s="31">
        <f t="shared" si="6008"/>
        <v>95000</v>
      </c>
      <c r="BO1761" s="31">
        <f t="shared" si="6009"/>
        <v>0</v>
      </c>
      <c r="BP1761" s="31">
        <f t="shared" si="6010"/>
        <v>0</v>
      </c>
      <c r="BQ1761" s="31"/>
      <c r="BR1761" s="31"/>
      <c r="BS1761" s="31">
        <f t="shared" si="6013"/>
        <v>95000</v>
      </c>
      <c r="BT1761" s="31">
        <f t="shared" si="6014"/>
        <v>0</v>
      </c>
      <c r="BU1761" s="31">
        <f t="shared" si="6015"/>
        <v>0</v>
      </c>
      <c r="BV1761" s="31"/>
      <c r="BW1761" s="31"/>
      <c r="BX1761" s="31">
        <f t="shared" si="6018"/>
        <v>95000</v>
      </c>
      <c r="BY1761" s="31">
        <f t="shared" si="6019"/>
        <v>0</v>
      </c>
      <c r="BZ1761" s="31">
        <f t="shared" si="6020"/>
        <v>0</v>
      </c>
      <c r="CA1761" s="31">
        <v>-95000</v>
      </c>
      <c r="CB1761" s="31"/>
      <c r="CC1761" s="31"/>
      <c r="CD1761" s="31">
        <f t="shared" si="5856"/>
        <v>0</v>
      </c>
      <c r="CE1761" s="31">
        <f t="shared" si="5857"/>
        <v>0</v>
      </c>
      <c r="CF1761" s="31">
        <f t="shared" si="5858"/>
        <v>0</v>
      </c>
      <c r="CG1761" s="31"/>
      <c r="CH1761" s="24">
        <v>0</v>
      </c>
      <c r="CI1761" s="40"/>
    </row>
    <row r="1762" s="33" customFormat="1" ht="29.850000000000001">
      <c r="A1762" s="34" t="s">
        <v>1011</v>
      </c>
      <c r="B1762" s="35"/>
      <c r="C1762" s="34"/>
      <c r="D1762" s="34"/>
      <c r="E1762" s="36" t="s">
        <v>1012</v>
      </c>
      <c r="F1762" s="37">
        <f t="shared" si="6025"/>
        <v>108071.2</v>
      </c>
      <c r="G1762" s="37">
        <f t="shared" si="6026"/>
        <v>110286.39999999999</v>
      </c>
      <c r="H1762" s="37">
        <f t="shared" si="6027"/>
        <v>110286.39999999999</v>
      </c>
      <c r="I1762" s="37">
        <f t="shared" si="6028"/>
        <v>0</v>
      </c>
      <c r="J1762" s="37">
        <f t="shared" si="6029"/>
        <v>0</v>
      </c>
      <c r="K1762" s="37">
        <f t="shared" si="6030"/>
        <v>0</v>
      </c>
      <c r="L1762" s="37">
        <f t="shared" si="5954"/>
        <v>108071.2</v>
      </c>
      <c r="M1762" s="37">
        <f t="shared" si="5955"/>
        <v>110286.39999999999</v>
      </c>
      <c r="N1762" s="37">
        <f t="shared" si="5956"/>
        <v>110286.39999999999</v>
      </c>
      <c r="O1762" s="37">
        <f t="shared" si="6031"/>
        <v>0</v>
      </c>
      <c r="P1762" s="37">
        <f t="shared" si="6032"/>
        <v>0</v>
      </c>
      <c r="Q1762" s="37">
        <f t="shared" si="6033"/>
        <v>0</v>
      </c>
      <c r="R1762" s="37">
        <f t="shared" si="5960"/>
        <v>108071.2</v>
      </c>
      <c r="S1762" s="37">
        <f t="shared" si="5961"/>
        <v>110286.39999999999</v>
      </c>
      <c r="T1762" s="37">
        <f t="shared" si="5962"/>
        <v>110286.39999999999</v>
      </c>
      <c r="U1762" s="37">
        <f t="shared" si="6034"/>
        <v>0</v>
      </c>
      <c r="V1762" s="37">
        <f t="shared" si="6035"/>
        <v>0</v>
      </c>
      <c r="W1762" s="37">
        <f t="shared" si="6036"/>
        <v>0</v>
      </c>
      <c r="X1762" s="37">
        <f t="shared" si="5966"/>
        <v>108071.2</v>
      </c>
      <c r="Y1762" s="37">
        <f t="shared" si="5967"/>
        <v>110286.39999999999</v>
      </c>
      <c r="Z1762" s="37">
        <f t="shared" si="5968"/>
        <v>110286.39999999999</v>
      </c>
      <c r="AA1762" s="37">
        <f t="shared" si="6037"/>
        <v>0</v>
      </c>
      <c r="AB1762" s="37">
        <f t="shared" si="6038"/>
        <v>0</v>
      </c>
      <c r="AC1762" s="37">
        <f t="shared" si="6039"/>
        <v>0</v>
      </c>
      <c r="AD1762" s="37">
        <f t="shared" si="5972"/>
        <v>108071.2</v>
      </c>
      <c r="AE1762" s="37">
        <f t="shared" si="5973"/>
        <v>110286.39999999999</v>
      </c>
      <c r="AF1762" s="37">
        <f t="shared" si="5974"/>
        <v>110286.39999999999</v>
      </c>
      <c r="AG1762" s="37">
        <f t="shared" si="6040"/>
        <v>0</v>
      </c>
      <c r="AH1762" s="37">
        <f t="shared" si="6041"/>
        <v>0</v>
      </c>
      <c r="AI1762" s="37">
        <f t="shared" si="6042"/>
        <v>0</v>
      </c>
      <c r="AJ1762" s="37">
        <f t="shared" si="5978"/>
        <v>108071.2</v>
      </c>
      <c r="AK1762" s="37">
        <f t="shared" si="5979"/>
        <v>110286.39999999999</v>
      </c>
      <c r="AL1762" s="37">
        <f t="shared" si="5980"/>
        <v>110286.39999999999</v>
      </c>
      <c r="AM1762" s="37">
        <f>AM1763</f>
        <v>0</v>
      </c>
      <c r="AN1762" s="37">
        <f>AN1763</f>
        <v>0</v>
      </c>
      <c r="AO1762" s="37">
        <f t="shared" si="6045"/>
        <v>0</v>
      </c>
      <c r="AP1762" s="37">
        <f t="shared" si="5984"/>
        <v>108071.2</v>
      </c>
      <c r="AQ1762" s="37">
        <f t="shared" si="5985"/>
        <v>110286.39999999999</v>
      </c>
      <c r="AR1762" s="37">
        <f t="shared" si="5986"/>
        <v>110286.39999999999</v>
      </c>
      <c r="AS1762" s="37">
        <f t="shared" si="6046"/>
        <v>0</v>
      </c>
      <c r="AT1762" s="37">
        <f t="shared" si="6047"/>
        <v>0</v>
      </c>
      <c r="AU1762" s="37">
        <f t="shared" si="6048"/>
        <v>0</v>
      </c>
      <c r="AV1762" s="37">
        <f t="shared" si="5990"/>
        <v>108071.2</v>
      </c>
      <c r="AW1762" s="37">
        <f t="shared" si="5991"/>
        <v>110286.39999999999</v>
      </c>
      <c r="AX1762" s="37">
        <f t="shared" si="5992"/>
        <v>110286.39999999999</v>
      </c>
      <c r="AY1762" s="37">
        <f t="shared" si="6049"/>
        <v>34178.992000000006</v>
      </c>
      <c r="AZ1762" s="37">
        <f t="shared" si="6050"/>
        <v>1101.4000000000001</v>
      </c>
      <c r="BA1762" s="37">
        <f t="shared" si="6051"/>
        <v>1101.4000000000001</v>
      </c>
      <c r="BB1762" s="37">
        <f t="shared" si="5996"/>
        <v>142250.19200000001</v>
      </c>
      <c r="BC1762" s="37">
        <f t="shared" si="5997"/>
        <v>111387.79999999999</v>
      </c>
      <c r="BD1762" s="37">
        <f t="shared" si="5998"/>
        <v>111387.79999999999</v>
      </c>
      <c r="BE1762" s="37">
        <f t="shared" si="6052"/>
        <v>0</v>
      </c>
      <c r="BF1762" s="37">
        <f t="shared" si="6053"/>
        <v>0</v>
      </c>
      <c r="BG1762" s="37">
        <f t="shared" si="6054"/>
        <v>0</v>
      </c>
      <c r="BH1762" s="37">
        <f t="shared" si="6002"/>
        <v>142250.19200000001</v>
      </c>
      <c r="BI1762" s="37">
        <f t="shared" si="6003"/>
        <v>111387.79999999999</v>
      </c>
      <c r="BJ1762" s="37">
        <f t="shared" si="6004"/>
        <v>111387.79999999999</v>
      </c>
      <c r="BK1762" s="37">
        <f t="shared" si="6055"/>
        <v>32575.822</v>
      </c>
      <c r="BL1762" s="37">
        <f t="shared" si="6056"/>
        <v>0</v>
      </c>
      <c r="BM1762" s="37">
        <f t="shared" si="6057"/>
        <v>0</v>
      </c>
      <c r="BN1762" s="37">
        <f t="shared" si="6008"/>
        <v>174826.01400000002</v>
      </c>
      <c r="BO1762" s="37">
        <f t="shared" si="6009"/>
        <v>111387.79999999999</v>
      </c>
      <c r="BP1762" s="37">
        <f t="shared" si="6010"/>
        <v>111387.79999999999</v>
      </c>
      <c r="BQ1762" s="37">
        <f t="shared" si="6058"/>
        <v>0</v>
      </c>
      <c r="BR1762" s="37">
        <f t="shared" si="6059"/>
        <v>0</v>
      </c>
      <c r="BS1762" s="31">
        <f t="shared" si="6013"/>
        <v>174826.01400000002</v>
      </c>
      <c r="BT1762" s="31">
        <f t="shared" si="6014"/>
        <v>111387.79999999999</v>
      </c>
      <c r="BU1762" s="31">
        <f t="shared" si="6015"/>
        <v>111387.79999999999</v>
      </c>
      <c r="BV1762" s="37">
        <f t="shared" si="6060"/>
        <v>0</v>
      </c>
      <c r="BW1762" s="37">
        <f t="shared" si="6061"/>
        <v>0</v>
      </c>
      <c r="BX1762" s="37">
        <f t="shared" si="6018"/>
        <v>174826.01400000002</v>
      </c>
      <c r="BY1762" s="37">
        <f t="shared" si="6019"/>
        <v>111387.79999999999</v>
      </c>
      <c r="BZ1762" s="37">
        <f t="shared" si="6020"/>
        <v>111387.79999999999</v>
      </c>
      <c r="CA1762" s="37">
        <f t="shared" si="6062"/>
        <v>29490.713</v>
      </c>
      <c r="CB1762" s="37">
        <f t="shared" si="6063"/>
        <v>0</v>
      </c>
      <c r="CC1762" s="37">
        <f t="shared" si="6064"/>
        <v>0</v>
      </c>
      <c r="CD1762" s="37">
        <f t="shared" si="5856"/>
        <v>204316.72700000001</v>
      </c>
      <c r="CE1762" s="37">
        <f t="shared" si="5857"/>
        <v>111387.79999999999</v>
      </c>
      <c r="CF1762" s="37">
        <f t="shared" si="5858"/>
        <v>111387.79999999999</v>
      </c>
      <c r="CG1762" s="37">
        <f t="shared" si="6065"/>
        <v>0</v>
      </c>
      <c r="CH1762" s="24"/>
      <c r="CI1762" s="38"/>
      <c r="CK1762" s="33" t="s">
        <v>27</v>
      </c>
    </row>
    <row r="1763" ht="52.700000000000003">
      <c r="A1763" s="16" t="s">
        <v>1013</v>
      </c>
      <c r="B1763" s="17"/>
      <c r="C1763" s="16"/>
      <c r="D1763" s="16"/>
      <c r="E1763" s="39" t="s">
        <v>1014</v>
      </c>
      <c r="F1763" s="31">
        <f>F1764+F1774</f>
        <v>108071.2</v>
      </c>
      <c r="G1763" s="31">
        <f>G1764+G1774</f>
        <v>110286.39999999999</v>
      </c>
      <c r="H1763" s="31">
        <f>H1764+H1774</f>
        <v>110286.39999999999</v>
      </c>
      <c r="I1763" s="31">
        <f>I1764+I1774</f>
        <v>0</v>
      </c>
      <c r="J1763" s="31">
        <f>J1764+J1774</f>
        <v>0</v>
      </c>
      <c r="K1763" s="31">
        <f>K1764+K1774</f>
        <v>0</v>
      </c>
      <c r="L1763" s="31">
        <f t="shared" si="5954"/>
        <v>108071.2</v>
      </c>
      <c r="M1763" s="31">
        <f t="shared" si="5955"/>
        <v>110286.39999999999</v>
      </c>
      <c r="N1763" s="31">
        <f t="shared" si="5956"/>
        <v>110286.39999999999</v>
      </c>
      <c r="O1763" s="31">
        <f>O1764+O1774</f>
        <v>0</v>
      </c>
      <c r="P1763" s="31">
        <f>P1764+P1774</f>
        <v>0</v>
      </c>
      <c r="Q1763" s="31">
        <f>Q1764+Q1774</f>
        <v>0</v>
      </c>
      <c r="R1763" s="31">
        <f t="shared" si="5960"/>
        <v>108071.2</v>
      </c>
      <c r="S1763" s="31">
        <f t="shared" si="5961"/>
        <v>110286.39999999999</v>
      </c>
      <c r="T1763" s="31">
        <f t="shared" si="5962"/>
        <v>110286.39999999999</v>
      </c>
      <c r="U1763" s="31">
        <f>U1764+U1774</f>
        <v>0</v>
      </c>
      <c r="V1763" s="31">
        <f>V1764+V1774</f>
        <v>0</v>
      </c>
      <c r="W1763" s="31">
        <f>W1764+W1774</f>
        <v>0</v>
      </c>
      <c r="X1763" s="31">
        <f t="shared" si="5966"/>
        <v>108071.2</v>
      </c>
      <c r="Y1763" s="31">
        <f t="shared" si="5967"/>
        <v>110286.39999999999</v>
      </c>
      <c r="Z1763" s="31">
        <f t="shared" si="5968"/>
        <v>110286.39999999999</v>
      </c>
      <c r="AA1763" s="31">
        <f>AA1764+AA1774</f>
        <v>0</v>
      </c>
      <c r="AB1763" s="31">
        <f>AB1764+AB1774</f>
        <v>0</v>
      </c>
      <c r="AC1763" s="31">
        <f>AC1764+AC1774</f>
        <v>0</v>
      </c>
      <c r="AD1763" s="31">
        <f t="shared" si="5972"/>
        <v>108071.2</v>
      </c>
      <c r="AE1763" s="31">
        <f t="shared" si="5973"/>
        <v>110286.39999999999</v>
      </c>
      <c r="AF1763" s="31">
        <f t="shared" si="5974"/>
        <v>110286.39999999999</v>
      </c>
      <c r="AG1763" s="31">
        <f>AG1764+AG1774</f>
        <v>0</v>
      </c>
      <c r="AH1763" s="31">
        <f>AH1764+AH1774</f>
        <v>0</v>
      </c>
      <c r="AI1763" s="31">
        <f>AI1764+AI1774</f>
        <v>0</v>
      </c>
      <c r="AJ1763" s="31">
        <f t="shared" si="5978"/>
        <v>108071.2</v>
      </c>
      <c r="AK1763" s="31">
        <f t="shared" si="5979"/>
        <v>110286.39999999999</v>
      </c>
      <c r="AL1763" s="31">
        <f t="shared" si="5980"/>
        <v>110286.39999999999</v>
      </c>
      <c r="AM1763" s="31">
        <f>AM1764+AM1774+AM1783</f>
        <v>0</v>
      </c>
      <c r="AN1763" s="31">
        <f>AN1764+AN1774+AN1783</f>
        <v>0</v>
      </c>
      <c r="AO1763" s="31">
        <f>AO1764+AO1774+AO1783</f>
        <v>0</v>
      </c>
      <c r="AP1763" s="31">
        <f t="shared" si="5984"/>
        <v>108071.2</v>
      </c>
      <c r="AQ1763" s="31">
        <f t="shared" si="5985"/>
        <v>110286.39999999999</v>
      </c>
      <c r="AR1763" s="31">
        <f t="shared" si="5986"/>
        <v>110286.39999999999</v>
      </c>
      <c r="AS1763" s="31">
        <f>AS1764+AS1774+AS1783</f>
        <v>0</v>
      </c>
      <c r="AT1763" s="31">
        <f>AT1764+AT1774+AT1783</f>
        <v>0</v>
      </c>
      <c r="AU1763" s="31">
        <f>AU1764+AU1774+AU1783</f>
        <v>0</v>
      </c>
      <c r="AV1763" s="31">
        <f t="shared" si="5990"/>
        <v>108071.2</v>
      </c>
      <c r="AW1763" s="31">
        <f t="shared" si="5991"/>
        <v>110286.39999999999</v>
      </c>
      <c r="AX1763" s="31">
        <f t="shared" si="5992"/>
        <v>110286.39999999999</v>
      </c>
      <c r="AY1763" s="31">
        <f>AY1764+AY1774+AY1783</f>
        <v>34178.992000000006</v>
      </c>
      <c r="AZ1763" s="31">
        <f>AZ1764+AZ1774+AZ1783</f>
        <v>1101.4000000000001</v>
      </c>
      <c r="BA1763" s="31">
        <f>BA1764+BA1774+BA1783</f>
        <v>1101.4000000000001</v>
      </c>
      <c r="BB1763" s="31">
        <f t="shared" si="5996"/>
        <v>142250.19200000001</v>
      </c>
      <c r="BC1763" s="31">
        <f t="shared" si="5997"/>
        <v>111387.79999999999</v>
      </c>
      <c r="BD1763" s="31">
        <f t="shared" si="5998"/>
        <v>111387.79999999999</v>
      </c>
      <c r="BE1763" s="31">
        <f>BE1764+BE1774+BE1783</f>
        <v>0</v>
      </c>
      <c r="BF1763" s="31">
        <f>BF1764+BF1774+BF1783</f>
        <v>0</v>
      </c>
      <c r="BG1763" s="31">
        <f>BG1764+BG1774+BG1783</f>
        <v>0</v>
      </c>
      <c r="BH1763" s="31">
        <f t="shared" si="6002"/>
        <v>142250.19200000001</v>
      </c>
      <c r="BI1763" s="31">
        <f t="shared" si="6003"/>
        <v>111387.79999999999</v>
      </c>
      <c r="BJ1763" s="31">
        <f t="shared" si="6004"/>
        <v>111387.79999999999</v>
      </c>
      <c r="BK1763" s="31">
        <f>BK1764+BK1774+BK1783</f>
        <v>32575.822</v>
      </c>
      <c r="BL1763" s="31">
        <f>BL1764+BL1774+BL1783</f>
        <v>0</v>
      </c>
      <c r="BM1763" s="31">
        <f>BM1764+BM1774+BM1783</f>
        <v>0</v>
      </c>
      <c r="BN1763" s="31">
        <f t="shared" si="6008"/>
        <v>174826.01400000002</v>
      </c>
      <c r="BO1763" s="31">
        <f t="shared" si="6009"/>
        <v>111387.79999999999</v>
      </c>
      <c r="BP1763" s="31">
        <f t="shared" si="6010"/>
        <v>111387.79999999999</v>
      </c>
      <c r="BQ1763" s="31">
        <f>BQ1764+BQ1774+BQ1783</f>
        <v>0</v>
      </c>
      <c r="BR1763" s="31">
        <f>BR1764+BR1774+BR1783</f>
        <v>0</v>
      </c>
      <c r="BS1763" s="31">
        <f t="shared" si="6013"/>
        <v>174826.01400000002</v>
      </c>
      <c r="BT1763" s="31">
        <f t="shared" si="6014"/>
        <v>111387.79999999999</v>
      </c>
      <c r="BU1763" s="31">
        <f t="shared" si="6015"/>
        <v>111387.79999999999</v>
      </c>
      <c r="BV1763" s="31">
        <f>BV1764+BV1774+BV1783</f>
        <v>0</v>
      </c>
      <c r="BW1763" s="31">
        <f>BW1764+BW1774+BW1783</f>
        <v>0</v>
      </c>
      <c r="BX1763" s="31">
        <f t="shared" si="6018"/>
        <v>174826.01400000002</v>
      </c>
      <c r="BY1763" s="31">
        <f t="shared" si="6019"/>
        <v>111387.79999999999</v>
      </c>
      <c r="BZ1763" s="31">
        <f t="shared" si="6020"/>
        <v>111387.79999999999</v>
      </c>
      <c r="CA1763" s="31">
        <f>CA1764+CA1774+CA1783</f>
        <v>29490.713</v>
      </c>
      <c r="CB1763" s="31">
        <f>CB1764+CB1774+CB1783</f>
        <v>0</v>
      </c>
      <c r="CC1763" s="31">
        <f>CC1764+CC1774+CC1783</f>
        <v>0</v>
      </c>
      <c r="CD1763" s="31">
        <f t="shared" si="5856"/>
        <v>204316.72700000001</v>
      </c>
      <c r="CE1763" s="31">
        <f t="shared" si="5857"/>
        <v>111387.79999999999</v>
      </c>
      <c r="CF1763" s="31">
        <f t="shared" si="5858"/>
        <v>111387.79999999999</v>
      </c>
      <c r="CG1763" s="31">
        <f>CG1764+CG1774+CG1783</f>
        <v>0</v>
      </c>
      <c r="CH1763" s="24"/>
      <c r="CI1763" s="40"/>
      <c r="CL1763" s="1" t="s">
        <v>28</v>
      </c>
    </row>
    <row r="1764" ht="43.75">
      <c r="A1764" s="16" t="s">
        <v>1015</v>
      </c>
      <c r="B1764" s="17"/>
      <c r="C1764" s="16"/>
      <c r="D1764" s="16"/>
      <c r="E1764" s="39" t="s">
        <v>130</v>
      </c>
      <c r="F1764" s="31">
        <f>F1765+F1768+F1771</f>
        <v>64587.099999999999</v>
      </c>
      <c r="G1764" s="31">
        <f>G1765+G1768+G1771</f>
        <v>66802.300000000003</v>
      </c>
      <c r="H1764" s="31">
        <f>H1765+H1768+H1771</f>
        <v>66802.300000000003</v>
      </c>
      <c r="I1764" s="31">
        <f>I1765+I1768+I1771</f>
        <v>0</v>
      </c>
      <c r="J1764" s="31">
        <f>J1765+J1768+J1771</f>
        <v>0</v>
      </c>
      <c r="K1764" s="31">
        <f>K1765+K1768+K1771</f>
        <v>0</v>
      </c>
      <c r="L1764" s="31">
        <f t="shared" si="5954"/>
        <v>64587.099999999999</v>
      </c>
      <c r="M1764" s="31">
        <f t="shared" si="5955"/>
        <v>66802.300000000003</v>
      </c>
      <c r="N1764" s="31">
        <f t="shared" si="5956"/>
        <v>66802.300000000003</v>
      </c>
      <c r="O1764" s="31">
        <f>O1765+O1768+O1771</f>
        <v>0</v>
      </c>
      <c r="P1764" s="31">
        <f>P1765+P1768+P1771</f>
        <v>0</v>
      </c>
      <c r="Q1764" s="31">
        <f>Q1765+Q1768+Q1771</f>
        <v>0</v>
      </c>
      <c r="R1764" s="31">
        <f t="shared" si="5960"/>
        <v>64587.099999999999</v>
      </c>
      <c r="S1764" s="31">
        <f t="shared" si="5961"/>
        <v>66802.300000000003</v>
      </c>
      <c r="T1764" s="31">
        <f t="shared" si="5962"/>
        <v>66802.300000000003</v>
      </c>
      <c r="U1764" s="31">
        <f>U1765+U1768+U1771</f>
        <v>0</v>
      </c>
      <c r="V1764" s="31">
        <f>V1765+V1768+V1771</f>
        <v>0</v>
      </c>
      <c r="W1764" s="31">
        <f>W1765+W1768+W1771</f>
        <v>0</v>
      </c>
      <c r="X1764" s="31">
        <f t="shared" si="5966"/>
        <v>64587.099999999999</v>
      </c>
      <c r="Y1764" s="31">
        <f t="shared" si="5967"/>
        <v>66802.300000000003</v>
      </c>
      <c r="Z1764" s="31">
        <f t="shared" si="5968"/>
        <v>66802.300000000003</v>
      </c>
      <c r="AA1764" s="31">
        <f>AA1765+AA1768+AA1771</f>
        <v>0</v>
      </c>
      <c r="AB1764" s="31">
        <f>AB1765+AB1768+AB1771</f>
        <v>0</v>
      </c>
      <c r="AC1764" s="31">
        <f>AC1765+AC1768+AC1771</f>
        <v>0</v>
      </c>
      <c r="AD1764" s="31">
        <f t="shared" si="5972"/>
        <v>64587.099999999999</v>
      </c>
      <c r="AE1764" s="31">
        <f t="shared" si="5973"/>
        <v>66802.300000000003</v>
      </c>
      <c r="AF1764" s="31">
        <f t="shared" si="5974"/>
        <v>66802.300000000003</v>
      </c>
      <c r="AG1764" s="31">
        <f>AG1765+AG1768+AG1771</f>
        <v>0</v>
      </c>
      <c r="AH1764" s="31">
        <f>AH1765+AH1768+AH1771</f>
        <v>0</v>
      </c>
      <c r="AI1764" s="31">
        <f>AI1765+AI1768+AI1771</f>
        <v>0</v>
      </c>
      <c r="AJ1764" s="31">
        <f t="shared" si="5978"/>
        <v>64587.099999999999</v>
      </c>
      <c r="AK1764" s="31">
        <f t="shared" si="5979"/>
        <v>66802.300000000003</v>
      </c>
      <c r="AL1764" s="31">
        <f t="shared" si="5980"/>
        <v>66802.300000000003</v>
      </c>
      <c r="AM1764" s="31">
        <f>AM1765+AM1768+AM1771</f>
        <v>0</v>
      </c>
      <c r="AN1764" s="31">
        <f>AN1765+AN1768+AN1771</f>
        <v>0</v>
      </c>
      <c r="AO1764" s="31">
        <f>AO1765+AO1768+AO1771</f>
        <v>0</v>
      </c>
      <c r="AP1764" s="31">
        <f t="shared" si="5984"/>
        <v>64587.099999999999</v>
      </c>
      <c r="AQ1764" s="31">
        <f t="shared" si="5985"/>
        <v>66802.300000000003</v>
      </c>
      <c r="AR1764" s="31">
        <f t="shared" si="5986"/>
        <v>66802.300000000003</v>
      </c>
      <c r="AS1764" s="31">
        <f>AS1765+AS1768+AS1771</f>
        <v>0</v>
      </c>
      <c r="AT1764" s="31">
        <f>AT1765+AT1768+AT1771</f>
        <v>0</v>
      </c>
      <c r="AU1764" s="31">
        <f>AU1765+AU1768+AU1771</f>
        <v>0</v>
      </c>
      <c r="AV1764" s="31">
        <f t="shared" si="5990"/>
        <v>64587.099999999999</v>
      </c>
      <c r="AW1764" s="31">
        <f t="shared" si="5991"/>
        <v>66802.300000000003</v>
      </c>
      <c r="AX1764" s="31">
        <f t="shared" si="5992"/>
        <v>66802.300000000003</v>
      </c>
      <c r="AY1764" s="31">
        <f>AY1765+AY1768+AY1771</f>
        <v>537.89999999999998</v>
      </c>
      <c r="AZ1764" s="31">
        <f>AZ1765+AZ1768+AZ1771</f>
        <v>1101.4000000000001</v>
      </c>
      <c r="BA1764" s="31">
        <f>BA1765+BA1768+BA1771</f>
        <v>1101.4000000000001</v>
      </c>
      <c r="BB1764" s="31">
        <f t="shared" si="5996"/>
        <v>65125</v>
      </c>
      <c r="BC1764" s="31">
        <f t="shared" si="5997"/>
        <v>67903.699999999997</v>
      </c>
      <c r="BD1764" s="31">
        <f t="shared" si="5998"/>
        <v>67903.699999999997</v>
      </c>
      <c r="BE1764" s="31">
        <f>BE1765+BE1768+BE1771</f>
        <v>0</v>
      </c>
      <c r="BF1764" s="31">
        <f>BF1765+BF1768+BF1771</f>
        <v>0</v>
      </c>
      <c r="BG1764" s="31">
        <f>BG1765+BG1768+BG1771</f>
        <v>0</v>
      </c>
      <c r="BH1764" s="31">
        <f t="shared" si="6002"/>
        <v>65125</v>
      </c>
      <c r="BI1764" s="31">
        <f t="shared" si="6003"/>
        <v>67903.699999999997</v>
      </c>
      <c r="BJ1764" s="31">
        <f t="shared" si="6004"/>
        <v>67903.699999999997</v>
      </c>
      <c r="BK1764" s="31">
        <f>BK1765+BK1768+BK1771</f>
        <v>0</v>
      </c>
      <c r="BL1764" s="31">
        <f>BL1765+BL1768+BL1771</f>
        <v>0</v>
      </c>
      <c r="BM1764" s="31">
        <f>BM1765+BM1768+BM1771</f>
        <v>0</v>
      </c>
      <c r="BN1764" s="31">
        <f t="shared" si="6008"/>
        <v>65125</v>
      </c>
      <c r="BO1764" s="31">
        <f t="shared" si="6009"/>
        <v>67903.699999999997</v>
      </c>
      <c r="BP1764" s="31">
        <f t="shared" si="6010"/>
        <v>67903.699999999997</v>
      </c>
      <c r="BQ1764" s="31">
        <f>BQ1765+BQ1768+BQ1771</f>
        <v>0</v>
      </c>
      <c r="BR1764" s="31">
        <f>BR1765+BR1768+BR1771</f>
        <v>0</v>
      </c>
      <c r="BS1764" s="31">
        <f t="shared" si="6013"/>
        <v>65125</v>
      </c>
      <c r="BT1764" s="31">
        <f t="shared" si="6014"/>
        <v>67903.699999999997</v>
      </c>
      <c r="BU1764" s="31">
        <f t="shared" si="6015"/>
        <v>67903.699999999997</v>
      </c>
      <c r="BV1764" s="31">
        <f>BV1765+BV1768+BV1771</f>
        <v>0</v>
      </c>
      <c r="BW1764" s="31">
        <f>BW1765+BW1768+BW1771</f>
        <v>0</v>
      </c>
      <c r="BX1764" s="31">
        <f t="shared" si="6018"/>
        <v>65125</v>
      </c>
      <c r="BY1764" s="31">
        <f t="shared" si="6019"/>
        <v>67903.699999999997</v>
      </c>
      <c r="BZ1764" s="31">
        <f t="shared" si="6020"/>
        <v>67903.699999999997</v>
      </c>
      <c r="CA1764" s="31">
        <f>CA1765+CA1768+CA1771</f>
        <v>0</v>
      </c>
      <c r="CB1764" s="31">
        <f>CB1765+CB1768+CB1771</f>
        <v>0</v>
      </c>
      <c r="CC1764" s="31">
        <f>CC1765+CC1768+CC1771</f>
        <v>0</v>
      </c>
      <c r="CD1764" s="31">
        <f t="shared" si="5856"/>
        <v>65125</v>
      </c>
      <c r="CE1764" s="31">
        <f t="shared" si="5857"/>
        <v>67903.699999999997</v>
      </c>
      <c r="CF1764" s="31">
        <f t="shared" si="5858"/>
        <v>67903.699999999997</v>
      </c>
      <c r="CG1764" s="31">
        <f>CG1765+CG1768+CG1771</f>
        <v>0</v>
      </c>
      <c r="CH1764" s="24"/>
      <c r="CI1764" s="40"/>
      <c r="CO1764" s="1" t="s">
        <v>31</v>
      </c>
    </row>
    <row r="1765" ht="71.599999999999994">
      <c r="A1765" s="16" t="s">
        <v>1015</v>
      </c>
      <c r="B1765" s="17">
        <v>100</v>
      </c>
      <c r="C1765" s="16"/>
      <c r="D1765" s="16"/>
      <c r="E1765" s="39" t="s">
        <v>131</v>
      </c>
      <c r="F1765" s="31">
        <f t="shared" ref="F1765:F1766" si="6067">F1766</f>
        <v>61054.599999999999</v>
      </c>
      <c r="G1765" s="31">
        <f t="shared" ref="G1765:G1766" si="6068">G1766</f>
        <v>63271.099999999999</v>
      </c>
      <c r="H1765" s="31">
        <f t="shared" ref="H1765:H1766" si="6069">H1766</f>
        <v>63271.099999999999</v>
      </c>
      <c r="I1765" s="31">
        <f t="shared" ref="I1765:I1772" si="6070">I1766</f>
        <v>0</v>
      </c>
      <c r="J1765" s="31">
        <f t="shared" ref="J1765:J1772" si="6071">J1766</f>
        <v>0</v>
      </c>
      <c r="K1765" s="31">
        <f t="shared" ref="K1765:K1772" si="6072">K1766</f>
        <v>0</v>
      </c>
      <c r="L1765" s="31">
        <f t="shared" si="5954"/>
        <v>61054.599999999999</v>
      </c>
      <c r="M1765" s="31">
        <f t="shared" si="5955"/>
        <v>63271.099999999999</v>
      </c>
      <c r="N1765" s="31">
        <f t="shared" si="5956"/>
        <v>63271.099999999999</v>
      </c>
      <c r="O1765" s="31">
        <f t="shared" ref="O1765:O1772" si="6073">O1766</f>
        <v>0</v>
      </c>
      <c r="P1765" s="31">
        <f t="shared" ref="P1765:P1772" si="6074">P1766</f>
        <v>0</v>
      </c>
      <c r="Q1765" s="31">
        <f t="shared" ref="Q1765:Q1772" si="6075">Q1766</f>
        <v>0</v>
      </c>
      <c r="R1765" s="31">
        <f t="shared" si="5960"/>
        <v>61054.599999999999</v>
      </c>
      <c r="S1765" s="31">
        <f t="shared" si="5961"/>
        <v>63271.099999999999</v>
      </c>
      <c r="T1765" s="31">
        <f t="shared" si="5962"/>
        <v>63271.099999999999</v>
      </c>
      <c r="U1765" s="31">
        <f t="shared" ref="U1765:U1772" si="6076">U1766</f>
        <v>0</v>
      </c>
      <c r="V1765" s="31">
        <f t="shared" ref="V1765:V1772" si="6077">V1766</f>
        <v>0</v>
      </c>
      <c r="W1765" s="31">
        <f t="shared" ref="W1765:W1772" si="6078">W1766</f>
        <v>0</v>
      </c>
      <c r="X1765" s="31">
        <f t="shared" si="5966"/>
        <v>61054.599999999999</v>
      </c>
      <c r="Y1765" s="31">
        <f t="shared" si="5967"/>
        <v>63271.099999999999</v>
      </c>
      <c r="Z1765" s="31">
        <f t="shared" si="5968"/>
        <v>63271.099999999999</v>
      </c>
      <c r="AA1765" s="31">
        <f t="shared" ref="AA1765:AA1772" si="6079">AA1766</f>
        <v>0</v>
      </c>
      <c r="AB1765" s="31">
        <f t="shared" ref="AB1765:AB1772" si="6080">AB1766</f>
        <v>0</v>
      </c>
      <c r="AC1765" s="31">
        <f t="shared" ref="AC1765:AC1772" si="6081">AC1766</f>
        <v>0</v>
      </c>
      <c r="AD1765" s="31">
        <f t="shared" si="5972"/>
        <v>61054.599999999999</v>
      </c>
      <c r="AE1765" s="31">
        <f t="shared" si="5973"/>
        <v>63271.099999999999</v>
      </c>
      <c r="AF1765" s="31">
        <f t="shared" si="5974"/>
        <v>63271.099999999999</v>
      </c>
      <c r="AG1765" s="31">
        <f t="shared" ref="AG1765:AG1772" si="6082">AG1766</f>
        <v>0</v>
      </c>
      <c r="AH1765" s="31">
        <f t="shared" ref="AH1765:AH1772" si="6083">AH1766</f>
        <v>0</v>
      </c>
      <c r="AI1765" s="31">
        <f t="shared" ref="AI1765:AI1772" si="6084">AI1766</f>
        <v>0</v>
      </c>
      <c r="AJ1765" s="31">
        <f t="shared" si="5978"/>
        <v>61054.599999999999</v>
      </c>
      <c r="AK1765" s="31">
        <f t="shared" si="5979"/>
        <v>63271.099999999999</v>
      </c>
      <c r="AL1765" s="31">
        <f t="shared" si="5980"/>
        <v>63271.099999999999</v>
      </c>
      <c r="AM1765" s="31">
        <f t="shared" ref="AM1765:AM1772" si="6085">AM1766</f>
        <v>0</v>
      </c>
      <c r="AN1765" s="31">
        <f t="shared" ref="AN1765:AN1772" si="6086">AN1766</f>
        <v>0</v>
      </c>
      <c r="AO1765" s="31">
        <f t="shared" ref="AO1765:AO1772" si="6087">AO1766</f>
        <v>0</v>
      </c>
      <c r="AP1765" s="31">
        <f t="shared" si="5984"/>
        <v>61054.599999999999</v>
      </c>
      <c r="AQ1765" s="31">
        <f t="shared" si="5985"/>
        <v>63271.099999999999</v>
      </c>
      <c r="AR1765" s="31">
        <f t="shared" si="5986"/>
        <v>63271.099999999999</v>
      </c>
      <c r="AS1765" s="31">
        <f t="shared" ref="AS1765:AS1772" si="6088">AS1766</f>
        <v>0</v>
      </c>
      <c r="AT1765" s="31">
        <f t="shared" ref="AT1765:AT1772" si="6089">AT1766</f>
        <v>0</v>
      </c>
      <c r="AU1765" s="31">
        <f t="shared" ref="AU1765:AU1772" si="6090">AU1766</f>
        <v>0</v>
      </c>
      <c r="AV1765" s="31">
        <f t="shared" si="5990"/>
        <v>61054.599999999999</v>
      </c>
      <c r="AW1765" s="31">
        <f t="shared" si="5991"/>
        <v>63271.099999999999</v>
      </c>
      <c r="AX1765" s="31">
        <f t="shared" si="5992"/>
        <v>63271.099999999999</v>
      </c>
      <c r="AY1765" s="31">
        <f t="shared" ref="AY1765:AY1772" si="6091">AY1766</f>
        <v>537.89999999999998</v>
      </c>
      <c r="AZ1765" s="31">
        <f t="shared" ref="AZ1765:AZ1772" si="6092">AZ1766</f>
        <v>1101.4000000000001</v>
      </c>
      <c r="BA1765" s="31">
        <f t="shared" ref="BA1765:BA1772" si="6093">BA1766</f>
        <v>1101.4000000000001</v>
      </c>
      <c r="BB1765" s="31">
        <f t="shared" si="5996"/>
        <v>61592.5</v>
      </c>
      <c r="BC1765" s="31">
        <f t="shared" si="5997"/>
        <v>64372.5</v>
      </c>
      <c r="BD1765" s="31">
        <f t="shared" si="5998"/>
        <v>64372.5</v>
      </c>
      <c r="BE1765" s="31">
        <f t="shared" ref="BE1765:BE1772" si="6094">BE1766</f>
        <v>0</v>
      </c>
      <c r="BF1765" s="31">
        <f t="shared" ref="BF1765:BF1772" si="6095">BF1766</f>
        <v>0</v>
      </c>
      <c r="BG1765" s="31">
        <f t="shared" ref="BG1765:BG1772" si="6096">BG1766</f>
        <v>0</v>
      </c>
      <c r="BH1765" s="31">
        <f t="shared" si="6002"/>
        <v>61592.5</v>
      </c>
      <c r="BI1765" s="31">
        <f t="shared" si="6003"/>
        <v>64372.5</v>
      </c>
      <c r="BJ1765" s="31">
        <f t="shared" si="6004"/>
        <v>64372.5</v>
      </c>
      <c r="BK1765" s="31">
        <f t="shared" ref="BK1765:BK1772" si="6097">BK1766</f>
        <v>0</v>
      </c>
      <c r="BL1765" s="31">
        <f t="shared" ref="BL1765:BL1772" si="6098">BL1766</f>
        <v>0</v>
      </c>
      <c r="BM1765" s="31">
        <f t="shared" ref="BM1765:BM1772" si="6099">BM1766</f>
        <v>0</v>
      </c>
      <c r="BN1765" s="31">
        <f t="shared" si="6008"/>
        <v>61592.5</v>
      </c>
      <c r="BO1765" s="31">
        <f t="shared" si="6009"/>
        <v>64372.5</v>
      </c>
      <c r="BP1765" s="31">
        <f t="shared" si="6010"/>
        <v>64372.5</v>
      </c>
      <c r="BQ1765" s="31">
        <f t="shared" ref="BQ1765:BQ1772" si="6100">BQ1766</f>
        <v>0</v>
      </c>
      <c r="BR1765" s="31">
        <f t="shared" ref="BR1765:BR1772" si="6101">BR1766</f>
        <v>0</v>
      </c>
      <c r="BS1765" s="31">
        <f t="shared" si="6013"/>
        <v>61592.5</v>
      </c>
      <c r="BT1765" s="31">
        <f t="shared" si="6014"/>
        <v>64372.5</v>
      </c>
      <c r="BU1765" s="31">
        <f t="shared" si="6015"/>
        <v>64372.5</v>
      </c>
      <c r="BV1765" s="31">
        <f t="shared" ref="BV1765:BV1772" si="6102">BV1766</f>
        <v>0</v>
      </c>
      <c r="BW1765" s="31">
        <f t="shared" ref="BW1765:BW1772" si="6103">BW1766</f>
        <v>0</v>
      </c>
      <c r="BX1765" s="31">
        <f t="shared" si="6018"/>
        <v>61592.5</v>
      </c>
      <c r="BY1765" s="31">
        <f t="shared" si="6019"/>
        <v>64372.5</v>
      </c>
      <c r="BZ1765" s="31">
        <f t="shared" si="6020"/>
        <v>64372.5</v>
      </c>
      <c r="CA1765" s="31">
        <f t="shared" ref="CA1765:CA1772" si="6104">CA1766</f>
        <v>0</v>
      </c>
      <c r="CB1765" s="31">
        <f t="shared" ref="CB1765:CB1772" si="6105">CB1766</f>
        <v>0</v>
      </c>
      <c r="CC1765" s="31">
        <f t="shared" ref="CC1765:CC1772" si="6106">CC1766</f>
        <v>0</v>
      </c>
      <c r="CD1765" s="31">
        <f t="shared" si="5856"/>
        <v>61592.5</v>
      </c>
      <c r="CE1765" s="31">
        <f t="shared" si="5857"/>
        <v>64372.5</v>
      </c>
      <c r="CF1765" s="31">
        <f t="shared" si="5858"/>
        <v>64372.5</v>
      </c>
      <c r="CG1765" s="31">
        <f t="shared" ref="CG1765:CG1772" si="6107">CG1766</f>
        <v>0</v>
      </c>
      <c r="CH1765" s="24"/>
      <c r="CI1765" s="40"/>
      <c r="CM1765" s="1" t="s">
        <v>29</v>
      </c>
    </row>
    <row r="1766" ht="29.850000000000001">
      <c r="A1766" s="16" t="s">
        <v>1015</v>
      </c>
      <c r="B1766" s="17">
        <v>110</v>
      </c>
      <c r="C1766" s="16"/>
      <c r="D1766" s="16"/>
      <c r="E1766" s="39" t="s">
        <v>132</v>
      </c>
      <c r="F1766" s="31">
        <f t="shared" si="6067"/>
        <v>61054.599999999999</v>
      </c>
      <c r="G1766" s="31">
        <f t="shared" si="6068"/>
        <v>63271.099999999999</v>
      </c>
      <c r="H1766" s="31">
        <f t="shared" si="6069"/>
        <v>63271.099999999999</v>
      </c>
      <c r="I1766" s="31">
        <f t="shared" si="6070"/>
        <v>0</v>
      </c>
      <c r="J1766" s="31">
        <f t="shared" si="6071"/>
        <v>0</v>
      </c>
      <c r="K1766" s="31">
        <f t="shared" si="6072"/>
        <v>0</v>
      </c>
      <c r="L1766" s="31">
        <f t="shared" si="5954"/>
        <v>61054.599999999999</v>
      </c>
      <c r="M1766" s="31">
        <f t="shared" si="5955"/>
        <v>63271.099999999999</v>
      </c>
      <c r="N1766" s="31">
        <f t="shared" si="5956"/>
        <v>63271.099999999999</v>
      </c>
      <c r="O1766" s="31">
        <f t="shared" si="6073"/>
        <v>0</v>
      </c>
      <c r="P1766" s="31">
        <f t="shared" si="6074"/>
        <v>0</v>
      </c>
      <c r="Q1766" s="31">
        <f t="shared" si="6075"/>
        <v>0</v>
      </c>
      <c r="R1766" s="31">
        <f t="shared" si="5960"/>
        <v>61054.599999999999</v>
      </c>
      <c r="S1766" s="31">
        <f t="shared" si="5961"/>
        <v>63271.099999999999</v>
      </c>
      <c r="T1766" s="31">
        <f t="shared" si="5962"/>
        <v>63271.099999999999</v>
      </c>
      <c r="U1766" s="31">
        <f t="shared" si="6076"/>
        <v>0</v>
      </c>
      <c r="V1766" s="31">
        <f t="shared" si="6077"/>
        <v>0</v>
      </c>
      <c r="W1766" s="31">
        <f t="shared" si="6078"/>
        <v>0</v>
      </c>
      <c r="X1766" s="31">
        <f t="shared" si="5966"/>
        <v>61054.599999999999</v>
      </c>
      <c r="Y1766" s="31">
        <f t="shared" si="5967"/>
        <v>63271.099999999999</v>
      </c>
      <c r="Z1766" s="31">
        <f t="shared" si="5968"/>
        <v>63271.099999999999</v>
      </c>
      <c r="AA1766" s="31">
        <f t="shared" si="6079"/>
        <v>0</v>
      </c>
      <c r="AB1766" s="31">
        <f t="shared" si="6080"/>
        <v>0</v>
      </c>
      <c r="AC1766" s="31">
        <f t="shared" si="6081"/>
        <v>0</v>
      </c>
      <c r="AD1766" s="31">
        <f t="shared" si="5972"/>
        <v>61054.599999999999</v>
      </c>
      <c r="AE1766" s="31">
        <f t="shared" si="5973"/>
        <v>63271.099999999999</v>
      </c>
      <c r="AF1766" s="31">
        <f t="shared" si="5974"/>
        <v>63271.099999999999</v>
      </c>
      <c r="AG1766" s="31">
        <f t="shared" si="6082"/>
        <v>0</v>
      </c>
      <c r="AH1766" s="31">
        <f t="shared" si="6083"/>
        <v>0</v>
      </c>
      <c r="AI1766" s="31">
        <f t="shared" si="6084"/>
        <v>0</v>
      </c>
      <c r="AJ1766" s="31">
        <f t="shared" si="5978"/>
        <v>61054.599999999999</v>
      </c>
      <c r="AK1766" s="31">
        <f t="shared" si="5979"/>
        <v>63271.099999999999</v>
      </c>
      <c r="AL1766" s="31">
        <f t="shared" si="5980"/>
        <v>63271.099999999999</v>
      </c>
      <c r="AM1766" s="31">
        <f t="shared" si="6085"/>
        <v>0</v>
      </c>
      <c r="AN1766" s="31">
        <f t="shared" si="6086"/>
        <v>0</v>
      </c>
      <c r="AO1766" s="31">
        <f t="shared" si="6087"/>
        <v>0</v>
      </c>
      <c r="AP1766" s="31">
        <f t="shared" si="5984"/>
        <v>61054.599999999999</v>
      </c>
      <c r="AQ1766" s="31">
        <f t="shared" si="5985"/>
        <v>63271.099999999999</v>
      </c>
      <c r="AR1766" s="31">
        <f t="shared" si="5986"/>
        <v>63271.099999999999</v>
      </c>
      <c r="AS1766" s="31">
        <f t="shared" si="6088"/>
        <v>0</v>
      </c>
      <c r="AT1766" s="31">
        <f t="shared" si="6089"/>
        <v>0</v>
      </c>
      <c r="AU1766" s="31">
        <f t="shared" si="6090"/>
        <v>0</v>
      </c>
      <c r="AV1766" s="31">
        <f t="shared" si="5990"/>
        <v>61054.599999999999</v>
      </c>
      <c r="AW1766" s="31">
        <f t="shared" si="5991"/>
        <v>63271.099999999999</v>
      </c>
      <c r="AX1766" s="31">
        <f t="shared" si="5992"/>
        <v>63271.099999999999</v>
      </c>
      <c r="AY1766" s="31">
        <f t="shared" si="6091"/>
        <v>537.89999999999998</v>
      </c>
      <c r="AZ1766" s="31">
        <f t="shared" si="6092"/>
        <v>1101.4000000000001</v>
      </c>
      <c r="BA1766" s="31">
        <f t="shared" si="6093"/>
        <v>1101.4000000000001</v>
      </c>
      <c r="BB1766" s="31">
        <f t="shared" si="5996"/>
        <v>61592.5</v>
      </c>
      <c r="BC1766" s="31">
        <f t="shared" si="5997"/>
        <v>64372.5</v>
      </c>
      <c r="BD1766" s="31">
        <f t="shared" si="5998"/>
        <v>64372.5</v>
      </c>
      <c r="BE1766" s="31">
        <f t="shared" si="6094"/>
        <v>0</v>
      </c>
      <c r="BF1766" s="31">
        <f t="shared" si="6095"/>
        <v>0</v>
      </c>
      <c r="BG1766" s="31">
        <f t="shared" si="6096"/>
        <v>0</v>
      </c>
      <c r="BH1766" s="31">
        <f t="shared" si="6002"/>
        <v>61592.5</v>
      </c>
      <c r="BI1766" s="31">
        <f t="shared" si="6003"/>
        <v>64372.5</v>
      </c>
      <c r="BJ1766" s="31">
        <f t="shared" si="6004"/>
        <v>64372.5</v>
      </c>
      <c r="BK1766" s="31">
        <f t="shared" si="6097"/>
        <v>0</v>
      </c>
      <c r="BL1766" s="31">
        <f t="shared" si="6098"/>
        <v>0</v>
      </c>
      <c r="BM1766" s="31">
        <f t="shared" si="6099"/>
        <v>0</v>
      </c>
      <c r="BN1766" s="31">
        <f t="shared" si="6008"/>
        <v>61592.5</v>
      </c>
      <c r="BO1766" s="31">
        <f t="shared" si="6009"/>
        <v>64372.5</v>
      </c>
      <c r="BP1766" s="31">
        <f t="shared" si="6010"/>
        <v>64372.5</v>
      </c>
      <c r="BQ1766" s="31">
        <f t="shared" si="6100"/>
        <v>0</v>
      </c>
      <c r="BR1766" s="31">
        <f t="shared" si="6101"/>
        <v>0</v>
      </c>
      <c r="BS1766" s="31">
        <f t="shared" si="6013"/>
        <v>61592.5</v>
      </c>
      <c r="BT1766" s="31">
        <f t="shared" si="6014"/>
        <v>64372.5</v>
      </c>
      <c r="BU1766" s="31">
        <f t="shared" si="6015"/>
        <v>64372.5</v>
      </c>
      <c r="BV1766" s="31">
        <f t="shared" si="6102"/>
        <v>0</v>
      </c>
      <c r="BW1766" s="31">
        <f t="shared" si="6103"/>
        <v>0</v>
      </c>
      <c r="BX1766" s="31">
        <f t="shared" si="6018"/>
        <v>61592.5</v>
      </c>
      <c r="BY1766" s="31">
        <f t="shared" si="6019"/>
        <v>64372.5</v>
      </c>
      <c r="BZ1766" s="31">
        <f t="shared" si="6020"/>
        <v>64372.5</v>
      </c>
      <c r="CA1766" s="31">
        <f t="shared" si="6104"/>
        <v>0</v>
      </c>
      <c r="CB1766" s="31">
        <f t="shared" si="6105"/>
        <v>0</v>
      </c>
      <c r="CC1766" s="31">
        <f t="shared" si="6106"/>
        <v>0</v>
      </c>
      <c r="CD1766" s="31">
        <f t="shared" si="5856"/>
        <v>61592.5</v>
      </c>
      <c r="CE1766" s="31">
        <f t="shared" si="5857"/>
        <v>64372.5</v>
      </c>
      <c r="CF1766" s="31">
        <f t="shared" si="5858"/>
        <v>64372.5</v>
      </c>
      <c r="CG1766" s="31">
        <f t="shared" si="6107"/>
        <v>0</v>
      </c>
      <c r="CH1766" s="24"/>
      <c r="CI1766" s="40"/>
      <c r="CN1766" s="1" t="s">
        <v>30</v>
      </c>
    </row>
    <row r="1767" ht="29.850000000000001">
      <c r="A1767" s="16" t="s">
        <v>1015</v>
      </c>
      <c r="B1767" s="17">
        <v>110</v>
      </c>
      <c r="C1767" s="16" t="s">
        <v>66</v>
      </c>
      <c r="D1767" s="16" t="s">
        <v>66</v>
      </c>
      <c r="E1767" s="39" t="s">
        <v>728</v>
      </c>
      <c r="F1767" s="31">
        <f>62208.5-1153.9</f>
        <v>61054.599999999999</v>
      </c>
      <c r="G1767" s="31">
        <f>64466.9-1195.8</f>
        <v>63271.099999999999</v>
      </c>
      <c r="H1767" s="31">
        <f>64466.9-1195.8</f>
        <v>63271.099999999999</v>
      </c>
      <c r="I1767" s="31"/>
      <c r="J1767" s="31"/>
      <c r="K1767" s="31"/>
      <c r="L1767" s="31">
        <f t="shared" si="5954"/>
        <v>61054.599999999999</v>
      </c>
      <c r="M1767" s="31">
        <f t="shared" si="5955"/>
        <v>63271.099999999999</v>
      </c>
      <c r="N1767" s="31">
        <f t="shared" si="5956"/>
        <v>63271.099999999999</v>
      </c>
      <c r="O1767" s="31"/>
      <c r="P1767" s="31"/>
      <c r="Q1767" s="31"/>
      <c r="R1767" s="31">
        <f t="shared" si="5960"/>
        <v>61054.599999999999</v>
      </c>
      <c r="S1767" s="31">
        <f t="shared" si="5961"/>
        <v>63271.099999999999</v>
      </c>
      <c r="T1767" s="31">
        <f t="shared" si="5962"/>
        <v>63271.099999999999</v>
      </c>
      <c r="U1767" s="31"/>
      <c r="V1767" s="31"/>
      <c r="W1767" s="31"/>
      <c r="X1767" s="31">
        <f t="shared" si="5966"/>
        <v>61054.599999999999</v>
      </c>
      <c r="Y1767" s="31">
        <f t="shared" si="5967"/>
        <v>63271.099999999999</v>
      </c>
      <c r="Z1767" s="31">
        <f t="shared" si="5968"/>
        <v>63271.099999999999</v>
      </c>
      <c r="AA1767" s="31"/>
      <c r="AB1767" s="31"/>
      <c r="AC1767" s="31"/>
      <c r="AD1767" s="31">
        <f t="shared" si="5972"/>
        <v>61054.599999999999</v>
      </c>
      <c r="AE1767" s="31">
        <f t="shared" si="5973"/>
        <v>63271.099999999999</v>
      </c>
      <c r="AF1767" s="31">
        <f t="shared" si="5974"/>
        <v>63271.099999999999</v>
      </c>
      <c r="AG1767" s="31"/>
      <c r="AH1767" s="31"/>
      <c r="AI1767" s="31"/>
      <c r="AJ1767" s="31">
        <f t="shared" si="5978"/>
        <v>61054.599999999999</v>
      </c>
      <c r="AK1767" s="31">
        <f t="shared" si="5979"/>
        <v>63271.099999999999</v>
      </c>
      <c r="AL1767" s="31">
        <f t="shared" si="5980"/>
        <v>63271.099999999999</v>
      </c>
      <c r="AM1767" s="31"/>
      <c r="AN1767" s="31"/>
      <c r="AO1767" s="31"/>
      <c r="AP1767" s="31">
        <f t="shared" si="5984"/>
        <v>61054.599999999999</v>
      </c>
      <c r="AQ1767" s="31">
        <f t="shared" si="5985"/>
        <v>63271.099999999999</v>
      </c>
      <c r="AR1767" s="31">
        <f t="shared" si="5986"/>
        <v>63271.099999999999</v>
      </c>
      <c r="AS1767" s="31"/>
      <c r="AT1767" s="31"/>
      <c r="AU1767" s="31"/>
      <c r="AV1767" s="31">
        <f t="shared" si="5990"/>
        <v>61054.599999999999</v>
      </c>
      <c r="AW1767" s="31">
        <f t="shared" si="5991"/>
        <v>63271.099999999999</v>
      </c>
      <c r="AX1767" s="31">
        <f t="shared" si="5992"/>
        <v>63271.099999999999</v>
      </c>
      <c r="AY1767" s="31">
        <v>537.89999999999998</v>
      </c>
      <c r="AZ1767" s="31">
        <v>1101.4000000000001</v>
      </c>
      <c r="BA1767" s="31">
        <v>1101.4000000000001</v>
      </c>
      <c r="BB1767" s="31">
        <f t="shared" si="5996"/>
        <v>61592.5</v>
      </c>
      <c r="BC1767" s="31">
        <f t="shared" si="5997"/>
        <v>64372.5</v>
      </c>
      <c r="BD1767" s="31">
        <f t="shared" si="5998"/>
        <v>64372.5</v>
      </c>
      <c r="BE1767" s="31"/>
      <c r="BF1767" s="31"/>
      <c r="BG1767" s="31"/>
      <c r="BH1767" s="31">
        <f t="shared" si="6002"/>
        <v>61592.5</v>
      </c>
      <c r="BI1767" s="31">
        <f t="shared" si="6003"/>
        <v>64372.5</v>
      </c>
      <c r="BJ1767" s="31">
        <f t="shared" si="6004"/>
        <v>64372.5</v>
      </c>
      <c r="BK1767" s="31"/>
      <c r="BL1767" s="31"/>
      <c r="BM1767" s="31"/>
      <c r="BN1767" s="31">
        <f t="shared" si="6008"/>
        <v>61592.5</v>
      </c>
      <c r="BO1767" s="31">
        <f t="shared" si="6009"/>
        <v>64372.5</v>
      </c>
      <c r="BP1767" s="31">
        <f t="shared" si="6010"/>
        <v>64372.5</v>
      </c>
      <c r="BQ1767" s="31"/>
      <c r="BR1767" s="31"/>
      <c r="BS1767" s="31">
        <f t="shared" si="6013"/>
        <v>61592.5</v>
      </c>
      <c r="BT1767" s="31">
        <f t="shared" si="6014"/>
        <v>64372.5</v>
      </c>
      <c r="BU1767" s="31">
        <f t="shared" si="6015"/>
        <v>64372.5</v>
      </c>
      <c r="BV1767" s="31"/>
      <c r="BW1767" s="31"/>
      <c r="BX1767" s="31">
        <f t="shared" si="6018"/>
        <v>61592.5</v>
      </c>
      <c r="BY1767" s="31">
        <f t="shared" si="6019"/>
        <v>64372.5</v>
      </c>
      <c r="BZ1767" s="31">
        <f t="shared" si="6020"/>
        <v>64372.5</v>
      </c>
      <c r="CA1767" s="31"/>
      <c r="CB1767" s="31"/>
      <c r="CC1767" s="31"/>
      <c r="CD1767" s="31">
        <f t="shared" si="5856"/>
        <v>61592.5</v>
      </c>
      <c r="CE1767" s="31">
        <f t="shared" si="5857"/>
        <v>64372.5</v>
      </c>
      <c r="CF1767" s="31">
        <f t="shared" si="5858"/>
        <v>64372.5</v>
      </c>
      <c r="CG1767" s="31"/>
      <c r="CH1767" s="24"/>
      <c r="CI1767" s="40"/>
    </row>
    <row r="1768" ht="29.850000000000001">
      <c r="A1768" s="16" t="s">
        <v>1015</v>
      </c>
      <c r="B1768" s="17">
        <v>200</v>
      </c>
      <c r="C1768" s="16"/>
      <c r="D1768" s="16"/>
      <c r="E1768" s="39" t="s">
        <v>40</v>
      </c>
      <c r="F1768" s="31">
        <f t="shared" ref="F1768:F1769" si="6108">F1769</f>
        <v>3516.2999999999997</v>
      </c>
      <c r="G1768" s="31">
        <f t="shared" ref="G1768:G1769" si="6109">G1769</f>
        <v>3515</v>
      </c>
      <c r="H1768" s="31">
        <f t="shared" ref="H1768:H1769" si="6110">H1769</f>
        <v>3515</v>
      </c>
      <c r="I1768" s="31">
        <f t="shared" si="6070"/>
        <v>0</v>
      </c>
      <c r="J1768" s="31">
        <f t="shared" si="6071"/>
        <v>0</v>
      </c>
      <c r="K1768" s="31">
        <f t="shared" si="6072"/>
        <v>0</v>
      </c>
      <c r="L1768" s="31">
        <f t="shared" si="5954"/>
        <v>3516.2999999999997</v>
      </c>
      <c r="M1768" s="31">
        <f t="shared" si="5955"/>
        <v>3515</v>
      </c>
      <c r="N1768" s="31">
        <f t="shared" si="5956"/>
        <v>3515</v>
      </c>
      <c r="O1768" s="31">
        <f t="shared" si="6073"/>
        <v>0</v>
      </c>
      <c r="P1768" s="31">
        <f t="shared" si="6074"/>
        <v>0</v>
      </c>
      <c r="Q1768" s="31">
        <f t="shared" si="6075"/>
        <v>0</v>
      </c>
      <c r="R1768" s="31">
        <f t="shared" si="5960"/>
        <v>3516.2999999999997</v>
      </c>
      <c r="S1768" s="31">
        <f t="shared" si="5961"/>
        <v>3515</v>
      </c>
      <c r="T1768" s="31">
        <f t="shared" si="5962"/>
        <v>3515</v>
      </c>
      <c r="U1768" s="31">
        <f t="shared" si="6076"/>
        <v>0</v>
      </c>
      <c r="V1768" s="31">
        <f t="shared" si="6077"/>
        <v>0</v>
      </c>
      <c r="W1768" s="31">
        <f t="shared" si="6078"/>
        <v>0</v>
      </c>
      <c r="X1768" s="31">
        <f t="shared" si="5966"/>
        <v>3516.2999999999997</v>
      </c>
      <c r="Y1768" s="31">
        <f t="shared" si="5967"/>
        <v>3515</v>
      </c>
      <c r="Z1768" s="31">
        <f t="shared" si="5968"/>
        <v>3515</v>
      </c>
      <c r="AA1768" s="31">
        <f t="shared" si="6079"/>
        <v>0</v>
      </c>
      <c r="AB1768" s="31">
        <f t="shared" si="6080"/>
        <v>0</v>
      </c>
      <c r="AC1768" s="31">
        <f t="shared" si="6081"/>
        <v>0</v>
      </c>
      <c r="AD1768" s="31">
        <f t="shared" si="5972"/>
        <v>3516.2999999999997</v>
      </c>
      <c r="AE1768" s="31">
        <f t="shared" si="5973"/>
        <v>3515</v>
      </c>
      <c r="AF1768" s="31">
        <f t="shared" si="5974"/>
        <v>3515</v>
      </c>
      <c r="AG1768" s="31">
        <f t="shared" si="6082"/>
        <v>0</v>
      </c>
      <c r="AH1768" s="31">
        <f t="shared" si="6083"/>
        <v>0</v>
      </c>
      <c r="AI1768" s="31">
        <f t="shared" si="6084"/>
        <v>0</v>
      </c>
      <c r="AJ1768" s="31">
        <f t="shared" si="5978"/>
        <v>3516.2999999999997</v>
      </c>
      <c r="AK1768" s="31">
        <f t="shared" si="5979"/>
        <v>3515</v>
      </c>
      <c r="AL1768" s="31">
        <f t="shared" si="5980"/>
        <v>3515</v>
      </c>
      <c r="AM1768" s="31">
        <f t="shared" si="6085"/>
        <v>0</v>
      </c>
      <c r="AN1768" s="31">
        <f t="shared" si="6086"/>
        <v>0</v>
      </c>
      <c r="AO1768" s="31">
        <f t="shared" si="6087"/>
        <v>0</v>
      </c>
      <c r="AP1768" s="31">
        <f t="shared" si="5984"/>
        <v>3516.2999999999997</v>
      </c>
      <c r="AQ1768" s="31">
        <f t="shared" si="5985"/>
        <v>3515</v>
      </c>
      <c r="AR1768" s="31">
        <f t="shared" si="5986"/>
        <v>3515</v>
      </c>
      <c r="AS1768" s="31">
        <f t="shared" si="6088"/>
        <v>0</v>
      </c>
      <c r="AT1768" s="31">
        <f t="shared" si="6089"/>
        <v>0</v>
      </c>
      <c r="AU1768" s="31">
        <f t="shared" si="6090"/>
        <v>0</v>
      </c>
      <c r="AV1768" s="31">
        <f t="shared" si="5990"/>
        <v>3516.2999999999997</v>
      </c>
      <c r="AW1768" s="31">
        <f t="shared" si="5991"/>
        <v>3515</v>
      </c>
      <c r="AX1768" s="31">
        <f t="shared" si="5992"/>
        <v>3515</v>
      </c>
      <c r="AY1768" s="31">
        <f t="shared" si="6091"/>
        <v>0</v>
      </c>
      <c r="AZ1768" s="31">
        <f t="shared" si="6092"/>
        <v>0</v>
      </c>
      <c r="BA1768" s="31">
        <f t="shared" si="6093"/>
        <v>0</v>
      </c>
      <c r="BB1768" s="31">
        <f t="shared" si="5996"/>
        <v>3516.2999999999997</v>
      </c>
      <c r="BC1768" s="31">
        <f t="shared" si="5997"/>
        <v>3515</v>
      </c>
      <c r="BD1768" s="31">
        <f t="shared" si="5998"/>
        <v>3515</v>
      </c>
      <c r="BE1768" s="31">
        <f t="shared" si="6094"/>
        <v>0</v>
      </c>
      <c r="BF1768" s="31">
        <f t="shared" si="6095"/>
        <v>0</v>
      </c>
      <c r="BG1768" s="31">
        <f t="shared" si="6096"/>
        <v>0</v>
      </c>
      <c r="BH1768" s="31">
        <f t="shared" si="6002"/>
        <v>3516.2999999999997</v>
      </c>
      <c r="BI1768" s="31">
        <f t="shared" si="6003"/>
        <v>3515</v>
      </c>
      <c r="BJ1768" s="31">
        <f t="shared" si="6004"/>
        <v>3515</v>
      </c>
      <c r="BK1768" s="31">
        <f t="shared" si="6097"/>
        <v>0</v>
      </c>
      <c r="BL1768" s="31">
        <f t="shared" si="6098"/>
        <v>0</v>
      </c>
      <c r="BM1768" s="31">
        <f t="shared" si="6099"/>
        <v>0</v>
      </c>
      <c r="BN1768" s="31">
        <f t="shared" si="6008"/>
        <v>3516.2999999999997</v>
      </c>
      <c r="BO1768" s="31">
        <f t="shared" si="6009"/>
        <v>3515</v>
      </c>
      <c r="BP1768" s="31">
        <f t="shared" si="6010"/>
        <v>3515</v>
      </c>
      <c r="BQ1768" s="31">
        <f t="shared" si="6100"/>
        <v>0</v>
      </c>
      <c r="BR1768" s="31">
        <f t="shared" si="6101"/>
        <v>0</v>
      </c>
      <c r="BS1768" s="31">
        <f t="shared" si="6013"/>
        <v>3516.2999999999997</v>
      </c>
      <c r="BT1768" s="31">
        <f t="shared" si="6014"/>
        <v>3515</v>
      </c>
      <c r="BU1768" s="31">
        <f t="shared" si="6015"/>
        <v>3515</v>
      </c>
      <c r="BV1768" s="31">
        <f t="shared" si="6102"/>
        <v>0</v>
      </c>
      <c r="BW1768" s="31">
        <f t="shared" si="6103"/>
        <v>0</v>
      </c>
      <c r="BX1768" s="31">
        <f t="shared" si="6018"/>
        <v>3516.2999999999997</v>
      </c>
      <c r="BY1768" s="31">
        <f t="shared" si="6019"/>
        <v>3515</v>
      </c>
      <c r="BZ1768" s="31">
        <f t="shared" si="6020"/>
        <v>3515</v>
      </c>
      <c r="CA1768" s="31">
        <f t="shared" si="6104"/>
        <v>0</v>
      </c>
      <c r="CB1768" s="31">
        <f t="shared" si="6105"/>
        <v>0</v>
      </c>
      <c r="CC1768" s="31">
        <f t="shared" si="6106"/>
        <v>0</v>
      </c>
      <c r="CD1768" s="31">
        <f t="shared" si="5856"/>
        <v>3516.2999999999997</v>
      </c>
      <c r="CE1768" s="31">
        <f t="shared" si="5857"/>
        <v>3515</v>
      </c>
      <c r="CF1768" s="31">
        <f t="shared" si="5858"/>
        <v>3515</v>
      </c>
      <c r="CG1768" s="31">
        <f t="shared" si="6107"/>
        <v>0</v>
      </c>
      <c r="CH1768" s="24"/>
      <c r="CI1768" s="40"/>
      <c r="CM1768" s="1" t="s">
        <v>29</v>
      </c>
    </row>
    <row r="1769" ht="43.75">
      <c r="A1769" s="16" t="s">
        <v>1015</v>
      </c>
      <c r="B1769" s="17">
        <v>240</v>
      </c>
      <c r="C1769" s="16"/>
      <c r="D1769" s="16"/>
      <c r="E1769" s="39" t="s">
        <v>41</v>
      </c>
      <c r="F1769" s="31">
        <f t="shared" si="6108"/>
        <v>3516.2999999999997</v>
      </c>
      <c r="G1769" s="31">
        <f t="shared" si="6109"/>
        <v>3515</v>
      </c>
      <c r="H1769" s="31">
        <f t="shared" si="6110"/>
        <v>3515</v>
      </c>
      <c r="I1769" s="31">
        <f t="shared" si="6070"/>
        <v>0</v>
      </c>
      <c r="J1769" s="31">
        <f t="shared" si="6071"/>
        <v>0</v>
      </c>
      <c r="K1769" s="31">
        <f t="shared" si="6072"/>
        <v>0</v>
      </c>
      <c r="L1769" s="31">
        <f t="shared" si="5954"/>
        <v>3516.2999999999997</v>
      </c>
      <c r="M1769" s="31">
        <f t="shared" si="5955"/>
        <v>3515</v>
      </c>
      <c r="N1769" s="31">
        <f t="shared" si="5956"/>
        <v>3515</v>
      </c>
      <c r="O1769" s="31">
        <f t="shared" si="6073"/>
        <v>0</v>
      </c>
      <c r="P1769" s="31">
        <f t="shared" si="6074"/>
        <v>0</v>
      </c>
      <c r="Q1769" s="31">
        <f t="shared" si="6075"/>
        <v>0</v>
      </c>
      <c r="R1769" s="31">
        <f t="shared" si="5960"/>
        <v>3516.2999999999997</v>
      </c>
      <c r="S1769" s="31">
        <f t="shared" si="5961"/>
        <v>3515</v>
      </c>
      <c r="T1769" s="31">
        <f t="shared" si="5962"/>
        <v>3515</v>
      </c>
      <c r="U1769" s="31">
        <f t="shared" si="6076"/>
        <v>0</v>
      </c>
      <c r="V1769" s="31">
        <f t="shared" si="6077"/>
        <v>0</v>
      </c>
      <c r="W1769" s="31">
        <f t="shared" si="6078"/>
        <v>0</v>
      </c>
      <c r="X1769" s="31">
        <f t="shared" si="5966"/>
        <v>3516.2999999999997</v>
      </c>
      <c r="Y1769" s="31">
        <f t="shared" si="5967"/>
        <v>3515</v>
      </c>
      <c r="Z1769" s="31">
        <f t="shared" si="5968"/>
        <v>3515</v>
      </c>
      <c r="AA1769" s="31">
        <f t="shared" si="6079"/>
        <v>0</v>
      </c>
      <c r="AB1769" s="31">
        <f t="shared" si="6080"/>
        <v>0</v>
      </c>
      <c r="AC1769" s="31">
        <f t="shared" si="6081"/>
        <v>0</v>
      </c>
      <c r="AD1769" s="31">
        <f t="shared" si="5972"/>
        <v>3516.2999999999997</v>
      </c>
      <c r="AE1769" s="31">
        <f t="shared" si="5973"/>
        <v>3515</v>
      </c>
      <c r="AF1769" s="31">
        <f t="shared" si="5974"/>
        <v>3515</v>
      </c>
      <c r="AG1769" s="31">
        <f t="shared" si="6082"/>
        <v>0</v>
      </c>
      <c r="AH1769" s="31">
        <f t="shared" si="6083"/>
        <v>0</v>
      </c>
      <c r="AI1769" s="31">
        <f t="shared" si="6084"/>
        <v>0</v>
      </c>
      <c r="AJ1769" s="31">
        <f t="shared" si="5978"/>
        <v>3516.2999999999997</v>
      </c>
      <c r="AK1769" s="31">
        <f t="shared" si="5979"/>
        <v>3515</v>
      </c>
      <c r="AL1769" s="31">
        <f t="shared" si="5980"/>
        <v>3515</v>
      </c>
      <c r="AM1769" s="31">
        <f t="shared" si="6085"/>
        <v>0</v>
      </c>
      <c r="AN1769" s="31">
        <f t="shared" si="6086"/>
        <v>0</v>
      </c>
      <c r="AO1769" s="31">
        <f t="shared" si="6087"/>
        <v>0</v>
      </c>
      <c r="AP1769" s="31">
        <f t="shared" si="5984"/>
        <v>3516.2999999999997</v>
      </c>
      <c r="AQ1769" s="31">
        <f t="shared" si="5985"/>
        <v>3515</v>
      </c>
      <c r="AR1769" s="31">
        <f t="shared" si="5986"/>
        <v>3515</v>
      </c>
      <c r="AS1769" s="31">
        <f t="shared" si="6088"/>
        <v>0</v>
      </c>
      <c r="AT1769" s="31">
        <f t="shared" si="6089"/>
        <v>0</v>
      </c>
      <c r="AU1769" s="31">
        <f t="shared" si="6090"/>
        <v>0</v>
      </c>
      <c r="AV1769" s="31">
        <f t="shared" si="5990"/>
        <v>3516.2999999999997</v>
      </c>
      <c r="AW1769" s="31">
        <f t="shared" si="5991"/>
        <v>3515</v>
      </c>
      <c r="AX1769" s="31">
        <f t="shared" si="5992"/>
        <v>3515</v>
      </c>
      <c r="AY1769" s="31">
        <f t="shared" si="6091"/>
        <v>0</v>
      </c>
      <c r="AZ1769" s="31">
        <f t="shared" si="6092"/>
        <v>0</v>
      </c>
      <c r="BA1769" s="31">
        <f t="shared" si="6093"/>
        <v>0</v>
      </c>
      <c r="BB1769" s="31">
        <f t="shared" si="5996"/>
        <v>3516.2999999999997</v>
      </c>
      <c r="BC1769" s="31">
        <f t="shared" si="5997"/>
        <v>3515</v>
      </c>
      <c r="BD1769" s="31">
        <f t="shared" si="5998"/>
        <v>3515</v>
      </c>
      <c r="BE1769" s="31">
        <f t="shared" si="6094"/>
        <v>0</v>
      </c>
      <c r="BF1769" s="31">
        <f t="shared" si="6095"/>
        <v>0</v>
      </c>
      <c r="BG1769" s="31">
        <f t="shared" si="6096"/>
        <v>0</v>
      </c>
      <c r="BH1769" s="31">
        <f t="shared" si="6002"/>
        <v>3516.2999999999997</v>
      </c>
      <c r="BI1769" s="31">
        <f t="shared" si="6003"/>
        <v>3515</v>
      </c>
      <c r="BJ1769" s="31">
        <f t="shared" si="6004"/>
        <v>3515</v>
      </c>
      <c r="BK1769" s="31">
        <f t="shared" si="6097"/>
        <v>0</v>
      </c>
      <c r="BL1769" s="31">
        <f t="shared" si="6098"/>
        <v>0</v>
      </c>
      <c r="BM1769" s="31">
        <f t="shared" si="6099"/>
        <v>0</v>
      </c>
      <c r="BN1769" s="31">
        <f t="shared" si="6008"/>
        <v>3516.2999999999997</v>
      </c>
      <c r="BO1769" s="31">
        <f t="shared" si="6009"/>
        <v>3515</v>
      </c>
      <c r="BP1769" s="31">
        <f t="shared" si="6010"/>
        <v>3515</v>
      </c>
      <c r="BQ1769" s="31">
        <f t="shared" si="6100"/>
        <v>0</v>
      </c>
      <c r="BR1769" s="31">
        <f t="shared" si="6101"/>
        <v>0</v>
      </c>
      <c r="BS1769" s="31">
        <f t="shared" si="6013"/>
        <v>3516.2999999999997</v>
      </c>
      <c r="BT1769" s="31">
        <f t="shared" si="6014"/>
        <v>3515</v>
      </c>
      <c r="BU1769" s="31">
        <f t="shared" si="6015"/>
        <v>3515</v>
      </c>
      <c r="BV1769" s="31">
        <f t="shared" si="6102"/>
        <v>0</v>
      </c>
      <c r="BW1769" s="31">
        <f t="shared" si="6103"/>
        <v>0</v>
      </c>
      <c r="BX1769" s="31">
        <f t="shared" si="6018"/>
        <v>3516.2999999999997</v>
      </c>
      <c r="BY1769" s="31">
        <f t="shared" si="6019"/>
        <v>3515</v>
      </c>
      <c r="BZ1769" s="31">
        <f t="shared" si="6020"/>
        <v>3515</v>
      </c>
      <c r="CA1769" s="31">
        <f t="shared" si="6104"/>
        <v>0</v>
      </c>
      <c r="CB1769" s="31">
        <f t="shared" si="6105"/>
        <v>0</v>
      </c>
      <c r="CC1769" s="31">
        <f t="shared" si="6106"/>
        <v>0</v>
      </c>
      <c r="CD1769" s="31">
        <f t="shared" si="5856"/>
        <v>3516.2999999999997</v>
      </c>
      <c r="CE1769" s="31">
        <f t="shared" si="5857"/>
        <v>3515</v>
      </c>
      <c r="CF1769" s="31">
        <f t="shared" si="5858"/>
        <v>3515</v>
      </c>
      <c r="CG1769" s="31">
        <f t="shared" si="6107"/>
        <v>0</v>
      </c>
      <c r="CH1769" s="24"/>
      <c r="CI1769" s="40"/>
      <c r="CN1769" s="1" t="s">
        <v>30</v>
      </c>
    </row>
    <row r="1770" ht="29.850000000000001">
      <c r="A1770" s="16" t="s">
        <v>1015</v>
      </c>
      <c r="B1770" s="17">
        <v>240</v>
      </c>
      <c r="C1770" s="16" t="s">
        <v>66</v>
      </c>
      <c r="D1770" s="16" t="s">
        <v>66</v>
      </c>
      <c r="E1770" s="39" t="s">
        <v>728</v>
      </c>
      <c r="F1770" s="31">
        <f>3614.2-97.9</f>
        <v>3516.2999999999997</v>
      </c>
      <c r="G1770" s="31">
        <f>3612.9-97.9</f>
        <v>3515</v>
      </c>
      <c r="H1770" s="31">
        <f>3612.9-97.9</f>
        <v>3515</v>
      </c>
      <c r="I1770" s="31"/>
      <c r="J1770" s="31"/>
      <c r="K1770" s="31"/>
      <c r="L1770" s="31">
        <f t="shared" si="5954"/>
        <v>3516.2999999999997</v>
      </c>
      <c r="M1770" s="31">
        <f t="shared" si="5955"/>
        <v>3515</v>
      </c>
      <c r="N1770" s="31">
        <f t="shared" si="5956"/>
        <v>3515</v>
      </c>
      <c r="O1770" s="31"/>
      <c r="P1770" s="31"/>
      <c r="Q1770" s="31"/>
      <c r="R1770" s="31">
        <f t="shared" si="5960"/>
        <v>3516.2999999999997</v>
      </c>
      <c r="S1770" s="31">
        <f t="shared" si="5961"/>
        <v>3515</v>
      </c>
      <c r="T1770" s="31">
        <f t="shared" si="5962"/>
        <v>3515</v>
      </c>
      <c r="U1770" s="31"/>
      <c r="V1770" s="31"/>
      <c r="W1770" s="31"/>
      <c r="X1770" s="31">
        <f t="shared" si="5966"/>
        <v>3516.2999999999997</v>
      </c>
      <c r="Y1770" s="31">
        <f t="shared" si="5967"/>
        <v>3515</v>
      </c>
      <c r="Z1770" s="31">
        <f t="shared" si="5968"/>
        <v>3515</v>
      </c>
      <c r="AA1770" s="31"/>
      <c r="AB1770" s="31"/>
      <c r="AC1770" s="31"/>
      <c r="AD1770" s="31">
        <f t="shared" si="5972"/>
        <v>3516.2999999999997</v>
      </c>
      <c r="AE1770" s="31">
        <f t="shared" si="5973"/>
        <v>3515</v>
      </c>
      <c r="AF1770" s="31">
        <f t="shared" si="5974"/>
        <v>3515</v>
      </c>
      <c r="AG1770" s="31"/>
      <c r="AH1770" s="31"/>
      <c r="AI1770" s="31"/>
      <c r="AJ1770" s="31">
        <f t="shared" si="5978"/>
        <v>3516.2999999999997</v>
      </c>
      <c r="AK1770" s="31">
        <f t="shared" si="5979"/>
        <v>3515</v>
      </c>
      <c r="AL1770" s="31">
        <f t="shared" si="5980"/>
        <v>3515</v>
      </c>
      <c r="AM1770" s="31"/>
      <c r="AN1770" s="31"/>
      <c r="AO1770" s="31"/>
      <c r="AP1770" s="31">
        <f t="shared" si="5984"/>
        <v>3516.2999999999997</v>
      </c>
      <c r="AQ1770" s="31">
        <f t="shared" si="5985"/>
        <v>3515</v>
      </c>
      <c r="AR1770" s="31">
        <f t="shared" si="5986"/>
        <v>3515</v>
      </c>
      <c r="AS1770" s="31"/>
      <c r="AT1770" s="31"/>
      <c r="AU1770" s="31"/>
      <c r="AV1770" s="31">
        <f t="shared" si="5990"/>
        <v>3516.2999999999997</v>
      </c>
      <c r="AW1770" s="31">
        <f t="shared" si="5991"/>
        <v>3515</v>
      </c>
      <c r="AX1770" s="31">
        <f t="shared" si="5992"/>
        <v>3515</v>
      </c>
      <c r="AY1770" s="31"/>
      <c r="AZ1770" s="31"/>
      <c r="BA1770" s="31"/>
      <c r="BB1770" s="31">
        <f t="shared" si="5996"/>
        <v>3516.2999999999997</v>
      </c>
      <c r="BC1770" s="31">
        <f t="shared" si="5997"/>
        <v>3515</v>
      </c>
      <c r="BD1770" s="31">
        <f t="shared" si="5998"/>
        <v>3515</v>
      </c>
      <c r="BE1770" s="31"/>
      <c r="BF1770" s="31"/>
      <c r="BG1770" s="31"/>
      <c r="BH1770" s="31">
        <f t="shared" si="6002"/>
        <v>3516.2999999999997</v>
      </c>
      <c r="BI1770" s="31">
        <f t="shared" si="6003"/>
        <v>3515</v>
      </c>
      <c r="BJ1770" s="31">
        <f t="shared" si="6004"/>
        <v>3515</v>
      </c>
      <c r="BK1770" s="31"/>
      <c r="BL1770" s="31"/>
      <c r="BM1770" s="31"/>
      <c r="BN1770" s="31">
        <f t="shared" si="6008"/>
        <v>3516.2999999999997</v>
      </c>
      <c r="BO1770" s="31">
        <f t="shared" si="6009"/>
        <v>3515</v>
      </c>
      <c r="BP1770" s="31">
        <f t="shared" si="6010"/>
        <v>3515</v>
      </c>
      <c r="BQ1770" s="31"/>
      <c r="BR1770" s="31"/>
      <c r="BS1770" s="31">
        <f t="shared" si="6013"/>
        <v>3516.2999999999997</v>
      </c>
      <c r="BT1770" s="31">
        <f t="shared" si="6014"/>
        <v>3515</v>
      </c>
      <c r="BU1770" s="31">
        <f t="shared" si="6015"/>
        <v>3515</v>
      </c>
      <c r="BV1770" s="31"/>
      <c r="BW1770" s="31"/>
      <c r="BX1770" s="31">
        <f t="shared" si="6018"/>
        <v>3516.2999999999997</v>
      </c>
      <c r="BY1770" s="31">
        <f t="shared" si="6019"/>
        <v>3515</v>
      </c>
      <c r="BZ1770" s="31">
        <f t="shared" si="6020"/>
        <v>3515</v>
      </c>
      <c r="CA1770" s="31"/>
      <c r="CB1770" s="31"/>
      <c r="CC1770" s="31"/>
      <c r="CD1770" s="31">
        <f t="shared" si="5856"/>
        <v>3516.2999999999997</v>
      </c>
      <c r="CE1770" s="31">
        <f t="shared" si="5857"/>
        <v>3515</v>
      </c>
      <c r="CF1770" s="31">
        <f t="shared" si="5858"/>
        <v>3515</v>
      </c>
      <c r="CG1770" s="31"/>
      <c r="CH1770" s="24"/>
      <c r="CI1770" s="40"/>
    </row>
    <row r="1771" ht="15">
      <c r="A1771" s="16" t="s">
        <v>1015</v>
      </c>
      <c r="B1771" s="17">
        <v>800</v>
      </c>
      <c r="C1771" s="16"/>
      <c r="D1771" s="16"/>
      <c r="E1771" s="39" t="s">
        <v>54</v>
      </c>
      <c r="F1771" s="31">
        <f t="shared" ref="F1771:F1772" si="6111">F1772</f>
        <v>16.199999999999999</v>
      </c>
      <c r="G1771" s="31">
        <f t="shared" ref="G1771:G1772" si="6112">G1772</f>
        <v>16.199999999999999</v>
      </c>
      <c r="H1771" s="31">
        <f t="shared" ref="H1771:H1772" si="6113">H1772</f>
        <v>16.199999999999999</v>
      </c>
      <c r="I1771" s="31">
        <f t="shared" si="6070"/>
        <v>0</v>
      </c>
      <c r="J1771" s="31">
        <f t="shared" si="6071"/>
        <v>0</v>
      </c>
      <c r="K1771" s="31">
        <f t="shared" si="6072"/>
        <v>0</v>
      </c>
      <c r="L1771" s="31">
        <f t="shared" si="5954"/>
        <v>16.199999999999999</v>
      </c>
      <c r="M1771" s="31">
        <f t="shared" si="5955"/>
        <v>16.199999999999999</v>
      </c>
      <c r="N1771" s="31">
        <f t="shared" si="5956"/>
        <v>16.199999999999999</v>
      </c>
      <c r="O1771" s="31">
        <f t="shared" si="6073"/>
        <v>0</v>
      </c>
      <c r="P1771" s="31">
        <f t="shared" si="6074"/>
        <v>0</v>
      </c>
      <c r="Q1771" s="31">
        <f t="shared" si="6075"/>
        <v>0</v>
      </c>
      <c r="R1771" s="31">
        <f t="shared" si="5960"/>
        <v>16.199999999999999</v>
      </c>
      <c r="S1771" s="31">
        <f t="shared" si="5961"/>
        <v>16.199999999999999</v>
      </c>
      <c r="T1771" s="31">
        <f t="shared" si="5962"/>
        <v>16.199999999999999</v>
      </c>
      <c r="U1771" s="31">
        <f t="shared" si="6076"/>
        <v>0</v>
      </c>
      <c r="V1771" s="31">
        <f t="shared" si="6077"/>
        <v>0</v>
      </c>
      <c r="W1771" s="31">
        <f t="shared" si="6078"/>
        <v>0</v>
      </c>
      <c r="X1771" s="31">
        <f t="shared" si="5966"/>
        <v>16.199999999999999</v>
      </c>
      <c r="Y1771" s="31">
        <f t="shared" si="5967"/>
        <v>16.199999999999999</v>
      </c>
      <c r="Z1771" s="31">
        <f t="shared" si="5968"/>
        <v>16.199999999999999</v>
      </c>
      <c r="AA1771" s="31">
        <f t="shared" si="6079"/>
        <v>0</v>
      </c>
      <c r="AB1771" s="31">
        <f t="shared" si="6080"/>
        <v>0</v>
      </c>
      <c r="AC1771" s="31">
        <f t="shared" si="6081"/>
        <v>0</v>
      </c>
      <c r="AD1771" s="31">
        <f t="shared" si="5972"/>
        <v>16.199999999999999</v>
      </c>
      <c r="AE1771" s="31">
        <f t="shared" si="5973"/>
        <v>16.199999999999999</v>
      </c>
      <c r="AF1771" s="31">
        <f t="shared" si="5974"/>
        <v>16.199999999999999</v>
      </c>
      <c r="AG1771" s="31">
        <f t="shared" si="6082"/>
        <v>0</v>
      </c>
      <c r="AH1771" s="31">
        <f t="shared" si="6083"/>
        <v>0</v>
      </c>
      <c r="AI1771" s="31">
        <f t="shared" si="6084"/>
        <v>0</v>
      </c>
      <c r="AJ1771" s="31">
        <f t="shared" si="5978"/>
        <v>16.199999999999999</v>
      </c>
      <c r="AK1771" s="31">
        <f t="shared" si="5979"/>
        <v>16.199999999999999</v>
      </c>
      <c r="AL1771" s="31">
        <f t="shared" si="5980"/>
        <v>16.199999999999999</v>
      </c>
      <c r="AM1771" s="31">
        <f t="shared" si="6085"/>
        <v>0</v>
      </c>
      <c r="AN1771" s="31">
        <f t="shared" si="6086"/>
        <v>0</v>
      </c>
      <c r="AO1771" s="31">
        <f t="shared" si="6087"/>
        <v>0</v>
      </c>
      <c r="AP1771" s="31">
        <f t="shared" si="5984"/>
        <v>16.199999999999999</v>
      </c>
      <c r="AQ1771" s="31">
        <f t="shared" si="5985"/>
        <v>16.199999999999999</v>
      </c>
      <c r="AR1771" s="31">
        <f t="shared" si="5986"/>
        <v>16.199999999999999</v>
      </c>
      <c r="AS1771" s="31">
        <f t="shared" si="6088"/>
        <v>0</v>
      </c>
      <c r="AT1771" s="31">
        <f t="shared" si="6089"/>
        <v>0</v>
      </c>
      <c r="AU1771" s="31">
        <f t="shared" si="6090"/>
        <v>0</v>
      </c>
      <c r="AV1771" s="31">
        <f t="shared" si="5990"/>
        <v>16.199999999999999</v>
      </c>
      <c r="AW1771" s="31">
        <f t="shared" si="5991"/>
        <v>16.199999999999999</v>
      </c>
      <c r="AX1771" s="31">
        <f t="shared" si="5992"/>
        <v>16.199999999999999</v>
      </c>
      <c r="AY1771" s="31">
        <f t="shared" si="6091"/>
        <v>0</v>
      </c>
      <c r="AZ1771" s="31">
        <f t="shared" si="6092"/>
        <v>0</v>
      </c>
      <c r="BA1771" s="31">
        <f t="shared" si="6093"/>
        <v>0</v>
      </c>
      <c r="BB1771" s="31">
        <f t="shared" si="5996"/>
        <v>16.199999999999999</v>
      </c>
      <c r="BC1771" s="31">
        <f t="shared" si="5997"/>
        <v>16.199999999999999</v>
      </c>
      <c r="BD1771" s="31">
        <f t="shared" si="5998"/>
        <v>16.199999999999999</v>
      </c>
      <c r="BE1771" s="31">
        <f t="shared" si="6094"/>
        <v>0</v>
      </c>
      <c r="BF1771" s="31">
        <f t="shared" si="6095"/>
        <v>0</v>
      </c>
      <c r="BG1771" s="31">
        <f t="shared" si="6096"/>
        <v>0</v>
      </c>
      <c r="BH1771" s="31">
        <f t="shared" si="6002"/>
        <v>16.199999999999999</v>
      </c>
      <c r="BI1771" s="31">
        <f t="shared" si="6003"/>
        <v>16.199999999999999</v>
      </c>
      <c r="BJ1771" s="31">
        <f t="shared" si="6004"/>
        <v>16.199999999999999</v>
      </c>
      <c r="BK1771" s="31">
        <f t="shared" si="6097"/>
        <v>0</v>
      </c>
      <c r="BL1771" s="31">
        <f t="shared" si="6098"/>
        <v>0</v>
      </c>
      <c r="BM1771" s="31">
        <f t="shared" si="6099"/>
        <v>0</v>
      </c>
      <c r="BN1771" s="31">
        <f t="shared" si="6008"/>
        <v>16.199999999999999</v>
      </c>
      <c r="BO1771" s="31">
        <f t="shared" si="6009"/>
        <v>16.199999999999999</v>
      </c>
      <c r="BP1771" s="31">
        <f t="shared" si="6010"/>
        <v>16.199999999999999</v>
      </c>
      <c r="BQ1771" s="31">
        <f t="shared" si="6100"/>
        <v>0</v>
      </c>
      <c r="BR1771" s="31">
        <f t="shared" si="6101"/>
        <v>0</v>
      </c>
      <c r="BS1771" s="31">
        <f t="shared" si="6013"/>
        <v>16.199999999999999</v>
      </c>
      <c r="BT1771" s="31">
        <f t="shared" si="6014"/>
        <v>16.199999999999999</v>
      </c>
      <c r="BU1771" s="31">
        <f t="shared" si="6015"/>
        <v>16.199999999999999</v>
      </c>
      <c r="BV1771" s="31">
        <f t="shared" si="6102"/>
        <v>0</v>
      </c>
      <c r="BW1771" s="31">
        <f t="shared" si="6103"/>
        <v>0</v>
      </c>
      <c r="BX1771" s="31">
        <f t="shared" si="6018"/>
        <v>16.199999999999999</v>
      </c>
      <c r="BY1771" s="31">
        <f t="shared" si="6019"/>
        <v>16.199999999999999</v>
      </c>
      <c r="BZ1771" s="31">
        <f t="shared" si="6020"/>
        <v>16.199999999999999</v>
      </c>
      <c r="CA1771" s="31">
        <f t="shared" si="6104"/>
        <v>0</v>
      </c>
      <c r="CB1771" s="31">
        <f t="shared" si="6105"/>
        <v>0</v>
      </c>
      <c r="CC1771" s="31">
        <f t="shared" si="6106"/>
        <v>0</v>
      </c>
      <c r="CD1771" s="31">
        <f t="shared" si="5856"/>
        <v>16.199999999999999</v>
      </c>
      <c r="CE1771" s="31">
        <f t="shared" si="5857"/>
        <v>16.199999999999999</v>
      </c>
      <c r="CF1771" s="31">
        <f t="shared" si="5858"/>
        <v>16.199999999999999</v>
      </c>
      <c r="CG1771" s="31">
        <f t="shared" si="6107"/>
        <v>0</v>
      </c>
      <c r="CH1771" s="24"/>
      <c r="CI1771" s="40"/>
      <c r="CM1771" s="1" t="s">
        <v>29</v>
      </c>
    </row>
    <row r="1772" ht="15">
      <c r="A1772" s="16" t="s">
        <v>1015</v>
      </c>
      <c r="B1772" s="17">
        <v>850</v>
      </c>
      <c r="C1772" s="16"/>
      <c r="D1772" s="16"/>
      <c r="E1772" s="39" t="s">
        <v>79</v>
      </c>
      <c r="F1772" s="31">
        <f t="shared" si="6111"/>
        <v>16.199999999999999</v>
      </c>
      <c r="G1772" s="31">
        <f t="shared" si="6112"/>
        <v>16.199999999999999</v>
      </c>
      <c r="H1772" s="31">
        <f t="shared" si="6113"/>
        <v>16.199999999999999</v>
      </c>
      <c r="I1772" s="31">
        <f t="shared" si="6070"/>
        <v>0</v>
      </c>
      <c r="J1772" s="31">
        <f t="shared" si="6071"/>
        <v>0</v>
      </c>
      <c r="K1772" s="31">
        <f t="shared" si="6072"/>
        <v>0</v>
      </c>
      <c r="L1772" s="31">
        <f t="shared" si="5954"/>
        <v>16.199999999999999</v>
      </c>
      <c r="M1772" s="31">
        <f t="shared" si="5955"/>
        <v>16.199999999999999</v>
      </c>
      <c r="N1772" s="31">
        <f t="shared" si="5956"/>
        <v>16.199999999999999</v>
      </c>
      <c r="O1772" s="31">
        <f t="shared" si="6073"/>
        <v>0</v>
      </c>
      <c r="P1772" s="31">
        <f t="shared" si="6074"/>
        <v>0</v>
      </c>
      <c r="Q1772" s="31">
        <f t="shared" si="6075"/>
        <v>0</v>
      </c>
      <c r="R1772" s="31">
        <f t="shared" si="5960"/>
        <v>16.199999999999999</v>
      </c>
      <c r="S1772" s="31">
        <f t="shared" si="5961"/>
        <v>16.199999999999999</v>
      </c>
      <c r="T1772" s="31">
        <f t="shared" si="5962"/>
        <v>16.199999999999999</v>
      </c>
      <c r="U1772" s="31">
        <f t="shared" si="6076"/>
        <v>0</v>
      </c>
      <c r="V1772" s="31">
        <f t="shared" si="6077"/>
        <v>0</v>
      </c>
      <c r="W1772" s="31">
        <f t="shared" si="6078"/>
        <v>0</v>
      </c>
      <c r="X1772" s="31">
        <f t="shared" si="5966"/>
        <v>16.199999999999999</v>
      </c>
      <c r="Y1772" s="31">
        <f t="shared" si="5967"/>
        <v>16.199999999999999</v>
      </c>
      <c r="Z1772" s="31">
        <f t="shared" si="5968"/>
        <v>16.199999999999999</v>
      </c>
      <c r="AA1772" s="31">
        <f t="shared" si="6079"/>
        <v>0</v>
      </c>
      <c r="AB1772" s="31">
        <f t="shared" si="6080"/>
        <v>0</v>
      </c>
      <c r="AC1772" s="31">
        <f t="shared" si="6081"/>
        <v>0</v>
      </c>
      <c r="AD1772" s="31">
        <f t="shared" si="5972"/>
        <v>16.199999999999999</v>
      </c>
      <c r="AE1772" s="31">
        <f t="shared" si="5973"/>
        <v>16.199999999999999</v>
      </c>
      <c r="AF1772" s="31">
        <f t="shared" si="5974"/>
        <v>16.199999999999999</v>
      </c>
      <c r="AG1772" s="31">
        <f t="shared" si="6082"/>
        <v>0</v>
      </c>
      <c r="AH1772" s="31">
        <f t="shared" si="6083"/>
        <v>0</v>
      </c>
      <c r="AI1772" s="31">
        <f t="shared" si="6084"/>
        <v>0</v>
      </c>
      <c r="AJ1772" s="31">
        <f t="shared" si="5978"/>
        <v>16.199999999999999</v>
      </c>
      <c r="AK1772" s="31">
        <f t="shared" si="5979"/>
        <v>16.199999999999999</v>
      </c>
      <c r="AL1772" s="31">
        <f t="shared" si="5980"/>
        <v>16.199999999999999</v>
      </c>
      <c r="AM1772" s="31">
        <f t="shared" si="6085"/>
        <v>0</v>
      </c>
      <c r="AN1772" s="31">
        <f t="shared" si="6086"/>
        <v>0</v>
      </c>
      <c r="AO1772" s="31">
        <f t="shared" si="6087"/>
        <v>0</v>
      </c>
      <c r="AP1772" s="31">
        <f t="shared" si="5984"/>
        <v>16.199999999999999</v>
      </c>
      <c r="AQ1772" s="31">
        <f t="shared" si="5985"/>
        <v>16.199999999999999</v>
      </c>
      <c r="AR1772" s="31">
        <f t="shared" si="5986"/>
        <v>16.199999999999999</v>
      </c>
      <c r="AS1772" s="31">
        <f t="shared" si="6088"/>
        <v>0</v>
      </c>
      <c r="AT1772" s="31">
        <f t="shared" si="6089"/>
        <v>0</v>
      </c>
      <c r="AU1772" s="31">
        <f t="shared" si="6090"/>
        <v>0</v>
      </c>
      <c r="AV1772" s="31">
        <f t="shared" si="5990"/>
        <v>16.199999999999999</v>
      </c>
      <c r="AW1772" s="31">
        <f t="shared" si="5991"/>
        <v>16.199999999999999</v>
      </c>
      <c r="AX1772" s="31">
        <f t="shared" si="5992"/>
        <v>16.199999999999999</v>
      </c>
      <c r="AY1772" s="31">
        <f t="shared" si="6091"/>
        <v>0</v>
      </c>
      <c r="AZ1772" s="31">
        <f t="shared" si="6092"/>
        <v>0</v>
      </c>
      <c r="BA1772" s="31">
        <f t="shared" si="6093"/>
        <v>0</v>
      </c>
      <c r="BB1772" s="31">
        <f t="shared" si="5996"/>
        <v>16.199999999999999</v>
      </c>
      <c r="BC1772" s="31">
        <f t="shared" si="5997"/>
        <v>16.199999999999999</v>
      </c>
      <c r="BD1772" s="31">
        <f t="shared" si="5998"/>
        <v>16.199999999999999</v>
      </c>
      <c r="BE1772" s="31">
        <f t="shared" si="6094"/>
        <v>0</v>
      </c>
      <c r="BF1772" s="31">
        <f t="shared" si="6095"/>
        <v>0</v>
      </c>
      <c r="BG1772" s="31">
        <f t="shared" si="6096"/>
        <v>0</v>
      </c>
      <c r="BH1772" s="31">
        <f t="shared" si="6002"/>
        <v>16.199999999999999</v>
      </c>
      <c r="BI1772" s="31">
        <f t="shared" si="6003"/>
        <v>16.199999999999999</v>
      </c>
      <c r="BJ1772" s="31">
        <f t="shared" si="6004"/>
        <v>16.199999999999999</v>
      </c>
      <c r="BK1772" s="31">
        <f t="shared" si="6097"/>
        <v>0</v>
      </c>
      <c r="BL1772" s="31">
        <f t="shared" si="6098"/>
        <v>0</v>
      </c>
      <c r="BM1772" s="31">
        <f t="shared" si="6099"/>
        <v>0</v>
      </c>
      <c r="BN1772" s="31">
        <f t="shared" si="6008"/>
        <v>16.199999999999999</v>
      </c>
      <c r="BO1772" s="31">
        <f t="shared" si="6009"/>
        <v>16.199999999999999</v>
      </c>
      <c r="BP1772" s="31">
        <f t="shared" si="6010"/>
        <v>16.199999999999999</v>
      </c>
      <c r="BQ1772" s="31">
        <f t="shared" si="6100"/>
        <v>0</v>
      </c>
      <c r="BR1772" s="31">
        <f t="shared" si="6101"/>
        <v>0</v>
      </c>
      <c r="BS1772" s="31">
        <f t="shared" si="6013"/>
        <v>16.199999999999999</v>
      </c>
      <c r="BT1772" s="31">
        <f t="shared" si="6014"/>
        <v>16.199999999999999</v>
      </c>
      <c r="BU1772" s="31">
        <f t="shared" si="6015"/>
        <v>16.199999999999999</v>
      </c>
      <c r="BV1772" s="31">
        <f t="shared" si="6102"/>
        <v>0</v>
      </c>
      <c r="BW1772" s="31">
        <f t="shared" si="6103"/>
        <v>0</v>
      </c>
      <c r="BX1772" s="31">
        <f t="shared" si="6018"/>
        <v>16.199999999999999</v>
      </c>
      <c r="BY1772" s="31">
        <f t="shared" si="6019"/>
        <v>16.199999999999999</v>
      </c>
      <c r="BZ1772" s="31">
        <f t="shared" si="6020"/>
        <v>16.199999999999999</v>
      </c>
      <c r="CA1772" s="31">
        <f t="shared" si="6104"/>
        <v>0</v>
      </c>
      <c r="CB1772" s="31">
        <f t="shared" si="6105"/>
        <v>0</v>
      </c>
      <c r="CC1772" s="31">
        <f t="shared" si="6106"/>
        <v>0</v>
      </c>
      <c r="CD1772" s="31">
        <f t="shared" si="5856"/>
        <v>16.199999999999999</v>
      </c>
      <c r="CE1772" s="31">
        <f t="shared" si="5857"/>
        <v>16.199999999999999</v>
      </c>
      <c r="CF1772" s="31">
        <f t="shared" si="5858"/>
        <v>16.199999999999999</v>
      </c>
      <c r="CG1772" s="31">
        <f t="shared" si="6107"/>
        <v>0</v>
      </c>
      <c r="CH1772" s="24"/>
      <c r="CI1772" s="40"/>
      <c r="CN1772" s="1" t="s">
        <v>30</v>
      </c>
    </row>
    <row r="1773" ht="29.850000000000001">
      <c r="A1773" s="16" t="s">
        <v>1015</v>
      </c>
      <c r="B1773" s="17">
        <v>850</v>
      </c>
      <c r="C1773" s="16" t="s">
        <v>66</v>
      </c>
      <c r="D1773" s="16" t="s">
        <v>66</v>
      </c>
      <c r="E1773" s="39" t="s">
        <v>728</v>
      </c>
      <c r="F1773" s="31">
        <v>16.199999999999999</v>
      </c>
      <c r="G1773" s="31">
        <v>16.199999999999999</v>
      </c>
      <c r="H1773" s="31">
        <v>16.199999999999999</v>
      </c>
      <c r="I1773" s="31"/>
      <c r="J1773" s="31"/>
      <c r="K1773" s="31"/>
      <c r="L1773" s="31">
        <f t="shared" si="5954"/>
        <v>16.199999999999999</v>
      </c>
      <c r="M1773" s="31">
        <f t="shared" si="5955"/>
        <v>16.199999999999999</v>
      </c>
      <c r="N1773" s="31">
        <f t="shared" si="5956"/>
        <v>16.199999999999999</v>
      </c>
      <c r="O1773" s="31"/>
      <c r="P1773" s="31"/>
      <c r="Q1773" s="31"/>
      <c r="R1773" s="31">
        <f t="shared" si="5960"/>
        <v>16.199999999999999</v>
      </c>
      <c r="S1773" s="31">
        <f t="shared" si="5961"/>
        <v>16.199999999999999</v>
      </c>
      <c r="T1773" s="31">
        <f t="shared" si="5962"/>
        <v>16.199999999999999</v>
      </c>
      <c r="U1773" s="31"/>
      <c r="V1773" s="31"/>
      <c r="W1773" s="31"/>
      <c r="X1773" s="31">
        <f t="shared" si="5966"/>
        <v>16.199999999999999</v>
      </c>
      <c r="Y1773" s="31">
        <f t="shared" si="5967"/>
        <v>16.199999999999999</v>
      </c>
      <c r="Z1773" s="31">
        <f t="shared" si="5968"/>
        <v>16.199999999999999</v>
      </c>
      <c r="AA1773" s="31"/>
      <c r="AB1773" s="31"/>
      <c r="AC1773" s="31"/>
      <c r="AD1773" s="31">
        <f t="shared" si="5972"/>
        <v>16.199999999999999</v>
      </c>
      <c r="AE1773" s="31">
        <f t="shared" si="5973"/>
        <v>16.199999999999999</v>
      </c>
      <c r="AF1773" s="31">
        <f t="shared" si="5974"/>
        <v>16.199999999999999</v>
      </c>
      <c r="AG1773" s="31"/>
      <c r="AH1773" s="31"/>
      <c r="AI1773" s="31"/>
      <c r="AJ1773" s="31">
        <f t="shared" si="5978"/>
        <v>16.199999999999999</v>
      </c>
      <c r="AK1773" s="31">
        <f t="shared" si="5979"/>
        <v>16.199999999999999</v>
      </c>
      <c r="AL1773" s="31">
        <f t="shared" si="5980"/>
        <v>16.199999999999999</v>
      </c>
      <c r="AM1773" s="31"/>
      <c r="AN1773" s="31"/>
      <c r="AO1773" s="31"/>
      <c r="AP1773" s="31">
        <f t="shared" si="5984"/>
        <v>16.199999999999999</v>
      </c>
      <c r="AQ1773" s="31">
        <f t="shared" si="5985"/>
        <v>16.199999999999999</v>
      </c>
      <c r="AR1773" s="31">
        <f t="shared" si="5986"/>
        <v>16.199999999999999</v>
      </c>
      <c r="AS1773" s="31"/>
      <c r="AT1773" s="31"/>
      <c r="AU1773" s="31"/>
      <c r="AV1773" s="31">
        <f t="shared" si="5990"/>
        <v>16.199999999999999</v>
      </c>
      <c r="AW1773" s="31">
        <f t="shared" si="5991"/>
        <v>16.199999999999999</v>
      </c>
      <c r="AX1773" s="31">
        <f t="shared" si="5992"/>
        <v>16.199999999999999</v>
      </c>
      <c r="AY1773" s="31"/>
      <c r="AZ1773" s="31"/>
      <c r="BA1773" s="31"/>
      <c r="BB1773" s="31">
        <f t="shared" si="5996"/>
        <v>16.199999999999999</v>
      </c>
      <c r="BC1773" s="31">
        <f t="shared" si="5997"/>
        <v>16.199999999999999</v>
      </c>
      <c r="BD1773" s="31">
        <f t="shared" si="5998"/>
        <v>16.199999999999999</v>
      </c>
      <c r="BE1773" s="31"/>
      <c r="BF1773" s="31"/>
      <c r="BG1773" s="31"/>
      <c r="BH1773" s="31">
        <f t="shared" si="6002"/>
        <v>16.199999999999999</v>
      </c>
      <c r="BI1773" s="31">
        <f t="shared" si="6003"/>
        <v>16.199999999999999</v>
      </c>
      <c r="BJ1773" s="31">
        <f t="shared" si="6004"/>
        <v>16.199999999999999</v>
      </c>
      <c r="BK1773" s="31"/>
      <c r="BL1773" s="31"/>
      <c r="BM1773" s="31"/>
      <c r="BN1773" s="31">
        <f t="shared" si="6008"/>
        <v>16.199999999999999</v>
      </c>
      <c r="BO1773" s="31">
        <f t="shared" si="6009"/>
        <v>16.199999999999999</v>
      </c>
      <c r="BP1773" s="31">
        <f t="shared" si="6010"/>
        <v>16.199999999999999</v>
      </c>
      <c r="BQ1773" s="31"/>
      <c r="BR1773" s="31"/>
      <c r="BS1773" s="31">
        <f t="shared" si="6013"/>
        <v>16.199999999999999</v>
      </c>
      <c r="BT1773" s="31">
        <f t="shared" si="6014"/>
        <v>16.199999999999999</v>
      </c>
      <c r="BU1773" s="31">
        <f t="shared" si="6015"/>
        <v>16.199999999999999</v>
      </c>
      <c r="BV1773" s="31"/>
      <c r="BW1773" s="31"/>
      <c r="BX1773" s="31">
        <f t="shared" si="6018"/>
        <v>16.199999999999999</v>
      </c>
      <c r="BY1773" s="31">
        <f t="shared" si="6019"/>
        <v>16.199999999999999</v>
      </c>
      <c r="BZ1773" s="31">
        <f t="shared" si="6020"/>
        <v>16.199999999999999</v>
      </c>
      <c r="CA1773" s="31"/>
      <c r="CB1773" s="31"/>
      <c r="CC1773" s="31"/>
      <c r="CD1773" s="31">
        <f t="shared" si="5856"/>
        <v>16.199999999999999</v>
      </c>
      <c r="CE1773" s="31">
        <f t="shared" si="5857"/>
        <v>16.199999999999999</v>
      </c>
      <c r="CF1773" s="31">
        <f t="shared" si="5858"/>
        <v>16.199999999999999</v>
      </c>
      <c r="CG1773" s="31"/>
      <c r="CH1773" s="24"/>
      <c r="CI1773" s="40"/>
    </row>
    <row r="1774" ht="29.850000000000001">
      <c r="A1774" s="16" t="s">
        <v>1016</v>
      </c>
      <c r="B1774" s="17"/>
      <c r="C1774" s="16"/>
      <c r="D1774" s="16"/>
      <c r="E1774" s="39" t="s">
        <v>1017</v>
      </c>
      <c r="F1774" s="31">
        <f>F1775+F1778</f>
        <v>43484.099999999999</v>
      </c>
      <c r="G1774" s="31">
        <f>G1775+G1778</f>
        <v>43484.099999999999</v>
      </c>
      <c r="H1774" s="31">
        <f>H1775+H1778</f>
        <v>43484.099999999999</v>
      </c>
      <c r="I1774" s="31">
        <f>I1775+I1778</f>
        <v>0</v>
      </c>
      <c r="J1774" s="31">
        <f>J1775+J1778</f>
        <v>0</v>
      </c>
      <c r="K1774" s="31">
        <f>K1775+K1778</f>
        <v>0</v>
      </c>
      <c r="L1774" s="31">
        <f t="shared" si="5954"/>
        <v>43484.099999999999</v>
      </c>
      <c r="M1774" s="31">
        <f t="shared" si="5955"/>
        <v>43484.099999999999</v>
      </c>
      <c r="N1774" s="31">
        <f t="shared" si="5956"/>
        <v>43484.099999999999</v>
      </c>
      <c r="O1774" s="31">
        <f>O1775+O1778</f>
        <v>0</v>
      </c>
      <c r="P1774" s="31">
        <f>P1775+P1778</f>
        <v>0</v>
      </c>
      <c r="Q1774" s="31">
        <f>Q1775+Q1778</f>
        <v>0</v>
      </c>
      <c r="R1774" s="31">
        <f t="shared" si="5960"/>
        <v>43484.099999999999</v>
      </c>
      <c r="S1774" s="31">
        <f t="shared" si="5961"/>
        <v>43484.099999999999</v>
      </c>
      <c r="T1774" s="31">
        <f t="shared" si="5962"/>
        <v>43484.099999999999</v>
      </c>
      <c r="U1774" s="31">
        <f>U1775+U1778</f>
        <v>0</v>
      </c>
      <c r="V1774" s="31">
        <f>V1775+V1778</f>
        <v>0</v>
      </c>
      <c r="W1774" s="31">
        <f>W1775+W1778</f>
        <v>0</v>
      </c>
      <c r="X1774" s="31">
        <f t="shared" si="5966"/>
        <v>43484.099999999999</v>
      </c>
      <c r="Y1774" s="31">
        <f t="shared" si="5967"/>
        <v>43484.099999999999</v>
      </c>
      <c r="Z1774" s="31">
        <f t="shared" si="5968"/>
        <v>43484.099999999999</v>
      </c>
      <c r="AA1774" s="31">
        <f>AA1775+AA1778</f>
        <v>0</v>
      </c>
      <c r="AB1774" s="31">
        <f>AB1775+AB1778</f>
        <v>0</v>
      </c>
      <c r="AC1774" s="31">
        <f>AC1775+AC1778</f>
        <v>0</v>
      </c>
      <c r="AD1774" s="31">
        <f t="shared" si="5972"/>
        <v>43484.099999999999</v>
      </c>
      <c r="AE1774" s="31">
        <f t="shared" si="5973"/>
        <v>43484.099999999999</v>
      </c>
      <c r="AF1774" s="31">
        <f t="shared" si="5974"/>
        <v>43484.099999999999</v>
      </c>
      <c r="AG1774" s="31">
        <f>AG1775+AG1778</f>
        <v>0</v>
      </c>
      <c r="AH1774" s="31">
        <f>AH1775+AH1778</f>
        <v>0</v>
      </c>
      <c r="AI1774" s="31">
        <f>AI1775+AI1778</f>
        <v>0</v>
      </c>
      <c r="AJ1774" s="31">
        <f t="shared" si="5978"/>
        <v>43484.099999999999</v>
      </c>
      <c r="AK1774" s="31">
        <f t="shared" si="5979"/>
        <v>43484.099999999999</v>
      </c>
      <c r="AL1774" s="31">
        <f t="shared" si="5980"/>
        <v>43484.099999999999</v>
      </c>
      <c r="AM1774" s="31">
        <f>AM1775+AM1778</f>
        <v>-2938.5720000000001</v>
      </c>
      <c r="AN1774" s="31">
        <f>AN1775+AN1778</f>
        <v>0</v>
      </c>
      <c r="AO1774" s="31">
        <f>AO1775+AO1778</f>
        <v>0</v>
      </c>
      <c r="AP1774" s="31">
        <f t="shared" si="5984"/>
        <v>40545.527999999998</v>
      </c>
      <c r="AQ1774" s="31">
        <f t="shared" si="5985"/>
        <v>43484.099999999999</v>
      </c>
      <c r="AR1774" s="31">
        <f t="shared" si="5986"/>
        <v>43484.099999999999</v>
      </c>
      <c r="AS1774" s="31">
        <f>AS1775+AS1778</f>
        <v>0</v>
      </c>
      <c r="AT1774" s="31">
        <f>AT1775+AT1778</f>
        <v>0</v>
      </c>
      <c r="AU1774" s="31">
        <f>AU1775+AU1778</f>
        <v>0</v>
      </c>
      <c r="AV1774" s="31">
        <f t="shared" si="5990"/>
        <v>40545.527999999998</v>
      </c>
      <c r="AW1774" s="31">
        <f t="shared" si="5991"/>
        <v>43484.099999999999</v>
      </c>
      <c r="AX1774" s="31">
        <f t="shared" si="5992"/>
        <v>43484.099999999999</v>
      </c>
      <c r="AY1774" s="31">
        <f>AY1775+AY1778</f>
        <v>33641.092000000004</v>
      </c>
      <c r="AZ1774" s="31">
        <f>AZ1775+AZ1778</f>
        <v>0</v>
      </c>
      <c r="BA1774" s="31">
        <f>BA1775+BA1778</f>
        <v>0</v>
      </c>
      <c r="BB1774" s="31">
        <f t="shared" si="5996"/>
        <v>74186.619999999995</v>
      </c>
      <c r="BC1774" s="31">
        <f t="shared" si="5997"/>
        <v>43484.099999999999</v>
      </c>
      <c r="BD1774" s="31">
        <f t="shared" si="5998"/>
        <v>43484.099999999999</v>
      </c>
      <c r="BE1774" s="31">
        <f>BE1775+BE1778</f>
        <v>0</v>
      </c>
      <c r="BF1774" s="31">
        <f>BF1775+BF1778</f>
        <v>0</v>
      </c>
      <c r="BG1774" s="31">
        <f>BG1775+BG1778</f>
        <v>0</v>
      </c>
      <c r="BH1774" s="31">
        <f t="shared" si="6002"/>
        <v>74186.619999999995</v>
      </c>
      <c r="BI1774" s="31">
        <f t="shared" si="6003"/>
        <v>43484.099999999999</v>
      </c>
      <c r="BJ1774" s="31">
        <f t="shared" si="6004"/>
        <v>43484.099999999999</v>
      </c>
      <c r="BK1774" s="31">
        <f>BK1775+BK1778</f>
        <v>32575.822</v>
      </c>
      <c r="BL1774" s="31">
        <f>BL1775+BL1778</f>
        <v>0</v>
      </c>
      <c r="BM1774" s="31">
        <f>BM1775+BM1778</f>
        <v>0</v>
      </c>
      <c r="BN1774" s="31">
        <f t="shared" si="6008"/>
        <v>106762.442</v>
      </c>
      <c r="BO1774" s="31">
        <f t="shared" si="6009"/>
        <v>43484.099999999999</v>
      </c>
      <c r="BP1774" s="31">
        <f t="shared" si="6010"/>
        <v>43484.099999999999</v>
      </c>
      <c r="BQ1774" s="31">
        <f>BQ1775+BQ1778</f>
        <v>0</v>
      </c>
      <c r="BR1774" s="31">
        <f>BR1775+BR1778</f>
        <v>0</v>
      </c>
      <c r="BS1774" s="31">
        <f t="shared" si="6013"/>
        <v>106762.442</v>
      </c>
      <c r="BT1774" s="31">
        <f t="shared" si="6014"/>
        <v>43484.099999999999</v>
      </c>
      <c r="BU1774" s="31">
        <f t="shared" si="6015"/>
        <v>43484.099999999999</v>
      </c>
      <c r="BV1774" s="31">
        <f>BV1775+BV1778</f>
        <v>0</v>
      </c>
      <c r="BW1774" s="31">
        <f>BW1775+BW1778</f>
        <v>0</v>
      </c>
      <c r="BX1774" s="31">
        <f t="shared" si="6018"/>
        <v>106762.442</v>
      </c>
      <c r="BY1774" s="31">
        <f t="shared" si="6019"/>
        <v>43484.099999999999</v>
      </c>
      <c r="BZ1774" s="31">
        <f t="shared" si="6020"/>
        <v>43484.099999999999</v>
      </c>
      <c r="CA1774" s="31">
        <f>CA1775+CA1778</f>
        <v>29490.713</v>
      </c>
      <c r="CB1774" s="31">
        <f>CB1775+CB1778</f>
        <v>0</v>
      </c>
      <c r="CC1774" s="31">
        <f>CC1775+CC1778</f>
        <v>0</v>
      </c>
      <c r="CD1774" s="31">
        <f t="shared" ref="CD1774:CD1837" si="6114">BX1774+CA1774</f>
        <v>136253.155</v>
      </c>
      <c r="CE1774" s="31">
        <f t="shared" ref="CE1774:CE1837" si="6115">BY1774+CB1774</f>
        <v>43484.099999999999</v>
      </c>
      <c r="CF1774" s="31">
        <f t="shared" ref="CF1774:CF1837" si="6116">BZ1774+CC1774</f>
        <v>43484.099999999999</v>
      </c>
      <c r="CG1774" s="31">
        <f>CG1775+CG1778</f>
        <v>0</v>
      </c>
      <c r="CH1774" s="24"/>
      <c r="CI1774" s="40"/>
      <c r="CO1774" s="1" t="s">
        <v>31</v>
      </c>
    </row>
    <row r="1775" ht="29.850000000000001">
      <c r="A1775" s="16" t="s">
        <v>1016</v>
      </c>
      <c r="B1775" s="17">
        <v>200</v>
      </c>
      <c r="C1775" s="16"/>
      <c r="D1775" s="16"/>
      <c r="E1775" s="39" t="s">
        <v>40</v>
      </c>
      <c r="F1775" s="31">
        <f t="shared" ref="F1775:F1776" si="6117">F1776</f>
        <v>43217.699999999997</v>
      </c>
      <c r="G1775" s="31">
        <f t="shared" ref="G1775:G1776" si="6118">G1776</f>
        <v>43217.699999999997</v>
      </c>
      <c r="H1775" s="31">
        <f t="shared" ref="H1775:H1776" si="6119">H1776</f>
        <v>43119.900000000001</v>
      </c>
      <c r="I1775" s="31">
        <f t="shared" ref="I1775:I1776" si="6120">I1776</f>
        <v>0</v>
      </c>
      <c r="J1775" s="31">
        <f t="shared" ref="J1775:J1776" si="6121">J1776</f>
        <v>0</v>
      </c>
      <c r="K1775" s="31">
        <f t="shared" ref="K1775:K1776" si="6122">K1776</f>
        <v>0</v>
      </c>
      <c r="L1775" s="31">
        <f t="shared" si="5954"/>
        <v>43217.699999999997</v>
      </c>
      <c r="M1775" s="31">
        <f t="shared" si="5955"/>
        <v>43217.699999999997</v>
      </c>
      <c r="N1775" s="31">
        <f t="shared" si="5956"/>
        <v>43119.900000000001</v>
      </c>
      <c r="O1775" s="31">
        <f t="shared" ref="O1775:O1776" si="6123">O1776</f>
        <v>0</v>
      </c>
      <c r="P1775" s="31">
        <f t="shared" ref="P1775:P1776" si="6124">P1776</f>
        <v>0</v>
      </c>
      <c r="Q1775" s="31">
        <f t="shared" ref="Q1775:Q1776" si="6125">Q1776</f>
        <v>0</v>
      </c>
      <c r="R1775" s="31">
        <f t="shared" si="5960"/>
        <v>43217.699999999997</v>
      </c>
      <c r="S1775" s="31">
        <f t="shared" si="5961"/>
        <v>43217.699999999997</v>
      </c>
      <c r="T1775" s="31">
        <f t="shared" si="5962"/>
        <v>43119.900000000001</v>
      </c>
      <c r="U1775" s="31">
        <f t="shared" ref="U1775:U1776" si="6126">U1776</f>
        <v>0</v>
      </c>
      <c r="V1775" s="31">
        <f t="shared" ref="V1775:V1776" si="6127">V1776</f>
        <v>0</v>
      </c>
      <c r="W1775" s="31">
        <f t="shared" ref="W1775:W1776" si="6128">W1776</f>
        <v>0</v>
      </c>
      <c r="X1775" s="31">
        <f t="shared" si="5966"/>
        <v>43217.699999999997</v>
      </c>
      <c r="Y1775" s="31">
        <f t="shared" si="5967"/>
        <v>43217.699999999997</v>
      </c>
      <c r="Z1775" s="31">
        <f t="shared" si="5968"/>
        <v>43119.900000000001</v>
      </c>
      <c r="AA1775" s="31">
        <f t="shared" ref="AA1775:AA1776" si="6129">AA1776</f>
        <v>0</v>
      </c>
      <c r="AB1775" s="31">
        <f t="shared" ref="AB1775:AB1776" si="6130">AB1776</f>
        <v>0</v>
      </c>
      <c r="AC1775" s="31">
        <f t="shared" ref="AC1775:AC1776" si="6131">AC1776</f>
        <v>0</v>
      </c>
      <c r="AD1775" s="31">
        <f t="shared" si="5972"/>
        <v>43217.699999999997</v>
      </c>
      <c r="AE1775" s="31">
        <f t="shared" si="5973"/>
        <v>43217.699999999997</v>
      </c>
      <c r="AF1775" s="31">
        <f t="shared" si="5974"/>
        <v>43119.900000000001</v>
      </c>
      <c r="AG1775" s="31">
        <f t="shared" ref="AG1775:AG1776" si="6132">AG1776</f>
        <v>0</v>
      </c>
      <c r="AH1775" s="31">
        <f t="shared" ref="AH1775:AH1776" si="6133">AH1776</f>
        <v>0</v>
      </c>
      <c r="AI1775" s="31">
        <f t="shared" ref="AI1775:AI1776" si="6134">AI1776</f>
        <v>0</v>
      </c>
      <c r="AJ1775" s="31">
        <f t="shared" si="5978"/>
        <v>43217.699999999997</v>
      </c>
      <c r="AK1775" s="31">
        <f t="shared" si="5979"/>
        <v>43217.699999999997</v>
      </c>
      <c r="AL1775" s="31">
        <f t="shared" si="5980"/>
        <v>43119.900000000001</v>
      </c>
      <c r="AM1775" s="31">
        <f t="shared" ref="AM1775:AM1776" si="6135">AM1776</f>
        <v>-2938.5720000000001</v>
      </c>
      <c r="AN1775" s="31">
        <f t="shared" ref="AN1775:AN1776" si="6136">AN1776</f>
        <v>0</v>
      </c>
      <c r="AO1775" s="31">
        <f t="shared" ref="AO1775:AO1776" si="6137">AO1776</f>
        <v>0</v>
      </c>
      <c r="AP1775" s="31">
        <f t="shared" si="5984"/>
        <v>40279.127999999997</v>
      </c>
      <c r="AQ1775" s="31">
        <f t="shared" si="5985"/>
        <v>43217.699999999997</v>
      </c>
      <c r="AR1775" s="31">
        <f t="shared" si="5986"/>
        <v>43119.900000000001</v>
      </c>
      <c r="AS1775" s="31">
        <f t="shared" ref="AS1775:AS1776" si="6138">AS1776</f>
        <v>0</v>
      </c>
      <c r="AT1775" s="31">
        <f t="shared" ref="AT1775:AT1776" si="6139">AT1776</f>
        <v>0</v>
      </c>
      <c r="AU1775" s="31">
        <f t="shared" ref="AU1775:AU1776" si="6140">AU1776</f>
        <v>0</v>
      </c>
      <c r="AV1775" s="31">
        <f t="shared" si="5990"/>
        <v>40279.127999999997</v>
      </c>
      <c r="AW1775" s="31">
        <f t="shared" si="5991"/>
        <v>43217.699999999997</v>
      </c>
      <c r="AX1775" s="31">
        <f t="shared" si="5992"/>
        <v>43119.900000000001</v>
      </c>
      <c r="AY1775" s="31">
        <f t="shared" ref="AY1775:AY1776" si="6141">AY1776</f>
        <v>20945.523000000001</v>
      </c>
      <c r="AZ1775" s="31">
        <f t="shared" ref="AZ1775:AZ1776" si="6142">AZ1776</f>
        <v>0</v>
      </c>
      <c r="BA1775" s="31">
        <f t="shared" ref="BA1775:BA1776" si="6143">BA1776</f>
        <v>0</v>
      </c>
      <c r="BB1775" s="31">
        <f t="shared" si="5996"/>
        <v>61224.650999999998</v>
      </c>
      <c r="BC1775" s="31">
        <f t="shared" si="5997"/>
        <v>43217.699999999997</v>
      </c>
      <c r="BD1775" s="31">
        <f t="shared" si="5998"/>
        <v>43119.900000000001</v>
      </c>
      <c r="BE1775" s="31">
        <f t="shared" ref="BE1775:BE1776" si="6144">BE1776</f>
        <v>0</v>
      </c>
      <c r="BF1775" s="31">
        <f t="shared" ref="BF1775:BF1776" si="6145">BF1776</f>
        <v>0</v>
      </c>
      <c r="BG1775" s="31">
        <f t="shared" ref="BG1775:BG1776" si="6146">BG1776</f>
        <v>0</v>
      </c>
      <c r="BH1775" s="31">
        <f t="shared" si="6002"/>
        <v>61224.650999999998</v>
      </c>
      <c r="BI1775" s="31">
        <f t="shared" si="6003"/>
        <v>43217.699999999997</v>
      </c>
      <c r="BJ1775" s="31">
        <f t="shared" si="6004"/>
        <v>43119.900000000001</v>
      </c>
      <c r="BK1775" s="31">
        <f t="shared" ref="BK1775:BK1776" si="6147">BK1776</f>
        <v>19514.913</v>
      </c>
      <c r="BL1775" s="31">
        <f t="shared" ref="BL1775:BL1776" si="6148">BL1776</f>
        <v>0</v>
      </c>
      <c r="BM1775" s="31">
        <f t="shared" ref="BM1775:BM1776" si="6149">BM1776</f>
        <v>0</v>
      </c>
      <c r="BN1775" s="31">
        <f t="shared" si="6008"/>
        <v>80739.563999999998</v>
      </c>
      <c r="BO1775" s="31">
        <f t="shared" si="6009"/>
        <v>43217.699999999997</v>
      </c>
      <c r="BP1775" s="31">
        <f t="shared" si="6010"/>
        <v>43119.900000000001</v>
      </c>
      <c r="BQ1775" s="31">
        <f t="shared" ref="BQ1775:BQ1776" si="6150">BQ1776</f>
        <v>0</v>
      </c>
      <c r="BR1775" s="31">
        <f t="shared" ref="BR1775:BR1776" si="6151">BR1776</f>
        <v>0</v>
      </c>
      <c r="BS1775" s="31">
        <f t="shared" si="6013"/>
        <v>80739.563999999998</v>
      </c>
      <c r="BT1775" s="31">
        <f t="shared" si="6014"/>
        <v>43217.699999999997</v>
      </c>
      <c r="BU1775" s="31">
        <f t="shared" si="6015"/>
        <v>43119.900000000001</v>
      </c>
      <c r="BV1775" s="31">
        <f t="shared" ref="BV1775:BV1776" si="6152">BV1776</f>
        <v>0</v>
      </c>
      <c r="BW1775" s="31">
        <f t="shared" ref="BW1775:BW1776" si="6153">BW1776</f>
        <v>0</v>
      </c>
      <c r="BX1775" s="31">
        <f t="shared" si="6018"/>
        <v>80739.563999999998</v>
      </c>
      <c r="BY1775" s="31">
        <f t="shared" si="6019"/>
        <v>43217.699999999997</v>
      </c>
      <c r="BZ1775" s="31">
        <f t="shared" si="6020"/>
        <v>43119.900000000001</v>
      </c>
      <c r="CA1775" s="31">
        <f t="shared" ref="CA1775:CA1776" si="6154">CA1776</f>
        <v>0</v>
      </c>
      <c r="CB1775" s="31">
        <f t="shared" ref="CB1775:CB1776" si="6155">CB1776</f>
        <v>0</v>
      </c>
      <c r="CC1775" s="31">
        <f t="shared" ref="CC1775:CC1776" si="6156">CC1776</f>
        <v>0</v>
      </c>
      <c r="CD1775" s="31">
        <f t="shared" si="6114"/>
        <v>80739.563999999998</v>
      </c>
      <c r="CE1775" s="31">
        <f t="shared" si="6115"/>
        <v>43217.699999999997</v>
      </c>
      <c r="CF1775" s="31">
        <f t="shared" si="6116"/>
        <v>43119.900000000001</v>
      </c>
      <c r="CG1775" s="31">
        <f t="shared" ref="CG1775:CG1776" si="6157">CG1776</f>
        <v>0</v>
      </c>
      <c r="CH1775" s="24"/>
      <c r="CI1775" s="40"/>
      <c r="CM1775" s="1" t="s">
        <v>29</v>
      </c>
    </row>
    <row r="1776" ht="43.75">
      <c r="A1776" s="16" t="s">
        <v>1016</v>
      </c>
      <c r="B1776" s="17">
        <v>240</v>
      </c>
      <c r="C1776" s="16"/>
      <c r="D1776" s="16"/>
      <c r="E1776" s="39" t="s">
        <v>41</v>
      </c>
      <c r="F1776" s="31">
        <f t="shared" si="6117"/>
        <v>43217.699999999997</v>
      </c>
      <c r="G1776" s="31">
        <f t="shared" si="6118"/>
        <v>43217.699999999997</v>
      </c>
      <c r="H1776" s="31">
        <f t="shared" si="6119"/>
        <v>43119.900000000001</v>
      </c>
      <c r="I1776" s="31">
        <f t="shared" si="6120"/>
        <v>0</v>
      </c>
      <c r="J1776" s="31">
        <f t="shared" si="6121"/>
        <v>0</v>
      </c>
      <c r="K1776" s="31">
        <f t="shared" si="6122"/>
        <v>0</v>
      </c>
      <c r="L1776" s="31">
        <f t="shared" si="5954"/>
        <v>43217.699999999997</v>
      </c>
      <c r="M1776" s="31">
        <f t="shared" si="5955"/>
        <v>43217.699999999997</v>
      </c>
      <c r="N1776" s="31">
        <f t="shared" si="5956"/>
        <v>43119.900000000001</v>
      </c>
      <c r="O1776" s="31">
        <f t="shared" si="6123"/>
        <v>0</v>
      </c>
      <c r="P1776" s="31">
        <f t="shared" si="6124"/>
        <v>0</v>
      </c>
      <c r="Q1776" s="31">
        <f t="shared" si="6125"/>
        <v>0</v>
      </c>
      <c r="R1776" s="31">
        <f t="shared" si="5960"/>
        <v>43217.699999999997</v>
      </c>
      <c r="S1776" s="31">
        <f t="shared" si="5961"/>
        <v>43217.699999999997</v>
      </c>
      <c r="T1776" s="31">
        <f t="shared" si="5962"/>
        <v>43119.900000000001</v>
      </c>
      <c r="U1776" s="31">
        <f t="shared" si="6126"/>
        <v>0</v>
      </c>
      <c r="V1776" s="31">
        <f t="shared" si="6127"/>
        <v>0</v>
      </c>
      <c r="W1776" s="31">
        <f t="shared" si="6128"/>
        <v>0</v>
      </c>
      <c r="X1776" s="31">
        <f t="shared" si="5966"/>
        <v>43217.699999999997</v>
      </c>
      <c r="Y1776" s="31">
        <f t="shared" si="5967"/>
        <v>43217.699999999997</v>
      </c>
      <c r="Z1776" s="31">
        <f t="shared" si="5968"/>
        <v>43119.900000000001</v>
      </c>
      <c r="AA1776" s="31">
        <f t="shared" si="6129"/>
        <v>0</v>
      </c>
      <c r="AB1776" s="31">
        <f t="shared" si="6130"/>
        <v>0</v>
      </c>
      <c r="AC1776" s="31">
        <f t="shared" si="6131"/>
        <v>0</v>
      </c>
      <c r="AD1776" s="31">
        <f t="shared" si="5972"/>
        <v>43217.699999999997</v>
      </c>
      <c r="AE1776" s="31">
        <f t="shared" si="5973"/>
        <v>43217.699999999997</v>
      </c>
      <c r="AF1776" s="31">
        <f t="shared" si="5974"/>
        <v>43119.900000000001</v>
      </c>
      <c r="AG1776" s="31">
        <f t="shared" si="6132"/>
        <v>0</v>
      </c>
      <c r="AH1776" s="31">
        <f t="shared" si="6133"/>
        <v>0</v>
      </c>
      <c r="AI1776" s="31">
        <f t="shared" si="6134"/>
        <v>0</v>
      </c>
      <c r="AJ1776" s="31">
        <f t="shared" si="5978"/>
        <v>43217.699999999997</v>
      </c>
      <c r="AK1776" s="31">
        <f t="shared" si="5979"/>
        <v>43217.699999999997</v>
      </c>
      <c r="AL1776" s="31">
        <f t="shared" si="5980"/>
        <v>43119.900000000001</v>
      </c>
      <c r="AM1776" s="31">
        <f t="shared" si="6135"/>
        <v>-2938.5720000000001</v>
      </c>
      <c r="AN1776" s="31">
        <f t="shared" si="6136"/>
        <v>0</v>
      </c>
      <c r="AO1776" s="31">
        <f t="shared" si="6137"/>
        <v>0</v>
      </c>
      <c r="AP1776" s="31">
        <f t="shared" si="5984"/>
        <v>40279.127999999997</v>
      </c>
      <c r="AQ1776" s="31">
        <f t="shared" si="5985"/>
        <v>43217.699999999997</v>
      </c>
      <c r="AR1776" s="31">
        <f t="shared" si="5986"/>
        <v>43119.900000000001</v>
      </c>
      <c r="AS1776" s="31">
        <f t="shared" si="6138"/>
        <v>0</v>
      </c>
      <c r="AT1776" s="31">
        <f t="shared" si="6139"/>
        <v>0</v>
      </c>
      <c r="AU1776" s="31">
        <f t="shared" si="6140"/>
        <v>0</v>
      </c>
      <c r="AV1776" s="31">
        <f t="shared" si="5990"/>
        <v>40279.127999999997</v>
      </c>
      <c r="AW1776" s="31">
        <f t="shared" si="5991"/>
        <v>43217.699999999997</v>
      </c>
      <c r="AX1776" s="31">
        <f t="shared" si="5992"/>
        <v>43119.900000000001</v>
      </c>
      <c r="AY1776" s="31">
        <f t="shared" si="6141"/>
        <v>20945.523000000001</v>
      </c>
      <c r="AZ1776" s="31">
        <f t="shared" si="6142"/>
        <v>0</v>
      </c>
      <c r="BA1776" s="31">
        <f t="shared" si="6143"/>
        <v>0</v>
      </c>
      <c r="BB1776" s="31">
        <f t="shared" si="5996"/>
        <v>61224.650999999998</v>
      </c>
      <c r="BC1776" s="31">
        <f t="shared" si="5997"/>
        <v>43217.699999999997</v>
      </c>
      <c r="BD1776" s="31">
        <f t="shared" si="5998"/>
        <v>43119.900000000001</v>
      </c>
      <c r="BE1776" s="31">
        <f t="shared" si="6144"/>
        <v>0</v>
      </c>
      <c r="BF1776" s="31">
        <f t="shared" si="6145"/>
        <v>0</v>
      </c>
      <c r="BG1776" s="31">
        <f t="shared" si="6146"/>
        <v>0</v>
      </c>
      <c r="BH1776" s="31">
        <f t="shared" si="6002"/>
        <v>61224.650999999998</v>
      </c>
      <c r="BI1776" s="31">
        <f t="shared" si="6003"/>
        <v>43217.699999999997</v>
      </c>
      <c r="BJ1776" s="31">
        <f t="shared" si="6004"/>
        <v>43119.900000000001</v>
      </c>
      <c r="BK1776" s="31">
        <f t="shared" si="6147"/>
        <v>19514.913</v>
      </c>
      <c r="BL1776" s="31">
        <f t="shared" si="6148"/>
        <v>0</v>
      </c>
      <c r="BM1776" s="31">
        <f t="shared" si="6149"/>
        <v>0</v>
      </c>
      <c r="BN1776" s="31">
        <f t="shared" si="6008"/>
        <v>80739.563999999998</v>
      </c>
      <c r="BO1776" s="31">
        <f t="shared" si="6009"/>
        <v>43217.699999999997</v>
      </c>
      <c r="BP1776" s="31">
        <f t="shared" si="6010"/>
        <v>43119.900000000001</v>
      </c>
      <c r="BQ1776" s="31">
        <f t="shared" si="6150"/>
        <v>0</v>
      </c>
      <c r="BR1776" s="31">
        <f t="shared" si="6151"/>
        <v>0</v>
      </c>
      <c r="BS1776" s="31">
        <f t="shared" si="6013"/>
        <v>80739.563999999998</v>
      </c>
      <c r="BT1776" s="31">
        <f t="shared" si="6014"/>
        <v>43217.699999999997</v>
      </c>
      <c r="BU1776" s="31">
        <f t="shared" si="6015"/>
        <v>43119.900000000001</v>
      </c>
      <c r="BV1776" s="31">
        <f t="shared" si="6152"/>
        <v>0</v>
      </c>
      <c r="BW1776" s="31">
        <f t="shared" si="6153"/>
        <v>0</v>
      </c>
      <c r="BX1776" s="31">
        <f t="shared" si="6018"/>
        <v>80739.563999999998</v>
      </c>
      <c r="BY1776" s="31">
        <f t="shared" si="6019"/>
        <v>43217.699999999997</v>
      </c>
      <c r="BZ1776" s="31">
        <f t="shared" si="6020"/>
        <v>43119.900000000001</v>
      </c>
      <c r="CA1776" s="31">
        <f t="shared" si="6154"/>
        <v>0</v>
      </c>
      <c r="CB1776" s="31">
        <f t="shared" si="6155"/>
        <v>0</v>
      </c>
      <c r="CC1776" s="31">
        <f t="shared" si="6156"/>
        <v>0</v>
      </c>
      <c r="CD1776" s="31">
        <f t="shared" si="6114"/>
        <v>80739.563999999998</v>
      </c>
      <c r="CE1776" s="31">
        <f t="shared" si="6115"/>
        <v>43217.699999999997</v>
      </c>
      <c r="CF1776" s="31">
        <f t="shared" si="6116"/>
        <v>43119.900000000001</v>
      </c>
      <c r="CG1776" s="31">
        <f t="shared" si="6157"/>
        <v>0</v>
      </c>
      <c r="CH1776" s="24"/>
      <c r="CI1776" s="40"/>
      <c r="CN1776" s="1" t="s">
        <v>30</v>
      </c>
    </row>
    <row r="1777" ht="15">
      <c r="A1777" s="16" t="s">
        <v>1016</v>
      </c>
      <c r="B1777" s="17">
        <v>240</v>
      </c>
      <c r="C1777" s="16" t="s">
        <v>66</v>
      </c>
      <c r="D1777" s="16" t="s">
        <v>42</v>
      </c>
      <c r="E1777" s="39" t="s">
        <v>1001</v>
      </c>
      <c r="F1777" s="31">
        <v>43217.699999999997</v>
      </c>
      <c r="G1777" s="31">
        <v>43217.699999999997</v>
      </c>
      <c r="H1777" s="31">
        <v>43119.900000000001</v>
      </c>
      <c r="I1777" s="31"/>
      <c r="J1777" s="31"/>
      <c r="K1777" s="31"/>
      <c r="L1777" s="31">
        <f t="shared" si="5954"/>
        <v>43217.699999999997</v>
      </c>
      <c r="M1777" s="31">
        <f t="shared" si="5955"/>
        <v>43217.699999999997</v>
      </c>
      <c r="N1777" s="31">
        <f t="shared" si="5956"/>
        <v>43119.900000000001</v>
      </c>
      <c r="O1777" s="31"/>
      <c r="P1777" s="31"/>
      <c r="Q1777" s="31"/>
      <c r="R1777" s="31">
        <f t="shared" si="5960"/>
        <v>43217.699999999997</v>
      </c>
      <c r="S1777" s="31">
        <f t="shared" si="5961"/>
        <v>43217.699999999997</v>
      </c>
      <c r="T1777" s="31">
        <f t="shared" si="5962"/>
        <v>43119.900000000001</v>
      </c>
      <c r="U1777" s="31"/>
      <c r="V1777" s="31"/>
      <c r="W1777" s="31"/>
      <c r="X1777" s="31">
        <f t="shared" si="5966"/>
        <v>43217.699999999997</v>
      </c>
      <c r="Y1777" s="31">
        <f t="shared" si="5967"/>
        <v>43217.699999999997</v>
      </c>
      <c r="Z1777" s="31">
        <f t="shared" si="5968"/>
        <v>43119.900000000001</v>
      </c>
      <c r="AA1777" s="31"/>
      <c r="AB1777" s="31"/>
      <c r="AC1777" s="31"/>
      <c r="AD1777" s="31">
        <f t="shared" si="5972"/>
        <v>43217.699999999997</v>
      </c>
      <c r="AE1777" s="31">
        <f t="shared" si="5973"/>
        <v>43217.699999999997</v>
      </c>
      <c r="AF1777" s="31">
        <f t="shared" si="5974"/>
        <v>43119.900000000001</v>
      </c>
      <c r="AG1777" s="31"/>
      <c r="AH1777" s="31"/>
      <c r="AI1777" s="31"/>
      <c r="AJ1777" s="31">
        <f t="shared" si="5978"/>
        <v>43217.699999999997</v>
      </c>
      <c r="AK1777" s="31">
        <f t="shared" si="5979"/>
        <v>43217.699999999997</v>
      </c>
      <c r="AL1777" s="31">
        <f t="shared" si="5980"/>
        <v>43119.900000000001</v>
      </c>
      <c r="AM1777" s="31">
        <v>-2938.5720000000001</v>
      </c>
      <c r="AN1777" s="31"/>
      <c r="AO1777" s="31"/>
      <c r="AP1777" s="31">
        <f t="shared" si="5984"/>
        <v>40279.127999999997</v>
      </c>
      <c r="AQ1777" s="31">
        <f t="shared" si="5985"/>
        <v>43217.699999999997</v>
      </c>
      <c r="AR1777" s="31">
        <f t="shared" si="5986"/>
        <v>43119.900000000001</v>
      </c>
      <c r="AS1777" s="31"/>
      <c r="AT1777" s="31"/>
      <c r="AU1777" s="31"/>
      <c r="AV1777" s="31">
        <f t="shared" si="5990"/>
        <v>40279.127999999997</v>
      </c>
      <c r="AW1777" s="31">
        <f t="shared" si="5991"/>
        <v>43217.699999999997</v>
      </c>
      <c r="AX1777" s="31">
        <f t="shared" si="5992"/>
        <v>43119.900000000001</v>
      </c>
      <c r="AY1777" s="31">
        <v>20945.523000000001</v>
      </c>
      <c r="AZ1777" s="31"/>
      <c r="BA1777" s="31"/>
      <c r="BB1777" s="31">
        <f t="shared" si="5996"/>
        <v>61224.650999999998</v>
      </c>
      <c r="BC1777" s="31">
        <f t="shared" si="5997"/>
        <v>43217.699999999997</v>
      </c>
      <c r="BD1777" s="31">
        <f t="shared" si="5998"/>
        <v>43119.900000000001</v>
      </c>
      <c r="BE1777" s="31"/>
      <c r="BF1777" s="31"/>
      <c r="BG1777" s="31"/>
      <c r="BH1777" s="31">
        <f t="shared" si="6002"/>
        <v>61224.650999999998</v>
      </c>
      <c r="BI1777" s="31">
        <f t="shared" si="6003"/>
        <v>43217.699999999997</v>
      </c>
      <c r="BJ1777" s="31">
        <f t="shared" si="6004"/>
        <v>43119.900000000001</v>
      </c>
      <c r="BK1777" s="31">
        <v>19514.913</v>
      </c>
      <c r="BL1777" s="31"/>
      <c r="BM1777" s="31"/>
      <c r="BN1777" s="31">
        <f t="shared" si="6008"/>
        <v>80739.563999999998</v>
      </c>
      <c r="BO1777" s="31">
        <f t="shared" si="6009"/>
        <v>43217.699999999997</v>
      </c>
      <c r="BP1777" s="31">
        <f t="shared" si="6010"/>
        <v>43119.900000000001</v>
      </c>
      <c r="BQ1777" s="31"/>
      <c r="BR1777" s="31"/>
      <c r="BS1777" s="31">
        <f t="shared" si="6013"/>
        <v>80739.563999999998</v>
      </c>
      <c r="BT1777" s="31">
        <f t="shared" si="6014"/>
        <v>43217.699999999997</v>
      </c>
      <c r="BU1777" s="31">
        <f t="shared" si="6015"/>
        <v>43119.900000000001</v>
      </c>
      <c r="BV1777" s="31"/>
      <c r="BW1777" s="31"/>
      <c r="BX1777" s="31">
        <f t="shared" si="6018"/>
        <v>80739.563999999998</v>
      </c>
      <c r="BY1777" s="31">
        <f t="shared" si="6019"/>
        <v>43217.699999999997</v>
      </c>
      <c r="BZ1777" s="31">
        <f t="shared" si="6020"/>
        <v>43119.900000000001</v>
      </c>
      <c r="CA1777" s="31"/>
      <c r="CB1777" s="31"/>
      <c r="CC1777" s="31"/>
      <c r="CD1777" s="31">
        <f t="shared" si="6114"/>
        <v>80739.563999999998</v>
      </c>
      <c r="CE1777" s="31">
        <f t="shared" si="6115"/>
        <v>43217.699999999997</v>
      </c>
      <c r="CF1777" s="31">
        <f t="shared" si="6116"/>
        <v>43119.900000000001</v>
      </c>
      <c r="CG1777" s="31"/>
      <c r="CH1777" s="24"/>
      <c r="CI1777" s="40"/>
    </row>
    <row r="1778" ht="15">
      <c r="A1778" s="16" t="s">
        <v>1016</v>
      </c>
      <c r="B1778" s="17">
        <v>800</v>
      </c>
      <c r="C1778" s="16"/>
      <c r="D1778" s="16"/>
      <c r="E1778" s="39" t="s">
        <v>54</v>
      </c>
      <c r="F1778" s="31">
        <f>F1781+F1779</f>
        <v>266.39999999999998</v>
      </c>
      <c r="G1778" s="31">
        <f>G1781+G1779</f>
        <v>266.39999999999998</v>
      </c>
      <c r="H1778" s="31">
        <f>H1781+H1779</f>
        <v>364.19999999999999</v>
      </c>
      <c r="I1778" s="31">
        <f>I1781+I1779</f>
        <v>0</v>
      </c>
      <c r="J1778" s="31">
        <f>J1781+J1779</f>
        <v>0</v>
      </c>
      <c r="K1778" s="31">
        <f>K1781+K1779</f>
        <v>0</v>
      </c>
      <c r="L1778" s="31">
        <f t="shared" si="5954"/>
        <v>266.39999999999998</v>
      </c>
      <c r="M1778" s="31">
        <f t="shared" si="5955"/>
        <v>266.39999999999998</v>
      </c>
      <c r="N1778" s="31">
        <f t="shared" si="5956"/>
        <v>364.19999999999999</v>
      </c>
      <c r="O1778" s="31">
        <f>O1781+O1779</f>
        <v>0</v>
      </c>
      <c r="P1778" s="31">
        <f>P1781+P1779</f>
        <v>0</v>
      </c>
      <c r="Q1778" s="31">
        <f>Q1781+Q1779</f>
        <v>0</v>
      </c>
      <c r="R1778" s="31">
        <f t="shared" si="5960"/>
        <v>266.39999999999998</v>
      </c>
      <c r="S1778" s="31">
        <f t="shared" si="5961"/>
        <v>266.39999999999998</v>
      </c>
      <c r="T1778" s="31">
        <f t="shared" si="5962"/>
        <v>364.19999999999999</v>
      </c>
      <c r="U1778" s="31">
        <f>U1781+U1779</f>
        <v>0</v>
      </c>
      <c r="V1778" s="31">
        <f>V1781+V1779</f>
        <v>0</v>
      </c>
      <c r="W1778" s="31">
        <f>W1781+W1779</f>
        <v>0</v>
      </c>
      <c r="X1778" s="31">
        <f t="shared" si="5966"/>
        <v>266.39999999999998</v>
      </c>
      <c r="Y1778" s="31">
        <f t="shared" si="5967"/>
        <v>266.39999999999998</v>
      </c>
      <c r="Z1778" s="31">
        <f t="shared" si="5968"/>
        <v>364.19999999999999</v>
      </c>
      <c r="AA1778" s="31">
        <f>AA1781+AA1779</f>
        <v>0</v>
      </c>
      <c r="AB1778" s="31">
        <f>AB1781+AB1779</f>
        <v>0</v>
      </c>
      <c r="AC1778" s="31">
        <f>AC1781+AC1779</f>
        <v>0</v>
      </c>
      <c r="AD1778" s="31">
        <f t="shared" si="5972"/>
        <v>266.39999999999998</v>
      </c>
      <c r="AE1778" s="31">
        <f t="shared" si="5973"/>
        <v>266.39999999999998</v>
      </c>
      <c r="AF1778" s="31">
        <f t="shared" si="5974"/>
        <v>364.19999999999999</v>
      </c>
      <c r="AG1778" s="31">
        <f>AG1781+AG1779</f>
        <v>0</v>
      </c>
      <c r="AH1778" s="31">
        <f>AH1781+AH1779</f>
        <v>0</v>
      </c>
      <c r="AI1778" s="31">
        <f>AI1781+AI1779</f>
        <v>0</v>
      </c>
      <c r="AJ1778" s="31">
        <f t="shared" si="5978"/>
        <v>266.39999999999998</v>
      </c>
      <c r="AK1778" s="31">
        <f t="shared" si="5979"/>
        <v>266.39999999999998</v>
      </c>
      <c r="AL1778" s="31">
        <f t="shared" si="5980"/>
        <v>364.19999999999999</v>
      </c>
      <c r="AM1778" s="31">
        <f>AM1781+AM1779</f>
        <v>0</v>
      </c>
      <c r="AN1778" s="31">
        <f>AN1781+AN1779</f>
        <v>0</v>
      </c>
      <c r="AO1778" s="31">
        <f>AO1781+AO1779</f>
        <v>0</v>
      </c>
      <c r="AP1778" s="31">
        <f t="shared" si="5984"/>
        <v>266.39999999999998</v>
      </c>
      <c r="AQ1778" s="31">
        <f t="shared" si="5985"/>
        <v>266.39999999999998</v>
      </c>
      <c r="AR1778" s="31">
        <f t="shared" si="5986"/>
        <v>364.19999999999999</v>
      </c>
      <c r="AS1778" s="31">
        <f>AS1781+AS1779</f>
        <v>0</v>
      </c>
      <c r="AT1778" s="31">
        <f>AT1781+AT1779</f>
        <v>0</v>
      </c>
      <c r="AU1778" s="31">
        <f>AU1781+AU1779</f>
        <v>0</v>
      </c>
      <c r="AV1778" s="31">
        <f t="shared" si="5990"/>
        <v>266.39999999999998</v>
      </c>
      <c r="AW1778" s="31">
        <f t="shared" si="5991"/>
        <v>266.39999999999998</v>
      </c>
      <c r="AX1778" s="31">
        <f t="shared" si="5992"/>
        <v>364.19999999999999</v>
      </c>
      <c r="AY1778" s="31">
        <f>AY1781+AY1779</f>
        <v>12695.569</v>
      </c>
      <c r="AZ1778" s="31">
        <f>AZ1781+AZ1779</f>
        <v>0</v>
      </c>
      <c r="BA1778" s="31">
        <f>BA1781+BA1779</f>
        <v>0</v>
      </c>
      <c r="BB1778" s="31">
        <f t="shared" si="5996"/>
        <v>12961.968999999999</v>
      </c>
      <c r="BC1778" s="31">
        <f t="shared" si="5997"/>
        <v>266.39999999999998</v>
      </c>
      <c r="BD1778" s="31">
        <f t="shared" si="5998"/>
        <v>364.19999999999999</v>
      </c>
      <c r="BE1778" s="31">
        <f>BE1781+BE1779</f>
        <v>0</v>
      </c>
      <c r="BF1778" s="31">
        <f>BF1781+BF1779</f>
        <v>0</v>
      </c>
      <c r="BG1778" s="31">
        <f>BG1781+BG1779</f>
        <v>0</v>
      </c>
      <c r="BH1778" s="31">
        <f t="shared" si="6002"/>
        <v>12961.968999999999</v>
      </c>
      <c r="BI1778" s="31">
        <f t="shared" si="6003"/>
        <v>266.39999999999998</v>
      </c>
      <c r="BJ1778" s="31">
        <f t="shared" si="6004"/>
        <v>364.19999999999999</v>
      </c>
      <c r="BK1778" s="31">
        <f>BK1781+BK1779</f>
        <v>13060.909</v>
      </c>
      <c r="BL1778" s="31">
        <f>BL1781+BL1779</f>
        <v>0</v>
      </c>
      <c r="BM1778" s="31">
        <f>BM1781+BM1779</f>
        <v>0</v>
      </c>
      <c r="BN1778" s="31">
        <f t="shared" si="6008"/>
        <v>26022.877999999997</v>
      </c>
      <c r="BO1778" s="31">
        <f t="shared" si="6009"/>
        <v>266.39999999999998</v>
      </c>
      <c r="BP1778" s="31">
        <f t="shared" si="6010"/>
        <v>364.19999999999999</v>
      </c>
      <c r="BQ1778" s="31">
        <f>BQ1781+BQ1779</f>
        <v>0</v>
      </c>
      <c r="BR1778" s="31">
        <f>BR1781+BR1779</f>
        <v>0</v>
      </c>
      <c r="BS1778" s="31">
        <f t="shared" si="6013"/>
        <v>26022.877999999997</v>
      </c>
      <c r="BT1778" s="31">
        <f t="shared" si="6014"/>
        <v>266.39999999999998</v>
      </c>
      <c r="BU1778" s="31">
        <f t="shared" si="6015"/>
        <v>364.19999999999999</v>
      </c>
      <c r="BV1778" s="31">
        <f>BV1781+BV1779</f>
        <v>0</v>
      </c>
      <c r="BW1778" s="31">
        <f>BW1781+BW1779</f>
        <v>0</v>
      </c>
      <c r="BX1778" s="31">
        <f t="shared" si="6018"/>
        <v>26022.877999999997</v>
      </c>
      <c r="BY1778" s="31">
        <f t="shared" si="6019"/>
        <v>266.39999999999998</v>
      </c>
      <c r="BZ1778" s="31">
        <f t="shared" si="6020"/>
        <v>364.19999999999999</v>
      </c>
      <c r="CA1778" s="31">
        <f>CA1781+CA1779</f>
        <v>29490.713</v>
      </c>
      <c r="CB1778" s="31">
        <f>CB1781+CB1779</f>
        <v>0</v>
      </c>
      <c r="CC1778" s="31">
        <f>CC1781+CC1779</f>
        <v>0</v>
      </c>
      <c r="CD1778" s="31">
        <f t="shared" si="6114"/>
        <v>55513.591</v>
      </c>
      <c r="CE1778" s="31">
        <f t="shared" si="6115"/>
        <v>266.39999999999998</v>
      </c>
      <c r="CF1778" s="31">
        <f t="shared" si="6116"/>
        <v>364.19999999999999</v>
      </c>
      <c r="CG1778" s="31">
        <f>CG1781+CG1779</f>
        <v>0</v>
      </c>
      <c r="CH1778" s="24"/>
      <c r="CI1778" s="40"/>
      <c r="CM1778" s="1" t="s">
        <v>29</v>
      </c>
    </row>
    <row r="1779" ht="15">
      <c r="A1779" s="16" t="s">
        <v>1016</v>
      </c>
      <c r="B1779" s="17">
        <v>830</v>
      </c>
      <c r="C1779" s="16"/>
      <c r="D1779" s="16"/>
      <c r="E1779" s="39" t="s">
        <v>1018</v>
      </c>
      <c r="F1779" s="31">
        <f>F1780</f>
        <v>0</v>
      </c>
      <c r="G1779" s="31">
        <f>G1780</f>
        <v>0</v>
      </c>
      <c r="H1779" s="31">
        <f>H1780</f>
        <v>0</v>
      </c>
      <c r="I1779" s="31">
        <f>I1780</f>
        <v>0</v>
      </c>
      <c r="J1779" s="31">
        <f>J1780</f>
        <v>0</v>
      </c>
      <c r="K1779" s="31">
        <f>K1780</f>
        <v>0</v>
      </c>
      <c r="L1779" s="31">
        <f t="shared" si="5954"/>
        <v>0</v>
      </c>
      <c r="M1779" s="31">
        <f t="shared" si="5955"/>
        <v>0</v>
      </c>
      <c r="N1779" s="31">
        <f t="shared" si="5956"/>
        <v>0</v>
      </c>
      <c r="O1779" s="31">
        <f>O1780</f>
        <v>0</v>
      </c>
      <c r="P1779" s="31">
        <f>P1780</f>
        <v>0</v>
      </c>
      <c r="Q1779" s="31">
        <f>Q1780</f>
        <v>0</v>
      </c>
      <c r="R1779" s="31">
        <f t="shared" si="5960"/>
        <v>0</v>
      </c>
      <c r="S1779" s="31">
        <f t="shared" si="5961"/>
        <v>0</v>
      </c>
      <c r="T1779" s="31">
        <f t="shared" si="5962"/>
        <v>0</v>
      </c>
      <c r="U1779" s="31">
        <f>U1780</f>
        <v>0</v>
      </c>
      <c r="V1779" s="31">
        <f>V1780</f>
        <v>0</v>
      </c>
      <c r="W1779" s="31">
        <f>W1780</f>
        <v>0</v>
      </c>
      <c r="X1779" s="31">
        <f t="shared" si="5966"/>
        <v>0</v>
      </c>
      <c r="Y1779" s="31">
        <f t="shared" si="5967"/>
        <v>0</v>
      </c>
      <c r="Z1779" s="31">
        <f t="shared" si="5968"/>
        <v>0</v>
      </c>
      <c r="AA1779" s="31">
        <f>AA1780</f>
        <v>0</v>
      </c>
      <c r="AB1779" s="31">
        <f>AB1780</f>
        <v>0</v>
      </c>
      <c r="AC1779" s="31">
        <f>AC1780</f>
        <v>0</v>
      </c>
      <c r="AD1779" s="31">
        <f t="shared" si="5972"/>
        <v>0</v>
      </c>
      <c r="AE1779" s="31">
        <f t="shared" si="5973"/>
        <v>0</v>
      </c>
      <c r="AF1779" s="31">
        <f t="shared" si="5974"/>
        <v>0</v>
      </c>
      <c r="AG1779" s="31">
        <f>AG1780</f>
        <v>0</v>
      </c>
      <c r="AH1779" s="31">
        <f>AH1780</f>
        <v>0</v>
      </c>
      <c r="AI1779" s="31">
        <f>AI1780</f>
        <v>0</v>
      </c>
      <c r="AJ1779" s="31">
        <f t="shared" si="5978"/>
        <v>0</v>
      </c>
      <c r="AK1779" s="31">
        <f t="shared" si="5979"/>
        <v>0</v>
      </c>
      <c r="AL1779" s="31">
        <f t="shared" si="5980"/>
        <v>0</v>
      </c>
      <c r="AM1779" s="31">
        <f>AM1780</f>
        <v>0</v>
      </c>
      <c r="AN1779" s="31">
        <f>AN1780</f>
        <v>0</v>
      </c>
      <c r="AO1779" s="31">
        <f>AO1780</f>
        <v>0</v>
      </c>
      <c r="AP1779" s="31">
        <f t="shared" si="5984"/>
        <v>0</v>
      </c>
      <c r="AQ1779" s="31">
        <f t="shared" si="5985"/>
        <v>0</v>
      </c>
      <c r="AR1779" s="31">
        <f t="shared" si="5986"/>
        <v>0</v>
      </c>
      <c r="AS1779" s="31">
        <f>AS1780</f>
        <v>0</v>
      </c>
      <c r="AT1779" s="31">
        <f>AT1780</f>
        <v>0</v>
      </c>
      <c r="AU1779" s="31">
        <f>AU1780</f>
        <v>0</v>
      </c>
      <c r="AV1779" s="31">
        <f t="shared" si="5990"/>
        <v>0</v>
      </c>
      <c r="AW1779" s="31">
        <f t="shared" si="5991"/>
        <v>0</v>
      </c>
      <c r="AX1779" s="31">
        <f t="shared" si="5992"/>
        <v>0</v>
      </c>
      <c r="AY1779" s="31">
        <f>AY1780</f>
        <v>12695.569</v>
      </c>
      <c r="AZ1779" s="31">
        <f>AZ1780</f>
        <v>0</v>
      </c>
      <c r="BA1779" s="31">
        <f>BA1780</f>
        <v>0</v>
      </c>
      <c r="BB1779" s="31">
        <f t="shared" si="5996"/>
        <v>12695.569</v>
      </c>
      <c r="BC1779" s="31">
        <f t="shared" si="5997"/>
        <v>0</v>
      </c>
      <c r="BD1779" s="31">
        <f t="shared" si="5998"/>
        <v>0</v>
      </c>
      <c r="BE1779" s="31">
        <f>BE1780</f>
        <v>0</v>
      </c>
      <c r="BF1779" s="31">
        <f>BF1780</f>
        <v>0</v>
      </c>
      <c r="BG1779" s="31">
        <f>BG1780</f>
        <v>0</v>
      </c>
      <c r="BH1779" s="31">
        <f t="shared" si="6002"/>
        <v>12695.569</v>
      </c>
      <c r="BI1779" s="31">
        <f t="shared" si="6003"/>
        <v>0</v>
      </c>
      <c r="BJ1779" s="31">
        <f t="shared" si="6004"/>
        <v>0</v>
      </c>
      <c r="BK1779" s="31">
        <f>BK1780</f>
        <v>13060.909</v>
      </c>
      <c r="BL1779" s="31">
        <f>BL1780</f>
        <v>0</v>
      </c>
      <c r="BM1779" s="31">
        <f>BM1780</f>
        <v>0</v>
      </c>
      <c r="BN1779" s="31">
        <f t="shared" si="6008"/>
        <v>25756.477999999999</v>
      </c>
      <c r="BO1779" s="31">
        <f t="shared" si="6009"/>
        <v>0</v>
      </c>
      <c r="BP1779" s="31">
        <f t="shared" si="6010"/>
        <v>0</v>
      </c>
      <c r="BQ1779" s="31">
        <f>BQ1780</f>
        <v>0</v>
      </c>
      <c r="BR1779" s="31">
        <f>BR1780</f>
        <v>0</v>
      </c>
      <c r="BS1779" s="31">
        <f t="shared" si="6013"/>
        <v>25756.477999999999</v>
      </c>
      <c r="BT1779" s="31">
        <f t="shared" si="6014"/>
        <v>0</v>
      </c>
      <c r="BU1779" s="31">
        <f t="shared" si="6015"/>
        <v>0</v>
      </c>
      <c r="BV1779" s="31">
        <f>BV1780</f>
        <v>0</v>
      </c>
      <c r="BW1779" s="31">
        <f>BW1780</f>
        <v>0</v>
      </c>
      <c r="BX1779" s="31">
        <f t="shared" si="6018"/>
        <v>25756.477999999999</v>
      </c>
      <c r="BY1779" s="31">
        <f t="shared" si="6019"/>
        <v>0</v>
      </c>
      <c r="BZ1779" s="31">
        <f t="shared" si="6020"/>
        <v>0</v>
      </c>
      <c r="CA1779" s="31">
        <f>CA1780</f>
        <v>29490.713</v>
      </c>
      <c r="CB1779" s="31">
        <f>CB1780</f>
        <v>0</v>
      </c>
      <c r="CC1779" s="31">
        <f>CC1780</f>
        <v>0</v>
      </c>
      <c r="CD1779" s="31">
        <f t="shared" si="6114"/>
        <v>55247.190999999999</v>
      </c>
      <c r="CE1779" s="31">
        <f t="shared" si="6115"/>
        <v>0</v>
      </c>
      <c r="CF1779" s="31">
        <f t="shared" si="6116"/>
        <v>0</v>
      </c>
      <c r="CG1779" s="31">
        <f>CG1780</f>
        <v>0</v>
      </c>
      <c r="CH1779" s="24"/>
      <c r="CI1779" s="40"/>
      <c r="CN1779" s="1" t="s">
        <v>30</v>
      </c>
    </row>
    <row r="1780" ht="15">
      <c r="A1780" s="16" t="s">
        <v>1016</v>
      </c>
      <c r="B1780" s="17">
        <v>830</v>
      </c>
      <c r="C1780" s="16" t="s">
        <v>66</v>
      </c>
      <c r="D1780" s="16" t="s">
        <v>42</v>
      </c>
      <c r="E1780" s="39" t="s">
        <v>1001</v>
      </c>
      <c r="F1780" s="31"/>
      <c r="G1780" s="31"/>
      <c r="H1780" s="31"/>
      <c r="I1780" s="31"/>
      <c r="J1780" s="31"/>
      <c r="K1780" s="31"/>
      <c r="L1780" s="31">
        <f t="shared" si="5954"/>
        <v>0</v>
      </c>
      <c r="M1780" s="31">
        <f t="shared" si="5955"/>
        <v>0</v>
      </c>
      <c r="N1780" s="31">
        <f t="shared" si="5956"/>
        <v>0</v>
      </c>
      <c r="O1780" s="31"/>
      <c r="P1780" s="31"/>
      <c r="Q1780" s="31"/>
      <c r="R1780" s="31">
        <f t="shared" si="5960"/>
        <v>0</v>
      </c>
      <c r="S1780" s="31">
        <f t="shared" si="5961"/>
        <v>0</v>
      </c>
      <c r="T1780" s="31">
        <f t="shared" si="5962"/>
        <v>0</v>
      </c>
      <c r="U1780" s="31"/>
      <c r="V1780" s="31"/>
      <c r="W1780" s="31"/>
      <c r="X1780" s="31">
        <f t="shared" si="5966"/>
        <v>0</v>
      </c>
      <c r="Y1780" s="31">
        <f t="shared" si="5967"/>
        <v>0</v>
      </c>
      <c r="Z1780" s="31">
        <f t="shared" si="5968"/>
        <v>0</v>
      </c>
      <c r="AA1780" s="31"/>
      <c r="AB1780" s="31"/>
      <c r="AC1780" s="31"/>
      <c r="AD1780" s="31">
        <f t="shared" si="5972"/>
        <v>0</v>
      </c>
      <c r="AE1780" s="31">
        <f t="shared" si="5973"/>
        <v>0</v>
      </c>
      <c r="AF1780" s="31">
        <f t="shared" si="5974"/>
        <v>0</v>
      </c>
      <c r="AG1780" s="31"/>
      <c r="AH1780" s="31"/>
      <c r="AI1780" s="31"/>
      <c r="AJ1780" s="31">
        <f t="shared" si="5978"/>
        <v>0</v>
      </c>
      <c r="AK1780" s="31">
        <f t="shared" si="5979"/>
        <v>0</v>
      </c>
      <c r="AL1780" s="31">
        <f t="shared" si="5980"/>
        <v>0</v>
      </c>
      <c r="AM1780" s="31"/>
      <c r="AN1780" s="31"/>
      <c r="AO1780" s="31"/>
      <c r="AP1780" s="31">
        <f t="shared" si="5984"/>
        <v>0</v>
      </c>
      <c r="AQ1780" s="31">
        <f t="shared" si="5985"/>
        <v>0</v>
      </c>
      <c r="AR1780" s="31">
        <f t="shared" si="5986"/>
        <v>0</v>
      </c>
      <c r="AS1780" s="31"/>
      <c r="AT1780" s="31"/>
      <c r="AU1780" s="31"/>
      <c r="AV1780" s="31">
        <f t="shared" si="5990"/>
        <v>0</v>
      </c>
      <c r="AW1780" s="31">
        <f t="shared" si="5991"/>
        <v>0</v>
      </c>
      <c r="AX1780" s="31">
        <f t="shared" si="5992"/>
        <v>0</v>
      </c>
      <c r="AY1780" s="31">
        <v>12695.569</v>
      </c>
      <c r="AZ1780" s="31"/>
      <c r="BA1780" s="31"/>
      <c r="BB1780" s="31">
        <f t="shared" si="5996"/>
        <v>12695.569</v>
      </c>
      <c r="BC1780" s="31">
        <f t="shared" si="5997"/>
        <v>0</v>
      </c>
      <c r="BD1780" s="31">
        <f t="shared" si="5998"/>
        <v>0</v>
      </c>
      <c r="BE1780" s="31"/>
      <c r="BF1780" s="31"/>
      <c r="BG1780" s="31"/>
      <c r="BH1780" s="31">
        <f t="shared" si="6002"/>
        <v>12695.569</v>
      </c>
      <c r="BI1780" s="31">
        <f t="shared" si="6003"/>
        <v>0</v>
      </c>
      <c r="BJ1780" s="31">
        <f t="shared" si="6004"/>
        <v>0</v>
      </c>
      <c r="BK1780" s="31">
        <v>13060.909</v>
      </c>
      <c r="BL1780" s="31"/>
      <c r="BM1780" s="31"/>
      <c r="BN1780" s="31">
        <f t="shared" si="6008"/>
        <v>25756.477999999999</v>
      </c>
      <c r="BO1780" s="31">
        <f t="shared" si="6009"/>
        <v>0</v>
      </c>
      <c r="BP1780" s="31">
        <f t="shared" si="6010"/>
        <v>0</v>
      </c>
      <c r="BQ1780" s="31"/>
      <c r="BR1780" s="31"/>
      <c r="BS1780" s="31">
        <f t="shared" si="6013"/>
        <v>25756.477999999999</v>
      </c>
      <c r="BT1780" s="31">
        <f t="shared" si="6014"/>
        <v>0</v>
      </c>
      <c r="BU1780" s="31">
        <f t="shared" si="6015"/>
        <v>0</v>
      </c>
      <c r="BV1780" s="31"/>
      <c r="BW1780" s="31"/>
      <c r="BX1780" s="31">
        <f t="shared" si="6018"/>
        <v>25756.477999999999</v>
      </c>
      <c r="BY1780" s="31">
        <f t="shared" si="6019"/>
        <v>0</v>
      </c>
      <c r="BZ1780" s="31">
        <f t="shared" si="6020"/>
        <v>0</v>
      </c>
      <c r="CA1780" s="31">
        <v>29490.713</v>
      </c>
      <c r="CB1780" s="31"/>
      <c r="CC1780" s="31"/>
      <c r="CD1780" s="31">
        <f t="shared" si="6114"/>
        <v>55247.190999999999</v>
      </c>
      <c r="CE1780" s="31">
        <f t="shared" si="6115"/>
        <v>0</v>
      </c>
      <c r="CF1780" s="31">
        <f t="shared" si="6116"/>
        <v>0</v>
      </c>
      <c r="CG1780" s="31"/>
      <c r="CH1780" s="24"/>
      <c r="CI1780" s="40"/>
    </row>
    <row r="1781" ht="15">
      <c r="A1781" s="16" t="s">
        <v>1016</v>
      </c>
      <c r="B1781" s="17">
        <v>850</v>
      </c>
      <c r="C1781" s="16"/>
      <c r="D1781" s="16"/>
      <c r="E1781" s="39" t="s">
        <v>79</v>
      </c>
      <c r="F1781" s="31">
        <f>F1782</f>
        <v>266.39999999999998</v>
      </c>
      <c r="G1781" s="31">
        <f>G1782</f>
        <v>266.39999999999998</v>
      </c>
      <c r="H1781" s="31">
        <f>H1782</f>
        <v>364.19999999999999</v>
      </c>
      <c r="I1781" s="31">
        <f>I1782</f>
        <v>0</v>
      </c>
      <c r="J1781" s="31">
        <f>J1782</f>
        <v>0</v>
      </c>
      <c r="K1781" s="31">
        <f>K1782</f>
        <v>0</v>
      </c>
      <c r="L1781" s="31">
        <f t="shared" si="5954"/>
        <v>266.39999999999998</v>
      </c>
      <c r="M1781" s="31">
        <f t="shared" si="5955"/>
        <v>266.39999999999998</v>
      </c>
      <c r="N1781" s="31">
        <f t="shared" si="5956"/>
        <v>364.19999999999999</v>
      </c>
      <c r="O1781" s="31">
        <f>O1782</f>
        <v>0</v>
      </c>
      <c r="P1781" s="31">
        <f>P1782</f>
        <v>0</v>
      </c>
      <c r="Q1781" s="31">
        <f>Q1782</f>
        <v>0</v>
      </c>
      <c r="R1781" s="31">
        <f t="shared" si="5960"/>
        <v>266.39999999999998</v>
      </c>
      <c r="S1781" s="31">
        <f t="shared" si="5961"/>
        <v>266.39999999999998</v>
      </c>
      <c r="T1781" s="31">
        <f t="shared" si="5962"/>
        <v>364.19999999999999</v>
      </c>
      <c r="U1781" s="31">
        <f>U1782</f>
        <v>0</v>
      </c>
      <c r="V1781" s="31">
        <f>V1782</f>
        <v>0</v>
      </c>
      <c r="W1781" s="31">
        <f>W1782</f>
        <v>0</v>
      </c>
      <c r="X1781" s="31">
        <f t="shared" si="5966"/>
        <v>266.39999999999998</v>
      </c>
      <c r="Y1781" s="31">
        <f t="shared" si="5967"/>
        <v>266.39999999999998</v>
      </c>
      <c r="Z1781" s="31">
        <f t="shared" si="5968"/>
        <v>364.19999999999999</v>
      </c>
      <c r="AA1781" s="31">
        <f>AA1782</f>
        <v>0</v>
      </c>
      <c r="AB1781" s="31">
        <f>AB1782</f>
        <v>0</v>
      </c>
      <c r="AC1781" s="31">
        <f>AC1782</f>
        <v>0</v>
      </c>
      <c r="AD1781" s="31">
        <f t="shared" si="5972"/>
        <v>266.39999999999998</v>
      </c>
      <c r="AE1781" s="31">
        <f t="shared" si="5973"/>
        <v>266.39999999999998</v>
      </c>
      <c r="AF1781" s="31">
        <f t="shared" si="5974"/>
        <v>364.19999999999999</v>
      </c>
      <c r="AG1781" s="31">
        <f>AG1782</f>
        <v>0</v>
      </c>
      <c r="AH1781" s="31">
        <f>AH1782</f>
        <v>0</v>
      </c>
      <c r="AI1781" s="31">
        <f>AI1782</f>
        <v>0</v>
      </c>
      <c r="AJ1781" s="31">
        <f t="shared" si="5978"/>
        <v>266.39999999999998</v>
      </c>
      <c r="AK1781" s="31">
        <f t="shared" si="5979"/>
        <v>266.39999999999998</v>
      </c>
      <c r="AL1781" s="31">
        <f t="shared" si="5980"/>
        <v>364.19999999999999</v>
      </c>
      <c r="AM1781" s="31">
        <f>AM1782</f>
        <v>0</v>
      </c>
      <c r="AN1781" s="31">
        <f>AN1782</f>
        <v>0</v>
      </c>
      <c r="AO1781" s="31">
        <f>AO1782</f>
        <v>0</v>
      </c>
      <c r="AP1781" s="31">
        <f t="shared" si="5984"/>
        <v>266.39999999999998</v>
      </c>
      <c r="AQ1781" s="31">
        <f t="shared" si="5985"/>
        <v>266.39999999999998</v>
      </c>
      <c r="AR1781" s="31">
        <f t="shared" si="5986"/>
        <v>364.19999999999999</v>
      </c>
      <c r="AS1781" s="31">
        <f>AS1782</f>
        <v>0</v>
      </c>
      <c r="AT1781" s="31">
        <f>AT1782</f>
        <v>0</v>
      </c>
      <c r="AU1781" s="31">
        <f>AU1782</f>
        <v>0</v>
      </c>
      <c r="AV1781" s="31">
        <f t="shared" si="5990"/>
        <v>266.39999999999998</v>
      </c>
      <c r="AW1781" s="31">
        <f t="shared" si="5991"/>
        <v>266.39999999999998</v>
      </c>
      <c r="AX1781" s="31">
        <f t="shared" si="5992"/>
        <v>364.19999999999999</v>
      </c>
      <c r="AY1781" s="31">
        <f>AY1782</f>
        <v>0</v>
      </c>
      <c r="AZ1781" s="31">
        <f>AZ1782</f>
        <v>0</v>
      </c>
      <c r="BA1781" s="31">
        <f>BA1782</f>
        <v>0</v>
      </c>
      <c r="BB1781" s="31">
        <f t="shared" si="5996"/>
        <v>266.39999999999998</v>
      </c>
      <c r="BC1781" s="31">
        <f t="shared" si="5997"/>
        <v>266.39999999999998</v>
      </c>
      <c r="BD1781" s="31">
        <f t="shared" si="5998"/>
        <v>364.19999999999999</v>
      </c>
      <c r="BE1781" s="31">
        <f>BE1782</f>
        <v>0</v>
      </c>
      <c r="BF1781" s="31">
        <f>BF1782</f>
        <v>0</v>
      </c>
      <c r="BG1781" s="31">
        <f>BG1782</f>
        <v>0</v>
      </c>
      <c r="BH1781" s="31">
        <f t="shared" si="6002"/>
        <v>266.39999999999998</v>
      </c>
      <c r="BI1781" s="31">
        <f t="shared" si="6003"/>
        <v>266.39999999999998</v>
      </c>
      <c r="BJ1781" s="31">
        <f t="shared" si="6004"/>
        <v>364.19999999999999</v>
      </c>
      <c r="BK1781" s="31">
        <f>BK1782</f>
        <v>0</v>
      </c>
      <c r="BL1781" s="31">
        <f>BL1782</f>
        <v>0</v>
      </c>
      <c r="BM1781" s="31">
        <f>BM1782</f>
        <v>0</v>
      </c>
      <c r="BN1781" s="31">
        <f t="shared" si="6008"/>
        <v>266.39999999999998</v>
      </c>
      <c r="BO1781" s="31">
        <f t="shared" si="6009"/>
        <v>266.39999999999998</v>
      </c>
      <c r="BP1781" s="31">
        <f t="shared" si="6010"/>
        <v>364.19999999999999</v>
      </c>
      <c r="BQ1781" s="31">
        <f>BQ1782</f>
        <v>0</v>
      </c>
      <c r="BR1781" s="31">
        <f>BR1782</f>
        <v>0</v>
      </c>
      <c r="BS1781" s="31">
        <f t="shared" si="6013"/>
        <v>266.39999999999998</v>
      </c>
      <c r="BT1781" s="31">
        <f t="shared" si="6014"/>
        <v>266.39999999999998</v>
      </c>
      <c r="BU1781" s="31">
        <f t="shared" si="6015"/>
        <v>364.19999999999999</v>
      </c>
      <c r="BV1781" s="31">
        <f>BV1782</f>
        <v>0</v>
      </c>
      <c r="BW1781" s="31">
        <f>BW1782</f>
        <v>0</v>
      </c>
      <c r="BX1781" s="31">
        <f t="shared" si="6018"/>
        <v>266.39999999999998</v>
      </c>
      <c r="BY1781" s="31">
        <f t="shared" si="6019"/>
        <v>266.39999999999998</v>
      </c>
      <c r="BZ1781" s="31">
        <f t="shared" si="6020"/>
        <v>364.19999999999999</v>
      </c>
      <c r="CA1781" s="31">
        <f>CA1782</f>
        <v>0</v>
      </c>
      <c r="CB1781" s="31">
        <f>CB1782</f>
        <v>0</v>
      </c>
      <c r="CC1781" s="31">
        <f>CC1782</f>
        <v>0</v>
      </c>
      <c r="CD1781" s="31">
        <f t="shared" si="6114"/>
        <v>266.39999999999998</v>
      </c>
      <c r="CE1781" s="31">
        <f t="shared" si="6115"/>
        <v>266.39999999999998</v>
      </c>
      <c r="CF1781" s="31">
        <f t="shared" si="6116"/>
        <v>364.19999999999999</v>
      </c>
      <c r="CG1781" s="31">
        <f>CG1782</f>
        <v>0</v>
      </c>
      <c r="CH1781" s="24"/>
      <c r="CI1781" s="40"/>
      <c r="CN1781" s="1" t="s">
        <v>30</v>
      </c>
    </row>
    <row r="1782" ht="15">
      <c r="A1782" s="16" t="s">
        <v>1016</v>
      </c>
      <c r="B1782" s="17">
        <v>850</v>
      </c>
      <c r="C1782" s="16" t="s">
        <v>66</v>
      </c>
      <c r="D1782" s="16" t="s">
        <v>42</v>
      </c>
      <c r="E1782" s="39" t="s">
        <v>1001</v>
      </c>
      <c r="F1782" s="31">
        <v>266.39999999999998</v>
      </c>
      <c r="G1782" s="31">
        <v>266.39999999999998</v>
      </c>
      <c r="H1782" s="31">
        <v>364.19999999999999</v>
      </c>
      <c r="I1782" s="31"/>
      <c r="J1782" s="31"/>
      <c r="K1782" s="31"/>
      <c r="L1782" s="31">
        <f t="shared" si="5954"/>
        <v>266.39999999999998</v>
      </c>
      <c r="M1782" s="31">
        <f t="shared" si="5955"/>
        <v>266.39999999999998</v>
      </c>
      <c r="N1782" s="31">
        <f t="shared" si="5956"/>
        <v>364.19999999999999</v>
      </c>
      <c r="O1782" s="31"/>
      <c r="P1782" s="31"/>
      <c r="Q1782" s="31"/>
      <c r="R1782" s="31">
        <f t="shared" si="5960"/>
        <v>266.39999999999998</v>
      </c>
      <c r="S1782" s="31">
        <f t="shared" si="5961"/>
        <v>266.39999999999998</v>
      </c>
      <c r="T1782" s="31">
        <f t="shared" si="5962"/>
        <v>364.19999999999999</v>
      </c>
      <c r="U1782" s="31"/>
      <c r="V1782" s="31"/>
      <c r="W1782" s="31"/>
      <c r="X1782" s="31">
        <f t="shared" si="5966"/>
        <v>266.39999999999998</v>
      </c>
      <c r="Y1782" s="31">
        <f t="shared" si="5967"/>
        <v>266.39999999999998</v>
      </c>
      <c r="Z1782" s="31">
        <f t="shared" si="5968"/>
        <v>364.19999999999999</v>
      </c>
      <c r="AA1782" s="31"/>
      <c r="AB1782" s="31"/>
      <c r="AC1782" s="31"/>
      <c r="AD1782" s="31">
        <f t="shared" si="5972"/>
        <v>266.39999999999998</v>
      </c>
      <c r="AE1782" s="31">
        <f t="shared" si="5973"/>
        <v>266.39999999999998</v>
      </c>
      <c r="AF1782" s="31">
        <f t="shared" si="5974"/>
        <v>364.19999999999999</v>
      </c>
      <c r="AG1782" s="31"/>
      <c r="AH1782" s="31"/>
      <c r="AI1782" s="31"/>
      <c r="AJ1782" s="31">
        <f t="shared" si="5978"/>
        <v>266.39999999999998</v>
      </c>
      <c r="AK1782" s="31">
        <f t="shared" si="5979"/>
        <v>266.39999999999998</v>
      </c>
      <c r="AL1782" s="31">
        <f t="shared" si="5980"/>
        <v>364.19999999999999</v>
      </c>
      <c r="AM1782" s="31"/>
      <c r="AN1782" s="31"/>
      <c r="AO1782" s="31"/>
      <c r="AP1782" s="31">
        <f t="shared" si="5984"/>
        <v>266.39999999999998</v>
      </c>
      <c r="AQ1782" s="31">
        <f t="shared" si="5985"/>
        <v>266.39999999999998</v>
      </c>
      <c r="AR1782" s="31">
        <f t="shared" si="5986"/>
        <v>364.19999999999999</v>
      </c>
      <c r="AS1782" s="31"/>
      <c r="AT1782" s="31"/>
      <c r="AU1782" s="31"/>
      <c r="AV1782" s="31">
        <f t="shared" si="5990"/>
        <v>266.39999999999998</v>
      </c>
      <c r="AW1782" s="31">
        <f t="shared" si="5991"/>
        <v>266.39999999999998</v>
      </c>
      <c r="AX1782" s="31">
        <f t="shared" si="5992"/>
        <v>364.19999999999999</v>
      </c>
      <c r="AY1782" s="31"/>
      <c r="AZ1782" s="31"/>
      <c r="BA1782" s="31"/>
      <c r="BB1782" s="31">
        <f t="shared" si="5996"/>
        <v>266.39999999999998</v>
      </c>
      <c r="BC1782" s="31">
        <f t="shared" si="5997"/>
        <v>266.39999999999998</v>
      </c>
      <c r="BD1782" s="31">
        <f t="shared" si="5998"/>
        <v>364.19999999999999</v>
      </c>
      <c r="BE1782" s="31"/>
      <c r="BF1782" s="31"/>
      <c r="BG1782" s="31"/>
      <c r="BH1782" s="31">
        <f t="shared" si="6002"/>
        <v>266.39999999999998</v>
      </c>
      <c r="BI1782" s="31">
        <f t="shared" si="6003"/>
        <v>266.39999999999998</v>
      </c>
      <c r="BJ1782" s="31">
        <f t="shared" si="6004"/>
        <v>364.19999999999999</v>
      </c>
      <c r="BK1782" s="31"/>
      <c r="BL1782" s="31"/>
      <c r="BM1782" s="31"/>
      <c r="BN1782" s="31">
        <f t="shared" si="6008"/>
        <v>266.39999999999998</v>
      </c>
      <c r="BO1782" s="31">
        <f t="shared" si="6009"/>
        <v>266.39999999999998</v>
      </c>
      <c r="BP1782" s="31">
        <f t="shared" si="6010"/>
        <v>364.19999999999999</v>
      </c>
      <c r="BQ1782" s="31"/>
      <c r="BR1782" s="31"/>
      <c r="BS1782" s="31">
        <f t="shared" si="6013"/>
        <v>266.39999999999998</v>
      </c>
      <c r="BT1782" s="31">
        <f t="shared" si="6014"/>
        <v>266.39999999999998</v>
      </c>
      <c r="BU1782" s="31">
        <f t="shared" si="6015"/>
        <v>364.19999999999999</v>
      </c>
      <c r="BV1782" s="31"/>
      <c r="BW1782" s="31"/>
      <c r="BX1782" s="31">
        <f t="shared" si="6018"/>
        <v>266.39999999999998</v>
      </c>
      <c r="BY1782" s="31">
        <f t="shared" si="6019"/>
        <v>266.39999999999998</v>
      </c>
      <c r="BZ1782" s="31">
        <f t="shared" si="6020"/>
        <v>364.19999999999999</v>
      </c>
      <c r="CA1782" s="31"/>
      <c r="CB1782" s="31"/>
      <c r="CC1782" s="31"/>
      <c r="CD1782" s="31">
        <f t="shared" si="6114"/>
        <v>266.39999999999998</v>
      </c>
      <c r="CE1782" s="31">
        <f t="shared" si="6115"/>
        <v>266.39999999999998</v>
      </c>
      <c r="CF1782" s="31">
        <f t="shared" si="6116"/>
        <v>364.19999999999999</v>
      </c>
      <c r="CG1782" s="31"/>
      <c r="CH1782" s="24"/>
      <c r="CI1782" s="40"/>
    </row>
    <row r="1783" ht="43.75">
      <c r="A1783" s="41" t="s">
        <v>1019</v>
      </c>
      <c r="B1783" s="17"/>
      <c r="C1783" s="16"/>
      <c r="D1783" s="16"/>
      <c r="E1783" s="39" t="s">
        <v>1020</v>
      </c>
      <c r="F1783" s="31"/>
      <c r="G1783" s="31"/>
      <c r="H1783" s="31"/>
      <c r="I1783" s="31"/>
      <c r="J1783" s="31"/>
      <c r="K1783" s="31"/>
      <c r="L1783" s="31"/>
      <c r="M1783" s="31"/>
      <c r="N1783" s="31"/>
      <c r="O1783" s="31"/>
      <c r="P1783" s="31"/>
      <c r="Q1783" s="31"/>
      <c r="R1783" s="31"/>
      <c r="S1783" s="31"/>
      <c r="T1783" s="31"/>
      <c r="U1783" s="31"/>
      <c r="V1783" s="31"/>
      <c r="W1783" s="31"/>
      <c r="X1783" s="31"/>
      <c r="Y1783" s="31"/>
      <c r="Z1783" s="31"/>
      <c r="AA1783" s="31"/>
      <c r="AB1783" s="31"/>
      <c r="AC1783" s="31"/>
      <c r="AD1783" s="31"/>
      <c r="AE1783" s="31"/>
      <c r="AF1783" s="31"/>
      <c r="AG1783" s="31"/>
      <c r="AH1783" s="31"/>
      <c r="AI1783" s="31"/>
      <c r="AJ1783" s="31"/>
      <c r="AK1783" s="31"/>
      <c r="AL1783" s="31"/>
      <c r="AM1783" s="31">
        <f t="shared" ref="AM1783:AM1785" si="6158">AM1784</f>
        <v>2938.5720000000001</v>
      </c>
      <c r="AN1783" s="31">
        <f t="shared" ref="AN1783:AN1785" si="6159">AN1784</f>
        <v>0</v>
      </c>
      <c r="AO1783" s="31">
        <f t="shared" ref="AO1783:AO1785" si="6160">AO1784</f>
        <v>0</v>
      </c>
      <c r="AP1783" s="31">
        <f t="shared" si="5984"/>
        <v>2938.5720000000001</v>
      </c>
      <c r="AQ1783" s="31">
        <f t="shared" si="5985"/>
        <v>0</v>
      </c>
      <c r="AR1783" s="31">
        <f t="shared" si="5986"/>
        <v>0</v>
      </c>
      <c r="AS1783" s="31">
        <f t="shared" ref="AS1783:AS1785" si="6161">AS1784</f>
        <v>0</v>
      </c>
      <c r="AT1783" s="31">
        <f t="shared" ref="AT1783:AT1785" si="6162">AT1784</f>
        <v>0</v>
      </c>
      <c r="AU1783" s="31">
        <f t="shared" ref="AU1783:AU1785" si="6163">AU1784</f>
        <v>0</v>
      </c>
      <c r="AV1783" s="31">
        <f t="shared" si="5990"/>
        <v>2938.5720000000001</v>
      </c>
      <c r="AW1783" s="31">
        <f t="shared" si="5991"/>
        <v>0</v>
      </c>
      <c r="AX1783" s="31">
        <f t="shared" si="5992"/>
        <v>0</v>
      </c>
      <c r="AY1783" s="31">
        <f t="shared" ref="AY1783:AY1785" si="6164">AY1784</f>
        <v>0</v>
      </c>
      <c r="AZ1783" s="31">
        <f t="shared" ref="AZ1783:AZ1785" si="6165">AZ1784</f>
        <v>0</v>
      </c>
      <c r="BA1783" s="31">
        <f t="shared" ref="BA1783:BA1785" si="6166">BA1784</f>
        <v>0</v>
      </c>
      <c r="BB1783" s="31">
        <f t="shared" si="5996"/>
        <v>2938.5720000000001</v>
      </c>
      <c r="BC1783" s="31">
        <f t="shared" si="5997"/>
        <v>0</v>
      </c>
      <c r="BD1783" s="31">
        <f t="shared" si="5998"/>
        <v>0</v>
      </c>
      <c r="BE1783" s="31">
        <f t="shared" ref="BE1783:BE1785" si="6167">BE1784</f>
        <v>0</v>
      </c>
      <c r="BF1783" s="31">
        <f t="shared" ref="BF1783:BF1785" si="6168">BF1784</f>
        <v>0</v>
      </c>
      <c r="BG1783" s="31">
        <f t="shared" ref="BG1783:BG1785" si="6169">BG1784</f>
        <v>0</v>
      </c>
      <c r="BH1783" s="31">
        <f t="shared" si="6002"/>
        <v>2938.5720000000001</v>
      </c>
      <c r="BI1783" s="31">
        <f t="shared" si="6003"/>
        <v>0</v>
      </c>
      <c r="BJ1783" s="31">
        <f t="shared" si="6004"/>
        <v>0</v>
      </c>
      <c r="BK1783" s="31">
        <f t="shared" ref="BK1783:BK1785" si="6170">BK1784</f>
        <v>0</v>
      </c>
      <c r="BL1783" s="31">
        <f t="shared" ref="BL1783:BL1785" si="6171">BL1784</f>
        <v>0</v>
      </c>
      <c r="BM1783" s="31">
        <f t="shared" ref="BM1783:BM1785" si="6172">BM1784</f>
        <v>0</v>
      </c>
      <c r="BN1783" s="31">
        <f t="shared" si="6008"/>
        <v>2938.5720000000001</v>
      </c>
      <c r="BO1783" s="31">
        <f t="shared" si="6009"/>
        <v>0</v>
      </c>
      <c r="BP1783" s="31">
        <f t="shared" si="6010"/>
        <v>0</v>
      </c>
      <c r="BQ1783" s="31">
        <f t="shared" ref="BQ1783:BQ1785" si="6173">BQ1784</f>
        <v>0</v>
      </c>
      <c r="BR1783" s="31">
        <f t="shared" ref="BR1783:BR1785" si="6174">BR1784</f>
        <v>0</v>
      </c>
      <c r="BS1783" s="31">
        <f t="shared" si="6013"/>
        <v>2938.5720000000001</v>
      </c>
      <c r="BT1783" s="31">
        <f t="shared" si="6014"/>
        <v>0</v>
      </c>
      <c r="BU1783" s="31">
        <f t="shared" si="6015"/>
        <v>0</v>
      </c>
      <c r="BV1783" s="31">
        <f t="shared" ref="BV1783:BV1785" si="6175">BV1784</f>
        <v>0</v>
      </c>
      <c r="BW1783" s="31">
        <f t="shared" ref="BW1783:BW1785" si="6176">BW1784</f>
        <v>0</v>
      </c>
      <c r="BX1783" s="31">
        <f t="shared" si="6018"/>
        <v>2938.5720000000001</v>
      </c>
      <c r="BY1783" s="31">
        <f t="shared" si="6019"/>
        <v>0</v>
      </c>
      <c r="BZ1783" s="31">
        <f t="shared" si="6020"/>
        <v>0</v>
      </c>
      <c r="CA1783" s="31">
        <f t="shared" ref="CA1783:CA1785" si="6177">CA1784</f>
        <v>0</v>
      </c>
      <c r="CB1783" s="31">
        <f t="shared" ref="CB1783:CB1785" si="6178">CB1784</f>
        <v>0</v>
      </c>
      <c r="CC1783" s="31">
        <f t="shared" ref="CC1783:CC1785" si="6179">CC1784</f>
        <v>0</v>
      </c>
      <c r="CD1783" s="31">
        <f t="shared" si="6114"/>
        <v>2938.5720000000001</v>
      </c>
      <c r="CE1783" s="31">
        <f t="shared" si="6115"/>
        <v>0</v>
      </c>
      <c r="CF1783" s="31">
        <f t="shared" si="6116"/>
        <v>0</v>
      </c>
      <c r="CG1783" s="31">
        <f t="shared" ref="CG1783:CG1785" si="6180">CG1784</f>
        <v>0</v>
      </c>
      <c r="CH1783" s="24"/>
      <c r="CI1783" s="40"/>
    </row>
    <row r="1784" ht="29.850000000000001">
      <c r="A1784" s="41" t="s">
        <v>1019</v>
      </c>
      <c r="B1784" s="17">
        <v>200</v>
      </c>
      <c r="C1784" s="16"/>
      <c r="D1784" s="16"/>
      <c r="E1784" s="39" t="s">
        <v>40</v>
      </c>
      <c r="F1784" s="31"/>
      <c r="G1784" s="31"/>
      <c r="H1784" s="31"/>
      <c r="I1784" s="31"/>
      <c r="J1784" s="31"/>
      <c r="K1784" s="31"/>
      <c r="L1784" s="31"/>
      <c r="M1784" s="31"/>
      <c r="N1784" s="31"/>
      <c r="O1784" s="31"/>
      <c r="P1784" s="31"/>
      <c r="Q1784" s="31"/>
      <c r="R1784" s="31"/>
      <c r="S1784" s="31"/>
      <c r="T1784" s="31"/>
      <c r="U1784" s="31"/>
      <c r="V1784" s="31"/>
      <c r="W1784" s="31"/>
      <c r="X1784" s="31"/>
      <c r="Y1784" s="31"/>
      <c r="Z1784" s="31"/>
      <c r="AA1784" s="31"/>
      <c r="AB1784" s="31"/>
      <c r="AC1784" s="31"/>
      <c r="AD1784" s="31"/>
      <c r="AE1784" s="31"/>
      <c r="AF1784" s="31"/>
      <c r="AG1784" s="31"/>
      <c r="AH1784" s="31"/>
      <c r="AI1784" s="31"/>
      <c r="AJ1784" s="31"/>
      <c r="AK1784" s="31"/>
      <c r="AL1784" s="31"/>
      <c r="AM1784" s="31">
        <f t="shared" si="6158"/>
        <v>2938.5720000000001</v>
      </c>
      <c r="AN1784" s="31">
        <f t="shared" si="6159"/>
        <v>0</v>
      </c>
      <c r="AO1784" s="31">
        <f t="shared" si="6160"/>
        <v>0</v>
      </c>
      <c r="AP1784" s="31">
        <f t="shared" si="5984"/>
        <v>2938.5720000000001</v>
      </c>
      <c r="AQ1784" s="31">
        <f t="shared" si="5985"/>
        <v>0</v>
      </c>
      <c r="AR1784" s="31">
        <f t="shared" si="5986"/>
        <v>0</v>
      </c>
      <c r="AS1784" s="31">
        <f t="shared" si="6161"/>
        <v>0</v>
      </c>
      <c r="AT1784" s="31">
        <f t="shared" si="6162"/>
        <v>0</v>
      </c>
      <c r="AU1784" s="31">
        <f t="shared" si="6163"/>
        <v>0</v>
      </c>
      <c r="AV1784" s="31">
        <f t="shared" si="5990"/>
        <v>2938.5720000000001</v>
      </c>
      <c r="AW1784" s="31">
        <f t="shared" si="5991"/>
        <v>0</v>
      </c>
      <c r="AX1784" s="31">
        <f t="shared" si="5992"/>
        <v>0</v>
      </c>
      <c r="AY1784" s="31">
        <f t="shared" si="6164"/>
        <v>0</v>
      </c>
      <c r="AZ1784" s="31">
        <f t="shared" si="6165"/>
        <v>0</v>
      </c>
      <c r="BA1784" s="31">
        <f t="shared" si="6166"/>
        <v>0</v>
      </c>
      <c r="BB1784" s="31">
        <f t="shared" si="5996"/>
        <v>2938.5720000000001</v>
      </c>
      <c r="BC1784" s="31">
        <f t="shared" si="5997"/>
        <v>0</v>
      </c>
      <c r="BD1784" s="31">
        <f t="shared" si="5998"/>
        <v>0</v>
      </c>
      <c r="BE1784" s="31">
        <f t="shared" si="6167"/>
        <v>0</v>
      </c>
      <c r="BF1784" s="31">
        <f t="shared" si="6168"/>
        <v>0</v>
      </c>
      <c r="BG1784" s="31">
        <f t="shared" si="6169"/>
        <v>0</v>
      </c>
      <c r="BH1784" s="31">
        <f t="shared" si="6002"/>
        <v>2938.5720000000001</v>
      </c>
      <c r="BI1784" s="31">
        <f t="shared" si="6003"/>
        <v>0</v>
      </c>
      <c r="BJ1784" s="31">
        <f t="shared" si="6004"/>
        <v>0</v>
      </c>
      <c r="BK1784" s="31">
        <f t="shared" si="6170"/>
        <v>0</v>
      </c>
      <c r="BL1784" s="31">
        <f t="shared" si="6171"/>
        <v>0</v>
      </c>
      <c r="BM1784" s="31">
        <f t="shared" si="6172"/>
        <v>0</v>
      </c>
      <c r="BN1784" s="31">
        <f t="shared" si="6008"/>
        <v>2938.5720000000001</v>
      </c>
      <c r="BO1784" s="31">
        <f t="shared" si="6009"/>
        <v>0</v>
      </c>
      <c r="BP1784" s="31">
        <f t="shared" si="6010"/>
        <v>0</v>
      </c>
      <c r="BQ1784" s="31">
        <f t="shared" si="6173"/>
        <v>0</v>
      </c>
      <c r="BR1784" s="31">
        <f t="shared" si="6174"/>
        <v>0</v>
      </c>
      <c r="BS1784" s="31">
        <f t="shared" si="6013"/>
        <v>2938.5720000000001</v>
      </c>
      <c r="BT1784" s="31">
        <f t="shared" si="6014"/>
        <v>0</v>
      </c>
      <c r="BU1784" s="31">
        <f t="shared" si="6015"/>
        <v>0</v>
      </c>
      <c r="BV1784" s="31">
        <f t="shared" si="6175"/>
        <v>0</v>
      </c>
      <c r="BW1784" s="31">
        <f t="shared" si="6176"/>
        <v>0</v>
      </c>
      <c r="BX1784" s="31">
        <f t="shared" si="6018"/>
        <v>2938.5720000000001</v>
      </c>
      <c r="BY1784" s="31">
        <f t="shared" si="6019"/>
        <v>0</v>
      </c>
      <c r="BZ1784" s="31">
        <f t="shared" si="6020"/>
        <v>0</v>
      </c>
      <c r="CA1784" s="31">
        <f t="shared" si="6177"/>
        <v>0</v>
      </c>
      <c r="CB1784" s="31">
        <f t="shared" si="6178"/>
        <v>0</v>
      </c>
      <c r="CC1784" s="31">
        <f t="shared" si="6179"/>
        <v>0</v>
      </c>
      <c r="CD1784" s="31">
        <f t="shared" si="6114"/>
        <v>2938.5720000000001</v>
      </c>
      <c r="CE1784" s="31">
        <f t="shared" si="6115"/>
        <v>0</v>
      </c>
      <c r="CF1784" s="31">
        <f t="shared" si="6116"/>
        <v>0</v>
      </c>
      <c r="CG1784" s="31">
        <f t="shared" si="6180"/>
        <v>0</v>
      </c>
      <c r="CH1784" s="24"/>
      <c r="CI1784" s="40"/>
    </row>
    <row r="1785" ht="43.75">
      <c r="A1785" s="41" t="s">
        <v>1019</v>
      </c>
      <c r="B1785" s="17">
        <v>240</v>
      </c>
      <c r="C1785" s="16"/>
      <c r="D1785" s="16"/>
      <c r="E1785" s="39" t="s">
        <v>41</v>
      </c>
      <c r="F1785" s="31"/>
      <c r="G1785" s="31"/>
      <c r="H1785" s="31"/>
      <c r="I1785" s="31"/>
      <c r="J1785" s="31"/>
      <c r="K1785" s="31"/>
      <c r="L1785" s="31"/>
      <c r="M1785" s="31"/>
      <c r="N1785" s="31"/>
      <c r="O1785" s="31"/>
      <c r="P1785" s="31"/>
      <c r="Q1785" s="31"/>
      <c r="R1785" s="31"/>
      <c r="S1785" s="31"/>
      <c r="T1785" s="31"/>
      <c r="U1785" s="31"/>
      <c r="V1785" s="31"/>
      <c r="W1785" s="31"/>
      <c r="X1785" s="31"/>
      <c r="Y1785" s="31"/>
      <c r="Z1785" s="31"/>
      <c r="AA1785" s="31"/>
      <c r="AB1785" s="31"/>
      <c r="AC1785" s="31"/>
      <c r="AD1785" s="31"/>
      <c r="AE1785" s="31"/>
      <c r="AF1785" s="31"/>
      <c r="AG1785" s="31"/>
      <c r="AH1785" s="31"/>
      <c r="AI1785" s="31"/>
      <c r="AJ1785" s="31"/>
      <c r="AK1785" s="31"/>
      <c r="AL1785" s="31"/>
      <c r="AM1785" s="31">
        <f t="shared" si="6158"/>
        <v>2938.5720000000001</v>
      </c>
      <c r="AN1785" s="31">
        <f t="shared" si="6159"/>
        <v>0</v>
      </c>
      <c r="AO1785" s="31">
        <f t="shared" si="6160"/>
        <v>0</v>
      </c>
      <c r="AP1785" s="31">
        <f t="shared" si="5984"/>
        <v>2938.5720000000001</v>
      </c>
      <c r="AQ1785" s="31">
        <f t="shared" si="5985"/>
        <v>0</v>
      </c>
      <c r="AR1785" s="31">
        <f t="shared" si="5986"/>
        <v>0</v>
      </c>
      <c r="AS1785" s="31">
        <f t="shared" si="6161"/>
        <v>0</v>
      </c>
      <c r="AT1785" s="31">
        <f t="shared" si="6162"/>
        <v>0</v>
      </c>
      <c r="AU1785" s="31">
        <f t="shared" si="6163"/>
        <v>0</v>
      </c>
      <c r="AV1785" s="31">
        <f t="shared" si="5990"/>
        <v>2938.5720000000001</v>
      </c>
      <c r="AW1785" s="31">
        <f t="shared" si="5991"/>
        <v>0</v>
      </c>
      <c r="AX1785" s="31">
        <f t="shared" si="5992"/>
        <v>0</v>
      </c>
      <c r="AY1785" s="31">
        <f t="shared" si="6164"/>
        <v>0</v>
      </c>
      <c r="AZ1785" s="31">
        <f t="shared" si="6165"/>
        <v>0</v>
      </c>
      <c r="BA1785" s="31">
        <f t="shared" si="6166"/>
        <v>0</v>
      </c>
      <c r="BB1785" s="31">
        <f t="shared" si="5996"/>
        <v>2938.5720000000001</v>
      </c>
      <c r="BC1785" s="31">
        <f t="shared" si="5997"/>
        <v>0</v>
      </c>
      <c r="BD1785" s="31">
        <f t="shared" si="5998"/>
        <v>0</v>
      </c>
      <c r="BE1785" s="31">
        <f t="shared" si="6167"/>
        <v>0</v>
      </c>
      <c r="BF1785" s="31">
        <f t="shared" si="6168"/>
        <v>0</v>
      </c>
      <c r="BG1785" s="31">
        <f t="shared" si="6169"/>
        <v>0</v>
      </c>
      <c r="BH1785" s="31">
        <f t="shared" si="6002"/>
        <v>2938.5720000000001</v>
      </c>
      <c r="BI1785" s="31">
        <f t="shared" si="6003"/>
        <v>0</v>
      </c>
      <c r="BJ1785" s="31">
        <f t="shared" si="6004"/>
        <v>0</v>
      </c>
      <c r="BK1785" s="31">
        <f t="shared" si="6170"/>
        <v>0</v>
      </c>
      <c r="BL1785" s="31">
        <f t="shared" si="6171"/>
        <v>0</v>
      </c>
      <c r="BM1785" s="31">
        <f t="shared" si="6172"/>
        <v>0</v>
      </c>
      <c r="BN1785" s="31">
        <f t="shared" si="6008"/>
        <v>2938.5720000000001</v>
      </c>
      <c r="BO1785" s="31">
        <f t="shared" si="6009"/>
        <v>0</v>
      </c>
      <c r="BP1785" s="31">
        <f t="shared" si="6010"/>
        <v>0</v>
      </c>
      <c r="BQ1785" s="31">
        <f t="shared" si="6173"/>
        <v>0</v>
      </c>
      <c r="BR1785" s="31">
        <f t="shared" si="6174"/>
        <v>0</v>
      </c>
      <c r="BS1785" s="31">
        <f t="shared" si="6013"/>
        <v>2938.5720000000001</v>
      </c>
      <c r="BT1785" s="31">
        <f t="shared" si="6014"/>
        <v>0</v>
      </c>
      <c r="BU1785" s="31">
        <f t="shared" si="6015"/>
        <v>0</v>
      </c>
      <c r="BV1785" s="31">
        <f t="shared" si="6175"/>
        <v>0</v>
      </c>
      <c r="BW1785" s="31">
        <f t="shared" si="6176"/>
        <v>0</v>
      </c>
      <c r="BX1785" s="31">
        <f t="shared" si="6018"/>
        <v>2938.5720000000001</v>
      </c>
      <c r="BY1785" s="31">
        <f t="shared" si="6019"/>
        <v>0</v>
      </c>
      <c r="BZ1785" s="31">
        <f t="shared" si="6020"/>
        <v>0</v>
      </c>
      <c r="CA1785" s="31">
        <f t="shared" si="6177"/>
        <v>0</v>
      </c>
      <c r="CB1785" s="31">
        <f t="shared" si="6178"/>
        <v>0</v>
      </c>
      <c r="CC1785" s="31">
        <f t="shared" si="6179"/>
        <v>0</v>
      </c>
      <c r="CD1785" s="31">
        <f t="shared" si="6114"/>
        <v>2938.5720000000001</v>
      </c>
      <c r="CE1785" s="31">
        <f t="shared" si="6115"/>
        <v>0</v>
      </c>
      <c r="CF1785" s="31">
        <f t="shared" si="6116"/>
        <v>0</v>
      </c>
      <c r="CG1785" s="31">
        <f t="shared" si="6180"/>
        <v>0</v>
      </c>
      <c r="CH1785" s="24"/>
      <c r="CI1785" s="40"/>
    </row>
    <row r="1786" ht="15">
      <c r="A1786" s="41" t="s">
        <v>1019</v>
      </c>
      <c r="B1786" s="17">
        <v>240</v>
      </c>
      <c r="C1786" s="16" t="s">
        <v>66</v>
      </c>
      <c r="D1786" s="16" t="s">
        <v>42</v>
      </c>
      <c r="E1786" s="39" t="s">
        <v>1001</v>
      </c>
      <c r="F1786" s="31"/>
      <c r="G1786" s="31"/>
      <c r="H1786" s="31"/>
      <c r="I1786" s="31"/>
      <c r="J1786" s="31"/>
      <c r="K1786" s="31"/>
      <c r="L1786" s="31"/>
      <c r="M1786" s="31"/>
      <c r="N1786" s="31"/>
      <c r="O1786" s="31"/>
      <c r="P1786" s="31"/>
      <c r="Q1786" s="31"/>
      <c r="R1786" s="31"/>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v>2938.5720000000001</v>
      </c>
      <c r="AN1786" s="31"/>
      <c r="AO1786" s="31"/>
      <c r="AP1786" s="31">
        <f t="shared" si="5984"/>
        <v>2938.5720000000001</v>
      </c>
      <c r="AQ1786" s="31">
        <f t="shared" si="5985"/>
        <v>0</v>
      </c>
      <c r="AR1786" s="31">
        <f t="shared" si="5986"/>
        <v>0</v>
      </c>
      <c r="AS1786" s="31"/>
      <c r="AT1786" s="31"/>
      <c r="AU1786" s="31"/>
      <c r="AV1786" s="31">
        <f t="shared" si="5990"/>
        <v>2938.5720000000001</v>
      </c>
      <c r="AW1786" s="31">
        <f t="shared" si="5991"/>
        <v>0</v>
      </c>
      <c r="AX1786" s="31">
        <f t="shared" si="5992"/>
        <v>0</v>
      </c>
      <c r="AY1786" s="31"/>
      <c r="AZ1786" s="31"/>
      <c r="BA1786" s="31"/>
      <c r="BB1786" s="31">
        <f t="shared" si="5996"/>
        <v>2938.5720000000001</v>
      </c>
      <c r="BC1786" s="31">
        <f t="shared" si="5997"/>
        <v>0</v>
      </c>
      <c r="BD1786" s="31">
        <f t="shared" si="5998"/>
        <v>0</v>
      </c>
      <c r="BE1786" s="31"/>
      <c r="BF1786" s="31"/>
      <c r="BG1786" s="31"/>
      <c r="BH1786" s="31">
        <f t="shared" si="6002"/>
        <v>2938.5720000000001</v>
      </c>
      <c r="BI1786" s="31">
        <f t="shared" si="6003"/>
        <v>0</v>
      </c>
      <c r="BJ1786" s="31">
        <f t="shared" si="6004"/>
        <v>0</v>
      </c>
      <c r="BK1786" s="31"/>
      <c r="BL1786" s="31"/>
      <c r="BM1786" s="31"/>
      <c r="BN1786" s="31">
        <f t="shared" si="6008"/>
        <v>2938.5720000000001</v>
      </c>
      <c r="BO1786" s="31">
        <f t="shared" si="6009"/>
        <v>0</v>
      </c>
      <c r="BP1786" s="31">
        <f t="shared" si="6010"/>
        <v>0</v>
      </c>
      <c r="BQ1786" s="31"/>
      <c r="BR1786" s="31"/>
      <c r="BS1786" s="31">
        <f t="shared" si="6013"/>
        <v>2938.5720000000001</v>
      </c>
      <c r="BT1786" s="31">
        <f t="shared" si="6014"/>
        <v>0</v>
      </c>
      <c r="BU1786" s="31">
        <f t="shared" si="6015"/>
        <v>0</v>
      </c>
      <c r="BV1786" s="31"/>
      <c r="BW1786" s="31"/>
      <c r="BX1786" s="31">
        <f t="shared" si="6018"/>
        <v>2938.5720000000001</v>
      </c>
      <c r="BY1786" s="31">
        <f t="shared" si="6019"/>
        <v>0</v>
      </c>
      <c r="BZ1786" s="31">
        <f t="shared" si="6020"/>
        <v>0</v>
      </c>
      <c r="CA1786" s="31"/>
      <c r="CB1786" s="31"/>
      <c r="CC1786" s="31"/>
      <c r="CD1786" s="31">
        <f t="shared" si="6114"/>
        <v>2938.5720000000001</v>
      </c>
      <c r="CE1786" s="31">
        <f t="shared" si="6115"/>
        <v>0</v>
      </c>
      <c r="CF1786" s="31">
        <f t="shared" si="6116"/>
        <v>0</v>
      </c>
      <c r="CG1786" s="31"/>
      <c r="CH1786" s="24"/>
      <c r="CI1786" s="40"/>
    </row>
    <row r="1787" s="33" customFormat="1" ht="29.850000000000001">
      <c r="A1787" s="44" t="s">
        <v>1021</v>
      </c>
      <c r="B1787" s="44"/>
      <c r="C1787" s="36"/>
      <c r="D1787" s="34"/>
      <c r="E1787" s="36" t="s">
        <v>1022</v>
      </c>
      <c r="F1787" s="37">
        <f>F1788+F1801+F1822</f>
        <v>542841.59999999998</v>
      </c>
      <c r="G1787" s="37">
        <f>G1788+G1801+G1822</f>
        <v>586427.40000000002</v>
      </c>
      <c r="H1787" s="37">
        <f>H1788+H1801+H1822</f>
        <v>501058.29999999999</v>
      </c>
      <c r="I1787" s="37">
        <f>I1788+I1801+I1822</f>
        <v>0</v>
      </c>
      <c r="J1787" s="37">
        <f>J1788+J1801+J1822</f>
        <v>0</v>
      </c>
      <c r="K1787" s="37">
        <f>K1788+K1801+K1822</f>
        <v>0</v>
      </c>
      <c r="L1787" s="37">
        <f t="shared" si="5954"/>
        <v>542841.59999999998</v>
      </c>
      <c r="M1787" s="37">
        <f t="shared" si="5955"/>
        <v>586427.40000000002</v>
      </c>
      <c r="N1787" s="37">
        <f t="shared" si="5956"/>
        <v>501058.29999999999</v>
      </c>
      <c r="O1787" s="37">
        <f>O1788+O1801+O1822</f>
        <v>0</v>
      </c>
      <c r="P1787" s="37">
        <f>P1788+P1801+P1822</f>
        <v>0</v>
      </c>
      <c r="Q1787" s="37">
        <f>Q1788+Q1801+Q1822</f>
        <v>0</v>
      </c>
      <c r="R1787" s="37">
        <f t="shared" si="5960"/>
        <v>542841.59999999998</v>
      </c>
      <c r="S1787" s="37">
        <f t="shared" si="5961"/>
        <v>586427.40000000002</v>
      </c>
      <c r="T1787" s="37">
        <f t="shared" si="5962"/>
        <v>501058.29999999999</v>
      </c>
      <c r="U1787" s="37">
        <f>U1788+U1801+U1822</f>
        <v>29454.860000000001</v>
      </c>
      <c r="V1787" s="37">
        <f>V1788+V1801+V1822</f>
        <v>0</v>
      </c>
      <c r="W1787" s="37">
        <f>W1788+W1801+W1822</f>
        <v>0</v>
      </c>
      <c r="X1787" s="37">
        <f t="shared" si="5966"/>
        <v>572296.45999999996</v>
      </c>
      <c r="Y1787" s="37">
        <f t="shared" si="5967"/>
        <v>586427.40000000002</v>
      </c>
      <c r="Z1787" s="37">
        <f t="shared" si="5968"/>
        <v>501058.29999999999</v>
      </c>
      <c r="AA1787" s="37">
        <f>AA1788+AA1801+AA1822</f>
        <v>0</v>
      </c>
      <c r="AB1787" s="37">
        <f>AB1788+AB1801+AB1822</f>
        <v>0</v>
      </c>
      <c r="AC1787" s="37">
        <f>AC1788+AC1801+AC1822</f>
        <v>0</v>
      </c>
      <c r="AD1787" s="37">
        <f t="shared" si="5972"/>
        <v>572296.45999999996</v>
      </c>
      <c r="AE1787" s="37">
        <f t="shared" si="5973"/>
        <v>586427.40000000002</v>
      </c>
      <c r="AF1787" s="37">
        <f t="shared" si="5974"/>
        <v>501058.29999999999</v>
      </c>
      <c r="AG1787" s="37">
        <f>AG1788+AG1801+AG1822</f>
        <v>0</v>
      </c>
      <c r="AH1787" s="37">
        <f>AH1788+AH1801+AH1822</f>
        <v>0</v>
      </c>
      <c r="AI1787" s="37">
        <f>AI1788+AI1801+AI1822</f>
        <v>0</v>
      </c>
      <c r="AJ1787" s="37">
        <f t="shared" si="5978"/>
        <v>572296.45999999996</v>
      </c>
      <c r="AK1787" s="37">
        <f t="shared" si="5979"/>
        <v>586427.40000000002</v>
      </c>
      <c r="AL1787" s="37">
        <f t="shared" si="5980"/>
        <v>501058.29999999999</v>
      </c>
      <c r="AM1787" s="37">
        <f>AM1788+AM1801+AM1822</f>
        <v>0</v>
      </c>
      <c r="AN1787" s="37">
        <f>AN1788+AN1801+AN1822</f>
        <v>0</v>
      </c>
      <c r="AO1787" s="37">
        <f>AO1788+AO1801+AO1822</f>
        <v>0</v>
      </c>
      <c r="AP1787" s="37">
        <f t="shared" si="5984"/>
        <v>572296.45999999996</v>
      </c>
      <c r="AQ1787" s="37">
        <f t="shared" si="5985"/>
        <v>586427.40000000002</v>
      </c>
      <c r="AR1787" s="37">
        <f t="shared" si="5986"/>
        <v>501058.29999999999</v>
      </c>
      <c r="AS1787" s="37">
        <f>AS1788+AS1801+AS1822</f>
        <v>0</v>
      </c>
      <c r="AT1787" s="37">
        <f>AT1788+AT1801+AT1822</f>
        <v>0</v>
      </c>
      <c r="AU1787" s="37">
        <f>AU1788+AU1801+AU1822</f>
        <v>0</v>
      </c>
      <c r="AV1787" s="37">
        <f t="shared" si="5990"/>
        <v>572296.45999999996</v>
      </c>
      <c r="AW1787" s="37">
        <f t="shared" si="5991"/>
        <v>586427.40000000002</v>
      </c>
      <c r="AX1787" s="37">
        <f t="shared" si="5992"/>
        <v>501058.29999999999</v>
      </c>
      <c r="AY1787" s="37">
        <f>AY1788+AY1801+AY1822</f>
        <v>180927.99899999998</v>
      </c>
      <c r="AZ1787" s="37">
        <f>AZ1788+AZ1801+AZ1822</f>
        <v>0</v>
      </c>
      <c r="BA1787" s="37">
        <f>BA1788+BA1801+BA1822</f>
        <v>0</v>
      </c>
      <c r="BB1787" s="37">
        <f t="shared" si="5996"/>
        <v>753224.45899999992</v>
      </c>
      <c r="BC1787" s="37">
        <f t="shared" si="5997"/>
        <v>586427.40000000002</v>
      </c>
      <c r="BD1787" s="37">
        <f t="shared" si="5998"/>
        <v>501058.29999999999</v>
      </c>
      <c r="BE1787" s="37">
        <f>BE1788+BE1801+BE1822</f>
        <v>23358.092000000001</v>
      </c>
      <c r="BF1787" s="37">
        <f>BF1788+BF1801+BF1822</f>
        <v>0</v>
      </c>
      <c r="BG1787" s="37">
        <f>BG1788+BG1801+BG1822</f>
        <v>0</v>
      </c>
      <c r="BH1787" s="37">
        <f t="shared" si="6002"/>
        <v>776582.55099999986</v>
      </c>
      <c r="BI1787" s="37">
        <f t="shared" si="6003"/>
        <v>586427.40000000002</v>
      </c>
      <c r="BJ1787" s="37">
        <f t="shared" si="6004"/>
        <v>501058.29999999999</v>
      </c>
      <c r="BK1787" s="37">
        <f>BK1788+BK1801+BK1822</f>
        <v>205005.152</v>
      </c>
      <c r="BL1787" s="37">
        <f>BL1788+BL1801+BL1822</f>
        <v>0</v>
      </c>
      <c r="BM1787" s="37">
        <f>BM1788+BM1801+BM1822</f>
        <v>0</v>
      </c>
      <c r="BN1787" s="37">
        <f t="shared" si="6008"/>
        <v>981587.70299999986</v>
      </c>
      <c r="BO1787" s="37">
        <f t="shared" si="6009"/>
        <v>586427.40000000002</v>
      </c>
      <c r="BP1787" s="37">
        <f t="shared" si="6010"/>
        <v>501058.29999999999</v>
      </c>
      <c r="BQ1787" s="37">
        <f>BQ1788+BQ1801+BQ1822</f>
        <v>324.98099999999999</v>
      </c>
      <c r="BR1787" s="37">
        <f>BR1788+BR1801+BR1822</f>
        <v>0</v>
      </c>
      <c r="BS1787" s="31">
        <f t="shared" si="6013"/>
        <v>981912.68399999989</v>
      </c>
      <c r="BT1787" s="31">
        <f t="shared" si="6014"/>
        <v>586427.40000000002</v>
      </c>
      <c r="BU1787" s="31">
        <f t="shared" si="6015"/>
        <v>501058.29999999999</v>
      </c>
      <c r="BV1787" s="37">
        <f>BV1788+BV1801+BV1822</f>
        <v>0</v>
      </c>
      <c r="BW1787" s="37">
        <f>BW1788+BW1801+BW1822</f>
        <v>0</v>
      </c>
      <c r="BX1787" s="37">
        <f t="shared" si="6018"/>
        <v>981912.68399999989</v>
      </c>
      <c r="BY1787" s="37">
        <f t="shared" si="6019"/>
        <v>586427.40000000002</v>
      </c>
      <c r="BZ1787" s="37">
        <f t="shared" si="6020"/>
        <v>501058.29999999999</v>
      </c>
      <c r="CA1787" s="37">
        <f>CA1788+CA1801+CA1822</f>
        <v>105850.95400000001</v>
      </c>
      <c r="CB1787" s="37">
        <f>CB1788+CB1801+CB1822</f>
        <v>0</v>
      </c>
      <c r="CC1787" s="37">
        <f>CC1788+CC1801+CC1822</f>
        <v>0</v>
      </c>
      <c r="CD1787" s="37">
        <f t="shared" si="6114"/>
        <v>1087763.6379999998</v>
      </c>
      <c r="CE1787" s="37">
        <f t="shared" si="6115"/>
        <v>586427.40000000002</v>
      </c>
      <c r="CF1787" s="37">
        <f t="shared" si="6116"/>
        <v>501058.29999999999</v>
      </c>
      <c r="CG1787" s="37">
        <f>CG1788+CG1801+CG1822</f>
        <v>0</v>
      </c>
      <c r="CH1787" s="24"/>
      <c r="CI1787" s="38"/>
      <c r="CK1787" s="33" t="s">
        <v>27</v>
      </c>
    </row>
    <row r="1788" ht="71.599999999999994">
      <c r="A1788" s="41" t="s">
        <v>1023</v>
      </c>
      <c r="B1788" s="41"/>
      <c r="C1788" s="39"/>
      <c r="D1788" s="16"/>
      <c r="E1788" s="39" t="s">
        <v>1024</v>
      </c>
      <c r="F1788" s="31">
        <f>F1789+F1793+F1797</f>
        <v>487396.59999999998</v>
      </c>
      <c r="G1788" s="31">
        <f>G1789+G1793+G1797</f>
        <v>529653.09999999998</v>
      </c>
      <c r="H1788" s="31">
        <f>H1789+H1793+H1797</f>
        <v>448156.20000000001</v>
      </c>
      <c r="I1788" s="31">
        <f>I1789+I1793+I1797</f>
        <v>0</v>
      </c>
      <c r="J1788" s="31">
        <f>J1789+J1793+J1797</f>
        <v>0</v>
      </c>
      <c r="K1788" s="31">
        <f>K1789+K1793+K1797</f>
        <v>0</v>
      </c>
      <c r="L1788" s="31">
        <f t="shared" si="5954"/>
        <v>487396.59999999998</v>
      </c>
      <c r="M1788" s="31">
        <f t="shared" si="5955"/>
        <v>529653.09999999998</v>
      </c>
      <c r="N1788" s="31">
        <f t="shared" si="5956"/>
        <v>448156.20000000001</v>
      </c>
      <c r="O1788" s="31">
        <f>O1789+O1793+O1797</f>
        <v>0</v>
      </c>
      <c r="P1788" s="31">
        <f>P1789+P1793+P1797</f>
        <v>0</v>
      </c>
      <c r="Q1788" s="31">
        <f>Q1789+Q1793+Q1797</f>
        <v>0</v>
      </c>
      <c r="R1788" s="31">
        <f t="shared" si="5960"/>
        <v>487396.59999999998</v>
      </c>
      <c r="S1788" s="31">
        <f t="shared" si="5961"/>
        <v>529653.09999999998</v>
      </c>
      <c r="T1788" s="31">
        <f t="shared" si="5962"/>
        <v>448156.20000000001</v>
      </c>
      <c r="U1788" s="31">
        <f>U1789+U1793+U1797</f>
        <v>0</v>
      </c>
      <c r="V1788" s="31">
        <f>V1789+V1793+V1797</f>
        <v>0</v>
      </c>
      <c r="W1788" s="31">
        <f>W1789+W1793+W1797</f>
        <v>0</v>
      </c>
      <c r="X1788" s="31">
        <f t="shared" si="5966"/>
        <v>487396.59999999998</v>
      </c>
      <c r="Y1788" s="31">
        <f t="shared" si="5967"/>
        <v>529653.09999999998</v>
      </c>
      <c r="Z1788" s="31">
        <f t="shared" si="5968"/>
        <v>448156.20000000001</v>
      </c>
      <c r="AA1788" s="31">
        <f>AA1789+AA1793+AA1797</f>
        <v>0</v>
      </c>
      <c r="AB1788" s="31">
        <f>AB1789+AB1793+AB1797</f>
        <v>0</v>
      </c>
      <c r="AC1788" s="31">
        <f>AC1789+AC1793+AC1797</f>
        <v>0</v>
      </c>
      <c r="AD1788" s="31">
        <f t="shared" si="5972"/>
        <v>487396.59999999998</v>
      </c>
      <c r="AE1788" s="31">
        <f t="shared" si="5973"/>
        <v>529653.09999999998</v>
      </c>
      <c r="AF1788" s="31">
        <f t="shared" si="5974"/>
        <v>448156.20000000001</v>
      </c>
      <c r="AG1788" s="31">
        <f>AG1789+AG1793+AG1797</f>
        <v>0</v>
      </c>
      <c r="AH1788" s="31">
        <f>AH1789+AH1793+AH1797</f>
        <v>0</v>
      </c>
      <c r="AI1788" s="31">
        <f>AI1789+AI1793+AI1797</f>
        <v>0</v>
      </c>
      <c r="AJ1788" s="31">
        <f t="shared" si="5978"/>
        <v>487396.59999999998</v>
      </c>
      <c r="AK1788" s="31">
        <f t="shared" si="5979"/>
        <v>529653.09999999998</v>
      </c>
      <c r="AL1788" s="31">
        <f t="shared" si="5980"/>
        <v>448156.20000000001</v>
      </c>
      <c r="AM1788" s="31">
        <f>AM1789+AM1793+AM1797</f>
        <v>0</v>
      </c>
      <c r="AN1788" s="31">
        <f>AN1789+AN1793+AN1797</f>
        <v>0</v>
      </c>
      <c r="AO1788" s="31">
        <f>AO1789+AO1793+AO1797</f>
        <v>0</v>
      </c>
      <c r="AP1788" s="31">
        <f t="shared" si="5984"/>
        <v>487396.59999999998</v>
      </c>
      <c r="AQ1788" s="31">
        <f t="shared" si="5985"/>
        <v>529653.09999999998</v>
      </c>
      <c r="AR1788" s="31">
        <f t="shared" si="5986"/>
        <v>448156.20000000001</v>
      </c>
      <c r="AS1788" s="31">
        <f>AS1789+AS1793+AS1797</f>
        <v>0</v>
      </c>
      <c r="AT1788" s="31">
        <f>AT1789+AT1793+AT1797</f>
        <v>0</v>
      </c>
      <c r="AU1788" s="31">
        <f>AU1789+AU1793+AU1797</f>
        <v>0</v>
      </c>
      <c r="AV1788" s="31">
        <f t="shared" si="5990"/>
        <v>487396.59999999998</v>
      </c>
      <c r="AW1788" s="31">
        <f t="shared" si="5991"/>
        <v>529653.09999999998</v>
      </c>
      <c r="AX1788" s="31">
        <f t="shared" si="5992"/>
        <v>448156.20000000001</v>
      </c>
      <c r="AY1788" s="31">
        <f>AY1789+AY1793+AY1797</f>
        <v>0</v>
      </c>
      <c r="AZ1788" s="31">
        <f>AZ1789+AZ1793+AZ1797</f>
        <v>0</v>
      </c>
      <c r="BA1788" s="31">
        <f>BA1789+BA1793+BA1797</f>
        <v>0</v>
      </c>
      <c r="BB1788" s="31">
        <f t="shared" si="5996"/>
        <v>487396.59999999998</v>
      </c>
      <c r="BC1788" s="31">
        <f t="shared" si="5997"/>
        <v>529653.09999999998</v>
      </c>
      <c r="BD1788" s="31">
        <f t="shared" si="5998"/>
        <v>448156.20000000001</v>
      </c>
      <c r="BE1788" s="31">
        <f>BE1789+BE1793+BE1797</f>
        <v>0</v>
      </c>
      <c r="BF1788" s="31">
        <f>BF1789+BF1793+BF1797</f>
        <v>0</v>
      </c>
      <c r="BG1788" s="31">
        <f>BG1789+BG1793+BG1797</f>
        <v>0</v>
      </c>
      <c r="BH1788" s="31">
        <f t="shared" si="6002"/>
        <v>487396.59999999998</v>
      </c>
      <c r="BI1788" s="31">
        <f t="shared" si="6003"/>
        <v>529653.09999999998</v>
      </c>
      <c r="BJ1788" s="31">
        <f t="shared" si="6004"/>
        <v>448156.20000000001</v>
      </c>
      <c r="BK1788" s="31">
        <f>BK1789+BK1793+BK1797</f>
        <v>0</v>
      </c>
      <c r="BL1788" s="31">
        <f>BL1789+BL1793+BL1797</f>
        <v>0</v>
      </c>
      <c r="BM1788" s="31">
        <f>BM1789+BM1793+BM1797</f>
        <v>0</v>
      </c>
      <c r="BN1788" s="31">
        <f t="shared" si="6008"/>
        <v>487396.59999999998</v>
      </c>
      <c r="BO1788" s="31">
        <f t="shared" si="6009"/>
        <v>529653.09999999998</v>
      </c>
      <c r="BP1788" s="31">
        <f t="shared" si="6010"/>
        <v>448156.20000000001</v>
      </c>
      <c r="BQ1788" s="31">
        <f>BQ1789+BQ1793+BQ1797</f>
        <v>0</v>
      </c>
      <c r="BR1788" s="31">
        <f>BR1789+BR1793+BR1797</f>
        <v>0</v>
      </c>
      <c r="BS1788" s="31">
        <f t="shared" si="6013"/>
        <v>487396.59999999998</v>
      </c>
      <c r="BT1788" s="31">
        <f t="shared" si="6014"/>
        <v>529653.09999999998</v>
      </c>
      <c r="BU1788" s="31">
        <f t="shared" si="6015"/>
        <v>448156.20000000001</v>
      </c>
      <c r="BV1788" s="31">
        <f>BV1789+BV1793+BV1797</f>
        <v>0</v>
      </c>
      <c r="BW1788" s="31">
        <f>BW1789+BW1793+BW1797</f>
        <v>0</v>
      </c>
      <c r="BX1788" s="31">
        <f t="shared" si="6018"/>
        <v>487396.59999999998</v>
      </c>
      <c r="BY1788" s="31">
        <f t="shared" si="6019"/>
        <v>529653.09999999998</v>
      </c>
      <c r="BZ1788" s="31">
        <f t="shared" si="6020"/>
        <v>448156.20000000001</v>
      </c>
      <c r="CA1788" s="31">
        <f>CA1789+CA1793+CA1797</f>
        <v>0</v>
      </c>
      <c r="CB1788" s="31">
        <f>CB1789+CB1793+CB1797</f>
        <v>0</v>
      </c>
      <c r="CC1788" s="31">
        <f>CC1789+CC1793+CC1797</f>
        <v>0</v>
      </c>
      <c r="CD1788" s="31">
        <f t="shared" si="6114"/>
        <v>487396.59999999998</v>
      </c>
      <c r="CE1788" s="31">
        <f t="shared" si="6115"/>
        <v>529653.09999999998</v>
      </c>
      <c r="CF1788" s="31">
        <f t="shared" si="6116"/>
        <v>448156.20000000001</v>
      </c>
      <c r="CG1788" s="31">
        <f>CG1789+CG1793+CG1797</f>
        <v>0</v>
      </c>
      <c r="CH1788" s="24"/>
      <c r="CI1788" s="40"/>
      <c r="CL1788" s="1" t="s">
        <v>28</v>
      </c>
    </row>
    <row r="1789" ht="57.700000000000003">
      <c r="A1789" s="41" t="s">
        <v>1025</v>
      </c>
      <c r="B1789" s="41"/>
      <c r="C1789" s="39"/>
      <c r="D1789" s="16"/>
      <c r="E1789" s="39" t="s">
        <v>1026</v>
      </c>
      <c r="F1789" s="31">
        <f t="shared" ref="F1789:F1799" si="6181">F1790</f>
        <v>3845.8000000000002</v>
      </c>
      <c r="G1789" s="31">
        <f t="shared" ref="G1789:G1799" si="6182">G1790</f>
        <v>4655.1000000000004</v>
      </c>
      <c r="H1789" s="31">
        <f t="shared" ref="H1789:H1799" si="6183">H1790</f>
        <v>6052.6000000000004</v>
      </c>
      <c r="I1789" s="31">
        <f t="shared" ref="I1789:I1799" si="6184">I1790</f>
        <v>0</v>
      </c>
      <c r="J1789" s="31">
        <f t="shared" ref="J1789:J1799" si="6185">J1790</f>
        <v>0</v>
      </c>
      <c r="K1789" s="31">
        <f t="shared" ref="K1789:K1799" si="6186">K1790</f>
        <v>0</v>
      </c>
      <c r="L1789" s="31">
        <f t="shared" si="5954"/>
        <v>3845.8000000000002</v>
      </c>
      <c r="M1789" s="31">
        <f t="shared" si="5955"/>
        <v>4655.1000000000004</v>
      </c>
      <c r="N1789" s="31">
        <f t="shared" si="5956"/>
        <v>6052.6000000000004</v>
      </c>
      <c r="O1789" s="31">
        <f t="shared" ref="O1789:O1799" si="6187">O1790</f>
        <v>0</v>
      </c>
      <c r="P1789" s="31">
        <f t="shared" ref="P1789:P1799" si="6188">P1790</f>
        <v>0</v>
      </c>
      <c r="Q1789" s="31">
        <f t="shared" ref="Q1789:Q1799" si="6189">Q1790</f>
        <v>0</v>
      </c>
      <c r="R1789" s="31">
        <f t="shared" si="5960"/>
        <v>3845.8000000000002</v>
      </c>
      <c r="S1789" s="31">
        <f t="shared" si="5961"/>
        <v>4655.1000000000004</v>
      </c>
      <c r="T1789" s="31">
        <f t="shared" si="5962"/>
        <v>6052.6000000000004</v>
      </c>
      <c r="U1789" s="31">
        <f t="shared" ref="U1789:U1799" si="6190">U1790</f>
        <v>0</v>
      </c>
      <c r="V1789" s="31">
        <f t="shared" ref="V1789:V1799" si="6191">V1790</f>
        <v>0</v>
      </c>
      <c r="W1789" s="31">
        <f t="shared" ref="W1789:W1799" si="6192">W1790</f>
        <v>0</v>
      </c>
      <c r="X1789" s="31">
        <f t="shared" si="5966"/>
        <v>3845.8000000000002</v>
      </c>
      <c r="Y1789" s="31">
        <f t="shared" si="5967"/>
        <v>4655.1000000000004</v>
      </c>
      <c r="Z1789" s="31">
        <f t="shared" si="5968"/>
        <v>6052.6000000000004</v>
      </c>
      <c r="AA1789" s="31">
        <f t="shared" ref="AA1789:AA1799" si="6193">AA1790</f>
        <v>0</v>
      </c>
      <c r="AB1789" s="31">
        <f t="shared" ref="AB1789:AB1799" si="6194">AB1790</f>
        <v>0</v>
      </c>
      <c r="AC1789" s="31">
        <f t="shared" ref="AC1789:AC1799" si="6195">AC1790</f>
        <v>0</v>
      </c>
      <c r="AD1789" s="31">
        <f t="shared" si="5972"/>
        <v>3845.8000000000002</v>
      </c>
      <c r="AE1789" s="31">
        <f t="shared" si="5973"/>
        <v>4655.1000000000004</v>
      </c>
      <c r="AF1789" s="31">
        <f t="shared" si="5974"/>
        <v>6052.6000000000004</v>
      </c>
      <c r="AG1789" s="31">
        <f t="shared" ref="AG1789:AG1799" si="6196">AG1790</f>
        <v>0</v>
      </c>
      <c r="AH1789" s="31">
        <f t="shared" ref="AH1789:AH1799" si="6197">AH1790</f>
        <v>0</v>
      </c>
      <c r="AI1789" s="31">
        <f t="shared" ref="AI1789:AI1799" si="6198">AI1790</f>
        <v>0</v>
      </c>
      <c r="AJ1789" s="31">
        <f t="shared" si="5978"/>
        <v>3845.8000000000002</v>
      </c>
      <c r="AK1789" s="31">
        <f t="shared" si="5979"/>
        <v>4655.1000000000004</v>
      </c>
      <c r="AL1789" s="31">
        <f t="shared" si="5980"/>
        <v>6052.6000000000004</v>
      </c>
      <c r="AM1789" s="31">
        <f t="shared" ref="AM1789:AM1799" si="6199">AM1790</f>
        <v>0</v>
      </c>
      <c r="AN1789" s="31">
        <f t="shared" ref="AN1789:AN1799" si="6200">AN1790</f>
        <v>0</v>
      </c>
      <c r="AO1789" s="31">
        <f t="shared" ref="AO1789:AO1799" si="6201">AO1790</f>
        <v>0</v>
      </c>
      <c r="AP1789" s="31">
        <f t="shared" si="5984"/>
        <v>3845.8000000000002</v>
      </c>
      <c r="AQ1789" s="31">
        <f t="shared" si="5985"/>
        <v>4655.1000000000004</v>
      </c>
      <c r="AR1789" s="31">
        <f t="shared" si="5986"/>
        <v>6052.6000000000004</v>
      </c>
      <c r="AS1789" s="31">
        <f t="shared" ref="AS1789:AS1799" si="6202">AS1790</f>
        <v>0</v>
      </c>
      <c r="AT1789" s="31">
        <f t="shared" ref="AT1789:AT1799" si="6203">AT1790</f>
        <v>0</v>
      </c>
      <c r="AU1789" s="31">
        <f t="shared" ref="AU1789:AU1799" si="6204">AU1790</f>
        <v>0</v>
      </c>
      <c r="AV1789" s="31">
        <f t="shared" si="5990"/>
        <v>3845.8000000000002</v>
      </c>
      <c r="AW1789" s="31">
        <f t="shared" si="5991"/>
        <v>4655.1000000000004</v>
      </c>
      <c r="AX1789" s="31">
        <f t="shared" si="5992"/>
        <v>6052.6000000000004</v>
      </c>
      <c r="AY1789" s="31">
        <f t="shared" ref="AY1789:AY1799" si="6205">AY1790</f>
        <v>0</v>
      </c>
      <c r="AZ1789" s="31">
        <f t="shared" ref="AZ1789:AZ1799" si="6206">AZ1790</f>
        <v>0</v>
      </c>
      <c r="BA1789" s="31">
        <f t="shared" ref="BA1789:BA1799" si="6207">BA1790</f>
        <v>0</v>
      </c>
      <c r="BB1789" s="31">
        <f t="shared" si="5996"/>
        <v>3845.8000000000002</v>
      </c>
      <c r="BC1789" s="31">
        <f t="shared" si="5997"/>
        <v>4655.1000000000004</v>
      </c>
      <c r="BD1789" s="31">
        <f t="shared" si="5998"/>
        <v>6052.6000000000004</v>
      </c>
      <c r="BE1789" s="31">
        <f t="shared" ref="BE1789:BE1799" si="6208">BE1790</f>
        <v>0</v>
      </c>
      <c r="BF1789" s="31">
        <f t="shared" ref="BF1789:BF1799" si="6209">BF1790</f>
        <v>0</v>
      </c>
      <c r="BG1789" s="31">
        <f t="shared" ref="BG1789:BG1799" si="6210">BG1790</f>
        <v>0</v>
      </c>
      <c r="BH1789" s="31">
        <f t="shared" si="6002"/>
        <v>3845.8000000000002</v>
      </c>
      <c r="BI1789" s="31">
        <f t="shared" si="6003"/>
        <v>4655.1000000000004</v>
      </c>
      <c r="BJ1789" s="31">
        <f t="shared" si="6004"/>
        <v>6052.6000000000004</v>
      </c>
      <c r="BK1789" s="31">
        <f t="shared" ref="BK1789:BK1799" si="6211">BK1790</f>
        <v>0</v>
      </c>
      <c r="BL1789" s="31">
        <f t="shared" ref="BL1789:BL1799" si="6212">BL1790</f>
        <v>0</v>
      </c>
      <c r="BM1789" s="31">
        <f t="shared" ref="BM1789:BM1799" si="6213">BM1790</f>
        <v>0</v>
      </c>
      <c r="BN1789" s="31">
        <f t="shared" si="6008"/>
        <v>3845.8000000000002</v>
      </c>
      <c r="BO1789" s="31">
        <f t="shared" si="6009"/>
        <v>4655.1000000000004</v>
      </c>
      <c r="BP1789" s="31">
        <f t="shared" si="6010"/>
        <v>6052.6000000000004</v>
      </c>
      <c r="BQ1789" s="31">
        <f t="shared" ref="BQ1789:BQ1799" si="6214">BQ1790</f>
        <v>0</v>
      </c>
      <c r="BR1789" s="31">
        <f t="shared" ref="BR1789:BR1799" si="6215">BR1790</f>
        <v>0</v>
      </c>
      <c r="BS1789" s="31">
        <f t="shared" si="6013"/>
        <v>3845.8000000000002</v>
      </c>
      <c r="BT1789" s="31">
        <f t="shared" si="6014"/>
        <v>4655.1000000000004</v>
      </c>
      <c r="BU1789" s="31">
        <f t="shared" si="6015"/>
        <v>6052.6000000000004</v>
      </c>
      <c r="BV1789" s="31">
        <f t="shared" ref="BV1789:BV1799" si="6216">BV1790</f>
        <v>0</v>
      </c>
      <c r="BW1789" s="31">
        <f t="shared" ref="BW1789:BW1799" si="6217">BW1790</f>
        <v>0</v>
      </c>
      <c r="BX1789" s="31">
        <f t="shared" si="6018"/>
        <v>3845.8000000000002</v>
      </c>
      <c r="BY1789" s="31">
        <f t="shared" si="6019"/>
        <v>4655.1000000000004</v>
      </c>
      <c r="BZ1789" s="31">
        <f t="shared" si="6020"/>
        <v>6052.6000000000004</v>
      </c>
      <c r="CA1789" s="31">
        <f t="shared" ref="CA1789:CA1799" si="6218">CA1790</f>
        <v>0</v>
      </c>
      <c r="CB1789" s="31">
        <f t="shared" ref="CB1789:CB1799" si="6219">CB1790</f>
        <v>0</v>
      </c>
      <c r="CC1789" s="31">
        <f t="shared" ref="CC1789:CC1799" si="6220">CC1790</f>
        <v>0</v>
      </c>
      <c r="CD1789" s="31">
        <f t="shared" si="6114"/>
        <v>3845.8000000000002</v>
      </c>
      <c r="CE1789" s="31">
        <f t="shared" si="6115"/>
        <v>4655.1000000000004</v>
      </c>
      <c r="CF1789" s="31">
        <f t="shared" si="6116"/>
        <v>6052.6000000000004</v>
      </c>
      <c r="CG1789" s="31">
        <f t="shared" ref="CG1789:CG1799" si="6221">CG1790</f>
        <v>0</v>
      </c>
      <c r="CH1789" s="24"/>
      <c r="CI1789" s="40"/>
      <c r="CO1789" s="1" t="s">
        <v>31</v>
      </c>
    </row>
    <row r="1790" ht="29.850000000000001">
      <c r="A1790" s="41" t="s">
        <v>1025</v>
      </c>
      <c r="B1790" s="17">
        <v>200</v>
      </c>
      <c r="C1790" s="16"/>
      <c r="D1790" s="16"/>
      <c r="E1790" s="39" t="s">
        <v>40</v>
      </c>
      <c r="F1790" s="31">
        <f t="shared" si="6181"/>
        <v>3845.8000000000002</v>
      </c>
      <c r="G1790" s="31">
        <f t="shared" si="6182"/>
        <v>4655.1000000000004</v>
      </c>
      <c r="H1790" s="31">
        <f t="shared" si="6183"/>
        <v>6052.6000000000004</v>
      </c>
      <c r="I1790" s="31">
        <f t="shared" si="6184"/>
        <v>0</v>
      </c>
      <c r="J1790" s="31">
        <f t="shared" si="6185"/>
        <v>0</v>
      </c>
      <c r="K1790" s="31">
        <f t="shared" si="6186"/>
        <v>0</v>
      </c>
      <c r="L1790" s="31">
        <f t="shared" si="5954"/>
        <v>3845.8000000000002</v>
      </c>
      <c r="M1790" s="31">
        <f t="shared" si="5955"/>
        <v>4655.1000000000004</v>
      </c>
      <c r="N1790" s="31">
        <f t="shared" si="5956"/>
        <v>6052.6000000000004</v>
      </c>
      <c r="O1790" s="31">
        <f t="shared" si="6187"/>
        <v>0</v>
      </c>
      <c r="P1790" s="31">
        <f t="shared" si="6188"/>
        <v>0</v>
      </c>
      <c r="Q1790" s="31">
        <f t="shared" si="6189"/>
        <v>0</v>
      </c>
      <c r="R1790" s="31">
        <f t="shared" si="5960"/>
        <v>3845.8000000000002</v>
      </c>
      <c r="S1790" s="31">
        <f t="shared" si="5961"/>
        <v>4655.1000000000004</v>
      </c>
      <c r="T1790" s="31">
        <f t="shared" si="5962"/>
        <v>6052.6000000000004</v>
      </c>
      <c r="U1790" s="31">
        <f t="shared" si="6190"/>
        <v>0</v>
      </c>
      <c r="V1790" s="31">
        <f t="shared" si="6191"/>
        <v>0</v>
      </c>
      <c r="W1790" s="31">
        <f t="shared" si="6192"/>
        <v>0</v>
      </c>
      <c r="X1790" s="31">
        <f t="shared" si="5966"/>
        <v>3845.8000000000002</v>
      </c>
      <c r="Y1790" s="31">
        <f t="shared" si="5967"/>
        <v>4655.1000000000004</v>
      </c>
      <c r="Z1790" s="31">
        <f t="shared" si="5968"/>
        <v>6052.6000000000004</v>
      </c>
      <c r="AA1790" s="31">
        <f t="shared" si="6193"/>
        <v>0</v>
      </c>
      <c r="AB1790" s="31">
        <f t="shared" si="6194"/>
        <v>0</v>
      </c>
      <c r="AC1790" s="31">
        <f t="shared" si="6195"/>
        <v>0</v>
      </c>
      <c r="AD1790" s="31">
        <f t="shared" si="5972"/>
        <v>3845.8000000000002</v>
      </c>
      <c r="AE1790" s="31">
        <f t="shared" si="5973"/>
        <v>4655.1000000000004</v>
      </c>
      <c r="AF1790" s="31">
        <f t="shared" si="5974"/>
        <v>6052.6000000000004</v>
      </c>
      <c r="AG1790" s="31">
        <f t="shared" si="6196"/>
        <v>0</v>
      </c>
      <c r="AH1790" s="31">
        <f t="shared" si="6197"/>
        <v>0</v>
      </c>
      <c r="AI1790" s="31">
        <f t="shared" si="6198"/>
        <v>0</v>
      </c>
      <c r="AJ1790" s="31">
        <f t="shared" si="5978"/>
        <v>3845.8000000000002</v>
      </c>
      <c r="AK1790" s="31">
        <f t="shared" si="5979"/>
        <v>4655.1000000000004</v>
      </c>
      <c r="AL1790" s="31">
        <f t="shared" si="5980"/>
        <v>6052.6000000000004</v>
      </c>
      <c r="AM1790" s="31">
        <f t="shared" si="6199"/>
        <v>0</v>
      </c>
      <c r="AN1790" s="31">
        <f t="shared" si="6200"/>
        <v>0</v>
      </c>
      <c r="AO1790" s="31">
        <f t="shared" si="6201"/>
        <v>0</v>
      </c>
      <c r="AP1790" s="31">
        <f t="shared" si="5984"/>
        <v>3845.8000000000002</v>
      </c>
      <c r="AQ1790" s="31">
        <f t="shared" si="5985"/>
        <v>4655.1000000000004</v>
      </c>
      <c r="AR1790" s="31">
        <f t="shared" si="5986"/>
        <v>6052.6000000000004</v>
      </c>
      <c r="AS1790" s="31">
        <f t="shared" si="6202"/>
        <v>0</v>
      </c>
      <c r="AT1790" s="31">
        <f t="shared" si="6203"/>
        <v>0</v>
      </c>
      <c r="AU1790" s="31">
        <f t="shared" si="6204"/>
        <v>0</v>
      </c>
      <c r="AV1790" s="31">
        <f t="shared" si="5990"/>
        <v>3845.8000000000002</v>
      </c>
      <c r="AW1790" s="31">
        <f t="shared" si="5991"/>
        <v>4655.1000000000004</v>
      </c>
      <c r="AX1790" s="31">
        <f t="shared" si="5992"/>
        <v>6052.6000000000004</v>
      </c>
      <c r="AY1790" s="31">
        <f t="shared" si="6205"/>
        <v>0</v>
      </c>
      <c r="AZ1790" s="31">
        <f t="shared" si="6206"/>
        <v>0</v>
      </c>
      <c r="BA1790" s="31">
        <f t="shared" si="6207"/>
        <v>0</v>
      </c>
      <c r="BB1790" s="31">
        <f t="shared" si="5996"/>
        <v>3845.8000000000002</v>
      </c>
      <c r="BC1790" s="31">
        <f t="shared" si="5997"/>
        <v>4655.1000000000004</v>
      </c>
      <c r="BD1790" s="31">
        <f t="shared" si="5998"/>
        <v>6052.6000000000004</v>
      </c>
      <c r="BE1790" s="31">
        <f t="shared" si="6208"/>
        <v>0</v>
      </c>
      <c r="BF1790" s="31">
        <f t="shared" si="6209"/>
        <v>0</v>
      </c>
      <c r="BG1790" s="31">
        <f t="shared" si="6210"/>
        <v>0</v>
      </c>
      <c r="BH1790" s="31">
        <f t="shared" si="6002"/>
        <v>3845.8000000000002</v>
      </c>
      <c r="BI1790" s="31">
        <f t="shared" si="6003"/>
        <v>4655.1000000000004</v>
      </c>
      <c r="BJ1790" s="31">
        <f t="shared" si="6004"/>
        <v>6052.6000000000004</v>
      </c>
      <c r="BK1790" s="31">
        <f t="shared" si="6211"/>
        <v>0</v>
      </c>
      <c r="BL1790" s="31">
        <f t="shared" si="6212"/>
        <v>0</v>
      </c>
      <c r="BM1790" s="31">
        <f t="shared" si="6213"/>
        <v>0</v>
      </c>
      <c r="BN1790" s="31">
        <f t="shared" si="6008"/>
        <v>3845.8000000000002</v>
      </c>
      <c r="BO1790" s="31">
        <f t="shared" si="6009"/>
        <v>4655.1000000000004</v>
      </c>
      <c r="BP1790" s="31">
        <f t="shared" si="6010"/>
        <v>6052.6000000000004</v>
      </c>
      <c r="BQ1790" s="31">
        <f t="shared" si="6214"/>
        <v>0</v>
      </c>
      <c r="BR1790" s="31">
        <f t="shared" si="6215"/>
        <v>0</v>
      </c>
      <c r="BS1790" s="31">
        <f t="shared" si="6013"/>
        <v>3845.8000000000002</v>
      </c>
      <c r="BT1790" s="31">
        <f t="shared" si="6014"/>
        <v>4655.1000000000004</v>
      </c>
      <c r="BU1790" s="31">
        <f t="shared" si="6015"/>
        <v>6052.6000000000004</v>
      </c>
      <c r="BV1790" s="31">
        <f t="shared" si="6216"/>
        <v>0</v>
      </c>
      <c r="BW1790" s="31">
        <f t="shared" si="6217"/>
        <v>0</v>
      </c>
      <c r="BX1790" s="31">
        <f t="shared" si="6018"/>
        <v>3845.8000000000002</v>
      </c>
      <c r="BY1790" s="31">
        <f t="shared" si="6019"/>
        <v>4655.1000000000004</v>
      </c>
      <c r="BZ1790" s="31">
        <f t="shared" si="6020"/>
        <v>6052.6000000000004</v>
      </c>
      <c r="CA1790" s="31">
        <f t="shared" si="6218"/>
        <v>0</v>
      </c>
      <c r="CB1790" s="31">
        <f t="shared" si="6219"/>
        <v>0</v>
      </c>
      <c r="CC1790" s="31">
        <f t="shared" si="6220"/>
        <v>0</v>
      </c>
      <c r="CD1790" s="31">
        <f t="shared" si="6114"/>
        <v>3845.8000000000002</v>
      </c>
      <c r="CE1790" s="31">
        <f t="shared" si="6115"/>
        <v>4655.1000000000004</v>
      </c>
      <c r="CF1790" s="31">
        <f t="shared" si="6116"/>
        <v>6052.6000000000004</v>
      </c>
      <c r="CG1790" s="31">
        <f t="shared" si="6221"/>
        <v>0</v>
      </c>
      <c r="CH1790" s="24"/>
      <c r="CI1790" s="40"/>
      <c r="CM1790" s="1" t="s">
        <v>29</v>
      </c>
    </row>
    <row r="1791" ht="43.75">
      <c r="A1791" s="41" t="s">
        <v>1025</v>
      </c>
      <c r="B1791" s="17">
        <v>240</v>
      </c>
      <c r="C1791" s="16"/>
      <c r="D1791" s="16"/>
      <c r="E1791" s="39" t="s">
        <v>41</v>
      </c>
      <c r="F1791" s="31">
        <f t="shared" si="6181"/>
        <v>3845.8000000000002</v>
      </c>
      <c r="G1791" s="31">
        <f t="shared" si="6182"/>
        <v>4655.1000000000004</v>
      </c>
      <c r="H1791" s="31">
        <f t="shared" si="6183"/>
        <v>6052.6000000000004</v>
      </c>
      <c r="I1791" s="31">
        <f t="shared" si="6184"/>
        <v>0</v>
      </c>
      <c r="J1791" s="31">
        <f t="shared" si="6185"/>
        <v>0</v>
      </c>
      <c r="K1791" s="31">
        <f t="shared" si="6186"/>
        <v>0</v>
      </c>
      <c r="L1791" s="31">
        <f t="shared" si="5954"/>
        <v>3845.8000000000002</v>
      </c>
      <c r="M1791" s="31">
        <f t="shared" si="5955"/>
        <v>4655.1000000000004</v>
      </c>
      <c r="N1791" s="31">
        <f t="shared" si="5956"/>
        <v>6052.6000000000004</v>
      </c>
      <c r="O1791" s="31">
        <f t="shared" si="6187"/>
        <v>0</v>
      </c>
      <c r="P1791" s="31">
        <f t="shared" si="6188"/>
        <v>0</v>
      </c>
      <c r="Q1791" s="31">
        <f t="shared" si="6189"/>
        <v>0</v>
      </c>
      <c r="R1791" s="31">
        <f t="shared" si="5960"/>
        <v>3845.8000000000002</v>
      </c>
      <c r="S1791" s="31">
        <f t="shared" si="5961"/>
        <v>4655.1000000000004</v>
      </c>
      <c r="T1791" s="31">
        <f t="shared" si="5962"/>
        <v>6052.6000000000004</v>
      </c>
      <c r="U1791" s="31">
        <f t="shared" si="6190"/>
        <v>0</v>
      </c>
      <c r="V1791" s="31">
        <f t="shared" si="6191"/>
        <v>0</v>
      </c>
      <c r="W1791" s="31">
        <f t="shared" si="6192"/>
        <v>0</v>
      </c>
      <c r="X1791" s="31">
        <f t="shared" si="5966"/>
        <v>3845.8000000000002</v>
      </c>
      <c r="Y1791" s="31">
        <f t="shared" si="5967"/>
        <v>4655.1000000000004</v>
      </c>
      <c r="Z1791" s="31">
        <f t="shared" si="5968"/>
        <v>6052.6000000000004</v>
      </c>
      <c r="AA1791" s="31">
        <f t="shared" si="6193"/>
        <v>0</v>
      </c>
      <c r="AB1791" s="31">
        <f t="shared" si="6194"/>
        <v>0</v>
      </c>
      <c r="AC1791" s="31">
        <f t="shared" si="6195"/>
        <v>0</v>
      </c>
      <c r="AD1791" s="31">
        <f t="shared" si="5972"/>
        <v>3845.8000000000002</v>
      </c>
      <c r="AE1791" s="31">
        <f t="shared" si="5973"/>
        <v>4655.1000000000004</v>
      </c>
      <c r="AF1791" s="31">
        <f t="shared" si="5974"/>
        <v>6052.6000000000004</v>
      </c>
      <c r="AG1791" s="31">
        <f t="shared" si="6196"/>
        <v>0</v>
      </c>
      <c r="AH1791" s="31">
        <f t="shared" si="6197"/>
        <v>0</v>
      </c>
      <c r="AI1791" s="31">
        <f t="shared" si="6198"/>
        <v>0</v>
      </c>
      <c r="AJ1791" s="31">
        <f t="shared" si="5978"/>
        <v>3845.8000000000002</v>
      </c>
      <c r="AK1791" s="31">
        <f t="shared" si="5979"/>
        <v>4655.1000000000004</v>
      </c>
      <c r="AL1791" s="31">
        <f t="shared" si="5980"/>
        <v>6052.6000000000004</v>
      </c>
      <c r="AM1791" s="31">
        <f t="shared" si="6199"/>
        <v>0</v>
      </c>
      <c r="AN1791" s="31">
        <f t="shared" si="6200"/>
        <v>0</v>
      </c>
      <c r="AO1791" s="31">
        <f t="shared" si="6201"/>
        <v>0</v>
      </c>
      <c r="AP1791" s="31">
        <f t="shared" si="5984"/>
        <v>3845.8000000000002</v>
      </c>
      <c r="AQ1791" s="31">
        <f t="shared" si="5985"/>
        <v>4655.1000000000004</v>
      </c>
      <c r="AR1791" s="31">
        <f t="shared" si="5986"/>
        <v>6052.6000000000004</v>
      </c>
      <c r="AS1791" s="31">
        <f t="shared" si="6202"/>
        <v>0</v>
      </c>
      <c r="AT1791" s="31">
        <f t="shared" si="6203"/>
        <v>0</v>
      </c>
      <c r="AU1791" s="31">
        <f t="shared" si="6204"/>
        <v>0</v>
      </c>
      <c r="AV1791" s="31">
        <f t="shared" si="5990"/>
        <v>3845.8000000000002</v>
      </c>
      <c r="AW1791" s="31">
        <f t="shared" si="5991"/>
        <v>4655.1000000000004</v>
      </c>
      <c r="AX1791" s="31">
        <f t="shared" si="5992"/>
        <v>6052.6000000000004</v>
      </c>
      <c r="AY1791" s="31">
        <f t="shared" si="6205"/>
        <v>0</v>
      </c>
      <c r="AZ1791" s="31">
        <f t="shared" si="6206"/>
        <v>0</v>
      </c>
      <c r="BA1791" s="31">
        <f t="shared" si="6207"/>
        <v>0</v>
      </c>
      <c r="BB1791" s="31">
        <f t="shared" si="5996"/>
        <v>3845.8000000000002</v>
      </c>
      <c r="BC1791" s="31">
        <f t="shared" si="5997"/>
        <v>4655.1000000000004</v>
      </c>
      <c r="BD1791" s="31">
        <f t="shared" si="5998"/>
        <v>6052.6000000000004</v>
      </c>
      <c r="BE1791" s="31">
        <f t="shared" si="6208"/>
        <v>0</v>
      </c>
      <c r="BF1791" s="31">
        <f t="shared" si="6209"/>
        <v>0</v>
      </c>
      <c r="BG1791" s="31">
        <f t="shared" si="6210"/>
        <v>0</v>
      </c>
      <c r="BH1791" s="31">
        <f t="shared" si="6002"/>
        <v>3845.8000000000002</v>
      </c>
      <c r="BI1791" s="31">
        <f t="shared" si="6003"/>
        <v>4655.1000000000004</v>
      </c>
      <c r="BJ1791" s="31">
        <f t="shared" si="6004"/>
        <v>6052.6000000000004</v>
      </c>
      <c r="BK1791" s="31">
        <f t="shared" si="6211"/>
        <v>0</v>
      </c>
      <c r="BL1791" s="31">
        <f t="shared" si="6212"/>
        <v>0</v>
      </c>
      <c r="BM1791" s="31">
        <f t="shared" si="6213"/>
        <v>0</v>
      </c>
      <c r="BN1791" s="31">
        <f t="shared" si="6008"/>
        <v>3845.8000000000002</v>
      </c>
      <c r="BO1791" s="31">
        <f t="shared" si="6009"/>
        <v>4655.1000000000004</v>
      </c>
      <c r="BP1791" s="31">
        <f t="shared" si="6010"/>
        <v>6052.6000000000004</v>
      </c>
      <c r="BQ1791" s="31">
        <f t="shared" si="6214"/>
        <v>0</v>
      </c>
      <c r="BR1791" s="31">
        <f t="shared" si="6215"/>
        <v>0</v>
      </c>
      <c r="BS1791" s="31">
        <f t="shared" si="6013"/>
        <v>3845.8000000000002</v>
      </c>
      <c r="BT1791" s="31">
        <f t="shared" si="6014"/>
        <v>4655.1000000000004</v>
      </c>
      <c r="BU1791" s="31">
        <f t="shared" si="6015"/>
        <v>6052.6000000000004</v>
      </c>
      <c r="BV1791" s="31">
        <f t="shared" si="6216"/>
        <v>0</v>
      </c>
      <c r="BW1791" s="31">
        <f t="shared" si="6217"/>
        <v>0</v>
      </c>
      <c r="BX1791" s="31">
        <f t="shared" si="6018"/>
        <v>3845.8000000000002</v>
      </c>
      <c r="BY1791" s="31">
        <f t="shared" si="6019"/>
        <v>4655.1000000000004</v>
      </c>
      <c r="BZ1791" s="31">
        <f t="shared" si="6020"/>
        <v>6052.6000000000004</v>
      </c>
      <c r="CA1791" s="31">
        <f t="shared" si="6218"/>
        <v>0</v>
      </c>
      <c r="CB1791" s="31">
        <f t="shared" si="6219"/>
        <v>0</v>
      </c>
      <c r="CC1791" s="31">
        <f t="shared" si="6220"/>
        <v>0</v>
      </c>
      <c r="CD1791" s="31">
        <f t="shared" si="6114"/>
        <v>3845.8000000000002</v>
      </c>
      <c r="CE1791" s="31">
        <f t="shared" si="6115"/>
        <v>4655.1000000000004</v>
      </c>
      <c r="CF1791" s="31">
        <f t="shared" si="6116"/>
        <v>6052.6000000000004</v>
      </c>
      <c r="CG1791" s="31">
        <f t="shared" si="6221"/>
        <v>0</v>
      </c>
      <c r="CH1791" s="24"/>
      <c r="CI1791" s="40"/>
      <c r="CN1791" s="1" t="s">
        <v>30</v>
      </c>
    </row>
    <row r="1792" ht="15.9">
      <c r="A1792" s="41" t="s">
        <v>1025</v>
      </c>
      <c r="B1792" s="17">
        <v>240</v>
      </c>
      <c r="C1792" s="16" t="s">
        <v>134</v>
      </c>
      <c r="D1792" s="16" t="s">
        <v>354</v>
      </c>
      <c r="E1792" s="39" t="s">
        <v>355</v>
      </c>
      <c r="F1792" s="31">
        <v>3845.8000000000002</v>
      </c>
      <c r="G1792" s="31">
        <v>4655.1000000000004</v>
      </c>
      <c r="H1792" s="31">
        <v>6052.6000000000004</v>
      </c>
      <c r="I1792" s="31"/>
      <c r="J1792" s="31"/>
      <c r="K1792" s="31"/>
      <c r="L1792" s="31">
        <f t="shared" si="5954"/>
        <v>3845.8000000000002</v>
      </c>
      <c r="M1792" s="31">
        <f t="shared" si="5955"/>
        <v>4655.1000000000004</v>
      </c>
      <c r="N1792" s="31">
        <f t="shared" si="5956"/>
        <v>6052.6000000000004</v>
      </c>
      <c r="O1792" s="31"/>
      <c r="P1792" s="31"/>
      <c r="Q1792" s="31"/>
      <c r="R1792" s="31">
        <f t="shared" si="5960"/>
        <v>3845.8000000000002</v>
      </c>
      <c r="S1792" s="31">
        <f t="shared" si="5961"/>
        <v>4655.1000000000004</v>
      </c>
      <c r="T1792" s="31">
        <f t="shared" si="5962"/>
        <v>6052.6000000000004</v>
      </c>
      <c r="U1792" s="31"/>
      <c r="V1792" s="31"/>
      <c r="W1792" s="31"/>
      <c r="X1792" s="31">
        <f t="shared" si="5966"/>
        <v>3845.8000000000002</v>
      </c>
      <c r="Y1792" s="31">
        <f t="shared" si="5967"/>
        <v>4655.1000000000004</v>
      </c>
      <c r="Z1792" s="31">
        <f t="shared" si="5968"/>
        <v>6052.6000000000004</v>
      </c>
      <c r="AA1792" s="31"/>
      <c r="AB1792" s="31"/>
      <c r="AC1792" s="31"/>
      <c r="AD1792" s="31">
        <f t="shared" si="5972"/>
        <v>3845.8000000000002</v>
      </c>
      <c r="AE1792" s="31">
        <f t="shared" si="5973"/>
        <v>4655.1000000000004</v>
      </c>
      <c r="AF1792" s="31">
        <f t="shared" si="5974"/>
        <v>6052.6000000000004</v>
      </c>
      <c r="AG1792" s="31"/>
      <c r="AH1792" s="31"/>
      <c r="AI1792" s="31"/>
      <c r="AJ1792" s="31">
        <f t="shared" si="5978"/>
        <v>3845.8000000000002</v>
      </c>
      <c r="AK1792" s="31">
        <f t="shared" si="5979"/>
        <v>4655.1000000000004</v>
      </c>
      <c r="AL1792" s="31">
        <f t="shared" si="5980"/>
        <v>6052.6000000000004</v>
      </c>
      <c r="AM1792" s="31"/>
      <c r="AN1792" s="31"/>
      <c r="AO1792" s="31"/>
      <c r="AP1792" s="31">
        <f t="shared" si="5984"/>
        <v>3845.8000000000002</v>
      </c>
      <c r="AQ1792" s="31">
        <f t="shared" si="5985"/>
        <v>4655.1000000000004</v>
      </c>
      <c r="AR1792" s="31">
        <f t="shared" si="5986"/>
        <v>6052.6000000000004</v>
      </c>
      <c r="AS1792" s="31"/>
      <c r="AT1792" s="31"/>
      <c r="AU1792" s="31"/>
      <c r="AV1792" s="31">
        <f t="shared" si="5990"/>
        <v>3845.8000000000002</v>
      </c>
      <c r="AW1792" s="31">
        <f t="shared" si="5991"/>
        <v>4655.1000000000004</v>
      </c>
      <c r="AX1792" s="31">
        <f t="shared" si="5992"/>
        <v>6052.6000000000004</v>
      </c>
      <c r="AY1792" s="31"/>
      <c r="AZ1792" s="31"/>
      <c r="BA1792" s="31"/>
      <c r="BB1792" s="31">
        <f t="shared" si="5996"/>
        <v>3845.8000000000002</v>
      </c>
      <c r="BC1792" s="31">
        <f t="shared" si="5997"/>
        <v>4655.1000000000004</v>
      </c>
      <c r="BD1792" s="31">
        <f t="shared" si="5998"/>
        <v>6052.6000000000004</v>
      </c>
      <c r="BE1792" s="31"/>
      <c r="BF1792" s="31"/>
      <c r="BG1792" s="31"/>
      <c r="BH1792" s="31">
        <f t="shared" si="6002"/>
        <v>3845.8000000000002</v>
      </c>
      <c r="BI1792" s="31">
        <f t="shared" si="6003"/>
        <v>4655.1000000000004</v>
      </c>
      <c r="BJ1792" s="31">
        <f t="shared" si="6004"/>
        <v>6052.6000000000004</v>
      </c>
      <c r="BK1792" s="31"/>
      <c r="BL1792" s="31"/>
      <c r="BM1792" s="31"/>
      <c r="BN1792" s="31">
        <f t="shared" si="6008"/>
        <v>3845.8000000000002</v>
      </c>
      <c r="BO1792" s="31">
        <f t="shared" si="6009"/>
        <v>4655.1000000000004</v>
      </c>
      <c r="BP1792" s="31">
        <f t="shared" si="6010"/>
        <v>6052.6000000000004</v>
      </c>
      <c r="BQ1792" s="31"/>
      <c r="BR1792" s="31"/>
      <c r="BS1792" s="31">
        <f t="shared" si="6013"/>
        <v>3845.8000000000002</v>
      </c>
      <c r="BT1792" s="31">
        <f t="shared" si="6014"/>
        <v>4655.1000000000004</v>
      </c>
      <c r="BU1792" s="31">
        <f t="shared" si="6015"/>
        <v>6052.6000000000004</v>
      </c>
      <c r="BV1792" s="31"/>
      <c r="BW1792" s="31"/>
      <c r="BX1792" s="31">
        <f t="shared" si="6018"/>
        <v>3845.8000000000002</v>
      </c>
      <c r="BY1792" s="31">
        <f t="shared" si="6019"/>
        <v>4655.1000000000004</v>
      </c>
      <c r="BZ1792" s="31">
        <f t="shared" si="6020"/>
        <v>6052.6000000000004</v>
      </c>
      <c r="CA1792" s="31"/>
      <c r="CB1792" s="31"/>
      <c r="CC1792" s="31"/>
      <c r="CD1792" s="31">
        <f t="shared" si="6114"/>
        <v>3845.8000000000002</v>
      </c>
      <c r="CE1792" s="31">
        <f t="shared" si="6115"/>
        <v>4655.1000000000004</v>
      </c>
      <c r="CF1792" s="31">
        <f t="shared" si="6116"/>
        <v>6052.6000000000004</v>
      </c>
      <c r="CG1792" s="31"/>
      <c r="CH1792" s="24"/>
      <c r="CI1792" s="40"/>
    </row>
    <row r="1793" ht="113.40000000000001">
      <c r="A1793" s="41" t="s">
        <v>1027</v>
      </c>
      <c r="B1793" s="41"/>
      <c r="C1793" s="39"/>
      <c r="D1793" s="16"/>
      <c r="E1793" s="39" t="s">
        <v>1028</v>
      </c>
      <c r="F1793" s="31">
        <f t="shared" si="6181"/>
        <v>215177.89999999999</v>
      </c>
      <c r="G1793" s="31">
        <f t="shared" si="6182"/>
        <v>267185.59999999998</v>
      </c>
      <c r="H1793" s="31">
        <f t="shared" si="6183"/>
        <v>181176.5</v>
      </c>
      <c r="I1793" s="31">
        <f t="shared" si="6184"/>
        <v>0</v>
      </c>
      <c r="J1793" s="31">
        <f t="shared" si="6185"/>
        <v>0</v>
      </c>
      <c r="K1793" s="31">
        <f t="shared" si="6186"/>
        <v>0</v>
      </c>
      <c r="L1793" s="31">
        <f t="shared" si="5954"/>
        <v>215177.89999999999</v>
      </c>
      <c r="M1793" s="31">
        <f t="shared" si="5955"/>
        <v>267185.59999999998</v>
      </c>
      <c r="N1793" s="31">
        <f t="shared" si="5956"/>
        <v>181176.5</v>
      </c>
      <c r="O1793" s="31">
        <f t="shared" si="6187"/>
        <v>0</v>
      </c>
      <c r="P1793" s="31">
        <f t="shared" si="6188"/>
        <v>0</v>
      </c>
      <c r="Q1793" s="31">
        <f t="shared" si="6189"/>
        <v>0</v>
      </c>
      <c r="R1793" s="31">
        <f t="shared" si="5960"/>
        <v>215177.89999999999</v>
      </c>
      <c r="S1793" s="31">
        <f t="shared" si="5961"/>
        <v>267185.59999999998</v>
      </c>
      <c r="T1793" s="31">
        <f t="shared" si="5962"/>
        <v>181176.5</v>
      </c>
      <c r="U1793" s="31">
        <f t="shared" si="6190"/>
        <v>0</v>
      </c>
      <c r="V1793" s="31">
        <f t="shared" si="6191"/>
        <v>0</v>
      </c>
      <c r="W1793" s="31">
        <f t="shared" si="6192"/>
        <v>0</v>
      </c>
      <c r="X1793" s="31">
        <f t="shared" si="5966"/>
        <v>215177.89999999999</v>
      </c>
      <c r="Y1793" s="31">
        <f t="shared" si="5967"/>
        <v>267185.59999999998</v>
      </c>
      <c r="Z1793" s="31">
        <f t="shared" si="5968"/>
        <v>181176.5</v>
      </c>
      <c r="AA1793" s="31">
        <f t="shared" si="6193"/>
        <v>0</v>
      </c>
      <c r="AB1793" s="31">
        <f t="shared" si="6194"/>
        <v>0</v>
      </c>
      <c r="AC1793" s="31">
        <f t="shared" si="6195"/>
        <v>0</v>
      </c>
      <c r="AD1793" s="31">
        <f t="shared" si="5972"/>
        <v>215177.89999999999</v>
      </c>
      <c r="AE1793" s="31">
        <f t="shared" si="5973"/>
        <v>267185.59999999998</v>
      </c>
      <c r="AF1793" s="31">
        <f t="shared" si="5974"/>
        <v>181176.5</v>
      </c>
      <c r="AG1793" s="31">
        <f t="shared" si="6196"/>
        <v>0</v>
      </c>
      <c r="AH1793" s="31">
        <f t="shared" si="6197"/>
        <v>0</v>
      </c>
      <c r="AI1793" s="31">
        <f t="shared" si="6198"/>
        <v>0</v>
      </c>
      <c r="AJ1793" s="31">
        <f t="shared" si="5978"/>
        <v>215177.89999999999</v>
      </c>
      <c r="AK1793" s="31">
        <f t="shared" si="5979"/>
        <v>267185.59999999998</v>
      </c>
      <c r="AL1793" s="31">
        <f t="shared" si="5980"/>
        <v>181176.5</v>
      </c>
      <c r="AM1793" s="31">
        <f t="shared" si="6199"/>
        <v>0</v>
      </c>
      <c r="AN1793" s="31">
        <f t="shared" si="6200"/>
        <v>0</v>
      </c>
      <c r="AO1793" s="31">
        <f t="shared" si="6201"/>
        <v>0</v>
      </c>
      <c r="AP1793" s="31">
        <f t="shared" si="5984"/>
        <v>215177.89999999999</v>
      </c>
      <c r="AQ1793" s="31">
        <f t="shared" si="5985"/>
        <v>267185.59999999998</v>
      </c>
      <c r="AR1793" s="31">
        <f t="shared" si="5986"/>
        <v>181176.5</v>
      </c>
      <c r="AS1793" s="31">
        <f t="shared" si="6202"/>
        <v>0</v>
      </c>
      <c r="AT1793" s="31">
        <f t="shared" si="6203"/>
        <v>0</v>
      </c>
      <c r="AU1793" s="31">
        <f t="shared" si="6204"/>
        <v>0</v>
      </c>
      <c r="AV1793" s="31">
        <f t="shared" si="5990"/>
        <v>215177.89999999999</v>
      </c>
      <c r="AW1793" s="31">
        <f t="shared" si="5991"/>
        <v>267185.59999999998</v>
      </c>
      <c r="AX1793" s="31">
        <f t="shared" si="5992"/>
        <v>181176.5</v>
      </c>
      <c r="AY1793" s="31">
        <f t="shared" si="6205"/>
        <v>0</v>
      </c>
      <c r="AZ1793" s="31">
        <f t="shared" si="6206"/>
        <v>0</v>
      </c>
      <c r="BA1793" s="31">
        <f t="shared" si="6207"/>
        <v>0</v>
      </c>
      <c r="BB1793" s="31">
        <f t="shared" si="5996"/>
        <v>215177.89999999999</v>
      </c>
      <c r="BC1793" s="31">
        <f t="shared" si="5997"/>
        <v>267185.59999999998</v>
      </c>
      <c r="BD1793" s="31">
        <f t="shared" si="5998"/>
        <v>181176.5</v>
      </c>
      <c r="BE1793" s="31">
        <f t="shared" si="6208"/>
        <v>0</v>
      </c>
      <c r="BF1793" s="31">
        <f t="shared" si="6209"/>
        <v>0</v>
      </c>
      <c r="BG1793" s="31">
        <f t="shared" si="6210"/>
        <v>0</v>
      </c>
      <c r="BH1793" s="31">
        <f t="shared" si="6002"/>
        <v>215177.89999999999</v>
      </c>
      <c r="BI1793" s="31">
        <f t="shared" si="6003"/>
        <v>267185.59999999998</v>
      </c>
      <c r="BJ1793" s="31">
        <f t="shared" si="6004"/>
        <v>181176.5</v>
      </c>
      <c r="BK1793" s="31">
        <f t="shared" si="6211"/>
        <v>0</v>
      </c>
      <c r="BL1793" s="31">
        <f t="shared" si="6212"/>
        <v>0</v>
      </c>
      <c r="BM1793" s="31">
        <f t="shared" si="6213"/>
        <v>0</v>
      </c>
      <c r="BN1793" s="31">
        <f t="shared" si="6008"/>
        <v>215177.89999999999</v>
      </c>
      <c r="BO1793" s="31">
        <f t="shared" si="6009"/>
        <v>267185.59999999998</v>
      </c>
      <c r="BP1793" s="31">
        <f t="shared" si="6010"/>
        <v>181176.5</v>
      </c>
      <c r="BQ1793" s="31">
        <f t="shared" si="6214"/>
        <v>0</v>
      </c>
      <c r="BR1793" s="31">
        <f t="shared" si="6215"/>
        <v>0</v>
      </c>
      <c r="BS1793" s="31">
        <f t="shared" si="6013"/>
        <v>215177.89999999999</v>
      </c>
      <c r="BT1793" s="31">
        <f t="shared" si="6014"/>
        <v>267185.59999999998</v>
      </c>
      <c r="BU1793" s="31">
        <f t="shared" si="6015"/>
        <v>181176.5</v>
      </c>
      <c r="BV1793" s="31">
        <f t="shared" si="6216"/>
        <v>0</v>
      </c>
      <c r="BW1793" s="31">
        <f t="shared" si="6217"/>
        <v>0</v>
      </c>
      <c r="BX1793" s="31">
        <f t="shared" si="6018"/>
        <v>215177.89999999999</v>
      </c>
      <c r="BY1793" s="31">
        <f t="shared" si="6019"/>
        <v>267185.59999999998</v>
      </c>
      <c r="BZ1793" s="31">
        <f t="shared" si="6020"/>
        <v>181176.5</v>
      </c>
      <c r="CA1793" s="31">
        <f t="shared" si="6218"/>
        <v>0</v>
      </c>
      <c r="CB1793" s="31">
        <f t="shared" si="6219"/>
        <v>0</v>
      </c>
      <c r="CC1793" s="31">
        <f t="shared" si="6220"/>
        <v>0</v>
      </c>
      <c r="CD1793" s="31">
        <f t="shared" si="6114"/>
        <v>215177.89999999999</v>
      </c>
      <c r="CE1793" s="31">
        <f t="shared" si="6115"/>
        <v>267185.59999999998</v>
      </c>
      <c r="CF1793" s="31">
        <f t="shared" si="6116"/>
        <v>181176.5</v>
      </c>
      <c r="CG1793" s="31">
        <f t="shared" si="6221"/>
        <v>0</v>
      </c>
      <c r="CH1793" s="24"/>
      <c r="CI1793" s="40"/>
      <c r="CO1793" s="1" t="s">
        <v>31</v>
      </c>
    </row>
    <row r="1794" ht="39.799999999999997">
      <c r="A1794" s="41" t="s">
        <v>1027</v>
      </c>
      <c r="B1794" s="17">
        <v>400</v>
      </c>
      <c r="C1794" s="16"/>
      <c r="D1794" s="16"/>
      <c r="E1794" s="39" t="s">
        <v>84</v>
      </c>
      <c r="F1794" s="31">
        <f t="shared" si="6181"/>
        <v>215177.89999999999</v>
      </c>
      <c r="G1794" s="31">
        <f t="shared" si="6182"/>
        <v>267185.59999999998</v>
      </c>
      <c r="H1794" s="31">
        <f t="shared" si="6183"/>
        <v>181176.5</v>
      </c>
      <c r="I1794" s="31">
        <f t="shared" si="6184"/>
        <v>0</v>
      </c>
      <c r="J1794" s="31">
        <f t="shared" si="6185"/>
        <v>0</v>
      </c>
      <c r="K1794" s="31">
        <f t="shared" si="6186"/>
        <v>0</v>
      </c>
      <c r="L1794" s="31">
        <f t="shared" si="5954"/>
        <v>215177.89999999999</v>
      </c>
      <c r="M1794" s="31">
        <f t="shared" si="5955"/>
        <v>267185.59999999998</v>
      </c>
      <c r="N1794" s="31">
        <f t="shared" si="5956"/>
        <v>181176.5</v>
      </c>
      <c r="O1794" s="31">
        <f t="shared" si="6187"/>
        <v>0</v>
      </c>
      <c r="P1794" s="31">
        <f t="shared" si="6188"/>
        <v>0</v>
      </c>
      <c r="Q1794" s="31">
        <f t="shared" si="6189"/>
        <v>0</v>
      </c>
      <c r="R1794" s="31">
        <f t="shared" si="5960"/>
        <v>215177.89999999999</v>
      </c>
      <c r="S1794" s="31">
        <f t="shared" si="5961"/>
        <v>267185.59999999998</v>
      </c>
      <c r="T1794" s="31">
        <f t="shared" si="5962"/>
        <v>181176.5</v>
      </c>
      <c r="U1794" s="31">
        <f t="shared" si="6190"/>
        <v>0</v>
      </c>
      <c r="V1794" s="31">
        <f t="shared" si="6191"/>
        <v>0</v>
      </c>
      <c r="W1794" s="31">
        <f t="shared" si="6192"/>
        <v>0</v>
      </c>
      <c r="X1794" s="31">
        <f t="shared" si="5966"/>
        <v>215177.89999999999</v>
      </c>
      <c r="Y1794" s="31">
        <f t="shared" si="5967"/>
        <v>267185.59999999998</v>
      </c>
      <c r="Z1794" s="31">
        <f t="shared" si="5968"/>
        <v>181176.5</v>
      </c>
      <c r="AA1794" s="31">
        <f t="shared" si="6193"/>
        <v>0</v>
      </c>
      <c r="AB1794" s="31">
        <f t="shared" si="6194"/>
        <v>0</v>
      </c>
      <c r="AC1794" s="31">
        <f t="shared" si="6195"/>
        <v>0</v>
      </c>
      <c r="AD1794" s="31">
        <f t="shared" si="5972"/>
        <v>215177.89999999999</v>
      </c>
      <c r="AE1794" s="31">
        <f t="shared" si="5973"/>
        <v>267185.59999999998</v>
      </c>
      <c r="AF1794" s="31">
        <f t="shared" si="5974"/>
        <v>181176.5</v>
      </c>
      <c r="AG1794" s="31">
        <f t="shared" si="6196"/>
        <v>0</v>
      </c>
      <c r="AH1794" s="31">
        <f t="shared" si="6197"/>
        <v>0</v>
      </c>
      <c r="AI1794" s="31">
        <f t="shared" si="6198"/>
        <v>0</v>
      </c>
      <c r="AJ1794" s="31">
        <f t="shared" si="5978"/>
        <v>215177.89999999999</v>
      </c>
      <c r="AK1794" s="31">
        <f t="shared" si="5979"/>
        <v>267185.59999999998</v>
      </c>
      <c r="AL1794" s="31">
        <f t="shared" si="5980"/>
        <v>181176.5</v>
      </c>
      <c r="AM1794" s="31">
        <f t="shared" si="6199"/>
        <v>0</v>
      </c>
      <c r="AN1794" s="31">
        <f t="shared" si="6200"/>
        <v>0</v>
      </c>
      <c r="AO1794" s="31">
        <f t="shared" si="6201"/>
        <v>0</v>
      </c>
      <c r="AP1794" s="31">
        <f t="shared" si="5984"/>
        <v>215177.89999999999</v>
      </c>
      <c r="AQ1794" s="31">
        <f t="shared" si="5985"/>
        <v>267185.59999999998</v>
      </c>
      <c r="AR1794" s="31">
        <f t="shared" si="5986"/>
        <v>181176.5</v>
      </c>
      <c r="AS1794" s="31">
        <f t="shared" si="6202"/>
        <v>0</v>
      </c>
      <c r="AT1794" s="31">
        <f t="shared" si="6203"/>
        <v>0</v>
      </c>
      <c r="AU1794" s="31">
        <f t="shared" si="6204"/>
        <v>0</v>
      </c>
      <c r="AV1794" s="31">
        <f t="shared" si="5990"/>
        <v>215177.89999999999</v>
      </c>
      <c r="AW1794" s="31">
        <f t="shared" si="5991"/>
        <v>267185.59999999998</v>
      </c>
      <c r="AX1794" s="31">
        <f t="shared" si="5992"/>
        <v>181176.5</v>
      </c>
      <c r="AY1794" s="31">
        <f t="shared" si="6205"/>
        <v>0</v>
      </c>
      <c r="AZ1794" s="31">
        <f t="shared" si="6206"/>
        <v>0</v>
      </c>
      <c r="BA1794" s="31">
        <f t="shared" si="6207"/>
        <v>0</v>
      </c>
      <c r="BB1794" s="31">
        <f t="shared" si="5996"/>
        <v>215177.89999999999</v>
      </c>
      <c r="BC1794" s="31">
        <f t="shared" si="5997"/>
        <v>267185.59999999998</v>
      </c>
      <c r="BD1794" s="31">
        <f t="shared" si="5998"/>
        <v>181176.5</v>
      </c>
      <c r="BE1794" s="31">
        <f t="shared" si="6208"/>
        <v>0</v>
      </c>
      <c r="BF1794" s="31">
        <f t="shared" si="6209"/>
        <v>0</v>
      </c>
      <c r="BG1794" s="31">
        <f t="shared" si="6210"/>
        <v>0</v>
      </c>
      <c r="BH1794" s="31">
        <f t="shared" si="6002"/>
        <v>215177.89999999999</v>
      </c>
      <c r="BI1794" s="31">
        <f t="shared" si="6003"/>
        <v>267185.59999999998</v>
      </c>
      <c r="BJ1794" s="31">
        <f t="shared" si="6004"/>
        <v>181176.5</v>
      </c>
      <c r="BK1794" s="31">
        <f t="shared" si="6211"/>
        <v>0</v>
      </c>
      <c r="BL1794" s="31">
        <f t="shared" si="6212"/>
        <v>0</v>
      </c>
      <c r="BM1794" s="31">
        <f t="shared" si="6213"/>
        <v>0</v>
      </c>
      <c r="BN1794" s="31">
        <f t="shared" si="6008"/>
        <v>215177.89999999999</v>
      </c>
      <c r="BO1794" s="31">
        <f t="shared" si="6009"/>
        <v>267185.59999999998</v>
      </c>
      <c r="BP1794" s="31">
        <f t="shared" si="6010"/>
        <v>181176.5</v>
      </c>
      <c r="BQ1794" s="31">
        <f t="shared" si="6214"/>
        <v>0</v>
      </c>
      <c r="BR1794" s="31">
        <f t="shared" si="6215"/>
        <v>0</v>
      </c>
      <c r="BS1794" s="31">
        <f t="shared" si="6013"/>
        <v>215177.89999999999</v>
      </c>
      <c r="BT1794" s="31">
        <f t="shared" si="6014"/>
        <v>267185.59999999998</v>
      </c>
      <c r="BU1794" s="31">
        <f t="shared" si="6015"/>
        <v>181176.5</v>
      </c>
      <c r="BV1794" s="31">
        <f t="shared" si="6216"/>
        <v>0</v>
      </c>
      <c r="BW1794" s="31">
        <f t="shared" si="6217"/>
        <v>0</v>
      </c>
      <c r="BX1794" s="31">
        <f t="shared" si="6018"/>
        <v>215177.89999999999</v>
      </c>
      <c r="BY1794" s="31">
        <f t="shared" si="6019"/>
        <v>267185.59999999998</v>
      </c>
      <c r="BZ1794" s="31">
        <f t="shared" si="6020"/>
        <v>181176.5</v>
      </c>
      <c r="CA1794" s="31">
        <f t="shared" si="6218"/>
        <v>0</v>
      </c>
      <c r="CB1794" s="31">
        <f t="shared" si="6219"/>
        <v>0</v>
      </c>
      <c r="CC1794" s="31">
        <f t="shared" si="6220"/>
        <v>0</v>
      </c>
      <c r="CD1794" s="31">
        <f t="shared" si="6114"/>
        <v>215177.89999999999</v>
      </c>
      <c r="CE1794" s="31">
        <f t="shared" si="6115"/>
        <v>267185.59999999998</v>
      </c>
      <c r="CF1794" s="31">
        <f t="shared" si="6116"/>
        <v>181176.5</v>
      </c>
      <c r="CG1794" s="31">
        <f t="shared" si="6221"/>
        <v>0</v>
      </c>
      <c r="CH1794" s="24"/>
      <c r="CI1794" s="40"/>
      <c r="CM1794" s="1" t="s">
        <v>29</v>
      </c>
    </row>
    <row r="1795" ht="15">
      <c r="A1795" s="41" t="s">
        <v>1027</v>
      </c>
      <c r="B1795" s="17">
        <v>410</v>
      </c>
      <c r="C1795" s="16"/>
      <c r="D1795" s="16"/>
      <c r="E1795" s="39" t="s">
        <v>85</v>
      </c>
      <c r="F1795" s="31">
        <f t="shared" si="6181"/>
        <v>215177.89999999999</v>
      </c>
      <c r="G1795" s="31">
        <f t="shared" si="6182"/>
        <v>267185.59999999998</v>
      </c>
      <c r="H1795" s="31">
        <f t="shared" si="6183"/>
        <v>181176.5</v>
      </c>
      <c r="I1795" s="31">
        <f t="shared" si="6184"/>
        <v>0</v>
      </c>
      <c r="J1795" s="31">
        <f t="shared" si="6185"/>
        <v>0</v>
      </c>
      <c r="K1795" s="31">
        <f t="shared" si="6186"/>
        <v>0</v>
      </c>
      <c r="L1795" s="31">
        <f t="shared" si="5954"/>
        <v>215177.89999999999</v>
      </c>
      <c r="M1795" s="31">
        <f t="shared" si="5955"/>
        <v>267185.59999999998</v>
      </c>
      <c r="N1795" s="31">
        <f t="shared" si="5956"/>
        <v>181176.5</v>
      </c>
      <c r="O1795" s="31">
        <f t="shared" si="6187"/>
        <v>0</v>
      </c>
      <c r="P1795" s="31">
        <f t="shared" si="6188"/>
        <v>0</v>
      </c>
      <c r="Q1795" s="31">
        <f t="shared" si="6189"/>
        <v>0</v>
      </c>
      <c r="R1795" s="31">
        <f t="shared" si="5960"/>
        <v>215177.89999999999</v>
      </c>
      <c r="S1795" s="31">
        <f t="shared" si="5961"/>
        <v>267185.59999999998</v>
      </c>
      <c r="T1795" s="31">
        <f t="shared" si="5962"/>
        <v>181176.5</v>
      </c>
      <c r="U1795" s="31">
        <f t="shared" si="6190"/>
        <v>0</v>
      </c>
      <c r="V1795" s="31">
        <f t="shared" si="6191"/>
        <v>0</v>
      </c>
      <c r="W1795" s="31">
        <f t="shared" si="6192"/>
        <v>0</v>
      </c>
      <c r="X1795" s="31">
        <f t="shared" si="5966"/>
        <v>215177.89999999999</v>
      </c>
      <c r="Y1795" s="31">
        <f t="shared" si="5967"/>
        <v>267185.59999999998</v>
      </c>
      <c r="Z1795" s="31">
        <f t="shared" si="5968"/>
        <v>181176.5</v>
      </c>
      <c r="AA1795" s="31">
        <f t="shared" si="6193"/>
        <v>0</v>
      </c>
      <c r="AB1795" s="31">
        <f t="shared" si="6194"/>
        <v>0</v>
      </c>
      <c r="AC1795" s="31">
        <f t="shared" si="6195"/>
        <v>0</v>
      </c>
      <c r="AD1795" s="31">
        <f t="shared" si="5972"/>
        <v>215177.89999999999</v>
      </c>
      <c r="AE1795" s="31">
        <f t="shared" si="5973"/>
        <v>267185.59999999998</v>
      </c>
      <c r="AF1795" s="31">
        <f t="shared" si="5974"/>
        <v>181176.5</v>
      </c>
      <c r="AG1795" s="31">
        <f t="shared" si="6196"/>
        <v>0</v>
      </c>
      <c r="AH1795" s="31">
        <f t="shared" si="6197"/>
        <v>0</v>
      </c>
      <c r="AI1795" s="31">
        <f t="shared" si="6198"/>
        <v>0</v>
      </c>
      <c r="AJ1795" s="31">
        <f t="shared" si="5978"/>
        <v>215177.89999999999</v>
      </c>
      <c r="AK1795" s="31">
        <f t="shared" si="5979"/>
        <v>267185.59999999998</v>
      </c>
      <c r="AL1795" s="31">
        <f t="shared" si="5980"/>
        <v>181176.5</v>
      </c>
      <c r="AM1795" s="31">
        <f t="shared" si="6199"/>
        <v>0</v>
      </c>
      <c r="AN1795" s="31">
        <f t="shared" si="6200"/>
        <v>0</v>
      </c>
      <c r="AO1795" s="31">
        <f t="shared" si="6201"/>
        <v>0</v>
      </c>
      <c r="AP1795" s="31">
        <f t="shared" si="5984"/>
        <v>215177.89999999999</v>
      </c>
      <c r="AQ1795" s="31">
        <f t="shared" si="5985"/>
        <v>267185.59999999998</v>
      </c>
      <c r="AR1795" s="31">
        <f t="shared" si="5986"/>
        <v>181176.5</v>
      </c>
      <c r="AS1795" s="31">
        <f t="shared" si="6202"/>
        <v>0</v>
      </c>
      <c r="AT1795" s="31">
        <f t="shared" si="6203"/>
        <v>0</v>
      </c>
      <c r="AU1795" s="31">
        <f t="shared" si="6204"/>
        <v>0</v>
      </c>
      <c r="AV1795" s="31">
        <f t="shared" si="5990"/>
        <v>215177.89999999999</v>
      </c>
      <c r="AW1795" s="31">
        <f t="shared" si="5991"/>
        <v>267185.59999999998</v>
      </c>
      <c r="AX1795" s="31">
        <f t="shared" si="5992"/>
        <v>181176.5</v>
      </c>
      <c r="AY1795" s="31">
        <f t="shared" si="6205"/>
        <v>0</v>
      </c>
      <c r="AZ1795" s="31">
        <f t="shared" si="6206"/>
        <v>0</v>
      </c>
      <c r="BA1795" s="31">
        <f t="shared" si="6207"/>
        <v>0</v>
      </c>
      <c r="BB1795" s="31">
        <f t="shared" si="5996"/>
        <v>215177.89999999999</v>
      </c>
      <c r="BC1795" s="31">
        <f t="shared" si="5997"/>
        <v>267185.59999999998</v>
      </c>
      <c r="BD1795" s="31">
        <f t="shared" si="5998"/>
        <v>181176.5</v>
      </c>
      <c r="BE1795" s="31">
        <f t="shared" si="6208"/>
        <v>0</v>
      </c>
      <c r="BF1795" s="31">
        <f t="shared" si="6209"/>
        <v>0</v>
      </c>
      <c r="BG1795" s="31">
        <f t="shared" si="6210"/>
        <v>0</v>
      </c>
      <c r="BH1795" s="31">
        <f t="shared" si="6002"/>
        <v>215177.89999999999</v>
      </c>
      <c r="BI1795" s="31">
        <f t="shared" si="6003"/>
        <v>267185.59999999998</v>
      </c>
      <c r="BJ1795" s="31">
        <f t="shared" si="6004"/>
        <v>181176.5</v>
      </c>
      <c r="BK1795" s="31">
        <f t="shared" si="6211"/>
        <v>0</v>
      </c>
      <c r="BL1795" s="31">
        <f t="shared" si="6212"/>
        <v>0</v>
      </c>
      <c r="BM1795" s="31">
        <f t="shared" si="6213"/>
        <v>0</v>
      </c>
      <c r="BN1795" s="31">
        <f t="shared" si="6008"/>
        <v>215177.89999999999</v>
      </c>
      <c r="BO1795" s="31">
        <f t="shared" si="6009"/>
        <v>267185.59999999998</v>
      </c>
      <c r="BP1795" s="31">
        <f t="shared" si="6010"/>
        <v>181176.5</v>
      </c>
      <c r="BQ1795" s="31">
        <f t="shared" si="6214"/>
        <v>0</v>
      </c>
      <c r="BR1795" s="31">
        <f t="shared" si="6215"/>
        <v>0</v>
      </c>
      <c r="BS1795" s="31">
        <f t="shared" si="6013"/>
        <v>215177.89999999999</v>
      </c>
      <c r="BT1795" s="31">
        <f t="shared" si="6014"/>
        <v>267185.59999999998</v>
      </c>
      <c r="BU1795" s="31">
        <f t="shared" si="6015"/>
        <v>181176.5</v>
      </c>
      <c r="BV1795" s="31">
        <f t="shared" si="6216"/>
        <v>0</v>
      </c>
      <c r="BW1795" s="31">
        <f t="shared" si="6217"/>
        <v>0</v>
      </c>
      <c r="BX1795" s="31">
        <f t="shared" si="6018"/>
        <v>215177.89999999999</v>
      </c>
      <c r="BY1795" s="31">
        <f t="shared" si="6019"/>
        <v>267185.59999999998</v>
      </c>
      <c r="BZ1795" s="31">
        <f t="shared" si="6020"/>
        <v>181176.5</v>
      </c>
      <c r="CA1795" s="31">
        <f t="shared" si="6218"/>
        <v>0</v>
      </c>
      <c r="CB1795" s="31">
        <f t="shared" si="6219"/>
        <v>0</v>
      </c>
      <c r="CC1795" s="31">
        <f t="shared" si="6220"/>
        <v>0</v>
      </c>
      <c r="CD1795" s="31">
        <f t="shared" si="6114"/>
        <v>215177.89999999999</v>
      </c>
      <c r="CE1795" s="31">
        <f t="shared" si="6115"/>
        <v>267185.59999999998</v>
      </c>
      <c r="CF1795" s="31">
        <f t="shared" si="6116"/>
        <v>181176.5</v>
      </c>
      <c r="CG1795" s="31">
        <f t="shared" si="6221"/>
        <v>0</v>
      </c>
      <c r="CH1795" s="24"/>
      <c r="CI1795" s="40"/>
      <c r="CN1795" s="1" t="s">
        <v>30</v>
      </c>
    </row>
    <row r="1796" ht="15">
      <c r="A1796" s="41" t="s">
        <v>1027</v>
      </c>
      <c r="B1796" s="17">
        <v>410</v>
      </c>
      <c r="C1796" s="16" t="s">
        <v>134</v>
      </c>
      <c r="D1796" s="16" t="s">
        <v>395</v>
      </c>
      <c r="E1796" s="39" t="s">
        <v>443</v>
      </c>
      <c r="F1796" s="31">
        <v>215177.89999999999</v>
      </c>
      <c r="G1796" s="31">
        <v>267185.59999999998</v>
      </c>
      <c r="H1796" s="31">
        <v>181176.5</v>
      </c>
      <c r="I1796" s="31"/>
      <c r="J1796" s="31"/>
      <c r="K1796" s="31"/>
      <c r="L1796" s="31">
        <f t="shared" si="5954"/>
        <v>215177.89999999999</v>
      </c>
      <c r="M1796" s="31">
        <f t="shared" si="5955"/>
        <v>267185.59999999998</v>
      </c>
      <c r="N1796" s="31">
        <f t="shared" si="5956"/>
        <v>181176.5</v>
      </c>
      <c r="O1796" s="31"/>
      <c r="P1796" s="31"/>
      <c r="Q1796" s="31"/>
      <c r="R1796" s="31">
        <f t="shared" si="5960"/>
        <v>215177.89999999999</v>
      </c>
      <c r="S1796" s="31">
        <f t="shared" si="5961"/>
        <v>267185.59999999998</v>
      </c>
      <c r="T1796" s="31">
        <f t="shared" si="5962"/>
        <v>181176.5</v>
      </c>
      <c r="U1796" s="31"/>
      <c r="V1796" s="31"/>
      <c r="W1796" s="31"/>
      <c r="X1796" s="31">
        <f t="shared" si="5966"/>
        <v>215177.89999999999</v>
      </c>
      <c r="Y1796" s="31">
        <f t="shared" si="5967"/>
        <v>267185.59999999998</v>
      </c>
      <c r="Z1796" s="31">
        <f t="shared" si="5968"/>
        <v>181176.5</v>
      </c>
      <c r="AA1796" s="31"/>
      <c r="AB1796" s="31"/>
      <c r="AC1796" s="31"/>
      <c r="AD1796" s="31">
        <f t="shared" si="5972"/>
        <v>215177.89999999999</v>
      </c>
      <c r="AE1796" s="31">
        <f t="shared" si="5973"/>
        <v>267185.59999999998</v>
      </c>
      <c r="AF1796" s="31">
        <f t="shared" si="5974"/>
        <v>181176.5</v>
      </c>
      <c r="AG1796" s="31"/>
      <c r="AH1796" s="31"/>
      <c r="AI1796" s="31"/>
      <c r="AJ1796" s="31">
        <f t="shared" si="5978"/>
        <v>215177.89999999999</v>
      </c>
      <c r="AK1796" s="31">
        <f t="shared" si="5979"/>
        <v>267185.59999999998</v>
      </c>
      <c r="AL1796" s="31">
        <f t="shared" si="5980"/>
        <v>181176.5</v>
      </c>
      <c r="AM1796" s="31"/>
      <c r="AN1796" s="31"/>
      <c r="AO1796" s="31"/>
      <c r="AP1796" s="31">
        <f t="shared" si="5984"/>
        <v>215177.89999999999</v>
      </c>
      <c r="AQ1796" s="31">
        <f t="shared" si="5985"/>
        <v>267185.59999999998</v>
      </c>
      <c r="AR1796" s="31">
        <f t="shared" si="5986"/>
        <v>181176.5</v>
      </c>
      <c r="AS1796" s="31"/>
      <c r="AT1796" s="31"/>
      <c r="AU1796" s="31"/>
      <c r="AV1796" s="31">
        <f t="shared" si="5990"/>
        <v>215177.89999999999</v>
      </c>
      <c r="AW1796" s="31">
        <f t="shared" si="5991"/>
        <v>267185.59999999998</v>
      </c>
      <c r="AX1796" s="31">
        <f t="shared" si="5992"/>
        <v>181176.5</v>
      </c>
      <c r="AY1796" s="31"/>
      <c r="AZ1796" s="31"/>
      <c r="BA1796" s="31"/>
      <c r="BB1796" s="31">
        <f t="shared" si="5996"/>
        <v>215177.89999999999</v>
      </c>
      <c r="BC1796" s="31">
        <f t="shared" si="5997"/>
        <v>267185.59999999998</v>
      </c>
      <c r="BD1796" s="31">
        <f t="shared" si="5998"/>
        <v>181176.5</v>
      </c>
      <c r="BE1796" s="31"/>
      <c r="BF1796" s="31"/>
      <c r="BG1796" s="31"/>
      <c r="BH1796" s="31">
        <f t="shared" si="6002"/>
        <v>215177.89999999999</v>
      </c>
      <c r="BI1796" s="31">
        <f t="shared" si="6003"/>
        <v>267185.59999999998</v>
      </c>
      <c r="BJ1796" s="31">
        <f t="shared" si="6004"/>
        <v>181176.5</v>
      </c>
      <c r="BK1796" s="31"/>
      <c r="BL1796" s="31"/>
      <c r="BM1796" s="31"/>
      <c r="BN1796" s="31">
        <f t="shared" si="6008"/>
        <v>215177.89999999999</v>
      </c>
      <c r="BO1796" s="31">
        <f t="shared" si="6009"/>
        <v>267185.59999999998</v>
      </c>
      <c r="BP1796" s="31">
        <f t="shared" si="6010"/>
        <v>181176.5</v>
      </c>
      <c r="BQ1796" s="31"/>
      <c r="BR1796" s="31"/>
      <c r="BS1796" s="31">
        <f t="shared" si="6013"/>
        <v>215177.89999999999</v>
      </c>
      <c r="BT1796" s="31">
        <f t="shared" si="6014"/>
        <v>267185.59999999998</v>
      </c>
      <c r="BU1796" s="31">
        <f t="shared" si="6015"/>
        <v>181176.5</v>
      </c>
      <c r="BV1796" s="31"/>
      <c r="BW1796" s="31"/>
      <c r="BX1796" s="31">
        <f t="shared" si="6018"/>
        <v>215177.89999999999</v>
      </c>
      <c r="BY1796" s="31">
        <f t="shared" si="6019"/>
        <v>267185.59999999998</v>
      </c>
      <c r="BZ1796" s="31">
        <f t="shared" si="6020"/>
        <v>181176.5</v>
      </c>
      <c r="CA1796" s="31"/>
      <c r="CB1796" s="31"/>
      <c r="CC1796" s="31"/>
      <c r="CD1796" s="31">
        <f t="shared" si="6114"/>
        <v>215177.89999999999</v>
      </c>
      <c r="CE1796" s="31">
        <f t="shared" si="6115"/>
        <v>267185.59999999998</v>
      </c>
      <c r="CF1796" s="31">
        <f t="shared" si="6116"/>
        <v>181176.5</v>
      </c>
      <c r="CG1796" s="31"/>
      <c r="CH1796" s="24"/>
      <c r="CI1796" s="40"/>
    </row>
    <row r="1797" ht="57.700000000000003">
      <c r="A1797" s="41" t="s">
        <v>1029</v>
      </c>
      <c r="B1797" s="41"/>
      <c r="C1797" s="39"/>
      <c r="D1797" s="16"/>
      <c r="E1797" s="39" t="s">
        <v>1030</v>
      </c>
      <c r="F1797" s="31">
        <f t="shared" si="6181"/>
        <v>268372.90000000002</v>
      </c>
      <c r="G1797" s="31">
        <f t="shared" si="6182"/>
        <v>257812.39999999999</v>
      </c>
      <c r="H1797" s="31">
        <f t="shared" si="6183"/>
        <v>260927.10000000001</v>
      </c>
      <c r="I1797" s="31">
        <f t="shared" si="6184"/>
        <v>0</v>
      </c>
      <c r="J1797" s="31">
        <f t="shared" si="6185"/>
        <v>0</v>
      </c>
      <c r="K1797" s="31">
        <f t="shared" si="6186"/>
        <v>0</v>
      </c>
      <c r="L1797" s="31">
        <f t="shared" si="5954"/>
        <v>268372.90000000002</v>
      </c>
      <c r="M1797" s="31">
        <f t="shared" si="5955"/>
        <v>257812.39999999999</v>
      </c>
      <c r="N1797" s="31">
        <f t="shared" si="5956"/>
        <v>260927.10000000001</v>
      </c>
      <c r="O1797" s="31">
        <f t="shared" si="6187"/>
        <v>0</v>
      </c>
      <c r="P1797" s="31">
        <f t="shared" si="6188"/>
        <v>0</v>
      </c>
      <c r="Q1797" s="31">
        <f t="shared" si="6189"/>
        <v>0</v>
      </c>
      <c r="R1797" s="31">
        <f t="shared" si="5960"/>
        <v>268372.90000000002</v>
      </c>
      <c r="S1797" s="31">
        <f t="shared" si="5961"/>
        <v>257812.39999999999</v>
      </c>
      <c r="T1797" s="31">
        <f t="shared" si="5962"/>
        <v>260927.10000000001</v>
      </c>
      <c r="U1797" s="31">
        <f t="shared" si="6190"/>
        <v>0</v>
      </c>
      <c r="V1797" s="31">
        <f t="shared" si="6191"/>
        <v>0</v>
      </c>
      <c r="W1797" s="31">
        <f t="shared" si="6192"/>
        <v>0</v>
      </c>
      <c r="X1797" s="31">
        <f t="shared" si="5966"/>
        <v>268372.90000000002</v>
      </c>
      <c r="Y1797" s="31">
        <f t="shared" si="5967"/>
        <v>257812.39999999999</v>
      </c>
      <c r="Z1797" s="31">
        <f t="shared" si="5968"/>
        <v>260927.10000000001</v>
      </c>
      <c r="AA1797" s="31">
        <f t="shared" si="6193"/>
        <v>0</v>
      </c>
      <c r="AB1797" s="31">
        <f t="shared" si="6194"/>
        <v>0</v>
      </c>
      <c r="AC1797" s="31">
        <f t="shared" si="6195"/>
        <v>0</v>
      </c>
      <c r="AD1797" s="31">
        <f t="shared" si="5972"/>
        <v>268372.90000000002</v>
      </c>
      <c r="AE1797" s="31">
        <f t="shared" si="5973"/>
        <v>257812.39999999999</v>
      </c>
      <c r="AF1797" s="31">
        <f t="shared" si="5974"/>
        <v>260927.10000000001</v>
      </c>
      <c r="AG1797" s="31">
        <f t="shared" si="6196"/>
        <v>0</v>
      </c>
      <c r="AH1797" s="31">
        <f t="shared" si="6197"/>
        <v>0</v>
      </c>
      <c r="AI1797" s="31">
        <f t="shared" si="6198"/>
        <v>0</v>
      </c>
      <c r="AJ1797" s="31">
        <f t="shared" si="5978"/>
        <v>268372.90000000002</v>
      </c>
      <c r="AK1797" s="31">
        <f t="shared" si="5979"/>
        <v>257812.39999999999</v>
      </c>
      <c r="AL1797" s="31">
        <f t="shared" si="5980"/>
        <v>260927.10000000001</v>
      </c>
      <c r="AM1797" s="31">
        <f t="shared" si="6199"/>
        <v>0</v>
      </c>
      <c r="AN1797" s="31">
        <f t="shared" si="6200"/>
        <v>0</v>
      </c>
      <c r="AO1797" s="31">
        <f t="shared" si="6201"/>
        <v>0</v>
      </c>
      <c r="AP1797" s="31">
        <f t="shared" si="5984"/>
        <v>268372.90000000002</v>
      </c>
      <c r="AQ1797" s="31">
        <f t="shared" si="5985"/>
        <v>257812.39999999999</v>
      </c>
      <c r="AR1797" s="31">
        <f t="shared" si="5986"/>
        <v>260927.10000000001</v>
      </c>
      <c r="AS1797" s="31">
        <f t="shared" si="6202"/>
        <v>0</v>
      </c>
      <c r="AT1797" s="31">
        <f t="shared" si="6203"/>
        <v>0</v>
      </c>
      <c r="AU1797" s="31">
        <f t="shared" si="6204"/>
        <v>0</v>
      </c>
      <c r="AV1797" s="31">
        <f t="shared" si="5990"/>
        <v>268372.90000000002</v>
      </c>
      <c r="AW1797" s="31">
        <f t="shared" si="5991"/>
        <v>257812.39999999999</v>
      </c>
      <c r="AX1797" s="31">
        <f t="shared" si="5992"/>
        <v>260927.10000000001</v>
      </c>
      <c r="AY1797" s="31">
        <f t="shared" si="6205"/>
        <v>0</v>
      </c>
      <c r="AZ1797" s="31">
        <f t="shared" si="6206"/>
        <v>0</v>
      </c>
      <c r="BA1797" s="31">
        <f t="shared" si="6207"/>
        <v>0</v>
      </c>
      <c r="BB1797" s="31">
        <f t="shared" si="5996"/>
        <v>268372.90000000002</v>
      </c>
      <c r="BC1797" s="31">
        <f t="shared" si="5997"/>
        <v>257812.39999999999</v>
      </c>
      <c r="BD1797" s="31">
        <f t="shared" si="5998"/>
        <v>260927.10000000001</v>
      </c>
      <c r="BE1797" s="31">
        <f t="shared" si="6208"/>
        <v>0</v>
      </c>
      <c r="BF1797" s="31">
        <f t="shared" si="6209"/>
        <v>0</v>
      </c>
      <c r="BG1797" s="31">
        <f t="shared" si="6210"/>
        <v>0</v>
      </c>
      <c r="BH1797" s="31">
        <f t="shared" si="6002"/>
        <v>268372.90000000002</v>
      </c>
      <c r="BI1797" s="31">
        <f t="shared" si="6003"/>
        <v>257812.39999999999</v>
      </c>
      <c r="BJ1797" s="31">
        <f t="shared" si="6004"/>
        <v>260927.10000000001</v>
      </c>
      <c r="BK1797" s="31">
        <f t="shared" si="6211"/>
        <v>0</v>
      </c>
      <c r="BL1797" s="31">
        <f t="shared" si="6212"/>
        <v>0</v>
      </c>
      <c r="BM1797" s="31">
        <f t="shared" si="6213"/>
        <v>0</v>
      </c>
      <c r="BN1797" s="31">
        <f t="shared" si="6008"/>
        <v>268372.90000000002</v>
      </c>
      <c r="BO1797" s="31">
        <f t="shared" si="6009"/>
        <v>257812.39999999999</v>
      </c>
      <c r="BP1797" s="31">
        <f t="shared" si="6010"/>
        <v>260927.10000000001</v>
      </c>
      <c r="BQ1797" s="31">
        <f t="shared" si="6214"/>
        <v>0</v>
      </c>
      <c r="BR1797" s="31">
        <f t="shared" si="6215"/>
        <v>0</v>
      </c>
      <c r="BS1797" s="31">
        <f t="shared" si="6013"/>
        <v>268372.90000000002</v>
      </c>
      <c r="BT1797" s="31">
        <f t="shared" si="6014"/>
        <v>257812.39999999999</v>
      </c>
      <c r="BU1797" s="31">
        <f t="shared" si="6015"/>
        <v>260927.10000000001</v>
      </c>
      <c r="BV1797" s="31">
        <f t="shared" si="6216"/>
        <v>0</v>
      </c>
      <c r="BW1797" s="31">
        <f t="shared" si="6217"/>
        <v>0</v>
      </c>
      <c r="BX1797" s="31">
        <f t="shared" si="6018"/>
        <v>268372.90000000002</v>
      </c>
      <c r="BY1797" s="31">
        <f t="shared" si="6019"/>
        <v>257812.39999999999</v>
      </c>
      <c r="BZ1797" s="31">
        <f t="shared" si="6020"/>
        <v>260927.10000000001</v>
      </c>
      <c r="CA1797" s="31">
        <f t="shared" si="6218"/>
        <v>0</v>
      </c>
      <c r="CB1797" s="31">
        <f t="shared" si="6219"/>
        <v>0</v>
      </c>
      <c r="CC1797" s="31">
        <f t="shared" si="6220"/>
        <v>0</v>
      </c>
      <c r="CD1797" s="31">
        <f t="shared" si="6114"/>
        <v>268372.90000000002</v>
      </c>
      <c r="CE1797" s="31">
        <f t="shared" si="6115"/>
        <v>257812.39999999999</v>
      </c>
      <c r="CF1797" s="31">
        <f t="shared" si="6116"/>
        <v>260927.10000000001</v>
      </c>
      <c r="CG1797" s="31">
        <f t="shared" si="6221"/>
        <v>0</v>
      </c>
      <c r="CH1797" s="24"/>
      <c r="CI1797" s="40"/>
      <c r="CO1797" s="1" t="s">
        <v>31</v>
      </c>
    </row>
    <row r="1798" ht="39.799999999999997">
      <c r="A1798" s="41" t="s">
        <v>1029</v>
      </c>
      <c r="B1798" s="17">
        <v>400</v>
      </c>
      <c r="C1798" s="16"/>
      <c r="D1798" s="16"/>
      <c r="E1798" s="39" t="s">
        <v>84</v>
      </c>
      <c r="F1798" s="31">
        <f t="shared" si="6181"/>
        <v>268372.90000000002</v>
      </c>
      <c r="G1798" s="31">
        <f t="shared" si="6182"/>
        <v>257812.39999999999</v>
      </c>
      <c r="H1798" s="31">
        <f t="shared" si="6183"/>
        <v>260927.10000000001</v>
      </c>
      <c r="I1798" s="31">
        <f t="shared" si="6184"/>
        <v>0</v>
      </c>
      <c r="J1798" s="31">
        <f t="shared" si="6185"/>
        <v>0</v>
      </c>
      <c r="K1798" s="31">
        <f t="shared" si="6186"/>
        <v>0</v>
      </c>
      <c r="L1798" s="31">
        <f t="shared" si="5954"/>
        <v>268372.90000000002</v>
      </c>
      <c r="M1798" s="31">
        <f t="shared" si="5955"/>
        <v>257812.39999999999</v>
      </c>
      <c r="N1798" s="31">
        <f t="shared" si="5956"/>
        <v>260927.10000000001</v>
      </c>
      <c r="O1798" s="31">
        <f t="shared" si="6187"/>
        <v>0</v>
      </c>
      <c r="P1798" s="31">
        <f t="shared" si="6188"/>
        <v>0</v>
      </c>
      <c r="Q1798" s="31">
        <f t="shared" si="6189"/>
        <v>0</v>
      </c>
      <c r="R1798" s="31">
        <f t="shared" si="5960"/>
        <v>268372.90000000002</v>
      </c>
      <c r="S1798" s="31">
        <f t="shared" si="5961"/>
        <v>257812.39999999999</v>
      </c>
      <c r="T1798" s="31">
        <f t="shared" si="5962"/>
        <v>260927.10000000001</v>
      </c>
      <c r="U1798" s="31">
        <f t="shared" si="6190"/>
        <v>0</v>
      </c>
      <c r="V1798" s="31">
        <f t="shared" si="6191"/>
        <v>0</v>
      </c>
      <c r="W1798" s="31">
        <f t="shared" si="6192"/>
        <v>0</v>
      </c>
      <c r="X1798" s="31">
        <f t="shared" si="5966"/>
        <v>268372.90000000002</v>
      </c>
      <c r="Y1798" s="31">
        <f t="shared" si="5967"/>
        <v>257812.39999999999</v>
      </c>
      <c r="Z1798" s="31">
        <f t="shared" si="5968"/>
        <v>260927.10000000001</v>
      </c>
      <c r="AA1798" s="31">
        <f t="shared" si="6193"/>
        <v>0</v>
      </c>
      <c r="AB1798" s="31">
        <f t="shared" si="6194"/>
        <v>0</v>
      </c>
      <c r="AC1798" s="31">
        <f t="shared" si="6195"/>
        <v>0</v>
      </c>
      <c r="AD1798" s="31">
        <f t="shared" si="5972"/>
        <v>268372.90000000002</v>
      </c>
      <c r="AE1798" s="31">
        <f t="shared" si="5973"/>
        <v>257812.39999999999</v>
      </c>
      <c r="AF1798" s="31">
        <f t="shared" si="5974"/>
        <v>260927.10000000001</v>
      </c>
      <c r="AG1798" s="31">
        <f t="shared" si="6196"/>
        <v>0</v>
      </c>
      <c r="AH1798" s="31">
        <f t="shared" si="6197"/>
        <v>0</v>
      </c>
      <c r="AI1798" s="31">
        <f t="shared" si="6198"/>
        <v>0</v>
      </c>
      <c r="AJ1798" s="31">
        <f t="shared" si="5978"/>
        <v>268372.90000000002</v>
      </c>
      <c r="AK1798" s="31">
        <f t="shared" si="5979"/>
        <v>257812.39999999999</v>
      </c>
      <c r="AL1798" s="31">
        <f t="shared" si="5980"/>
        <v>260927.10000000001</v>
      </c>
      <c r="AM1798" s="31">
        <f t="shared" si="6199"/>
        <v>0</v>
      </c>
      <c r="AN1798" s="31">
        <f t="shared" si="6200"/>
        <v>0</v>
      </c>
      <c r="AO1798" s="31">
        <f t="shared" si="6201"/>
        <v>0</v>
      </c>
      <c r="AP1798" s="31">
        <f t="shared" si="5984"/>
        <v>268372.90000000002</v>
      </c>
      <c r="AQ1798" s="31">
        <f t="shared" si="5985"/>
        <v>257812.39999999999</v>
      </c>
      <c r="AR1798" s="31">
        <f t="shared" si="5986"/>
        <v>260927.10000000001</v>
      </c>
      <c r="AS1798" s="31">
        <f t="shared" si="6202"/>
        <v>0</v>
      </c>
      <c r="AT1798" s="31">
        <f t="shared" si="6203"/>
        <v>0</v>
      </c>
      <c r="AU1798" s="31">
        <f t="shared" si="6204"/>
        <v>0</v>
      </c>
      <c r="AV1798" s="31">
        <f t="shared" si="5990"/>
        <v>268372.90000000002</v>
      </c>
      <c r="AW1798" s="31">
        <f t="shared" si="5991"/>
        <v>257812.39999999999</v>
      </c>
      <c r="AX1798" s="31">
        <f t="shared" si="5992"/>
        <v>260927.10000000001</v>
      </c>
      <c r="AY1798" s="31">
        <f t="shared" si="6205"/>
        <v>0</v>
      </c>
      <c r="AZ1798" s="31">
        <f t="shared" si="6206"/>
        <v>0</v>
      </c>
      <c r="BA1798" s="31">
        <f t="shared" si="6207"/>
        <v>0</v>
      </c>
      <c r="BB1798" s="31">
        <f t="shared" si="5996"/>
        <v>268372.90000000002</v>
      </c>
      <c r="BC1798" s="31">
        <f t="shared" si="5997"/>
        <v>257812.39999999999</v>
      </c>
      <c r="BD1798" s="31">
        <f t="shared" si="5998"/>
        <v>260927.10000000001</v>
      </c>
      <c r="BE1798" s="31">
        <f t="shared" si="6208"/>
        <v>0</v>
      </c>
      <c r="BF1798" s="31">
        <f t="shared" si="6209"/>
        <v>0</v>
      </c>
      <c r="BG1798" s="31">
        <f t="shared" si="6210"/>
        <v>0</v>
      </c>
      <c r="BH1798" s="31">
        <f t="shared" si="6002"/>
        <v>268372.90000000002</v>
      </c>
      <c r="BI1798" s="31">
        <f t="shared" si="6003"/>
        <v>257812.39999999999</v>
      </c>
      <c r="BJ1798" s="31">
        <f t="shared" si="6004"/>
        <v>260927.10000000001</v>
      </c>
      <c r="BK1798" s="31">
        <f t="shared" si="6211"/>
        <v>0</v>
      </c>
      <c r="BL1798" s="31">
        <f t="shared" si="6212"/>
        <v>0</v>
      </c>
      <c r="BM1798" s="31">
        <f t="shared" si="6213"/>
        <v>0</v>
      </c>
      <c r="BN1798" s="31">
        <f t="shared" si="6008"/>
        <v>268372.90000000002</v>
      </c>
      <c r="BO1798" s="31">
        <f t="shared" si="6009"/>
        <v>257812.39999999999</v>
      </c>
      <c r="BP1798" s="31">
        <f t="shared" si="6010"/>
        <v>260927.10000000001</v>
      </c>
      <c r="BQ1798" s="31">
        <f t="shared" si="6214"/>
        <v>0</v>
      </c>
      <c r="BR1798" s="31">
        <f t="shared" si="6215"/>
        <v>0</v>
      </c>
      <c r="BS1798" s="31">
        <f t="shared" si="6013"/>
        <v>268372.90000000002</v>
      </c>
      <c r="BT1798" s="31">
        <f t="shared" si="6014"/>
        <v>257812.39999999999</v>
      </c>
      <c r="BU1798" s="31">
        <f t="shared" si="6015"/>
        <v>260927.10000000001</v>
      </c>
      <c r="BV1798" s="31">
        <f t="shared" si="6216"/>
        <v>0</v>
      </c>
      <c r="BW1798" s="31">
        <f t="shared" si="6217"/>
        <v>0</v>
      </c>
      <c r="BX1798" s="31">
        <f t="shared" si="6018"/>
        <v>268372.90000000002</v>
      </c>
      <c r="BY1798" s="31">
        <f t="shared" si="6019"/>
        <v>257812.39999999999</v>
      </c>
      <c r="BZ1798" s="31">
        <f t="shared" si="6020"/>
        <v>260927.10000000001</v>
      </c>
      <c r="CA1798" s="31">
        <f t="shared" si="6218"/>
        <v>0</v>
      </c>
      <c r="CB1798" s="31">
        <f t="shared" si="6219"/>
        <v>0</v>
      </c>
      <c r="CC1798" s="31">
        <f t="shared" si="6220"/>
        <v>0</v>
      </c>
      <c r="CD1798" s="31">
        <f t="shared" si="6114"/>
        <v>268372.90000000002</v>
      </c>
      <c r="CE1798" s="31">
        <f t="shared" si="6115"/>
        <v>257812.39999999999</v>
      </c>
      <c r="CF1798" s="31">
        <f t="shared" si="6116"/>
        <v>260927.10000000001</v>
      </c>
      <c r="CG1798" s="31">
        <f t="shared" si="6221"/>
        <v>0</v>
      </c>
      <c r="CH1798" s="24"/>
      <c r="CI1798" s="40"/>
      <c r="CM1798" s="1" t="s">
        <v>29</v>
      </c>
    </row>
    <row r="1799" ht="15">
      <c r="A1799" s="41" t="s">
        <v>1029</v>
      </c>
      <c r="B1799" s="17">
        <v>410</v>
      </c>
      <c r="C1799" s="16"/>
      <c r="D1799" s="16"/>
      <c r="E1799" s="39" t="s">
        <v>85</v>
      </c>
      <c r="F1799" s="31">
        <f t="shared" si="6181"/>
        <v>268372.90000000002</v>
      </c>
      <c r="G1799" s="31">
        <f t="shared" si="6182"/>
        <v>257812.39999999999</v>
      </c>
      <c r="H1799" s="31">
        <f t="shared" si="6183"/>
        <v>260927.10000000001</v>
      </c>
      <c r="I1799" s="31">
        <f t="shared" si="6184"/>
        <v>0</v>
      </c>
      <c r="J1799" s="31">
        <f t="shared" si="6185"/>
        <v>0</v>
      </c>
      <c r="K1799" s="31">
        <f t="shared" si="6186"/>
        <v>0</v>
      </c>
      <c r="L1799" s="31">
        <f t="shared" si="5954"/>
        <v>268372.90000000002</v>
      </c>
      <c r="M1799" s="31">
        <f t="shared" si="5955"/>
        <v>257812.39999999999</v>
      </c>
      <c r="N1799" s="31">
        <f t="shared" si="5956"/>
        <v>260927.10000000001</v>
      </c>
      <c r="O1799" s="31">
        <f t="shared" si="6187"/>
        <v>0</v>
      </c>
      <c r="P1799" s="31">
        <f t="shared" si="6188"/>
        <v>0</v>
      </c>
      <c r="Q1799" s="31">
        <f t="shared" si="6189"/>
        <v>0</v>
      </c>
      <c r="R1799" s="31">
        <f t="shared" si="5960"/>
        <v>268372.90000000002</v>
      </c>
      <c r="S1799" s="31">
        <f t="shared" si="5961"/>
        <v>257812.39999999999</v>
      </c>
      <c r="T1799" s="31">
        <f t="shared" si="5962"/>
        <v>260927.10000000001</v>
      </c>
      <c r="U1799" s="31">
        <f t="shared" si="6190"/>
        <v>0</v>
      </c>
      <c r="V1799" s="31">
        <f t="shared" si="6191"/>
        <v>0</v>
      </c>
      <c r="W1799" s="31">
        <f t="shared" si="6192"/>
        <v>0</v>
      </c>
      <c r="X1799" s="31">
        <f t="shared" si="5966"/>
        <v>268372.90000000002</v>
      </c>
      <c r="Y1799" s="31">
        <f t="shared" si="5967"/>
        <v>257812.39999999999</v>
      </c>
      <c r="Z1799" s="31">
        <f t="shared" si="5968"/>
        <v>260927.10000000001</v>
      </c>
      <c r="AA1799" s="31">
        <f t="shared" si="6193"/>
        <v>0</v>
      </c>
      <c r="AB1799" s="31">
        <f t="shared" si="6194"/>
        <v>0</v>
      </c>
      <c r="AC1799" s="31">
        <f t="shared" si="6195"/>
        <v>0</v>
      </c>
      <c r="AD1799" s="31">
        <f t="shared" si="5972"/>
        <v>268372.90000000002</v>
      </c>
      <c r="AE1799" s="31">
        <f t="shared" si="5973"/>
        <v>257812.39999999999</v>
      </c>
      <c r="AF1799" s="31">
        <f t="shared" si="5974"/>
        <v>260927.10000000001</v>
      </c>
      <c r="AG1799" s="31">
        <f t="shared" si="6196"/>
        <v>0</v>
      </c>
      <c r="AH1799" s="31">
        <f t="shared" si="6197"/>
        <v>0</v>
      </c>
      <c r="AI1799" s="31">
        <f t="shared" si="6198"/>
        <v>0</v>
      </c>
      <c r="AJ1799" s="31">
        <f t="shared" si="5978"/>
        <v>268372.90000000002</v>
      </c>
      <c r="AK1799" s="31">
        <f t="shared" si="5979"/>
        <v>257812.39999999999</v>
      </c>
      <c r="AL1799" s="31">
        <f t="shared" si="5980"/>
        <v>260927.10000000001</v>
      </c>
      <c r="AM1799" s="31">
        <f t="shared" si="6199"/>
        <v>0</v>
      </c>
      <c r="AN1799" s="31">
        <f t="shared" si="6200"/>
        <v>0</v>
      </c>
      <c r="AO1799" s="31">
        <f t="shared" si="6201"/>
        <v>0</v>
      </c>
      <c r="AP1799" s="31">
        <f t="shared" si="5984"/>
        <v>268372.90000000002</v>
      </c>
      <c r="AQ1799" s="31">
        <f t="shared" si="5985"/>
        <v>257812.39999999999</v>
      </c>
      <c r="AR1799" s="31">
        <f t="shared" si="5986"/>
        <v>260927.10000000001</v>
      </c>
      <c r="AS1799" s="31">
        <f t="shared" si="6202"/>
        <v>0</v>
      </c>
      <c r="AT1799" s="31">
        <f t="shared" si="6203"/>
        <v>0</v>
      </c>
      <c r="AU1799" s="31">
        <f t="shared" si="6204"/>
        <v>0</v>
      </c>
      <c r="AV1799" s="31">
        <f t="shared" si="5990"/>
        <v>268372.90000000002</v>
      </c>
      <c r="AW1799" s="31">
        <f t="shared" si="5991"/>
        <v>257812.39999999999</v>
      </c>
      <c r="AX1799" s="31">
        <f t="shared" si="5992"/>
        <v>260927.10000000001</v>
      </c>
      <c r="AY1799" s="31">
        <f t="shared" si="6205"/>
        <v>0</v>
      </c>
      <c r="AZ1799" s="31">
        <f t="shared" si="6206"/>
        <v>0</v>
      </c>
      <c r="BA1799" s="31">
        <f t="shared" si="6207"/>
        <v>0</v>
      </c>
      <c r="BB1799" s="31">
        <f t="shared" si="5996"/>
        <v>268372.90000000002</v>
      </c>
      <c r="BC1799" s="31">
        <f t="shared" si="5997"/>
        <v>257812.39999999999</v>
      </c>
      <c r="BD1799" s="31">
        <f t="shared" si="5998"/>
        <v>260927.10000000001</v>
      </c>
      <c r="BE1799" s="31">
        <f t="shared" si="6208"/>
        <v>0</v>
      </c>
      <c r="BF1799" s="31">
        <f t="shared" si="6209"/>
        <v>0</v>
      </c>
      <c r="BG1799" s="31">
        <f t="shared" si="6210"/>
        <v>0</v>
      </c>
      <c r="BH1799" s="31">
        <f t="shared" si="6002"/>
        <v>268372.90000000002</v>
      </c>
      <c r="BI1799" s="31">
        <f t="shared" si="6003"/>
        <v>257812.39999999999</v>
      </c>
      <c r="BJ1799" s="31">
        <f t="shared" si="6004"/>
        <v>260927.10000000001</v>
      </c>
      <c r="BK1799" s="31">
        <f t="shared" si="6211"/>
        <v>0</v>
      </c>
      <c r="BL1799" s="31">
        <f t="shared" si="6212"/>
        <v>0</v>
      </c>
      <c r="BM1799" s="31">
        <f t="shared" si="6213"/>
        <v>0</v>
      </c>
      <c r="BN1799" s="31">
        <f t="shared" si="6008"/>
        <v>268372.90000000002</v>
      </c>
      <c r="BO1799" s="31">
        <f t="shared" si="6009"/>
        <v>257812.39999999999</v>
      </c>
      <c r="BP1799" s="31">
        <f t="shared" si="6010"/>
        <v>260927.10000000001</v>
      </c>
      <c r="BQ1799" s="31">
        <f t="shared" si="6214"/>
        <v>0</v>
      </c>
      <c r="BR1799" s="31">
        <f t="shared" si="6215"/>
        <v>0</v>
      </c>
      <c r="BS1799" s="31">
        <f t="shared" si="6013"/>
        <v>268372.90000000002</v>
      </c>
      <c r="BT1799" s="31">
        <f t="shared" si="6014"/>
        <v>257812.39999999999</v>
      </c>
      <c r="BU1799" s="31">
        <f t="shared" si="6015"/>
        <v>260927.10000000001</v>
      </c>
      <c r="BV1799" s="31">
        <f t="shared" si="6216"/>
        <v>0</v>
      </c>
      <c r="BW1799" s="31">
        <f t="shared" si="6217"/>
        <v>0</v>
      </c>
      <c r="BX1799" s="31">
        <f t="shared" si="6018"/>
        <v>268372.90000000002</v>
      </c>
      <c r="BY1799" s="31">
        <f t="shared" si="6019"/>
        <v>257812.39999999999</v>
      </c>
      <c r="BZ1799" s="31">
        <f t="shared" si="6020"/>
        <v>260927.10000000001</v>
      </c>
      <c r="CA1799" s="31">
        <f t="shared" si="6218"/>
        <v>0</v>
      </c>
      <c r="CB1799" s="31">
        <f t="shared" si="6219"/>
        <v>0</v>
      </c>
      <c r="CC1799" s="31">
        <f t="shared" si="6220"/>
        <v>0</v>
      </c>
      <c r="CD1799" s="31">
        <f t="shared" si="6114"/>
        <v>268372.90000000002</v>
      </c>
      <c r="CE1799" s="31">
        <f t="shared" si="6115"/>
        <v>257812.39999999999</v>
      </c>
      <c r="CF1799" s="31">
        <f t="shared" si="6116"/>
        <v>260927.10000000001</v>
      </c>
      <c r="CG1799" s="31">
        <f t="shared" si="6221"/>
        <v>0</v>
      </c>
      <c r="CH1799" s="24"/>
      <c r="CI1799" s="40"/>
      <c r="CN1799" s="1" t="s">
        <v>30</v>
      </c>
    </row>
    <row r="1800" ht="15">
      <c r="A1800" s="41" t="s">
        <v>1029</v>
      </c>
      <c r="B1800" s="17">
        <v>410</v>
      </c>
      <c r="C1800" s="16" t="s">
        <v>134</v>
      </c>
      <c r="D1800" s="16" t="s">
        <v>395</v>
      </c>
      <c r="E1800" s="39" t="s">
        <v>443</v>
      </c>
      <c r="F1800" s="31">
        <v>268372.90000000002</v>
      </c>
      <c r="G1800" s="31">
        <v>257812.39999999999</v>
      </c>
      <c r="H1800" s="31">
        <v>260927.10000000001</v>
      </c>
      <c r="I1800" s="31"/>
      <c r="J1800" s="31"/>
      <c r="K1800" s="31"/>
      <c r="L1800" s="31">
        <f t="shared" si="5954"/>
        <v>268372.90000000002</v>
      </c>
      <c r="M1800" s="31">
        <f t="shared" si="5955"/>
        <v>257812.39999999999</v>
      </c>
      <c r="N1800" s="31">
        <f t="shared" si="5956"/>
        <v>260927.10000000001</v>
      </c>
      <c r="O1800" s="31"/>
      <c r="P1800" s="31"/>
      <c r="Q1800" s="31"/>
      <c r="R1800" s="31">
        <f t="shared" si="5960"/>
        <v>268372.90000000002</v>
      </c>
      <c r="S1800" s="31">
        <f t="shared" si="5961"/>
        <v>257812.39999999999</v>
      </c>
      <c r="T1800" s="31">
        <f t="shared" si="5962"/>
        <v>260927.10000000001</v>
      </c>
      <c r="U1800" s="31"/>
      <c r="V1800" s="31"/>
      <c r="W1800" s="31"/>
      <c r="X1800" s="31">
        <f t="shared" si="5966"/>
        <v>268372.90000000002</v>
      </c>
      <c r="Y1800" s="31">
        <f t="shared" si="5967"/>
        <v>257812.39999999999</v>
      </c>
      <c r="Z1800" s="31">
        <f t="shared" si="5968"/>
        <v>260927.10000000001</v>
      </c>
      <c r="AA1800" s="31"/>
      <c r="AB1800" s="31"/>
      <c r="AC1800" s="31"/>
      <c r="AD1800" s="31">
        <f t="shared" si="5972"/>
        <v>268372.90000000002</v>
      </c>
      <c r="AE1800" s="31">
        <f t="shared" si="5973"/>
        <v>257812.39999999999</v>
      </c>
      <c r="AF1800" s="31">
        <f t="shared" si="5974"/>
        <v>260927.10000000001</v>
      </c>
      <c r="AG1800" s="31"/>
      <c r="AH1800" s="31"/>
      <c r="AI1800" s="31"/>
      <c r="AJ1800" s="31">
        <f t="shared" si="5978"/>
        <v>268372.90000000002</v>
      </c>
      <c r="AK1800" s="31">
        <f t="shared" si="5979"/>
        <v>257812.39999999999</v>
      </c>
      <c r="AL1800" s="31">
        <f t="shared" si="5980"/>
        <v>260927.10000000001</v>
      </c>
      <c r="AM1800" s="31"/>
      <c r="AN1800" s="31"/>
      <c r="AO1800" s="31"/>
      <c r="AP1800" s="31">
        <f t="shared" si="5984"/>
        <v>268372.90000000002</v>
      </c>
      <c r="AQ1800" s="31">
        <f t="shared" si="5985"/>
        <v>257812.39999999999</v>
      </c>
      <c r="AR1800" s="31">
        <f t="shared" si="5986"/>
        <v>260927.10000000001</v>
      </c>
      <c r="AS1800" s="31"/>
      <c r="AT1800" s="31"/>
      <c r="AU1800" s="31"/>
      <c r="AV1800" s="31">
        <f t="shared" si="5990"/>
        <v>268372.90000000002</v>
      </c>
      <c r="AW1800" s="31">
        <f t="shared" si="5991"/>
        <v>257812.39999999999</v>
      </c>
      <c r="AX1800" s="31">
        <f t="shared" si="5992"/>
        <v>260927.10000000001</v>
      </c>
      <c r="AY1800" s="31"/>
      <c r="AZ1800" s="31"/>
      <c r="BA1800" s="31"/>
      <c r="BB1800" s="31">
        <f t="shared" si="5996"/>
        <v>268372.90000000002</v>
      </c>
      <c r="BC1800" s="31">
        <f t="shared" si="5997"/>
        <v>257812.39999999999</v>
      </c>
      <c r="BD1800" s="31">
        <f t="shared" si="5998"/>
        <v>260927.10000000001</v>
      </c>
      <c r="BE1800" s="31"/>
      <c r="BF1800" s="31"/>
      <c r="BG1800" s="31"/>
      <c r="BH1800" s="31">
        <f t="shared" si="6002"/>
        <v>268372.90000000002</v>
      </c>
      <c r="BI1800" s="31">
        <f t="shared" si="6003"/>
        <v>257812.39999999999</v>
      </c>
      <c r="BJ1800" s="31">
        <f t="shared" si="6004"/>
        <v>260927.10000000001</v>
      </c>
      <c r="BK1800" s="31"/>
      <c r="BL1800" s="31"/>
      <c r="BM1800" s="31"/>
      <c r="BN1800" s="31">
        <f t="shared" si="6008"/>
        <v>268372.90000000002</v>
      </c>
      <c r="BO1800" s="31">
        <f t="shared" si="6009"/>
        <v>257812.39999999999</v>
      </c>
      <c r="BP1800" s="31">
        <f t="shared" si="6010"/>
        <v>260927.10000000001</v>
      </c>
      <c r="BQ1800" s="31"/>
      <c r="BR1800" s="31"/>
      <c r="BS1800" s="31">
        <f t="shared" si="6013"/>
        <v>268372.90000000002</v>
      </c>
      <c r="BT1800" s="31">
        <f t="shared" si="6014"/>
        <v>257812.39999999999</v>
      </c>
      <c r="BU1800" s="31">
        <f t="shared" si="6015"/>
        <v>260927.10000000001</v>
      </c>
      <c r="BV1800" s="31"/>
      <c r="BW1800" s="31"/>
      <c r="BX1800" s="31">
        <f t="shared" si="6018"/>
        <v>268372.90000000002</v>
      </c>
      <c r="BY1800" s="31">
        <f t="shared" si="6019"/>
        <v>257812.39999999999</v>
      </c>
      <c r="BZ1800" s="31">
        <f t="shared" si="6020"/>
        <v>260927.10000000001</v>
      </c>
      <c r="CA1800" s="31"/>
      <c r="CB1800" s="31"/>
      <c r="CC1800" s="31"/>
      <c r="CD1800" s="31">
        <f t="shared" si="6114"/>
        <v>268372.90000000002</v>
      </c>
      <c r="CE1800" s="31">
        <f t="shared" si="6115"/>
        <v>257812.39999999999</v>
      </c>
      <c r="CF1800" s="31">
        <f t="shared" si="6116"/>
        <v>260927.10000000001</v>
      </c>
      <c r="CG1800" s="31"/>
      <c r="CH1800" s="24"/>
      <c r="CI1800" s="40"/>
    </row>
    <row r="1801" ht="43.75">
      <c r="A1801" s="41" t="s">
        <v>1031</v>
      </c>
      <c r="B1801" s="41"/>
      <c r="C1801" s="39"/>
      <c r="D1801" s="16"/>
      <c r="E1801" s="39" t="s">
        <v>1032</v>
      </c>
      <c r="F1801" s="31">
        <f>F1802+F1806+F1810+F1814+F1818</f>
        <v>55445</v>
      </c>
      <c r="G1801" s="31">
        <f>G1802+G1806+G1810+G1814+G1818</f>
        <v>56774.300000000003</v>
      </c>
      <c r="H1801" s="31">
        <f>H1802+H1806+H1810+H1814+H1818</f>
        <v>52902.099999999999</v>
      </c>
      <c r="I1801" s="31">
        <f>I1802+I1806+I1810+I1814+I1818</f>
        <v>0</v>
      </c>
      <c r="J1801" s="31">
        <f>J1802+J1806+J1810+J1814+J1818</f>
        <v>0</v>
      </c>
      <c r="K1801" s="31">
        <f>K1802+K1806+K1810+K1814+K1818</f>
        <v>0</v>
      </c>
      <c r="L1801" s="31">
        <f t="shared" si="5954"/>
        <v>55445</v>
      </c>
      <c r="M1801" s="31">
        <f t="shared" si="5955"/>
        <v>56774.300000000003</v>
      </c>
      <c r="N1801" s="31">
        <f t="shared" si="5956"/>
        <v>52902.099999999999</v>
      </c>
      <c r="O1801" s="31">
        <f>O1802+O1806+O1810+O1814+O1818</f>
        <v>0</v>
      </c>
      <c r="P1801" s="31">
        <f>P1802+P1806+P1810+P1814+P1818</f>
        <v>0</v>
      </c>
      <c r="Q1801" s="31">
        <f>Q1802+Q1806+Q1810+Q1814+Q1818</f>
        <v>0</v>
      </c>
      <c r="R1801" s="31">
        <f t="shared" si="5960"/>
        <v>55445</v>
      </c>
      <c r="S1801" s="31">
        <f t="shared" si="5961"/>
        <v>56774.300000000003</v>
      </c>
      <c r="T1801" s="31">
        <f t="shared" si="5962"/>
        <v>52902.099999999999</v>
      </c>
      <c r="U1801" s="31">
        <f>U1802+U1806+U1810+U1814+U1818</f>
        <v>0</v>
      </c>
      <c r="V1801" s="31">
        <f>V1802+V1806+V1810+V1814+V1818</f>
        <v>0</v>
      </c>
      <c r="W1801" s="31">
        <f>W1802+W1806+W1810+W1814+W1818</f>
        <v>0</v>
      </c>
      <c r="X1801" s="31">
        <f t="shared" si="5966"/>
        <v>55445</v>
      </c>
      <c r="Y1801" s="31">
        <f t="shared" si="5967"/>
        <v>56774.300000000003</v>
      </c>
      <c r="Z1801" s="31">
        <f t="shared" si="5968"/>
        <v>52902.099999999999</v>
      </c>
      <c r="AA1801" s="31">
        <f>AA1802+AA1806+AA1810+AA1814+AA1818</f>
        <v>0</v>
      </c>
      <c r="AB1801" s="31">
        <f>AB1802+AB1806+AB1810+AB1814+AB1818</f>
        <v>0</v>
      </c>
      <c r="AC1801" s="31">
        <f>AC1802+AC1806+AC1810+AC1814+AC1818</f>
        <v>0</v>
      </c>
      <c r="AD1801" s="31">
        <f t="shared" si="5972"/>
        <v>55445</v>
      </c>
      <c r="AE1801" s="31">
        <f t="shared" si="5973"/>
        <v>56774.300000000003</v>
      </c>
      <c r="AF1801" s="31">
        <f t="shared" si="5974"/>
        <v>52902.099999999999</v>
      </c>
      <c r="AG1801" s="31">
        <f>AG1802+AG1806+AG1810+AG1814+AG1818</f>
        <v>0</v>
      </c>
      <c r="AH1801" s="31">
        <f>AH1802+AH1806+AH1810+AH1814+AH1818</f>
        <v>0</v>
      </c>
      <c r="AI1801" s="31">
        <f>AI1802+AI1806+AI1810+AI1814+AI1818</f>
        <v>0</v>
      </c>
      <c r="AJ1801" s="31">
        <f t="shared" si="5978"/>
        <v>55445</v>
      </c>
      <c r="AK1801" s="31">
        <f t="shared" si="5979"/>
        <v>56774.300000000003</v>
      </c>
      <c r="AL1801" s="31">
        <f t="shared" si="5980"/>
        <v>52902.099999999999</v>
      </c>
      <c r="AM1801" s="31">
        <f>AM1802+AM1806+AM1810+AM1814+AM1818</f>
        <v>0</v>
      </c>
      <c r="AN1801" s="31">
        <f>AN1802+AN1806+AN1810+AN1814+AN1818</f>
        <v>0</v>
      </c>
      <c r="AO1801" s="31">
        <f>AO1802+AO1806+AO1810+AO1814+AO1818</f>
        <v>0</v>
      </c>
      <c r="AP1801" s="31">
        <f t="shared" si="5984"/>
        <v>55445</v>
      </c>
      <c r="AQ1801" s="31">
        <f t="shared" si="5985"/>
        <v>56774.300000000003</v>
      </c>
      <c r="AR1801" s="31">
        <f t="shared" si="5986"/>
        <v>52902.099999999999</v>
      </c>
      <c r="AS1801" s="31">
        <f>AS1802+AS1806+AS1810+AS1814+AS1818</f>
        <v>0</v>
      </c>
      <c r="AT1801" s="31">
        <f>AT1802+AT1806+AT1810+AT1814+AT1818</f>
        <v>0</v>
      </c>
      <c r="AU1801" s="31">
        <f>AU1802+AU1806+AU1810+AU1814+AU1818</f>
        <v>0</v>
      </c>
      <c r="AV1801" s="31">
        <f t="shared" si="5990"/>
        <v>55445</v>
      </c>
      <c r="AW1801" s="31">
        <f t="shared" si="5991"/>
        <v>56774.300000000003</v>
      </c>
      <c r="AX1801" s="31">
        <f t="shared" si="5992"/>
        <v>52902.099999999999</v>
      </c>
      <c r="AY1801" s="31">
        <f>AY1802+AY1806+AY1810+AY1814+AY1818</f>
        <v>0</v>
      </c>
      <c r="AZ1801" s="31">
        <f>AZ1802+AZ1806+AZ1810+AZ1814+AZ1818</f>
        <v>0</v>
      </c>
      <c r="BA1801" s="31">
        <f>BA1802+BA1806+BA1810+BA1814+BA1818</f>
        <v>0</v>
      </c>
      <c r="BB1801" s="31">
        <f t="shared" si="5996"/>
        <v>55445</v>
      </c>
      <c r="BC1801" s="31">
        <f t="shared" si="5997"/>
        <v>56774.300000000003</v>
      </c>
      <c r="BD1801" s="31">
        <f t="shared" si="5998"/>
        <v>52902.099999999999</v>
      </c>
      <c r="BE1801" s="31">
        <f>BE1802+BE1806+BE1810+BE1814+BE1818</f>
        <v>0</v>
      </c>
      <c r="BF1801" s="31">
        <f>BF1802+BF1806+BF1810+BF1814+BF1818</f>
        <v>0</v>
      </c>
      <c r="BG1801" s="31">
        <f>BG1802+BG1806+BG1810+BG1814+BG1818</f>
        <v>0</v>
      </c>
      <c r="BH1801" s="31">
        <f t="shared" si="6002"/>
        <v>55445</v>
      </c>
      <c r="BI1801" s="31">
        <f t="shared" si="6003"/>
        <v>56774.300000000003</v>
      </c>
      <c r="BJ1801" s="31">
        <f t="shared" si="6004"/>
        <v>52902.099999999999</v>
      </c>
      <c r="BK1801" s="31">
        <f>BK1802+BK1806+BK1810+BK1814+BK1818</f>
        <v>0</v>
      </c>
      <c r="BL1801" s="31">
        <f>BL1802+BL1806+BL1810+BL1814+BL1818</f>
        <v>0</v>
      </c>
      <c r="BM1801" s="31">
        <f>BM1802+BM1806+BM1810+BM1814+BM1818</f>
        <v>0</v>
      </c>
      <c r="BN1801" s="31">
        <f t="shared" si="6008"/>
        <v>55445</v>
      </c>
      <c r="BO1801" s="31">
        <f t="shared" si="6009"/>
        <v>56774.300000000003</v>
      </c>
      <c r="BP1801" s="31">
        <f t="shared" si="6010"/>
        <v>52902.099999999999</v>
      </c>
      <c r="BQ1801" s="31">
        <f>BQ1802+BQ1806+BQ1810+BQ1814+BQ1818</f>
        <v>0</v>
      </c>
      <c r="BR1801" s="31">
        <f>BR1802+BR1806+BR1810+BR1814+BR1818</f>
        <v>0</v>
      </c>
      <c r="BS1801" s="31">
        <f t="shared" si="6013"/>
        <v>55445</v>
      </c>
      <c r="BT1801" s="31">
        <f t="shared" si="6014"/>
        <v>56774.300000000003</v>
      </c>
      <c r="BU1801" s="31">
        <f t="shared" si="6015"/>
        <v>52902.099999999999</v>
      </c>
      <c r="BV1801" s="31">
        <f>BV1802+BV1806+BV1810+BV1814+BV1818</f>
        <v>0</v>
      </c>
      <c r="BW1801" s="31">
        <f>BW1802+BW1806+BW1810+BW1814+BW1818</f>
        <v>0</v>
      </c>
      <c r="BX1801" s="31">
        <f t="shared" si="6018"/>
        <v>55445</v>
      </c>
      <c r="BY1801" s="31">
        <f t="shared" si="6019"/>
        <v>56774.300000000003</v>
      </c>
      <c r="BZ1801" s="31">
        <f t="shared" si="6020"/>
        <v>52902.099999999999</v>
      </c>
      <c r="CA1801" s="31">
        <f>CA1802+CA1806+CA1810+CA1814+CA1818</f>
        <v>0</v>
      </c>
      <c r="CB1801" s="31">
        <f>CB1802+CB1806+CB1810+CB1814+CB1818</f>
        <v>0</v>
      </c>
      <c r="CC1801" s="31">
        <f>CC1802+CC1806+CC1810+CC1814+CC1818</f>
        <v>0</v>
      </c>
      <c r="CD1801" s="31">
        <f t="shared" si="6114"/>
        <v>55445</v>
      </c>
      <c r="CE1801" s="31">
        <f t="shared" si="6115"/>
        <v>56774.300000000003</v>
      </c>
      <c r="CF1801" s="31">
        <f t="shared" si="6116"/>
        <v>52902.099999999999</v>
      </c>
      <c r="CG1801" s="31">
        <f>CG1802+CG1806+CG1810+CG1814+CG1818</f>
        <v>0</v>
      </c>
      <c r="CH1801" s="24"/>
      <c r="CI1801" s="40"/>
      <c r="CL1801" s="1" t="s">
        <v>28</v>
      </c>
    </row>
    <row r="1802" ht="57.700000000000003" hidden="1">
      <c r="A1802" s="41" t="s">
        <v>1033</v>
      </c>
      <c r="B1802" s="41"/>
      <c r="C1802" s="39"/>
      <c r="D1802" s="16"/>
      <c r="E1802" s="39" t="s">
        <v>1034</v>
      </c>
      <c r="F1802" s="31">
        <f t="shared" ref="F1802:F1822" si="6222">F1803</f>
        <v>0</v>
      </c>
      <c r="G1802" s="31">
        <f t="shared" ref="G1802:G1822" si="6223">G1803</f>
        <v>0</v>
      </c>
      <c r="H1802" s="31">
        <f t="shared" ref="H1802:H1822" si="6224">H1803</f>
        <v>0</v>
      </c>
      <c r="I1802" s="31">
        <f t="shared" ref="I1802:I1822" si="6225">I1803</f>
        <v>0</v>
      </c>
      <c r="J1802" s="31">
        <f t="shared" ref="J1802:J1822" si="6226">J1803</f>
        <v>0</v>
      </c>
      <c r="K1802" s="31">
        <f t="shared" ref="K1802:K1822" si="6227">K1803</f>
        <v>0</v>
      </c>
      <c r="L1802" s="31">
        <f t="shared" si="5954"/>
        <v>0</v>
      </c>
      <c r="M1802" s="31">
        <f t="shared" si="5955"/>
        <v>0</v>
      </c>
      <c r="N1802" s="31">
        <f t="shared" si="5956"/>
        <v>0</v>
      </c>
      <c r="O1802" s="31">
        <f t="shared" ref="O1802:O1822" si="6228">O1803</f>
        <v>0</v>
      </c>
      <c r="P1802" s="31">
        <f t="shared" ref="P1802:P1822" si="6229">P1803</f>
        <v>0</v>
      </c>
      <c r="Q1802" s="31">
        <f t="shared" ref="Q1802:Q1822" si="6230">Q1803</f>
        <v>0</v>
      </c>
      <c r="R1802" s="31">
        <f t="shared" si="5960"/>
        <v>0</v>
      </c>
      <c r="S1802" s="31">
        <f t="shared" si="5961"/>
        <v>0</v>
      </c>
      <c r="T1802" s="31">
        <f t="shared" si="5962"/>
        <v>0</v>
      </c>
      <c r="U1802" s="31">
        <f t="shared" ref="U1802:U1822" si="6231">U1803</f>
        <v>0</v>
      </c>
      <c r="V1802" s="31">
        <f t="shared" ref="V1802:V1822" si="6232">V1803</f>
        <v>0</v>
      </c>
      <c r="W1802" s="31">
        <f t="shared" ref="W1802:W1822" si="6233">W1803</f>
        <v>0</v>
      </c>
      <c r="X1802" s="31">
        <f t="shared" si="5966"/>
        <v>0</v>
      </c>
      <c r="Y1802" s="31">
        <f t="shared" si="5967"/>
        <v>0</v>
      </c>
      <c r="Z1802" s="31">
        <f t="shared" si="5968"/>
        <v>0</v>
      </c>
      <c r="AA1802" s="31">
        <f t="shared" ref="AA1802:AA1822" si="6234">AA1803</f>
        <v>0</v>
      </c>
      <c r="AB1802" s="31">
        <f t="shared" ref="AB1802:AB1822" si="6235">AB1803</f>
        <v>0</v>
      </c>
      <c r="AC1802" s="31">
        <f t="shared" ref="AC1802:AC1822" si="6236">AC1803</f>
        <v>0</v>
      </c>
      <c r="AD1802" s="31">
        <f t="shared" si="5972"/>
        <v>0</v>
      </c>
      <c r="AE1802" s="31">
        <f t="shared" si="5973"/>
        <v>0</v>
      </c>
      <c r="AF1802" s="31">
        <f t="shared" si="5974"/>
        <v>0</v>
      </c>
      <c r="AG1802" s="31">
        <f t="shared" ref="AG1802:AG1822" si="6237">AG1803</f>
        <v>0</v>
      </c>
      <c r="AH1802" s="31">
        <f t="shared" ref="AH1802:AH1822" si="6238">AH1803</f>
        <v>0</v>
      </c>
      <c r="AI1802" s="31">
        <f t="shared" ref="AI1802:AI1822" si="6239">AI1803</f>
        <v>0</v>
      </c>
      <c r="AJ1802" s="31">
        <f t="shared" si="5978"/>
        <v>0</v>
      </c>
      <c r="AK1802" s="31">
        <f t="shared" si="5979"/>
        <v>0</v>
      </c>
      <c r="AL1802" s="31">
        <f t="shared" si="5980"/>
        <v>0</v>
      </c>
      <c r="AM1802" s="31">
        <f t="shared" ref="AM1802:AM1822" si="6240">AM1803</f>
        <v>0</v>
      </c>
      <c r="AN1802" s="31">
        <f t="shared" ref="AN1802:AN1822" si="6241">AN1803</f>
        <v>0</v>
      </c>
      <c r="AO1802" s="31">
        <f t="shared" ref="AO1802:AO1822" si="6242">AO1803</f>
        <v>0</v>
      </c>
      <c r="AP1802" s="31">
        <f t="shared" si="5984"/>
        <v>0</v>
      </c>
      <c r="AQ1802" s="31">
        <f t="shared" si="5985"/>
        <v>0</v>
      </c>
      <c r="AR1802" s="31">
        <f t="shared" si="5986"/>
        <v>0</v>
      </c>
      <c r="AS1802" s="31">
        <f t="shared" ref="AS1802:AS1822" si="6243">AS1803</f>
        <v>0</v>
      </c>
      <c r="AT1802" s="31">
        <f t="shared" ref="AT1802:AT1822" si="6244">AT1803</f>
        <v>0</v>
      </c>
      <c r="AU1802" s="31">
        <f t="shared" ref="AU1802:AU1822" si="6245">AU1803</f>
        <v>0</v>
      </c>
      <c r="AV1802" s="31">
        <f t="shared" si="5990"/>
        <v>0</v>
      </c>
      <c r="AW1802" s="31">
        <f t="shared" si="5991"/>
        <v>0</v>
      </c>
      <c r="AX1802" s="31">
        <f t="shared" si="5992"/>
        <v>0</v>
      </c>
      <c r="AY1802" s="31">
        <f t="shared" ref="AY1802:AY1822" si="6246">AY1803</f>
        <v>0</v>
      </c>
      <c r="AZ1802" s="31">
        <f t="shared" ref="AZ1802:AZ1822" si="6247">AZ1803</f>
        <v>0</v>
      </c>
      <c r="BA1802" s="31">
        <f t="shared" ref="BA1802:BA1822" si="6248">BA1803</f>
        <v>0</v>
      </c>
      <c r="BB1802" s="31">
        <f t="shared" si="5996"/>
        <v>0</v>
      </c>
      <c r="BC1802" s="31">
        <f t="shared" si="5997"/>
        <v>0</v>
      </c>
      <c r="BD1802" s="31">
        <f t="shared" si="5998"/>
        <v>0</v>
      </c>
      <c r="BE1802" s="31">
        <f t="shared" ref="BE1802:BE1822" si="6249">BE1803</f>
        <v>0</v>
      </c>
      <c r="BF1802" s="31">
        <f t="shared" ref="BF1802:BF1822" si="6250">BF1803</f>
        <v>0</v>
      </c>
      <c r="BG1802" s="31">
        <f t="shared" ref="BG1802:BG1822" si="6251">BG1803</f>
        <v>0</v>
      </c>
      <c r="BH1802" s="31">
        <f t="shared" si="6002"/>
        <v>0</v>
      </c>
      <c r="BI1802" s="31">
        <f t="shared" si="6003"/>
        <v>0</v>
      </c>
      <c r="BJ1802" s="31">
        <f t="shared" si="6004"/>
        <v>0</v>
      </c>
      <c r="BK1802" s="31">
        <f t="shared" ref="BK1802:BK1822" si="6252">BK1803</f>
        <v>0</v>
      </c>
      <c r="BL1802" s="31">
        <f t="shared" ref="BL1802:BL1822" si="6253">BL1803</f>
        <v>0</v>
      </c>
      <c r="BM1802" s="31">
        <f t="shared" ref="BM1802:BM1822" si="6254">BM1803</f>
        <v>0</v>
      </c>
      <c r="BN1802" s="31">
        <f t="shared" si="6008"/>
        <v>0</v>
      </c>
      <c r="BO1802" s="31">
        <f t="shared" si="6009"/>
        <v>0</v>
      </c>
      <c r="BP1802" s="31">
        <f t="shared" si="6010"/>
        <v>0</v>
      </c>
      <c r="BQ1802" s="31">
        <f t="shared" ref="BQ1802:BQ1822" si="6255">BQ1803</f>
        <v>0</v>
      </c>
      <c r="BR1802" s="31">
        <f t="shared" ref="BR1802:BR1822" si="6256">BR1803</f>
        <v>0</v>
      </c>
      <c r="BS1802" s="31">
        <f t="shared" si="6013"/>
        <v>0</v>
      </c>
      <c r="BT1802" s="31">
        <f t="shared" si="6014"/>
        <v>0</v>
      </c>
      <c r="BU1802" s="31">
        <f t="shared" si="6015"/>
        <v>0</v>
      </c>
      <c r="BV1802" s="31">
        <f t="shared" ref="BV1802:BV1822" si="6257">BV1803</f>
        <v>0</v>
      </c>
      <c r="BW1802" s="31">
        <f t="shared" ref="BW1802:BW1822" si="6258">BW1803</f>
        <v>0</v>
      </c>
      <c r="BX1802" s="31">
        <f t="shared" si="6018"/>
        <v>0</v>
      </c>
      <c r="BY1802" s="31">
        <f t="shared" si="6019"/>
        <v>0</v>
      </c>
      <c r="BZ1802" s="31">
        <f t="shared" si="6020"/>
        <v>0</v>
      </c>
      <c r="CA1802" s="31">
        <f t="shared" ref="CA1802:CA1822" si="6259">CA1803</f>
        <v>0</v>
      </c>
      <c r="CB1802" s="31">
        <f t="shared" ref="CB1802:CB1822" si="6260">CB1803</f>
        <v>0</v>
      </c>
      <c r="CC1802" s="31">
        <f t="shared" ref="CC1802:CC1822" si="6261">CC1803</f>
        <v>0</v>
      </c>
      <c r="CD1802" s="31">
        <f t="shared" si="6114"/>
        <v>0</v>
      </c>
      <c r="CE1802" s="31">
        <f t="shared" si="6115"/>
        <v>0</v>
      </c>
      <c r="CF1802" s="31">
        <f t="shared" si="6116"/>
        <v>0</v>
      </c>
      <c r="CG1802" s="31">
        <f t="shared" ref="CG1802:CG1822" si="6262">CG1803</f>
        <v>0</v>
      </c>
      <c r="CH1802" s="24">
        <v>0</v>
      </c>
      <c r="CI1802" s="40"/>
      <c r="CO1802" s="1" t="s">
        <v>31</v>
      </c>
    </row>
    <row r="1803" ht="29.850000000000001" hidden="1">
      <c r="A1803" s="41" t="s">
        <v>1033</v>
      </c>
      <c r="B1803" s="41" t="s">
        <v>342</v>
      </c>
      <c r="C1803" s="39"/>
      <c r="D1803" s="16"/>
      <c r="E1803" s="39" t="s">
        <v>194</v>
      </c>
      <c r="F1803" s="31">
        <f t="shared" si="6222"/>
        <v>0</v>
      </c>
      <c r="G1803" s="31">
        <f t="shared" si="6223"/>
        <v>0</v>
      </c>
      <c r="H1803" s="31">
        <f t="shared" si="6224"/>
        <v>0</v>
      </c>
      <c r="I1803" s="31">
        <f t="shared" si="6225"/>
        <v>0</v>
      </c>
      <c r="J1803" s="31">
        <f t="shared" si="6226"/>
        <v>0</v>
      </c>
      <c r="K1803" s="31">
        <f t="shared" si="6227"/>
        <v>0</v>
      </c>
      <c r="L1803" s="31">
        <f t="shared" si="5954"/>
        <v>0</v>
      </c>
      <c r="M1803" s="31">
        <f t="shared" si="5955"/>
        <v>0</v>
      </c>
      <c r="N1803" s="31">
        <f t="shared" si="5956"/>
        <v>0</v>
      </c>
      <c r="O1803" s="31">
        <f t="shared" si="6228"/>
        <v>0</v>
      </c>
      <c r="P1803" s="31">
        <f t="shared" si="6229"/>
        <v>0</v>
      </c>
      <c r="Q1803" s="31">
        <f t="shared" si="6230"/>
        <v>0</v>
      </c>
      <c r="R1803" s="31">
        <f t="shared" si="5960"/>
        <v>0</v>
      </c>
      <c r="S1803" s="31">
        <f t="shared" si="5961"/>
        <v>0</v>
      </c>
      <c r="T1803" s="31">
        <f t="shared" si="5962"/>
        <v>0</v>
      </c>
      <c r="U1803" s="31">
        <f t="shared" si="6231"/>
        <v>0</v>
      </c>
      <c r="V1803" s="31">
        <f t="shared" si="6232"/>
        <v>0</v>
      </c>
      <c r="W1803" s="31">
        <f t="shared" si="6233"/>
        <v>0</v>
      </c>
      <c r="X1803" s="31">
        <f t="shared" si="5966"/>
        <v>0</v>
      </c>
      <c r="Y1803" s="31">
        <f t="shared" si="5967"/>
        <v>0</v>
      </c>
      <c r="Z1803" s="31">
        <f t="shared" si="5968"/>
        <v>0</v>
      </c>
      <c r="AA1803" s="31">
        <f t="shared" si="6234"/>
        <v>0</v>
      </c>
      <c r="AB1803" s="31">
        <f t="shared" si="6235"/>
        <v>0</v>
      </c>
      <c r="AC1803" s="31">
        <f t="shared" si="6236"/>
        <v>0</v>
      </c>
      <c r="AD1803" s="31">
        <f t="shared" si="5972"/>
        <v>0</v>
      </c>
      <c r="AE1803" s="31">
        <f t="shared" si="5973"/>
        <v>0</v>
      </c>
      <c r="AF1803" s="31">
        <f t="shared" si="5974"/>
        <v>0</v>
      </c>
      <c r="AG1803" s="31">
        <f t="shared" si="6237"/>
        <v>0</v>
      </c>
      <c r="AH1803" s="31">
        <f t="shared" si="6238"/>
        <v>0</v>
      </c>
      <c r="AI1803" s="31">
        <f t="shared" si="6239"/>
        <v>0</v>
      </c>
      <c r="AJ1803" s="31">
        <f t="shared" si="5978"/>
        <v>0</v>
      </c>
      <c r="AK1803" s="31">
        <f t="shared" si="5979"/>
        <v>0</v>
      </c>
      <c r="AL1803" s="31">
        <f t="shared" si="5980"/>
        <v>0</v>
      </c>
      <c r="AM1803" s="31">
        <f t="shared" si="6240"/>
        <v>0</v>
      </c>
      <c r="AN1803" s="31">
        <f t="shared" si="6241"/>
        <v>0</v>
      </c>
      <c r="AO1803" s="31">
        <f t="shared" si="6242"/>
        <v>0</v>
      </c>
      <c r="AP1803" s="31">
        <f t="shared" si="5984"/>
        <v>0</v>
      </c>
      <c r="AQ1803" s="31">
        <f t="shared" si="5985"/>
        <v>0</v>
      </c>
      <c r="AR1803" s="31">
        <f t="shared" si="5986"/>
        <v>0</v>
      </c>
      <c r="AS1803" s="31">
        <f t="shared" si="6243"/>
        <v>0</v>
      </c>
      <c r="AT1803" s="31">
        <f t="shared" si="6244"/>
        <v>0</v>
      </c>
      <c r="AU1803" s="31">
        <f t="shared" si="6245"/>
        <v>0</v>
      </c>
      <c r="AV1803" s="31">
        <f t="shared" si="5990"/>
        <v>0</v>
      </c>
      <c r="AW1803" s="31">
        <f t="shared" si="5991"/>
        <v>0</v>
      </c>
      <c r="AX1803" s="31">
        <f t="shared" si="5992"/>
        <v>0</v>
      </c>
      <c r="AY1803" s="31">
        <f t="shared" si="6246"/>
        <v>0</v>
      </c>
      <c r="AZ1803" s="31">
        <f t="shared" si="6247"/>
        <v>0</v>
      </c>
      <c r="BA1803" s="31">
        <f t="shared" si="6248"/>
        <v>0</v>
      </c>
      <c r="BB1803" s="31">
        <f t="shared" si="5996"/>
        <v>0</v>
      </c>
      <c r="BC1803" s="31">
        <f t="shared" si="5997"/>
        <v>0</v>
      </c>
      <c r="BD1803" s="31">
        <f t="shared" si="5998"/>
        <v>0</v>
      </c>
      <c r="BE1803" s="31">
        <f t="shared" si="6249"/>
        <v>0</v>
      </c>
      <c r="BF1803" s="31">
        <f t="shared" si="6250"/>
        <v>0</v>
      </c>
      <c r="BG1803" s="31">
        <f t="shared" si="6251"/>
        <v>0</v>
      </c>
      <c r="BH1803" s="31">
        <f t="shared" si="6002"/>
        <v>0</v>
      </c>
      <c r="BI1803" s="31">
        <f t="shared" si="6003"/>
        <v>0</v>
      </c>
      <c r="BJ1803" s="31">
        <f t="shared" si="6004"/>
        <v>0</v>
      </c>
      <c r="BK1803" s="31">
        <f t="shared" si="6252"/>
        <v>0</v>
      </c>
      <c r="BL1803" s="31">
        <f t="shared" si="6253"/>
        <v>0</v>
      </c>
      <c r="BM1803" s="31">
        <f t="shared" si="6254"/>
        <v>0</v>
      </c>
      <c r="BN1803" s="31">
        <f t="shared" si="6008"/>
        <v>0</v>
      </c>
      <c r="BO1803" s="31">
        <f t="shared" si="6009"/>
        <v>0</v>
      </c>
      <c r="BP1803" s="31">
        <f t="shared" si="6010"/>
        <v>0</v>
      </c>
      <c r="BQ1803" s="31">
        <f t="shared" si="6255"/>
        <v>0</v>
      </c>
      <c r="BR1803" s="31">
        <f t="shared" si="6256"/>
        <v>0</v>
      </c>
      <c r="BS1803" s="31">
        <f t="shared" si="6013"/>
        <v>0</v>
      </c>
      <c r="BT1803" s="31">
        <f t="shared" si="6014"/>
        <v>0</v>
      </c>
      <c r="BU1803" s="31">
        <f t="shared" si="6015"/>
        <v>0</v>
      </c>
      <c r="BV1803" s="31">
        <f t="shared" si="6257"/>
        <v>0</v>
      </c>
      <c r="BW1803" s="31">
        <f t="shared" si="6258"/>
        <v>0</v>
      </c>
      <c r="BX1803" s="31">
        <f t="shared" si="6018"/>
        <v>0</v>
      </c>
      <c r="BY1803" s="31">
        <f t="shared" si="6019"/>
        <v>0</v>
      </c>
      <c r="BZ1803" s="31">
        <f t="shared" si="6020"/>
        <v>0</v>
      </c>
      <c r="CA1803" s="31">
        <f t="shared" si="6259"/>
        <v>0</v>
      </c>
      <c r="CB1803" s="31">
        <f t="shared" si="6260"/>
        <v>0</v>
      </c>
      <c r="CC1803" s="31">
        <f t="shared" si="6261"/>
        <v>0</v>
      </c>
      <c r="CD1803" s="31">
        <f t="shared" si="6114"/>
        <v>0</v>
      </c>
      <c r="CE1803" s="31">
        <f t="shared" si="6115"/>
        <v>0</v>
      </c>
      <c r="CF1803" s="31">
        <f t="shared" si="6116"/>
        <v>0</v>
      </c>
      <c r="CG1803" s="31">
        <f t="shared" si="6262"/>
        <v>0</v>
      </c>
      <c r="CH1803" s="24">
        <v>0</v>
      </c>
      <c r="CI1803" s="40"/>
      <c r="CM1803" s="1" t="s">
        <v>29</v>
      </c>
    </row>
    <row r="1804" ht="29.850000000000001" hidden="1">
      <c r="A1804" s="41" t="s">
        <v>1033</v>
      </c>
      <c r="B1804" s="17">
        <v>320</v>
      </c>
      <c r="C1804" s="39"/>
      <c r="D1804" s="16"/>
      <c r="E1804" s="39" t="s">
        <v>365</v>
      </c>
      <c r="F1804" s="31">
        <f t="shared" si="6222"/>
        <v>0</v>
      </c>
      <c r="G1804" s="31">
        <f t="shared" si="6223"/>
        <v>0</v>
      </c>
      <c r="H1804" s="31">
        <f t="shared" si="6224"/>
        <v>0</v>
      </c>
      <c r="I1804" s="31">
        <f t="shared" si="6225"/>
        <v>0</v>
      </c>
      <c r="J1804" s="31">
        <f t="shared" si="6226"/>
        <v>0</v>
      </c>
      <c r="K1804" s="31">
        <f t="shared" si="6227"/>
        <v>0</v>
      </c>
      <c r="L1804" s="31">
        <f t="shared" si="5954"/>
        <v>0</v>
      </c>
      <c r="M1804" s="31">
        <f t="shared" si="5955"/>
        <v>0</v>
      </c>
      <c r="N1804" s="31">
        <f t="shared" si="5956"/>
        <v>0</v>
      </c>
      <c r="O1804" s="31">
        <f t="shared" si="6228"/>
        <v>0</v>
      </c>
      <c r="P1804" s="31">
        <f t="shared" si="6229"/>
        <v>0</v>
      </c>
      <c r="Q1804" s="31">
        <f t="shared" si="6230"/>
        <v>0</v>
      </c>
      <c r="R1804" s="31">
        <f t="shared" si="5960"/>
        <v>0</v>
      </c>
      <c r="S1804" s="31">
        <f t="shared" si="5961"/>
        <v>0</v>
      </c>
      <c r="T1804" s="31">
        <f t="shared" si="5962"/>
        <v>0</v>
      </c>
      <c r="U1804" s="31">
        <f t="shared" si="6231"/>
        <v>0</v>
      </c>
      <c r="V1804" s="31">
        <f t="shared" si="6232"/>
        <v>0</v>
      </c>
      <c r="W1804" s="31">
        <f t="shared" si="6233"/>
        <v>0</v>
      </c>
      <c r="X1804" s="31">
        <f t="shared" si="5966"/>
        <v>0</v>
      </c>
      <c r="Y1804" s="31">
        <f t="shared" si="5967"/>
        <v>0</v>
      </c>
      <c r="Z1804" s="31">
        <f t="shared" si="5968"/>
        <v>0</v>
      </c>
      <c r="AA1804" s="31">
        <f t="shared" si="6234"/>
        <v>0</v>
      </c>
      <c r="AB1804" s="31">
        <f t="shared" si="6235"/>
        <v>0</v>
      </c>
      <c r="AC1804" s="31">
        <f t="shared" si="6236"/>
        <v>0</v>
      </c>
      <c r="AD1804" s="31">
        <f t="shared" si="5972"/>
        <v>0</v>
      </c>
      <c r="AE1804" s="31">
        <f t="shared" si="5973"/>
        <v>0</v>
      </c>
      <c r="AF1804" s="31">
        <f t="shared" si="5974"/>
        <v>0</v>
      </c>
      <c r="AG1804" s="31">
        <f t="shared" si="6237"/>
        <v>0</v>
      </c>
      <c r="AH1804" s="31">
        <f t="shared" si="6238"/>
        <v>0</v>
      </c>
      <c r="AI1804" s="31">
        <f t="shared" si="6239"/>
        <v>0</v>
      </c>
      <c r="AJ1804" s="31">
        <f t="shared" si="5978"/>
        <v>0</v>
      </c>
      <c r="AK1804" s="31">
        <f t="shared" si="5979"/>
        <v>0</v>
      </c>
      <c r="AL1804" s="31">
        <f t="shared" si="5980"/>
        <v>0</v>
      </c>
      <c r="AM1804" s="31">
        <f t="shared" si="6240"/>
        <v>0</v>
      </c>
      <c r="AN1804" s="31">
        <f t="shared" si="6241"/>
        <v>0</v>
      </c>
      <c r="AO1804" s="31">
        <f t="shared" si="6242"/>
        <v>0</v>
      </c>
      <c r="AP1804" s="31">
        <f t="shared" si="5984"/>
        <v>0</v>
      </c>
      <c r="AQ1804" s="31">
        <f t="shared" si="5985"/>
        <v>0</v>
      </c>
      <c r="AR1804" s="31">
        <f t="shared" si="5986"/>
        <v>0</v>
      </c>
      <c r="AS1804" s="31">
        <f t="shared" si="6243"/>
        <v>0</v>
      </c>
      <c r="AT1804" s="31">
        <f t="shared" si="6244"/>
        <v>0</v>
      </c>
      <c r="AU1804" s="31">
        <f t="shared" si="6245"/>
        <v>0</v>
      </c>
      <c r="AV1804" s="31">
        <f t="shared" si="5990"/>
        <v>0</v>
      </c>
      <c r="AW1804" s="31">
        <f t="shared" si="5991"/>
        <v>0</v>
      </c>
      <c r="AX1804" s="31">
        <f t="shared" si="5992"/>
        <v>0</v>
      </c>
      <c r="AY1804" s="31">
        <f t="shared" si="6246"/>
        <v>0</v>
      </c>
      <c r="AZ1804" s="31">
        <f t="shared" si="6247"/>
        <v>0</v>
      </c>
      <c r="BA1804" s="31">
        <f t="shared" si="6248"/>
        <v>0</v>
      </c>
      <c r="BB1804" s="31">
        <f t="shared" si="5996"/>
        <v>0</v>
      </c>
      <c r="BC1804" s="31">
        <f t="shared" si="5997"/>
        <v>0</v>
      </c>
      <c r="BD1804" s="31">
        <f t="shared" si="5998"/>
        <v>0</v>
      </c>
      <c r="BE1804" s="31">
        <f t="shared" si="6249"/>
        <v>0</v>
      </c>
      <c r="BF1804" s="31">
        <f t="shared" si="6250"/>
        <v>0</v>
      </c>
      <c r="BG1804" s="31">
        <f t="shared" si="6251"/>
        <v>0</v>
      </c>
      <c r="BH1804" s="31">
        <f t="shared" si="6002"/>
        <v>0</v>
      </c>
      <c r="BI1804" s="31">
        <f t="shared" si="6003"/>
        <v>0</v>
      </c>
      <c r="BJ1804" s="31">
        <f t="shared" si="6004"/>
        <v>0</v>
      </c>
      <c r="BK1804" s="31">
        <f t="shared" si="6252"/>
        <v>0</v>
      </c>
      <c r="BL1804" s="31">
        <f t="shared" si="6253"/>
        <v>0</v>
      </c>
      <c r="BM1804" s="31">
        <f t="shared" si="6254"/>
        <v>0</v>
      </c>
      <c r="BN1804" s="31">
        <f t="shared" si="6008"/>
        <v>0</v>
      </c>
      <c r="BO1804" s="31">
        <f t="shared" si="6009"/>
        <v>0</v>
      </c>
      <c r="BP1804" s="31">
        <f t="shared" si="6010"/>
        <v>0</v>
      </c>
      <c r="BQ1804" s="31">
        <f t="shared" si="6255"/>
        <v>0</v>
      </c>
      <c r="BR1804" s="31">
        <f t="shared" si="6256"/>
        <v>0</v>
      </c>
      <c r="BS1804" s="31">
        <f t="shared" si="6013"/>
        <v>0</v>
      </c>
      <c r="BT1804" s="31">
        <f t="shared" si="6014"/>
        <v>0</v>
      </c>
      <c r="BU1804" s="31">
        <f t="shared" si="6015"/>
        <v>0</v>
      </c>
      <c r="BV1804" s="31">
        <f t="shared" si="6257"/>
        <v>0</v>
      </c>
      <c r="BW1804" s="31">
        <f t="shared" si="6258"/>
        <v>0</v>
      </c>
      <c r="BX1804" s="31">
        <f t="shared" si="6018"/>
        <v>0</v>
      </c>
      <c r="BY1804" s="31">
        <f t="shared" si="6019"/>
        <v>0</v>
      </c>
      <c r="BZ1804" s="31">
        <f t="shared" si="6020"/>
        <v>0</v>
      </c>
      <c r="CA1804" s="31">
        <f t="shared" si="6259"/>
        <v>0</v>
      </c>
      <c r="CB1804" s="31">
        <f t="shared" si="6260"/>
        <v>0</v>
      </c>
      <c r="CC1804" s="31">
        <f t="shared" si="6261"/>
        <v>0</v>
      </c>
      <c r="CD1804" s="31">
        <f t="shared" si="6114"/>
        <v>0</v>
      </c>
      <c r="CE1804" s="31">
        <f t="shared" si="6115"/>
        <v>0</v>
      </c>
      <c r="CF1804" s="31">
        <f t="shared" si="6116"/>
        <v>0</v>
      </c>
      <c r="CG1804" s="31">
        <f t="shared" si="6262"/>
        <v>0</v>
      </c>
      <c r="CH1804" s="24">
        <v>0</v>
      </c>
      <c r="CI1804" s="40"/>
      <c r="CN1804" s="1" t="s">
        <v>30</v>
      </c>
    </row>
    <row r="1805" ht="15" hidden="1">
      <c r="A1805" s="41" t="s">
        <v>1033</v>
      </c>
      <c r="B1805" s="17">
        <v>320</v>
      </c>
      <c r="C1805" s="16" t="s">
        <v>134</v>
      </c>
      <c r="D1805" s="16" t="s">
        <v>67</v>
      </c>
      <c r="E1805" s="39" t="s">
        <v>236</v>
      </c>
      <c r="F1805" s="31"/>
      <c r="G1805" s="31"/>
      <c r="H1805" s="31"/>
      <c r="I1805" s="31"/>
      <c r="J1805" s="31"/>
      <c r="K1805" s="31"/>
      <c r="L1805" s="31">
        <f t="shared" ref="L1805:L1868" si="6263">F1805+I1805</f>
        <v>0</v>
      </c>
      <c r="M1805" s="31">
        <f t="shared" ref="M1805:M1868" si="6264">G1805+J1805</f>
        <v>0</v>
      </c>
      <c r="N1805" s="31">
        <f t="shared" ref="N1805:N1868" si="6265">H1805+K1805</f>
        <v>0</v>
      </c>
      <c r="O1805" s="31"/>
      <c r="P1805" s="31"/>
      <c r="Q1805" s="31"/>
      <c r="R1805" s="31">
        <f t="shared" ref="R1805:R1868" si="6266">L1805+O1805</f>
        <v>0</v>
      </c>
      <c r="S1805" s="31">
        <f t="shared" ref="S1805:S1868" si="6267">M1805+P1805</f>
        <v>0</v>
      </c>
      <c r="T1805" s="31">
        <f t="shared" ref="T1805:T1868" si="6268">N1805+Q1805</f>
        <v>0</v>
      </c>
      <c r="U1805" s="31"/>
      <c r="V1805" s="31"/>
      <c r="W1805" s="31"/>
      <c r="X1805" s="31">
        <f t="shared" ref="X1805:X1868" si="6269">R1805+U1805</f>
        <v>0</v>
      </c>
      <c r="Y1805" s="31">
        <f t="shared" ref="Y1805:Y1868" si="6270">S1805+V1805</f>
        <v>0</v>
      </c>
      <c r="Z1805" s="31">
        <f t="shared" ref="Z1805:Z1868" si="6271">T1805+W1805</f>
        <v>0</v>
      </c>
      <c r="AA1805" s="31"/>
      <c r="AB1805" s="31"/>
      <c r="AC1805" s="31"/>
      <c r="AD1805" s="31">
        <f t="shared" ref="AD1805:AD1868" si="6272">X1805+AA1805</f>
        <v>0</v>
      </c>
      <c r="AE1805" s="31">
        <f t="shared" ref="AE1805:AE1868" si="6273">Y1805+AB1805</f>
        <v>0</v>
      </c>
      <c r="AF1805" s="31">
        <f t="shared" ref="AF1805:AF1868" si="6274">Z1805+AC1805</f>
        <v>0</v>
      </c>
      <c r="AG1805" s="31"/>
      <c r="AH1805" s="31"/>
      <c r="AI1805" s="31"/>
      <c r="AJ1805" s="31">
        <f t="shared" ref="AJ1805:AJ1868" si="6275">AD1805+AG1805</f>
        <v>0</v>
      </c>
      <c r="AK1805" s="31">
        <f t="shared" ref="AK1805:AK1868" si="6276">AE1805+AH1805</f>
        <v>0</v>
      </c>
      <c r="AL1805" s="31">
        <f t="shared" ref="AL1805:AL1868" si="6277">AF1805+AI1805</f>
        <v>0</v>
      </c>
      <c r="AM1805" s="31"/>
      <c r="AN1805" s="31"/>
      <c r="AO1805" s="31"/>
      <c r="AP1805" s="31">
        <f t="shared" ref="AP1805:AP1868" si="6278">AJ1805+AM1805</f>
        <v>0</v>
      </c>
      <c r="AQ1805" s="31">
        <f t="shared" ref="AQ1805:AQ1868" si="6279">AK1805+AN1805</f>
        <v>0</v>
      </c>
      <c r="AR1805" s="31">
        <f t="shared" ref="AR1805:AR1868" si="6280">AL1805+AO1805</f>
        <v>0</v>
      </c>
      <c r="AS1805" s="31"/>
      <c r="AT1805" s="31"/>
      <c r="AU1805" s="31"/>
      <c r="AV1805" s="31">
        <f t="shared" ref="AV1805:AV1868" si="6281">AP1805+AS1805</f>
        <v>0</v>
      </c>
      <c r="AW1805" s="31">
        <f t="shared" ref="AW1805:AW1868" si="6282">AQ1805+AT1805</f>
        <v>0</v>
      </c>
      <c r="AX1805" s="31">
        <f t="shared" ref="AX1805:AX1868" si="6283">AR1805+AU1805</f>
        <v>0</v>
      </c>
      <c r="AY1805" s="31"/>
      <c r="AZ1805" s="31"/>
      <c r="BA1805" s="31"/>
      <c r="BB1805" s="31">
        <f t="shared" ref="BB1805:BB1868" si="6284">AV1805+AY1805</f>
        <v>0</v>
      </c>
      <c r="BC1805" s="31">
        <f t="shared" ref="BC1805:BC1868" si="6285">AW1805+AZ1805</f>
        <v>0</v>
      </c>
      <c r="BD1805" s="31">
        <f t="shared" ref="BD1805:BD1868" si="6286">AX1805+BA1805</f>
        <v>0</v>
      </c>
      <c r="BE1805" s="31"/>
      <c r="BF1805" s="31"/>
      <c r="BG1805" s="31"/>
      <c r="BH1805" s="31">
        <f t="shared" ref="BH1805:BH1868" si="6287">BB1805+BE1805</f>
        <v>0</v>
      </c>
      <c r="BI1805" s="31">
        <f t="shared" ref="BI1805:BI1868" si="6288">BC1805+BF1805</f>
        <v>0</v>
      </c>
      <c r="BJ1805" s="31">
        <f t="shared" ref="BJ1805:BJ1868" si="6289">BD1805+BG1805</f>
        <v>0</v>
      </c>
      <c r="BK1805" s="31"/>
      <c r="BL1805" s="31"/>
      <c r="BM1805" s="31"/>
      <c r="BN1805" s="31">
        <f t="shared" ref="BN1805:BN1868" si="6290">BH1805+BK1805</f>
        <v>0</v>
      </c>
      <c r="BO1805" s="31">
        <f t="shared" ref="BO1805:BO1868" si="6291">BI1805+BL1805</f>
        <v>0</v>
      </c>
      <c r="BP1805" s="31">
        <f t="shared" ref="BP1805:BP1868" si="6292">BJ1805+BM1805</f>
        <v>0</v>
      </c>
      <c r="BQ1805" s="31"/>
      <c r="BR1805" s="31"/>
      <c r="BS1805" s="31">
        <f t="shared" ref="BS1805:BS1868" si="6293">BQ1805+BN1805</f>
        <v>0</v>
      </c>
      <c r="BT1805" s="31">
        <f t="shared" ref="BT1805:BT1868" si="6294">BR1805+BO1805</f>
        <v>0</v>
      </c>
      <c r="BU1805" s="31">
        <f t="shared" ref="BU1805:BU1868" si="6295">BP1805</f>
        <v>0</v>
      </c>
      <c r="BV1805" s="31"/>
      <c r="BW1805" s="31"/>
      <c r="BX1805" s="31">
        <f t="shared" ref="BX1805:BX1868" si="6296">BS1805</f>
        <v>0</v>
      </c>
      <c r="BY1805" s="31">
        <f t="shared" ref="BY1805:BY1868" si="6297">BT1805+BV1805</f>
        <v>0</v>
      </c>
      <c r="BZ1805" s="31">
        <f t="shared" ref="BZ1805:BZ1868" si="6298">BU1805+BW1805</f>
        <v>0</v>
      </c>
      <c r="CA1805" s="31"/>
      <c r="CB1805" s="31"/>
      <c r="CC1805" s="31"/>
      <c r="CD1805" s="31">
        <f t="shared" si="6114"/>
        <v>0</v>
      </c>
      <c r="CE1805" s="31">
        <f t="shared" si="6115"/>
        <v>0</v>
      </c>
      <c r="CF1805" s="31">
        <f t="shared" si="6116"/>
        <v>0</v>
      </c>
      <c r="CG1805" s="31"/>
      <c r="CH1805" s="24">
        <v>0</v>
      </c>
      <c r="CI1805" s="40"/>
    </row>
    <row r="1806" ht="99.5">
      <c r="A1806" s="41" t="s">
        <v>1035</v>
      </c>
      <c r="B1806" s="41"/>
      <c r="C1806" s="39"/>
      <c r="D1806" s="16"/>
      <c r="E1806" s="39" t="s">
        <v>1036</v>
      </c>
      <c r="F1806" s="31">
        <f t="shared" si="6222"/>
        <v>7041.8000000000002</v>
      </c>
      <c r="G1806" s="31">
        <f t="shared" si="6223"/>
        <v>7029.8999999999996</v>
      </c>
      <c r="H1806" s="31">
        <f t="shared" si="6224"/>
        <v>7029.8999999999996</v>
      </c>
      <c r="I1806" s="31">
        <f t="shared" si="6225"/>
        <v>0</v>
      </c>
      <c r="J1806" s="31">
        <f t="shared" si="6226"/>
        <v>0</v>
      </c>
      <c r="K1806" s="31">
        <f t="shared" si="6227"/>
        <v>0</v>
      </c>
      <c r="L1806" s="31">
        <f t="shared" si="6263"/>
        <v>7041.8000000000002</v>
      </c>
      <c r="M1806" s="31">
        <f t="shared" si="6264"/>
        <v>7029.8999999999996</v>
      </c>
      <c r="N1806" s="31">
        <f t="shared" si="6265"/>
        <v>7029.8999999999996</v>
      </c>
      <c r="O1806" s="31">
        <f t="shared" si="6228"/>
        <v>0</v>
      </c>
      <c r="P1806" s="31">
        <f t="shared" si="6229"/>
        <v>0</v>
      </c>
      <c r="Q1806" s="31">
        <f t="shared" si="6230"/>
        <v>0</v>
      </c>
      <c r="R1806" s="31">
        <f t="shared" si="6266"/>
        <v>7041.8000000000002</v>
      </c>
      <c r="S1806" s="31">
        <f t="shared" si="6267"/>
        <v>7029.8999999999996</v>
      </c>
      <c r="T1806" s="31">
        <f t="shared" si="6268"/>
        <v>7029.8999999999996</v>
      </c>
      <c r="U1806" s="31">
        <f t="shared" si="6231"/>
        <v>0</v>
      </c>
      <c r="V1806" s="31">
        <f t="shared" si="6232"/>
        <v>0</v>
      </c>
      <c r="W1806" s="31">
        <f t="shared" si="6233"/>
        <v>0</v>
      </c>
      <c r="X1806" s="31">
        <f t="shared" si="6269"/>
        <v>7041.8000000000002</v>
      </c>
      <c r="Y1806" s="31">
        <f t="shared" si="6270"/>
        <v>7029.8999999999996</v>
      </c>
      <c r="Z1806" s="31">
        <f t="shared" si="6271"/>
        <v>7029.8999999999996</v>
      </c>
      <c r="AA1806" s="31">
        <f t="shared" si="6234"/>
        <v>0</v>
      </c>
      <c r="AB1806" s="31">
        <f t="shared" si="6235"/>
        <v>0</v>
      </c>
      <c r="AC1806" s="31">
        <f t="shared" si="6236"/>
        <v>0</v>
      </c>
      <c r="AD1806" s="31">
        <f t="shared" si="6272"/>
        <v>7041.8000000000002</v>
      </c>
      <c r="AE1806" s="31">
        <f t="shared" si="6273"/>
        <v>7029.8999999999996</v>
      </c>
      <c r="AF1806" s="31">
        <f t="shared" si="6274"/>
        <v>7029.8999999999996</v>
      </c>
      <c r="AG1806" s="31">
        <f t="shared" si="6237"/>
        <v>0</v>
      </c>
      <c r="AH1806" s="31">
        <f t="shared" si="6238"/>
        <v>0</v>
      </c>
      <c r="AI1806" s="31">
        <f t="shared" si="6239"/>
        <v>0</v>
      </c>
      <c r="AJ1806" s="31">
        <f t="shared" si="6275"/>
        <v>7041.8000000000002</v>
      </c>
      <c r="AK1806" s="31">
        <f t="shared" si="6276"/>
        <v>7029.8999999999996</v>
      </c>
      <c r="AL1806" s="31">
        <f t="shared" si="6277"/>
        <v>7029.8999999999996</v>
      </c>
      <c r="AM1806" s="31">
        <f t="shared" si="6240"/>
        <v>0</v>
      </c>
      <c r="AN1806" s="31">
        <f t="shared" si="6241"/>
        <v>0</v>
      </c>
      <c r="AO1806" s="31">
        <f t="shared" si="6242"/>
        <v>0</v>
      </c>
      <c r="AP1806" s="31">
        <f t="shared" si="6278"/>
        <v>7041.8000000000002</v>
      </c>
      <c r="AQ1806" s="31">
        <f t="shared" si="6279"/>
        <v>7029.8999999999996</v>
      </c>
      <c r="AR1806" s="31">
        <f t="shared" si="6280"/>
        <v>7029.8999999999996</v>
      </c>
      <c r="AS1806" s="31">
        <f t="shared" si="6243"/>
        <v>0</v>
      </c>
      <c r="AT1806" s="31">
        <f t="shared" si="6244"/>
        <v>0</v>
      </c>
      <c r="AU1806" s="31">
        <f t="shared" si="6245"/>
        <v>0</v>
      </c>
      <c r="AV1806" s="31">
        <f t="shared" si="6281"/>
        <v>7041.8000000000002</v>
      </c>
      <c r="AW1806" s="31">
        <f t="shared" si="6282"/>
        <v>7029.8999999999996</v>
      </c>
      <c r="AX1806" s="31">
        <f t="shared" si="6283"/>
        <v>7029.8999999999996</v>
      </c>
      <c r="AY1806" s="31">
        <f t="shared" si="6246"/>
        <v>0</v>
      </c>
      <c r="AZ1806" s="31">
        <f t="shared" si="6247"/>
        <v>0</v>
      </c>
      <c r="BA1806" s="31">
        <f t="shared" si="6248"/>
        <v>0</v>
      </c>
      <c r="BB1806" s="31">
        <f t="shared" si="6284"/>
        <v>7041.8000000000002</v>
      </c>
      <c r="BC1806" s="31">
        <f t="shared" si="6285"/>
        <v>7029.8999999999996</v>
      </c>
      <c r="BD1806" s="31">
        <f t="shared" si="6286"/>
        <v>7029.8999999999996</v>
      </c>
      <c r="BE1806" s="31">
        <f t="shared" si="6249"/>
        <v>0</v>
      </c>
      <c r="BF1806" s="31">
        <f t="shared" si="6250"/>
        <v>0</v>
      </c>
      <c r="BG1806" s="31">
        <f t="shared" si="6251"/>
        <v>0</v>
      </c>
      <c r="BH1806" s="31">
        <f t="shared" si="6287"/>
        <v>7041.8000000000002</v>
      </c>
      <c r="BI1806" s="31">
        <f t="shared" si="6288"/>
        <v>7029.8999999999996</v>
      </c>
      <c r="BJ1806" s="31">
        <f t="shared" si="6289"/>
        <v>7029.8999999999996</v>
      </c>
      <c r="BK1806" s="31">
        <f t="shared" si="6252"/>
        <v>0</v>
      </c>
      <c r="BL1806" s="31">
        <f t="shared" si="6253"/>
        <v>0</v>
      </c>
      <c r="BM1806" s="31">
        <f t="shared" si="6254"/>
        <v>0</v>
      </c>
      <c r="BN1806" s="31">
        <f t="shared" si="6290"/>
        <v>7041.8000000000002</v>
      </c>
      <c r="BO1806" s="31">
        <f t="shared" si="6291"/>
        <v>7029.8999999999996</v>
      </c>
      <c r="BP1806" s="31">
        <f t="shared" si="6292"/>
        <v>7029.8999999999996</v>
      </c>
      <c r="BQ1806" s="31">
        <f t="shared" si="6255"/>
        <v>0</v>
      </c>
      <c r="BR1806" s="31">
        <f t="shared" si="6256"/>
        <v>0</v>
      </c>
      <c r="BS1806" s="31">
        <f t="shared" si="6293"/>
        <v>7041.8000000000002</v>
      </c>
      <c r="BT1806" s="31">
        <f t="shared" si="6294"/>
        <v>7029.8999999999996</v>
      </c>
      <c r="BU1806" s="31">
        <f t="shared" si="6295"/>
        <v>7029.8999999999996</v>
      </c>
      <c r="BV1806" s="31">
        <f t="shared" si="6257"/>
        <v>0</v>
      </c>
      <c r="BW1806" s="31">
        <f t="shared" si="6258"/>
        <v>0</v>
      </c>
      <c r="BX1806" s="31">
        <f t="shared" si="6296"/>
        <v>7041.8000000000002</v>
      </c>
      <c r="BY1806" s="31">
        <f t="shared" si="6297"/>
        <v>7029.8999999999996</v>
      </c>
      <c r="BZ1806" s="31">
        <f t="shared" si="6298"/>
        <v>7029.8999999999996</v>
      </c>
      <c r="CA1806" s="31">
        <f t="shared" si="6259"/>
        <v>0</v>
      </c>
      <c r="CB1806" s="31">
        <f t="shared" si="6260"/>
        <v>0</v>
      </c>
      <c r="CC1806" s="31">
        <f t="shared" si="6261"/>
        <v>0</v>
      </c>
      <c r="CD1806" s="31">
        <f t="shared" si="6114"/>
        <v>7041.8000000000002</v>
      </c>
      <c r="CE1806" s="31">
        <f t="shared" si="6115"/>
        <v>7029.8999999999996</v>
      </c>
      <c r="CF1806" s="31">
        <f t="shared" si="6116"/>
        <v>7029.8999999999996</v>
      </c>
      <c r="CG1806" s="31">
        <f t="shared" si="6262"/>
        <v>0</v>
      </c>
      <c r="CH1806" s="24"/>
      <c r="CI1806" s="40"/>
      <c r="CO1806" s="1" t="s">
        <v>31</v>
      </c>
    </row>
    <row r="1807" ht="29.850000000000001">
      <c r="A1807" s="41" t="s">
        <v>1035</v>
      </c>
      <c r="B1807" s="41" t="s">
        <v>342</v>
      </c>
      <c r="C1807" s="39"/>
      <c r="D1807" s="16"/>
      <c r="E1807" s="39" t="s">
        <v>194</v>
      </c>
      <c r="F1807" s="31">
        <f t="shared" si="6222"/>
        <v>7041.8000000000002</v>
      </c>
      <c r="G1807" s="31">
        <f t="shared" si="6223"/>
        <v>7029.8999999999996</v>
      </c>
      <c r="H1807" s="31">
        <f t="shared" si="6224"/>
        <v>7029.8999999999996</v>
      </c>
      <c r="I1807" s="31">
        <f t="shared" si="6225"/>
        <v>0</v>
      </c>
      <c r="J1807" s="31">
        <f t="shared" si="6226"/>
        <v>0</v>
      </c>
      <c r="K1807" s="31">
        <f t="shared" si="6227"/>
        <v>0</v>
      </c>
      <c r="L1807" s="31">
        <f t="shared" si="6263"/>
        <v>7041.8000000000002</v>
      </c>
      <c r="M1807" s="31">
        <f t="shared" si="6264"/>
        <v>7029.8999999999996</v>
      </c>
      <c r="N1807" s="31">
        <f t="shared" si="6265"/>
        <v>7029.8999999999996</v>
      </c>
      <c r="O1807" s="31">
        <f t="shared" si="6228"/>
        <v>0</v>
      </c>
      <c r="P1807" s="31">
        <f t="shared" si="6229"/>
        <v>0</v>
      </c>
      <c r="Q1807" s="31">
        <f t="shared" si="6230"/>
        <v>0</v>
      </c>
      <c r="R1807" s="31">
        <f t="shared" si="6266"/>
        <v>7041.8000000000002</v>
      </c>
      <c r="S1807" s="31">
        <f t="shared" si="6267"/>
        <v>7029.8999999999996</v>
      </c>
      <c r="T1807" s="31">
        <f t="shared" si="6268"/>
        <v>7029.8999999999996</v>
      </c>
      <c r="U1807" s="31">
        <f t="shared" si="6231"/>
        <v>0</v>
      </c>
      <c r="V1807" s="31">
        <f t="shared" si="6232"/>
        <v>0</v>
      </c>
      <c r="W1807" s="31">
        <f t="shared" si="6233"/>
        <v>0</v>
      </c>
      <c r="X1807" s="31">
        <f t="shared" si="6269"/>
        <v>7041.8000000000002</v>
      </c>
      <c r="Y1807" s="31">
        <f t="shared" si="6270"/>
        <v>7029.8999999999996</v>
      </c>
      <c r="Z1807" s="31">
        <f t="shared" si="6271"/>
        <v>7029.8999999999996</v>
      </c>
      <c r="AA1807" s="31">
        <f t="shared" si="6234"/>
        <v>0</v>
      </c>
      <c r="AB1807" s="31">
        <f t="shared" si="6235"/>
        <v>0</v>
      </c>
      <c r="AC1807" s="31">
        <f t="shared" si="6236"/>
        <v>0</v>
      </c>
      <c r="AD1807" s="31">
        <f t="shared" si="6272"/>
        <v>7041.8000000000002</v>
      </c>
      <c r="AE1807" s="31">
        <f t="shared" si="6273"/>
        <v>7029.8999999999996</v>
      </c>
      <c r="AF1807" s="31">
        <f t="shared" si="6274"/>
        <v>7029.8999999999996</v>
      </c>
      <c r="AG1807" s="31">
        <f t="shared" si="6237"/>
        <v>0</v>
      </c>
      <c r="AH1807" s="31">
        <f t="shared" si="6238"/>
        <v>0</v>
      </c>
      <c r="AI1807" s="31">
        <f t="shared" si="6239"/>
        <v>0</v>
      </c>
      <c r="AJ1807" s="31">
        <f t="shared" si="6275"/>
        <v>7041.8000000000002</v>
      </c>
      <c r="AK1807" s="31">
        <f t="shared" si="6276"/>
        <v>7029.8999999999996</v>
      </c>
      <c r="AL1807" s="31">
        <f t="shared" si="6277"/>
        <v>7029.8999999999996</v>
      </c>
      <c r="AM1807" s="31">
        <f t="shared" si="6240"/>
        <v>0</v>
      </c>
      <c r="AN1807" s="31">
        <f t="shared" si="6241"/>
        <v>0</v>
      </c>
      <c r="AO1807" s="31">
        <f t="shared" si="6242"/>
        <v>0</v>
      </c>
      <c r="AP1807" s="31">
        <f t="shared" si="6278"/>
        <v>7041.8000000000002</v>
      </c>
      <c r="AQ1807" s="31">
        <f t="shared" si="6279"/>
        <v>7029.8999999999996</v>
      </c>
      <c r="AR1807" s="31">
        <f t="shared" si="6280"/>
        <v>7029.8999999999996</v>
      </c>
      <c r="AS1807" s="31">
        <f t="shared" si="6243"/>
        <v>0</v>
      </c>
      <c r="AT1807" s="31">
        <f t="shared" si="6244"/>
        <v>0</v>
      </c>
      <c r="AU1807" s="31">
        <f t="shared" si="6245"/>
        <v>0</v>
      </c>
      <c r="AV1807" s="31">
        <f t="shared" si="6281"/>
        <v>7041.8000000000002</v>
      </c>
      <c r="AW1807" s="31">
        <f t="shared" si="6282"/>
        <v>7029.8999999999996</v>
      </c>
      <c r="AX1807" s="31">
        <f t="shared" si="6283"/>
        <v>7029.8999999999996</v>
      </c>
      <c r="AY1807" s="31">
        <f t="shared" si="6246"/>
        <v>0</v>
      </c>
      <c r="AZ1807" s="31">
        <f t="shared" si="6247"/>
        <v>0</v>
      </c>
      <c r="BA1807" s="31">
        <f t="shared" si="6248"/>
        <v>0</v>
      </c>
      <c r="BB1807" s="31">
        <f t="shared" si="6284"/>
        <v>7041.8000000000002</v>
      </c>
      <c r="BC1807" s="31">
        <f t="shared" si="6285"/>
        <v>7029.8999999999996</v>
      </c>
      <c r="BD1807" s="31">
        <f t="shared" si="6286"/>
        <v>7029.8999999999996</v>
      </c>
      <c r="BE1807" s="31">
        <f t="shared" si="6249"/>
        <v>0</v>
      </c>
      <c r="BF1807" s="31">
        <f t="shared" si="6250"/>
        <v>0</v>
      </c>
      <c r="BG1807" s="31">
        <f t="shared" si="6251"/>
        <v>0</v>
      </c>
      <c r="BH1807" s="31">
        <f t="shared" si="6287"/>
        <v>7041.8000000000002</v>
      </c>
      <c r="BI1807" s="31">
        <f t="shared" si="6288"/>
        <v>7029.8999999999996</v>
      </c>
      <c r="BJ1807" s="31">
        <f t="shared" si="6289"/>
        <v>7029.8999999999996</v>
      </c>
      <c r="BK1807" s="31">
        <f t="shared" si="6252"/>
        <v>0</v>
      </c>
      <c r="BL1807" s="31">
        <f t="shared" si="6253"/>
        <v>0</v>
      </c>
      <c r="BM1807" s="31">
        <f t="shared" si="6254"/>
        <v>0</v>
      </c>
      <c r="BN1807" s="31">
        <f t="shared" si="6290"/>
        <v>7041.8000000000002</v>
      </c>
      <c r="BO1807" s="31">
        <f t="shared" si="6291"/>
        <v>7029.8999999999996</v>
      </c>
      <c r="BP1807" s="31">
        <f t="shared" si="6292"/>
        <v>7029.8999999999996</v>
      </c>
      <c r="BQ1807" s="31">
        <f t="shared" si="6255"/>
        <v>0</v>
      </c>
      <c r="BR1807" s="31">
        <f t="shared" si="6256"/>
        <v>0</v>
      </c>
      <c r="BS1807" s="31">
        <f t="shared" si="6293"/>
        <v>7041.8000000000002</v>
      </c>
      <c r="BT1807" s="31">
        <f t="shared" si="6294"/>
        <v>7029.8999999999996</v>
      </c>
      <c r="BU1807" s="31">
        <f t="shared" si="6295"/>
        <v>7029.8999999999996</v>
      </c>
      <c r="BV1807" s="31">
        <f t="shared" si="6257"/>
        <v>0</v>
      </c>
      <c r="BW1807" s="31">
        <f t="shared" si="6258"/>
        <v>0</v>
      </c>
      <c r="BX1807" s="31">
        <f t="shared" si="6296"/>
        <v>7041.8000000000002</v>
      </c>
      <c r="BY1807" s="31">
        <f t="shared" si="6297"/>
        <v>7029.8999999999996</v>
      </c>
      <c r="BZ1807" s="31">
        <f t="shared" si="6298"/>
        <v>7029.8999999999996</v>
      </c>
      <c r="CA1807" s="31">
        <f t="shared" si="6259"/>
        <v>0</v>
      </c>
      <c r="CB1807" s="31">
        <f t="shared" si="6260"/>
        <v>0</v>
      </c>
      <c r="CC1807" s="31">
        <f t="shared" si="6261"/>
        <v>0</v>
      </c>
      <c r="CD1807" s="31">
        <f t="shared" si="6114"/>
        <v>7041.8000000000002</v>
      </c>
      <c r="CE1807" s="31">
        <f t="shared" si="6115"/>
        <v>7029.8999999999996</v>
      </c>
      <c r="CF1807" s="31">
        <f t="shared" si="6116"/>
        <v>7029.8999999999996</v>
      </c>
      <c r="CG1807" s="31">
        <f t="shared" si="6262"/>
        <v>0</v>
      </c>
      <c r="CH1807" s="24"/>
      <c r="CI1807" s="40"/>
      <c r="CM1807" s="1" t="s">
        <v>29</v>
      </c>
    </row>
    <row r="1808" ht="29.850000000000001">
      <c r="A1808" s="41" t="s">
        <v>1035</v>
      </c>
      <c r="B1808" s="17">
        <v>320</v>
      </c>
      <c r="C1808" s="39"/>
      <c r="D1808" s="16"/>
      <c r="E1808" s="39" t="s">
        <v>365</v>
      </c>
      <c r="F1808" s="31">
        <f t="shared" si="6222"/>
        <v>7041.8000000000002</v>
      </c>
      <c r="G1808" s="31">
        <f t="shared" si="6223"/>
        <v>7029.8999999999996</v>
      </c>
      <c r="H1808" s="31">
        <f t="shared" si="6224"/>
        <v>7029.8999999999996</v>
      </c>
      <c r="I1808" s="31">
        <f t="shared" si="6225"/>
        <v>0</v>
      </c>
      <c r="J1808" s="31">
        <f t="shared" si="6226"/>
        <v>0</v>
      </c>
      <c r="K1808" s="31">
        <f t="shared" si="6227"/>
        <v>0</v>
      </c>
      <c r="L1808" s="31">
        <f t="shared" si="6263"/>
        <v>7041.8000000000002</v>
      </c>
      <c r="M1808" s="31">
        <f t="shared" si="6264"/>
        <v>7029.8999999999996</v>
      </c>
      <c r="N1808" s="31">
        <f t="shared" si="6265"/>
        <v>7029.8999999999996</v>
      </c>
      <c r="O1808" s="31">
        <f t="shared" si="6228"/>
        <v>0</v>
      </c>
      <c r="P1808" s="31">
        <f t="shared" si="6229"/>
        <v>0</v>
      </c>
      <c r="Q1808" s="31">
        <f t="shared" si="6230"/>
        <v>0</v>
      </c>
      <c r="R1808" s="31">
        <f t="shared" si="6266"/>
        <v>7041.8000000000002</v>
      </c>
      <c r="S1808" s="31">
        <f t="shared" si="6267"/>
        <v>7029.8999999999996</v>
      </c>
      <c r="T1808" s="31">
        <f t="shared" si="6268"/>
        <v>7029.8999999999996</v>
      </c>
      <c r="U1808" s="31">
        <f t="shared" si="6231"/>
        <v>0</v>
      </c>
      <c r="V1808" s="31">
        <f t="shared" si="6232"/>
        <v>0</v>
      </c>
      <c r="W1808" s="31">
        <f t="shared" si="6233"/>
        <v>0</v>
      </c>
      <c r="X1808" s="31">
        <f t="shared" si="6269"/>
        <v>7041.8000000000002</v>
      </c>
      <c r="Y1808" s="31">
        <f t="shared" si="6270"/>
        <v>7029.8999999999996</v>
      </c>
      <c r="Z1808" s="31">
        <f t="shared" si="6271"/>
        <v>7029.8999999999996</v>
      </c>
      <c r="AA1808" s="31">
        <f t="shared" si="6234"/>
        <v>0</v>
      </c>
      <c r="AB1808" s="31">
        <f t="shared" si="6235"/>
        <v>0</v>
      </c>
      <c r="AC1808" s="31">
        <f t="shared" si="6236"/>
        <v>0</v>
      </c>
      <c r="AD1808" s="31">
        <f t="shared" si="6272"/>
        <v>7041.8000000000002</v>
      </c>
      <c r="AE1808" s="31">
        <f t="shared" si="6273"/>
        <v>7029.8999999999996</v>
      </c>
      <c r="AF1808" s="31">
        <f t="shared" si="6274"/>
        <v>7029.8999999999996</v>
      </c>
      <c r="AG1808" s="31">
        <f t="shared" si="6237"/>
        <v>0</v>
      </c>
      <c r="AH1808" s="31">
        <f t="shared" si="6238"/>
        <v>0</v>
      </c>
      <c r="AI1808" s="31">
        <f t="shared" si="6239"/>
        <v>0</v>
      </c>
      <c r="AJ1808" s="31">
        <f t="shared" si="6275"/>
        <v>7041.8000000000002</v>
      </c>
      <c r="AK1808" s="31">
        <f t="shared" si="6276"/>
        <v>7029.8999999999996</v>
      </c>
      <c r="AL1808" s="31">
        <f t="shared" si="6277"/>
        <v>7029.8999999999996</v>
      </c>
      <c r="AM1808" s="31">
        <f t="shared" si="6240"/>
        <v>0</v>
      </c>
      <c r="AN1808" s="31">
        <f t="shared" si="6241"/>
        <v>0</v>
      </c>
      <c r="AO1808" s="31">
        <f t="shared" si="6242"/>
        <v>0</v>
      </c>
      <c r="AP1808" s="31">
        <f t="shared" si="6278"/>
        <v>7041.8000000000002</v>
      </c>
      <c r="AQ1808" s="31">
        <f t="shared" si="6279"/>
        <v>7029.8999999999996</v>
      </c>
      <c r="AR1808" s="31">
        <f t="shared" si="6280"/>
        <v>7029.8999999999996</v>
      </c>
      <c r="AS1808" s="31">
        <f t="shared" si="6243"/>
        <v>0</v>
      </c>
      <c r="AT1808" s="31">
        <f t="shared" si="6244"/>
        <v>0</v>
      </c>
      <c r="AU1808" s="31">
        <f t="shared" si="6245"/>
        <v>0</v>
      </c>
      <c r="AV1808" s="31">
        <f t="shared" si="6281"/>
        <v>7041.8000000000002</v>
      </c>
      <c r="AW1808" s="31">
        <f t="shared" si="6282"/>
        <v>7029.8999999999996</v>
      </c>
      <c r="AX1808" s="31">
        <f t="shared" si="6283"/>
        <v>7029.8999999999996</v>
      </c>
      <c r="AY1808" s="31">
        <f t="shared" si="6246"/>
        <v>0</v>
      </c>
      <c r="AZ1808" s="31">
        <f t="shared" si="6247"/>
        <v>0</v>
      </c>
      <c r="BA1808" s="31">
        <f t="shared" si="6248"/>
        <v>0</v>
      </c>
      <c r="BB1808" s="31">
        <f t="shared" si="6284"/>
        <v>7041.8000000000002</v>
      </c>
      <c r="BC1808" s="31">
        <f t="shared" si="6285"/>
        <v>7029.8999999999996</v>
      </c>
      <c r="BD1808" s="31">
        <f t="shared" si="6286"/>
        <v>7029.8999999999996</v>
      </c>
      <c r="BE1808" s="31">
        <f t="shared" si="6249"/>
        <v>0</v>
      </c>
      <c r="BF1808" s="31">
        <f t="shared" si="6250"/>
        <v>0</v>
      </c>
      <c r="BG1808" s="31">
        <f t="shared" si="6251"/>
        <v>0</v>
      </c>
      <c r="BH1808" s="31">
        <f t="shared" si="6287"/>
        <v>7041.8000000000002</v>
      </c>
      <c r="BI1808" s="31">
        <f t="shared" si="6288"/>
        <v>7029.8999999999996</v>
      </c>
      <c r="BJ1808" s="31">
        <f t="shared" si="6289"/>
        <v>7029.8999999999996</v>
      </c>
      <c r="BK1808" s="31">
        <f t="shared" si="6252"/>
        <v>0</v>
      </c>
      <c r="BL1808" s="31">
        <f t="shared" si="6253"/>
        <v>0</v>
      </c>
      <c r="BM1808" s="31">
        <f t="shared" si="6254"/>
        <v>0</v>
      </c>
      <c r="BN1808" s="31">
        <f t="shared" si="6290"/>
        <v>7041.8000000000002</v>
      </c>
      <c r="BO1808" s="31">
        <f t="shared" si="6291"/>
        <v>7029.8999999999996</v>
      </c>
      <c r="BP1808" s="31">
        <f t="shared" si="6292"/>
        <v>7029.8999999999996</v>
      </c>
      <c r="BQ1808" s="31">
        <f t="shared" si="6255"/>
        <v>0</v>
      </c>
      <c r="BR1808" s="31">
        <f t="shared" si="6256"/>
        <v>0</v>
      </c>
      <c r="BS1808" s="31">
        <f t="shared" si="6293"/>
        <v>7041.8000000000002</v>
      </c>
      <c r="BT1808" s="31">
        <f t="shared" si="6294"/>
        <v>7029.8999999999996</v>
      </c>
      <c r="BU1808" s="31">
        <f t="shared" si="6295"/>
        <v>7029.8999999999996</v>
      </c>
      <c r="BV1808" s="31">
        <f t="shared" si="6257"/>
        <v>0</v>
      </c>
      <c r="BW1808" s="31">
        <f t="shared" si="6258"/>
        <v>0</v>
      </c>
      <c r="BX1808" s="31">
        <f t="shared" si="6296"/>
        <v>7041.8000000000002</v>
      </c>
      <c r="BY1808" s="31">
        <f t="shared" si="6297"/>
        <v>7029.8999999999996</v>
      </c>
      <c r="BZ1808" s="31">
        <f t="shared" si="6298"/>
        <v>7029.8999999999996</v>
      </c>
      <c r="CA1808" s="31">
        <f t="shared" si="6259"/>
        <v>0</v>
      </c>
      <c r="CB1808" s="31">
        <f t="shared" si="6260"/>
        <v>0</v>
      </c>
      <c r="CC1808" s="31">
        <f t="shared" si="6261"/>
        <v>0</v>
      </c>
      <c r="CD1808" s="31">
        <f t="shared" si="6114"/>
        <v>7041.8000000000002</v>
      </c>
      <c r="CE1808" s="31">
        <f t="shared" si="6115"/>
        <v>7029.8999999999996</v>
      </c>
      <c r="CF1808" s="31">
        <f t="shared" si="6116"/>
        <v>7029.8999999999996</v>
      </c>
      <c r="CG1808" s="31">
        <f t="shared" si="6262"/>
        <v>0</v>
      </c>
      <c r="CH1808" s="24"/>
      <c r="CI1808" s="40"/>
      <c r="CN1808" s="1" t="s">
        <v>30</v>
      </c>
    </row>
    <row r="1809" ht="15">
      <c r="A1809" s="41" t="s">
        <v>1035</v>
      </c>
      <c r="B1809" s="17">
        <v>320</v>
      </c>
      <c r="C1809" s="16" t="s">
        <v>134</v>
      </c>
      <c r="D1809" s="16" t="s">
        <v>67</v>
      </c>
      <c r="E1809" s="39" t="s">
        <v>236</v>
      </c>
      <c r="F1809" s="31">
        <v>7041.8000000000002</v>
      </c>
      <c r="G1809" s="31">
        <v>7029.8999999999996</v>
      </c>
      <c r="H1809" s="31">
        <v>7029.8999999999996</v>
      </c>
      <c r="I1809" s="31"/>
      <c r="J1809" s="31"/>
      <c r="K1809" s="31"/>
      <c r="L1809" s="31">
        <f t="shared" si="6263"/>
        <v>7041.8000000000002</v>
      </c>
      <c r="M1809" s="31">
        <f t="shared" si="6264"/>
        <v>7029.8999999999996</v>
      </c>
      <c r="N1809" s="31">
        <f t="shared" si="6265"/>
        <v>7029.8999999999996</v>
      </c>
      <c r="O1809" s="31"/>
      <c r="P1809" s="31"/>
      <c r="Q1809" s="31"/>
      <c r="R1809" s="31">
        <f t="shared" si="6266"/>
        <v>7041.8000000000002</v>
      </c>
      <c r="S1809" s="31">
        <f t="shared" si="6267"/>
        <v>7029.8999999999996</v>
      </c>
      <c r="T1809" s="31">
        <f t="shared" si="6268"/>
        <v>7029.8999999999996</v>
      </c>
      <c r="U1809" s="31"/>
      <c r="V1809" s="31"/>
      <c r="W1809" s="31"/>
      <c r="X1809" s="31">
        <f t="shared" si="6269"/>
        <v>7041.8000000000002</v>
      </c>
      <c r="Y1809" s="31">
        <f t="shared" si="6270"/>
        <v>7029.8999999999996</v>
      </c>
      <c r="Z1809" s="31">
        <f t="shared" si="6271"/>
        <v>7029.8999999999996</v>
      </c>
      <c r="AA1809" s="31"/>
      <c r="AB1809" s="31"/>
      <c r="AC1809" s="31"/>
      <c r="AD1809" s="31">
        <f t="shared" si="6272"/>
        <v>7041.8000000000002</v>
      </c>
      <c r="AE1809" s="31">
        <f t="shared" si="6273"/>
        <v>7029.8999999999996</v>
      </c>
      <c r="AF1809" s="31">
        <f t="shared" si="6274"/>
        <v>7029.8999999999996</v>
      </c>
      <c r="AG1809" s="31"/>
      <c r="AH1809" s="31"/>
      <c r="AI1809" s="31"/>
      <c r="AJ1809" s="31">
        <f t="shared" si="6275"/>
        <v>7041.8000000000002</v>
      </c>
      <c r="AK1809" s="31">
        <f t="shared" si="6276"/>
        <v>7029.8999999999996</v>
      </c>
      <c r="AL1809" s="31">
        <f t="shared" si="6277"/>
        <v>7029.8999999999996</v>
      </c>
      <c r="AM1809" s="31"/>
      <c r="AN1809" s="31"/>
      <c r="AO1809" s="31"/>
      <c r="AP1809" s="31">
        <f t="shared" si="6278"/>
        <v>7041.8000000000002</v>
      </c>
      <c r="AQ1809" s="31">
        <f t="shared" si="6279"/>
        <v>7029.8999999999996</v>
      </c>
      <c r="AR1809" s="31">
        <f t="shared" si="6280"/>
        <v>7029.8999999999996</v>
      </c>
      <c r="AS1809" s="31"/>
      <c r="AT1809" s="31"/>
      <c r="AU1809" s="31"/>
      <c r="AV1809" s="31">
        <f t="shared" si="6281"/>
        <v>7041.8000000000002</v>
      </c>
      <c r="AW1809" s="31">
        <f t="shared" si="6282"/>
        <v>7029.8999999999996</v>
      </c>
      <c r="AX1809" s="31">
        <f t="shared" si="6283"/>
        <v>7029.8999999999996</v>
      </c>
      <c r="AY1809" s="31"/>
      <c r="AZ1809" s="31"/>
      <c r="BA1809" s="31"/>
      <c r="BB1809" s="31">
        <f t="shared" si="6284"/>
        <v>7041.8000000000002</v>
      </c>
      <c r="BC1809" s="31">
        <f t="shared" si="6285"/>
        <v>7029.8999999999996</v>
      </c>
      <c r="BD1809" s="31">
        <f t="shared" si="6286"/>
        <v>7029.8999999999996</v>
      </c>
      <c r="BE1809" s="31"/>
      <c r="BF1809" s="31"/>
      <c r="BG1809" s="31"/>
      <c r="BH1809" s="31">
        <f t="shared" si="6287"/>
        <v>7041.8000000000002</v>
      </c>
      <c r="BI1809" s="31">
        <f t="shared" si="6288"/>
        <v>7029.8999999999996</v>
      </c>
      <c r="BJ1809" s="31">
        <f t="shared" si="6289"/>
        <v>7029.8999999999996</v>
      </c>
      <c r="BK1809" s="31"/>
      <c r="BL1809" s="31"/>
      <c r="BM1809" s="31"/>
      <c r="BN1809" s="31">
        <f t="shared" si="6290"/>
        <v>7041.8000000000002</v>
      </c>
      <c r="BO1809" s="31">
        <f t="shared" si="6291"/>
        <v>7029.8999999999996</v>
      </c>
      <c r="BP1809" s="31">
        <f t="shared" si="6292"/>
        <v>7029.8999999999996</v>
      </c>
      <c r="BQ1809" s="31"/>
      <c r="BR1809" s="31"/>
      <c r="BS1809" s="31">
        <f t="shared" si="6293"/>
        <v>7041.8000000000002</v>
      </c>
      <c r="BT1809" s="31">
        <f t="shared" si="6294"/>
        <v>7029.8999999999996</v>
      </c>
      <c r="BU1809" s="31">
        <f t="shared" si="6295"/>
        <v>7029.8999999999996</v>
      </c>
      <c r="BV1809" s="31"/>
      <c r="BW1809" s="31"/>
      <c r="BX1809" s="31">
        <f t="shared" si="6296"/>
        <v>7041.8000000000002</v>
      </c>
      <c r="BY1809" s="31">
        <f t="shared" si="6297"/>
        <v>7029.8999999999996</v>
      </c>
      <c r="BZ1809" s="31">
        <f t="shared" si="6298"/>
        <v>7029.8999999999996</v>
      </c>
      <c r="CA1809" s="31"/>
      <c r="CB1809" s="31"/>
      <c r="CC1809" s="31"/>
      <c r="CD1809" s="31">
        <f t="shared" si="6114"/>
        <v>7041.8000000000002</v>
      </c>
      <c r="CE1809" s="31">
        <f t="shared" si="6115"/>
        <v>7029.8999999999996</v>
      </c>
      <c r="CF1809" s="31">
        <f t="shared" si="6116"/>
        <v>7029.8999999999996</v>
      </c>
      <c r="CG1809" s="31"/>
      <c r="CH1809" s="24"/>
      <c r="CI1809" s="40"/>
    </row>
    <row r="1810" ht="43.75">
      <c r="A1810" s="41" t="s">
        <v>1037</v>
      </c>
      <c r="B1810" s="41"/>
      <c r="C1810" s="39"/>
      <c r="D1810" s="16"/>
      <c r="E1810" s="39" t="s">
        <v>1038</v>
      </c>
      <c r="F1810" s="31">
        <f t="shared" si="6222"/>
        <v>2488.3000000000002</v>
      </c>
      <c r="G1810" s="31">
        <f t="shared" si="6223"/>
        <v>0</v>
      </c>
      <c r="H1810" s="31">
        <f t="shared" si="6224"/>
        <v>0</v>
      </c>
      <c r="I1810" s="31">
        <f t="shared" si="6225"/>
        <v>0</v>
      </c>
      <c r="J1810" s="31">
        <f t="shared" si="6226"/>
        <v>0</v>
      </c>
      <c r="K1810" s="31">
        <f t="shared" si="6227"/>
        <v>0</v>
      </c>
      <c r="L1810" s="31">
        <f t="shared" si="6263"/>
        <v>2488.3000000000002</v>
      </c>
      <c r="M1810" s="31">
        <f t="shared" si="6264"/>
        <v>0</v>
      </c>
      <c r="N1810" s="31">
        <f t="shared" si="6265"/>
        <v>0</v>
      </c>
      <c r="O1810" s="31">
        <f t="shared" si="6228"/>
        <v>0</v>
      </c>
      <c r="P1810" s="31">
        <f t="shared" si="6229"/>
        <v>0</v>
      </c>
      <c r="Q1810" s="31">
        <f t="shared" si="6230"/>
        <v>0</v>
      </c>
      <c r="R1810" s="31">
        <f t="shared" si="6266"/>
        <v>2488.3000000000002</v>
      </c>
      <c r="S1810" s="31">
        <f t="shared" si="6267"/>
        <v>0</v>
      </c>
      <c r="T1810" s="31">
        <f t="shared" si="6268"/>
        <v>0</v>
      </c>
      <c r="U1810" s="31">
        <f t="shared" si="6231"/>
        <v>0</v>
      </c>
      <c r="V1810" s="31">
        <f t="shared" si="6232"/>
        <v>0</v>
      </c>
      <c r="W1810" s="31">
        <f t="shared" si="6233"/>
        <v>0</v>
      </c>
      <c r="X1810" s="31">
        <f t="shared" si="6269"/>
        <v>2488.3000000000002</v>
      </c>
      <c r="Y1810" s="31">
        <f t="shared" si="6270"/>
        <v>0</v>
      </c>
      <c r="Z1810" s="31">
        <f t="shared" si="6271"/>
        <v>0</v>
      </c>
      <c r="AA1810" s="31">
        <f t="shared" si="6234"/>
        <v>0</v>
      </c>
      <c r="AB1810" s="31">
        <f t="shared" si="6235"/>
        <v>0</v>
      </c>
      <c r="AC1810" s="31">
        <f t="shared" si="6236"/>
        <v>0</v>
      </c>
      <c r="AD1810" s="31">
        <f t="shared" si="6272"/>
        <v>2488.3000000000002</v>
      </c>
      <c r="AE1810" s="31">
        <f t="shared" si="6273"/>
        <v>0</v>
      </c>
      <c r="AF1810" s="31">
        <f t="shared" si="6274"/>
        <v>0</v>
      </c>
      <c r="AG1810" s="31">
        <f t="shared" si="6237"/>
        <v>0</v>
      </c>
      <c r="AH1810" s="31">
        <f t="shared" si="6238"/>
        <v>0</v>
      </c>
      <c r="AI1810" s="31">
        <f t="shared" si="6239"/>
        <v>0</v>
      </c>
      <c r="AJ1810" s="31">
        <f t="shared" si="6275"/>
        <v>2488.3000000000002</v>
      </c>
      <c r="AK1810" s="31">
        <f t="shared" si="6276"/>
        <v>0</v>
      </c>
      <c r="AL1810" s="31">
        <f t="shared" si="6277"/>
        <v>0</v>
      </c>
      <c r="AM1810" s="31">
        <f t="shared" si="6240"/>
        <v>0</v>
      </c>
      <c r="AN1810" s="31">
        <f t="shared" si="6241"/>
        <v>0</v>
      </c>
      <c r="AO1810" s="31">
        <f t="shared" si="6242"/>
        <v>0</v>
      </c>
      <c r="AP1810" s="31">
        <f t="shared" si="6278"/>
        <v>2488.3000000000002</v>
      </c>
      <c r="AQ1810" s="31">
        <f t="shared" si="6279"/>
        <v>0</v>
      </c>
      <c r="AR1810" s="31">
        <f t="shared" si="6280"/>
        <v>0</v>
      </c>
      <c r="AS1810" s="31">
        <f t="shared" si="6243"/>
        <v>0</v>
      </c>
      <c r="AT1810" s="31">
        <f t="shared" si="6244"/>
        <v>0</v>
      </c>
      <c r="AU1810" s="31">
        <f t="shared" si="6245"/>
        <v>0</v>
      </c>
      <c r="AV1810" s="31">
        <f t="shared" si="6281"/>
        <v>2488.3000000000002</v>
      </c>
      <c r="AW1810" s="31">
        <f t="shared" si="6282"/>
        <v>0</v>
      </c>
      <c r="AX1810" s="31">
        <f t="shared" si="6283"/>
        <v>0</v>
      </c>
      <c r="AY1810" s="31">
        <f t="shared" si="6246"/>
        <v>0</v>
      </c>
      <c r="AZ1810" s="31">
        <f t="shared" si="6247"/>
        <v>0</v>
      </c>
      <c r="BA1810" s="31">
        <f t="shared" si="6248"/>
        <v>0</v>
      </c>
      <c r="BB1810" s="31">
        <f t="shared" si="6284"/>
        <v>2488.3000000000002</v>
      </c>
      <c r="BC1810" s="31">
        <f t="shared" si="6285"/>
        <v>0</v>
      </c>
      <c r="BD1810" s="31">
        <f t="shared" si="6286"/>
        <v>0</v>
      </c>
      <c r="BE1810" s="31">
        <f t="shared" si="6249"/>
        <v>0</v>
      </c>
      <c r="BF1810" s="31">
        <f t="shared" si="6250"/>
        <v>0</v>
      </c>
      <c r="BG1810" s="31">
        <f t="shared" si="6251"/>
        <v>0</v>
      </c>
      <c r="BH1810" s="31">
        <f t="shared" si="6287"/>
        <v>2488.3000000000002</v>
      </c>
      <c r="BI1810" s="31">
        <f t="shared" si="6288"/>
        <v>0</v>
      </c>
      <c r="BJ1810" s="31">
        <f t="shared" si="6289"/>
        <v>0</v>
      </c>
      <c r="BK1810" s="31">
        <f t="shared" si="6252"/>
        <v>0</v>
      </c>
      <c r="BL1810" s="31">
        <f t="shared" si="6253"/>
        <v>0</v>
      </c>
      <c r="BM1810" s="31">
        <f t="shared" si="6254"/>
        <v>0</v>
      </c>
      <c r="BN1810" s="31">
        <f t="shared" si="6290"/>
        <v>2488.3000000000002</v>
      </c>
      <c r="BO1810" s="31">
        <f t="shared" si="6291"/>
        <v>0</v>
      </c>
      <c r="BP1810" s="31">
        <f t="shared" si="6292"/>
        <v>0</v>
      </c>
      <c r="BQ1810" s="31">
        <f t="shared" si="6255"/>
        <v>0</v>
      </c>
      <c r="BR1810" s="31">
        <f t="shared" si="6256"/>
        <v>0</v>
      </c>
      <c r="BS1810" s="31">
        <f t="shared" si="6293"/>
        <v>2488.3000000000002</v>
      </c>
      <c r="BT1810" s="31">
        <f t="shared" si="6294"/>
        <v>0</v>
      </c>
      <c r="BU1810" s="31">
        <f t="shared" si="6295"/>
        <v>0</v>
      </c>
      <c r="BV1810" s="31">
        <f t="shared" si="6257"/>
        <v>0</v>
      </c>
      <c r="BW1810" s="31">
        <f t="shared" si="6258"/>
        <v>0</v>
      </c>
      <c r="BX1810" s="31">
        <f t="shared" si="6296"/>
        <v>2488.3000000000002</v>
      </c>
      <c r="BY1810" s="31">
        <f t="shared" si="6297"/>
        <v>0</v>
      </c>
      <c r="BZ1810" s="31">
        <f t="shared" si="6298"/>
        <v>0</v>
      </c>
      <c r="CA1810" s="31">
        <f t="shared" si="6259"/>
        <v>0</v>
      </c>
      <c r="CB1810" s="31">
        <f t="shared" si="6260"/>
        <v>0</v>
      </c>
      <c r="CC1810" s="31">
        <f t="shared" si="6261"/>
        <v>0</v>
      </c>
      <c r="CD1810" s="31">
        <f t="shared" si="6114"/>
        <v>2488.3000000000002</v>
      </c>
      <c r="CE1810" s="31">
        <f t="shared" si="6115"/>
        <v>0</v>
      </c>
      <c r="CF1810" s="31">
        <f t="shared" si="6116"/>
        <v>0</v>
      </c>
      <c r="CG1810" s="31">
        <f t="shared" si="6262"/>
        <v>0</v>
      </c>
      <c r="CH1810" s="24"/>
      <c r="CI1810" s="40"/>
      <c r="CO1810" s="1" t="s">
        <v>31</v>
      </c>
    </row>
    <row r="1811" ht="29.850000000000001">
      <c r="A1811" s="41" t="s">
        <v>1037</v>
      </c>
      <c r="B1811" s="41" t="s">
        <v>342</v>
      </c>
      <c r="C1811" s="39"/>
      <c r="D1811" s="16"/>
      <c r="E1811" s="39" t="s">
        <v>194</v>
      </c>
      <c r="F1811" s="31">
        <f t="shared" si="6222"/>
        <v>2488.3000000000002</v>
      </c>
      <c r="G1811" s="31">
        <f t="shared" si="6223"/>
        <v>0</v>
      </c>
      <c r="H1811" s="31">
        <f t="shared" si="6224"/>
        <v>0</v>
      </c>
      <c r="I1811" s="31">
        <f t="shared" si="6225"/>
        <v>0</v>
      </c>
      <c r="J1811" s="31">
        <f t="shared" si="6226"/>
        <v>0</v>
      </c>
      <c r="K1811" s="31">
        <f t="shared" si="6227"/>
        <v>0</v>
      </c>
      <c r="L1811" s="31">
        <f t="shared" si="6263"/>
        <v>2488.3000000000002</v>
      </c>
      <c r="M1811" s="31">
        <f t="shared" si="6264"/>
        <v>0</v>
      </c>
      <c r="N1811" s="31">
        <f t="shared" si="6265"/>
        <v>0</v>
      </c>
      <c r="O1811" s="31">
        <f t="shared" si="6228"/>
        <v>0</v>
      </c>
      <c r="P1811" s="31">
        <f t="shared" si="6229"/>
        <v>0</v>
      </c>
      <c r="Q1811" s="31">
        <f t="shared" si="6230"/>
        <v>0</v>
      </c>
      <c r="R1811" s="31">
        <f t="shared" si="6266"/>
        <v>2488.3000000000002</v>
      </c>
      <c r="S1811" s="31">
        <f t="shared" si="6267"/>
        <v>0</v>
      </c>
      <c r="T1811" s="31">
        <f t="shared" si="6268"/>
        <v>0</v>
      </c>
      <c r="U1811" s="31">
        <f t="shared" si="6231"/>
        <v>0</v>
      </c>
      <c r="V1811" s="31">
        <f t="shared" si="6232"/>
        <v>0</v>
      </c>
      <c r="W1811" s="31">
        <f t="shared" si="6233"/>
        <v>0</v>
      </c>
      <c r="X1811" s="31">
        <f t="shared" si="6269"/>
        <v>2488.3000000000002</v>
      </c>
      <c r="Y1811" s="31">
        <f t="shared" si="6270"/>
        <v>0</v>
      </c>
      <c r="Z1811" s="31">
        <f t="shared" si="6271"/>
        <v>0</v>
      </c>
      <c r="AA1811" s="31">
        <f t="shared" si="6234"/>
        <v>0</v>
      </c>
      <c r="AB1811" s="31">
        <f t="shared" si="6235"/>
        <v>0</v>
      </c>
      <c r="AC1811" s="31">
        <f t="shared" si="6236"/>
        <v>0</v>
      </c>
      <c r="AD1811" s="31">
        <f t="shared" si="6272"/>
        <v>2488.3000000000002</v>
      </c>
      <c r="AE1811" s="31">
        <f t="shared" si="6273"/>
        <v>0</v>
      </c>
      <c r="AF1811" s="31">
        <f t="shared" si="6274"/>
        <v>0</v>
      </c>
      <c r="AG1811" s="31">
        <f t="shared" si="6237"/>
        <v>0</v>
      </c>
      <c r="AH1811" s="31">
        <f t="shared" si="6238"/>
        <v>0</v>
      </c>
      <c r="AI1811" s="31">
        <f t="shared" si="6239"/>
        <v>0</v>
      </c>
      <c r="AJ1811" s="31">
        <f t="shared" si="6275"/>
        <v>2488.3000000000002</v>
      </c>
      <c r="AK1811" s="31">
        <f t="shared" si="6276"/>
        <v>0</v>
      </c>
      <c r="AL1811" s="31">
        <f t="shared" si="6277"/>
        <v>0</v>
      </c>
      <c r="AM1811" s="31">
        <f t="shared" si="6240"/>
        <v>0</v>
      </c>
      <c r="AN1811" s="31">
        <f t="shared" si="6241"/>
        <v>0</v>
      </c>
      <c r="AO1811" s="31">
        <f t="shared" si="6242"/>
        <v>0</v>
      </c>
      <c r="AP1811" s="31">
        <f t="shared" si="6278"/>
        <v>2488.3000000000002</v>
      </c>
      <c r="AQ1811" s="31">
        <f t="shared" si="6279"/>
        <v>0</v>
      </c>
      <c r="AR1811" s="31">
        <f t="shared" si="6280"/>
        <v>0</v>
      </c>
      <c r="AS1811" s="31">
        <f t="shared" si="6243"/>
        <v>0</v>
      </c>
      <c r="AT1811" s="31">
        <f t="shared" si="6244"/>
        <v>0</v>
      </c>
      <c r="AU1811" s="31">
        <f t="shared" si="6245"/>
        <v>0</v>
      </c>
      <c r="AV1811" s="31">
        <f t="shared" si="6281"/>
        <v>2488.3000000000002</v>
      </c>
      <c r="AW1811" s="31">
        <f t="shared" si="6282"/>
        <v>0</v>
      </c>
      <c r="AX1811" s="31">
        <f t="shared" si="6283"/>
        <v>0</v>
      </c>
      <c r="AY1811" s="31">
        <f t="shared" si="6246"/>
        <v>0</v>
      </c>
      <c r="AZ1811" s="31">
        <f t="shared" si="6247"/>
        <v>0</v>
      </c>
      <c r="BA1811" s="31">
        <f t="shared" si="6248"/>
        <v>0</v>
      </c>
      <c r="BB1811" s="31">
        <f t="shared" si="6284"/>
        <v>2488.3000000000002</v>
      </c>
      <c r="BC1811" s="31">
        <f t="shared" si="6285"/>
        <v>0</v>
      </c>
      <c r="BD1811" s="31">
        <f t="shared" si="6286"/>
        <v>0</v>
      </c>
      <c r="BE1811" s="31">
        <f t="shared" si="6249"/>
        <v>0</v>
      </c>
      <c r="BF1811" s="31">
        <f t="shared" si="6250"/>
        <v>0</v>
      </c>
      <c r="BG1811" s="31">
        <f t="shared" si="6251"/>
        <v>0</v>
      </c>
      <c r="BH1811" s="31">
        <f t="shared" si="6287"/>
        <v>2488.3000000000002</v>
      </c>
      <c r="BI1811" s="31">
        <f t="shared" si="6288"/>
        <v>0</v>
      </c>
      <c r="BJ1811" s="31">
        <f t="shared" si="6289"/>
        <v>0</v>
      </c>
      <c r="BK1811" s="31">
        <f t="shared" si="6252"/>
        <v>0</v>
      </c>
      <c r="BL1811" s="31">
        <f t="shared" si="6253"/>
        <v>0</v>
      </c>
      <c r="BM1811" s="31">
        <f t="shared" si="6254"/>
        <v>0</v>
      </c>
      <c r="BN1811" s="31">
        <f t="shared" si="6290"/>
        <v>2488.3000000000002</v>
      </c>
      <c r="BO1811" s="31">
        <f t="shared" si="6291"/>
        <v>0</v>
      </c>
      <c r="BP1811" s="31">
        <f t="shared" si="6292"/>
        <v>0</v>
      </c>
      <c r="BQ1811" s="31">
        <f t="shared" si="6255"/>
        <v>0</v>
      </c>
      <c r="BR1811" s="31">
        <f t="shared" si="6256"/>
        <v>0</v>
      </c>
      <c r="BS1811" s="31">
        <f t="shared" si="6293"/>
        <v>2488.3000000000002</v>
      </c>
      <c r="BT1811" s="31">
        <f t="shared" si="6294"/>
        <v>0</v>
      </c>
      <c r="BU1811" s="31">
        <f t="shared" si="6295"/>
        <v>0</v>
      </c>
      <c r="BV1811" s="31">
        <f t="shared" si="6257"/>
        <v>0</v>
      </c>
      <c r="BW1811" s="31">
        <f t="shared" si="6258"/>
        <v>0</v>
      </c>
      <c r="BX1811" s="31">
        <f t="shared" si="6296"/>
        <v>2488.3000000000002</v>
      </c>
      <c r="BY1811" s="31">
        <f t="shared" si="6297"/>
        <v>0</v>
      </c>
      <c r="BZ1811" s="31">
        <f t="shared" si="6298"/>
        <v>0</v>
      </c>
      <c r="CA1811" s="31">
        <f t="shared" si="6259"/>
        <v>0</v>
      </c>
      <c r="CB1811" s="31">
        <f t="shared" si="6260"/>
        <v>0</v>
      </c>
      <c r="CC1811" s="31">
        <f t="shared" si="6261"/>
        <v>0</v>
      </c>
      <c r="CD1811" s="31">
        <f t="shared" si="6114"/>
        <v>2488.3000000000002</v>
      </c>
      <c r="CE1811" s="31">
        <f t="shared" si="6115"/>
        <v>0</v>
      </c>
      <c r="CF1811" s="31">
        <f t="shared" si="6116"/>
        <v>0</v>
      </c>
      <c r="CG1811" s="31">
        <f t="shared" si="6262"/>
        <v>0</v>
      </c>
      <c r="CH1811" s="24"/>
      <c r="CI1811" s="40"/>
      <c r="CM1811" s="1" t="s">
        <v>29</v>
      </c>
    </row>
    <row r="1812" ht="29.850000000000001">
      <c r="A1812" s="41" t="s">
        <v>1037</v>
      </c>
      <c r="B1812" s="17">
        <v>320</v>
      </c>
      <c r="C1812" s="39"/>
      <c r="D1812" s="16"/>
      <c r="E1812" s="39" t="s">
        <v>365</v>
      </c>
      <c r="F1812" s="31">
        <f t="shared" si="6222"/>
        <v>2488.3000000000002</v>
      </c>
      <c r="G1812" s="31">
        <f t="shared" si="6223"/>
        <v>0</v>
      </c>
      <c r="H1812" s="31">
        <f t="shared" si="6224"/>
        <v>0</v>
      </c>
      <c r="I1812" s="31">
        <f t="shared" si="6225"/>
        <v>0</v>
      </c>
      <c r="J1812" s="31">
        <f t="shared" si="6226"/>
        <v>0</v>
      </c>
      <c r="K1812" s="31">
        <f t="shared" si="6227"/>
        <v>0</v>
      </c>
      <c r="L1812" s="31">
        <f t="shared" si="6263"/>
        <v>2488.3000000000002</v>
      </c>
      <c r="M1812" s="31">
        <f t="shared" si="6264"/>
        <v>0</v>
      </c>
      <c r="N1812" s="31">
        <f t="shared" si="6265"/>
        <v>0</v>
      </c>
      <c r="O1812" s="31">
        <f t="shared" si="6228"/>
        <v>0</v>
      </c>
      <c r="P1812" s="31">
        <f t="shared" si="6229"/>
        <v>0</v>
      </c>
      <c r="Q1812" s="31">
        <f t="shared" si="6230"/>
        <v>0</v>
      </c>
      <c r="R1812" s="31">
        <f t="shared" si="6266"/>
        <v>2488.3000000000002</v>
      </c>
      <c r="S1812" s="31">
        <f t="shared" si="6267"/>
        <v>0</v>
      </c>
      <c r="T1812" s="31">
        <f t="shared" si="6268"/>
        <v>0</v>
      </c>
      <c r="U1812" s="31">
        <f t="shared" si="6231"/>
        <v>0</v>
      </c>
      <c r="V1812" s="31">
        <f t="shared" si="6232"/>
        <v>0</v>
      </c>
      <c r="W1812" s="31">
        <f t="shared" si="6233"/>
        <v>0</v>
      </c>
      <c r="X1812" s="31">
        <f t="shared" si="6269"/>
        <v>2488.3000000000002</v>
      </c>
      <c r="Y1812" s="31">
        <f t="shared" si="6270"/>
        <v>0</v>
      </c>
      <c r="Z1812" s="31">
        <f t="shared" si="6271"/>
        <v>0</v>
      </c>
      <c r="AA1812" s="31">
        <f t="shared" si="6234"/>
        <v>0</v>
      </c>
      <c r="AB1812" s="31">
        <f t="shared" si="6235"/>
        <v>0</v>
      </c>
      <c r="AC1812" s="31">
        <f t="shared" si="6236"/>
        <v>0</v>
      </c>
      <c r="AD1812" s="31">
        <f t="shared" si="6272"/>
        <v>2488.3000000000002</v>
      </c>
      <c r="AE1812" s="31">
        <f t="shared" si="6273"/>
        <v>0</v>
      </c>
      <c r="AF1812" s="31">
        <f t="shared" si="6274"/>
        <v>0</v>
      </c>
      <c r="AG1812" s="31">
        <f t="shared" si="6237"/>
        <v>0</v>
      </c>
      <c r="AH1812" s="31">
        <f t="shared" si="6238"/>
        <v>0</v>
      </c>
      <c r="AI1812" s="31">
        <f t="shared" si="6239"/>
        <v>0</v>
      </c>
      <c r="AJ1812" s="31">
        <f t="shared" si="6275"/>
        <v>2488.3000000000002</v>
      </c>
      <c r="AK1812" s="31">
        <f t="shared" si="6276"/>
        <v>0</v>
      </c>
      <c r="AL1812" s="31">
        <f t="shared" si="6277"/>
        <v>0</v>
      </c>
      <c r="AM1812" s="31">
        <f t="shared" si="6240"/>
        <v>0</v>
      </c>
      <c r="AN1812" s="31">
        <f t="shared" si="6241"/>
        <v>0</v>
      </c>
      <c r="AO1812" s="31">
        <f t="shared" si="6242"/>
        <v>0</v>
      </c>
      <c r="AP1812" s="31">
        <f t="shared" si="6278"/>
        <v>2488.3000000000002</v>
      </c>
      <c r="AQ1812" s="31">
        <f t="shared" si="6279"/>
        <v>0</v>
      </c>
      <c r="AR1812" s="31">
        <f t="shared" si="6280"/>
        <v>0</v>
      </c>
      <c r="AS1812" s="31">
        <f t="shared" si="6243"/>
        <v>0</v>
      </c>
      <c r="AT1812" s="31">
        <f t="shared" si="6244"/>
        <v>0</v>
      </c>
      <c r="AU1812" s="31">
        <f t="shared" si="6245"/>
        <v>0</v>
      </c>
      <c r="AV1812" s="31">
        <f t="shared" si="6281"/>
        <v>2488.3000000000002</v>
      </c>
      <c r="AW1812" s="31">
        <f t="shared" si="6282"/>
        <v>0</v>
      </c>
      <c r="AX1812" s="31">
        <f t="shared" si="6283"/>
        <v>0</v>
      </c>
      <c r="AY1812" s="31">
        <f t="shared" si="6246"/>
        <v>0</v>
      </c>
      <c r="AZ1812" s="31">
        <f t="shared" si="6247"/>
        <v>0</v>
      </c>
      <c r="BA1812" s="31">
        <f t="shared" si="6248"/>
        <v>0</v>
      </c>
      <c r="BB1812" s="31">
        <f t="shared" si="6284"/>
        <v>2488.3000000000002</v>
      </c>
      <c r="BC1812" s="31">
        <f t="shared" si="6285"/>
        <v>0</v>
      </c>
      <c r="BD1812" s="31">
        <f t="shared" si="6286"/>
        <v>0</v>
      </c>
      <c r="BE1812" s="31">
        <f t="shared" si="6249"/>
        <v>0</v>
      </c>
      <c r="BF1812" s="31">
        <f t="shared" si="6250"/>
        <v>0</v>
      </c>
      <c r="BG1812" s="31">
        <f t="shared" si="6251"/>
        <v>0</v>
      </c>
      <c r="BH1812" s="31">
        <f t="shared" si="6287"/>
        <v>2488.3000000000002</v>
      </c>
      <c r="BI1812" s="31">
        <f t="shared" si="6288"/>
        <v>0</v>
      </c>
      <c r="BJ1812" s="31">
        <f t="shared" si="6289"/>
        <v>0</v>
      </c>
      <c r="BK1812" s="31">
        <f t="shared" si="6252"/>
        <v>0</v>
      </c>
      <c r="BL1812" s="31">
        <f t="shared" si="6253"/>
        <v>0</v>
      </c>
      <c r="BM1812" s="31">
        <f t="shared" si="6254"/>
        <v>0</v>
      </c>
      <c r="BN1812" s="31">
        <f t="shared" si="6290"/>
        <v>2488.3000000000002</v>
      </c>
      <c r="BO1812" s="31">
        <f t="shared" si="6291"/>
        <v>0</v>
      </c>
      <c r="BP1812" s="31">
        <f t="shared" si="6292"/>
        <v>0</v>
      </c>
      <c r="BQ1812" s="31">
        <f t="shared" si="6255"/>
        <v>0</v>
      </c>
      <c r="BR1812" s="31">
        <f t="shared" si="6256"/>
        <v>0</v>
      </c>
      <c r="BS1812" s="31">
        <f t="shared" si="6293"/>
        <v>2488.3000000000002</v>
      </c>
      <c r="BT1812" s="31">
        <f t="shared" si="6294"/>
        <v>0</v>
      </c>
      <c r="BU1812" s="31">
        <f t="shared" si="6295"/>
        <v>0</v>
      </c>
      <c r="BV1812" s="31">
        <f t="shared" si="6257"/>
        <v>0</v>
      </c>
      <c r="BW1812" s="31">
        <f t="shared" si="6258"/>
        <v>0</v>
      </c>
      <c r="BX1812" s="31">
        <f t="shared" si="6296"/>
        <v>2488.3000000000002</v>
      </c>
      <c r="BY1812" s="31">
        <f t="shared" si="6297"/>
        <v>0</v>
      </c>
      <c r="BZ1812" s="31">
        <f t="shared" si="6298"/>
        <v>0</v>
      </c>
      <c r="CA1812" s="31">
        <f t="shared" si="6259"/>
        <v>0</v>
      </c>
      <c r="CB1812" s="31">
        <f t="shared" si="6260"/>
        <v>0</v>
      </c>
      <c r="CC1812" s="31">
        <f t="shared" si="6261"/>
        <v>0</v>
      </c>
      <c r="CD1812" s="31">
        <f t="shared" si="6114"/>
        <v>2488.3000000000002</v>
      </c>
      <c r="CE1812" s="31">
        <f t="shared" si="6115"/>
        <v>0</v>
      </c>
      <c r="CF1812" s="31">
        <f t="shared" si="6116"/>
        <v>0</v>
      </c>
      <c r="CG1812" s="31">
        <f t="shared" si="6262"/>
        <v>0</v>
      </c>
      <c r="CH1812" s="24"/>
      <c r="CI1812" s="40"/>
      <c r="CN1812" s="1" t="s">
        <v>30</v>
      </c>
    </row>
    <row r="1813" ht="15">
      <c r="A1813" s="41" t="s">
        <v>1037</v>
      </c>
      <c r="B1813" s="17">
        <v>320</v>
      </c>
      <c r="C1813" s="16" t="s">
        <v>134</v>
      </c>
      <c r="D1813" s="16" t="s">
        <v>67</v>
      </c>
      <c r="E1813" s="39" t="s">
        <v>236</v>
      </c>
      <c r="F1813" s="31">
        <v>2488.3000000000002</v>
      </c>
      <c r="G1813" s="31"/>
      <c r="H1813" s="31"/>
      <c r="I1813" s="31"/>
      <c r="J1813" s="31"/>
      <c r="K1813" s="31"/>
      <c r="L1813" s="31">
        <f t="shared" si="6263"/>
        <v>2488.3000000000002</v>
      </c>
      <c r="M1813" s="31">
        <f t="shared" si="6264"/>
        <v>0</v>
      </c>
      <c r="N1813" s="31">
        <f t="shared" si="6265"/>
        <v>0</v>
      </c>
      <c r="O1813" s="31"/>
      <c r="P1813" s="31"/>
      <c r="Q1813" s="31"/>
      <c r="R1813" s="31">
        <f t="shared" si="6266"/>
        <v>2488.3000000000002</v>
      </c>
      <c r="S1813" s="31">
        <f t="shared" si="6267"/>
        <v>0</v>
      </c>
      <c r="T1813" s="31">
        <f t="shared" si="6268"/>
        <v>0</v>
      </c>
      <c r="U1813" s="31"/>
      <c r="V1813" s="31"/>
      <c r="W1813" s="31"/>
      <c r="X1813" s="31">
        <f t="shared" si="6269"/>
        <v>2488.3000000000002</v>
      </c>
      <c r="Y1813" s="31">
        <f t="shared" si="6270"/>
        <v>0</v>
      </c>
      <c r="Z1813" s="31">
        <f t="shared" si="6271"/>
        <v>0</v>
      </c>
      <c r="AA1813" s="31"/>
      <c r="AB1813" s="31"/>
      <c r="AC1813" s="31"/>
      <c r="AD1813" s="31">
        <f t="shared" si="6272"/>
        <v>2488.3000000000002</v>
      </c>
      <c r="AE1813" s="31">
        <f t="shared" si="6273"/>
        <v>0</v>
      </c>
      <c r="AF1813" s="31">
        <f t="shared" si="6274"/>
        <v>0</v>
      </c>
      <c r="AG1813" s="31"/>
      <c r="AH1813" s="31"/>
      <c r="AI1813" s="31"/>
      <c r="AJ1813" s="31">
        <f t="shared" si="6275"/>
        <v>2488.3000000000002</v>
      </c>
      <c r="AK1813" s="31">
        <f t="shared" si="6276"/>
        <v>0</v>
      </c>
      <c r="AL1813" s="31">
        <f t="shared" si="6277"/>
        <v>0</v>
      </c>
      <c r="AM1813" s="31"/>
      <c r="AN1813" s="31"/>
      <c r="AO1813" s="31"/>
      <c r="AP1813" s="31">
        <f t="shared" si="6278"/>
        <v>2488.3000000000002</v>
      </c>
      <c r="AQ1813" s="31">
        <f t="shared" si="6279"/>
        <v>0</v>
      </c>
      <c r="AR1813" s="31">
        <f t="shared" si="6280"/>
        <v>0</v>
      </c>
      <c r="AS1813" s="31"/>
      <c r="AT1813" s="31"/>
      <c r="AU1813" s="31"/>
      <c r="AV1813" s="31">
        <f t="shared" si="6281"/>
        <v>2488.3000000000002</v>
      </c>
      <c r="AW1813" s="31">
        <f t="shared" si="6282"/>
        <v>0</v>
      </c>
      <c r="AX1813" s="31">
        <f t="shared" si="6283"/>
        <v>0</v>
      </c>
      <c r="AY1813" s="31"/>
      <c r="AZ1813" s="31"/>
      <c r="BA1813" s="31"/>
      <c r="BB1813" s="31">
        <f t="shared" si="6284"/>
        <v>2488.3000000000002</v>
      </c>
      <c r="BC1813" s="31">
        <f t="shared" si="6285"/>
        <v>0</v>
      </c>
      <c r="BD1813" s="31">
        <f t="shared" si="6286"/>
        <v>0</v>
      </c>
      <c r="BE1813" s="31"/>
      <c r="BF1813" s="31"/>
      <c r="BG1813" s="31"/>
      <c r="BH1813" s="31">
        <f t="shared" si="6287"/>
        <v>2488.3000000000002</v>
      </c>
      <c r="BI1813" s="31">
        <f t="shared" si="6288"/>
        <v>0</v>
      </c>
      <c r="BJ1813" s="31">
        <f t="shared" si="6289"/>
        <v>0</v>
      </c>
      <c r="BK1813" s="31"/>
      <c r="BL1813" s="31"/>
      <c r="BM1813" s="31"/>
      <c r="BN1813" s="31">
        <f t="shared" si="6290"/>
        <v>2488.3000000000002</v>
      </c>
      <c r="BO1813" s="31">
        <f t="shared" si="6291"/>
        <v>0</v>
      </c>
      <c r="BP1813" s="31">
        <f t="shared" si="6292"/>
        <v>0</v>
      </c>
      <c r="BQ1813" s="31"/>
      <c r="BR1813" s="31"/>
      <c r="BS1813" s="31">
        <f t="shared" si="6293"/>
        <v>2488.3000000000002</v>
      </c>
      <c r="BT1813" s="31">
        <f t="shared" si="6294"/>
        <v>0</v>
      </c>
      <c r="BU1813" s="31">
        <f t="shared" si="6295"/>
        <v>0</v>
      </c>
      <c r="BV1813" s="31"/>
      <c r="BW1813" s="31"/>
      <c r="BX1813" s="31">
        <f t="shared" si="6296"/>
        <v>2488.3000000000002</v>
      </c>
      <c r="BY1813" s="31">
        <f t="shared" si="6297"/>
        <v>0</v>
      </c>
      <c r="BZ1813" s="31">
        <f t="shared" si="6298"/>
        <v>0</v>
      </c>
      <c r="CA1813" s="31"/>
      <c r="CB1813" s="31"/>
      <c r="CC1813" s="31"/>
      <c r="CD1813" s="31">
        <f t="shared" si="6114"/>
        <v>2488.3000000000002</v>
      </c>
      <c r="CE1813" s="31">
        <f t="shared" si="6115"/>
        <v>0</v>
      </c>
      <c r="CF1813" s="31">
        <f t="shared" si="6116"/>
        <v>0</v>
      </c>
      <c r="CG1813" s="31"/>
      <c r="CH1813" s="24"/>
      <c r="CI1813" s="40"/>
    </row>
    <row r="1814" ht="57.700000000000003">
      <c r="A1814" s="41" t="s">
        <v>1039</v>
      </c>
      <c r="B1814" s="41"/>
      <c r="C1814" s="39"/>
      <c r="D1814" s="16"/>
      <c r="E1814" s="39" t="s">
        <v>1040</v>
      </c>
      <c r="F1814" s="31">
        <f t="shared" si="6222"/>
        <v>3914.9000000000001</v>
      </c>
      <c r="G1814" s="31">
        <f t="shared" si="6223"/>
        <v>7744.3999999999996</v>
      </c>
      <c r="H1814" s="31">
        <f t="shared" si="6224"/>
        <v>3872.1999999999998</v>
      </c>
      <c r="I1814" s="31">
        <f t="shared" si="6225"/>
        <v>0</v>
      </c>
      <c r="J1814" s="31">
        <f t="shared" si="6226"/>
        <v>0</v>
      </c>
      <c r="K1814" s="31">
        <f t="shared" si="6227"/>
        <v>0</v>
      </c>
      <c r="L1814" s="31">
        <f t="shared" si="6263"/>
        <v>3914.9000000000001</v>
      </c>
      <c r="M1814" s="31">
        <f t="shared" si="6264"/>
        <v>7744.3999999999996</v>
      </c>
      <c r="N1814" s="31">
        <f t="shared" si="6265"/>
        <v>3872.1999999999998</v>
      </c>
      <c r="O1814" s="31">
        <f t="shared" si="6228"/>
        <v>0</v>
      </c>
      <c r="P1814" s="31">
        <f t="shared" si="6229"/>
        <v>0</v>
      </c>
      <c r="Q1814" s="31">
        <f t="shared" si="6230"/>
        <v>0</v>
      </c>
      <c r="R1814" s="31">
        <f t="shared" si="6266"/>
        <v>3914.9000000000001</v>
      </c>
      <c r="S1814" s="31">
        <f t="shared" si="6267"/>
        <v>7744.3999999999996</v>
      </c>
      <c r="T1814" s="31">
        <f t="shared" si="6268"/>
        <v>3872.1999999999998</v>
      </c>
      <c r="U1814" s="31">
        <f t="shared" si="6231"/>
        <v>0</v>
      </c>
      <c r="V1814" s="31">
        <f t="shared" si="6232"/>
        <v>0</v>
      </c>
      <c r="W1814" s="31">
        <f t="shared" si="6233"/>
        <v>0</v>
      </c>
      <c r="X1814" s="31">
        <f t="shared" si="6269"/>
        <v>3914.9000000000001</v>
      </c>
      <c r="Y1814" s="31">
        <f t="shared" si="6270"/>
        <v>7744.3999999999996</v>
      </c>
      <c r="Z1814" s="31">
        <f t="shared" si="6271"/>
        <v>3872.1999999999998</v>
      </c>
      <c r="AA1814" s="31">
        <f t="shared" si="6234"/>
        <v>0</v>
      </c>
      <c r="AB1814" s="31">
        <f t="shared" si="6235"/>
        <v>0</v>
      </c>
      <c r="AC1814" s="31">
        <f t="shared" si="6236"/>
        <v>0</v>
      </c>
      <c r="AD1814" s="31">
        <f t="shared" si="6272"/>
        <v>3914.9000000000001</v>
      </c>
      <c r="AE1814" s="31">
        <f t="shared" si="6273"/>
        <v>7744.3999999999996</v>
      </c>
      <c r="AF1814" s="31">
        <f t="shared" si="6274"/>
        <v>3872.1999999999998</v>
      </c>
      <c r="AG1814" s="31">
        <f t="shared" si="6237"/>
        <v>0</v>
      </c>
      <c r="AH1814" s="31">
        <f t="shared" si="6238"/>
        <v>0</v>
      </c>
      <c r="AI1814" s="31">
        <f t="shared" si="6239"/>
        <v>0</v>
      </c>
      <c r="AJ1814" s="31">
        <f t="shared" si="6275"/>
        <v>3914.9000000000001</v>
      </c>
      <c r="AK1814" s="31">
        <f t="shared" si="6276"/>
        <v>7744.3999999999996</v>
      </c>
      <c r="AL1814" s="31">
        <f t="shared" si="6277"/>
        <v>3872.1999999999998</v>
      </c>
      <c r="AM1814" s="31">
        <f t="shared" si="6240"/>
        <v>0</v>
      </c>
      <c r="AN1814" s="31">
        <f t="shared" si="6241"/>
        <v>0</v>
      </c>
      <c r="AO1814" s="31">
        <f t="shared" si="6242"/>
        <v>0</v>
      </c>
      <c r="AP1814" s="31">
        <f t="shared" si="6278"/>
        <v>3914.9000000000001</v>
      </c>
      <c r="AQ1814" s="31">
        <f t="shared" si="6279"/>
        <v>7744.3999999999996</v>
      </c>
      <c r="AR1814" s="31">
        <f t="shared" si="6280"/>
        <v>3872.1999999999998</v>
      </c>
      <c r="AS1814" s="31">
        <f t="shared" si="6243"/>
        <v>0</v>
      </c>
      <c r="AT1814" s="31">
        <f t="shared" si="6244"/>
        <v>0</v>
      </c>
      <c r="AU1814" s="31">
        <f t="shared" si="6245"/>
        <v>0</v>
      </c>
      <c r="AV1814" s="31">
        <f t="shared" si="6281"/>
        <v>3914.9000000000001</v>
      </c>
      <c r="AW1814" s="31">
        <f t="shared" si="6282"/>
        <v>7744.3999999999996</v>
      </c>
      <c r="AX1814" s="31">
        <f t="shared" si="6283"/>
        <v>3872.1999999999998</v>
      </c>
      <c r="AY1814" s="31">
        <f t="shared" si="6246"/>
        <v>0</v>
      </c>
      <c r="AZ1814" s="31">
        <f t="shared" si="6247"/>
        <v>0</v>
      </c>
      <c r="BA1814" s="31">
        <f t="shared" si="6248"/>
        <v>0</v>
      </c>
      <c r="BB1814" s="31">
        <f t="shared" si="6284"/>
        <v>3914.9000000000001</v>
      </c>
      <c r="BC1814" s="31">
        <f t="shared" si="6285"/>
        <v>7744.3999999999996</v>
      </c>
      <c r="BD1814" s="31">
        <f t="shared" si="6286"/>
        <v>3872.1999999999998</v>
      </c>
      <c r="BE1814" s="31">
        <f t="shared" si="6249"/>
        <v>0</v>
      </c>
      <c r="BF1814" s="31">
        <f t="shared" si="6250"/>
        <v>0</v>
      </c>
      <c r="BG1814" s="31">
        <f t="shared" si="6251"/>
        <v>0</v>
      </c>
      <c r="BH1814" s="31">
        <f t="shared" si="6287"/>
        <v>3914.9000000000001</v>
      </c>
      <c r="BI1814" s="31">
        <f t="shared" si="6288"/>
        <v>7744.3999999999996</v>
      </c>
      <c r="BJ1814" s="31">
        <f t="shared" si="6289"/>
        <v>3872.1999999999998</v>
      </c>
      <c r="BK1814" s="31">
        <f t="shared" si="6252"/>
        <v>0</v>
      </c>
      <c r="BL1814" s="31">
        <f t="shared" si="6253"/>
        <v>0</v>
      </c>
      <c r="BM1814" s="31">
        <f t="shared" si="6254"/>
        <v>0</v>
      </c>
      <c r="BN1814" s="31">
        <f t="shared" si="6290"/>
        <v>3914.9000000000001</v>
      </c>
      <c r="BO1814" s="31">
        <f t="shared" si="6291"/>
        <v>7744.3999999999996</v>
      </c>
      <c r="BP1814" s="31">
        <f t="shared" si="6292"/>
        <v>3872.1999999999998</v>
      </c>
      <c r="BQ1814" s="31">
        <f t="shared" si="6255"/>
        <v>0</v>
      </c>
      <c r="BR1814" s="31">
        <f t="shared" si="6256"/>
        <v>0</v>
      </c>
      <c r="BS1814" s="31">
        <f t="shared" si="6293"/>
        <v>3914.9000000000001</v>
      </c>
      <c r="BT1814" s="31">
        <f t="shared" si="6294"/>
        <v>7744.3999999999996</v>
      </c>
      <c r="BU1814" s="31">
        <f t="shared" si="6295"/>
        <v>3872.1999999999998</v>
      </c>
      <c r="BV1814" s="31">
        <f t="shared" si="6257"/>
        <v>0</v>
      </c>
      <c r="BW1814" s="31">
        <f t="shared" si="6258"/>
        <v>0</v>
      </c>
      <c r="BX1814" s="31">
        <f t="shared" si="6296"/>
        <v>3914.9000000000001</v>
      </c>
      <c r="BY1814" s="31">
        <f t="shared" si="6297"/>
        <v>7744.3999999999996</v>
      </c>
      <c r="BZ1814" s="31">
        <f t="shared" si="6298"/>
        <v>3872.1999999999998</v>
      </c>
      <c r="CA1814" s="31">
        <f t="shared" si="6259"/>
        <v>0</v>
      </c>
      <c r="CB1814" s="31">
        <f t="shared" si="6260"/>
        <v>0</v>
      </c>
      <c r="CC1814" s="31">
        <f t="shared" si="6261"/>
        <v>0</v>
      </c>
      <c r="CD1814" s="31">
        <f t="shared" si="6114"/>
        <v>3914.9000000000001</v>
      </c>
      <c r="CE1814" s="31">
        <f t="shared" si="6115"/>
        <v>7744.3999999999996</v>
      </c>
      <c r="CF1814" s="31">
        <f t="shared" si="6116"/>
        <v>3872.1999999999998</v>
      </c>
      <c r="CG1814" s="31">
        <f t="shared" si="6262"/>
        <v>0</v>
      </c>
      <c r="CH1814" s="24"/>
      <c r="CI1814" s="40"/>
      <c r="CO1814" s="1" t="s">
        <v>31</v>
      </c>
    </row>
    <row r="1815" ht="29.850000000000001">
      <c r="A1815" s="41" t="s">
        <v>1039</v>
      </c>
      <c r="B1815" s="41" t="s">
        <v>342</v>
      </c>
      <c r="C1815" s="39"/>
      <c r="D1815" s="16"/>
      <c r="E1815" s="39" t="s">
        <v>194</v>
      </c>
      <c r="F1815" s="31">
        <f t="shared" si="6222"/>
        <v>3914.9000000000001</v>
      </c>
      <c r="G1815" s="31">
        <f t="shared" si="6223"/>
        <v>7744.3999999999996</v>
      </c>
      <c r="H1815" s="31">
        <f t="shared" si="6224"/>
        <v>3872.1999999999998</v>
      </c>
      <c r="I1815" s="31">
        <f t="shared" si="6225"/>
        <v>0</v>
      </c>
      <c r="J1815" s="31">
        <f t="shared" si="6226"/>
        <v>0</v>
      </c>
      <c r="K1815" s="31">
        <f t="shared" si="6227"/>
        <v>0</v>
      </c>
      <c r="L1815" s="31">
        <f t="shared" si="6263"/>
        <v>3914.9000000000001</v>
      </c>
      <c r="M1815" s="31">
        <f t="shared" si="6264"/>
        <v>7744.3999999999996</v>
      </c>
      <c r="N1815" s="31">
        <f t="shared" si="6265"/>
        <v>3872.1999999999998</v>
      </c>
      <c r="O1815" s="31">
        <f t="shared" si="6228"/>
        <v>0</v>
      </c>
      <c r="P1815" s="31">
        <f t="shared" si="6229"/>
        <v>0</v>
      </c>
      <c r="Q1815" s="31">
        <f t="shared" si="6230"/>
        <v>0</v>
      </c>
      <c r="R1815" s="31">
        <f t="shared" si="6266"/>
        <v>3914.9000000000001</v>
      </c>
      <c r="S1815" s="31">
        <f t="shared" si="6267"/>
        <v>7744.3999999999996</v>
      </c>
      <c r="T1815" s="31">
        <f t="shared" si="6268"/>
        <v>3872.1999999999998</v>
      </c>
      <c r="U1815" s="31">
        <f t="shared" si="6231"/>
        <v>0</v>
      </c>
      <c r="V1815" s="31">
        <f t="shared" si="6232"/>
        <v>0</v>
      </c>
      <c r="W1815" s="31">
        <f t="shared" si="6233"/>
        <v>0</v>
      </c>
      <c r="X1815" s="31">
        <f t="shared" si="6269"/>
        <v>3914.9000000000001</v>
      </c>
      <c r="Y1815" s="31">
        <f t="shared" si="6270"/>
        <v>7744.3999999999996</v>
      </c>
      <c r="Z1815" s="31">
        <f t="shared" si="6271"/>
        <v>3872.1999999999998</v>
      </c>
      <c r="AA1815" s="31">
        <f t="shared" si="6234"/>
        <v>0</v>
      </c>
      <c r="AB1815" s="31">
        <f t="shared" si="6235"/>
        <v>0</v>
      </c>
      <c r="AC1815" s="31">
        <f t="shared" si="6236"/>
        <v>0</v>
      </c>
      <c r="AD1815" s="31">
        <f t="shared" si="6272"/>
        <v>3914.9000000000001</v>
      </c>
      <c r="AE1815" s="31">
        <f t="shared" si="6273"/>
        <v>7744.3999999999996</v>
      </c>
      <c r="AF1815" s="31">
        <f t="shared" si="6274"/>
        <v>3872.1999999999998</v>
      </c>
      <c r="AG1815" s="31">
        <f t="shared" si="6237"/>
        <v>0</v>
      </c>
      <c r="AH1815" s="31">
        <f t="shared" si="6238"/>
        <v>0</v>
      </c>
      <c r="AI1815" s="31">
        <f t="shared" si="6239"/>
        <v>0</v>
      </c>
      <c r="AJ1815" s="31">
        <f t="shared" si="6275"/>
        <v>3914.9000000000001</v>
      </c>
      <c r="AK1815" s="31">
        <f t="shared" si="6276"/>
        <v>7744.3999999999996</v>
      </c>
      <c r="AL1815" s="31">
        <f t="shared" si="6277"/>
        <v>3872.1999999999998</v>
      </c>
      <c r="AM1815" s="31">
        <f t="shared" si="6240"/>
        <v>0</v>
      </c>
      <c r="AN1815" s="31">
        <f t="shared" si="6241"/>
        <v>0</v>
      </c>
      <c r="AO1815" s="31">
        <f t="shared" si="6242"/>
        <v>0</v>
      </c>
      <c r="AP1815" s="31">
        <f t="shared" si="6278"/>
        <v>3914.9000000000001</v>
      </c>
      <c r="AQ1815" s="31">
        <f t="shared" si="6279"/>
        <v>7744.3999999999996</v>
      </c>
      <c r="AR1815" s="31">
        <f t="shared" si="6280"/>
        <v>3872.1999999999998</v>
      </c>
      <c r="AS1815" s="31">
        <f t="shared" si="6243"/>
        <v>0</v>
      </c>
      <c r="AT1815" s="31">
        <f t="shared" si="6244"/>
        <v>0</v>
      </c>
      <c r="AU1815" s="31">
        <f t="shared" si="6245"/>
        <v>0</v>
      </c>
      <c r="AV1815" s="31">
        <f t="shared" si="6281"/>
        <v>3914.9000000000001</v>
      </c>
      <c r="AW1815" s="31">
        <f t="shared" si="6282"/>
        <v>7744.3999999999996</v>
      </c>
      <c r="AX1815" s="31">
        <f t="shared" si="6283"/>
        <v>3872.1999999999998</v>
      </c>
      <c r="AY1815" s="31">
        <f t="shared" si="6246"/>
        <v>0</v>
      </c>
      <c r="AZ1815" s="31">
        <f t="shared" si="6247"/>
        <v>0</v>
      </c>
      <c r="BA1815" s="31">
        <f t="shared" si="6248"/>
        <v>0</v>
      </c>
      <c r="BB1815" s="31">
        <f t="shared" si="6284"/>
        <v>3914.9000000000001</v>
      </c>
      <c r="BC1815" s="31">
        <f t="shared" si="6285"/>
        <v>7744.3999999999996</v>
      </c>
      <c r="BD1815" s="31">
        <f t="shared" si="6286"/>
        <v>3872.1999999999998</v>
      </c>
      <c r="BE1815" s="31">
        <f t="shared" si="6249"/>
        <v>0</v>
      </c>
      <c r="BF1815" s="31">
        <f t="shared" si="6250"/>
        <v>0</v>
      </c>
      <c r="BG1815" s="31">
        <f t="shared" si="6251"/>
        <v>0</v>
      </c>
      <c r="BH1815" s="31">
        <f t="shared" si="6287"/>
        <v>3914.9000000000001</v>
      </c>
      <c r="BI1815" s="31">
        <f t="shared" si="6288"/>
        <v>7744.3999999999996</v>
      </c>
      <c r="BJ1815" s="31">
        <f t="shared" si="6289"/>
        <v>3872.1999999999998</v>
      </c>
      <c r="BK1815" s="31">
        <f t="shared" si="6252"/>
        <v>0</v>
      </c>
      <c r="BL1815" s="31">
        <f t="shared" si="6253"/>
        <v>0</v>
      </c>
      <c r="BM1815" s="31">
        <f t="shared" si="6254"/>
        <v>0</v>
      </c>
      <c r="BN1815" s="31">
        <f t="shared" si="6290"/>
        <v>3914.9000000000001</v>
      </c>
      <c r="BO1815" s="31">
        <f t="shared" si="6291"/>
        <v>7744.3999999999996</v>
      </c>
      <c r="BP1815" s="31">
        <f t="shared" si="6292"/>
        <v>3872.1999999999998</v>
      </c>
      <c r="BQ1815" s="31">
        <f t="shared" si="6255"/>
        <v>0</v>
      </c>
      <c r="BR1815" s="31">
        <f t="shared" si="6256"/>
        <v>0</v>
      </c>
      <c r="BS1815" s="31">
        <f t="shared" si="6293"/>
        <v>3914.9000000000001</v>
      </c>
      <c r="BT1815" s="31">
        <f t="shared" si="6294"/>
        <v>7744.3999999999996</v>
      </c>
      <c r="BU1815" s="31">
        <f t="shared" si="6295"/>
        <v>3872.1999999999998</v>
      </c>
      <c r="BV1815" s="31">
        <f t="shared" si="6257"/>
        <v>0</v>
      </c>
      <c r="BW1815" s="31">
        <f t="shared" si="6258"/>
        <v>0</v>
      </c>
      <c r="BX1815" s="31">
        <f t="shared" si="6296"/>
        <v>3914.9000000000001</v>
      </c>
      <c r="BY1815" s="31">
        <f t="shared" si="6297"/>
        <v>7744.3999999999996</v>
      </c>
      <c r="BZ1815" s="31">
        <f t="shared" si="6298"/>
        <v>3872.1999999999998</v>
      </c>
      <c r="CA1815" s="31">
        <f t="shared" si="6259"/>
        <v>0</v>
      </c>
      <c r="CB1815" s="31">
        <f t="shared" si="6260"/>
        <v>0</v>
      </c>
      <c r="CC1815" s="31">
        <f t="shared" si="6261"/>
        <v>0</v>
      </c>
      <c r="CD1815" s="31">
        <f t="shared" si="6114"/>
        <v>3914.9000000000001</v>
      </c>
      <c r="CE1815" s="31">
        <f t="shared" si="6115"/>
        <v>7744.3999999999996</v>
      </c>
      <c r="CF1815" s="31">
        <f t="shared" si="6116"/>
        <v>3872.1999999999998</v>
      </c>
      <c r="CG1815" s="31">
        <f t="shared" si="6262"/>
        <v>0</v>
      </c>
      <c r="CH1815" s="24"/>
      <c r="CI1815" s="40"/>
      <c r="CM1815" s="1" t="s">
        <v>29</v>
      </c>
    </row>
    <row r="1816" ht="29.850000000000001">
      <c r="A1816" s="41" t="s">
        <v>1039</v>
      </c>
      <c r="B1816" s="17">
        <v>320</v>
      </c>
      <c r="C1816" s="39"/>
      <c r="D1816" s="16"/>
      <c r="E1816" s="39" t="s">
        <v>365</v>
      </c>
      <c r="F1816" s="31">
        <f t="shared" si="6222"/>
        <v>3914.9000000000001</v>
      </c>
      <c r="G1816" s="31">
        <f t="shared" si="6223"/>
        <v>7744.3999999999996</v>
      </c>
      <c r="H1816" s="31">
        <f t="shared" si="6224"/>
        <v>3872.1999999999998</v>
      </c>
      <c r="I1816" s="31">
        <f t="shared" si="6225"/>
        <v>0</v>
      </c>
      <c r="J1816" s="31">
        <f t="shared" si="6226"/>
        <v>0</v>
      </c>
      <c r="K1816" s="31">
        <f t="shared" si="6227"/>
        <v>0</v>
      </c>
      <c r="L1816" s="31">
        <f t="shared" si="6263"/>
        <v>3914.9000000000001</v>
      </c>
      <c r="M1816" s="31">
        <f t="shared" si="6264"/>
        <v>7744.3999999999996</v>
      </c>
      <c r="N1816" s="31">
        <f t="shared" si="6265"/>
        <v>3872.1999999999998</v>
      </c>
      <c r="O1816" s="31">
        <f t="shared" si="6228"/>
        <v>0</v>
      </c>
      <c r="P1816" s="31">
        <f t="shared" si="6229"/>
        <v>0</v>
      </c>
      <c r="Q1816" s="31">
        <f t="shared" si="6230"/>
        <v>0</v>
      </c>
      <c r="R1816" s="31">
        <f t="shared" si="6266"/>
        <v>3914.9000000000001</v>
      </c>
      <c r="S1816" s="31">
        <f t="shared" si="6267"/>
        <v>7744.3999999999996</v>
      </c>
      <c r="T1816" s="31">
        <f t="shared" si="6268"/>
        <v>3872.1999999999998</v>
      </c>
      <c r="U1816" s="31">
        <f t="shared" si="6231"/>
        <v>0</v>
      </c>
      <c r="V1816" s="31">
        <f t="shared" si="6232"/>
        <v>0</v>
      </c>
      <c r="W1816" s="31">
        <f t="shared" si="6233"/>
        <v>0</v>
      </c>
      <c r="X1816" s="31">
        <f t="shared" si="6269"/>
        <v>3914.9000000000001</v>
      </c>
      <c r="Y1816" s="31">
        <f t="shared" si="6270"/>
        <v>7744.3999999999996</v>
      </c>
      <c r="Z1816" s="31">
        <f t="shared" si="6271"/>
        <v>3872.1999999999998</v>
      </c>
      <c r="AA1816" s="31">
        <f t="shared" si="6234"/>
        <v>0</v>
      </c>
      <c r="AB1816" s="31">
        <f t="shared" si="6235"/>
        <v>0</v>
      </c>
      <c r="AC1816" s="31">
        <f t="shared" si="6236"/>
        <v>0</v>
      </c>
      <c r="AD1816" s="31">
        <f t="shared" si="6272"/>
        <v>3914.9000000000001</v>
      </c>
      <c r="AE1816" s="31">
        <f t="shared" si="6273"/>
        <v>7744.3999999999996</v>
      </c>
      <c r="AF1816" s="31">
        <f t="shared" si="6274"/>
        <v>3872.1999999999998</v>
      </c>
      <c r="AG1816" s="31">
        <f t="shared" si="6237"/>
        <v>0</v>
      </c>
      <c r="AH1816" s="31">
        <f t="shared" si="6238"/>
        <v>0</v>
      </c>
      <c r="AI1816" s="31">
        <f t="shared" si="6239"/>
        <v>0</v>
      </c>
      <c r="AJ1816" s="31">
        <f t="shared" si="6275"/>
        <v>3914.9000000000001</v>
      </c>
      <c r="AK1816" s="31">
        <f t="shared" si="6276"/>
        <v>7744.3999999999996</v>
      </c>
      <c r="AL1816" s="31">
        <f t="shared" si="6277"/>
        <v>3872.1999999999998</v>
      </c>
      <c r="AM1816" s="31">
        <f t="shared" si="6240"/>
        <v>0</v>
      </c>
      <c r="AN1816" s="31">
        <f t="shared" si="6241"/>
        <v>0</v>
      </c>
      <c r="AO1816" s="31">
        <f t="shared" si="6242"/>
        <v>0</v>
      </c>
      <c r="AP1816" s="31">
        <f t="shared" si="6278"/>
        <v>3914.9000000000001</v>
      </c>
      <c r="AQ1816" s="31">
        <f t="shared" si="6279"/>
        <v>7744.3999999999996</v>
      </c>
      <c r="AR1816" s="31">
        <f t="shared" si="6280"/>
        <v>3872.1999999999998</v>
      </c>
      <c r="AS1816" s="31">
        <f t="shared" si="6243"/>
        <v>0</v>
      </c>
      <c r="AT1816" s="31">
        <f t="shared" si="6244"/>
        <v>0</v>
      </c>
      <c r="AU1816" s="31">
        <f t="shared" si="6245"/>
        <v>0</v>
      </c>
      <c r="AV1816" s="31">
        <f t="shared" si="6281"/>
        <v>3914.9000000000001</v>
      </c>
      <c r="AW1816" s="31">
        <f t="shared" si="6282"/>
        <v>7744.3999999999996</v>
      </c>
      <c r="AX1816" s="31">
        <f t="shared" si="6283"/>
        <v>3872.1999999999998</v>
      </c>
      <c r="AY1816" s="31">
        <f t="shared" si="6246"/>
        <v>0</v>
      </c>
      <c r="AZ1816" s="31">
        <f t="shared" si="6247"/>
        <v>0</v>
      </c>
      <c r="BA1816" s="31">
        <f t="shared" si="6248"/>
        <v>0</v>
      </c>
      <c r="BB1816" s="31">
        <f t="shared" si="6284"/>
        <v>3914.9000000000001</v>
      </c>
      <c r="BC1816" s="31">
        <f t="shared" si="6285"/>
        <v>7744.3999999999996</v>
      </c>
      <c r="BD1816" s="31">
        <f t="shared" si="6286"/>
        <v>3872.1999999999998</v>
      </c>
      <c r="BE1816" s="31">
        <f t="shared" si="6249"/>
        <v>0</v>
      </c>
      <c r="BF1816" s="31">
        <f t="shared" si="6250"/>
        <v>0</v>
      </c>
      <c r="BG1816" s="31">
        <f t="shared" si="6251"/>
        <v>0</v>
      </c>
      <c r="BH1816" s="31">
        <f t="shared" si="6287"/>
        <v>3914.9000000000001</v>
      </c>
      <c r="BI1816" s="31">
        <f t="shared" si="6288"/>
        <v>7744.3999999999996</v>
      </c>
      <c r="BJ1816" s="31">
        <f t="shared" si="6289"/>
        <v>3872.1999999999998</v>
      </c>
      <c r="BK1816" s="31">
        <f t="shared" si="6252"/>
        <v>0</v>
      </c>
      <c r="BL1816" s="31">
        <f t="shared" si="6253"/>
        <v>0</v>
      </c>
      <c r="BM1816" s="31">
        <f t="shared" si="6254"/>
        <v>0</v>
      </c>
      <c r="BN1816" s="31">
        <f t="shared" si="6290"/>
        <v>3914.9000000000001</v>
      </c>
      <c r="BO1816" s="31">
        <f t="shared" si="6291"/>
        <v>7744.3999999999996</v>
      </c>
      <c r="BP1816" s="31">
        <f t="shared" si="6292"/>
        <v>3872.1999999999998</v>
      </c>
      <c r="BQ1816" s="31">
        <f t="shared" si="6255"/>
        <v>0</v>
      </c>
      <c r="BR1816" s="31">
        <f t="shared" si="6256"/>
        <v>0</v>
      </c>
      <c r="BS1816" s="31">
        <f t="shared" si="6293"/>
        <v>3914.9000000000001</v>
      </c>
      <c r="BT1816" s="31">
        <f t="shared" si="6294"/>
        <v>7744.3999999999996</v>
      </c>
      <c r="BU1816" s="31">
        <f t="shared" si="6295"/>
        <v>3872.1999999999998</v>
      </c>
      <c r="BV1816" s="31">
        <f t="shared" si="6257"/>
        <v>0</v>
      </c>
      <c r="BW1816" s="31">
        <f t="shared" si="6258"/>
        <v>0</v>
      </c>
      <c r="BX1816" s="31">
        <f t="shared" si="6296"/>
        <v>3914.9000000000001</v>
      </c>
      <c r="BY1816" s="31">
        <f t="shared" si="6297"/>
        <v>7744.3999999999996</v>
      </c>
      <c r="BZ1816" s="31">
        <f t="shared" si="6298"/>
        <v>3872.1999999999998</v>
      </c>
      <c r="CA1816" s="31">
        <f t="shared" si="6259"/>
        <v>0</v>
      </c>
      <c r="CB1816" s="31">
        <f t="shared" si="6260"/>
        <v>0</v>
      </c>
      <c r="CC1816" s="31">
        <f t="shared" si="6261"/>
        <v>0</v>
      </c>
      <c r="CD1816" s="31">
        <f t="shared" si="6114"/>
        <v>3914.9000000000001</v>
      </c>
      <c r="CE1816" s="31">
        <f t="shared" si="6115"/>
        <v>7744.3999999999996</v>
      </c>
      <c r="CF1816" s="31">
        <f t="shared" si="6116"/>
        <v>3872.1999999999998</v>
      </c>
      <c r="CG1816" s="31">
        <f t="shared" si="6262"/>
        <v>0</v>
      </c>
      <c r="CH1816" s="24"/>
      <c r="CI1816" s="40"/>
      <c r="CN1816" s="1" t="s">
        <v>30</v>
      </c>
    </row>
    <row r="1817" ht="15">
      <c r="A1817" s="41" t="s">
        <v>1039</v>
      </c>
      <c r="B1817" s="17">
        <v>320</v>
      </c>
      <c r="C1817" s="16" t="s">
        <v>134</v>
      </c>
      <c r="D1817" s="16" t="s">
        <v>67</v>
      </c>
      <c r="E1817" s="39" t="s">
        <v>236</v>
      </c>
      <c r="F1817" s="31">
        <v>3914.9000000000001</v>
      </c>
      <c r="G1817" s="31">
        <v>7744.3999999999996</v>
      </c>
      <c r="H1817" s="31">
        <v>3872.1999999999998</v>
      </c>
      <c r="I1817" s="31"/>
      <c r="J1817" s="31"/>
      <c r="K1817" s="31"/>
      <c r="L1817" s="31">
        <f t="shared" si="6263"/>
        <v>3914.9000000000001</v>
      </c>
      <c r="M1817" s="31">
        <f t="shared" si="6264"/>
        <v>7744.3999999999996</v>
      </c>
      <c r="N1817" s="31">
        <f t="shared" si="6265"/>
        <v>3872.1999999999998</v>
      </c>
      <c r="O1817" s="31"/>
      <c r="P1817" s="31"/>
      <c r="Q1817" s="31"/>
      <c r="R1817" s="31">
        <f t="shared" si="6266"/>
        <v>3914.9000000000001</v>
      </c>
      <c r="S1817" s="31">
        <f t="shared" si="6267"/>
        <v>7744.3999999999996</v>
      </c>
      <c r="T1817" s="31">
        <f t="shared" si="6268"/>
        <v>3872.1999999999998</v>
      </c>
      <c r="U1817" s="31"/>
      <c r="V1817" s="31"/>
      <c r="W1817" s="31"/>
      <c r="X1817" s="31">
        <f t="shared" si="6269"/>
        <v>3914.9000000000001</v>
      </c>
      <c r="Y1817" s="31">
        <f t="shared" si="6270"/>
        <v>7744.3999999999996</v>
      </c>
      <c r="Z1817" s="31">
        <f t="shared" si="6271"/>
        <v>3872.1999999999998</v>
      </c>
      <c r="AA1817" s="31"/>
      <c r="AB1817" s="31"/>
      <c r="AC1817" s="31"/>
      <c r="AD1817" s="31">
        <f t="shared" si="6272"/>
        <v>3914.9000000000001</v>
      </c>
      <c r="AE1817" s="31">
        <f t="shared" si="6273"/>
        <v>7744.3999999999996</v>
      </c>
      <c r="AF1817" s="31">
        <f t="shared" si="6274"/>
        <v>3872.1999999999998</v>
      </c>
      <c r="AG1817" s="31"/>
      <c r="AH1817" s="31"/>
      <c r="AI1817" s="31"/>
      <c r="AJ1817" s="31">
        <f t="shared" si="6275"/>
        <v>3914.9000000000001</v>
      </c>
      <c r="AK1817" s="31">
        <f t="shared" si="6276"/>
        <v>7744.3999999999996</v>
      </c>
      <c r="AL1817" s="31">
        <f t="shared" si="6277"/>
        <v>3872.1999999999998</v>
      </c>
      <c r="AM1817" s="31"/>
      <c r="AN1817" s="31"/>
      <c r="AO1817" s="31"/>
      <c r="AP1817" s="31">
        <f t="shared" si="6278"/>
        <v>3914.9000000000001</v>
      </c>
      <c r="AQ1817" s="31">
        <f t="shared" si="6279"/>
        <v>7744.3999999999996</v>
      </c>
      <c r="AR1817" s="31">
        <f t="shared" si="6280"/>
        <v>3872.1999999999998</v>
      </c>
      <c r="AS1817" s="31"/>
      <c r="AT1817" s="31"/>
      <c r="AU1817" s="31"/>
      <c r="AV1817" s="31">
        <f t="shared" si="6281"/>
        <v>3914.9000000000001</v>
      </c>
      <c r="AW1817" s="31">
        <f t="shared" si="6282"/>
        <v>7744.3999999999996</v>
      </c>
      <c r="AX1817" s="31">
        <f t="shared" si="6283"/>
        <v>3872.1999999999998</v>
      </c>
      <c r="AY1817" s="31"/>
      <c r="AZ1817" s="31"/>
      <c r="BA1817" s="31"/>
      <c r="BB1817" s="31">
        <f t="shared" si="6284"/>
        <v>3914.9000000000001</v>
      </c>
      <c r="BC1817" s="31">
        <f t="shared" si="6285"/>
        <v>7744.3999999999996</v>
      </c>
      <c r="BD1817" s="31">
        <f t="shared" si="6286"/>
        <v>3872.1999999999998</v>
      </c>
      <c r="BE1817" s="31"/>
      <c r="BF1817" s="31"/>
      <c r="BG1817" s="31"/>
      <c r="BH1817" s="31">
        <f t="shared" si="6287"/>
        <v>3914.9000000000001</v>
      </c>
      <c r="BI1817" s="31">
        <f t="shared" si="6288"/>
        <v>7744.3999999999996</v>
      </c>
      <c r="BJ1817" s="31">
        <f t="shared" si="6289"/>
        <v>3872.1999999999998</v>
      </c>
      <c r="BK1817" s="31"/>
      <c r="BL1817" s="31"/>
      <c r="BM1817" s="31"/>
      <c r="BN1817" s="31">
        <f t="shared" si="6290"/>
        <v>3914.9000000000001</v>
      </c>
      <c r="BO1817" s="31">
        <f t="shared" si="6291"/>
        <v>7744.3999999999996</v>
      </c>
      <c r="BP1817" s="31">
        <f t="shared" si="6292"/>
        <v>3872.1999999999998</v>
      </c>
      <c r="BQ1817" s="31"/>
      <c r="BR1817" s="31"/>
      <c r="BS1817" s="31">
        <f t="shared" si="6293"/>
        <v>3914.9000000000001</v>
      </c>
      <c r="BT1817" s="31">
        <f t="shared" si="6294"/>
        <v>7744.3999999999996</v>
      </c>
      <c r="BU1817" s="31">
        <f t="shared" si="6295"/>
        <v>3872.1999999999998</v>
      </c>
      <c r="BV1817" s="31"/>
      <c r="BW1817" s="31"/>
      <c r="BX1817" s="31">
        <f t="shared" si="6296"/>
        <v>3914.9000000000001</v>
      </c>
      <c r="BY1817" s="31">
        <f t="shared" si="6297"/>
        <v>7744.3999999999996</v>
      </c>
      <c r="BZ1817" s="31">
        <f t="shared" si="6298"/>
        <v>3872.1999999999998</v>
      </c>
      <c r="CA1817" s="31"/>
      <c r="CB1817" s="31"/>
      <c r="CC1817" s="31"/>
      <c r="CD1817" s="31">
        <f t="shared" si="6114"/>
        <v>3914.9000000000001</v>
      </c>
      <c r="CE1817" s="31">
        <f t="shared" si="6115"/>
        <v>7744.3999999999996</v>
      </c>
      <c r="CF1817" s="31">
        <f t="shared" si="6116"/>
        <v>3872.1999999999998</v>
      </c>
      <c r="CG1817" s="31"/>
      <c r="CH1817" s="24"/>
      <c r="CI1817" s="40"/>
    </row>
    <row r="1818" ht="78.599999999999994">
      <c r="A1818" s="41" t="s">
        <v>1041</v>
      </c>
      <c r="B1818" s="41"/>
      <c r="C1818" s="39"/>
      <c r="D1818" s="16"/>
      <c r="E1818" s="39" t="s">
        <v>1042</v>
      </c>
      <c r="F1818" s="31">
        <f t="shared" si="6222"/>
        <v>42000</v>
      </c>
      <c r="G1818" s="31">
        <f t="shared" si="6223"/>
        <v>42000</v>
      </c>
      <c r="H1818" s="31">
        <f t="shared" si="6224"/>
        <v>42000</v>
      </c>
      <c r="I1818" s="31">
        <f t="shared" si="6225"/>
        <v>0</v>
      </c>
      <c r="J1818" s="31">
        <f t="shared" si="6226"/>
        <v>0</v>
      </c>
      <c r="K1818" s="31">
        <f t="shared" si="6227"/>
        <v>0</v>
      </c>
      <c r="L1818" s="31">
        <f t="shared" si="6263"/>
        <v>42000</v>
      </c>
      <c r="M1818" s="31">
        <f t="shared" si="6264"/>
        <v>42000</v>
      </c>
      <c r="N1818" s="31">
        <f t="shared" si="6265"/>
        <v>42000</v>
      </c>
      <c r="O1818" s="31">
        <f t="shared" si="6228"/>
        <v>0</v>
      </c>
      <c r="P1818" s="31">
        <f t="shared" si="6229"/>
        <v>0</v>
      </c>
      <c r="Q1818" s="31">
        <f t="shared" si="6230"/>
        <v>0</v>
      </c>
      <c r="R1818" s="31">
        <f t="shared" si="6266"/>
        <v>42000</v>
      </c>
      <c r="S1818" s="31">
        <f t="shared" si="6267"/>
        <v>42000</v>
      </c>
      <c r="T1818" s="31">
        <f t="shared" si="6268"/>
        <v>42000</v>
      </c>
      <c r="U1818" s="31">
        <f t="shared" si="6231"/>
        <v>0</v>
      </c>
      <c r="V1818" s="31">
        <f t="shared" si="6232"/>
        <v>0</v>
      </c>
      <c r="W1818" s="31">
        <f t="shared" si="6233"/>
        <v>0</v>
      </c>
      <c r="X1818" s="31">
        <f t="shared" si="6269"/>
        <v>42000</v>
      </c>
      <c r="Y1818" s="31">
        <f t="shared" si="6270"/>
        <v>42000</v>
      </c>
      <c r="Z1818" s="31">
        <f t="shared" si="6271"/>
        <v>42000</v>
      </c>
      <c r="AA1818" s="31">
        <f t="shared" si="6234"/>
        <v>0</v>
      </c>
      <c r="AB1818" s="31">
        <f t="shared" si="6235"/>
        <v>0</v>
      </c>
      <c r="AC1818" s="31">
        <f t="shared" si="6236"/>
        <v>0</v>
      </c>
      <c r="AD1818" s="31">
        <f t="shared" si="6272"/>
        <v>42000</v>
      </c>
      <c r="AE1818" s="31">
        <f t="shared" si="6273"/>
        <v>42000</v>
      </c>
      <c r="AF1818" s="31">
        <f t="shared" si="6274"/>
        <v>42000</v>
      </c>
      <c r="AG1818" s="31">
        <f t="shared" si="6237"/>
        <v>0</v>
      </c>
      <c r="AH1818" s="31">
        <f t="shared" si="6238"/>
        <v>0</v>
      </c>
      <c r="AI1818" s="31">
        <f t="shared" si="6239"/>
        <v>0</v>
      </c>
      <c r="AJ1818" s="31">
        <f t="shared" si="6275"/>
        <v>42000</v>
      </c>
      <c r="AK1818" s="31">
        <f t="shared" si="6276"/>
        <v>42000</v>
      </c>
      <c r="AL1818" s="31">
        <f t="shared" si="6277"/>
        <v>42000</v>
      </c>
      <c r="AM1818" s="31">
        <f t="shared" si="6240"/>
        <v>0</v>
      </c>
      <c r="AN1818" s="31">
        <f t="shared" si="6241"/>
        <v>0</v>
      </c>
      <c r="AO1818" s="31">
        <f t="shared" si="6242"/>
        <v>0</v>
      </c>
      <c r="AP1818" s="31">
        <f t="shared" si="6278"/>
        <v>42000</v>
      </c>
      <c r="AQ1818" s="31">
        <f t="shared" si="6279"/>
        <v>42000</v>
      </c>
      <c r="AR1818" s="31">
        <f t="shared" si="6280"/>
        <v>42000</v>
      </c>
      <c r="AS1818" s="31">
        <f t="shared" si="6243"/>
        <v>0</v>
      </c>
      <c r="AT1818" s="31">
        <f t="shared" si="6244"/>
        <v>0</v>
      </c>
      <c r="AU1818" s="31">
        <f t="shared" si="6245"/>
        <v>0</v>
      </c>
      <c r="AV1818" s="31">
        <f t="shared" si="6281"/>
        <v>42000</v>
      </c>
      <c r="AW1818" s="31">
        <f t="shared" si="6282"/>
        <v>42000</v>
      </c>
      <c r="AX1818" s="31">
        <f t="shared" si="6283"/>
        <v>42000</v>
      </c>
      <c r="AY1818" s="31">
        <f t="shared" si="6246"/>
        <v>0</v>
      </c>
      <c r="AZ1818" s="31">
        <f t="shared" si="6247"/>
        <v>0</v>
      </c>
      <c r="BA1818" s="31">
        <f t="shared" si="6248"/>
        <v>0</v>
      </c>
      <c r="BB1818" s="31">
        <f t="shared" si="6284"/>
        <v>42000</v>
      </c>
      <c r="BC1818" s="31">
        <f t="shared" si="6285"/>
        <v>42000</v>
      </c>
      <c r="BD1818" s="31">
        <f t="shared" si="6286"/>
        <v>42000</v>
      </c>
      <c r="BE1818" s="31">
        <f t="shared" si="6249"/>
        <v>0</v>
      </c>
      <c r="BF1818" s="31">
        <f t="shared" si="6250"/>
        <v>0</v>
      </c>
      <c r="BG1818" s="31">
        <f t="shared" si="6251"/>
        <v>0</v>
      </c>
      <c r="BH1818" s="31">
        <f t="shared" si="6287"/>
        <v>42000</v>
      </c>
      <c r="BI1818" s="31">
        <f t="shared" si="6288"/>
        <v>42000</v>
      </c>
      <c r="BJ1818" s="31">
        <f t="shared" si="6289"/>
        <v>42000</v>
      </c>
      <c r="BK1818" s="31">
        <f t="shared" si="6252"/>
        <v>0</v>
      </c>
      <c r="BL1818" s="31">
        <f t="shared" si="6253"/>
        <v>0</v>
      </c>
      <c r="BM1818" s="31">
        <f t="shared" si="6254"/>
        <v>0</v>
      </c>
      <c r="BN1818" s="31">
        <f t="shared" si="6290"/>
        <v>42000</v>
      </c>
      <c r="BO1818" s="31">
        <f t="shared" si="6291"/>
        <v>42000</v>
      </c>
      <c r="BP1818" s="31">
        <f t="shared" si="6292"/>
        <v>42000</v>
      </c>
      <c r="BQ1818" s="31">
        <f t="shared" si="6255"/>
        <v>0</v>
      </c>
      <c r="BR1818" s="31">
        <f t="shared" si="6256"/>
        <v>0</v>
      </c>
      <c r="BS1818" s="31">
        <f t="shared" si="6293"/>
        <v>42000</v>
      </c>
      <c r="BT1818" s="31">
        <f t="shared" si="6294"/>
        <v>42000</v>
      </c>
      <c r="BU1818" s="31">
        <f t="shared" si="6295"/>
        <v>42000</v>
      </c>
      <c r="BV1818" s="31">
        <f t="shared" si="6257"/>
        <v>0</v>
      </c>
      <c r="BW1818" s="31">
        <f t="shared" si="6258"/>
        <v>0</v>
      </c>
      <c r="BX1818" s="31">
        <f t="shared" si="6296"/>
        <v>42000</v>
      </c>
      <c r="BY1818" s="31">
        <f t="shared" si="6297"/>
        <v>42000</v>
      </c>
      <c r="BZ1818" s="31">
        <f t="shared" si="6298"/>
        <v>42000</v>
      </c>
      <c r="CA1818" s="31">
        <f t="shared" si="6259"/>
        <v>0</v>
      </c>
      <c r="CB1818" s="31">
        <f t="shared" si="6260"/>
        <v>0</v>
      </c>
      <c r="CC1818" s="31">
        <f t="shared" si="6261"/>
        <v>0</v>
      </c>
      <c r="CD1818" s="31">
        <f t="shared" si="6114"/>
        <v>42000</v>
      </c>
      <c r="CE1818" s="31">
        <f t="shared" si="6115"/>
        <v>42000</v>
      </c>
      <c r="CF1818" s="31">
        <f t="shared" si="6116"/>
        <v>42000</v>
      </c>
      <c r="CG1818" s="31">
        <f t="shared" si="6262"/>
        <v>0</v>
      </c>
      <c r="CH1818" s="24"/>
      <c r="CI1818" s="40"/>
      <c r="CO1818" s="1" t="s">
        <v>31</v>
      </c>
    </row>
    <row r="1819" ht="29.850000000000001">
      <c r="A1819" s="41" t="s">
        <v>1041</v>
      </c>
      <c r="B1819" s="41" t="s">
        <v>342</v>
      </c>
      <c r="C1819" s="39"/>
      <c r="D1819" s="16"/>
      <c r="E1819" s="39" t="s">
        <v>194</v>
      </c>
      <c r="F1819" s="31">
        <f t="shared" si="6222"/>
        <v>42000</v>
      </c>
      <c r="G1819" s="31">
        <f t="shared" si="6223"/>
        <v>42000</v>
      </c>
      <c r="H1819" s="31">
        <f t="shared" si="6224"/>
        <v>42000</v>
      </c>
      <c r="I1819" s="31">
        <f t="shared" si="6225"/>
        <v>0</v>
      </c>
      <c r="J1819" s="31">
        <f t="shared" si="6226"/>
        <v>0</v>
      </c>
      <c r="K1819" s="31">
        <f t="shared" si="6227"/>
        <v>0</v>
      </c>
      <c r="L1819" s="31">
        <f t="shared" si="6263"/>
        <v>42000</v>
      </c>
      <c r="M1819" s="31">
        <f t="shared" si="6264"/>
        <v>42000</v>
      </c>
      <c r="N1819" s="31">
        <f t="shared" si="6265"/>
        <v>42000</v>
      </c>
      <c r="O1819" s="31">
        <f t="shared" si="6228"/>
        <v>0</v>
      </c>
      <c r="P1819" s="31">
        <f t="shared" si="6229"/>
        <v>0</v>
      </c>
      <c r="Q1819" s="31">
        <f t="shared" si="6230"/>
        <v>0</v>
      </c>
      <c r="R1819" s="31">
        <f t="shared" si="6266"/>
        <v>42000</v>
      </c>
      <c r="S1819" s="31">
        <f t="shared" si="6267"/>
        <v>42000</v>
      </c>
      <c r="T1819" s="31">
        <f t="shared" si="6268"/>
        <v>42000</v>
      </c>
      <c r="U1819" s="31">
        <f t="shared" si="6231"/>
        <v>0</v>
      </c>
      <c r="V1819" s="31">
        <f t="shared" si="6232"/>
        <v>0</v>
      </c>
      <c r="W1819" s="31">
        <f t="shared" si="6233"/>
        <v>0</v>
      </c>
      <c r="X1819" s="31">
        <f t="shared" si="6269"/>
        <v>42000</v>
      </c>
      <c r="Y1819" s="31">
        <f t="shared" si="6270"/>
        <v>42000</v>
      </c>
      <c r="Z1819" s="31">
        <f t="shared" si="6271"/>
        <v>42000</v>
      </c>
      <c r="AA1819" s="31">
        <f t="shared" si="6234"/>
        <v>0</v>
      </c>
      <c r="AB1819" s="31">
        <f t="shared" si="6235"/>
        <v>0</v>
      </c>
      <c r="AC1819" s="31">
        <f t="shared" si="6236"/>
        <v>0</v>
      </c>
      <c r="AD1819" s="31">
        <f t="shared" si="6272"/>
        <v>42000</v>
      </c>
      <c r="AE1819" s="31">
        <f t="shared" si="6273"/>
        <v>42000</v>
      </c>
      <c r="AF1819" s="31">
        <f t="shared" si="6274"/>
        <v>42000</v>
      </c>
      <c r="AG1819" s="31">
        <f t="shared" si="6237"/>
        <v>0</v>
      </c>
      <c r="AH1819" s="31">
        <f t="shared" si="6238"/>
        <v>0</v>
      </c>
      <c r="AI1819" s="31">
        <f t="shared" si="6239"/>
        <v>0</v>
      </c>
      <c r="AJ1819" s="31">
        <f t="shared" si="6275"/>
        <v>42000</v>
      </c>
      <c r="AK1819" s="31">
        <f t="shared" si="6276"/>
        <v>42000</v>
      </c>
      <c r="AL1819" s="31">
        <f t="shared" si="6277"/>
        <v>42000</v>
      </c>
      <c r="AM1819" s="31">
        <f t="shared" si="6240"/>
        <v>0</v>
      </c>
      <c r="AN1819" s="31">
        <f t="shared" si="6241"/>
        <v>0</v>
      </c>
      <c r="AO1819" s="31">
        <f t="shared" si="6242"/>
        <v>0</v>
      </c>
      <c r="AP1819" s="31">
        <f t="shared" si="6278"/>
        <v>42000</v>
      </c>
      <c r="AQ1819" s="31">
        <f t="shared" si="6279"/>
        <v>42000</v>
      </c>
      <c r="AR1819" s="31">
        <f t="shared" si="6280"/>
        <v>42000</v>
      </c>
      <c r="AS1819" s="31">
        <f t="shared" si="6243"/>
        <v>0</v>
      </c>
      <c r="AT1819" s="31">
        <f t="shared" si="6244"/>
        <v>0</v>
      </c>
      <c r="AU1819" s="31">
        <f t="shared" si="6245"/>
        <v>0</v>
      </c>
      <c r="AV1819" s="31">
        <f t="shared" si="6281"/>
        <v>42000</v>
      </c>
      <c r="AW1819" s="31">
        <f t="shared" si="6282"/>
        <v>42000</v>
      </c>
      <c r="AX1819" s="31">
        <f t="shared" si="6283"/>
        <v>42000</v>
      </c>
      <c r="AY1819" s="31">
        <f t="shared" si="6246"/>
        <v>0</v>
      </c>
      <c r="AZ1819" s="31">
        <f t="shared" si="6247"/>
        <v>0</v>
      </c>
      <c r="BA1819" s="31">
        <f t="shared" si="6248"/>
        <v>0</v>
      </c>
      <c r="BB1819" s="31">
        <f t="shared" si="6284"/>
        <v>42000</v>
      </c>
      <c r="BC1819" s="31">
        <f t="shared" si="6285"/>
        <v>42000</v>
      </c>
      <c r="BD1819" s="31">
        <f t="shared" si="6286"/>
        <v>42000</v>
      </c>
      <c r="BE1819" s="31">
        <f t="shared" si="6249"/>
        <v>0</v>
      </c>
      <c r="BF1819" s="31">
        <f t="shared" si="6250"/>
        <v>0</v>
      </c>
      <c r="BG1819" s="31">
        <f t="shared" si="6251"/>
        <v>0</v>
      </c>
      <c r="BH1819" s="31">
        <f t="shared" si="6287"/>
        <v>42000</v>
      </c>
      <c r="BI1819" s="31">
        <f t="shared" si="6288"/>
        <v>42000</v>
      </c>
      <c r="BJ1819" s="31">
        <f t="shared" si="6289"/>
        <v>42000</v>
      </c>
      <c r="BK1819" s="31">
        <f t="shared" si="6252"/>
        <v>0</v>
      </c>
      <c r="BL1819" s="31">
        <f t="shared" si="6253"/>
        <v>0</v>
      </c>
      <c r="BM1819" s="31">
        <f t="shared" si="6254"/>
        <v>0</v>
      </c>
      <c r="BN1819" s="31">
        <f t="shared" si="6290"/>
        <v>42000</v>
      </c>
      <c r="BO1819" s="31">
        <f t="shared" si="6291"/>
        <v>42000</v>
      </c>
      <c r="BP1819" s="31">
        <f t="shared" si="6292"/>
        <v>42000</v>
      </c>
      <c r="BQ1819" s="31">
        <f t="shared" si="6255"/>
        <v>0</v>
      </c>
      <c r="BR1819" s="31">
        <f t="shared" si="6256"/>
        <v>0</v>
      </c>
      <c r="BS1819" s="31">
        <f t="shared" si="6293"/>
        <v>42000</v>
      </c>
      <c r="BT1819" s="31">
        <f t="shared" si="6294"/>
        <v>42000</v>
      </c>
      <c r="BU1819" s="31">
        <f t="shared" si="6295"/>
        <v>42000</v>
      </c>
      <c r="BV1819" s="31">
        <f t="shared" si="6257"/>
        <v>0</v>
      </c>
      <c r="BW1819" s="31">
        <f t="shared" si="6258"/>
        <v>0</v>
      </c>
      <c r="BX1819" s="31">
        <f t="shared" si="6296"/>
        <v>42000</v>
      </c>
      <c r="BY1819" s="31">
        <f t="shared" si="6297"/>
        <v>42000</v>
      </c>
      <c r="BZ1819" s="31">
        <f t="shared" si="6298"/>
        <v>42000</v>
      </c>
      <c r="CA1819" s="31">
        <f t="shared" si="6259"/>
        <v>0</v>
      </c>
      <c r="CB1819" s="31">
        <f t="shared" si="6260"/>
        <v>0</v>
      </c>
      <c r="CC1819" s="31">
        <f t="shared" si="6261"/>
        <v>0</v>
      </c>
      <c r="CD1819" s="31">
        <f t="shared" si="6114"/>
        <v>42000</v>
      </c>
      <c r="CE1819" s="31">
        <f t="shared" si="6115"/>
        <v>42000</v>
      </c>
      <c r="CF1819" s="31">
        <f t="shared" si="6116"/>
        <v>42000</v>
      </c>
      <c r="CG1819" s="31">
        <f t="shared" si="6262"/>
        <v>0</v>
      </c>
      <c r="CH1819" s="24"/>
      <c r="CI1819" s="40"/>
      <c r="CM1819" s="1" t="s">
        <v>29</v>
      </c>
    </row>
    <row r="1820" ht="29.850000000000001">
      <c r="A1820" s="41" t="s">
        <v>1041</v>
      </c>
      <c r="B1820" s="17">
        <v>320</v>
      </c>
      <c r="C1820" s="39"/>
      <c r="D1820" s="16"/>
      <c r="E1820" s="39" t="s">
        <v>365</v>
      </c>
      <c r="F1820" s="31">
        <f t="shared" si="6222"/>
        <v>42000</v>
      </c>
      <c r="G1820" s="31">
        <f t="shared" si="6223"/>
        <v>42000</v>
      </c>
      <c r="H1820" s="31">
        <f t="shared" si="6224"/>
        <v>42000</v>
      </c>
      <c r="I1820" s="31">
        <f t="shared" si="6225"/>
        <v>0</v>
      </c>
      <c r="J1820" s="31">
        <f t="shared" si="6226"/>
        <v>0</v>
      </c>
      <c r="K1820" s="31">
        <f t="shared" si="6227"/>
        <v>0</v>
      </c>
      <c r="L1820" s="31">
        <f t="shared" si="6263"/>
        <v>42000</v>
      </c>
      <c r="M1820" s="31">
        <f t="shared" si="6264"/>
        <v>42000</v>
      </c>
      <c r="N1820" s="31">
        <f t="shared" si="6265"/>
        <v>42000</v>
      </c>
      <c r="O1820" s="31">
        <f t="shared" si="6228"/>
        <v>0</v>
      </c>
      <c r="P1820" s="31">
        <f t="shared" si="6229"/>
        <v>0</v>
      </c>
      <c r="Q1820" s="31">
        <f t="shared" si="6230"/>
        <v>0</v>
      </c>
      <c r="R1820" s="31">
        <f t="shared" si="6266"/>
        <v>42000</v>
      </c>
      <c r="S1820" s="31">
        <f t="shared" si="6267"/>
        <v>42000</v>
      </c>
      <c r="T1820" s="31">
        <f t="shared" si="6268"/>
        <v>42000</v>
      </c>
      <c r="U1820" s="31">
        <f t="shared" si="6231"/>
        <v>0</v>
      </c>
      <c r="V1820" s="31">
        <f t="shared" si="6232"/>
        <v>0</v>
      </c>
      <c r="W1820" s="31">
        <f t="shared" si="6233"/>
        <v>0</v>
      </c>
      <c r="X1820" s="31">
        <f t="shared" si="6269"/>
        <v>42000</v>
      </c>
      <c r="Y1820" s="31">
        <f t="shared" si="6270"/>
        <v>42000</v>
      </c>
      <c r="Z1820" s="31">
        <f t="shared" si="6271"/>
        <v>42000</v>
      </c>
      <c r="AA1820" s="31">
        <f t="shared" si="6234"/>
        <v>0</v>
      </c>
      <c r="AB1820" s="31">
        <f t="shared" si="6235"/>
        <v>0</v>
      </c>
      <c r="AC1820" s="31">
        <f t="shared" si="6236"/>
        <v>0</v>
      </c>
      <c r="AD1820" s="31">
        <f t="shared" si="6272"/>
        <v>42000</v>
      </c>
      <c r="AE1820" s="31">
        <f t="shared" si="6273"/>
        <v>42000</v>
      </c>
      <c r="AF1820" s="31">
        <f t="shared" si="6274"/>
        <v>42000</v>
      </c>
      <c r="AG1820" s="31">
        <f t="shared" si="6237"/>
        <v>0</v>
      </c>
      <c r="AH1820" s="31">
        <f t="shared" si="6238"/>
        <v>0</v>
      </c>
      <c r="AI1820" s="31">
        <f t="shared" si="6239"/>
        <v>0</v>
      </c>
      <c r="AJ1820" s="31">
        <f t="shared" si="6275"/>
        <v>42000</v>
      </c>
      <c r="AK1820" s="31">
        <f t="shared" si="6276"/>
        <v>42000</v>
      </c>
      <c r="AL1820" s="31">
        <f t="shared" si="6277"/>
        <v>42000</v>
      </c>
      <c r="AM1820" s="31">
        <f t="shared" si="6240"/>
        <v>0</v>
      </c>
      <c r="AN1820" s="31">
        <f t="shared" si="6241"/>
        <v>0</v>
      </c>
      <c r="AO1820" s="31">
        <f t="shared" si="6242"/>
        <v>0</v>
      </c>
      <c r="AP1820" s="31">
        <f t="shared" si="6278"/>
        <v>42000</v>
      </c>
      <c r="AQ1820" s="31">
        <f t="shared" si="6279"/>
        <v>42000</v>
      </c>
      <c r="AR1820" s="31">
        <f t="shared" si="6280"/>
        <v>42000</v>
      </c>
      <c r="AS1820" s="31">
        <f t="shared" si="6243"/>
        <v>0</v>
      </c>
      <c r="AT1820" s="31">
        <f t="shared" si="6244"/>
        <v>0</v>
      </c>
      <c r="AU1820" s="31">
        <f t="shared" si="6245"/>
        <v>0</v>
      </c>
      <c r="AV1820" s="31">
        <f t="shared" si="6281"/>
        <v>42000</v>
      </c>
      <c r="AW1820" s="31">
        <f t="shared" si="6282"/>
        <v>42000</v>
      </c>
      <c r="AX1820" s="31">
        <f t="shared" si="6283"/>
        <v>42000</v>
      </c>
      <c r="AY1820" s="31">
        <f t="shared" si="6246"/>
        <v>0</v>
      </c>
      <c r="AZ1820" s="31">
        <f t="shared" si="6247"/>
        <v>0</v>
      </c>
      <c r="BA1820" s="31">
        <f t="shared" si="6248"/>
        <v>0</v>
      </c>
      <c r="BB1820" s="31">
        <f t="shared" si="6284"/>
        <v>42000</v>
      </c>
      <c r="BC1820" s="31">
        <f t="shared" si="6285"/>
        <v>42000</v>
      </c>
      <c r="BD1820" s="31">
        <f t="shared" si="6286"/>
        <v>42000</v>
      </c>
      <c r="BE1820" s="31">
        <f t="shared" si="6249"/>
        <v>0</v>
      </c>
      <c r="BF1820" s="31">
        <f t="shared" si="6250"/>
        <v>0</v>
      </c>
      <c r="BG1820" s="31">
        <f t="shared" si="6251"/>
        <v>0</v>
      </c>
      <c r="BH1820" s="31">
        <f t="shared" si="6287"/>
        <v>42000</v>
      </c>
      <c r="BI1820" s="31">
        <f t="shared" si="6288"/>
        <v>42000</v>
      </c>
      <c r="BJ1820" s="31">
        <f t="shared" si="6289"/>
        <v>42000</v>
      </c>
      <c r="BK1820" s="31">
        <f t="shared" si="6252"/>
        <v>0</v>
      </c>
      <c r="BL1820" s="31">
        <f t="shared" si="6253"/>
        <v>0</v>
      </c>
      <c r="BM1820" s="31">
        <f t="shared" si="6254"/>
        <v>0</v>
      </c>
      <c r="BN1820" s="31">
        <f t="shared" si="6290"/>
        <v>42000</v>
      </c>
      <c r="BO1820" s="31">
        <f t="shared" si="6291"/>
        <v>42000</v>
      </c>
      <c r="BP1820" s="31">
        <f t="shared" si="6292"/>
        <v>42000</v>
      </c>
      <c r="BQ1820" s="31">
        <f t="shared" si="6255"/>
        <v>0</v>
      </c>
      <c r="BR1820" s="31">
        <f t="shared" si="6256"/>
        <v>0</v>
      </c>
      <c r="BS1820" s="31">
        <f t="shared" si="6293"/>
        <v>42000</v>
      </c>
      <c r="BT1820" s="31">
        <f t="shared" si="6294"/>
        <v>42000</v>
      </c>
      <c r="BU1820" s="31">
        <f t="shared" si="6295"/>
        <v>42000</v>
      </c>
      <c r="BV1820" s="31">
        <f t="shared" si="6257"/>
        <v>0</v>
      </c>
      <c r="BW1820" s="31">
        <f t="shared" si="6258"/>
        <v>0</v>
      </c>
      <c r="BX1820" s="31">
        <f t="shared" si="6296"/>
        <v>42000</v>
      </c>
      <c r="BY1820" s="31">
        <f t="shared" si="6297"/>
        <v>42000</v>
      </c>
      <c r="BZ1820" s="31">
        <f t="shared" si="6298"/>
        <v>42000</v>
      </c>
      <c r="CA1820" s="31">
        <f t="shared" si="6259"/>
        <v>0</v>
      </c>
      <c r="CB1820" s="31">
        <f t="shared" si="6260"/>
        <v>0</v>
      </c>
      <c r="CC1820" s="31">
        <f t="shared" si="6261"/>
        <v>0</v>
      </c>
      <c r="CD1820" s="31">
        <f t="shared" si="6114"/>
        <v>42000</v>
      </c>
      <c r="CE1820" s="31">
        <f t="shared" si="6115"/>
        <v>42000</v>
      </c>
      <c r="CF1820" s="31">
        <f t="shared" si="6116"/>
        <v>42000</v>
      </c>
      <c r="CG1820" s="31">
        <f t="shared" si="6262"/>
        <v>0</v>
      </c>
      <c r="CH1820" s="24"/>
      <c r="CI1820" s="40"/>
      <c r="CN1820" s="1" t="s">
        <v>30</v>
      </c>
    </row>
    <row r="1821" ht="15">
      <c r="A1821" s="41" t="s">
        <v>1041</v>
      </c>
      <c r="B1821" s="17">
        <v>320</v>
      </c>
      <c r="C1821" s="16" t="s">
        <v>134</v>
      </c>
      <c r="D1821" s="16" t="s">
        <v>395</v>
      </c>
      <c r="E1821" s="39" t="s">
        <v>443</v>
      </c>
      <c r="F1821" s="31">
        <v>42000</v>
      </c>
      <c r="G1821" s="31">
        <v>42000</v>
      </c>
      <c r="H1821" s="31">
        <v>42000</v>
      </c>
      <c r="I1821" s="31"/>
      <c r="J1821" s="31"/>
      <c r="K1821" s="31"/>
      <c r="L1821" s="31">
        <f t="shared" si="6263"/>
        <v>42000</v>
      </c>
      <c r="M1821" s="31">
        <f t="shared" si="6264"/>
        <v>42000</v>
      </c>
      <c r="N1821" s="31">
        <f t="shared" si="6265"/>
        <v>42000</v>
      </c>
      <c r="O1821" s="31"/>
      <c r="P1821" s="31"/>
      <c r="Q1821" s="31"/>
      <c r="R1821" s="31">
        <f t="shared" si="6266"/>
        <v>42000</v>
      </c>
      <c r="S1821" s="31">
        <f t="shared" si="6267"/>
        <v>42000</v>
      </c>
      <c r="T1821" s="31">
        <f t="shared" si="6268"/>
        <v>42000</v>
      </c>
      <c r="U1821" s="31"/>
      <c r="V1821" s="31"/>
      <c r="W1821" s="31"/>
      <c r="X1821" s="31">
        <f t="shared" si="6269"/>
        <v>42000</v>
      </c>
      <c r="Y1821" s="31">
        <f t="shared" si="6270"/>
        <v>42000</v>
      </c>
      <c r="Z1821" s="31">
        <f t="shared" si="6271"/>
        <v>42000</v>
      </c>
      <c r="AA1821" s="31"/>
      <c r="AB1821" s="31"/>
      <c r="AC1821" s="31"/>
      <c r="AD1821" s="31">
        <f t="shared" si="6272"/>
        <v>42000</v>
      </c>
      <c r="AE1821" s="31">
        <f t="shared" si="6273"/>
        <v>42000</v>
      </c>
      <c r="AF1821" s="31">
        <f t="shared" si="6274"/>
        <v>42000</v>
      </c>
      <c r="AG1821" s="31"/>
      <c r="AH1821" s="31"/>
      <c r="AI1821" s="31"/>
      <c r="AJ1821" s="31">
        <f t="shared" si="6275"/>
        <v>42000</v>
      </c>
      <c r="AK1821" s="31">
        <f t="shared" si="6276"/>
        <v>42000</v>
      </c>
      <c r="AL1821" s="31">
        <f t="shared" si="6277"/>
        <v>42000</v>
      </c>
      <c r="AM1821" s="31"/>
      <c r="AN1821" s="31"/>
      <c r="AO1821" s="31"/>
      <c r="AP1821" s="31">
        <f t="shared" si="6278"/>
        <v>42000</v>
      </c>
      <c r="AQ1821" s="31">
        <f t="shared" si="6279"/>
        <v>42000</v>
      </c>
      <c r="AR1821" s="31">
        <f t="shared" si="6280"/>
        <v>42000</v>
      </c>
      <c r="AS1821" s="31"/>
      <c r="AT1821" s="31"/>
      <c r="AU1821" s="31"/>
      <c r="AV1821" s="31">
        <f t="shared" si="6281"/>
        <v>42000</v>
      </c>
      <c r="AW1821" s="31">
        <f t="shared" si="6282"/>
        <v>42000</v>
      </c>
      <c r="AX1821" s="31">
        <f t="shared" si="6283"/>
        <v>42000</v>
      </c>
      <c r="AY1821" s="31"/>
      <c r="AZ1821" s="31"/>
      <c r="BA1821" s="31"/>
      <c r="BB1821" s="31">
        <f t="shared" si="6284"/>
        <v>42000</v>
      </c>
      <c r="BC1821" s="31">
        <f t="shared" si="6285"/>
        <v>42000</v>
      </c>
      <c r="BD1821" s="31">
        <f t="shared" si="6286"/>
        <v>42000</v>
      </c>
      <c r="BE1821" s="31"/>
      <c r="BF1821" s="31"/>
      <c r="BG1821" s="31"/>
      <c r="BH1821" s="31">
        <f t="shared" si="6287"/>
        <v>42000</v>
      </c>
      <c r="BI1821" s="31">
        <f t="shared" si="6288"/>
        <v>42000</v>
      </c>
      <c r="BJ1821" s="31">
        <f t="shared" si="6289"/>
        <v>42000</v>
      </c>
      <c r="BK1821" s="31"/>
      <c r="BL1821" s="31"/>
      <c r="BM1821" s="31"/>
      <c r="BN1821" s="31">
        <f t="shared" si="6290"/>
        <v>42000</v>
      </c>
      <c r="BO1821" s="31">
        <f t="shared" si="6291"/>
        <v>42000</v>
      </c>
      <c r="BP1821" s="31">
        <f t="shared" si="6292"/>
        <v>42000</v>
      </c>
      <c r="BQ1821" s="31"/>
      <c r="BR1821" s="31"/>
      <c r="BS1821" s="31">
        <f t="shared" si="6293"/>
        <v>42000</v>
      </c>
      <c r="BT1821" s="31">
        <f t="shared" si="6294"/>
        <v>42000</v>
      </c>
      <c r="BU1821" s="31">
        <f t="shared" si="6295"/>
        <v>42000</v>
      </c>
      <c r="BV1821" s="31"/>
      <c r="BW1821" s="31"/>
      <c r="BX1821" s="31">
        <f t="shared" si="6296"/>
        <v>42000</v>
      </c>
      <c r="BY1821" s="31">
        <f t="shared" si="6297"/>
        <v>42000</v>
      </c>
      <c r="BZ1821" s="31">
        <f t="shared" si="6298"/>
        <v>42000</v>
      </c>
      <c r="CA1821" s="31"/>
      <c r="CB1821" s="31"/>
      <c r="CC1821" s="31"/>
      <c r="CD1821" s="31">
        <f t="shared" si="6114"/>
        <v>42000</v>
      </c>
      <c r="CE1821" s="31">
        <f t="shared" si="6115"/>
        <v>42000</v>
      </c>
      <c r="CF1821" s="31">
        <f t="shared" si="6116"/>
        <v>42000</v>
      </c>
      <c r="CG1821" s="31"/>
      <c r="CH1821" s="24"/>
      <c r="CI1821" s="40"/>
    </row>
    <row r="1822" ht="57.700000000000003">
      <c r="A1822" s="41" t="s">
        <v>1043</v>
      </c>
      <c r="B1822" s="17"/>
      <c r="C1822" s="16"/>
      <c r="D1822" s="16"/>
      <c r="E1822" s="39" t="s">
        <v>1044</v>
      </c>
      <c r="F1822" s="31">
        <f t="shared" si="6222"/>
        <v>0</v>
      </c>
      <c r="G1822" s="31">
        <f t="shared" si="6223"/>
        <v>0</v>
      </c>
      <c r="H1822" s="31">
        <f t="shared" si="6224"/>
        <v>0</v>
      </c>
      <c r="I1822" s="31">
        <f t="shared" si="6225"/>
        <v>0</v>
      </c>
      <c r="J1822" s="31">
        <f t="shared" si="6226"/>
        <v>0</v>
      </c>
      <c r="K1822" s="31">
        <f t="shared" si="6227"/>
        <v>0</v>
      </c>
      <c r="L1822" s="31">
        <f t="shared" si="6263"/>
        <v>0</v>
      </c>
      <c r="M1822" s="31">
        <f t="shared" si="6264"/>
        <v>0</v>
      </c>
      <c r="N1822" s="31">
        <f t="shared" si="6265"/>
        <v>0</v>
      </c>
      <c r="O1822" s="31">
        <f t="shared" si="6228"/>
        <v>0</v>
      </c>
      <c r="P1822" s="31">
        <f t="shared" si="6229"/>
        <v>0</v>
      </c>
      <c r="Q1822" s="31">
        <f t="shared" si="6230"/>
        <v>0</v>
      </c>
      <c r="R1822" s="31">
        <f t="shared" si="6266"/>
        <v>0</v>
      </c>
      <c r="S1822" s="31">
        <f t="shared" si="6267"/>
        <v>0</v>
      </c>
      <c r="T1822" s="31">
        <f t="shared" si="6268"/>
        <v>0</v>
      </c>
      <c r="U1822" s="31">
        <f t="shared" si="6231"/>
        <v>29454.860000000001</v>
      </c>
      <c r="V1822" s="31">
        <f t="shared" si="6232"/>
        <v>0</v>
      </c>
      <c r="W1822" s="31">
        <f t="shared" si="6233"/>
        <v>0</v>
      </c>
      <c r="X1822" s="31">
        <f t="shared" si="6269"/>
        <v>29454.860000000001</v>
      </c>
      <c r="Y1822" s="31">
        <f t="shared" si="6270"/>
        <v>0</v>
      </c>
      <c r="Z1822" s="31">
        <f t="shared" si="6271"/>
        <v>0</v>
      </c>
      <c r="AA1822" s="31">
        <f t="shared" si="6234"/>
        <v>0</v>
      </c>
      <c r="AB1822" s="31">
        <f t="shared" si="6235"/>
        <v>0</v>
      </c>
      <c r="AC1822" s="31">
        <f t="shared" si="6236"/>
        <v>0</v>
      </c>
      <c r="AD1822" s="31">
        <f t="shared" si="6272"/>
        <v>29454.860000000001</v>
      </c>
      <c r="AE1822" s="31">
        <f t="shared" si="6273"/>
        <v>0</v>
      </c>
      <c r="AF1822" s="31">
        <f t="shared" si="6274"/>
        <v>0</v>
      </c>
      <c r="AG1822" s="31">
        <f t="shared" si="6237"/>
        <v>0</v>
      </c>
      <c r="AH1822" s="31">
        <f t="shared" si="6238"/>
        <v>0</v>
      </c>
      <c r="AI1822" s="31">
        <f t="shared" si="6239"/>
        <v>0</v>
      </c>
      <c r="AJ1822" s="31">
        <f t="shared" si="6275"/>
        <v>29454.860000000001</v>
      </c>
      <c r="AK1822" s="31">
        <f t="shared" si="6276"/>
        <v>0</v>
      </c>
      <c r="AL1822" s="31">
        <f t="shared" si="6277"/>
        <v>0</v>
      </c>
      <c r="AM1822" s="31">
        <f t="shared" si="6240"/>
        <v>0</v>
      </c>
      <c r="AN1822" s="31">
        <f t="shared" si="6241"/>
        <v>0</v>
      </c>
      <c r="AO1822" s="31">
        <f t="shared" si="6242"/>
        <v>0</v>
      </c>
      <c r="AP1822" s="31">
        <f t="shared" si="6278"/>
        <v>29454.860000000001</v>
      </c>
      <c r="AQ1822" s="31">
        <f t="shared" si="6279"/>
        <v>0</v>
      </c>
      <c r="AR1822" s="31">
        <f t="shared" si="6280"/>
        <v>0</v>
      </c>
      <c r="AS1822" s="31">
        <f t="shared" si="6243"/>
        <v>0</v>
      </c>
      <c r="AT1822" s="31">
        <f t="shared" si="6244"/>
        <v>0</v>
      </c>
      <c r="AU1822" s="31">
        <f t="shared" si="6245"/>
        <v>0</v>
      </c>
      <c r="AV1822" s="31">
        <f t="shared" si="6281"/>
        <v>29454.860000000001</v>
      </c>
      <c r="AW1822" s="31">
        <f t="shared" si="6282"/>
        <v>0</v>
      </c>
      <c r="AX1822" s="31">
        <f t="shared" si="6283"/>
        <v>0</v>
      </c>
      <c r="AY1822" s="31">
        <f t="shared" si="6246"/>
        <v>180927.99899999998</v>
      </c>
      <c r="AZ1822" s="31">
        <f t="shared" si="6247"/>
        <v>0</v>
      </c>
      <c r="BA1822" s="31">
        <f t="shared" si="6248"/>
        <v>0</v>
      </c>
      <c r="BB1822" s="31">
        <f t="shared" si="6284"/>
        <v>210382.859</v>
      </c>
      <c r="BC1822" s="31">
        <f t="shared" si="6285"/>
        <v>0</v>
      </c>
      <c r="BD1822" s="31">
        <f t="shared" si="6286"/>
        <v>0</v>
      </c>
      <c r="BE1822" s="31">
        <f t="shared" si="6249"/>
        <v>23358.092000000001</v>
      </c>
      <c r="BF1822" s="31">
        <f t="shared" si="6250"/>
        <v>0</v>
      </c>
      <c r="BG1822" s="31">
        <f t="shared" si="6251"/>
        <v>0</v>
      </c>
      <c r="BH1822" s="31">
        <f t="shared" si="6287"/>
        <v>233740.951</v>
      </c>
      <c r="BI1822" s="31">
        <f t="shared" si="6288"/>
        <v>0</v>
      </c>
      <c r="BJ1822" s="31">
        <f t="shared" si="6289"/>
        <v>0</v>
      </c>
      <c r="BK1822" s="31">
        <f t="shared" si="6252"/>
        <v>205005.152</v>
      </c>
      <c r="BL1822" s="31">
        <f t="shared" si="6253"/>
        <v>0</v>
      </c>
      <c r="BM1822" s="31">
        <f t="shared" si="6254"/>
        <v>0</v>
      </c>
      <c r="BN1822" s="31">
        <f t="shared" si="6290"/>
        <v>438746.103</v>
      </c>
      <c r="BO1822" s="31">
        <f t="shared" si="6291"/>
        <v>0</v>
      </c>
      <c r="BP1822" s="31">
        <f t="shared" si="6292"/>
        <v>0</v>
      </c>
      <c r="BQ1822" s="31">
        <f t="shared" si="6255"/>
        <v>324.98099999999999</v>
      </c>
      <c r="BR1822" s="31">
        <f t="shared" si="6256"/>
        <v>0</v>
      </c>
      <c r="BS1822" s="31">
        <f t="shared" si="6293"/>
        <v>439071.08400000003</v>
      </c>
      <c r="BT1822" s="31">
        <f t="shared" si="6294"/>
        <v>0</v>
      </c>
      <c r="BU1822" s="31">
        <f t="shared" si="6295"/>
        <v>0</v>
      </c>
      <c r="BV1822" s="31">
        <f t="shared" si="6257"/>
        <v>0</v>
      </c>
      <c r="BW1822" s="31">
        <f t="shared" si="6258"/>
        <v>0</v>
      </c>
      <c r="BX1822" s="31">
        <f t="shared" si="6296"/>
        <v>439071.08400000003</v>
      </c>
      <c r="BY1822" s="31">
        <f t="shared" si="6297"/>
        <v>0</v>
      </c>
      <c r="BZ1822" s="31">
        <f t="shared" si="6298"/>
        <v>0</v>
      </c>
      <c r="CA1822" s="31">
        <f t="shared" si="6259"/>
        <v>105850.95400000001</v>
      </c>
      <c r="CB1822" s="31">
        <f t="shared" si="6260"/>
        <v>0</v>
      </c>
      <c r="CC1822" s="31">
        <f t="shared" si="6261"/>
        <v>0</v>
      </c>
      <c r="CD1822" s="31">
        <f t="shared" si="6114"/>
        <v>544922.03800000006</v>
      </c>
      <c r="CE1822" s="31">
        <f t="shared" si="6115"/>
        <v>0</v>
      </c>
      <c r="CF1822" s="31">
        <f t="shared" si="6116"/>
        <v>0</v>
      </c>
      <c r="CG1822" s="31">
        <f t="shared" si="6262"/>
        <v>0</v>
      </c>
      <c r="CH1822" s="24"/>
      <c r="CI1822" s="40"/>
      <c r="CL1822" s="1" t="s">
        <v>28</v>
      </c>
    </row>
    <row r="1823" ht="43.75">
      <c r="A1823" s="41" t="s">
        <v>1045</v>
      </c>
      <c r="B1823" s="17"/>
      <c r="C1823" s="16"/>
      <c r="D1823" s="16"/>
      <c r="E1823" s="39" t="s">
        <v>1046</v>
      </c>
      <c r="F1823" s="31">
        <f>F1824+F1827</f>
        <v>0</v>
      </c>
      <c r="G1823" s="31">
        <f>G1824+G1827</f>
        <v>0</v>
      </c>
      <c r="H1823" s="31">
        <f>H1824+H1827</f>
        <v>0</v>
      </c>
      <c r="I1823" s="31">
        <f>I1824+I1827</f>
        <v>0</v>
      </c>
      <c r="J1823" s="31">
        <f>J1824+J1827</f>
        <v>0</v>
      </c>
      <c r="K1823" s="31">
        <f>K1824+K1827</f>
        <v>0</v>
      </c>
      <c r="L1823" s="31">
        <f t="shared" si="6263"/>
        <v>0</v>
      </c>
      <c r="M1823" s="31">
        <f t="shared" si="6264"/>
        <v>0</v>
      </c>
      <c r="N1823" s="31">
        <f t="shared" si="6265"/>
        <v>0</v>
      </c>
      <c r="O1823" s="31">
        <f>O1824+O1827</f>
        <v>0</v>
      </c>
      <c r="P1823" s="31">
        <f>P1824+P1827</f>
        <v>0</v>
      </c>
      <c r="Q1823" s="31">
        <f>Q1824+Q1827</f>
        <v>0</v>
      </c>
      <c r="R1823" s="31">
        <f t="shared" si="6266"/>
        <v>0</v>
      </c>
      <c r="S1823" s="31">
        <f t="shared" si="6267"/>
        <v>0</v>
      </c>
      <c r="T1823" s="31">
        <f t="shared" si="6268"/>
        <v>0</v>
      </c>
      <c r="U1823" s="31">
        <f>U1824+U1827</f>
        <v>29454.860000000001</v>
      </c>
      <c r="V1823" s="31">
        <f>V1824+V1827</f>
        <v>0</v>
      </c>
      <c r="W1823" s="31">
        <f>W1824+W1827</f>
        <v>0</v>
      </c>
      <c r="X1823" s="31">
        <f t="shared" si="6269"/>
        <v>29454.860000000001</v>
      </c>
      <c r="Y1823" s="31">
        <f t="shared" si="6270"/>
        <v>0</v>
      </c>
      <c r="Z1823" s="31">
        <f t="shared" si="6271"/>
        <v>0</v>
      </c>
      <c r="AA1823" s="31">
        <f>AA1824+AA1827</f>
        <v>0</v>
      </c>
      <c r="AB1823" s="31">
        <f>AB1824+AB1827</f>
        <v>0</v>
      </c>
      <c r="AC1823" s="31">
        <f>AC1824+AC1827</f>
        <v>0</v>
      </c>
      <c r="AD1823" s="31">
        <f t="shared" si="6272"/>
        <v>29454.860000000001</v>
      </c>
      <c r="AE1823" s="31">
        <f t="shared" si="6273"/>
        <v>0</v>
      </c>
      <c r="AF1823" s="31">
        <f t="shared" si="6274"/>
        <v>0</v>
      </c>
      <c r="AG1823" s="31">
        <f>AG1824+AG1827</f>
        <v>0</v>
      </c>
      <c r="AH1823" s="31">
        <f>AH1824+AH1827</f>
        <v>0</v>
      </c>
      <c r="AI1823" s="31">
        <f>AI1824+AI1827</f>
        <v>0</v>
      </c>
      <c r="AJ1823" s="31">
        <f t="shared" si="6275"/>
        <v>29454.860000000001</v>
      </c>
      <c r="AK1823" s="31">
        <f t="shared" si="6276"/>
        <v>0</v>
      </c>
      <c r="AL1823" s="31">
        <f t="shared" si="6277"/>
        <v>0</v>
      </c>
      <c r="AM1823" s="31">
        <f>AM1824+AM1827</f>
        <v>0</v>
      </c>
      <c r="AN1823" s="31">
        <f>AN1824+AN1827</f>
        <v>0</v>
      </c>
      <c r="AO1823" s="31">
        <f>AO1824+AO1827</f>
        <v>0</v>
      </c>
      <c r="AP1823" s="31">
        <f t="shared" si="6278"/>
        <v>29454.860000000001</v>
      </c>
      <c r="AQ1823" s="31">
        <f t="shared" si="6279"/>
        <v>0</v>
      </c>
      <c r="AR1823" s="31">
        <f t="shared" si="6280"/>
        <v>0</v>
      </c>
      <c r="AS1823" s="31">
        <f>AS1824+AS1827</f>
        <v>0</v>
      </c>
      <c r="AT1823" s="31">
        <f>AT1824+AT1827</f>
        <v>0</v>
      </c>
      <c r="AU1823" s="31">
        <f>AU1824+AU1827</f>
        <v>0</v>
      </c>
      <c r="AV1823" s="31">
        <f t="shared" si="6281"/>
        <v>29454.860000000001</v>
      </c>
      <c r="AW1823" s="31">
        <f t="shared" si="6282"/>
        <v>0</v>
      </c>
      <c r="AX1823" s="31">
        <f t="shared" si="6283"/>
        <v>0</v>
      </c>
      <c r="AY1823" s="31">
        <f>AY1824+AY1827</f>
        <v>180927.99899999998</v>
      </c>
      <c r="AZ1823" s="31">
        <f>AZ1824+AZ1827</f>
        <v>0</v>
      </c>
      <c r="BA1823" s="31">
        <f>BA1824+BA1827</f>
        <v>0</v>
      </c>
      <c r="BB1823" s="31">
        <f t="shared" si="6284"/>
        <v>210382.859</v>
      </c>
      <c r="BC1823" s="31">
        <f t="shared" si="6285"/>
        <v>0</v>
      </c>
      <c r="BD1823" s="31">
        <f t="shared" si="6286"/>
        <v>0</v>
      </c>
      <c r="BE1823" s="31">
        <f>BE1824+BE1827</f>
        <v>23358.092000000001</v>
      </c>
      <c r="BF1823" s="31">
        <f>BF1824+BF1827</f>
        <v>0</v>
      </c>
      <c r="BG1823" s="31">
        <f>BG1824+BG1827</f>
        <v>0</v>
      </c>
      <c r="BH1823" s="31">
        <f t="shared" si="6287"/>
        <v>233740.951</v>
      </c>
      <c r="BI1823" s="31">
        <f t="shared" si="6288"/>
        <v>0</v>
      </c>
      <c r="BJ1823" s="31">
        <f t="shared" si="6289"/>
        <v>0</v>
      </c>
      <c r="BK1823" s="31">
        <f>BK1824+BK1827</f>
        <v>205005.152</v>
      </c>
      <c r="BL1823" s="31">
        <f>BL1824+BL1827</f>
        <v>0</v>
      </c>
      <c r="BM1823" s="31">
        <f>BM1824+BM1827</f>
        <v>0</v>
      </c>
      <c r="BN1823" s="31">
        <f t="shared" si="6290"/>
        <v>438746.103</v>
      </c>
      <c r="BO1823" s="31">
        <f t="shared" si="6291"/>
        <v>0</v>
      </c>
      <c r="BP1823" s="31">
        <f t="shared" si="6292"/>
        <v>0</v>
      </c>
      <c r="BQ1823" s="31">
        <f>BQ1824+BQ1827</f>
        <v>324.98099999999999</v>
      </c>
      <c r="BR1823" s="31">
        <f>BR1824+BR1827</f>
        <v>0</v>
      </c>
      <c r="BS1823" s="31">
        <f t="shared" si="6293"/>
        <v>439071.08400000003</v>
      </c>
      <c r="BT1823" s="31">
        <f t="shared" si="6294"/>
        <v>0</v>
      </c>
      <c r="BU1823" s="31">
        <f t="shared" si="6295"/>
        <v>0</v>
      </c>
      <c r="BV1823" s="31">
        <f>BV1824+BV1827</f>
        <v>0</v>
      </c>
      <c r="BW1823" s="31">
        <f>BW1824+BW1827</f>
        <v>0</v>
      </c>
      <c r="BX1823" s="31">
        <f t="shared" si="6296"/>
        <v>439071.08400000003</v>
      </c>
      <c r="BY1823" s="31">
        <f t="shared" si="6297"/>
        <v>0</v>
      </c>
      <c r="BZ1823" s="31">
        <f t="shared" si="6298"/>
        <v>0</v>
      </c>
      <c r="CA1823" s="31">
        <f>CA1824+CA1827</f>
        <v>105850.95400000001</v>
      </c>
      <c r="CB1823" s="31">
        <f>CB1824+CB1827</f>
        <v>0</v>
      </c>
      <c r="CC1823" s="31">
        <f>CC1824+CC1827</f>
        <v>0</v>
      </c>
      <c r="CD1823" s="31">
        <f t="shared" si="6114"/>
        <v>544922.03800000006</v>
      </c>
      <c r="CE1823" s="31">
        <f t="shared" si="6115"/>
        <v>0</v>
      </c>
      <c r="CF1823" s="31">
        <f t="shared" si="6116"/>
        <v>0</v>
      </c>
      <c r="CG1823" s="31">
        <f>CG1824+CG1827</f>
        <v>0</v>
      </c>
      <c r="CH1823" s="24"/>
      <c r="CI1823" s="40"/>
      <c r="CO1823" s="1" t="s">
        <v>31</v>
      </c>
    </row>
    <row r="1824" ht="39.549999999999997">
      <c r="A1824" s="41" t="s">
        <v>1045</v>
      </c>
      <c r="B1824" s="17">
        <v>400</v>
      </c>
      <c r="C1824" s="16"/>
      <c r="D1824" s="16"/>
      <c r="E1824" s="39" t="s">
        <v>84</v>
      </c>
      <c r="F1824" s="31">
        <f t="shared" ref="F1824:F1831" si="6299">F1825</f>
        <v>0</v>
      </c>
      <c r="G1824" s="31">
        <f t="shared" ref="G1824:G1831" si="6300">G1825</f>
        <v>0</v>
      </c>
      <c r="H1824" s="31">
        <f t="shared" ref="H1824:H1831" si="6301">H1825</f>
        <v>0</v>
      </c>
      <c r="I1824" s="31">
        <f t="shared" ref="I1824:I1831" si="6302">I1825</f>
        <v>0</v>
      </c>
      <c r="J1824" s="31">
        <f t="shared" ref="J1824:J1831" si="6303">J1825</f>
        <v>0</v>
      </c>
      <c r="K1824" s="31">
        <f t="shared" ref="K1824:K1831" si="6304">K1825</f>
        <v>0</v>
      </c>
      <c r="L1824" s="31">
        <f t="shared" si="6263"/>
        <v>0</v>
      </c>
      <c r="M1824" s="31">
        <f t="shared" si="6264"/>
        <v>0</v>
      </c>
      <c r="N1824" s="31">
        <f t="shared" si="6265"/>
        <v>0</v>
      </c>
      <c r="O1824" s="31">
        <f t="shared" ref="O1824:O1831" si="6305">O1825</f>
        <v>0</v>
      </c>
      <c r="P1824" s="31">
        <f t="shared" ref="P1824:P1831" si="6306">P1825</f>
        <v>0</v>
      </c>
      <c r="Q1824" s="31">
        <f t="shared" ref="Q1824:Q1831" si="6307">Q1825</f>
        <v>0</v>
      </c>
      <c r="R1824" s="31">
        <f t="shared" si="6266"/>
        <v>0</v>
      </c>
      <c r="S1824" s="31">
        <f t="shared" si="6267"/>
        <v>0</v>
      </c>
      <c r="T1824" s="31">
        <f t="shared" si="6268"/>
        <v>0</v>
      </c>
      <c r="U1824" s="31">
        <f t="shared" ref="U1824:U1831" si="6308">U1825</f>
        <v>29454.860000000001</v>
      </c>
      <c r="V1824" s="31">
        <f t="shared" ref="V1824:V1831" si="6309">V1825</f>
        <v>0</v>
      </c>
      <c r="W1824" s="31">
        <f t="shared" ref="W1824:W1831" si="6310">W1825</f>
        <v>0</v>
      </c>
      <c r="X1824" s="31">
        <f t="shared" si="6269"/>
        <v>29454.860000000001</v>
      </c>
      <c r="Y1824" s="31">
        <f t="shared" si="6270"/>
        <v>0</v>
      </c>
      <c r="Z1824" s="31">
        <f t="shared" si="6271"/>
        <v>0</v>
      </c>
      <c r="AA1824" s="31">
        <f t="shared" ref="AA1824:AA1831" si="6311">AA1825</f>
        <v>0</v>
      </c>
      <c r="AB1824" s="31">
        <f t="shared" ref="AB1824:AB1831" si="6312">AB1825</f>
        <v>0</v>
      </c>
      <c r="AC1824" s="31">
        <f t="shared" ref="AC1824:AC1831" si="6313">AC1825</f>
        <v>0</v>
      </c>
      <c r="AD1824" s="31">
        <f t="shared" si="6272"/>
        <v>29454.860000000001</v>
      </c>
      <c r="AE1824" s="31">
        <f t="shared" si="6273"/>
        <v>0</v>
      </c>
      <c r="AF1824" s="31">
        <f t="shared" si="6274"/>
        <v>0</v>
      </c>
      <c r="AG1824" s="31">
        <f t="shared" ref="AG1824:AG1831" si="6314">AG1825</f>
        <v>0</v>
      </c>
      <c r="AH1824" s="31">
        <f t="shared" ref="AH1824:AH1831" si="6315">AH1825</f>
        <v>0</v>
      </c>
      <c r="AI1824" s="31">
        <f t="shared" ref="AI1824:AI1831" si="6316">AI1825</f>
        <v>0</v>
      </c>
      <c r="AJ1824" s="31">
        <f t="shared" si="6275"/>
        <v>29454.860000000001</v>
      </c>
      <c r="AK1824" s="31">
        <f t="shared" si="6276"/>
        <v>0</v>
      </c>
      <c r="AL1824" s="31">
        <f t="shared" si="6277"/>
        <v>0</v>
      </c>
      <c r="AM1824" s="31">
        <f t="shared" ref="AM1824:AM1831" si="6317">AM1825</f>
        <v>0</v>
      </c>
      <c r="AN1824" s="31">
        <f t="shared" ref="AN1824:AN1831" si="6318">AN1825</f>
        <v>0</v>
      </c>
      <c r="AO1824" s="31">
        <f t="shared" ref="AO1824:AO1831" si="6319">AO1825</f>
        <v>0</v>
      </c>
      <c r="AP1824" s="31">
        <f t="shared" si="6278"/>
        <v>29454.860000000001</v>
      </c>
      <c r="AQ1824" s="31">
        <f t="shared" si="6279"/>
        <v>0</v>
      </c>
      <c r="AR1824" s="31">
        <f t="shared" si="6280"/>
        <v>0</v>
      </c>
      <c r="AS1824" s="31">
        <f t="shared" ref="AS1824:AS1831" si="6320">AS1825</f>
        <v>0</v>
      </c>
      <c r="AT1824" s="31">
        <f t="shared" ref="AT1824:AT1831" si="6321">AT1825</f>
        <v>0</v>
      </c>
      <c r="AU1824" s="31">
        <f t="shared" ref="AU1824:AU1831" si="6322">AU1825</f>
        <v>0</v>
      </c>
      <c r="AV1824" s="31">
        <f t="shared" si="6281"/>
        <v>29454.860000000001</v>
      </c>
      <c r="AW1824" s="31">
        <f t="shared" si="6282"/>
        <v>0</v>
      </c>
      <c r="AX1824" s="31">
        <f t="shared" si="6283"/>
        <v>0</v>
      </c>
      <c r="AY1824" s="31">
        <f t="shared" ref="AY1824:AY1831" si="6323">AY1825</f>
        <v>164732.94399999999</v>
      </c>
      <c r="AZ1824" s="31">
        <f t="shared" ref="AZ1824:AZ1831" si="6324">AZ1825</f>
        <v>0</v>
      </c>
      <c r="BA1824" s="31">
        <f t="shared" ref="BA1824:BA1831" si="6325">BA1825</f>
        <v>0</v>
      </c>
      <c r="BB1824" s="31">
        <f t="shared" si="6284"/>
        <v>194187.804</v>
      </c>
      <c r="BC1824" s="31">
        <f t="shared" si="6285"/>
        <v>0</v>
      </c>
      <c r="BD1824" s="31">
        <f t="shared" si="6286"/>
        <v>0</v>
      </c>
      <c r="BE1824" s="31">
        <f t="shared" ref="BE1824:BE1831" si="6326">BE1825</f>
        <v>23358.092000000001</v>
      </c>
      <c r="BF1824" s="31">
        <f t="shared" ref="BF1824:BF1831" si="6327">BF1825</f>
        <v>0</v>
      </c>
      <c r="BG1824" s="31">
        <f t="shared" ref="BG1824:BG1831" si="6328">BG1825</f>
        <v>0</v>
      </c>
      <c r="BH1824" s="31">
        <f t="shared" si="6287"/>
        <v>217545.89600000001</v>
      </c>
      <c r="BI1824" s="31">
        <f t="shared" si="6288"/>
        <v>0</v>
      </c>
      <c r="BJ1824" s="31">
        <f t="shared" si="6289"/>
        <v>0</v>
      </c>
      <c r="BK1824" s="31">
        <f t="shared" ref="BK1824:BK1831" si="6329">BK1825</f>
        <v>189218.22500000001</v>
      </c>
      <c r="BL1824" s="31">
        <f t="shared" ref="BL1824:BL1831" si="6330">BL1825</f>
        <v>0</v>
      </c>
      <c r="BM1824" s="31">
        <f t="shared" ref="BM1824:BM1831" si="6331">BM1825</f>
        <v>0</v>
      </c>
      <c r="BN1824" s="31">
        <f t="shared" si="6290"/>
        <v>406764.12100000004</v>
      </c>
      <c r="BO1824" s="31">
        <f t="shared" si="6291"/>
        <v>0</v>
      </c>
      <c r="BP1824" s="31">
        <f t="shared" si="6292"/>
        <v>0</v>
      </c>
      <c r="BQ1824" s="31">
        <f t="shared" ref="BQ1824:BQ1831" si="6332">BQ1825</f>
        <v>324.98099999999999</v>
      </c>
      <c r="BR1824" s="31">
        <f t="shared" ref="BR1824:BR1831" si="6333">BR1825</f>
        <v>0</v>
      </c>
      <c r="BS1824" s="31">
        <f t="shared" si="6293"/>
        <v>407089.10200000007</v>
      </c>
      <c r="BT1824" s="31">
        <f t="shared" si="6294"/>
        <v>0</v>
      </c>
      <c r="BU1824" s="31">
        <f t="shared" si="6295"/>
        <v>0</v>
      </c>
      <c r="BV1824" s="31">
        <f t="shared" ref="BV1824:BV1831" si="6334">BV1825</f>
        <v>0</v>
      </c>
      <c r="BW1824" s="31">
        <f t="shared" ref="BW1824:BW1831" si="6335">BW1825</f>
        <v>0</v>
      </c>
      <c r="BX1824" s="31">
        <f t="shared" si="6296"/>
        <v>407089.10200000007</v>
      </c>
      <c r="BY1824" s="31">
        <f t="shared" si="6297"/>
        <v>0</v>
      </c>
      <c r="BZ1824" s="31">
        <f t="shared" si="6298"/>
        <v>0</v>
      </c>
      <c r="CA1824" s="31">
        <f t="shared" ref="CA1824:CA1831" si="6336">CA1825</f>
        <v>93910.979000000007</v>
      </c>
      <c r="CB1824" s="31">
        <f t="shared" ref="CB1824:CB1831" si="6337">CB1825</f>
        <v>0</v>
      </c>
      <c r="CC1824" s="31">
        <f t="shared" ref="CC1824:CC1831" si="6338">CC1825</f>
        <v>0</v>
      </c>
      <c r="CD1824" s="31">
        <f t="shared" si="6114"/>
        <v>501000.08100000006</v>
      </c>
      <c r="CE1824" s="31">
        <f t="shared" si="6115"/>
        <v>0</v>
      </c>
      <c r="CF1824" s="31">
        <f t="shared" si="6116"/>
        <v>0</v>
      </c>
      <c r="CG1824" s="31">
        <f t="shared" ref="CG1824:CG1831" si="6339">CG1825</f>
        <v>0</v>
      </c>
      <c r="CH1824" s="24"/>
      <c r="CI1824" s="40"/>
      <c r="CM1824" s="1" t="s">
        <v>29</v>
      </c>
    </row>
    <row r="1825" ht="15">
      <c r="A1825" s="41" t="s">
        <v>1045</v>
      </c>
      <c r="B1825" s="17">
        <v>410</v>
      </c>
      <c r="C1825" s="16"/>
      <c r="D1825" s="16"/>
      <c r="E1825" s="39" t="s">
        <v>85</v>
      </c>
      <c r="F1825" s="31">
        <f t="shared" si="6299"/>
        <v>0</v>
      </c>
      <c r="G1825" s="31">
        <f t="shared" si="6300"/>
        <v>0</v>
      </c>
      <c r="H1825" s="31">
        <f t="shared" si="6301"/>
        <v>0</v>
      </c>
      <c r="I1825" s="31">
        <f t="shared" si="6302"/>
        <v>0</v>
      </c>
      <c r="J1825" s="31">
        <f t="shared" si="6303"/>
        <v>0</v>
      </c>
      <c r="K1825" s="31">
        <f t="shared" si="6304"/>
        <v>0</v>
      </c>
      <c r="L1825" s="31">
        <f t="shared" si="6263"/>
        <v>0</v>
      </c>
      <c r="M1825" s="31">
        <f t="shared" si="6264"/>
        <v>0</v>
      </c>
      <c r="N1825" s="31">
        <f t="shared" si="6265"/>
        <v>0</v>
      </c>
      <c r="O1825" s="31">
        <f t="shared" si="6305"/>
        <v>0</v>
      </c>
      <c r="P1825" s="31">
        <f t="shared" si="6306"/>
        <v>0</v>
      </c>
      <c r="Q1825" s="31">
        <f t="shared" si="6307"/>
        <v>0</v>
      </c>
      <c r="R1825" s="31">
        <f t="shared" si="6266"/>
        <v>0</v>
      </c>
      <c r="S1825" s="31">
        <f t="shared" si="6267"/>
        <v>0</v>
      </c>
      <c r="T1825" s="31">
        <f t="shared" si="6268"/>
        <v>0</v>
      </c>
      <c r="U1825" s="31">
        <f t="shared" si="6308"/>
        <v>29454.860000000001</v>
      </c>
      <c r="V1825" s="31">
        <f t="shared" si="6309"/>
        <v>0</v>
      </c>
      <c r="W1825" s="31">
        <f t="shared" si="6310"/>
        <v>0</v>
      </c>
      <c r="X1825" s="31">
        <f t="shared" si="6269"/>
        <v>29454.860000000001</v>
      </c>
      <c r="Y1825" s="31">
        <f t="shared" si="6270"/>
        <v>0</v>
      </c>
      <c r="Z1825" s="31">
        <f t="shared" si="6271"/>
        <v>0</v>
      </c>
      <c r="AA1825" s="31">
        <f t="shared" si="6311"/>
        <v>0</v>
      </c>
      <c r="AB1825" s="31">
        <f t="shared" si="6312"/>
        <v>0</v>
      </c>
      <c r="AC1825" s="31">
        <f t="shared" si="6313"/>
        <v>0</v>
      </c>
      <c r="AD1825" s="31">
        <f t="shared" si="6272"/>
        <v>29454.860000000001</v>
      </c>
      <c r="AE1825" s="31">
        <f t="shared" si="6273"/>
        <v>0</v>
      </c>
      <c r="AF1825" s="31">
        <f t="shared" si="6274"/>
        <v>0</v>
      </c>
      <c r="AG1825" s="31">
        <f t="shared" si="6314"/>
        <v>0</v>
      </c>
      <c r="AH1825" s="31">
        <f t="shared" si="6315"/>
        <v>0</v>
      </c>
      <c r="AI1825" s="31">
        <f t="shared" si="6316"/>
        <v>0</v>
      </c>
      <c r="AJ1825" s="31">
        <f t="shared" si="6275"/>
        <v>29454.860000000001</v>
      </c>
      <c r="AK1825" s="31">
        <f t="shared" si="6276"/>
        <v>0</v>
      </c>
      <c r="AL1825" s="31">
        <f t="shared" si="6277"/>
        <v>0</v>
      </c>
      <c r="AM1825" s="31">
        <f t="shared" si="6317"/>
        <v>0</v>
      </c>
      <c r="AN1825" s="31">
        <f t="shared" si="6318"/>
        <v>0</v>
      </c>
      <c r="AO1825" s="31">
        <f t="shared" si="6319"/>
        <v>0</v>
      </c>
      <c r="AP1825" s="31">
        <f t="shared" si="6278"/>
        <v>29454.860000000001</v>
      </c>
      <c r="AQ1825" s="31">
        <f t="shared" si="6279"/>
        <v>0</v>
      </c>
      <c r="AR1825" s="31">
        <f t="shared" si="6280"/>
        <v>0</v>
      </c>
      <c r="AS1825" s="31">
        <f t="shared" si="6320"/>
        <v>0</v>
      </c>
      <c r="AT1825" s="31">
        <f t="shared" si="6321"/>
        <v>0</v>
      </c>
      <c r="AU1825" s="31">
        <f t="shared" si="6322"/>
        <v>0</v>
      </c>
      <c r="AV1825" s="31">
        <f t="shared" si="6281"/>
        <v>29454.860000000001</v>
      </c>
      <c r="AW1825" s="31">
        <f t="shared" si="6282"/>
        <v>0</v>
      </c>
      <c r="AX1825" s="31">
        <f t="shared" si="6283"/>
        <v>0</v>
      </c>
      <c r="AY1825" s="31">
        <f t="shared" si="6323"/>
        <v>164732.94399999999</v>
      </c>
      <c r="AZ1825" s="31">
        <f t="shared" si="6324"/>
        <v>0</v>
      </c>
      <c r="BA1825" s="31">
        <f t="shared" si="6325"/>
        <v>0</v>
      </c>
      <c r="BB1825" s="31">
        <f t="shared" si="6284"/>
        <v>194187.804</v>
      </c>
      <c r="BC1825" s="31">
        <f t="shared" si="6285"/>
        <v>0</v>
      </c>
      <c r="BD1825" s="31">
        <f t="shared" si="6286"/>
        <v>0</v>
      </c>
      <c r="BE1825" s="31">
        <f t="shared" si="6326"/>
        <v>23358.092000000001</v>
      </c>
      <c r="BF1825" s="31">
        <f t="shared" si="6327"/>
        <v>0</v>
      </c>
      <c r="BG1825" s="31">
        <f t="shared" si="6328"/>
        <v>0</v>
      </c>
      <c r="BH1825" s="31">
        <f t="shared" si="6287"/>
        <v>217545.89600000001</v>
      </c>
      <c r="BI1825" s="31">
        <f t="shared" si="6288"/>
        <v>0</v>
      </c>
      <c r="BJ1825" s="31">
        <f t="shared" si="6289"/>
        <v>0</v>
      </c>
      <c r="BK1825" s="31">
        <f t="shared" si="6329"/>
        <v>189218.22500000001</v>
      </c>
      <c r="BL1825" s="31">
        <f t="shared" si="6330"/>
        <v>0</v>
      </c>
      <c r="BM1825" s="31">
        <f t="shared" si="6331"/>
        <v>0</v>
      </c>
      <c r="BN1825" s="31">
        <f t="shared" si="6290"/>
        <v>406764.12100000004</v>
      </c>
      <c r="BO1825" s="31">
        <f t="shared" si="6291"/>
        <v>0</v>
      </c>
      <c r="BP1825" s="31">
        <f t="shared" si="6292"/>
        <v>0</v>
      </c>
      <c r="BQ1825" s="31">
        <f t="shared" si="6332"/>
        <v>324.98099999999999</v>
      </c>
      <c r="BR1825" s="31">
        <f t="shared" si="6333"/>
        <v>0</v>
      </c>
      <c r="BS1825" s="31">
        <f t="shared" si="6293"/>
        <v>407089.10200000007</v>
      </c>
      <c r="BT1825" s="31">
        <f t="shared" si="6294"/>
        <v>0</v>
      </c>
      <c r="BU1825" s="31">
        <f t="shared" si="6295"/>
        <v>0</v>
      </c>
      <c r="BV1825" s="31">
        <f t="shared" si="6334"/>
        <v>0</v>
      </c>
      <c r="BW1825" s="31">
        <f t="shared" si="6335"/>
        <v>0</v>
      </c>
      <c r="BX1825" s="31">
        <f t="shared" si="6296"/>
        <v>407089.10200000007</v>
      </c>
      <c r="BY1825" s="31">
        <f t="shared" si="6297"/>
        <v>0</v>
      </c>
      <c r="BZ1825" s="31">
        <f t="shared" si="6298"/>
        <v>0</v>
      </c>
      <c r="CA1825" s="31">
        <f t="shared" si="6336"/>
        <v>93910.979000000007</v>
      </c>
      <c r="CB1825" s="31">
        <f t="shared" si="6337"/>
        <v>0</v>
      </c>
      <c r="CC1825" s="31">
        <f t="shared" si="6338"/>
        <v>0</v>
      </c>
      <c r="CD1825" s="31">
        <f t="shared" si="6114"/>
        <v>501000.08100000006</v>
      </c>
      <c r="CE1825" s="31">
        <f t="shared" si="6115"/>
        <v>0</v>
      </c>
      <c r="CF1825" s="31">
        <f t="shared" si="6116"/>
        <v>0</v>
      </c>
      <c r="CG1825" s="31">
        <f t="shared" si="6339"/>
        <v>0</v>
      </c>
      <c r="CH1825" s="24"/>
      <c r="CI1825" s="40"/>
      <c r="CN1825" s="1" t="s">
        <v>30</v>
      </c>
    </row>
    <row r="1826" ht="15">
      <c r="A1826" s="41" t="s">
        <v>1045</v>
      </c>
      <c r="B1826" s="17">
        <v>410</v>
      </c>
      <c r="C1826" s="16" t="s">
        <v>66</v>
      </c>
      <c r="D1826" s="16" t="s">
        <v>42</v>
      </c>
      <c r="E1826" s="39" t="s">
        <v>1001</v>
      </c>
      <c r="F1826" s="31"/>
      <c r="G1826" s="31"/>
      <c r="H1826" s="31"/>
      <c r="I1826" s="31"/>
      <c r="J1826" s="31"/>
      <c r="K1826" s="31"/>
      <c r="L1826" s="31">
        <f t="shared" si="6263"/>
        <v>0</v>
      </c>
      <c r="M1826" s="31">
        <f t="shared" si="6264"/>
        <v>0</v>
      </c>
      <c r="N1826" s="31">
        <f t="shared" si="6265"/>
        <v>0</v>
      </c>
      <c r="O1826" s="31"/>
      <c r="P1826" s="31"/>
      <c r="Q1826" s="31"/>
      <c r="R1826" s="31">
        <f t="shared" si="6266"/>
        <v>0</v>
      </c>
      <c r="S1826" s="31">
        <f t="shared" si="6267"/>
        <v>0</v>
      </c>
      <c r="T1826" s="31">
        <f t="shared" si="6268"/>
        <v>0</v>
      </c>
      <c r="U1826" s="31">
        <v>29454.860000000001</v>
      </c>
      <c r="V1826" s="31"/>
      <c r="W1826" s="31"/>
      <c r="X1826" s="31">
        <f t="shared" si="6269"/>
        <v>29454.860000000001</v>
      </c>
      <c r="Y1826" s="31">
        <f t="shared" si="6270"/>
        <v>0</v>
      </c>
      <c r="Z1826" s="31">
        <f t="shared" si="6271"/>
        <v>0</v>
      </c>
      <c r="AA1826" s="31"/>
      <c r="AB1826" s="31"/>
      <c r="AC1826" s="31"/>
      <c r="AD1826" s="31">
        <f t="shared" si="6272"/>
        <v>29454.860000000001</v>
      </c>
      <c r="AE1826" s="31">
        <f t="shared" si="6273"/>
        <v>0</v>
      </c>
      <c r="AF1826" s="31">
        <f t="shared" si="6274"/>
        <v>0</v>
      </c>
      <c r="AG1826" s="31"/>
      <c r="AH1826" s="31"/>
      <c r="AI1826" s="31"/>
      <c r="AJ1826" s="31">
        <f t="shared" si="6275"/>
        <v>29454.860000000001</v>
      </c>
      <c r="AK1826" s="31">
        <f t="shared" si="6276"/>
        <v>0</v>
      </c>
      <c r="AL1826" s="31">
        <f t="shared" si="6277"/>
        <v>0</v>
      </c>
      <c r="AM1826" s="31"/>
      <c r="AN1826" s="31"/>
      <c r="AO1826" s="31"/>
      <c r="AP1826" s="31">
        <f t="shared" si="6278"/>
        <v>29454.860000000001</v>
      </c>
      <c r="AQ1826" s="31">
        <f t="shared" si="6279"/>
        <v>0</v>
      </c>
      <c r="AR1826" s="31">
        <f t="shared" si="6280"/>
        <v>0</v>
      </c>
      <c r="AS1826" s="31"/>
      <c r="AT1826" s="31"/>
      <c r="AU1826" s="31"/>
      <c r="AV1826" s="31">
        <f t="shared" si="6281"/>
        <v>29454.860000000001</v>
      </c>
      <c r="AW1826" s="31">
        <f t="shared" si="6282"/>
        <v>0</v>
      </c>
      <c r="AX1826" s="31">
        <f t="shared" si="6283"/>
        <v>0</v>
      </c>
      <c r="AY1826" s="31">
        <v>164732.94399999999</v>
      </c>
      <c r="AZ1826" s="31"/>
      <c r="BA1826" s="31"/>
      <c r="BB1826" s="31">
        <f t="shared" si="6284"/>
        <v>194187.804</v>
      </c>
      <c r="BC1826" s="31">
        <f t="shared" si="6285"/>
        <v>0</v>
      </c>
      <c r="BD1826" s="31">
        <f t="shared" si="6286"/>
        <v>0</v>
      </c>
      <c r="BE1826" s="31">
        <v>23358.092000000001</v>
      </c>
      <c r="BF1826" s="31"/>
      <c r="BG1826" s="31"/>
      <c r="BH1826" s="31">
        <f t="shared" si="6287"/>
        <v>217545.89600000001</v>
      </c>
      <c r="BI1826" s="31">
        <f t="shared" si="6288"/>
        <v>0</v>
      </c>
      <c r="BJ1826" s="31">
        <f t="shared" si="6289"/>
        <v>0</v>
      </c>
      <c r="BK1826" s="31">
        <v>189218.22500000001</v>
      </c>
      <c r="BL1826" s="31"/>
      <c r="BM1826" s="31"/>
      <c r="BN1826" s="31">
        <f t="shared" si="6290"/>
        <v>406764.12100000004</v>
      </c>
      <c r="BO1826" s="31">
        <f t="shared" si="6291"/>
        <v>0</v>
      </c>
      <c r="BP1826" s="31">
        <f t="shared" si="6292"/>
        <v>0</v>
      </c>
      <c r="BQ1826" s="31">
        <v>324.98099999999999</v>
      </c>
      <c r="BR1826" s="31"/>
      <c r="BS1826" s="31">
        <f t="shared" si="6293"/>
        <v>407089.10200000007</v>
      </c>
      <c r="BT1826" s="31">
        <f t="shared" si="6294"/>
        <v>0</v>
      </c>
      <c r="BU1826" s="31">
        <f t="shared" si="6295"/>
        <v>0</v>
      </c>
      <c r="BV1826" s="31"/>
      <c r="BW1826" s="31"/>
      <c r="BX1826" s="31">
        <f t="shared" si="6296"/>
        <v>407089.10200000007</v>
      </c>
      <c r="BY1826" s="31">
        <f t="shared" si="6297"/>
        <v>0</v>
      </c>
      <c r="BZ1826" s="31">
        <f t="shared" si="6298"/>
        <v>0</v>
      </c>
      <c r="CA1826" s="31">
        <v>93910.979000000007</v>
      </c>
      <c r="CB1826" s="31"/>
      <c r="CC1826" s="31"/>
      <c r="CD1826" s="31">
        <f t="shared" si="6114"/>
        <v>501000.08100000006</v>
      </c>
      <c r="CE1826" s="31">
        <f t="shared" si="6115"/>
        <v>0</v>
      </c>
      <c r="CF1826" s="31">
        <f t="shared" si="6116"/>
        <v>0</v>
      </c>
      <c r="CG1826" s="31"/>
      <c r="CH1826" s="24"/>
      <c r="CI1826" s="40"/>
    </row>
    <row r="1827" ht="15">
      <c r="A1827" s="41" t="s">
        <v>1045</v>
      </c>
      <c r="B1827" s="17">
        <v>800</v>
      </c>
      <c r="C1827" s="16"/>
      <c r="D1827" s="16"/>
      <c r="E1827" s="39" t="s">
        <v>54</v>
      </c>
      <c r="F1827" s="31">
        <f t="shared" si="6299"/>
        <v>0</v>
      </c>
      <c r="G1827" s="31">
        <f t="shared" si="6300"/>
        <v>0</v>
      </c>
      <c r="H1827" s="31">
        <f t="shared" si="6301"/>
        <v>0</v>
      </c>
      <c r="I1827" s="31">
        <f t="shared" si="6302"/>
        <v>0</v>
      </c>
      <c r="J1827" s="31">
        <f t="shared" si="6303"/>
        <v>0</v>
      </c>
      <c r="K1827" s="31">
        <f t="shared" si="6304"/>
        <v>0</v>
      </c>
      <c r="L1827" s="31">
        <f t="shared" si="6263"/>
        <v>0</v>
      </c>
      <c r="M1827" s="31">
        <f t="shared" si="6264"/>
        <v>0</v>
      </c>
      <c r="N1827" s="31">
        <f t="shared" si="6265"/>
        <v>0</v>
      </c>
      <c r="O1827" s="31">
        <f t="shared" si="6305"/>
        <v>0</v>
      </c>
      <c r="P1827" s="31">
        <f t="shared" si="6306"/>
        <v>0</v>
      </c>
      <c r="Q1827" s="31">
        <f t="shared" si="6307"/>
        <v>0</v>
      </c>
      <c r="R1827" s="31">
        <f t="shared" si="6266"/>
        <v>0</v>
      </c>
      <c r="S1827" s="31">
        <f t="shared" si="6267"/>
        <v>0</v>
      </c>
      <c r="T1827" s="31">
        <f t="shared" si="6268"/>
        <v>0</v>
      </c>
      <c r="U1827" s="31">
        <f t="shared" si="6308"/>
        <v>0</v>
      </c>
      <c r="V1827" s="31">
        <f t="shared" si="6309"/>
        <v>0</v>
      </c>
      <c r="W1827" s="31">
        <f t="shared" si="6310"/>
        <v>0</v>
      </c>
      <c r="X1827" s="31">
        <f t="shared" si="6269"/>
        <v>0</v>
      </c>
      <c r="Y1827" s="31">
        <f t="shared" si="6270"/>
        <v>0</v>
      </c>
      <c r="Z1827" s="31">
        <f t="shared" si="6271"/>
        <v>0</v>
      </c>
      <c r="AA1827" s="31">
        <f t="shared" si="6311"/>
        <v>0</v>
      </c>
      <c r="AB1827" s="31">
        <f t="shared" si="6312"/>
        <v>0</v>
      </c>
      <c r="AC1827" s="31">
        <f t="shared" si="6313"/>
        <v>0</v>
      </c>
      <c r="AD1827" s="31">
        <f t="shared" si="6272"/>
        <v>0</v>
      </c>
      <c r="AE1827" s="31">
        <f t="shared" si="6273"/>
        <v>0</v>
      </c>
      <c r="AF1827" s="31">
        <f t="shared" si="6274"/>
        <v>0</v>
      </c>
      <c r="AG1827" s="31">
        <f t="shared" si="6314"/>
        <v>0</v>
      </c>
      <c r="AH1827" s="31">
        <f t="shared" si="6315"/>
        <v>0</v>
      </c>
      <c r="AI1827" s="31">
        <f t="shared" si="6316"/>
        <v>0</v>
      </c>
      <c r="AJ1827" s="31">
        <f t="shared" si="6275"/>
        <v>0</v>
      </c>
      <c r="AK1827" s="31">
        <f t="shared" si="6276"/>
        <v>0</v>
      </c>
      <c r="AL1827" s="31">
        <f t="shared" si="6277"/>
        <v>0</v>
      </c>
      <c r="AM1827" s="31">
        <f t="shared" si="6317"/>
        <v>0</v>
      </c>
      <c r="AN1827" s="31">
        <f t="shared" si="6318"/>
        <v>0</v>
      </c>
      <c r="AO1827" s="31">
        <f t="shared" si="6319"/>
        <v>0</v>
      </c>
      <c r="AP1827" s="31">
        <f t="shared" si="6278"/>
        <v>0</v>
      </c>
      <c r="AQ1827" s="31">
        <f t="shared" si="6279"/>
        <v>0</v>
      </c>
      <c r="AR1827" s="31">
        <f t="shared" si="6280"/>
        <v>0</v>
      </c>
      <c r="AS1827" s="31">
        <f t="shared" si="6320"/>
        <v>0</v>
      </c>
      <c r="AT1827" s="31">
        <f t="shared" si="6321"/>
        <v>0</v>
      </c>
      <c r="AU1827" s="31">
        <f t="shared" si="6322"/>
        <v>0</v>
      </c>
      <c r="AV1827" s="31">
        <f t="shared" si="6281"/>
        <v>0</v>
      </c>
      <c r="AW1827" s="31">
        <f t="shared" si="6282"/>
        <v>0</v>
      </c>
      <c r="AX1827" s="31">
        <f t="shared" si="6283"/>
        <v>0</v>
      </c>
      <c r="AY1827" s="31">
        <f t="shared" si="6323"/>
        <v>16195.055</v>
      </c>
      <c r="AZ1827" s="31">
        <f t="shared" si="6324"/>
        <v>0</v>
      </c>
      <c r="BA1827" s="31">
        <f t="shared" si="6325"/>
        <v>0</v>
      </c>
      <c r="BB1827" s="31">
        <f t="shared" si="6284"/>
        <v>16195.055</v>
      </c>
      <c r="BC1827" s="31">
        <f t="shared" si="6285"/>
        <v>0</v>
      </c>
      <c r="BD1827" s="31">
        <f t="shared" si="6286"/>
        <v>0</v>
      </c>
      <c r="BE1827" s="31">
        <f t="shared" si="6326"/>
        <v>0</v>
      </c>
      <c r="BF1827" s="31">
        <f t="shared" si="6327"/>
        <v>0</v>
      </c>
      <c r="BG1827" s="31">
        <f t="shared" si="6328"/>
        <v>0</v>
      </c>
      <c r="BH1827" s="31">
        <f t="shared" si="6287"/>
        <v>16195.055</v>
      </c>
      <c r="BI1827" s="31">
        <f t="shared" si="6288"/>
        <v>0</v>
      </c>
      <c r="BJ1827" s="31">
        <f t="shared" si="6289"/>
        <v>0</v>
      </c>
      <c r="BK1827" s="31">
        <f t="shared" si="6329"/>
        <v>15786.927</v>
      </c>
      <c r="BL1827" s="31">
        <f t="shared" si="6330"/>
        <v>0</v>
      </c>
      <c r="BM1827" s="31">
        <f t="shared" si="6331"/>
        <v>0</v>
      </c>
      <c r="BN1827" s="31">
        <f t="shared" si="6290"/>
        <v>31981.982</v>
      </c>
      <c r="BO1827" s="31">
        <f t="shared" si="6291"/>
        <v>0</v>
      </c>
      <c r="BP1827" s="31">
        <f t="shared" si="6292"/>
        <v>0</v>
      </c>
      <c r="BQ1827" s="31">
        <f t="shared" si="6332"/>
        <v>0</v>
      </c>
      <c r="BR1827" s="31">
        <f t="shared" si="6333"/>
        <v>0</v>
      </c>
      <c r="BS1827" s="31">
        <f t="shared" si="6293"/>
        <v>31981.982</v>
      </c>
      <c r="BT1827" s="31">
        <f t="shared" si="6294"/>
        <v>0</v>
      </c>
      <c r="BU1827" s="31">
        <f t="shared" si="6295"/>
        <v>0</v>
      </c>
      <c r="BV1827" s="31">
        <f t="shared" si="6334"/>
        <v>0</v>
      </c>
      <c r="BW1827" s="31">
        <f t="shared" si="6335"/>
        <v>0</v>
      </c>
      <c r="BX1827" s="31">
        <f t="shared" si="6296"/>
        <v>31981.982</v>
      </c>
      <c r="BY1827" s="31">
        <f t="shared" si="6297"/>
        <v>0</v>
      </c>
      <c r="BZ1827" s="31">
        <f t="shared" si="6298"/>
        <v>0</v>
      </c>
      <c r="CA1827" s="31">
        <f t="shared" si="6336"/>
        <v>11939.975</v>
      </c>
      <c r="CB1827" s="31">
        <f t="shared" si="6337"/>
        <v>0</v>
      </c>
      <c r="CC1827" s="31">
        <f t="shared" si="6338"/>
        <v>0</v>
      </c>
      <c r="CD1827" s="31">
        <f t="shared" si="6114"/>
        <v>43921.957000000002</v>
      </c>
      <c r="CE1827" s="31">
        <f t="shared" si="6115"/>
        <v>0</v>
      </c>
      <c r="CF1827" s="31">
        <f t="shared" si="6116"/>
        <v>0</v>
      </c>
      <c r="CG1827" s="31">
        <f t="shared" si="6339"/>
        <v>0</v>
      </c>
      <c r="CH1827" s="24"/>
      <c r="CI1827" s="40"/>
      <c r="CM1827" s="1" t="s">
        <v>29</v>
      </c>
    </row>
    <row r="1828" ht="15">
      <c r="A1828" s="41" t="s">
        <v>1045</v>
      </c>
      <c r="B1828" s="17">
        <v>830</v>
      </c>
      <c r="C1828" s="16"/>
      <c r="D1828" s="16"/>
      <c r="E1828" s="39" t="s">
        <v>1018</v>
      </c>
      <c r="F1828" s="31">
        <f t="shared" si="6299"/>
        <v>0</v>
      </c>
      <c r="G1828" s="31">
        <f t="shared" si="6300"/>
        <v>0</v>
      </c>
      <c r="H1828" s="31">
        <f t="shared" si="6301"/>
        <v>0</v>
      </c>
      <c r="I1828" s="31">
        <f t="shared" si="6302"/>
        <v>0</v>
      </c>
      <c r="J1828" s="31">
        <f t="shared" si="6303"/>
        <v>0</v>
      </c>
      <c r="K1828" s="31">
        <f t="shared" si="6304"/>
        <v>0</v>
      </c>
      <c r="L1828" s="31">
        <f t="shared" si="6263"/>
        <v>0</v>
      </c>
      <c r="M1828" s="31">
        <f t="shared" si="6264"/>
        <v>0</v>
      </c>
      <c r="N1828" s="31">
        <f t="shared" si="6265"/>
        <v>0</v>
      </c>
      <c r="O1828" s="31">
        <f t="shared" si="6305"/>
        <v>0</v>
      </c>
      <c r="P1828" s="31">
        <f t="shared" si="6306"/>
        <v>0</v>
      </c>
      <c r="Q1828" s="31">
        <f t="shared" si="6307"/>
        <v>0</v>
      </c>
      <c r="R1828" s="31">
        <f t="shared" si="6266"/>
        <v>0</v>
      </c>
      <c r="S1828" s="31">
        <f t="shared" si="6267"/>
        <v>0</v>
      </c>
      <c r="T1828" s="31">
        <f t="shared" si="6268"/>
        <v>0</v>
      </c>
      <c r="U1828" s="31">
        <f t="shared" si="6308"/>
        <v>0</v>
      </c>
      <c r="V1828" s="31">
        <f t="shared" si="6309"/>
        <v>0</v>
      </c>
      <c r="W1828" s="31">
        <f t="shared" si="6310"/>
        <v>0</v>
      </c>
      <c r="X1828" s="31">
        <f t="shared" si="6269"/>
        <v>0</v>
      </c>
      <c r="Y1828" s="31">
        <f t="shared" si="6270"/>
        <v>0</v>
      </c>
      <c r="Z1828" s="31">
        <f t="shared" si="6271"/>
        <v>0</v>
      </c>
      <c r="AA1828" s="31">
        <f t="shared" si="6311"/>
        <v>0</v>
      </c>
      <c r="AB1828" s="31">
        <f t="shared" si="6312"/>
        <v>0</v>
      </c>
      <c r="AC1828" s="31">
        <f t="shared" si="6313"/>
        <v>0</v>
      </c>
      <c r="AD1828" s="31">
        <f t="shared" si="6272"/>
        <v>0</v>
      </c>
      <c r="AE1828" s="31">
        <f t="shared" si="6273"/>
        <v>0</v>
      </c>
      <c r="AF1828" s="31">
        <f t="shared" si="6274"/>
        <v>0</v>
      </c>
      <c r="AG1828" s="31">
        <f t="shared" si="6314"/>
        <v>0</v>
      </c>
      <c r="AH1828" s="31">
        <f t="shared" si="6315"/>
        <v>0</v>
      </c>
      <c r="AI1828" s="31">
        <f t="shared" si="6316"/>
        <v>0</v>
      </c>
      <c r="AJ1828" s="31">
        <f t="shared" si="6275"/>
        <v>0</v>
      </c>
      <c r="AK1828" s="31">
        <f t="shared" si="6276"/>
        <v>0</v>
      </c>
      <c r="AL1828" s="31">
        <f t="shared" si="6277"/>
        <v>0</v>
      </c>
      <c r="AM1828" s="31">
        <f t="shared" si="6317"/>
        <v>0</v>
      </c>
      <c r="AN1828" s="31">
        <f t="shared" si="6318"/>
        <v>0</v>
      </c>
      <c r="AO1828" s="31">
        <f t="shared" si="6319"/>
        <v>0</v>
      </c>
      <c r="AP1828" s="31">
        <f t="shared" si="6278"/>
        <v>0</v>
      </c>
      <c r="AQ1828" s="31">
        <f t="shared" si="6279"/>
        <v>0</v>
      </c>
      <c r="AR1828" s="31">
        <f t="shared" si="6280"/>
        <v>0</v>
      </c>
      <c r="AS1828" s="31">
        <f t="shared" si="6320"/>
        <v>0</v>
      </c>
      <c r="AT1828" s="31">
        <f t="shared" si="6321"/>
        <v>0</v>
      </c>
      <c r="AU1828" s="31">
        <f t="shared" si="6322"/>
        <v>0</v>
      </c>
      <c r="AV1828" s="31">
        <f t="shared" si="6281"/>
        <v>0</v>
      </c>
      <c r="AW1828" s="31">
        <f t="shared" si="6282"/>
        <v>0</v>
      </c>
      <c r="AX1828" s="31">
        <f t="shared" si="6283"/>
        <v>0</v>
      </c>
      <c r="AY1828" s="31">
        <f t="shared" si="6323"/>
        <v>16195.055</v>
      </c>
      <c r="AZ1828" s="31">
        <f t="shared" si="6324"/>
        <v>0</v>
      </c>
      <c r="BA1828" s="31">
        <f t="shared" si="6325"/>
        <v>0</v>
      </c>
      <c r="BB1828" s="31">
        <f t="shared" si="6284"/>
        <v>16195.055</v>
      </c>
      <c r="BC1828" s="31">
        <f t="shared" si="6285"/>
        <v>0</v>
      </c>
      <c r="BD1828" s="31">
        <f t="shared" si="6286"/>
        <v>0</v>
      </c>
      <c r="BE1828" s="31">
        <f t="shared" si="6326"/>
        <v>0</v>
      </c>
      <c r="BF1828" s="31">
        <f t="shared" si="6327"/>
        <v>0</v>
      </c>
      <c r="BG1828" s="31">
        <f t="shared" si="6328"/>
        <v>0</v>
      </c>
      <c r="BH1828" s="31">
        <f t="shared" si="6287"/>
        <v>16195.055</v>
      </c>
      <c r="BI1828" s="31">
        <f t="shared" si="6288"/>
        <v>0</v>
      </c>
      <c r="BJ1828" s="31">
        <f t="shared" si="6289"/>
        <v>0</v>
      </c>
      <c r="BK1828" s="31">
        <f t="shared" si="6329"/>
        <v>15786.927</v>
      </c>
      <c r="BL1828" s="31">
        <f t="shared" si="6330"/>
        <v>0</v>
      </c>
      <c r="BM1828" s="31">
        <f t="shared" si="6331"/>
        <v>0</v>
      </c>
      <c r="BN1828" s="31">
        <f t="shared" si="6290"/>
        <v>31981.982</v>
      </c>
      <c r="BO1828" s="31">
        <f t="shared" si="6291"/>
        <v>0</v>
      </c>
      <c r="BP1828" s="31">
        <f t="shared" si="6292"/>
        <v>0</v>
      </c>
      <c r="BQ1828" s="31">
        <f t="shared" si="6332"/>
        <v>0</v>
      </c>
      <c r="BR1828" s="31">
        <f t="shared" si="6333"/>
        <v>0</v>
      </c>
      <c r="BS1828" s="31">
        <f t="shared" si="6293"/>
        <v>31981.982</v>
      </c>
      <c r="BT1828" s="31">
        <f t="shared" si="6294"/>
        <v>0</v>
      </c>
      <c r="BU1828" s="31">
        <f t="shared" si="6295"/>
        <v>0</v>
      </c>
      <c r="BV1828" s="31">
        <f t="shared" si="6334"/>
        <v>0</v>
      </c>
      <c r="BW1828" s="31">
        <f t="shared" si="6335"/>
        <v>0</v>
      </c>
      <c r="BX1828" s="31">
        <f t="shared" si="6296"/>
        <v>31981.982</v>
      </c>
      <c r="BY1828" s="31">
        <f t="shared" si="6297"/>
        <v>0</v>
      </c>
      <c r="BZ1828" s="31">
        <f t="shared" si="6298"/>
        <v>0</v>
      </c>
      <c r="CA1828" s="31">
        <f t="shared" si="6336"/>
        <v>11939.975</v>
      </c>
      <c r="CB1828" s="31">
        <f t="shared" si="6337"/>
        <v>0</v>
      </c>
      <c r="CC1828" s="31">
        <f t="shared" si="6338"/>
        <v>0</v>
      </c>
      <c r="CD1828" s="31">
        <f t="shared" si="6114"/>
        <v>43921.957000000002</v>
      </c>
      <c r="CE1828" s="31">
        <f t="shared" si="6115"/>
        <v>0</v>
      </c>
      <c r="CF1828" s="31">
        <f t="shared" si="6116"/>
        <v>0</v>
      </c>
      <c r="CG1828" s="31">
        <f t="shared" si="6339"/>
        <v>0</v>
      </c>
      <c r="CH1828" s="24"/>
      <c r="CI1828" s="40"/>
      <c r="CN1828" s="1" t="s">
        <v>30</v>
      </c>
    </row>
    <row r="1829" ht="15">
      <c r="A1829" s="41" t="s">
        <v>1045</v>
      </c>
      <c r="B1829" s="17">
        <v>830</v>
      </c>
      <c r="C1829" s="16" t="s">
        <v>66</v>
      </c>
      <c r="D1829" s="16" t="s">
        <v>42</v>
      </c>
      <c r="E1829" s="39" t="s">
        <v>1001</v>
      </c>
      <c r="F1829" s="31"/>
      <c r="G1829" s="31"/>
      <c r="H1829" s="31"/>
      <c r="I1829" s="31"/>
      <c r="J1829" s="31"/>
      <c r="K1829" s="31"/>
      <c r="L1829" s="31">
        <f t="shared" si="6263"/>
        <v>0</v>
      </c>
      <c r="M1829" s="31">
        <f t="shared" si="6264"/>
        <v>0</v>
      </c>
      <c r="N1829" s="31">
        <f t="shared" si="6265"/>
        <v>0</v>
      </c>
      <c r="O1829" s="31"/>
      <c r="P1829" s="31"/>
      <c r="Q1829" s="31"/>
      <c r="R1829" s="31">
        <f t="shared" si="6266"/>
        <v>0</v>
      </c>
      <c r="S1829" s="31">
        <f t="shared" si="6267"/>
        <v>0</v>
      </c>
      <c r="T1829" s="31">
        <f t="shared" si="6268"/>
        <v>0</v>
      </c>
      <c r="U1829" s="31"/>
      <c r="V1829" s="31"/>
      <c r="W1829" s="31"/>
      <c r="X1829" s="31">
        <f t="shared" si="6269"/>
        <v>0</v>
      </c>
      <c r="Y1829" s="31">
        <f t="shared" si="6270"/>
        <v>0</v>
      </c>
      <c r="Z1829" s="31">
        <f t="shared" si="6271"/>
        <v>0</v>
      </c>
      <c r="AA1829" s="31"/>
      <c r="AB1829" s="31"/>
      <c r="AC1829" s="31"/>
      <c r="AD1829" s="31">
        <f t="shared" si="6272"/>
        <v>0</v>
      </c>
      <c r="AE1829" s="31">
        <f t="shared" si="6273"/>
        <v>0</v>
      </c>
      <c r="AF1829" s="31">
        <f t="shared" si="6274"/>
        <v>0</v>
      </c>
      <c r="AG1829" s="31"/>
      <c r="AH1829" s="31"/>
      <c r="AI1829" s="31"/>
      <c r="AJ1829" s="31">
        <f t="shared" si="6275"/>
        <v>0</v>
      </c>
      <c r="AK1829" s="31">
        <f t="shared" si="6276"/>
        <v>0</v>
      </c>
      <c r="AL1829" s="31">
        <f t="shared" si="6277"/>
        <v>0</v>
      </c>
      <c r="AM1829" s="31"/>
      <c r="AN1829" s="31"/>
      <c r="AO1829" s="31"/>
      <c r="AP1829" s="31">
        <f t="shared" si="6278"/>
        <v>0</v>
      </c>
      <c r="AQ1829" s="31">
        <f t="shared" si="6279"/>
        <v>0</v>
      </c>
      <c r="AR1829" s="31">
        <f t="shared" si="6280"/>
        <v>0</v>
      </c>
      <c r="AS1829" s="31"/>
      <c r="AT1829" s="31"/>
      <c r="AU1829" s="31"/>
      <c r="AV1829" s="31">
        <f t="shared" si="6281"/>
        <v>0</v>
      </c>
      <c r="AW1829" s="31">
        <f t="shared" si="6282"/>
        <v>0</v>
      </c>
      <c r="AX1829" s="31">
        <f t="shared" si="6283"/>
        <v>0</v>
      </c>
      <c r="AY1829" s="31">
        <v>16195.055</v>
      </c>
      <c r="AZ1829" s="31"/>
      <c r="BA1829" s="31"/>
      <c r="BB1829" s="31">
        <f t="shared" si="6284"/>
        <v>16195.055</v>
      </c>
      <c r="BC1829" s="31">
        <f t="shared" si="6285"/>
        <v>0</v>
      </c>
      <c r="BD1829" s="31">
        <f t="shared" si="6286"/>
        <v>0</v>
      </c>
      <c r="BE1829" s="31"/>
      <c r="BF1829" s="31"/>
      <c r="BG1829" s="31"/>
      <c r="BH1829" s="31">
        <f t="shared" si="6287"/>
        <v>16195.055</v>
      </c>
      <c r="BI1829" s="31">
        <f t="shared" si="6288"/>
        <v>0</v>
      </c>
      <c r="BJ1829" s="31">
        <f t="shared" si="6289"/>
        <v>0</v>
      </c>
      <c r="BK1829" s="31">
        <v>15786.927</v>
      </c>
      <c r="BL1829" s="31"/>
      <c r="BM1829" s="31"/>
      <c r="BN1829" s="31">
        <f t="shared" si="6290"/>
        <v>31981.982</v>
      </c>
      <c r="BO1829" s="31">
        <f t="shared" si="6291"/>
        <v>0</v>
      </c>
      <c r="BP1829" s="31">
        <f t="shared" si="6292"/>
        <v>0</v>
      </c>
      <c r="BQ1829" s="31"/>
      <c r="BR1829" s="31"/>
      <c r="BS1829" s="31">
        <f t="shared" si="6293"/>
        <v>31981.982</v>
      </c>
      <c r="BT1829" s="31">
        <f t="shared" si="6294"/>
        <v>0</v>
      </c>
      <c r="BU1829" s="31">
        <f t="shared" si="6295"/>
        <v>0</v>
      </c>
      <c r="BV1829" s="31"/>
      <c r="BW1829" s="31"/>
      <c r="BX1829" s="31">
        <f t="shared" si="6296"/>
        <v>31981.982</v>
      </c>
      <c r="BY1829" s="31">
        <f t="shared" si="6297"/>
        <v>0</v>
      </c>
      <c r="BZ1829" s="31">
        <f t="shared" si="6298"/>
        <v>0</v>
      </c>
      <c r="CA1829" s="31">
        <v>11939.975</v>
      </c>
      <c r="CB1829" s="31"/>
      <c r="CC1829" s="31"/>
      <c r="CD1829" s="31">
        <f t="shared" si="6114"/>
        <v>43921.957000000002</v>
      </c>
      <c r="CE1829" s="31">
        <f t="shared" si="6115"/>
        <v>0</v>
      </c>
      <c r="CF1829" s="31">
        <f t="shared" si="6116"/>
        <v>0</v>
      </c>
      <c r="CG1829" s="31"/>
      <c r="CH1829" s="24"/>
      <c r="CI1829" s="40"/>
    </row>
    <row r="1830" s="33" customFormat="1" ht="29.850000000000001">
      <c r="A1830" s="44" t="s">
        <v>1047</v>
      </c>
      <c r="B1830" s="35"/>
      <c r="C1830" s="34"/>
      <c r="D1830" s="34"/>
      <c r="E1830" s="36" t="s">
        <v>1048</v>
      </c>
      <c r="F1830" s="37">
        <f t="shared" si="6299"/>
        <v>4147.1999999999998</v>
      </c>
      <c r="G1830" s="37">
        <f t="shared" si="6300"/>
        <v>4147.1999999999998</v>
      </c>
      <c r="H1830" s="37">
        <f t="shared" si="6301"/>
        <v>4147.1999999999998</v>
      </c>
      <c r="I1830" s="37">
        <f t="shared" si="6302"/>
        <v>0</v>
      </c>
      <c r="J1830" s="37">
        <f t="shared" si="6303"/>
        <v>0</v>
      </c>
      <c r="K1830" s="37">
        <f t="shared" si="6304"/>
        <v>0</v>
      </c>
      <c r="L1830" s="37">
        <f t="shared" si="6263"/>
        <v>4147.1999999999998</v>
      </c>
      <c r="M1830" s="37">
        <f t="shared" si="6264"/>
        <v>4147.1999999999998</v>
      </c>
      <c r="N1830" s="37">
        <f t="shared" si="6265"/>
        <v>4147.1999999999998</v>
      </c>
      <c r="O1830" s="37">
        <f t="shared" si="6305"/>
        <v>1184.8900000000001</v>
      </c>
      <c r="P1830" s="37">
        <f t="shared" si="6306"/>
        <v>0</v>
      </c>
      <c r="Q1830" s="37">
        <f t="shared" si="6307"/>
        <v>0</v>
      </c>
      <c r="R1830" s="37">
        <f t="shared" si="6266"/>
        <v>5332.0900000000001</v>
      </c>
      <c r="S1830" s="37">
        <f t="shared" si="6267"/>
        <v>4147.1999999999998</v>
      </c>
      <c r="T1830" s="37">
        <f t="shared" si="6268"/>
        <v>4147.1999999999998</v>
      </c>
      <c r="U1830" s="37">
        <f t="shared" si="6308"/>
        <v>0</v>
      </c>
      <c r="V1830" s="37">
        <f t="shared" si="6309"/>
        <v>0</v>
      </c>
      <c r="W1830" s="37">
        <f t="shared" si="6310"/>
        <v>0</v>
      </c>
      <c r="X1830" s="37">
        <f t="shared" si="6269"/>
        <v>5332.0900000000001</v>
      </c>
      <c r="Y1830" s="37">
        <f t="shared" si="6270"/>
        <v>4147.1999999999998</v>
      </c>
      <c r="Z1830" s="37">
        <f t="shared" si="6271"/>
        <v>4147.1999999999998</v>
      </c>
      <c r="AA1830" s="37">
        <f t="shared" si="6311"/>
        <v>0</v>
      </c>
      <c r="AB1830" s="37">
        <f t="shared" si="6312"/>
        <v>0</v>
      </c>
      <c r="AC1830" s="37">
        <f t="shared" si="6313"/>
        <v>0</v>
      </c>
      <c r="AD1830" s="37">
        <f t="shared" si="6272"/>
        <v>5332.0900000000001</v>
      </c>
      <c r="AE1830" s="37">
        <f t="shared" si="6273"/>
        <v>4147.1999999999998</v>
      </c>
      <c r="AF1830" s="37">
        <f t="shared" si="6274"/>
        <v>4147.1999999999998</v>
      </c>
      <c r="AG1830" s="37">
        <f t="shared" si="6314"/>
        <v>0</v>
      </c>
      <c r="AH1830" s="37">
        <f t="shared" si="6315"/>
        <v>0</v>
      </c>
      <c r="AI1830" s="37">
        <f t="shared" si="6316"/>
        <v>0</v>
      </c>
      <c r="AJ1830" s="37">
        <f t="shared" si="6275"/>
        <v>5332.0900000000001</v>
      </c>
      <c r="AK1830" s="37">
        <f t="shared" si="6276"/>
        <v>4147.1999999999998</v>
      </c>
      <c r="AL1830" s="37">
        <f t="shared" si="6277"/>
        <v>4147.1999999999998</v>
      </c>
      <c r="AM1830" s="37">
        <f t="shared" si="6317"/>
        <v>0</v>
      </c>
      <c r="AN1830" s="37">
        <f t="shared" si="6318"/>
        <v>0</v>
      </c>
      <c r="AO1830" s="37">
        <f t="shared" si="6319"/>
        <v>0</v>
      </c>
      <c r="AP1830" s="37">
        <f t="shared" si="6278"/>
        <v>5332.0900000000001</v>
      </c>
      <c r="AQ1830" s="37">
        <f t="shared" si="6279"/>
        <v>4147.1999999999998</v>
      </c>
      <c r="AR1830" s="37">
        <f t="shared" si="6280"/>
        <v>4147.1999999999998</v>
      </c>
      <c r="AS1830" s="37">
        <f t="shared" si="6320"/>
        <v>0</v>
      </c>
      <c r="AT1830" s="37">
        <f t="shared" si="6321"/>
        <v>0</v>
      </c>
      <c r="AU1830" s="37">
        <f t="shared" si="6322"/>
        <v>0</v>
      </c>
      <c r="AV1830" s="37">
        <f t="shared" si="6281"/>
        <v>5332.0900000000001</v>
      </c>
      <c r="AW1830" s="37">
        <f t="shared" si="6282"/>
        <v>4147.1999999999998</v>
      </c>
      <c r="AX1830" s="37">
        <f t="shared" si="6283"/>
        <v>4147.1999999999998</v>
      </c>
      <c r="AY1830" s="37">
        <f t="shared" si="6323"/>
        <v>0</v>
      </c>
      <c r="AZ1830" s="37">
        <f t="shared" si="6324"/>
        <v>0</v>
      </c>
      <c r="BA1830" s="37">
        <f t="shared" si="6325"/>
        <v>0</v>
      </c>
      <c r="BB1830" s="37">
        <f t="shared" si="6284"/>
        <v>5332.0900000000001</v>
      </c>
      <c r="BC1830" s="37">
        <f t="shared" si="6285"/>
        <v>4147.1999999999998</v>
      </c>
      <c r="BD1830" s="37">
        <f t="shared" si="6286"/>
        <v>4147.1999999999998</v>
      </c>
      <c r="BE1830" s="37">
        <f t="shared" si="6326"/>
        <v>0</v>
      </c>
      <c r="BF1830" s="37">
        <f t="shared" si="6327"/>
        <v>0</v>
      </c>
      <c r="BG1830" s="37">
        <f t="shared" si="6328"/>
        <v>0</v>
      </c>
      <c r="BH1830" s="37">
        <f t="shared" si="6287"/>
        <v>5332.0900000000001</v>
      </c>
      <c r="BI1830" s="37">
        <f t="shared" si="6288"/>
        <v>4147.1999999999998</v>
      </c>
      <c r="BJ1830" s="37">
        <f t="shared" si="6289"/>
        <v>4147.1999999999998</v>
      </c>
      <c r="BK1830" s="37">
        <f t="shared" si="6329"/>
        <v>-5.2000000000000002</v>
      </c>
      <c r="BL1830" s="37">
        <f t="shared" si="6330"/>
        <v>0</v>
      </c>
      <c r="BM1830" s="37">
        <f t="shared" si="6331"/>
        <v>0</v>
      </c>
      <c r="BN1830" s="37">
        <f t="shared" si="6290"/>
        <v>5326.8900000000003</v>
      </c>
      <c r="BO1830" s="37">
        <f t="shared" si="6291"/>
        <v>4147.1999999999998</v>
      </c>
      <c r="BP1830" s="37">
        <f t="shared" si="6292"/>
        <v>4147.1999999999998</v>
      </c>
      <c r="BQ1830" s="37">
        <f t="shared" si="6332"/>
        <v>0</v>
      </c>
      <c r="BR1830" s="37">
        <f t="shared" si="6333"/>
        <v>0</v>
      </c>
      <c r="BS1830" s="31">
        <f t="shared" si="6293"/>
        <v>5326.8900000000003</v>
      </c>
      <c r="BT1830" s="31">
        <f t="shared" si="6294"/>
        <v>4147.1999999999998</v>
      </c>
      <c r="BU1830" s="31">
        <f t="shared" si="6295"/>
        <v>4147.1999999999998</v>
      </c>
      <c r="BV1830" s="37">
        <f t="shared" si="6334"/>
        <v>0</v>
      </c>
      <c r="BW1830" s="37">
        <f t="shared" si="6335"/>
        <v>0</v>
      </c>
      <c r="BX1830" s="37">
        <f t="shared" si="6296"/>
        <v>5326.8900000000003</v>
      </c>
      <c r="BY1830" s="37">
        <f t="shared" si="6297"/>
        <v>4147.1999999999998</v>
      </c>
      <c r="BZ1830" s="37">
        <f t="shared" si="6298"/>
        <v>4147.1999999999998</v>
      </c>
      <c r="CA1830" s="37">
        <f t="shared" si="6336"/>
        <v>0</v>
      </c>
      <c r="CB1830" s="37">
        <f t="shared" si="6337"/>
        <v>0</v>
      </c>
      <c r="CC1830" s="37">
        <f t="shared" si="6338"/>
        <v>0</v>
      </c>
      <c r="CD1830" s="37">
        <f t="shared" si="6114"/>
        <v>5326.8900000000003</v>
      </c>
      <c r="CE1830" s="37">
        <f t="shared" si="6115"/>
        <v>4147.1999999999998</v>
      </c>
      <c r="CF1830" s="37">
        <f t="shared" si="6116"/>
        <v>4147.1999999999998</v>
      </c>
      <c r="CG1830" s="37">
        <f t="shared" si="6339"/>
        <v>0</v>
      </c>
      <c r="CH1830" s="24"/>
      <c r="CI1830" s="38"/>
      <c r="CK1830" s="33" t="s">
        <v>27</v>
      </c>
    </row>
    <row r="1831" ht="29.850000000000001">
      <c r="A1831" s="41" t="s">
        <v>1049</v>
      </c>
      <c r="B1831" s="17"/>
      <c r="C1831" s="16"/>
      <c r="D1831" s="16"/>
      <c r="E1831" s="39" t="s">
        <v>1050</v>
      </c>
      <c r="F1831" s="31">
        <f t="shared" si="6299"/>
        <v>4147.1999999999998</v>
      </c>
      <c r="G1831" s="31">
        <f t="shared" si="6300"/>
        <v>4147.1999999999998</v>
      </c>
      <c r="H1831" s="31">
        <f t="shared" si="6301"/>
        <v>4147.1999999999998</v>
      </c>
      <c r="I1831" s="31">
        <f t="shared" si="6302"/>
        <v>0</v>
      </c>
      <c r="J1831" s="31">
        <f t="shared" si="6303"/>
        <v>0</v>
      </c>
      <c r="K1831" s="31">
        <f t="shared" si="6304"/>
        <v>0</v>
      </c>
      <c r="L1831" s="31">
        <f t="shared" si="6263"/>
        <v>4147.1999999999998</v>
      </c>
      <c r="M1831" s="31">
        <f t="shared" si="6264"/>
        <v>4147.1999999999998</v>
      </c>
      <c r="N1831" s="31">
        <f t="shared" si="6265"/>
        <v>4147.1999999999998</v>
      </c>
      <c r="O1831" s="31">
        <f t="shared" si="6305"/>
        <v>1184.8900000000001</v>
      </c>
      <c r="P1831" s="31">
        <f t="shared" si="6306"/>
        <v>0</v>
      </c>
      <c r="Q1831" s="31">
        <f t="shared" si="6307"/>
        <v>0</v>
      </c>
      <c r="R1831" s="31">
        <f t="shared" si="6266"/>
        <v>5332.0900000000001</v>
      </c>
      <c r="S1831" s="31">
        <f t="shared" si="6267"/>
        <v>4147.1999999999998</v>
      </c>
      <c r="T1831" s="31">
        <f t="shared" si="6268"/>
        <v>4147.1999999999998</v>
      </c>
      <c r="U1831" s="31">
        <f t="shared" si="6308"/>
        <v>0</v>
      </c>
      <c r="V1831" s="31">
        <f t="shared" si="6309"/>
        <v>0</v>
      </c>
      <c r="W1831" s="31">
        <f t="shared" si="6310"/>
        <v>0</v>
      </c>
      <c r="X1831" s="31">
        <f t="shared" si="6269"/>
        <v>5332.0900000000001</v>
      </c>
      <c r="Y1831" s="31">
        <f t="shared" si="6270"/>
        <v>4147.1999999999998</v>
      </c>
      <c r="Z1831" s="31">
        <f t="shared" si="6271"/>
        <v>4147.1999999999998</v>
      </c>
      <c r="AA1831" s="31">
        <f t="shared" si="6311"/>
        <v>0</v>
      </c>
      <c r="AB1831" s="31">
        <f t="shared" si="6312"/>
        <v>0</v>
      </c>
      <c r="AC1831" s="31">
        <f t="shared" si="6313"/>
        <v>0</v>
      </c>
      <c r="AD1831" s="31">
        <f t="shared" si="6272"/>
        <v>5332.0900000000001</v>
      </c>
      <c r="AE1831" s="31">
        <f t="shared" si="6273"/>
        <v>4147.1999999999998</v>
      </c>
      <c r="AF1831" s="31">
        <f t="shared" si="6274"/>
        <v>4147.1999999999998</v>
      </c>
      <c r="AG1831" s="31">
        <f t="shared" si="6314"/>
        <v>0</v>
      </c>
      <c r="AH1831" s="31">
        <f t="shared" si="6315"/>
        <v>0</v>
      </c>
      <c r="AI1831" s="31">
        <f t="shared" si="6316"/>
        <v>0</v>
      </c>
      <c r="AJ1831" s="31">
        <f t="shared" si="6275"/>
        <v>5332.0900000000001</v>
      </c>
      <c r="AK1831" s="31">
        <f t="shared" si="6276"/>
        <v>4147.1999999999998</v>
      </c>
      <c r="AL1831" s="31">
        <f t="shared" si="6277"/>
        <v>4147.1999999999998</v>
      </c>
      <c r="AM1831" s="31">
        <f t="shared" si="6317"/>
        <v>0</v>
      </c>
      <c r="AN1831" s="31">
        <f t="shared" si="6318"/>
        <v>0</v>
      </c>
      <c r="AO1831" s="31">
        <f t="shared" si="6319"/>
        <v>0</v>
      </c>
      <c r="AP1831" s="31">
        <f t="shared" si="6278"/>
        <v>5332.0900000000001</v>
      </c>
      <c r="AQ1831" s="31">
        <f t="shared" si="6279"/>
        <v>4147.1999999999998</v>
      </c>
      <c r="AR1831" s="31">
        <f t="shared" si="6280"/>
        <v>4147.1999999999998</v>
      </c>
      <c r="AS1831" s="31">
        <f t="shared" si="6320"/>
        <v>0</v>
      </c>
      <c r="AT1831" s="31">
        <f t="shared" si="6321"/>
        <v>0</v>
      </c>
      <c r="AU1831" s="31">
        <f t="shared" si="6322"/>
        <v>0</v>
      </c>
      <c r="AV1831" s="31">
        <f t="shared" si="6281"/>
        <v>5332.0900000000001</v>
      </c>
      <c r="AW1831" s="31">
        <f t="shared" si="6282"/>
        <v>4147.1999999999998</v>
      </c>
      <c r="AX1831" s="31">
        <f t="shared" si="6283"/>
        <v>4147.1999999999998</v>
      </c>
      <c r="AY1831" s="31">
        <f t="shared" si="6323"/>
        <v>0</v>
      </c>
      <c r="AZ1831" s="31">
        <f t="shared" si="6324"/>
        <v>0</v>
      </c>
      <c r="BA1831" s="31">
        <f t="shared" si="6325"/>
        <v>0</v>
      </c>
      <c r="BB1831" s="31">
        <f t="shared" si="6284"/>
        <v>5332.0900000000001</v>
      </c>
      <c r="BC1831" s="31">
        <f t="shared" si="6285"/>
        <v>4147.1999999999998</v>
      </c>
      <c r="BD1831" s="31">
        <f t="shared" si="6286"/>
        <v>4147.1999999999998</v>
      </c>
      <c r="BE1831" s="31">
        <f t="shared" si="6326"/>
        <v>0</v>
      </c>
      <c r="BF1831" s="31">
        <f t="shared" si="6327"/>
        <v>0</v>
      </c>
      <c r="BG1831" s="31">
        <f t="shared" si="6328"/>
        <v>0</v>
      </c>
      <c r="BH1831" s="31">
        <f t="shared" si="6287"/>
        <v>5332.0900000000001</v>
      </c>
      <c r="BI1831" s="31">
        <f t="shared" si="6288"/>
        <v>4147.1999999999998</v>
      </c>
      <c r="BJ1831" s="31">
        <f t="shared" si="6289"/>
        <v>4147.1999999999998</v>
      </c>
      <c r="BK1831" s="31">
        <f t="shared" si="6329"/>
        <v>-5.2000000000000002</v>
      </c>
      <c r="BL1831" s="31">
        <f t="shared" si="6330"/>
        <v>0</v>
      </c>
      <c r="BM1831" s="31">
        <f t="shared" si="6331"/>
        <v>0</v>
      </c>
      <c r="BN1831" s="31">
        <f t="shared" si="6290"/>
        <v>5326.8900000000003</v>
      </c>
      <c r="BO1831" s="31">
        <f t="shared" si="6291"/>
        <v>4147.1999999999998</v>
      </c>
      <c r="BP1831" s="31">
        <f t="shared" si="6292"/>
        <v>4147.1999999999998</v>
      </c>
      <c r="BQ1831" s="31">
        <f t="shared" si="6332"/>
        <v>0</v>
      </c>
      <c r="BR1831" s="31">
        <f t="shared" si="6333"/>
        <v>0</v>
      </c>
      <c r="BS1831" s="31">
        <f t="shared" si="6293"/>
        <v>5326.8900000000003</v>
      </c>
      <c r="BT1831" s="31">
        <f t="shared" si="6294"/>
        <v>4147.1999999999998</v>
      </c>
      <c r="BU1831" s="31">
        <f t="shared" si="6295"/>
        <v>4147.1999999999998</v>
      </c>
      <c r="BV1831" s="31">
        <f t="shared" si="6334"/>
        <v>0</v>
      </c>
      <c r="BW1831" s="31">
        <f t="shared" si="6335"/>
        <v>0</v>
      </c>
      <c r="BX1831" s="31">
        <f t="shared" si="6296"/>
        <v>5326.8900000000003</v>
      </c>
      <c r="BY1831" s="31">
        <f t="shared" si="6297"/>
        <v>4147.1999999999998</v>
      </c>
      <c r="BZ1831" s="31">
        <f t="shared" si="6298"/>
        <v>4147.1999999999998</v>
      </c>
      <c r="CA1831" s="31">
        <f t="shared" si="6336"/>
        <v>0</v>
      </c>
      <c r="CB1831" s="31">
        <f t="shared" si="6337"/>
        <v>0</v>
      </c>
      <c r="CC1831" s="31">
        <f t="shared" si="6338"/>
        <v>0</v>
      </c>
      <c r="CD1831" s="31">
        <f t="shared" si="6114"/>
        <v>5326.8900000000003</v>
      </c>
      <c r="CE1831" s="31">
        <f t="shared" si="6115"/>
        <v>4147.1999999999998</v>
      </c>
      <c r="CF1831" s="31">
        <f t="shared" si="6116"/>
        <v>4147.1999999999998</v>
      </c>
      <c r="CG1831" s="31">
        <f t="shared" si="6339"/>
        <v>0</v>
      </c>
      <c r="CH1831" s="24"/>
      <c r="CI1831" s="40"/>
      <c r="CL1831" s="1" t="s">
        <v>28</v>
      </c>
    </row>
    <row r="1832" ht="29.850000000000001">
      <c r="A1832" s="41" t="s">
        <v>1051</v>
      </c>
      <c r="B1832" s="17"/>
      <c r="C1832" s="16"/>
      <c r="D1832" s="16"/>
      <c r="E1832" s="39" t="s">
        <v>1052</v>
      </c>
      <c r="F1832" s="31">
        <f>F1833+F1836</f>
        <v>4147.1999999999998</v>
      </c>
      <c r="G1832" s="31">
        <f>G1833+G1836</f>
        <v>4147.1999999999998</v>
      </c>
      <c r="H1832" s="31">
        <f>H1833+H1836</f>
        <v>4147.1999999999998</v>
      </c>
      <c r="I1832" s="31">
        <f>I1833+I1836</f>
        <v>0</v>
      </c>
      <c r="J1832" s="31">
        <f>J1833+J1836</f>
        <v>0</v>
      </c>
      <c r="K1832" s="31">
        <f>K1833+K1836</f>
        <v>0</v>
      </c>
      <c r="L1832" s="31">
        <f t="shared" si="6263"/>
        <v>4147.1999999999998</v>
      </c>
      <c r="M1832" s="31">
        <f t="shared" si="6264"/>
        <v>4147.1999999999998</v>
      </c>
      <c r="N1832" s="31">
        <f t="shared" si="6265"/>
        <v>4147.1999999999998</v>
      </c>
      <c r="O1832" s="31">
        <f>O1833+O1836</f>
        <v>1184.8900000000001</v>
      </c>
      <c r="P1832" s="31">
        <f>P1833+P1836</f>
        <v>0</v>
      </c>
      <c r="Q1832" s="31">
        <f>Q1833+Q1836</f>
        <v>0</v>
      </c>
      <c r="R1832" s="31">
        <f t="shared" si="6266"/>
        <v>5332.0900000000001</v>
      </c>
      <c r="S1832" s="31">
        <f t="shared" si="6267"/>
        <v>4147.1999999999998</v>
      </c>
      <c r="T1832" s="31">
        <f t="shared" si="6268"/>
        <v>4147.1999999999998</v>
      </c>
      <c r="U1832" s="31">
        <f>U1833+U1836</f>
        <v>0</v>
      </c>
      <c r="V1832" s="31">
        <f>V1833+V1836</f>
        <v>0</v>
      </c>
      <c r="W1832" s="31">
        <f>W1833+W1836</f>
        <v>0</v>
      </c>
      <c r="X1832" s="31">
        <f t="shared" si="6269"/>
        <v>5332.0900000000001</v>
      </c>
      <c r="Y1832" s="31">
        <f t="shared" si="6270"/>
        <v>4147.1999999999998</v>
      </c>
      <c r="Z1832" s="31">
        <f t="shared" si="6271"/>
        <v>4147.1999999999998</v>
      </c>
      <c r="AA1832" s="31">
        <f>AA1833+AA1836</f>
        <v>0</v>
      </c>
      <c r="AB1832" s="31">
        <f>AB1833+AB1836</f>
        <v>0</v>
      </c>
      <c r="AC1832" s="31">
        <f>AC1833+AC1836</f>
        <v>0</v>
      </c>
      <c r="AD1832" s="31">
        <f t="shared" si="6272"/>
        <v>5332.0900000000001</v>
      </c>
      <c r="AE1832" s="31">
        <f t="shared" si="6273"/>
        <v>4147.1999999999998</v>
      </c>
      <c r="AF1832" s="31">
        <f t="shared" si="6274"/>
        <v>4147.1999999999998</v>
      </c>
      <c r="AG1832" s="31">
        <f>AG1833+AG1836</f>
        <v>0</v>
      </c>
      <c r="AH1832" s="31">
        <f>AH1833+AH1836</f>
        <v>0</v>
      </c>
      <c r="AI1832" s="31">
        <f>AI1833+AI1836</f>
        <v>0</v>
      </c>
      <c r="AJ1832" s="31">
        <f t="shared" si="6275"/>
        <v>5332.0900000000001</v>
      </c>
      <c r="AK1832" s="31">
        <f t="shared" si="6276"/>
        <v>4147.1999999999998</v>
      </c>
      <c r="AL1832" s="31">
        <f t="shared" si="6277"/>
        <v>4147.1999999999998</v>
      </c>
      <c r="AM1832" s="31">
        <f>AM1833+AM1836</f>
        <v>0</v>
      </c>
      <c r="AN1832" s="31">
        <f>AN1833+AN1836</f>
        <v>0</v>
      </c>
      <c r="AO1832" s="31">
        <f>AO1833+AO1836</f>
        <v>0</v>
      </c>
      <c r="AP1832" s="31">
        <f t="shared" si="6278"/>
        <v>5332.0900000000001</v>
      </c>
      <c r="AQ1832" s="31">
        <f t="shared" si="6279"/>
        <v>4147.1999999999998</v>
      </c>
      <c r="AR1832" s="31">
        <f t="shared" si="6280"/>
        <v>4147.1999999999998</v>
      </c>
      <c r="AS1832" s="31">
        <f>AS1833+AS1836</f>
        <v>0</v>
      </c>
      <c r="AT1832" s="31">
        <f>AT1833+AT1836</f>
        <v>0</v>
      </c>
      <c r="AU1832" s="31">
        <f>AU1833+AU1836</f>
        <v>0</v>
      </c>
      <c r="AV1832" s="31">
        <f t="shared" si="6281"/>
        <v>5332.0900000000001</v>
      </c>
      <c r="AW1832" s="31">
        <f t="shared" si="6282"/>
        <v>4147.1999999999998</v>
      </c>
      <c r="AX1832" s="31">
        <f t="shared" si="6283"/>
        <v>4147.1999999999998</v>
      </c>
      <c r="AY1832" s="31">
        <f>AY1833+AY1836</f>
        <v>0</v>
      </c>
      <c r="AZ1832" s="31">
        <f>AZ1833+AZ1836</f>
        <v>0</v>
      </c>
      <c r="BA1832" s="31">
        <f>BA1833+BA1836</f>
        <v>0</v>
      </c>
      <c r="BB1832" s="31">
        <f t="shared" si="6284"/>
        <v>5332.0900000000001</v>
      </c>
      <c r="BC1832" s="31">
        <f t="shared" si="6285"/>
        <v>4147.1999999999998</v>
      </c>
      <c r="BD1832" s="31">
        <f t="shared" si="6286"/>
        <v>4147.1999999999998</v>
      </c>
      <c r="BE1832" s="31">
        <f>BE1833+BE1836</f>
        <v>0</v>
      </c>
      <c r="BF1832" s="31">
        <f>BF1833+BF1836</f>
        <v>0</v>
      </c>
      <c r="BG1832" s="31">
        <f>BG1833+BG1836</f>
        <v>0</v>
      </c>
      <c r="BH1832" s="31">
        <f t="shared" si="6287"/>
        <v>5332.0900000000001</v>
      </c>
      <c r="BI1832" s="31">
        <f t="shared" si="6288"/>
        <v>4147.1999999999998</v>
      </c>
      <c r="BJ1832" s="31">
        <f t="shared" si="6289"/>
        <v>4147.1999999999998</v>
      </c>
      <c r="BK1832" s="31">
        <f>BK1833+BK1836</f>
        <v>-5.2000000000000002</v>
      </c>
      <c r="BL1832" s="31">
        <f>BL1833+BL1836</f>
        <v>0</v>
      </c>
      <c r="BM1832" s="31">
        <f>BM1833+BM1836</f>
        <v>0</v>
      </c>
      <c r="BN1832" s="31">
        <f t="shared" si="6290"/>
        <v>5326.8900000000003</v>
      </c>
      <c r="BO1832" s="31">
        <f t="shared" si="6291"/>
        <v>4147.1999999999998</v>
      </c>
      <c r="BP1832" s="31">
        <f t="shared" si="6292"/>
        <v>4147.1999999999998</v>
      </c>
      <c r="BQ1832" s="31">
        <f>BQ1833+BQ1836</f>
        <v>0</v>
      </c>
      <c r="BR1832" s="31">
        <f>BR1833+BR1836</f>
        <v>0</v>
      </c>
      <c r="BS1832" s="31">
        <f t="shared" si="6293"/>
        <v>5326.8900000000003</v>
      </c>
      <c r="BT1832" s="31">
        <f t="shared" si="6294"/>
        <v>4147.1999999999998</v>
      </c>
      <c r="BU1832" s="31">
        <f t="shared" si="6295"/>
        <v>4147.1999999999998</v>
      </c>
      <c r="BV1832" s="31">
        <f>BV1833+BV1836</f>
        <v>0</v>
      </c>
      <c r="BW1832" s="31">
        <f>BW1833+BW1836</f>
        <v>0</v>
      </c>
      <c r="BX1832" s="31">
        <f t="shared" si="6296"/>
        <v>5326.8900000000003</v>
      </c>
      <c r="BY1832" s="31">
        <f t="shared" si="6297"/>
        <v>4147.1999999999998</v>
      </c>
      <c r="BZ1832" s="31">
        <f t="shared" si="6298"/>
        <v>4147.1999999999998</v>
      </c>
      <c r="CA1832" s="31">
        <f>CA1833+CA1836</f>
        <v>0</v>
      </c>
      <c r="CB1832" s="31">
        <f>CB1833+CB1836</f>
        <v>0</v>
      </c>
      <c r="CC1832" s="31">
        <f>CC1833+CC1836</f>
        <v>0</v>
      </c>
      <c r="CD1832" s="31">
        <f t="shared" si="6114"/>
        <v>5326.8900000000003</v>
      </c>
      <c r="CE1832" s="31">
        <f t="shared" si="6115"/>
        <v>4147.1999999999998</v>
      </c>
      <c r="CF1832" s="31">
        <f t="shared" si="6116"/>
        <v>4147.1999999999998</v>
      </c>
      <c r="CG1832" s="31">
        <f>CG1833+CG1836</f>
        <v>0</v>
      </c>
      <c r="CH1832" s="24"/>
      <c r="CI1832" s="40"/>
      <c r="CO1832" s="1" t="s">
        <v>31</v>
      </c>
    </row>
    <row r="1833" ht="29.850000000000001">
      <c r="A1833" s="41" t="s">
        <v>1051</v>
      </c>
      <c r="B1833" s="17">
        <v>200</v>
      </c>
      <c r="C1833" s="16"/>
      <c r="D1833" s="16"/>
      <c r="E1833" s="39" t="s">
        <v>40</v>
      </c>
      <c r="F1833" s="31">
        <f t="shared" ref="F1833:F1834" si="6340">F1834</f>
        <v>4147.1999999999998</v>
      </c>
      <c r="G1833" s="31">
        <f t="shared" ref="G1833:G1834" si="6341">G1834</f>
        <v>4147.1999999999998</v>
      </c>
      <c r="H1833" s="31">
        <f t="shared" ref="H1833:H1834" si="6342">H1834</f>
        <v>4147.1999999999998</v>
      </c>
      <c r="I1833" s="31">
        <f t="shared" ref="I1833:I1837" si="6343">I1834</f>
        <v>0</v>
      </c>
      <c r="J1833" s="31">
        <f t="shared" ref="J1833:J1837" si="6344">J1834</f>
        <v>0</v>
      </c>
      <c r="K1833" s="31">
        <f t="shared" ref="K1833:K1837" si="6345">K1834</f>
        <v>0</v>
      </c>
      <c r="L1833" s="31">
        <f t="shared" si="6263"/>
        <v>4147.1999999999998</v>
      </c>
      <c r="M1833" s="31">
        <f t="shared" si="6264"/>
        <v>4147.1999999999998</v>
      </c>
      <c r="N1833" s="31">
        <f t="shared" si="6265"/>
        <v>4147.1999999999998</v>
      </c>
      <c r="O1833" s="31">
        <f t="shared" ref="O1833:O1837" si="6346">O1834</f>
        <v>1184.8900000000001</v>
      </c>
      <c r="P1833" s="31">
        <f t="shared" ref="P1833:P1837" si="6347">P1834</f>
        <v>0</v>
      </c>
      <c r="Q1833" s="31">
        <f t="shared" ref="Q1833:Q1837" si="6348">Q1834</f>
        <v>0</v>
      </c>
      <c r="R1833" s="31">
        <f t="shared" si="6266"/>
        <v>5332.0900000000001</v>
      </c>
      <c r="S1833" s="31">
        <f t="shared" si="6267"/>
        <v>4147.1999999999998</v>
      </c>
      <c r="T1833" s="31">
        <f t="shared" si="6268"/>
        <v>4147.1999999999998</v>
      </c>
      <c r="U1833" s="31">
        <f t="shared" ref="U1833:U1837" si="6349">U1834</f>
        <v>0</v>
      </c>
      <c r="V1833" s="31">
        <f t="shared" ref="V1833:V1837" si="6350">V1834</f>
        <v>0</v>
      </c>
      <c r="W1833" s="31">
        <f t="shared" ref="W1833:W1837" si="6351">W1834</f>
        <v>0</v>
      </c>
      <c r="X1833" s="31">
        <f t="shared" si="6269"/>
        <v>5332.0900000000001</v>
      </c>
      <c r="Y1833" s="31">
        <f t="shared" si="6270"/>
        <v>4147.1999999999998</v>
      </c>
      <c r="Z1833" s="31">
        <f t="shared" si="6271"/>
        <v>4147.1999999999998</v>
      </c>
      <c r="AA1833" s="31">
        <f t="shared" ref="AA1833:AA1837" si="6352">AA1834</f>
        <v>0</v>
      </c>
      <c r="AB1833" s="31">
        <f t="shared" ref="AB1833:AB1837" si="6353">AB1834</f>
        <v>0</v>
      </c>
      <c r="AC1833" s="31">
        <f t="shared" ref="AC1833:AC1837" si="6354">AC1834</f>
        <v>0</v>
      </c>
      <c r="AD1833" s="31">
        <f t="shared" si="6272"/>
        <v>5332.0900000000001</v>
      </c>
      <c r="AE1833" s="31">
        <f t="shared" si="6273"/>
        <v>4147.1999999999998</v>
      </c>
      <c r="AF1833" s="31">
        <f t="shared" si="6274"/>
        <v>4147.1999999999998</v>
      </c>
      <c r="AG1833" s="31">
        <f t="shared" ref="AG1833:AG1837" si="6355">AG1834</f>
        <v>0</v>
      </c>
      <c r="AH1833" s="31">
        <f t="shared" ref="AH1833:AH1837" si="6356">AH1834</f>
        <v>0</v>
      </c>
      <c r="AI1833" s="31">
        <f t="shared" ref="AI1833:AI1837" si="6357">AI1834</f>
        <v>0</v>
      </c>
      <c r="AJ1833" s="31">
        <f t="shared" si="6275"/>
        <v>5332.0900000000001</v>
      </c>
      <c r="AK1833" s="31">
        <f t="shared" si="6276"/>
        <v>4147.1999999999998</v>
      </c>
      <c r="AL1833" s="31">
        <f t="shared" si="6277"/>
        <v>4147.1999999999998</v>
      </c>
      <c r="AM1833" s="31">
        <f t="shared" ref="AM1833:AM1837" si="6358">AM1834</f>
        <v>0</v>
      </c>
      <c r="AN1833" s="31">
        <f t="shared" ref="AN1833:AN1837" si="6359">AN1834</f>
        <v>0</v>
      </c>
      <c r="AO1833" s="31">
        <f t="shared" ref="AO1833:AO1837" si="6360">AO1834</f>
        <v>0</v>
      </c>
      <c r="AP1833" s="31">
        <f t="shared" si="6278"/>
        <v>5332.0900000000001</v>
      </c>
      <c r="AQ1833" s="31">
        <f t="shared" si="6279"/>
        <v>4147.1999999999998</v>
      </c>
      <c r="AR1833" s="31">
        <f t="shared" si="6280"/>
        <v>4147.1999999999998</v>
      </c>
      <c r="AS1833" s="31">
        <f t="shared" ref="AS1833:AS1837" si="6361">AS1834</f>
        <v>0</v>
      </c>
      <c r="AT1833" s="31">
        <f t="shared" ref="AT1833:AT1837" si="6362">AT1834</f>
        <v>0</v>
      </c>
      <c r="AU1833" s="31">
        <f t="shared" ref="AU1833:AU1837" si="6363">AU1834</f>
        <v>0</v>
      </c>
      <c r="AV1833" s="31">
        <f t="shared" si="6281"/>
        <v>5332.0900000000001</v>
      </c>
      <c r="AW1833" s="31">
        <f t="shared" si="6282"/>
        <v>4147.1999999999998</v>
      </c>
      <c r="AX1833" s="31">
        <f t="shared" si="6283"/>
        <v>4147.1999999999998</v>
      </c>
      <c r="AY1833" s="31">
        <f t="shared" ref="AY1833:AY1837" si="6364">AY1834</f>
        <v>0</v>
      </c>
      <c r="AZ1833" s="31">
        <f t="shared" ref="AZ1833:AZ1837" si="6365">AZ1834</f>
        <v>0</v>
      </c>
      <c r="BA1833" s="31">
        <f t="shared" ref="BA1833:BA1837" si="6366">BA1834</f>
        <v>0</v>
      </c>
      <c r="BB1833" s="31">
        <f t="shared" si="6284"/>
        <v>5332.0900000000001</v>
      </c>
      <c r="BC1833" s="31">
        <f t="shared" si="6285"/>
        <v>4147.1999999999998</v>
      </c>
      <c r="BD1833" s="31">
        <f t="shared" si="6286"/>
        <v>4147.1999999999998</v>
      </c>
      <c r="BE1833" s="31">
        <f t="shared" ref="BE1833:BE1837" si="6367">BE1834</f>
        <v>0</v>
      </c>
      <c r="BF1833" s="31">
        <f t="shared" ref="BF1833:BF1837" si="6368">BF1834</f>
        <v>0</v>
      </c>
      <c r="BG1833" s="31">
        <f t="shared" ref="BG1833:BG1837" si="6369">BG1834</f>
        <v>0</v>
      </c>
      <c r="BH1833" s="31">
        <f t="shared" si="6287"/>
        <v>5332.0900000000001</v>
      </c>
      <c r="BI1833" s="31">
        <f t="shared" si="6288"/>
        <v>4147.1999999999998</v>
      </c>
      <c r="BJ1833" s="31">
        <f t="shared" si="6289"/>
        <v>4147.1999999999998</v>
      </c>
      <c r="BK1833" s="31">
        <f t="shared" ref="BK1833:BK1837" si="6370">BK1834</f>
        <v>-5.2000000000000002</v>
      </c>
      <c r="BL1833" s="31">
        <f t="shared" ref="BL1833:BL1837" si="6371">BL1834</f>
        <v>0</v>
      </c>
      <c r="BM1833" s="31">
        <f t="shared" ref="BM1833:BM1837" si="6372">BM1834</f>
        <v>0</v>
      </c>
      <c r="BN1833" s="31">
        <f t="shared" si="6290"/>
        <v>5326.8900000000003</v>
      </c>
      <c r="BO1833" s="31">
        <f t="shared" si="6291"/>
        <v>4147.1999999999998</v>
      </c>
      <c r="BP1833" s="31">
        <f t="shared" si="6292"/>
        <v>4147.1999999999998</v>
      </c>
      <c r="BQ1833" s="31">
        <f t="shared" ref="BQ1833:BQ1837" si="6373">BQ1834</f>
        <v>0</v>
      </c>
      <c r="BR1833" s="31">
        <f t="shared" ref="BR1833:BR1837" si="6374">BR1834</f>
        <v>0</v>
      </c>
      <c r="BS1833" s="31">
        <f t="shared" si="6293"/>
        <v>5326.8900000000003</v>
      </c>
      <c r="BT1833" s="31">
        <f t="shared" si="6294"/>
        <v>4147.1999999999998</v>
      </c>
      <c r="BU1833" s="31">
        <f t="shared" si="6295"/>
        <v>4147.1999999999998</v>
      </c>
      <c r="BV1833" s="31">
        <f t="shared" ref="BV1833:BV1837" si="6375">BV1834</f>
        <v>0</v>
      </c>
      <c r="BW1833" s="31">
        <f t="shared" ref="BW1833:BW1837" si="6376">BW1834</f>
        <v>0</v>
      </c>
      <c r="BX1833" s="31">
        <f t="shared" si="6296"/>
        <v>5326.8900000000003</v>
      </c>
      <c r="BY1833" s="31">
        <f t="shared" si="6297"/>
        <v>4147.1999999999998</v>
      </c>
      <c r="BZ1833" s="31">
        <f t="shared" si="6298"/>
        <v>4147.1999999999998</v>
      </c>
      <c r="CA1833" s="31">
        <f t="shared" ref="CA1833:CA1837" si="6377">CA1834</f>
        <v>0</v>
      </c>
      <c r="CB1833" s="31">
        <f t="shared" ref="CB1833:CB1837" si="6378">CB1834</f>
        <v>0</v>
      </c>
      <c r="CC1833" s="31">
        <f t="shared" ref="CC1833:CC1837" si="6379">CC1834</f>
        <v>0</v>
      </c>
      <c r="CD1833" s="31">
        <f t="shared" si="6114"/>
        <v>5326.8900000000003</v>
      </c>
      <c r="CE1833" s="31">
        <f t="shared" si="6115"/>
        <v>4147.1999999999998</v>
      </c>
      <c r="CF1833" s="31">
        <f t="shared" si="6116"/>
        <v>4147.1999999999998</v>
      </c>
      <c r="CG1833" s="31">
        <f t="shared" ref="CG1833:CG1837" si="6380">CG1834</f>
        <v>0</v>
      </c>
      <c r="CH1833" s="24"/>
      <c r="CI1833" s="40"/>
      <c r="CM1833" s="1" t="s">
        <v>29</v>
      </c>
    </row>
    <row r="1834" ht="43.75">
      <c r="A1834" s="41" t="s">
        <v>1051</v>
      </c>
      <c r="B1834" s="17">
        <v>240</v>
      </c>
      <c r="C1834" s="16"/>
      <c r="D1834" s="16"/>
      <c r="E1834" s="39" t="s">
        <v>41</v>
      </c>
      <c r="F1834" s="31">
        <f t="shared" si="6340"/>
        <v>4147.1999999999998</v>
      </c>
      <c r="G1834" s="31">
        <f t="shared" si="6341"/>
        <v>4147.1999999999998</v>
      </c>
      <c r="H1834" s="31">
        <f t="shared" si="6342"/>
        <v>4147.1999999999998</v>
      </c>
      <c r="I1834" s="31">
        <f t="shared" si="6343"/>
        <v>0</v>
      </c>
      <c r="J1834" s="31">
        <f t="shared" si="6344"/>
        <v>0</v>
      </c>
      <c r="K1834" s="31">
        <f t="shared" si="6345"/>
        <v>0</v>
      </c>
      <c r="L1834" s="31">
        <f t="shared" si="6263"/>
        <v>4147.1999999999998</v>
      </c>
      <c r="M1834" s="31">
        <f t="shared" si="6264"/>
        <v>4147.1999999999998</v>
      </c>
      <c r="N1834" s="31">
        <f t="shared" si="6265"/>
        <v>4147.1999999999998</v>
      </c>
      <c r="O1834" s="31">
        <f t="shared" si="6346"/>
        <v>1184.8900000000001</v>
      </c>
      <c r="P1834" s="31">
        <f t="shared" si="6347"/>
        <v>0</v>
      </c>
      <c r="Q1834" s="31">
        <f t="shared" si="6348"/>
        <v>0</v>
      </c>
      <c r="R1834" s="31">
        <f t="shared" si="6266"/>
        <v>5332.0900000000001</v>
      </c>
      <c r="S1834" s="31">
        <f t="shared" si="6267"/>
        <v>4147.1999999999998</v>
      </c>
      <c r="T1834" s="31">
        <f t="shared" si="6268"/>
        <v>4147.1999999999998</v>
      </c>
      <c r="U1834" s="31">
        <f t="shared" si="6349"/>
        <v>0</v>
      </c>
      <c r="V1834" s="31">
        <f t="shared" si="6350"/>
        <v>0</v>
      </c>
      <c r="W1834" s="31">
        <f t="shared" si="6351"/>
        <v>0</v>
      </c>
      <c r="X1834" s="31">
        <f t="shared" si="6269"/>
        <v>5332.0900000000001</v>
      </c>
      <c r="Y1834" s="31">
        <f t="shared" si="6270"/>
        <v>4147.1999999999998</v>
      </c>
      <c r="Z1834" s="31">
        <f t="shared" si="6271"/>
        <v>4147.1999999999998</v>
      </c>
      <c r="AA1834" s="31">
        <f t="shared" si="6352"/>
        <v>0</v>
      </c>
      <c r="AB1834" s="31">
        <f t="shared" si="6353"/>
        <v>0</v>
      </c>
      <c r="AC1834" s="31">
        <f t="shared" si="6354"/>
        <v>0</v>
      </c>
      <c r="AD1834" s="31">
        <f t="shared" si="6272"/>
        <v>5332.0900000000001</v>
      </c>
      <c r="AE1834" s="31">
        <f t="shared" si="6273"/>
        <v>4147.1999999999998</v>
      </c>
      <c r="AF1834" s="31">
        <f t="shared" si="6274"/>
        <v>4147.1999999999998</v>
      </c>
      <c r="AG1834" s="31">
        <f t="shared" si="6355"/>
        <v>0</v>
      </c>
      <c r="AH1834" s="31">
        <f t="shared" si="6356"/>
        <v>0</v>
      </c>
      <c r="AI1834" s="31">
        <f t="shared" si="6357"/>
        <v>0</v>
      </c>
      <c r="AJ1834" s="31">
        <f t="shared" si="6275"/>
        <v>5332.0900000000001</v>
      </c>
      <c r="AK1834" s="31">
        <f t="shared" si="6276"/>
        <v>4147.1999999999998</v>
      </c>
      <c r="AL1834" s="31">
        <f t="shared" si="6277"/>
        <v>4147.1999999999998</v>
      </c>
      <c r="AM1834" s="31">
        <f t="shared" si="6358"/>
        <v>0</v>
      </c>
      <c r="AN1834" s="31">
        <f t="shared" si="6359"/>
        <v>0</v>
      </c>
      <c r="AO1834" s="31">
        <f t="shared" si="6360"/>
        <v>0</v>
      </c>
      <c r="AP1834" s="31">
        <f t="shared" si="6278"/>
        <v>5332.0900000000001</v>
      </c>
      <c r="AQ1834" s="31">
        <f t="shared" si="6279"/>
        <v>4147.1999999999998</v>
      </c>
      <c r="AR1834" s="31">
        <f t="shared" si="6280"/>
        <v>4147.1999999999998</v>
      </c>
      <c r="AS1834" s="31">
        <f t="shared" si="6361"/>
        <v>0</v>
      </c>
      <c r="AT1834" s="31">
        <f t="shared" si="6362"/>
        <v>0</v>
      </c>
      <c r="AU1834" s="31">
        <f t="shared" si="6363"/>
        <v>0</v>
      </c>
      <c r="AV1834" s="31">
        <f t="shared" si="6281"/>
        <v>5332.0900000000001</v>
      </c>
      <c r="AW1834" s="31">
        <f t="shared" si="6282"/>
        <v>4147.1999999999998</v>
      </c>
      <c r="AX1834" s="31">
        <f t="shared" si="6283"/>
        <v>4147.1999999999998</v>
      </c>
      <c r="AY1834" s="31">
        <f t="shared" si="6364"/>
        <v>0</v>
      </c>
      <c r="AZ1834" s="31">
        <f t="shared" si="6365"/>
        <v>0</v>
      </c>
      <c r="BA1834" s="31">
        <f t="shared" si="6366"/>
        <v>0</v>
      </c>
      <c r="BB1834" s="31">
        <f t="shared" si="6284"/>
        <v>5332.0900000000001</v>
      </c>
      <c r="BC1834" s="31">
        <f t="shared" si="6285"/>
        <v>4147.1999999999998</v>
      </c>
      <c r="BD1834" s="31">
        <f t="shared" si="6286"/>
        <v>4147.1999999999998</v>
      </c>
      <c r="BE1834" s="31">
        <f t="shared" si="6367"/>
        <v>0</v>
      </c>
      <c r="BF1834" s="31">
        <f t="shared" si="6368"/>
        <v>0</v>
      </c>
      <c r="BG1834" s="31">
        <f t="shared" si="6369"/>
        <v>0</v>
      </c>
      <c r="BH1834" s="31">
        <f t="shared" si="6287"/>
        <v>5332.0900000000001</v>
      </c>
      <c r="BI1834" s="31">
        <f t="shared" si="6288"/>
        <v>4147.1999999999998</v>
      </c>
      <c r="BJ1834" s="31">
        <f t="shared" si="6289"/>
        <v>4147.1999999999998</v>
      </c>
      <c r="BK1834" s="31">
        <f t="shared" si="6370"/>
        <v>-5.2000000000000002</v>
      </c>
      <c r="BL1834" s="31">
        <f t="shared" si="6371"/>
        <v>0</v>
      </c>
      <c r="BM1834" s="31">
        <f t="shared" si="6372"/>
        <v>0</v>
      </c>
      <c r="BN1834" s="31">
        <f t="shared" si="6290"/>
        <v>5326.8900000000003</v>
      </c>
      <c r="BO1834" s="31">
        <f t="shared" si="6291"/>
        <v>4147.1999999999998</v>
      </c>
      <c r="BP1834" s="31">
        <f t="shared" si="6292"/>
        <v>4147.1999999999998</v>
      </c>
      <c r="BQ1834" s="31">
        <f t="shared" si="6373"/>
        <v>0</v>
      </c>
      <c r="BR1834" s="31">
        <f t="shared" si="6374"/>
        <v>0</v>
      </c>
      <c r="BS1834" s="31">
        <f t="shared" si="6293"/>
        <v>5326.8900000000003</v>
      </c>
      <c r="BT1834" s="31">
        <f t="shared" si="6294"/>
        <v>4147.1999999999998</v>
      </c>
      <c r="BU1834" s="31">
        <f t="shared" si="6295"/>
        <v>4147.1999999999998</v>
      </c>
      <c r="BV1834" s="31">
        <f t="shared" si="6375"/>
        <v>0</v>
      </c>
      <c r="BW1834" s="31">
        <f t="shared" si="6376"/>
        <v>0</v>
      </c>
      <c r="BX1834" s="31">
        <f t="shared" si="6296"/>
        <v>5326.8900000000003</v>
      </c>
      <c r="BY1834" s="31">
        <f t="shared" si="6297"/>
        <v>4147.1999999999998</v>
      </c>
      <c r="BZ1834" s="31">
        <f t="shared" si="6298"/>
        <v>4147.1999999999998</v>
      </c>
      <c r="CA1834" s="31">
        <f t="shared" si="6377"/>
        <v>0</v>
      </c>
      <c r="CB1834" s="31">
        <f t="shared" si="6378"/>
        <v>0</v>
      </c>
      <c r="CC1834" s="31">
        <f t="shared" si="6379"/>
        <v>0</v>
      </c>
      <c r="CD1834" s="31">
        <f t="shared" si="6114"/>
        <v>5326.8900000000003</v>
      </c>
      <c r="CE1834" s="31">
        <f t="shared" si="6115"/>
        <v>4147.1999999999998</v>
      </c>
      <c r="CF1834" s="31">
        <f t="shared" si="6116"/>
        <v>4147.1999999999998</v>
      </c>
      <c r="CG1834" s="31">
        <f t="shared" si="6380"/>
        <v>0</v>
      </c>
      <c r="CH1834" s="24"/>
      <c r="CI1834" s="40"/>
      <c r="CN1834" s="1" t="s">
        <v>30</v>
      </c>
    </row>
    <row r="1835" ht="15">
      <c r="A1835" s="41" t="s">
        <v>1051</v>
      </c>
      <c r="B1835" s="17">
        <v>240</v>
      </c>
      <c r="C1835" s="16" t="s">
        <v>66</v>
      </c>
      <c r="D1835" s="16" t="s">
        <v>42</v>
      </c>
      <c r="E1835" s="39" t="s">
        <v>1001</v>
      </c>
      <c r="F1835" s="31">
        <f>4127.2+20</f>
        <v>4147.1999999999998</v>
      </c>
      <c r="G1835" s="31">
        <f>4127.2+20</f>
        <v>4147.1999999999998</v>
      </c>
      <c r="H1835" s="31">
        <f>4127.2+20</f>
        <v>4147.1999999999998</v>
      </c>
      <c r="I1835" s="31"/>
      <c r="J1835" s="31"/>
      <c r="K1835" s="31"/>
      <c r="L1835" s="31">
        <f t="shared" si="6263"/>
        <v>4147.1999999999998</v>
      </c>
      <c r="M1835" s="31">
        <f t="shared" si="6264"/>
        <v>4147.1999999999998</v>
      </c>
      <c r="N1835" s="31">
        <f t="shared" si="6265"/>
        <v>4147.1999999999998</v>
      </c>
      <c r="O1835" s="31">
        <v>1184.8900000000001</v>
      </c>
      <c r="P1835" s="31"/>
      <c r="Q1835" s="31"/>
      <c r="R1835" s="31">
        <f t="shared" si="6266"/>
        <v>5332.0900000000001</v>
      </c>
      <c r="S1835" s="31">
        <f t="shared" si="6267"/>
        <v>4147.1999999999998</v>
      </c>
      <c r="T1835" s="31">
        <f t="shared" si="6268"/>
        <v>4147.1999999999998</v>
      </c>
      <c r="U1835" s="31"/>
      <c r="V1835" s="31"/>
      <c r="W1835" s="31"/>
      <c r="X1835" s="31">
        <f t="shared" si="6269"/>
        <v>5332.0900000000001</v>
      </c>
      <c r="Y1835" s="31">
        <f t="shared" si="6270"/>
        <v>4147.1999999999998</v>
      </c>
      <c r="Z1835" s="31">
        <f t="shared" si="6271"/>
        <v>4147.1999999999998</v>
      </c>
      <c r="AA1835" s="31"/>
      <c r="AB1835" s="31"/>
      <c r="AC1835" s="31"/>
      <c r="AD1835" s="31">
        <f t="shared" si="6272"/>
        <v>5332.0900000000001</v>
      </c>
      <c r="AE1835" s="31">
        <f t="shared" si="6273"/>
        <v>4147.1999999999998</v>
      </c>
      <c r="AF1835" s="31">
        <f t="shared" si="6274"/>
        <v>4147.1999999999998</v>
      </c>
      <c r="AG1835" s="31"/>
      <c r="AH1835" s="31"/>
      <c r="AI1835" s="31"/>
      <c r="AJ1835" s="31">
        <f t="shared" si="6275"/>
        <v>5332.0900000000001</v>
      </c>
      <c r="AK1835" s="31">
        <f t="shared" si="6276"/>
        <v>4147.1999999999998</v>
      </c>
      <c r="AL1835" s="31">
        <f t="shared" si="6277"/>
        <v>4147.1999999999998</v>
      </c>
      <c r="AM1835" s="31"/>
      <c r="AN1835" s="31"/>
      <c r="AO1835" s="31"/>
      <c r="AP1835" s="31">
        <f t="shared" si="6278"/>
        <v>5332.0900000000001</v>
      </c>
      <c r="AQ1835" s="31">
        <f t="shared" si="6279"/>
        <v>4147.1999999999998</v>
      </c>
      <c r="AR1835" s="31">
        <f t="shared" si="6280"/>
        <v>4147.1999999999998</v>
      </c>
      <c r="AS1835" s="31"/>
      <c r="AT1835" s="31"/>
      <c r="AU1835" s="31"/>
      <c r="AV1835" s="31">
        <f t="shared" si="6281"/>
        <v>5332.0900000000001</v>
      </c>
      <c r="AW1835" s="31">
        <f t="shared" si="6282"/>
        <v>4147.1999999999998</v>
      </c>
      <c r="AX1835" s="31">
        <f t="shared" si="6283"/>
        <v>4147.1999999999998</v>
      </c>
      <c r="AY1835" s="31"/>
      <c r="AZ1835" s="31"/>
      <c r="BA1835" s="31"/>
      <c r="BB1835" s="31">
        <f t="shared" si="6284"/>
        <v>5332.0900000000001</v>
      </c>
      <c r="BC1835" s="31">
        <f t="shared" si="6285"/>
        <v>4147.1999999999998</v>
      </c>
      <c r="BD1835" s="31">
        <f t="shared" si="6286"/>
        <v>4147.1999999999998</v>
      </c>
      <c r="BE1835" s="31"/>
      <c r="BF1835" s="31"/>
      <c r="BG1835" s="31"/>
      <c r="BH1835" s="31">
        <f t="shared" si="6287"/>
        <v>5332.0900000000001</v>
      </c>
      <c r="BI1835" s="31">
        <f t="shared" si="6288"/>
        <v>4147.1999999999998</v>
      </c>
      <c r="BJ1835" s="31">
        <f t="shared" si="6289"/>
        <v>4147.1999999999998</v>
      </c>
      <c r="BK1835" s="31">
        <v>-5.2000000000000002</v>
      </c>
      <c r="BL1835" s="31"/>
      <c r="BM1835" s="31"/>
      <c r="BN1835" s="31">
        <f t="shared" si="6290"/>
        <v>5326.8900000000003</v>
      </c>
      <c r="BO1835" s="31">
        <f t="shared" si="6291"/>
        <v>4147.1999999999998</v>
      </c>
      <c r="BP1835" s="31">
        <f t="shared" si="6292"/>
        <v>4147.1999999999998</v>
      </c>
      <c r="BQ1835" s="31"/>
      <c r="BR1835" s="31"/>
      <c r="BS1835" s="31">
        <f t="shared" si="6293"/>
        <v>5326.8900000000003</v>
      </c>
      <c r="BT1835" s="31">
        <f t="shared" si="6294"/>
        <v>4147.1999999999998</v>
      </c>
      <c r="BU1835" s="31">
        <f t="shared" si="6295"/>
        <v>4147.1999999999998</v>
      </c>
      <c r="BV1835" s="31"/>
      <c r="BW1835" s="31"/>
      <c r="BX1835" s="31">
        <f t="shared" si="6296"/>
        <v>5326.8900000000003</v>
      </c>
      <c r="BY1835" s="31">
        <f t="shared" si="6297"/>
        <v>4147.1999999999998</v>
      </c>
      <c r="BZ1835" s="31">
        <f t="shared" si="6298"/>
        <v>4147.1999999999998</v>
      </c>
      <c r="CA1835" s="31"/>
      <c r="CB1835" s="31"/>
      <c r="CC1835" s="31"/>
      <c r="CD1835" s="31">
        <f t="shared" si="6114"/>
        <v>5326.8900000000003</v>
      </c>
      <c r="CE1835" s="31">
        <f t="shared" si="6115"/>
        <v>4147.1999999999998</v>
      </c>
      <c r="CF1835" s="31">
        <f t="shared" si="6116"/>
        <v>4147.1999999999998</v>
      </c>
      <c r="CG1835" s="31"/>
      <c r="CH1835" s="24"/>
      <c r="CI1835" s="40"/>
    </row>
    <row r="1836" ht="15" hidden="1">
      <c r="A1836" s="41" t="s">
        <v>1051</v>
      </c>
      <c r="B1836" s="17">
        <v>800</v>
      </c>
      <c r="C1836" s="16"/>
      <c r="D1836" s="16"/>
      <c r="E1836" s="39" t="s">
        <v>54</v>
      </c>
      <c r="F1836" s="31">
        <f t="shared" ref="F1836:F1837" si="6381">F1837</f>
        <v>0</v>
      </c>
      <c r="G1836" s="31">
        <f t="shared" ref="G1836:G1837" si="6382">G1837</f>
        <v>0</v>
      </c>
      <c r="H1836" s="31">
        <f t="shared" ref="H1836:H1837" si="6383">H1837</f>
        <v>0</v>
      </c>
      <c r="I1836" s="31">
        <f t="shared" si="6343"/>
        <v>0</v>
      </c>
      <c r="J1836" s="31">
        <f t="shared" si="6344"/>
        <v>0</v>
      </c>
      <c r="K1836" s="31">
        <f t="shared" si="6345"/>
        <v>0</v>
      </c>
      <c r="L1836" s="31">
        <f t="shared" si="6263"/>
        <v>0</v>
      </c>
      <c r="M1836" s="31">
        <f t="shared" si="6264"/>
        <v>0</v>
      </c>
      <c r="N1836" s="31">
        <f t="shared" si="6265"/>
        <v>0</v>
      </c>
      <c r="O1836" s="31">
        <f t="shared" si="6346"/>
        <v>0</v>
      </c>
      <c r="P1836" s="31">
        <f t="shared" si="6347"/>
        <v>0</v>
      </c>
      <c r="Q1836" s="31">
        <f t="shared" si="6348"/>
        <v>0</v>
      </c>
      <c r="R1836" s="31">
        <f t="shared" si="6266"/>
        <v>0</v>
      </c>
      <c r="S1836" s="31">
        <f t="shared" si="6267"/>
        <v>0</v>
      </c>
      <c r="T1836" s="31">
        <f t="shared" si="6268"/>
        <v>0</v>
      </c>
      <c r="U1836" s="31">
        <f t="shared" si="6349"/>
        <v>0</v>
      </c>
      <c r="V1836" s="31">
        <f t="shared" si="6350"/>
        <v>0</v>
      </c>
      <c r="W1836" s="31">
        <f t="shared" si="6351"/>
        <v>0</v>
      </c>
      <c r="X1836" s="31">
        <f t="shared" si="6269"/>
        <v>0</v>
      </c>
      <c r="Y1836" s="31">
        <f t="shared" si="6270"/>
        <v>0</v>
      </c>
      <c r="Z1836" s="31">
        <f t="shared" si="6271"/>
        <v>0</v>
      </c>
      <c r="AA1836" s="31">
        <f t="shared" si="6352"/>
        <v>0</v>
      </c>
      <c r="AB1836" s="31">
        <f t="shared" si="6353"/>
        <v>0</v>
      </c>
      <c r="AC1836" s="31">
        <f t="shared" si="6354"/>
        <v>0</v>
      </c>
      <c r="AD1836" s="31">
        <f t="shared" si="6272"/>
        <v>0</v>
      </c>
      <c r="AE1836" s="31">
        <f t="shared" si="6273"/>
        <v>0</v>
      </c>
      <c r="AF1836" s="31">
        <f t="shared" si="6274"/>
        <v>0</v>
      </c>
      <c r="AG1836" s="31">
        <f t="shared" si="6355"/>
        <v>0</v>
      </c>
      <c r="AH1836" s="31">
        <f t="shared" si="6356"/>
        <v>0</v>
      </c>
      <c r="AI1836" s="31">
        <f t="shared" si="6357"/>
        <v>0</v>
      </c>
      <c r="AJ1836" s="31">
        <f t="shared" si="6275"/>
        <v>0</v>
      </c>
      <c r="AK1836" s="31">
        <f t="shared" si="6276"/>
        <v>0</v>
      </c>
      <c r="AL1836" s="31">
        <f t="shared" si="6277"/>
        <v>0</v>
      </c>
      <c r="AM1836" s="31">
        <f t="shared" si="6358"/>
        <v>0</v>
      </c>
      <c r="AN1836" s="31">
        <f t="shared" si="6359"/>
        <v>0</v>
      </c>
      <c r="AO1836" s="31">
        <f t="shared" si="6360"/>
        <v>0</v>
      </c>
      <c r="AP1836" s="31">
        <f t="shared" si="6278"/>
        <v>0</v>
      </c>
      <c r="AQ1836" s="31">
        <f t="shared" si="6279"/>
        <v>0</v>
      </c>
      <c r="AR1836" s="31">
        <f t="shared" si="6280"/>
        <v>0</v>
      </c>
      <c r="AS1836" s="31">
        <f t="shared" si="6361"/>
        <v>0</v>
      </c>
      <c r="AT1836" s="31">
        <f t="shared" si="6362"/>
        <v>0</v>
      </c>
      <c r="AU1836" s="31">
        <f t="shared" si="6363"/>
        <v>0</v>
      </c>
      <c r="AV1836" s="31">
        <f t="shared" si="6281"/>
        <v>0</v>
      </c>
      <c r="AW1836" s="31">
        <f t="shared" si="6282"/>
        <v>0</v>
      </c>
      <c r="AX1836" s="31">
        <f t="shared" si="6283"/>
        <v>0</v>
      </c>
      <c r="AY1836" s="31">
        <f t="shared" si="6364"/>
        <v>0</v>
      </c>
      <c r="AZ1836" s="31">
        <f t="shared" si="6365"/>
        <v>0</v>
      </c>
      <c r="BA1836" s="31">
        <f t="shared" si="6366"/>
        <v>0</v>
      </c>
      <c r="BB1836" s="31">
        <f t="shared" si="6284"/>
        <v>0</v>
      </c>
      <c r="BC1836" s="31">
        <f t="shared" si="6285"/>
        <v>0</v>
      </c>
      <c r="BD1836" s="31">
        <f t="shared" si="6286"/>
        <v>0</v>
      </c>
      <c r="BE1836" s="31">
        <f t="shared" si="6367"/>
        <v>0</v>
      </c>
      <c r="BF1836" s="31">
        <f t="shared" si="6368"/>
        <v>0</v>
      </c>
      <c r="BG1836" s="31">
        <f t="shared" si="6369"/>
        <v>0</v>
      </c>
      <c r="BH1836" s="31">
        <f t="shared" si="6287"/>
        <v>0</v>
      </c>
      <c r="BI1836" s="31">
        <f t="shared" si="6288"/>
        <v>0</v>
      </c>
      <c r="BJ1836" s="31">
        <f t="shared" si="6289"/>
        <v>0</v>
      </c>
      <c r="BK1836" s="31">
        <f t="shared" si="6370"/>
        <v>0</v>
      </c>
      <c r="BL1836" s="31">
        <f t="shared" si="6371"/>
        <v>0</v>
      </c>
      <c r="BM1836" s="31">
        <f t="shared" si="6372"/>
        <v>0</v>
      </c>
      <c r="BN1836" s="31">
        <f t="shared" si="6290"/>
        <v>0</v>
      </c>
      <c r="BO1836" s="31">
        <f t="shared" si="6291"/>
        <v>0</v>
      </c>
      <c r="BP1836" s="31">
        <f t="shared" si="6292"/>
        <v>0</v>
      </c>
      <c r="BQ1836" s="31">
        <f t="shared" si="6373"/>
        <v>0</v>
      </c>
      <c r="BR1836" s="31">
        <f t="shared" si="6374"/>
        <v>0</v>
      </c>
      <c r="BS1836" s="31">
        <f t="shared" si="6293"/>
        <v>0</v>
      </c>
      <c r="BT1836" s="31">
        <f t="shared" si="6294"/>
        <v>0</v>
      </c>
      <c r="BU1836" s="31">
        <f t="shared" si="6295"/>
        <v>0</v>
      </c>
      <c r="BV1836" s="31">
        <f t="shared" si="6375"/>
        <v>0</v>
      </c>
      <c r="BW1836" s="31">
        <f t="shared" si="6376"/>
        <v>0</v>
      </c>
      <c r="BX1836" s="31">
        <f t="shared" si="6296"/>
        <v>0</v>
      </c>
      <c r="BY1836" s="31">
        <f t="shared" si="6297"/>
        <v>0</v>
      </c>
      <c r="BZ1836" s="31">
        <f t="shared" si="6298"/>
        <v>0</v>
      </c>
      <c r="CA1836" s="31">
        <f t="shared" si="6377"/>
        <v>0</v>
      </c>
      <c r="CB1836" s="31">
        <f t="shared" si="6378"/>
        <v>0</v>
      </c>
      <c r="CC1836" s="31">
        <f t="shared" si="6379"/>
        <v>0</v>
      </c>
      <c r="CD1836" s="31">
        <f t="shared" si="6114"/>
        <v>0</v>
      </c>
      <c r="CE1836" s="31">
        <f t="shared" si="6115"/>
        <v>0</v>
      </c>
      <c r="CF1836" s="31">
        <f t="shared" si="6116"/>
        <v>0</v>
      </c>
      <c r="CG1836" s="31">
        <f t="shared" si="6380"/>
        <v>0</v>
      </c>
      <c r="CH1836" s="24">
        <v>0</v>
      </c>
      <c r="CI1836" s="40"/>
      <c r="CM1836" s="1" t="s">
        <v>29</v>
      </c>
    </row>
    <row r="1837" ht="15" hidden="1">
      <c r="A1837" s="41" t="s">
        <v>1051</v>
      </c>
      <c r="B1837" s="17">
        <v>850</v>
      </c>
      <c r="C1837" s="16"/>
      <c r="D1837" s="16"/>
      <c r="E1837" s="39" t="s">
        <v>79</v>
      </c>
      <c r="F1837" s="31">
        <f t="shared" si="6381"/>
        <v>0</v>
      </c>
      <c r="G1837" s="31">
        <f t="shared" si="6382"/>
        <v>0</v>
      </c>
      <c r="H1837" s="31">
        <f t="shared" si="6383"/>
        <v>0</v>
      </c>
      <c r="I1837" s="31">
        <f t="shared" si="6343"/>
        <v>0</v>
      </c>
      <c r="J1837" s="31">
        <f t="shared" si="6344"/>
        <v>0</v>
      </c>
      <c r="K1837" s="31">
        <f t="shared" si="6345"/>
        <v>0</v>
      </c>
      <c r="L1837" s="31">
        <f t="shared" si="6263"/>
        <v>0</v>
      </c>
      <c r="M1837" s="31">
        <f t="shared" si="6264"/>
        <v>0</v>
      </c>
      <c r="N1837" s="31">
        <f t="shared" si="6265"/>
        <v>0</v>
      </c>
      <c r="O1837" s="31">
        <f t="shared" si="6346"/>
        <v>0</v>
      </c>
      <c r="P1837" s="31">
        <f t="shared" si="6347"/>
        <v>0</v>
      </c>
      <c r="Q1837" s="31">
        <f t="shared" si="6348"/>
        <v>0</v>
      </c>
      <c r="R1837" s="31">
        <f t="shared" si="6266"/>
        <v>0</v>
      </c>
      <c r="S1837" s="31">
        <f t="shared" si="6267"/>
        <v>0</v>
      </c>
      <c r="T1837" s="31">
        <f t="shared" si="6268"/>
        <v>0</v>
      </c>
      <c r="U1837" s="31">
        <f t="shared" si="6349"/>
        <v>0</v>
      </c>
      <c r="V1837" s="31">
        <f t="shared" si="6350"/>
        <v>0</v>
      </c>
      <c r="W1837" s="31">
        <f t="shared" si="6351"/>
        <v>0</v>
      </c>
      <c r="X1837" s="31">
        <f t="shared" si="6269"/>
        <v>0</v>
      </c>
      <c r="Y1837" s="31">
        <f t="shared" si="6270"/>
        <v>0</v>
      </c>
      <c r="Z1837" s="31">
        <f t="shared" si="6271"/>
        <v>0</v>
      </c>
      <c r="AA1837" s="31">
        <f t="shared" si="6352"/>
        <v>0</v>
      </c>
      <c r="AB1837" s="31">
        <f t="shared" si="6353"/>
        <v>0</v>
      </c>
      <c r="AC1837" s="31">
        <f t="shared" si="6354"/>
        <v>0</v>
      </c>
      <c r="AD1837" s="31">
        <f t="shared" si="6272"/>
        <v>0</v>
      </c>
      <c r="AE1837" s="31">
        <f t="shared" si="6273"/>
        <v>0</v>
      </c>
      <c r="AF1837" s="31">
        <f t="shared" si="6274"/>
        <v>0</v>
      </c>
      <c r="AG1837" s="31">
        <f t="shared" si="6355"/>
        <v>0</v>
      </c>
      <c r="AH1837" s="31">
        <f t="shared" si="6356"/>
        <v>0</v>
      </c>
      <c r="AI1837" s="31">
        <f t="shared" si="6357"/>
        <v>0</v>
      </c>
      <c r="AJ1837" s="31">
        <f t="shared" si="6275"/>
        <v>0</v>
      </c>
      <c r="AK1837" s="31">
        <f t="shared" si="6276"/>
        <v>0</v>
      </c>
      <c r="AL1837" s="31">
        <f t="shared" si="6277"/>
        <v>0</v>
      </c>
      <c r="AM1837" s="31">
        <f t="shared" si="6358"/>
        <v>0</v>
      </c>
      <c r="AN1837" s="31">
        <f t="shared" si="6359"/>
        <v>0</v>
      </c>
      <c r="AO1837" s="31">
        <f t="shared" si="6360"/>
        <v>0</v>
      </c>
      <c r="AP1837" s="31">
        <f t="shared" si="6278"/>
        <v>0</v>
      </c>
      <c r="AQ1837" s="31">
        <f t="shared" si="6279"/>
        <v>0</v>
      </c>
      <c r="AR1837" s="31">
        <f t="shared" si="6280"/>
        <v>0</v>
      </c>
      <c r="AS1837" s="31">
        <f t="shared" si="6361"/>
        <v>0</v>
      </c>
      <c r="AT1837" s="31">
        <f t="shared" si="6362"/>
        <v>0</v>
      </c>
      <c r="AU1837" s="31">
        <f t="shared" si="6363"/>
        <v>0</v>
      </c>
      <c r="AV1837" s="31">
        <f t="shared" si="6281"/>
        <v>0</v>
      </c>
      <c r="AW1837" s="31">
        <f t="shared" si="6282"/>
        <v>0</v>
      </c>
      <c r="AX1837" s="31">
        <f t="shared" si="6283"/>
        <v>0</v>
      </c>
      <c r="AY1837" s="31">
        <f t="shared" si="6364"/>
        <v>0</v>
      </c>
      <c r="AZ1837" s="31">
        <f t="shared" si="6365"/>
        <v>0</v>
      </c>
      <c r="BA1837" s="31">
        <f t="shared" si="6366"/>
        <v>0</v>
      </c>
      <c r="BB1837" s="31">
        <f t="shared" si="6284"/>
        <v>0</v>
      </c>
      <c r="BC1837" s="31">
        <f t="shared" si="6285"/>
        <v>0</v>
      </c>
      <c r="BD1837" s="31">
        <f t="shared" si="6286"/>
        <v>0</v>
      </c>
      <c r="BE1837" s="31">
        <f t="shared" si="6367"/>
        <v>0</v>
      </c>
      <c r="BF1837" s="31">
        <f t="shared" si="6368"/>
        <v>0</v>
      </c>
      <c r="BG1837" s="31">
        <f t="shared" si="6369"/>
        <v>0</v>
      </c>
      <c r="BH1837" s="31">
        <f t="shared" si="6287"/>
        <v>0</v>
      </c>
      <c r="BI1837" s="31">
        <f t="shared" si="6288"/>
        <v>0</v>
      </c>
      <c r="BJ1837" s="31">
        <f t="shared" si="6289"/>
        <v>0</v>
      </c>
      <c r="BK1837" s="31">
        <f t="shared" si="6370"/>
        <v>0</v>
      </c>
      <c r="BL1837" s="31">
        <f t="shared" si="6371"/>
        <v>0</v>
      </c>
      <c r="BM1837" s="31">
        <f t="shared" si="6372"/>
        <v>0</v>
      </c>
      <c r="BN1837" s="31">
        <f t="shared" si="6290"/>
        <v>0</v>
      </c>
      <c r="BO1837" s="31">
        <f t="shared" si="6291"/>
        <v>0</v>
      </c>
      <c r="BP1837" s="31">
        <f t="shared" si="6292"/>
        <v>0</v>
      </c>
      <c r="BQ1837" s="31">
        <f t="shared" si="6373"/>
        <v>0</v>
      </c>
      <c r="BR1837" s="31">
        <f t="shared" si="6374"/>
        <v>0</v>
      </c>
      <c r="BS1837" s="31">
        <f t="shared" si="6293"/>
        <v>0</v>
      </c>
      <c r="BT1837" s="31">
        <f t="shared" si="6294"/>
        <v>0</v>
      </c>
      <c r="BU1837" s="31">
        <f t="shared" si="6295"/>
        <v>0</v>
      </c>
      <c r="BV1837" s="31">
        <f t="shared" si="6375"/>
        <v>0</v>
      </c>
      <c r="BW1837" s="31">
        <f t="shared" si="6376"/>
        <v>0</v>
      </c>
      <c r="BX1837" s="31">
        <f t="shared" si="6296"/>
        <v>0</v>
      </c>
      <c r="BY1837" s="31">
        <f t="shared" si="6297"/>
        <v>0</v>
      </c>
      <c r="BZ1837" s="31">
        <f t="shared" si="6298"/>
        <v>0</v>
      </c>
      <c r="CA1837" s="31">
        <f t="shared" si="6377"/>
        <v>0</v>
      </c>
      <c r="CB1837" s="31">
        <f t="shared" si="6378"/>
        <v>0</v>
      </c>
      <c r="CC1837" s="31">
        <f t="shared" si="6379"/>
        <v>0</v>
      </c>
      <c r="CD1837" s="31">
        <f t="shared" si="6114"/>
        <v>0</v>
      </c>
      <c r="CE1837" s="31">
        <f t="shared" si="6115"/>
        <v>0</v>
      </c>
      <c r="CF1837" s="31">
        <f t="shared" si="6116"/>
        <v>0</v>
      </c>
      <c r="CG1837" s="31">
        <f t="shared" si="6380"/>
        <v>0</v>
      </c>
      <c r="CH1837" s="24">
        <v>0</v>
      </c>
      <c r="CI1837" s="40"/>
      <c r="CN1837" s="1" t="s">
        <v>30</v>
      </c>
    </row>
    <row r="1838" ht="15" hidden="1">
      <c r="A1838" s="41" t="s">
        <v>1051</v>
      </c>
      <c r="B1838" s="17">
        <v>850</v>
      </c>
      <c r="C1838" s="16" t="s">
        <v>66</v>
      </c>
      <c r="D1838" s="16" t="s">
        <v>42</v>
      </c>
      <c r="E1838" s="39" t="s">
        <v>1001</v>
      </c>
      <c r="F1838" s="31"/>
      <c r="G1838" s="31"/>
      <c r="H1838" s="31"/>
      <c r="I1838" s="31"/>
      <c r="J1838" s="31"/>
      <c r="K1838" s="31"/>
      <c r="L1838" s="31">
        <f t="shared" si="6263"/>
        <v>0</v>
      </c>
      <c r="M1838" s="31">
        <f t="shared" si="6264"/>
        <v>0</v>
      </c>
      <c r="N1838" s="31">
        <f t="shared" si="6265"/>
        <v>0</v>
      </c>
      <c r="O1838" s="31"/>
      <c r="P1838" s="31"/>
      <c r="Q1838" s="31"/>
      <c r="R1838" s="31">
        <f t="shared" si="6266"/>
        <v>0</v>
      </c>
      <c r="S1838" s="31">
        <f t="shared" si="6267"/>
        <v>0</v>
      </c>
      <c r="T1838" s="31">
        <f t="shared" si="6268"/>
        <v>0</v>
      </c>
      <c r="U1838" s="31"/>
      <c r="V1838" s="31"/>
      <c r="W1838" s="31"/>
      <c r="X1838" s="31">
        <f t="shared" si="6269"/>
        <v>0</v>
      </c>
      <c r="Y1838" s="31">
        <f t="shared" si="6270"/>
        <v>0</v>
      </c>
      <c r="Z1838" s="31">
        <f t="shared" si="6271"/>
        <v>0</v>
      </c>
      <c r="AA1838" s="31"/>
      <c r="AB1838" s="31"/>
      <c r="AC1838" s="31"/>
      <c r="AD1838" s="31">
        <f t="shared" si="6272"/>
        <v>0</v>
      </c>
      <c r="AE1838" s="31">
        <f t="shared" si="6273"/>
        <v>0</v>
      </c>
      <c r="AF1838" s="31">
        <f t="shared" si="6274"/>
        <v>0</v>
      </c>
      <c r="AG1838" s="31"/>
      <c r="AH1838" s="31"/>
      <c r="AI1838" s="31"/>
      <c r="AJ1838" s="31">
        <f t="shared" si="6275"/>
        <v>0</v>
      </c>
      <c r="AK1838" s="31">
        <f t="shared" si="6276"/>
        <v>0</v>
      </c>
      <c r="AL1838" s="31">
        <f t="shared" si="6277"/>
        <v>0</v>
      </c>
      <c r="AM1838" s="31"/>
      <c r="AN1838" s="31"/>
      <c r="AO1838" s="31"/>
      <c r="AP1838" s="31">
        <f t="shared" si="6278"/>
        <v>0</v>
      </c>
      <c r="AQ1838" s="31">
        <f t="shared" si="6279"/>
        <v>0</v>
      </c>
      <c r="AR1838" s="31">
        <f t="shared" si="6280"/>
        <v>0</v>
      </c>
      <c r="AS1838" s="31"/>
      <c r="AT1838" s="31"/>
      <c r="AU1838" s="31"/>
      <c r="AV1838" s="31">
        <f t="shared" si="6281"/>
        <v>0</v>
      </c>
      <c r="AW1838" s="31">
        <f t="shared" si="6282"/>
        <v>0</v>
      </c>
      <c r="AX1838" s="31">
        <f t="shared" si="6283"/>
        <v>0</v>
      </c>
      <c r="AY1838" s="31"/>
      <c r="AZ1838" s="31"/>
      <c r="BA1838" s="31"/>
      <c r="BB1838" s="31">
        <f t="shared" si="6284"/>
        <v>0</v>
      </c>
      <c r="BC1838" s="31">
        <f t="shared" si="6285"/>
        <v>0</v>
      </c>
      <c r="BD1838" s="31">
        <f t="shared" si="6286"/>
        <v>0</v>
      </c>
      <c r="BE1838" s="31"/>
      <c r="BF1838" s="31"/>
      <c r="BG1838" s="31"/>
      <c r="BH1838" s="31">
        <f t="shared" si="6287"/>
        <v>0</v>
      </c>
      <c r="BI1838" s="31">
        <f t="shared" si="6288"/>
        <v>0</v>
      </c>
      <c r="BJ1838" s="31">
        <f t="shared" si="6289"/>
        <v>0</v>
      </c>
      <c r="BK1838" s="31"/>
      <c r="BL1838" s="31"/>
      <c r="BM1838" s="31"/>
      <c r="BN1838" s="31">
        <f t="shared" si="6290"/>
        <v>0</v>
      </c>
      <c r="BO1838" s="31">
        <f t="shared" si="6291"/>
        <v>0</v>
      </c>
      <c r="BP1838" s="31">
        <f t="shared" si="6292"/>
        <v>0</v>
      </c>
      <c r="BQ1838" s="31"/>
      <c r="BR1838" s="31"/>
      <c r="BS1838" s="31">
        <f t="shared" si="6293"/>
        <v>0</v>
      </c>
      <c r="BT1838" s="31">
        <f t="shared" si="6294"/>
        <v>0</v>
      </c>
      <c r="BU1838" s="31">
        <f t="shared" si="6295"/>
        <v>0</v>
      </c>
      <c r="BV1838" s="31"/>
      <c r="BW1838" s="31"/>
      <c r="BX1838" s="31">
        <f t="shared" si="6296"/>
        <v>0</v>
      </c>
      <c r="BY1838" s="31">
        <f t="shared" si="6297"/>
        <v>0</v>
      </c>
      <c r="BZ1838" s="31">
        <f t="shared" si="6298"/>
        <v>0</v>
      </c>
      <c r="CA1838" s="31"/>
      <c r="CB1838" s="31"/>
      <c r="CC1838" s="31"/>
      <c r="CD1838" s="31">
        <f t="shared" ref="CD1838:CD1901" si="6384">BX1838+CA1838</f>
        <v>0</v>
      </c>
      <c r="CE1838" s="31">
        <f t="shared" ref="CE1838:CE1901" si="6385">BY1838+CB1838</f>
        <v>0</v>
      </c>
      <c r="CF1838" s="31">
        <f t="shared" ref="CF1838:CF1901" si="6386">BZ1838+CC1838</f>
        <v>0</v>
      </c>
      <c r="CG1838" s="31"/>
      <c r="CH1838" s="24">
        <v>0</v>
      </c>
      <c r="CI1838" s="40"/>
    </row>
    <row r="1839" s="26" customFormat="1" ht="29.850000000000001">
      <c r="A1839" s="27" t="s">
        <v>1053</v>
      </c>
      <c r="B1839" s="28"/>
      <c r="C1839" s="27"/>
      <c r="D1839" s="27"/>
      <c r="E1839" s="29" t="s">
        <v>1054</v>
      </c>
      <c r="F1839" s="30">
        <f>F1840+F1855</f>
        <v>146251.40000000002</v>
      </c>
      <c r="G1839" s="30">
        <f>G1840+G1855</f>
        <v>171043.79999999999</v>
      </c>
      <c r="H1839" s="30">
        <f>H1840+H1855</f>
        <v>207107.79999999999</v>
      </c>
      <c r="I1839" s="30">
        <f>I1840+I1855</f>
        <v>0</v>
      </c>
      <c r="J1839" s="30">
        <f>J1840+J1855</f>
        <v>0</v>
      </c>
      <c r="K1839" s="30">
        <f>K1840+K1855</f>
        <v>0</v>
      </c>
      <c r="L1839" s="30">
        <f t="shared" si="6263"/>
        <v>146251.40000000002</v>
      </c>
      <c r="M1839" s="30">
        <f t="shared" si="6264"/>
        <v>171043.79999999999</v>
      </c>
      <c r="N1839" s="30">
        <f t="shared" si="6265"/>
        <v>207107.79999999999</v>
      </c>
      <c r="O1839" s="30">
        <f>O1840+O1855</f>
        <v>76.667000000000002</v>
      </c>
      <c r="P1839" s="30">
        <f>P1840+P1855</f>
        <v>0</v>
      </c>
      <c r="Q1839" s="30">
        <f>Q1840+Q1855</f>
        <v>0</v>
      </c>
      <c r="R1839" s="30">
        <f t="shared" si="6266"/>
        <v>146328.06700000001</v>
      </c>
      <c r="S1839" s="30">
        <f t="shared" si="6267"/>
        <v>171043.79999999999</v>
      </c>
      <c r="T1839" s="30">
        <f t="shared" si="6268"/>
        <v>207107.79999999999</v>
      </c>
      <c r="U1839" s="30">
        <f>U1840+U1855</f>
        <v>0</v>
      </c>
      <c r="V1839" s="30">
        <f>V1840+V1855</f>
        <v>0</v>
      </c>
      <c r="W1839" s="30">
        <f>W1840+W1855</f>
        <v>0</v>
      </c>
      <c r="X1839" s="30">
        <f t="shared" si="6269"/>
        <v>146328.06700000001</v>
      </c>
      <c r="Y1839" s="30">
        <f t="shared" si="6270"/>
        <v>171043.79999999999</v>
      </c>
      <c r="Z1839" s="30">
        <f t="shared" si="6271"/>
        <v>207107.79999999999</v>
      </c>
      <c r="AA1839" s="30">
        <f>AA1840+AA1855</f>
        <v>1979.9200000000001</v>
      </c>
      <c r="AB1839" s="30">
        <f>AB1840+AB1855</f>
        <v>0</v>
      </c>
      <c r="AC1839" s="30">
        <f>AC1840+AC1855</f>
        <v>0</v>
      </c>
      <c r="AD1839" s="30">
        <f t="shared" si="6272"/>
        <v>148307.98700000002</v>
      </c>
      <c r="AE1839" s="30">
        <f t="shared" si="6273"/>
        <v>171043.79999999999</v>
      </c>
      <c r="AF1839" s="30">
        <f t="shared" si="6274"/>
        <v>207107.79999999999</v>
      </c>
      <c r="AG1839" s="30">
        <f>AG1840+AG1855</f>
        <v>0</v>
      </c>
      <c r="AH1839" s="30">
        <f>AH1840+AH1855</f>
        <v>0</v>
      </c>
      <c r="AI1839" s="30">
        <f>AI1840+AI1855</f>
        <v>0</v>
      </c>
      <c r="AJ1839" s="30">
        <f t="shared" si="6275"/>
        <v>148307.98700000002</v>
      </c>
      <c r="AK1839" s="30">
        <f t="shared" si="6276"/>
        <v>171043.79999999999</v>
      </c>
      <c r="AL1839" s="30">
        <f t="shared" si="6277"/>
        <v>207107.79999999999</v>
      </c>
      <c r="AM1839" s="30">
        <f>AM1840+AM1855</f>
        <v>0</v>
      </c>
      <c r="AN1839" s="30">
        <f>AN1840+AN1855</f>
        <v>0</v>
      </c>
      <c r="AO1839" s="30">
        <f>AO1840+AO1855</f>
        <v>0</v>
      </c>
      <c r="AP1839" s="30">
        <f t="shared" si="6278"/>
        <v>148307.98700000002</v>
      </c>
      <c r="AQ1839" s="30">
        <f t="shared" si="6279"/>
        <v>171043.79999999999</v>
      </c>
      <c r="AR1839" s="30">
        <f t="shared" si="6280"/>
        <v>207107.79999999999</v>
      </c>
      <c r="AS1839" s="30">
        <f>AS1840+AS1855</f>
        <v>0</v>
      </c>
      <c r="AT1839" s="30">
        <f>AT1840+AT1855</f>
        <v>0</v>
      </c>
      <c r="AU1839" s="30">
        <f>AU1840+AU1855</f>
        <v>0</v>
      </c>
      <c r="AV1839" s="30">
        <f t="shared" si="6281"/>
        <v>148307.98700000002</v>
      </c>
      <c r="AW1839" s="30">
        <f t="shared" si="6282"/>
        <v>171043.79999999999</v>
      </c>
      <c r="AX1839" s="30">
        <f t="shared" si="6283"/>
        <v>207107.79999999999</v>
      </c>
      <c r="AY1839" s="30">
        <f>AY1840+AY1855</f>
        <v>9941.3670000000002</v>
      </c>
      <c r="AZ1839" s="30">
        <f>AZ1840+AZ1855</f>
        <v>12081.4</v>
      </c>
      <c r="BA1839" s="30">
        <f>BA1840+BA1855</f>
        <v>12081.4</v>
      </c>
      <c r="BB1839" s="30">
        <f t="shared" si="6284"/>
        <v>158249.35400000002</v>
      </c>
      <c r="BC1839" s="30">
        <f t="shared" si="6285"/>
        <v>183125.19999999998</v>
      </c>
      <c r="BD1839" s="30">
        <f t="shared" si="6286"/>
        <v>219189.19999999998</v>
      </c>
      <c r="BE1839" s="30">
        <f>BE1840+BE1855</f>
        <v>0</v>
      </c>
      <c r="BF1839" s="30">
        <f>BF1840+BF1855</f>
        <v>0</v>
      </c>
      <c r="BG1839" s="30">
        <f>BG1840+BG1855</f>
        <v>0</v>
      </c>
      <c r="BH1839" s="30">
        <f t="shared" si="6287"/>
        <v>158249.35400000002</v>
      </c>
      <c r="BI1839" s="30">
        <f t="shared" si="6288"/>
        <v>183125.19999999998</v>
      </c>
      <c r="BJ1839" s="30">
        <f t="shared" si="6289"/>
        <v>219189.19999999998</v>
      </c>
      <c r="BK1839" s="30">
        <f>BK1840+BK1855</f>
        <v>1538.1659999999999</v>
      </c>
      <c r="BL1839" s="30">
        <f>BL1840+BL1855</f>
        <v>3589.0799999999999</v>
      </c>
      <c r="BM1839" s="30">
        <f>BM1840+BM1855</f>
        <v>0</v>
      </c>
      <c r="BN1839" s="30">
        <f t="shared" si="6290"/>
        <v>159787.52000000002</v>
      </c>
      <c r="BO1839" s="30">
        <f t="shared" si="6291"/>
        <v>186714.27999999997</v>
      </c>
      <c r="BP1839" s="30">
        <f t="shared" si="6292"/>
        <v>219189.19999999998</v>
      </c>
      <c r="BQ1839" s="30">
        <f>BQ1840+BQ1855</f>
        <v>0</v>
      </c>
      <c r="BR1839" s="30">
        <f>BR1840+BR1855</f>
        <v>-1583.5899999999999</v>
      </c>
      <c r="BS1839" s="31">
        <f t="shared" si="6293"/>
        <v>159787.52000000002</v>
      </c>
      <c r="BT1839" s="31">
        <f t="shared" si="6294"/>
        <v>185130.68999999997</v>
      </c>
      <c r="BU1839" s="31">
        <f t="shared" si="6295"/>
        <v>219189.19999999998</v>
      </c>
      <c r="BV1839" s="30">
        <f>BV1840+BV1855</f>
        <v>0</v>
      </c>
      <c r="BW1839" s="30">
        <f>BW1840+BW1855</f>
        <v>0</v>
      </c>
      <c r="BX1839" s="30">
        <f t="shared" si="6296"/>
        <v>159787.52000000002</v>
      </c>
      <c r="BY1839" s="30">
        <f t="shared" si="6297"/>
        <v>185130.68999999997</v>
      </c>
      <c r="BZ1839" s="30">
        <f t="shared" si="6298"/>
        <v>219189.19999999998</v>
      </c>
      <c r="CA1839" s="30">
        <f>CA1840+CA1855</f>
        <v>3.5879999999997381</v>
      </c>
      <c r="CB1839" s="30">
        <f>CB1840+CB1855</f>
        <v>0</v>
      </c>
      <c r="CC1839" s="30">
        <f>CC1840+CC1855</f>
        <v>0</v>
      </c>
      <c r="CD1839" s="30">
        <f t="shared" si="6384"/>
        <v>159791.10800000001</v>
      </c>
      <c r="CE1839" s="30">
        <f t="shared" si="6385"/>
        <v>185130.68999999997</v>
      </c>
      <c r="CF1839" s="30">
        <f t="shared" si="6386"/>
        <v>219189.19999999998</v>
      </c>
      <c r="CG1839" s="30">
        <f>CG1840+CG1855</f>
        <v>0</v>
      </c>
      <c r="CH1839" s="24"/>
      <c r="CI1839" s="32"/>
      <c r="CJ1839" s="26" t="s">
        <v>26</v>
      </c>
    </row>
    <row r="1840" s="33" customFormat="1" ht="29.850000000000001">
      <c r="A1840" s="34" t="s">
        <v>1055</v>
      </c>
      <c r="B1840" s="35"/>
      <c r="C1840" s="34"/>
      <c r="D1840" s="34"/>
      <c r="E1840" s="36" t="s">
        <v>1056</v>
      </c>
      <c r="F1840" s="37">
        <f>F1841</f>
        <v>2696.1999999999998</v>
      </c>
      <c r="G1840" s="37">
        <f>G1841</f>
        <v>2009.9000000000001</v>
      </c>
      <c r="H1840" s="37">
        <f>H1841</f>
        <v>2009.9000000000001</v>
      </c>
      <c r="I1840" s="37">
        <f>I1841</f>
        <v>0</v>
      </c>
      <c r="J1840" s="37">
        <f>J1841</f>
        <v>0</v>
      </c>
      <c r="K1840" s="37">
        <f>K1841</f>
        <v>0</v>
      </c>
      <c r="L1840" s="37">
        <f t="shared" si="6263"/>
        <v>2696.1999999999998</v>
      </c>
      <c r="M1840" s="37">
        <f t="shared" si="6264"/>
        <v>2009.9000000000001</v>
      </c>
      <c r="N1840" s="37">
        <f t="shared" si="6265"/>
        <v>2009.9000000000001</v>
      </c>
      <c r="O1840" s="37">
        <f>O1841</f>
        <v>0</v>
      </c>
      <c r="P1840" s="37">
        <f>P1841</f>
        <v>0</v>
      </c>
      <c r="Q1840" s="37">
        <f>Q1841</f>
        <v>0</v>
      </c>
      <c r="R1840" s="37">
        <f t="shared" si="6266"/>
        <v>2696.1999999999998</v>
      </c>
      <c r="S1840" s="37">
        <f t="shared" si="6267"/>
        <v>2009.9000000000001</v>
      </c>
      <c r="T1840" s="37">
        <f t="shared" si="6268"/>
        <v>2009.9000000000001</v>
      </c>
      <c r="U1840" s="37">
        <f>U1841</f>
        <v>0</v>
      </c>
      <c r="V1840" s="37">
        <f>V1841</f>
        <v>0</v>
      </c>
      <c r="W1840" s="37">
        <f>W1841</f>
        <v>0</v>
      </c>
      <c r="X1840" s="37">
        <f t="shared" si="6269"/>
        <v>2696.1999999999998</v>
      </c>
      <c r="Y1840" s="37">
        <f t="shared" si="6270"/>
        <v>2009.9000000000001</v>
      </c>
      <c r="Z1840" s="37">
        <f t="shared" si="6271"/>
        <v>2009.9000000000001</v>
      </c>
      <c r="AA1840" s="37">
        <f>AA1841</f>
        <v>0</v>
      </c>
      <c r="AB1840" s="37">
        <f>AB1841</f>
        <v>0</v>
      </c>
      <c r="AC1840" s="37">
        <f>AC1841</f>
        <v>0</v>
      </c>
      <c r="AD1840" s="37">
        <f t="shared" si="6272"/>
        <v>2696.1999999999998</v>
      </c>
      <c r="AE1840" s="37">
        <f t="shared" si="6273"/>
        <v>2009.9000000000001</v>
      </c>
      <c r="AF1840" s="37">
        <f t="shared" si="6274"/>
        <v>2009.9000000000001</v>
      </c>
      <c r="AG1840" s="37">
        <f>AG1841</f>
        <v>0</v>
      </c>
      <c r="AH1840" s="37">
        <f>AH1841</f>
        <v>0</v>
      </c>
      <c r="AI1840" s="37">
        <f>AI1841</f>
        <v>0</v>
      </c>
      <c r="AJ1840" s="37">
        <f t="shared" si="6275"/>
        <v>2696.1999999999998</v>
      </c>
      <c r="AK1840" s="37">
        <f t="shared" si="6276"/>
        <v>2009.9000000000001</v>
      </c>
      <c r="AL1840" s="37">
        <f t="shared" si="6277"/>
        <v>2009.9000000000001</v>
      </c>
      <c r="AM1840" s="37">
        <f>AM1841</f>
        <v>0</v>
      </c>
      <c r="AN1840" s="37">
        <f>AN1841</f>
        <v>0</v>
      </c>
      <c r="AO1840" s="37">
        <f>AO1841</f>
        <v>0</v>
      </c>
      <c r="AP1840" s="37">
        <f t="shared" si="6278"/>
        <v>2696.1999999999998</v>
      </c>
      <c r="AQ1840" s="37">
        <f t="shared" si="6279"/>
        <v>2009.9000000000001</v>
      </c>
      <c r="AR1840" s="37">
        <f t="shared" si="6280"/>
        <v>2009.9000000000001</v>
      </c>
      <c r="AS1840" s="37">
        <f>AS1841</f>
        <v>0</v>
      </c>
      <c r="AT1840" s="37">
        <f>AT1841</f>
        <v>0</v>
      </c>
      <c r="AU1840" s="37">
        <f>AU1841</f>
        <v>0</v>
      </c>
      <c r="AV1840" s="37">
        <f t="shared" si="6281"/>
        <v>2696.1999999999998</v>
      </c>
      <c r="AW1840" s="37">
        <f t="shared" si="6282"/>
        <v>2009.9000000000001</v>
      </c>
      <c r="AX1840" s="37">
        <f t="shared" si="6283"/>
        <v>2009.9000000000001</v>
      </c>
      <c r="AY1840" s="37">
        <f>AY1841</f>
        <v>0</v>
      </c>
      <c r="AZ1840" s="37">
        <f>AZ1841</f>
        <v>0</v>
      </c>
      <c r="BA1840" s="37">
        <f>BA1841</f>
        <v>0</v>
      </c>
      <c r="BB1840" s="37">
        <f t="shared" si="6284"/>
        <v>2696.1999999999998</v>
      </c>
      <c r="BC1840" s="37">
        <f t="shared" si="6285"/>
        <v>2009.9000000000001</v>
      </c>
      <c r="BD1840" s="37">
        <f t="shared" si="6286"/>
        <v>2009.9000000000001</v>
      </c>
      <c r="BE1840" s="37">
        <f>BE1841</f>
        <v>0</v>
      </c>
      <c r="BF1840" s="37">
        <f>BF1841</f>
        <v>0</v>
      </c>
      <c r="BG1840" s="37">
        <f>BG1841</f>
        <v>0</v>
      </c>
      <c r="BH1840" s="37">
        <f t="shared" si="6287"/>
        <v>2696.1999999999998</v>
      </c>
      <c r="BI1840" s="37">
        <f t="shared" si="6288"/>
        <v>2009.9000000000001</v>
      </c>
      <c r="BJ1840" s="37">
        <f t="shared" si="6289"/>
        <v>2009.9000000000001</v>
      </c>
      <c r="BK1840" s="37">
        <f>BK1841</f>
        <v>0</v>
      </c>
      <c r="BL1840" s="37">
        <f>BL1841</f>
        <v>0</v>
      </c>
      <c r="BM1840" s="37">
        <f>BM1841</f>
        <v>0</v>
      </c>
      <c r="BN1840" s="37">
        <f t="shared" si="6290"/>
        <v>2696.1999999999998</v>
      </c>
      <c r="BO1840" s="37">
        <f t="shared" si="6291"/>
        <v>2009.9000000000001</v>
      </c>
      <c r="BP1840" s="37">
        <f t="shared" si="6292"/>
        <v>2009.9000000000001</v>
      </c>
      <c r="BQ1840" s="37">
        <f>BQ1841</f>
        <v>0</v>
      </c>
      <c r="BR1840" s="37">
        <f>BR1841</f>
        <v>0</v>
      </c>
      <c r="BS1840" s="31">
        <f t="shared" si="6293"/>
        <v>2696.1999999999998</v>
      </c>
      <c r="BT1840" s="31">
        <f t="shared" si="6294"/>
        <v>2009.9000000000001</v>
      </c>
      <c r="BU1840" s="31">
        <f t="shared" si="6295"/>
        <v>2009.9000000000001</v>
      </c>
      <c r="BV1840" s="37">
        <f>BV1841</f>
        <v>0</v>
      </c>
      <c r="BW1840" s="37">
        <f>BW1841</f>
        <v>0</v>
      </c>
      <c r="BX1840" s="37">
        <f t="shared" si="6296"/>
        <v>2696.1999999999998</v>
      </c>
      <c r="BY1840" s="37">
        <f t="shared" si="6297"/>
        <v>2009.9000000000001</v>
      </c>
      <c r="BZ1840" s="37">
        <f t="shared" si="6298"/>
        <v>2009.9000000000001</v>
      </c>
      <c r="CA1840" s="37">
        <f>CA1841</f>
        <v>-210</v>
      </c>
      <c r="CB1840" s="37">
        <f>CB1841</f>
        <v>0</v>
      </c>
      <c r="CC1840" s="37">
        <f>CC1841</f>
        <v>0</v>
      </c>
      <c r="CD1840" s="37">
        <f t="shared" si="6384"/>
        <v>2486.1999999999998</v>
      </c>
      <c r="CE1840" s="37">
        <f t="shared" si="6385"/>
        <v>2009.9000000000001</v>
      </c>
      <c r="CF1840" s="37">
        <f t="shared" si="6386"/>
        <v>2009.9000000000001</v>
      </c>
      <c r="CG1840" s="37">
        <f>CG1841</f>
        <v>0</v>
      </c>
      <c r="CH1840" s="24"/>
      <c r="CI1840" s="38"/>
      <c r="CK1840" s="33" t="s">
        <v>27</v>
      </c>
    </row>
    <row r="1841" ht="71.599999999999994">
      <c r="A1841" s="16" t="s">
        <v>1057</v>
      </c>
      <c r="B1841" s="17"/>
      <c r="C1841" s="16"/>
      <c r="D1841" s="16"/>
      <c r="E1841" s="39" t="s">
        <v>1058</v>
      </c>
      <c r="F1841" s="31">
        <f>F1842+F1846</f>
        <v>2696.1999999999998</v>
      </c>
      <c r="G1841" s="31">
        <f>G1842+G1846</f>
        <v>2009.9000000000001</v>
      </c>
      <c r="H1841" s="31">
        <f>H1842+H1846</f>
        <v>2009.9000000000001</v>
      </c>
      <c r="I1841" s="31">
        <f>I1842+I1846</f>
        <v>0</v>
      </c>
      <c r="J1841" s="31">
        <f>J1842+J1846</f>
        <v>0</v>
      </c>
      <c r="K1841" s="31">
        <f>K1842+K1846</f>
        <v>0</v>
      </c>
      <c r="L1841" s="31">
        <f t="shared" si="6263"/>
        <v>2696.1999999999998</v>
      </c>
      <c r="M1841" s="31">
        <f t="shared" si="6264"/>
        <v>2009.9000000000001</v>
      </c>
      <c r="N1841" s="31">
        <f t="shared" si="6265"/>
        <v>2009.9000000000001</v>
      </c>
      <c r="O1841" s="31">
        <f>O1842+O1846</f>
        <v>0</v>
      </c>
      <c r="P1841" s="31">
        <f>P1842+P1846</f>
        <v>0</v>
      </c>
      <c r="Q1841" s="31">
        <f>Q1842+Q1846</f>
        <v>0</v>
      </c>
      <c r="R1841" s="31">
        <f t="shared" si="6266"/>
        <v>2696.1999999999998</v>
      </c>
      <c r="S1841" s="31">
        <f t="shared" si="6267"/>
        <v>2009.9000000000001</v>
      </c>
      <c r="T1841" s="31">
        <f t="shared" si="6268"/>
        <v>2009.9000000000001</v>
      </c>
      <c r="U1841" s="31">
        <f>U1842+U1846</f>
        <v>0</v>
      </c>
      <c r="V1841" s="31">
        <f>V1842+V1846</f>
        <v>0</v>
      </c>
      <c r="W1841" s="31">
        <f>W1842+W1846</f>
        <v>0</v>
      </c>
      <c r="X1841" s="31">
        <f t="shared" si="6269"/>
        <v>2696.1999999999998</v>
      </c>
      <c r="Y1841" s="31">
        <f t="shared" si="6270"/>
        <v>2009.9000000000001</v>
      </c>
      <c r="Z1841" s="31">
        <f t="shared" si="6271"/>
        <v>2009.9000000000001</v>
      </c>
      <c r="AA1841" s="31">
        <f>AA1842+AA1846</f>
        <v>0</v>
      </c>
      <c r="AB1841" s="31">
        <f>AB1842+AB1846</f>
        <v>0</v>
      </c>
      <c r="AC1841" s="31">
        <f>AC1842+AC1846</f>
        <v>0</v>
      </c>
      <c r="AD1841" s="31">
        <f t="shared" si="6272"/>
        <v>2696.1999999999998</v>
      </c>
      <c r="AE1841" s="31">
        <f t="shared" si="6273"/>
        <v>2009.9000000000001</v>
      </c>
      <c r="AF1841" s="31">
        <f t="shared" si="6274"/>
        <v>2009.9000000000001</v>
      </c>
      <c r="AG1841" s="31">
        <f>AG1842+AG1846</f>
        <v>0</v>
      </c>
      <c r="AH1841" s="31">
        <f>AH1842+AH1846</f>
        <v>0</v>
      </c>
      <c r="AI1841" s="31">
        <f>AI1842+AI1846</f>
        <v>0</v>
      </c>
      <c r="AJ1841" s="31">
        <f t="shared" si="6275"/>
        <v>2696.1999999999998</v>
      </c>
      <c r="AK1841" s="31">
        <f t="shared" si="6276"/>
        <v>2009.9000000000001</v>
      </c>
      <c r="AL1841" s="31">
        <f t="shared" si="6277"/>
        <v>2009.9000000000001</v>
      </c>
      <c r="AM1841" s="31">
        <f>AM1842+AM1846</f>
        <v>0</v>
      </c>
      <c r="AN1841" s="31">
        <f>AN1842+AN1846</f>
        <v>0</v>
      </c>
      <c r="AO1841" s="31">
        <f>AO1842+AO1846</f>
        <v>0</v>
      </c>
      <c r="AP1841" s="31">
        <f t="shared" si="6278"/>
        <v>2696.1999999999998</v>
      </c>
      <c r="AQ1841" s="31">
        <f t="shared" si="6279"/>
        <v>2009.9000000000001</v>
      </c>
      <c r="AR1841" s="31">
        <f t="shared" si="6280"/>
        <v>2009.9000000000001</v>
      </c>
      <c r="AS1841" s="31">
        <f>AS1842+AS1846</f>
        <v>0</v>
      </c>
      <c r="AT1841" s="31">
        <f>AT1842+AT1846</f>
        <v>0</v>
      </c>
      <c r="AU1841" s="31">
        <f>AU1842+AU1846</f>
        <v>0</v>
      </c>
      <c r="AV1841" s="31">
        <f t="shared" si="6281"/>
        <v>2696.1999999999998</v>
      </c>
      <c r="AW1841" s="31">
        <f t="shared" si="6282"/>
        <v>2009.9000000000001</v>
      </c>
      <c r="AX1841" s="31">
        <f t="shared" si="6283"/>
        <v>2009.9000000000001</v>
      </c>
      <c r="AY1841" s="31">
        <f>AY1842+AY1846</f>
        <v>0</v>
      </c>
      <c r="AZ1841" s="31">
        <f>AZ1842+AZ1846</f>
        <v>0</v>
      </c>
      <c r="BA1841" s="31">
        <f>BA1842+BA1846</f>
        <v>0</v>
      </c>
      <c r="BB1841" s="31">
        <f t="shared" si="6284"/>
        <v>2696.1999999999998</v>
      </c>
      <c r="BC1841" s="31">
        <f t="shared" si="6285"/>
        <v>2009.9000000000001</v>
      </c>
      <c r="BD1841" s="31">
        <f t="shared" si="6286"/>
        <v>2009.9000000000001</v>
      </c>
      <c r="BE1841" s="31">
        <f>BE1842+BE1846</f>
        <v>0</v>
      </c>
      <c r="BF1841" s="31">
        <f>BF1842+BF1846</f>
        <v>0</v>
      </c>
      <c r="BG1841" s="31">
        <f>BG1842+BG1846</f>
        <v>0</v>
      </c>
      <c r="BH1841" s="31">
        <f t="shared" si="6287"/>
        <v>2696.1999999999998</v>
      </c>
      <c r="BI1841" s="31">
        <f t="shared" si="6288"/>
        <v>2009.9000000000001</v>
      </c>
      <c r="BJ1841" s="31">
        <f t="shared" si="6289"/>
        <v>2009.9000000000001</v>
      </c>
      <c r="BK1841" s="31">
        <f>BK1842+BK1846</f>
        <v>0</v>
      </c>
      <c r="BL1841" s="31">
        <f>BL1842+BL1846</f>
        <v>0</v>
      </c>
      <c r="BM1841" s="31">
        <f>BM1842+BM1846</f>
        <v>0</v>
      </c>
      <c r="BN1841" s="31">
        <f t="shared" si="6290"/>
        <v>2696.1999999999998</v>
      </c>
      <c r="BO1841" s="31">
        <f t="shared" si="6291"/>
        <v>2009.9000000000001</v>
      </c>
      <c r="BP1841" s="31">
        <f t="shared" si="6292"/>
        <v>2009.9000000000001</v>
      </c>
      <c r="BQ1841" s="31">
        <f>BQ1842+BQ1846</f>
        <v>0</v>
      </c>
      <c r="BR1841" s="31">
        <f>BR1842+BR1846</f>
        <v>0</v>
      </c>
      <c r="BS1841" s="31">
        <f t="shared" si="6293"/>
        <v>2696.1999999999998</v>
      </c>
      <c r="BT1841" s="31">
        <f t="shared" si="6294"/>
        <v>2009.9000000000001</v>
      </c>
      <c r="BU1841" s="31">
        <f t="shared" si="6295"/>
        <v>2009.9000000000001</v>
      </c>
      <c r="BV1841" s="31">
        <f>BV1842+BV1846</f>
        <v>0</v>
      </c>
      <c r="BW1841" s="31">
        <f>BW1842+BW1846</f>
        <v>0</v>
      </c>
      <c r="BX1841" s="31">
        <f t="shared" si="6296"/>
        <v>2696.1999999999998</v>
      </c>
      <c r="BY1841" s="31">
        <f t="shared" si="6297"/>
        <v>2009.9000000000001</v>
      </c>
      <c r="BZ1841" s="31">
        <f t="shared" si="6298"/>
        <v>2009.9000000000001</v>
      </c>
      <c r="CA1841" s="31">
        <f>CA1842+CA1846</f>
        <v>-210</v>
      </c>
      <c r="CB1841" s="31">
        <f>CB1842+CB1846</f>
        <v>0</v>
      </c>
      <c r="CC1841" s="31">
        <f>CC1842+CC1846</f>
        <v>0</v>
      </c>
      <c r="CD1841" s="31">
        <f t="shared" si="6384"/>
        <v>2486.1999999999998</v>
      </c>
      <c r="CE1841" s="31">
        <f t="shared" si="6385"/>
        <v>2009.9000000000001</v>
      </c>
      <c r="CF1841" s="31">
        <f t="shared" si="6386"/>
        <v>2009.9000000000001</v>
      </c>
      <c r="CG1841" s="31">
        <f>CG1842+CG1846</f>
        <v>0</v>
      </c>
      <c r="CH1841" s="24"/>
      <c r="CI1841" s="40"/>
      <c r="CL1841" s="1" t="s">
        <v>28</v>
      </c>
    </row>
    <row r="1842" ht="29.850000000000001">
      <c r="A1842" s="16" t="s">
        <v>1059</v>
      </c>
      <c r="B1842" s="17"/>
      <c r="C1842" s="16"/>
      <c r="D1842" s="16"/>
      <c r="E1842" s="39" t="s">
        <v>1060</v>
      </c>
      <c r="F1842" s="31">
        <f t="shared" ref="F1842:F1844" si="6387">F1843</f>
        <v>758.20000000000005</v>
      </c>
      <c r="G1842" s="31">
        <f t="shared" ref="G1842:G1844" si="6388">G1843</f>
        <v>548.20000000000005</v>
      </c>
      <c r="H1842" s="31">
        <f t="shared" ref="H1842:H1844" si="6389">H1843</f>
        <v>548.20000000000005</v>
      </c>
      <c r="I1842" s="31">
        <f t="shared" ref="I1842:I1844" si="6390">I1843</f>
        <v>0</v>
      </c>
      <c r="J1842" s="31">
        <f t="shared" ref="J1842:J1844" si="6391">J1843</f>
        <v>0</v>
      </c>
      <c r="K1842" s="31">
        <f t="shared" ref="K1842:K1844" si="6392">K1843</f>
        <v>0</v>
      </c>
      <c r="L1842" s="31">
        <f t="shared" si="6263"/>
        <v>758.20000000000005</v>
      </c>
      <c r="M1842" s="31">
        <f t="shared" si="6264"/>
        <v>548.20000000000005</v>
      </c>
      <c r="N1842" s="31">
        <f t="shared" si="6265"/>
        <v>548.20000000000005</v>
      </c>
      <c r="O1842" s="31">
        <f t="shared" ref="O1842:O1844" si="6393">O1843</f>
        <v>0</v>
      </c>
      <c r="P1842" s="31">
        <f t="shared" ref="P1842:P1844" si="6394">P1843</f>
        <v>0</v>
      </c>
      <c r="Q1842" s="31">
        <f t="shared" ref="Q1842:Q1844" si="6395">Q1843</f>
        <v>0</v>
      </c>
      <c r="R1842" s="31">
        <f t="shared" si="6266"/>
        <v>758.20000000000005</v>
      </c>
      <c r="S1842" s="31">
        <f t="shared" si="6267"/>
        <v>548.20000000000005</v>
      </c>
      <c r="T1842" s="31">
        <f t="shared" si="6268"/>
        <v>548.20000000000005</v>
      </c>
      <c r="U1842" s="31">
        <f t="shared" ref="U1842:U1844" si="6396">U1843</f>
        <v>0</v>
      </c>
      <c r="V1842" s="31">
        <f t="shared" ref="V1842:V1844" si="6397">V1843</f>
        <v>0</v>
      </c>
      <c r="W1842" s="31">
        <f t="shared" ref="W1842:W1844" si="6398">W1843</f>
        <v>0</v>
      </c>
      <c r="X1842" s="31">
        <f t="shared" si="6269"/>
        <v>758.20000000000005</v>
      </c>
      <c r="Y1842" s="31">
        <f t="shared" si="6270"/>
        <v>548.20000000000005</v>
      </c>
      <c r="Z1842" s="31">
        <f t="shared" si="6271"/>
        <v>548.20000000000005</v>
      </c>
      <c r="AA1842" s="31">
        <f t="shared" ref="AA1842:AA1844" si="6399">AA1843</f>
        <v>0</v>
      </c>
      <c r="AB1842" s="31">
        <f t="shared" ref="AB1842:AB1844" si="6400">AB1843</f>
        <v>0</v>
      </c>
      <c r="AC1842" s="31">
        <f t="shared" ref="AC1842:AC1844" si="6401">AC1843</f>
        <v>0</v>
      </c>
      <c r="AD1842" s="31">
        <f t="shared" si="6272"/>
        <v>758.20000000000005</v>
      </c>
      <c r="AE1842" s="31">
        <f t="shared" si="6273"/>
        <v>548.20000000000005</v>
      </c>
      <c r="AF1842" s="31">
        <f t="shared" si="6274"/>
        <v>548.20000000000005</v>
      </c>
      <c r="AG1842" s="31">
        <f t="shared" ref="AG1842:AG1844" si="6402">AG1843</f>
        <v>0</v>
      </c>
      <c r="AH1842" s="31">
        <f t="shared" ref="AH1842:AH1844" si="6403">AH1843</f>
        <v>0</v>
      </c>
      <c r="AI1842" s="31">
        <f t="shared" ref="AI1842:AI1844" si="6404">AI1843</f>
        <v>0</v>
      </c>
      <c r="AJ1842" s="31">
        <f t="shared" si="6275"/>
        <v>758.20000000000005</v>
      </c>
      <c r="AK1842" s="31">
        <f t="shared" si="6276"/>
        <v>548.20000000000005</v>
      </c>
      <c r="AL1842" s="31">
        <f t="shared" si="6277"/>
        <v>548.20000000000005</v>
      </c>
      <c r="AM1842" s="31">
        <f t="shared" ref="AM1842:AM1844" si="6405">AM1843</f>
        <v>0</v>
      </c>
      <c r="AN1842" s="31">
        <f t="shared" ref="AN1842:AN1844" si="6406">AN1843</f>
        <v>0</v>
      </c>
      <c r="AO1842" s="31">
        <f t="shared" ref="AO1842:AO1844" si="6407">AO1843</f>
        <v>0</v>
      </c>
      <c r="AP1842" s="31">
        <f t="shared" si="6278"/>
        <v>758.20000000000005</v>
      </c>
      <c r="AQ1842" s="31">
        <f t="shared" si="6279"/>
        <v>548.20000000000005</v>
      </c>
      <c r="AR1842" s="31">
        <f t="shared" si="6280"/>
        <v>548.20000000000005</v>
      </c>
      <c r="AS1842" s="31">
        <f t="shared" ref="AS1842:AS1844" si="6408">AS1843</f>
        <v>0</v>
      </c>
      <c r="AT1842" s="31">
        <f t="shared" ref="AT1842:AT1844" si="6409">AT1843</f>
        <v>0</v>
      </c>
      <c r="AU1842" s="31">
        <f t="shared" ref="AU1842:AU1844" si="6410">AU1843</f>
        <v>0</v>
      </c>
      <c r="AV1842" s="31">
        <f t="shared" si="6281"/>
        <v>758.20000000000005</v>
      </c>
      <c r="AW1842" s="31">
        <f t="shared" si="6282"/>
        <v>548.20000000000005</v>
      </c>
      <c r="AX1842" s="31">
        <f t="shared" si="6283"/>
        <v>548.20000000000005</v>
      </c>
      <c r="AY1842" s="31">
        <f t="shared" ref="AY1842:AY1844" si="6411">AY1843</f>
        <v>0</v>
      </c>
      <c r="AZ1842" s="31">
        <f t="shared" ref="AZ1842:AZ1844" si="6412">AZ1843</f>
        <v>0</v>
      </c>
      <c r="BA1842" s="31">
        <f t="shared" ref="BA1842:BA1844" si="6413">BA1843</f>
        <v>0</v>
      </c>
      <c r="BB1842" s="31">
        <f t="shared" si="6284"/>
        <v>758.20000000000005</v>
      </c>
      <c r="BC1842" s="31">
        <f t="shared" si="6285"/>
        <v>548.20000000000005</v>
      </c>
      <c r="BD1842" s="31">
        <f t="shared" si="6286"/>
        <v>548.20000000000005</v>
      </c>
      <c r="BE1842" s="31">
        <f t="shared" ref="BE1842:BE1844" si="6414">BE1843</f>
        <v>0</v>
      </c>
      <c r="BF1842" s="31">
        <f t="shared" ref="BF1842:BF1844" si="6415">BF1843</f>
        <v>0</v>
      </c>
      <c r="BG1842" s="31">
        <f t="shared" ref="BG1842:BG1844" si="6416">BG1843</f>
        <v>0</v>
      </c>
      <c r="BH1842" s="31">
        <f t="shared" si="6287"/>
        <v>758.20000000000005</v>
      </c>
      <c r="BI1842" s="31">
        <f t="shared" si="6288"/>
        <v>548.20000000000005</v>
      </c>
      <c r="BJ1842" s="31">
        <f t="shared" si="6289"/>
        <v>548.20000000000005</v>
      </c>
      <c r="BK1842" s="31">
        <f t="shared" ref="BK1842:BK1844" si="6417">BK1843</f>
        <v>0</v>
      </c>
      <c r="BL1842" s="31">
        <f t="shared" ref="BL1842:BL1844" si="6418">BL1843</f>
        <v>0</v>
      </c>
      <c r="BM1842" s="31">
        <f t="shared" ref="BM1842:BM1844" si="6419">BM1843</f>
        <v>0</v>
      </c>
      <c r="BN1842" s="31">
        <f t="shared" si="6290"/>
        <v>758.20000000000005</v>
      </c>
      <c r="BO1842" s="31">
        <f t="shared" si="6291"/>
        <v>548.20000000000005</v>
      </c>
      <c r="BP1842" s="31">
        <f t="shared" si="6292"/>
        <v>548.20000000000005</v>
      </c>
      <c r="BQ1842" s="31">
        <f t="shared" ref="BQ1842:BQ1844" si="6420">BQ1843</f>
        <v>0</v>
      </c>
      <c r="BR1842" s="31">
        <f t="shared" ref="BR1842:BR1844" si="6421">BR1843</f>
        <v>0</v>
      </c>
      <c r="BS1842" s="31">
        <f t="shared" si="6293"/>
        <v>758.20000000000005</v>
      </c>
      <c r="BT1842" s="31">
        <f t="shared" si="6294"/>
        <v>548.20000000000005</v>
      </c>
      <c r="BU1842" s="31">
        <f t="shared" si="6295"/>
        <v>548.20000000000005</v>
      </c>
      <c r="BV1842" s="31">
        <f t="shared" ref="BV1842:BV1844" si="6422">BV1843</f>
        <v>0</v>
      </c>
      <c r="BW1842" s="31">
        <f t="shared" ref="BW1842:BW1844" si="6423">BW1843</f>
        <v>0</v>
      </c>
      <c r="BX1842" s="31">
        <f t="shared" si="6296"/>
        <v>758.20000000000005</v>
      </c>
      <c r="BY1842" s="31">
        <f t="shared" si="6297"/>
        <v>548.20000000000005</v>
      </c>
      <c r="BZ1842" s="31">
        <f t="shared" si="6298"/>
        <v>548.20000000000005</v>
      </c>
      <c r="CA1842" s="31">
        <f t="shared" ref="CA1842:CA1844" si="6424">CA1843</f>
        <v>-210</v>
      </c>
      <c r="CB1842" s="31">
        <f t="shared" ref="CB1842:CB1844" si="6425">CB1843</f>
        <v>0</v>
      </c>
      <c r="CC1842" s="31">
        <f t="shared" ref="CC1842:CC1844" si="6426">CC1843</f>
        <v>0</v>
      </c>
      <c r="CD1842" s="31">
        <f t="shared" si="6384"/>
        <v>548.20000000000005</v>
      </c>
      <c r="CE1842" s="31">
        <f t="shared" si="6385"/>
        <v>548.20000000000005</v>
      </c>
      <c r="CF1842" s="31">
        <f t="shared" si="6386"/>
        <v>548.20000000000005</v>
      </c>
      <c r="CG1842" s="31">
        <f t="shared" ref="CG1842:CG1844" si="6427">CG1843</f>
        <v>0</v>
      </c>
      <c r="CH1842" s="24"/>
      <c r="CI1842" s="40"/>
      <c r="CO1842" s="1" t="s">
        <v>31</v>
      </c>
    </row>
    <row r="1843" ht="29.850000000000001">
      <c r="A1843" s="16" t="s">
        <v>1059</v>
      </c>
      <c r="B1843" s="17">
        <v>200</v>
      </c>
      <c r="C1843" s="16"/>
      <c r="D1843" s="16"/>
      <c r="E1843" s="39" t="s">
        <v>40</v>
      </c>
      <c r="F1843" s="31">
        <f t="shared" si="6387"/>
        <v>758.20000000000005</v>
      </c>
      <c r="G1843" s="31">
        <f t="shared" si="6388"/>
        <v>548.20000000000005</v>
      </c>
      <c r="H1843" s="31">
        <f t="shared" si="6389"/>
        <v>548.20000000000005</v>
      </c>
      <c r="I1843" s="31">
        <f t="shared" si="6390"/>
        <v>0</v>
      </c>
      <c r="J1843" s="31">
        <f t="shared" si="6391"/>
        <v>0</v>
      </c>
      <c r="K1843" s="31">
        <f t="shared" si="6392"/>
        <v>0</v>
      </c>
      <c r="L1843" s="31">
        <f t="shared" si="6263"/>
        <v>758.20000000000005</v>
      </c>
      <c r="M1843" s="31">
        <f t="shared" si="6264"/>
        <v>548.20000000000005</v>
      </c>
      <c r="N1843" s="31">
        <f t="shared" si="6265"/>
        <v>548.20000000000005</v>
      </c>
      <c r="O1843" s="31">
        <f t="shared" si="6393"/>
        <v>0</v>
      </c>
      <c r="P1843" s="31">
        <f t="shared" si="6394"/>
        <v>0</v>
      </c>
      <c r="Q1843" s="31">
        <f t="shared" si="6395"/>
        <v>0</v>
      </c>
      <c r="R1843" s="31">
        <f t="shared" si="6266"/>
        <v>758.20000000000005</v>
      </c>
      <c r="S1843" s="31">
        <f t="shared" si="6267"/>
        <v>548.20000000000005</v>
      </c>
      <c r="T1843" s="31">
        <f t="shared" si="6268"/>
        <v>548.20000000000005</v>
      </c>
      <c r="U1843" s="31">
        <f t="shared" si="6396"/>
        <v>0</v>
      </c>
      <c r="V1843" s="31">
        <f t="shared" si="6397"/>
        <v>0</v>
      </c>
      <c r="W1843" s="31">
        <f t="shared" si="6398"/>
        <v>0</v>
      </c>
      <c r="X1843" s="31">
        <f t="shared" si="6269"/>
        <v>758.20000000000005</v>
      </c>
      <c r="Y1843" s="31">
        <f t="shared" si="6270"/>
        <v>548.20000000000005</v>
      </c>
      <c r="Z1843" s="31">
        <f t="shared" si="6271"/>
        <v>548.20000000000005</v>
      </c>
      <c r="AA1843" s="31">
        <f t="shared" si="6399"/>
        <v>0</v>
      </c>
      <c r="AB1843" s="31">
        <f t="shared" si="6400"/>
        <v>0</v>
      </c>
      <c r="AC1843" s="31">
        <f t="shared" si="6401"/>
        <v>0</v>
      </c>
      <c r="AD1843" s="31">
        <f t="shared" si="6272"/>
        <v>758.20000000000005</v>
      </c>
      <c r="AE1843" s="31">
        <f t="shared" si="6273"/>
        <v>548.20000000000005</v>
      </c>
      <c r="AF1843" s="31">
        <f t="shared" si="6274"/>
        <v>548.20000000000005</v>
      </c>
      <c r="AG1843" s="31">
        <f t="shared" si="6402"/>
        <v>0</v>
      </c>
      <c r="AH1843" s="31">
        <f t="shared" si="6403"/>
        <v>0</v>
      </c>
      <c r="AI1843" s="31">
        <f t="shared" si="6404"/>
        <v>0</v>
      </c>
      <c r="AJ1843" s="31">
        <f t="shared" si="6275"/>
        <v>758.20000000000005</v>
      </c>
      <c r="AK1843" s="31">
        <f t="shared" si="6276"/>
        <v>548.20000000000005</v>
      </c>
      <c r="AL1843" s="31">
        <f t="shared" si="6277"/>
        <v>548.20000000000005</v>
      </c>
      <c r="AM1843" s="31">
        <f t="shared" si="6405"/>
        <v>0</v>
      </c>
      <c r="AN1843" s="31">
        <f t="shared" si="6406"/>
        <v>0</v>
      </c>
      <c r="AO1843" s="31">
        <f t="shared" si="6407"/>
        <v>0</v>
      </c>
      <c r="AP1843" s="31">
        <f t="shared" si="6278"/>
        <v>758.20000000000005</v>
      </c>
      <c r="AQ1843" s="31">
        <f t="shared" si="6279"/>
        <v>548.20000000000005</v>
      </c>
      <c r="AR1843" s="31">
        <f t="shared" si="6280"/>
        <v>548.20000000000005</v>
      </c>
      <c r="AS1843" s="31">
        <f t="shared" si="6408"/>
        <v>0</v>
      </c>
      <c r="AT1843" s="31">
        <f t="shared" si="6409"/>
        <v>0</v>
      </c>
      <c r="AU1843" s="31">
        <f t="shared" si="6410"/>
        <v>0</v>
      </c>
      <c r="AV1843" s="31">
        <f t="shared" si="6281"/>
        <v>758.20000000000005</v>
      </c>
      <c r="AW1843" s="31">
        <f t="shared" si="6282"/>
        <v>548.20000000000005</v>
      </c>
      <c r="AX1843" s="31">
        <f t="shared" si="6283"/>
        <v>548.20000000000005</v>
      </c>
      <c r="AY1843" s="31">
        <f t="shared" si="6411"/>
        <v>0</v>
      </c>
      <c r="AZ1843" s="31">
        <f t="shared" si="6412"/>
        <v>0</v>
      </c>
      <c r="BA1843" s="31">
        <f t="shared" si="6413"/>
        <v>0</v>
      </c>
      <c r="BB1843" s="31">
        <f t="shared" si="6284"/>
        <v>758.20000000000005</v>
      </c>
      <c r="BC1843" s="31">
        <f t="shared" si="6285"/>
        <v>548.20000000000005</v>
      </c>
      <c r="BD1843" s="31">
        <f t="shared" si="6286"/>
        <v>548.20000000000005</v>
      </c>
      <c r="BE1843" s="31">
        <f t="shared" si="6414"/>
        <v>0</v>
      </c>
      <c r="BF1843" s="31">
        <f t="shared" si="6415"/>
        <v>0</v>
      </c>
      <c r="BG1843" s="31">
        <f t="shared" si="6416"/>
        <v>0</v>
      </c>
      <c r="BH1843" s="31">
        <f t="shared" si="6287"/>
        <v>758.20000000000005</v>
      </c>
      <c r="BI1843" s="31">
        <f t="shared" si="6288"/>
        <v>548.20000000000005</v>
      </c>
      <c r="BJ1843" s="31">
        <f t="shared" si="6289"/>
        <v>548.20000000000005</v>
      </c>
      <c r="BK1843" s="31">
        <f t="shared" si="6417"/>
        <v>0</v>
      </c>
      <c r="BL1843" s="31">
        <f t="shared" si="6418"/>
        <v>0</v>
      </c>
      <c r="BM1843" s="31">
        <f t="shared" si="6419"/>
        <v>0</v>
      </c>
      <c r="BN1843" s="31">
        <f t="shared" si="6290"/>
        <v>758.20000000000005</v>
      </c>
      <c r="BO1843" s="31">
        <f t="shared" si="6291"/>
        <v>548.20000000000005</v>
      </c>
      <c r="BP1843" s="31">
        <f t="shared" si="6292"/>
        <v>548.20000000000005</v>
      </c>
      <c r="BQ1843" s="31">
        <f t="shared" si="6420"/>
        <v>0</v>
      </c>
      <c r="BR1843" s="31">
        <f t="shared" si="6421"/>
        <v>0</v>
      </c>
      <c r="BS1843" s="31">
        <f t="shared" si="6293"/>
        <v>758.20000000000005</v>
      </c>
      <c r="BT1843" s="31">
        <f t="shared" si="6294"/>
        <v>548.20000000000005</v>
      </c>
      <c r="BU1843" s="31">
        <f t="shared" si="6295"/>
        <v>548.20000000000005</v>
      </c>
      <c r="BV1843" s="31">
        <f t="shared" si="6422"/>
        <v>0</v>
      </c>
      <c r="BW1843" s="31">
        <f t="shared" si="6423"/>
        <v>0</v>
      </c>
      <c r="BX1843" s="31">
        <f t="shared" si="6296"/>
        <v>758.20000000000005</v>
      </c>
      <c r="BY1843" s="31">
        <f t="shared" si="6297"/>
        <v>548.20000000000005</v>
      </c>
      <c r="BZ1843" s="31">
        <f t="shared" si="6298"/>
        <v>548.20000000000005</v>
      </c>
      <c r="CA1843" s="31">
        <f t="shared" si="6424"/>
        <v>-210</v>
      </c>
      <c r="CB1843" s="31">
        <f t="shared" si="6425"/>
        <v>0</v>
      </c>
      <c r="CC1843" s="31">
        <f t="shared" si="6426"/>
        <v>0</v>
      </c>
      <c r="CD1843" s="31">
        <f t="shared" si="6384"/>
        <v>548.20000000000005</v>
      </c>
      <c r="CE1843" s="31">
        <f t="shared" si="6385"/>
        <v>548.20000000000005</v>
      </c>
      <c r="CF1843" s="31">
        <f t="shared" si="6386"/>
        <v>548.20000000000005</v>
      </c>
      <c r="CG1843" s="31">
        <f t="shared" si="6427"/>
        <v>0</v>
      </c>
      <c r="CH1843" s="24"/>
      <c r="CI1843" s="40"/>
      <c r="CM1843" s="1" t="s">
        <v>29</v>
      </c>
    </row>
    <row r="1844" ht="43.75">
      <c r="A1844" s="16" t="s">
        <v>1059</v>
      </c>
      <c r="B1844" s="17">
        <v>240</v>
      </c>
      <c r="C1844" s="16"/>
      <c r="D1844" s="16"/>
      <c r="E1844" s="39" t="s">
        <v>41</v>
      </c>
      <c r="F1844" s="31">
        <f t="shared" si="6387"/>
        <v>758.20000000000005</v>
      </c>
      <c r="G1844" s="31">
        <f t="shared" si="6388"/>
        <v>548.20000000000005</v>
      </c>
      <c r="H1844" s="31">
        <f t="shared" si="6389"/>
        <v>548.20000000000005</v>
      </c>
      <c r="I1844" s="31">
        <f t="shared" si="6390"/>
        <v>0</v>
      </c>
      <c r="J1844" s="31">
        <f t="shared" si="6391"/>
        <v>0</v>
      </c>
      <c r="K1844" s="31">
        <f t="shared" si="6392"/>
        <v>0</v>
      </c>
      <c r="L1844" s="31">
        <f t="shared" si="6263"/>
        <v>758.20000000000005</v>
      </c>
      <c r="M1844" s="31">
        <f t="shared" si="6264"/>
        <v>548.20000000000005</v>
      </c>
      <c r="N1844" s="31">
        <f t="shared" si="6265"/>
        <v>548.20000000000005</v>
      </c>
      <c r="O1844" s="31">
        <f t="shared" si="6393"/>
        <v>0</v>
      </c>
      <c r="P1844" s="31">
        <f t="shared" si="6394"/>
        <v>0</v>
      </c>
      <c r="Q1844" s="31">
        <f t="shared" si="6395"/>
        <v>0</v>
      </c>
      <c r="R1844" s="31">
        <f t="shared" si="6266"/>
        <v>758.20000000000005</v>
      </c>
      <c r="S1844" s="31">
        <f t="shared" si="6267"/>
        <v>548.20000000000005</v>
      </c>
      <c r="T1844" s="31">
        <f t="shared" si="6268"/>
        <v>548.20000000000005</v>
      </c>
      <c r="U1844" s="31">
        <f t="shared" si="6396"/>
        <v>0</v>
      </c>
      <c r="V1844" s="31">
        <f t="shared" si="6397"/>
        <v>0</v>
      </c>
      <c r="W1844" s="31">
        <f t="shared" si="6398"/>
        <v>0</v>
      </c>
      <c r="X1844" s="31">
        <f t="shared" si="6269"/>
        <v>758.20000000000005</v>
      </c>
      <c r="Y1844" s="31">
        <f t="shared" si="6270"/>
        <v>548.20000000000005</v>
      </c>
      <c r="Z1844" s="31">
        <f t="shared" si="6271"/>
        <v>548.20000000000005</v>
      </c>
      <c r="AA1844" s="31">
        <f t="shared" si="6399"/>
        <v>0</v>
      </c>
      <c r="AB1844" s="31">
        <f t="shared" si="6400"/>
        <v>0</v>
      </c>
      <c r="AC1844" s="31">
        <f t="shared" si="6401"/>
        <v>0</v>
      </c>
      <c r="AD1844" s="31">
        <f t="shared" si="6272"/>
        <v>758.20000000000005</v>
      </c>
      <c r="AE1844" s="31">
        <f t="shared" si="6273"/>
        <v>548.20000000000005</v>
      </c>
      <c r="AF1844" s="31">
        <f t="shared" si="6274"/>
        <v>548.20000000000005</v>
      </c>
      <c r="AG1844" s="31">
        <f t="shared" si="6402"/>
        <v>0</v>
      </c>
      <c r="AH1844" s="31">
        <f t="shared" si="6403"/>
        <v>0</v>
      </c>
      <c r="AI1844" s="31">
        <f t="shared" si="6404"/>
        <v>0</v>
      </c>
      <c r="AJ1844" s="31">
        <f t="shared" si="6275"/>
        <v>758.20000000000005</v>
      </c>
      <c r="AK1844" s="31">
        <f t="shared" si="6276"/>
        <v>548.20000000000005</v>
      </c>
      <c r="AL1844" s="31">
        <f t="shared" si="6277"/>
        <v>548.20000000000005</v>
      </c>
      <c r="AM1844" s="31">
        <f t="shared" si="6405"/>
        <v>0</v>
      </c>
      <c r="AN1844" s="31">
        <f t="shared" si="6406"/>
        <v>0</v>
      </c>
      <c r="AO1844" s="31">
        <f t="shared" si="6407"/>
        <v>0</v>
      </c>
      <c r="AP1844" s="31">
        <f t="shared" si="6278"/>
        <v>758.20000000000005</v>
      </c>
      <c r="AQ1844" s="31">
        <f t="shared" si="6279"/>
        <v>548.20000000000005</v>
      </c>
      <c r="AR1844" s="31">
        <f t="shared" si="6280"/>
        <v>548.20000000000005</v>
      </c>
      <c r="AS1844" s="31">
        <f t="shared" si="6408"/>
        <v>0</v>
      </c>
      <c r="AT1844" s="31">
        <f t="shared" si="6409"/>
        <v>0</v>
      </c>
      <c r="AU1844" s="31">
        <f t="shared" si="6410"/>
        <v>0</v>
      </c>
      <c r="AV1844" s="31">
        <f t="shared" si="6281"/>
        <v>758.20000000000005</v>
      </c>
      <c r="AW1844" s="31">
        <f t="shared" si="6282"/>
        <v>548.20000000000005</v>
      </c>
      <c r="AX1844" s="31">
        <f t="shared" si="6283"/>
        <v>548.20000000000005</v>
      </c>
      <c r="AY1844" s="31">
        <f t="shared" si="6411"/>
        <v>0</v>
      </c>
      <c r="AZ1844" s="31">
        <f t="shared" si="6412"/>
        <v>0</v>
      </c>
      <c r="BA1844" s="31">
        <f t="shared" si="6413"/>
        <v>0</v>
      </c>
      <c r="BB1844" s="31">
        <f t="shared" si="6284"/>
        <v>758.20000000000005</v>
      </c>
      <c r="BC1844" s="31">
        <f t="shared" si="6285"/>
        <v>548.20000000000005</v>
      </c>
      <c r="BD1844" s="31">
        <f t="shared" si="6286"/>
        <v>548.20000000000005</v>
      </c>
      <c r="BE1844" s="31">
        <f t="shared" si="6414"/>
        <v>0</v>
      </c>
      <c r="BF1844" s="31">
        <f t="shared" si="6415"/>
        <v>0</v>
      </c>
      <c r="BG1844" s="31">
        <f t="shared" si="6416"/>
        <v>0</v>
      </c>
      <c r="BH1844" s="31">
        <f t="shared" si="6287"/>
        <v>758.20000000000005</v>
      </c>
      <c r="BI1844" s="31">
        <f t="shared" si="6288"/>
        <v>548.20000000000005</v>
      </c>
      <c r="BJ1844" s="31">
        <f t="shared" si="6289"/>
        <v>548.20000000000005</v>
      </c>
      <c r="BK1844" s="31">
        <f t="shared" si="6417"/>
        <v>0</v>
      </c>
      <c r="BL1844" s="31">
        <f t="shared" si="6418"/>
        <v>0</v>
      </c>
      <c r="BM1844" s="31">
        <f t="shared" si="6419"/>
        <v>0</v>
      </c>
      <c r="BN1844" s="31">
        <f t="shared" si="6290"/>
        <v>758.20000000000005</v>
      </c>
      <c r="BO1844" s="31">
        <f t="shared" si="6291"/>
        <v>548.20000000000005</v>
      </c>
      <c r="BP1844" s="31">
        <f t="shared" si="6292"/>
        <v>548.20000000000005</v>
      </c>
      <c r="BQ1844" s="31">
        <f t="shared" si="6420"/>
        <v>0</v>
      </c>
      <c r="BR1844" s="31">
        <f t="shared" si="6421"/>
        <v>0</v>
      </c>
      <c r="BS1844" s="31">
        <f t="shared" si="6293"/>
        <v>758.20000000000005</v>
      </c>
      <c r="BT1844" s="31">
        <f t="shared" si="6294"/>
        <v>548.20000000000005</v>
      </c>
      <c r="BU1844" s="31">
        <f t="shared" si="6295"/>
        <v>548.20000000000005</v>
      </c>
      <c r="BV1844" s="31">
        <f t="shared" si="6422"/>
        <v>0</v>
      </c>
      <c r="BW1844" s="31">
        <f t="shared" si="6423"/>
        <v>0</v>
      </c>
      <c r="BX1844" s="31">
        <f t="shared" si="6296"/>
        <v>758.20000000000005</v>
      </c>
      <c r="BY1844" s="31">
        <f t="shared" si="6297"/>
        <v>548.20000000000005</v>
      </c>
      <c r="BZ1844" s="31">
        <f t="shared" si="6298"/>
        <v>548.20000000000005</v>
      </c>
      <c r="CA1844" s="31">
        <f t="shared" si="6424"/>
        <v>-210</v>
      </c>
      <c r="CB1844" s="31">
        <f t="shared" si="6425"/>
        <v>0</v>
      </c>
      <c r="CC1844" s="31">
        <f t="shared" si="6426"/>
        <v>0</v>
      </c>
      <c r="CD1844" s="31">
        <f t="shared" si="6384"/>
        <v>548.20000000000005</v>
      </c>
      <c r="CE1844" s="31">
        <f t="shared" si="6385"/>
        <v>548.20000000000005</v>
      </c>
      <c r="CF1844" s="31">
        <f t="shared" si="6386"/>
        <v>548.20000000000005</v>
      </c>
      <c r="CG1844" s="31">
        <f t="shared" si="6427"/>
        <v>0</v>
      </c>
      <c r="CH1844" s="24"/>
      <c r="CI1844" s="40"/>
      <c r="CN1844" s="1" t="s">
        <v>30</v>
      </c>
    </row>
    <row r="1845" ht="15">
      <c r="A1845" s="16" t="s">
        <v>1059</v>
      </c>
      <c r="B1845" s="17">
        <v>240</v>
      </c>
      <c r="C1845" s="16" t="s">
        <v>42</v>
      </c>
      <c r="D1845" s="16" t="s">
        <v>43</v>
      </c>
      <c r="E1845" s="39" t="s">
        <v>44</v>
      </c>
      <c r="F1845" s="31">
        <v>758.20000000000005</v>
      </c>
      <c r="G1845" s="31">
        <v>548.20000000000005</v>
      </c>
      <c r="H1845" s="31">
        <v>548.20000000000005</v>
      </c>
      <c r="I1845" s="31"/>
      <c r="J1845" s="31"/>
      <c r="K1845" s="31"/>
      <c r="L1845" s="31">
        <f t="shared" si="6263"/>
        <v>758.20000000000005</v>
      </c>
      <c r="M1845" s="31">
        <f t="shared" si="6264"/>
        <v>548.20000000000005</v>
      </c>
      <c r="N1845" s="31">
        <f t="shared" si="6265"/>
        <v>548.20000000000005</v>
      </c>
      <c r="O1845" s="31"/>
      <c r="P1845" s="31"/>
      <c r="Q1845" s="31"/>
      <c r="R1845" s="31">
        <f t="shared" si="6266"/>
        <v>758.20000000000005</v>
      </c>
      <c r="S1845" s="31">
        <f t="shared" si="6267"/>
        <v>548.20000000000005</v>
      </c>
      <c r="T1845" s="31">
        <f t="shared" si="6268"/>
        <v>548.20000000000005</v>
      </c>
      <c r="U1845" s="31"/>
      <c r="V1845" s="31"/>
      <c r="W1845" s="31"/>
      <c r="X1845" s="31">
        <f t="shared" si="6269"/>
        <v>758.20000000000005</v>
      </c>
      <c r="Y1845" s="31">
        <f t="shared" si="6270"/>
        <v>548.20000000000005</v>
      </c>
      <c r="Z1845" s="31">
        <f t="shared" si="6271"/>
        <v>548.20000000000005</v>
      </c>
      <c r="AA1845" s="31"/>
      <c r="AB1845" s="31"/>
      <c r="AC1845" s="31"/>
      <c r="AD1845" s="31">
        <f t="shared" si="6272"/>
        <v>758.20000000000005</v>
      </c>
      <c r="AE1845" s="31">
        <f t="shared" si="6273"/>
        <v>548.20000000000005</v>
      </c>
      <c r="AF1845" s="31">
        <f t="shared" si="6274"/>
        <v>548.20000000000005</v>
      </c>
      <c r="AG1845" s="31"/>
      <c r="AH1845" s="31"/>
      <c r="AI1845" s="31"/>
      <c r="AJ1845" s="31">
        <f t="shared" si="6275"/>
        <v>758.20000000000005</v>
      </c>
      <c r="AK1845" s="31">
        <f t="shared" si="6276"/>
        <v>548.20000000000005</v>
      </c>
      <c r="AL1845" s="31">
        <f t="shared" si="6277"/>
        <v>548.20000000000005</v>
      </c>
      <c r="AM1845" s="31"/>
      <c r="AN1845" s="31"/>
      <c r="AO1845" s="31"/>
      <c r="AP1845" s="31">
        <f t="shared" si="6278"/>
        <v>758.20000000000005</v>
      </c>
      <c r="AQ1845" s="31">
        <f t="shared" si="6279"/>
        <v>548.20000000000005</v>
      </c>
      <c r="AR1845" s="31">
        <f t="shared" si="6280"/>
        <v>548.20000000000005</v>
      </c>
      <c r="AS1845" s="31"/>
      <c r="AT1845" s="31"/>
      <c r="AU1845" s="31"/>
      <c r="AV1845" s="31">
        <f t="shared" si="6281"/>
        <v>758.20000000000005</v>
      </c>
      <c r="AW1845" s="31">
        <f t="shared" si="6282"/>
        <v>548.20000000000005</v>
      </c>
      <c r="AX1845" s="31">
        <f t="shared" si="6283"/>
        <v>548.20000000000005</v>
      </c>
      <c r="AY1845" s="31"/>
      <c r="AZ1845" s="31"/>
      <c r="BA1845" s="31"/>
      <c r="BB1845" s="31">
        <f t="shared" si="6284"/>
        <v>758.20000000000005</v>
      </c>
      <c r="BC1845" s="31">
        <f t="shared" si="6285"/>
        <v>548.20000000000005</v>
      </c>
      <c r="BD1845" s="31">
        <f t="shared" si="6286"/>
        <v>548.20000000000005</v>
      </c>
      <c r="BE1845" s="31"/>
      <c r="BF1845" s="31"/>
      <c r="BG1845" s="31"/>
      <c r="BH1845" s="31">
        <f t="shared" si="6287"/>
        <v>758.20000000000005</v>
      </c>
      <c r="BI1845" s="31">
        <f t="shared" si="6288"/>
        <v>548.20000000000005</v>
      </c>
      <c r="BJ1845" s="31">
        <f t="shared" si="6289"/>
        <v>548.20000000000005</v>
      </c>
      <c r="BK1845" s="31"/>
      <c r="BL1845" s="31"/>
      <c r="BM1845" s="31"/>
      <c r="BN1845" s="31">
        <f t="shared" si="6290"/>
        <v>758.20000000000005</v>
      </c>
      <c r="BO1845" s="31">
        <f t="shared" si="6291"/>
        <v>548.20000000000005</v>
      </c>
      <c r="BP1845" s="31">
        <f t="shared" si="6292"/>
        <v>548.20000000000005</v>
      </c>
      <c r="BQ1845" s="31"/>
      <c r="BR1845" s="31"/>
      <c r="BS1845" s="31">
        <f t="shared" si="6293"/>
        <v>758.20000000000005</v>
      </c>
      <c r="BT1845" s="31">
        <f t="shared" si="6294"/>
        <v>548.20000000000005</v>
      </c>
      <c r="BU1845" s="31">
        <f t="shared" si="6295"/>
        <v>548.20000000000005</v>
      </c>
      <c r="BV1845" s="31"/>
      <c r="BW1845" s="31"/>
      <c r="BX1845" s="31">
        <f t="shared" si="6296"/>
        <v>758.20000000000005</v>
      </c>
      <c r="BY1845" s="31">
        <f t="shared" si="6297"/>
        <v>548.20000000000005</v>
      </c>
      <c r="BZ1845" s="31">
        <f t="shared" si="6298"/>
        <v>548.20000000000005</v>
      </c>
      <c r="CA1845" s="31">
        <v>-210</v>
      </c>
      <c r="CB1845" s="31"/>
      <c r="CC1845" s="31"/>
      <c r="CD1845" s="31">
        <f t="shared" si="6384"/>
        <v>548.20000000000005</v>
      </c>
      <c r="CE1845" s="31">
        <f t="shared" si="6385"/>
        <v>548.20000000000005</v>
      </c>
      <c r="CF1845" s="31">
        <f t="shared" si="6386"/>
        <v>548.20000000000005</v>
      </c>
      <c r="CG1845" s="31"/>
      <c r="CH1845" s="24"/>
      <c r="CI1845" s="40"/>
    </row>
    <row r="1846" ht="57.700000000000003">
      <c r="A1846" s="16" t="s">
        <v>1061</v>
      </c>
      <c r="B1846" s="17"/>
      <c r="C1846" s="16"/>
      <c r="D1846" s="16"/>
      <c r="E1846" s="39" t="s">
        <v>1062</v>
      </c>
      <c r="F1846" s="31">
        <f>F1847+F1850</f>
        <v>1938</v>
      </c>
      <c r="G1846" s="31">
        <f>G1847+G1850</f>
        <v>1461.7</v>
      </c>
      <c r="H1846" s="31">
        <f>H1847+H1850</f>
        <v>1461.7</v>
      </c>
      <c r="I1846" s="31">
        <f>I1847+I1850</f>
        <v>0</v>
      </c>
      <c r="J1846" s="31">
        <f>J1847+J1850</f>
        <v>0</v>
      </c>
      <c r="K1846" s="31">
        <f>K1847+K1850</f>
        <v>0</v>
      </c>
      <c r="L1846" s="31">
        <f t="shared" si="6263"/>
        <v>1938</v>
      </c>
      <c r="M1846" s="31">
        <f t="shared" si="6264"/>
        <v>1461.7</v>
      </c>
      <c r="N1846" s="31">
        <f t="shared" si="6265"/>
        <v>1461.7</v>
      </c>
      <c r="O1846" s="31">
        <f>O1847+O1850</f>
        <v>0</v>
      </c>
      <c r="P1846" s="31">
        <f>P1847+P1850</f>
        <v>0</v>
      </c>
      <c r="Q1846" s="31">
        <f>Q1847+Q1850</f>
        <v>0</v>
      </c>
      <c r="R1846" s="31">
        <f t="shared" si="6266"/>
        <v>1938</v>
      </c>
      <c r="S1846" s="31">
        <f t="shared" si="6267"/>
        <v>1461.7</v>
      </c>
      <c r="T1846" s="31">
        <f t="shared" si="6268"/>
        <v>1461.7</v>
      </c>
      <c r="U1846" s="31">
        <f>U1847+U1850</f>
        <v>0</v>
      </c>
      <c r="V1846" s="31">
        <f>V1847+V1850</f>
        <v>0</v>
      </c>
      <c r="W1846" s="31">
        <f>W1847+W1850</f>
        <v>0</v>
      </c>
      <c r="X1846" s="31">
        <f t="shared" si="6269"/>
        <v>1938</v>
      </c>
      <c r="Y1846" s="31">
        <f t="shared" si="6270"/>
        <v>1461.7</v>
      </c>
      <c r="Z1846" s="31">
        <f t="shared" si="6271"/>
        <v>1461.7</v>
      </c>
      <c r="AA1846" s="31">
        <f>AA1847+AA1850</f>
        <v>0</v>
      </c>
      <c r="AB1846" s="31">
        <f>AB1847+AB1850</f>
        <v>0</v>
      </c>
      <c r="AC1846" s="31">
        <f>AC1847+AC1850</f>
        <v>0</v>
      </c>
      <c r="AD1846" s="31">
        <f t="shared" si="6272"/>
        <v>1938</v>
      </c>
      <c r="AE1846" s="31">
        <f t="shared" si="6273"/>
        <v>1461.7</v>
      </c>
      <c r="AF1846" s="31">
        <f t="shared" si="6274"/>
        <v>1461.7</v>
      </c>
      <c r="AG1846" s="31">
        <f>AG1847+AG1850</f>
        <v>0</v>
      </c>
      <c r="AH1846" s="31">
        <f>AH1847+AH1850</f>
        <v>0</v>
      </c>
      <c r="AI1846" s="31">
        <f>AI1847+AI1850</f>
        <v>0</v>
      </c>
      <c r="AJ1846" s="31">
        <f t="shared" si="6275"/>
        <v>1938</v>
      </c>
      <c r="AK1846" s="31">
        <f t="shared" si="6276"/>
        <v>1461.7</v>
      </c>
      <c r="AL1846" s="31">
        <f t="shared" si="6277"/>
        <v>1461.7</v>
      </c>
      <c r="AM1846" s="31">
        <f>AM1847+AM1850</f>
        <v>0</v>
      </c>
      <c r="AN1846" s="31">
        <f>AN1847+AN1850</f>
        <v>0</v>
      </c>
      <c r="AO1846" s="31">
        <f>AO1847+AO1850</f>
        <v>0</v>
      </c>
      <c r="AP1846" s="31">
        <f t="shared" si="6278"/>
        <v>1938</v>
      </c>
      <c r="AQ1846" s="31">
        <f t="shared" si="6279"/>
        <v>1461.7</v>
      </c>
      <c r="AR1846" s="31">
        <f t="shared" si="6280"/>
        <v>1461.7</v>
      </c>
      <c r="AS1846" s="31">
        <f>AS1847+AS1850</f>
        <v>0</v>
      </c>
      <c r="AT1846" s="31">
        <f>AT1847+AT1850</f>
        <v>0</v>
      </c>
      <c r="AU1846" s="31">
        <f>AU1847+AU1850</f>
        <v>0</v>
      </c>
      <c r="AV1846" s="31">
        <f t="shared" si="6281"/>
        <v>1938</v>
      </c>
      <c r="AW1846" s="31">
        <f t="shared" si="6282"/>
        <v>1461.7</v>
      </c>
      <c r="AX1846" s="31">
        <f t="shared" si="6283"/>
        <v>1461.7</v>
      </c>
      <c r="AY1846" s="31">
        <f>AY1847+AY1850</f>
        <v>0</v>
      </c>
      <c r="AZ1846" s="31">
        <f>AZ1847+AZ1850</f>
        <v>0</v>
      </c>
      <c r="BA1846" s="31">
        <f>BA1847+BA1850</f>
        <v>0</v>
      </c>
      <c r="BB1846" s="31">
        <f t="shared" si="6284"/>
        <v>1938</v>
      </c>
      <c r="BC1846" s="31">
        <f t="shared" si="6285"/>
        <v>1461.7</v>
      </c>
      <c r="BD1846" s="31">
        <f t="shared" si="6286"/>
        <v>1461.7</v>
      </c>
      <c r="BE1846" s="31">
        <f>BE1847+BE1850</f>
        <v>0</v>
      </c>
      <c r="BF1846" s="31">
        <f>BF1847+BF1850</f>
        <v>0</v>
      </c>
      <c r="BG1846" s="31">
        <f>BG1847+BG1850</f>
        <v>0</v>
      </c>
      <c r="BH1846" s="31">
        <f t="shared" si="6287"/>
        <v>1938</v>
      </c>
      <c r="BI1846" s="31">
        <f t="shared" si="6288"/>
        <v>1461.7</v>
      </c>
      <c r="BJ1846" s="31">
        <f t="shared" si="6289"/>
        <v>1461.7</v>
      </c>
      <c r="BK1846" s="31">
        <f>BK1847+BK1850</f>
        <v>0</v>
      </c>
      <c r="BL1846" s="31">
        <f>BL1847+BL1850</f>
        <v>0</v>
      </c>
      <c r="BM1846" s="31">
        <f>BM1847+BM1850</f>
        <v>0</v>
      </c>
      <c r="BN1846" s="31">
        <f t="shared" si="6290"/>
        <v>1938</v>
      </c>
      <c r="BO1846" s="31">
        <f t="shared" si="6291"/>
        <v>1461.7</v>
      </c>
      <c r="BP1846" s="31">
        <f t="shared" si="6292"/>
        <v>1461.7</v>
      </c>
      <c r="BQ1846" s="31">
        <f>BQ1847+BQ1850</f>
        <v>0</v>
      </c>
      <c r="BR1846" s="31">
        <f>BR1847+BR1850</f>
        <v>0</v>
      </c>
      <c r="BS1846" s="31">
        <f t="shared" si="6293"/>
        <v>1938</v>
      </c>
      <c r="BT1846" s="31">
        <f t="shared" si="6294"/>
        <v>1461.7</v>
      </c>
      <c r="BU1846" s="31">
        <f t="shared" si="6295"/>
        <v>1461.7</v>
      </c>
      <c r="BV1846" s="31">
        <f>BV1847+BV1850</f>
        <v>0</v>
      </c>
      <c r="BW1846" s="31">
        <f>BW1847+BW1850</f>
        <v>0</v>
      </c>
      <c r="BX1846" s="31">
        <f t="shared" si="6296"/>
        <v>1938</v>
      </c>
      <c r="BY1846" s="31">
        <f t="shared" si="6297"/>
        <v>1461.7</v>
      </c>
      <c r="BZ1846" s="31">
        <f t="shared" si="6298"/>
        <v>1461.7</v>
      </c>
      <c r="CA1846" s="31">
        <f>CA1847+CA1850</f>
        <v>0</v>
      </c>
      <c r="CB1846" s="31">
        <f>CB1847+CB1850</f>
        <v>0</v>
      </c>
      <c r="CC1846" s="31">
        <f>CC1847+CC1850</f>
        <v>0</v>
      </c>
      <c r="CD1846" s="31">
        <f t="shared" si="6384"/>
        <v>1938</v>
      </c>
      <c r="CE1846" s="31">
        <f t="shared" si="6385"/>
        <v>1461.7</v>
      </c>
      <c r="CF1846" s="31">
        <f t="shared" si="6386"/>
        <v>1461.7</v>
      </c>
      <c r="CG1846" s="31">
        <f>CG1847+CG1850</f>
        <v>0</v>
      </c>
      <c r="CH1846" s="24"/>
      <c r="CI1846" s="40"/>
      <c r="CO1846" s="1" t="s">
        <v>31</v>
      </c>
    </row>
    <row r="1847" ht="29.850000000000001">
      <c r="A1847" s="16" t="s">
        <v>1061</v>
      </c>
      <c r="B1847" s="17">
        <v>200</v>
      </c>
      <c r="C1847" s="16"/>
      <c r="D1847" s="16"/>
      <c r="E1847" s="39" t="s">
        <v>40</v>
      </c>
      <c r="F1847" s="31">
        <f t="shared" ref="F1847:F1848" si="6428">F1848</f>
        <v>1319</v>
      </c>
      <c r="G1847" s="31">
        <f t="shared" ref="G1847:G1848" si="6429">G1848</f>
        <v>1162.7</v>
      </c>
      <c r="H1847" s="31">
        <f t="shared" ref="H1847:H1848" si="6430">H1848</f>
        <v>1162.7</v>
      </c>
      <c r="I1847" s="31">
        <f t="shared" ref="I1847:I1848" si="6431">I1848</f>
        <v>0</v>
      </c>
      <c r="J1847" s="31">
        <f t="shared" ref="J1847:J1848" si="6432">J1848</f>
        <v>0</v>
      </c>
      <c r="K1847" s="31">
        <f t="shared" ref="K1847:K1848" si="6433">K1848</f>
        <v>0</v>
      </c>
      <c r="L1847" s="31">
        <f t="shared" si="6263"/>
        <v>1319</v>
      </c>
      <c r="M1847" s="31">
        <f t="shared" si="6264"/>
        <v>1162.7</v>
      </c>
      <c r="N1847" s="31">
        <f t="shared" si="6265"/>
        <v>1162.7</v>
      </c>
      <c r="O1847" s="31">
        <f t="shared" ref="O1847:O1848" si="6434">O1848</f>
        <v>0</v>
      </c>
      <c r="P1847" s="31">
        <f t="shared" ref="P1847:P1848" si="6435">P1848</f>
        <v>0</v>
      </c>
      <c r="Q1847" s="31">
        <f t="shared" ref="Q1847:Q1848" si="6436">Q1848</f>
        <v>0</v>
      </c>
      <c r="R1847" s="31">
        <f t="shared" si="6266"/>
        <v>1319</v>
      </c>
      <c r="S1847" s="31">
        <f t="shared" si="6267"/>
        <v>1162.7</v>
      </c>
      <c r="T1847" s="31">
        <f t="shared" si="6268"/>
        <v>1162.7</v>
      </c>
      <c r="U1847" s="31">
        <f t="shared" ref="U1847:U1848" si="6437">U1848</f>
        <v>0</v>
      </c>
      <c r="V1847" s="31">
        <f t="shared" ref="V1847:V1848" si="6438">V1848</f>
        <v>0</v>
      </c>
      <c r="W1847" s="31">
        <f t="shared" ref="W1847:W1848" si="6439">W1848</f>
        <v>0</v>
      </c>
      <c r="X1847" s="31">
        <f t="shared" si="6269"/>
        <v>1319</v>
      </c>
      <c r="Y1847" s="31">
        <f t="shared" si="6270"/>
        <v>1162.7</v>
      </c>
      <c r="Z1847" s="31">
        <f t="shared" si="6271"/>
        <v>1162.7</v>
      </c>
      <c r="AA1847" s="31">
        <f t="shared" ref="AA1847:AA1848" si="6440">AA1848</f>
        <v>0</v>
      </c>
      <c r="AB1847" s="31">
        <f t="shared" ref="AB1847:AB1848" si="6441">AB1848</f>
        <v>0</v>
      </c>
      <c r="AC1847" s="31">
        <f t="shared" ref="AC1847:AC1848" si="6442">AC1848</f>
        <v>0</v>
      </c>
      <c r="AD1847" s="31">
        <f t="shared" si="6272"/>
        <v>1319</v>
      </c>
      <c r="AE1847" s="31">
        <f t="shared" si="6273"/>
        <v>1162.7</v>
      </c>
      <c r="AF1847" s="31">
        <f t="shared" si="6274"/>
        <v>1162.7</v>
      </c>
      <c r="AG1847" s="31">
        <f t="shared" ref="AG1847:AG1848" si="6443">AG1848</f>
        <v>0</v>
      </c>
      <c r="AH1847" s="31">
        <f t="shared" ref="AH1847:AH1848" si="6444">AH1848</f>
        <v>0</v>
      </c>
      <c r="AI1847" s="31">
        <f t="shared" ref="AI1847:AI1848" si="6445">AI1848</f>
        <v>0</v>
      </c>
      <c r="AJ1847" s="31">
        <f t="shared" si="6275"/>
        <v>1319</v>
      </c>
      <c r="AK1847" s="31">
        <f t="shared" si="6276"/>
        <v>1162.7</v>
      </c>
      <c r="AL1847" s="31">
        <f t="shared" si="6277"/>
        <v>1162.7</v>
      </c>
      <c r="AM1847" s="31">
        <f t="shared" ref="AM1847:AM1848" si="6446">AM1848</f>
        <v>0</v>
      </c>
      <c r="AN1847" s="31">
        <f t="shared" ref="AN1847:AN1848" si="6447">AN1848</f>
        <v>0</v>
      </c>
      <c r="AO1847" s="31">
        <f t="shared" ref="AO1847:AO1848" si="6448">AO1848</f>
        <v>0</v>
      </c>
      <c r="AP1847" s="31">
        <f t="shared" si="6278"/>
        <v>1319</v>
      </c>
      <c r="AQ1847" s="31">
        <f t="shared" si="6279"/>
        <v>1162.7</v>
      </c>
      <c r="AR1847" s="31">
        <f t="shared" si="6280"/>
        <v>1162.7</v>
      </c>
      <c r="AS1847" s="31">
        <f t="shared" ref="AS1847:AS1848" si="6449">AS1848</f>
        <v>0</v>
      </c>
      <c r="AT1847" s="31">
        <f t="shared" ref="AT1847:AT1848" si="6450">AT1848</f>
        <v>0</v>
      </c>
      <c r="AU1847" s="31">
        <f t="shared" ref="AU1847:AU1848" si="6451">AU1848</f>
        <v>0</v>
      </c>
      <c r="AV1847" s="31">
        <f t="shared" si="6281"/>
        <v>1319</v>
      </c>
      <c r="AW1847" s="31">
        <f t="shared" si="6282"/>
        <v>1162.7</v>
      </c>
      <c r="AX1847" s="31">
        <f t="shared" si="6283"/>
        <v>1162.7</v>
      </c>
      <c r="AY1847" s="31">
        <f t="shared" ref="AY1847:AY1848" si="6452">AY1848</f>
        <v>0</v>
      </c>
      <c r="AZ1847" s="31">
        <f t="shared" ref="AZ1847:AZ1848" si="6453">AZ1848</f>
        <v>0</v>
      </c>
      <c r="BA1847" s="31">
        <f t="shared" ref="BA1847:BA1848" si="6454">BA1848</f>
        <v>0</v>
      </c>
      <c r="BB1847" s="31">
        <f t="shared" si="6284"/>
        <v>1319</v>
      </c>
      <c r="BC1847" s="31">
        <f t="shared" si="6285"/>
        <v>1162.7</v>
      </c>
      <c r="BD1847" s="31">
        <f t="shared" si="6286"/>
        <v>1162.7</v>
      </c>
      <c r="BE1847" s="31">
        <f t="shared" ref="BE1847:BE1848" si="6455">BE1848</f>
        <v>0</v>
      </c>
      <c r="BF1847" s="31">
        <f t="shared" ref="BF1847:BF1848" si="6456">BF1848</f>
        <v>0</v>
      </c>
      <c r="BG1847" s="31">
        <f t="shared" ref="BG1847:BG1848" si="6457">BG1848</f>
        <v>0</v>
      </c>
      <c r="BH1847" s="31">
        <f t="shared" si="6287"/>
        <v>1319</v>
      </c>
      <c r="BI1847" s="31">
        <f t="shared" si="6288"/>
        <v>1162.7</v>
      </c>
      <c r="BJ1847" s="31">
        <f t="shared" si="6289"/>
        <v>1162.7</v>
      </c>
      <c r="BK1847" s="31">
        <f t="shared" ref="BK1847:BK1848" si="6458">BK1848</f>
        <v>0</v>
      </c>
      <c r="BL1847" s="31">
        <f t="shared" ref="BL1847:BL1848" si="6459">BL1848</f>
        <v>0</v>
      </c>
      <c r="BM1847" s="31">
        <f t="shared" ref="BM1847:BM1848" si="6460">BM1848</f>
        <v>0</v>
      </c>
      <c r="BN1847" s="31">
        <f t="shared" si="6290"/>
        <v>1319</v>
      </c>
      <c r="BO1847" s="31">
        <f t="shared" si="6291"/>
        <v>1162.7</v>
      </c>
      <c r="BP1847" s="31">
        <f t="shared" si="6292"/>
        <v>1162.7</v>
      </c>
      <c r="BQ1847" s="31">
        <f t="shared" ref="BQ1847:BQ1848" si="6461">BQ1848</f>
        <v>0</v>
      </c>
      <c r="BR1847" s="31">
        <f t="shared" ref="BR1847:BR1848" si="6462">BR1848</f>
        <v>0</v>
      </c>
      <c r="BS1847" s="31">
        <f t="shared" si="6293"/>
        <v>1319</v>
      </c>
      <c r="BT1847" s="31">
        <f t="shared" si="6294"/>
        <v>1162.7</v>
      </c>
      <c r="BU1847" s="31">
        <f t="shared" si="6295"/>
        <v>1162.7</v>
      </c>
      <c r="BV1847" s="31">
        <f t="shared" ref="BV1847:BV1848" si="6463">BV1848</f>
        <v>0</v>
      </c>
      <c r="BW1847" s="31">
        <f t="shared" ref="BW1847:BW1848" si="6464">BW1848</f>
        <v>0</v>
      </c>
      <c r="BX1847" s="31">
        <f t="shared" si="6296"/>
        <v>1319</v>
      </c>
      <c r="BY1847" s="31">
        <f t="shared" si="6297"/>
        <v>1162.7</v>
      </c>
      <c r="BZ1847" s="31">
        <f t="shared" si="6298"/>
        <v>1162.7</v>
      </c>
      <c r="CA1847" s="31">
        <f t="shared" ref="CA1847:CA1848" si="6465">CA1848</f>
        <v>0</v>
      </c>
      <c r="CB1847" s="31">
        <f t="shared" ref="CB1847:CB1848" si="6466">CB1848</f>
        <v>0</v>
      </c>
      <c r="CC1847" s="31">
        <f t="shared" ref="CC1847:CC1848" si="6467">CC1848</f>
        <v>0</v>
      </c>
      <c r="CD1847" s="31">
        <f t="shared" si="6384"/>
        <v>1319</v>
      </c>
      <c r="CE1847" s="31">
        <f t="shared" si="6385"/>
        <v>1162.7</v>
      </c>
      <c r="CF1847" s="31">
        <f t="shared" si="6386"/>
        <v>1162.7</v>
      </c>
      <c r="CG1847" s="31">
        <f t="shared" ref="CG1847:CG1848" si="6468">CG1848</f>
        <v>0</v>
      </c>
      <c r="CH1847" s="24"/>
      <c r="CI1847" s="40"/>
      <c r="CM1847" s="1" t="s">
        <v>29</v>
      </c>
    </row>
    <row r="1848" ht="43.75">
      <c r="A1848" s="16" t="s">
        <v>1061</v>
      </c>
      <c r="B1848" s="17">
        <v>240</v>
      </c>
      <c r="C1848" s="16"/>
      <c r="D1848" s="16"/>
      <c r="E1848" s="39" t="s">
        <v>41</v>
      </c>
      <c r="F1848" s="31">
        <f t="shared" si="6428"/>
        <v>1319</v>
      </c>
      <c r="G1848" s="31">
        <f t="shared" si="6429"/>
        <v>1162.7</v>
      </c>
      <c r="H1848" s="31">
        <f t="shared" si="6430"/>
        <v>1162.7</v>
      </c>
      <c r="I1848" s="31">
        <f t="shared" si="6431"/>
        <v>0</v>
      </c>
      <c r="J1848" s="31">
        <f t="shared" si="6432"/>
        <v>0</v>
      </c>
      <c r="K1848" s="31">
        <f t="shared" si="6433"/>
        <v>0</v>
      </c>
      <c r="L1848" s="31">
        <f t="shared" si="6263"/>
        <v>1319</v>
      </c>
      <c r="M1848" s="31">
        <f t="shared" si="6264"/>
        <v>1162.7</v>
      </c>
      <c r="N1848" s="31">
        <f t="shared" si="6265"/>
        <v>1162.7</v>
      </c>
      <c r="O1848" s="31">
        <f t="shared" si="6434"/>
        <v>0</v>
      </c>
      <c r="P1848" s="31">
        <f t="shared" si="6435"/>
        <v>0</v>
      </c>
      <c r="Q1848" s="31">
        <f t="shared" si="6436"/>
        <v>0</v>
      </c>
      <c r="R1848" s="31">
        <f t="shared" si="6266"/>
        <v>1319</v>
      </c>
      <c r="S1848" s="31">
        <f t="shared" si="6267"/>
        <v>1162.7</v>
      </c>
      <c r="T1848" s="31">
        <f t="shared" si="6268"/>
        <v>1162.7</v>
      </c>
      <c r="U1848" s="31">
        <f t="shared" si="6437"/>
        <v>0</v>
      </c>
      <c r="V1848" s="31">
        <f t="shared" si="6438"/>
        <v>0</v>
      </c>
      <c r="W1848" s="31">
        <f t="shared" si="6439"/>
        <v>0</v>
      </c>
      <c r="X1848" s="31">
        <f t="shared" si="6269"/>
        <v>1319</v>
      </c>
      <c r="Y1848" s="31">
        <f t="shared" si="6270"/>
        <v>1162.7</v>
      </c>
      <c r="Z1848" s="31">
        <f t="shared" si="6271"/>
        <v>1162.7</v>
      </c>
      <c r="AA1848" s="31">
        <f t="shared" si="6440"/>
        <v>0</v>
      </c>
      <c r="AB1848" s="31">
        <f t="shared" si="6441"/>
        <v>0</v>
      </c>
      <c r="AC1848" s="31">
        <f t="shared" si="6442"/>
        <v>0</v>
      </c>
      <c r="AD1848" s="31">
        <f t="shared" si="6272"/>
        <v>1319</v>
      </c>
      <c r="AE1848" s="31">
        <f t="shared" si="6273"/>
        <v>1162.7</v>
      </c>
      <c r="AF1848" s="31">
        <f t="shared" si="6274"/>
        <v>1162.7</v>
      </c>
      <c r="AG1848" s="31">
        <f t="shared" si="6443"/>
        <v>0</v>
      </c>
      <c r="AH1848" s="31">
        <f t="shared" si="6444"/>
        <v>0</v>
      </c>
      <c r="AI1848" s="31">
        <f t="shared" si="6445"/>
        <v>0</v>
      </c>
      <c r="AJ1848" s="31">
        <f t="shared" si="6275"/>
        <v>1319</v>
      </c>
      <c r="AK1848" s="31">
        <f t="shared" si="6276"/>
        <v>1162.7</v>
      </c>
      <c r="AL1848" s="31">
        <f t="shared" si="6277"/>
        <v>1162.7</v>
      </c>
      <c r="AM1848" s="31">
        <f t="shared" si="6446"/>
        <v>0</v>
      </c>
      <c r="AN1848" s="31">
        <f t="shared" si="6447"/>
        <v>0</v>
      </c>
      <c r="AO1848" s="31">
        <f t="shared" si="6448"/>
        <v>0</v>
      </c>
      <c r="AP1848" s="31">
        <f t="shared" si="6278"/>
        <v>1319</v>
      </c>
      <c r="AQ1848" s="31">
        <f t="shared" si="6279"/>
        <v>1162.7</v>
      </c>
      <c r="AR1848" s="31">
        <f t="shared" si="6280"/>
        <v>1162.7</v>
      </c>
      <c r="AS1848" s="31">
        <f t="shared" si="6449"/>
        <v>0</v>
      </c>
      <c r="AT1848" s="31">
        <f t="shared" si="6450"/>
        <v>0</v>
      </c>
      <c r="AU1848" s="31">
        <f t="shared" si="6451"/>
        <v>0</v>
      </c>
      <c r="AV1848" s="31">
        <f t="shared" si="6281"/>
        <v>1319</v>
      </c>
      <c r="AW1848" s="31">
        <f t="shared" si="6282"/>
        <v>1162.7</v>
      </c>
      <c r="AX1848" s="31">
        <f t="shared" si="6283"/>
        <v>1162.7</v>
      </c>
      <c r="AY1848" s="31">
        <f t="shared" si="6452"/>
        <v>0</v>
      </c>
      <c r="AZ1848" s="31">
        <f t="shared" si="6453"/>
        <v>0</v>
      </c>
      <c r="BA1848" s="31">
        <f t="shared" si="6454"/>
        <v>0</v>
      </c>
      <c r="BB1848" s="31">
        <f t="shared" si="6284"/>
        <v>1319</v>
      </c>
      <c r="BC1848" s="31">
        <f t="shared" si="6285"/>
        <v>1162.7</v>
      </c>
      <c r="BD1848" s="31">
        <f t="shared" si="6286"/>
        <v>1162.7</v>
      </c>
      <c r="BE1848" s="31">
        <f t="shared" si="6455"/>
        <v>0</v>
      </c>
      <c r="BF1848" s="31">
        <f t="shared" si="6456"/>
        <v>0</v>
      </c>
      <c r="BG1848" s="31">
        <f t="shared" si="6457"/>
        <v>0</v>
      </c>
      <c r="BH1848" s="31">
        <f t="shared" si="6287"/>
        <v>1319</v>
      </c>
      <c r="BI1848" s="31">
        <f t="shared" si="6288"/>
        <v>1162.7</v>
      </c>
      <c r="BJ1848" s="31">
        <f t="shared" si="6289"/>
        <v>1162.7</v>
      </c>
      <c r="BK1848" s="31">
        <f t="shared" si="6458"/>
        <v>0</v>
      </c>
      <c r="BL1848" s="31">
        <f t="shared" si="6459"/>
        <v>0</v>
      </c>
      <c r="BM1848" s="31">
        <f t="shared" si="6460"/>
        <v>0</v>
      </c>
      <c r="BN1848" s="31">
        <f t="shared" si="6290"/>
        <v>1319</v>
      </c>
      <c r="BO1848" s="31">
        <f t="shared" si="6291"/>
        <v>1162.7</v>
      </c>
      <c r="BP1848" s="31">
        <f t="shared" si="6292"/>
        <v>1162.7</v>
      </c>
      <c r="BQ1848" s="31">
        <f t="shared" si="6461"/>
        <v>0</v>
      </c>
      <c r="BR1848" s="31">
        <f t="shared" si="6462"/>
        <v>0</v>
      </c>
      <c r="BS1848" s="31">
        <f t="shared" si="6293"/>
        <v>1319</v>
      </c>
      <c r="BT1848" s="31">
        <f t="shared" si="6294"/>
        <v>1162.7</v>
      </c>
      <c r="BU1848" s="31">
        <f t="shared" si="6295"/>
        <v>1162.7</v>
      </c>
      <c r="BV1848" s="31">
        <f t="shared" si="6463"/>
        <v>0</v>
      </c>
      <c r="BW1848" s="31">
        <f t="shared" si="6464"/>
        <v>0</v>
      </c>
      <c r="BX1848" s="31">
        <f t="shared" si="6296"/>
        <v>1319</v>
      </c>
      <c r="BY1848" s="31">
        <f t="shared" si="6297"/>
        <v>1162.7</v>
      </c>
      <c r="BZ1848" s="31">
        <f t="shared" si="6298"/>
        <v>1162.7</v>
      </c>
      <c r="CA1848" s="31">
        <f t="shared" si="6465"/>
        <v>0</v>
      </c>
      <c r="CB1848" s="31">
        <f t="shared" si="6466"/>
        <v>0</v>
      </c>
      <c r="CC1848" s="31">
        <f t="shared" si="6467"/>
        <v>0</v>
      </c>
      <c r="CD1848" s="31">
        <f t="shared" si="6384"/>
        <v>1319</v>
      </c>
      <c r="CE1848" s="31">
        <f t="shared" si="6385"/>
        <v>1162.7</v>
      </c>
      <c r="CF1848" s="31">
        <f t="shared" si="6386"/>
        <v>1162.7</v>
      </c>
      <c r="CG1848" s="31">
        <f t="shared" si="6468"/>
        <v>0</v>
      </c>
      <c r="CH1848" s="24"/>
      <c r="CI1848" s="40"/>
      <c r="CN1848" s="1" t="s">
        <v>30</v>
      </c>
    </row>
    <row r="1849" ht="15">
      <c r="A1849" s="16" t="s">
        <v>1061</v>
      </c>
      <c r="B1849" s="17">
        <v>240</v>
      </c>
      <c r="C1849" s="16" t="s">
        <v>42</v>
      </c>
      <c r="D1849" s="16" t="s">
        <v>43</v>
      </c>
      <c r="E1849" s="39" t="s">
        <v>44</v>
      </c>
      <c r="F1849" s="31">
        <v>1319</v>
      </c>
      <c r="G1849" s="31">
        <v>1162.7</v>
      </c>
      <c r="H1849" s="31">
        <v>1162.7</v>
      </c>
      <c r="I1849" s="31"/>
      <c r="J1849" s="31"/>
      <c r="K1849" s="31"/>
      <c r="L1849" s="31">
        <f t="shared" si="6263"/>
        <v>1319</v>
      </c>
      <c r="M1849" s="31">
        <f t="shared" si="6264"/>
        <v>1162.7</v>
      </c>
      <c r="N1849" s="31">
        <f t="shared" si="6265"/>
        <v>1162.7</v>
      </c>
      <c r="O1849" s="31"/>
      <c r="P1849" s="31"/>
      <c r="Q1849" s="31"/>
      <c r="R1849" s="31">
        <f t="shared" si="6266"/>
        <v>1319</v>
      </c>
      <c r="S1849" s="31">
        <f t="shared" si="6267"/>
        <v>1162.7</v>
      </c>
      <c r="T1849" s="31">
        <f t="shared" si="6268"/>
        <v>1162.7</v>
      </c>
      <c r="U1849" s="31"/>
      <c r="V1849" s="31"/>
      <c r="W1849" s="31"/>
      <c r="X1849" s="31">
        <f t="shared" si="6269"/>
        <v>1319</v>
      </c>
      <c r="Y1849" s="31">
        <f t="shared" si="6270"/>
        <v>1162.7</v>
      </c>
      <c r="Z1849" s="31">
        <f t="shared" si="6271"/>
        <v>1162.7</v>
      </c>
      <c r="AA1849" s="31"/>
      <c r="AB1849" s="31"/>
      <c r="AC1849" s="31"/>
      <c r="AD1849" s="31">
        <f t="shared" si="6272"/>
        <v>1319</v>
      </c>
      <c r="AE1849" s="31">
        <f t="shared" si="6273"/>
        <v>1162.7</v>
      </c>
      <c r="AF1849" s="31">
        <f t="shared" si="6274"/>
        <v>1162.7</v>
      </c>
      <c r="AG1849" s="31"/>
      <c r="AH1849" s="31"/>
      <c r="AI1849" s="31"/>
      <c r="AJ1849" s="31">
        <f t="shared" si="6275"/>
        <v>1319</v>
      </c>
      <c r="AK1849" s="31">
        <f t="shared" si="6276"/>
        <v>1162.7</v>
      </c>
      <c r="AL1849" s="31">
        <f t="shared" si="6277"/>
        <v>1162.7</v>
      </c>
      <c r="AM1849" s="31"/>
      <c r="AN1849" s="31"/>
      <c r="AO1849" s="31"/>
      <c r="AP1849" s="31">
        <f t="shared" si="6278"/>
        <v>1319</v>
      </c>
      <c r="AQ1849" s="31">
        <f t="shared" si="6279"/>
        <v>1162.7</v>
      </c>
      <c r="AR1849" s="31">
        <f t="shared" si="6280"/>
        <v>1162.7</v>
      </c>
      <c r="AS1849" s="31"/>
      <c r="AT1849" s="31"/>
      <c r="AU1849" s="31"/>
      <c r="AV1849" s="31">
        <f t="shared" si="6281"/>
        <v>1319</v>
      </c>
      <c r="AW1849" s="31">
        <f t="shared" si="6282"/>
        <v>1162.7</v>
      </c>
      <c r="AX1849" s="31">
        <f t="shared" si="6283"/>
        <v>1162.7</v>
      </c>
      <c r="AY1849" s="31"/>
      <c r="AZ1849" s="31"/>
      <c r="BA1849" s="31"/>
      <c r="BB1849" s="31">
        <f t="shared" si="6284"/>
        <v>1319</v>
      </c>
      <c r="BC1849" s="31">
        <f t="shared" si="6285"/>
        <v>1162.7</v>
      </c>
      <c r="BD1849" s="31">
        <f t="shared" si="6286"/>
        <v>1162.7</v>
      </c>
      <c r="BE1849" s="31"/>
      <c r="BF1849" s="31"/>
      <c r="BG1849" s="31"/>
      <c r="BH1849" s="31">
        <f t="shared" si="6287"/>
        <v>1319</v>
      </c>
      <c r="BI1849" s="31">
        <f t="shared" si="6288"/>
        <v>1162.7</v>
      </c>
      <c r="BJ1849" s="31">
        <f t="shared" si="6289"/>
        <v>1162.7</v>
      </c>
      <c r="BK1849" s="31"/>
      <c r="BL1849" s="31"/>
      <c r="BM1849" s="31"/>
      <c r="BN1849" s="31">
        <f t="shared" si="6290"/>
        <v>1319</v>
      </c>
      <c r="BO1849" s="31">
        <f t="shared" si="6291"/>
        <v>1162.7</v>
      </c>
      <c r="BP1849" s="31">
        <f t="shared" si="6292"/>
        <v>1162.7</v>
      </c>
      <c r="BQ1849" s="31"/>
      <c r="BR1849" s="31"/>
      <c r="BS1849" s="31">
        <f t="shared" si="6293"/>
        <v>1319</v>
      </c>
      <c r="BT1849" s="31">
        <f t="shared" si="6294"/>
        <v>1162.7</v>
      </c>
      <c r="BU1849" s="31">
        <f t="shared" si="6295"/>
        <v>1162.7</v>
      </c>
      <c r="BV1849" s="31"/>
      <c r="BW1849" s="31"/>
      <c r="BX1849" s="31">
        <f t="shared" si="6296"/>
        <v>1319</v>
      </c>
      <c r="BY1849" s="31">
        <f t="shared" si="6297"/>
        <v>1162.7</v>
      </c>
      <c r="BZ1849" s="31">
        <f t="shared" si="6298"/>
        <v>1162.7</v>
      </c>
      <c r="CA1849" s="31"/>
      <c r="CB1849" s="31"/>
      <c r="CC1849" s="31"/>
      <c r="CD1849" s="31">
        <f t="shared" si="6384"/>
        <v>1319</v>
      </c>
      <c r="CE1849" s="31">
        <f t="shared" si="6385"/>
        <v>1162.7</v>
      </c>
      <c r="CF1849" s="31">
        <f t="shared" si="6386"/>
        <v>1162.7</v>
      </c>
      <c r="CG1849" s="31"/>
      <c r="CH1849" s="24"/>
      <c r="CI1849" s="40"/>
    </row>
    <row r="1850" ht="15">
      <c r="A1850" s="16" t="s">
        <v>1061</v>
      </c>
      <c r="B1850" s="17">
        <v>800</v>
      </c>
      <c r="C1850" s="16"/>
      <c r="D1850" s="16"/>
      <c r="E1850" s="39" t="s">
        <v>54</v>
      </c>
      <c r="F1850" s="31">
        <f>F1851+F1853</f>
        <v>619</v>
      </c>
      <c r="G1850" s="31">
        <f>G1851+G1853</f>
        <v>299</v>
      </c>
      <c r="H1850" s="31">
        <f>H1851+H1853</f>
        <v>299</v>
      </c>
      <c r="I1850" s="31">
        <f>I1851+I1853</f>
        <v>0</v>
      </c>
      <c r="J1850" s="31">
        <f>J1851+J1853</f>
        <v>0</v>
      </c>
      <c r="K1850" s="31">
        <f>K1851+K1853</f>
        <v>0</v>
      </c>
      <c r="L1850" s="31">
        <f t="shared" si="6263"/>
        <v>619</v>
      </c>
      <c r="M1850" s="31">
        <f t="shared" si="6264"/>
        <v>299</v>
      </c>
      <c r="N1850" s="31">
        <f t="shared" si="6265"/>
        <v>299</v>
      </c>
      <c r="O1850" s="31">
        <f>O1851+O1853</f>
        <v>0</v>
      </c>
      <c r="P1850" s="31">
        <f>P1851+P1853</f>
        <v>0</v>
      </c>
      <c r="Q1850" s="31">
        <f>Q1851+Q1853</f>
        <v>0</v>
      </c>
      <c r="R1850" s="31">
        <f t="shared" si="6266"/>
        <v>619</v>
      </c>
      <c r="S1850" s="31">
        <f t="shared" si="6267"/>
        <v>299</v>
      </c>
      <c r="T1850" s="31">
        <f t="shared" si="6268"/>
        <v>299</v>
      </c>
      <c r="U1850" s="31">
        <f>U1851+U1853</f>
        <v>0</v>
      </c>
      <c r="V1850" s="31">
        <f>V1851+V1853</f>
        <v>0</v>
      </c>
      <c r="W1850" s="31">
        <f>W1851+W1853</f>
        <v>0</v>
      </c>
      <c r="X1850" s="31">
        <f t="shared" si="6269"/>
        <v>619</v>
      </c>
      <c r="Y1850" s="31">
        <f t="shared" si="6270"/>
        <v>299</v>
      </c>
      <c r="Z1850" s="31">
        <f t="shared" si="6271"/>
        <v>299</v>
      </c>
      <c r="AA1850" s="31">
        <f>AA1851+AA1853</f>
        <v>0</v>
      </c>
      <c r="AB1850" s="31">
        <f>AB1851+AB1853</f>
        <v>0</v>
      </c>
      <c r="AC1850" s="31">
        <f>AC1851+AC1853</f>
        <v>0</v>
      </c>
      <c r="AD1850" s="31">
        <f t="shared" si="6272"/>
        <v>619</v>
      </c>
      <c r="AE1850" s="31">
        <f t="shared" si="6273"/>
        <v>299</v>
      </c>
      <c r="AF1850" s="31">
        <f t="shared" si="6274"/>
        <v>299</v>
      </c>
      <c r="AG1850" s="31">
        <f>AG1851+AG1853</f>
        <v>0</v>
      </c>
      <c r="AH1850" s="31">
        <f>AH1851+AH1853</f>
        <v>0</v>
      </c>
      <c r="AI1850" s="31">
        <f>AI1851+AI1853</f>
        <v>0</v>
      </c>
      <c r="AJ1850" s="31">
        <f t="shared" si="6275"/>
        <v>619</v>
      </c>
      <c r="AK1850" s="31">
        <f t="shared" si="6276"/>
        <v>299</v>
      </c>
      <c r="AL1850" s="31">
        <f t="shared" si="6277"/>
        <v>299</v>
      </c>
      <c r="AM1850" s="31">
        <f>AM1851+AM1853</f>
        <v>0</v>
      </c>
      <c r="AN1850" s="31">
        <f>AN1851+AN1853</f>
        <v>0</v>
      </c>
      <c r="AO1850" s="31">
        <f>AO1851+AO1853</f>
        <v>0</v>
      </c>
      <c r="AP1850" s="31">
        <f t="shared" si="6278"/>
        <v>619</v>
      </c>
      <c r="AQ1850" s="31">
        <f t="shared" si="6279"/>
        <v>299</v>
      </c>
      <c r="AR1850" s="31">
        <f t="shared" si="6280"/>
        <v>299</v>
      </c>
      <c r="AS1850" s="31">
        <f>AS1851+AS1853</f>
        <v>0</v>
      </c>
      <c r="AT1850" s="31">
        <f>AT1851+AT1853</f>
        <v>0</v>
      </c>
      <c r="AU1850" s="31">
        <f>AU1851+AU1853</f>
        <v>0</v>
      </c>
      <c r="AV1850" s="31">
        <f t="shared" si="6281"/>
        <v>619</v>
      </c>
      <c r="AW1850" s="31">
        <f t="shared" si="6282"/>
        <v>299</v>
      </c>
      <c r="AX1850" s="31">
        <f t="shared" si="6283"/>
        <v>299</v>
      </c>
      <c r="AY1850" s="31">
        <f>AY1851+AY1853</f>
        <v>0</v>
      </c>
      <c r="AZ1850" s="31">
        <f>AZ1851+AZ1853</f>
        <v>0</v>
      </c>
      <c r="BA1850" s="31">
        <f>BA1851+BA1853</f>
        <v>0</v>
      </c>
      <c r="BB1850" s="31">
        <f t="shared" si="6284"/>
        <v>619</v>
      </c>
      <c r="BC1850" s="31">
        <f t="shared" si="6285"/>
        <v>299</v>
      </c>
      <c r="BD1850" s="31">
        <f t="shared" si="6286"/>
        <v>299</v>
      </c>
      <c r="BE1850" s="31">
        <f>BE1851+BE1853</f>
        <v>0</v>
      </c>
      <c r="BF1850" s="31">
        <f>BF1851+BF1853</f>
        <v>0</v>
      </c>
      <c r="BG1850" s="31">
        <f>BG1851+BG1853</f>
        <v>0</v>
      </c>
      <c r="BH1850" s="31">
        <f t="shared" si="6287"/>
        <v>619</v>
      </c>
      <c r="BI1850" s="31">
        <f t="shared" si="6288"/>
        <v>299</v>
      </c>
      <c r="BJ1850" s="31">
        <f t="shared" si="6289"/>
        <v>299</v>
      </c>
      <c r="BK1850" s="31">
        <f>BK1851+BK1853</f>
        <v>0</v>
      </c>
      <c r="BL1850" s="31">
        <f>BL1851+BL1853</f>
        <v>0</v>
      </c>
      <c r="BM1850" s="31">
        <f>BM1851+BM1853</f>
        <v>0</v>
      </c>
      <c r="BN1850" s="31">
        <f t="shared" si="6290"/>
        <v>619</v>
      </c>
      <c r="BO1850" s="31">
        <f t="shared" si="6291"/>
        <v>299</v>
      </c>
      <c r="BP1850" s="31">
        <f t="shared" si="6292"/>
        <v>299</v>
      </c>
      <c r="BQ1850" s="31">
        <f>BQ1851+BQ1853</f>
        <v>0</v>
      </c>
      <c r="BR1850" s="31">
        <f>BR1851+BR1853</f>
        <v>0</v>
      </c>
      <c r="BS1850" s="31">
        <f t="shared" si="6293"/>
        <v>619</v>
      </c>
      <c r="BT1850" s="31">
        <f t="shared" si="6294"/>
        <v>299</v>
      </c>
      <c r="BU1850" s="31">
        <f t="shared" si="6295"/>
        <v>299</v>
      </c>
      <c r="BV1850" s="31">
        <f>BV1851+BV1853</f>
        <v>0</v>
      </c>
      <c r="BW1850" s="31">
        <f>BW1851+BW1853</f>
        <v>0</v>
      </c>
      <c r="BX1850" s="31">
        <f t="shared" si="6296"/>
        <v>619</v>
      </c>
      <c r="BY1850" s="31">
        <f t="shared" si="6297"/>
        <v>299</v>
      </c>
      <c r="BZ1850" s="31">
        <f t="shared" si="6298"/>
        <v>299</v>
      </c>
      <c r="CA1850" s="31">
        <f>CA1851+CA1853</f>
        <v>0</v>
      </c>
      <c r="CB1850" s="31">
        <f>CB1851+CB1853</f>
        <v>0</v>
      </c>
      <c r="CC1850" s="31">
        <f>CC1851+CC1853</f>
        <v>0</v>
      </c>
      <c r="CD1850" s="31">
        <f t="shared" si="6384"/>
        <v>619</v>
      </c>
      <c r="CE1850" s="31">
        <f t="shared" si="6385"/>
        <v>299</v>
      </c>
      <c r="CF1850" s="31">
        <f t="shared" si="6386"/>
        <v>299</v>
      </c>
      <c r="CG1850" s="31">
        <f>CG1851+CG1853</f>
        <v>0</v>
      </c>
      <c r="CH1850" s="24"/>
      <c r="CI1850" s="40"/>
      <c r="CM1850" s="1" t="s">
        <v>29</v>
      </c>
    </row>
    <row r="1851" ht="15">
      <c r="A1851" s="16" t="s">
        <v>1061</v>
      </c>
      <c r="B1851" s="17">
        <v>830</v>
      </c>
      <c r="C1851" s="16"/>
      <c r="D1851" s="16"/>
      <c r="E1851" s="39" t="s">
        <v>1018</v>
      </c>
      <c r="F1851" s="31">
        <f>F1852</f>
        <v>619</v>
      </c>
      <c r="G1851" s="31">
        <f>G1852</f>
        <v>299</v>
      </c>
      <c r="H1851" s="31">
        <f>H1852</f>
        <v>299</v>
      </c>
      <c r="I1851" s="31">
        <f>I1852</f>
        <v>0</v>
      </c>
      <c r="J1851" s="31">
        <f>J1852</f>
        <v>0</v>
      </c>
      <c r="K1851" s="31">
        <f>K1852</f>
        <v>0</v>
      </c>
      <c r="L1851" s="31">
        <f t="shared" si="6263"/>
        <v>619</v>
      </c>
      <c r="M1851" s="31">
        <f t="shared" si="6264"/>
        <v>299</v>
      </c>
      <c r="N1851" s="31">
        <f t="shared" si="6265"/>
        <v>299</v>
      </c>
      <c r="O1851" s="31">
        <f>O1852</f>
        <v>0</v>
      </c>
      <c r="P1851" s="31">
        <f>P1852</f>
        <v>0</v>
      </c>
      <c r="Q1851" s="31">
        <f>Q1852</f>
        <v>0</v>
      </c>
      <c r="R1851" s="31">
        <f t="shared" si="6266"/>
        <v>619</v>
      </c>
      <c r="S1851" s="31">
        <f t="shared" si="6267"/>
        <v>299</v>
      </c>
      <c r="T1851" s="31">
        <f t="shared" si="6268"/>
        <v>299</v>
      </c>
      <c r="U1851" s="31">
        <f>U1852</f>
        <v>0</v>
      </c>
      <c r="V1851" s="31">
        <f>V1852</f>
        <v>0</v>
      </c>
      <c r="W1851" s="31">
        <f>W1852</f>
        <v>0</v>
      </c>
      <c r="X1851" s="31">
        <f t="shared" si="6269"/>
        <v>619</v>
      </c>
      <c r="Y1851" s="31">
        <f t="shared" si="6270"/>
        <v>299</v>
      </c>
      <c r="Z1851" s="31">
        <f t="shared" si="6271"/>
        <v>299</v>
      </c>
      <c r="AA1851" s="31">
        <f>AA1852</f>
        <v>0</v>
      </c>
      <c r="AB1851" s="31">
        <f>AB1852</f>
        <v>0</v>
      </c>
      <c r="AC1851" s="31">
        <f>AC1852</f>
        <v>0</v>
      </c>
      <c r="AD1851" s="31">
        <f t="shared" si="6272"/>
        <v>619</v>
      </c>
      <c r="AE1851" s="31">
        <f t="shared" si="6273"/>
        <v>299</v>
      </c>
      <c r="AF1851" s="31">
        <f t="shared" si="6274"/>
        <v>299</v>
      </c>
      <c r="AG1851" s="31">
        <f>AG1852</f>
        <v>0</v>
      </c>
      <c r="AH1851" s="31">
        <f>AH1852</f>
        <v>0</v>
      </c>
      <c r="AI1851" s="31">
        <f>AI1852</f>
        <v>0</v>
      </c>
      <c r="AJ1851" s="31">
        <f t="shared" si="6275"/>
        <v>619</v>
      </c>
      <c r="AK1851" s="31">
        <f t="shared" si="6276"/>
        <v>299</v>
      </c>
      <c r="AL1851" s="31">
        <f t="shared" si="6277"/>
        <v>299</v>
      </c>
      <c r="AM1851" s="31">
        <f>AM1852</f>
        <v>0</v>
      </c>
      <c r="AN1851" s="31">
        <f>AN1852</f>
        <v>0</v>
      </c>
      <c r="AO1851" s="31">
        <f>AO1852</f>
        <v>0</v>
      </c>
      <c r="AP1851" s="31">
        <f t="shared" si="6278"/>
        <v>619</v>
      </c>
      <c r="AQ1851" s="31">
        <f t="shared" si="6279"/>
        <v>299</v>
      </c>
      <c r="AR1851" s="31">
        <f t="shared" si="6280"/>
        <v>299</v>
      </c>
      <c r="AS1851" s="31">
        <f>AS1852</f>
        <v>0</v>
      </c>
      <c r="AT1851" s="31">
        <f>AT1852</f>
        <v>0</v>
      </c>
      <c r="AU1851" s="31">
        <f>AU1852</f>
        <v>0</v>
      </c>
      <c r="AV1851" s="31">
        <f t="shared" si="6281"/>
        <v>619</v>
      </c>
      <c r="AW1851" s="31">
        <f t="shared" si="6282"/>
        <v>299</v>
      </c>
      <c r="AX1851" s="31">
        <f t="shared" si="6283"/>
        <v>299</v>
      </c>
      <c r="AY1851" s="31">
        <f>AY1852</f>
        <v>0</v>
      </c>
      <c r="AZ1851" s="31">
        <f>AZ1852</f>
        <v>0</v>
      </c>
      <c r="BA1851" s="31">
        <f>BA1852</f>
        <v>0</v>
      </c>
      <c r="BB1851" s="31">
        <f t="shared" si="6284"/>
        <v>619</v>
      </c>
      <c r="BC1851" s="31">
        <f t="shared" si="6285"/>
        <v>299</v>
      </c>
      <c r="BD1851" s="31">
        <f t="shared" si="6286"/>
        <v>299</v>
      </c>
      <c r="BE1851" s="31">
        <f>BE1852</f>
        <v>0</v>
      </c>
      <c r="BF1851" s="31">
        <f>BF1852</f>
        <v>0</v>
      </c>
      <c r="BG1851" s="31">
        <f>BG1852</f>
        <v>0</v>
      </c>
      <c r="BH1851" s="31">
        <f t="shared" si="6287"/>
        <v>619</v>
      </c>
      <c r="BI1851" s="31">
        <f t="shared" si="6288"/>
        <v>299</v>
      </c>
      <c r="BJ1851" s="31">
        <f t="shared" si="6289"/>
        <v>299</v>
      </c>
      <c r="BK1851" s="31">
        <f>BK1852</f>
        <v>0</v>
      </c>
      <c r="BL1851" s="31">
        <f>BL1852</f>
        <v>0</v>
      </c>
      <c r="BM1851" s="31">
        <f>BM1852</f>
        <v>0</v>
      </c>
      <c r="BN1851" s="31">
        <f t="shared" si="6290"/>
        <v>619</v>
      </c>
      <c r="BO1851" s="31">
        <f t="shared" si="6291"/>
        <v>299</v>
      </c>
      <c r="BP1851" s="31">
        <f t="shared" si="6292"/>
        <v>299</v>
      </c>
      <c r="BQ1851" s="31">
        <f>BQ1852</f>
        <v>0</v>
      </c>
      <c r="BR1851" s="31">
        <f>BR1852</f>
        <v>0</v>
      </c>
      <c r="BS1851" s="31">
        <f t="shared" si="6293"/>
        <v>619</v>
      </c>
      <c r="BT1851" s="31">
        <f t="shared" si="6294"/>
        <v>299</v>
      </c>
      <c r="BU1851" s="31">
        <f t="shared" si="6295"/>
        <v>299</v>
      </c>
      <c r="BV1851" s="31">
        <f>BV1852</f>
        <v>0</v>
      </c>
      <c r="BW1851" s="31">
        <f>BW1852</f>
        <v>0</v>
      </c>
      <c r="BX1851" s="31">
        <f t="shared" si="6296"/>
        <v>619</v>
      </c>
      <c r="BY1851" s="31">
        <f t="shared" si="6297"/>
        <v>299</v>
      </c>
      <c r="BZ1851" s="31">
        <f t="shared" si="6298"/>
        <v>299</v>
      </c>
      <c r="CA1851" s="31">
        <f>CA1852</f>
        <v>0</v>
      </c>
      <c r="CB1851" s="31">
        <f>CB1852</f>
        <v>0</v>
      </c>
      <c r="CC1851" s="31">
        <f>CC1852</f>
        <v>0</v>
      </c>
      <c r="CD1851" s="31">
        <f t="shared" si="6384"/>
        <v>619</v>
      </c>
      <c r="CE1851" s="31">
        <f t="shared" si="6385"/>
        <v>299</v>
      </c>
      <c r="CF1851" s="31">
        <f t="shared" si="6386"/>
        <v>299</v>
      </c>
      <c r="CG1851" s="31">
        <f>CG1852</f>
        <v>0</v>
      </c>
      <c r="CH1851" s="24"/>
      <c r="CI1851" s="40"/>
      <c r="CN1851" s="1" t="s">
        <v>30</v>
      </c>
    </row>
    <row r="1852" ht="15">
      <c r="A1852" s="16" t="s">
        <v>1061</v>
      </c>
      <c r="B1852" s="17">
        <v>830</v>
      </c>
      <c r="C1852" s="16" t="s">
        <v>42</v>
      </c>
      <c r="D1852" s="16" t="s">
        <v>43</v>
      </c>
      <c r="E1852" s="39" t="s">
        <v>44</v>
      </c>
      <c r="F1852" s="31">
        <v>619</v>
      </c>
      <c r="G1852" s="31">
        <v>299</v>
      </c>
      <c r="H1852" s="31">
        <v>299</v>
      </c>
      <c r="I1852" s="31"/>
      <c r="J1852" s="31"/>
      <c r="K1852" s="31"/>
      <c r="L1852" s="31">
        <f t="shared" si="6263"/>
        <v>619</v>
      </c>
      <c r="M1852" s="31">
        <f t="shared" si="6264"/>
        <v>299</v>
      </c>
      <c r="N1852" s="31">
        <f t="shared" si="6265"/>
        <v>299</v>
      </c>
      <c r="O1852" s="31"/>
      <c r="P1852" s="31"/>
      <c r="Q1852" s="31"/>
      <c r="R1852" s="31">
        <f t="shared" si="6266"/>
        <v>619</v>
      </c>
      <c r="S1852" s="31">
        <f t="shared" si="6267"/>
        <v>299</v>
      </c>
      <c r="T1852" s="31">
        <f t="shared" si="6268"/>
        <v>299</v>
      </c>
      <c r="U1852" s="31"/>
      <c r="V1852" s="31"/>
      <c r="W1852" s="31"/>
      <c r="X1852" s="31">
        <f t="shared" si="6269"/>
        <v>619</v>
      </c>
      <c r="Y1852" s="31">
        <f t="shared" si="6270"/>
        <v>299</v>
      </c>
      <c r="Z1852" s="31">
        <f t="shared" si="6271"/>
        <v>299</v>
      </c>
      <c r="AA1852" s="31"/>
      <c r="AB1852" s="31"/>
      <c r="AC1852" s="31"/>
      <c r="AD1852" s="31">
        <f t="shared" si="6272"/>
        <v>619</v>
      </c>
      <c r="AE1852" s="31">
        <f t="shared" si="6273"/>
        <v>299</v>
      </c>
      <c r="AF1852" s="31">
        <f t="shared" si="6274"/>
        <v>299</v>
      </c>
      <c r="AG1852" s="31"/>
      <c r="AH1852" s="31"/>
      <c r="AI1852" s="31"/>
      <c r="AJ1852" s="31">
        <f t="shared" si="6275"/>
        <v>619</v>
      </c>
      <c r="AK1852" s="31">
        <f t="shared" si="6276"/>
        <v>299</v>
      </c>
      <c r="AL1852" s="31">
        <f t="shared" si="6277"/>
        <v>299</v>
      </c>
      <c r="AM1852" s="31"/>
      <c r="AN1852" s="31"/>
      <c r="AO1852" s="31"/>
      <c r="AP1852" s="31">
        <f t="shared" si="6278"/>
        <v>619</v>
      </c>
      <c r="AQ1852" s="31">
        <f t="shared" si="6279"/>
        <v>299</v>
      </c>
      <c r="AR1852" s="31">
        <f t="shared" si="6280"/>
        <v>299</v>
      </c>
      <c r="AS1852" s="31"/>
      <c r="AT1852" s="31"/>
      <c r="AU1852" s="31"/>
      <c r="AV1852" s="31">
        <f t="shared" si="6281"/>
        <v>619</v>
      </c>
      <c r="AW1852" s="31">
        <f t="shared" si="6282"/>
        <v>299</v>
      </c>
      <c r="AX1852" s="31">
        <f t="shared" si="6283"/>
        <v>299</v>
      </c>
      <c r="AY1852" s="31"/>
      <c r="AZ1852" s="31"/>
      <c r="BA1852" s="31"/>
      <c r="BB1852" s="31">
        <f t="shared" si="6284"/>
        <v>619</v>
      </c>
      <c r="BC1852" s="31">
        <f t="shared" si="6285"/>
        <v>299</v>
      </c>
      <c r="BD1852" s="31">
        <f t="shared" si="6286"/>
        <v>299</v>
      </c>
      <c r="BE1852" s="31"/>
      <c r="BF1852" s="31"/>
      <c r="BG1852" s="31"/>
      <c r="BH1852" s="31">
        <f t="shared" si="6287"/>
        <v>619</v>
      </c>
      <c r="BI1852" s="31">
        <f t="shared" si="6288"/>
        <v>299</v>
      </c>
      <c r="BJ1852" s="31">
        <f t="shared" si="6289"/>
        <v>299</v>
      </c>
      <c r="BK1852" s="31"/>
      <c r="BL1852" s="31"/>
      <c r="BM1852" s="31"/>
      <c r="BN1852" s="31">
        <f t="shared" si="6290"/>
        <v>619</v>
      </c>
      <c r="BO1852" s="31">
        <f t="shared" si="6291"/>
        <v>299</v>
      </c>
      <c r="BP1852" s="31">
        <f t="shared" si="6292"/>
        <v>299</v>
      </c>
      <c r="BQ1852" s="31"/>
      <c r="BR1852" s="31"/>
      <c r="BS1852" s="31">
        <f t="shared" si="6293"/>
        <v>619</v>
      </c>
      <c r="BT1852" s="31">
        <f t="shared" si="6294"/>
        <v>299</v>
      </c>
      <c r="BU1852" s="31">
        <f t="shared" si="6295"/>
        <v>299</v>
      </c>
      <c r="BV1852" s="31"/>
      <c r="BW1852" s="31"/>
      <c r="BX1852" s="31">
        <f t="shared" si="6296"/>
        <v>619</v>
      </c>
      <c r="BY1852" s="31">
        <f t="shared" si="6297"/>
        <v>299</v>
      </c>
      <c r="BZ1852" s="31">
        <f t="shared" si="6298"/>
        <v>299</v>
      </c>
      <c r="CA1852" s="31"/>
      <c r="CB1852" s="31"/>
      <c r="CC1852" s="31"/>
      <c r="CD1852" s="31">
        <f t="shared" si="6384"/>
        <v>619</v>
      </c>
      <c r="CE1852" s="31">
        <f t="shared" si="6385"/>
        <v>299</v>
      </c>
      <c r="CF1852" s="31">
        <f t="shared" si="6386"/>
        <v>299</v>
      </c>
      <c r="CG1852" s="31"/>
      <c r="CH1852" s="24"/>
      <c r="CI1852" s="40"/>
    </row>
    <row r="1853" ht="15" hidden="1">
      <c r="A1853" s="16" t="s">
        <v>1061</v>
      </c>
      <c r="B1853" s="17">
        <v>850</v>
      </c>
      <c r="C1853" s="16"/>
      <c r="D1853" s="16"/>
      <c r="E1853" s="39" t="s">
        <v>79</v>
      </c>
      <c r="F1853" s="31">
        <f>F1854</f>
        <v>0</v>
      </c>
      <c r="G1853" s="31">
        <f>G1854</f>
        <v>0</v>
      </c>
      <c r="H1853" s="31">
        <f>H1854</f>
        <v>0</v>
      </c>
      <c r="I1853" s="31">
        <f>I1854</f>
        <v>0</v>
      </c>
      <c r="J1853" s="31">
        <f>J1854</f>
        <v>0</v>
      </c>
      <c r="K1853" s="31">
        <f>K1854</f>
        <v>0</v>
      </c>
      <c r="L1853" s="31">
        <f t="shared" si="6263"/>
        <v>0</v>
      </c>
      <c r="M1853" s="31">
        <f t="shared" si="6264"/>
        <v>0</v>
      </c>
      <c r="N1853" s="31">
        <f t="shared" si="6265"/>
        <v>0</v>
      </c>
      <c r="O1853" s="31">
        <f>O1854</f>
        <v>0</v>
      </c>
      <c r="P1853" s="31">
        <f>P1854</f>
        <v>0</v>
      </c>
      <c r="Q1853" s="31">
        <f>Q1854</f>
        <v>0</v>
      </c>
      <c r="R1853" s="31">
        <f t="shared" si="6266"/>
        <v>0</v>
      </c>
      <c r="S1853" s="31">
        <f t="shared" si="6267"/>
        <v>0</v>
      </c>
      <c r="T1853" s="31">
        <f t="shared" si="6268"/>
        <v>0</v>
      </c>
      <c r="U1853" s="31">
        <f>U1854</f>
        <v>0</v>
      </c>
      <c r="V1853" s="31">
        <f>V1854</f>
        <v>0</v>
      </c>
      <c r="W1853" s="31">
        <f>W1854</f>
        <v>0</v>
      </c>
      <c r="X1853" s="31">
        <f t="shared" si="6269"/>
        <v>0</v>
      </c>
      <c r="Y1853" s="31">
        <f t="shared" si="6270"/>
        <v>0</v>
      </c>
      <c r="Z1853" s="31">
        <f t="shared" si="6271"/>
        <v>0</v>
      </c>
      <c r="AA1853" s="31">
        <f>AA1854</f>
        <v>0</v>
      </c>
      <c r="AB1853" s="31">
        <f>AB1854</f>
        <v>0</v>
      </c>
      <c r="AC1853" s="31">
        <f>AC1854</f>
        <v>0</v>
      </c>
      <c r="AD1853" s="31">
        <f t="shared" si="6272"/>
        <v>0</v>
      </c>
      <c r="AE1853" s="31">
        <f t="shared" si="6273"/>
        <v>0</v>
      </c>
      <c r="AF1853" s="31">
        <f t="shared" si="6274"/>
        <v>0</v>
      </c>
      <c r="AG1853" s="31">
        <f>AG1854</f>
        <v>0</v>
      </c>
      <c r="AH1853" s="31">
        <f>AH1854</f>
        <v>0</v>
      </c>
      <c r="AI1853" s="31">
        <f>AI1854</f>
        <v>0</v>
      </c>
      <c r="AJ1853" s="31">
        <f t="shared" si="6275"/>
        <v>0</v>
      </c>
      <c r="AK1853" s="31">
        <f t="shared" si="6276"/>
        <v>0</v>
      </c>
      <c r="AL1853" s="31">
        <f t="shared" si="6277"/>
        <v>0</v>
      </c>
      <c r="AM1853" s="31">
        <f>AM1854</f>
        <v>0</v>
      </c>
      <c r="AN1853" s="31">
        <f>AN1854</f>
        <v>0</v>
      </c>
      <c r="AO1853" s="31">
        <f>AO1854</f>
        <v>0</v>
      </c>
      <c r="AP1853" s="31">
        <f t="shared" si="6278"/>
        <v>0</v>
      </c>
      <c r="AQ1853" s="31">
        <f t="shared" si="6279"/>
        <v>0</v>
      </c>
      <c r="AR1853" s="31">
        <f t="shared" si="6280"/>
        <v>0</v>
      </c>
      <c r="AS1853" s="31">
        <f>AS1854</f>
        <v>0</v>
      </c>
      <c r="AT1853" s="31">
        <f>AT1854</f>
        <v>0</v>
      </c>
      <c r="AU1853" s="31">
        <f>AU1854</f>
        <v>0</v>
      </c>
      <c r="AV1853" s="31">
        <f t="shared" si="6281"/>
        <v>0</v>
      </c>
      <c r="AW1853" s="31">
        <f t="shared" si="6282"/>
        <v>0</v>
      </c>
      <c r="AX1853" s="31">
        <f t="shared" si="6283"/>
        <v>0</v>
      </c>
      <c r="AY1853" s="31">
        <f>AY1854</f>
        <v>0</v>
      </c>
      <c r="AZ1853" s="31">
        <f>AZ1854</f>
        <v>0</v>
      </c>
      <c r="BA1853" s="31">
        <f>BA1854</f>
        <v>0</v>
      </c>
      <c r="BB1853" s="31">
        <f t="shared" si="6284"/>
        <v>0</v>
      </c>
      <c r="BC1853" s="31">
        <f t="shared" si="6285"/>
        <v>0</v>
      </c>
      <c r="BD1853" s="31">
        <f t="shared" si="6286"/>
        <v>0</v>
      </c>
      <c r="BE1853" s="31">
        <f>BE1854</f>
        <v>0</v>
      </c>
      <c r="BF1853" s="31">
        <f>BF1854</f>
        <v>0</v>
      </c>
      <c r="BG1853" s="31">
        <f>BG1854</f>
        <v>0</v>
      </c>
      <c r="BH1853" s="31">
        <f t="shared" si="6287"/>
        <v>0</v>
      </c>
      <c r="BI1853" s="31">
        <f t="shared" si="6288"/>
        <v>0</v>
      </c>
      <c r="BJ1853" s="31">
        <f t="shared" si="6289"/>
        <v>0</v>
      </c>
      <c r="BK1853" s="31">
        <f>BK1854</f>
        <v>0</v>
      </c>
      <c r="BL1853" s="31">
        <f>BL1854</f>
        <v>0</v>
      </c>
      <c r="BM1853" s="31">
        <f>BM1854</f>
        <v>0</v>
      </c>
      <c r="BN1853" s="31">
        <f t="shared" si="6290"/>
        <v>0</v>
      </c>
      <c r="BO1853" s="31">
        <f t="shared" si="6291"/>
        <v>0</v>
      </c>
      <c r="BP1853" s="31">
        <f t="shared" si="6292"/>
        <v>0</v>
      </c>
      <c r="BQ1853" s="31">
        <f>BQ1854</f>
        <v>0</v>
      </c>
      <c r="BR1853" s="31">
        <f>BR1854</f>
        <v>0</v>
      </c>
      <c r="BS1853" s="31">
        <f t="shared" si="6293"/>
        <v>0</v>
      </c>
      <c r="BT1853" s="31">
        <f t="shared" si="6294"/>
        <v>0</v>
      </c>
      <c r="BU1853" s="31">
        <f t="shared" si="6295"/>
        <v>0</v>
      </c>
      <c r="BV1853" s="31">
        <f>BV1854</f>
        <v>0</v>
      </c>
      <c r="BW1853" s="31">
        <f>BW1854</f>
        <v>0</v>
      </c>
      <c r="BX1853" s="31">
        <f t="shared" si="6296"/>
        <v>0</v>
      </c>
      <c r="BY1853" s="31">
        <f t="shared" si="6297"/>
        <v>0</v>
      </c>
      <c r="BZ1853" s="31">
        <f t="shared" si="6298"/>
        <v>0</v>
      </c>
      <c r="CA1853" s="31">
        <f>CA1854</f>
        <v>0</v>
      </c>
      <c r="CB1853" s="31">
        <f>CB1854</f>
        <v>0</v>
      </c>
      <c r="CC1853" s="31">
        <f>CC1854</f>
        <v>0</v>
      </c>
      <c r="CD1853" s="31">
        <f t="shared" si="6384"/>
        <v>0</v>
      </c>
      <c r="CE1853" s="31">
        <f t="shared" si="6385"/>
        <v>0</v>
      </c>
      <c r="CF1853" s="31">
        <f t="shared" si="6386"/>
        <v>0</v>
      </c>
      <c r="CG1853" s="31">
        <f>CG1854</f>
        <v>0</v>
      </c>
      <c r="CH1853" s="24">
        <v>0</v>
      </c>
      <c r="CI1853" s="40"/>
      <c r="CN1853" s="1" t="s">
        <v>30</v>
      </c>
    </row>
    <row r="1854" ht="15" hidden="1">
      <c r="A1854" s="16" t="s">
        <v>1061</v>
      </c>
      <c r="B1854" s="17">
        <v>850</v>
      </c>
      <c r="C1854" s="16" t="s">
        <v>42</v>
      </c>
      <c r="D1854" s="16" t="s">
        <v>43</v>
      </c>
      <c r="E1854" s="39" t="s">
        <v>44</v>
      </c>
      <c r="F1854" s="31"/>
      <c r="G1854" s="31"/>
      <c r="H1854" s="31"/>
      <c r="I1854" s="31"/>
      <c r="J1854" s="31"/>
      <c r="K1854" s="31"/>
      <c r="L1854" s="31">
        <f t="shared" si="6263"/>
        <v>0</v>
      </c>
      <c r="M1854" s="31">
        <f t="shared" si="6264"/>
        <v>0</v>
      </c>
      <c r="N1854" s="31">
        <f t="shared" si="6265"/>
        <v>0</v>
      </c>
      <c r="O1854" s="31"/>
      <c r="P1854" s="31"/>
      <c r="Q1854" s="31"/>
      <c r="R1854" s="31">
        <f t="shared" si="6266"/>
        <v>0</v>
      </c>
      <c r="S1854" s="31">
        <f t="shared" si="6267"/>
        <v>0</v>
      </c>
      <c r="T1854" s="31">
        <f t="shared" si="6268"/>
        <v>0</v>
      </c>
      <c r="U1854" s="31"/>
      <c r="V1854" s="31"/>
      <c r="W1854" s="31"/>
      <c r="X1854" s="31">
        <f t="shared" si="6269"/>
        <v>0</v>
      </c>
      <c r="Y1854" s="31">
        <f t="shared" si="6270"/>
        <v>0</v>
      </c>
      <c r="Z1854" s="31">
        <f t="shared" si="6271"/>
        <v>0</v>
      </c>
      <c r="AA1854" s="31"/>
      <c r="AB1854" s="31"/>
      <c r="AC1854" s="31"/>
      <c r="AD1854" s="31">
        <f t="shared" si="6272"/>
        <v>0</v>
      </c>
      <c r="AE1854" s="31">
        <f t="shared" si="6273"/>
        <v>0</v>
      </c>
      <c r="AF1854" s="31">
        <f t="shared" si="6274"/>
        <v>0</v>
      </c>
      <c r="AG1854" s="31"/>
      <c r="AH1854" s="31"/>
      <c r="AI1854" s="31"/>
      <c r="AJ1854" s="31">
        <f t="shared" si="6275"/>
        <v>0</v>
      </c>
      <c r="AK1854" s="31">
        <f t="shared" si="6276"/>
        <v>0</v>
      </c>
      <c r="AL1854" s="31">
        <f t="shared" si="6277"/>
        <v>0</v>
      </c>
      <c r="AM1854" s="31"/>
      <c r="AN1854" s="31"/>
      <c r="AO1854" s="31"/>
      <c r="AP1854" s="31">
        <f t="shared" si="6278"/>
        <v>0</v>
      </c>
      <c r="AQ1854" s="31">
        <f t="shared" si="6279"/>
        <v>0</v>
      </c>
      <c r="AR1854" s="31">
        <f t="shared" si="6280"/>
        <v>0</v>
      </c>
      <c r="AS1854" s="31"/>
      <c r="AT1854" s="31"/>
      <c r="AU1854" s="31"/>
      <c r="AV1854" s="31">
        <f t="shared" si="6281"/>
        <v>0</v>
      </c>
      <c r="AW1854" s="31">
        <f t="shared" si="6282"/>
        <v>0</v>
      </c>
      <c r="AX1854" s="31">
        <f t="shared" si="6283"/>
        <v>0</v>
      </c>
      <c r="AY1854" s="31"/>
      <c r="AZ1854" s="31"/>
      <c r="BA1854" s="31"/>
      <c r="BB1854" s="31">
        <f t="shared" si="6284"/>
        <v>0</v>
      </c>
      <c r="BC1854" s="31">
        <f t="shared" si="6285"/>
        <v>0</v>
      </c>
      <c r="BD1854" s="31">
        <f t="shared" si="6286"/>
        <v>0</v>
      </c>
      <c r="BE1854" s="31"/>
      <c r="BF1854" s="31"/>
      <c r="BG1854" s="31"/>
      <c r="BH1854" s="31">
        <f t="shared" si="6287"/>
        <v>0</v>
      </c>
      <c r="BI1854" s="31">
        <f t="shared" si="6288"/>
        <v>0</v>
      </c>
      <c r="BJ1854" s="31">
        <f t="shared" si="6289"/>
        <v>0</v>
      </c>
      <c r="BK1854" s="31"/>
      <c r="BL1854" s="31"/>
      <c r="BM1854" s="31"/>
      <c r="BN1854" s="31">
        <f t="shared" si="6290"/>
        <v>0</v>
      </c>
      <c r="BO1854" s="31">
        <f t="shared" si="6291"/>
        <v>0</v>
      </c>
      <c r="BP1854" s="31">
        <f t="shared" si="6292"/>
        <v>0</v>
      </c>
      <c r="BQ1854" s="31"/>
      <c r="BR1854" s="31"/>
      <c r="BS1854" s="31">
        <f t="shared" si="6293"/>
        <v>0</v>
      </c>
      <c r="BT1854" s="31">
        <f t="shared" si="6294"/>
        <v>0</v>
      </c>
      <c r="BU1854" s="31">
        <f t="shared" si="6295"/>
        <v>0</v>
      </c>
      <c r="BV1854" s="31"/>
      <c r="BW1854" s="31"/>
      <c r="BX1854" s="31">
        <f t="shared" si="6296"/>
        <v>0</v>
      </c>
      <c r="BY1854" s="31">
        <f t="shared" si="6297"/>
        <v>0</v>
      </c>
      <c r="BZ1854" s="31">
        <f t="shared" si="6298"/>
        <v>0</v>
      </c>
      <c r="CA1854" s="31"/>
      <c r="CB1854" s="31"/>
      <c r="CC1854" s="31"/>
      <c r="CD1854" s="31">
        <f t="shared" si="6384"/>
        <v>0</v>
      </c>
      <c r="CE1854" s="31">
        <f t="shared" si="6385"/>
        <v>0</v>
      </c>
      <c r="CF1854" s="31">
        <f t="shared" si="6386"/>
        <v>0</v>
      </c>
      <c r="CG1854" s="31"/>
      <c r="CH1854" s="24">
        <v>0</v>
      </c>
      <c r="CI1854" s="40"/>
    </row>
    <row r="1855" s="33" customFormat="1" ht="29.850000000000001">
      <c r="A1855" s="34" t="s">
        <v>1063</v>
      </c>
      <c r="B1855" s="35"/>
      <c r="C1855" s="34"/>
      <c r="D1855" s="34"/>
      <c r="E1855" s="36" t="s">
        <v>1064</v>
      </c>
      <c r="F1855" s="37">
        <f>F1856</f>
        <v>143555.20000000001</v>
      </c>
      <c r="G1855" s="37">
        <f>G1856</f>
        <v>169033.89999999999</v>
      </c>
      <c r="H1855" s="37">
        <f>H1856</f>
        <v>205097.89999999999</v>
      </c>
      <c r="I1855" s="37">
        <f>I1856</f>
        <v>0</v>
      </c>
      <c r="J1855" s="37">
        <f>J1856</f>
        <v>0</v>
      </c>
      <c r="K1855" s="37">
        <f>K1856</f>
        <v>0</v>
      </c>
      <c r="L1855" s="37">
        <f t="shared" si="6263"/>
        <v>143555.20000000001</v>
      </c>
      <c r="M1855" s="37">
        <f t="shared" si="6264"/>
        <v>169033.89999999999</v>
      </c>
      <c r="N1855" s="37">
        <f t="shared" si="6265"/>
        <v>205097.89999999999</v>
      </c>
      <c r="O1855" s="37">
        <f>O1856</f>
        <v>76.667000000000002</v>
      </c>
      <c r="P1855" s="37">
        <f>P1856</f>
        <v>0</v>
      </c>
      <c r="Q1855" s="37">
        <f>Q1856</f>
        <v>0</v>
      </c>
      <c r="R1855" s="37">
        <f t="shared" si="6266"/>
        <v>143631.867</v>
      </c>
      <c r="S1855" s="37">
        <f t="shared" si="6267"/>
        <v>169033.89999999999</v>
      </c>
      <c r="T1855" s="37">
        <f t="shared" si="6268"/>
        <v>205097.89999999999</v>
      </c>
      <c r="U1855" s="37">
        <f>U1856</f>
        <v>0</v>
      </c>
      <c r="V1855" s="37">
        <f>V1856</f>
        <v>0</v>
      </c>
      <c r="W1855" s="37">
        <f>W1856</f>
        <v>0</v>
      </c>
      <c r="X1855" s="37">
        <f t="shared" si="6269"/>
        <v>143631.867</v>
      </c>
      <c r="Y1855" s="37">
        <f t="shared" si="6270"/>
        <v>169033.89999999999</v>
      </c>
      <c r="Z1855" s="37">
        <f t="shared" si="6271"/>
        <v>205097.89999999999</v>
      </c>
      <c r="AA1855" s="37">
        <f>AA1856</f>
        <v>1979.9200000000001</v>
      </c>
      <c r="AB1855" s="37">
        <f>AB1856</f>
        <v>0</v>
      </c>
      <c r="AC1855" s="37">
        <f>AC1856</f>
        <v>0</v>
      </c>
      <c r="AD1855" s="37">
        <f t="shared" si="6272"/>
        <v>145611.78700000001</v>
      </c>
      <c r="AE1855" s="37">
        <f t="shared" si="6273"/>
        <v>169033.89999999999</v>
      </c>
      <c r="AF1855" s="37">
        <f t="shared" si="6274"/>
        <v>205097.89999999999</v>
      </c>
      <c r="AG1855" s="37">
        <f>AG1856</f>
        <v>0</v>
      </c>
      <c r="AH1855" s="37">
        <f>AH1856</f>
        <v>0</v>
      </c>
      <c r="AI1855" s="37">
        <f>AI1856</f>
        <v>0</v>
      </c>
      <c r="AJ1855" s="37">
        <f t="shared" si="6275"/>
        <v>145611.78700000001</v>
      </c>
      <c r="AK1855" s="37">
        <f t="shared" si="6276"/>
        <v>169033.89999999999</v>
      </c>
      <c r="AL1855" s="37">
        <f t="shared" si="6277"/>
        <v>205097.89999999999</v>
      </c>
      <c r="AM1855" s="37">
        <f>AM1856</f>
        <v>0</v>
      </c>
      <c r="AN1855" s="37">
        <f>AN1856</f>
        <v>0</v>
      </c>
      <c r="AO1855" s="37">
        <f>AO1856</f>
        <v>0</v>
      </c>
      <c r="AP1855" s="37">
        <f t="shared" si="6278"/>
        <v>145611.78700000001</v>
      </c>
      <c r="AQ1855" s="37">
        <f t="shared" si="6279"/>
        <v>169033.89999999999</v>
      </c>
      <c r="AR1855" s="37">
        <f t="shared" si="6280"/>
        <v>205097.89999999999</v>
      </c>
      <c r="AS1855" s="37">
        <f>AS1856</f>
        <v>0</v>
      </c>
      <c r="AT1855" s="37">
        <f>AT1856</f>
        <v>0</v>
      </c>
      <c r="AU1855" s="37">
        <f>AU1856</f>
        <v>0</v>
      </c>
      <c r="AV1855" s="37">
        <f t="shared" si="6281"/>
        <v>145611.78700000001</v>
      </c>
      <c r="AW1855" s="37">
        <f t="shared" si="6282"/>
        <v>169033.89999999999</v>
      </c>
      <c r="AX1855" s="37">
        <f t="shared" si="6283"/>
        <v>205097.89999999999</v>
      </c>
      <c r="AY1855" s="37">
        <f>AY1856</f>
        <v>9941.3670000000002</v>
      </c>
      <c r="AZ1855" s="37">
        <f>AZ1856</f>
        <v>12081.4</v>
      </c>
      <c r="BA1855" s="37">
        <f>BA1856</f>
        <v>12081.4</v>
      </c>
      <c r="BB1855" s="37">
        <f t="shared" si="6284"/>
        <v>155553.15400000001</v>
      </c>
      <c r="BC1855" s="37">
        <f t="shared" si="6285"/>
        <v>181115.29999999999</v>
      </c>
      <c r="BD1855" s="37">
        <f t="shared" si="6286"/>
        <v>217179.29999999999</v>
      </c>
      <c r="BE1855" s="37">
        <f>BE1856</f>
        <v>0</v>
      </c>
      <c r="BF1855" s="37">
        <f>BF1856</f>
        <v>0</v>
      </c>
      <c r="BG1855" s="37">
        <f>BG1856</f>
        <v>0</v>
      </c>
      <c r="BH1855" s="37">
        <f t="shared" si="6287"/>
        <v>155553.15400000001</v>
      </c>
      <c r="BI1855" s="37">
        <f t="shared" si="6288"/>
        <v>181115.29999999999</v>
      </c>
      <c r="BJ1855" s="37">
        <f t="shared" si="6289"/>
        <v>217179.29999999999</v>
      </c>
      <c r="BK1855" s="37">
        <f>BK1856</f>
        <v>1538.1659999999999</v>
      </c>
      <c r="BL1855" s="37">
        <f>BL1856</f>
        <v>3589.0799999999999</v>
      </c>
      <c r="BM1855" s="37">
        <f>BM1856</f>
        <v>0</v>
      </c>
      <c r="BN1855" s="37">
        <f t="shared" si="6290"/>
        <v>157091.32000000001</v>
      </c>
      <c r="BO1855" s="37">
        <f t="shared" si="6291"/>
        <v>184704.37999999998</v>
      </c>
      <c r="BP1855" s="37">
        <f t="shared" si="6292"/>
        <v>217179.29999999999</v>
      </c>
      <c r="BQ1855" s="37">
        <f>BQ1856</f>
        <v>0</v>
      </c>
      <c r="BR1855" s="37">
        <f>BR1856</f>
        <v>-1583.5899999999999</v>
      </c>
      <c r="BS1855" s="31">
        <f t="shared" si="6293"/>
        <v>157091.32000000001</v>
      </c>
      <c r="BT1855" s="31">
        <f t="shared" si="6294"/>
        <v>183120.78999999998</v>
      </c>
      <c r="BU1855" s="31">
        <f t="shared" si="6295"/>
        <v>217179.29999999999</v>
      </c>
      <c r="BV1855" s="37">
        <f>BV1856</f>
        <v>0</v>
      </c>
      <c r="BW1855" s="37">
        <f>BW1856</f>
        <v>0</v>
      </c>
      <c r="BX1855" s="37">
        <f t="shared" si="6296"/>
        <v>157091.32000000001</v>
      </c>
      <c r="BY1855" s="37">
        <f t="shared" si="6297"/>
        <v>183120.78999999998</v>
      </c>
      <c r="BZ1855" s="37">
        <f t="shared" si="6298"/>
        <v>217179.29999999999</v>
      </c>
      <c r="CA1855" s="37">
        <f>CA1856</f>
        <v>213.58799999999974</v>
      </c>
      <c r="CB1855" s="37">
        <f>CB1856</f>
        <v>0</v>
      </c>
      <c r="CC1855" s="37">
        <f>CC1856</f>
        <v>0</v>
      </c>
      <c r="CD1855" s="37">
        <f t="shared" si="6384"/>
        <v>157304.908</v>
      </c>
      <c r="CE1855" s="37">
        <f t="shared" si="6385"/>
        <v>183120.78999999998</v>
      </c>
      <c r="CF1855" s="37">
        <f t="shared" si="6386"/>
        <v>217179.29999999999</v>
      </c>
      <c r="CG1855" s="37">
        <f>CG1856</f>
        <v>0</v>
      </c>
      <c r="CH1855" s="24"/>
      <c r="CI1855" s="38"/>
      <c r="CK1855" s="33" t="s">
        <v>27</v>
      </c>
    </row>
    <row r="1856" ht="43.75">
      <c r="A1856" s="16" t="s">
        <v>1065</v>
      </c>
      <c r="B1856" s="17"/>
      <c r="C1856" s="16"/>
      <c r="D1856" s="16"/>
      <c r="E1856" s="39" t="s">
        <v>1066</v>
      </c>
      <c r="F1856" s="31">
        <f>F1857+F1867+F1875+F1871</f>
        <v>143555.20000000001</v>
      </c>
      <c r="G1856" s="31">
        <f>G1857+G1867+G1875+G1871</f>
        <v>169033.89999999999</v>
      </c>
      <c r="H1856" s="31">
        <f>H1857+H1867+H1875+H1871</f>
        <v>205097.89999999999</v>
      </c>
      <c r="I1856" s="31">
        <f>I1857+I1867+I1875+I1871</f>
        <v>0</v>
      </c>
      <c r="J1856" s="31">
        <f>J1857+J1867+J1875+J1871</f>
        <v>0</v>
      </c>
      <c r="K1856" s="31">
        <f>K1857+K1867+K1875+K1871</f>
        <v>0</v>
      </c>
      <c r="L1856" s="31">
        <f t="shared" si="6263"/>
        <v>143555.20000000001</v>
      </c>
      <c r="M1856" s="31">
        <f t="shared" si="6264"/>
        <v>169033.89999999999</v>
      </c>
      <c r="N1856" s="31">
        <f t="shared" si="6265"/>
        <v>205097.89999999999</v>
      </c>
      <c r="O1856" s="31">
        <f>O1857+O1867+O1875+O1871</f>
        <v>76.667000000000002</v>
      </c>
      <c r="P1856" s="31">
        <f>P1857+P1867+P1875+P1871</f>
        <v>0</v>
      </c>
      <c r="Q1856" s="31">
        <f>Q1857+Q1867+Q1875+Q1871</f>
        <v>0</v>
      </c>
      <c r="R1856" s="31">
        <f t="shared" si="6266"/>
        <v>143631.867</v>
      </c>
      <c r="S1856" s="31">
        <f t="shared" si="6267"/>
        <v>169033.89999999999</v>
      </c>
      <c r="T1856" s="31">
        <f t="shared" si="6268"/>
        <v>205097.89999999999</v>
      </c>
      <c r="U1856" s="31">
        <f>U1857+U1867+U1875+U1871</f>
        <v>0</v>
      </c>
      <c r="V1856" s="31">
        <f>V1857+V1867+V1875+V1871</f>
        <v>0</v>
      </c>
      <c r="W1856" s="31">
        <f>W1857+W1867+W1875+W1871</f>
        <v>0</v>
      </c>
      <c r="X1856" s="31">
        <f t="shared" si="6269"/>
        <v>143631.867</v>
      </c>
      <c r="Y1856" s="31">
        <f t="shared" si="6270"/>
        <v>169033.89999999999</v>
      </c>
      <c r="Z1856" s="31">
        <f t="shared" si="6271"/>
        <v>205097.89999999999</v>
      </c>
      <c r="AA1856" s="31">
        <f>AA1857+AA1867+AA1875+AA1871</f>
        <v>1979.9200000000001</v>
      </c>
      <c r="AB1856" s="31">
        <f>AB1857+AB1867+AB1875+AB1871</f>
        <v>0</v>
      </c>
      <c r="AC1856" s="31">
        <f>AC1857+AC1867+AC1875+AC1871</f>
        <v>0</v>
      </c>
      <c r="AD1856" s="31">
        <f t="shared" si="6272"/>
        <v>145611.78700000001</v>
      </c>
      <c r="AE1856" s="31">
        <f t="shared" si="6273"/>
        <v>169033.89999999999</v>
      </c>
      <c r="AF1856" s="31">
        <f t="shared" si="6274"/>
        <v>205097.89999999999</v>
      </c>
      <c r="AG1856" s="31">
        <f>AG1857+AG1867+AG1875+AG1871</f>
        <v>0</v>
      </c>
      <c r="AH1856" s="31">
        <f>AH1857+AH1867+AH1875+AH1871</f>
        <v>0</v>
      </c>
      <c r="AI1856" s="31">
        <f>AI1857+AI1867+AI1875+AI1871</f>
        <v>0</v>
      </c>
      <c r="AJ1856" s="31">
        <f t="shared" si="6275"/>
        <v>145611.78700000001</v>
      </c>
      <c r="AK1856" s="31">
        <f t="shared" si="6276"/>
        <v>169033.89999999999</v>
      </c>
      <c r="AL1856" s="31">
        <f t="shared" si="6277"/>
        <v>205097.89999999999</v>
      </c>
      <c r="AM1856" s="31">
        <f>AM1857+AM1867+AM1875+AM1871</f>
        <v>0</v>
      </c>
      <c r="AN1856" s="31">
        <f>AN1857+AN1867+AN1875+AN1871</f>
        <v>0</v>
      </c>
      <c r="AO1856" s="31">
        <f>AO1857+AO1867+AO1875+AO1871</f>
        <v>0</v>
      </c>
      <c r="AP1856" s="31">
        <f t="shared" si="6278"/>
        <v>145611.78700000001</v>
      </c>
      <c r="AQ1856" s="31">
        <f t="shared" si="6279"/>
        <v>169033.89999999999</v>
      </c>
      <c r="AR1856" s="31">
        <f t="shared" si="6280"/>
        <v>205097.89999999999</v>
      </c>
      <c r="AS1856" s="31">
        <f>AS1857+AS1867+AS1875+AS1871</f>
        <v>0</v>
      </c>
      <c r="AT1856" s="31">
        <f>AT1857+AT1867+AT1875+AT1871</f>
        <v>0</v>
      </c>
      <c r="AU1856" s="31">
        <f>AU1857+AU1867+AU1875+AU1871</f>
        <v>0</v>
      </c>
      <c r="AV1856" s="31">
        <f t="shared" si="6281"/>
        <v>145611.78700000001</v>
      </c>
      <c r="AW1856" s="31">
        <f t="shared" si="6282"/>
        <v>169033.89999999999</v>
      </c>
      <c r="AX1856" s="31">
        <f t="shared" si="6283"/>
        <v>205097.89999999999</v>
      </c>
      <c r="AY1856" s="31">
        <f>AY1857+AY1867+AY1875+AY1871</f>
        <v>9941.3670000000002</v>
      </c>
      <c r="AZ1856" s="31">
        <f>AZ1857+AZ1867+AZ1875+AZ1871</f>
        <v>12081.4</v>
      </c>
      <c r="BA1856" s="31">
        <f>BA1857+BA1867+BA1875+BA1871</f>
        <v>12081.4</v>
      </c>
      <c r="BB1856" s="31">
        <f t="shared" si="6284"/>
        <v>155553.15400000001</v>
      </c>
      <c r="BC1856" s="31">
        <f t="shared" si="6285"/>
        <v>181115.29999999999</v>
      </c>
      <c r="BD1856" s="31">
        <f t="shared" si="6286"/>
        <v>217179.29999999999</v>
      </c>
      <c r="BE1856" s="31">
        <f>BE1857+BE1867+BE1875+BE1871</f>
        <v>0</v>
      </c>
      <c r="BF1856" s="31">
        <f>BF1857+BF1867+BF1875+BF1871</f>
        <v>0</v>
      </c>
      <c r="BG1856" s="31">
        <f>BG1857+BG1867+BG1875+BG1871</f>
        <v>0</v>
      </c>
      <c r="BH1856" s="31">
        <f t="shared" si="6287"/>
        <v>155553.15400000001</v>
      </c>
      <c r="BI1856" s="31">
        <f t="shared" si="6288"/>
        <v>181115.29999999999</v>
      </c>
      <c r="BJ1856" s="31">
        <f t="shared" si="6289"/>
        <v>217179.29999999999</v>
      </c>
      <c r="BK1856" s="31">
        <f>BK1857+BK1867+BK1875+BK1871</f>
        <v>1538.1659999999999</v>
      </c>
      <c r="BL1856" s="31">
        <f>BL1857+BL1867+BL1875+BL1871</f>
        <v>3589.0799999999999</v>
      </c>
      <c r="BM1856" s="31">
        <f>BM1857+BM1867+BM1875+BM1871</f>
        <v>0</v>
      </c>
      <c r="BN1856" s="31">
        <f t="shared" si="6290"/>
        <v>157091.32000000001</v>
      </c>
      <c r="BO1856" s="31">
        <f t="shared" si="6291"/>
        <v>184704.37999999998</v>
      </c>
      <c r="BP1856" s="31">
        <f t="shared" si="6292"/>
        <v>217179.29999999999</v>
      </c>
      <c r="BQ1856" s="31">
        <f>BQ1857+BQ1867+BQ1875+BQ1871</f>
        <v>0</v>
      </c>
      <c r="BR1856" s="31">
        <f>BR1857+BR1867+BR1875+BR1871</f>
        <v>-1583.5899999999999</v>
      </c>
      <c r="BS1856" s="31">
        <f t="shared" si="6293"/>
        <v>157091.32000000001</v>
      </c>
      <c r="BT1856" s="31">
        <f t="shared" si="6294"/>
        <v>183120.78999999998</v>
      </c>
      <c r="BU1856" s="31">
        <f t="shared" si="6295"/>
        <v>217179.29999999999</v>
      </c>
      <c r="BV1856" s="31">
        <f>BV1857+BV1867+BV1875+BV1871</f>
        <v>0</v>
      </c>
      <c r="BW1856" s="31">
        <f>BW1857+BW1867+BW1875+BW1871</f>
        <v>0</v>
      </c>
      <c r="BX1856" s="31">
        <f t="shared" si="6296"/>
        <v>157091.32000000001</v>
      </c>
      <c r="BY1856" s="31">
        <f t="shared" si="6297"/>
        <v>183120.78999999998</v>
      </c>
      <c r="BZ1856" s="31">
        <f t="shared" si="6298"/>
        <v>217179.29999999999</v>
      </c>
      <c r="CA1856" s="31">
        <f>CA1857+CA1867+CA1875+CA1871</f>
        <v>213.58799999999974</v>
      </c>
      <c r="CB1856" s="31">
        <f>CB1857+CB1867+CB1875+CB1871</f>
        <v>0</v>
      </c>
      <c r="CC1856" s="31">
        <f>CC1857+CC1867+CC1875+CC1871</f>
        <v>0</v>
      </c>
      <c r="CD1856" s="31">
        <f t="shared" si="6384"/>
        <v>157304.908</v>
      </c>
      <c r="CE1856" s="31">
        <f t="shared" si="6385"/>
        <v>183120.78999999998</v>
      </c>
      <c r="CF1856" s="31">
        <f t="shared" si="6386"/>
        <v>217179.29999999999</v>
      </c>
      <c r="CG1856" s="31">
        <f>CG1857+CG1867+CG1875+CG1871</f>
        <v>0</v>
      </c>
      <c r="CH1856" s="24"/>
      <c r="CI1856" s="40"/>
      <c r="CL1856" s="1" t="s">
        <v>28</v>
      </c>
    </row>
    <row r="1857" ht="43.75">
      <c r="A1857" s="16" t="s">
        <v>1067</v>
      </c>
      <c r="B1857" s="17"/>
      <c r="C1857" s="16"/>
      <c r="D1857" s="16"/>
      <c r="E1857" s="39" t="s">
        <v>130</v>
      </c>
      <c r="F1857" s="31">
        <f>F1858+F1861+F1864</f>
        <v>39635.199999999997</v>
      </c>
      <c r="G1857" s="31">
        <f>G1858+G1861+G1864</f>
        <v>40825.700000000004</v>
      </c>
      <c r="H1857" s="31">
        <f>H1858+H1861+H1864</f>
        <v>40825.700000000004</v>
      </c>
      <c r="I1857" s="31">
        <f>I1858+I1861+I1864</f>
        <v>0</v>
      </c>
      <c r="J1857" s="31">
        <f>J1858+J1861+J1864</f>
        <v>0</v>
      </c>
      <c r="K1857" s="31">
        <f>K1858+K1861+K1864</f>
        <v>0</v>
      </c>
      <c r="L1857" s="31">
        <f t="shared" si="6263"/>
        <v>39635.199999999997</v>
      </c>
      <c r="M1857" s="31">
        <f t="shared" si="6264"/>
        <v>40825.700000000004</v>
      </c>
      <c r="N1857" s="31">
        <f t="shared" si="6265"/>
        <v>40825.700000000004</v>
      </c>
      <c r="O1857" s="31">
        <f>O1858+O1861+O1864</f>
        <v>0</v>
      </c>
      <c r="P1857" s="31">
        <f>P1858+P1861+P1864</f>
        <v>0</v>
      </c>
      <c r="Q1857" s="31">
        <f>Q1858+Q1861+Q1864</f>
        <v>0</v>
      </c>
      <c r="R1857" s="31">
        <f t="shared" si="6266"/>
        <v>39635.199999999997</v>
      </c>
      <c r="S1857" s="31">
        <f t="shared" si="6267"/>
        <v>40825.700000000004</v>
      </c>
      <c r="T1857" s="31">
        <f t="shared" si="6268"/>
        <v>40825.700000000004</v>
      </c>
      <c r="U1857" s="31">
        <f>U1858+U1861+U1864</f>
        <v>0</v>
      </c>
      <c r="V1857" s="31">
        <f>V1858+V1861+V1864</f>
        <v>0</v>
      </c>
      <c r="W1857" s="31">
        <f>W1858+W1861+W1864</f>
        <v>0</v>
      </c>
      <c r="X1857" s="31">
        <f t="shared" si="6269"/>
        <v>39635.199999999997</v>
      </c>
      <c r="Y1857" s="31">
        <f t="shared" si="6270"/>
        <v>40825.700000000004</v>
      </c>
      <c r="Z1857" s="31">
        <f t="shared" si="6271"/>
        <v>40825.700000000004</v>
      </c>
      <c r="AA1857" s="31">
        <f>AA1858+AA1861+AA1864</f>
        <v>1979.9200000000001</v>
      </c>
      <c r="AB1857" s="31">
        <f>AB1858+AB1861+AB1864</f>
        <v>0</v>
      </c>
      <c r="AC1857" s="31">
        <f>AC1858+AC1861+AC1864</f>
        <v>0</v>
      </c>
      <c r="AD1857" s="31">
        <f t="shared" si="6272"/>
        <v>41615.119999999995</v>
      </c>
      <c r="AE1857" s="31">
        <f t="shared" si="6273"/>
        <v>40825.700000000004</v>
      </c>
      <c r="AF1857" s="31">
        <f t="shared" si="6274"/>
        <v>40825.700000000004</v>
      </c>
      <c r="AG1857" s="31">
        <f>AG1858+AG1861+AG1864</f>
        <v>0</v>
      </c>
      <c r="AH1857" s="31">
        <f>AH1858+AH1861+AH1864</f>
        <v>0</v>
      </c>
      <c r="AI1857" s="31">
        <f>AI1858+AI1861+AI1864</f>
        <v>0</v>
      </c>
      <c r="AJ1857" s="31">
        <f t="shared" si="6275"/>
        <v>41615.119999999995</v>
      </c>
      <c r="AK1857" s="31">
        <f t="shared" si="6276"/>
        <v>40825.700000000004</v>
      </c>
      <c r="AL1857" s="31">
        <f t="shared" si="6277"/>
        <v>40825.700000000004</v>
      </c>
      <c r="AM1857" s="31">
        <f>AM1858+AM1861+AM1864</f>
        <v>0</v>
      </c>
      <c r="AN1857" s="31">
        <f>AN1858+AN1861+AN1864</f>
        <v>0</v>
      </c>
      <c r="AO1857" s="31">
        <f>AO1858+AO1861+AO1864</f>
        <v>0</v>
      </c>
      <c r="AP1857" s="31">
        <f t="shared" si="6278"/>
        <v>41615.119999999995</v>
      </c>
      <c r="AQ1857" s="31">
        <f t="shared" si="6279"/>
        <v>40825.700000000004</v>
      </c>
      <c r="AR1857" s="31">
        <f t="shared" si="6280"/>
        <v>40825.700000000004</v>
      </c>
      <c r="AS1857" s="31">
        <f>AS1858+AS1861+AS1864</f>
        <v>0</v>
      </c>
      <c r="AT1857" s="31">
        <f>AT1858+AT1861+AT1864</f>
        <v>0</v>
      </c>
      <c r="AU1857" s="31">
        <f>AU1858+AU1861+AU1864</f>
        <v>0</v>
      </c>
      <c r="AV1857" s="31">
        <f t="shared" si="6281"/>
        <v>41615.119999999995</v>
      </c>
      <c r="AW1857" s="31">
        <f t="shared" si="6282"/>
        <v>40825.700000000004</v>
      </c>
      <c r="AX1857" s="31">
        <f t="shared" si="6283"/>
        <v>40825.700000000004</v>
      </c>
      <c r="AY1857" s="31">
        <f>AY1858+AY1861+AY1864</f>
        <v>9941.3670000000002</v>
      </c>
      <c r="AZ1857" s="31">
        <f>AZ1858+AZ1861+AZ1864</f>
        <v>12081.4</v>
      </c>
      <c r="BA1857" s="31">
        <f>BA1858+BA1861+BA1864</f>
        <v>12081.4</v>
      </c>
      <c r="BB1857" s="31">
        <f t="shared" si="6284"/>
        <v>51556.486999999994</v>
      </c>
      <c r="BC1857" s="31">
        <f t="shared" si="6285"/>
        <v>52907.100000000006</v>
      </c>
      <c r="BD1857" s="31">
        <f t="shared" si="6286"/>
        <v>52907.100000000006</v>
      </c>
      <c r="BE1857" s="31">
        <f>BE1858+BE1861+BE1864</f>
        <v>0</v>
      </c>
      <c r="BF1857" s="31">
        <f>BF1858+BF1861+BF1864</f>
        <v>0</v>
      </c>
      <c r="BG1857" s="31">
        <f>BG1858+BG1861+BG1864</f>
        <v>0</v>
      </c>
      <c r="BH1857" s="31">
        <f t="shared" si="6287"/>
        <v>51556.486999999994</v>
      </c>
      <c r="BI1857" s="31">
        <f t="shared" si="6288"/>
        <v>52907.100000000006</v>
      </c>
      <c r="BJ1857" s="31">
        <f t="shared" si="6289"/>
        <v>52907.100000000006</v>
      </c>
      <c r="BK1857" s="31">
        <f>BK1858+BK1861+BK1864</f>
        <v>1538.1659999999999</v>
      </c>
      <c r="BL1857" s="31">
        <f>BL1858+BL1861+BL1864</f>
        <v>0</v>
      </c>
      <c r="BM1857" s="31">
        <f>BM1858+BM1861+BM1864</f>
        <v>0</v>
      </c>
      <c r="BN1857" s="31">
        <f t="shared" si="6290"/>
        <v>53094.652999999991</v>
      </c>
      <c r="BO1857" s="31">
        <f t="shared" si="6291"/>
        <v>52907.100000000006</v>
      </c>
      <c r="BP1857" s="31">
        <f t="shared" si="6292"/>
        <v>52907.100000000006</v>
      </c>
      <c r="BQ1857" s="31">
        <f>BQ1858+BQ1861+BQ1864</f>
        <v>0</v>
      </c>
      <c r="BR1857" s="31">
        <f>BR1858+BR1861+BR1864</f>
        <v>0</v>
      </c>
      <c r="BS1857" s="31">
        <f t="shared" si="6293"/>
        <v>53094.652999999991</v>
      </c>
      <c r="BT1857" s="31">
        <f t="shared" si="6294"/>
        <v>52907.100000000006</v>
      </c>
      <c r="BU1857" s="31">
        <f t="shared" si="6295"/>
        <v>52907.100000000006</v>
      </c>
      <c r="BV1857" s="31">
        <f>BV1858+BV1861+BV1864</f>
        <v>0</v>
      </c>
      <c r="BW1857" s="31">
        <f>BW1858+BW1861+BW1864</f>
        <v>0</v>
      </c>
      <c r="BX1857" s="31">
        <f t="shared" si="6296"/>
        <v>53094.652999999991</v>
      </c>
      <c r="BY1857" s="31">
        <f t="shared" si="6297"/>
        <v>52907.100000000006</v>
      </c>
      <c r="BZ1857" s="31">
        <f t="shared" si="6298"/>
        <v>52907.100000000006</v>
      </c>
      <c r="CA1857" s="31">
        <f>CA1858+CA1861+CA1864</f>
        <v>4130.4719999999998</v>
      </c>
      <c r="CB1857" s="31">
        <f>CB1858+CB1861+CB1864</f>
        <v>0</v>
      </c>
      <c r="CC1857" s="31">
        <f>CC1858+CC1861+CC1864</f>
        <v>0</v>
      </c>
      <c r="CD1857" s="31">
        <f t="shared" si="6384"/>
        <v>57225.124999999993</v>
      </c>
      <c r="CE1857" s="31">
        <f t="shared" si="6385"/>
        <v>52907.100000000006</v>
      </c>
      <c r="CF1857" s="31">
        <f t="shared" si="6386"/>
        <v>52907.100000000006</v>
      </c>
      <c r="CG1857" s="31">
        <f>CG1858+CG1861+CG1864</f>
        <v>0</v>
      </c>
      <c r="CH1857" s="24"/>
      <c r="CI1857" s="40"/>
      <c r="CO1857" s="1" t="s">
        <v>31</v>
      </c>
    </row>
    <row r="1858" ht="71.599999999999994">
      <c r="A1858" s="16" t="s">
        <v>1067</v>
      </c>
      <c r="B1858" s="17">
        <v>100</v>
      </c>
      <c r="C1858" s="16"/>
      <c r="D1858" s="16"/>
      <c r="E1858" s="39" t="s">
        <v>131</v>
      </c>
      <c r="F1858" s="31">
        <f t="shared" ref="F1858:F1859" si="6469">F1859</f>
        <v>32813.599999999999</v>
      </c>
      <c r="G1858" s="31">
        <f t="shared" ref="G1858:G1859" si="6470">G1859</f>
        <v>34004.600000000006</v>
      </c>
      <c r="H1858" s="31">
        <f t="shared" ref="H1858:H1859" si="6471">H1859</f>
        <v>34004.600000000006</v>
      </c>
      <c r="I1858" s="31">
        <f t="shared" ref="I1858:I1877" si="6472">I1859</f>
        <v>0</v>
      </c>
      <c r="J1858" s="31">
        <f t="shared" ref="J1858:J1877" si="6473">J1859</f>
        <v>0</v>
      </c>
      <c r="K1858" s="31">
        <f t="shared" ref="K1858:K1877" si="6474">K1859</f>
        <v>0</v>
      </c>
      <c r="L1858" s="31">
        <f t="shared" si="6263"/>
        <v>32813.599999999999</v>
      </c>
      <c r="M1858" s="31">
        <f t="shared" si="6264"/>
        <v>34004.600000000006</v>
      </c>
      <c r="N1858" s="31">
        <f t="shared" si="6265"/>
        <v>34004.600000000006</v>
      </c>
      <c r="O1858" s="31">
        <f t="shared" ref="O1858:O1877" si="6475">O1859</f>
        <v>0</v>
      </c>
      <c r="P1858" s="31">
        <f t="shared" ref="P1858:P1877" si="6476">P1859</f>
        <v>0</v>
      </c>
      <c r="Q1858" s="31">
        <f t="shared" ref="Q1858:Q1877" si="6477">Q1859</f>
        <v>0</v>
      </c>
      <c r="R1858" s="31">
        <f t="shared" si="6266"/>
        <v>32813.599999999999</v>
      </c>
      <c r="S1858" s="31">
        <f t="shared" si="6267"/>
        <v>34004.600000000006</v>
      </c>
      <c r="T1858" s="31">
        <f t="shared" si="6268"/>
        <v>34004.600000000006</v>
      </c>
      <c r="U1858" s="31">
        <f t="shared" ref="U1858:U1877" si="6478">U1859</f>
        <v>0</v>
      </c>
      <c r="V1858" s="31">
        <f t="shared" ref="V1858:V1877" si="6479">V1859</f>
        <v>0</v>
      </c>
      <c r="W1858" s="31">
        <f t="shared" ref="W1858:W1877" si="6480">W1859</f>
        <v>0</v>
      </c>
      <c r="X1858" s="31">
        <f t="shared" si="6269"/>
        <v>32813.599999999999</v>
      </c>
      <c r="Y1858" s="31">
        <f t="shared" si="6270"/>
        <v>34004.600000000006</v>
      </c>
      <c r="Z1858" s="31">
        <f t="shared" si="6271"/>
        <v>34004.600000000006</v>
      </c>
      <c r="AA1858" s="31">
        <f t="shared" ref="AA1858:AA1877" si="6481">AA1859</f>
        <v>0</v>
      </c>
      <c r="AB1858" s="31">
        <f t="shared" ref="AB1858:AB1877" si="6482">AB1859</f>
        <v>0</v>
      </c>
      <c r="AC1858" s="31">
        <f t="shared" ref="AC1858:AC1877" si="6483">AC1859</f>
        <v>0</v>
      </c>
      <c r="AD1858" s="31">
        <f t="shared" si="6272"/>
        <v>32813.599999999999</v>
      </c>
      <c r="AE1858" s="31">
        <f t="shared" si="6273"/>
        <v>34004.600000000006</v>
      </c>
      <c r="AF1858" s="31">
        <f t="shared" si="6274"/>
        <v>34004.600000000006</v>
      </c>
      <c r="AG1858" s="31">
        <f t="shared" ref="AG1858:AG1877" si="6484">AG1859</f>
        <v>0</v>
      </c>
      <c r="AH1858" s="31">
        <f t="shared" ref="AH1858:AH1877" si="6485">AH1859</f>
        <v>0</v>
      </c>
      <c r="AI1858" s="31">
        <f t="shared" ref="AI1858:AI1877" si="6486">AI1859</f>
        <v>0</v>
      </c>
      <c r="AJ1858" s="31">
        <f t="shared" si="6275"/>
        <v>32813.599999999999</v>
      </c>
      <c r="AK1858" s="31">
        <f t="shared" si="6276"/>
        <v>34004.600000000006</v>
      </c>
      <c r="AL1858" s="31">
        <f t="shared" si="6277"/>
        <v>34004.600000000006</v>
      </c>
      <c r="AM1858" s="31">
        <f t="shared" ref="AM1858:AM1877" si="6487">AM1859</f>
        <v>0</v>
      </c>
      <c r="AN1858" s="31">
        <f t="shared" ref="AN1858:AN1877" si="6488">AN1859</f>
        <v>0</v>
      </c>
      <c r="AO1858" s="31">
        <f t="shared" ref="AO1858:AO1877" si="6489">AO1859</f>
        <v>0</v>
      </c>
      <c r="AP1858" s="31">
        <f t="shared" si="6278"/>
        <v>32813.599999999999</v>
      </c>
      <c r="AQ1858" s="31">
        <f t="shared" si="6279"/>
        <v>34004.600000000006</v>
      </c>
      <c r="AR1858" s="31">
        <f t="shared" si="6280"/>
        <v>34004.600000000006</v>
      </c>
      <c r="AS1858" s="31">
        <f t="shared" ref="AS1858:AS1877" si="6490">AS1859</f>
        <v>0</v>
      </c>
      <c r="AT1858" s="31">
        <f t="shared" ref="AT1858:AT1877" si="6491">AT1859</f>
        <v>0</v>
      </c>
      <c r="AU1858" s="31">
        <f t="shared" ref="AU1858:AU1877" si="6492">AU1859</f>
        <v>0</v>
      </c>
      <c r="AV1858" s="31">
        <f t="shared" si="6281"/>
        <v>32813.599999999999</v>
      </c>
      <c r="AW1858" s="31">
        <f t="shared" si="6282"/>
        <v>34004.600000000006</v>
      </c>
      <c r="AX1858" s="31">
        <f t="shared" si="6283"/>
        <v>34004.600000000006</v>
      </c>
      <c r="AY1858" s="31">
        <f t="shared" ref="AY1858:AY1877" si="6493">AY1859</f>
        <v>5897.6999999999998</v>
      </c>
      <c r="AZ1858" s="31">
        <f t="shared" ref="AZ1858:AZ1877" si="6494">AZ1859</f>
        <v>12081.4</v>
      </c>
      <c r="BA1858" s="31">
        <f t="shared" ref="BA1858:BA1877" si="6495">BA1859</f>
        <v>12081.4</v>
      </c>
      <c r="BB1858" s="31">
        <f t="shared" si="6284"/>
        <v>38711.299999999996</v>
      </c>
      <c r="BC1858" s="31">
        <f t="shared" si="6285"/>
        <v>46086.000000000007</v>
      </c>
      <c r="BD1858" s="31">
        <f t="shared" si="6286"/>
        <v>46086.000000000007</v>
      </c>
      <c r="BE1858" s="31">
        <f t="shared" ref="BE1858:BE1877" si="6496">BE1859</f>
        <v>0</v>
      </c>
      <c r="BF1858" s="31">
        <f t="shared" ref="BF1858:BF1877" si="6497">BF1859</f>
        <v>0</v>
      </c>
      <c r="BG1858" s="31">
        <f t="shared" ref="BG1858:BG1877" si="6498">BG1859</f>
        <v>0</v>
      </c>
      <c r="BH1858" s="31">
        <f t="shared" si="6287"/>
        <v>38711.299999999996</v>
      </c>
      <c r="BI1858" s="31">
        <f t="shared" si="6288"/>
        <v>46086.000000000007</v>
      </c>
      <c r="BJ1858" s="31">
        <f t="shared" si="6289"/>
        <v>46086.000000000007</v>
      </c>
      <c r="BK1858" s="31">
        <f t="shared" ref="BK1858:BK1877" si="6499">BK1859</f>
        <v>0</v>
      </c>
      <c r="BL1858" s="31">
        <f t="shared" ref="BL1858:BL1877" si="6500">BL1859</f>
        <v>0</v>
      </c>
      <c r="BM1858" s="31">
        <f t="shared" ref="BM1858:BM1877" si="6501">BM1859</f>
        <v>0</v>
      </c>
      <c r="BN1858" s="31">
        <f t="shared" si="6290"/>
        <v>38711.299999999996</v>
      </c>
      <c r="BO1858" s="31">
        <f t="shared" si="6291"/>
        <v>46086.000000000007</v>
      </c>
      <c r="BP1858" s="31">
        <f t="shared" si="6292"/>
        <v>46086.000000000007</v>
      </c>
      <c r="BQ1858" s="31">
        <f t="shared" ref="BQ1858:BQ1877" si="6502">BQ1859</f>
        <v>0</v>
      </c>
      <c r="BR1858" s="31">
        <f t="shared" ref="BR1858:BR1877" si="6503">BR1859</f>
        <v>0</v>
      </c>
      <c r="BS1858" s="31">
        <f t="shared" si="6293"/>
        <v>38711.299999999996</v>
      </c>
      <c r="BT1858" s="31">
        <f t="shared" si="6294"/>
        <v>46086.000000000007</v>
      </c>
      <c r="BU1858" s="31">
        <f t="shared" si="6295"/>
        <v>46086.000000000007</v>
      </c>
      <c r="BV1858" s="31">
        <f t="shared" ref="BV1858:BV1877" si="6504">BV1859</f>
        <v>0</v>
      </c>
      <c r="BW1858" s="31">
        <f t="shared" ref="BW1858:BW1877" si="6505">BW1859</f>
        <v>0</v>
      </c>
      <c r="BX1858" s="31">
        <f t="shared" si="6296"/>
        <v>38711.299999999996</v>
      </c>
      <c r="BY1858" s="31">
        <f t="shared" si="6297"/>
        <v>46086.000000000007</v>
      </c>
      <c r="BZ1858" s="31">
        <f t="shared" si="6298"/>
        <v>46086.000000000007</v>
      </c>
      <c r="CA1858" s="31">
        <f t="shared" ref="CA1858:CA1877" si="6506">CA1859</f>
        <v>0</v>
      </c>
      <c r="CB1858" s="31">
        <f t="shared" ref="CB1858:CB1877" si="6507">CB1859</f>
        <v>0</v>
      </c>
      <c r="CC1858" s="31">
        <f t="shared" ref="CC1858:CC1877" si="6508">CC1859</f>
        <v>0</v>
      </c>
      <c r="CD1858" s="31">
        <f t="shared" si="6384"/>
        <v>38711.299999999996</v>
      </c>
      <c r="CE1858" s="31">
        <f t="shared" si="6385"/>
        <v>46086.000000000007</v>
      </c>
      <c r="CF1858" s="31">
        <f t="shared" si="6386"/>
        <v>46086.000000000007</v>
      </c>
      <c r="CG1858" s="31">
        <f t="shared" ref="CG1858:CG1877" si="6509">CG1859</f>
        <v>0</v>
      </c>
      <c r="CH1858" s="24"/>
      <c r="CI1858" s="40"/>
      <c r="CM1858" s="1" t="s">
        <v>29</v>
      </c>
    </row>
    <row r="1859" ht="29.850000000000001">
      <c r="A1859" s="16" t="s">
        <v>1067</v>
      </c>
      <c r="B1859" s="17">
        <v>110</v>
      </c>
      <c r="C1859" s="16"/>
      <c r="D1859" s="16"/>
      <c r="E1859" s="39" t="s">
        <v>132</v>
      </c>
      <c r="F1859" s="31">
        <f t="shared" si="6469"/>
        <v>32813.599999999999</v>
      </c>
      <c r="G1859" s="31">
        <f t="shared" si="6470"/>
        <v>34004.600000000006</v>
      </c>
      <c r="H1859" s="31">
        <f t="shared" si="6471"/>
        <v>34004.600000000006</v>
      </c>
      <c r="I1859" s="31">
        <f t="shared" si="6472"/>
        <v>0</v>
      </c>
      <c r="J1859" s="31">
        <f t="shared" si="6473"/>
        <v>0</v>
      </c>
      <c r="K1859" s="31">
        <f t="shared" si="6474"/>
        <v>0</v>
      </c>
      <c r="L1859" s="31">
        <f t="shared" si="6263"/>
        <v>32813.599999999999</v>
      </c>
      <c r="M1859" s="31">
        <f t="shared" si="6264"/>
        <v>34004.600000000006</v>
      </c>
      <c r="N1859" s="31">
        <f t="shared" si="6265"/>
        <v>34004.600000000006</v>
      </c>
      <c r="O1859" s="31">
        <f t="shared" si="6475"/>
        <v>0</v>
      </c>
      <c r="P1859" s="31">
        <f t="shared" si="6476"/>
        <v>0</v>
      </c>
      <c r="Q1859" s="31">
        <f t="shared" si="6477"/>
        <v>0</v>
      </c>
      <c r="R1859" s="31">
        <f t="shared" si="6266"/>
        <v>32813.599999999999</v>
      </c>
      <c r="S1859" s="31">
        <f t="shared" si="6267"/>
        <v>34004.600000000006</v>
      </c>
      <c r="T1859" s="31">
        <f t="shared" si="6268"/>
        <v>34004.600000000006</v>
      </c>
      <c r="U1859" s="31">
        <f t="shared" si="6478"/>
        <v>0</v>
      </c>
      <c r="V1859" s="31">
        <f t="shared" si="6479"/>
        <v>0</v>
      </c>
      <c r="W1859" s="31">
        <f t="shared" si="6480"/>
        <v>0</v>
      </c>
      <c r="X1859" s="31">
        <f t="shared" si="6269"/>
        <v>32813.599999999999</v>
      </c>
      <c r="Y1859" s="31">
        <f t="shared" si="6270"/>
        <v>34004.600000000006</v>
      </c>
      <c r="Z1859" s="31">
        <f t="shared" si="6271"/>
        <v>34004.600000000006</v>
      </c>
      <c r="AA1859" s="31">
        <f t="shared" si="6481"/>
        <v>0</v>
      </c>
      <c r="AB1859" s="31">
        <f t="shared" si="6482"/>
        <v>0</v>
      </c>
      <c r="AC1859" s="31">
        <f t="shared" si="6483"/>
        <v>0</v>
      </c>
      <c r="AD1859" s="31">
        <f t="shared" si="6272"/>
        <v>32813.599999999999</v>
      </c>
      <c r="AE1859" s="31">
        <f t="shared" si="6273"/>
        <v>34004.600000000006</v>
      </c>
      <c r="AF1859" s="31">
        <f t="shared" si="6274"/>
        <v>34004.600000000006</v>
      </c>
      <c r="AG1859" s="31">
        <f t="shared" si="6484"/>
        <v>0</v>
      </c>
      <c r="AH1859" s="31">
        <f t="shared" si="6485"/>
        <v>0</v>
      </c>
      <c r="AI1859" s="31">
        <f t="shared" si="6486"/>
        <v>0</v>
      </c>
      <c r="AJ1859" s="31">
        <f t="shared" si="6275"/>
        <v>32813.599999999999</v>
      </c>
      <c r="AK1859" s="31">
        <f t="shared" si="6276"/>
        <v>34004.600000000006</v>
      </c>
      <c r="AL1859" s="31">
        <f t="shared" si="6277"/>
        <v>34004.600000000006</v>
      </c>
      <c r="AM1859" s="31">
        <f t="shared" si="6487"/>
        <v>0</v>
      </c>
      <c r="AN1859" s="31">
        <f t="shared" si="6488"/>
        <v>0</v>
      </c>
      <c r="AO1859" s="31">
        <f t="shared" si="6489"/>
        <v>0</v>
      </c>
      <c r="AP1859" s="31">
        <f t="shared" si="6278"/>
        <v>32813.599999999999</v>
      </c>
      <c r="AQ1859" s="31">
        <f t="shared" si="6279"/>
        <v>34004.600000000006</v>
      </c>
      <c r="AR1859" s="31">
        <f t="shared" si="6280"/>
        <v>34004.600000000006</v>
      </c>
      <c r="AS1859" s="31">
        <f t="shared" si="6490"/>
        <v>0</v>
      </c>
      <c r="AT1859" s="31">
        <f t="shared" si="6491"/>
        <v>0</v>
      </c>
      <c r="AU1859" s="31">
        <f t="shared" si="6492"/>
        <v>0</v>
      </c>
      <c r="AV1859" s="31">
        <f t="shared" si="6281"/>
        <v>32813.599999999999</v>
      </c>
      <c r="AW1859" s="31">
        <f t="shared" si="6282"/>
        <v>34004.600000000006</v>
      </c>
      <c r="AX1859" s="31">
        <f t="shared" si="6283"/>
        <v>34004.600000000006</v>
      </c>
      <c r="AY1859" s="31">
        <f t="shared" si="6493"/>
        <v>5897.6999999999998</v>
      </c>
      <c r="AZ1859" s="31">
        <f t="shared" si="6494"/>
        <v>12081.4</v>
      </c>
      <c r="BA1859" s="31">
        <f t="shared" si="6495"/>
        <v>12081.4</v>
      </c>
      <c r="BB1859" s="31">
        <f t="shared" si="6284"/>
        <v>38711.299999999996</v>
      </c>
      <c r="BC1859" s="31">
        <f t="shared" si="6285"/>
        <v>46086.000000000007</v>
      </c>
      <c r="BD1859" s="31">
        <f t="shared" si="6286"/>
        <v>46086.000000000007</v>
      </c>
      <c r="BE1859" s="31">
        <f t="shared" si="6496"/>
        <v>0</v>
      </c>
      <c r="BF1859" s="31">
        <f t="shared" si="6497"/>
        <v>0</v>
      </c>
      <c r="BG1859" s="31">
        <f t="shared" si="6498"/>
        <v>0</v>
      </c>
      <c r="BH1859" s="31">
        <f t="shared" si="6287"/>
        <v>38711.299999999996</v>
      </c>
      <c r="BI1859" s="31">
        <f t="shared" si="6288"/>
        <v>46086.000000000007</v>
      </c>
      <c r="BJ1859" s="31">
        <f t="shared" si="6289"/>
        <v>46086.000000000007</v>
      </c>
      <c r="BK1859" s="31">
        <f t="shared" si="6499"/>
        <v>0</v>
      </c>
      <c r="BL1859" s="31">
        <f t="shared" si="6500"/>
        <v>0</v>
      </c>
      <c r="BM1859" s="31">
        <f t="shared" si="6501"/>
        <v>0</v>
      </c>
      <c r="BN1859" s="31">
        <f t="shared" si="6290"/>
        <v>38711.299999999996</v>
      </c>
      <c r="BO1859" s="31">
        <f t="shared" si="6291"/>
        <v>46086.000000000007</v>
      </c>
      <c r="BP1859" s="31">
        <f t="shared" si="6292"/>
        <v>46086.000000000007</v>
      </c>
      <c r="BQ1859" s="31">
        <f t="shared" si="6502"/>
        <v>0</v>
      </c>
      <c r="BR1859" s="31">
        <f t="shared" si="6503"/>
        <v>0</v>
      </c>
      <c r="BS1859" s="31">
        <f t="shared" si="6293"/>
        <v>38711.299999999996</v>
      </c>
      <c r="BT1859" s="31">
        <f t="shared" si="6294"/>
        <v>46086.000000000007</v>
      </c>
      <c r="BU1859" s="31">
        <f t="shared" si="6295"/>
        <v>46086.000000000007</v>
      </c>
      <c r="BV1859" s="31">
        <f t="shared" si="6504"/>
        <v>0</v>
      </c>
      <c r="BW1859" s="31">
        <f t="shared" si="6505"/>
        <v>0</v>
      </c>
      <c r="BX1859" s="31">
        <f t="shared" si="6296"/>
        <v>38711.299999999996</v>
      </c>
      <c r="BY1859" s="31">
        <f t="shared" si="6297"/>
        <v>46086.000000000007</v>
      </c>
      <c r="BZ1859" s="31">
        <f t="shared" si="6298"/>
        <v>46086.000000000007</v>
      </c>
      <c r="CA1859" s="31">
        <f t="shared" si="6506"/>
        <v>0</v>
      </c>
      <c r="CB1859" s="31">
        <f t="shared" si="6507"/>
        <v>0</v>
      </c>
      <c r="CC1859" s="31">
        <f t="shared" si="6508"/>
        <v>0</v>
      </c>
      <c r="CD1859" s="31">
        <f t="shared" si="6384"/>
        <v>38711.299999999996</v>
      </c>
      <c r="CE1859" s="31">
        <f t="shared" si="6385"/>
        <v>46086.000000000007</v>
      </c>
      <c r="CF1859" s="31">
        <f t="shared" si="6386"/>
        <v>46086.000000000007</v>
      </c>
      <c r="CG1859" s="31">
        <f t="shared" si="6509"/>
        <v>0</v>
      </c>
      <c r="CH1859" s="24"/>
      <c r="CI1859" s="40"/>
      <c r="CN1859" s="1" t="s">
        <v>30</v>
      </c>
    </row>
    <row r="1860" ht="15">
      <c r="A1860" s="16" t="s">
        <v>1067</v>
      </c>
      <c r="B1860" s="17">
        <v>110</v>
      </c>
      <c r="C1860" s="16" t="s">
        <v>42</v>
      </c>
      <c r="D1860" s="16" t="s">
        <v>43</v>
      </c>
      <c r="E1860" s="39" t="s">
        <v>44</v>
      </c>
      <c r="F1860" s="31">
        <f>33277.5-463.9</f>
        <v>32813.599999999999</v>
      </c>
      <c r="G1860" s="31">
        <f>34485.3-480.7</f>
        <v>34004.600000000006</v>
      </c>
      <c r="H1860" s="31">
        <f>34485.3-480.7</f>
        <v>34004.600000000006</v>
      </c>
      <c r="I1860" s="31"/>
      <c r="J1860" s="31"/>
      <c r="K1860" s="31"/>
      <c r="L1860" s="31">
        <f t="shared" si="6263"/>
        <v>32813.599999999999</v>
      </c>
      <c r="M1860" s="31">
        <f t="shared" si="6264"/>
        <v>34004.600000000006</v>
      </c>
      <c r="N1860" s="31">
        <f t="shared" si="6265"/>
        <v>34004.600000000006</v>
      </c>
      <c r="O1860" s="31"/>
      <c r="P1860" s="31"/>
      <c r="Q1860" s="31"/>
      <c r="R1860" s="31">
        <f t="shared" si="6266"/>
        <v>32813.599999999999</v>
      </c>
      <c r="S1860" s="31">
        <f t="shared" si="6267"/>
        <v>34004.600000000006</v>
      </c>
      <c r="T1860" s="31">
        <f t="shared" si="6268"/>
        <v>34004.600000000006</v>
      </c>
      <c r="U1860" s="31"/>
      <c r="V1860" s="31"/>
      <c r="W1860" s="31"/>
      <c r="X1860" s="31">
        <f t="shared" si="6269"/>
        <v>32813.599999999999</v>
      </c>
      <c r="Y1860" s="31">
        <f t="shared" si="6270"/>
        <v>34004.600000000006</v>
      </c>
      <c r="Z1860" s="31">
        <f t="shared" si="6271"/>
        <v>34004.600000000006</v>
      </c>
      <c r="AA1860" s="31"/>
      <c r="AB1860" s="31"/>
      <c r="AC1860" s="31"/>
      <c r="AD1860" s="31">
        <f t="shared" si="6272"/>
        <v>32813.599999999999</v>
      </c>
      <c r="AE1860" s="31">
        <f t="shared" si="6273"/>
        <v>34004.600000000006</v>
      </c>
      <c r="AF1860" s="31">
        <f t="shared" si="6274"/>
        <v>34004.600000000006</v>
      </c>
      <c r="AG1860" s="31"/>
      <c r="AH1860" s="31"/>
      <c r="AI1860" s="31"/>
      <c r="AJ1860" s="31">
        <f t="shared" si="6275"/>
        <v>32813.599999999999</v>
      </c>
      <c r="AK1860" s="31">
        <f t="shared" si="6276"/>
        <v>34004.600000000006</v>
      </c>
      <c r="AL1860" s="31">
        <f t="shared" si="6277"/>
        <v>34004.600000000006</v>
      </c>
      <c r="AM1860" s="31"/>
      <c r="AN1860" s="31"/>
      <c r="AO1860" s="31"/>
      <c r="AP1860" s="31">
        <f t="shared" si="6278"/>
        <v>32813.599999999999</v>
      </c>
      <c r="AQ1860" s="31">
        <f t="shared" si="6279"/>
        <v>34004.600000000006</v>
      </c>
      <c r="AR1860" s="31">
        <f t="shared" si="6280"/>
        <v>34004.600000000006</v>
      </c>
      <c r="AS1860" s="31"/>
      <c r="AT1860" s="31"/>
      <c r="AU1860" s="31"/>
      <c r="AV1860" s="31">
        <f t="shared" si="6281"/>
        <v>32813.599999999999</v>
      </c>
      <c r="AW1860" s="31">
        <f t="shared" si="6282"/>
        <v>34004.600000000006</v>
      </c>
      <c r="AX1860" s="31">
        <f t="shared" si="6283"/>
        <v>34004.600000000006</v>
      </c>
      <c r="AY1860" s="31">
        <v>5897.6999999999998</v>
      </c>
      <c r="AZ1860" s="31">
        <v>12081.4</v>
      </c>
      <c r="BA1860" s="31">
        <v>12081.4</v>
      </c>
      <c r="BB1860" s="31">
        <f t="shared" si="6284"/>
        <v>38711.299999999996</v>
      </c>
      <c r="BC1860" s="31">
        <f t="shared" si="6285"/>
        <v>46086.000000000007</v>
      </c>
      <c r="BD1860" s="31">
        <f t="shared" si="6286"/>
        <v>46086.000000000007</v>
      </c>
      <c r="BE1860" s="31"/>
      <c r="BF1860" s="31"/>
      <c r="BG1860" s="31"/>
      <c r="BH1860" s="31">
        <f t="shared" si="6287"/>
        <v>38711.299999999996</v>
      </c>
      <c r="BI1860" s="31">
        <f t="shared" si="6288"/>
        <v>46086.000000000007</v>
      </c>
      <c r="BJ1860" s="31">
        <f t="shared" si="6289"/>
        <v>46086.000000000007</v>
      </c>
      <c r="BK1860" s="31"/>
      <c r="BL1860" s="31"/>
      <c r="BM1860" s="31"/>
      <c r="BN1860" s="31">
        <f t="shared" si="6290"/>
        <v>38711.299999999996</v>
      </c>
      <c r="BO1860" s="31">
        <f t="shared" si="6291"/>
        <v>46086.000000000007</v>
      </c>
      <c r="BP1860" s="31">
        <f t="shared" si="6292"/>
        <v>46086.000000000007</v>
      </c>
      <c r="BQ1860" s="31"/>
      <c r="BR1860" s="31"/>
      <c r="BS1860" s="31">
        <f t="shared" si="6293"/>
        <v>38711.299999999996</v>
      </c>
      <c r="BT1860" s="31">
        <f t="shared" si="6294"/>
        <v>46086.000000000007</v>
      </c>
      <c r="BU1860" s="31">
        <f t="shared" si="6295"/>
        <v>46086.000000000007</v>
      </c>
      <c r="BV1860" s="31"/>
      <c r="BW1860" s="31"/>
      <c r="BX1860" s="31">
        <f t="shared" si="6296"/>
        <v>38711.299999999996</v>
      </c>
      <c r="BY1860" s="31">
        <f t="shared" si="6297"/>
        <v>46086.000000000007</v>
      </c>
      <c r="BZ1860" s="31">
        <f t="shared" si="6298"/>
        <v>46086.000000000007</v>
      </c>
      <c r="CA1860" s="31"/>
      <c r="CB1860" s="31"/>
      <c r="CC1860" s="31"/>
      <c r="CD1860" s="31">
        <f t="shared" si="6384"/>
        <v>38711.299999999996</v>
      </c>
      <c r="CE1860" s="31">
        <f t="shared" si="6385"/>
        <v>46086.000000000007</v>
      </c>
      <c r="CF1860" s="31">
        <f t="shared" si="6386"/>
        <v>46086.000000000007</v>
      </c>
      <c r="CG1860" s="31"/>
      <c r="CH1860" s="24"/>
      <c r="CI1860" s="40"/>
    </row>
    <row r="1861" ht="29.850000000000001">
      <c r="A1861" s="16" t="s">
        <v>1067</v>
      </c>
      <c r="B1861" s="17">
        <v>200</v>
      </c>
      <c r="C1861" s="16"/>
      <c r="D1861" s="16"/>
      <c r="E1861" s="39" t="s">
        <v>40</v>
      </c>
      <c r="F1861" s="31">
        <f t="shared" ref="F1861:F1862" si="6510">F1862</f>
        <v>6606.1000000000004</v>
      </c>
      <c r="G1861" s="31">
        <f t="shared" ref="G1861:G1862" si="6511">G1862</f>
        <v>6614.1999999999998</v>
      </c>
      <c r="H1861" s="31">
        <f t="shared" ref="H1861:H1862" si="6512">H1862</f>
        <v>6622.1999999999998</v>
      </c>
      <c r="I1861" s="31">
        <f t="shared" si="6472"/>
        <v>0</v>
      </c>
      <c r="J1861" s="31">
        <f t="shared" si="6473"/>
        <v>0</v>
      </c>
      <c r="K1861" s="31">
        <f t="shared" si="6474"/>
        <v>0</v>
      </c>
      <c r="L1861" s="31">
        <f t="shared" si="6263"/>
        <v>6606.1000000000004</v>
      </c>
      <c r="M1861" s="31">
        <f t="shared" si="6264"/>
        <v>6614.1999999999998</v>
      </c>
      <c r="N1861" s="31">
        <f t="shared" si="6265"/>
        <v>6622.1999999999998</v>
      </c>
      <c r="O1861" s="31">
        <f t="shared" si="6475"/>
        <v>0</v>
      </c>
      <c r="P1861" s="31">
        <f t="shared" si="6476"/>
        <v>0</v>
      </c>
      <c r="Q1861" s="31">
        <f t="shared" si="6477"/>
        <v>0</v>
      </c>
      <c r="R1861" s="31">
        <f t="shared" si="6266"/>
        <v>6606.1000000000004</v>
      </c>
      <c r="S1861" s="31">
        <f t="shared" si="6267"/>
        <v>6614.1999999999998</v>
      </c>
      <c r="T1861" s="31">
        <f t="shared" si="6268"/>
        <v>6622.1999999999998</v>
      </c>
      <c r="U1861" s="31">
        <f t="shared" si="6478"/>
        <v>0</v>
      </c>
      <c r="V1861" s="31">
        <f t="shared" si="6479"/>
        <v>0</v>
      </c>
      <c r="W1861" s="31">
        <f t="shared" si="6480"/>
        <v>0</v>
      </c>
      <c r="X1861" s="31">
        <f t="shared" si="6269"/>
        <v>6606.1000000000004</v>
      </c>
      <c r="Y1861" s="31">
        <f t="shared" si="6270"/>
        <v>6614.1999999999998</v>
      </c>
      <c r="Z1861" s="31">
        <f t="shared" si="6271"/>
        <v>6622.1999999999998</v>
      </c>
      <c r="AA1861" s="31">
        <f t="shared" si="6481"/>
        <v>1979.9200000000001</v>
      </c>
      <c r="AB1861" s="31">
        <f t="shared" si="6482"/>
        <v>0</v>
      </c>
      <c r="AC1861" s="31">
        <f t="shared" si="6483"/>
        <v>0</v>
      </c>
      <c r="AD1861" s="31">
        <f t="shared" si="6272"/>
        <v>8586.0200000000004</v>
      </c>
      <c r="AE1861" s="31">
        <f t="shared" si="6273"/>
        <v>6614.1999999999998</v>
      </c>
      <c r="AF1861" s="31">
        <f t="shared" si="6274"/>
        <v>6622.1999999999998</v>
      </c>
      <c r="AG1861" s="31">
        <f t="shared" si="6484"/>
        <v>0</v>
      </c>
      <c r="AH1861" s="31">
        <f t="shared" si="6485"/>
        <v>0</v>
      </c>
      <c r="AI1861" s="31">
        <f t="shared" si="6486"/>
        <v>0</v>
      </c>
      <c r="AJ1861" s="31">
        <f t="shared" si="6275"/>
        <v>8586.0200000000004</v>
      </c>
      <c r="AK1861" s="31">
        <f t="shared" si="6276"/>
        <v>6614.1999999999998</v>
      </c>
      <c r="AL1861" s="31">
        <f t="shared" si="6277"/>
        <v>6622.1999999999998</v>
      </c>
      <c r="AM1861" s="31">
        <f t="shared" si="6487"/>
        <v>0</v>
      </c>
      <c r="AN1861" s="31">
        <f t="shared" si="6488"/>
        <v>0</v>
      </c>
      <c r="AO1861" s="31">
        <f t="shared" si="6489"/>
        <v>0</v>
      </c>
      <c r="AP1861" s="31">
        <f t="shared" si="6278"/>
        <v>8586.0200000000004</v>
      </c>
      <c r="AQ1861" s="31">
        <f t="shared" si="6279"/>
        <v>6614.1999999999998</v>
      </c>
      <c r="AR1861" s="31">
        <f t="shared" si="6280"/>
        <v>6622.1999999999998</v>
      </c>
      <c r="AS1861" s="31">
        <f t="shared" si="6490"/>
        <v>0</v>
      </c>
      <c r="AT1861" s="31">
        <f t="shared" si="6491"/>
        <v>0</v>
      </c>
      <c r="AU1861" s="31">
        <f t="shared" si="6492"/>
        <v>0</v>
      </c>
      <c r="AV1861" s="31">
        <f t="shared" si="6281"/>
        <v>8586.0200000000004</v>
      </c>
      <c r="AW1861" s="31">
        <f t="shared" si="6282"/>
        <v>6614.1999999999998</v>
      </c>
      <c r="AX1861" s="31">
        <f t="shared" si="6283"/>
        <v>6622.1999999999998</v>
      </c>
      <c r="AY1861" s="31">
        <f t="shared" si="6493"/>
        <v>4043.6669999999999</v>
      </c>
      <c r="AZ1861" s="31">
        <f t="shared" si="6494"/>
        <v>0</v>
      </c>
      <c r="BA1861" s="31">
        <f t="shared" si="6495"/>
        <v>0</v>
      </c>
      <c r="BB1861" s="31">
        <f t="shared" si="6284"/>
        <v>12629.687</v>
      </c>
      <c r="BC1861" s="31">
        <f t="shared" si="6285"/>
        <v>6614.1999999999998</v>
      </c>
      <c r="BD1861" s="31">
        <f t="shared" si="6286"/>
        <v>6622.1999999999998</v>
      </c>
      <c r="BE1861" s="31">
        <f t="shared" si="6496"/>
        <v>0</v>
      </c>
      <c r="BF1861" s="31">
        <f t="shared" si="6497"/>
        <v>0</v>
      </c>
      <c r="BG1861" s="31">
        <f t="shared" si="6498"/>
        <v>0</v>
      </c>
      <c r="BH1861" s="31">
        <f t="shared" si="6287"/>
        <v>12629.687</v>
      </c>
      <c r="BI1861" s="31">
        <f t="shared" si="6288"/>
        <v>6614.1999999999998</v>
      </c>
      <c r="BJ1861" s="31">
        <f t="shared" si="6289"/>
        <v>6622.1999999999998</v>
      </c>
      <c r="BK1861" s="31">
        <f t="shared" si="6499"/>
        <v>1538.1659999999999</v>
      </c>
      <c r="BL1861" s="31">
        <f t="shared" si="6500"/>
        <v>0</v>
      </c>
      <c r="BM1861" s="31">
        <f t="shared" si="6501"/>
        <v>0</v>
      </c>
      <c r="BN1861" s="31">
        <f t="shared" si="6290"/>
        <v>14167.852999999999</v>
      </c>
      <c r="BO1861" s="31">
        <f t="shared" si="6291"/>
        <v>6614.1999999999998</v>
      </c>
      <c r="BP1861" s="31">
        <f t="shared" si="6292"/>
        <v>6622.1999999999998</v>
      </c>
      <c r="BQ1861" s="31">
        <f t="shared" si="6502"/>
        <v>0</v>
      </c>
      <c r="BR1861" s="31">
        <f t="shared" si="6503"/>
        <v>0</v>
      </c>
      <c r="BS1861" s="31">
        <f t="shared" si="6293"/>
        <v>14167.852999999999</v>
      </c>
      <c r="BT1861" s="31">
        <f t="shared" si="6294"/>
        <v>6614.1999999999998</v>
      </c>
      <c r="BU1861" s="31">
        <f t="shared" si="6295"/>
        <v>6622.1999999999998</v>
      </c>
      <c r="BV1861" s="31">
        <f t="shared" si="6504"/>
        <v>0</v>
      </c>
      <c r="BW1861" s="31">
        <f t="shared" si="6505"/>
        <v>0</v>
      </c>
      <c r="BX1861" s="31">
        <f t="shared" si="6296"/>
        <v>14167.852999999999</v>
      </c>
      <c r="BY1861" s="31">
        <f t="shared" si="6297"/>
        <v>6614.1999999999998</v>
      </c>
      <c r="BZ1861" s="31">
        <f t="shared" si="6298"/>
        <v>6622.1999999999998</v>
      </c>
      <c r="CA1861" s="31">
        <f t="shared" si="6506"/>
        <v>4130.4719999999998</v>
      </c>
      <c r="CB1861" s="31">
        <f t="shared" si="6507"/>
        <v>0</v>
      </c>
      <c r="CC1861" s="31">
        <f t="shared" si="6508"/>
        <v>0</v>
      </c>
      <c r="CD1861" s="31">
        <f t="shared" si="6384"/>
        <v>18298.324999999997</v>
      </c>
      <c r="CE1861" s="31">
        <f t="shared" si="6385"/>
        <v>6614.1999999999998</v>
      </c>
      <c r="CF1861" s="31">
        <f t="shared" si="6386"/>
        <v>6622.1999999999998</v>
      </c>
      <c r="CG1861" s="31">
        <f t="shared" si="6509"/>
        <v>0</v>
      </c>
      <c r="CH1861" s="24"/>
      <c r="CI1861" s="40"/>
      <c r="CM1861" s="1" t="s">
        <v>29</v>
      </c>
    </row>
    <row r="1862" ht="43.75">
      <c r="A1862" s="16" t="s">
        <v>1067</v>
      </c>
      <c r="B1862" s="17">
        <v>240</v>
      </c>
      <c r="C1862" s="16"/>
      <c r="D1862" s="16"/>
      <c r="E1862" s="39" t="s">
        <v>41</v>
      </c>
      <c r="F1862" s="31">
        <f t="shared" si="6510"/>
        <v>6606.1000000000004</v>
      </c>
      <c r="G1862" s="31">
        <f t="shared" si="6511"/>
        <v>6614.1999999999998</v>
      </c>
      <c r="H1862" s="31">
        <f t="shared" si="6512"/>
        <v>6622.1999999999998</v>
      </c>
      <c r="I1862" s="31">
        <f t="shared" si="6472"/>
        <v>0</v>
      </c>
      <c r="J1862" s="31">
        <f t="shared" si="6473"/>
        <v>0</v>
      </c>
      <c r="K1862" s="31">
        <f t="shared" si="6474"/>
        <v>0</v>
      </c>
      <c r="L1862" s="31">
        <f t="shared" si="6263"/>
        <v>6606.1000000000004</v>
      </c>
      <c r="M1862" s="31">
        <f t="shared" si="6264"/>
        <v>6614.1999999999998</v>
      </c>
      <c r="N1862" s="31">
        <f t="shared" si="6265"/>
        <v>6622.1999999999998</v>
      </c>
      <c r="O1862" s="31">
        <f t="shared" si="6475"/>
        <v>0</v>
      </c>
      <c r="P1862" s="31">
        <f t="shared" si="6476"/>
        <v>0</v>
      </c>
      <c r="Q1862" s="31">
        <f t="shared" si="6477"/>
        <v>0</v>
      </c>
      <c r="R1862" s="31">
        <f t="shared" si="6266"/>
        <v>6606.1000000000004</v>
      </c>
      <c r="S1862" s="31">
        <f t="shared" si="6267"/>
        <v>6614.1999999999998</v>
      </c>
      <c r="T1862" s="31">
        <f t="shared" si="6268"/>
        <v>6622.1999999999998</v>
      </c>
      <c r="U1862" s="31">
        <f t="shared" si="6478"/>
        <v>0</v>
      </c>
      <c r="V1862" s="31">
        <f t="shared" si="6479"/>
        <v>0</v>
      </c>
      <c r="W1862" s="31">
        <f t="shared" si="6480"/>
        <v>0</v>
      </c>
      <c r="X1862" s="31">
        <f t="shared" si="6269"/>
        <v>6606.1000000000004</v>
      </c>
      <c r="Y1862" s="31">
        <f t="shared" si="6270"/>
        <v>6614.1999999999998</v>
      </c>
      <c r="Z1862" s="31">
        <f t="shared" si="6271"/>
        <v>6622.1999999999998</v>
      </c>
      <c r="AA1862" s="31">
        <f t="shared" si="6481"/>
        <v>1979.9200000000001</v>
      </c>
      <c r="AB1862" s="31">
        <f t="shared" si="6482"/>
        <v>0</v>
      </c>
      <c r="AC1862" s="31">
        <f t="shared" si="6483"/>
        <v>0</v>
      </c>
      <c r="AD1862" s="31">
        <f t="shared" si="6272"/>
        <v>8586.0200000000004</v>
      </c>
      <c r="AE1862" s="31">
        <f t="shared" si="6273"/>
        <v>6614.1999999999998</v>
      </c>
      <c r="AF1862" s="31">
        <f t="shared" si="6274"/>
        <v>6622.1999999999998</v>
      </c>
      <c r="AG1862" s="31">
        <f t="shared" si="6484"/>
        <v>0</v>
      </c>
      <c r="AH1862" s="31">
        <f t="shared" si="6485"/>
        <v>0</v>
      </c>
      <c r="AI1862" s="31">
        <f t="shared" si="6486"/>
        <v>0</v>
      </c>
      <c r="AJ1862" s="31">
        <f t="shared" si="6275"/>
        <v>8586.0200000000004</v>
      </c>
      <c r="AK1862" s="31">
        <f t="shared" si="6276"/>
        <v>6614.1999999999998</v>
      </c>
      <c r="AL1862" s="31">
        <f t="shared" si="6277"/>
        <v>6622.1999999999998</v>
      </c>
      <c r="AM1862" s="31">
        <f t="shared" si="6487"/>
        <v>0</v>
      </c>
      <c r="AN1862" s="31">
        <f t="shared" si="6488"/>
        <v>0</v>
      </c>
      <c r="AO1862" s="31">
        <f t="shared" si="6489"/>
        <v>0</v>
      </c>
      <c r="AP1862" s="31">
        <f t="shared" si="6278"/>
        <v>8586.0200000000004</v>
      </c>
      <c r="AQ1862" s="31">
        <f t="shared" si="6279"/>
        <v>6614.1999999999998</v>
      </c>
      <c r="AR1862" s="31">
        <f t="shared" si="6280"/>
        <v>6622.1999999999998</v>
      </c>
      <c r="AS1862" s="31">
        <f t="shared" si="6490"/>
        <v>0</v>
      </c>
      <c r="AT1862" s="31">
        <f t="shared" si="6491"/>
        <v>0</v>
      </c>
      <c r="AU1862" s="31">
        <f t="shared" si="6492"/>
        <v>0</v>
      </c>
      <c r="AV1862" s="31">
        <f t="shared" si="6281"/>
        <v>8586.0200000000004</v>
      </c>
      <c r="AW1862" s="31">
        <f t="shared" si="6282"/>
        <v>6614.1999999999998</v>
      </c>
      <c r="AX1862" s="31">
        <f t="shared" si="6283"/>
        <v>6622.1999999999998</v>
      </c>
      <c r="AY1862" s="31">
        <f t="shared" si="6493"/>
        <v>4043.6669999999999</v>
      </c>
      <c r="AZ1862" s="31">
        <f t="shared" si="6494"/>
        <v>0</v>
      </c>
      <c r="BA1862" s="31">
        <f t="shared" si="6495"/>
        <v>0</v>
      </c>
      <c r="BB1862" s="31">
        <f t="shared" si="6284"/>
        <v>12629.687</v>
      </c>
      <c r="BC1862" s="31">
        <f t="shared" si="6285"/>
        <v>6614.1999999999998</v>
      </c>
      <c r="BD1862" s="31">
        <f t="shared" si="6286"/>
        <v>6622.1999999999998</v>
      </c>
      <c r="BE1862" s="31">
        <f t="shared" si="6496"/>
        <v>0</v>
      </c>
      <c r="BF1862" s="31">
        <f t="shared" si="6497"/>
        <v>0</v>
      </c>
      <c r="BG1862" s="31">
        <f t="shared" si="6498"/>
        <v>0</v>
      </c>
      <c r="BH1862" s="31">
        <f t="shared" si="6287"/>
        <v>12629.687</v>
      </c>
      <c r="BI1862" s="31">
        <f t="shared" si="6288"/>
        <v>6614.1999999999998</v>
      </c>
      <c r="BJ1862" s="31">
        <f t="shared" si="6289"/>
        <v>6622.1999999999998</v>
      </c>
      <c r="BK1862" s="31">
        <f t="shared" si="6499"/>
        <v>1538.1659999999999</v>
      </c>
      <c r="BL1862" s="31">
        <f t="shared" si="6500"/>
        <v>0</v>
      </c>
      <c r="BM1862" s="31">
        <f t="shared" si="6501"/>
        <v>0</v>
      </c>
      <c r="BN1862" s="31">
        <f t="shared" si="6290"/>
        <v>14167.852999999999</v>
      </c>
      <c r="BO1862" s="31">
        <f t="shared" si="6291"/>
        <v>6614.1999999999998</v>
      </c>
      <c r="BP1862" s="31">
        <f t="shared" si="6292"/>
        <v>6622.1999999999998</v>
      </c>
      <c r="BQ1862" s="31">
        <f t="shared" si="6502"/>
        <v>0</v>
      </c>
      <c r="BR1862" s="31">
        <f t="shared" si="6503"/>
        <v>0</v>
      </c>
      <c r="BS1862" s="31">
        <f t="shared" si="6293"/>
        <v>14167.852999999999</v>
      </c>
      <c r="BT1862" s="31">
        <f t="shared" si="6294"/>
        <v>6614.1999999999998</v>
      </c>
      <c r="BU1862" s="31">
        <f t="shared" si="6295"/>
        <v>6622.1999999999998</v>
      </c>
      <c r="BV1862" s="31">
        <f t="shared" si="6504"/>
        <v>0</v>
      </c>
      <c r="BW1862" s="31">
        <f t="shared" si="6505"/>
        <v>0</v>
      </c>
      <c r="BX1862" s="31">
        <f t="shared" si="6296"/>
        <v>14167.852999999999</v>
      </c>
      <c r="BY1862" s="31">
        <f t="shared" si="6297"/>
        <v>6614.1999999999998</v>
      </c>
      <c r="BZ1862" s="31">
        <f t="shared" si="6298"/>
        <v>6622.1999999999998</v>
      </c>
      <c r="CA1862" s="31">
        <f t="shared" si="6506"/>
        <v>4130.4719999999998</v>
      </c>
      <c r="CB1862" s="31">
        <f t="shared" si="6507"/>
        <v>0</v>
      </c>
      <c r="CC1862" s="31">
        <f t="shared" si="6508"/>
        <v>0</v>
      </c>
      <c r="CD1862" s="31">
        <f t="shared" si="6384"/>
        <v>18298.324999999997</v>
      </c>
      <c r="CE1862" s="31">
        <f t="shared" si="6385"/>
        <v>6614.1999999999998</v>
      </c>
      <c r="CF1862" s="31">
        <f t="shared" si="6386"/>
        <v>6622.1999999999998</v>
      </c>
      <c r="CG1862" s="31">
        <f t="shared" si="6509"/>
        <v>0</v>
      </c>
      <c r="CH1862" s="24"/>
      <c r="CI1862" s="40"/>
      <c r="CN1862" s="1" t="s">
        <v>30</v>
      </c>
    </row>
    <row r="1863" ht="15">
      <c r="A1863" s="16" t="s">
        <v>1067</v>
      </c>
      <c r="B1863" s="17">
        <v>240</v>
      </c>
      <c r="C1863" s="16" t="s">
        <v>42</v>
      </c>
      <c r="D1863" s="16" t="s">
        <v>43</v>
      </c>
      <c r="E1863" s="39" t="s">
        <v>44</v>
      </c>
      <c r="F1863" s="31">
        <f>6649.6-43.5</f>
        <v>6606.1000000000004</v>
      </c>
      <c r="G1863" s="31">
        <f>6657.7-43.5</f>
        <v>6614.1999999999998</v>
      </c>
      <c r="H1863" s="31">
        <f>6665.7-43.5</f>
        <v>6622.1999999999998</v>
      </c>
      <c r="I1863" s="31"/>
      <c r="J1863" s="31"/>
      <c r="K1863" s="31"/>
      <c r="L1863" s="31">
        <f t="shared" si="6263"/>
        <v>6606.1000000000004</v>
      </c>
      <c r="M1863" s="31">
        <f t="shared" si="6264"/>
        <v>6614.1999999999998</v>
      </c>
      <c r="N1863" s="31">
        <f t="shared" si="6265"/>
        <v>6622.1999999999998</v>
      </c>
      <c r="O1863" s="31"/>
      <c r="P1863" s="31"/>
      <c r="Q1863" s="31"/>
      <c r="R1863" s="31">
        <f t="shared" si="6266"/>
        <v>6606.1000000000004</v>
      </c>
      <c r="S1863" s="31">
        <f t="shared" si="6267"/>
        <v>6614.1999999999998</v>
      </c>
      <c r="T1863" s="31">
        <f t="shared" si="6268"/>
        <v>6622.1999999999998</v>
      </c>
      <c r="U1863" s="31"/>
      <c r="V1863" s="31"/>
      <c r="W1863" s="31"/>
      <c r="X1863" s="31">
        <f t="shared" si="6269"/>
        <v>6606.1000000000004</v>
      </c>
      <c r="Y1863" s="31">
        <f t="shared" si="6270"/>
        <v>6614.1999999999998</v>
      </c>
      <c r="Z1863" s="31">
        <f t="shared" si="6271"/>
        <v>6622.1999999999998</v>
      </c>
      <c r="AA1863" s="31">
        <v>1979.9200000000001</v>
      </c>
      <c r="AB1863" s="31"/>
      <c r="AC1863" s="31"/>
      <c r="AD1863" s="31">
        <f t="shared" si="6272"/>
        <v>8586.0200000000004</v>
      </c>
      <c r="AE1863" s="31">
        <f t="shared" si="6273"/>
        <v>6614.1999999999998</v>
      </c>
      <c r="AF1863" s="31">
        <f t="shared" si="6274"/>
        <v>6622.1999999999998</v>
      </c>
      <c r="AG1863" s="31"/>
      <c r="AH1863" s="31"/>
      <c r="AI1863" s="31"/>
      <c r="AJ1863" s="31">
        <f t="shared" si="6275"/>
        <v>8586.0200000000004</v>
      </c>
      <c r="AK1863" s="31">
        <f t="shared" si="6276"/>
        <v>6614.1999999999998</v>
      </c>
      <c r="AL1863" s="31">
        <f t="shared" si="6277"/>
        <v>6622.1999999999998</v>
      </c>
      <c r="AM1863" s="31"/>
      <c r="AN1863" s="31"/>
      <c r="AO1863" s="31"/>
      <c r="AP1863" s="31">
        <f t="shared" si="6278"/>
        <v>8586.0200000000004</v>
      </c>
      <c r="AQ1863" s="31">
        <f t="shared" si="6279"/>
        <v>6614.1999999999998</v>
      </c>
      <c r="AR1863" s="31">
        <f t="shared" si="6280"/>
        <v>6622.1999999999998</v>
      </c>
      <c r="AS1863" s="31"/>
      <c r="AT1863" s="31"/>
      <c r="AU1863" s="31"/>
      <c r="AV1863" s="31">
        <f t="shared" si="6281"/>
        <v>8586.0200000000004</v>
      </c>
      <c r="AW1863" s="31">
        <f t="shared" si="6282"/>
        <v>6614.1999999999998</v>
      </c>
      <c r="AX1863" s="31">
        <f t="shared" si="6283"/>
        <v>6622.1999999999998</v>
      </c>
      <c r="AY1863" s="31">
        <v>4043.6669999999999</v>
      </c>
      <c r="AZ1863" s="31"/>
      <c r="BA1863" s="31"/>
      <c r="BB1863" s="31">
        <f t="shared" si="6284"/>
        <v>12629.687</v>
      </c>
      <c r="BC1863" s="31">
        <f t="shared" si="6285"/>
        <v>6614.1999999999998</v>
      </c>
      <c r="BD1863" s="31">
        <f t="shared" si="6286"/>
        <v>6622.1999999999998</v>
      </c>
      <c r="BE1863" s="31"/>
      <c r="BF1863" s="31"/>
      <c r="BG1863" s="31"/>
      <c r="BH1863" s="31">
        <f t="shared" si="6287"/>
        <v>12629.687</v>
      </c>
      <c r="BI1863" s="31">
        <f t="shared" si="6288"/>
        <v>6614.1999999999998</v>
      </c>
      <c r="BJ1863" s="31">
        <f t="shared" si="6289"/>
        <v>6622.1999999999998</v>
      </c>
      <c r="BK1863" s="31">
        <v>1538.1659999999999</v>
      </c>
      <c r="BL1863" s="31"/>
      <c r="BM1863" s="31"/>
      <c r="BN1863" s="31">
        <f t="shared" si="6290"/>
        <v>14167.852999999999</v>
      </c>
      <c r="BO1863" s="31">
        <f t="shared" si="6291"/>
        <v>6614.1999999999998</v>
      </c>
      <c r="BP1863" s="31">
        <f t="shared" si="6292"/>
        <v>6622.1999999999998</v>
      </c>
      <c r="BQ1863" s="31"/>
      <c r="BR1863" s="31"/>
      <c r="BS1863" s="31">
        <f t="shared" si="6293"/>
        <v>14167.852999999999</v>
      </c>
      <c r="BT1863" s="31">
        <f t="shared" si="6294"/>
        <v>6614.1999999999998</v>
      </c>
      <c r="BU1863" s="31">
        <f t="shared" si="6295"/>
        <v>6622.1999999999998</v>
      </c>
      <c r="BV1863" s="31"/>
      <c r="BW1863" s="31"/>
      <c r="BX1863" s="31">
        <f t="shared" si="6296"/>
        <v>14167.852999999999</v>
      </c>
      <c r="BY1863" s="31">
        <f t="shared" si="6297"/>
        <v>6614.1999999999998</v>
      </c>
      <c r="BZ1863" s="31">
        <f t="shared" si="6298"/>
        <v>6622.1999999999998</v>
      </c>
      <c r="CA1863" s="31">
        <f>1878.693+2251.779</f>
        <v>4130.4719999999998</v>
      </c>
      <c r="CB1863" s="31"/>
      <c r="CC1863" s="31"/>
      <c r="CD1863" s="31">
        <f t="shared" si="6384"/>
        <v>18298.324999999997</v>
      </c>
      <c r="CE1863" s="31">
        <f t="shared" si="6385"/>
        <v>6614.1999999999998</v>
      </c>
      <c r="CF1863" s="31">
        <f t="shared" si="6386"/>
        <v>6622.1999999999998</v>
      </c>
      <c r="CG1863" s="31"/>
      <c r="CH1863" s="24"/>
      <c r="CI1863" s="40"/>
    </row>
    <row r="1864" ht="15">
      <c r="A1864" s="16" t="s">
        <v>1067</v>
      </c>
      <c r="B1864" s="17">
        <v>800</v>
      </c>
      <c r="C1864" s="16"/>
      <c r="D1864" s="16"/>
      <c r="E1864" s="39" t="s">
        <v>54</v>
      </c>
      <c r="F1864" s="31">
        <f t="shared" ref="F1864:F1877" si="6513">F1865</f>
        <v>215.5</v>
      </c>
      <c r="G1864" s="31">
        <f t="shared" ref="G1864:G1877" si="6514">G1865</f>
        <v>206.90000000000001</v>
      </c>
      <c r="H1864" s="31">
        <f t="shared" ref="H1864:H1877" si="6515">H1865</f>
        <v>198.90000000000001</v>
      </c>
      <c r="I1864" s="31">
        <f t="shared" si="6472"/>
        <v>0</v>
      </c>
      <c r="J1864" s="31">
        <f t="shared" si="6473"/>
        <v>0</v>
      </c>
      <c r="K1864" s="31">
        <f t="shared" si="6474"/>
        <v>0</v>
      </c>
      <c r="L1864" s="31">
        <f t="shared" si="6263"/>
        <v>215.5</v>
      </c>
      <c r="M1864" s="31">
        <f t="shared" si="6264"/>
        <v>206.90000000000001</v>
      </c>
      <c r="N1864" s="31">
        <f t="shared" si="6265"/>
        <v>198.90000000000001</v>
      </c>
      <c r="O1864" s="31">
        <f t="shared" si="6475"/>
        <v>0</v>
      </c>
      <c r="P1864" s="31">
        <f t="shared" si="6476"/>
        <v>0</v>
      </c>
      <c r="Q1864" s="31">
        <f t="shared" si="6477"/>
        <v>0</v>
      </c>
      <c r="R1864" s="31">
        <f t="shared" si="6266"/>
        <v>215.5</v>
      </c>
      <c r="S1864" s="31">
        <f t="shared" si="6267"/>
        <v>206.90000000000001</v>
      </c>
      <c r="T1864" s="31">
        <f t="shared" si="6268"/>
        <v>198.90000000000001</v>
      </c>
      <c r="U1864" s="31">
        <f t="shared" si="6478"/>
        <v>0</v>
      </c>
      <c r="V1864" s="31">
        <f t="shared" si="6479"/>
        <v>0</v>
      </c>
      <c r="W1864" s="31">
        <f t="shared" si="6480"/>
        <v>0</v>
      </c>
      <c r="X1864" s="31">
        <f t="shared" si="6269"/>
        <v>215.5</v>
      </c>
      <c r="Y1864" s="31">
        <f t="shared" si="6270"/>
        <v>206.90000000000001</v>
      </c>
      <c r="Z1864" s="31">
        <f t="shared" si="6271"/>
        <v>198.90000000000001</v>
      </c>
      <c r="AA1864" s="31">
        <f t="shared" si="6481"/>
        <v>0</v>
      </c>
      <c r="AB1864" s="31">
        <f t="shared" si="6482"/>
        <v>0</v>
      </c>
      <c r="AC1864" s="31">
        <f t="shared" si="6483"/>
        <v>0</v>
      </c>
      <c r="AD1864" s="31">
        <f t="shared" si="6272"/>
        <v>215.5</v>
      </c>
      <c r="AE1864" s="31">
        <f t="shared" si="6273"/>
        <v>206.90000000000001</v>
      </c>
      <c r="AF1864" s="31">
        <f t="shared" si="6274"/>
        <v>198.90000000000001</v>
      </c>
      <c r="AG1864" s="31">
        <f t="shared" si="6484"/>
        <v>0</v>
      </c>
      <c r="AH1864" s="31">
        <f t="shared" si="6485"/>
        <v>0</v>
      </c>
      <c r="AI1864" s="31">
        <f t="shared" si="6486"/>
        <v>0</v>
      </c>
      <c r="AJ1864" s="31">
        <f t="shared" si="6275"/>
        <v>215.5</v>
      </c>
      <c r="AK1864" s="31">
        <f t="shared" si="6276"/>
        <v>206.90000000000001</v>
      </c>
      <c r="AL1864" s="31">
        <f t="shared" si="6277"/>
        <v>198.90000000000001</v>
      </c>
      <c r="AM1864" s="31">
        <f t="shared" si="6487"/>
        <v>0</v>
      </c>
      <c r="AN1864" s="31">
        <f t="shared" si="6488"/>
        <v>0</v>
      </c>
      <c r="AO1864" s="31">
        <f t="shared" si="6489"/>
        <v>0</v>
      </c>
      <c r="AP1864" s="31">
        <f t="shared" si="6278"/>
        <v>215.5</v>
      </c>
      <c r="AQ1864" s="31">
        <f t="shared" si="6279"/>
        <v>206.90000000000001</v>
      </c>
      <c r="AR1864" s="31">
        <f t="shared" si="6280"/>
        <v>198.90000000000001</v>
      </c>
      <c r="AS1864" s="31">
        <f t="shared" si="6490"/>
        <v>0</v>
      </c>
      <c r="AT1864" s="31">
        <f t="shared" si="6491"/>
        <v>0</v>
      </c>
      <c r="AU1864" s="31">
        <f t="shared" si="6492"/>
        <v>0</v>
      </c>
      <c r="AV1864" s="31">
        <f t="shared" si="6281"/>
        <v>215.5</v>
      </c>
      <c r="AW1864" s="31">
        <f t="shared" si="6282"/>
        <v>206.90000000000001</v>
      </c>
      <c r="AX1864" s="31">
        <f t="shared" si="6283"/>
        <v>198.90000000000001</v>
      </c>
      <c r="AY1864" s="31">
        <f t="shared" si="6493"/>
        <v>0</v>
      </c>
      <c r="AZ1864" s="31">
        <f t="shared" si="6494"/>
        <v>0</v>
      </c>
      <c r="BA1864" s="31">
        <f t="shared" si="6495"/>
        <v>0</v>
      </c>
      <c r="BB1864" s="31">
        <f t="shared" si="6284"/>
        <v>215.5</v>
      </c>
      <c r="BC1864" s="31">
        <f t="shared" si="6285"/>
        <v>206.90000000000001</v>
      </c>
      <c r="BD1864" s="31">
        <f t="shared" si="6286"/>
        <v>198.90000000000001</v>
      </c>
      <c r="BE1864" s="31">
        <f t="shared" si="6496"/>
        <v>0</v>
      </c>
      <c r="BF1864" s="31">
        <f t="shared" si="6497"/>
        <v>0</v>
      </c>
      <c r="BG1864" s="31">
        <f t="shared" si="6498"/>
        <v>0</v>
      </c>
      <c r="BH1864" s="31">
        <f t="shared" si="6287"/>
        <v>215.5</v>
      </c>
      <c r="BI1864" s="31">
        <f t="shared" si="6288"/>
        <v>206.90000000000001</v>
      </c>
      <c r="BJ1864" s="31">
        <f t="shared" si="6289"/>
        <v>198.90000000000001</v>
      </c>
      <c r="BK1864" s="31">
        <f t="shared" si="6499"/>
        <v>0</v>
      </c>
      <c r="BL1864" s="31">
        <f t="shared" si="6500"/>
        <v>0</v>
      </c>
      <c r="BM1864" s="31">
        <f t="shared" si="6501"/>
        <v>0</v>
      </c>
      <c r="BN1864" s="31">
        <f t="shared" si="6290"/>
        <v>215.5</v>
      </c>
      <c r="BO1864" s="31">
        <f t="shared" si="6291"/>
        <v>206.90000000000001</v>
      </c>
      <c r="BP1864" s="31">
        <f t="shared" si="6292"/>
        <v>198.90000000000001</v>
      </c>
      <c r="BQ1864" s="31">
        <f t="shared" si="6502"/>
        <v>0</v>
      </c>
      <c r="BR1864" s="31">
        <f t="shared" si="6503"/>
        <v>0</v>
      </c>
      <c r="BS1864" s="31">
        <f t="shared" si="6293"/>
        <v>215.5</v>
      </c>
      <c r="BT1864" s="31">
        <f t="shared" si="6294"/>
        <v>206.90000000000001</v>
      </c>
      <c r="BU1864" s="31">
        <f t="shared" si="6295"/>
        <v>198.90000000000001</v>
      </c>
      <c r="BV1864" s="31">
        <f t="shared" si="6504"/>
        <v>0</v>
      </c>
      <c r="BW1864" s="31">
        <f t="shared" si="6505"/>
        <v>0</v>
      </c>
      <c r="BX1864" s="31">
        <f t="shared" si="6296"/>
        <v>215.5</v>
      </c>
      <c r="BY1864" s="31">
        <f t="shared" si="6297"/>
        <v>206.90000000000001</v>
      </c>
      <c r="BZ1864" s="31">
        <f t="shared" si="6298"/>
        <v>198.90000000000001</v>
      </c>
      <c r="CA1864" s="31">
        <f t="shared" si="6506"/>
        <v>0</v>
      </c>
      <c r="CB1864" s="31">
        <f t="shared" si="6507"/>
        <v>0</v>
      </c>
      <c r="CC1864" s="31">
        <f t="shared" si="6508"/>
        <v>0</v>
      </c>
      <c r="CD1864" s="31">
        <f t="shared" si="6384"/>
        <v>215.5</v>
      </c>
      <c r="CE1864" s="31">
        <f t="shared" si="6385"/>
        <v>206.90000000000001</v>
      </c>
      <c r="CF1864" s="31">
        <f t="shared" si="6386"/>
        <v>198.90000000000001</v>
      </c>
      <c r="CG1864" s="31">
        <f t="shared" si="6509"/>
        <v>0</v>
      </c>
      <c r="CH1864" s="24"/>
      <c r="CI1864" s="40"/>
      <c r="CM1864" s="1" t="s">
        <v>29</v>
      </c>
    </row>
    <row r="1865" ht="15">
      <c r="A1865" s="16" t="s">
        <v>1067</v>
      </c>
      <c r="B1865" s="17">
        <v>850</v>
      </c>
      <c r="C1865" s="16"/>
      <c r="D1865" s="16"/>
      <c r="E1865" s="39" t="s">
        <v>79</v>
      </c>
      <c r="F1865" s="31">
        <f t="shared" si="6513"/>
        <v>215.5</v>
      </c>
      <c r="G1865" s="31">
        <f t="shared" si="6514"/>
        <v>206.90000000000001</v>
      </c>
      <c r="H1865" s="31">
        <f t="shared" si="6515"/>
        <v>198.90000000000001</v>
      </c>
      <c r="I1865" s="31">
        <f t="shared" si="6472"/>
        <v>0</v>
      </c>
      <c r="J1865" s="31">
        <f t="shared" si="6473"/>
        <v>0</v>
      </c>
      <c r="K1865" s="31">
        <f t="shared" si="6474"/>
        <v>0</v>
      </c>
      <c r="L1865" s="31">
        <f t="shared" si="6263"/>
        <v>215.5</v>
      </c>
      <c r="M1865" s="31">
        <f t="shared" si="6264"/>
        <v>206.90000000000001</v>
      </c>
      <c r="N1865" s="31">
        <f t="shared" si="6265"/>
        <v>198.90000000000001</v>
      </c>
      <c r="O1865" s="31">
        <f t="shared" si="6475"/>
        <v>0</v>
      </c>
      <c r="P1865" s="31">
        <f t="shared" si="6476"/>
        <v>0</v>
      </c>
      <c r="Q1865" s="31">
        <f t="shared" si="6477"/>
        <v>0</v>
      </c>
      <c r="R1865" s="31">
        <f t="shared" si="6266"/>
        <v>215.5</v>
      </c>
      <c r="S1865" s="31">
        <f t="shared" si="6267"/>
        <v>206.90000000000001</v>
      </c>
      <c r="T1865" s="31">
        <f t="shared" si="6268"/>
        <v>198.90000000000001</v>
      </c>
      <c r="U1865" s="31">
        <f t="shared" si="6478"/>
        <v>0</v>
      </c>
      <c r="V1865" s="31">
        <f t="shared" si="6479"/>
        <v>0</v>
      </c>
      <c r="W1865" s="31">
        <f t="shared" si="6480"/>
        <v>0</v>
      </c>
      <c r="X1865" s="31">
        <f t="shared" si="6269"/>
        <v>215.5</v>
      </c>
      <c r="Y1865" s="31">
        <f t="shared" si="6270"/>
        <v>206.90000000000001</v>
      </c>
      <c r="Z1865" s="31">
        <f t="shared" si="6271"/>
        <v>198.90000000000001</v>
      </c>
      <c r="AA1865" s="31">
        <f t="shared" si="6481"/>
        <v>0</v>
      </c>
      <c r="AB1865" s="31">
        <f t="shared" si="6482"/>
        <v>0</v>
      </c>
      <c r="AC1865" s="31">
        <f t="shared" si="6483"/>
        <v>0</v>
      </c>
      <c r="AD1865" s="31">
        <f t="shared" si="6272"/>
        <v>215.5</v>
      </c>
      <c r="AE1865" s="31">
        <f t="shared" si="6273"/>
        <v>206.90000000000001</v>
      </c>
      <c r="AF1865" s="31">
        <f t="shared" si="6274"/>
        <v>198.90000000000001</v>
      </c>
      <c r="AG1865" s="31">
        <f t="shared" si="6484"/>
        <v>0</v>
      </c>
      <c r="AH1865" s="31">
        <f t="shared" si="6485"/>
        <v>0</v>
      </c>
      <c r="AI1865" s="31">
        <f t="shared" si="6486"/>
        <v>0</v>
      </c>
      <c r="AJ1865" s="31">
        <f t="shared" si="6275"/>
        <v>215.5</v>
      </c>
      <c r="AK1865" s="31">
        <f t="shared" si="6276"/>
        <v>206.90000000000001</v>
      </c>
      <c r="AL1865" s="31">
        <f t="shared" si="6277"/>
        <v>198.90000000000001</v>
      </c>
      <c r="AM1865" s="31">
        <f t="shared" si="6487"/>
        <v>0</v>
      </c>
      <c r="AN1865" s="31">
        <f t="shared" si="6488"/>
        <v>0</v>
      </c>
      <c r="AO1865" s="31">
        <f t="shared" si="6489"/>
        <v>0</v>
      </c>
      <c r="AP1865" s="31">
        <f t="shared" si="6278"/>
        <v>215.5</v>
      </c>
      <c r="AQ1865" s="31">
        <f t="shared" si="6279"/>
        <v>206.90000000000001</v>
      </c>
      <c r="AR1865" s="31">
        <f t="shared" si="6280"/>
        <v>198.90000000000001</v>
      </c>
      <c r="AS1865" s="31">
        <f t="shared" si="6490"/>
        <v>0</v>
      </c>
      <c r="AT1865" s="31">
        <f t="shared" si="6491"/>
        <v>0</v>
      </c>
      <c r="AU1865" s="31">
        <f t="shared" si="6492"/>
        <v>0</v>
      </c>
      <c r="AV1865" s="31">
        <f t="shared" si="6281"/>
        <v>215.5</v>
      </c>
      <c r="AW1865" s="31">
        <f t="shared" si="6282"/>
        <v>206.90000000000001</v>
      </c>
      <c r="AX1865" s="31">
        <f t="shared" si="6283"/>
        <v>198.90000000000001</v>
      </c>
      <c r="AY1865" s="31">
        <f t="shared" si="6493"/>
        <v>0</v>
      </c>
      <c r="AZ1865" s="31">
        <f t="shared" si="6494"/>
        <v>0</v>
      </c>
      <c r="BA1865" s="31">
        <f t="shared" si="6495"/>
        <v>0</v>
      </c>
      <c r="BB1865" s="31">
        <f t="shared" si="6284"/>
        <v>215.5</v>
      </c>
      <c r="BC1865" s="31">
        <f t="shared" si="6285"/>
        <v>206.90000000000001</v>
      </c>
      <c r="BD1865" s="31">
        <f t="shared" si="6286"/>
        <v>198.90000000000001</v>
      </c>
      <c r="BE1865" s="31">
        <f t="shared" si="6496"/>
        <v>0</v>
      </c>
      <c r="BF1865" s="31">
        <f t="shared" si="6497"/>
        <v>0</v>
      </c>
      <c r="BG1865" s="31">
        <f t="shared" si="6498"/>
        <v>0</v>
      </c>
      <c r="BH1865" s="31">
        <f t="shared" si="6287"/>
        <v>215.5</v>
      </c>
      <c r="BI1865" s="31">
        <f t="shared" si="6288"/>
        <v>206.90000000000001</v>
      </c>
      <c r="BJ1865" s="31">
        <f t="shared" si="6289"/>
        <v>198.90000000000001</v>
      </c>
      <c r="BK1865" s="31">
        <f t="shared" si="6499"/>
        <v>0</v>
      </c>
      <c r="BL1865" s="31">
        <f t="shared" si="6500"/>
        <v>0</v>
      </c>
      <c r="BM1865" s="31">
        <f t="shared" si="6501"/>
        <v>0</v>
      </c>
      <c r="BN1865" s="31">
        <f t="shared" si="6290"/>
        <v>215.5</v>
      </c>
      <c r="BO1865" s="31">
        <f t="shared" si="6291"/>
        <v>206.90000000000001</v>
      </c>
      <c r="BP1865" s="31">
        <f t="shared" si="6292"/>
        <v>198.90000000000001</v>
      </c>
      <c r="BQ1865" s="31">
        <f t="shared" si="6502"/>
        <v>0</v>
      </c>
      <c r="BR1865" s="31">
        <f t="shared" si="6503"/>
        <v>0</v>
      </c>
      <c r="BS1865" s="31">
        <f t="shared" si="6293"/>
        <v>215.5</v>
      </c>
      <c r="BT1865" s="31">
        <f t="shared" si="6294"/>
        <v>206.90000000000001</v>
      </c>
      <c r="BU1865" s="31">
        <f t="shared" si="6295"/>
        <v>198.90000000000001</v>
      </c>
      <c r="BV1865" s="31">
        <f t="shared" si="6504"/>
        <v>0</v>
      </c>
      <c r="BW1865" s="31">
        <f t="shared" si="6505"/>
        <v>0</v>
      </c>
      <c r="BX1865" s="31">
        <f t="shared" si="6296"/>
        <v>215.5</v>
      </c>
      <c r="BY1865" s="31">
        <f t="shared" si="6297"/>
        <v>206.90000000000001</v>
      </c>
      <c r="BZ1865" s="31">
        <f t="shared" si="6298"/>
        <v>198.90000000000001</v>
      </c>
      <c r="CA1865" s="31">
        <f t="shared" si="6506"/>
        <v>0</v>
      </c>
      <c r="CB1865" s="31">
        <f t="shared" si="6507"/>
        <v>0</v>
      </c>
      <c r="CC1865" s="31">
        <f t="shared" si="6508"/>
        <v>0</v>
      </c>
      <c r="CD1865" s="31">
        <f t="shared" si="6384"/>
        <v>215.5</v>
      </c>
      <c r="CE1865" s="31">
        <f t="shared" si="6385"/>
        <v>206.90000000000001</v>
      </c>
      <c r="CF1865" s="31">
        <f t="shared" si="6386"/>
        <v>198.90000000000001</v>
      </c>
      <c r="CG1865" s="31">
        <f t="shared" si="6509"/>
        <v>0</v>
      </c>
      <c r="CH1865" s="24"/>
      <c r="CI1865" s="40"/>
      <c r="CN1865" s="1" t="s">
        <v>30</v>
      </c>
    </row>
    <row r="1866" ht="15">
      <c r="A1866" s="16" t="s">
        <v>1067</v>
      </c>
      <c r="B1866" s="17">
        <v>850</v>
      </c>
      <c r="C1866" s="16" t="s">
        <v>42</v>
      </c>
      <c r="D1866" s="16" t="s">
        <v>43</v>
      </c>
      <c r="E1866" s="39" t="s">
        <v>44</v>
      </c>
      <c r="F1866" s="31">
        <v>215.5</v>
      </c>
      <c r="G1866" s="31">
        <v>206.90000000000001</v>
      </c>
      <c r="H1866" s="31">
        <v>198.90000000000001</v>
      </c>
      <c r="I1866" s="31"/>
      <c r="J1866" s="31"/>
      <c r="K1866" s="31"/>
      <c r="L1866" s="31">
        <f t="shared" si="6263"/>
        <v>215.5</v>
      </c>
      <c r="M1866" s="31">
        <f t="shared" si="6264"/>
        <v>206.90000000000001</v>
      </c>
      <c r="N1866" s="31">
        <f t="shared" si="6265"/>
        <v>198.90000000000001</v>
      </c>
      <c r="O1866" s="31"/>
      <c r="P1866" s="31"/>
      <c r="Q1866" s="31"/>
      <c r="R1866" s="31">
        <f t="shared" si="6266"/>
        <v>215.5</v>
      </c>
      <c r="S1866" s="31">
        <f t="shared" si="6267"/>
        <v>206.90000000000001</v>
      </c>
      <c r="T1866" s="31">
        <f t="shared" si="6268"/>
        <v>198.90000000000001</v>
      </c>
      <c r="U1866" s="31"/>
      <c r="V1866" s="31"/>
      <c r="W1866" s="31"/>
      <c r="X1866" s="31">
        <f t="shared" si="6269"/>
        <v>215.5</v>
      </c>
      <c r="Y1866" s="31">
        <f t="shared" si="6270"/>
        <v>206.90000000000001</v>
      </c>
      <c r="Z1866" s="31">
        <f t="shared" si="6271"/>
        <v>198.90000000000001</v>
      </c>
      <c r="AA1866" s="31"/>
      <c r="AB1866" s="31"/>
      <c r="AC1866" s="31"/>
      <c r="AD1866" s="31">
        <f t="shared" si="6272"/>
        <v>215.5</v>
      </c>
      <c r="AE1866" s="31">
        <f t="shared" si="6273"/>
        <v>206.90000000000001</v>
      </c>
      <c r="AF1866" s="31">
        <f t="shared" si="6274"/>
        <v>198.90000000000001</v>
      </c>
      <c r="AG1866" s="31"/>
      <c r="AH1866" s="31"/>
      <c r="AI1866" s="31"/>
      <c r="AJ1866" s="31">
        <f t="shared" si="6275"/>
        <v>215.5</v>
      </c>
      <c r="AK1866" s="31">
        <f t="shared" si="6276"/>
        <v>206.90000000000001</v>
      </c>
      <c r="AL1866" s="31">
        <f t="shared" si="6277"/>
        <v>198.90000000000001</v>
      </c>
      <c r="AM1866" s="31"/>
      <c r="AN1866" s="31"/>
      <c r="AO1866" s="31"/>
      <c r="AP1866" s="31">
        <f t="shared" si="6278"/>
        <v>215.5</v>
      </c>
      <c r="AQ1866" s="31">
        <f t="shared" si="6279"/>
        <v>206.90000000000001</v>
      </c>
      <c r="AR1866" s="31">
        <f t="shared" si="6280"/>
        <v>198.90000000000001</v>
      </c>
      <c r="AS1866" s="31"/>
      <c r="AT1866" s="31"/>
      <c r="AU1866" s="31"/>
      <c r="AV1866" s="31">
        <f t="shared" si="6281"/>
        <v>215.5</v>
      </c>
      <c r="AW1866" s="31">
        <f t="shared" si="6282"/>
        <v>206.90000000000001</v>
      </c>
      <c r="AX1866" s="31">
        <f t="shared" si="6283"/>
        <v>198.90000000000001</v>
      </c>
      <c r="AY1866" s="31"/>
      <c r="AZ1866" s="31"/>
      <c r="BA1866" s="31"/>
      <c r="BB1866" s="31">
        <f t="shared" si="6284"/>
        <v>215.5</v>
      </c>
      <c r="BC1866" s="31">
        <f t="shared" si="6285"/>
        <v>206.90000000000001</v>
      </c>
      <c r="BD1866" s="31">
        <f t="shared" si="6286"/>
        <v>198.90000000000001</v>
      </c>
      <c r="BE1866" s="31"/>
      <c r="BF1866" s="31"/>
      <c r="BG1866" s="31"/>
      <c r="BH1866" s="31">
        <f t="shared" si="6287"/>
        <v>215.5</v>
      </c>
      <c r="BI1866" s="31">
        <f t="shared" si="6288"/>
        <v>206.90000000000001</v>
      </c>
      <c r="BJ1866" s="31">
        <f t="shared" si="6289"/>
        <v>198.90000000000001</v>
      </c>
      <c r="BK1866" s="31"/>
      <c r="BL1866" s="31"/>
      <c r="BM1866" s="31"/>
      <c r="BN1866" s="31">
        <f t="shared" si="6290"/>
        <v>215.5</v>
      </c>
      <c r="BO1866" s="31">
        <f t="shared" si="6291"/>
        <v>206.90000000000001</v>
      </c>
      <c r="BP1866" s="31">
        <f t="shared" si="6292"/>
        <v>198.90000000000001</v>
      </c>
      <c r="BQ1866" s="31"/>
      <c r="BR1866" s="31"/>
      <c r="BS1866" s="31">
        <f t="shared" si="6293"/>
        <v>215.5</v>
      </c>
      <c r="BT1866" s="31">
        <f t="shared" si="6294"/>
        <v>206.90000000000001</v>
      </c>
      <c r="BU1866" s="31">
        <f t="shared" si="6295"/>
        <v>198.90000000000001</v>
      </c>
      <c r="BV1866" s="31"/>
      <c r="BW1866" s="31"/>
      <c r="BX1866" s="31">
        <f t="shared" si="6296"/>
        <v>215.5</v>
      </c>
      <c r="BY1866" s="31">
        <f t="shared" si="6297"/>
        <v>206.90000000000001</v>
      </c>
      <c r="BZ1866" s="31">
        <f t="shared" si="6298"/>
        <v>198.90000000000001</v>
      </c>
      <c r="CA1866" s="31"/>
      <c r="CB1866" s="31"/>
      <c r="CC1866" s="31"/>
      <c r="CD1866" s="31">
        <f t="shared" si="6384"/>
        <v>215.5</v>
      </c>
      <c r="CE1866" s="31">
        <f t="shared" si="6385"/>
        <v>206.90000000000001</v>
      </c>
      <c r="CF1866" s="31">
        <f t="shared" si="6386"/>
        <v>198.90000000000001</v>
      </c>
      <c r="CG1866" s="31"/>
      <c r="CH1866" s="24"/>
      <c r="CI1866" s="40"/>
    </row>
    <row r="1867" ht="39.799999999999997">
      <c r="A1867" s="16" t="s">
        <v>1068</v>
      </c>
      <c r="B1867" s="17"/>
      <c r="C1867" s="16"/>
      <c r="D1867" s="16"/>
      <c r="E1867" s="39" t="s">
        <v>1069</v>
      </c>
      <c r="F1867" s="31">
        <f t="shared" si="6513"/>
        <v>59660</v>
      </c>
      <c r="G1867" s="31">
        <f t="shared" si="6514"/>
        <v>47058.199999999997</v>
      </c>
      <c r="H1867" s="31">
        <f t="shared" si="6515"/>
        <v>47058.199999999997</v>
      </c>
      <c r="I1867" s="31">
        <f t="shared" si="6472"/>
        <v>0</v>
      </c>
      <c r="J1867" s="31">
        <f t="shared" si="6473"/>
        <v>0</v>
      </c>
      <c r="K1867" s="31">
        <f t="shared" si="6474"/>
        <v>0</v>
      </c>
      <c r="L1867" s="31">
        <f t="shared" si="6263"/>
        <v>59660</v>
      </c>
      <c r="M1867" s="31">
        <f t="shared" si="6264"/>
        <v>47058.199999999997</v>
      </c>
      <c r="N1867" s="31">
        <f t="shared" si="6265"/>
        <v>47058.199999999997</v>
      </c>
      <c r="O1867" s="31">
        <f t="shared" si="6475"/>
        <v>76.667000000000002</v>
      </c>
      <c r="P1867" s="31">
        <f t="shared" si="6476"/>
        <v>0</v>
      </c>
      <c r="Q1867" s="31">
        <f t="shared" si="6477"/>
        <v>0</v>
      </c>
      <c r="R1867" s="31">
        <f t="shared" si="6266"/>
        <v>59736.667000000001</v>
      </c>
      <c r="S1867" s="31">
        <f t="shared" si="6267"/>
        <v>47058.199999999997</v>
      </c>
      <c r="T1867" s="31">
        <f t="shared" si="6268"/>
        <v>47058.199999999997</v>
      </c>
      <c r="U1867" s="31">
        <f t="shared" si="6478"/>
        <v>0</v>
      </c>
      <c r="V1867" s="31">
        <f t="shared" si="6479"/>
        <v>0</v>
      </c>
      <c r="W1867" s="31">
        <f t="shared" si="6480"/>
        <v>0</v>
      </c>
      <c r="X1867" s="31">
        <f t="shared" si="6269"/>
        <v>59736.667000000001</v>
      </c>
      <c r="Y1867" s="31">
        <f t="shared" si="6270"/>
        <v>47058.199999999997</v>
      </c>
      <c r="Z1867" s="31">
        <f t="shared" si="6271"/>
        <v>47058.199999999997</v>
      </c>
      <c r="AA1867" s="31">
        <f t="shared" si="6481"/>
        <v>0</v>
      </c>
      <c r="AB1867" s="31">
        <f t="shared" si="6482"/>
        <v>0</v>
      </c>
      <c r="AC1867" s="31">
        <f t="shared" si="6483"/>
        <v>0</v>
      </c>
      <c r="AD1867" s="31">
        <f t="shared" si="6272"/>
        <v>59736.667000000001</v>
      </c>
      <c r="AE1867" s="31">
        <f t="shared" si="6273"/>
        <v>47058.199999999997</v>
      </c>
      <c r="AF1867" s="31">
        <f t="shared" si="6274"/>
        <v>47058.199999999997</v>
      </c>
      <c r="AG1867" s="31">
        <f t="shared" si="6484"/>
        <v>0</v>
      </c>
      <c r="AH1867" s="31">
        <f t="shared" si="6485"/>
        <v>0</v>
      </c>
      <c r="AI1867" s="31">
        <f t="shared" si="6486"/>
        <v>0</v>
      </c>
      <c r="AJ1867" s="31">
        <f t="shared" si="6275"/>
        <v>59736.667000000001</v>
      </c>
      <c r="AK1867" s="31">
        <f t="shared" si="6276"/>
        <v>47058.199999999997</v>
      </c>
      <c r="AL1867" s="31">
        <f t="shared" si="6277"/>
        <v>47058.199999999997</v>
      </c>
      <c r="AM1867" s="31">
        <f t="shared" si="6487"/>
        <v>0</v>
      </c>
      <c r="AN1867" s="31">
        <f t="shared" si="6488"/>
        <v>0</v>
      </c>
      <c r="AO1867" s="31">
        <f t="shared" si="6489"/>
        <v>0</v>
      </c>
      <c r="AP1867" s="31">
        <f t="shared" si="6278"/>
        <v>59736.667000000001</v>
      </c>
      <c r="AQ1867" s="31">
        <f t="shared" si="6279"/>
        <v>47058.199999999997</v>
      </c>
      <c r="AR1867" s="31">
        <f t="shared" si="6280"/>
        <v>47058.199999999997</v>
      </c>
      <c r="AS1867" s="31">
        <f t="shared" si="6490"/>
        <v>0</v>
      </c>
      <c r="AT1867" s="31">
        <f t="shared" si="6491"/>
        <v>0</v>
      </c>
      <c r="AU1867" s="31">
        <f t="shared" si="6492"/>
        <v>0</v>
      </c>
      <c r="AV1867" s="31">
        <f t="shared" si="6281"/>
        <v>59736.667000000001</v>
      </c>
      <c r="AW1867" s="31">
        <f t="shared" si="6282"/>
        <v>47058.199999999997</v>
      </c>
      <c r="AX1867" s="31">
        <f t="shared" si="6283"/>
        <v>47058.199999999997</v>
      </c>
      <c r="AY1867" s="31">
        <f t="shared" si="6493"/>
        <v>-938.56500000000005</v>
      </c>
      <c r="AZ1867" s="31">
        <f t="shared" si="6494"/>
        <v>0</v>
      </c>
      <c r="BA1867" s="31">
        <f t="shared" si="6495"/>
        <v>0</v>
      </c>
      <c r="BB1867" s="31">
        <f t="shared" si="6284"/>
        <v>58798.101999999999</v>
      </c>
      <c r="BC1867" s="31">
        <f t="shared" si="6285"/>
        <v>47058.199999999997</v>
      </c>
      <c r="BD1867" s="31">
        <f t="shared" si="6286"/>
        <v>47058.199999999997</v>
      </c>
      <c r="BE1867" s="31">
        <f t="shared" si="6496"/>
        <v>0</v>
      </c>
      <c r="BF1867" s="31">
        <f t="shared" si="6497"/>
        <v>0</v>
      </c>
      <c r="BG1867" s="31">
        <f t="shared" si="6498"/>
        <v>0</v>
      </c>
      <c r="BH1867" s="31">
        <f t="shared" si="6287"/>
        <v>58798.101999999999</v>
      </c>
      <c r="BI1867" s="31">
        <f t="shared" si="6288"/>
        <v>47058.199999999997</v>
      </c>
      <c r="BJ1867" s="31">
        <f t="shared" si="6289"/>
        <v>47058.199999999997</v>
      </c>
      <c r="BK1867" s="31">
        <f t="shared" si="6499"/>
        <v>0</v>
      </c>
      <c r="BL1867" s="31">
        <f t="shared" si="6500"/>
        <v>0</v>
      </c>
      <c r="BM1867" s="31">
        <f t="shared" si="6501"/>
        <v>0</v>
      </c>
      <c r="BN1867" s="31">
        <f t="shared" si="6290"/>
        <v>58798.101999999999</v>
      </c>
      <c r="BO1867" s="31">
        <f t="shared" si="6291"/>
        <v>47058.199999999997</v>
      </c>
      <c r="BP1867" s="31">
        <f t="shared" si="6292"/>
        <v>47058.199999999997</v>
      </c>
      <c r="BQ1867" s="31">
        <f t="shared" si="6502"/>
        <v>0</v>
      </c>
      <c r="BR1867" s="31">
        <f t="shared" si="6503"/>
        <v>0</v>
      </c>
      <c r="BS1867" s="31">
        <f t="shared" si="6293"/>
        <v>58798.101999999999</v>
      </c>
      <c r="BT1867" s="31">
        <f t="shared" si="6294"/>
        <v>47058.199999999997</v>
      </c>
      <c r="BU1867" s="31">
        <f t="shared" si="6295"/>
        <v>47058.199999999997</v>
      </c>
      <c r="BV1867" s="31">
        <f t="shared" si="6504"/>
        <v>0</v>
      </c>
      <c r="BW1867" s="31">
        <f t="shared" si="6505"/>
        <v>0</v>
      </c>
      <c r="BX1867" s="31">
        <f t="shared" si="6296"/>
        <v>58798.101999999999</v>
      </c>
      <c r="BY1867" s="31">
        <f t="shared" si="6297"/>
        <v>47058.199999999997</v>
      </c>
      <c r="BZ1867" s="31">
        <f t="shared" si="6298"/>
        <v>47058.199999999997</v>
      </c>
      <c r="CA1867" s="31">
        <f t="shared" si="6506"/>
        <v>0</v>
      </c>
      <c r="CB1867" s="31">
        <f t="shared" si="6507"/>
        <v>0</v>
      </c>
      <c r="CC1867" s="31">
        <f t="shared" si="6508"/>
        <v>0</v>
      </c>
      <c r="CD1867" s="31">
        <f t="shared" si="6384"/>
        <v>58798.101999999999</v>
      </c>
      <c r="CE1867" s="31">
        <f t="shared" si="6385"/>
        <v>47058.199999999997</v>
      </c>
      <c r="CF1867" s="31">
        <f t="shared" si="6386"/>
        <v>47058.199999999997</v>
      </c>
      <c r="CG1867" s="31">
        <f t="shared" si="6509"/>
        <v>0</v>
      </c>
      <c r="CH1867" s="24"/>
      <c r="CI1867" s="40"/>
      <c r="CO1867" s="1" t="s">
        <v>31</v>
      </c>
    </row>
    <row r="1868" ht="29.850000000000001">
      <c r="A1868" s="16" t="s">
        <v>1068</v>
      </c>
      <c r="B1868" s="17">
        <v>200</v>
      </c>
      <c r="C1868" s="16"/>
      <c r="D1868" s="16"/>
      <c r="E1868" s="39" t="s">
        <v>40</v>
      </c>
      <c r="F1868" s="31">
        <f t="shared" si="6513"/>
        <v>59660</v>
      </c>
      <c r="G1868" s="31">
        <f t="shared" si="6514"/>
        <v>47058.199999999997</v>
      </c>
      <c r="H1868" s="31">
        <f t="shared" si="6515"/>
        <v>47058.199999999997</v>
      </c>
      <c r="I1868" s="31">
        <f t="shared" si="6472"/>
        <v>0</v>
      </c>
      <c r="J1868" s="31">
        <f t="shared" si="6473"/>
        <v>0</v>
      </c>
      <c r="K1868" s="31">
        <f t="shared" si="6474"/>
        <v>0</v>
      </c>
      <c r="L1868" s="31">
        <f t="shared" si="6263"/>
        <v>59660</v>
      </c>
      <c r="M1868" s="31">
        <f t="shared" si="6264"/>
        <v>47058.199999999997</v>
      </c>
      <c r="N1868" s="31">
        <f t="shared" si="6265"/>
        <v>47058.199999999997</v>
      </c>
      <c r="O1868" s="31">
        <f t="shared" si="6475"/>
        <v>76.667000000000002</v>
      </c>
      <c r="P1868" s="31">
        <f t="shared" si="6476"/>
        <v>0</v>
      </c>
      <c r="Q1868" s="31">
        <f t="shared" si="6477"/>
        <v>0</v>
      </c>
      <c r="R1868" s="31">
        <f t="shared" si="6266"/>
        <v>59736.667000000001</v>
      </c>
      <c r="S1868" s="31">
        <f t="shared" si="6267"/>
        <v>47058.199999999997</v>
      </c>
      <c r="T1868" s="31">
        <f t="shared" si="6268"/>
        <v>47058.199999999997</v>
      </c>
      <c r="U1868" s="31">
        <f t="shared" si="6478"/>
        <v>0</v>
      </c>
      <c r="V1868" s="31">
        <f t="shared" si="6479"/>
        <v>0</v>
      </c>
      <c r="W1868" s="31">
        <f t="shared" si="6480"/>
        <v>0</v>
      </c>
      <c r="X1868" s="31">
        <f t="shared" si="6269"/>
        <v>59736.667000000001</v>
      </c>
      <c r="Y1868" s="31">
        <f t="shared" si="6270"/>
        <v>47058.199999999997</v>
      </c>
      <c r="Z1868" s="31">
        <f t="shared" si="6271"/>
        <v>47058.199999999997</v>
      </c>
      <c r="AA1868" s="31">
        <f t="shared" si="6481"/>
        <v>0</v>
      </c>
      <c r="AB1868" s="31">
        <f t="shared" si="6482"/>
        <v>0</v>
      </c>
      <c r="AC1868" s="31">
        <f t="shared" si="6483"/>
        <v>0</v>
      </c>
      <c r="AD1868" s="31">
        <f t="shared" si="6272"/>
        <v>59736.667000000001</v>
      </c>
      <c r="AE1868" s="31">
        <f t="shared" si="6273"/>
        <v>47058.199999999997</v>
      </c>
      <c r="AF1868" s="31">
        <f t="shared" si="6274"/>
        <v>47058.199999999997</v>
      </c>
      <c r="AG1868" s="31">
        <f t="shared" si="6484"/>
        <v>0</v>
      </c>
      <c r="AH1868" s="31">
        <f t="shared" si="6485"/>
        <v>0</v>
      </c>
      <c r="AI1868" s="31">
        <f t="shared" si="6486"/>
        <v>0</v>
      </c>
      <c r="AJ1868" s="31">
        <f t="shared" si="6275"/>
        <v>59736.667000000001</v>
      </c>
      <c r="AK1868" s="31">
        <f t="shared" si="6276"/>
        <v>47058.199999999997</v>
      </c>
      <c r="AL1868" s="31">
        <f t="shared" si="6277"/>
        <v>47058.199999999997</v>
      </c>
      <c r="AM1868" s="31">
        <f t="shared" si="6487"/>
        <v>0</v>
      </c>
      <c r="AN1868" s="31">
        <f t="shared" si="6488"/>
        <v>0</v>
      </c>
      <c r="AO1868" s="31">
        <f t="shared" si="6489"/>
        <v>0</v>
      </c>
      <c r="AP1868" s="31">
        <f t="shared" si="6278"/>
        <v>59736.667000000001</v>
      </c>
      <c r="AQ1868" s="31">
        <f t="shared" si="6279"/>
        <v>47058.199999999997</v>
      </c>
      <c r="AR1868" s="31">
        <f t="shared" si="6280"/>
        <v>47058.199999999997</v>
      </c>
      <c r="AS1868" s="31">
        <f t="shared" si="6490"/>
        <v>0</v>
      </c>
      <c r="AT1868" s="31">
        <f t="shared" si="6491"/>
        <v>0</v>
      </c>
      <c r="AU1868" s="31">
        <f t="shared" si="6492"/>
        <v>0</v>
      </c>
      <c r="AV1868" s="31">
        <f t="shared" si="6281"/>
        <v>59736.667000000001</v>
      </c>
      <c r="AW1868" s="31">
        <f t="shared" si="6282"/>
        <v>47058.199999999997</v>
      </c>
      <c r="AX1868" s="31">
        <f t="shared" si="6283"/>
        <v>47058.199999999997</v>
      </c>
      <c r="AY1868" s="31">
        <f t="shared" si="6493"/>
        <v>-938.56500000000005</v>
      </c>
      <c r="AZ1868" s="31">
        <f t="shared" si="6494"/>
        <v>0</v>
      </c>
      <c r="BA1868" s="31">
        <f t="shared" si="6495"/>
        <v>0</v>
      </c>
      <c r="BB1868" s="31">
        <f t="shared" si="6284"/>
        <v>58798.101999999999</v>
      </c>
      <c r="BC1868" s="31">
        <f t="shared" si="6285"/>
        <v>47058.199999999997</v>
      </c>
      <c r="BD1868" s="31">
        <f t="shared" si="6286"/>
        <v>47058.199999999997</v>
      </c>
      <c r="BE1868" s="31">
        <f t="shared" si="6496"/>
        <v>0</v>
      </c>
      <c r="BF1868" s="31">
        <f t="shared" si="6497"/>
        <v>0</v>
      </c>
      <c r="BG1868" s="31">
        <f t="shared" si="6498"/>
        <v>0</v>
      </c>
      <c r="BH1868" s="31">
        <f t="shared" si="6287"/>
        <v>58798.101999999999</v>
      </c>
      <c r="BI1868" s="31">
        <f t="shared" si="6288"/>
        <v>47058.199999999997</v>
      </c>
      <c r="BJ1868" s="31">
        <f t="shared" si="6289"/>
        <v>47058.199999999997</v>
      </c>
      <c r="BK1868" s="31">
        <f t="shared" si="6499"/>
        <v>0</v>
      </c>
      <c r="BL1868" s="31">
        <f t="shared" si="6500"/>
        <v>0</v>
      </c>
      <c r="BM1868" s="31">
        <f t="shared" si="6501"/>
        <v>0</v>
      </c>
      <c r="BN1868" s="31">
        <f t="shared" si="6290"/>
        <v>58798.101999999999</v>
      </c>
      <c r="BO1868" s="31">
        <f t="shared" si="6291"/>
        <v>47058.199999999997</v>
      </c>
      <c r="BP1868" s="31">
        <f t="shared" si="6292"/>
        <v>47058.199999999997</v>
      </c>
      <c r="BQ1868" s="31">
        <f t="shared" si="6502"/>
        <v>0</v>
      </c>
      <c r="BR1868" s="31">
        <f t="shared" si="6503"/>
        <v>0</v>
      </c>
      <c r="BS1868" s="31">
        <f t="shared" si="6293"/>
        <v>58798.101999999999</v>
      </c>
      <c r="BT1868" s="31">
        <f t="shared" si="6294"/>
        <v>47058.199999999997</v>
      </c>
      <c r="BU1868" s="31">
        <f t="shared" si="6295"/>
        <v>47058.199999999997</v>
      </c>
      <c r="BV1868" s="31">
        <f t="shared" si="6504"/>
        <v>0</v>
      </c>
      <c r="BW1868" s="31">
        <f t="shared" si="6505"/>
        <v>0</v>
      </c>
      <c r="BX1868" s="31">
        <f t="shared" si="6296"/>
        <v>58798.101999999999</v>
      </c>
      <c r="BY1868" s="31">
        <f t="shared" si="6297"/>
        <v>47058.199999999997</v>
      </c>
      <c r="BZ1868" s="31">
        <f t="shared" si="6298"/>
        <v>47058.199999999997</v>
      </c>
      <c r="CA1868" s="31">
        <f t="shared" si="6506"/>
        <v>0</v>
      </c>
      <c r="CB1868" s="31">
        <f t="shared" si="6507"/>
        <v>0</v>
      </c>
      <c r="CC1868" s="31">
        <f t="shared" si="6508"/>
        <v>0</v>
      </c>
      <c r="CD1868" s="31">
        <f t="shared" si="6384"/>
        <v>58798.101999999999</v>
      </c>
      <c r="CE1868" s="31">
        <f t="shared" si="6385"/>
        <v>47058.199999999997</v>
      </c>
      <c r="CF1868" s="31">
        <f t="shared" si="6386"/>
        <v>47058.199999999997</v>
      </c>
      <c r="CG1868" s="31">
        <f t="shared" si="6509"/>
        <v>0</v>
      </c>
      <c r="CH1868" s="24"/>
      <c r="CI1868" s="40"/>
      <c r="CM1868" s="1" t="s">
        <v>29</v>
      </c>
    </row>
    <row r="1869" ht="43.75">
      <c r="A1869" s="16" t="s">
        <v>1068</v>
      </c>
      <c r="B1869" s="17">
        <v>240</v>
      </c>
      <c r="C1869" s="16"/>
      <c r="D1869" s="16"/>
      <c r="E1869" s="39" t="s">
        <v>41</v>
      </c>
      <c r="F1869" s="31">
        <f t="shared" si="6513"/>
        <v>59660</v>
      </c>
      <c r="G1869" s="31">
        <f t="shared" si="6514"/>
        <v>47058.199999999997</v>
      </c>
      <c r="H1869" s="31">
        <f t="shared" si="6515"/>
        <v>47058.199999999997</v>
      </c>
      <c r="I1869" s="31">
        <f t="shared" si="6472"/>
        <v>0</v>
      </c>
      <c r="J1869" s="31">
        <f t="shared" si="6473"/>
        <v>0</v>
      </c>
      <c r="K1869" s="31">
        <f t="shared" si="6474"/>
        <v>0</v>
      </c>
      <c r="L1869" s="31">
        <f t="shared" ref="L1869:L1932" si="6516">F1869+I1869</f>
        <v>59660</v>
      </c>
      <c r="M1869" s="31">
        <f t="shared" ref="M1869:M1932" si="6517">G1869+J1869</f>
        <v>47058.199999999997</v>
      </c>
      <c r="N1869" s="31">
        <f t="shared" ref="N1869:N1932" si="6518">H1869+K1869</f>
        <v>47058.199999999997</v>
      </c>
      <c r="O1869" s="31">
        <f t="shared" si="6475"/>
        <v>76.667000000000002</v>
      </c>
      <c r="P1869" s="31">
        <f t="shared" si="6476"/>
        <v>0</v>
      </c>
      <c r="Q1869" s="31">
        <f t="shared" si="6477"/>
        <v>0</v>
      </c>
      <c r="R1869" s="31">
        <f t="shared" ref="R1869:R1932" si="6519">L1869+O1869</f>
        <v>59736.667000000001</v>
      </c>
      <c r="S1869" s="31">
        <f t="shared" ref="S1869:S1932" si="6520">M1869+P1869</f>
        <v>47058.199999999997</v>
      </c>
      <c r="T1869" s="31">
        <f t="shared" ref="T1869:T1932" si="6521">N1869+Q1869</f>
        <v>47058.199999999997</v>
      </c>
      <c r="U1869" s="31">
        <f t="shared" si="6478"/>
        <v>0</v>
      </c>
      <c r="V1869" s="31">
        <f t="shared" si="6479"/>
        <v>0</v>
      </c>
      <c r="W1869" s="31">
        <f t="shared" si="6480"/>
        <v>0</v>
      </c>
      <c r="X1869" s="31">
        <f t="shared" ref="X1869:X1932" si="6522">R1869+U1869</f>
        <v>59736.667000000001</v>
      </c>
      <c r="Y1869" s="31">
        <f t="shared" ref="Y1869:Y1932" si="6523">S1869+V1869</f>
        <v>47058.199999999997</v>
      </c>
      <c r="Z1869" s="31">
        <f t="shared" ref="Z1869:Z1932" si="6524">T1869+W1869</f>
        <v>47058.199999999997</v>
      </c>
      <c r="AA1869" s="31">
        <f t="shared" si="6481"/>
        <v>0</v>
      </c>
      <c r="AB1869" s="31">
        <f t="shared" si="6482"/>
        <v>0</v>
      </c>
      <c r="AC1869" s="31">
        <f t="shared" si="6483"/>
        <v>0</v>
      </c>
      <c r="AD1869" s="31">
        <f t="shared" ref="AD1869:AD1932" si="6525">X1869+AA1869</f>
        <v>59736.667000000001</v>
      </c>
      <c r="AE1869" s="31">
        <f t="shared" ref="AE1869:AE1932" si="6526">Y1869+AB1869</f>
        <v>47058.199999999997</v>
      </c>
      <c r="AF1869" s="31">
        <f t="shared" ref="AF1869:AF1932" si="6527">Z1869+AC1869</f>
        <v>47058.199999999997</v>
      </c>
      <c r="AG1869" s="31">
        <f t="shared" si="6484"/>
        <v>0</v>
      </c>
      <c r="AH1869" s="31">
        <f t="shared" si="6485"/>
        <v>0</v>
      </c>
      <c r="AI1869" s="31">
        <f t="shared" si="6486"/>
        <v>0</v>
      </c>
      <c r="AJ1869" s="31">
        <f t="shared" ref="AJ1869:AJ1932" si="6528">AD1869+AG1869</f>
        <v>59736.667000000001</v>
      </c>
      <c r="AK1869" s="31">
        <f t="shared" ref="AK1869:AK1932" si="6529">AE1869+AH1869</f>
        <v>47058.199999999997</v>
      </c>
      <c r="AL1869" s="31">
        <f t="shared" ref="AL1869:AL1932" si="6530">AF1869+AI1869</f>
        <v>47058.199999999997</v>
      </c>
      <c r="AM1869" s="31">
        <f t="shared" si="6487"/>
        <v>0</v>
      </c>
      <c r="AN1869" s="31">
        <f t="shared" si="6488"/>
        <v>0</v>
      </c>
      <c r="AO1869" s="31">
        <f t="shared" si="6489"/>
        <v>0</v>
      </c>
      <c r="AP1869" s="31">
        <f t="shared" ref="AP1869:AP1932" si="6531">AJ1869+AM1869</f>
        <v>59736.667000000001</v>
      </c>
      <c r="AQ1869" s="31">
        <f t="shared" ref="AQ1869:AQ1932" si="6532">AK1869+AN1869</f>
        <v>47058.199999999997</v>
      </c>
      <c r="AR1869" s="31">
        <f t="shared" ref="AR1869:AR1932" si="6533">AL1869+AO1869</f>
        <v>47058.199999999997</v>
      </c>
      <c r="AS1869" s="31">
        <f t="shared" si="6490"/>
        <v>0</v>
      </c>
      <c r="AT1869" s="31">
        <f t="shared" si="6491"/>
        <v>0</v>
      </c>
      <c r="AU1869" s="31">
        <f t="shared" si="6492"/>
        <v>0</v>
      </c>
      <c r="AV1869" s="31">
        <f t="shared" ref="AV1869:AV1932" si="6534">AP1869+AS1869</f>
        <v>59736.667000000001</v>
      </c>
      <c r="AW1869" s="31">
        <f t="shared" ref="AW1869:AW1932" si="6535">AQ1869+AT1869</f>
        <v>47058.199999999997</v>
      </c>
      <c r="AX1869" s="31">
        <f t="shared" ref="AX1869:AX1932" si="6536">AR1869+AU1869</f>
        <v>47058.199999999997</v>
      </c>
      <c r="AY1869" s="31">
        <f t="shared" si="6493"/>
        <v>-938.56500000000005</v>
      </c>
      <c r="AZ1869" s="31">
        <f t="shared" si="6494"/>
        <v>0</v>
      </c>
      <c r="BA1869" s="31">
        <f t="shared" si="6495"/>
        <v>0</v>
      </c>
      <c r="BB1869" s="31">
        <f t="shared" ref="BB1869:BB1932" si="6537">AV1869+AY1869</f>
        <v>58798.101999999999</v>
      </c>
      <c r="BC1869" s="31">
        <f t="shared" ref="BC1869:BC1932" si="6538">AW1869+AZ1869</f>
        <v>47058.199999999997</v>
      </c>
      <c r="BD1869" s="31">
        <f t="shared" ref="BD1869:BD1932" si="6539">AX1869+BA1869</f>
        <v>47058.199999999997</v>
      </c>
      <c r="BE1869" s="31">
        <f t="shared" si="6496"/>
        <v>0</v>
      </c>
      <c r="BF1869" s="31">
        <f t="shared" si="6497"/>
        <v>0</v>
      </c>
      <c r="BG1869" s="31">
        <f t="shared" si="6498"/>
        <v>0</v>
      </c>
      <c r="BH1869" s="31">
        <f t="shared" ref="BH1869:BH1932" si="6540">BB1869+BE1869</f>
        <v>58798.101999999999</v>
      </c>
      <c r="BI1869" s="31">
        <f t="shared" ref="BI1869:BI1932" si="6541">BC1869+BF1869</f>
        <v>47058.199999999997</v>
      </c>
      <c r="BJ1869" s="31">
        <f t="shared" ref="BJ1869:BJ1932" si="6542">BD1869+BG1869</f>
        <v>47058.199999999997</v>
      </c>
      <c r="BK1869" s="31">
        <f t="shared" si="6499"/>
        <v>0</v>
      </c>
      <c r="BL1869" s="31">
        <f t="shared" si="6500"/>
        <v>0</v>
      </c>
      <c r="BM1869" s="31">
        <f t="shared" si="6501"/>
        <v>0</v>
      </c>
      <c r="BN1869" s="31">
        <f t="shared" ref="BN1869:BN1932" si="6543">BH1869+BK1869</f>
        <v>58798.101999999999</v>
      </c>
      <c r="BO1869" s="31">
        <f t="shared" ref="BO1869:BO1932" si="6544">BI1869+BL1869</f>
        <v>47058.199999999997</v>
      </c>
      <c r="BP1869" s="31">
        <f t="shared" ref="BP1869:BP1932" si="6545">BJ1869+BM1869</f>
        <v>47058.199999999997</v>
      </c>
      <c r="BQ1869" s="31">
        <f t="shared" si="6502"/>
        <v>0</v>
      </c>
      <c r="BR1869" s="31">
        <f t="shared" si="6503"/>
        <v>0</v>
      </c>
      <c r="BS1869" s="31">
        <f t="shared" ref="BS1869:BS1932" si="6546">BQ1869+BN1869</f>
        <v>58798.101999999999</v>
      </c>
      <c r="BT1869" s="31">
        <f t="shared" ref="BT1869:BT1932" si="6547">BR1869+BO1869</f>
        <v>47058.199999999997</v>
      </c>
      <c r="BU1869" s="31">
        <f t="shared" ref="BU1869:BU1932" si="6548">BP1869</f>
        <v>47058.199999999997</v>
      </c>
      <c r="BV1869" s="31">
        <f t="shared" si="6504"/>
        <v>0</v>
      </c>
      <c r="BW1869" s="31">
        <f t="shared" si="6505"/>
        <v>0</v>
      </c>
      <c r="BX1869" s="31">
        <f t="shared" ref="BX1869:BX1932" si="6549">BS1869</f>
        <v>58798.101999999999</v>
      </c>
      <c r="BY1869" s="31">
        <f t="shared" ref="BY1869:BY1932" si="6550">BT1869+BV1869</f>
        <v>47058.199999999997</v>
      </c>
      <c r="BZ1869" s="31">
        <f t="shared" ref="BZ1869:BZ1932" si="6551">BU1869+BW1869</f>
        <v>47058.199999999997</v>
      </c>
      <c r="CA1869" s="31">
        <f t="shared" si="6506"/>
        <v>0</v>
      </c>
      <c r="CB1869" s="31">
        <f t="shared" si="6507"/>
        <v>0</v>
      </c>
      <c r="CC1869" s="31">
        <f t="shared" si="6508"/>
        <v>0</v>
      </c>
      <c r="CD1869" s="31">
        <f t="shared" si="6384"/>
        <v>58798.101999999999</v>
      </c>
      <c r="CE1869" s="31">
        <f t="shared" si="6385"/>
        <v>47058.199999999997</v>
      </c>
      <c r="CF1869" s="31">
        <f t="shared" si="6386"/>
        <v>47058.199999999997</v>
      </c>
      <c r="CG1869" s="31">
        <f t="shared" si="6509"/>
        <v>0</v>
      </c>
      <c r="CH1869" s="24"/>
      <c r="CI1869" s="40"/>
      <c r="CN1869" s="1" t="s">
        <v>30</v>
      </c>
    </row>
    <row r="1870" ht="15">
      <c r="A1870" s="16" t="s">
        <v>1068</v>
      </c>
      <c r="B1870" s="17">
        <v>240</v>
      </c>
      <c r="C1870" s="16" t="s">
        <v>42</v>
      </c>
      <c r="D1870" s="16" t="s">
        <v>43</v>
      </c>
      <c r="E1870" s="39" t="s">
        <v>44</v>
      </c>
      <c r="F1870" s="31">
        <v>59660</v>
      </c>
      <c r="G1870" s="31">
        <v>47058.199999999997</v>
      </c>
      <c r="H1870" s="31">
        <v>47058.199999999997</v>
      </c>
      <c r="I1870" s="31"/>
      <c r="J1870" s="31"/>
      <c r="K1870" s="31"/>
      <c r="L1870" s="31">
        <f t="shared" si="6516"/>
        <v>59660</v>
      </c>
      <c r="M1870" s="31">
        <f t="shared" si="6517"/>
        <v>47058.199999999997</v>
      </c>
      <c r="N1870" s="31">
        <f t="shared" si="6518"/>
        <v>47058.199999999997</v>
      </c>
      <c r="O1870" s="31">
        <v>76.667000000000002</v>
      </c>
      <c r="P1870" s="31"/>
      <c r="Q1870" s="31"/>
      <c r="R1870" s="31">
        <f t="shared" si="6519"/>
        <v>59736.667000000001</v>
      </c>
      <c r="S1870" s="31">
        <f t="shared" si="6520"/>
        <v>47058.199999999997</v>
      </c>
      <c r="T1870" s="31">
        <f t="shared" si="6521"/>
        <v>47058.199999999997</v>
      </c>
      <c r="U1870" s="31"/>
      <c r="V1870" s="31"/>
      <c r="W1870" s="31"/>
      <c r="X1870" s="31">
        <f t="shared" si="6522"/>
        <v>59736.667000000001</v>
      </c>
      <c r="Y1870" s="31">
        <f t="shared" si="6523"/>
        <v>47058.199999999997</v>
      </c>
      <c r="Z1870" s="31">
        <f t="shared" si="6524"/>
        <v>47058.199999999997</v>
      </c>
      <c r="AA1870" s="31"/>
      <c r="AB1870" s="31"/>
      <c r="AC1870" s="31"/>
      <c r="AD1870" s="31">
        <f t="shared" si="6525"/>
        <v>59736.667000000001</v>
      </c>
      <c r="AE1870" s="31">
        <f t="shared" si="6526"/>
        <v>47058.199999999997</v>
      </c>
      <c r="AF1870" s="31">
        <f t="shared" si="6527"/>
        <v>47058.199999999997</v>
      </c>
      <c r="AG1870" s="31"/>
      <c r="AH1870" s="31"/>
      <c r="AI1870" s="31"/>
      <c r="AJ1870" s="31">
        <f t="shared" si="6528"/>
        <v>59736.667000000001</v>
      </c>
      <c r="AK1870" s="31">
        <f t="shared" si="6529"/>
        <v>47058.199999999997</v>
      </c>
      <c r="AL1870" s="31">
        <f t="shared" si="6530"/>
        <v>47058.199999999997</v>
      </c>
      <c r="AM1870" s="31"/>
      <c r="AN1870" s="31"/>
      <c r="AO1870" s="31"/>
      <c r="AP1870" s="31">
        <f t="shared" si="6531"/>
        <v>59736.667000000001</v>
      </c>
      <c r="AQ1870" s="31">
        <f t="shared" si="6532"/>
        <v>47058.199999999997</v>
      </c>
      <c r="AR1870" s="31">
        <f t="shared" si="6533"/>
        <v>47058.199999999997</v>
      </c>
      <c r="AS1870" s="31"/>
      <c r="AT1870" s="31"/>
      <c r="AU1870" s="31"/>
      <c r="AV1870" s="31">
        <f t="shared" si="6534"/>
        <v>59736.667000000001</v>
      </c>
      <c r="AW1870" s="31">
        <f t="shared" si="6535"/>
        <v>47058.199999999997</v>
      </c>
      <c r="AX1870" s="31">
        <f t="shared" si="6536"/>
        <v>47058.199999999997</v>
      </c>
      <c r="AY1870" s="31">
        <v>-938.56500000000005</v>
      </c>
      <c r="AZ1870" s="31"/>
      <c r="BA1870" s="31"/>
      <c r="BB1870" s="31">
        <f t="shared" si="6537"/>
        <v>58798.101999999999</v>
      </c>
      <c r="BC1870" s="31">
        <f t="shared" si="6538"/>
        <v>47058.199999999997</v>
      </c>
      <c r="BD1870" s="31">
        <f t="shared" si="6539"/>
        <v>47058.199999999997</v>
      </c>
      <c r="BE1870" s="31"/>
      <c r="BF1870" s="31"/>
      <c r="BG1870" s="31"/>
      <c r="BH1870" s="31">
        <f t="shared" si="6540"/>
        <v>58798.101999999999</v>
      </c>
      <c r="BI1870" s="31">
        <f t="shared" si="6541"/>
        <v>47058.199999999997</v>
      </c>
      <c r="BJ1870" s="31">
        <f t="shared" si="6542"/>
        <v>47058.199999999997</v>
      </c>
      <c r="BK1870" s="31"/>
      <c r="BL1870" s="31"/>
      <c r="BM1870" s="31"/>
      <c r="BN1870" s="31">
        <f t="shared" si="6543"/>
        <v>58798.101999999999</v>
      </c>
      <c r="BO1870" s="31">
        <f t="shared" si="6544"/>
        <v>47058.199999999997</v>
      </c>
      <c r="BP1870" s="31">
        <f t="shared" si="6545"/>
        <v>47058.199999999997</v>
      </c>
      <c r="BQ1870" s="31"/>
      <c r="BR1870" s="31"/>
      <c r="BS1870" s="31">
        <f t="shared" si="6546"/>
        <v>58798.101999999999</v>
      </c>
      <c r="BT1870" s="31">
        <f t="shared" si="6547"/>
        <v>47058.199999999997</v>
      </c>
      <c r="BU1870" s="31">
        <f t="shared" si="6548"/>
        <v>47058.199999999997</v>
      </c>
      <c r="BV1870" s="31"/>
      <c r="BW1870" s="31"/>
      <c r="BX1870" s="31">
        <f t="shared" si="6549"/>
        <v>58798.101999999999</v>
      </c>
      <c r="BY1870" s="31">
        <f t="shared" si="6550"/>
        <v>47058.199999999997</v>
      </c>
      <c r="BZ1870" s="31">
        <f t="shared" si="6551"/>
        <v>47058.199999999997</v>
      </c>
      <c r="CA1870" s="31"/>
      <c r="CB1870" s="31"/>
      <c r="CC1870" s="31"/>
      <c r="CD1870" s="31">
        <f t="shared" si="6384"/>
        <v>58798.101999999999</v>
      </c>
      <c r="CE1870" s="31">
        <f t="shared" si="6385"/>
        <v>47058.199999999997</v>
      </c>
      <c r="CF1870" s="31">
        <f t="shared" si="6386"/>
        <v>47058.199999999997</v>
      </c>
      <c r="CG1870" s="31"/>
      <c r="CH1870" s="24"/>
      <c r="CI1870" s="40"/>
    </row>
    <row r="1871" ht="43.75" hidden="1">
      <c r="A1871" s="41" t="s">
        <v>1070</v>
      </c>
      <c r="B1871" s="17"/>
      <c r="C1871" s="16"/>
      <c r="D1871" s="16"/>
      <c r="E1871" s="39" t="s">
        <v>1071</v>
      </c>
      <c r="F1871" s="31">
        <f t="shared" si="6513"/>
        <v>0</v>
      </c>
      <c r="G1871" s="31">
        <f t="shared" si="6514"/>
        <v>0</v>
      </c>
      <c r="H1871" s="31">
        <f t="shared" si="6515"/>
        <v>0</v>
      </c>
      <c r="I1871" s="31">
        <f t="shared" si="6472"/>
        <v>0</v>
      </c>
      <c r="J1871" s="31">
        <f t="shared" si="6473"/>
        <v>0</v>
      </c>
      <c r="K1871" s="31">
        <f t="shared" si="6474"/>
        <v>0</v>
      </c>
      <c r="L1871" s="31">
        <f t="shared" si="6516"/>
        <v>0</v>
      </c>
      <c r="M1871" s="31">
        <f t="shared" si="6517"/>
        <v>0</v>
      </c>
      <c r="N1871" s="31">
        <f t="shared" si="6518"/>
        <v>0</v>
      </c>
      <c r="O1871" s="31">
        <f t="shared" si="6475"/>
        <v>0</v>
      </c>
      <c r="P1871" s="31">
        <f t="shared" si="6476"/>
        <v>0</v>
      </c>
      <c r="Q1871" s="31">
        <f t="shared" si="6477"/>
        <v>0</v>
      </c>
      <c r="R1871" s="31">
        <f t="shared" si="6519"/>
        <v>0</v>
      </c>
      <c r="S1871" s="31">
        <f t="shared" si="6520"/>
        <v>0</v>
      </c>
      <c r="T1871" s="31">
        <f t="shared" si="6521"/>
        <v>0</v>
      </c>
      <c r="U1871" s="31">
        <f t="shared" si="6478"/>
        <v>0</v>
      </c>
      <c r="V1871" s="31">
        <f t="shared" si="6479"/>
        <v>0</v>
      </c>
      <c r="W1871" s="31">
        <f t="shared" si="6480"/>
        <v>0</v>
      </c>
      <c r="X1871" s="31">
        <f t="shared" si="6522"/>
        <v>0</v>
      </c>
      <c r="Y1871" s="31">
        <f t="shared" si="6523"/>
        <v>0</v>
      </c>
      <c r="Z1871" s="31">
        <f t="shared" si="6524"/>
        <v>0</v>
      </c>
      <c r="AA1871" s="31">
        <f t="shared" si="6481"/>
        <v>0</v>
      </c>
      <c r="AB1871" s="31">
        <f t="shared" si="6482"/>
        <v>0</v>
      </c>
      <c r="AC1871" s="31">
        <f t="shared" si="6483"/>
        <v>0</v>
      </c>
      <c r="AD1871" s="31">
        <f t="shared" si="6525"/>
        <v>0</v>
      </c>
      <c r="AE1871" s="31">
        <f t="shared" si="6526"/>
        <v>0</v>
      </c>
      <c r="AF1871" s="31">
        <f t="shared" si="6527"/>
        <v>0</v>
      </c>
      <c r="AG1871" s="31">
        <f t="shared" si="6484"/>
        <v>0</v>
      </c>
      <c r="AH1871" s="31">
        <f t="shared" si="6485"/>
        <v>0</v>
      </c>
      <c r="AI1871" s="31">
        <f t="shared" si="6486"/>
        <v>0</v>
      </c>
      <c r="AJ1871" s="31">
        <f t="shared" si="6528"/>
        <v>0</v>
      </c>
      <c r="AK1871" s="31">
        <f t="shared" si="6529"/>
        <v>0</v>
      </c>
      <c r="AL1871" s="31">
        <f t="shared" si="6530"/>
        <v>0</v>
      </c>
      <c r="AM1871" s="31">
        <f t="shared" si="6487"/>
        <v>0</v>
      </c>
      <c r="AN1871" s="31">
        <f t="shared" si="6488"/>
        <v>0</v>
      </c>
      <c r="AO1871" s="31">
        <f t="shared" si="6489"/>
        <v>0</v>
      </c>
      <c r="AP1871" s="31">
        <f t="shared" si="6531"/>
        <v>0</v>
      </c>
      <c r="AQ1871" s="31">
        <f t="shared" si="6532"/>
        <v>0</v>
      </c>
      <c r="AR1871" s="31">
        <f t="shared" si="6533"/>
        <v>0</v>
      </c>
      <c r="AS1871" s="31">
        <f t="shared" si="6490"/>
        <v>0</v>
      </c>
      <c r="AT1871" s="31">
        <f t="shared" si="6491"/>
        <v>0</v>
      </c>
      <c r="AU1871" s="31">
        <f t="shared" si="6492"/>
        <v>0</v>
      </c>
      <c r="AV1871" s="31">
        <f t="shared" si="6534"/>
        <v>0</v>
      </c>
      <c r="AW1871" s="31">
        <f t="shared" si="6535"/>
        <v>0</v>
      </c>
      <c r="AX1871" s="31">
        <f t="shared" si="6536"/>
        <v>0</v>
      </c>
      <c r="AY1871" s="31">
        <f t="shared" si="6493"/>
        <v>0</v>
      </c>
      <c r="AZ1871" s="31">
        <f t="shared" si="6494"/>
        <v>0</v>
      </c>
      <c r="BA1871" s="31">
        <f t="shared" si="6495"/>
        <v>0</v>
      </c>
      <c r="BB1871" s="31">
        <f t="shared" si="6537"/>
        <v>0</v>
      </c>
      <c r="BC1871" s="31">
        <f t="shared" si="6538"/>
        <v>0</v>
      </c>
      <c r="BD1871" s="31">
        <f t="shared" si="6539"/>
        <v>0</v>
      </c>
      <c r="BE1871" s="31">
        <f t="shared" si="6496"/>
        <v>0</v>
      </c>
      <c r="BF1871" s="31">
        <f t="shared" si="6497"/>
        <v>0</v>
      </c>
      <c r="BG1871" s="31">
        <f t="shared" si="6498"/>
        <v>0</v>
      </c>
      <c r="BH1871" s="31">
        <f t="shared" si="6540"/>
        <v>0</v>
      </c>
      <c r="BI1871" s="31">
        <f t="shared" si="6541"/>
        <v>0</v>
      </c>
      <c r="BJ1871" s="31">
        <f t="shared" si="6542"/>
        <v>0</v>
      </c>
      <c r="BK1871" s="31">
        <f t="shared" si="6499"/>
        <v>0</v>
      </c>
      <c r="BL1871" s="31">
        <f t="shared" si="6500"/>
        <v>0</v>
      </c>
      <c r="BM1871" s="31">
        <f t="shared" si="6501"/>
        <v>0</v>
      </c>
      <c r="BN1871" s="31">
        <f t="shared" si="6543"/>
        <v>0</v>
      </c>
      <c r="BO1871" s="31">
        <f t="shared" si="6544"/>
        <v>0</v>
      </c>
      <c r="BP1871" s="31">
        <f t="shared" si="6545"/>
        <v>0</v>
      </c>
      <c r="BQ1871" s="31">
        <f t="shared" si="6502"/>
        <v>0</v>
      </c>
      <c r="BR1871" s="31">
        <f t="shared" si="6503"/>
        <v>0</v>
      </c>
      <c r="BS1871" s="31">
        <f t="shared" si="6546"/>
        <v>0</v>
      </c>
      <c r="BT1871" s="31">
        <f t="shared" si="6547"/>
        <v>0</v>
      </c>
      <c r="BU1871" s="31">
        <f t="shared" si="6548"/>
        <v>0</v>
      </c>
      <c r="BV1871" s="31">
        <f t="shared" si="6504"/>
        <v>0</v>
      </c>
      <c r="BW1871" s="31">
        <f t="shared" si="6505"/>
        <v>0</v>
      </c>
      <c r="BX1871" s="31">
        <f t="shared" si="6549"/>
        <v>0</v>
      </c>
      <c r="BY1871" s="31">
        <f t="shared" si="6550"/>
        <v>0</v>
      </c>
      <c r="BZ1871" s="31">
        <f t="shared" si="6551"/>
        <v>0</v>
      </c>
      <c r="CA1871" s="31">
        <f t="shared" si="6506"/>
        <v>0</v>
      </c>
      <c r="CB1871" s="31">
        <f t="shared" si="6507"/>
        <v>0</v>
      </c>
      <c r="CC1871" s="31">
        <f t="shared" si="6508"/>
        <v>0</v>
      </c>
      <c r="CD1871" s="31">
        <f t="shared" si="6384"/>
        <v>0</v>
      </c>
      <c r="CE1871" s="31">
        <f t="shared" si="6385"/>
        <v>0</v>
      </c>
      <c r="CF1871" s="31">
        <f t="shared" si="6386"/>
        <v>0</v>
      </c>
      <c r="CG1871" s="31">
        <f t="shared" si="6509"/>
        <v>0</v>
      </c>
      <c r="CH1871" s="24">
        <v>0</v>
      </c>
      <c r="CI1871" s="40"/>
      <c r="CO1871" s="1" t="s">
        <v>31</v>
      </c>
    </row>
    <row r="1872" ht="29.850000000000001" hidden="1">
      <c r="A1872" s="41" t="s">
        <v>1070</v>
      </c>
      <c r="B1872" s="17">
        <v>200</v>
      </c>
      <c r="C1872" s="16"/>
      <c r="D1872" s="16"/>
      <c r="E1872" s="39" t="s">
        <v>40</v>
      </c>
      <c r="F1872" s="31">
        <f t="shared" si="6513"/>
        <v>0</v>
      </c>
      <c r="G1872" s="31">
        <f t="shared" si="6514"/>
        <v>0</v>
      </c>
      <c r="H1872" s="31">
        <f t="shared" si="6515"/>
        <v>0</v>
      </c>
      <c r="I1872" s="31">
        <f t="shared" si="6472"/>
        <v>0</v>
      </c>
      <c r="J1872" s="31">
        <f t="shared" si="6473"/>
        <v>0</v>
      </c>
      <c r="K1872" s="31">
        <f t="shared" si="6474"/>
        <v>0</v>
      </c>
      <c r="L1872" s="31">
        <f t="shared" si="6516"/>
        <v>0</v>
      </c>
      <c r="M1872" s="31">
        <f t="shared" si="6517"/>
        <v>0</v>
      </c>
      <c r="N1872" s="31">
        <f t="shared" si="6518"/>
        <v>0</v>
      </c>
      <c r="O1872" s="31">
        <f t="shared" si="6475"/>
        <v>0</v>
      </c>
      <c r="P1872" s="31">
        <f t="shared" si="6476"/>
        <v>0</v>
      </c>
      <c r="Q1872" s="31">
        <f t="shared" si="6477"/>
        <v>0</v>
      </c>
      <c r="R1872" s="31">
        <f t="shared" si="6519"/>
        <v>0</v>
      </c>
      <c r="S1872" s="31">
        <f t="shared" si="6520"/>
        <v>0</v>
      </c>
      <c r="T1872" s="31">
        <f t="shared" si="6521"/>
        <v>0</v>
      </c>
      <c r="U1872" s="31">
        <f t="shared" si="6478"/>
        <v>0</v>
      </c>
      <c r="V1872" s="31">
        <f t="shared" si="6479"/>
        <v>0</v>
      </c>
      <c r="W1872" s="31">
        <f t="shared" si="6480"/>
        <v>0</v>
      </c>
      <c r="X1872" s="31">
        <f t="shared" si="6522"/>
        <v>0</v>
      </c>
      <c r="Y1872" s="31">
        <f t="shared" si="6523"/>
        <v>0</v>
      </c>
      <c r="Z1872" s="31">
        <f t="shared" si="6524"/>
        <v>0</v>
      </c>
      <c r="AA1872" s="31">
        <f t="shared" si="6481"/>
        <v>0</v>
      </c>
      <c r="AB1872" s="31">
        <f t="shared" si="6482"/>
        <v>0</v>
      </c>
      <c r="AC1872" s="31">
        <f t="shared" si="6483"/>
        <v>0</v>
      </c>
      <c r="AD1872" s="31">
        <f t="shared" si="6525"/>
        <v>0</v>
      </c>
      <c r="AE1872" s="31">
        <f t="shared" si="6526"/>
        <v>0</v>
      </c>
      <c r="AF1872" s="31">
        <f t="shared" si="6527"/>
        <v>0</v>
      </c>
      <c r="AG1872" s="31">
        <f t="shared" si="6484"/>
        <v>0</v>
      </c>
      <c r="AH1872" s="31">
        <f t="shared" si="6485"/>
        <v>0</v>
      </c>
      <c r="AI1872" s="31">
        <f t="shared" si="6486"/>
        <v>0</v>
      </c>
      <c r="AJ1872" s="31">
        <f t="shared" si="6528"/>
        <v>0</v>
      </c>
      <c r="AK1872" s="31">
        <f t="shared" si="6529"/>
        <v>0</v>
      </c>
      <c r="AL1872" s="31">
        <f t="shared" si="6530"/>
        <v>0</v>
      </c>
      <c r="AM1872" s="31">
        <f t="shared" si="6487"/>
        <v>0</v>
      </c>
      <c r="AN1872" s="31">
        <f t="shared" si="6488"/>
        <v>0</v>
      </c>
      <c r="AO1872" s="31">
        <f t="shared" si="6489"/>
        <v>0</v>
      </c>
      <c r="AP1872" s="31">
        <f t="shared" si="6531"/>
        <v>0</v>
      </c>
      <c r="AQ1872" s="31">
        <f t="shared" si="6532"/>
        <v>0</v>
      </c>
      <c r="AR1872" s="31">
        <f t="shared" si="6533"/>
        <v>0</v>
      </c>
      <c r="AS1872" s="31">
        <f t="shared" si="6490"/>
        <v>0</v>
      </c>
      <c r="AT1872" s="31">
        <f t="shared" si="6491"/>
        <v>0</v>
      </c>
      <c r="AU1872" s="31">
        <f t="shared" si="6492"/>
        <v>0</v>
      </c>
      <c r="AV1872" s="31">
        <f t="shared" si="6534"/>
        <v>0</v>
      </c>
      <c r="AW1872" s="31">
        <f t="shared" si="6535"/>
        <v>0</v>
      </c>
      <c r="AX1872" s="31">
        <f t="shared" si="6536"/>
        <v>0</v>
      </c>
      <c r="AY1872" s="31">
        <f t="shared" si="6493"/>
        <v>0</v>
      </c>
      <c r="AZ1872" s="31">
        <f t="shared" si="6494"/>
        <v>0</v>
      </c>
      <c r="BA1872" s="31">
        <f t="shared" si="6495"/>
        <v>0</v>
      </c>
      <c r="BB1872" s="31">
        <f t="shared" si="6537"/>
        <v>0</v>
      </c>
      <c r="BC1872" s="31">
        <f t="shared" si="6538"/>
        <v>0</v>
      </c>
      <c r="BD1872" s="31">
        <f t="shared" si="6539"/>
        <v>0</v>
      </c>
      <c r="BE1872" s="31">
        <f t="shared" si="6496"/>
        <v>0</v>
      </c>
      <c r="BF1872" s="31">
        <f t="shared" si="6497"/>
        <v>0</v>
      </c>
      <c r="BG1872" s="31">
        <f t="shared" si="6498"/>
        <v>0</v>
      </c>
      <c r="BH1872" s="31">
        <f t="shared" si="6540"/>
        <v>0</v>
      </c>
      <c r="BI1872" s="31">
        <f t="shared" si="6541"/>
        <v>0</v>
      </c>
      <c r="BJ1872" s="31">
        <f t="shared" si="6542"/>
        <v>0</v>
      </c>
      <c r="BK1872" s="31">
        <f t="shared" si="6499"/>
        <v>0</v>
      </c>
      <c r="BL1872" s="31">
        <f t="shared" si="6500"/>
        <v>0</v>
      </c>
      <c r="BM1872" s="31">
        <f t="shared" si="6501"/>
        <v>0</v>
      </c>
      <c r="BN1872" s="31">
        <f t="shared" si="6543"/>
        <v>0</v>
      </c>
      <c r="BO1872" s="31">
        <f t="shared" si="6544"/>
        <v>0</v>
      </c>
      <c r="BP1872" s="31">
        <f t="shared" si="6545"/>
        <v>0</v>
      </c>
      <c r="BQ1872" s="31">
        <f t="shared" si="6502"/>
        <v>0</v>
      </c>
      <c r="BR1872" s="31">
        <f t="shared" si="6503"/>
        <v>0</v>
      </c>
      <c r="BS1872" s="31">
        <f t="shared" si="6546"/>
        <v>0</v>
      </c>
      <c r="BT1872" s="31">
        <f t="shared" si="6547"/>
        <v>0</v>
      </c>
      <c r="BU1872" s="31">
        <f t="shared" si="6548"/>
        <v>0</v>
      </c>
      <c r="BV1872" s="31">
        <f t="shared" si="6504"/>
        <v>0</v>
      </c>
      <c r="BW1872" s="31">
        <f t="shared" si="6505"/>
        <v>0</v>
      </c>
      <c r="BX1872" s="31">
        <f t="shared" si="6549"/>
        <v>0</v>
      </c>
      <c r="BY1872" s="31">
        <f t="shared" si="6550"/>
        <v>0</v>
      </c>
      <c r="BZ1872" s="31">
        <f t="shared" si="6551"/>
        <v>0</v>
      </c>
      <c r="CA1872" s="31">
        <f t="shared" si="6506"/>
        <v>0</v>
      </c>
      <c r="CB1872" s="31">
        <f t="shared" si="6507"/>
        <v>0</v>
      </c>
      <c r="CC1872" s="31">
        <f t="shared" si="6508"/>
        <v>0</v>
      </c>
      <c r="CD1872" s="31">
        <f t="shared" si="6384"/>
        <v>0</v>
      </c>
      <c r="CE1872" s="31">
        <f t="shared" si="6385"/>
        <v>0</v>
      </c>
      <c r="CF1872" s="31">
        <f t="shared" si="6386"/>
        <v>0</v>
      </c>
      <c r="CG1872" s="31">
        <f t="shared" si="6509"/>
        <v>0</v>
      </c>
      <c r="CH1872" s="24">
        <v>0</v>
      </c>
      <c r="CI1872" s="40"/>
      <c r="CM1872" s="1" t="s">
        <v>29</v>
      </c>
    </row>
    <row r="1873" ht="43.75" hidden="1">
      <c r="A1873" s="41" t="s">
        <v>1070</v>
      </c>
      <c r="B1873" s="17">
        <v>240</v>
      </c>
      <c r="C1873" s="16"/>
      <c r="D1873" s="16"/>
      <c r="E1873" s="39" t="s">
        <v>41</v>
      </c>
      <c r="F1873" s="31">
        <f t="shared" si="6513"/>
        <v>0</v>
      </c>
      <c r="G1873" s="31">
        <f t="shared" si="6514"/>
        <v>0</v>
      </c>
      <c r="H1873" s="31">
        <f t="shared" si="6515"/>
        <v>0</v>
      </c>
      <c r="I1873" s="31">
        <f t="shared" si="6472"/>
        <v>0</v>
      </c>
      <c r="J1873" s="31">
        <f t="shared" si="6473"/>
        <v>0</v>
      </c>
      <c r="K1873" s="31">
        <f t="shared" si="6474"/>
        <v>0</v>
      </c>
      <c r="L1873" s="31">
        <f t="shared" si="6516"/>
        <v>0</v>
      </c>
      <c r="M1873" s="31">
        <f t="shared" si="6517"/>
        <v>0</v>
      </c>
      <c r="N1873" s="31">
        <f t="shared" si="6518"/>
        <v>0</v>
      </c>
      <c r="O1873" s="31">
        <f t="shared" si="6475"/>
        <v>0</v>
      </c>
      <c r="P1873" s="31">
        <f t="shared" si="6476"/>
        <v>0</v>
      </c>
      <c r="Q1873" s="31">
        <f t="shared" si="6477"/>
        <v>0</v>
      </c>
      <c r="R1873" s="31">
        <f t="shared" si="6519"/>
        <v>0</v>
      </c>
      <c r="S1873" s="31">
        <f t="shared" si="6520"/>
        <v>0</v>
      </c>
      <c r="T1873" s="31">
        <f t="shared" si="6521"/>
        <v>0</v>
      </c>
      <c r="U1873" s="31">
        <f t="shared" si="6478"/>
        <v>0</v>
      </c>
      <c r="V1873" s="31">
        <f t="shared" si="6479"/>
        <v>0</v>
      </c>
      <c r="W1873" s="31">
        <f t="shared" si="6480"/>
        <v>0</v>
      </c>
      <c r="X1873" s="31">
        <f t="shared" si="6522"/>
        <v>0</v>
      </c>
      <c r="Y1873" s="31">
        <f t="shared" si="6523"/>
        <v>0</v>
      </c>
      <c r="Z1873" s="31">
        <f t="shared" si="6524"/>
        <v>0</v>
      </c>
      <c r="AA1873" s="31">
        <f t="shared" si="6481"/>
        <v>0</v>
      </c>
      <c r="AB1873" s="31">
        <f t="shared" si="6482"/>
        <v>0</v>
      </c>
      <c r="AC1873" s="31">
        <f t="shared" si="6483"/>
        <v>0</v>
      </c>
      <c r="AD1873" s="31">
        <f t="shared" si="6525"/>
        <v>0</v>
      </c>
      <c r="AE1873" s="31">
        <f t="shared" si="6526"/>
        <v>0</v>
      </c>
      <c r="AF1873" s="31">
        <f t="shared" si="6527"/>
        <v>0</v>
      </c>
      <c r="AG1873" s="31">
        <f t="shared" si="6484"/>
        <v>0</v>
      </c>
      <c r="AH1873" s="31">
        <f t="shared" si="6485"/>
        <v>0</v>
      </c>
      <c r="AI1873" s="31">
        <f t="shared" si="6486"/>
        <v>0</v>
      </c>
      <c r="AJ1873" s="31">
        <f t="shared" si="6528"/>
        <v>0</v>
      </c>
      <c r="AK1873" s="31">
        <f t="shared" si="6529"/>
        <v>0</v>
      </c>
      <c r="AL1873" s="31">
        <f t="shared" si="6530"/>
        <v>0</v>
      </c>
      <c r="AM1873" s="31">
        <f t="shared" si="6487"/>
        <v>0</v>
      </c>
      <c r="AN1873" s="31">
        <f t="shared" si="6488"/>
        <v>0</v>
      </c>
      <c r="AO1873" s="31">
        <f t="shared" si="6489"/>
        <v>0</v>
      </c>
      <c r="AP1873" s="31">
        <f t="shared" si="6531"/>
        <v>0</v>
      </c>
      <c r="AQ1873" s="31">
        <f t="shared" si="6532"/>
        <v>0</v>
      </c>
      <c r="AR1873" s="31">
        <f t="shared" si="6533"/>
        <v>0</v>
      </c>
      <c r="AS1873" s="31">
        <f t="shared" si="6490"/>
        <v>0</v>
      </c>
      <c r="AT1873" s="31">
        <f t="shared" si="6491"/>
        <v>0</v>
      </c>
      <c r="AU1873" s="31">
        <f t="shared" si="6492"/>
        <v>0</v>
      </c>
      <c r="AV1873" s="31">
        <f t="shared" si="6534"/>
        <v>0</v>
      </c>
      <c r="AW1873" s="31">
        <f t="shared" si="6535"/>
        <v>0</v>
      </c>
      <c r="AX1873" s="31">
        <f t="shared" si="6536"/>
        <v>0</v>
      </c>
      <c r="AY1873" s="31">
        <f t="shared" si="6493"/>
        <v>0</v>
      </c>
      <c r="AZ1873" s="31">
        <f t="shared" si="6494"/>
        <v>0</v>
      </c>
      <c r="BA1873" s="31">
        <f t="shared" si="6495"/>
        <v>0</v>
      </c>
      <c r="BB1873" s="31">
        <f t="shared" si="6537"/>
        <v>0</v>
      </c>
      <c r="BC1873" s="31">
        <f t="shared" si="6538"/>
        <v>0</v>
      </c>
      <c r="BD1873" s="31">
        <f t="shared" si="6539"/>
        <v>0</v>
      </c>
      <c r="BE1873" s="31">
        <f t="shared" si="6496"/>
        <v>0</v>
      </c>
      <c r="BF1873" s="31">
        <f t="shared" si="6497"/>
        <v>0</v>
      </c>
      <c r="BG1873" s="31">
        <f t="shared" si="6498"/>
        <v>0</v>
      </c>
      <c r="BH1873" s="31">
        <f t="shared" si="6540"/>
        <v>0</v>
      </c>
      <c r="BI1873" s="31">
        <f t="shared" si="6541"/>
        <v>0</v>
      </c>
      <c r="BJ1873" s="31">
        <f t="shared" si="6542"/>
        <v>0</v>
      </c>
      <c r="BK1873" s="31">
        <f t="shared" si="6499"/>
        <v>0</v>
      </c>
      <c r="BL1873" s="31">
        <f t="shared" si="6500"/>
        <v>0</v>
      </c>
      <c r="BM1873" s="31">
        <f t="shared" si="6501"/>
        <v>0</v>
      </c>
      <c r="BN1873" s="31">
        <f t="shared" si="6543"/>
        <v>0</v>
      </c>
      <c r="BO1873" s="31">
        <f t="shared" si="6544"/>
        <v>0</v>
      </c>
      <c r="BP1873" s="31">
        <f t="shared" si="6545"/>
        <v>0</v>
      </c>
      <c r="BQ1873" s="31">
        <f t="shared" si="6502"/>
        <v>0</v>
      </c>
      <c r="BR1873" s="31">
        <f t="shared" si="6503"/>
        <v>0</v>
      </c>
      <c r="BS1873" s="31">
        <f t="shared" si="6546"/>
        <v>0</v>
      </c>
      <c r="BT1873" s="31">
        <f t="shared" si="6547"/>
        <v>0</v>
      </c>
      <c r="BU1873" s="31">
        <f t="shared" si="6548"/>
        <v>0</v>
      </c>
      <c r="BV1873" s="31">
        <f t="shared" si="6504"/>
        <v>0</v>
      </c>
      <c r="BW1873" s="31">
        <f t="shared" si="6505"/>
        <v>0</v>
      </c>
      <c r="BX1873" s="31">
        <f t="shared" si="6549"/>
        <v>0</v>
      </c>
      <c r="BY1873" s="31">
        <f t="shared" si="6550"/>
        <v>0</v>
      </c>
      <c r="BZ1873" s="31">
        <f t="shared" si="6551"/>
        <v>0</v>
      </c>
      <c r="CA1873" s="31">
        <f t="shared" si="6506"/>
        <v>0</v>
      </c>
      <c r="CB1873" s="31">
        <f t="shared" si="6507"/>
        <v>0</v>
      </c>
      <c r="CC1873" s="31">
        <f t="shared" si="6508"/>
        <v>0</v>
      </c>
      <c r="CD1873" s="31">
        <f t="shared" si="6384"/>
        <v>0</v>
      </c>
      <c r="CE1873" s="31">
        <f t="shared" si="6385"/>
        <v>0</v>
      </c>
      <c r="CF1873" s="31">
        <f t="shared" si="6386"/>
        <v>0</v>
      </c>
      <c r="CG1873" s="31">
        <f t="shared" si="6509"/>
        <v>0</v>
      </c>
      <c r="CH1873" s="24">
        <v>0</v>
      </c>
      <c r="CI1873" s="40"/>
      <c r="CN1873" s="1" t="s">
        <v>30</v>
      </c>
    </row>
    <row r="1874" ht="15" hidden="1">
      <c r="A1874" s="41" t="s">
        <v>1070</v>
      </c>
      <c r="B1874" s="17">
        <v>240</v>
      </c>
      <c r="C1874" s="16" t="s">
        <v>42</v>
      </c>
      <c r="D1874" s="16" t="s">
        <v>43</v>
      </c>
      <c r="E1874" s="39" t="s">
        <v>44</v>
      </c>
      <c r="F1874" s="31"/>
      <c r="G1874" s="31"/>
      <c r="H1874" s="31"/>
      <c r="I1874" s="31"/>
      <c r="J1874" s="31"/>
      <c r="K1874" s="31"/>
      <c r="L1874" s="31">
        <f t="shared" si="6516"/>
        <v>0</v>
      </c>
      <c r="M1874" s="31">
        <f t="shared" si="6517"/>
        <v>0</v>
      </c>
      <c r="N1874" s="31">
        <f t="shared" si="6518"/>
        <v>0</v>
      </c>
      <c r="O1874" s="31"/>
      <c r="P1874" s="31"/>
      <c r="Q1874" s="31"/>
      <c r="R1874" s="31">
        <f t="shared" si="6519"/>
        <v>0</v>
      </c>
      <c r="S1874" s="31">
        <f t="shared" si="6520"/>
        <v>0</v>
      </c>
      <c r="T1874" s="31">
        <f t="shared" si="6521"/>
        <v>0</v>
      </c>
      <c r="U1874" s="31"/>
      <c r="V1874" s="31"/>
      <c r="W1874" s="31"/>
      <c r="X1874" s="31">
        <f t="shared" si="6522"/>
        <v>0</v>
      </c>
      <c r="Y1874" s="31">
        <f t="shared" si="6523"/>
        <v>0</v>
      </c>
      <c r="Z1874" s="31">
        <f t="shared" si="6524"/>
        <v>0</v>
      </c>
      <c r="AA1874" s="31"/>
      <c r="AB1874" s="31"/>
      <c r="AC1874" s="31"/>
      <c r="AD1874" s="31">
        <f t="shared" si="6525"/>
        <v>0</v>
      </c>
      <c r="AE1874" s="31">
        <f t="shared" si="6526"/>
        <v>0</v>
      </c>
      <c r="AF1874" s="31">
        <f t="shared" si="6527"/>
        <v>0</v>
      </c>
      <c r="AG1874" s="31"/>
      <c r="AH1874" s="31"/>
      <c r="AI1874" s="31"/>
      <c r="AJ1874" s="31">
        <f t="shared" si="6528"/>
        <v>0</v>
      </c>
      <c r="AK1874" s="31">
        <f t="shared" si="6529"/>
        <v>0</v>
      </c>
      <c r="AL1874" s="31">
        <f t="shared" si="6530"/>
        <v>0</v>
      </c>
      <c r="AM1874" s="31"/>
      <c r="AN1874" s="31"/>
      <c r="AO1874" s="31"/>
      <c r="AP1874" s="31">
        <f t="shared" si="6531"/>
        <v>0</v>
      </c>
      <c r="AQ1874" s="31">
        <f t="shared" si="6532"/>
        <v>0</v>
      </c>
      <c r="AR1874" s="31">
        <f t="shared" si="6533"/>
        <v>0</v>
      </c>
      <c r="AS1874" s="31"/>
      <c r="AT1874" s="31"/>
      <c r="AU1874" s="31"/>
      <c r="AV1874" s="31">
        <f t="shared" si="6534"/>
        <v>0</v>
      </c>
      <c r="AW1874" s="31">
        <f t="shared" si="6535"/>
        <v>0</v>
      </c>
      <c r="AX1874" s="31">
        <f t="shared" si="6536"/>
        <v>0</v>
      </c>
      <c r="AY1874" s="31"/>
      <c r="AZ1874" s="31"/>
      <c r="BA1874" s="31"/>
      <c r="BB1874" s="31">
        <f t="shared" si="6537"/>
        <v>0</v>
      </c>
      <c r="BC1874" s="31">
        <f t="shared" si="6538"/>
        <v>0</v>
      </c>
      <c r="BD1874" s="31">
        <f t="shared" si="6539"/>
        <v>0</v>
      </c>
      <c r="BE1874" s="31"/>
      <c r="BF1874" s="31"/>
      <c r="BG1874" s="31"/>
      <c r="BH1874" s="31">
        <f t="shared" si="6540"/>
        <v>0</v>
      </c>
      <c r="BI1874" s="31">
        <f t="shared" si="6541"/>
        <v>0</v>
      </c>
      <c r="BJ1874" s="31">
        <f t="shared" si="6542"/>
        <v>0</v>
      </c>
      <c r="BK1874" s="31"/>
      <c r="BL1874" s="31"/>
      <c r="BM1874" s="31"/>
      <c r="BN1874" s="31">
        <f t="shared" si="6543"/>
        <v>0</v>
      </c>
      <c r="BO1874" s="31">
        <f t="shared" si="6544"/>
        <v>0</v>
      </c>
      <c r="BP1874" s="31">
        <f t="shared" si="6545"/>
        <v>0</v>
      </c>
      <c r="BQ1874" s="31"/>
      <c r="BR1874" s="31"/>
      <c r="BS1874" s="31">
        <f t="shared" si="6546"/>
        <v>0</v>
      </c>
      <c r="BT1874" s="31">
        <f t="shared" si="6547"/>
        <v>0</v>
      </c>
      <c r="BU1874" s="31">
        <f t="shared" si="6548"/>
        <v>0</v>
      </c>
      <c r="BV1874" s="31"/>
      <c r="BW1874" s="31"/>
      <c r="BX1874" s="31">
        <f t="shared" si="6549"/>
        <v>0</v>
      </c>
      <c r="BY1874" s="31">
        <f t="shared" si="6550"/>
        <v>0</v>
      </c>
      <c r="BZ1874" s="31">
        <f t="shared" si="6551"/>
        <v>0</v>
      </c>
      <c r="CA1874" s="31"/>
      <c r="CB1874" s="31"/>
      <c r="CC1874" s="31"/>
      <c r="CD1874" s="31">
        <f t="shared" si="6384"/>
        <v>0</v>
      </c>
      <c r="CE1874" s="31">
        <f t="shared" si="6385"/>
        <v>0</v>
      </c>
      <c r="CF1874" s="31">
        <f t="shared" si="6386"/>
        <v>0</v>
      </c>
      <c r="CG1874" s="31"/>
      <c r="CH1874" s="24">
        <v>0</v>
      </c>
      <c r="CI1874" s="40"/>
    </row>
    <row r="1875" ht="43.75">
      <c r="A1875" s="41" t="s">
        <v>1072</v>
      </c>
      <c r="B1875" s="41"/>
      <c r="C1875" s="39"/>
      <c r="D1875" s="16"/>
      <c r="E1875" s="39" t="s">
        <v>1073</v>
      </c>
      <c r="F1875" s="31">
        <f t="shared" si="6513"/>
        <v>44260</v>
      </c>
      <c r="G1875" s="31">
        <f t="shared" si="6514"/>
        <v>81150</v>
      </c>
      <c r="H1875" s="31">
        <f t="shared" si="6515"/>
        <v>117214</v>
      </c>
      <c r="I1875" s="31">
        <f t="shared" si="6472"/>
        <v>0</v>
      </c>
      <c r="J1875" s="31">
        <f t="shared" si="6473"/>
        <v>0</v>
      </c>
      <c r="K1875" s="31">
        <f t="shared" si="6474"/>
        <v>0</v>
      </c>
      <c r="L1875" s="31">
        <f t="shared" si="6516"/>
        <v>44260</v>
      </c>
      <c r="M1875" s="31">
        <f t="shared" si="6517"/>
        <v>81150</v>
      </c>
      <c r="N1875" s="31">
        <f t="shared" si="6518"/>
        <v>117214</v>
      </c>
      <c r="O1875" s="31">
        <f t="shared" si="6475"/>
        <v>0</v>
      </c>
      <c r="P1875" s="31">
        <f t="shared" si="6476"/>
        <v>0</v>
      </c>
      <c r="Q1875" s="31">
        <f t="shared" si="6477"/>
        <v>0</v>
      </c>
      <c r="R1875" s="31">
        <f t="shared" si="6519"/>
        <v>44260</v>
      </c>
      <c r="S1875" s="31">
        <f t="shared" si="6520"/>
        <v>81150</v>
      </c>
      <c r="T1875" s="31">
        <f t="shared" si="6521"/>
        <v>117214</v>
      </c>
      <c r="U1875" s="31">
        <f t="shared" si="6478"/>
        <v>0</v>
      </c>
      <c r="V1875" s="31">
        <f t="shared" si="6479"/>
        <v>0</v>
      </c>
      <c r="W1875" s="31">
        <f t="shared" si="6480"/>
        <v>0</v>
      </c>
      <c r="X1875" s="31">
        <f t="shared" si="6522"/>
        <v>44260</v>
      </c>
      <c r="Y1875" s="31">
        <f t="shared" si="6523"/>
        <v>81150</v>
      </c>
      <c r="Z1875" s="31">
        <f t="shared" si="6524"/>
        <v>117214</v>
      </c>
      <c r="AA1875" s="31">
        <f t="shared" si="6481"/>
        <v>0</v>
      </c>
      <c r="AB1875" s="31">
        <f t="shared" si="6482"/>
        <v>0</v>
      </c>
      <c r="AC1875" s="31">
        <f t="shared" si="6483"/>
        <v>0</v>
      </c>
      <c r="AD1875" s="31">
        <f t="shared" si="6525"/>
        <v>44260</v>
      </c>
      <c r="AE1875" s="31">
        <f t="shared" si="6526"/>
        <v>81150</v>
      </c>
      <c r="AF1875" s="31">
        <f t="shared" si="6527"/>
        <v>117214</v>
      </c>
      <c r="AG1875" s="31">
        <f t="shared" si="6484"/>
        <v>0</v>
      </c>
      <c r="AH1875" s="31">
        <f t="shared" si="6485"/>
        <v>0</v>
      </c>
      <c r="AI1875" s="31">
        <f t="shared" si="6486"/>
        <v>0</v>
      </c>
      <c r="AJ1875" s="31">
        <f t="shared" si="6528"/>
        <v>44260</v>
      </c>
      <c r="AK1875" s="31">
        <f t="shared" si="6529"/>
        <v>81150</v>
      </c>
      <c r="AL1875" s="31">
        <f t="shared" si="6530"/>
        <v>117214</v>
      </c>
      <c r="AM1875" s="31">
        <f t="shared" si="6487"/>
        <v>0</v>
      </c>
      <c r="AN1875" s="31">
        <f t="shared" si="6488"/>
        <v>0</v>
      </c>
      <c r="AO1875" s="31">
        <f t="shared" si="6489"/>
        <v>0</v>
      </c>
      <c r="AP1875" s="31">
        <f t="shared" si="6531"/>
        <v>44260</v>
      </c>
      <c r="AQ1875" s="31">
        <f t="shared" si="6532"/>
        <v>81150</v>
      </c>
      <c r="AR1875" s="31">
        <f t="shared" si="6533"/>
        <v>117214</v>
      </c>
      <c r="AS1875" s="31">
        <f t="shared" si="6490"/>
        <v>0</v>
      </c>
      <c r="AT1875" s="31">
        <f t="shared" si="6491"/>
        <v>0</v>
      </c>
      <c r="AU1875" s="31">
        <f t="shared" si="6492"/>
        <v>0</v>
      </c>
      <c r="AV1875" s="31">
        <f t="shared" si="6534"/>
        <v>44260</v>
      </c>
      <c r="AW1875" s="31">
        <f t="shared" si="6535"/>
        <v>81150</v>
      </c>
      <c r="AX1875" s="31">
        <f t="shared" si="6536"/>
        <v>117214</v>
      </c>
      <c r="AY1875" s="31">
        <f t="shared" si="6493"/>
        <v>938.56500000000005</v>
      </c>
      <c r="AZ1875" s="31">
        <f t="shared" si="6494"/>
        <v>0</v>
      </c>
      <c r="BA1875" s="31">
        <f t="shared" si="6495"/>
        <v>0</v>
      </c>
      <c r="BB1875" s="31">
        <f t="shared" si="6537"/>
        <v>45198.565000000002</v>
      </c>
      <c r="BC1875" s="31">
        <f t="shared" si="6538"/>
        <v>81150</v>
      </c>
      <c r="BD1875" s="31">
        <f t="shared" si="6539"/>
        <v>117214</v>
      </c>
      <c r="BE1875" s="31">
        <f t="shared" si="6496"/>
        <v>0</v>
      </c>
      <c r="BF1875" s="31">
        <f t="shared" si="6497"/>
        <v>0</v>
      </c>
      <c r="BG1875" s="31">
        <f t="shared" si="6498"/>
        <v>0</v>
      </c>
      <c r="BH1875" s="31">
        <f t="shared" si="6540"/>
        <v>45198.565000000002</v>
      </c>
      <c r="BI1875" s="31">
        <f t="shared" si="6541"/>
        <v>81150</v>
      </c>
      <c r="BJ1875" s="31">
        <f t="shared" si="6542"/>
        <v>117214</v>
      </c>
      <c r="BK1875" s="31">
        <f t="shared" si="6499"/>
        <v>0</v>
      </c>
      <c r="BL1875" s="31">
        <f t="shared" si="6500"/>
        <v>3589.0799999999999</v>
      </c>
      <c r="BM1875" s="31">
        <f t="shared" si="6501"/>
        <v>0</v>
      </c>
      <c r="BN1875" s="31">
        <f t="shared" si="6543"/>
        <v>45198.565000000002</v>
      </c>
      <c r="BO1875" s="31">
        <f t="shared" si="6544"/>
        <v>84739.080000000002</v>
      </c>
      <c r="BP1875" s="31">
        <f t="shared" si="6545"/>
        <v>117214</v>
      </c>
      <c r="BQ1875" s="31">
        <f t="shared" si="6502"/>
        <v>0</v>
      </c>
      <c r="BR1875" s="31">
        <f t="shared" si="6503"/>
        <v>-1583.5899999999999</v>
      </c>
      <c r="BS1875" s="31">
        <f t="shared" si="6546"/>
        <v>45198.565000000002</v>
      </c>
      <c r="BT1875" s="31">
        <f t="shared" si="6547"/>
        <v>83155.490000000005</v>
      </c>
      <c r="BU1875" s="31">
        <f t="shared" si="6548"/>
        <v>117214</v>
      </c>
      <c r="BV1875" s="31">
        <f t="shared" si="6504"/>
        <v>0</v>
      </c>
      <c r="BW1875" s="31">
        <f t="shared" si="6505"/>
        <v>0</v>
      </c>
      <c r="BX1875" s="31">
        <f t="shared" si="6549"/>
        <v>45198.565000000002</v>
      </c>
      <c r="BY1875" s="31">
        <f t="shared" si="6550"/>
        <v>83155.490000000005</v>
      </c>
      <c r="BZ1875" s="31">
        <f t="shared" si="6551"/>
        <v>117214</v>
      </c>
      <c r="CA1875" s="31">
        <f t="shared" si="6506"/>
        <v>-3916.884</v>
      </c>
      <c r="CB1875" s="31">
        <f t="shared" si="6507"/>
        <v>0</v>
      </c>
      <c r="CC1875" s="31">
        <f t="shared" si="6508"/>
        <v>0</v>
      </c>
      <c r="CD1875" s="31">
        <f t="shared" si="6384"/>
        <v>41281.681000000004</v>
      </c>
      <c r="CE1875" s="31">
        <f t="shared" si="6385"/>
        <v>83155.490000000005</v>
      </c>
      <c r="CF1875" s="31">
        <f t="shared" si="6386"/>
        <v>117214</v>
      </c>
      <c r="CG1875" s="31">
        <f t="shared" si="6509"/>
        <v>0</v>
      </c>
      <c r="CH1875" s="24"/>
      <c r="CI1875" s="40"/>
      <c r="CO1875" s="1" t="s">
        <v>31</v>
      </c>
    </row>
    <row r="1876" ht="29.850000000000001">
      <c r="A1876" s="41" t="s">
        <v>1072</v>
      </c>
      <c r="B1876" s="17">
        <v>200</v>
      </c>
      <c r="C1876" s="16"/>
      <c r="D1876" s="16"/>
      <c r="E1876" s="39" t="s">
        <v>40</v>
      </c>
      <c r="F1876" s="31">
        <f t="shared" si="6513"/>
        <v>44260</v>
      </c>
      <c r="G1876" s="31">
        <f t="shared" si="6514"/>
        <v>81150</v>
      </c>
      <c r="H1876" s="31">
        <f t="shared" si="6515"/>
        <v>117214</v>
      </c>
      <c r="I1876" s="31">
        <f t="shared" si="6472"/>
        <v>0</v>
      </c>
      <c r="J1876" s="31">
        <f t="shared" si="6473"/>
        <v>0</v>
      </c>
      <c r="K1876" s="31">
        <f t="shared" si="6474"/>
        <v>0</v>
      </c>
      <c r="L1876" s="31">
        <f t="shared" si="6516"/>
        <v>44260</v>
      </c>
      <c r="M1876" s="31">
        <f t="shared" si="6517"/>
        <v>81150</v>
      </c>
      <c r="N1876" s="31">
        <f t="shared" si="6518"/>
        <v>117214</v>
      </c>
      <c r="O1876" s="31">
        <f t="shared" si="6475"/>
        <v>0</v>
      </c>
      <c r="P1876" s="31">
        <f t="shared" si="6476"/>
        <v>0</v>
      </c>
      <c r="Q1876" s="31">
        <f t="shared" si="6477"/>
        <v>0</v>
      </c>
      <c r="R1876" s="31">
        <f t="shared" si="6519"/>
        <v>44260</v>
      </c>
      <c r="S1876" s="31">
        <f t="shared" si="6520"/>
        <v>81150</v>
      </c>
      <c r="T1876" s="31">
        <f t="shared" si="6521"/>
        <v>117214</v>
      </c>
      <c r="U1876" s="31">
        <f t="shared" si="6478"/>
        <v>0</v>
      </c>
      <c r="V1876" s="31">
        <f t="shared" si="6479"/>
        <v>0</v>
      </c>
      <c r="W1876" s="31">
        <f t="shared" si="6480"/>
        <v>0</v>
      </c>
      <c r="X1876" s="31">
        <f t="shared" si="6522"/>
        <v>44260</v>
      </c>
      <c r="Y1876" s="31">
        <f t="shared" si="6523"/>
        <v>81150</v>
      </c>
      <c r="Z1876" s="31">
        <f t="shared" si="6524"/>
        <v>117214</v>
      </c>
      <c r="AA1876" s="31">
        <f t="shared" si="6481"/>
        <v>0</v>
      </c>
      <c r="AB1876" s="31">
        <f t="shared" si="6482"/>
        <v>0</v>
      </c>
      <c r="AC1876" s="31">
        <f t="shared" si="6483"/>
        <v>0</v>
      </c>
      <c r="AD1876" s="31">
        <f t="shared" si="6525"/>
        <v>44260</v>
      </c>
      <c r="AE1876" s="31">
        <f t="shared" si="6526"/>
        <v>81150</v>
      </c>
      <c r="AF1876" s="31">
        <f t="shared" si="6527"/>
        <v>117214</v>
      </c>
      <c r="AG1876" s="31">
        <f t="shared" si="6484"/>
        <v>0</v>
      </c>
      <c r="AH1876" s="31">
        <f t="shared" si="6485"/>
        <v>0</v>
      </c>
      <c r="AI1876" s="31">
        <f t="shared" si="6486"/>
        <v>0</v>
      </c>
      <c r="AJ1876" s="31">
        <f t="shared" si="6528"/>
        <v>44260</v>
      </c>
      <c r="AK1876" s="31">
        <f t="shared" si="6529"/>
        <v>81150</v>
      </c>
      <c r="AL1876" s="31">
        <f t="shared" si="6530"/>
        <v>117214</v>
      </c>
      <c r="AM1876" s="31">
        <f t="shared" si="6487"/>
        <v>0</v>
      </c>
      <c r="AN1876" s="31">
        <f t="shared" si="6488"/>
        <v>0</v>
      </c>
      <c r="AO1876" s="31">
        <f t="shared" si="6489"/>
        <v>0</v>
      </c>
      <c r="AP1876" s="31">
        <f t="shared" si="6531"/>
        <v>44260</v>
      </c>
      <c r="AQ1876" s="31">
        <f t="shared" si="6532"/>
        <v>81150</v>
      </c>
      <c r="AR1876" s="31">
        <f t="shared" si="6533"/>
        <v>117214</v>
      </c>
      <c r="AS1876" s="31">
        <f t="shared" si="6490"/>
        <v>0</v>
      </c>
      <c r="AT1876" s="31">
        <f t="shared" si="6491"/>
        <v>0</v>
      </c>
      <c r="AU1876" s="31">
        <f t="shared" si="6492"/>
        <v>0</v>
      </c>
      <c r="AV1876" s="31">
        <f t="shared" si="6534"/>
        <v>44260</v>
      </c>
      <c r="AW1876" s="31">
        <f t="shared" si="6535"/>
        <v>81150</v>
      </c>
      <c r="AX1876" s="31">
        <f t="shared" si="6536"/>
        <v>117214</v>
      </c>
      <c r="AY1876" s="31">
        <f t="shared" si="6493"/>
        <v>938.56500000000005</v>
      </c>
      <c r="AZ1876" s="31">
        <f t="shared" si="6494"/>
        <v>0</v>
      </c>
      <c r="BA1876" s="31">
        <f t="shared" si="6495"/>
        <v>0</v>
      </c>
      <c r="BB1876" s="31">
        <f t="shared" si="6537"/>
        <v>45198.565000000002</v>
      </c>
      <c r="BC1876" s="31">
        <f t="shared" si="6538"/>
        <v>81150</v>
      </c>
      <c r="BD1876" s="31">
        <f t="shared" si="6539"/>
        <v>117214</v>
      </c>
      <c r="BE1876" s="31">
        <f t="shared" si="6496"/>
        <v>0</v>
      </c>
      <c r="BF1876" s="31">
        <f t="shared" si="6497"/>
        <v>0</v>
      </c>
      <c r="BG1876" s="31">
        <f t="shared" si="6498"/>
        <v>0</v>
      </c>
      <c r="BH1876" s="31">
        <f t="shared" si="6540"/>
        <v>45198.565000000002</v>
      </c>
      <c r="BI1876" s="31">
        <f t="shared" si="6541"/>
        <v>81150</v>
      </c>
      <c r="BJ1876" s="31">
        <f t="shared" si="6542"/>
        <v>117214</v>
      </c>
      <c r="BK1876" s="31">
        <f t="shared" si="6499"/>
        <v>0</v>
      </c>
      <c r="BL1876" s="31">
        <f t="shared" si="6500"/>
        <v>3589.0799999999999</v>
      </c>
      <c r="BM1876" s="31">
        <f t="shared" si="6501"/>
        <v>0</v>
      </c>
      <c r="BN1876" s="31">
        <f t="shared" si="6543"/>
        <v>45198.565000000002</v>
      </c>
      <c r="BO1876" s="31">
        <f t="shared" si="6544"/>
        <v>84739.080000000002</v>
      </c>
      <c r="BP1876" s="31">
        <f t="shared" si="6545"/>
        <v>117214</v>
      </c>
      <c r="BQ1876" s="31">
        <f t="shared" si="6502"/>
        <v>0</v>
      </c>
      <c r="BR1876" s="31">
        <f t="shared" si="6503"/>
        <v>-1583.5899999999999</v>
      </c>
      <c r="BS1876" s="31">
        <f t="shared" si="6546"/>
        <v>45198.565000000002</v>
      </c>
      <c r="BT1876" s="31">
        <f t="shared" si="6547"/>
        <v>83155.490000000005</v>
      </c>
      <c r="BU1876" s="31">
        <f t="shared" si="6548"/>
        <v>117214</v>
      </c>
      <c r="BV1876" s="31">
        <f t="shared" si="6504"/>
        <v>0</v>
      </c>
      <c r="BW1876" s="31">
        <f t="shared" si="6505"/>
        <v>0</v>
      </c>
      <c r="BX1876" s="31">
        <f t="shared" si="6549"/>
        <v>45198.565000000002</v>
      </c>
      <c r="BY1876" s="31">
        <f t="shared" si="6550"/>
        <v>83155.490000000005</v>
      </c>
      <c r="BZ1876" s="31">
        <f t="shared" si="6551"/>
        <v>117214</v>
      </c>
      <c r="CA1876" s="31">
        <f t="shared" si="6506"/>
        <v>-3916.884</v>
      </c>
      <c r="CB1876" s="31">
        <f t="shared" si="6507"/>
        <v>0</v>
      </c>
      <c r="CC1876" s="31">
        <f t="shared" si="6508"/>
        <v>0</v>
      </c>
      <c r="CD1876" s="31">
        <f t="shared" si="6384"/>
        <v>41281.681000000004</v>
      </c>
      <c r="CE1876" s="31">
        <f t="shared" si="6385"/>
        <v>83155.490000000005</v>
      </c>
      <c r="CF1876" s="31">
        <f t="shared" si="6386"/>
        <v>117214</v>
      </c>
      <c r="CG1876" s="31">
        <f t="shared" si="6509"/>
        <v>0</v>
      </c>
      <c r="CH1876" s="24"/>
      <c r="CI1876" s="40"/>
      <c r="CM1876" s="1" t="s">
        <v>29</v>
      </c>
    </row>
    <row r="1877" ht="43.75">
      <c r="A1877" s="41" t="s">
        <v>1072</v>
      </c>
      <c r="B1877" s="17">
        <v>240</v>
      </c>
      <c r="C1877" s="16"/>
      <c r="D1877" s="16"/>
      <c r="E1877" s="39" t="s">
        <v>41</v>
      </c>
      <c r="F1877" s="31">
        <f t="shared" si="6513"/>
        <v>44260</v>
      </c>
      <c r="G1877" s="31">
        <f t="shared" si="6514"/>
        <v>81150</v>
      </c>
      <c r="H1877" s="31">
        <f t="shared" si="6515"/>
        <v>117214</v>
      </c>
      <c r="I1877" s="31">
        <f t="shared" si="6472"/>
        <v>0</v>
      </c>
      <c r="J1877" s="31">
        <f t="shared" si="6473"/>
        <v>0</v>
      </c>
      <c r="K1877" s="31">
        <f t="shared" si="6474"/>
        <v>0</v>
      </c>
      <c r="L1877" s="31">
        <f t="shared" si="6516"/>
        <v>44260</v>
      </c>
      <c r="M1877" s="31">
        <f t="shared" si="6517"/>
        <v>81150</v>
      </c>
      <c r="N1877" s="31">
        <f t="shared" si="6518"/>
        <v>117214</v>
      </c>
      <c r="O1877" s="31">
        <f t="shared" si="6475"/>
        <v>0</v>
      </c>
      <c r="P1877" s="31">
        <f t="shared" si="6476"/>
        <v>0</v>
      </c>
      <c r="Q1877" s="31">
        <f t="shared" si="6477"/>
        <v>0</v>
      </c>
      <c r="R1877" s="31">
        <f t="shared" si="6519"/>
        <v>44260</v>
      </c>
      <c r="S1877" s="31">
        <f t="shared" si="6520"/>
        <v>81150</v>
      </c>
      <c r="T1877" s="31">
        <f t="shared" si="6521"/>
        <v>117214</v>
      </c>
      <c r="U1877" s="31">
        <f t="shared" si="6478"/>
        <v>0</v>
      </c>
      <c r="V1877" s="31">
        <f t="shared" si="6479"/>
        <v>0</v>
      </c>
      <c r="W1877" s="31">
        <f t="shared" si="6480"/>
        <v>0</v>
      </c>
      <c r="X1877" s="31">
        <f t="shared" si="6522"/>
        <v>44260</v>
      </c>
      <c r="Y1877" s="31">
        <f t="shared" si="6523"/>
        <v>81150</v>
      </c>
      <c r="Z1877" s="31">
        <f t="shared" si="6524"/>
        <v>117214</v>
      </c>
      <c r="AA1877" s="31">
        <f t="shared" si="6481"/>
        <v>0</v>
      </c>
      <c r="AB1877" s="31">
        <f t="shared" si="6482"/>
        <v>0</v>
      </c>
      <c r="AC1877" s="31">
        <f t="shared" si="6483"/>
        <v>0</v>
      </c>
      <c r="AD1877" s="31">
        <f t="shared" si="6525"/>
        <v>44260</v>
      </c>
      <c r="AE1877" s="31">
        <f t="shared" si="6526"/>
        <v>81150</v>
      </c>
      <c r="AF1877" s="31">
        <f t="shared" si="6527"/>
        <v>117214</v>
      </c>
      <c r="AG1877" s="31">
        <f t="shared" si="6484"/>
        <v>0</v>
      </c>
      <c r="AH1877" s="31">
        <f t="shared" si="6485"/>
        <v>0</v>
      </c>
      <c r="AI1877" s="31">
        <f t="shared" si="6486"/>
        <v>0</v>
      </c>
      <c r="AJ1877" s="31">
        <f t="shared" si="6528"/>
        <v>44260</v>
      </c>
      <c r="AK1877" s="31">
        <f t="shared" si="6529"/>
        <v>81150</v>
      </c>
      <c r="AL1877" s="31">
        <f t="shared" si="6530"/>
        <v>117214</v>
      </c>
      <c r="AM1877" s="31">
        <f t="shared" si="6487"/>
        <v>0</v>
      </c>
      <c r="AN1877" s="31">
        <f t="shared" si="6488"/>
        <v>0</v>
      </c>
      <c r="AO1877" s="31">
        <f t="shared" si="6489"/>
        <v>0</v>
      </c>
      <c r="AP1877" s="31">
        <f t="shared" si="6531"/>
        <v>44260</v>
      </c>
      <c r="AQ1877" s="31">
        <f t="shared" si="6532"/>
        <v>81150</v>
      </c>
      <c r="AR1877" s="31">
        <f t="shared" si="6533"/>
        <v>117214</v>
      </c>
      <c r="AS1877" s="31">
        <f t="shared" si="6490"/>
        <v>0</v>
      </c>
      <c r="AT1877" s="31">
        <f t="shared" si="6491"/>
        <v>0</v>
      </c>
      <c r="AU1877" s="31">
        <f t="shared" si="6492"/>
        <v>0</v>
      </c>
      <c r="AV1877" s="31">
        <f t="shared" si="6534"/>
        <v>44260</v>
      </c>
      <c r="AW1877" s="31">
        <f t="shared" si="6535"/>
        <v>81150</v>
      </c>
      <c r="AX1877" s="31">
        <f t="shared" si="6536"/>
        <v>117214</v>
      </c>
      <c r="AY1877" s="31">
        <f t="shared" si="6493"/>
        <v>938.56500000000005</v>
      </c>
      <c r="AZ1877" s="31">
        <f t="shared" si="6494"/>
        <v>0</v>
      </c>
      <c r="BA1877" s="31">
        <f t="shared" si="6495"/>
        <v>0</v>
      </c>
      <c r="BB1877" s="31">
        <f t="shared" si="6537"/>
        <v>45198.565000000002</v>
      </c>
      <c r="BC1877" s="31">
        <f t="shared" si="6538"/>
        <v>81150</v>
      </c>
      <c r="BD1877" s="31">
        <f t="shared" si="6539"/>
        <v>117214</v>
      </c>
      <c r="BE1877" s="31">
        <f t="shared" si="6496"/>
        <v>0</v>
      </c>
      <c r="BF1877" s="31">
        <f t="shared" si="6497"/>
        <v>0</v>
      </c>
      <c r="BG1877" s="31">
        <f t="shared" si="6498"/>
        <v>0</v>
      </c>
      <c r="BH1877" s="31">
        <f t="shared" si="6540"/>
        <v>45198.565000000002</v>
      </c>
      <c r="BI1877" s="31">
        <f t="shared" si="6541"/>
        <v>81150</v>
      </c>
      <c r="BJ1877" s="31">
        <f t="shared" si="6542"/>
        <v>117214</v>
      </c>
      <c r="BK1877" s="31">
        <f t="shared" si="6499"/>
        <v>0</v>
      </c>
      <c r="BL1877" s="31">
        <f t="shared" si="6500"/>
        <v>3589.0799999999999</v>
      </c>
      <c r="BM1877" s="31">
        <f t="shared" si="6501"/>
        <v>0</v>
      </c>
      <c r="BN1877" s="31">
        <f t="shared" si="6543"/>
        <v>45198.565000000002</v>
      </c>
      <c r="BO1877" s="31">
        <f t="shared" si="6544"/>
        <v>84739.080000000002</v>
      </c>
      <c r="BP1877" s="31">
        <f t="shared" si="6545"/>
        <v>117214</v>
      </c>
      <c r="BQ1877" s="31">
        <f t="shared" si="6502"/>
        <v>0</v>
      </c>
      <c r="BR1877" s="31">
        <f t="shared" si="6503"/>
        <v>-1583.5899999999999</v>
      </c>
      <c r="BS1877" s="31">
        <f t="shared" si="6546"/>
        <v>45198.565000000002</v>
      </c>
      <c r="BT1877" s="31">
        <f t="shared" si="6547"/>
        <v>83155.490000000005</v>
      </c>
      <c r="BU1877" s="31">
        <f t="shared" si="6548"/>
        <v>117214</v>
      </c>
      <c r="BV1877" s="31">
        <f t="shared" si="6504"/>
        <v>0</v>
      </c>
      <c r="BW1877" s="31">
        <f t="shared" si="6505"/>
        <v>0</v>
      </c>
      <c r="BX1877" s="31">
        <f t="shared" si="6549"/>
        <v>45198.565000000002</v>
      </c>
      <c r="BY1877" s="31">
        <f t="shared" si="6550"/>
        <v>83155.490000000005</v>
      </c>
      <c r="BZ1877" s="31">
        <f t="shared" si="6551"/>
        <v>117214</v>
      </c>
      <c r="CA1877" s="31">
        <f t="shared" si="6506"/>
        <v>-3916.884</v>
      </c>
      <c r="CB1877" s="31">
        <f t="shared" si="6507"/>
        <v>0</v>
      </c>
      <c r="CC1877" s="31">
        <f t="shared" si="6508"/>
        <v>0</v>
      </c>
      <c r="CD1877" s="31">
        <f t="shared" si="6384"/>
        <v>41281.681000000004</v>
      </c>
      <c r="CE1877" s="31">
        <f t="shared" si="6385"/>
        <v>83155.490000000005</v>
      </c>
      <c r="CF1877" s="31">
        <f t="shared" si="6386"/>
        <v>117214</v>
      </c>
      <c r="CG1877" s="31">
        <f t="shared" si="6509"/>
        <v>0</v>
      </c>
      <c r="CH1877" s="24"/>
      <c r="CI1877" s="40"/>
      <c r="CN1877" s="1" t="s">
        <v>30</v>
      </c>
    </row>
    <row r="1878" ht="15">
      <c r="A1878" s="41" t="s">
        <v>1072</v>
      </c>
      <c r="B1878" s="17">
        <v>240</v>
      </c>
      <c r="C1878" s="16" t="s">
        <v>42</v>
      </c>
      <c r="D1878" s="16" t="s">
        <v>43</v>
      </c>
      <c r="E1878" s="39" t="s">
        <v>44</v>
      </c>
      <c r="F1878" s="31">
        <v>44260</v>
      </c>
      <c r="G1878" s="31">
        <v>81150</v>
      </c>
      <c r="H1878" s="31">
        <v>117214</v>
      </c>
      <c r="I1878" s="31"/>
      <c r="J1878" s="31"/>
      <c r="K1878" s="31"/>
      <c r="L1878" s="31">
        <f t="shared" si="6516"/>
        <v>44260</v>
      </c>
      <c r="M1878" s="31">
        <f t="shared" si="6517"/>
        <v>81150</v>
      </c>
      <c r="N1878" s="31">
        <f t="shared" si="6518"/>
        <v>117214</v>
      </c>
      <c r="O1878" s="31"/>
      <c r="P1878" s="31"/>
      <c r="Q1878" s="31"/>
      <c r="R1878" s="31">
        <f t="shared" si="6519"/>
        <v>44260</v>
      </c>
      <c r="S1878" s="31">
        <f t="shared" si="6520"/>
        <v>81150</v>
      </c>
      <c r="T1878" s="31">
        <f t="shared" si="6521"/>
        <v>117214</v>
      </c>
      <c r="U1878" s="31"/>
      <c r="V1878" s="31"/>
      <c r="W1878" s="31"/>
      <c r="X1878" s="31">
        <f t="shared" si="6522"/>
        <v>44260</v>
      </c>
      <c r="Y1878" s="31">
        <f t="shared" si="6523"/>
        <v>81150</v>
      </c>
      <c r="Z1878" s="31">
        <f t="shared" si="6524"/>
        <v>117214</v>
      </c>
      <c r="AA1878" s="31"/>
      <c r="AB1878" s="31"/>
      <c r="AC1878" s="31"/>
      <c r="AD1878" s="31">
        <f t="shared" si="6525"/>
        <v>44260</v>
      </c>
      <c r="AE1878" s="31">
        <f t="shared" si="6526"/>
        <v>81150</v>
      </c>
      <c r="AF1878" s="31">
        <f t="shared" si="6527"/>
        <v>117214</v>
      </c>
      <c r="AG1878" s="31"/>
      <c r="AH1878" s="31"/>
      <c r="AI1878" s="31"/>
      <c r="AJ1878" s="31">
        <f t="shared" si="6528"/>
        <v>44260</v>
      </c>
      <c r="AK1878" s="31">
        <f t="shared" si="6529"/>
        <v>81150</v>
      </c>
      <c r="AL1878" s="31">
        <f t="shared" si="6530"/>
        <v>117214</v>
      </c>
      <c r="AM1878" s="31"/>
      <c r="AN1878" s="31"/>
      <c r="AO1878" s="31"/>
      <c r="AP1878" s="31">
        <f t="shared" si="6531"/>
        <v>44260</v>
      </c>
      <c r="AQ1878" s="31">
        <f t="shared" si="6532"/>
        <v>81150</v>
      </c>
      <c r="AR1878" s="31">
        <f t="shared" si="6533"/>
        <v>117214</v>
      </c>
      <c r="AS1878" s="31"/>
      <c r="AT1878" s="31"/>
      <c r="AU1878" s="31"/>
      <c r="AV1878" s="31">
        <f t="shared" si="6534"/>
        <v>44260</v>
      </c>
      <c r="AW1878" s="31">
        <f t="shared" si="6535"/>
        <v>81150</v>
      </c>
      <c r="AX1878" s="31">
        <f t="shared" si="6536"/>
        <v>117214</v>
      </c>
      <c r="AY1878" s="31">
        <v>938.56500000000005</v>
      </c>
      <c r="AZ1878" s="31"/>
      <c r="BA1878" s="31"/>
      <c r="BB1878" s="31">
        <f t="shared" si="6537"/>
        <v>45198.565000000002</v>
      </c>
      <c r="BC1878" s="31">
        <f t="shared" si="6538"/>
        <v>81150</v>
      </c>
      <c r="BD1878" s="31">
        <f t="shared" si="6539"/>
        <v>117214</v>
      </c>
      <c r="BE1878" s="31"/>
      <c r="BF1878" s="31"/>
      <c r="BG1878" s="31"/>
      <c r="BH1878" s="31">
        <f t="shared" si="6540"/>
        <v>45198.565000000002</v>
      </c>
      <c r="BI1878" s="31">
        <f t="shared" si="6541"/>
        <v>81150</v>
      </c>
      <c r="BJ1878" s="31">
        <f t="shared" si="6542"/>
        <v>117214</v>
      </c>
      <c r="BK1878" s="31"/>
      <c r="BL1878" s="31">
        <v>3589.0799999999999</v>
      </c>
      <c r="BM1878" s="31"/>
      <c r="BN1878" s="31">
        <f t="shared" si="6543"/>
        <v>45198.565000000002</v>
      </c>
      <c r="BO1878" s="31">
        <f t="shared" si="6544"/>
        <v>84739.080000000002</v>
      </c>
      <c r="BP1878" s="31">
        <f t="shared" si="6545"/>
        <v>117214</v>
      </c>
      <c r="BQ1878" s="31"/>
      <c r="BR1878" s="31">
        <v>-1583.5899999999999</v>
      </c>
      <c r="BS1878" s="31">
        <f t="shared" si="6546"/>
        <v>45198.565000000002</v>
      </c>
      <c r="BT1878" s="31">
        <f t="shared" si="6547"/>
        <v>83155.490000000005</v>
      </c>
      <c r="BU1878" s="31">
        <f t="shared" si="6548"/>
        <v>117214</v>
      </c>
      <c r="BV1878" s="31"/>
      <c r="BW1878" s="31"/>
      <c r="BX1878" s="31">
        <f t="shared" si="6549"/>
        <v>45198.565000000002</v>
      </c>
      <c r="BY1878" s="31">
        <f t="shared" si="6550"/>
        <v>83155.490000000005</v>
      </c>
      <c r="BZ1878" s="31">
        <f t="shared" si="6551"/>
        <v>117214</v>
      </c>
      <c r="CA1878" s="31">
        <f>-1878.693-2038.191</f>
        <v>-3916.884</v>
      </c>
      <c r="CB1878" s="31"/>
      <c r="CC1878" s="31"/>
      <c r="CD1878" s="31">
        <f t="shared" si="6384"/>
        <v>41281.681000000004</v>
      </c>
      <c r="CE1878" s="31">
        <f t="shared" si="6385"/>
        <v>83155.490000000005</v>
      </c>
      <c r="CF1878" s="31">
        <f t="shared" si="6386"/>
        <v>117214</v>
      </c>
      <c r="CG1878" s="31"/>
      <c r="CH1878" s="24"/>
      <c r="CI1878" s="40"/>
    </row>
    <row r="1879" s="26" customFormat="1" ht="43.75">
      <c r="A1879" s="27" t="s">
        <v>1074</v>
      </c>
      <c r="B1879" s="28"/>
      <c r="C1879" s="27"/>
      <c r="D1879" s="27"/>
      <c r="E1879" s="29" t="s">
        <v>1075</v>
      </c>
      <c r="F1879" s="30">
        <f>F1880+F1979+F2003+F2033+F2095</f>
        <v>1273866.8999999999</v>
      </c>
      <c r="G1879" s="30">
        <f>G1880+G1979+G2003+G2033+G2095</f>
        <v>1006575.9</v>
      </c>
      <c r="H1879" s="30">
        <f>H1880+H1979+H2003+H2033+H2095</f>
        <v>1575244.8</v>
      </c>
      <c r="I1879" s="30">
        <f>I1880+I1979+I2003+I2033+I2095</f>
        <v>15260.5</v>
      </c>
      <c r="J1879" s="30">
        <f>J1880+J1979+J2003+J2033+J2095</f>
        <v>15412.799999999999</v>
      </c>
      <c r="K1879" s="30">
        <f>K1880+K1979+K2003+K2033+K2095</f>
        <v>14912.799999999999</v>
      </c>
      <c r="L1879" s="30">
        <f t="shared" si="6516"/>
        <v>1289127.3999999999</v>
      </c>
      <c r="M1879" s="30">
        <f t="shared" si="6517"/>
        <v>1021988.7000000001</v>
      </c>
      <c r="N1879" s="30">
        <f t="shared" si="6518"/>
        <v>1590157.6000000001</v>
      </c>
      <c r="O1879" s="30">
        <f>O1880+O1979+O2003+O2033+O2095</f>
        <v>243170.864</v>
      </c>
      <c r="P1879" s="30">
        <f>P1880+P1979+P2003+P2033+P2095</f>
        <v>52661.608999999997</v>
      </c>
      <c r="Q1879" s="30">
        <f>Q1880+Q1979+Q2003+Q2033+Q2095</f>
        <v>25460</v>
      </c>
      <c r="R1879" s="30">
        <f t="shared" si="6519"/>
        <v>1532298.264</v>
      </c>
      <c r="S1879" s="30">
        <f t="shared" si="6520"/>
        <v>1074650.3090000001</v>
      </c>
      <c r="T1879" s="30">
        <f t="shared" si="6521"/>
        <v>1615617.6000000001</v>
      </c>
      <c r="U1879" s="30">
        <f>U1880+U1979+U2003+U2033+U2095</f>
        <v>6614.6500000000005</v>
      </c>
      <c r="V1879" s="30">
        <f>V1880+V1979+V2003+V2033+V2095</f>
        <v>0</v>
      </c>
      <c r="W1879" s="30">
        <f>W1880+W1979+W2003+W2033+W2095</f>
        <v>0</v>
      </c>
      <c r="X1879" s="30">
        <f t="shared" si="6522"/>
        <v>1538912.9139999999</v>
      </c>
      <c r="Y1879" s="30">
        <f t="shared" si="6523"/>
        <v>1074650.3090000001</v>
      </c>
      <c r="Z1879" s="30">
        <f t="shared" si="6524"/>
        <v>1615617.6000000001</v>
      </c>
      <c r="AA1879" s="30">
        <f>AA1880+AA1979+AA2003+AA2033+AA2095</f>
        <v>0</v>
      </c>
      <c r="AB1879" s="30">
        <f>AB1880+AB1979+AB2003+AB2033+AB2095</f>
        <v>0</v>
      </c>
      <c r="AC1879" s="30">
        <f>AC1880+AC1979+AC2003+AC2033+AC2095</f>
        <v>0</v>
      </c>
      <c r="AD1879" s="30">
        <f t="shared" si="6525"/>
        <v>1538912.9139999999</v>
      </c>
      <c r="AE1879" s="30">
        <f t="shared" si="6526"/>
        <v>1074650.3090000001</v>
      </c>
      <c r="AF1879" s="30">
        <f t="shared" si="6527"/>
        <v>1615617.6000000001</v>
      </c>
      <c r="AG1879" s="30">
        <f>AG1880+AG1979+AG2003+AG2033+AG2095</f>
        <v>0</v>
      </c>
      <c r="AH1879" s="30">
        <f>AH1880+AH1979+AH2003+AH2033+AH2095</f>
        <v>0</v>
      </c>
      <c r="AI1879" s="30">
        <f>AI1880+AI1979+AI2003+AI2033+AI2095</f>
        <v>0</v>
      </c>
      <c r="AJ1879" s="30">
        <f t="shared" si="6528"/>
        <v>1538912.9139999999</v>
      </c>
      <c r="AK1879" s="30">
        <f t="shared" si="6529"/>
        <v>1074650.3090000001</v>
      </c>
      <c r="AL1879" s="30">
        <f t="shared" si="6530"/>
        <v>1615617.6000000001</v>
      </c>
      <c r="AM1879" s="30">
        <f>AM1880+AM1979+AM2003+AM2033+AM2095</f>
        <v>-102754.3</v>
      </c>
      <c r="AN1879" s="30">
        <f>AN1880+AN1979+AN2003+AN2033+AN2095</f>
        <v>110613.90700000001</v>
      </c>
      <c r="AO1879" s="30">
        <f>AO1880+AO1979+AO2003+AO2033+AO2095</f>
        <v>0</v>
      </c>
      <c r="AP1879" s="30">
        <f t="shared" si="6531"/>
        <v>1436158.6139999998</v>
      </c>
      <c r="AQ1879" s="30">
        <f t="shared" si="6532"/>
        <v>1185264.216</v>
      </c>
      <c r="AR1879" s="30">
        <f t="shared" si="6533"/>
        <v>1615617.6000000001</v>
      </c>
      <c r="AS1879" s="30">
        <f>AS1880+AS1979+AS2003+AS2033+AS2095</f>
        <v>0</v>
      </c>
      <c r="AT1879" s="30">
        <f>AT1880+AT1979+AT2003+AT2033+AT2095</f>
        <v>-4998.4359999999997</v>
      </c>
      <c r="AU1879" s="30">
        <f>AU1880+AU1979+AU2003+AU2033+AU2095</f>
        <v>0</v>
      </c>
      <c r="AV1879" s="30">
        <f t="shared" si="6534"/>
        <v>1436158.6139999998</v>
      </c>
      <c r="AW1879" s="30">
        <f t="shared" si="6535"/>
        <v>1180265.78</v>
      </c>
      <c r="AX1879" s="30">
        <f t="shared" si="6536"/>
        <v>1615617.6000000001</v>
      </c>
      <c r="AY1879" s="30">
        <f>AY1880+AY1979+AY2003+AY2033+AY2095</f>
        <v>12503.287999999999</v>
      </c>
      <c r="AZ1879" s="30">
        <f>AZ1880+AZ1979+AZ2003+AZ2033+AZ2095</f>
        <v>27656.673999999999</v>
      </c>
      <c r="BA1879" s="30">
        <f>BA1880+BA1979+BA2003+BA2033+BA2095</f>
        <v>27656.673999999999</v>
      </c>
      <c r="BB1879" s="30">
        <f t="shared" si="6537"/>
        <v>1448661.9019999998</v>
      </c>
      <c r="BC1879" s="30">
        <f t="shared" si="6538"/>
        <v>1207922.4539999999</v>
      </c>
      <c r="BD1879" s="30">
        <f t="shared" si="6539"/>
        <v>1643274.2740000002</v>
      </c>
      <c r="BE1879" s="30">
        <f>BE1880+BE1979+BE2003+BE2033+BE2095</f>
        <v>5705.6339999999991</v>
      </c>
      <c r="BF1879" s="30">
        <f>BF1880+BF1979+BF2003+BF2033+BF2095</f>
        <v>-21662.574000000001</v>
      </c>
      <c r="BG1879" s="30">
        <f>BG1880+BG1979+BG2003+BG2033+BG2095</f>
        <v>-21662.574000000001</v>
      </c>
      <c r="BH1879" s="30">
        <f t="shared" si="6540"/>
        <v>1454367.5359999998</v>
      </c>
      <c r="BI1879" s="30">
        <f t="shared" si="6541"/>
        <v>1186259.8799999999</v>
      </c>
      <c r="BJ1879" s="30">
        <f t="shared" si="6542"/>
        <v>1621611.7000000002</v>
      </c>
      <c r="BK1879" s="30">
        <f>BK1880+BK1979+BK2003+BK2033+BK2095</f>
        <v>20461.02</v>
      </c>
      <c r="BL1879" s="30">
        <f>BL1880+BL1979+BL2003+BL2033+BL2095</f>
        <v>0</v>
      </c>
      <c r="BM1879" s="30">
        <f>BM1880+BM1979+BM2003+BM2033+BM2095</f>
        <v>0</v>
      </c>
      <c r="BN1879" s="30">
        <f t="shared" si="6543"/>
        <v>1474828.5559999999</v>
      </c>
      <c r="BO1879" s="30">
        <f t="shared" si="6544"/>
        <v>1186259.8799999999</v>
      </c>
      <c r="BP1879" s="30">
        <f t="shared" si="6545"/>
        <v>1621611.7000000002</v>
      </c>
      <c r="BQ1879" s="30">
        <f>BQ1880+BQ1979+BQ2003+BQ2033+BQ2095</f>
        <v>0</v>
      </c>
      <c r="BR1879" s="30">
        <f>BR1880+BR1979+BR2003+BR2033+BR2095</f>
        <v>0</v>
      </c>
      <c r="BS1879" s="31">
        <f t="shared" si="6546"/>
        <v>1474828.5559999999</v>
      </c>
      <c r="BT1879" s="31">
        <f t="shared" si="6547"/>
        <v>1186259.8799999999</v>
      </c>
      <c r="BU1879" s="31">
        <f t="shared" si="6548"/>
        <v>1621611.7000000002</v>
      </c>
      <c r="BV1879" s="30">
        <f>BV1880+BV1979+BV2003+BV2033+BV2095</f>
        <v>0</v>
      </c>
      <c r="BW1879" s="30">
        <f>BW1880+BW1979+BW2003+BW2033+BW2095</f>
        <v>0</v>
      </c>
      <c r="BX1879" s="30">
        <f t="shared" si="6549"/>
        <v>1474828.5559999999</v>
      </c>
      <c r="BY1879" s="30">
        <f t="shared" si="6550"/>
        <v>1186259.8799999999</v>
      </c>
      <c r="BZ1879" s="30">
        <f t="shared" si="6551"/>
        <v>1621611.7000000002</v>
      </c>
      <c r="CA1879" s="30">
        <f>CA1880+CA1979+CA2003+CA2033+CA2095</f>
        <v>29040.597000000002</v>
      </c>
      <c r="CB1879" s="30">
        <f>CB1880+CB1979+CB2003+CB2033+CB2095</f>
        <v>0</v>
      </c>
      <c r="CC1879" s="30">
        <f>CC1880+CC1979+CC2003+CC2033+CC2095</f>
        <v>0</v>
      </c>
      <c r="CD1879" s="30">
        <f t="shared" si="6384"/>
        <v>1503869.1529999999</v>
      </c>
      <c r="CE1879" s="30">
        <f t="shared" si="6385"/>
        <v>1186259.8799999999</v>
      </c>
      <c r="CF1879" s="30">
        <f t="shared" si="6386"/>
        <v>1621611.7000000002</v>
      </c>
      <c r="CG1879" s="30">
        <f>CG1880+CG1979+CG2003+CG2033+CG2095</f>
        <v>0</v>
      </c>
      <c r="CH1879" s="24"/>
      <c r="CI1879" s="32"/>
      <c r="CJ1879" s="26" t="s">
        <v>26</v>
      </c>
    </row>
    <row r="1880" s="33" customFormat="1" ht="43.75">
      <c r="A1880" s="34" t="s">
        <v>1076</v>
      </c>
      <c r="B1880" s="35"/>
      <c r="C1880" s="34"/>
      <c r="D1880" s="34"/>
      <c r="E1880" s="36" t="s">
        <v>1077</v>
      </c>
      <c r="F1880" s="37">
        <f>F1881+F1941+F1946+F1974+F1959+F1951</f>
        <v>77320.400000000009</v>
      </c>
      <c r="G1880" s="37">
        <f>G1881+G1941+G1946+G1974+G1959+G1951</f>
        <v>201957.89999999999</v>
      </c>
      <c r="H1880" s="37">
        <f>H1881+H1941+H1946+H1974+H1959+H1951</f>
        <v>453697</v>
      </c>
      <c r="I1880" s="37">
        <f>I1881+I1941+I1946+I1974+I1959+I1951</f>
        <v>-500</v>
      </c>
      <c r="J1880" s="37">
        <f>J1881+J1941+J1946+J1974+J1959+J1951</f>
        <v>0</v>
      </c>
      <c r="K1880" s="37">
        <f>K1881+K1941+K1946+K1974+K1959+K1951</f>
        <v>0</v>
      </c>
      <c r="L1880" s="37">
        <f t="shared" si="6516"/>
        <v>76820.400000000009</v>
      </c>
      <c r="M1880" s="37">
        <f t="shared" si="6517"/>
        <v>201957.89999999999</v>
      </c>
      <c r="N1880" s="37">
        <f t="shared" si="6518"/>
        <v>453697</v>
      </c>
      <c r="O1880" s="37">
        <f>O1881+O1941+O1946+O1974+O1959+O1951+O1964</f>
        <v>87814.328999999998</v>
      </c>
      <c r="P1880" s="37">
        <f>P1881+P1941+P1946+P1974+P1959+P1951+P1964</f>
        <v>0</v>
      </c>
      <c r="Q1880" s="37">
        <f>Q1881+Q1941+Q1946+Q1974+Q1959+Q1951+Q1964</f>
        <v>0</v>
      </c>
      <c r="R1880" s="37">
        <f t="shared" si="6519"/>
        <v>164634.72899999999</v>
      </c>
      <c r="S1880" s="37">
        <f t="shared" si="6520"/>
        <v>201957.89999999999</v>
      </c>
      <c r="T1880" s="37">
        <f t="shared" si="6521"/>
        <v>453697</v>
      </c>
      <c r="U1880" s="37">
        <f>U1881+U1941+U1946+U1974+U1959+U1951+U1964</f>
        <v>0</v>
      </c>
      <c r="V1880" s="37">
        <f>V1881+V1941+V1946+V1974+V1959+V1951+V1964</f>
        <v>0</v>
      </c>
      <c r="W1880" s="37">
        <f>W1881+W1941+W1946+W1974+W1959+W1951+W1964</f>
        <v>0</v>
      </c>
      <c r="X1880" s="37">
        <f t="shared" si="6522"/>
        <v>164634.72899999999</v>
      </c>
      <c r="Y1880" s="37">
        <f t="shared" si="6523"/>
        <v>201957.89999999999</v>
      </c>
      <c r="Z1880" s="37">
        <f t="shared" si="6524"/>
        <v>453697</v>
      </c>
      <c r="AA1880" s="37">
        <f>AA1881+AA1941+AA1946+AA1974+AA1959+AA1951+AA1964</f>
        <v>0</v>
      </c>
      <c r="AB1880" s="37">
        <f>AB1881+AB1941+AB1946+AB1974+AB1959+AB1951+AB1964</f>
        <v>0</v>
      </c>
      <c r="AC1880" s="37">
        <f>AC1881+AC1941+AC1946+AC1974+AC1959+AC1951+AC1964</f>
        <v>0</v>
      </c>
      <c r="AD1880" s="37">
        <f t="shared" si="6525"/>
        <v>164634.72899999999</v>
      </c>
      <c r="AE1880" s="37">
        <f t="shared" si="6526"/>
        <v>201957.89999999999</v>
      </c>
      <c r="AF1880" s="37">
        <f t="shared" si="6527"/>
        <v>453697</v>
      </c>
      <c r="AG1880" s="37">
        <f>AG1881+AG1941+AG1946+AG1974+AG1959+AG1951+AG1964</f>
        <v>0</v>
      </c>
      <c r="AH1880" s="37">
        <f>AH1881+AH1941+AH1946+AH1974+AH1959+AH1951+AH1964</f>
        <v>0</v>
      </c>
      <c r="AI1880" s="37">
        <f>AI1881+AI1941+AI1946+AI1974+AI1959+AI1951+AI1964</f>
        <v>0</v>
      </c>
      <c r="AJ1880" s="37">
        <f t="shared" si="6528"/>
        <v>164634.72899999999</v>
      </c>
      <c r="AK1880" s="37">
        <f t="shared" si="6529"/>
        <v>201957.89999999999</v>
      </c>
      <c r="AL1880" s="37">
        <f t="shared" si="6530"/>
        <v>453697</v>
      </c>
      <c r="AM1880" s="37">
        <f>AM1881+AM1941+AM1946+AM1974+AM1959+AM1951+AM1964</f>
        <v>-52754.300000000003</v>
      </c>
      <c r="AN1880" s="37">
        <f>AN1881+AN1941+AN1946+AN1974+AN1959+AN1951+AN1964</f>
        <v>60613.906999999999</v>
      </c>
      <c r="AO1880" s="37">
        <f>AO1881+AO1941+AO1946+AO1974+AO1959+AO1951+AO1964</f>
        <v>0</v>
      </c>
      <c r="AP1880" s="37">
        <f t="shared" si="6531"/>
        <v>111880.42899999999</v>
      </c>
      <c r="AQ1880" s="37">
        <f t="shared" si="6532"/>
        <v>262571.80699999997</v>
      </c>
      <c r="AR1880" s="37">
        <f t="shared" si="6533"/>
        <v>453697</v>
      </c>
      <c r="AS1880" s="37">
        <f>AS1881+AS1941+AS1946+AS1974+AS1959+AS1951+AS1964</f>
        <v>0</v>
      </c>
      <c r="AT1880" s="37">
        <f>AT1881+AT1941+AT1946+AT1974+AT1959+AT1951+AT1964</f>
        <v>-4998.4359999999997</v>
      </c>
      <c r="AU1880" s="37">
        <f>AU1881+AU1941+AU1946+AU1974+AU1959+AU1951+AU1964</f>
        <v>0</v>
      </c>
      <c r="AV1880" s="37">
        <f t="shared" si="6534"/>
        <v>111880.42899999999</v>
      </c>
      <c r="AW1880" s="37">
        <f t="shared" si="6535"/>
        <v>257573.37099999998</v>
      </c>
      <c r="AX1880" s="37">
        <f t="shared" si="6536"/>
        <v>453697</v>
      </c>
      <c r="AY1880" s="37">
        <f>AY1881+AY1941+AY1946+AY1974+AY1959+AY1951+AY1964</f>
        <v>0</v>
      </c>
      <c r="AZ1880" s="37">
        <f>AZ1881+AZ1941+AZ1946+AZ1974+AZ1959+AZ1951+AZ1964</f>
        <v>0</v>
      </c>
      <c r="BA1880" s="37">
        <f>BA1881+BA1941+BA1946+BA1974+BA1959+BA1951+BA1964</f>
        <v>0</v>
      </c>
      <c r="BB1880" s="37">
        <f t="shared" si="6537"/>
        <v>111880.42899999999</v>
      </c>
      <c r="BC1880" s="37">
        <f t="shared" si="6538"/>
        <v>257573.37099999998</v>
      </c>
      <c r="BD1880" s="37">
        <f t="shared" si="6539"/>
        <v>453697</v>
      </c>
      <c r="BE1880" s="37">
        <f>BE1881+BE1941+BE1946+BE1974+BE1959+BE1951+BE1964</f>
        <v>0</v>
      </c>
      <c r="BF1880" s="37">
        <f>BF1881+BF1941+BF1946+BF1974+BF1959+BF1951+BF1964</f>
        <v>0</v>
      </c>
      <c r="BG1880" s="37">
        <f>BG1881+BG1941+BG1946+BG1974+BG1959+BG1951+BG1964</f>
        <v>0</v>
      </c>
      <c r="BH1880" s="37">
        <f t="shared" si="6540"/>
        <v>111880.42899999999</v>
      </c>
      <c r="BI1880" s="37">
        <f t="shared" si="6541"/>
        <v>257573.37099999998</v>
      </c>
      <c r="BJ1880" s="37">
        <f t="shared" si="6542"/>
        <v>453697</v>
      </c>
      <c r="BK1880" s="37">
        <f>BK1881+BK1941+BK1946+BK1974+BK1959+BK1951+BK1964+BK1969</f>
        <v>23600</v>
      </c>
      <c r="BL1880" s="37">
        <f>BL1881+BL1941+BL1946+BL1974+BL1959+BL1951+BL1964+BL1969</f>
        <v>0</v>
      </c>
      <c r="BM1880" s="37">
        <f>BM1881+BM1941+BM1946+BM1974+BM1959+BM1951+BM1964+BM1969</f>
        <v>0</v>
      </c>
      <c r="BN1880" s="37">
        <f t="shared" si="6543"/>
        <v>135480.429</v>
      </c>
      <c r="BO1880" s="37">
        <f t="shared" si="6544"/>
        <v>257573.37099999998</v>
      </c>
      <c r="BP1880" s="37">
        <f t="shared" si="6545"/>
        <v>453697</v>
      </c>
      <c r="BQ1880" s="37">
        <f>BQ1881+BQ1941+BQ1946+BQ1974+BQ1959+BQ1951+BQ1964+BQ1969</f>
        <v>0</v>
      </c>
      <c r="BR1880" s="37">
        <f>BR1881+BR1941+BR1946+BR1974+BR1959+BR1951+BR1964+BR1969</f>
        <v>0</v>
      </c>
      <c r="BS1880" s="31">
        <f t="shared" si="6546"/>
        <v>135480.429</v>
      </c>
      <c r="BT1880" s="31">
        <f t="shared" si="6547"/>
        <v>257573.37099999998</v>
      </c>
      <c r="BU1880" s="31">
        <f t="shared" si="6548"/>
        <v>453697</v>
      </c>
      <c r="BV1880" s="37">
        <f>BV1881+BV1941+BV1946+BV1974+BV1959+BV1951+BV1964+BV1969</f>
        <v>0</v>
      </c>
      <c r="BW1880" s="37">
        <f>BW1881+BW1941+BW1946+BW1974+BW1959+BW1951+BW1964+BW1969</f>
        <v>0</v>
      </c>
      <c r="BX1880" s="37">
        <f t="shared" si="6549"/>
        <v>135480.429</v>
      </c>
      <c r="BY1880" s="37">
        <f t="shared" si="6550"/>
        <v>257573.37099999998</v>
      </c>
      <c r="BZ1880" s="37">
        <f t="shared" si="6551"/>
        <v>453697</v>
      </c>
      <c r="CA1880" s="37">
        <f>CA1881+CA1941+CA1946+CA1974+CA1959+CA1951+CA1964+CA1969</f>
        <v>20958.140000000003</v>
      </c>
      <c r="CB1880" s="37">
        <f>CB1881+CB1941+CB1946+CB1974+CB1959+CB1951+CB1964+CB1969</f>
        <v>0</v>
      </c>
      <c r="CC1880" s="37">
        <f>CC1881+CC1941+CC1946+CC1974+CC1959+CC1951+CC1964+CC1969</f>
        <v>0</v>
      </c>
      <c r="CD1880" s="37">
        <f t="shared" si="6384"/>
        <v>156438.56900000002</v>
      </c>
      <c r="CE1880" s="37">
        <f t="shared" si="6385"/>
        <v>257573.37099999998</v>
      </c>
      <c r="CF1880" s="37">
        <f t="shared" si="6386"/>
        <v>453697</v>
      </c>
      <c r="CG1880" s="37">
        <f>CG1881+CG1941+CG1946+CG1974+CG1959+CG1951+CG1964+CG1969</f>
        <v>0</v>
      </c>
      <c r="CH1880" s="24"/>
      <c r="CI1880" s="38"/>
      <c r="CK1880" s="33" t="s">
        <v>27</v>
      </c>
    </row>
    <row r="1881" ht="43.75">
      <c r="A1881" s="16" t="s">
        <v>1078</v>
      </c>
      <c r="B1881" s="17"/>
      <c r="C1881" s="16"/>
      <c r="D1881" s="16"/>
      <c r="E1881" s="39" t="s">
        <v>1079</v>
      </c>
      <c r="F1881" s="31">
        <f>F1882+F1886+F1894+F1925+F1914+F1929+F1933+F1937+F1921+F1890+F1898+F1902</f>
        <v>57196.600000000006</v>
      </c>
      <c r="G1881" s="31">
        <f>G1882+G1886+G1894+G1925+G1914+G1929+G1933+G1937+G1921+G1890+G1898+G1902</f>
        <v>200406.5</v>
      </c>
      <c r="H1881" s="31">
        <f>H1882+H1886+H1894+H1925+H1914+H1929+H1933+H1937+H1921+H1890+H1898+H1902</f>
        <v>452145.59999999998</v>
      </c>
      <c r="I1881" s="31">
        <f>I1882+I1886+I1894+I1925+I1914+I1929+I1933+I1937+I1921+I1890+I1898+I1902</f>
        <v>0</v>
      </c>
      <c r="J1881" s="31">
        <f>J1882+J1886+J1894+J1925+J1914+J1929+J1933+J1937+J1921+J1890+J1898+J1902</f>
        <v>0</v>
      </c>
      <c r="K1881" s="31">
        <f>K1882+K1886+K1894+K1925+K1914+K1929+K1933+K1937+K1921+K1890+K1898+K1902</f>
        <v>0</v>
      </c>
      <c r="L1881" s="31">
        <f t="shared" si="6516"/>
        <v>57196.600000000006</v>
      </c>
      <c r="M1881" s="31">
        <f t="shared" si="6517"/>
        <v>200406.5</v>
      </c>
      <c r="N1881" s="31">
        <f t="shared" si="6518"/>
        <v>452145.59999999998</v>
      </c>
      <c r="O1881" s="31">
        <f>O1882+O1886+O1894+O1925+O1914+O1929+O1933+O1937+O1921+O1890+O1898+O1902</f>
        <v>2805.4870000000001</v>
      </c>
      <c r="P1881" s="31">
        <f>P1882+P1886+P1894+P1925+P1914+P1929+P1933+P1937+P1921+P1890+P1898+P1902</f>
        <v>0</v>
      </c>
      <c r="Q1881" s="31">
        <f>Q1882+Q1886+Q1894+Q1925+Q1914+Q1929+Q1933+Q1937+Q1921+Q1890+Q1898+Q1902</f>
        <v>0</v>
      </c>
      <c r="R1881" s="31">
        <f t="shared" si="6519"/>
        <v>60002.087000000007</v>
      </c>
      <c r="S1881" s="31">
        <f t="shared" si="6520"/>
        <v>200406.5</v>
      </c>
      <c r="T1881" s="31">
        <f t="shared" si="6521"/>
        <v>452145.59999999998</v>
      </c>
      <c r="U1881" s="31">
        <f>U1882+U1886+U1894+U1925+U1914+U1929+U1933+U1937+U1921+U1890+U1898+U1902</f>
        <v>0</v>
      </c>
      <c r="V1881" s="31">
        <f>V1882+V1886+V1894+V1925+V1914+V1929+V1933+V1937+V1921+V1890+V1898+V1902</f>
        <v>0</v>
      </c>
      <c r="W1881" s="31">
        <f>W1882+W1886+W1894+W1925+W1914+W1929+W1933+W1937+W1921+W1890+W1898+W1902</f>
        <v>0</v>
      </c>
      <c r="X1881" s="31">
        <f t="shared" si="6522"/>
        <v>60002.087000000007</v>
      </c>
      <c r="Y1881" s="31">
        <f t="shared" si="6523"/>
        <v>200406.5</v>
      </c>
      <c r="Z1881" s="31">
        <f t="shared" si="6524"/>
        <v>452145.59999999998</v>
      </c>
      <c r="AA1881" s="31">
        <f>AA1882+AA1886+AA1894+AA1925+AA1914+AA1929+AA1933+AA1937+AA1921+AA1890+AA1898+AA1902</f>
        <v>0</v>
      </c>
      <c r="AB1881" s="31">
        <f>AB1882+AB1886+AB1894+AB1925+AB1914+AB1929+AB1933+AB1937+AB1921+AB1890+AB1898+AB1902</f>
        <v>0</v>
      </c>
      <c r="AC1881" s="31">
        <f>AC1882+AC1886+AC1894+AC1925+AC1914+AC1929+AC1933+AC1937+AC1921+AC1890+AC1898+AC1902</f>
        <v>0</v>
      </c>
      <c r="AD1881" s="31">
        <f t="shared" si="6525"/>
        <v>60002.087000000007</v>
      </c>
      <c r="AE1881" s="31">
        <f t="shared" si="6526"/>
        <v>200406.5</v>
      </c>
      <c r="AF1881" s="31">
        <f t="shared" si="6527"/>
        <v>452145.59999999998</v>
      </c>
      <c r="AG1881" s="31">
        <f>AG1882+AG1886+AG1894+AG1925+AG1914+AG1929+AG1933+AG1937+AG1921+AG1890+AG1898+AG1902</f>
        <v>0</v>
      </c>
      <c r="AH1881" s="31">
        <f>AH1882+AH1886+AH1894+AH1925+AH1914+AH1929+AH1933+AH1937+AH1921+AH1890+AH1898+AH1902</f>
        <v>0</v>
      </c>
      <c r="AI1881" s="31">
        <f>AI1882+AI1886+AI1894+AI1925+AI1914+AI1929+AI1933+AI1937+AI1921+AI1890+AI1898+AI1902</f>
        <v>0</v>
      </c>
      <c r="AJ1881" s="31">
        <f t="shared" si="6528"/>
        <v>60002.087000000007</v>
      </c>
      <c r="AK1881" s="31">
        <f t="shared" si="6529"/>
        <v>200406.5</v>
      </c>
      <c r="AL1881" s="31">
        <f t="shared" si="6530"/>
        <v>452145.59999999998</v>
      </c>
      <c r="AM1881" s="31">
        <f>AM1882+AM1886+AM1894+AM1925+AM1914+AM1929+AM1933+AM1937+AM1921+AM1890+AM1898+AM1902+AM1906+AM1910</f>
        <v>-52754.300000000003</v>
      </c>
      <c r="AN1881" s="31">
        <f>AN1882+AN1886+AN1894+AN1925+AN1914+AN1929+AN1933+AN1937+AN1921+AN1890+AN1898+AN1902+AN1906+AN1910</f>
        <v>60613.906999999999</v>
      </c>
      <c r="AO1881" s="31">
        <f>AO1882+AO1886+AO1894+AO1925+AO1914+AO1929+AO1933+AO1937+AO1921+AO1890+AO1898+AO1902+AO1906+AO1910</f>
        <v>0</v>
      </c>
      <c r="AP1881" s="31">
        <f t="shared" si="6531"/>
        <v>7247.7870000000039</v>
      </c>
      <c r="AQ1881" s="31">
        <f t="shared" si="6532"/>
        <v>261020.40700000001</v>
      </c>
      <c r="AR1881" s="31">
        <f t="shared" si="6533"/>
        <v>452145.59999999998</v>
      </c>
      <c r="AS1881" s="31">
        <f>AS1882+AS1886+AS1894+AS1925+AS1914+AS1929+AS1933+AS1937+AS1921+AS1890+AS1898+AS1902+AS1906+AS1910</f>
        <v>0</v>
      </c>
      <c r="AT1881" s="31">
        <f>AT1882+AT1886+AT1894+AT1925+AT1914+AT1929+AT1933+AT1937+AT1921+AT1890+AT1898+AT1902+AT1906+AT1910</f>
        <v>-4998.4359999999997</v>
      </c>
      <c r="AU1881" s="31">
        <f>AU1882+AU1886+AU1894+AU1925+AU1914+AU1929+AU1933+AU1937+AU1921+AU1890+AU1898+AU1902+AU1906+AU1910</f>
        <v>0</v>
      </c>
      <c r="AV1881" s="31">
        <f t="shared" si="6534"/>
        <v>7247.7870000000039</v>
      </c>
      <c r="AW1881" s="31">
        <f t="shared" si="6535"/>
        <v>256021.97100000002</v>
      </c>
      <c r="AX1881" s="31">
        <f t="shared" si="6536"/>
        <v>452145.59999999998</v>
      </c>
      <c r="AY1881" s="31">
        <f>AY1882+AY1886+AY1894+AY1925+AY1914+AY1929+AY1933+AY1937+AY1921+AY1890+AY1898+AY1902+AY1906+AY1910</f>
        <v>0</v>
      </c>
      <c r="AZ1881" s="31">
        <f>AZ1882+AZ1886+AZ1894+AZ1925+AZ1914+AZ1929+AZ1933+AZ1937+AZ1921+AZ1890+AZ1898+AZ1902+AZ1906+AZ1910</f>
        <v>0</v>
      </c>
      <c r="BA1881" s="31">
        <f>BA1882+BA1886+BA1894+BA1925+BA1914+BA1929+BA1933+BA1937+BA1921+BA1890+BA1898+BA1902+BA1906+BA1910</f>
        <v>0</v>
      </c>
      <c r="BB1881" s="31">
        <f t="shared" si="6537"/>
        <v>7247.7870000000039</v>
      </c>
      <c r="BC1881" s="31">
        <f t="shared" si="6538"/>
        <v>256021.97100000002</v>
      </c>
      <c r="BD1881" s="31">
        <f t="shared" si="6539"/>
        <v>452145.59999999998</v>
      </c>
      <c r="BE1881" s="31">
        <f>BE1882+BE1886+BE1894+BE1925+BE1914+BE1929+BE1933+BE1937+BE1921+BE1890+BE1898+BE1902+BE1906+BE1910</f>
        <v>0</v>
      </c>
      <c r="BF1881" s="31">
        <f>BF1882+BF1886+BF1894+BF1925+BF1914+BF1929+BF1933+BF1937+BF1921+BF1890+BF1898+BF1902+BF1906+BF1910</f>
        <v>0</v>
      </c>
      <c r="BG1881" s="31">
        <f>BG1882+BG1886+BG1894+BG1925+BG1914+BG1929+BG1933+BG1937+BG1921+BG1890+BG1898+BG1902+BG1906+BG1910</f>
        <v>0</v>
      </c>
      <c r="BH1881" s="31">
        <f t="shared" si="6540"/>
        <v>7247.7870000000039</v>
      </c>
      <c r="BI1881" s="31">
        <f t="shared" si="6541"/>
        <v>256021.97100000002</v>
      </c>
      <c r="BJ1881" s="31">
        <f t="shared" si="6542"/>
        <v>452145.59999999998</v>
      </c>
      <c r="BK1881" s="31">
        <f>BK1882+BK1886+BK1894+BK1925+BK1914+BK1929+BK1933+BK1937+BK1921+BK1890+BK1898+BK1902+BK1906+BK1910</f>
        <v>0</v>
      </c>
      <c r="BL1881" s="31">
        <f>BL1882+BL1886+BL1894+BL1925+BL1914+BL1929+BL1933+BL1937+BL1921+BL1890+BL1898+BL1902+BL1906+BL1910</f>
        <v>0</v>
      </c>
      <c r="BM1881" s="31">
        <f>BM1882+BM1886+BM1894+BM1925+BM1914+BM1929+BM1933+BM1937+BM1921+BM1890+BM1898+BM1902+BM1906+BM1910</f>
        <v>0</v>
      </c>
      <c r="BN1881" s="31">
        <f t="shared" si="6543"/>
        <v>7247.7870000000039</v>
      </c>
      <c r="BO1881" s="31">
        <f t="shared" si="6544"/>
        <v>256021.97100000002</v>
      </c>
      <c r="BP1881" s="31">
        <f t="shared" si="6545"/>
        <v>452145.59999999998</v>
      </c>
      <c r="BQ1881" s="31">
        <f>BQ1882+BQ1886+BQ1894+BQ1925+BQ1914+BQ1929+BQ1933+BQ1937+BQ1921+BQ1890+BQ1898+BQ1902+BQ1906+BQ1910</f>
        <v>0</v>
      </c>
      <c r="BR1881" s="31">
        <f>BR1882+BR1886+BR1894+BR1925+BR1914+BR1929+BR1933+BR1937+BR1921+BR1890+BR1898+BR1902+BR1906+BR1910</f>
        <v>0</v>
      </c>
      <c r="BS1881" s="31">
        <f t="shared" si="6546"/>
        <v>7247.7870000000039</v>
      </c>
      <c r="BT1881" s="31">
        <f t="shared" si="6547"/>
        <v>256021.97100000002</v>
      </c>
      <c r="BU1881" s="31">
        <f t="shared" si="6548"/>
        <v>452145.59999999998</v>
      </c>
      <c r="BV1881" s="31">
        <f>BV1882+BV1886+BV1894+BV1925+BV1914+BV1929+BV1933+BV1937+BV1921+BV1890+BV1898+BV1902+BV1906+BV1910</f>
        <v>0</v>
      </c>
      <c r="BW1881" s="31">
        <f>BW1882+BW1886+BW1894+BW1925+BW1914+BW1929+BW1933+BW1937+BW1921+BW1890+BW1898+BW1902+BW1906+BW1910</f>
        <v>0</v>
      </c>
      <c r="BX1881" s="31">
        <f t="shared" si="6549"/>
        <v>7247.7870000000039</v>
      </c>
      <c r="BY1881" s="31">
        <f t="shared" si="6550"/>
        <v>256021.97100000002</v>
      </c>
      <c r="BZ1881" s="31">
        <f t="shared" si="6551"/>
        <v>452145.59999999998</v>
      </c>
      <c r="CA1881" s="31">
        <f>CA1882+CA1886+CA1894+CA1925+CA1914+CA1929+CA1933+CA1937+CA1921+CA1890+CA1898+CA1902+CA1906+CA1910</f>
        <v>21814.598000000002</v>
      </c>
      <c r="CB1881" s="31">
        <f>CB1882+CB1886+CB1894+CB1925+CB1914+CB1929+CB1933+CB1937+CB1921+CB1890+CB1898+CB1902+CB1906+CB1910</f>
        <v>0</v>
      </c>
      <c r="CC1881" s="31">
        <f>CC1882+CC1886+CC1894+CC1925+CC1914+CC1929+CC1933+CC1937+CC1921+CC1890+CC1898+CC1902+CC1906+CC1910</f>
        <v>0</v>
      </c>
      <c r="CD1881" s="31">
        <f t="shared" si="6384"/>
        <v>29062.385000000006</v>
      </c>
      <c r="CE1881" s="31">
        <f t="shared" si="6385"/>
        <v>256021.97100000002</v>
      </c>
      <c r="CF1881" s="31">
        <f t="shared" si="6386"/>
        <v>452145.59999999998</v>
      </c>
      <c r="CG1881" s="31">
        <f>CG1882+CG1886+CG1894+CG1925+CG1914+CG1929+CG1933+CG1937+CG1921+CG1890+CG1898+CG1902+CG1906+CG1910</f>
        <v>0</v>
      </c>
      <c r="CH1881" s="24"/>
      <c r="CI1881" s="40"/>
      <c r="CL1881" s="1" t="s">
        <v>28</v>
      </c>
    </row>
    <row r="1882" ht="43.75">
      <c r="A1882" s="16" t="s">
        <v>1080</v>
      </c>
      <c r="B1882" s="17"/>
      <c r="C1882" s="16"/>
      <c r="D1882" s="16"/>
      <c r="E1882" s="39" t="s">
        <v>1081</v>
      </c>
      <c r="F1882" s="31">
        <f t="shared" ref="F1882:F1904" si="6552">F1883</f>
        <v>0</v>
      </c>
      <c r="G1882" s="31">
        <f t="shared" ref="G1882:G1904" si="6553">G1883</f>
        <v>96899.300000000003</v>
      </c>
      <c r="H1882" s="31">
        <f t="shared" ref="H1882:H1904" si="6554">H1883</f>
        <v>301615.5</v>
      </c>
      <c r="I1882" s="31">
        <f t="shared" ref="I1882:I1896" si="6555">I1883</f>
        <v>0</v>
      </c>
      <c r="J1882" s="31">
        <f t="shared" ref="J1882:J1896" si="6556">J1883</f>
        <v>0</v>
      </c>
      <c r="K1882" s="31">
        <f t="shared" ref="K1882:K1896" si="6557">K1883</f>
        <v>0</v>
      </c>
      <c r="L1882" s="31">
        <f t="shared" si="6516"/>
        <v>0</v>
      </c>
      <c r="M1882" s="31">
        <f t="shared" si="6517"/>
        <v>96899.300000000003</v>
      </c>
      <c r="N1882" s="31">
        <f t="shared" si="6518"/>
        <v>301615.5</v>
      </c>
      <c r="O1882" s="31">
        <f t="shared" ref="O1882:O1896" si="6558">O1883</f>
        <v>0</v>
      </c>
      <c r="P1882" s="31">
        <f t="shared" ref="P1882:P1896" si="6559">P1883</f>
        <v>0</v>
      </c>
      <c r="Q1882" s="31">
        <f t="shared" ref="Q1882:Q1896" si="6560">Q1883</f>
        <v>0</v>
      </c>
      <c r="R1882" s="31">
        <f t="shared" si="6519"/>
        <v>0</v>
      </c>
      <c r="S1882" s="31">
        <f t="shared" si="6520"/>
        <v>96899.300000000003</v>
      </c>
      <c r="T1882" s="31">
        <f t="shared" si="6521"/>
        <v>301615.5</v>
      </c>
      <c r="U1882" s="31">
        <f t="shared" ref="U1882:U1896" si="6561">U1883</f>
        <v>0</v>
      </c>
      <c r="V1882" s="31">
        <f t="shared" ref="V1882:V1896" si="6562">V1883</f>
        <v>0</v>
      </c>
      <c r="W1882" s="31">
        <f t="shared" ref="W1882:W1896" si="6563">W1883</f>
        <v>0</v>
      </c>
      <c r="X1882" s="31">
        <f t="shared" si="6522"/>
        <v>0</v>
      </c>
      <c r="Y1882" s="31">
        <f t="shared" si="6523"/>
        <v>96899.300000000003</v>
      </c>
      <c r="Z1882" s="31">
        <f t="shared" si="6524"/>
        <v>301615.5</v>
      </c>
      <c r="AA1882" s="31">
        <f t="shared" ref="AA1882:AA1896" si="6564">AA1883</f>
        <v>0</v>
      </c>
      <c r="AB1882" s="31">
        <f t="shared" ref="AB1882:AB1896" si="6565">AB1883</f>
        <v>0</v>
      </c>
      <c r="AC1882" s="31">
        <f t="shared" ref="AC1882:AC1896" si="6566">AC1883</f>
        <v>0</v>
      </c>
      <c r="AD1882" s="31">
        <f t="shared" si="6525"/>
        <v>0</v>
      </c>
      <c r="AE1882" s="31">
        <f t="shared" si="6526"/>
        <v>96899.300000000003</v>
      </c>
      <c r="AF1882" s="31">
        <f t="shared" si="6527"/>
        <v>301615.5</v>
      </c>
      <c r="AG1882" s="31">
        <f t="shared" ref="AG1882:AG1896" si="6567">AG1883</f>
        <v>0</v>
      </c>
      <c r="AH1882" s="31">
        <f t="shared" ref="AH1882:AH1896" si="6568">AH1883</f>
        <v>0</v>
      </c>
      <c r="AI1882" s="31">
        <f t="shared" ref="AI1882:AI1896" si="6569">AI1883</f>
        <v>0</v>
      </c>
      <c r="AJ1882" s="31">
        <f t="shared" si="6528"/>
        <v>0</v>
      </c>
      <c r="AK1882" s="31">
        <f t="shared" si="6529"/>
        <v>96899.300000000003</v>
      </c>
      <c r="AL1882" s="31">
        <f t="shared" si="6530"/>
        <v>301615.5</v>
      </c>
      <c r="AM1882" s="31">
        <f t="shared" ref="AM1882:AM1912" si="6570">AM1883</f>
        <v>0</v>
      </c>
      <c r="AN1882" s="31">
        <f t="shared" ref="AN1882:AN1912" si="6571">AN1883</f>
        <v>0</v>
      </c>
      <c r="AO1882" s="31">
        <f t="shared" ref="AO1882:AO1912" si="6572">AO1883</f>
        <v>0</v>
      </c>
      <c r="AP1882" s="31">
        <f t="shared" si="6531"/>
        <v>0</v>
      </c>
      <c r="AQ1882" s="31">
        <f t="shared" si="6532"/>
        <v>96899.300000000003</v>
      </c>
      <c r="AR1882" s="31">
        <f t="shared" si="6533"/>
        <v>301615.5</v>
      </c>
      <c r="AS1882" s="31">
        <f t="shared" ref="AS1882:AS1912" si="6573">AS1883</f>
        <v>0</v>
      </c>
      <c r="AT1882" s="31">
        <f t="shared" ref="AT1882:AT1912" si="6574">AT1883</f>
        <v>0</v>
      </c>
      <c r="AU1882" s="31">
        <f t="shared" ref="AU1882:AU1912" si="6575">AU1883</f>
        <v>0</v>
      </c>
      <c r="AV1882" s="31">
        <f t="shared" si="6534"/>
        <v>0</v>
      </c>
      <c r="AW1882" s="31">
        <f t="shared" si="6535"/>
        <v>96899.300000000003</v>
      </c>
      <c r="AX1882" s="31">
        <f t="shared" si="6536"/>
        <v>301615.5</v>
      </c>
      <c r="AY1882" s="31">
        <f t="shared" ref="AY1882:AY1912" si="6576">AY1883</f>
        <v>0</v>
      </c>
      <c r="AZ1882" s="31">
        <f t="shared" ref="AZ1882:AZ1912" si="6577">AZ1883</f>
        <v>0</v>
      </c>
      <c r="BA1882" s="31">
        <f t="shared" ref="BA1882:BA1912" si="6578">BA1883</f>
        <v>0</v>
      </c>
      <c r="BB1882" s="31">
        <f t="shared" si="6537"/>
        <v>0</v>
      </c>
      <c r="BC1882" s="31">
        <f t="shared" si="6538"/>
        <v>96899.300000000003</v>
      </c>
      <c r="BD1882" s="31">
        <f t="shared" si="6539"/>
        <v>301615.5</v>
      </c>
      <c r="BE1882" s="31">
        <f t="shared" ref="BE1882:BE1912" si="6579">BE1883</f>
        <v>0</v>
      </c>
      <c r="BF1882" s="31">
        <f t="shared" ref="BF1882:BF1912" si="6580">BF1883</f>
        <v>0</v>
      </c>
      <c r="BG1882" s="31">
        <f t="shared" ref="BG1882:BG1912" si="6581">BG1883</f>
        <v>0</v>
      </c>
      <c r="BH1882" s="31">
        <f t="shared" si="6540"/>
        <v>0</v>
      </c>
      <c r="BI1882" s="31">
        <f t="shared" si="6541"/>
        <v>96899.300000000003</v>
      </c>
      <c r="BJ1882" s="31">
        <f t="shared" si="6542"/>
        <v>301615.5</v>
      </c>
      <c r="BK1882" s="31">
        <f t="shared" ref="BK1882:BK1912" si="6582">BK1883</f>
        <v>0</v>
      </c>
      <c r="BL1882" s="31">
        <f t="shared" ref="BL1882:BL1912" si="6583">BL1883</f>
        <v>0</v>
      </c>
      <c r="BM1882" s="31">
        <f t="shared" ref="BM1882:BM1912" si="6584">BM1883</f>
        <v>0</v>
      </c>
      <c r="BN1882" s="31">
        <f t="shared" si="6543"/>
        <v>0</v>
      </c>
      <c r="BO1882" s="31">
        <f t="shared" si="6544"/>
        <v>96899.300000000003</v>
      </c>
      <c r="BP1882" s="31">
        <f t="shared" si="6545"/>
        <v>301615.5</v>
      </c>
      <c r="BQ1882" s="31">
        <f t="shared" ref="BQ1882:BQ1912" si="6585">BQ1883</f>
        <v>0</v>
      </c>
      <c r="BR1882" s="31">
        <f t="shared" ref="BR1882:BR1912" si="6586">BR1883</f>
        <v>0</v>
      </c>
      <c r="BS1882" s="31">
        <f t="shared" si="6546"/>
        <v>0</v>
      </c>
      <c r="BT1882" s="31">
        <f t="shared" si="6547"/>
        <v>96899.300000000003</v>
      </c>
      <c r="BU1882" s="31">
        <f t="shared" si="6548"/>
        <v>301615.5</v>
      </c>
      <c r="BV1882" s="31">
        <f t="shared" ref="BV1882:BV1912" si="6587">BV1883</f>
        <v>0</v>
      </c>
      <c r="BW1882" s="31">
        <f t="shared" ref="BW1882:BW1912" si="6588">BW1883</f>
        <v>0</v>
      </c>
      <c r="BX1882" s="31">
        <f t="shared" si="6549"/>
        <v>0</v>
      </c>
      <c r="BY1882" s="31">
        <f t="shared" si="6550"/>
        <v>96899.300000000003</v>
      </c>
      <c r="BZ1882" s="31">
        <f t="shared" si="6551"/>
        <v>301615.5</v>
      </c>
      <c r="CA1882" s="31">
        <f t="shared" ref="CA1882:CA1912" si="6589">CA1883</f>
        <v>0</v>
      </c>
      <c r="CB1882" s="31">
        <f t="shared" ref="CB1882:CB1912" si="6590">CB1883</f>
        <v>0</v>
      </c>
      <c r="CC1882" s="31">
        <f t="shared" ref="CC1882:CC1912" si="6591">CC1883</f>
        <v>0</v>
      </c>
      <c r="CD1882" s="31">
        <f t="shared" si="6384"/>
        <v>0</v>
      </c>
      <c r="CE1882" s="31">
        <f t="shared" si="6385"/>
        <v>96899.300000000003</v>
      </c>
      <c r="CF1882" s="31">
        <f t="shared" si="6386"/>
        <v>301615.5</v>
      </c>
      <c r="CG1882" s="31">
        <f t="shared" ref="CG1882:CG1912" si="6592">CG1883</f>
        <v>0</v>
      </c>
      <c r="CH1882" s="24"/>
      <c r="CI1882" s="40"/>
      <c r="CO1882" s="1" t="s">
        <v>31</v>
      </c>
    </row>
    <row r="1883" ht="39.549999999999997">
      <c r="A1883" s="16" t="s">
        <v>1080</v>
      </c>
      <c r="B1883" s="17">
        <v>400</v>
      </c>
      <c r="C1883" s="16"/>
      <c r="D1883" s="16"/>
      <c r="E1883" s="39" t="s">
        <v>84</v>
      </c>
      <c r="F1883" s="31">
        <f t="shared" si="6552"/>
        <v>0</v>
      </c>
      <c r="G1883" s="31">
        <f t="shared" si="6553"/>
        <v>96899.300000000003</v>
      </c>
      <c r="H1883" s="31">
        <f t="shared" si="6554"/>
        <v>301615.5</v>
      </c>
      <c r="I1883" s="31">
        <f t="shared" si="6555"/>
        <v>0</v>
      </c>
      <c r="J1883" s="31">
        <f t="shared" si="6556"/>
        <v>0</v>
      </c>
      <c r="K1883" s="31">
        <f t="shared" si="6557"/>
        <v>0</v>
      </c>
      <c r="L1883" s="31">
        <f t="shared" si="6516"/>
        <v>0</v>
      </c>
      <c r="M1883" s="31">
        <f t="shared" si="6517"/>
        <v>96899.300000000003</v>
      </c>
      <c r="N1883" s="31">
        <f t="shared" si="6518"/>
        <v>301615.5</v>
      </c>
      <c r="O1883" s="31">
        <f t="shared" si="6558"/>
        <v>0</v>
      </c>
      <c r="P1883" s="31">
        <f t="shared" si="6559"/>
        <v>0</v>
      </c>
      <c r="Q1883" s="31">
        <f t="shared" si="6560"/>
        <v>0</v>
      </c>
      <c r="R1883" s="31">
        <f t="shared" si="6519"/>
        <v>0</v>
      </c>
      <c r="S1883" s="31">
        <f t="shared" si="6520"/>
        <v>96899.300000000003</v>
      </c>
      <c r="T1883" s="31">
        <f t="shared" si="6521"/>
        <v>301615.5</v>
      </c>
      <c r="U1883" s="31">
        <f t="shared" si="6561"/>
        <v>0</v>
      </c>
      <c r="V1883" s="31">
        <f t="shared" si="6562"/>
        <v>0</v>
      </c>
      <c r="W1883" s="31">
        <f t="shared" si="6563"/>
        <v>0</v>
      </c>
      <c r="X1883" s="31">
        <f t="shared" si="6522"/>
        <v>0</v>
      </c>
      <c r="Y1883" s="31">
        <f t="shared" si="6523"/>
        <v>96899.300000000003</v>
      </c>
      <c r="Z1883" s="31">
        <f t="shared" si="6524"/>
        <v>301615.5</v>
      </c>
      <c r="AA1883" s="31">
        <f t="shared" si="6564"/>
        <v>0</v>
      </c>
      <c r="AB1883" s="31">
        <f t="shared" si="6565"/>
        <v>0</v>
      </c>
      <c r="AC1883" s="31">
        <f t="shared" si="6566"/>
        <v>0</v>
      </c>
      <c r="AD1883" s="31">
        <f t="shared" si="6525"/>
        <v>0</v>
      </c>
      <c r="AE1883" s="31">
        <f t="shared" si="6526"/>
        <v>96899.300000000003</v>
      </c>
      <c r="AF1883" s="31">
        <f t="shared" si="6527"/>
        <v>301615.5</v>
      </c>
      <c r="AG1883" s="31">
        <f t="shared" si="6567"/>
        <v>0</v>
      </c>
      <c r="AH1883" s="31">
        <f t="shared" si="6568"/>
        <v>0</v>
      </c>
      <c r="AI1883" s="31">
        <f t="shared" si="6569"/>
        <v>0</v>
      </c>
      <c r="AJ1883" s="31">
        <f t="shared" si="6528"/>
        <v>0</v>
      </c>
      <c r="AK1883" s="31">
        <f t="shared" si="6529"/>
        <v>96899.300000000003</v>
      </c>
      <c r="AL1883" s="31">
        <f t="shared" si="6530"/>
        <v>301615.5</v>
      </c>
      <c r="AM1883" s="31">
        <f t="shared" si="6570"/>
        <v>0</v>
      </c>
      <c r="AN1883" s="31">
        <f t="shared" si="6571"/>
        <v>0</v>
      </c>
      <c r="AO1883" s="31">
        <f t="shared" si="6572"/>
        <v>0</v>
      </c>
      <c r="AP1883" s="31">
        <f t="shared" si="6531"/>
        <v>0</v>
      </c>
      <c r="AQ1883" s="31">
        <f t="shared" si="6532"/>
        <v>96899.300000000003</v>
      </c>
      <c r="AR1883" s="31">
        <f t="shared" si="6533"/>
        <v>301615.5</v>
      </c>
      <c r="AS1883" s="31">
        <f t="shared" si="6573"/>
        <v>0</v>
      </c>
      <c r="AT1883" s="31">
        <f t="shared" si="6574"/>
        <v>0</v>
      </c>
      <c r="AU1883" s="31">
        <f t="shared" si="6575"/>
        <v>0</v>
      </c>
      <c r="AV1883" s="31">
        <f t="shared" si="6534"/>
        <v>0</v>
      </c>
      <c r="AW1883" s="31">
        <f t="shared" si="6535"/>
        <v>96899.300000000003</v>
      </c>
      <c r="AX1883" s="31">
        <f t="shared" si="6536"/>
        <v>301615.5</v>
      </c>
      <c r="AY1883" s="31">
        <f t="shared" si="6576"/>
        <v>0</v>
      </c>
      <c r="AZ1883" s="31">
        <f t="shared" si="6577"/>
        <v>0</v>
      </c>
      <c r="BA1883" s="31">
        <f t="shared" si="6578"/>
        <v>0</v>
      </c>
      <c r="BB1883" s="31">
        <f t="shared" si="6537"/>
        <v>0</v>
      </c>
      <c r="BC1883" s="31">
        <f t="shared" si="6538"/>
        <v>96899.300000000003</v>
      </c>
      <c r="BD1883" s="31">
        <f t="shared" si="6539"/>
        <v>301615.5</v>
      </c>
      <c r="BE1883" s="31">
        <f t="shared" si="6579"/>
        <v>0</v>
      </c>
      <c r="BF1883" s="31">
        <f t="shared" si="6580"/>
        <v>0</v>
      </c>
      <c r="BG1883" s="31">
        <f t="shared" si="6581"/>
        <v>0</v>
      </c>
      <c r="BH1883" s="31">
        <f t="shared" si="6540"/>
        <v>0</v>
      </c>
      <c r="BI1883" s="31">
        <f t="shared" si="6541"/>
        <v>96899.300000000003</v>
      </c>
      <c r="BJ1883" s="31">
        <f t="shared" si="6542"/>
        <v>301615.5</v>
      </c>
      <c r="BK1883" s="31">
        <f t="shared" si="6582"/>
        <v>0</v>
      </c>
      <c r="BL1883" s="31">
        <f t="shared" si="6583"/>
        <v>0</v>
      </c>
      <c r="BM1883" s="31">
        <f t="shared" si="6584"/>
        <v>0</v>
      </c>
      <c r="BN1883" s="31">
        <f t="shared" si="6543"/>
        <v>0</v>
      </c>
      <c r="BO1883" s="31">
        <f t="shared" si="6544"/>
        <v>96899.300000000003</v>
      </c>
      <c r="BP1883" s="31">
        <f t="shared" si="6545"/>
        <v>301615.5</v>
      </c>
      <c r="BQ1883" s="31">
        <f t="shared" si="6585"/>
        <v>0</v>
      </c>
      <c r="BR1883" s="31">
        <f t="shared" si="6586"/>
        <v>0</v>
      </c>
      <c r="BS1883" s="31">
        <f t="shared" si="6546"/>
        <v>0</v>
      </c>
      <c r="BT1883" s="31">
        <f t="shared" si="6547"/>
        <v>96899.300000000003</v>
      </c>
      <c r="BU1883" s="31">
        <f t="shared" si="6548"/>
        <v>301615.5</v>
      </c>
      <c r="BV1883" s="31">
        <f t="shared" si="6587"/>
        <v>0</v>
      </c>
      <c r="BW1883" s="31">
        <f t="shared" si="6588"/>
        <v>0</v>
      </c>
      <c r="BX1883" s="31">
        <f t="shared" si="6549"/>
        <v>0</v>
      </c>
      <c r="BY1883" s="31">
        <f t="shared" si="6550"/>
        <v>96899.300000000003</v>
      </c>
      <c r="BZ1883" s="31">
        <f t="shared" si="6551"/>
        <v>301615.5</v>
      </c>
      <c r="CA1883" s="31">
        <f t="shared" si="6589"/>
        <v>0</v>
      </c>
      <c r="CB1883" s="31">
        <f t="shared" si="6590"/>
        <v>0</v>
      </c>
      <c r="CC1883" s="31">
        <f t="shared" si="6591"/>
        <v>0</v>
      </c>
      <c r="CD1883" s="31">
        <f t="shared" si="6384"/>
        <v>0</v>
      </c>
      <c r="CE1883" s="31">
        <f t="shared" si="6385"/>
        <v>96899.300000000003</v>
      </c>
      <c r="CF1883" s="31">
        <f t="shared" si="6386"/>
        <v>301615.5</v>
      </c>
      <c r="CG1883" s="31">
        <f t="shared" si="6592"/>
        <v>0</v>
      </c>
      <c r="CH1883" s="24"/>
      <c r="CI1883" s="40"/>
      <c r="CM1883" s="1" t="s">
        <v>29</v>
      </c>
    </row>
    <row r="1884" ht="15">
      <c r="A1884" s="16" t="s">
        <v>1080</v>
      </c>
      <c r="B1884" s="17">
        <v>410</v>
      </c>
      <c r="C1884" s="16"/>
      <c r="D1884" s="16"/>
      <c r="E1884" s="39" t="s">
        <v>85</v>
      </c>
      <c r="F1884" s="31">
        <f t="shared" si="6552"/>
        <v>0</v>
      </c>
      <c r="G1884" s="31">
        <f t="shared" si="6553"/>
        <v>96899.300000000003</v>
      </c>
      <c r="H1884" s="31">
        <f t="shared" si="6554"/>
        <v>301615.5</v>
      </c>
      <c r="I1884" s="31">
        <f t="shared" si="6555"/>
        <v>0</v>
      </c>
      <c r="J1884" s="31">
        <f t="shared" si="6556"/>
        <v>0</v>
      </c>
      <c r="K1884" s="31">
        <f t="shared" si="6557"/>
        <v>0</v>
      </c>
      <c r="L1884" s="31">
        <f t="shared" si="6516"/>
        <v>0</v>
      </c>
      <c r="M1884" s="31">
        <f t="shared" si="6517"/>
        <v>96899.300000000003</v>
      </c>
      <c r="N1884" s="31">
        <f t="shared" si="6518"/>
        <v>301615.5</v>
      </c>
      <c r="O1884" s="31">
        <f t="shared" si="6558"/>
        <v>0</v>
      </c>
      <c r="P1884" s="31">
        <f t="shared" si="6559"/>
        <v>0</v>
      </c>
      <c r="Q1884" s="31">
        <f t="shared" si="6560"/>
        <v>0</v>
      </c>
      <c r="R1884" s="31">
        <f t="shared" si="6519"/>
        <v>0</v>
      </c>
      <c r="S1884" s="31">
        <f t="shared" si="6520"/>
        <v>96899.300000000003</v>
      </c>
      <c r="T1884" s="31">
        <f t="shared" si="6521"/>
        <v>301615.5</v>
      </c>
      <c r="U1884" s="31">
        <f t="shared" si="6561"/>
        <v>0</v>
      </c>
      <c r="V1884" s="31">
        <f t="shared" si="6562"/>
        <v>0</v>
      </c>
      <c r="W1884" s="31">
        <f t="shared" si="6563"/>
        <v>0</v>
      </c>
      <c r="X1884" s="31">
        <f t="shared" si="6522"/>
        <v>0</v>
      </c>
      <c r="Y1884" s="31">
        <f t="shared" si="6523"/>
        <v>96899.300000000003</v>
      </c>
      <c r="Z1884" s="31">
        <f t="shared" si="6524"/>
        <v>301615.5</v>
      </c>
      <c r="AA1884" s="31">
        <f t="shared" si="6564"/>
        <v>0</v>
      </c>
      <c r="AB1884" s="31">
        <f t="shared" si="6565"/>
        <v>0</v>
      </c>
      <c r="AC1884" s="31">
        <f t="shared" si="6566"/>
        <v>0</v>
      </c>
      <c r="AD1884" s="31">
        <f t="shared" si="6525"/>
        <v>0</v>
      </c>
      <c r="AE1884" s="31">
        <f t="shared" si="6526"/>
        <v>96899.300000000003</v>
      </c>
      <c r="AF1884" s="31">
        <f t="shared" si="6527"/>
        <v>301615.5</v>
      </c>
      <c r="AG1884" s="31">
        <f t="shared" si="6567"/>
        <v>0</v>
      </c>
      <c r="AH1884" s="31">
        <f t="shared" si="6568"/>
        <v>0</v>
      </c>
      <c r="AI1884" s="31">
        <f t="shared" si="6569"/>
        <v>0</v>
      </c>
      <c r="AJ1884" s="31">
        <f t="shared" si="6528"/>
        <v>0</v>
      </c>
      <c r="AK1884" s="31">
        <f t="shared" si="6529"/>
        <v>96899.300000000003</v>
      </c>
      <c r="AL1884" s="31">
        <f t="shared" si="6530"/>
        <v>301615.5</v>
      </c>
      <c r="AM1884" s="31">
        <f t="shared" si="6570"/>
        <v>0</v>
      </c>
      <c r="AN1884" s="31">
        <f t="shared" si="6571"/>
        <v>0</v>
      </c>
      <c r="AO1884" s="31">
        <f t="shared" si="6572"/>
        <v>0</v>
      </c>
      <c r="AP1884" s="31">
        <f t="shared" si="6531"/>
        <v>0</v>
      </c>
      <c r="AQ1884" s="31">
        <f t="shared" si="6532"/>
        <v>96899.300000000003</v>
      </c>
      <c r="AR1884" s="31">
        <f t="shared" si="6533"/>
        <v>301615.5</v>
      </c>
      <c r="AS1884" s="31">
        <f t="shared" si="6573"/>
        <v>0</v>
      </c>
      <c r="AT1884" s="31">
        <f t="shared" si="6574"/>
        <v>0</v>
      </c>
      <c r="AU1884" s="31">
        <f t="shared" si="6575"/>
        <v>0</v>
      </c>
      <c r="AV1884" s="31">
        <f t="shared" si="6534"/>
        <v>0</v>
      </c>
      <c r="AW1884" s="31">
        <f t="shared" si="6535"/>
        <v>96899.300000000003</v>
      </c>
      <c r="AX1884" s="31">
        <f t="shared" si="6536"/>
        <v>301615.5</v>
      </c>
      <c r="AY1884" s="31">
        <f t="shared" si="6576"/>
        <v>0</v>
      </c>
      <c r="AZ1884" s="31">
        <f t="shared" si="6577"/>
        <v>0</v>
      </c>
      <c r="BA1884" s="31">
        <f t="shared" si="6578"/>
        <v>0</v>
      </c>
      <c r="BB1884" s="31">
        <f t="shared" si="6537"/>
        <v>0</v>
      </c>
      <c r="BC1884" s="31">
        <f t="shared" si="6538"/>
        <v>96899.300000000003</v>
      </c>
      <c r="BD1884" s="31">
        <f t="shared" si="6539"/>
        <v>301615.5</v>
      </c>
      <c r="BE1884" s="31">
        <f t="shared" si="6579"/>
        <v>0</v>
      </c>
      <c r="BF1884" s="31">
        <f t="shared" si="6580"/>
        <v>0</v>
      </c>
      <c r="BG1884" s="31">
        <f t="shared" si="6581"/>
        <v>0</v>
      </c>
      <c r="BH1884" s="31">
        <f t="shared" si="6540"/>
        <v>0</v>
      </c>
      <c r="BI1884" s="31">
        <f t="shared" si="6541"/>
        <v>96899.300000000003</v>
      </c>
      <c r="BJ1884" s="31">
        <f t="shared" si="6542"/>
        <v>301615.5</v>
      </c>
      <c r="BK1884" s="31">
        <f t="shared" si="6582"/>
        <v>0</v>
      </c>
      <c r="BL1884" s="31">
        <f t="shared" si="6583"/>
        <v>0</v>
      </c>
      <c r="BM1884" s="31">
        <f t="shared" si="6584"/>
        <v>0</v>
      </c>
      <c r="BN1884" s="31">
        <f t="shared" si="6543"/>
        <v>0</v>
      </c>
      <c r="BO1884" s="31">
        <f t="shared" si="6544"/>
        <v>96899.300000000003</v>
      </c>
      <c r="BP1884" s="31">
        <f t="shared" si="6545"/>
        <v>301615.5</v>
      </c>
      <c r="BQ1884" s="31">
        <f t="shared" si="6585"/>
        <v>0</v>
      </c>
      <c r="BR1884" s="31">
        <f t="shared" si="6586"/>
        <v>0</v>
      </c>
      <c r="BS1884" s="31">
        <f t="shared" si="6546"/>
        <v>0</v>
      </c>
      <c r="BT1884" s="31">
        <f t="shared" si="6547"/>
        <v>96899.300000000003</v>
      </c>
      <c r="BU1884" s="31">
        <f t="shared" si="6548"/>
        <v>301615.5</v>
      </c>
      <c r="BV1884" s="31">
        <f t="shared" si="6587"/>
        <v>0</v>
      </c>
      <c r="BW1884" s="31">
        <f t="shared" si="6588"/>
        <v>0</v>
      </c>
      <c r="BX1884" s="31">
        <f t="shared" si="6549"/>
        <v>0</v>
      </c>
      <c r="BY1884" s="31">
        <f t="shared" si="6550"/>
        <v>96899.300000000003</v>
      </c>
      <c r="BZ1884" s="31">
        <f t="shared" si="6551"/>
        <v>301615.5</v>
      </c>
      <c r="CA1884" s="31">
        <f t="shared" si="6589"/>
        <v>0</v>
      </c>
      <c r="CB1884" s="31">
        <f t="shared" si="6590"/>
        <v>0</v>
      </c>
      <c r="CC1884" s="31">
        <f t="shared" si="6591"/>
        <v>0</v>
      </c>
      <c r="CD1884" s="31">
        <f t="shared" si="6384"/>
        <v>0</v>
      </c>
      <c r="CE1884" s="31">
        <f t="shared" si="6385"/>
        <v>96899.300000000003</v>
      </c>
      <c r="CF1884" s="31">
        <f t="shared" si="6386"/>
        <v>301615.5</v>
      </c>
      <c r="CG1884" s="31">
        <f t="shared" si="6592"/>
        <v>0</v>
      </c>
      <c r="CH1884" s="24"/>
      <c r="CI1884" s="40"/>
      <c r="CN1884" s="1" t="s">
        <v>30</v>
      </c>
    </row>
    <row r="1885" ht="15">
      <c r="A1885" s="16" t="s">
        <v>1080</v>
      </c>
      <c r="B1885" s="17">
        <v>410</v>
      </c>
      <c r="C1885" s="16" t="s">
        <v>66</v>
      </c>
      <c r="D1885" s="16" t="s">
        <v>313</v>
      </c>
      <c r="E1885" s="39" t="s">
        <v>1082</v>
      </c>
      <c r="F1885" s="31"/>
      <c r="G1885" s="31">
        <v>96899.300000000003</v>
      </c>
      <c r="H1885" s="31">
        <v>301615.5</v>
      </c>
      <c r="I1885" s="31"/>
      <c r="J1885" s="31"/>
      <c r="K1885" s="31"/>
      <c r="L1885" s="31">
        <f t="shared" si="6516"/>
        <v>0</v>
      </c>
      <c r="M1885" s="31">
        <f t="shared" si="6517"/>
        <v>96899.300000000003</v>
      </c>
      <c r="N1885" s="31">
        <f t="shared" si="6518"/>
        <v>301615.5</v>
      </c>
      <c r="O1885" s="31"/>
      <c r="P1885" s="31"/>
      <c r="Q1885" s="31"/>
      <c r="R1885" s="31">
        <f t="shared" si="6519"/>
        <v>0</v>
      </c>
      <c r="S1885" s="31">
        <f t="shared" si="6520"/>
        <v>96899.300000000003</v>
      </c>
      <c r="T1885" s="31">
        <f t="shared" si="6521"/>
        <v>301615.5</v>
      </c>
      <c r="U1885" s="31"/>
      <c r="V1885" s="31"/>
      <c r="W1885" s="31"/>
      <c r="X1885" s="31">
        <f t="shared" si="6522"/>
        <v>0</v>
      </c>
      <c r="Y1885" s="31">
        <f t="shared" si="6523"/>
        <v>96899.300000000003</v>
      </c>
      <c r="Z1885" s="31">
        <f t="shared" si="6524"/>
        <v>301615.5</v>
      </c>
      <c r="AA1885" s="31"/>
      <c r="AB1885" s="31"/>
      <c r="AC1885" s="31"/>
      <c r="AD1885" s="31">
        <f t="shared" si="6525"/>
        <v>0</v>
      </c>
      <c r="AE1885" s="31">
        <f t="shared" si="6526"/>
        <v>96899.300000000003</v>
      </c>
      <c r="AF1885" s="31">
        <f t="shared" si="6527"/>
        <v>301615.5</v>
      </c>
      <c r="AG1885" s="31"/>
      <c r="AH1885" s="31"/>
      <c r="AI1885" s="31"/>
      <c r="AJ1885" s="31">
        <f t="shared" si="6528"/>
        <v>0</v>
      </c>
      <c r="AK1885" s="31">
        <f t="shared" si="6529"/>
        <v>96899.300000000003</v>
      </c>
      <c r="AL1885" s="31">
        <f t="shared" si="6530"/>
        <v>301615.5</v>
      </c>
      <c r="AM1885" s="31"/>
      <c r="AN1885" s="31"/>
      <c r="AO1885" s="31"/>
      <c r="AP1885" s="31">
        <f t="shared" si="6531"/>
        <v>0</v>
      </c>
      <c r="AQ1885" s="31">
        <f t="shared" si="6532"/>
        <v>96899.300000000003</v>
      </c>
      <c r="AR1885" s="31">
        <f t="shared" si="6533"/>
        <v>301615.5</v>
      </c>
      <c r="AS1885" s="31"/>
      <c r="AT1885" s="31"/>
      <c r="AU1885" s="31"/>
      <c r="AV1885" s="31">
        <f t="shared" si="6534"/>
        <v>0</v>
      </c>
      <c r="AW1885" s="31">
        <f t="shared" si="6535"/>
        <v>96899.300000000003</v>
      </c>
      <c r="AX1885" s="31">
        <f t="shared" si="6536"/>
        <v>301615.5</v>
      </c>
      <c r="AY1885" s="31"/>
      <c r="AZ1885" s="31"/>
      <c r="BA1885" s="31"/>
      <c r="BB1885" s="31">
        <f t="shared" si="6537"/>
        <v>0</v>
      </c>
      <c r="BC1885" s="31">
        <f t="shared" si="6538"/>
        <v>96899.300000000003</v>
      </c>
      <c r="BD1885" s="31">
        <f t="shared" si="6539"/>
        <v>301615.5</v>
      </c>
      <c r="BE1885" s="31"/>
      <c r="BF1885" s="31"/>
      <c r="BG1885" s="31"/>
      <c r="BH1885" s="31">
        <f t="shared" si="6540"/>
        <v>0</v>
      </c>
      <c r="BI1885" s="31">
        <f t="shared" si="6541"/>
        <v>96899.300000000003</v>
      </c>
      <c r="BJ1885" s="31">
        <f t="shared" si="6542"/>
        <v>301615.5</v>
      </c>
      <c r="BK1885" s="31"/>
      <c r="BL1885" s="31"/>
      <c r="BM1885" s="31"/>
      <c r="BN1885" s="31">
        <f t="shared" si="6543"/>
        <v>0</v>
      </c>
      <c r="BO1885" s="31">
        <f t="shared" si="6544"/>
        <v>96899.300000000003</v>
      </c>
      <c r="BP1885" s="31">
        <f t="shared" si="6545"/>
        <v>301615.5</v>
      </c>
      <c r="BQ1885" s="31"/>
      <c r="BR1885" s="31"/>
      <c r="BS1885" s="31">
        <f t="shared" si="6546"/>
        <v>0</v>
      </c>
      <c r="BT1885" s="31">
        <f t="shared" si="6547"/>
        <v>96899.300000000003</v>
      </c>
      <c r="BU1885" s="31">
        <f t="shared" si="6548"/>
        <v>301615.5</v>
      </c>
      <c r="BV1885" s="31"/>
      <c r="BW1885" s="31"/>
      <c r="BX1885" s="31">
        <f t="shared" si="6549"/>
        <v>0</v>
      </c>
      <c r="BY1885" s="31">
        <f t="shared" si="6550"/>
        <v>96899.300000000003</v>
      </c>
      <c r="BZ1885" s="31">
        <f t="shared" si="6551"/>
        <v>301615.5</v>
      </c>
      <c r="CA1885" s="31"/>
      <c r="CB1885" s="31"/>
      <c r="CC1885" s="31"/>
      <c r="CD1885" s="31">
        <f t="shared" si="6384"/>
        <v>0</v>
      </c>
      <c r="CE1885" s="31">
        <f t="shared" si="6385"/>
        <v>96899.300000000003</v>
      </c>
      <c r="CF1885" s="31">
        <f t="shared" si="6386"/>
        <v>301615.5</v>
      </c>
      <c r="CG1885" s="31"/>
      <c r="CH1885" s="24"/>
      <c r="CI1885" s="40"/>
    </row>
    <row r="1886" ht="43.75" hidden="1">
      <c r="A1886" s="16" t="s">
        <v>1083</v>
      </c>
      <c r="B1886" s="17"/>
      <c r="C1886" s="16"/>
      <c r="D1886" s="16"/>
      <c r="E1886" s="39" t="s">
        <v>1084</v>
      </c>
      <c r="F1886" s="31">
        <f t="shared" si="6552"/>
        <v>0</v>
      </c>
      <c r="G1886" s="31">
        <f t="shared" si="6553"/>
        <v>0</v>
      </c>
      <c r="H1886" s="31">
        <f t="shared" si="6554"/>
        <v>0</v>
      </c>
      <c r="I1886" s="31">
        <f t="shared" si="6555"/>
        <v>0</v>
      </c>
      <c r="J1886" s="31">
        <f t="shared" si="6556"/>
        <v>0</v>
      </c>
      <c r="K1886" s="31">
        <f t="shared" si="6557"/>
        <v>0</v>
      </c>
      <c r="L1886" s="31">
        <f t="shared" si="6516"/>
        <v>0</v>
      </c>
      <c r="M1886" s="31">
        <f t="shared" si="6517"/>
        <v>0</v>
      </c>
      <c r="N1886" s="31">
        <f t="shared" si="6518"/>
        <v>0</v>
      </c>
      <c r="O1886" s="31">
        <f t="shared" si="6558"/>
        <v>0</v>
      </c>
      <c r="P1886" s="31">
        <f t="shared" si="6559"/>
        <v>0</v>
      </c>
      <c r="Q1886" s="31">
        <f t="shared" si="6560"/>
        <v>0</v>
      </c>
      <c r="R1886" s="31">
        <f t="shared" si="6519"/>
        <v>0</v>
      </c>
      <c r="S1886" s="31">
        <f t="shared" si="6520"/>
        <v>0</v>
      </c>
      <c r="T1886" s="31">
        <f t="shared" si="6521"/>
        <v>0</v>
      </c>
      <c r="U1886" s="31">
        <f t="shared" si="6561"/>
        <v>0</v>
      </c>
      <c r="V1886" s="31">
        <f t="shared" si="6562"/>
        <v>0</v>
      </c>
      <c r="W1886" s="31">
        <f t="shared" si="6563"/>
        <v>0</v>
      </c>
      <c r="X1886" s="31">
        <f t="shared" si="6522"/>
        <v>0</v>
      </c>
      <c r="Y1886" s="31">
        <f t="shared" si="6523"/>
        <v>0</v>
      </c>
      <c r="Z1886" s="31">
        <f t="shared" si="6524"/>
        <v>0</v>
      </c>
      <c r="AA1886" s="31">
        <f t="shared" si="6564"/>
        <v>0</v>
      </c>
      <c r="AB1886" s="31">
        <f t="shared" si="6565"/>
        <v>0</v>
      </c>
      <c r="AC1886" s="31">
        <f t="shared" si="6566"/>
        <v>0</v>
      </c>
      <c r="AD1886" s="31">
        <f t="shared" si="6525"/>
        <v>0</v>
      </c>
      <c r="AE1886" s="31">
        <f t="shared" si="6526"/>
        <v>0</v>
      </c>
      <c r="AF1886" s="31">
        <f t="shared" si="6527"/>
        <v>0</v>
      </c>
      <c r="AG1886" s="31">
        <f t="shared" si="6567"/>
        <v>0</v>
      </c>
      <c r="AH1886" s="31">
        <f t="shared" si="6568"/>
        <v>0</v>
      </c>
      <c r="AI1886" s="31">
        <f t="shared" si="6569"/>
        <v>0</v>
      </c>
      <c r="AJ1886" s="31">
        <f t="shared" si="6528"/>
        <v>0</v>
      </c>
      <c r="AK1886" s="31">
        <f t="shared" si="6529"/>
        <v>0</v>
      </c>
      <c r="AL1886" s="31">
        <f t="shared" si="6530"/>
        <v>0</v>
      </c>
      <c r="AM1886" s="31">
        <f t="shared" si="6570"/>
        <v>0</v>
      </c>
      <c r="AN1886" s="31">
        <f t="shared" si="6571"/>
        <v>0</v>
      </c>
      <c r="AO1886" s="31">
        <f t="shared" si="6572"/>
        <v>0</v>
      </c>
      <c r="AP1886" s="31">
        <f t="shared" si="6531"/>
        <v>0</v>
      </c>
      <c r="AQ1886" s="31">
        <f t="shared" si="6532"/>
        <v>0</v>
      </c>
      <c r="AR1886" s="31">
        <f t="shared" si="6533"/>
        <v>0</v>
      </c>
      <c r="AS1886" s="31">
        <f t="shared" si="6573"/>
        <v>0</v>
      </c>
      <c r="AT1886" s="31">
        <f t="shared" si="6574"/>
        <v>0</v>
      </c>
      <c r="AU1886" s="31">
        <f t="shared" si="6575"/>
        <v>0</v>
      </c>
      <c r="AV1886" s="31">
        <f t="shared" si="6534"/>
        <v>0</v>
      </c>
      <c r="AW1886" s="31">
        <f t="shared" si="6535"/>
        <v>0</v>
      </c>
      <c r="AX1886" s="31">
        <f t="shared" si="6536"/>
        <v>0</v>
      </c>
      <c r="AY1886" s="31">
        <f t="shared" si="6576"/>
        <v>0</v>
      </c>
      <c r="AZ1886" s="31">
        <f t="shared" si="6577"/>
        <v>0</v>
      </c>
      <c r="BA1886" s="31">
        <f t="shared" si="6578"/>
        <v>0</v>
      </c>
      <c r="BB1886" s="31">
        <f t="shared" si="6537"/>
        <v>0</v>
      </c>
      <c r="BC1886" s="31">
        <f t="shared" si="6538"/>
        <v>0</v>
      </c>
      <c r="BD1886" s="31">
        <f t="shared" si="6539"/>
        <v>0</v>
      </c>
      <c r="BE1886" s="31">
        <f t="shared" si="6579"/>
        <v>0</v>
      </c>
      <c r="BF1886" s="31">
        <f t="shared" si="6580"/>
        <v>0</v>
      </c>
      <c r="BG1886" s="31">
        <f t="shared" si="6581"/>
        <v>0</v>
      </c>
      <c r="BH1886" s="31">
        <f t="shared" si="6540"/>
        <v>0</v>
      </c>
      <c r="BI1886" s="31">
        <f t="shared" si="6541"/>
        <v>0</v>
      </c>
      <c r="BJ1886" s="31">
        <f t="shared" si="6542"/>
        <v>0</v>
      </c>
      <c r="BK1886" s="31">
        <f t="shared" si="6582"/>
        <v>0</v>
      </c>
      <c r="BL1886" s="31">
        <f t="shared" si="6583"/>
        <v>0</v>
      </c>
      <c r="BM1886" s="31">
        <f t="shared" si="6584"/>
        <v>0</v>
      </c>
      <c r="BN1886" s="31">
        <f t="shared" si="6543"/>
        <v>0</v>
      </c>
      <c r="BO1886" s="31">
        <f t="shared" si="6544"/>
        <v>0</v>
      </c>
      <c r="BP1886" s="31">
        <f t="shared" si="6545"/>
        <v>0</v>
      </c>
      <c r="BQ1886" s="31">
        <f t="shared" si="6585"/>
        <v>0</v>
      </c>
      <c r="BR1886" s="31">
        <f t="shared" si="6586"/>
        <v>0</v>
      </c>
      <c r="BS1886" s="31">
        <f t="shared" si="6546"/>
        <v>0</v>
      </c>
      <c r="BT1886" s="31">
        <f t="shared" si="6547"/>
        <v>0</v>
      </c>
      <c r="BU1886" s="31">
        <f t="shared" si="6548"/>
        <v>0</v>
      </c>
      <c r="BV1886" s="31">
        <f t="shared" si="6587"/>
        <v>0</v>
      </c>
      <c r="BW1886" s="31">
        <f t="shared" si="6588"/>
        <v>0</v>
      </c>
      <c r="BX1886" s="31">
        <f t="shared" si="6549"/>
        <v>0</v>
      </c>
      <c r="BY1886" s="31">
        <f t="shared" si="6550"/>
        <v>0</v>
      </c>
      <c r="BZ1886" s="31">
        <f t="shared" si="6551"/>
        <v>0</v>
      </c>
      <c r="CA1886" s="31">
        <f t="shared" si="6589"/>
        <v>0</v>
      </c>
      <c r="CB1886" s="31">
        <f t="shared" si="6590"/>
        <v>0</v>
      </c>
      <c r="CC1886" s="31">
        <f t="shared" si="6591"/>
        <v>0</v>
      </c>
      <c r="CD1886" s="31">
        <f t="shared" si="6384"/>
        <v>0</v>
      </c>
      <c r="CE1886" s="31">
        <f t="shared" si="6385"/>
        <v>0</v>
      </c>
      <c r="CF1886" s="31">
        <f t="shared" si="6386"/>
        <v>0</v>
      </c>
      <c r="CG1886" s="31">
        <f t="shared" si="6592"/>
        <v>0</v>
      </c>
      <c r="CH1886" s="24">
        <v>0</v>
      </c>
      <c r="CI1886" s="40"/>
      <c r="CO1886" s="1" t="s">
        <v>31</v>
      </c>
    </row>
    <row r="1887" ht="39.549999999999997" hidden="1">
      <c r="A1887" s="16" t="s">
        <v>1083</v>
      </c>
      <c r="B1887" s="17">
        <v>400</v>
      </c>
      <c r="C1887" s="16"/>
      <c r="D1887" s="16"/>
      <c r="E1887" s="39" t="s">
        <v>84</v>
      </c>
      <c r="F1887" s="31">
        <f t="shared" si="6552"/>
        <v>0</v>
      </c>
      <c r="G1887" s="31">
        <f t="shared" si="6553"/>
        <v>0</v>
      </c>
      <c r="H1887" s="31">
        <f t="shared" si="6554"/>
        <v>0</v>
      </c>
      <c r="I1887" s="31">
        <f t="shared" si="6555"/>
        <v>0</v>
      </c>
      <c r="J1887" s="31">
        <f t="shared" si="6556"/>
        <v>0</v>
      </c>
      <c r="K1887" s="31">
        <f t="shared" si="6557"/>
        <v>0</v>
      </c>
      <c r="L1887" s="31">
        <f t="shared" si="6516"/>
        <v>0</v>
      </c>
      <c r="M1887" s="31">
        <f t="shared" si="6517"/>
        <v>0</v>
      </c>
      <c r="N1887" s="31">
        <f t="shared" si="6518"/>
        <v>0</v>
      </c>
      <c r="O1887" s="31">
        <f t="shared" si="6558"/>
        <v>0</v>
      </c>
      <c r="P1887" s="31">
        <f t="shared" si="6559"/>
        <v>0</v>
      </c>
      <c r="Q1887" s="31">
        <f t="shared" si="6560"/>
        <v>0</v>
      </c>
      <c r="R1887" s="31">
        <f t="shared" si="6519"/>
        <v>0</v>
      </c>
      <c r="S1887" s="31">
        <f t="shared" si="6520"/>
        <v>0</v>
      </c>
      <c r="T1887" s="31">
        <f t="shared" si="6521"/>
        <v>0</v>
      </c>
      <c r="U1887" s="31">
        <f t="shared" si="6561"/>
        <v>0</v>
      </c>
      <c r="V1887" s="31">
        <f t="shared" si="6562"/>
        <v>0</v>
      </c>
      <c r="W1887" s="31">
        <f t="shared" si="6563"/>
        <v>0</v>
      </c>
      <c r="X1887" s="31">
        <f t="shared" si="6522"/>
        <v>0</v>
      </c>
      <c r="Y1887" s="31">
        <f t="shared" si="6523"/>
        <v>0</v>
      </c>
      <c r="Z1887" s="31">
        <f t="shared" si="6524"/>
        <v>0</v>
      </c>
      <c r="AA1887" s="31">
        <f t="shared" si="6564"/>
        <v>0</v>
      </c>
      <c r="AB1887" s="31">
        <f t="shared" si="6565"/>
        <v>0</v>
      </c>
      <c r="AC1887" s="31">
        <f t="shared" si="6566"/>
        <v>0</v>
      </c>
      <c r="AD1887" s="31">
        <f t="shared" si="6525"/>
        <v>0</v>
      </c>
      <c r="AE1887" s="31">
        <f t="shared" si="6526"/>
        <v>0</v>
      </c>
      <c r="AF1887" s="31">
        <f t="shared" si="6527"/>
        <v>0</v>
      </c>
      <c r="AG1887" s="31">
        <f t="shared" si="6567"/>
        <v>0</v>
      </c>
      <c r="AH1887" s="31">
        <f t="shared" si="6568"/>
        <v>0</v>
      </c>
      <c r="AI1887" s="31">
        <f t="shared" si="6569"/>
        <v>0</v>
      </c>
      <c r="AJ1887" s="31">
        <f t="shared" si="6528"/>
        <v>0</v>
      </c>
      <c r="AK1887" s="31">
        <f t="shared" si="6529"/>
        <v>0</v>
      </c>
      <c r="AL1887" s="31">
        <f t="shared" si="6530"/>
        <v>0</v>
      </c>
      <c r="AM1887" s="31">
        <f t="shared" si="6570"/>
        <v>0</v>
      </c>
      <c r="AN1887" s="31">
        <f t="shared" si="6571"/>
        <v>0</v>
      </c>
      <c r="AO1887" s="31">
        <f t="shared" si="6572"/>
        <v>0</v>
      </c>
      <c r="AP1887" s="31">
        <f t="shared" si="6531"/>
        <v>0</v>
      </c>
      <c r="AQ1887" s="31">
        <f t="shared" si="6532"/>
        <v>0</v>
      </c>
      <c r="AR1887" s="31">
        <f t="shared" si="6533"/>
        <v>0</v>
      </c>
      <c r="AS1887" s="31">
        <f t="shared" si="6573"/>
        <v>0</v>
      </c>
      <c r="AT1887" s="31">
        <f t="shared" si="6574"/>
        <v>0</v>
      </c>
      <c r="AU1887" s="31">
        <f t="shared" si="6575"/>
        <v>0</v>
      </c>
      <c r="AV1887" s="31">
        <f t="shared" si="6534"/>
        <v>0</v>
      </c>
      <c r="AW1887" s="31">
        <f t="shared" si="6535"/>
        <v>0</v>
      </c>
      <c r="AX1887" s="31">
        <f t="shared" si="6536"/>
        <v>0</v>
      </c>
      <c r="AY1887" s="31">
        <f t="shared" si="6576"/>
        <v>0</v>
      </c>
      <c r="AZ1887" s="31">
        <f t="shared" si="6577"/>
        <v>0</v>
      </c>
      <c r="BA1887" s="31">
        <f t="shared" si="6578"/>
        <v>0</v>
      </c>
      <c r="BB1887" s="31">
        <f t="shared" si="6537"/>
        <v>0</v>
      </c>
      <c r="BC1887" s="31">
        <f t="shared" si="6538"/>
        <v>0</v>
      </c>
      <c r="BD1887" s="31">
        <f t="shared" si="6539"/>
        <v>0</v>
      </c>
      <c r="BE1887" s="31">
        <f t="shared" si="6579"/>
        <v>0</v>
      </c>
      <c r="BF1887" s="31">
        <f t="shared" si="6580"/>
        <v>0</v>
      </c>
      <c r="BG1887" s="31">
        <f t="shared" si="6581"/>
        <v>0</v>
      </c>
      <c r="BH1887" s="31">
        <f t="shared" si="6540"/>
        <v>0</v>
      </c>
      <c r="BI1887" s="31">
        <f t="shared" si="6541"/>
        <v>0</v>
      </c>
      <c r="BJ1887" s="31">
        <f t="shared" si="6542"/>
        <v>0</v>
      </c>
      <c r="BK1887" s="31">
        <f t="shared" si="6582"/>
        <v>0</v>
      </c>
      <c r="BL1887" s="31">
        <f t="shared" si="6583"/>
        <v>0</v>
      </c>
      <c r="BM1887" s="31">
        <f t="shared" si="6584"/>
        <v>0</v>
      </c>
      <c r="BN1887" s="31">
        <f t="shared" si="6543"/>
        <v>0</v>
      </c>
      <c r="BO1887" s="31">
        <f t="shared" si="6544"/>
        <v>0</v>
      </c>
      <c r="BP1887" s="31">
        <f t="shared" si="6545"/>
        <v>0</v>
      </c>
      <c r="BQ1887" s="31">
        <f t="shared" si="6585"/>
        <v>0</v>
      </c>
      <c r="BR1887" s="31">
        <f t="shared" si="6586"/>
        <v>0</v>
      </c>
      <c r="BS1887" s="31">
        <f t="shared" si="6546"/>
        <v>0</v>
      </c>
      <c r="BT1887" s="31">
        <f t="shared" si="6547"/>
        <v>0</v>
      </c>
      <c r="BU1887" s="31">
        <f t="shared" si="6548"/>
        <v>0</v>
      </c>
      <c r="BV1887" s="31">
        <f t="shared" si="6587"/>
        <v>0</v>
      </c>
      <c r="BW1887" s="31">
        <f t="shared" si="6588"/>
        <v>0</v>
      </c>
      <c r="BX1887" s="31">
        <f t="shared" si="6549"/>
        <v>0</v>
      </c>
      <c r="BY1887" s="31">
        <f t="shared" si="6550"/>
        <v>0</v>
      </c>
      <c r="BZ1887" s="31">
        <f t="shared" si="6551"/>
        <v>0</v>
      </c>
      <c r="CA1887" s="31">
        <f t="shared" si="6589"/>
        <v>0</v>
      </c>
      <c r="CB1887" s="31">
        <f t="shared" si="6590"/>
        <v>0</v>
      </c>
      <c r="CC1887" s="31">
        <f t="shared" si="6591"/>
        <v>0</v>
      </c>
      <c r="CD1887" s="31">
        <f t="shared" si="6384"/>
        <v>0</v>
      </c>
      <c r="CE1887" s="31">
        <f t="shared" si="6385"/>
        <v>0</v>
      </c>
      <c r="CF1887" s="31">
        <f t="shared" si="6386"/>
        <v>0</v>
      </c>
      <c r="CG1887" s="31">
        <f t="shared" si="6592"/>
        <v>0</v>
      </c>
      <c r="CH1887" s="24">
        <v>0</v>
      </c>
      <c r="CI1887" s="40"/>
      <c r="CM1887" s="1" t="s">
        <v>29</v>
      </c>
    </row>
    <row r="1888" ht="116.40000000000001" hidden="1">
      <c r="A1888" s="16" t="s">
        <v>1083</v>
      </c>
      <c r="B1888" s="17">
        <v>460</v>
      </c>
      <c r="C1888" s="16"/>
      <c r="D1888" s="16"/>
      <c r="E1888" s="39" t="s">
        <v>286</v>
      </c>
      <c r="F1888" s="31">
        <f t="shared" si="6552"/>
        <v>0</v>
      </c>
      <c r="G1888" s="31">
        <f t="shared" si="6553"/>
        <v>0</v>
      </c>
      <c r="H1888" s="31">
        <f t="shared" si="6554"/>
        <v>0</v>
      </c>
      <c r="I1888" s="31">
        <f t="shared" si="6555"/>
        <v>0</v>
      </c>
      <c r="J1888" s="31">
        <f t="shared" si="6556"/>
        <v>0</v>
      </c>
      <c r="K1888" s="31">
        <f t="shared" si="6557"/>
        <v>0</v>
      </c>
      <c r="L1888" s="31">
        <f t="shared" si="6516"/>
        <v>0</v>
      </c>
      <c r="M1888" s="31">
        <f t="shared" si="6517"/>
        <v>0</v>
      </c>
      <c r="N1888" s="31">
        <f t="shared" si="6518"/>
        <v>0</v>
      </c>
      <c r="O1888" s="31">
        <f t="shared" si="6558"/>
        <v>0</v>
      </c>
      <c r="P1888" s="31">
        <f t="shared" si="6559"/>
        <v>0</v>
      </c>
      <c r="Q1888" s="31">
        <f t="shared" si="6560"/>
        <v>0</v>
      </c>
      <c r="R1888" s="31">
        <f t="shared" si="6519"/>
        <v>0</v>
      </c>
      <c r="S1888" s="31">
        <f t="shared" si="6520"/>
        <v>0</v>
      </c>
      <c r="T1888" s="31">
        <f t="shared" si="6521"/>
        <v>0</v>
      </c>
      <c r="U1888" s="31">
        <f t="shared" si="6561"/>
        <v>0</v>
      </c>
      <c r="V1888" s="31">
        <f t="shared" si="6562"/>
        <v>0</v>
      </c>
      <c r="W1888" s="31">
        <f t="shared" si="6563"/>
        <v>0</v>
      </c>
      <c r="X1888" s="31">
        <f t="shared" si="6522"/>
        <v>0</v>
      </c>
      <c r="Y1888" s="31">
        <f t="shared" si="6523"/>
        <v>0</v>
      </c>
      <c r="Z1888" s="31">
        <f t="shared" si="6524"/>
        <v>0</v>
      </c>
      <c r="AA1888" s="31">
        <f t="shared" si="6564"/>
        <v>0</v>
      </c>
      <c r="AB1888" s="31">
        <f t="shared" si="6565"/>
        <v>0</v>
      </c>
      <c r="AC1888" s="31">
        <f t="shared" si="6566"/>
        <v>0</v>
      </c>
      <c r="AD1888" s="31">
        <f t="shared" si="6525"/>
        <v>0</v>
      </c>
      <c r="AE1888" s="31">
        <f t="shared" si="6526"/>
        <v>0</v>
      </c>
      <c r="AF1888" s="31">
        <f t="shared" si="6527"/>
        <v>0</v>
      </c>
      <c r="AG1888" s="31">
        <f t="shared" si="6567"/>
        <v>0</v>
      </c>
      <c r="AH1888" s="31">
        <f t="shared" si="6568"/>
        <v>0</v>
      </c>
      <c r="AI1888" s="31">
        <f t="shared" si="6569"/>
        <v>0</v>
      </c>
      <c r="AJ1888" s="31">
        <f t="shared" si="6528"/>
        <v>0</v>
      </c>
      <c r="AK1888" s="31">
        <f t="shared" si="6529"/>
        <v>0</v>
      </c>
      <c r="AL1888" s="31">
        <f t="shared" si="6530"/>
        <v>0</v>
      </c>
      <c r="AM1888" s="31">
        <f t="shared" si="6570"/>
        <v>0</v>
      </c>
      <c r="AN1888" s="31">
        <f t="shared" si="6571"/>
        <v>0</v>
      </c>
      <c r="AO1888" s="31">
        <f t="shared" si="6572"/>
        <v>0</v>
      </c>
      <c r="AP1888" s="31">
        <f t="shared" si="6531"/>
        <v>0</v>
      </c>
      <c r="AQ1888" s="31">
        <f t="shared" si="6532"/>
        <v>0</v>
      </c>
      <c r="AR1888" s="31">
        <f t="shared" si="6533"/>
        <v>0</v>
      </c>
      <c r="AS1888" s="31">
        <f t="shared" si="6573"/>
        <v>0</v>
      </c>
      <c r="AT1888" s="31">
        <f t="shared" si="6574"/>
        <v>0</v>
      </c>
      <c r="AU1888" s="31">
        <f t="shared" si="6575"/>
        <v>0</v>
      </c>
      <c r="AV1888" s="31">
        <f t="shared" si="6534"/>
        <v>0</v>
      </c>
      <c r="AW1888" s="31">
        <f t="shared" si="6535"/>
        <v>0</v>
      </c>
      <c r="AX1888" s="31">
        <f t="shared" si="6536"/>
        <v>0</v>
      </c>
      <c r="AY1888" s="31">
        <f t="shared" si="6576"/>
        <v>0</v>
      </c>
      <c r="AZ1888" s="31">
        <f t="shared" si="6577"/>
        <v>0</v>
      </c>
      <c r="BA1888" s="31">
        <f t="shared" si="6578"/>
        <v>0</v>
      </c>
      <c r="BB1888" s="31">
        <f t="shared" si="6537"/>
        <v>0</v>
      </c>
      <c r="BC1888" s="31">
        <f t="shared" si="6538"/>
        <v>0</v>
      </c>
      <c r="BD1888" s="31">
        <f t="shared" si="6539"/>
        <v>0</v>
      </c>
      <c r="BE1888" s="31">
        <f t="shared" si="6579"/>
        <v>0</v>
      </c>
      <c r="BF1888" s="31">
        <f t="shared" si="6580"/>
        <v>0</v>
      </c>
      <c r="BG1888" s="31">
        <f t="shared" si="6581"/>
        <v>0</v>
      </c>
      <c r="BH1888" s="31">
        <f t="shared" si="6540"/>
        <v>0</v>
      </c>
      <c r="BI1888" s="31">
        <f t="shared" si="6541"/>
        <v>0</v>
      </c>
      <c r="BJ1888" s="31">
        <f t="shared" si="6542"/>
        <v>0</v>
      </c>
      <c r="BK1888" s="31">
        <f t="shared" si="6582"/>
        <v>0</v>
      </c>
      <c r="BL1888" s="31">
        <f t="shared" si="6583"/>
        <v>0</v>
      </c>
      <c r="BM1888" s="31">
        <f t="shared" si="6584"/>
        <v>0</v>
      </c>
      <c r="BN1888" s="31">
        <f t="shared" si="6543"/>
        <v>0</v>
      </c>
      <c r="BO1888" s="31">
        <f t="shared" si="6544"/>
        <v>0</v>
      </c>
      <c r="BP1888" s="31">
        <f t="shared" si="6545"/>
        <v>0</v>
      </c>
      <c r="BQ1888" s="31">
        <f t="shared" si="6585"/>
        <v>0</v>
      </c>
      <c r="BR1888" s="31">
        <f t="shared" si="6586"/>
        <v>0</v>
      </c>
      <c r="BS1888" s="31">
        <f t="shared" si="6546"/>
        <v>0</v>
      </c>
      <c r="BT1888" s="31">
        <f t="shared" si="6547"/>
        <v>0</v>
      </c>
      <c r="BU1888" s="31">
        <f t="shared" si="6548"/>
        <v>0</v>
      </c>
      <c r="BV1888" s="31">
        <f t="shared" si="6587"/>
        <v>0</v>
      </c>
      <c r="BW1888" s="31">
        <f t="shared" si="6588"/>
        <v>0</v>
      </c>
      <c r="BX1888" s="31">
        <f t="shared" si="6549"/>
        <v>0</v>
      </c>
      <c r="BY1888" s="31">
        <f t="shared" si="6550"/>
        <v>0</v>
      </c>
      <c r="BZ1888" s="31">
        <f t="shared" si="6551"/>
        <v>0</v>
      </c>
      <c r="CA1888" s="31">
        <f t="shared" si="6589"/>
        <v>0</v>
      </c>
      <c r="CB1888" s="31">
        <f t="shared" si="6590"/>
        <v>0</v>
      </c>
      <c r="CC1888" s="31">
        <f t="shared" si="6591"/>
        <v>0</v>
      </c>
      <c r="CD1888" s="31">
        <f t="shared" si="6384"/>
        <v>0</v>
      </c>
      <c r="CE1888" s="31">
        <f t="shared" si="6385"/>
        <v>0</v>
      </c>
      <c r="CF1888" s="31">
        <f t="shared" si="6386"/>
        <v>0</v>
      </c>
      <c r="CG1888" s="31">
        <f t="shared" si="6592"/>
        <v>0</v>
      </c>
      <c r="CH1888" s="24">
        <v>0</v>
      </c>
      <c r="CI1888" s="40"/>
      <c r="CN1888" s="1" t="s">
        <v>30</v>
      </c>
    </row>
    <row r="1889" ht="15" hidden="1">
      <c r="A1889" s="16" t="s">
        <v>1083</v>
      </c>
      <c r="B1889" s="17">
        <v>460</v>
      </c>
      <c r="C1889" s="16" t="s">
        <v>66</v>
      </c>
      <c r="D1889" s="16" t="s">
        <v>313</v>
      </c>
      <c r="E1889" s="39" t="s">
        <v>1082</v>
      </c>
      <c r="F1889" s="31"/>
      <c r="G1889" s="31"/>
      <c r="H1889" s="31"/>
      <c r="I1889" s="31"/>
      <c r="J1889" s="31"/>
      <c r="K1889" s="31"/>
      <c r="L1889" s="31">
        <f t="shared" si="6516"/>
        <v>0</v>
      </c>
      <c r="M1889" s="31">
        <f t="shared" si="6517"/>
        <v>0</v>
      </c>
      <c r="N1889" s="31">
        <f t="shared" si="6518"/>
        <v>0</v>
      </c>
      <c r="O1889" s="31"/>
      <c r="P1889" s="31"/>
      <c r="Q1889" s="31"/>
      <c r="R1889" s="31">
        <f t="shared" si="6519"/>
        <v>0</v>
      </c>
      <c r="S1889" s="31">
        <f t="shared" si="6520"/>
        <v>0</v>
      </c>
      <c r="T1889" s="31">
        <f t="shared" si="6521"/>
        <v>0</v>
      </c>
      <c r="U1889" s="31"/>
      <c r="V1889" s="31"/>
      <c r="W1889" s="31"/>
      <c r="X1889" s="31">
        <f t="shared" si="6522"/>
        <v>0</v>
      </c>
      <c r="Y1889" s="31">
        <f t="shared" si="6523"/>
        <v>0</v>
      </c>
      <c r="Z1889" s="31">
        <f t="shared" si="6524"/>
        <v>0</v>
      </c>
      <c r="AA1889" s="31"/>
      <c r="AB1889" s="31"/>
      <c r="AC1889" s="31"/>
      <c r="AD1889" s="31">
        <f t="shared" si="6525"/>
        <v>0</v>
      </c>
      <c r="AE1889" s="31">
        <f t="shared" si="6526"/>
        <v>0</v>
      </c>
      <c r="AF1889" s="31">
        <f t="shared" si="6527"/>
        <v>0</v>
      </c>
      <c r="AG1889" s="31"/>
      <c r="AH1889" s="31"/>
      <c r="AI1889" s="31"/>
      <c r="AJ1889" s="31">
        <f t="shared" si="6528"/>
        <v>0</v>
      </c>
      <c r="AK1889" s="31">
        <f t="shared" si="6529"/>
        <v>0</v>
      </c>
      <c r="AL1889" s="31">
        <f t="shared" si="6530"/>
        <v>0</v>
      </c>
      <c r="AM1889" s="31"/>
      <c r="AN1889" s="31"/>
      <c r="AO1889" s="31"/>
      <c r="AP1889" s="31">
        <f t="shared" si="6531"/>
        <v>0</v>
      </c>
      <c r="AQ1889" s="31">
        <f t="shared" si="6532"/>
        <v>0</v>
      </c>
      <c r="AR1889" s="31">
        <f t="shared" si="6533"/>
        <v>0</v>
      </c>
      <c r="AS1889" s="31"/>
      <c r="AT1889" s="31"/>
      <c r="AU1889" s="31"/>
      <c r="AV1889" s="31">
        <f t="shared" si="6534"/>
        <v>0</v>
      </c>
      <c r="AW1889" s="31">
        <f t="shared" si="6535"/>
        <v>0</v>
      </c>
      <c r="AX1889" s="31">
        <f t="shared" si="6536"/>
        <v>0</v>
      </c>
      <c r="AY1889" s="31"/>
      <c r="AZ1889" s="31"/>
      <c r="BA1889" s="31"/>
      <c r="BB1889" s="31">
        <f t="shared" si="6537"/>
        <v>0</v>
      </c>
      <c r="BC1889" s="31">
        <f t="shared" si="6538"/>
        <v>0</v>
      </c>
      <c r="BD1889" s="31">
        <f t="shared" si="6539"/>
        <v>0</v>
      </c>
      <c r="BE1889" s="31"/>
      <c r="BF1889" s="31"/>
      <c r="BG1889" s="31"/>
      <c r="BH1889" s="31">
        <f t="shared" si="6540"/>
        <v>0</v>
      </c>
      <c r="BI1889" s="31">
        <f t="shared" si="6541"/>
        <v>0</v>
      </c>
      <c r="BJ1889" s="31">
        <f t="shared" si="6542"/>
        <v>0</v>
      </c>
      <c r="BK1889" s="31"/>
      <c r="BL1889" s="31"/>
      <c r="BM1889" s="31"/>
      <c r="BN1889" s="31">
        <f t="shared" si="6543"/>
        <v>0</v>
      </c>
      <c r="BO1889" s="31">
        <f t="shared" si="6544"/>
        <v>0</v>
      </c>
      <c r="BP1889" s="31">
        <f t="shared" si="6545"/>
        <v>0</v>
      </c>
      <c r="BQ1889" s="31"/>
      <c r="BR1889" s="31"/>
      <c r="BS1889" s="31">
        <f t="shared" si="6546"/>
        <v>0</v>
      </c>
      <c r="BT1889" s="31">
        <f t="shared" si="6547"/>
        <v>0</v>
      </c>
      <c r="BU1889" s="31">
        <f t="shared" si="6548"/>
        <v>0</v>
      </c>
      <c r="BV1889" s="31"/>
      <c r="BW1889" s="31"/>
      <c r="BX1889" s="31">
        <f t="shared" si="6549"/>
        <v>0</v>
      </c>
      <c r="BY1889" s="31">
        <f t="shared" si="6550"/>
        <v>0</v>
      </c>
      <c r="BZ1889" s="31">
        <f t="shared" si="6551"/>
        <v>0</v>
      </c>
      <c r="CA1889" s="31"/>
      <c r="CB1889" s="31"/>
      <c r="CC1889" s="31"/>
      <c r="CD1889" s="31">
        <f t="shared" si="6384"/>
        <v>0</v>
      </c>
      <c r="CE1889" s="31">
        <f t="shared" si="6385"/>
        <v>0</v>
      </c>
      <c r="CF1889" s="31">
        <f t="shared" si="6386"/>
        <v>0</v>
      </c>
      <c r="CG1889" s="31"/>
      <c r="CH1889" s="24">
        <v>0</v>
      </c>
      <c r="CI1889" s="40"/>
    </row>
    <row r="1890" ht="43.75">
      <c r="A1890" s="41" t="s">
        <v>1085</v>
      </c>
      <c r="B1890" s="17"/>
      <c r="C1890" s="16"/>
      <c r="D1890" s="16"/>
      <c r="E1890" s="39" t="s">
        <v>1086</v>
      </c>
      <c r="F1890" s="31">
        <f t="shared" si="6552"/>
        <v>0</v>
      </c>
      <c r="G1890" s="31">
        <f t="shared" si="6553"/>
        <v>23507.200000000001</v>
      </c>
      <c r="H1890" s="31">
        <f t="shared" si="6554"/>
        <v>50000</v>
      </c>
      <c r="I1890" s="31">
        <f t="shared" si="6555"/>
        <v>0</v>
      </c>
      <c r="J1890" s="31">
        <f t="shared" si="6556"/>
        <v>0</v>
      </c>
      <c r="K1890" s="31">
        <f t="shared" si="6557"/>
        <v>0</v>
      </c>
      <c r="L1890" s="31">
        <f t="shared" si="6516"/>
        <v>0</v>
      </c>
      <c r="M1890" s="31">
        <f t="shared" si="6517"/>
        <v>23507.200000000001</v>
      </c>
      <c r="N1890" s="31">
        <f t="shared" si="6518"/>
        <v>50000</v>
      </c>
      <c r="O1890" s="31">
        <f t="shared" si="6558"/>
        <v>0</v>
      </c>
      <c r="P1890" s="31">
        <f t="shared" si="6559"/>
        <v>0</v>
      </c>
      <c r="Q1890" s="31">
        <f t="shared" si="6560"/>
        <v>0</v>
      </c>
      <c r="R1890" s="31">
        <f t="shared" si="6519"/>
        <v>0</v>
      </c>
      <c r="S1890" s="31">
        <f t="shared" si="6520"/>
        <v>23507.200000000001</v>
      </c>
      <c r="T1890" s="31">
        <f t="shared" si="6521"/>
        <v>50000</v>
      </c>
      <c r="U1890" s="31">
        <f t="shared" si="6561"/>
        <v>0</v>
      </c>
      <c r="V1890" s="31">
        <f t="shared" si="6562"/>
        <v>0</v>
      </c>
      <c r="W1890" s="31">
        <f t="shared" si="6563"/>
        <v>0</v>
      </c>
      <c r="X1890" s="31">
        <f t="shared" si="6522"/>
        <v>0</v>
      </c>
      <c r="Y1890" s="31">
        <f t="shared" si="6523"/>
        <v>23507.200000000001</v>
      </c>
      <c r="Z1890" s="31">
        <f t="shared" si="6524"/>
        <v>50000</v>
      </c>
      <c r="AA1890" s="31">
        <f t="shared" si="6564"/>
        <v>0</v>
      </c>
      <c r="AB1890" s="31">
        <f t="shared" si="6565"/>
        <v>0</v>
      </c>
      <c r="AC1890" s="31">
        <f t="shared" si="6566"/>
        <v>0</v>
      </c>
      <c r="AD1890" s="31">
        <f t="shared" si="6525"/>
        <v>0</v>
      </c>
      <c r="AE1890" s="31">
        <f t="shared" si="6526"/>
        <v>23507.200000000001</v>
      </c>
      <c r="AF1890" s="31">
        <f t="shared" si="6527"/>
        <v>50000</v>
      </c>
      <c r="AG1890" s="31">
        <f t="shared" si="6567"/>
        <v>0</v>
      </c>
      <c r="AH1890" s="31">
        <f t="shared" si="6568"/>
        <v>0</v>
      </c>
      <c r="AI1890" s="31">
        <f t="shared" si="6569"/>
        <v>0</v>
      </c>
      <c r="AJ1890" s="31">
        <f t="shared" si="6528"/>
        <v>0</v>
      </c>
      <c r="AK1890" s="31">
        <f t="shared" si="6529"/>
        <v>23507.200000000001</v>
      </c>
      <c r="AL1890" s="31">
        <f t="shared" si="6530"/>
        <v>50000</v>
      </c>
      <c r="AM1890" s="31">
        <f t="shared" si="6570"/>
        <v>0</v>
      </c>
      <c r="AN1890" s="31">
        <f t="shared" si="6571"/>
        <v>0</v>
      </c>
      <c r="AO1890" s="31">
        <f t="shared" si="6572"/>
        <v>0</v>
      </c>
      <c r="AP1890" s="31">
        <f t="shared" si="6531"/>
        <v>0</v>
      </c>
      <c r="AQ1890" s="31">
        <f t="shared" si="6532"/>
        <v>23507.200000000001</v>
      </c>
      <c r="AR1890" s="31">
        <f t="shared" si="6533"/>
        <v>50000</v>
      </c>
      <c r="AS1890" s="31">
        <f t="shared" si="6573"/>
        <v>0</v>
      </c>
      <c r="AT1890" s="31">
        <f t="shared" si="6574"/>
        <v>0</v>
      </c>
      <c r="AU1890" s="31">
        <f t="shared" si="6575"/>
        <v>0</v>
      </c>
      <c r="AV1890" s="31">
        <f t="shared" si="6534"/>
        <v>0</v>
      </c>
      <c r="AW1890" s="31">
        <f t="shared" si="6535"/>
        <v>23507.200000000001</v>
      </c>
      <c r="AX1890" s="31">
        <f t="shared" si="6536"/>
        <v>50000</v>
      </c>
      <c r="AY1890" s="31">
        <f t="shared" si="6576"/>
        <v>0</v>
      </c>
      <c r="AZ1890" s="31">
        <f t="shared" si="6577"/>
        <v>0</v>
      </c>
      <c r="BA1890" s="31">
        <f t="shared" si="6578"/>
        <v>0</v>
      </c>
      <c r="BB1890" s="31">
        <f t="shared" si="6537"/>
        <v>0</v>
      </c>
      <c r="BC1890" s="31">
        <f t="shared" si="6538"/>
        <v>23507.200000000001</v>
      </c>
      <c r="BD1890" s="31">
        <f t="shared" si="6539"/>
        <v>50000</v>
      </c>
      <c r="BE1890" s="31">
        <f t="shared" si="6579"/>
        <v>0</v>
      </c>
      <c r="BF1890" s="31">
        <f t="shared" si="6580"/>
        <v>0</v>
      </c>
      <c r="BG1890" s="31">
        <f t="shared" si="6581"/>
        <v>0</v>
      </c>
      <c r="BH1890" s="31">
        <f t="shared" si="6540"/>
        <v>0</v>
      </c>
      <c r="BI1890" s="31">
        <f t="shared" si="6541"/>
        <v>23507.200000000001</v>
      </c>
      <c r="BJ1890" s="31">
        <f t="shared" si="6542"/>
        <v>50000</v>
      </c>
      <c r="BK1890" s="31">
        <f t="shared" si="6582"/>
        <v>0</v>
      </c>
      <c r="BL1890" s="31">
        <f t="shared" si="6583"/>
        <v>0</v>
      </c>
      <c r="BM1890" s="31">
        <f t="shared" si="6584"/>
        <v>0</v>
      </c>
      <c r="BN1890" s="31">
        <f t="shared" si="6543"/>
        <v>0</v>
      </c>
      <c r="BO1890" s="31">
        <f t="shared" si="6544"/>
        <v>23507.200000000001</v>
      </c>
      <c r="BP1890" s="31">
        <f t="shared" si="6545"/>
        <v>50000</v>
      </c>
      <c r="BQ1890" s="31">
        <f t="shared" si="6585"/>
        <v>0</v>
      </c>
      <c r="BR1890" s="31">
        <f t="shared" si="6586"/>
        <v>0</v>
      </c>
      <c r="BS1890" s="31">
        <f t="shared" si="6546"/>
        <v>0</v>
      </c>
      <c r="BT1890" s="31">
        <f t="shared" si="6547"/>
        <v>23507.200000000001</v>
      </c>
      <c r="BU1890" s="31">
        <f t="shared" si="6548"/>
        <v>50000</v>
      </c>
      <c r="BV1890" s="31">
        <f t="shared" si="6587"/>
        <v>0</v>
      </c>
      <c r="BW1890" s="31">
        <f t="shared" si="6588"/>
        <v>0</v>
      </c>
      <c r="BX1890" s="31">
        <f t="shared" si="6549"/>
        <v>0</v>
      </c>
      <c r="BY1890" s="31">
        <f t="shared" si="6550"/>
        <v>23507.200000000001</v>
      </c>
      <c r="BZ1890" s="31">
        <f t="shared" si="6551"/>
        <v>50000</v>
      </c>
      <c r="CA1890" s="31">
        <f t="shared" si="6589"/>
        <v>0</v>
      </c>
      <c r="CB1890" s="31">
        <f t="shared" si="6590"/>
        <v>0</v>
      </c>
      <c r="CC1890" s="31">
        <f t="shared" si="6591"/>
        <v>0</v>
      </c>
      <c r="CD1890" s="31">
        <f t="shared" si="6384"/>
        <v>0</v>
      </c>
      <c r="CE1890" s="31">
        <f t="shared" si="6385"/>
        <v>23507.200000000001</v>
      </c>
      <c r="CF1890" s="31">
        <f t="shared" si="6386"/>
        <v>50000</v>
      </c>
      <c r="CG1890" s="31">
        <f t="shared" si="6592"/>
        <v>0</v>
      </c>
      <c r="CH1890" s="24"/>
      <c r="CI1890" s="40"/>
      <c r="CO1890" s="1" t="s">
        <v>31</v>
      </c>
    </row>
    <row r="1891" ht="39.549999999999997">
      <c r="A1891" s="41" t="s">
        <v>1085</v>
      </c>
      <c r="B1891" s="17">
        <v>400</v>
      </c>
      <c r="C1891" s="16"/>
      <c r="D1891" s="16"/>
      <c r="E1891" s="39" t="s">
        <v>84</v>
      </c>
      <c r="F1891" s="31">
        <f t="shared" si="6552"/>
        <v>0</v>
      </c>
      <c r="G1891" s="31">
        <f t="shared" si="6553"/>
        <v>23507.200000000001</v>
      </c>
      <c r="H1891" s="31">
        <f t="shared" si="6554"/>
        <v>50000</v>
      </c>
      <c r="I1891" s="31">
        <f t="shared" si="6555"/>
        <v>0</v>
      </c>
      <c r="J1891" s="31">
        <f t="shared" si="6556"/>
        <v>0</v>
      </c>
      <c r="K1891" s="31">
        <f t="shared" si="6557"/>
        <v>0</v>
      </c>
      <c r="L1891" s="31">
        <f t="shared" si="6516"/>
        <v>0</v>
      </c>
      <c r="M1891" s="31">
        <f t="shared" si="6517"/>
        <v>23507.200000000001</v>
      </c>
      <c r="N1891" s="31">
        <f t="shared" si="6518"/>
        <v>50000</v>
      </c>
      <c r="O1891" s="31">
        <f t="shared" si="6558"/>
        <v>0</v>
      </c>
      <c r="P1891" s="31">
        <f t="shared" si="6559"/>
        <v>0</v>
      </c>
      <c r="Q1891" s="31">
        <f t="shared" si="6560"/>
        <v>0</v>
      </c>
      <c r="R1891" s="31">
        <f t="shared" si="6519"/>
        <v>0</v>
      </c>
      <c r="S1891" s="31">
        <f t="shared" si="6520"/>
        <v>23507.200000000001</v>
      </c>
      <c r="T1891" s="31">
        <f t="shared" si="6521"/>
        <v>50000</v>
      </c>
      <c r="U1891" s="31">
        <f t="shared" si="6561"/>
        <v>0</v>
      </c>
      <c r="V1891" s="31">
        <f t="shared" si="6562"/>
        <v>0</v>
      </c>
      <c r="W1891" s="31">
        <f t="shared" si="6563"/>
        <v>0</v>
      </c>
      <c r="X1891" s="31">
        <f t="shared" si="6522"/>
        <v>0</v>
      </c>
      <c r="Y1891" s="31">
        <f t="shared" si="6523"/>
        <v>23507.200000000001</v>
      </c>
      <c r="Z1891" s="31">
        <f t="shared" si="6524"/>
        <v>50000</v>
      </c>
      <c r="AA1891" s="31">
        <f t="shared" si="6564"/>
        <v>0</v>
      </c>
      <c r="AB1891" s="31">
        <f t="shared" si="6565"/>
        <v>0</v>
      </c>
      <c r="AC1891" s="31">
        <f t="shared" si="6566"/>
        <v>0</v>
      </c>
      <c r="AD1891" s="31">
        <f t="shared" si="6525"/>
        <v>0</v>
      </c>
      <c r="AE1891" s="31">
        <f t="shared" si="6526"/>
        <v>23507.200000000001</v>
      </c>
      <c r="AF1891" s="31">
        <f t="shared" si="6527"/>
        <v>50000</v>
      </c>
      <c r="AG1891" s="31">
        <f t="shared" si="6567"/>
        <v>0</v>
      </c>
      <c r="AH1891" s="31">
        <f t="shared" si="6568"/>
        <v>0</v>
      </c>
      <c r="AI1891" s="31">
        <f t="shared" si="6569"/>
        <v>0</v>
      </c>
      <c r="AJ1891" s="31">
        <f t="shared" si="6528"/>
        <v>0</v>
      </c>
      <c r="AK1891" s="31">
        <f t="shared" si="6529"/>
        <v>23507.200000000001</v>
      </c>
      <c r="AL1891" s="31">
        <f t="shared" si="6530"/>
        <v>50000</v>
      </c>
      <c r="AM1891" s="31">
        <f t="shared" si="6570"/>
        <v>0</v>
      </c>
      <c r="AN1891" s="31">
        <f t="shared" si="6571"/>
        <v>0</v>
      </c>
      <c r="AO1891" s="31">
        <f t="shared" si="6572"/>
        <v>0</v>
      </c>
      <c r="AP1891" s="31">
        <f t="shared" si="6531"/>
        <v>0</v>
      </c>
      <c r="AQ1891" s="31">
        <f t="shared" si="6532"/>
        <v>23507.200000000001</v>
      </c>
      <c r="AR1891" s="31">
        <f t="shared" si="6533"/>
        <v>50000</v>
      </c>
      <c r="AS1891" s="31">
        <f t="shared" si="6573"/>
        <v>0</v>
      </c>
      <c r="AT1891" s="31">
        <f t="shared" si="6574"/>
        <v>0</v>
      </c>
      <c r="AU1891" s="31">
        <f t="shared" si="6575"/>
        <v>0</v>
      </c>
      <c r="AV1891" s="31">
        <f t="shared" si="6534"/>
        <v>0</v>
      </c>
      <c r="AW1891" s="31">
        <f t="shared" si="6535"/>
        <v>23507.200000000001</v>
      </c>
      <c r="AX1891" s="31">
        <f t="shared" si="6536"/>
        <v>50000</v>
      </c>
      <c r="AY1891" s="31">
        <f t="shared" si="6576"/>
        <v>0</v>
      </c>
      <c r="AZ1891" s="31">
        <f t="shared" si="6577"/>
        <v>0</v>
      </c>
      <c r="BA1891" s="31">
        <f t="shared" si="6578"/>
        <v>0</v>
      </c>
      <c r="BB1891" s="31">
        <f t="shared" si="6537"/>
        <v>0</v>
      </c>
      <c r="BC1891" s="31">
        <f t="shared" si="6538"/>
        <v>23507.200000000001</v>
      </c>
      <c r="BD1891" s="31">
        <f t="shared" si="6539"/>
        <v>50000</v>
      </c>
      <c r="BE1891" s="31">
        <f t="shared" si="6579"/>
        <v>0</v>
      </c>
      <c r="BF1891" s="31">
        <f t="shared" si="6580"/>
        <v>0</v>
      </c>
      <c r="BG1891" s="31">
        <f t="shared" si="6581"/>
        <v>0</v>
      </c>
      <c r="BH1891" s="31">
        <f t="shared" si="6540"/>
        <v>0</v>
      </c>
      <c r="BI1891" s="31">
        <f t="shared" si="6541"/>
        <v>23507.200000000001</v>
      </c>
      <c r="BJ1891" s="31">
        <f t="shared" si="6542"/>
        <v>50000</v>
      </c>
      <c r="BK1891" s="31">
        <f t="shared" si="6582"/>
        <v>0</v>
      </c>
      <c r="BL1891" s="31">
        <f t="shared" si="6583"/>
        <v>0</v>
      </c>
      <c r="BM1891" s="31">
        <f t="shared" si="6584"/>
        <v>0</v>
      </c>
      <c r="BN1891" s="31">
        <f t="shared" si="6543"/>
        <v>0</v>
      </c>
      <c r="BO1891" s="31">
        <f t="shared" si="6544"/>
        <v>23507.200000000001</v>
      </c>
      <c r="BP1891" s="31">
        <f t="shared" si="6545"/>
        <v>50000</v>
      </c>
      <c r="BQ1891" s="31">
        <f t="shared" si="6585"/>
        <v>0</v>
      </c>
      <c r="BR1891" s="31">
        <f t="shared" si="6586"/>
        <v>0</v>
      </c>
      <c r="BS1891" s="31">
        <f t="shared" si="6546"/>
        <v>0</v>
      </c>
      <c r="BT1891" s="31">
        <f t="shared" si="6547"/>
        <v>23507.200000000001</v>
      </c>
      <c r="BU1891" s="31">
        <f t="shared" si="6548"/>
        <v>50000</v>
      </c>
      <c r="BV1891" s="31">
        <f t="shared" si="6587"/>
        <v>0</v>
      </c>
      <c r="BW1891" s="31">
        <f t="shared" si="6588"/>
        <v>0</v>
      </c>
      <c r="BX1891" s="31">
        <f t="shared" si="6549"/>
        <v>0</v>
      </c>
      <c r="BY1891" s="31">
        <f t="shared" si="6550"/>
        <v>23507.200000000001</v>
      </c>
      <c r="BZ1891" s="31">
        <f t="shared" si="6551"/>
        <v>50000</v>
      </c>
      <c r="CA1891" s="31">
        <f t="shared" si="6589"/>
        <v>0</v>
      </c>
      <c r="CB1891" s="31">
        <f t="shared" si="6590"/>
        <v>0</v>
      </c>
      <c r="CC1891" s="31">
        <f t="shared" si="6591"/>
        <v>0</v>
      </c>
      <c r="CD1891" s="31">
        <f t="shared" si="6384"/>
        <v>0</v>
      </c>
      <c r="CE1891" s="31">
        <f t="shared" si="6385"/>
        <v>23507.200000000001</v>
      </c>
      <c r="CF1891" s="31">
        <f t="shared" si="6386"/>
        <v>50000</v>
      </c>
      <c r="CG1891" s="31">
        <f t="shared" si="6592"/>
        <v>0</v>
      </c>
      <c r="CH1891" s="24"/>
      <c r="CI1891" s="40"/>
      <c r="CM1891" s="1" t="s">
        <v>29</v>
      </c>
    </row>
    <row r="1892" ht="15">
      <c r="A1892" s="41" t="s">
        <v>1085</v>
      </c>
      <c r="B1892" s="17">
        <v>410</v>
      </c>
      <c r="C1892" s="16"/>
      <c r="D1892" s="16"/>
      <c r="E1892" s="39" t="s">
        <v>85</v>
      </c>
      <c r="F1892" s="31">
        <f t="shared" si="6552"/>
        <v>0</v>
      </c>
      <c r="G1892" s="31">
        <f t="shared" si="6553"/>
        <v>23507.200000000001</v>
      </c>
      <c r="H1892" s="31">
        <f t="shared" si="6554"/>
        <v>50000</v>
      </c>
      <c r="I1892" s="31">
        <f t="shared" si="6555"/>
        <v>0</v>
      </c>
      <c r="J1892" s="31">
        <f t="shared" si="6556"/>
        <v>0</v>
      </c>
      <c r="K1892" s="31">
        <f t="shared" si="6557"/>
        <v>0</v>
      </c>
      <c r="L1892" s="31">
        <f t="shared" si="6516"/>
        <v>0</v>
      </c>
      <c r="M1892" s="31">
        <f t="shared" si="6517"/>
        <v>23507.200000000001</v>
      </c>
      <c r="N1892" s="31">
        <f t="shared" si="6518"/>
        <v>50000</v>
      </c>
      <c r="O1892" s="31">
        <f t="shared" si="6558"/>
        <v>0</v>
      </c>
      <c r="P1892" s="31">
        <f t="shared" si="6559"/>
        <v>0</v>
      </c>
      <c r="Q1892" s="31">
        <f t="shared" si="6560"/>
        <v>0</v>
      </c>
      <c r="R1892" s="31">
        <f t="shared" si="6519"/>
        <v>0</v>
      </c>
      <c r="S1892" s="31">
        <f t="shared" si="6520"/>
        <v>23507.200000000001</v>
      </c>
      <c r="T1892" s="31">
        <f t="shared" si="6521"/>
        <v>50000</v>
      </c>
      <c r="U1892" s="31">
        <f t="shared" si="6561"/>
        <v>0</v>
      </c>
      <c r="V1892" s="31">
        <f t="shared" si="6562"/>
        <v>0</v>
      </c>
      <c r="W1892" s="31">
        <f t="shared" si="6563"/>
        <v>0</v>
      </c>
      <c r="X1892" s="31">
        <f t="shared" si="6522"/>
        <v>0</v>
      </c>
      <c r="Y1892" s="31">
        <f t="shared" si="6523"/>
        <v>23507.200000000001</v>
      </c>
      <c r="Z1892" s="31">
        <f t="shared" si="6524"/>
        <v>50000</v>
      </c>
      <c r="AA1892" s="31">
        <f t="shared" si="6564"/>
        <v>0</v>
      </c>
      <c r="AB1892" s="31">
        <f t="shared" si="6565"/>
        <v>0</v>
      </c>
      <c r="AC1892" s="31">
        <f t="shared" si="6566"/>
        <v>0</v>
      </c>
      <c r="AD1892" s="31">
        <f t="shared" si="6525"/>
        <v>0</v>
      </c>
      <c r="AE1892" s="31">
        <f t="shared" si="6526"/>
        <v>23507.200000000001</v>
      </c>
      <c r="AF1892" s="31">
        <f t="shared" si="6527"/>
        <v>50000</v>
      </c>
      <c r="AG1892" s="31">
        <f t="shared" si="6567"/>
        <v>0</v>
      </c>
      <c r="AH1892" s="31">
        <f t="shared" si="6568"/>
        <v>0</v>
      </c>
      <c r="AI1892" s="31">
        <f t="shared" si="6569"/>
        <v>0</v>
      </c>
      <c r="AJ1892" s="31">
        <f t="shared" si="6528"/>
        <v>0</v>
      </c>
      <c r="AK1892" s="31">
        <f t="shared" si="6529"/>
        <v>23507.200000000001</v>
      </c>
      <c r="AL1892" s="31">
        <f t="shared" si="6530"/>
        <v>50000</v>
      </c>
      <c r="AM1892" s="31">
        <f t="shared" si="6570"/>
        <v>0</v>
      </c>
      <c r="AN1892" s="31">
        <f t="shared" si="6571"/>
        <v>0</v>
      </c>
      <c r="AO1892" s="31">
        <f t="shared" si="6572"/>
        <v>0</v>
      </c>
      <c r="AP1892" s="31">
        <f t="shared" si="6531"/>
        <v>0</v>
      </c>
      <c r="AQ1892" s="31">
        <f t="shared" si="6532"/>
        <v>23507.200000000001</v>
      </c>
      <c r="AR1892" s="31">
        <f t="shared" si="6533"/>
        <v>50000</v>
      </c>
      <c r="AS1892" s="31">
        <f t="shared" si="6573"/>
        <v>0</v>
      </c>
      <c r="AT1892" s="31">
        <f t="shared" si="6574"/>
        <v>0</v>
      </c>
      <c r="AU1892" s="31">
        <f t="shared" si="6575"/>
        <v>0</v>
      </c>
      <c r="AV1892" s="31">
        <f t="shared" si="6534"/>
        <v>0</v>
      </c>
      <c r="AW1892" s="31">
        <f t="shared" si="6535"/>
        <v>23507.200000000001</v>
      </c>
      <c r="AX1892" s="31">
        <f t="shared" si="6536"/>
        <v>50000</v>
      </c>
      <c r="AY1892" s="31">
        <f t="shared" si="6576"/>
        <v>0</v>
      </c>
      <c r="AZ1892" s="31">
        <f t="shared" si="6577"/>
        <v>0</v>
      </c>
      <c r="BA1892" s="31">
        <f t="shared" si="6578"/>
        <v>0</v>
      </c>
      <c r="BB1892" s="31">
        <f t="shared" si="6537"/>
        <v>0</v>
      </c>
      <c r="BC1892" s="31">
        <f t="shared" si="6538"/>
        <v>23507.200000000001</v>
      </c>
      <c r="BD1892" s="31">
        <f t="shared" si="6539"/>
        <v>50000</v>
      </c>
      <c r="BE1892" s="31">
        <f t="shared" si="6579"/>
        <v>0</v>
      </c>
      <c r="BF1892" s="31">
        <f t="shared" si="6580"/>
        <v>0</v>
      </c>
      <c r="BG1892" s="31">
        <f t="shared" si="6581"/>
        <v>0</v>
      </c>
      <c r="BH1892" s="31">
        <f t="shared" si="6540"/>
        <v>0</v>
      </c>
      <c r="BI1892" s="31">
        <f t="shared" si="6541"/>
        <v>23507.200000000001</v>
      </c>
      <c r="BJ1892" s="31">
        <f t="shared" si="6542"/>
        <v>50000</v>
      </c>
      <c r="BK1892" s="31">
        <f t="shared" si="6582"/>
        <v>0</v>
      </c>
      <c r="BL1892" s="31">
        <f t="shared" si="6583"/>
        <v>0</v>
      </c>
      <c r="BM1892" s="31">
        <f t="shared" si="6584"/>
        <v>0</v>
      </c>
      <c r="BN1892" s="31">
        <f t="shared" si="6543"/>
        <v>0</v>
      </c>
      <c r="BO1892" s="31">
        <f t="shared" si="6544"/>
        <v>23507.200000000001</v>
      </c>
      <c r="BP1892" s="31">
        <f t="shared" si="6545"/>
        <v>50000</v>
      </c>
      <c r="BQ1892" s="31">
        <f t="shared" si="6585"/>
        <v>0</v>
      </c>
      <c r="BR1892" s="31">
        <f t="shared" si="6586"/>
        <v>0</v>
      </c>
      <c r="BS1892" s="31">
        <f t="shared" si="6546"/>
        <v>0</v>
      </c>
      <c r="BT1892" s="31">
        <f t="shared" si="6547"/>
        <v>23507.200000000001</v>
      </c>
      <c r="BU1892" s="31">
        <f t="shared" si="6548"/>
        <v>50000</v>
      </c>
      <c r="BV1892" s="31">
        <f t="shared" si="6587"/>
        <v>0</v>
      </c>
      <c r="BW1892" s="31">
        <f t="shared" si="6588"/>
        <v>0</v>
      </c>
      <c r="BX1892" s="31">
        <f t="shared" si="6549"/>
        <v>0</v>
      </c>
      <c r="BY1892" s="31">
        <f t="shared" si="6550"/>
        <v>23507.200000000001</v>
      </c>
      <c r="BZ1892" s="31">
        <f t="shared" si="6551"/>
        <v>50000</v>
      </c>
      <c r="CA1892" s="31">
        <f t="shared" si="6589"/>
        <v>0</v>
      </c>
      <c r="CB1892" s="31">
        <f t="shared" si="6590"/>
        <v>0</v>
      </c>
      <c r="CC1892" s="31">
        <f t="shared" si="6591"/>
        <v>0</v>
      </c>
      <c r="CD1892" s="31">
        <f t="shared" si="6384"/>
        <v>0</v>
      </c>
      <c r="CE1892" s="31">
        <f t="shared" si="6385"/>
        <v>23507.200000000001</v>
      </c>
      <c r="CF1892" s="31">
        <f t="shared" si="6386"/>
        <v>50000</v>
      </c>
      <c r="CG1892" s="31">
        <f t="shared" si="6592"/>
        <v>0</v>
      </c>
      <c r="CH1892" s="24"/>
      <c r="CI1892" s="40"/>
      <c r="CN1892" s="1" t="s">
        <v>30</v>
      </c>
    </row>
    <row r="1893" ht="15">
      <c r="A1893" s="41" t="s">
        <v>1085</v>
      </c>
      <c r="B1893" s="17">
        <v>410</v>
      </c>
      <c r="C1893" s="16" t="s">
        <v>66</v>
      </c>
      <c r="D1893" s="16" t="s">
        <v>313</v>
      </c>
      <c r="E1893" s="39" t="s">
        <v>1082</v>
      </c>
      <c r="F1893" s="31"/>
      <c r="G1893" s="31">
        <v>23507.200000000001</v>
      </c>
      <c r="H1893" s="31">
        <v>50000</v>
      </c>
      <c r="I1893" s="31"/>
      <c r="J1893" s="31"/>
      <c r="K1893" s="31"/>
      <c r="L1893" s="31">
        <f t="shared" si="6516"/>
        <v>0</v>
      </c>
      <c r="M1893" s="31">
        <f t="shared" si="6517"/>
        <v>23507.200000000001</v>
      </c>
      <c r="N1893" s="31">
        <f t="shared" si="6518"/>
        <v>50000</v>
      </c>
      <c r="O1893" s="31"/>
      <c r="P1893" s="31"/>
      <c r="Q1893" s="31"/>
      <c r="R1893" s="31">
        <f t="shared" si="6519"/>
        <v>0</v>
      </c>
      <c r="S1893" s="31">
        <f t="shared" si="6520"/>
        <v>23507.200000000001</v>
      </c>
      <c r="T1893" s="31">
        <f t="shared" si="6521"/>
        <v>50000</v>
      </c>
      <c r="U1893" s="31"/>
      <c r="V1893" s="31"/>
      <c r="W1893" s="31"/>
      <c r="X1893" s="31">
        <f t="shared" si="6522"/>
        <v>0</v>
      </c>
      <c r="Y1893" s="31">
        <f t="shared" si="6523"/>
        <v>23507.200000000001</v>
      </c>
      <c r="Z1893" s="31">
        <f t="shared" si="6524"/>
        <v>50000</v>
      </c>
      <c r="AA1893" s="31"/>
      <c r="AB1893" s="31"/>
      <c r="AC1893" s="31"/>
      <c r="AD1893" s="31">
        <f t="shared" si="6525"/>
        <v>0</v>
      </c>
      <c r="AE1893" s="31">
        <f t="shared" si="6526"/>
        <v>23507.200000000001</v>
      </c>
      <c r="AF1893" s="31">
        <f t="shared" si="6527"/>
        <v>50000</v>
      </c>
      <c r="AG1893" s="31"/>
      <c r="AH1893" s="31"/>
      <c r="AI1893" s="31"/>
      <c r="AJ1893" s="31">
        <f t="shared" si="6528"/>
        <v>0</v>
      </c>
      <c r="AK1893" s="31">
        <f t="shared" si="6529"/>
        <v>23507.200000000001</v>
      </c>
      <c r="AL1893" s="31">
        <f t="shared" si="6530"/>
        <v>50000</v>
      </c>
      <c r="AM1893" s="31"/>
      <c r="AN1893" s="31"/>
      <c r="AO1893" s="31"/>
      <c r="AP1893" s="31">
        <f t="shared" si="6531"/>
        <v>0</v>
      </c>
      <c r="AQ1893" s="31">
        <f t="shared" si="6532"/>
        <v>23507.200000000001</v>
      </c>
      <c r="AR1893" s="31">
        <f t="shared" si="6533"/>
        <v>50000</v>
      </c>
      <c r="AS1893" s="31"/>
      <c r="AT1893" s="31"/>
      <c r="AU1893" s="31"/>
      <c r="AV1893" s="31">
        <f t="shared" si="6534"/>
        <v>0</v>
      </c>
      <c r="AW1893" s="31">
        <f t="shared" si="6535"/>
        <v>23507.200000000001</v>
      </c>
      <c r="AX1893" s="31">
        <f t="shared" si="6536"/>
        <v>50000</v>
      </c>
      <c r="AY1893" s="31"/>
      <c r="AZ1893" s="31"/>
      <c r="BA1893" s="31"/>
      <c r="BB1893" s="31">
        <f t="shared" si="6537"/>
        <v>0</v>
      </c>
      <c r="BC1893" s="31">
        <f t="shared" si="6538"/>
        <v>23507.200000000001</v>
      </c>
      <c r="BD1893" s="31">
        <f t="shared" si="6539"/>
        <v>50000</v>
      </c>
      <c r="BE1893" s="31"/>
      <c r="BF1893" s="31"/>
      <c r="BG1893" s="31"/>
      <c r="BH1893" s="31">
        <f t="shared" si="6540"/>
        <v>0</v>
      </c>
      <c r="BI1893" s="31">
        <f t="shared" si="6541"/>
        <v>23507.200000000001</v>
      </c>
      <c r="BJ1893" s="31">
        <f t="shared" si="6542"/>
        <v>50000</v>
      </c>
      <c r="BK1893" s="31"/>
      <c r="BL1893" s="31"/>
      <c r="BM1893" s="31"/>
      <c r="BN1893" s="31">
        <f t="shared" si="6543"/>
        <v>0</v>
      </c>
      <c r="BO1893" s="31">
        <f t="shared" si="6544"/>
        <v>23507.200000000001</v>
      </c>
      <c r="BP1893" s="31">
        <f t="shared" si="6545"/>
        <v>50000</v>
      </c>
      <c r="BQ1893" s="31"/>
      <c r="BR1893" s="31"/>
      <c r="BS1893" s="31">
        <f t="shared" si="6546"/>
        <v>0</v>
      </c>
      <c r="BT1893" s="31">
        <f t="shared" si="6547"/>
        <v>23507.200000000001</v>
      </c>
      <c r="BU1893" s="31">
        <f t="shared" si="6548"/>
        <v>50000</v>
      </c>
      <c r="BV1893" s="31"/>
      <c r="BW1893" s="31"/>
      <c r="BX1893" s="31">
        <f t="shared" si="6549"/>
        <v>0</v>
      </c>
      <c r="BY1893" s="31">
        <f t="shared" si="6550"/>
        <v>23507.200000000001</v>
      </c>
      <c r="BZ1893" s="31">
        <f t="shared" si="6551"/>
        <v>50000</v>
      </c>
      <c r="CA1893" s="31"/>
      <c r="CB1893" s="31"/>
      <c r="CC1893" s="31"/>
      <c r="CD1893" s="31">
        <f t="shared" si="6384"/>
        <v>0</v>
      </c>
      <c r="CE1893" s="31">
        <f t="shared" si="6385"/>
        <v>23507.200000000001</v>
      </c>
      <c r="CF1893" s="31">
        <f t="shared" si="6386"/>
        <v>50000</v>
      </c>
      <c r="CG1893" s="31"/>
      <c r="CH1893" s="24"/>
      <c r="CI1893" s="40"/>
    </row>
    <row r="1894" ht="57.700000000000003">
      <c r="A1894" s="16" t="s">
        <v>1087</v>
      </c>
      <c r="B1894" s="17"/>
      <c r="C1894" s="16"/>
      <c r="D1894" s="16"/>
      <c r="E1894" s="39" t="s">
        <v>1088</v>
      </c>
      <c r="F1894" s="31">
        <f t="shared" si="6552"/>
        <v>6293</v>
      </c>
      <c r="G1894" s="31">
        <f t="shared" si="6553"/>
        <v>0</v>
      </c>
      <c r="H1894" s="31">
        <f t="shared" si="6554"/>
        <v>0</v>
      </c>
      <c r="I1894" s="31">
        <f t="shared" si="6555"/>
        <v>0</v>
      </c>
      <c r="J1894" s="31">
        <f t="shared" si="6556"/>
        <v>0</v>
      </c>
      <c r="K1894" s="31">
        <f t="shared" si="6557"/>
        <v>0</v>
      </c>
      <c r="L1894" s="31">
        <f t="shared" si="6516"/>
        <v>6293</v>
      </c>
      <c r="M1894" s="31">
        <f t="shared" si="6517"/>
        <v>0</v>
      </c>
      <c r="N1894" s="31">
        <f t="shared" si="6518"/>
        <v>0</v>
      </c>
      <c r="O1894" s="31">
        <f t="shared" si="6558"/>
        <v>2697</v>
      </c>
      <c r="P1894" s="31">
        <f t="shared" si="6559"/>
        <v>0</v>
      </c>
      <c r="Q1894" s="31">
        <f t="shared" si="6560"/>
        <v>0</v>
      </c>
      <c r="R1894" s="31">
        <f t="shared" si="6519"/>
        <v>8990</v>
      </c>
      <c r="S1894" s="31">
        <f t="shared" si="6520"/>
        <v>0</v>
      </c>
      <c r="T1894" s="31">
        <f t="shared" si="6521"/>
        <v>0</v>
      </c>
      <c r="U1894" s="31">
        <f t="shared" si="6561"/>
        <v>0</v>
      </c>
      <c r="V1894" s="31">
        <f t="shared" si="6562"/>
        <v>0</v>
      </c>
      <c r="W1894" s="31">
        <f t="shared" si="6563"/>
        <v>0</v>
      </c>
      <c r="X1894" s="31">
        <f t="shared" si="6522"/>
        <v>8990</v>
      </c>
      <c r="Y1894" s="31">
        <f t="shared" si="6523"/>
        <v>0</v>
      </c>
      <c r="Z1894" s="31">
        <f t="shared" si="6524"/>
        <v>0</v>
      </c>
      <c r="AA1894" s="31">
        <f t="shared" si="6564"/>
        <v>0</v>
      </c>
      <c r="AB1894" s="31">
        <f t="shared" si="6565"/>
        <v>0</v>
      </c>
      <c r="AC1894" s="31">
        <f t="shared" si="6566"/>
        <v>0</v>
      </c>
      <c r="AD1894" s="31">
        <f t="shared" si="6525"/>
        <v>8990</v>
      </c>
      <c r="AE1894" s="31">
        <f t="shared" si="6526"/>
        <v>0</v>
      </c>
      <c r="AF1894" s="31">
        <f t="shared" si="6527"/>
        <v>0</v>
      </c>
      <c r="AG1894" s="31">
        <f t="shared" si="6567"/>
        <v>0</v>
      </c>
      <c r="AH1894" s="31">
        <f t="shared" si="6568"/>
        <v>0</v>
      </c>
      <c r="AI1894" s="31">
        <f t="shared" si="6569"/>
        <v>0</v>
      </c>
      <c r="AJ1894" s="31">
        <f t="shared" si="6528"/>
        <v>8990</v>
      </c>
      <c r="AK1894" s="31">
        <f t="shared" si="6529"/>
        <v>0</v>
      </c>
      <c r="AL1894" s="31">
        <f t="shared" si="6530"/>
        <v>0</v>
      </c>
      <c r="AM1894" s="31">
        <f t="shared" si="6570"/>
        <v>-8990</v>
      </c>
      <c r="AN1894" s="31">
        <f t="shared" si="6571"/>
        <v>8990</v>
      </c>
      <c r="AO1894" s="31">
        <f t="shared" si="6572"/>
        <v>0</v>
      </c>
      <c r="AP1894" s="31">
        <f t="shared" si="6531"/>
        <v>0</v>
      </c>
      <c r="AQ1894" s="31">
        <f t="shared" si="6532"/>
        <v>8990</v>
      </c>
      <c r="AR1894" s="31">
        <f t="shared" si="6533"/>
        <v>0</v>
      </c>
      <c r="AS1894" s="31">
        <f t="shared" si="6573"/>
        <v>0</v>
      </c>
      <c r="AT1894" s="31">
        <f t="shared" si="6574"/>
        <v>0</v>
      </c>
      <c r="AU1894" s="31">
        <f t="shared" si="6575"/>
        <v>0</v>
      </c>
      <c r="AV1894" s="31">
        <f t="shared" si="6534"/>
        <v>0</v>
      </c>
      <c r="AW1894" s="31">
        <f t="shared" si="6535"/>
        <v>8990</v>
      </c>
      <c r="AX1894" s="31">
        <f t="shared" si="6536"/>
        <v>0</v>
      </c>
      <c r="AY1894" s="31">
        <f t="shared" si="6576"/>
        <v>0</v>
      </c>
      <c r="AZ1894" s="31">
        <f t="shared" si="6577"/>
        <v>0</v>
      </c>
      <c r="BA1894" s="31">
        <f t="shared" si="6578"/>
        <v>0</v>
      </c>
      <c r="BB1894" s="31">
        <f t="shared" si="6537"/>
        <v>0</v>
      </c>
      <c r="BC1894" s="31">
        <f t="shared" si="6538"/>
        <v>8990</v>
      </c>
      <c r="BD1894" s="31">
        <f t="shared" si="6539"/>
        <v>0</v>
      </c>
      <c r="BE1894" s="31">
        <f t="shared" si="6579"/>
        <v>0</v>
      </c>
      <c r="BF1894" s="31">
        <f t="shared" si="6580"/>
        <v>0</v>
      </c>
      <c r="BG1894" s="31">
        <f t="shared" si="6581"/>
        <v>0</v>
      </c>
      <c r="BH1894" s="31">
        <f t="shared" si="6540"/>
        <v>0</v>
      </c>
      <c r="BI1894" s="31">
        <f t="shared" si="6541"/>
        <v>8990</v>
      </c>
      <c r="BJ1894" s="31">
        <f t="shared" si="6542"/>
        <v>0</v>
      </c>
      <c r="BK1894" s="31">
        <f t="shared" si="6582"/>
        <v>0</v>
      </c>
      <c r="BL1894" s="31">
        <f t="shared" si="6583"/>
        <v>0</v>
      </c>
      <c r="BM1894" s="31">
        <f t="shared" si="6584"/>
        <v>0</v>
      </c>
      <c r="BN1894" s="31">
        <f t="shared" si="6543"/>
        <v>0</v>
      </c>
      <c r="BO1894" s="31">
        <f t="shared" si="6544"/>
        <v>8990</v>
      </c>
      <c r="BP1894" s="31">
        <f t="shared" si="6545"/>
        <v>0</v>
      </c>
      <c r="BQ1894" s="31">
        <f t="shared" si="6585"/>
        <v>0</v>
      </c>
      <c r="BR1894" s="31">
        <f t="shared" si="6586"/>
        <v>0</v>
      </c>
      <c r="BS1894" s="31">
        <f t="shared" si="6546"/>
        <v>0</v>
      </c>
      <c r="BT1894" s="31">
        <f t="shared" si="6547"/>
        <v>8990</v>
      </c>
      <c r="BU1894" s="31">
        <f t="shared" si="6548"/>
        <v>0</v>
      </c>
      <c r="BV1894" s="31">
        <f t="shared" si="6587"/>
        <v>0</v>
      </c>
      <c r="BW1894" s="31">
        <f t="shared" si="6588"/>
        <v>0</v>
      </c>
      <c r="BX1894" s="31">
        <f t="shared" si="6549"/>
        <v>0</v>
      </c>
      <c r="BY1894" s="31">
        <f t="shared" si="6550"/>
        <v>8990</v>
      </c>
      <c r="BZ1894" s="31">
        <f t="shared" si="6551"/>
        <v>0</v>
      </c>
      <c r="CA1894" s="31">
        <f t="shared" si="6589"/>
        <v>0</v>
      </c>
      <c r="CB1894" s="31">
        <f t="shared" si="6590"/>
        <v>0</v>
      </c>
      <c r="CC1894" s="31">
        <f t="shared" si="6591"/>
        <v>0</v>
      </c>
      <c r="CD1894" s="31">
        <f t="shared" si="6384"/>
        <v>0</v>
      </c>
      <c r="CE1894" s="31">
        <f t="shared" si="6385"/>
        <v>8990</v>
      </c>
      <c r="CF1894" s="31">
        <f t="shared" si="6386"/>
        <v>0</v>
      </c>
      <c r="CG1894" s="31">
        <f t="shared" si="6592"/>
        <v>0</v>
      </c>
      <c r="CH1894" s="24"/>
      <c r="CI1894" s="40"/>
      <c r="CO1894" s="1" t="s">
        <v>31</v>
      </c>
    </row>
    <row r="1895" ht="39.799999999999997">
      <c r="A1895" s="16" t="s">
        <v>1087</v>
      </c>
      <c r="B1895" s="17">
        <v>400</v>
      </c>
      <c r="C1895" s="16"/>
      <c r="D1895" s="16"/>
      <c r="E1895" s="39" t="s">
        <v>84</v>
      </c>
      <c r="F1895" s="31">
        <f t="shared" si="6552"/>
        <v>6293</v>
      </c>
      <c r="G1895" s="31">
        <f t="shared" si="6553"/>
        <v>0</v>
      </c>
      <c r="H1895" s="31">
        <f t="shared" si="6554"/>
        <v>0</v>
      </c>
      <c r="I1895" s="31">
        <f t="shared" si="6555"/>
        <v>0</v>
      </c>
      <c r="J1895" s="31">
        <f t="shared" si="6556"/>
        <v>0</v>
      </c>
      <c r="K1895" s="31">
        <f t="shared" si="6557"/>
        <v>0</v>
      </c>
      <c r="L1895" s="31">
        <f t="shared" si="6516"/>
        <v>6293</v>
      </c>
      <c r="M1895" s="31">
        <f t="shared" si="6517"/>
        <v>0</v>
      </c>
      <c r="N1895" s="31">
        <f t="shared" si="6518"/>
        <v>0</v>
      </c>
      <c r="O1895" s="31">
        <f t="shared" si="6558"/>
        <v>2697</v>
      </c>
      <c r="P1895" s="31">
        <f t="shared" si="6559"/>
        <v>0</v>
      </c>
      <c r="Q1895" s="31">
        <f t="shared" si="6560"/>
        <v>0</v>
      </c>
      <c r="R1895" s="31">
        <f t="shared" si="6519"/>
        <v>8990</v>
      </c>
      <c r="S1895" s="31">
        <f t="shared" si="6520"/>
        <v>0</v>
      </c>
      <c r="T1895" s="31">
        <f t="shared" si="6521"/>
        <v>0</v>
      </c>
      <c r="U1895" s="31">
        <f t="shared" si="6561"/>
        <v>0</v>
      </c>
      <c r="V1895" s="31">
        <f t="shared" si="6562"/>
        <v>0</v>
      </c>
      <c r="W1895" s="31">
        <f t="shared" si="6563"/>
        <v>0</v>
      </c>
      <c r="X1895" s="31">
        <f t="shared" si="6522"/>
        <v>8990</v>
      </c>
      <c r="Y1895" s="31">
        <f t="shared" si="6523"/>
        <v>0</v>
      </c>
      <c r="Z1895" s="31">
        <f t="shared" si="6524"/>
        <v>0</v>
      </c>
      <c r="AA1895" s="31">
        <f t="shared" si="6564"/>
        <v>0</v>
      </c>
      <c r="AB1895" s="31">
        <f t="shared" si="6565"/>
        <v>0</v>
      </c>
      <c r="AC1895" s="31">
        <f t="shared" si="6566"/>
        <v>0</v>
      </c>
      <c r="AD1895" s="31">
        <f t="shared" si="6525"/>
        <v>8990</v>
      </c>
      <c r="AE1895" s="31">
        <f t="shared" si="6526"/>
        <v>0</v>
      </c>
      <c r="AF1895" s="31">
        <f t="shared" si="6527"/>
        <v>0</v>
      </c>
      <c r="AG1895" s="31">
        <f t="shared" si="6567"/>
        <v>0</v>
      </c>
      <c r="AH1895" s="31">
        <f t="shared" si="6568"/>
        <v>0</v>
      </c>
      <c r="AI1895" s="31">
        <f t="shared" si="6569"/>
        <v>0</v>
      </c>
      <c r="AJ1895" s="31">
        <f t="shared" si="6528"/>
        <v>8990</v>
      </c>
      <c r="AK1895" s="31">
        <f t="shared" si="6529"/>
        <v>0</v>
      </c>
      <c r="AL1895" s="31">
        <f t="shared" si="6530"/>
        <v>0</v>
      </c>
      <c r="AM1895" s="31">
        <f t="shared" si="6570"/>
        <v>-8990</v>
      </c>
      <c r="AN1895" s="31">
        <f t="shared" si="6571"/>
        <v>8990</v>
      </c>
      <c r="AO1895" s="31">
        <f t="shared" si="6572"/>
        <v>0</v>
      </c>
      <c r="AP1895" s="31">
        <f t="shared" si="6531"/>
        <v>0</v>
      </c>
      <c r="AQ1895" s="31">
        <f t="shared" si="6532"/>
        <v>8990</v>
      </c>
      <c r="AR1895" s="31">
        <f t="shared" si="6533"/>
        <v>0</v>
      </c>
      <c r="AS1895" s="31">
        <f t="shared" si="6573"/>
        <v>0</v>
      </c>
      <c r="AT1895" s="31">
        <f t="shared" si="6574"/>
        <v>0</v>
      </c>
      <c r="AU1895" s="31">
        <f t="shared" si="6575"/>
        <v>0</v>
      </c>
      <c r="AV1895" s="31">
        <f t="shared" si="6534"/>
        <v>0</v>
      </c>
      <c r="AW1895" s="31">
        <f t="shared" si="6535"/>
        <v>8990</v>
      </c>
      <c r="AX1895" s="31">
        <f t="shared" si="6536"/>
        <v>0</v>
      </c>
      <c r="AY1895" s="31">
        <f t="shared" si="6576"/>
        <v>0</v>
      </c>
      <c r="AZ1895" s="31">
        <f t="shared" si="6577"/>
        <v>0</v>
      </c>
      <c r="BA1895" s="31">
        <f t="shared" si="6578"/>
        <v>0</v>
      </c>
      <c r="BB1895" s="31">
        <f t="shared" si="6537"/>
        <v>0</v>
      </c>
      <c r="BC1895" s="31">
        <f t="shared" si="6538"/>
        <v>8990</v>
      </c>
      <c r="BD1895" s="31">
        <f t="shared" si="6539"/>
        <v>0</v>
      </c>
      <c r="BE1895" s="31">
        <f t="shared" si="6579"/>
        <v>0</v>
      </c>
      <c r="BF1895" s="31">
        <f t="shared" si="6580"/>
        <v>0</v>
      </c>
      <c r="BG1895" s="31">
        <f t="shared" si="6581"/>
        <v>0</v>
      </c>
      <c r="BH1895" s="31">
        <f t="shared" si="6540"/>
        <v>0</v>
      </c>
      <c r="BI1895" s="31">
        <f t="shared" si="6541"/>
        <v>8990</v>
      </c>
      <c r="BJ1895" s="31">
        <f t="shared" si="6542"/>
        <v>0</v>
      </c>
      <c r="BK1895" s="31">
        <f t="shared" si="6582"/>
        <v>0</v>
      </c>
      <c r="BL1895" s="31">
        <f t="shared" si="6583"/>
        <v>0</v>
      </c>
      <c r="BM1895" s="31">
        <f t="shared" si="6584"/>
        <v>0</v>
      </c>
      <c r="BN1895" s="31">
        <f t="shared" si="6543"/>
        <v>0</v>
      </c>
      <c r="BO1895" s="31">
        <f t="shared" si="6544"/>
        <v>8990</v>
      </c>
      <c r="BP1895" s="31">
        <f t="shared" si="6545"/>
        <v>0</v>
      </c>
      <c r="BQ1895" s="31">
        <f t="shared" si="6585"/>
        <v>0</v>
      </c>
      <c r="BR1895" s="31">
        <f t="shared" si="6586"/>
        <v>0</v>
      </c>
      <c r="BS1895" s="31">
        <f t="shared" si="6546"/>
        <v>0</v>
      </c>
      <c r="BT1895" s="31">
        <f t="shared" si="6547"/>
        <v>8990</v>
      </c>
      <c r="BU1895" s="31">
        <f t="shared" si="6548"/>
        <v>0</v>
      </c>
      <c r="BV1895" s="31">
        <f t="shared" si="6587"/>
        <v>0</v>
      </c>
      <c r="BW1895" s="31">
        <f t="shared" si="6588"/>
        <v>0</v>
      </c>
      <c r="BX1895" s="31">
        <f t="shared" si="6549"/>
        <v>0</v>
      </c>
      <c r="BY1895" s="31">
        <f t="shared" si="6550"/>
        <v>8990</v>
      </c>
      <c r="BZ1895" s="31">
        <f t="shared" si="6551"/>
        <v>0</v>
      </c>
      <c r="CA1895" s="31">
        <f t="shared" si="6589"/>
        <v>0</v>
      </c>
      <c r="CB1895" s="31">
        <f t="shared" si="6590"/>
        <v>0</v>
      </c>
      <c r="CC1895" s="31">
        <f t="shared" si="6591"/>
        <v>0</v>
      </c>
      <c r="CD1895" s="31">
        <f t="shared" si="6384"/>
        <v>0</v>
      </c>
      <c r="CE1895" s="31">
        <f t="shared" si="6385"/>
        <v>8990</v>
      </c>
      <c r="CF1895" s="31">
        <f t="shared" si="6386"/>
        <v>0</v>
      </c>
      <c r="CG1895" s="31">
        <f t="shared" si="6592"/>
        <v>0</v>
      </c>
      <c r="CH1895" s="24"/>
      <c r="CI1895" s="40"/>
      <c r="CM1895" s="1" t="s">
        <v>29</v>
      </c>
    </row>
    <row r="1896" ht="15">
      <c r="A1896" s="16" t="s">
        <v>1087</v>
      </c>
      <c r="B1896" s="17">
        <v>410</v>
      </c>
      <c r="C1896" s="16"/>
      <c r="D1896" s="16"/>
      <c r="E1896" s="39" t="s">
        <v>85</v>
      </c>
      <c r="F1896" s="31">
        <f t="shared" si="6552"/>
        <v>6293</v>
      </c>
      <c r="G1896" s="31">
        <f t="shared" si="6553"/>
        <v>0</v>
      </c>
      <c r="H1896" s="31">
        <f t="shared" si="6554"/>
        <v>0</v>
      </c>
      <c r="I1896" s="31">
        <f t="shared" si="6555"/>
        <v>0</v>
      </c>
      <c r="J1896" s="31">
        <f t="shared" si="6556"/>
        <v>0</v>
      </c>
      <c r="K1896" s="31">
        <f t="shared" si="6557"/>
        <v>0</v>
      </c>
      <c r="L1896" s="31">
        <f t="shared" si="6516"/>
        <v>6293</v>
      </c>
      <c r="M1896" s="31">
        <f t="shared" si="6517"/>
        <v>0</v>
      </c>
      <c r="N1896" s="31">
        <f t="shared" si="6518"/>
        <v>0</v>
      </c>
      <c r="O1896" s="31">
        <f t="shared" si="6558"/>
        <v>2697</v>
      </c>
      <c r="P1896" s="31">
        <f t="shared" si="6559"/>
        <v>0</v>
      </c>
      <c r="Q1896" s="31">
        <f t="shared" si="6560"/>
        <v>0</v>
      </c>
      <c r="R1896" s="31">
        <f t="shared" si="6519"/>
        <v>8990</v>
      </c>
      <c r="S1896" s="31">
        <f t="shared" si="6520"/>
        <v>0</v>
      </c>
      <c r="T1896" s="31">
        <f t="shared" si="6521"/>
        <v>0</v>
      </c>
      <c r="U1896" s="31">
        <f t="shared" si="6561"/>
        <v>0</v>
      </c>
      <c r="V1896" s="31">
        <f t="shared" si="6562"/>
        <v>0</v>
      </c>
      <c r="W1896" s="31">
        <f t="shared" si="6563"/>
        <v>0</v>
      </c>
      <c r="X1896" s="31">
        <f t="shared" si="6522"/>
        <v>8990</v>
      </c>
      <c r="Y1896" s="31">
        <f t="shared" si="6523"/>
        <v>0</v>
      </c>
      <c r="Z1896" s="31">
        <f t="shared" si="6524"/>
        <v>0</v>
      </c>
      <c r="AA1896" s="31">
        <f t="shared" si="6564"/>
        <v>0</v>
      </c>
      <c r="AB1896" s="31">
        <f t="shared" si="6565"/>
        <v>0</v>
      </c>
      <c r="AC1896" s="31">
        <f t="shared" si="6566"/>
        <v>0</v>
      </c>
      <c r="AD1896" s="31">
        <f t="shared" si="6525"/>
        <v>8990</v>
      </c>
      <c r="AE1896" s="31">
        <f t="shared" si="6526"/>
        <v>0</v>
      </c>
      <c r="AF1896" s="31">
        <f t="shared" si="6527"/>
        <v>0</v>
      </c>
      <c r="AG1896" s="31">
        <f t="shared" si="6567"/>
        <v>0</v>
      </c>
      <c r="AH1896" s="31">
        <f t="shared" si="6568"/>
        <v>0</v>
      </c>
      <c r="AI1896" s="31">
        <f t="shared" si="6569"/>
        <v>0</v>
      </c>
      <c r="AJ1896" s="31">
        <f t="shared" si="6528"/>
        <v>8990</v>
      </c>
      <c r="AK1896" s="31">
        <f t="shared" si="6529"/>
        <v>0</v>
      </c>
      <c r="AL1896" s="31">
        <f t="shared" si="6530"/>
        <v>0</v>
      </c>
      <c r="AM1896" s="31">
        <f t="shared" si="6570"/>
        <v>-8990</v>
      </c>
      <c r="AN1896" s="31">
        <f t="shared" si="6571"/>
        <v>8990</v>
      </c>
      <c r="AO1896" s="31">
        <f t="shared" si="6572"/>
        <v>0</v>
      </c>
      <c r="AP1896" s="31">
        <f t="shared" si="6531"/>
        <v>0</v>
      </c>
      <c r="AQ1896" s="31">
        <f t="shared" si="6532"/>
        <v>8990</v>
      </c>
      <c r="AR1896" s="31">
        <f t="shared" si="6533"/>
        <v>0</v>
      </c>
      <c r="AS1896" s="31">
        <f t="shared" si="6573"/>
        <v>0</v>
      </c>
      <c r="AT1896" s="31">
        <f t="shared" si="6574"/>
        <v>0</v>
      </c>
      <c r="AU1896" s="31">
        <f t="shared" si="6575"/>
        <v>0</v>
      </c>
      <c r="AV1896" s="31">
        <f t="shared" si="6534"/>
        <v>0</v>
      </c>
      <c r="AW1896" s="31">
        <f t="shared" si="6535"/>
        <v>8990</v>
      </c>
      <c r="AX1896" s="31">
        <f t="shared" si="6536"/>
        <v>0</v>
      </c>
      <c r="AY1896" s="31">
        <f t="shared" si="6576"/>
        <v>0</v>
      </c>
      <c r="AZ1896" s="31">
        <f t="shared" si="6577"/>
        <v>0</v>
      </c>
      <c r="BA1896" s="31">
        <f t="shared" si="6578"/>
        <v>0</v>
      </c>
      <c r="BB1896" s="31">
        <f t="shared" si="6537"/>
        <v>0</v>
      </c>
      <c r="BC1896" s="31">
        <f t="shared" si="6538"/>
        <v>8990</v>
      </c>
      <c r="BD1896" s="31">
        <f t="shared" si="6539"/>
        <v>0</v>
      </c>
      <c r="BE1896" s="31">
        <f t="shared" si="6579"/>
        <v>0</v>
      </c>
      <c r="BF1896" s="31">
        <f t="shared" si="6580"/>
        <v>0</v>
      </c>
      <c r="BG1896" s="31">
        <f t="shared" si="6581"/>
        <v>0</v>
      </c>
      <c r="BH1896" s="31">
        <f t="shared" si="6540"/>
        <v>0</v>
      </c>
      <c r="BI1896" s="31">
        <f t="shared" si="6541"/>
        <v>8990</v>
      </c>
      <c r="BJ1896" s="31">
        <f t="shared" si="6542"/>
        <v>0</v>
      </c>
      <c r="BK1896" s="31">
        <f t="shared" si="6582"/>
        <v>0</v>
      </c>
      <c r="BL1896" s="31">
        <f t="shared" si="6583"/>
        <v>0</v>
      </c>
      <c r="BM1896" s="31">
        <f t="shared" si="6584"/>
        <v>0</v>
      </c>
      <c r="BN1896" s="31">
        <f t="shared" si="6543"/>
        <v>0</v>
      </c>
      <c r="BO1896" s="31">
        <f t="shared" si="6544"/>
        <v>8990</v>
      </c>
      <c r="BP1896" s="31">
        <f t="shared" si="6545"/>
        <v>0</v>
      </c>
      <c r="BQ1896" s="31">
        <f t="shared" si="6585"/>
        <v>0</v>
      </c>
      <c r="BR1896" s="31">
        <f t="shared" si="6586"/>
        <v>0</v>
      </c>
      <c r="BS1896" s="31">
        <f t="shared" si="6546"/>
        <v>0</v>
      </c>
      <c r="BT1896" s="31">
        <f t="shared" si="6547"/>
        <v>8990</v>
      </c>
      <c r="BU1896" s="31">
        <f t="shared" si="6548"/>
        <v>0</v>
      </c>
      <c r="BV1896" s="31">
        <f t="shared" si="6587"/>
        <v>0</v>
      </c>
      <c r="BW1896" s="31">
        <f t="shared" si="6588"/>
        <v>0</v>
      </c>
      <c r="BX1896" s="31">
        <f t="shared" si="6549"/>
        <v>0</v>
      </c>
      <c r="BY1896" s="31">
        <f t="shared" si="6550"/>
        <v>8990</v>
      </c>
      <c r="BZ1896" s="31">
        <f t="shared" si="6551"/>
        <v>0</v>
      </c>
      <c r="CA1896" s="31">
        <f t="shared" si="6589"/>
        <v>0</v>
      </c>
      <c r="CB1896" s="31">
        <f t="shared" si="6590"/>
        <v>0</v>
      </c>
      <c r="CC1896" s="31">
        <f t="shared" si="6591"/>
        <v>0</v>
      </c>
      <c r="CD1896" s="31">
        <f t="shared" si="6384"/>
        <v>0</v>
      </c>
      <c r="CE1896" s="31">
        <f t="shared" si="6385"/>
        <v>8990</v>
      </c>
      <c r="CF1896" s="31">
        <f t="shared" si="6386"/>
        <v>0</v>
      </c>
      <c r="CG1896" s="31">
        <f t="shared" si="6592"/>
        <v>0</v>
      </c>
      <c r="CH1896" s="24"/>
      <c r="CI1896" s="40"/>
      <c r="CN1896" s="1" t="s">
        <v>30</v>
      </c>
    </row>
    <row r="1897" ht="15">
      <c r="A1897" s="16" t="s">
        <v>1087</v>
      </c>
      <c r="B1897" s="17">
        <v>410</v>
      </c>
      <c r="C1897" s="16" t="s">
        <v>66</v>
      </c>
      <c r="D1897" s="16" t="s">
        <v>313</v>
      </c>
      <c r="E1897" s="39" t="s">
        <v>1082</v>
      </c>
      <c r="F1897" s="31">
        <v>6293</v>
      </c>
      <c r="G1897" s="31"/>
      <c r="H1897" s="31"/>
      <c r="I1897" s="31"/>
      <c r="J1897" s="31"/>
      <c r="K1897" s="31"/>
      <c r="L1897" s="31">
        <f t="shared" si="6516"/>
        <v>6293</v>
      </c>
      <c r="M1897" s="31">
        <f t="shared" si="6517"/>
        <v>0</v>
      </c>
      <c r="N1897" s="31">
        <f t="shared" si="6518"/>
        <v>0</v>
      </c>
      <c r="O1897" s="31">
        <v>2697</v>
      </c>
      <c r="P1897" s="31"/>
      <c r="Q1897" s="31"/>
      <c r="R1897" s="31">
        <f t="shared" si="6519"/>
        <v>8990</v>
      </c>
      <c r="S1897" s="31">
        <f t="shared" si="6520"/>
        <v>0</v>
      </c>
      <c r="T1897" s="31">
        <f t="shared" si="6521"/>
        <v>0</v>
      </c>
      <c r="U1897" s="31"/>
      <c r="V1897" s="31"/>
      <c r="W1897" s="31"/>
      <c r="X1897" s="31">
        <f t="shared" si="6522"/>
        <v>8990</v>
      </c>
      <c r="Y1897" s="31">
        <f t="shared" si="6523"/>
        <v>0</v>
      </c>
      <c r="Z1897" s="31">
        <f t="shared" si="6524"/>
        <v>0</v>
      </c>
      <c r="AA1897" s="31"/>
      <c r="AB1897" s="31"/>
      <c r="AC1897" s="31"/>
      <c r="AD1897" s="31">
        <f t="shared" si="6525"/>
        <v>8990</v>
      </c>
      <c r="AE1897" s="31">
        <f t="shared" si="6526"/>
        <v>0</v>
      </c>
      <c r="AF1897" s="31">
        <f t="shared" si="6527"/>
        <v>0</v>
      </c>
      <c r="AG1897" s="31"/>
      <c r="AH1897" s="31"/>
      <c r="AI1897" s="31"/>
      <c r="AJ1897" s="31">
        <f t="shared" si="6528"/>
        <v>8990</v>
      </c>
      <c r="AK1897" s="31">
        <f t="shared" si="6529"/>
        <v>0</v>
      </c>
      <c r="AL1897" s="31">
        <f t="shared" si="6530"/>
        <v>0</v>
      </c>
      <c r="AM1897" s="31">
        <v>-8990</v>
      </c>
      <c r="AN1897" s="31">
        <v>8990</v>
      </c>
      <c r="AO1897" s="31"/>
      <c r="AP1897" s="31">
        <f t="shared" si="6531"/>
        <v>0</v>
      </c>
      <c r="AQ1897" s="31">
        <f t="shared" si="6532"/>
        <v>8990</v>
      </c>
      <c r="AR1897" s="31">
        <f t="shared" si="6533"/>
        <v>0</v>
      </c>
      <c r="AS1897" s="31"/>
      <c r="AT1897" s="31"/>
      <c r="AU1897" s="31"/>
      <c r="AV1897" s="31">
        <f t="shared" si="6534"/>
        <v>0</v>
      </c>
      <c r="AW1897" s="31">
        <f t="shared" si="6535"/>
        <v>8990</v>
      </c>
      <c r="AX1897" s="31">
        <f t="shared" si="6536"/>
        <v>0</v>
      </c>
      <c r="AY1897" s="31"/>
      <c r="AZ1897" s="31"/>
      <c r="BA1897" s="31"/>
      <c r="BB1897" s="31">
        <f t="shared" si="6537"/>
        <v>0</v>
      </c>
      <c r="BC1897" s="31">
        <f t="shared" si="6538"/>
        <v>8990</v>
      </c>
      <c r="BD1897" s="31">
        <f t="shared" si="6539"/>
        <v>0</v>
      </c>
      <c r="BE1897" s="31"/>
      <c r="BF1897" s="31"/>
      <c r="BG1897" s="31"/>
      <c r="BH1897" s="31">
        <f t="shared" si="6540"/>
        <v>0</v>
      </c>
      <c r="BI1897" s="31">
        <f t="shared" si="6541"/>
        <v>8990</v>
      </c>
      <c r="BJ1897" s="31">
        <f t="shared" si="6542"/>
        <v>0</v>
      </c>
      <c r="BK1897" s="31"/>
      <c r="BL1897" s="31"/>
      <c r="BM1897" s="31"/>
      <c r="BN1897" s="31">
        <f t="shared" si="6543"/>
        <v>0</v>
      </c>
      <c r="BO1897" s="31">
        <f t="shared" si="6544"/>
        <v>8990</v>
      </c>
      <c r="BP1897" s="31">
        <f t="shared" si="6545"/>
        <v>0</v>
      </c>
      <c r="BQ1897" s="31"/>
      <c r="BR1897" s="31"/>
      <c r="BS1897" s="31">
        <f t="shared" si="6546"/>
        <v>0</v>
      </c>
      <c r="BT1897" s="31">
        <f t="shared" si="6547"/>
        <v>8990</v>
      </c>
      <c r="BU1897" s="31">
        <f t="shared" si="6548"/>
        <v>0</v>
      </c>
      <c r="BV1897" s="31"/>
      <c r="BW1897" s="31"/>
      <c r="BX1897" s="31">
        <f t="shared" si="6549"/>
        <v>0</v>
      </c>
      <c r="BY1897" s="31">
        <f t="shared" si="6550"/>
        <v>8990</v>
      </c>
      <c r="BZ1897" s="31">
        <f t="shared" si="6551"/>
        <v>0</v>
      </c>
      <c r="CA1897" s="31"/>
      <c r="CB1897" s="31"/>
      <c r="CC1897" s="31"/>
      <c r="CD1897" s="31">
        <f t="shared" si="6384"/>
        <v>0</v>
      </c>
      <c r="CE1897" s="31">
        <f t="shared" si="6385"/>
        <v>8990</v>
      </c>
      <c r="CF1897" s="31">
        <f t="shared" si="6386"/>
        <v>0</v>
      </c>
      <c r="CG1897" s="31"/>
      <c r="CH1897" s="24"/>
      <c r="CI1897" s="40"/>
    </row>
    <row r="1898" ht="43.75">
      <c r="A1898" s="16" t="s">
        <v>1089</v>
      </c>
      <c r="B1898" s="17"/>
      <c r="C1898" s="16"/>
      <c r="D1898" s="16"/>
      <c r="E1898" s="39" t="s">
        <v>1090</v>
      </c>
      <c r="F1898" s="31">
        <f t="shared" si="6552"/>
        <v>3696</v>
      </c>
      <c r="G1898" s="31">
        <f t="shared" si="6553"/>
        <v>0</v>
      </c>
      <c r="H1898" s="31">
        <f t="shared" si="6554"/>
        <v>0</v>
      </c>
      <c r="I1898" s="31"/>
      <c r="J1898" s="31"/>
      <c r="K1898" s="31"/>
      <c r="L1898" s="31">
        <f t="shared" si="6516"/>
        <v>3696</v>
      </c>
      <c r="M1898" s="31">
        <f t="shared" si="6517"/>
        <v>0</v>
      </c>
      <c r="N1898" s="31">
        <f t="shared" si="6518"/>
        <v>0</v>
      </c>
      <c r="O1898" s="31"/>
      <c r="P1898" s="31"/>
      <c r="Q1898" s="31"/>
      <c r="R1898" s="31">
        <f t="shared" si="6519"/>
        <v>3696</v>
      </c>
      <c r="S1898" s="31">
        <f t="shared" si="6520"/>
        <v>0</v>
      </c>
      <c r="T1898" s="31">
        <f t="shared" si="6521"/>
        <v>0</v>
      </c>
      <c r="U1898" s="31"/>
      <c r="V1898" s="31"/>
      <c r="W1898" s="31"/>
      <c r="X1898" s="31">
        <f t="shared" si="6522"/>
        <v>3696</v>
      </c>
      <c r="Y1898" s="31">
        <f t="shared" si="6523"/>
        <v>0</v>
      </c>
      <c r="Z1898" s="31">
        <f t="shared" si="6524"/>
        <v>0</v>
      </c>
      <c r="AA1898" s="31"/>
      <c r="AB1898" s="31"/>
      <c r="AC1898" s="31"/>
      <c r="AD1898" s="31">
        <f t="shared" si="6525"/>
        <v>3696</v>
      </c>
      <c r="AE1898" s="31">
        <f t="shared" si="6526"/>
        <v>0</v>
      </c>
      <c r="AF1898" s="31">
        <f t="shared" si="6527"/>
        <v>0</v>
      </c>
      <c r="AG1898" s="31"/>
      <c r="AH1898" s="31"/>
      <c r="AI1898" s="31"/>
      <c r="AJ1898" s="31">
        <f t="shared" si="6528"/>
        <v>3696</v>
      </c>
      <c r="AK1898" s="31">
        <f t="shared" si="6529"/>
        <v>0</v>
      </c>
      <c r="AL1898" s="31">
        <f t="shared" si="6530"/>
        <v>0</v>
      </c>
      <c r="AM1898" s="31">
        <f t="shared" si="6570"/>
        <v>0</v>
      </c>
      <c r="AN1898" s="31">
        <f t="shared" si="6571"/>
        <v>0</v>
      </c>
      <c r="AO1898" s="31">
        <f t="shared" si="6572"/>
        <v>0</v>
      </c>
      <c r="AP1898" s="31">
        <f t="shared" si="6531"/>
        <v>3696</v>
      </c>
      <c r="AQ1898" s="31">
        <f t="shared" si="6532"/>
        <v>0</v>
      </c>
      <c r="AR1898" s="31">
        <f t="shared" si="6533"/>
        <v>0</v>
      </c>
      <c r="AS1898" s="31">
        <f t="shared" si="6573"/>
        <v>0</v>
      </c>
      <c r="AT1898" s="31">
        <f t="shared" si="6574"/>
        <v>0</v>
      </c>
      <c r="AU1898" s="31">
        <f t="shared" si="6575"/>
        <v>0</v>
      </c>
      <c r="AV1898" s="31">
        <f t="shared" si="6534"/>
        <v>3696</v>
      </c>
      <c r="AW1898" s="31">
        <f t="shared" si="6535"/>
        <v>0</v>
      </c>
      <c r="AX1898" s="31">
        <f t="shared" si="6536"/>
        <v>0</v>
      </c>
      <c r="AY1898" s="31">
        <f t="shared" si="6576"/>
        <v>0</v>
      </c>
      <c r="AZ1898" s="31">
        <f t="shared" si="6577"/>
        <v>0</v>
      </c>
      <c r="BA1898" s="31">
        <f t="shared" si="6578"/>
        <v>0</v>
      </c>
      <c r="BB1898" s="31">
        <f t="shared" si="6537"/>
        <v>3696</v>
      </c>
      <c r="BC1898" s="31">
        <f t="shared" si="6538"/>
        <v>0</v>
      </c>
      <c r="BD1898" s="31">
        <f t="shared" si="6539"/>
        <v>0</v>
      </c>
      <c r="BE1898" s="31">
        <f t="shared" si="6579"/>
        <v>0</v>
      </c>
      <c r="BF1898" s="31">
        <f t="shared" si="6580"/>
        <v>0</v>
      </c>
      <c r="BG1898" s="31">
        <f t="shared" si="6581"/>
        <v>0</v>
      </c>
      <c r="BH1898" s="31">
        <f t="shared" si="6540"/>
        <v>3696</v>
      </c>
      <c r="BI1898" s="31">
        <f t="shared" si="6541"/>
        <v>0</v>
      </c>
      <c r="BJ1898" s="31">
        <f t="shared" si="6542"/>
        <v>0</v>
      </c>
      <c r="BK1898" s="31">
        <f t="shared" si="6582"/>
        <v>0</v>
      </c>
      <c r="BL1898" s="31">
        <f t="shared" si="6583"/>
        <v>0</v>
      </c>
      <c r="BM1898" s="31">
        <f t="shared" si="6584"/>
        <v>0</v>
      </c>
      <c r="BN1898" s="31">
        <f t="shared" si="6543"/>
        <v>3696</v>
      </c>
      <c r="BO1898" s="31">
        <f t="shared" si="6544"/>
        <v>0</v>
      </c>
      <c r="BP1898" s="31">
        <f t="shared" si="6545"/>
        <v>0</v>
      </c>
      <c r="BQ1898" s="31">
        <f t="shared" si="6585"/>
        <v>0</v>
      </c>
      <c r="BR1898" s="31">
        <f t="shared" si="6586"/>
        <v>0</v>
      </c>
      <c r="BS1898" s="31">
        <f t="shared" si="6546"/>
        <v>3696</v>
      </c>
      <c r="BT1898" s="31">
        <f t="shared" si="6547"/>
        <v>0</v>
      </c>
      <c r="BU1898" s="31">
        <f t="shared" si="6548"/>
        <v>0</v>
      </c>
      <c r="BV1898" s="31">
        <f t="shared" si="6587"/>
        <v>0</v>
      </c>
      <c r="BW1898" s="31">
        <f t="shared" si="6588"/>
        <v>0</v>
      </c>
      <c r="BX1898" s="31">
        <f t="shared" si="6549"/>
        <v>3696</v>
      </c>
      <c r="BY1898" s="31">
        <f t="shared" si="6550"/>
        <v>0</v>
      </c>
      <c r="BZ1898" s="31">
        <f t="shared" si="6551"/>
        <v>0</v>
      </c>
      <c r="CA1898" s="31">
        <f t="shared" si="6589"/>
        <v>0</v>
      </c>
      <c r="CB1898" s="31">
        <f t="shared" si="6590"/>
        <v>0</v>
      </c>
      <c r="CC1898" s="31">
        <f t="shared" si="6591"/>
        <v>0</v>
      </c>
      <c r="CD1898" s="31">
        <f t="shared" si="6384"/>
        <v>3696</v>
      </c>
      <c r="CE1898" s="31">
        <f t="shared" si="6385"/>
        <v>0</v>
      </c>
      <c r="CF1898" s="31">
        <f t="shared" si="6386"/>
        <v>0</v>
      </c>
      <c r="CG1898" s="31">
        <f t="shared" si="6592"/>
        <v>0</v>
      </c>
      <c r="CH1898" s="24"/>
      <c r="CI1898" s="40"/>
      <c r="CO1898" s="1" t="s">
        <v>31</v>
      </c>
    </row>
    <row r="1899" ht="39.549999999999997">
      <c r="A1899" s="16" t="s">
        <v>1089</v>
      </c>
      <c r="B1899" s="17">
        <v>400</v>
      </c>
      <c r="C1899" s="16"/>
      <c r="D1899" s="16"/>
      <c r="E1899" s="39" t="s">
        <v>84</v>
      </c>
      <c r="F1899" s="31">
        <f t="shared" si="6552"/>
        <v>3696</v>
      </c>
      <c r="G1899" s="31">
        <f t="shared" si="6553"/>
        <v>0</v>
      </c>
      <c r="H1899" s="31">
        <f t="shared" si="6554"/>
        <v>0</v>
      </c>
      <c r="I1899" s="31"/>
      <c r="J1899" s="31"/>
      <c r="K1899" s="31"/>
      <c r="L1899" s="31">
        <f t="shared" si="6516"/>
        <v>3696</v>
      </c>
      <c r="M1899" s="31">
        <f t="shared" si="6517"/>
        <v>0</v>
      </c>
      <c r="N1899" s="31">
        <f t="shared" si="6518"/>
        <v>0</v>
      </c>
      <c r="O1899" s="31"/>
      <c r="P1899" s="31"/>
      <c r="Q1899" s="31"/>
      <c r="R1899" s="31">
        <f t="shared" si="6519"/>
        <v>3696</v>
      </c>
      <c r="S1899" s="31">
        <f t="shared" si="6520"/>
        <v>0</v>
      </c>
      <c r="T1899" s="31">
        <f t="shared" si="6521"/>
        <v>0</v>
      </c>
      <c r="U1899" s="31"/>
      <c r="V1899" s="31"/>
      <c r="W1899" s="31"/>
      <c r="X1899" s="31">
        <f t="shared" si="6522"/>
        <v>3696</v>
      </c>
      <c r="Y1899" s="31">
        <f t="shared" si="6523"/>
        <v>0</v>
      </c>
      <c r="Z1899" s="31">
        <f t="shared" si="6524"/>
        <v>0</v>
      </c>
      <c r="AA1899" s="31"/>
      <c r="AB1899" s="31"/>
      <c r="AC1899" s="31"/>
      <c r="AD1899" s="31">
        <f t="shared" si="6525"/>
        <v>3696</v>
      </c>
      <c r="AE1899" s="31">
        <f t="shared" si="6526"/>
        <v>0</v>
      </c>
      <c r="AF1899" s="31">
        <f t="shared" si="6527"/>
        <v>0</v>
      </c>
      <c r="AG1899" s="31"/>
      <c r="AH1899" s="31"/>
      <c r="AI1899" s="31"/>
      <c r="AJ1899" s="31">
        <f t="shared" si="6528"/>
        <v>3696</v>
      </c>
      <c r="AK1899" s="31">
        <f t="shared" si="6529"/>
        <v>0</v>
      </c>
      <c r="AL1899" s="31">
        <f t="shared" si="6530"/>
        <v>0</v>
      </c>
      <c r="AM1899" s="31">
        <f t="shared" si="6570"/>
        <v>0</v>
      </c>
      <c r="AN1899" s="31">
        <f t="shared" si="6571"/>
        <v>0</v>
      </c>
      <c r="AO1899" s="31">
        <f t="shared" si="6572"/>
        <v>0</v>
      </c>
      <c r="AP1899" s="31">
        <f t="shared" si="6531"/>
        <v>3696</v>
      </c>
      <c r="AQ1899" s="31">
        <f t="shared" si="6532"/>
        <v>0</v>
      </c>
      <c r="AR1899" s="31">
        <f t="shared" si="6533"/>
        <v>0</v>
      </c>
      <c r="AS1899" s="31">
        <f t="shared" si="6573"/>
        <v>0</v>
      </c>
      <c r="AT1899" s="31">
        <f t="shared" si="6574"/>
        <v>0</v>
      </c>
      <c r="AU1899" s="31">
        <f t="shared" si="6575"/>
        <v>0</v>
      </c>
      <c r="AV1899" s="31">
        <f t="shared" si="6534"/>
        <v>3696</v>
      </c>
      <c r="AW1899" s="31">
        <f t="shared" si="6535"/>
        <v>0</v>
      </c>
      <c r="AX1899" s="31">
        <f t="shared" si="6536"/>
        <v>0</v>
      </c>
      <c r="AY1899" s="31">
        <f t="shared" si="6576"/>
        <v>0</v>
      </c>
      <c r="AZ1899" s="31">
        <f t="shared" si="6577"/>
        <v>0</v>
      </c>
      <c r="BA1899" s="31">
        <f t="shared" si="6578"/>
        <v>0</v>
      </c>
      <c r="BB1899" s="31">
        <f t="shared" si="6537"/>
        <v>3696</v>
      </c>
      <c r="BC1899" s="31">
        <f t="shared" si="6538"/>
        <v>0</v>
      </c>
      <c r="BD1899" s="31">
        <f t="shared" si="6539"/>
        <v>0</v>
      </c>
      <c r="BE1899" s="31">
        <f t="shared" si="6579"/>
        <v>0</v>
      </c>
      <c r="BF1899" s="31">
        <f t="shared" si="6580"/>
        <v>0</v>
      </c>
      <c r="BG1899" s="31">
        <f t="shared" si="6581"/>
        <v>0</v>
      </c>
      <c r="BH1899" s="31">
        <f t="shared" si="6540"/>
        <v>3696</v>
      </c>
      <c r="BI1899" s="31">
        <f t="shared" si="6541"/>
        <v>0</v>
      </c>
      <c r="BJ1899" s="31">
        <f t="shared" si="6542"/>
        <v>0</v>
      </c>
      <c r="BK1899" s="31">
        <f t="shared" si="6582"/>
        <v>0</v>
      </c>
      <c r="BL1899" s="31">
        <f t="shared" si="6583"/>
        <v>0</v>
      </c>
      <c r="BM1899" s="31">
        <f t="shared" si="6584"/>
        <v>0</v>
      </c>
      <c r="BN1899" s="31">
        <f t="shared" si="6543"/>
        <v>3696</v>
      </c>
      <c r="BO1899" s="31">
        <f t="shared" si="6544"/>
        <v>0</v>
      </c>
      <c r="BP1899" s="31">
        <f t="shared" si="6545"/>
        <v>0</v>
      </c>
      <c r="BQ1899" s="31">
        <f t="shared" si="6585"/>
        <v>0</v>
      </c>
      <c r="BR1899" s="31">
        <f t="shared" si="6586"/>
        <v>0</v>
      </c>
      <c r="BS1899" s="31">
        <f t="shared" si="6546"/>
        <v>3696</v>
      </c>
      <c r="BT1899" s="31">
        <f t="shared" si="6547"/>
        <v>0</v>
      </c>
      <c r="BU1899" s="31">
        <f t="shared" si="6548"/>
        <v>0</v>
      </c>
      <c r="BV1899" s="31">
        <f t="shared" si="6587"/>
        <v>0</v>
      </c>
      <c r="BW1899" s="31">
        <f t="shared" si="6588"/>
        <v>0</v>
      </c>
      <c r="BX1899" s="31">
        <f t="shared" si="6549"/>
        <v>3696</v>
      </c>
      <c r="BY1899" s="31">
        <f t="shared" si="6550"/>
        <v>0</v>
      </c>
      <c r="BZ1899" s="31">
        <f t="shared" si="6551"/>
        <v>0</v>
      </c>
      <c r="CA1899" s="31">
        <f t="shared" si="6589"/>
        <v>0</v>
      </c>
      <c r="CB1899" s="31">
        <f t="shared" si="6590"/>
        <v>0</v>
      </c>
      <c r="CC1899" s="31">
        <f t="shared" si="6591"/>
        <v>0</v>
      </c>
      <c r="CD1899" s="31">
        <f t="shared" si="6384"/>
        <v>3696</v>
      </c>
      <c r="CE1899" s="31">
        <f t="shared" si="6385"/>
        <v>0</v>
      </c>
      <c r="CF1899" s="31">
        <f t="shared" si="6386"/>
        <v>0</v>
      </c>
      <c r="CG1899" s="31">
        <f t="shared" si="6592"/>
        <v>0</v>
      </c>
      <c r="CH1899" s="24"/>
      <c r="CI1899" s="40"/>
      <c r="CM1899" s="1" t="s">
        <v>29</v>
      </c>
    </row>
    <row r="1900" ht="15">
      <c r="A1900" s="16" t="s">
        <v>1089</v>
      </c>
      <c r="B1900" s="17">
        <v>410</v>
      </c>
      <c r="C1900" s="16"/>
      <c r="D1900" s="16"/>
      <c r="E1900" s="39" t="s">
        <v>85</v>
      </c>
      <c r="F1900" s="31">
        <f t="shared" si="6552"/>
        <v>3696</v>
      </c>
      <c r="G1900" s="31">
        <f t="shared" si="6553"/>
        <v>0</v>
      </c>
      <c r="H1900" s="31">
        <f t="shared" si="6554"/>
        <v>0</v>
      </c>
      <c r="I1900" s="31"/>
      <c r="J1900" s="31"/>
      <c r="K1900" s="31"/>
      <c r="L1900" s="31">
        <f t="shared" si="6516"/>
        <v>3696</v>
      </c>
      <c r="M1900" s="31">
        <f t="shared" si="6517"/>
        <v>0</v>
      </c>
      <c r="N1900" s="31">
        <f t="shared" si="6518"/>
        <v>0</v>
      </c>
      <c r="O1900" s="31"/>
      <c r="P1900" s="31"/>
      <c r="Q1900" s="31"/>
      <c r="R1900" s="31">
        <f t="shared" si="6519"/>
        <v>3696</v>
      </c>
      <c r="S1900" s="31">
        <f t="shared" si="6520"/>
        <v>0</v>
      </c>
      <c r="T1900" s="31">
        <f t="shared" si="6521"/>
        <v>0</v>
      </c>
      <c r="U1900" s="31"/>
      <c r="V1900" s="31"/>
      <c r="W1900" s="31"/>
      <c r="X1900" s="31">
        <f t="shared" si="6522"/>
        <v>3696</v>
      </c>
      <c r="Y1900" s="31">
        <f t="shared" si="6523"/>
        <v>0</v>
      </c>
      <c r="Z1900" s="31">
        <f t="shared" si="6524"/>
        <v>0</v>
      </c>
      <c r="AA1900" s="31"/>
      <c r="AB1900" s="31"/>
      <c r="AC1900" s="31"/>
      <c r="AD1900" s="31">
        <f t="shared" si="6525"/>
        <v>3696</v>
      </c>
      <c r="AE1900" s="31">
        <f t="shared" si="6526"/>
        <v>0</v>
      </c>
      <c r="AF1900" s="31">
        <f t="shared" si="6527"/>
        <v>0</v>
      </c>
      <c r="AG1900" s="31"/>
      <c r="AH1900" s="31"/>
      <c r="AI1900" s="31"/>
      <c r="AJ1900" s="31">
        <f t="shared" si="6528"/>
        <v>3696</v>
      </c>
      <c r="AK1900" s="31">
        <f t="shared" si="6529"/>
        <v>0</v>
      </c>
      <c r="AL1900" s="31">
        <f t="shared" si="6530"/>
        <v>0</v>
      </c>
      <c r="AM1900" s="31">
        <f t="shared" si="6570"/>
        <v>0</v>
      </c>
      <c r="AN1900" s="31">
        <f t="shared" si="6571"/>
        <v>0</v>
      </c>
      <c r="AO1900" s="31">
        <f t="shared" si="6572"/>
        <v>0</v>
      </c>
      <c r="AP1900" s="31">
        <f t="shared" si="6531"/>
        <v>3696</v>
      </c>
      <c r="AQ1900" s="31">
        <f t="shared" si="6532"/>
        <v>0</v>
      </c>
      <c r="AR1900" s="31">
        <f t="shared" si="6533"/>
        <v>0</v>
      </c>
      <c r="AS1900" s="31">
        <f t="shared" si="6573"/>
        <v>0</v>
      </c>
      <c r="AT1900" s="31">
        <f t="shared" si="6574"/>
        <v>0</v>
      </c>
      <c r="AU1900" s="31">
        <f t="shared" si="6575"/>
        <v>0</v>
      </c>
      <c r="AV1900" s="31">
        <f t="shared" si="6534"/>
        <v>3696</v>
      </c>
      <c r="AW1900" s="31">
        <f t="shared" si="6535"/>
        <v>0</v>
      </c>
      <c r="AX1900" s="31">
        <f t="shared" si="6536"/>
        <v>0</v>
      </c>
      <c r="AY1900" s="31">
        <f t="shared" si="6576"/>
        <v>0</v>
      </c>
      <c r="AZ1900" s="31">
        <f t="shared" si="6577"/>
        <v>0</v>
      </c>
      <c r="BA1900" s="31">
        <f t="shared" si="6578"/>
        <v>0</v>
      </c>
      <c r="BB1900" s="31">
        <f t="shared" si="6537"/>
        <v>3696</v>
      </c>
      <c r="BC1900" s="31">
        <f t="shared" si="6538"/>
        <v>0</v>
      </c>
      <c r="BD1900" s="31">
        <f t="shared" si="6539"/>
        <v>0</v>
      </c>
      <c r="BE1900" s="31">
        <f t="shared" si="6579"/>
        <v>0</v>
      </c>
      <c r="BF1900" s="31">
        <f t="shared" si="6580"/>
        <v>0</v>
      </c>
      <c r="BG1900" s="31">
        <f t="shared" si="6581"/>
        <v>0</v>
      </c>
      <c r="BH1900" s="31">
        <f t="shared" si="6540"/>
        <v>3696</v>
      </c>
      <c r="BI1900" s="31">
        <f t="shared" si="6541"/>
        <v>0</v>
      </c>
      <c r="BJ1900" s="31">
        <f t="shared" si="6542"/>
        <v>0</v>
      </c>
      <c r="BK1900" s="31">
        <f t="shared" si="6582"/>
        <v>0</v>
      </c>
      <c r="BL1900" s="31">
        <f t="shared" si="6583"/>
        <v>0</v>
      </c>
      <c r="BM1900" s="31">
        <f t="shared" si="6584"/>
        <v>0</v>
      </c>
      <c r="BN1900" s="31">
        <f t="shared" si="6543"/>
        <v>3696</v>
      </c>
      <c r="BO1900" s="31">
        <f t="shared" si="6544"/>
        <v>0</v>
      </c>
      <c r="BP1900" s="31">
        <f t="shared" si="6545"/>
        <v>0</v>
      </c>
      <c r="BQ1900" s="31">
        <f t="shared" si="6585"/>
        <v>0</v>
      </c>
      <c r="BR1900" s="31">
        <f t="shared" si="6586"/>
        <v>0</v>
      </c>
      <c r="BS1900" s="31">
        <f t="shared" si="6546"/>
        <v>3696</v>
      </c>
      <c r="BT1900" s="31">
        <f t="shared" si="6547"/>
        <v>0</v>
      </c>
      <c r="BU1900" s="31">
        <f t="shared" si="6548"/>
        <v>0</v>
      </c>
      <c r="BV1900" s="31">
        <f t="shared" si="6587"/>
        <v>0</v>
      </c>
      <c r="BW1900" s="31">
        <f t="shared" si="6588"/>
        <v>0</v>
      </c>
      <c r="BX1900" s="31">
        <f t="shared" si="6549"/>
        <v>3696</v>
      </c>
      <c r="BY1900" s="31">
        <f t="shared" si="6550"/>
        <v>0</v>
      </c>
      <c r="BZ1900" s="31">
        <f t="shared" si="6551"/>
        <v>0</v>
      </c>
      <c r="CA1900" s="31">
        <f t="shared" si="6589"/>
        <v>0</v>
      </c>
      <c r="CB1900" s="31">
        <f t="shared" si="6590"/>
        <v>0</v>
      </c>
      <c r="CC1900" s="31">
        <f t="shared" si="6591"/>
        <v>0</v>
      </c>
      <c r="CD1900" s="31">
        <f t="shared" si="6384"/>
        <v>3696</v>
      </c>
      <c r="CE1900" s="31">
        <f t="shared" si="6385"/>
        <v>0</v>
      </c>
      <c r="CF1900" s="31">
        <f t="shared" si="6386"/>
        <v>0</v>
      </c>
      <c r="CG1900" s="31">
        <f t="shared" si="6592"/>
        <v>0</v>
      </c>
      <c r="CH1900" s="24"/>
      <c r="CI1900" s="40"/>
      <c r="CN1900" s="1" t="s">
        <v>30</v>
      </c>
    </row>
    <row r="1901" ht="15">
      <c r="A1901" s="16" t="s">
        <v>1089</v>
      </c>
      <c r="B1901" s="17">
        <v>410</v>
      </c>
      <c r="C1901" s="16" t="s">
        <v>66</v>
      </c>
      <c r="D1901" s="16" t="s">
        <v>313</v>
      </c>
      <c r="E1901" s="39" t="s">
        <v>1082</v>
      </c>
      <c r="F1901" s="31">
        <v>3696</v>
      </c>
      <c r="G1901" s="31"/>
      <c r="H1901" s="31"/>
      <c r="I1901" s="31"/>
      <c r="J1901" s="31"/>
      <c r="K1901" s="31"/>
      <c r="L1901" s="31">
        <f t="shared" si="6516"/>
        <v>3696</v>
      </c>
      <c r="M1901" s="31">
        <f t="shared" si="6517"/>
        <v>0</v>
      </c>
      <c r="N1901" s="31">
        <f t="shared" si="6518"/>
        <v>0</v>
      </c>
      <c r="O1901" s="31"/>
      <c r="P1901" s="31"/>
      <c r="Q1901" s="31"/>
      <c r="R1901" s="31">
        <f t="shared" si="6519"/>
        <v>3696</v>
      </c>
      <c r="S1901" s="31">
        <f t="shared" si="6520"/>
        <v>0</v>
      </c>
      <c r="T1901" s="31">
        <f t="shared" si="6521"/>
        <v>0</v>
      </c>
      <c r="U1901" s="31"/>
      <c r="V1901" s="31"/>
      <c r="W1901" s="31"/>
      <c r="X1901" s="31">
        <f t="shared" si="6522"/>
        <v>3696</v>
      </c>
      <c r="Y1901" s="31">
        <f t="shared" si="6523"/>
        <v>0</v>
      </c>
      <c r="Z1901" s="31">
        <f t="shared" si="6524"/>
        <v>0</v>
      </c>
      <c r="AA1901" s="31"/>
      <c r="AB1901" s="31"/>
      <c r="AC1901" s="31"/>
      <c r="AD1901" s="31">
        <f t="shared" si="6525"/>
        <v>3696</v>
      </c>
      <c r="AE1901" s="31">
        <f t="shared" si="6526"/>
        <v>0</v>
      </c>
      <c r="AF1901" s="31">
        <f t="shared" si="6527"/>
        <v>0</v>
      </c>
      <c r="AG1901" s="31"/>
      <c r="AH1901" s="31"/>
      <c r="AI1901" s="31"/>
      <c r="AJ1901" s="31">
        <f t="shared" si="6528"/>
        <v>3696</v>
      </c>
      <c r="AK1901" s="31">
        <f t="shared" si="6529"/>
        <v>0</v>
      </c>
      <c r="AL1901" s="31">
        <f t="shared" si="6530"/>
        <v>0</v>
      </c>
      <c r="AM1901" s="31"/>
      <c r="AN1901" s="31"/>
      <c r="AO1901" s="31"/>
      <c r="AP1901" s="31">
        <f t="shared" si="6531"/>
        <v>3696</v>
      </c>
      <c r="AQ1901" s="31">
        <f t="shared" si="6532"/>
        <v>0</v>
      </c>
      <c r="AR1901" s="31">
        <f t="shared" si="6533"/>
        <v>0</v>
      </c>
      <c r="AS1901" s="31"/>
      <c r="AT1901" s="31"/>
      <c r="AU1901" s="31"/>
      <c r="AV1901" s="31">
        <f t="shared" si="6534"/>
        <v>3696</v>
      </c>
      <c r="AW1901" s="31">
        <f t="shared" si="6535"/>
        <v>0</v>
      </c>
      <c r="AX1901" s="31">
        <f t="shared" si="6536"/>
        <v>0</v>
      </c>
      <c r="AY1901" s="31"/>
      <c r="AZ1901" s="31"/>
      <c r="BA1901" s="31"/>
      <c r="BB1901" s="31">
        <f t="shared" si="6537"/>
        <v>3696</v>
      </c>
      <c r="BC1901" s="31">
        <f t="shared" si="6538"/>
        <v>0</v>
      </c>
      <c r="BD1901" s="31">
        <f t="shared" si="6539"/>
        <v>0</v>
      </c>
      <c r="BE1901" s="31"/>
      <c r="BF1901" s="31"/>
      <c r="BG1901" s="31"/>
      <c r="BH1901" s="31">
        <f t="shared" si="6540"/>
        <v>3696</v>
      </c>
      <c r="BI1901" s="31">
        <f t="shared" si="6541"/>
        <v>0</v>
      </c>
      <c r="BJ1901" s="31">
        <f t="shared" si="6542"/>
        <v>0</v>
      </c>
      <c r="BK1901" s="31"/>
      <c r="BL1901" s="31"/>
      <c r="BM1901" s="31"/>
      <c r="BN1901" s="31">
        <f t="shared" si="6543"/>
        <v>3696</v>
      </c>
      <c r="BO1901" s="31">
        <f t="shared" si="6544"/>
        <v>0</v>
      </c>
      <c r="BP1901" s="31">
        <f t="shared" si="6545"/>
        <v>0</v>
      </c>
      <c r="BQ1901" s="31"/>
      <c r="BR1901" s="31"/>
      <c r="BS1901" s="31">
        <f t="shared" si="6546"/>
        <v>3696</v>
      </c>
      <c r="BT1901" s="31">
        <f t="shared" si="6547"/>
        <v>0</v>
      </c>
      <c r="BU1901" s="31">
        <f t="shared" si="6548"/>
        <v>0</v>
      </c>
      <c r="BV1901" s="31"/>
      <c r="BW1901" s="31"/>
      <c r="BX1901" s="31">
        <f t="shared" si="6549"/>
        <v>3696</v>
      </c>
      <c r="BY1901" s="31">
        <f t="shared" si="6550"/>
        <v>0</v>
      </c>
      <c r="BZ1901" s="31">
        <f t="shared" si="6551"/>
        <v>0</v>
      </c>
      <c r="CA1901" s="31"/>
      <c r="CB1901" s="31"/>
      <c r="CC1901" s="31"/>
      <c r="CD1901" s="31">
        <f t="shared" si="6384"/>
        <v>3696</v>
      </c>
      <c r="CE1901" s="31">
        <f t="shared" si="6385"/>
        <v>0</v>
      </c>
      <c r="CF1901" s="31">
        <f t="shared" si="6386"/>
        <v>0</v>
      </c>
      <c r="CG1901" s="31"/>
      <c r="CH1901" s="24"/>
      <c r="CI1901" s="40"/>
    </row>
    <row r="1902" ht="29.850000000000001">
      <c r="A1902" s="16" t="s">
        <v>1091</v>
      </c>
      <c r="B1902" s="17"/>
      <c r="C1902" s="16"/>
      <c r="D1902" s="16"/>
      <c r="E1902" s="39" t="s">
        <v>1092</v>
      </c>
      <c r="F1902" s="31">
        <f t="shared" si="6552"/>
        <v>279</v>
      </c>
      <c r="G1902" s="31">
        <f t="shared" si="6553"/>
        <v>0</v>
      </c>
      <c r="H1902" s="31">
        <f t="shared" si="6554"/>
        <v>0</v>
      </c>
      <c r="I1902" s="31"/>
      <c r="J1902" s="31"/>
      <c r="K1902" s="31"/>
      <c r="L1902" s="31">
        <f t="shared" si="6516"/>
        <v>279</v>
      </c>
      <c r="M1902" s="31">
        <f t="shared" si="6517"/>
        <v>0</v>
      </c>
      <c r="N1902" s="31">
        <f t="shared" si="6518"/>
        <v>0</v>
      </c>
      <c r="O1902" s="31"/>
      <c r="P1902" s="31"/>
      <c r="Q1902" s="31"/>
      <c r="R1902" s="31">
        <f t="shared" si="6519"/>
        <v>279</v>
      </c>
      <c r="S1902" s="31">
        <f t="shared" si="6520"/>
        <v>0</v>
      </c>
      <c r="T1902" s="31">
        <f t="shared" si="6521"/>
        <v>0</v>
      </c>
      <c r="U1902" s="31"/>
      <c r="V1902" s="31"/>
      <c r="W1902" s="31"/>
      <c r="X1902" s="31">
        <f t="shared" si="6522"/>
        <v>279</v>
      </c>
      <c r="Y1902" s="31">
        <f t="shared" si="6523"/>
        <v>0</v>
      </c>
      <c r="Z1902" s="31">
        <f t="shared" si="6524"/>
        <v>0</v>
      </c>
      <c r="AA1902" s="31"/>
      <c r="AB1902" s="31"/>
      <c r="AC1902" s="31"/>
      <c r="AD1902" s="31">
        <f t="shared" si="6525"/>
        <v>279</v>
      </c>
      <c r="AE1902" s="31">
        <f t="shared" si="6526"/>
        <v>0</v>
      </c>
      <c r="AF1902" s="31">
        <f t="shared" si="6527"/>
        <v>0</v>
      </c>
      <c r="AG1902" s="31"/>
      <c r="AH1902" s="31"/>
      <c r="AI1902" s="31"/>
      <c r="AJ1902" s="31">
        <f t="shared" si="6528"/>
        <v>279</v>
      </c>
      <c r="AK1902" s="31">
        <f t="shared" si="6529"/>
        <v>0</v>
      </c>
      <c r="AL1902" s="31">
        <f t="shared" si="6530"/>
        <v>0</v>
      </c>
      <c r="AM1902" s="31">
        <f t="shared" si="6570"/>
        <v>0</v>
      </c>
      <c r="AN1902" s="31">
        <f t="shared" si="6571"/>
        <v>0</v>
      </c>
      <c r="AO1902" s="31">
        <f t="shared" si="6572"/>
        <v>0</v>
      </c>
      <c r="AP1902" s="31">
        <f t="shared" si="6531"/>
        <v>279</v>
      </c>
      <c r="AQ1902" s="31">
        <f t="shared" si="6532"/>
        <v>0</v>
      </c>
      <c r="AR1902" s="31">
        <f t="shared" si="6533"/>
        <v>0</v>
      </c>
      <c r="AS1902" s="31">
        <f t="shared" si="6573"/>
        <v>0</v>
      </c>
      <c r="AT1902" s="31">
        <f t="shared" si="6574"/>
        <v>0</v>
      </c>
      <c r="AU1902" s="31">
        <f t="shared" si="6575"/>
        <v>0</v>
      </c>
      <c r="AV1902" s="31">
        <f t="shared" si="6534"/>
        <v>279</v>
      </c>
      <c r="AW1902" s="31">
        <f t="shared" si="6535"/>
        <v>0</v>
      </c>
      <c r="AX1902" s="31">
        <f t="shared" si="6536"/>
        <v>0</v>
      </c>
      <c r="AY1902" s="31">
        <f t="shared" si="6576"/>
        <v>0</v>
      </c>
      <c r="AZ1902" s="31">
        <f t="shared" si="6577"/>
        <v>0</v>
      </c>
      <c r="BA1902" s="31">
        <f t="shared" si="6578"/>
        <v>0</v>
      </c>
      <c r="BB1902" s="31">
        <f t="shared" si="6537"/>
        <v>279</v>
      </c>
      <c r="BC1902" s="31">
        <f t="shared" si="6538"/>
        <v>0</v>
      </c>
      <c r="BD1902" s="31">
        <f t="shared" si="6539"/>
        <v>0</v>
      </c>
      <c r="BE1902" s="31">
        <f t="shared" si="6579"/>
        <v>0</v>
      </c>
      <c r="BF1902" s="31">
        <f t="shared" si="6580"/>
        <v>0</v>
      </c>
      <c r="BG1902" s="31">
        <f t="shared" si="6581"/>
        <v>0</v>
      </c>
      <c r="BH1902" s="31">
        <f t="shared" si="6540"/>
        <v>279</v>
      </c>
      <c r="BI1902" s="31">
        <f t="shared" si="6541"/>
        <v>0</v>
      </c>
      <c r="BJ1902" s="31">
        <f t="shared" si="6542"/>
        <v>0</v>
      </c>
      <c r="BK1902" s="31">
        <f t="shared" si="6582"/>
        <v>0</v>
      </c>
      <c r="BL1902" s="31">
        <f t="shared" si="6583"/>
        <v>0</v>
      </c>
      <c r="BM1902" s="31">
        <f t="shared" si="6584"/>
        <v>0</v>
      </c>
      <c r="BN1902" s="31">
        <f t="shared" si="6543"/>
        <v>279</v>
      </c>
      <c r="BO1902" s="31">
        <f t="shared" si="6544"/>
        <v>0</v>
      </c>
      <c r="BP1902" s="31">
        <f t="shared" si="6545"/>
        <v>0</v>
      </c>
      <c r="BQ1902" s="31">
        <f t="shared" si="6585"/>
        <v>0</v>
      </c>
      <c r="BR1902" s="31">
        <f t="shared" si="6586"/>
        <v>0</v>
      </c>
      <c r="BS1902" s="31">
        <f t="shared" si="6546"/>
        <v>279</v>
      </c>
      <c r="BT1902" s="31">
        <f t="shared" si="6547"/>
        <v>0</v>
      </c>
      <c r="BU1902" s="31">
        <f t="shared" si="6548"/>
        <v>0</v>
      </c>
      <c r="BV1902" s="31">
        <f t="shared" si="6587"/>
        <v>0</v>
      </c>
      <c r="BW1902" s="31">
        <f t="shared" si="6588"/>
        <v>0</v>
      </c>
      <c r="BX1902" s="31">
        <f t="shared" si="6549"/>
        <v>279</v>
      </c>
      <c r="BY1902" s="31">
        <f t="shared" si="6550"/>
        <v>0</v>
      </c>
      <c r="BZ1902" s="31">
        <f t="shared" si="6551"/>
        <v>0</v>
      </c>
      <c r="CA1902" s="31">
        <f t="shared" si="6589"/>
        <v>0</v>
      </c>
      <c r="CB1902" s="31">
        <f t="shared" si="6590"/>
        <v>0</v>
      </c>
      <c r="CC1902" s="31">
        <f t="shared" si="6591"/>
        <v>0</v>
      </c>
      <c r="CD1902" s="31">
        <f t="shared" ref="CD1902:CD1965" si="6593">BX1902+CA1902</f>
        <v>279</v>
      </c>
      <c r="CE1902" s="31">
        <f t="shared" ref="CE1902:CE1965" si="6594">BY1902+CB1902</f>
        <v>0</v>
      </c>
      <c r="CF1902" s="31">
        <f t="shared" ref="CF1902:CF1965" si="6595">BZ1902+CC1902</f>
        <v>0</v>
      </c>
      <c r="CG1902" s="31">
        <f t="shared" si="6592"/>
        <v>0</v>
      </c>
      <c r="CH1902" s="24"/>
      <c r="CI1902" s="40"/>
      <c r="CO1902" s="1" t="s">
        <v>31</v>
      </c>
    </row>
    <row r="1903" ht="39.799999999999997">
      <c r="A1903" s="16" t="s">
        <v>1091</v>
      </c>
      <c r="B1903" s="17">
        <v>400</v>
      </c>
      <c r="C1903" s="16"/>
      <c r="D1903" s="16"/>
      <c r="E1903" s="39" t="s">
        <v>84</v>
      </c>
      <c r="F1903" s="31">
        <f t="shared" si="6552"/>
        <v>279</v>
      </c>
      <c r="G1903" s="31">
        <f t="shared" si="6553"/>
        <v>0</v>
      </c>
      <c r="H1903" s="31">
        <f t="shared" si="6554"/>
        <v>0</v>
      </c>
      <c r="I1903" s="31"/>
      <c r="J1903" s="31"/>
      <c r="K1903" s="31"/>
      <c r="L1903" s="31">
        <f t="shared" si="6516"/>
        <v>279</v>
      </c>
      <c r="M1903" s="31">
        <f t="shared" si="6517"/>
        <v>0</v>
      </c>
      <c r="N1903" s="31">
        <f t="shared" si="6518"/>
        <v>0</v>
      </c>
      <c r="O1903" s="31"/>
      <c r="P1903" s="31"/>
      <c r="Q1903" s="31"/>
      <c r="R1903" s="31">
        <f t="shared" si="6519"/>
        <v>279</v>
      </c>
      <c r="S1903" s="31">
        <f t="shared" si="6520"/>
        <v>0</v>
      </c>
      <c r="T1903" s="31">
        <f t="shared" si="6521"/>
        <v>0</v>
      </c>
      <c r="U1903" s="31"/>
      <c r="V1903" s="31"/>
      <c r="W1903" s="31"/>
      <c r="X1903" s="31">
        <f t="shared" si="6522"/>
        <v>279</v>
      </c>
      <c r="Y1903" s="31">
        <f t="shared" si="6523"/>
        <v>0</v>
      </c>
      <c r="Z1903" s="31">
        <f t="shared" si="6524"/>
        <v>0</v>
      </c>
      <c r="AA1903" s="31"/>
      <c r="AB1903" s="31"/>
      <c r="AC1903" s="31"/>
      <c r="AD1903" s="31">
        <f t="shared" si="6525"/>
        <v>279</v>
      </c>
      <c r="AE1903" s="31">
        <f t="shared" si="6526"/>
        <v>0</v>
      </c>
      <c r="AF1903" s="31">
        <f t="shared" si="6527"/>
        <v>0</v>
      </c>
      <c r="AG1903" s="31"/>
      <c r="AH1903" s="31"/>
      <c r="AI1903" s="31"/>
      <c r="AJ1903" s="31">
        <f t="shared" si="6528"/>
        <v>279</v>
      </c>
      <c r="AK1903" s="31">
        <f t="shared" si="6529"/>
        <v>0</v>
      </c>
      <c r="AL1903" s="31">
        <f t="shared" si="6530"/>
        <v>0</v>
      </c>
      <c r="AM1903" s="31">
        <f t="shared" si="6570"/>
        <v>0</v>
      </c>
      <c r="AN1903" s="31">
        <f t="shared" si="6571"/>
        <v>0</v>
      </c>
      <c r="AO1903" s="31">
        <f t="shared" si="6572"/>
        <v>0</v>
      </c>
      <c r="AP1903" s="31">
        <f t="shared" si="6531"/>
        <v>279</v>
      </c>
      <c r="AQ1903" s="31">
        <f t="shared" si="6532"/>
        <v>0</v>
      </c>
      <c r="AR1903" s="31">
        <f t="shared" si="6533"/>
        <v>0</v>
      </c>
      <c r="AS1903" s="31">
        <f t="shared" si="6573"/>
        <v>0</v>
      </c>
      <c r="AT1903" s="31">
        <f t="shared" si="6574"/>
        <v>0</v>
      </c>
      <c r="AU1903" s="31">
        <f t="shared" si="6575"/>
        <v>0</v>
      </c>
      <c r="AV1903" s="31">
        <f t="shared" si="6534"/>
        <v>279</v>
      </c>
      <c r="AW1903" s="31">
        <f t="shared" si="6535"/>
        <v>0</v>
      </c>
      <c r="AX1903" s="31">
        <f t="shared" si="6536"/>
        <v>0</v>
      </c>
      <c r="AY1903" s="31">
        <f t="shared" si="6576"/>
        <v>0</v>
      </c>
      <c r="AZ1903" s="31">
        <f t="shared" si="6577"/>
        <v>0</v>
      </c>
      <c r="BA1903" s="31">
        <f t="shared" si="6578"/>
        <v>0</v>
      </c>
      <c r="BB1903" s="31">
        <f t="shared" si="6537"/>
        <v>279</v>
      </c>
      <c r="BC1903" s="31">
        <f t="shared" si="6538"/>
        <v>0</v>
      </c>
      <c r="BD1903" s="31">
        <f t="shared" si="6539"/>
        <v>0</v>
      </c>
      <c r="BE1903" s="31">
        <f t="shared" si="6579"/>
        <v>0</v>
      </c>
      <c r="BF1903" s="31">
        <f t="shared" si="6580"/>
        <v>0</v>
      </c>
      <c r="BG1903" s="31">
        <f t="shared" si="6581"/>
        <v>0</v>
      </c>
      <c r="BH1903" s="31">
        <f t="shared" si="6540"/>
        <v>279</v>
      </c>
      <c r="BI1903" s="31">
        <f t="shared" si="6541"/>
        <v>0</v>
      </c>
      <c r="BJ1903" s="31">
        <f t="shared" si="6542"/>
        <v>0</v>
      </c>
      <c r="BK1903" s="31">
        <f t="shared" si="6582"/>
        <v>0</v>
      </c>
      <c r="BL1903" s="31">
        <f t="shared" si="6583"/>
        <v>0</v>
      </c>
      <c r="BM1903" s="31">
        <f t="shared" si="6584"/>
        <v>0</v>
      </c>
      <c r="BN1903" s="31">
        <f t="shared" si="6543"/>
        <v>279</v>
      </c>
      <c r="BO1903" s="31">
        <f t="shared" si="6544"/>
        <v>0</v>
      </c>
      <c r="BP1903" s="31">
        <f t="shared" si="6545"/>
        <v>0</v>
      </c>
      <c r="BQ1903" s="31">
        <f t="shared" si="6585"/>
        <v>0</v>
      </c>
      <c r="BR1903" s="31">
        <f t="shared" si="6586"/>
        <v>0</v>
      </c>
      <c r="BS1903" s="31">
        <f t="shared" si="6546"/>
        <v>279</v>
      </c>
      <c r="BT1903" s="31">
        <f t="shared" si="6547"/>
        <v>0</v>
      </c>
      <c r="BU1903" s="31">
        <f t="shared" si="6548"/>
        <v>0</v>
      </c>
      <c r="BV1903" s="31">
        <f t="shared" si="6587"/>
        <v>0</v>
      </c>
      <c r="BW1903" s="31">
        <f t="shared" si="6588"/>
        <v>0</v>
      </c>
      <c r="BX1903" s="31">
        <f t="shared" si="6549"/>
        <v>279</v>
      </c>
      <c r="BY1903" s="31">
        <f t="shared" si="6550"/>
        <v>0</v>
      </c>
      <c r="BZ1903" s="31">
        <f t="shared" si="6551"/>
        <v>0</v>
      </c>
      <c r="CA1903" s="31">
        <f t="shared" si="6589"/>
        <v>0</v>
      </c>
      <c r="CB1903" s="31">
        <f t="shared" si="6590"/>
        <v>0</v>
      </c>
      <c r="CC1903" s="31">
        <f t="shared" si="6591"/>
        <v>0</v>
      </c>
      <c r="CD1903" s="31">
        <f t="shared" si="6593"/>
        <v>279</v>
      </c>
      <c r="CE1903" s="31">
        <f t="shared" si="6594"/>
        <v>0</v>
      </c>
      <c r="CF1903" s="31">
        <f t="shared" si="6595"/>
        <v>0</v>
      </c>
      <c r="CG1903" s="31">
        <f t="shared" si="6592"/>
        <v>0</v>
      </c>
      <c r="CH1903" s="24"/>
      <c r="CI1903" s="40"/>
      <c r="CM1903" s="1" t="s">
        <v>29</v>
      </c>
    </row>
    <row r="1904" ht="15">
      <c r="A1904" s="16" t="s">
        <v>1091</v>
      </c>
      <c r="B1904" s="17">
        <v>410</v>
      </c>
      <c r="C1904" s="16"/>
      <c r="D1904" s="16"/>
      <c r="E1904" s="39" t="s">
        <v>85</v>
      </c>
      <c r="F1904" s="31">
        <f t="shared" si="6552"/>
        <v>279</v>
      </c>
      <c r="G1904" s="31">
        <f t="shared" si="6553"/>
        <v>0</v>
      </c>
      <c r="H1904" s="31">
        <f t="shared" si="6554"/>
        <v>0</v>
      </c>
      <c r="I1904" s="31"/>
      <c r="J1904" s="31"/>
      <c r="K1904" s="31"/>
      <c r="L1904" s="31">
        <f t="shared" si="6516"/>
        <v>279</v>
      </c>
      <c r="M1904" s="31">
        <f t="shared" si="6517"/>
        <v>0</v>
      </c>
      <c r="N1904" s="31">
        <f t="shared" si="6518"/>
        <v>0</v>
      </c>
      <c r="O1904" s="31"/>
      <c r="P1904" s="31"/>
      <c r="Q1904" s="31"/>
      <c r="R1904" s="31">
        <f t="shared" si="6519"/>
        <v>279</v>
      </c>
      <c r="S1904" s="31">
        <f t="shared" si="6520"/>
        <v>0</v>
      </c>
      <c r="T1904" s="31">
        <f t="shared" si="6521"/>
        <v>0</v>
      </c>
      <c r="U1904" s="31"/>
      <c r="V1904" s="31"/>
      <c r="W1904" s="31"/>
      <c r="X1904" s="31">
        <f t="shared" si="6522"/>
        <v>279</v>
      </c>
      <c r="Y1904" s="31">
        <f t="shared" si="6523"/>
        <v>0</v>
      </c>
      <c r="Z1904" s="31">
        <f t="shared" si="6524"/>
        <v>0</v>
      </c>
      <c r="AA1904" s="31"/>
      <c r="AB1904" s="31"/>
      <c r="AC1904" s="31"/>
      <c r="AD1904" s="31">
        <f t="shared" si="6525"/>
        <v>279</v>
      </c>
      <c r="AE1904" s="31">
        <f t="shared" si="6526"/>
        <v>0</v>
      </c>
      <c r="AF1904" s="31">
        <f t="shared" si="6527"/>
        <v>0</v>
      </c>
      <c r="AG1904" s="31"/>
      <c r="AH1904" s="31"/>
      <c r="AI1904" s="31"/>
      <c r="AJ1904" s="31">
        <f t="shared" si="6528"/>
        <v>279</v>
      </c>
      <c r="AK1904" s="31">
        <f t="shared" si="6529"/>
        <v>0</v>
      </c>
      <c r="AL1904" s="31">
        <f t="shared" si="6530"/>
        <v>0</v>
      </c>
      <c r="AM1904" s="31">
        <f t="shared" si="6570"/>
        <v>0</v>
      </c>
      <c r="AN1904" s="31">
        <f t="shared" si="6571"/>
        <v>0</v>
      </c>
      <c r="AO1904" s="31">
        <f t="shared" si="6572"/>
        <v>0</v>
      </c>
      <c r="AP1904" s="31">
        <f t="shared" si="6531"/>
        <v>279</v>
      </c>
      <c r="AQ1904" s="31">
        <f t="shared" si="6532"/>
        <v>0</v>
      </c>
      <c r="AR1904" s="31">
        <f t="shared" si="6533"/>
        <v>0</v>
      </c>
      <c r="AS1904" s="31">
        <f t="shared" si="6573"/>
        <v>0</v>
      </c>
      <c r="AT1904" s="31">
        <f t="shared" si="6574"/>
        <v>0</v>
      </c>
      <c r="AU1904" s="31">
        <f t="shared" si="6575"/>
        <v>0</v>
      </c>
      <c r="AV1904" s="31">
        <f t="shared" si="6534"/>
        <v>279</v>
      </c>
      <c r="AW1904" s="31">
        <f t="shared" si="6535"/>
        <v>0</v>
      </c>
      <c r="AX1904" s="31">
        <f t="shared" si="6536"/>
        <v>0</v>
      </c>
      <c r="AY1904" s="31">
        <f t="shared" si="6576"/>
        <v>0</v>
      </c>
      <c r="AZ1904" s="31">
        <f t="shared" si="6577"/>
        <v>0</v>
      </c>
      <c r="BA1904" s="31">
        <f t="shared" si="6578"/>
        <v>0</v>
      </c>
      <c r="BB1904" s="31">
        <f t="shared" si="6537"/>
        <v>279</v>
      </c>
      <c r="BC1904" s="31">
        <f t="shared" si="6538"/>
        <v>0</v>
      </c>
      <c r="BD1904" s="31">
        <f t="shared" si="6539"/>
        <v>0</v>
      </c>
      <c r="BE1904" s="31">
        <f t="shared" si="6579"/>
        <v>0</v>
      </c>
      <c r="BF1904" s="31">
        <f t="shared" si="6580"/>
        <v>0</v>
      </c>
      <c r="BG1904" s="31">
        <f t="shared" si="6581"/>
        <v>0</v>
      </c>
      <c r="BH1904" s="31">
        <f t="shared" si="6540"/>
        <v>279</v>
      </c>
      <c r="BI1904" s="31">
        <f t="shared" si="6541"/>
        <v>0</v>
      </c>
      <c r="BJ1904" s="31">
        <f t="shared" si="6542"/>
        <v>0</v>
      </c>
      <c r="BK1904" s="31">
        <f t="shared" si="6582"/>
        <v>0</v>
      </c>
      <c r="BL1904" s="31">
        <f t="shared" si="6583"/>
        <v>0</v>
      </c>
      <c r="BM1904" s="31">
        <f t="shared" si="6584"/>
        <v>0</v>
      </c>
      <c r="BN1904" s="31">
        <f t="shared" si="6543"/>
        <v>279</v>
      </c>
      <c r="BO1904" s="31">
        <f t="shared" si="6544"/>
        <v>0</v>
      </c>
      <c r="BP1904" s="31">
        <f t="shared" si="6545"/>
        <v>0</v>
      </c>
      <c r="BQ1904" s="31">
        <f t="shared" si="6585"/>
        <v>0</v>
      </c>
      <c r="BR1904" s="31">
        <f t="shared" si="6586"/>
        <v>0</v>
      </c>
      <c r="BS1904" s="31">
        <f t="shared" si="6546"/>
        <v>279</v>
      </c>
      <c r="BT1904" s="31">
        <f t="shared" si="6547"/>
        <v>0</v>
      </c>
      <c r="BU1904" s="31">
        <f t="shared" si="6548"/>
        <v>0</v>
      </c>
      <c r="BV1904" s="31">
        <f t="shared" si="6587"/>
        <v>0</v>
      </c>
      <c r="BW1904" s="31">
        <f t="shared" si="6588"/>
        <v>0</v>
      </c>
      <c r="BX1904" s="31">
        <f t="shared" si="6549"/>
        <v>279</v>
      </c>
      <c r="BY1904" s="31">
        <f t="shared" si="6550"/>
        <v>0</v>
      </c>
      <c r="BZ1904" s="31">
        <f t="shared" si="6551"/>
        <v>0</v>
      </c>
      <c r="CA1904" s="31">
        <f t="shared" si="6589"/>
        <v>0</v>
      </c>
      <c r="CB1904" s="31">
        <f t="shared" si="6590"/>
        <v>0</v>
      </c>
      <c r="CC1904" s="31">
        <f t="shared" si="6591"/>
        <v>0</v>
      </c>
      <c r="CD1904" s="31">
        <f t="shared" si="6593"/>
        <v>279</v>
      </c>
      <c r="CE1904" s="31">
        <f t="shared" si="6594"/>
        <v>0</v>
      </c>
      <c r="CF1904" s="31">
        <f t="shared" si="6595"/>
        <v>0</v>
      </c>
      <c r="CG1904" s="31">
        <f t="shared" si="6592"/>
        <v>0</v>
      </c>
      <c r="CH1904" s="24"/>
      <c r="CI1904" s="40"/>
      <c r="CN1904" s="1" t="s">
        <v>30</v>
      </c>
    </row>
    <row r="1905" ht="15">
      <c r="A1905" s="16" t="s">
        <v>1091</v>
      </c>
      <c r="B1905" s="17">
        <v>410</v>
      </c>
      <c r="C1905" s="16" t="s">
        <v>66</v>
      </c>
      <c r="D1905" s="16" t="s">
        <v>313</v>
      </c>
      <c r="E1905" s="39" t="s">
        <v>1082</v>
      </c>
      <c r="F1905" s="31">
        <v>279</v>
      </c>
      <c r="G1905" s="31"/>
      <c r="H1905" s="31"/>
      <c r="I1905" s="31"/>
      <c r="J1905" s="31"/>
      <c r="K1905" s="31"/>
      <c r="L1905" s="31">
        <f t="shared" si="6516"/>
        <v>279</v>
      </c>
      <c r="M1905" s="31">
        <f t="shared" si="6517"/>
        <v>0</v>
      </c>
      <c r="N1905" s="31">
        <f t="shared" si="6518"/>
        <v>0</v>
      </c>
      <c r="O1905" s="31"/>
      <c r="P1905" s="31"/>
      <c r="Q1905" s="31"/>
      <c r="R1905" s="31">
        <f t="shared" si="6519"/>
        <v>279</v>
      </c>
      <c r="S1905" s="31">
        <f t="shared" si="6520"/>
        <v>0</v>
      </c>
      <c r="T1905" s="31">
        <f t="shared" si="6521"/>
        <v>0</v>
      </c>
      <c r="U1905" s="31"/>
      <c r="V1905" s="31"/>
      <c r="W1905" s="31"/>
      <c r="X1905" s="31">
        <f t="shared" si="6522"/>
        <v>279</v>
      </c>
      <c r="Y1905" s="31">
        <f t="shared" si="6523"/>
        <v>0</v>
      </c>
      <c r="Z1905" s="31">
        <f t="shared" si="6524"/>
        <v>0</v>
      </c>
      <c r="AA1905" s="31"/>
      <c r="AB1905" s="31"/>
      <c r="AC1905" s="31"/>
      <c r="AD1905" s="31">
        <f t="shared" si="6525"/>
        <v>279</v>
      </c>
      <c r="AE1905" s="31">
        <f t="shared" si="6526"/>
        <v>0</v>
      </c>
      <c r="AF1905" s="31">
        <f t="shared" si="6527"/>
        <v>0</v>
      </c>
      <c r="AG1905" s="31"/>
      <c r="AH1905" s="31"/>
      <c r="AI1905" s="31"/>
      <c r="AJ1905" s="31">
        <f t="shared" si="6528"/>
        <v>279</v>
      </c>
      <c r="AK1905" s="31">
        <f t="shared" si="6529"/>
        <v>0</v>
      </c>
      <c r="AL1905" s="31">
        <f t="shared" si="6530"/>
        <v>0</v>
      </c>
      <c r="AM1905" s="31"/>
      <c r="AN1905" s="31"/>
      <c r="AO1905" s="31"/>
      <c r="AP1905" s="31">
        <f t="shared" si="6531"/>
        <v>279</v>
      </c>
      <c r="AQ1905" s="31">
        <f t="shared" si="6532"/>
        <v>0</v>
      </c>
      <c r="AR1905" s="31">
        <f t="shared" si="6533"/>
        <v>0</v>
      </c>
      <c r="AS1905" s="31"/>
      <c r="AT1905" s="31"/>
      <c r="AU1905" s="31"/>
      <c r="AV1905" s="31">
        <f t="shared" si="6534"/>
        <v>279</v>
      </c>
      <c r="AW1905" s="31">
        <f t="shared" si="6535"/>
        <v>0</v>
      </c>
      <c r="AX1905" s="31">
        <f t="shared" si="6536"/>
        <v>0</v>
      </c>
      <c r="AY1905" s="31"/>
      <c r="AZ1905" s="31"/>
      <c r="BA1905" s="31"/>
      <c r="BB1905" s="31">
        <f t="shared" si="6537"/>
        <v>279</v>
      </c>
      <c r="BC1905" s="31">
        <f t="shared" si="6538"/>
        <v>0</v>
      </c>
      <c r="BD1905" s="31">
        <f t="shared" si="6539"/>
        <v>0</v>
      </c>
      <c r="BE1905" s="31"/>
      <c r="BF1905" s="31"/>
      <c r="BG1905" s="31"/>
      <c r="BH1905" s="31">
        <f t="shared" si="6540"/>
        <v>279</v>
      </c>
      <c r="BI1905" s="31">
        <f t="shared" si="6541"/>
        <v>0</v>
      </c>
      <c r="BJ1905" s="31">
        <f t="shared" si="6542"/>
        <v>0</v>
      </c>
      <c r="BK1905" s="31"/>
      <c r="BL1905" s="31"/>
      <c r="BM1905" s="31"/>
      <c r="BN1905" s="31">
        <f t="shared" si="6543"/>
        <v>279</v>
      </c>
      <c r="BO1905" s="31">
        <f t="shared" si="6544"/>
        <v>0</v>
      </c>
      <c r="BP1905" s="31">
        <f t="shared" si="6545"/>
        <v>0</v>
      </c>
      <c r="BQ1905" s="31"/>
      <c r="BR1905" s="31"/>
      <c r="BS1905" s="31">
        <f t="shared" si="6546"/>
        <v>279</v>
      </c>
      <c r="BT1905" s="31">
        <f t="shared" si="6547"/>
        <v>0</v>
      </c>
      <c r="BU1905" s="31">
        <f t="shared" si="6548"/>
        <v>0</v>
      </c>
      <c r="BV1905" s="31"/>
      <c r="BW1905" s="31"/>
      <c r="BX1905" s="31">
        <f t="shared" si="6549"/>
        <v>279</v>
      </c>
      <c r="BY1905" s="31">
        <f t="shared" si="6550"/>
        <v>0</v>
      </c>
      <c r="BZ1905" s="31">
        <f t="shared" si="6551"/>
        <v>0</v>
      </c>
      <c r="CA1905" s="31"/>
      <c r="CB1905" s="31"/>
      <c r="CC1905" s="31"/>
      <c r="CD1905" s="31">
        <f t="shared" si="6593"/>
        <v>279</v>
      </c>
      <c r="CE1905" s="31">
        <f t="shared" si="6594"/>
        <v>0</v>
      </c>
      <c r="CF1905" s="31">
        <f t="shared" si="6595"/>
        <v>0</v>
      </c>
      <c r="CG1905" s="31"/>
      <c r="CH1905" s="24"/>
      <c r="CI1905" s="40"/>
    </row>
    <row r="1906" ht="29.850000000000001">
      <c r="A1906" s="41" t="s">
        <v>1093</v>
      </c>
      <c r="B1906" s="17"/>
      <c r="C1906" s="16"/>
      <c r="D1906" s="16"/>
      <c r="E1906" s="39" t="s">
        <v>1094</v>
      </c>
      <c r="F1906" s="31"/>
      <c r="G1906" s="31"/>
      <c r="H1906" s="31"/>
      <c r="I1906" s="31"/>
      <c r="J1906" s="31"/>
      <c r="K1906" s="31"/>
      <c r="L1906" s="31"/>
      <c r="M1906" s="31"/>
      <c r="N1906" s="31"/>
      <c r="O1906" s="31"/>
      <c r="P1906" s="31"/>
      <c r="Q1906" s="31"/>
      <c r="R1906" s="31"/>
      <c r="S1906" s="31"/>
      <c r="T1906" s="31"/>
      <c r="U1906" s="31"/>
      <c r="V1906" s="31"/>
      <c r="W1906" s="31"/>
      <c r="X1906" s="31"/>
      <c r="Y1906" s="31"/>
      <c r="Z1906" s="31"/>
      <c r="AA1906" s="31"/>
      <c r="AB1906" s="31"/>
      <c r="AC1906" s="31"/>
      <c r="AD1906" s="31"/>
      <c r="AE1906" s="31"/>
      <c r="AF1906" s="31"/>
      <c r="AG1906" s="31"/>
      <c r="AH1906" s="31"/>
      <c r="AI1906" s="31"/>
      <c r="AJ1906" s="31"/>
      <c r="AK1906" s="31"/>
      <c r="AL1906" s="31"/>
      <c r="AM1906" s="31">
        <f t="shared" si="6570"/>
        <v>0</v>
      </c>
      <c r="AN1906" s="31">
        <f t="shared" si="6571"/>
        <v>5231.8329999999996</v>
      </c>
      <c r="AO1906" s="31">
        <f t="shared" si="6572"/>
        <v>0</v>
      </c>
      <c r="AP1906" s="31">
        <f t="shared" si="6531"/>
        <v>0</v>
      </c>
      <c r="AQ1906" s="31">
        <f t="shared" si="6532"/>
        <v>5231.8329999999996</v>
      </c>
      <c r="AR1906" s="31">
        <f t="shared" si="6533"/>
        <v>0</v>
      </c>
      <c r="AS1906" s="31">
        <f t="shared" si="6573"/>
        <v>0</v>
      </c>
      <c r="AT1906" s="31">
        <f t="shared" si="6574"/>
        <v>-2864.2629999999999</v>
      </c>
      <c r="AU1906" s="31">
        <f t="shared" si="6575"/>
        <v>0</v>
      </c>
      <c r="AV1906" s="31">
        <f t="shared" si="6534"/>
        <v>0</v>
      </c>
      <c r="AW1906" s="31">
        <f t="shared" si="6535"/>
        <v>2367.5699999999997</v>
      </c>
      <c r="AX1906" s="31">
        <f t="shared" si="6536"/>
        <v>0</v>
      </c>
      <c r="AY1906" s="31">
        <f t="shared" si="6576"/>
        <v>0</v>
      </c>
      <c r="AZ1906" s="31">
        <f t="shared" si="6577"/>
        <v>0</v>
      </c>
      <c r="BA1906" s="31">
        <f t="shared" si="6578"/>
        <v>0</v>
      </c>
      <c r="BB1906" s="31">
        <f t="shared" si="6537"/>
        <v>0</v>
      </c>
      <c r="BC1906" s="31">
        <f t="shared" si="6538"/>
        <v>2367.5699999999997</v>
      </c>
      <c r="BD1906" s="31">
        <f t="shared" si="6539"/>
        <v>0</v>
      </c>
      <c r="BE1906" s="31">
        <f t="shared" si="6579"/>
        <v>0</v>
      </c>
      <c r="BF1906" s="31">
        <f t="shared" si="6580"/>
        <v>0</v>
      </c>
      <c r="BG1906" s="31">
        <f t="shared" si="6581"/>
        <v>0</v>
      </c>
      <c r="BH1906" s="31">
        <f t="shared" si="6540"/>
        <v>0</v>
      </c>
      <c r="BI1906" s="31">
        <f t="shared" si="6541"/>
        <v>2367.5699999999997</v>
      </c>
      <c r="BJ1906" s="31">
        <f t="shared" si="6542"/>
        <v>0</v>
      </c>
      <c r="BK1906" s="31">
        <f t="shared" si="6582"/>
        <v>0</v>
      </c>
      <c r="BL1906" s="31">
        <f t="shared" si="6583"/>
        <v>0</v>
      </c>
      <c r="BM1906" s="31">
        <f t="shared" si="6584"/>
        <v>0</v>
      </c>
      <c r="BN1906" s="31">
        <f t="shared" si="6543"/>
        <v>0</v>
      </c>
      <c r="BO1906" s="31">
        <f t="shared" si="6544"/>
        <v>2367.5699999999997</v>
      </c>
      <c r="BP1906" s="31">
        <f t="shared" si="6545"/>
        <v>0</v>
      </c>
      <c r="BQ1906" s="31">
        <f t="shared" si="6585"/>
        <v>0</v>
      </c>
      <c r="BR1906" s="31">
        <f t="shared" si="6586"/>
        <v>0</v>
      </c>
      <c r="BS1906" s="31">
        <f t="shared" si="6546"/>
        <v>0</v>
      </c>
      <c r="BT1906" s="31">
        <f t="shared" si="6547"/>
        <v>2367.5699999999997</v>
      </c>
      <c r="BU1906" s="31">
        <f t="shared" si="6548"/>
        <v>0</v>
      </c>
      <c r="BV1906" s="31">
        <f t="shared" si="6587"/>
        <v>0</v>
      </c>
      <c r="BW1906" s="31">
        <f t="shared" si="6588"/>
        <v>0</v>
      </c>
      <c r="BX1906" s="31">
        <f t="shared" si="6549"/>
        <v>0</v>
      </c>
      <c r="BY1906" s="31">
        <f t="shared" si="6550"/>
        <v>2367.5699999999997</v>
      </c>
      <c r="BZ1906" s="31">
        <f t="shared" si="6551"/>
        <v>0</v>
      </c>
      <c r="CA1906" s="31">
        <f t="shared" si="6589"/>
        <v>0</v>
      </c>
      <c r="CB1906" s="31">
        <f t="shared" si="6590"/>
        <v>0</v>
      </c>
      <c r="CC1906" s="31">
        <f t="shared" si="6591"/>
        <v>0</v>
      </c>
      <c r="CD1906" s="31">
        <f t="shared" si="6593"/>
        <v>0</v>
      </c>
      <c r="CE1906" s="31">
        <f t="shared" si="6594"/>
        <v>2367.5699999999997</v>
      </c>
      <c r="CF1906" s="31">
        <f t="shared" si="6595"/>
        <v>0</v>
      </c>
      <c r="CG1906" s="31">
        <f t="shared" si="6592"/>
        <v>0</v>
      </c>
      <c r="CH1906" s="24"/>
      <c r="CI1906" s="40"/>
    </row>
    <row r="1907" ht="39.799999999999997">
      <c r="A1907" s="41" t="s">
        <v>1093</v>
      </c>
      <c r="B1907" s="17">
        <v>400</v>
      </c>
      <c r="C1907" s="16"/>
      <c r="D1907" s="16"/>
      <c r="E1907" s="39" t="s">
        <v>84</v>
      </c>
      <c r="F1907" s="31"/>
      <c r="G1907" s="31"/>
      <c r="H1907" s="31"/>
      <c r="I1907" s="31"/>
      <c r="J1907" s="31"/>
      <c r="K1907" s="31"/>
      <c r="L1907" s="31"/>
      <c r="M1907" s="31"/>
      <c r="N1907" s="31"/>
      <c r="O1907" s="31"/>
      <c r="P1907" s="31"/>
      <c r="Q1907" s="31"/>
      <c r="R1907" s="31"/>
      <c r="S1907" s="31"/>
      <c r="T1907" s="31"/>
      <c r="U1907" s="31"/>
      <c r="V1907" s="31"/>
      <c r="W1907" s="31"/>
      <c r="X1907" s="31"/>
      <c r="Y1907" s="31"/>
      <c r="Z1907" s="31"/>
      <c r="AA1907" s="31"/>
      <c r="AB1907" s="31"/>
      <c r="AC1907" s="31"/>
      <c r="AD1907" s="31"/>
      <c r="AE1907" s="31"/>
      <c r="AF1907" s="31"/>
      <c r="AG1907" s="31"/>
      <c r="AH1907" s="31"/>
      <c r="AI1907" s="31"/>
      <c r="AJ1907" s="31"/>
      <c r="AK1907" s="31"/>
      <c r="AL1907" s="31"/>
      <c r="AM1907" s="31">
        <f t="shared" si="6570"/>
        <v>0</v>
      </c>
      <c r="AN1907" s="31">
        <f t="shared" si="6571"/>
        <v>5231.8329999999996</v>
      </c>
      <c r="AO1907" s="31">
        <f t="shared" si="6572"/>
        <v>0</v>
      </c>
      <c r="AP1907" s="31">
        <f t="shared" si="6531"/>
        <v>0</v>
      </c>
      <c r="AQ1907" s="31">
        <f t="shared" si="6532"/>
        <v>5231.8329999999996</v>
      </c>
      <c r="AR1907" s="31">
        <f t="shared" si="6533"/>
        <v>0</v>
      </c>
      <c r="AS1907" s="31">
        <f t="shared" si="6573"/>
        <v>0</v>
      </c>
      <c r="AT1907" s="31">
        <f t="shared" si="6574"/>
        <v>-2864.2629999999999</v>
      </c>
      <c r="AU1907" s="31">
        <f t="shared" si="6575"/>
        <v>0</v>
      </c>
      <c r="AV1907" s="31">
        <f t="shared" si="6534"/>
        <v>0</v>
      </c>
      <c r="AW1907" s="31">
        <f t="shared" si="6535"/>
        <v>2367.5699999999997</v>
      </c>
      <c r="AX1907" s="31">
        <f t="shared" si="6536"/>
        <v>0</v>
      </c>
      <c r="AY1907" s="31">
        <f t="shared" si="6576"/>
        <v>0</v>
      </c>
      <c r="AZ1907" s="31">
        <f t="shared" si="6577"/>
        <v>0</v>
      </c>
      <c r="BA1907" s="31">
        <f t="shared" si="6578"/>
        <v>0</v>
      </c>
      <c r="BB1907" s="31">
        <f t="shared" si="6537"/>
        <v>0</v>
      </c>
      <c r="BC1907" s="31">
        <f t="shared" si="6538"/>
        <v>2367.5699999999997</v>
      </c>
      <c r="BD1907" s="31">
        <f t="shared" si="6539"/>
        <v>0</v>
      </c>
      <c r="BE1907" s="31">
        <f t="shared" si="6579"/>
        <v>0</v>
      </c>
      <c r="BF1907" s="31">
        <f t="shared" si="6580"/>
        <v>0</v>
      </c>
      <c r="BG1907" s="31">
        <f t="shared" si="6581"/>
        <v>0</v>
      </c>
      <c r="BH1907" s="31">
        <f t="shared" si="6540"/>
        <v>0</v>
      </c>
      <c r="BI1907" s="31">
        <f t="shared" si="6541"/>
        <v>2367.5699999999997</v>
      </c>
      <c r="BJ1907" s="31">
        <f t="shared" si="6542"/>
        <v>0</v>
      </c>
      <c r="BK1907" s="31">
        <f t="shared" si="6582"/>
        <v>0</v>
      </c>
      <c r="BL1907" s="31">
        <f t="shared" si="6583"/>
        <v>0</v>
      </c>
      <c r="BM1907" s="31">
        <f t="shared" si="6584"/>
        <v>0</v>
      </c>
      <c r="BN1907" s="31">
        <f t="shared" si="6543"/>
        <v>0</v>
      </c>
      <c r="BO1907" s="31">
        <f t="shared" si="6544"/>
        <v>2367.5699999999997</v>
      </c>
      <c r="BP1907" s="31">
        <f t="shared" si="6545"/>
        <v>0</v>
      </c>
      <c r="BQ1907" s="31">
        <f t="shared" si="6585"/>
        <v>0</v>
      </c>
      <c r="BR1907" s="31">
        <f t="shared" si="6586"/>
        <v>0</v>
      </c>
      <c r="BS1907" s="31">
        <f t="shared" si="6546"/>
        <v>0</v>
      </c>
      <c r="BT1907" s="31">
        <f t="shared" si="6547"/>
        <v>2367.5699999999997</v>
      </c>
      <c r="BU1907" s="31">
        <f t="shared" si="6548"/>
        <v>0</v>
      </c>
      <c r="BV1907" s="31">
        <f t="shared" si="6587"/>
        <v>0</v>
      </c>
      <c r="BW1907" s="31">
        <f t="shared" si="6588"/>
        <v>0</v>
      </c>
      <c r="BX1907" s="31">
        <f t="shared" si="6549"/>
        <v>0</v>
      </c>
      <c r="BY1907" s="31">
        <f t="shared" si="6550"/>
        <v>2367.5699999999997</v>
      </c>
      <c r="BZ1907" s="31">
        <f t="shared" si="6551"/>
        <v>0</v>
      </c>
      <c r="CA1907" s="31">
        <f t="shared" si="6589"/>
        <v>0</v>
      </c>
      <c r="CB1907" s="31">
        <f t="shared" si="6590"/>
        <v>0</v>
      </c>
      <c r="CC1907" s="31">
        <f t="shared" si="6591"/>
        <v>0</v>
      </c>
      <c r="CD1907" s="31">
        <f t="shared" si="6593"/>
        <v>0</v>
      </c>
      <c r="CE1907" s="31">
        <f t="shared" si="6594"/>
        <v>2367.5699999999997</v>
      </c>
      <c r="CF1907" s="31">
        <f t="shared" si="6595"/>
        <v>0</v>
      </c>
      <c r="CG1907" s="31">
        <f t="shared" si="6592"/>
        <v>0</v>
      </c>
      <c r="CH1907" s="24"/>
      <c r="CI1907" s="40"/>
    </row>
    <row r="1908" ht="15">
      <c r="A1908" s="41" t="s">
        <v>1093</v>
      </c>
      <c r="B1908" s="17">
        <v>410</v>
      </c>
      <c r="C1908" s="16"/>
      <c r="D1908" s="16"/>
      <c r="E1908" s="39" t="s">
        <v>85</v>
      </c>
      <c r="F1908" s="31"/>
      <c r="G1908" s="31"/>
      <c r="H1908" s="31"/>
      <c r="I1908" s="31"/>
      <c r="J1908" s="31"/>
      <c r="K1908" s="31"/>
      <c r="L1908" s="31"/>
      <c r="M1908" s="31"/>
      <c r="N1908" s="31"/>
      <c r="O1908" s="31"/>
      <c r="P1908" s="31"/>
      <c r="Q1908" s="31"/>
      <c r="R1908" s="31"/>
      <c r="S1908" s="31"/>
      <c r="T1908" s="31"/>
      <c r="U1908" s="31"/>
      <c r="V1908" s="31"/>
      <c r="W1908" s="31"/>
      <c r="X1908" s="31"/>
      <c r="Y1908" s="31"/>
      <c r="Z1908" s="31"/>
      <c r="AA1908" s="31"/>
      <c r="AB1908" s="31"/>
      <c r="AC1908" s="31"/>
      <c r="AD1908" s="31"/>
      <c r="AE1908" s="31"/>
      <c r="AF1908" s="31"/>
      <c r="AG1908" s="31"/>
      <c r="AH1908" s="31"/>
      <c r="AI1908" s="31"/>
      <c r="AJ1908" s="31"/>
      <c r="AK1908" s="31"/>
      <c r="AL1908" s="31"/>
      <c r="AM1908" s="31">
        <f t="shared" si="6570"/>
        <v>0</v>
      </c>
      <c r="AN1908" s="31">
        <f t="shared" si="6571"/>
        <v>5231.8329999999996</v>
      </c>
      <c r="AO1908" s="31">
        <f t="shared" si="6572"/>
        <v>0</v>
      </c>
      <c r="AP1908" s="31">
        <f t="shared" si="6531"/>
        <v>0</v>
      </c>
      <c r="AQ1908" s="31">
        <f t="shared" si="6532"/>
        <v>5231.8329999999996</v>
      </c>
      <c r="AR1908" s="31">
        <f t="shared" si="6533"/>
        <v>0</v>
      </c>
      <c r="AS1908" s="31">
        <f t="shared" si="6573"/>
        <v>0</v>
      </c>
      <c r="AT1908" s="31">
        <f t="shared" si="6574"/>
        <v>-2864.2629999999999</v>
      </c>
      <c r="AU1908" s="31">
        <f t="shared" si="6575"/>
        <v>0</v>
      </c>
      <c r="AV1908" s="31">
        <f t="shared" si="6534"/>
        <v>0</v>
      </c>
      <c r="AW1908" s="31">
        <f t="shared" si="6535"/>
        <v>2367.5699999999997</v>
      </c>
      <c r="AX1908" s="31">
        <f t="shared" si="6536"/>
        <v>0</v>
      </c>
      <c r="AY1908" s="31">
        <f t="shared" si="6576"/>
        <v>0</v>
      </c>
      <c r="AZ1908" s="31">
        <f t="shared" si="6577"/>
        <v>0</v>
      </c>
      <c r="BA1908" s="31">
        <f t="shared" si="6578"/>
        <v>0</v>
      </c>
      <c r="BB1908" s="31">
        <f t="shared" si="6537"/>
        <v>0</v>
      </c>
      <c r="BC1908" s="31">
        <f t="shared" si="6538"/>
        <v>2367.5699999999997</v>
      </c>
      <c r="BD1908" s="31">
        <f t="shared" si="6539"/>
        <v>0</v>
      </c>
      <c r="BE1908" s="31">
        <f t="shared" si="6579"/>
        <v>0</v>
      </c>
      <c r="BF1908" s="31">
        <f t="shared" si="6580"/>
        <v>0</v>
      </c>
      <c r="BG1908" s="31">
        <f t="shared" si="6581"/>
        <v>0</v>
      </c>
      <c r="BH1908" s="31">
        <f t="shared" si="6540"/>
        <v>0</v>
      </c>
      <c r="BI1908" s="31">
        <f t="shared" si="6541"/>
        <v>2367.5699999999997</v>
      </c>
      <c r="BJ1908" s="31">
        <f t="shared" si="6542"/>
        <v>0</v>
      </c>
      <c r="BK1908" s="31">
        <f t="shared" si="6582"/>
        <v>0</v>
      </c>
      <c r="BL1908" s="31">
        <f t="shared" si="6583"/>
        <v>0</v>
      </c>
      <c r="BM1908" s="31">
        <f t="shared" si="6584"/>
        <v>0</v>
      </c>
      <c r="BN1908" s="31">
        <f t="shared" si="6543"/>
        <v>0</v>
      </c>
      <c r="BO1908" s="31">
        <f t="shared" si="6544"/>
        <v>2367.5699999999997</v>
      </c>
      <c r="BP1908" s="31">
        <f t="shared" si="6545"/>
        <v>0</v>
      </c>
      <c r="BQ1908" s="31">
        <f t="shared" si="6585"/>
        <v>0</v>
      </c>
      <c r="BR1908" s="31">
        <f t="shared" si="6586"/>
        <v>0</v>
      </c>
      <c r="BS1908" s="31">
        <f t="shared" si="6546"/>
        <v>0</v>
      </c>
      <c r="BT1908" s="31">
        <f t="shared" si="6547"/>
        <v>2367.5699999999997</v>
      </c>
      <c r="BU1908" s="31">
        <f t="shared" si="6548"/>
        <v>0</v>
      </c>
      <c r="BV1908" s="31">
        <f t="shared" si="6587"/>
        <v>0</v>
      </c>
      <c r="BW1908" s="31">
        <f t="shared" si="6588"/>
        <v>0</v>
      </c>
      <c r="BX1908" s="31">
        <f t="shared" si="6549"/>
        <v>0</v>
      </c>
      <c r="BY1908" s="31">
        <f t="shared" si="6550"/>
        <v>2367.5699999999997</v>
      </c>
      <c r="BZ1908" s="31">
        <f t="shared" si="6551"/>
        <v>0</v>
      </c>
      <c r="CA1908" s="31">
        <f t="shared" si="6589"/>
        <v>0</v>
      </c>
      <c r="CB1908" s="31">
        <f t="shared" si="6590"/>
        <v>0</v>
      </c>
      <c r="CC1908" s="31">
        <f t="shared" si="6591"/>
        <v>0</v>
      </c>
      <c r="CD1908" s="31">
        <f t="shared" si="6593"/>
        <v>0</v>
      </c>
      <c r="CE1908" s="31">
        <f t="shared" si="6594"/>
        <v>2367.5699999999997</v>
      </c>
      <c r="CF1908" s="31">
        <f t="shared" si="6595"/>
        <v>0</v>
      </c>
      <c r="CG1908" s="31">
        <f t="shared" si="6592"/>
        <v>0</v>
      </c>
      <c r="CH1908" s="24"/>
      <c r="CI1908" s="40"/>
    </row>
    <row r="1909" ht="15">
      <c r="A1909" s="41" t="s">
        <v>1093</v>
      </c>
      <c r="B1909" s="17">
        <v>410</v>
      </c>
      <c r="C1909" s="16" t="s">
        <v>66</v>
      </c>
      <c r="D1909" s="16" t="s">
        <v>313</v>
      </c>
      <c r="E1909" s="39" t="s">
        <v>1082</v>
      </c>
      <c r="F1909" s="31"/>
      <c r="G1909" s="31"/>
      <c r="H1909" s="31"/>
      <c r="I1909" s="31"/>
      <c r="J1909" s="31"/>
      <c r="K1909" s="31"/>
      <c r="L1909" s="31"/>
      <c r="M1909" s="31"/>
      <c r="N1909" s="31"/>
      <c r="O1909" s="31"/>
      <c r="P1909" s="31"/>
      <c r="Q1909" s="31"/>
      <c r="R1909" s="31"/>
      <c r="S1909" s="31"/>
      <c r="T1909" s="31"/>
      <c r="U1909" s="31"/>
      <c r="V1909" s="31"/>
      <c r="W1909" s="31"/>
      <c r="X1909" s="31"/>
      <c r="Y1909" s="31"/>
      <c r="Z1909" s="31"/>
      <c r="AA1909" s="31"/>
      <c r="AB1909" s="31"/>
      <c r="AC1909" s="31"/>
      <c r="AD1909" s="31"/>
      <c r="AE1909" s="31"/>
      <c r="AF1909" s="31"/>
      <c r="AG1909" s="31"/>
      <c r="AH1909" s="31"/>
      <c r="AI1909" s="31"/>
      <c r="AJ1909" s="31"/>
      <c r="AK1909" s="31"/>
      <c r="AL1909" s="31"/>
      <c r="AM1909" s="31"/>
      <c r="AN1909" s="31">
        <v>5231.8329999999996</v>
      </c>
      <c r="AO1909" s="31"/>
      <c r="AP1909" s="31">
        <f t="shared" si="6531"/>
        <v>0</v>
      </c>
      <c r="AQ1909" s="31">
        <f t="shared" si="6532"/>
        <v>5231.8329999999996</v>
      </c>
      <c r="AR1909" s="31">
        <f t="shared" si="6533"/>
        <v>0</v>
      </c>
      <c r="AS1909" s="31"/>
      <c r="AT1909" s="31">
        <v>-2864.2629999999999</v>
      </c>
      <c r="AU1909" s="31"/>
      <c r="AV1909" s="31">
        <f t="shared" si="6534"/>
        <v>0</v>
      </c>
      <c r="AW1909" s="31">
        <f t="shared" si="6535"/>
        <v>2367.5699999999997</v>
      </c>
      <c r="AX1909" s="31">
        <f t="shared" si="6536"/>
        <v>0</v>
      </c>
      <c r="AY1909" s="31"/>
      <c r="AZ1909" s="31"/>
      <c r="BA1909" s="31"/>
      <c r="BB1909" s="31">
        <f t="shared" si="6537"/>
        <v>0</v>
      </c>
      <c r="BC1909" s="31">
        <f t="shared" si="6538"/>
        <v>2367.5699999999997</v>
      </c>
      <c r="BD1909" s="31">
        <f t="shared" si="6539"/>
        <v>0</v>
      </c>
      <c r="BE1909" s="31"/>
      <c r="BF1909" s="31"/>
      <c r="BG1909" s="31"/>
      <c r="BH1909" s="31">
        <f t="shared" si="6540"/>
        <v>0</v>
      </c>
      <c r="BI1909" s="31">
        <f t="shared" si="6541"/>
        <v>2367.5699999999997</v>
      </c>
      <c r="BJ1909" s="31">
        <f t="shared" si="6542"/>
        <v>0</v>
      </c>
      <c r="BK1909" s="31"/>
      <c r="BL1909" s="31"/>
      <c r="BM1909" s="31"/>
      <c r="BN1909" s="31">
        <f t="shared" si="6543"/>
        <v>0</v>
      </c>
      <c r="BO1909" s="31">
        <f t="shared" si="6544"/>
        <v>2367.5699999999997</v>
      </c>
      <c r="BP1909" s="31">
        <f t="shared" si="6545"/>
        <v>0</v>
      </c>
      <c r="BQ1909" s="31"/>
      <c r="BR1909" s="31"/>
      <c r="BS1909" s="31">
        <f t="shared" si="6546"/>
        <v>0</v>
      </c>
      <c r="BT1909" s="31">
        <f t="shared" si="6547"/>
        <v>2367.5699999999997</v>
      </c>
      <c r="BU1909" s="31">
        <f t="shared" si="6548"/>
        <v>0</v>
      </c>
      <c r="BV1909" s="31"/>
      <c r="BW1909" s="31"/>
      <c r="BX1909" s="31">
        <f t="shared" si="6549"/>
        <v>0</v>
      </c>
      <c r="BY1909" s="31">
        <f t="shared" si="6550"/>
        <v>2367.5699999999997</v>
      </c>
      <c r="BZ1909" s="31">
        <f t="shared" si="6551"/>
        <v>0</v>
      </c>
      <c r="CA1909" s="31"/>
      <c r="CB1909" s="31"/>
      <c r="CC1909" s="31"/>
      <c r="CD1909" s="31">
        <f t="shared" si="6593"/>
        <v>0</v>
      </c>
      <c r="CE1909" s="31">
        <f t="shared" si="6594"/>
        <v>2367.5699999999997</v>
      </c>
      <c r="CF1909" s="31">
        <f t="shared" si="6595"/>
        <v>0</v>
      </c>
      <c r="CG1909" s="31"/>
      <c r="CH1909" s="24"/>
      <c r="CI1909" s="40"/>
    </row>
    <row r="1910" ht="29.850000000000001">
      <c r="A1910" s="41" t="s">
        <v>1095</v>
      </c>
      <c r="B1910" s="17"/>
      <c r="C1910" s="16"/>
      <c r="D1910" s="16"/>
      <c r="E1910" s="39" t="s">
        <v>1096</v>
      </c>
      <c r="F1910" s="31"/>
      <c r="G1910" s="31"/>
      <c r="H1910" s="31"/>
      <c r="I1910" s="31"/>
      <c r="J1910" s="31"/>
      <c r="K1910" s="31"/>
      <c r="L1910" s="31"/>
      <c r="M1910" s="31"/>
      <c r="N1910" s="31"/>
      <c r="O1910" s="31"/>
      <c r="P1910" s="31"/>
      <c r="Q1910" s="31"/>
      <c r="R1910" s="31"/>
      <c r="S1910" s="31"/>
      <c r="T1910" s="31"/>
      <c r="U1910" s="31"/>
      <c r="V1910" s="31"/>
      <c r="W1910" s="31"/>
      <c r="X1910" s="31"/>
      <c r="Y1910" s="31"/>
      <c r="Z1910" s="31"/>
      <c r="AA1910" s="31"/>
      <c r="AB1910" s="31"/>
      <c r="AC1910" s="31"/>
      <c r="AD1910" s="31"/>
      <c r="AE1910" s="31"/>
      <c r="AF1910" s="31"/>
      <c r="AG1910" s="31"/>
      <c r="AH1910" s="31"/>
      <c r="AI1910" s="31"/>
      <c r="AJ1910" s="31"/>
      <c r="AK1910" s="31"/>
      <c r="AL1910" s="31"/>
      <c r="AM1910" s="31">
        <f t="shared" si="6570"/>
        <v>0</v>
      </c>
      <c r="AN1910" s="31">
        <f t="shared" si="6571"/>
        <v>2627.7739999999999</v>
      </c>
      <c r="AO1910" s="31">
        <f t="shared" si="6572"/>
        <v>0</v>
      </c>
      <c r="AP1910" s="31">
        <f t="shared" si="6531"/>
        <v>0</v>
      </c>
      <c r="AQ1910" s="31">
        <f t="shared" si="6532"/>
        <v>2627.7739999999999</v>
      </c>
      <c r="AR1910" s="31">
        <f t="shared" si="6533"/>
        <v>0</v>
      </c>
      <c r="AS1910" s="31">
        <f t="shared" si="6573"/>
        <v>0</v>
      </c>
      <c r="AT1910" s="31">
        <f t="shared" si="6574"/>
        <v>-2134.1729999999998</v>
      </c>
      <c r="AU1910" s="31">
        <f t="shared" si="6575"/>
        <v>0</v>
      </c>
      <c r="AV1910" s="31">
        <f t="shared" si="6534"/>
        <v>0</v>
      </c>
      <c r="AW1910" s="31">
        <f t="shared" si="6535"/>
        <v>493.60100000000011</v>
      </c>
      <c r="AX1910" s="31">
        <f t="shared" si="6536"/>
        <v>0</v>
      </c>
      <c r="AY1910" s="31">
        <f t="shared" si="6576"/>
        <v>0</v>
      </c>
      <c r="AZ1910" s="31">
        <f t="shared" si="6577"/>
        <v>0</v>
      </c>
      <c r="BA1910" s="31">
        <f t="shared" si="6578"/>
        <v>0</v>
      </c>
      <c r="BB1910" s="31">
        <f t="shared" si="6537"/>
        <v>0</v>
      </c>
      <c r="BC1910" s="31">
        <f t="shared" si="6538"/>
        <v>493.60100000000011</v>
      </c>
      <c r="BD1910" s="31">
        <f t="shared" si="6539"/>
        <v>0</v>
      </c>
      <c r="BE1910" s="31">
        <f t="shared" si="6579"/>
        <v>0</v>
      </c>
      <c r="BF1910" s="31">
        <f t="shared" si="6580"/>
        <v>0</v>
      </c>
      <c r="BG1910" s="31">
        <f t="shared" si="6581"/>
        <v>0</v>
      </c>
      <c r="BH1910" s="31">
        <f t="shared" si="6540"/>
        <v>0</v>
      </c>
      <c r="BI1910" s="31">
        <f t="shared" si="6541"/>
        <v>493.60100000000011</v>
      </c>
      <c r="BJ1910" s="31">
        <f t="shared" si="6542"/>
        <v>0</v>
      </c>
      <c r="BK1910" s="31">
        <f t="shared" si="6582"/>
        <v>0</v>
      </c>
      <c r="BL1910" s="31">
        <f t="shared" si="6583"/>
        <v>0</v>
      </c>
      <c r="BM1910" s="31">
        <f t="shared" si="6584"/>
        <v>0</v>
      </c>
      <c r="BN1910" s="31">
        <f t="shared" si="6543"/>
        <v>0</v>
      </c>
      <c r="BO1910" s="31">
        <f t="shared" si="6544"/>
        <v>493.60100000000011</v>
      </c>
      <c r="BP1910" s="31">
        <f t="shared" si="6545"/>
        <v>0</v>
      </c>
      <c r="BQ1910" s="31">
        <f t="shared" si="6585"/>
        <v>0</v>
      </c>
      <c r="BR1910" s="31">
        <f t="shared" si="6586"/>
        <v>0</v>
      </c>
      <c r="BS1910" s="31">
        <f t="shared" si="6546"/>
        <v>0</v>
      </c>
      <c r="BT1910" s="31">
        <f t="shared" si="6547"/>
        <v>493.60100000000011</v>
      </c>
      <c r="BU1910" s="31">
        <f t="shared" si="6548"/>
        <v>0</v>
      </c>
      <c r="BV1910" s="31">
        <f t="shared" si="6587"/>
        <v>0</v>
      </c>
      <c r="BW1910" s="31">
        <f t="shared" si="6588"/>
        <v>0</v>
      </c>
      <c r="BX1910" s="31">
        <f t="shared" si="6549"/>
        <v>0</v>
      </c>
      <c r="BY1910" s="31">
        <f t="shared" si="6550"/>
        <v>493.60100000000011</v>
      </c>
      <c r="BZ1910" s="31">
        <f t="shared" si="6551"/>
        <v>0</v>
      </c>
      <c r="CA1910" s="31">
        <f t="shared" si="6589"/>
        <v>0</v>
      </c>
      <c r="CB1910" s="31">
        <f t="shared" si="6590"/>
        <v>0</v>
      </c>
      <c r="CC1910" s="31">
        <f t="shared" si="6591"/>
        <v>0</v>
      </c>
      <c r="CD1910" s="31">
        <f t="shared" si="6593"/>
        <v>0</v>
      </c>
      <c r="CE1910" s="31">
        <f t="shared" si="6594"/>
        <v>493.60100000000011</v>
      </c>
      <c r="CF1910" s="31">
        <f t="shared" si="6595"/>
        <v>0</v>
      </c>
      <c r="CG1910" s="31">
        <f t="shared" si="6592"/>
        <v>0</v>
      </c>
      <c r="CH1910" s="24"/>
      <c r="CI1910" s="40"/>
    </row>
    <row r="1911" ht="39.799999999999997">
      <c r="A1911" s="41" t="s">
        <v>1095</v>
      </c>
      <c r="B1911" s="17">
        <v>400</v>
      </c>
      <c r="C1911" s="16"/>
      <c r="D1911" s="16"/>
      <c r="E1911" s="39" t="s">
        <v>84</v>
      </c>
      <c r="F1911" s="31"/>
      <c r="G1911" s="31"/>
      <c r="H1911" s="31"/>
      <c r="I1911" s="31"/>
      <c r="J1911" s="31"/>
      <c r="K1911" s="31"/>
      <c r="L1911" s="31"/>
      <c r="M1911" s="31"/>
      <c r="N1911" s="31"/>
      <c r="O1911" s="31"/>
      <c r="P1911" s="31"/>
      <c r="Q1911" s="31"/>
      <c r="R1911" s="31"/>
      <c r="S1911" s="31"/>
      <c r="T1911" s="31"/>
      <c r="U1911" s="31"/>
      <c r="V1911" s="31"/>
      <c r="W1911" s="31"/>
      <c r="X1911" s="31"/>
      <c r="Y1911" s="31"/>
      <c r="Z1911" s="31"/>
      <c r="AA1911" s="31"/>
      <c r="AB1911" s="31"/>
      <c r="AC1911" s="31"/>
      <c r="AD1911" s="31"/>
      <c r="AE1911" s="31"/>
      <c r="AF1911" s="31"/>
      <c r="AG1911" s="31"/>
      <c r="AH1911" s="31"/>
      <c r="AI1911" s="31"/>
      <c r="AJ1911" s="31"/>
      <c r="AK1911" s="31"/>
      <c r="AL1911" s="31"/>
      <c r="AM1911" s="31">
        <f t="shared" si="6570"/>
        <v>0</v>
      </c>
      <c r="AN1911" s="31">
        <f t="shared" si="6571"/>
        <v>2627.7739999999999</v>
      </c>
      <c r="AO1911" s="31">
        <f t="shared" si="6572"/>
        <v>0</v>
      </c>
      <c r="AP1911" s="31">
        <f t="shared" si="6531"/>
        <v>0</v>
      </c>
      <c r="AQ1911" s="31">
        <f t="shared" si="6532"/>
        <v>2627.7739999999999</v>
      </c>
      <c r="AR1911" s="31">
        <f t="shared" si="6533"/>
        <v>0</v>
      </c>
      <c r="AS1911" s="31">
        <f t="shared" si="6573"/>
        <v>0</v>
      </c>
      <c r="AT1911" s="31">
        <f t="shared" si="6574"/>
        <v>-2134.1729999999998</v>
      </c>
      <c r="AU1911" s="31">
        <f t="shared" si="6575"/>
        <v>0</v>
      </c>
      <c r="AV1911" s="31">
        <f t="shared" si="6534"/>
        <v>0</v>
      </c>
      <c r="AW1911" s="31">
        <f t="shared" si="6535"/>
        <v>493.60100000000011</v>
      </c>
      <c r="AX1911" s="31">
        <f t="shared" si="6536"/>
        <v>0</v>
      </c>
      <c r="AY1911" s="31">
        <f t="shared" si="6576"/>
        <v>0</v>
      </c>
      <c r="AZ1911" s="31">
        <f t="shared" si="6577"/>
        <v>0</v>
      </c>
      <c r="BA1911" s="31">
        <f t="shared" si="6578"/>
        <v>0</v>
      </c>
      <c r="BB1911" s="31">
        <f t="shared" si="6537"/>
        <v>0</v>
      </c>
      <c r="BC1911" s="31">
        <f t="shared" si="6538"/>
        <v>493.60100000000011</v>
      </c>
      <c r="BD1911" s="31">
        <f t="shared" si="6539"/>
        <v>0</v>
      </c>
      <c r="BE1911" s="31">
        <f t="shared" si="6579"/>
        <v>0</v>
      </c>
      <c r="BF1911" s="31">
        <f t="shared" si="6580"/>
        <v>0</v>
      </c>
      <c r="BG1911" s="31">
        <f t="shared" si="6581"/>
        <v>0</v>
      </c>
      <c r="BH1911" s="31">
        <f t="shared" si="6540"/>
        <v>0</v>
      </c>
      <c r="BI1911" s="31">
        <f t="shared" si="6541"/>
        <v>493.60100000000011</v>
      </c>
      <c r="BJ1911" s="31">
        <f t="shared" si="6542"/>
        <v>0</v>
      </c>
      <c r="BK1911" s="31">
        <f t="shared" si="6582"/>
        <v>0</v>
      </c>
      <c r="BL1911" s="31">
        <f t="shared" si="6583"/>
        <v>0</v>
      </c>
      <c r="BM1911" s="31">
        <f t="shared" si="6584"/>
        <v>0</v>
      </c>
      <c r="BN1911" s="31">
        <f t="shared" si="6543"/>
        <v>0</v>
      </c>
      <c r="BO1911" s="31">
        <f t="shared" si="6544"/>
        <v>493.60100000000011</v>
      </c>
      <c r="BP1911" s="31">
        <f t="shared" si="6545"/>
        <v>0</v>
      </c>
      <c r="BQ1911" s="31">
        <f t="shared" si="6585"/>
        <v>0</v>
      </c>
      <c r="BR1911" s="31">
        <f t="shared" si="6586"/>
        <v>0</v>
      </c>
      <c r="BS1911" s="31">
        <f t="shared" si="6546"/>
        <v>0</v>
      </c>
      <c r="BT1911" s="31">
        <f t="shared" si="6547"/>
        <v>493.60100000000011</v>
      </c>
      <c r="BU1911" s="31">
        <f t="shared" si="6548"/>
        <v>0</v>
      </c>
      <c r="BV1911" s="31">
        <f t="shared" si="6587"/>
        <v>0</v>
      </c>
      <c r="BW1911" s="31">
        <f t="shared" si="6588"/>
        <v>0</v>
      </c>
      <c r="BX1911" s="31">
        <f t="shared" si="6549"/>
        <v>0</v>
      </c>
      <c r="BY1911" s="31">
        <f t="shared" si="6550"/>
        <v>493.60100000000011</v>
      </c>
      <c r="BZ1911" s="31">
        <f t="shared" si="6551"/>
        <v>0</v>
      </c>
      <c r="CA1911" s="31">
        <f t="shared" si="6589"/>
        <v>0</v>
      </c>
      <c r="CB1911" s="31">
        <f t="shared" si="6590"/>
        <v>0</v>
      </c>
      <c r="CC1911" s="31">
        <f t="shared" si="6591"/>
        <v>0</v>
      </c>
      <c r="CD1911" s="31">
        <f t="shared" si="6593"/>
        <v>0</v>
      </c>
      <c r="CE1911" s="31">
        <f t="shared" si="6594"/>
        <v>493.60100000000011</v>
      </c>
      <c r="CF1911" s="31">
        <f t="shared" si="6595"/>
        <v>0</v>
      </c>
      <c r="CG1911" s="31">
        <f t="shared" si="6592"/>
        <v>0</v>
      </c>
      <c r="CH1911" s="24"/>
      <c r="CI1911" s="40"/>
    </row>
    <row r="1912" ht="15">
      <c r="A1912" s="41" t="s">
        <v>1095</v>
      </c>
      <c r="B1912" s="17">
        <v>410</v>
      </c>
      <c r="C1912" s="16"/>
      <c r="D1912" s="16"/>
      <c r="E1912" s="39" t="s">
        <v>85</v>
      </c>
      <c r="F1912" s="31"/>
      <c r="G1912" s="31"/>
      <c r="H1912" s="31"/>
      <c r="I1912" s="31"/>
      <c r="J1912" s="31"/>
      <c r="K1912" s="31"/>
      <c r="L1912" s="31"/>
      <c r="M1912" s="31"/>
      <c r="N1912" s="31"/>
      <c r="O1912" s="31"/>
      <c r="P1912" s="31"/>
      <c r="Q1912" s="31"/>
      <c r="R1912" s="31"/>
      <c r="S1912" s="31"/>
      <c r="T1912" s="31"/>
      <c r="U1912" s="31"/>
      <c r="V1912" s="31"/>
      <c r="W1912" s="31"/>
      <c r="X1912" s="31"/>
      <c r="Y1912" s="31"/>
      <c r="Z1912" s="31"/>
      <c r="AA1912" s="31"/>
      <c r="AB1912" s="31"/>
      <c r="AC1912" s="31"/>
      <c r="AD1912" s="31"/>
      <c r="AE1912" s="31"/>
      <c r="AF1912" s="31"/>
      <c r="AG1912" s="31"/>
      <c r="AH1912" s="31"/>
      <c r="AI1912" s="31"/>
      <c r="AJ1912" s="31"/>
      <c r="AK1912" s="31"/>
      <c r="AL1912" s="31"/>
      <c r="AM1912" s="31">
        <f t="shared" si="6570"/>
        <v>0</v>
      </c>
      <c r="AN1912" s="31">
        <f t="shared" si="6571"/>
        <v>2627.7739999999999</v>
      </c>
      <c r="AO1912" s="31">
        <f t="shared" si="6572"/>
        <v>0</v>
      </c>
      <c r="AP1912" s="31">
        <f t="shared" si="6531"/>
        <v>0</v>
      </c>
      <c r="AQ1912" s="31">
        <f t="shared" si="6532"/>
        <v>2627.7739999999999</v>
      </c>
      <c r="AR1912" s="31">
        <f t="shared" si="6533"/>
        <v>0</v>
      </c>
      <c r="AS1912" s="31">
        <f t="shared" si="6573"/>
        <v>0</v>
      </c>
      <c r="AT1912" s="31">
        <f t="shared" si="6574"/>
        <v>-2134.1729999999998</v>
      </c>
      <c r="AU1912" s="31">
        <f t="shared" si="6575"/>
        <v>0</v>
      </c>
      <c r="AV1912" s="31">
        <f t="shared" si="6534"/>
        <v>0</v>
      </c>
      <c r="AW1912" s="31">
        <f t="shared" si="6535"/>
        <v>493.60100000000011</v>
      </c>
      <c r="AX1912" s="31">
        <f t="shared" si="6536"/>
        <v>0</v>
      </c>
      <c r="AY1912" s="31">
        <f t="shared" si="6576"/>
        <v>0</v>
      </c>
      <c r="AZ1912" s="31">
        <f t="shared" si="6577"/>
        <v>0</v>
      </c>
      <c r="BA1912" s="31">
        <f t="shared" si="6578"/>
        <v>0</v>
      </c>
      <c r="BB1912" s="31">
        <f t="shared" si="6537"/>
        <v>0</v>
      </c>
      <c r="BC1912" s="31">
        <f t="shared" si="6538"/>
        <v>493.60100000000011</v>
      </c>
      <c r="BD1912" s="31">
        <f t="shared" si="6539"/>
        <v>0</v>
      </c>
      <c r="BE1912" s="31">
        <f t="shared" si="6579"/>
        <v>0</v>
      </c>
      <c r="BF1912" s="31">
        <f t="shared" si="6580"/>
        <v>0</v>
      </c>
      <c r="BG1912" s="31">
        <f t="shared" si="6581"/>
        <v>0</v>
      </c>
      <c r="BH1912" s="31">
        <f t="shared" si="6540"/>
        <v>0</v>
      </c>
      <c r="BI1912" s="31">
        <f t="shared" si="6541"/>
        <v>493.60100000000011</v>
      </c>
      <c r="BJ1912" s="31">
        <f t="shared" si="6542"/>
        <v>0</v>
      </c>
      <c r="BK1912" s="31">
        <f t="shared" si="6582"/>
        <v>0</v>
      </c>
      <c r="BL1912" s="31">
        <f t="shared" si="6583"/>
        <v>0</v>
      </c>
      <c r="BM1912" s="31">
        <f t="shared" si="6584"/>
        <v>0</v>
      </c>
      <c r="BN1912" s="31">
        <f t="shared" si="6543"/>
        <v>0</v>
      </c>
      <c r="BO1912" s="31">
        <f t="shared" si="6544"/>
        <v>493.60100000000011</v>
      </c>
      <c r="BP1912" s="31">
        <f t="shared" si="6545"/>
        <v>0</v>
      </c>
      <c r="BQ1912" s="31">
        <f t="shared" si="6585"/>
        <v>0</v>
      </c>
      <c r="BR1912" s="31">
        <f t="shared" si="6586"/>
        <v>0</v>
      </c>
      <c r="BS1912" s="31">
        <f t="shared" si="6546"/>
        <v>0</v>
      </c>
      <c r="BT1912" s="31">
        <f t="shared" si="6547"/>
        <v>493.60100000000011</v>
      </c>
      <c r="BU1912" s="31">
        <f t="shared" si="6548"/>
        <v>0</v>
      </c>
      <c r="BV1912" s="31">
        <f t="shared" si="6587"/>
        <v>0</v>
      </c>
      <c r="BW1912" s="31">
        <f t="shared" si="6588"/>
        <v>0</v>
      </c>
      <c r="BX1912" s="31">
        <f t="shared" si="6549"/>
        <v>0</v>
      </c>
      <c r="BY1912" s="31">
        <f t="shared" si="6550"/>
        <v>493.60100000000011</v>
      </c>
      <c r="BZ1912" s="31">
        <f t="shared" si="6551"/>
        <v>0</v>
      </c>
      <c r="CA1912" s="31">
        <f t="shared" si="6589"/>
        <v>0</v>
      </c>
      <c r="CB1912" s="31">
        <f t="shared" si="6590"/>
        <v>0</v>
      </c>
      <c r="CC1912" s="31">
        <f t="shared" si="6591"/>
        <v>0</v>
      </c>
      <c r="CD1912" s="31">
        <f t="shared" si="6593"/>
        <v>0</v>
      </c>
      <c r="CE1912" s="31">
        <f t="shared" si="6594"/>
        <v>493.60100000000011</v>
      </c>
      <c r="CF1912" s="31">
        <f t="shared" si="6595"/>
        <v>0</v>
      </c>
      <c r="CG1912" s="31">
        <f t="shared" si="6592"/>
        <v>0</v>
      </c>
      <c r="CH1912" s="24"/>
      <c r="CI1912" s="40"/>
    </row>
    <row r="1913" ht="15">
      <c r="A1913" s="41" t="s">
        <v>1095</v>
      </c>
      <c r="B1913" s="17">
        <v>410</v>
      </c>
      <c r="C1913" s="16" t="s">
        <v>66</v>
      </c>
      <c r="D1913" s="16" t="s">
        <v>313</v>
      </c>
      <c r="E1913" s="39" t="s">
        <v>1082</v>
      </c>
      <c r="F1913" s="31"/>
      <c r="G1913" s="31"/>
      <c r="H1913" s="31"/>
      <c r="I1913" s="31"/>
      <c r="J1913" s="31"/>
      <c r="K1913" s="31"/>
      <c r="L1913" s="31"/>
      <c r="M1913" s="31"/>
      <c r="N1913" s="31"/>
      <c r="O1913" s="31"/>
      <c r="P1913" s="31"/>
      <c r="Q1913" s="31"/>
      <c r="R1913" s="31"/>
      <c r="S1913" s="31"/>
      <c r="T1913" s="31"/>
      <c r="U1913" s="31"/>
      <c r="V1913" s="31"/>
      <c r="W1913" s="31"/>
      <c r="X1913" s="31"/>
      <c r="Y1913" s="31"/>
      <c r="Z1913" s="31"/>
      <c r="AA1913" s="31"/>
      <c r="AB1913" s="31"/>
      <c r="AC1913" s="31"/>
      <c r="AD1913" s="31"/>
      <c r="AE1913" s="31"/>
      <c r="AF1913" s="31"/>
      <c r="AG1913" s="31"/>
      <c r="AH1913" s="31"/>
      <c r="AI1913" s="31"/>
      <c r="AJ1913" s="31"/>
      <c r="AK1913" s="31"/>
      <c r="AL1913" s="31"/>
      <c r="AM1913" s="31"/>
      <c r="AN1913" s="31">
        <v>2627.7739999999999</v>
      </c>
      <c r="AO1913" s="31"/>
      <c r="AP1913" s="31">
        <f t="shared" si="6531"/>
        <v>0</v>
      </c>
      <c r="AQ1913" s="31">
        <f t="shared" si="6532"/>
        <v>2627.7739999999999</v>
      </c>
      <c r="AR1913" s="31">
        <f t="shared" si="6533"/>
        <v>0</v>
      </c>
      <c r="AS1913" s="31"/>
      <c r="AT1913" s="31">
        <v>-2134.1729999999998</v>
      </c>
      <c r="AU1913" s="31"/>
      <c r="AV1913" s="31">
        <f t="shared" si="6534"/>
        <v>0</v>
      </c>
      <c r="AW1913" s="31">
        <f t="shared" si="6535"/>
        <v>493.60100000000011</v>
      </c>
      <c r="AX1913" s="31">
        <f t="shared" si="6536"/>
        <v>0</v>
      </c>
      <c r="AY1913" s="31"/>
      <c r="AZ1913" s="31"/>
      <c r="BA1913" s="31"/>
      <c r="BB1913" s="31">
        <f t="shared" si="6537"/>
        <v>0</v>
      </c>
      <c r="BC1913" s="31">
        <f t="shared" si="6538"/>
        <v>493.60100000000011</v>
      </c>
      <c r="BD1913" s="31">
        <f t="shared" si="6539"/>
        <v>0</v>
      </c>
      <c r="BE1913" s="31"/>
      <c r="BF1913" s="31"/>
      <c r="BG1913" s="31"/>
      <c r="BH1913" s="31">
        <f t="shared" si="6540"/>
        <v>0</v>
      </c>
      <c r="BI1913" s="31">
        <f t="shared" si="6541"/>
        <v>493.60100000000011</v>
      </c>
      <c r="BJ1913" s="31">
        <f t="shared" si="6542"/>
        <v>0</v>
      </c>
      <c r="BK1913" s="31"/>
      <c r="BL1913" s="31"/>
      <c r="BM1913" s="31"/>
      <c r="BN1913" s="31">
        <f t="shared" si="6543"/>
        <v>0</v>
      </c>
      <c r="BO1913" s="31">
        <f t="shared" si="6544"/>
        <v>493.60100000000011</v>
      </c>
      <c r="BP1913" s="31">
        <f t="shared" si="6545"/>
        <v>0</v>
      </c>
      <c r="BQ1913" s="31"/>
      <c r="BR1913" s="31"/>
      <c r="BS1913" s="31">
        <f t="shared" si="6546"/>
        <v>0</v>
      </c>
      <c r="BT1913" s="31">
        <f t="shared" si="6547"/>
        <v>493.60100000000011</v>
      </c>
      <c r="BU1913" s="31">
        <f t="shared" si="6548"/>
        <v>0</v>
      </c>
      <c r="BV1913" s="31"/>
      <c r="BW1913" s="31"/>
      <c r="BX1913" s="31">
        <f t="shared" si="6549"/>
        <v>0</v>
      </c>
      <c r="BY1913" s="31">
        <f t="shared" si="6550"/>
        <v>493.60100000000011</v>
      </c>
      <c r="BZ1913" s="31">
        <f t="shared" si="6551"/>
        <v>0</v>
      </c>
      <c r="CA1913" s="31"/>
      <c r="CB1913" s="31"/>
      <c r="CC1913" s="31"/>
      <c r="CD1913" s="31">
        <f t="shared" si="6593"/>
        <v>0</v>
      </c>
      <c r="CE1913" s="31">
        <f t="shared" si="6594"/>
        <v>493.60100000000011</v>
      </c>
      <c r="CF1913" s="31">
        <f t="shared" si="6595"/>
        <v>0</v>
      </c>
      <c r="CG1913" s="31"/>
      <c r="CH1913" s="24"/>
      <c r="CI1913" s="40"/>
    </row>
    <row r="1914" ht="29.850000000000001">
      <c r="A1914" s="41" t="s">
        <v>1097</v>
      </c>
      <c r="B1914" s="17"/>
      <c r="C1914" s="16"/>
      <c r="D1914" s="16"/>
      <c r="E1914" s="39" t="s">
        <v>1098</v>
      </c>
      <c r="F1914" s="31">
        <f>F1918+F1915</f>
        <v>3164.2999999999997</v>
      </c>
      <c r="G1914" s="31">
        <f>G1918+G1915</f>
        <v>0</v>
      </c>
      <c r="H1914" s="31">
        <f>H1918+H1915</f>
        <v>0</v>
      </c>
      <c r="I1914" s="31">
        <f>I1918+I1915</f>
        <v>0</v>
      </c>
      <c r="J1914" s="31">
        <f>J1918+J1915</f>
        <v>0</v>
      </c>
      <c r="K1914" s="31">
        <f>K1918+K1915</f>
        <v>0</v>
      </c>
      <c r="L1914" s="31">
        <f t="shared" si="6516"/>
        <v>3164.2999999999997</v>
      </c>
      <c r="M1914" s="31">
        <f t="shared" si="6517"/>
        <v>0</v>
      </c>
      <c r="N1914" s="31">
        <f t="shared" si="6518"/>
        <v>0</v>
      </c>
      <c r="O1914" s="31">
        <f>O1918+O1915</f>
        <v>108.48699999999999</v>
      </c>
      <c r="P1914" s="31">
        <f>P1918+P1915</f>
        <v>0</v>
      </c>
      <c r="Q1914" s="31">
        <f>Q1918+Q1915</f>
        <v>0</v>
      </c>
      <c r="R1914" s="31">
        <f t="shared" si="6519"/>
        <v>3272.7869999999998</v>
      </c>
      <c r="S1914" s="31">
        <f t="shared" si="6520"/>
        <v>0</v>
      </c>
      <c r="T1914" s="31">
        <f t="shared" si="6521"/>
        <v>0</v>
      </c>
      <c r="U1914" s="31">
        <f>U1918+U1915</f>
        <v>0</v>
      </c>
      <c r="V1914" s="31">
        <f>V1918+V1915</f>
        <v>0</v>
      </c>
      <c r="W1914" s="31">
        <f>W1918+W1915</f>
        <v>0</v>
      </c>
      <c r="X1914" s="31">
        <f t="shared" si="6522"/>
        <v>3272.7869999999998</v>
      </c>
      <c r="Y1914" s="31">
        <f t="shared" si="6523"/>
        <v>0</v>
      </c>
      <c r="Z1914" s="31">
        <f t="shared" si="6524"/>
        <v>0</v>
      </c>
      <c r="AA1914" s="31">
        <f>AA1918+AA1915</f>
        <v>0</v>
      </c>
      <c r="AB1914" s="31">
        <f>AB1918+AB1915</f>
        <v>0</v>
      </c>
      <c r="AC1914" s="31">
        <f>AC1918+AC1915</f>
        <v>0</v>
      </c>
      <c r="AD1914" s="31">
        <f t="shared" si="6525"/>
        <v>3272.7869999999998</v>
      </c>
      <c r="AE1914" s="31">
        <f t="shared" si="6526"/>
        <v>0</v>
      </c>
      <c r="AF1914" s="31">
        <f t="shared" si="6527"/>
        <v>0</v>
      </c>
      <c r="AG1914" s="31">
        <f>AG1918+AG1915</f>
        <v>0</v>
      </c>
      <c r="AH1914" s="31">
        <f>AH1918+AH1915</f>
        <v>0</v>
      </c>
      <c r="AI1914" s="31">
        <f>AI1918+AI1915</f>
        <v>0</v>
      </c>
      <c r="AJ1914" s="31">
        <f t="shared" si="6528"/>
        <v>3272.7869999999998</v>
      </c>
      <c r="AK1914" s="31">
        <f t="shared" si="6529"/>
        <v>0</v>
      </c>
      <c r="AL1914" s="31">
        <f t="shared" si="6530"/>
        <v>0</v>
      </c>
      <c r="AM1914" s="31">
        <f>AM1918+AM1915</f>
        <v>0</v>
      </c>
      <c r="AN1914" s="31">
        <f>AN1918+AN1915</f>
        <v>0</v>
      </c>
      <c r="AO1914" s="31">
        <f>AO1918+AO1915</f>
        <v>0</v>
      </c>
      <c r="AP1914" s="31">
        <f t="shared" si="6531"/>
        <v>3272.7869999999998</v>
      </c>
      <c r="AQ1914" s="31">
        <f t="shared" si="6532"/>
        <v>0</v>
      </c>
      <c r="AR1914" s="31">
        <f t="shared" si="6533"/>
        <v>0</v>
      </c>
      <c r="AS1914" s="31">
        <f>AS1918+AS1915</f>
        <v>0</v>
      </c>
      <c r="AT1914" s="31">
        <f>AT1918+AT1915</f>
        <v>0</v>
      </c>
      <c r="AU1914" s="31">
        <f>AU1918+AU1915</f>
        <v>0</v>
      </c>
      <c r="AV1914" s="31">
        <f t="shared" si="6534"/>
        <v>3272.7869999999998</v>
      </c>
      <c r="AW1914" s="31">
        <f t="shared" si="6535"/>
        <v>0</v>
      </c>
      <c r="AX1914" s="31">
        <f t="shared" si="6536"/>
        <v>0</v>
      </c>
      <c r="AY1914" s="31">
        <f>AY1918+AY1915</f>
        <v>0</v>
      </c>
      <c r="AZ1914" s="31">
        <f>AZ1918+AZ1915</f>
        <v>0</v>
      </c>
      <c r="BA1914" s="31">
        <f>BA1918+BA1915</f>
        <v>0</v>
      </c>
      <c r="BB1914" s="31">
        <f t="shared" si="6537"/>
        <v>3272.7869999999998</v>
      </c>
      <c r="BC1914" s="31">
        <f t="shared" si="6538"/>
        <v>0</v>
      </c>
      <c r="BD1914" s="31">
        <f t="shared" si="6539"/>
        <v>0</v>
      </c>
      <c r="BE1914" s="31">
        <f>BE1918+BE1915</f>
        <v>0</v>
      </c>
      <c r="BF1914" s="31">
        <f>BF1918+BF1915</f>
        <v>0</v>
      </c>
      <c r="BG1914" s="31">
        <f>BG1918+BG1915</f>
        <v>0</v>
      </c>
      <c r="BH1914" s="31">
        <f t="shared" si="6540"/>
        <v>3272.7869999999998</v>
      </c>
      <c r="BI1914" s="31">
        <f t="shared" si="6541"/>
        <v>0</v>
      </c>
      <c r="BJ1914" s="31">
        <f t="shared" si="6542"/>
        <v>0</v>
      </c>
      <c r="BK1914" s="31">
        <f>BK1918+BK1915</f>
        <v>0</v>
      </c>
      <c r="BL1914" s="31">
        <f>BL1918+BL1915</f>
        <v>0</v>
      </c>
      <c r="BM1914" s="31">
        <f>BM1918+BM1915</f>
        <v>0</v>
      </c>
      <c r="BN1914" s="31">
        <f t="shared" si="6543"/>
        <v>3272.7869999999998</v>
      </c>
      <c r="BO1914" s="31">
        <f t="shared" si="6544"/>
        <v>0</v>
      </c>
      <c r="BP1914" s="31">
        <f t="shared" si="6545"/>
        <v>0</v>
      </c>
      <c r="BQ1914" s="31">
        <f>BQ1918+BQ1915</f>
        <v>0</v>
      </c>
      <c r="BR1914" s="31">
        <f>BR1918+BR1915</f>
        <v>0</v>
      </c>
      <c r="BS1914" s="31">
        <f t="shared" si="6546"/>
        <v>3272.7869999999998</v>
      </c>
      <c r="BT1914" s="31">
        <f t="shared" si="6547"/>
        <v>0</v>
      </c>
      <c r="BU1914" s="31">
        <f t="shared" si="6548"/>
        <v>0</v>
      </c>
      <c r="BV1914" s="31">
        <f>BV1918+BV1915</f>
        <v>0</v>
      </c>
      <c r="BW1914" s="31">
        <f>BW1918+BW1915</f>
        <v>0</v>
      </c>
      <c r="BX1914" s="31">
        <f t="shared" si="6549"/>
        <v>3272.7869999999998</v>
      </c>
      <c r="BY1914" s="31">
        <f t="shared" si="6550"/>
        <v>0</v>
      </c>
      <c r="BZ1914" s="31">
        <f t="shared" si="6551"/>
        <v>0</v>
      </c>
      <c r="CA1914" s="31">
        <f>CA1918+CA1915</f>
        <v>21814.598000000002</v>
      </c>
      <c r="CB1914" s="31">
        <f>CB1918+CB1915</f>
        <v>0</v>
      </c>
      <c r="CC1914" s="31">
        <f>CC1918+CC1915</f>
        <v>0</v>
      </c>
      <c r="CD1914" s="31">
        <f t="shared" si="6593"/>
        <v>25087.385000000002</v>
      </c>
      <c r="CE1914" s="31">
        <f t="shared" si="6594"/>
        <v>0</v>
      </c>
      <c r="CF1914" s="31">
        <f t="shared" si="6595"/>
        <v>0</v>
      </c>
      <c r="CG1914" s="31">
        <f>CG1918+CG1915</f>
        <v>0</v>
      </c>
      <c r="CH1914" s="24"/>
      <c r="CI1914" s="40"/>
      <c r="CO1914" s="1" t="s">
        <v>31</v>
      </c>
    </row>
    <row r="1915" ht="29.850000000000001">
      <c r="A1915" s="41" t="s">
        <v>1097</v>
      </c>
      <c r="B1915" s="17">
        <v>200</v>
      </c>
      <c r="C1915" s="16"/>
      <c r="D1915" s="16"/>
      <c r="E1915" s="39" t="s">
        <v>40</v>
      </c>
      <c r="F1915" s="31">
        <f t="shared" ref="F1915:F1919" si="6596">F1916</f>
        <v>0</v>
      </c>
      <c r="G1915" s="31">
        <f t="shared" ref="G1915:G1951" si="6597">G1916</f>
        <v>0</v>
      </c>
      <c r="H1915" s="31">
        <f t="shared" ref="H1915:H1951" si="6598">H1916</f>
        <v>0</v>
      </c>
      <c r="I1915" s="31">
        <f t="shared" ref="I1915:I1951" si="6599">I1916</f>
        <v>0</v>
      </c>
      <c r="J1915" s="31">
        <f t="shared" ref="J1915:J1951" si="6600">J1916</f>
        <v>0</v>
      </c>
      <c r="K1915" s="31">
        <f t="shared" ref="K1915:K1951" si="6601">K1916</f>
        <v>0</v>
      </c>
      <c r="L1915" s="31">
        <f t="shared" si="6516"/>
        <v>0</v>
      </c>
      <c r="M1915" s="31">
        <f t="shared" si="6517"/>
        <v>0</v>
      </c>
      <c r="N1915" s="31">
        <f t="shared" si="6518"/>
        <v>0</v>
      </c>
      <c r="O1915" s="31">
        <f t="shared" ref="O1915:O1951" si="6602">O1916</f>
        <v>6.8300000000000001</v>
      </c>
      <c r="P1915" s="31">
        <f t="shared" ref="P1915:P1951" si="6603">P1916</f>
        <v>0</v>
      </c>
      <c r="Q1915" s="31">
        <f t="shared" ref="Q1915:Q1951" si="6604">Q1916</f>
        <v>0</v>
      </c>
      <c r="R1915" s="31">
        <f t="shared" si="6519"/>
        <v>6.8300000000000001</v>
      </c>
      <c r="S1915" s="31">
        <f t="shared" si="6520"/>
        <v>0</v>
      </c>
      <c r="T1915" s="31">
        <f t="shared" si="6521"/>
        <v>0</v>
      </c>
      <c r="U1915" s="31">
        <f t="shared" ref="U1915:U1951" si="6605">U1916</f>
        <v>0</v>
      </c>
      <c r="V1915" s="31">
        <f t="shared" ref="V1915:V1951" si="6606">V1916</f>
        <v>0</v>
      </c>
      <c r="W1915" s="31">
        <f t="shared" ref="W1915:W1951" si="6607">W1916</f>
        <v>0</v>
      </c>
      <c r="X1915" s="31">
        <f t="shared" si="6522"/>
        <v>6.8300000000000001</v>
      </c>
      <c r="Y1915" s="31">
        <f t="shared" si="6523"/>
        <v>0</v>
      </c>
      <c r="Z1915" s="31">
        <f t="shared" si="6524"/>
        <v>0</v>
      </c>
      <c r="AA1915" s="31">
        <f t="shared" ref="AA1915:AA1951" si="6608">AA1916</f>
        <v>0</v>
      </c>
      <c r="AB1915" s="31">
        <f t="shared" ref="AB1915:AB1951" si="6609">AB1916</f>
        <v>0</v>
      </c>
      <c r="AC1915" s="31">
        <f t="shared" ref="AC1915:AC1951" si="6610">AC1916</f>
        <v>0</v>
      </c>
      <c r="AD1915" s="31">
        <f t="shared" si="6525"/>
        <v>6.8300000000000001</v>
      </c>
      <c r="AE1915" s="31">
        <f t="shared" si="6526"/>
        <v>0</v>
      </c>
      <c r="AF1915" s="31">
        <f t="shared" si="6527"/>
        <v>0</v>
      </c>
      <c r="AG1915" s="31">
        <f t="shared" ref="AG1915:AG1951" si="6611">AG1916</f>
        <v>0</v>
      </c>
      <c r="AH1915" s="31">
        <f t="shared" ref="AH1915:AH1951" si="6612">AH1916</f>
        <v>0</v>
      </c>
      <c r="AI1915" s="31">
        <f t="shared" ref="AI1915:AI1951" si="6613">AI1916</f>
        <v>0</v>
      </c>
      <c r="AJ1915" s="31">
        <f t="shared" si="6528"/>
        <v>6.8300000000000001</v>
      </c>
      <c r="AK1915" s="31">
        <f t="shared" si="6529"/>
        <v>0</v>
      </c>
      <c r="AL1915" s="31">
        <f t="shared" si="6530"/>
        <v>0</v>
      </c>
      <c r="AM1915" s="31">
        <f t="shared" ref="AM1915:AM1951" si="6614">AM1916</f>
        <v>0</v>
      </c>
      <c r="AN1915" s="31">
        <f t="shared" ref="AN1915:AN1951" si="6615">AN1916</f>
        <v>0</v>
      </c>
      <c r="AO1915" s="31">
        <f t="shared" ref="AO1915:AO1951" si="6616">AO1916</f>
        <v>0</v>
      </c>
      <c r="AP1915" s="31">
        <f t="shared" si="6531"/>
        <v>6.8300000000000001</v>
      </c>
      <c r="AQ1915" s="31">
        <f t="shared" si="6532"/>
        <v>0</v>
      </c>
      <c r="AR1915" s="31">
        <f t="shared" si="6533"/>
        <v>0</v>
      </c>
      <c r="AS1915" s="31">
        <f t="shared" ref="AS1915:AS1951" si="6617">AS1916</f>
        <v>0</v>
      </c>
      <c r="AT1915" s="31">
        <f t="shared" ref="AT1915:AT1951" si="6618">AT1916</f>
        <v>0</v>
      </c>
      <c r="AU1915" s="31">
        <f t="shared" ref="AU1915:AU1951" si="6619">AU1916</f>
        <v>0</v>
      </c>
      <c r="AV1915" s="31">
        <f t="shared" si="6534"/>
        <v>6.8300000000000001</v>
      </c>
      <c r="AW1915" s="31">
        <f t="shared" si="6535"/>
        <v>0</v>
      </c>
      <c r="AX1915" s="31">
        <f t="shared" si="6536"/>
        <v>0</v>
      </c>
      <c r="AY1915" s="31">
        <f t="shared" ref="AY1915:AY1951" si="6620">AY1916</f>
        <v>0</v>
      </c>
      <c r="AZ1915" s="31">
        <f t="shared" ref="AZ1915:AZ1951" si="6621">AZ1916</f>
        <v>0</v>
      </c>
      <c r="BA1915" s="31">
        <f t="shared" ref="BA1915:BA1951" si="6622">BA1916</f>
        <v>0</v>
      </c>
      <c r="BB1915" s="31">
        <f t="shared" si="6537"/>
        <v>6.8300000000000001</v>
      </c>
      <c r="BC1915" s="31">
        <f t="shared" si="6538"/>
        <v>0</v>
      </c>
      <c r="BD1915" s="31">
        <f t="shared" si="6539"/>
        <v>0</v>
      </c>
      <c r="BE1915" s="31">
        <f t="shared" ref="BE1915:BE1951" si="6623">BE1916</f>
        <v>0</v>
      </c>
      <c r="BF1915" s="31">
        <f t="shared" ref="BF1915:BF1951" si="6624">BF1916</f>
        <v>0</v>
      </c>
      <c r="BG1915" s="31">
        <f t="shared" ref="BG1915:BG1951" si="6625">BG1916</f>
        <v>0</v>
      </c>
      <c r="BH1915" s="31">
        <f t="shared" si="6540"/>
        <v>6.8300000000000001</v>
      </c>
      <c r="BI1915" s="31">
        <f t="shared" si="6541"/>
        <v>0</v>
      </c>
      <c r="BJ1915" s="31">
        <f t="shared" si="6542"/>
        <v>0</v>
      </c>
      <c r="BK1915" s="31">
        <f t="shared" ref="BK1915:BK1951" si="6626">BK1916</f>
        <v>0</v>
      </c>
      <c r="BL1915" s="31">
        <f t="shared" ref="BL1915:BL1951" si="6627">BL1916</f>
        <v>0</v>
      </c>
      <c r="BM1915" s="31">
        <f t="shared" ref="BM1915:BM1951" si="6628">BM1916</f>
        <v>0</v>
      </c>
      <c r="BN1915" s="31">
        <f t="shared" si="6543"/>
        <v>6.8300000000000001</v>
      </c>
      <c r="BO1915" s="31">
        <f t="shared" si="6544"/>
        <v>0</v>
      </c>
      <c r="BP1915" s="31">
        <f t="shared" si="6545"/>
        <v>0</v>
      </c>
      <c r="BQ1915" s="31">
        <f t="shared" ref="BQ1915:BQ1951" si="6629">BQ1916</f>
        <v>0</v>
      </c>
      <c r="BR1915" s="31">
        <f t="shared" ref="BR1915:BR1951" si="6630">BR1916</f>
        <v>0</v>
      </c>
      <c r="BS1915" s="31">
        <f t="shared" si="6546"/>
        <v>6.8300000000000001</v>
      </c>
      <c r="BT1915" s="31">
        <f t="shared" si="6547"/>
        <v>0</v>
      </c>
      <c r="BU1915" s="31">
        <f t="shared" si="6548"/>
        <v>0</v>
      </c>
      <c r="BV1915" s="31">
        <f t="shared" ref="BV1915:BV1951" si="6631">BV1916</f>
        <v>0</v>
      </c>
      <c r="BW1915" s="31">
        <f t="shared" ref="BW1915:BW1951" si="6632">BW1916</f>
        <v>0</v>
      </c>
      <c r="BX1915" s="31">
        <f t="shared" si="6549"/>
        <v>6.8300000000000001</v>
      </c>
      <c r="BY1915" s="31">
        <f t="shared" si="6550"/>
        <v>0</v>
      </c>
      <c r="BZ1915" s="31">
        <f t="shared" si="6551"/>
        <v>0</v>
      </c>
      <c r="CA1915" s="31">
        <f t="shared" ref="CA1915:CA1951" si="6633">CA1916</f>
        <v>0</v>
      </c>
      <c r="CB1915" s="31">
        <f t="shared" ref="CB1915:CB1951" si="6634">CB1916</f>
        <v>0</v>
      </c>
      <c r="CC1915" s="31">
        <f t="shared" ref="CC1915:CC1951" si="6635">CC1916</f>
        <v>0</v>
      </c>
      <c r="CD1915" s="31">
        <f t="shared" si="6593"/>
        <v>6.8300000000000001</v>
      </c>
      <c r="CE1915" s="31">
        <f t="shared" si="6594"/>
        <v>0</v>
      </c>
      <c r="CF1915" s="31">
        <f t="shared" si="6595"/>
        <v>0</v>
      </c>
      <c r="CG1915" s="31">
        <f t="shared" ref="CG1915:CG1951" si="6636">CG1916</f>
        <v>0</v>
      </c>
      <c r="CH1915" s="24"/>
      <c r="CI1915" s="40"/>
      <c r="CM1915" s="1" t="s">
        <v>29</v>
      </c>
    </row>
    <row r="1916" ht="43.75">
      <c r="A1916" s="41" t="s">
        <v>1097</v>
      </c>
      <c r="B1916" s="17">
        <v>240</v>
      </c>
      <c r="C1916" s="16"/>
      <c r="D1916" s="16"/>
      <c r="E1916" s="39" t="s">
        <v>41</v>
      </c>
      <c r="F1916" s="31">
        <f t="shared" si="6596"/>
        <v>0</v>
      </c>
      <c r="G1916" s="31">
        <f t="shared" si="6597"/>
        <v>0</v>
      </c>
      <c r="H1916" s="31">
        <f t="shared" si="6598"/>
        <v>0</v>
      </c>
      <c r="I1916" s="31">
        <f t="shared" si="6599"/>
        <v>0</v>
      </c>
      <c r="J1916" s="31">
        <f t="shared" si="6600"/>
        <v>0</v>
      </c>
      <c r="K1916" s="31">
        <f t="shared" si="6601"/>
        <v>0</v>
      </c>
      <c r="L1916" s="31">
        <f t="shared" si="6516"/>
        <v>0</v>
      </c>
      <c r="M1916" s="31">
        <f t="shared" si="6517"/>
        <v>0</v>
      </c>
      <c r="N1916" s="31">
        <f t="shared" si="6518"/>
        <v>0</v>
      </c>
      <c r="O1916" s="31">
        <f t="shared" si="6602"/>
        <v>6.8300000000000001</v>
      </c>
      <c r="P1916" s="31">
        <f t="shared" si="6603"/>
        <v>0</v>
      </c>
      <c r="Q1916" s="31">
        <f t="shared" si="6604"/>
        <v>0</v>
      </c>
      <c r="R1916" s="31">
        <f t="shared" si="6519"/>
        <v>6.8300000000000001</v>
      </c>
      <c r="S1916" s="31">
        <f t="shared" si="6520"/>
        <v>0</v>
      </c>
      <c r="T1916" s="31">
        <f t="shared" si="6521"/>
        <v>0</v>
      </c>
      <c r="U1916" s="31">
        <f t="shared" si="6605"/>
        <v>0</v>
      </c>
      <c r="V1916" s="31">
        <f t="shared" si="6606"/>
        <v>0</v>
      </c>
      <c r="W1916" s="31">
        <f t="shared" si="6607"/>
        <v>0</v>
      </c>
      <c r="X1916" s="31">
        <f t="shared" si="6522"/>
        <v>6.8300000000000001</v>
      </c>
      <c r="Y1916" s="31">
        <f t="shared" si="6523"/>
        <v>0</v>
      </c>
      <c r="Z1916" s="31">
        <f t="shared" si="6524"/>
        <v>0</v>
      </c>
      <c r="AA1916" s="31">
        <f t="shared" si="6608"/>
        <v>0</v>
      </c>
      <c r="AB1916" s="31">
        <f t="shared" si="6609"/>
        <v>0</v>
      </c>
      <c r="AC1916" s="31">
        <f t="shared" si="6610"/>
        <v>0</v>
      </c>
      <c r="AD1916" s="31">
        <f t="shared" si="6525"/>
        <v>6.8300000000000001</v>
      </c>
      <c r="AE1916" s="31">
        <f t="shared" si="6526"/>
        <v>0</v>
      </c>
      <c r="AF1916" s="31">
        <f t="shared" si="6527"/>
        <v>0</v>
      </c>
      <c r="AG1916" s="31">
        <f t="shared" si="6611"/>
        <v>0</v>
      </c>
      <c r="AH1916" s="31">
        <f t="shared" si="6612"/>
        <v>0</v>
      </c>
      <c r="AI1916" s="31">
        <f t="shared" si="6613"/>
        <v>0</v>
      </c>
      <c r="AJ1916" s="31">
        <f t="shared" si="6528"/>
        <v>6.8300000000000001</v>
      </c>
      <c r="AK1916" s="31">
        <f t="shared" si="6529"/>
        <v>0</v>
      </c>
      <c r="AL1916" s="31">
        <f t="shared" si="6530"/>
        <v>0</v>
      </c>
      <c r="AM1916" s="31">
        <f t="shared" si="6614"/>
        <v>0</v>
      </c>
      <c r="AN1916" s="31">
        <f t="shared" si="6615"/>
        <v>0</v>
      </c>
      <c r="AO1916" s="31">
        <f t="shared" si="6616"/>
        <v>0</v>
      </c>
      <c r="AP1916" s="31">
        <f t="shared" si="6531"/>
        <v>6.8300000000000001</v>
      </c>
      <c r="AQ1916" s="31">
        <f t="shared" si="6532"/>
        <v>0</v>
      </c>
      <c r="AR1916" s="31">
        <f t="shared" si="6533"/>
        <v>0</v>
      </c>
      <c r="AS1916" s="31">
        <f t="shared" si="6617"/>
        <v>0</v>
      </c>
      <c r="AT1916" s="31">
        <f t="shared" si="6618"/>
        <v>0</v>
      </c>
      <c r="AU1916" s="31">
        <f t="shared" si="6619"/>
        <v>0</v>
      </c>
      <c r="AV1916" s="31">
        <f t="shared" si="6534"/>
        <v>6.8300000000000001</v>
      </c>
      <c r="AW1916" s="31">
        <f t="shared" si="6535"/>
        <v>0</v>
      </c>
      <c r="AX1916" s="31">
        <f t="shared" si="6536"/>
        <v>0</v>
      </c>
      <c r="AY1916" s="31">
        <f t="shared" si="6620"/>
        <v>0</v>
      </c>
      <c r="AZ1916" s="31">
        <f t="shared" si="6621"/>
        <v>0</v>
      </c>
      <c r="BA1916" s="31">
        <f t="shared" si="6622"/>
        <v>0</v>
      </c>
      <c r="BB1916" s="31">
        <f t="shared" si="6537"/>
        <v>6.8300000000000001</v>
      </c>
      <c r="BC1916" s="31">
        <f t="shared" si="6538"/>
        <v>0</v>
      </c>
      <c r="BD1916" s="31">
        <f t="shared" si="6539"/>
        <v>0</v>
      </c>
      <c r="BE1916" s="31">
        <f t="shared" si="6623"/>
        <v>0</v>
      </c>
      <c r="BF1916" s="31">
        <f t="shared" si="6624"/>
        <v>0</v>
      </c>
      <c r="BG1916" s="31">
        <f t="shared" si="6625"/>
        <v>0</v>
      </c>
      <c r="BH1916" s="31">
        <f t="shared" si="6540"/>
        <v>6.8300000000000001</v>
      </c>
      <c r="BI1916" s="31">
        <f t="shared" si="6541"/>
        <v>0</v>
      </c>
      <c r="BJ1916" s="31">
        <f t="shared" si="6542"/>
        <v>0</v>
      </c>
      <c r="BK1916" s="31">
        <f t="shared" si="6626"/>
        <v>0</v>
      </c>
      <c r="BL1916" s="31">
        <f t="shared" si="6627"/>
        <v>0</v>
      </c>
      <c r="BM1916" s="31">
        <f t="shared" si="6628"/>
        <v>0</v>
      </c>
      <c r="BN1916" s="31">
        <f t="shared" si="6543"/>
        <v>6.8300000000000001</v>
      </c>
      <c r="BO1916" s="31">
        <f t="shared" si="6544"/>
        <v>0</v>
      </c>
      <c r="BP1916" s="31">
        <f t="shared" si="6545"/>
        <v>0</v>
      </c>
      <c r="BQ1916" s="31">
        <f t="shared" si="6629"/>
        <v>0</v>
      </c>
      <c r="BR1916" s="31">
        <f t="shared" si="6630"/>
        <v>0</v>
      </c>
      <c r="BS1916" s="31">
        <f t="shared" si="6546"/>
        <v>6.8300000000000001</v>
      </c>
      <c r="BT1916" s="31">
        <f t="shared" si="6547"/>
        <v>0</v>
      </c>
      <c r="BU1916" s="31">
        <f t="shared" si="6548"/>
        <v>0</v>
      </c>
      <c r="BV1916" s="31">
        <f t="shared" si="6631"/>
        <v>0</v>
      </c>
      <c r="BW1916" s="31">
        <f t="shared" si="6632"/>
        <v>0</v>
      </c>
      <c r="BX1916" s="31">
        <f t="shared" si="6549"/>
        <v>6.8300000000000001</v>
      </c>
      <c r="BY1916" s="31">
        <f t="shared" si="6550"/>
        <v>0</v>
      </c>
      <c r="BZ1916" s="31">
        <f t="shared" si="6551"/>
        <v>0</v>
      </c>
      <c r="CA1916" s="31">
        <f t="shared" si="6633"/>
        <v>0</v>
      </c>
      <c r="CB1916" s="31">
        <f t="shared" si="6634"/>
        <v>0</v>
      </c>
      <c r="CC1916" s="31">
        <f t="shared" si="6635"/>
        <v>0</v>
      </c>
      <c r="CD1916" s="31">
        <f t="shared" si="6593"/>
        <v>6.8300000000000001</v>
      </c>
      <c r="CE1916" s="31">
        <f t="shared" si="6594"/>
        <v>0</v>
      </c>
      <c r="CF1916" s="31">
        <f t="shared" si="6595"/>
        <v>0</v>
      </c>
      <c r="CG1916" s="31">
        <f t="shared" si="6636"/>
        <v>0</v>
      </c>
      <c r="CH1916" s="24"/>
      <c r="CI1916" s="40"/>
      <c r="CN1916" s="1" t="s">
        <v>30</v>
      </c>
    </row>
    <row r="1917" ht="15">
      <c r="A1917" s="41" t="s">
        <v>1097</v>
      </c>
      <c r="B1917" s="17">
        <v>240</v>
      </c>
      <c r="C1917" s="16" t="s">
        <v>66</v>
      </c>
      <c r="D1917" s="16" t="s">
        <v>313</v>
      </c>
      <c r="E1917" s="39" t="s">
        <v>1082</v>
      </c>
      <c r="F1917" s="31"/>
      <c r="G1917" s="31"/>
      <c r="H1917" s="31"/>
      <c r="I1917" s="31"/>
      <c r="J1917" s="31"/>
      <c r="K1917" s="31"/>
      <c r="L1917" s="31">
        <f t="shared" si="6516"/>
        <v>0</v>
      </c>
      <c r="M1917" s="31">
        <f t="shared" si="6517"/>
        <v>0</v>
      </c>
      <c r="N1917" s="31">
        <f t="shared" si="6518"/>
        <v>0</v>
      </c>
      <c r="O1917" s="31">
        <v>6.8300000000000001</v>
      </c>
      <c r="P1917" s="31"/>
      <c r="Q1917" s="31"/>
      <c r="R1917" s="31">
        <f t="shared" si="6519"/>
        <v>6.8300000000000001</v>
      </c>
      <c r="S1917" s="31">
        <f t="shared" si="6520"/>
        <v>0</v>
      </c>
      <c r="T1917" s="31">
        <f t="shared" si="6521"/>
        <v>0</v>
      </c>
      <c r="U1917" s="31"/>
      <c r="V1917" s="31"/>
      <c r="W1917" s="31"/>
      <c r="X1917" s="31">
        <f t="shared" si="6522"/>
        <v>6.8300000000000001</v>
      </c>
      <c r="Y1917" s="31">
        <f t="shared" si="6523"/>
        <v>0</v>
      </c>
      <c r="Z1917" s="31">
        <f t="shared" si="6524"/>
        <v>0</v>
      </c>
      <c r="AA1917" s="31"/>
      <c r="AB1917" s="31"/>
      <c r="AC1917" s="31"/>
      <c r="AD1917" s="31">
        <f t="shared" si="6525"/>
        <v>6.8300000000000001</v>
      </c>
      <c r="AE1917" s="31">
        <f t="shared" si="6526"/>
        <v>0</v>
      </c>
      <c r="AF1917" s="31">
        <f t="shared" si="6527"/>
        <v>0</v>
      </c>
      <c r="AG1917" s="31"/>
      <c r="AH1917" s="31"/>
      <c r="AI1917" s="31"/>
      <c r="AJ1917" s="31">
        <f t="shared" si="6528"/>
        <v>6.8300000000000001</v>
      </c>
      <c r="AK1917" s="31">
        <f t="shared" si="6529"/>
        <v>0</v>
      </c>
      <c r="AL1917" s="31">
        <f t="shared" si="6530"/>
        <v>0</v>
      </c>
      <c r="AM1917" s="31"/>
      <c r="AN1917" s="31"/>
      <c r="AO1917" s="31"/>
      <c r="AP1917" s="31">
        <f t="shared" si="6531"/>
        <v>6.8300000000000001</v>
      </c>
      <c r="AQ1917" s="31">
        <f t="shared" si="6532"/>
        <v>0</v>
      </c>
      <c r="AR1917" s="31">
        <f t="shared" si="6533"/>
        <v>0</v>
      </c>
      <c r="AS1917" s="31"/>
      <c r="AT1917" s="31"/>
      <c r="AU1917" s="31"/>
      <c r="AV1917" s="31">
        <f t="shared" si="6534"/>
        <v>6.8300000000000001</v>
      </c>
      <c r="AW1917" s="31">
        <f t="shared" si="6535"/>
        <v>0</v>
      </c>
      <c r="AX1917" s="31">
        <f t="shared" si="6536"/>
        <v>0</v>
      </c>
      <c r="AY1917" s="31"/>
      <c r="AZ1917" s="31"/>
      <c r="BA1917" s="31"/>
      <c r="BB1917" s="31">
        <f t="shared" si="6537"/>
        <v>6.8300000000000001</v>
      </c>
      <c r="BC1917" s="31">
        <f t="shared" si="6538"/>
        <v>0</v>
      </c>
      <c r="BD1917" s="31">
        <f t="shared" si="6539"/>
        <v>0</v>
      </c>
      <c r="BE1917" s="31"/>
      <c r="BF1917" s="31"/>
      <c r="BG1917" s="31"/>
      <c r="BH1917" s="31">
        <f t="shared" si="6540"/>
        <v>6.8300000000000001</v>
      </c>
      <c r="BI1917" s="31">
        <f t="shared" si="6541"/>
        <v>0</v>
      </c>
      <c r="BJ1917" s="31">
        <f t="shared" si="6542"/>
        <v>0</v>
      </c>
      <c r="BK1917" s="31"/>
      <c r="BL1917" s="31"/>
      <c r="BM1917" s="31"/>
      <c r="BN1917" s="31">
        <f t="shared" si="6543"/>
        <v>6.8300000000000001</v>
      </c>
      <c r="BO1917" s="31">
        <f t="shared" si="6544"/>
        <v>0</v>
      </c>
      <c r="BP1917" s="31">
        <f t="shared" si="6545"/>
        <v>0</v>
      </c>
      <c r="BQ1917" s="31"/>
      <c r="BR1917" s="31"/>
      <c r="BS1917" s="31">
        <f t="shared" si="6546"/>
        <v>6.8300000000000001</v>
      </c>
      <c r="BT1917" s="31">
        <f t="shared" si="6547"/>
        <v>0</v>
      </c>
      <c r="BU1917" s="31">
        <f t="shared" si="6548"/>
        <v>0</v>
      </c>
      <c r="BV1917" s="31"/>
      <c r="BW1917" s="31"/>
      <c r="BX1917" s="31">
        <f t="shared" si="6549"/>
        <v>6.8300000000000001</v>
      </c>
      <c r="BY1917" s="31">
        <f t="shared" si="6550"/>
        <v>0</v>
      </c>
      <c r="BZ1917" s="31">
        <f t="shared" si="6551"/>
        <v>0</v>
      </c>
      <c r="CA1917" s="31"/>
      <c r="CB1917" s="31"/>
      <c r="CC1917" s="31"/>
      <c r="CD1917" s="31">
        <f t="shared" si="6593"/>
        <v>6.8300000000000001</v>
      </c>
      <c r="CE1917" s="31">
        <f t="shared" si="6594"/>
        <v>0</v>
      </c>
      <c r="CF1917" s="31">
        <f t="shared" si="6595"/>
        <v>0</v>
      </c>
      <c r="CG1917" s="31"/>
      <c r="CH1917" s="24"/>
      <c r="CI1917" s="40"/>
    </row>
    <row r="1918" ht="39.799999999999997">
      <c r="A1918" s="41" t="s">
        <v>1097</v>
      </c>
      <c r="B1918" s="17">
        <v>400</v>
      </c>
      <c r="C1918" s="16"/>
      <c r="D1918" s="16"/>
      <c r="E1918" s="39" t="s">
        <v>84</v>
      </c>
      <c r="F1918" s="31">
        <f t="shared" si="6596"/>
        <v>3164.2999999999997</v>
      </c>
      <c r="G1918" s="31">
        <f t="shared" si="6597"/>
        <v>0</v>
      </c>
      <c r="H1918" s="31">
        <f t="shared" si="6598"/>
        <v>0</v>
      </c>
      <c r="I1918" s="31">
        <f t="shared" si="6599"/>
        <v>0</v>
      </c>
      <c r="J1918" s="31">
        <f t="shared" si="6600"/>
        <v>0</v>
      </c>
      <c r="K1918" s="31">
        <f t="shared" si="6601"/>
        <v>0</v>
      </c>
      <c r="L1918" s="31">
        <f t="shared" si="6516"/>
        <v>3164.2999999999997</v>
      </c>
      <c r="M1918" s="31">
        <f t="shared" si="6517"/>
        <v>0</v>
      </c>
      <c r="N1918" s="31">
        <f t="shared" si="6518"/>
        <v>0</v>
      </c>
      <c r="O1918" s="31">
        <f t="shared" si="6602"/>
        <v>101.657</v>
      </c>
      <c r="P1918" s="31">
        <f t="shared" si="6603"/>
        <v>0</v>
      </c>
      <c r="Q1918" s="31">
        <f t="shared" si="6604"/>
        <v>0</v>
      </c>
      <c r="R1918" s="31">
        <f t="shared" si="6519"/>
        <v>3265.9569999999999</v>
      </c>
      <c r="S1918" s="31">
        <f t="shared" si="6520"/>
        <v>0</v>
      </c>
      <c r="T1918" s="31">
        <f t="shared" si="6521"/>
        <v>0</v>
      </c>
      <c r="U1918" s="31">
        <f t="shared" si="6605"/>
        <v>0</v>
      </c>
      <c r="V1918" s="31">
        <f t="shared" si="6606"/>
        <v>0</v>
      </c>
      <c r="W1918" s="31">
        <f t="shared" si="6607"/>
        <v>0</v>
      </c>
      <c r="X1918" s="31">
        <f t="shared" si="6522"/>
        <v>3265.9569999999999</v>
      </c>
      <c r="Y1918" s="31">
        <f t="shared" si="6523"/>
        <v>0</v>
      </c>
      <c r="Z1918" s="31">
        <f t="shared" si="6524"/>
        <v>0</v>
      </c>
      <c r="AA1918" s="31">
        <f t="shared" si="6608"/>
        <v>0</v>
      </c>
      <c r="AB1918" s="31">
        <f t="shared" si="6609"/>
        <v>0</v>
      </c>
      <c r="AC1918" s="31">
        <f t="shared" si="6610"/>
        <v>0</v>
      </c>
      <c r="AD1918" s="31">
        <f t="shared" si="6525"/>
        <v>3265.9569999999999</v>
      </c>
      <c r="AE1918" s="31">
        <f t="shared" si="6526"/>
        <v>0</v>
      </c>
      <c r="AF1918" s="31">
        <f t="shared" si="6527"/>
        <v>0</v>
      </c>
      <c r="AG1918" s="31">
        <f t="shared" si="6611"/>
        <v>0</v>
      </c>
      <c r="AH1918" s="31">
        <f t="shared" si="6612"/>
        <v>0</v>
      </c>
      <c r="AI1918" s="31">
        <f t="shared" si="6613"/>
        <v>0</v>
      </c>
      <c r="AJ1918" s="31">
        <f t="shared" si="6528"/>
        <v>3265.9569999999999</v>
      </c>
      <c r="AK1918" s="31">
        <f t="shared" si="6529"/>
        <v>0</v>
      </c>
      <c r="AL1918" s="31">
        <f t="shared" si="6530"/>
        <v>0</v>
      </c>
      <c r="AM1918" s="31">
        <f t="shared" si="6614"/>
        <v>0</v>
      </c>
      <c r="AN1918" s="31">
        <f t="shared" si="6615"/>
        <v>0</v>
      </c>
      <c r="AO1918" s="31">
        <f t="shared" si="6616"/>
        <v>0</v>
      </c>
      <c r="AP1918" s="31">
        <f t="shared" si="6531"/>
        <v>3265.9569999999999</v>
      </c>
      <c r="AQ1918" s="31">
        <f t="shared" si="6532"/>
        <v>0</v>
      </c>
      <c r="AR1918" s="31">
        <f t="shared" si="6533"/>
        <v>0</v>
      </c>
      <c r="AS1918" s="31">
        <f t="shared" si="6617"/>
        <v>0</v>
      </c>
      <c r="AT1918" s="31">
        <f t="shared" si="6618"/>
        <v>0</v>
      </c>
      <c r="AU1918" s="31">
        <f t="shared" si="6619"/>
        <v>0</v>
      </c>
      <c r="AV1918" s="31">
        <f t="shared" si="6534"/>
        <v>3265.9569999999999</v>
      </c>
      <c r="AW1918" s="31">
        <f t="shared" si="6535"/>
        <v>0</v>
      </c>
      <c r="AX1918" s="31">
        <f t="shared" si="6536"/>
        <v>0</v>
      </c>
      <c r="AY1918" s="31">
        <f t="shared" si="6620"/>
        <v>0</v>
      </c>
      <c r="AZ1918" s="31">
        <f t="shared" si="6621"/>
        <v>0</v>
      </c>
      <c r="BA1918" s="31">
        <f t="shared" si="6622"/>
        <v>0</v>
      </c>
      <c r="BB1918" s="31">
        <f t="shared" si="6537"/>
        <v>3265.9569999999999</v>
      </c>
      <c r="BC1918" s="31">
        <f t="shared" si="6538"/>
        <v>0</v>
      </c>
      <c r="BD1918" s="31">
        <f t="shared" si="6539"/>
        <v>0</v>
      </c>
      <c r="BE1918" s="31">
        <f t="shared" si="6623"/>
        <v>0</v>
      </c>
      <c r="BF1918" s="31">
        <f t="shared" si="6624"/>
        <v>0</v>
      </c>
      <c r="BG1918" s="31">
        <f t="shared" si="6625"/>
        <v>0</v>
      </c>
      <c r="BH1918" s="31">
        <f t="shared" si="6540"/>
        <v>3265.9569999999999</v>
      </c>
      <c r="BI1918" s="31">
        <f t="shared" si="6541"/>
        <v>0</v>
      </c>
      <c r="BJ1918" s="31">
        <f t="shared" si="6542"/>
        <v>0</v>
      </c>
      <c r="BK1918" s="31">
        <f t="shared" si="6626"/>
        <v>0</v>
      </c>
      <c r="BL1918" s="31">
        <f t="shared" si="6627"/>
        <v>0</v>
      </c>
      <c r="BM1918" s="31">
        <f t="shared" si="6628"/>
        <v>0</v>
      </c>
      <c r="BN1918" s="31">
        <f t="shared" si="6543"/>
        <v>3265.9569999999999</v>
      </c>
      <c r="BO1918" s="31">
        <f t="shared" si="6544"/>
        <v>0</v>
      </c>
      <c r="BP1918" s="31">
        <f t="shared" si="6545"/>
        <v>0</v>
      </c>
      <c r="BQ1918" s="31">
        <f t="shared" si="6629"/>
        <v>0</v>
      </c>
      <c r="BR1918" s="31">
        <f t="shared" si="6630"/>
        <v>0</v>
      </c>
      <c r="BS1918" s="31">
        <f t="shared" si="6546"/>
        <v>3265.9569999999999</v>
      </c>
      <c r="BT1918" s="31">
        <f t="shared" si="6547"/>
        <v>0</v>
      </c>
      <c r="BU1918" s="31">
        <f t="shared" si="6548"/>
        <v>0</v>
      </c>
      <c r="BV1918" s="31">
        <f t="shared" si="6631"/>
        <v>0</v>
      </c>
      <c r="BW1918" s="31">
        <f t="shared" si="6632"/>
        <v>0</v>
      </c>
      <c r="BX1918" s="31">
        <f t="shared" si="6549"/>
        <v>3265.9569999999999</v>
      </c>
      <c r="BY1918" s="31">
        <f t="shared" si="6550"/>
        <v>0</v>
      </c>
      <c r="BZ1918" s="31">
        <f t="shared" si="6551"/>
        <v>0</v>
      </c>
      <c r="CA1918" s="31">
        <f t="shared" si="6633"/>
        <v>21814.598000000002</v>
      </c>
      <c r="CB1918" s="31">
        <f t="shared" si="6634"/>
        <v>0</v>
      </c>
      <c r="CC1918" s="31">
        <f t="shared" si="6635"/>
        <v>0</v>
      </c>
      <c r="CD1918" s="31">
        <f t="shared" si="6593"/>
        <v>25080.555</v>
      </c>
      <c r="CE1918" s="31">
        <f t="shared" si="6594"/>
        <v>0</v>
      </c>
      <c r="CF1918" s="31">
        <f t="shared" si="6595"/>
        <v>0</v>
      </c>
      <c r="CG1918" s="31">
        <f t="shared" si="6636"/>
        <v>0</v>
      </c>
      <c r="CH1918" s="24"/>
      <c r="CI1918" s="40"/>
      <c r="CM1918" s="1" t="s">
        <v>29</v>
      </c>
    </row>
    <row r="1919" ht="15">
      <c r="A1919" s="41" t="s">
        <v>1097</v>
      </c>
      <c r="B1919" s="17">
        <v>410</v>
      </c>
      <c r="C1919" s="16"/>
      <c r="D1919" s="16"/>
      <c r="E1919" s="39" t="s">
        <v>85</v>
      </c>
      <c r="F1919" s="31">
        <f t="shared" si="6596"/>
        <v>3164.2999999999997</v>
      </c>
      <c r="G1919" s="31">
        <f t="shared" si="6597"/>
        <v>0</v>
      </c>
      <c r="H1919" s="31">
        <f t="shared" si="6598"/>
        <v>0</v>
      </c>
      <c r="I1919" s="31">
        <f t="shared" si="6599"/>
        <v>0</v>
      </c>
      <c r="J1919" s="31">
        <f t="shared" si="6600"/>
        <v>0</v>
      </c>
      <c r="K1919" s="31">
        <f t="shared" si="6601"/>
        <v>0</v>
      </c>
      <c r="L1919" s="31">
        <f t="shared" si="6516"/>
        <v>3164.2999999999997</v>
      </c>
      <c r="M1919" s="31">
        <f t="shared" si="6517"/>
        <v>0</v>
      </c>
      <c r="N1919" s="31">
        <f t="shared" si="6518"/>
        <v>0</v>
      </c>
      <c r="O1919" s="31">
        <f t="shared" si="6602"/>
        <v>101.657</v>
      </c>
      <c r="P1919" s="31">
        <f t="shared" si="6603"/>
        <v>0</v>
      </c>
      <c r="Q1919" s="31">
        <f t="shared" si="6604"/>
        <v>0</v>
      </c>
      <c r="R1919" s="31">
        <f t="shared" si="6519"/>
        <v>3265.9569999999999</v>
      </c>
      <c r="S1919" s="31">
        <f t="shared" si="6520"/>
        <v>0</v>
      </c>
      <c r="T1919" s="31">
        <f t="shared" si="6521"/>
        <v>0</v>
      </c>
      <c r="U1919" s="31">
        <f t="shared" si="6605"/>
        <v>0</v>
      </c>
      <c r="V1919" s="31">
        <f t="shared" si="6606"/>
        <v>0</v>
      </c>
      <c r="W1919" s="31">
        <f t="shared" si="6607"/>
        <v>0</v>
      </c>
      <c r="X1919" s="31">
        <f t="shared" si="6522"/>
        <v>3265.9569999999999</v>
      </c>
      <c r="Y1919" s="31">
        <f t="shared" si="6523"/>
        <v>0</v>
      </c>
      <c r="Z1919" s="31">
        <f t="shared" si="6524"/>
        <v>0</v>
      </c>
      <c r="AA1919" s="31">
        <f t="shared" si="6608"/>
        <v>0</v>
      </c>
      <c r="AB1919" s="31">
        <f t="shared" si="6609"/>
        <v>0</v>
      </c>
      <c r="AC1919" s="31">
        <f t="shared" si="6610"/>
        <v>0</v>
      </c>
      <c r="AD1919" s="31">
        <f t="shared" si="6525"/>
        <v>3265.9569999999999</v>
      </c>
      <c r="AE1919" s="31">
        <f t="shared" si="6526"/>
        <v>0</v>
      </c>
      <c r="AF1919" s="31">
        <f t="shared" si="6527"/>
        <v>0</v>
      </c>
      <c r="AG1919" s="31">
        <f t="shared" si="6611"/>
        <v>0</v>
      </c>
      <c r="AH1919" s="31">
        <f t="shared" si="6612"/>
        <v>0</v>
      </c>
      <c r="AI1919" s="31">
        <f t="shared" si="6613"/>
        <v>0</v>
      </c>
      <c r="AJ1919" s="31">
        <f t="shared" si="6528"/>
        <v>3265.9569999999999</v>
      </c>
      <c r="AK1919" s="31">
        <f t="shared" si="6529"/>
        <v>0</v>
      </c>
      <c r="AL1919" s="31">
        <f t="shared" si="6530"/>
        <v>0</v>
      </c>
      <c r="AM1919" s="31">
        <f t="shared" si="6614"/>
        <v>0</v>
      </c>
      <c r="AN1919" s="31">
        <f t="shared" si="6615"/>
        <v>0</v>
      </c>
      <c r="AO1919" s="31">
        <f t="shared" si="6616"/>
        <v>0</v>
      </c>
      <c r="AP1919" s="31">
        <f t="shared" si="6531"/>
        <v>3265.9569999999999</v>
      </c>
      <c r="AQ1919" s="31">
        <f t="shared" si="6532"/>
        <v>0</v>
      </c>
      <c r="AR1919" s="31">
        <f t="shared" si="6533"/>
        <v>0</v>
      </c>
      <c r="AS1919" s="31">
        <f t="shared" si="6617"/>
        <v>0</v>
      </c>
      <c r="AT1919" s="31">
        <f t="shared" si="6618"/>
        <v>0</v>
      </c>
      <c r="AU1919" s="31">
        <f t="shared" si="6619"/>
        <v>0</v>
      </c>
      <c r="AV1919" s="31">
        <f t="shared" si="6534"/>
        <v>3265.9569999999999</v>
      </c>
      <c r="AW1919" s="31">
        <f t="shared" si="6535"/>
        <v>0</v>
      </c>
      <c r="AX1919" s="31">
        <f t="shared" si="6536"/>
        <v>0</v>
      </c>
      <c r="AY1919" s="31">
        <f t="shared" si="6620"/>
        <v>0</v>
      </c>
      <c r="AZ1919" s="31">
        <f t="shared" si="6621"/>
        <v>0</v>
      </c>
      <c r="BA1919" s="31">
        <f t="shared" si="6622"/>
        <v>0</v>
      </c>
      <c r="BB1919" s="31">
        <f t="shared" si="6537"/>
        <v>3265.9569999999999</v>
      </c>
      <c r="BC1919" s="31">
        <f t="shared" si="6538"/>
        <v>0</v>
      </c>
      <c r="BD1919" s="31">
        <f t="shared" si="6539"/>
        <v>0</v>
      </c>
      <c r="BE1919" s="31">
        <f t="shared" si="6623"/>
        <v>0</v>
      </c>
      <c r="BF1919" s="31">
        <f t="shared" si="6624"/>
        <v>0</v>
      </c>
      <c r="BG1919" s="31">
        <f t="shared" si="6625"/>
        <v>0</v>
      </c>
      <c r="BH1919" s="31">
        <f t="shared" si="6540"/>
        <v>3265.9569999999999</v>
      </c>
      <c r="BI1919" s="31">
        <f t="shared" si="6541"/>
        <v>0</v>
      </c>
      <c r="BJ1919" s="31">
        <f t="shared" si="6542"/>
        <v>0</v>
      </c>
      <c r="BK1919" s="31">
        <f t="shared" si="6626"/>
        <v>0</v>
      </c>
      <c r="BL1919" s="31">
        <f t="shared" si="6627"/>
        <v>0</v>
      </c>
      <c r="BM1919" s="31">
        <f t="shared" si="6628"/>
        <v>0</v>
      </c>
      <c r="BN1919" s="31">
        <f t="shared" si="6543"/>
        <v>3265.9569999999999</v>
      </c>
      <c r="BO1919" s="31">
        <f t="shared" si="6544"/>
        <v>0</v>
      </c>
      <c r="BP1919" s="31">
        <f t="shared" si="6545"/>
        <v>0</v>
      </c>
      <c r="BQ1919" s="31">
        <f t="shared" si="6629"/>
        <v>0</v>
      </c>
      <c r="BR1919" s="31">
        <f t="shared" si="6630"/>
        <v>0</v>
      </c>
      <c r="BS1919" s="31">
        <f t="shared" si="6546"/>
        <v>3265.9569999999999</v>
      </c>
      <c r="BT1919" s="31">
        <f t="shared" si="6547"/>
        <v>0</v>
      </c>
      <c r="BU1919" s="31">
        <f t="shared" si="6548"/>
        <v>0</v>
      </c>
      <c r="BV1919" s="31">
        <f t="shared" si="6631"/>
        <v>0</v>
      </c>
      <c r="BW1919" s="31">
        <f t="shared" si="6632"/>
        <v>0</v>
      </c>
      <c r="BX1919" s="31">
        <f t="shared" si="6549"/>
        <v>3265.9569999999999</v>
      </c>
      <c r="BY1919" s="31">
        <f t="shared" si="6550"/>
        <v>0</v>
      </c>
      <c r="BZ1919" s="31">
        <f t="shared" si="6551"/>
        <v>0</v>
      </c>
      <c r="CA1919" s="31">
        <f t="shared" si="6633"/>
        <v>21814.598000000002</v>
      </c>
      <c r="CB1919" s="31">
        <f t="shared" si="6634"/>
        <v>0</v>
      </c>
      <c r="CC1919" s="31">
        <f t="shared" si="6635"/>
        <v>0</v>
      </c>
      <c r="CD1919" s="31">
        <f t="shared" si="6593"/>
        <v>25080.555</v>
      </c>
      <c r="CE1919" s="31">
        <f t="shared" si="6594"/>
        <v>0</v>
      </c>
      <c r="CF1919" s="31">
        <f t="shared" si="6595"/>
        <v>0</v>
      </c>
      <c r="CG1919" s="31">
        <f t="shared" si="6636"/>
        <v>0</v>
      </c>
      <c r="CH1919" s="24"/>
      <c r="CI1919" s="40"/>
      <c r="CN1919" s="1" t="s">
        <v>30</v>
      </c>
    </row>
    <row r="1920" ht="15">
      <c r="A1920" s="41" t="s">
        <v>1097</v>
      </c>
      <c r="B1920" s="17">
        <v>410</v>
      </c>
      <c r="C1920" s="16" t="s">
        <v>66</v>
      </c>
      <c r="D1920" s="16" t="s">
        <v>313</v>
      </c>
      <c r="E1920" s="39" t="s">
        <v>1082</v>
      </c>
      <c r="F1920" s="31">
        <f>3235.7-71.4</f>
        <v>3164.2999999999997</v>
      </c>
      <c r="G1920" s="31"/>
      <c r="H1920" s="31"/>
      <c r="I1920" s="31"/>
      <c r="J1920" s="31"/>
      <c r="K1920" s="31"/>
      <c r="L1920" s="31">
        <f t="shared" si="6516"/>
        <v>3164.2999999999997</v>
      </c>
      <c r="M1920" s="31">
        <f t="shared" si="6517"/>
        <v>0</v>
      </c>
      <c r="N1920" s="31">
        <f t="shared" si="6518"/>
        <v>0</v>
      </c>
      <c r="O1920" s="31">
        <v>101.657</v>
      </c>
      <c r="P1920" s="31"/>
      <c r="Q1920" s="31"/>
      <c r="R1920" s="31">
        <f t="shared" si="6519"/>
        <v>3265.9569999999999</v>
      </c>
      <c r="S1920" s="31">
        <f t="shared" si="6520"/>
        <v>0</v>
      </c>
      <c r="T1920" s="31">
        <f t="shared" si="6521"/>
        <v>0</v>
      </c>
      <c r="U1920" s="31"/>
      <c r="V1920" s="31"/>
      <c r="W1920" s="31"/>
      <c r="X1920" s="31">
        <f t="shared" si="6522"/>
        <v>3265.9569999999999</v>
      </c>
      <c r="Y1920" s="31">
        <f t="shared" si="6523"/>
        <v>0</v>
      </c>
      <c r="Z1920" s="31">
        <f t="shared" si="6524"/>
        <v>0</v>
      </c>
      <c r="AA1920" s="31"/>
      <c r="AB1920" s="31"/>
      <c r="AC1920" s="31"/>
      <c r="AD1920" s="31">
        <f t="shared" si="6525"/>
        <v>3265.9569999999999</v>
      </c>
      <c r="AE1920" s="31">
        <f t="shared" si="6526"/>
        <v>0</v>
      </c>
      <c r="AF1920" s="31">
        <f t="shared" si="6527"/>
        <v>0</v>
      </c>
      <c r="AG1920" s="31"/>
      <c r="AH1920" s="31"/>
      <c r="AI1920" s="31"/>
      <c r="AJ1920" s="31">
        <f t="shared" si="6528"/>
        <v>3265.9569999999999</v>
      </c>
      <c r="AK1920" s="31">
        <f t="shared" si="6529"/>
        <v>0</v>
      </c>
      <c r="AL1920" s="31">
        <f t="shared" si="6530"/>
        <v>0</v>
      </c>
      <c r="AM1920" s="31"/>
      <c r="AN1920" s="31"/>
      <c r="AO1920" s="31"/>
      <c r="AP1920" s="31">
        <f t="shared" si="6531"/>
        <v>3265.9569999999999</v>
      </c>
      <c r="AQ1920" s="31">
        <f t="shared" si="6532"/>
        <v>0</v>
      </c>
      <c r="AR1920" s="31">
        <f t="shared" si="6533"/>
        <v>0</v>
      </c>
      <c r="AS1920" s="31"/>
      <c r="AT1920" s="31"/>
      <c r="AU1920" s="31"/>
      <c r="AV1920" s="31">
        <f t="shared" si="6534"/>
        <v>3265.9569999999999</v>
      </c>
      <c r="AW1920" s="31">
        <f t="shared" si="6535"/>
        <v>0</v>
      </c>
      <c r="AX1920" s="31">
        <f t="shared" si="6536"/>
        <v>0</v>
      </c>
      <c r="AY1920" s="31"/>
      <c r="AZ1920" s="31"/>
      <c r="BA1920" s="31"/>
      <c r="BB1920" s="31">
        <f t="shared" si="6537"/>
        <v>3265.9569999999999</v>
      </c>
      <c r="BC1920" s="31">
        <f t="shared" si="6538"/>
        <v>0</v>
      </c>
      <c r="BD1920" s="31">
        <f t="shared" si="6539"/>
        <v>0</v>
      </c>
      <c r="BE1920" s="31"/>
      <c r="BF1920" s="31"/>
      <c r="BG1920" s="31"/>
      <c r="BH1920" s="31">
        <f t="shared" si="6540"/>
        <v>3265.9569999999999</v>
      </c>
      <c r="BI1920" s="31">
        <f t="shared" si="6541"/>
        <v>0</v>
      </c>
      <c r="BJ1920" s="31">
        <f t="shared" si="6542"/>
        <v>0</v>
      </c>
      <c r="BK1920" s="31"/>
      <c r="BL1920" s="31"/>
      <c r="BM1920" s="31"/>
      <c r="BN1920" s="31">
        <f t="shared" si="6543"/>
        <v>3265.9569999999999</v>
      </c>
      <c r="BO1920" s="31">
        <f t="shared" si="6544"/>
        <v>0</v>
      </c>
      <c r="BP1920" s="31">
        <f t="shared" si="6545"/>
        <v>0</v>
      </c>
      <c r="BQ1920" s="31"/>
      <c r="BR1920" s="31"/>
      <c r="BS1920" s="31">
        <f t="shared" si="6546"/>
        <v>3265.9569999999999</v>
      </c>
      <c r="BT1920" s="31">
        <f t="shared" si="6547"/>
        <v>0</v>
      </c>
      <c r="BU1920" s="31">
        <f t="shared" si="6548"/>
        <v>0</v>
      </c>
      <c r="BV1920" s="31"/>
      <c r="BW1920" s="31"/>
      <c r="BX1920" s="31">
        <f t="shared" si="6549"/>
        <v>3265.9569999999999</v>
      </c>
      <c r="BY1920" s="31">
        <f t="shared" si="6550"/>
        <v>0</v>
      </c>
      <c r="BZ1920" s="31">
        <f t="shared" si="6551"/>
        <v>0</v>
      </c>
      <c r="CA1920" s="31">
        <v>21814.598000000002</v>
      </c>
      <c r="CB1920" s="31"/>
      <c r="CC1920" s="31"/>
      <c r="CD1920" s="31">
        <f t="shared" si="6593"/>
        <v>25080.555</v>
      </c>
      <c r="CE1920" s="31">
        <f t="shared" si="6594"/>
        <v>0</v>
      </c>
      <c r="CF1920" s="31">
        <f t="shared" si="6595"/>
        <v>0</v>
      </c>
      <c r="CG1920" s="31"/>
      <c r="CH1920" s="24"/>
      <c r="CI1920" s="40"/>
    </row>
    <row r="1921" ht="39.549999999999997">
      <c r="A1921" s="41" t="s">
        <v>1099</v>
      </c>
      <c r="B1921" s="17"/>
      <c r="C1921" s="16"/>
      <c r="D1921" s="16"/>
      <c r="E1921" s="39" t="s">
        <v>1100</v>
      </c>
      <c r="F1921" s="31">
        <f t="shared" ref="F1921:F1923" si="6637">F1922</f>
        <v>43764.300000000003</v>
      </c>
      <c r="G1921" s="31">
        <f t="shared" si="6597"/>
        <v>0</v>
      </c>
      <c r="H1921" s="31">
        <f t="shared" si="6598"/>
        <v>0</v>
      </c>
      <c r="I1921" s="31">
        <f t="shared" si="6599"/>
        <v>0</v>
      </c>
      <c r="J1921" s="31">
        <f t="shared" si="6600"/>
        <v>0</v>
      </c>
      <c r="K1921" s="31">
        <f t="shared" si="6601"/>
        <v>0</v>
      </c>
      <c r="L1921" s="31">
        <f t="shared" si="6516"/>
        <v>43764.300000000003</v>
      </c>
      <c r="M1921" s="31">
        <f t="shared" si="6517"/>
        <v>0</v>
      </c>
      <c r="N1921" s="31">
        <f t="shared" si="6518"/>
        <v>0</v>
      </c>
      <c r="O1921" s="31">
        <f t="shared" si="6602"/>
        <v>0</v>
      </c>
      <c r="P1921" s="31">
        <f t="shared" si="6603"/>
        <v>0</v>
      </c>
      <c r="Q1921" s="31">
        <f t="shared" si="6604"/>
        <v>0</v>
      </c>
      <c r="R1921" s="31">
        <f t="shared" si="6519"/>
        <v>43764.300000000003</v>
      </c>
      <c r="S1921" s="31">
        <f t="shared" si="6520"/>
        <v>0</v>
      </c>
      <c r="T1921" s="31">
        <f t="shared" si="6521"/>
        <v>0</v>
      </c>
      <c r="U1921" s="31">
        <f t="shared" si="6605"/>
        <v>0</v>
      </c>
      <c r="V1921" s="31">
        <f t="shared" si="6606"/>
        <v>0</v>
      </c>
      <c r="W1921" s="31">
        <f t="shared" si="6607"/>
        <v>0</v>
      </c>
      <c r="X1921" s="31">
        <f t="shared" si="6522"/>
        <v>43764.300000000003</v>
      </c>
      <c r="Y1921" s="31">
        <f t="shared" si="6523"/>
        <v>0</v>
      </c>
      <c r="Z1921" s="31">
        <f t="shared" si="6524"/>
        <v>0</v>
      </c>
      <c r="AA1921" s="31">
        <f t="shared" si="6608"/>
        <v>0</v>
      </c>
      <c r="AB1921" s="31">
        <f t="shared" si="6609"/>
        <v>0</v>
      </c>
      <c r="AC1921" s="31">
        <f t="shared" si="6610"/>
        <v>0</v>
      </c>
      <c r="AD1921" s="31">
        <f t="shared" si="6525"/>
        <v>43764.300000000003</v>
      </c>
      <c r="AE1921" s="31">
        <f t="shared" si="6526"/>
        <v>0</v>
      </c>
      <c r="AF1921" s="31">
        <f t="shared" si="6527"/>
        <v>0</v>
      </c>
      <c r="AG1921" s="31">
        <f t="shared" si="6611"/>
        <v>0</v>
      </c>
      <c r="AH1921" s="31">
        <f t="shared" si="6612"/>
        <v>0</v>
      </c>
      <c r="AI1921" s="31">
        <f t="shared" si="6613"/>
        <v>0</v>
      </c>
      <c r="AJ1921" s="31">
        <f t="shared" si="6528"/>
        <v>43764.300000000003</v>
      </c>
      <c r="AK1921" s="31">
        <f t="shared" si="6529"/>
        <v>0</v>
      </c>
      <c r="AL1921" s="31">
        <f t="shared" si="6530"/>
        <v>0</v>
      </c>
      <c r="AM1921" s="31">
        <f t="shared" si="6614"/>
        <v>-43764.300000000003</v>
      </c>
      <c r="AN1921" s="31">
        <f t="shared" si="6615"/>
        <v>43764.300000000003</v>
      </c>
      <c r="AO1921" s="31">
        <f t="shared" si="6616"/>
        <v>0</v>
      </c>
      <c r="AP1921" s="31">
        <f t="shared" si="6531"/>
        <v>0</v>
      </c>
      <c r="AQ1921" s="31">
        <f t="shared" si="6532"/>
        <v>43764.300000000003</v>
      </c>
      <c r="AR1921" s="31">
        <f t="shared" si="6533"/>
        <v>0</v>
      </c>
      <c r="AS1921" s="31">
        <f t="shared" si="6617"/>
        <v>0</v>
      </c>
      <c r="AT1921" s="31">
        <f t="shared" si="6618"/>
        <v>0</v>
      </c>
      <c r="AU1921" s="31">
        <f t="shared" si="6619"/>
        <v>0</v>
      </c>
      <c r="AV1921" s="31">
        <f t="shared" si="6534"/>
        <v>0</v>
      </c>
      <c r="AW1921" s="31">
        <f t="shared" si="6535"/>
        <v>43764.300000000003</v>
      </c>
      <c r="AX1921" s="31">
        <f t="shared" si="6536"/>
        <v>0</v>
      </c>
      <c r="AY1921" s="31">
        <f t="shared" si="6620"/>
        <v>0</v>
      </c>
      <c r="AZ1921" s="31">
        <f t="shared" si="6621"/>
        <v>0</v>
      </c>
      <c r="BA1921" s="31">
        <f t="shared" si="6622"/>
        <v>0</v>
      </c>
      <c r="BB1921" s="31">
        <f t="shared" si="6537"/>
        <v>0</v>
      </c>
      <c r="BC1921" s="31">
        <f t="shared" si="6538"/>
        <v>43764.300000000003</v>
      </c>
      <c r="BD1921" s="31">
        <f t="shared" si="6539"/>
        <v>0</v>
      </c>
      <c r="BE1921" s="31">
        <f t="shared" si="6623"/>
        <v>0</v>
      </c>
      <c r="BF1921" s="31">
        <f t="shared" si="6624"/>
        <v>0</v>
      </c>
      <c r="BG1921" s="31">
        <f t="shared" si="6625"/>
        <v>0</v>
      </c>
      <c r="BH1921" s="31">
        <f t="shared" si="6540"/>
        <v>0</v>
      </c>
      <c r="BI1921" s="31">
        <f t="shared" si="6541"/>
        <v>43764.300000000003</v>
      </c>
      <c r="BJ1921" s="31">
        <f t="shared" si="6542"/>
        <v>0</v>
      </c>
      <c r="BK1921" s="31">
        <f t="shared" si="6626"/>
        <v>0</v>
      </c>
      <c r="BL1921" s="31">
        <f t="shared" si="6627"/>
        <v>0</v>
      </c>
      <c r="BM1921" s="31">
        <f t="shared" si="6628"/>
        <v>0</v>
      </c>
      <c r="BN1921" s="31">
        <f t="shared" si="6543"/>
        <v>0</v>
      </c>
      <c r="BO1921" s="31">
        <f t="shared" si="6544"/>
        <v>43764.300000000003</v>
      </c>
      <c r="BP1921" s="31">
        <f t="shared" si="6545"/>
        <v>0</v>
      </c>
      <c r="BQ1921" s="31">
        <f t="shared" si="6629"/>
        <v>0</v>
      </c>
      <c r="BR1921" s="31">
        <f t="shared" si="6630"/>
        <v>0</v>
      </c>
      <c r="BS1921" s="31">
        <f t="shared" si="6546"/>
        <v>0</v>
      </c>
      <c r="BT1921" s="31">
        <f t="shared" si="6547"/>
        <v>43764.300000000003</v>
      </c>
      <c r="BU1921" s="31">
        <f t="shared" si="6548"/>
        <v>0</v>
      </c>
      <c r="BV1921" s="31">
        <f t="shared" si="6631"/>
        <v>0</v>
      </c>
      <c r="BW1921" s="31">
        <f t="shared" si="6632"/>
        <v>0</v>
      </c>
      <c r="BX1921" s="31">
        <f t="shared" si="6549"/>
        <v>0</v>
      </c>
      <c r="BY1921" s="31">
        <f t="shared" si="6550"/>
        <v>43764.300000000003</v>
      </c>
      <c r="BZ1921" s="31">
        <f t="shared" si="6551"/>
        <v>0</v>
      </c>
      <c r="CA1921" s="31">
        <f t="shared" si="6633"/>
        <v>0</v>
      </c>
      <c r="CB1921" s="31">
        <f t="shared" si="6634"/>
        <v>0</v>
      </c>
      <c r="CC1921" s="31">
        <f t="shared" si="6635"/>
        <v>0</v>
      </c>
      <c r="CD1921" s="31">
        <f t="shared" si="6593"/>
        <v>0</v>
      </c>
      <c r="CE1921" s="31">
        <f t="shared" si="6594"/>
        <v>43764.300000000003</v>
      </c>
      <c r="CF1921" s="31">
        <f t="shared" si="6595"/>
        <v>0</v>
      </c>
      <c r="CG1921" s="31">
        <f t="shared" si="6636"/>
        <v>0</v>
      </c>
      <c r="CH1921" s="24"/>
      <c r="CI1921" s="40"/>
      <c r="CO1921" s="1" t="s">
        <v>31</v>
      </c>
    </row>
    <row r="1922" ht="39.549999999999997">
      <c r="A1922" s="41" t="s">
        <v>1099</v>
      </c>
      <c r="B1922" s="17">
        <v>400</v>
      </c>
      <c r="C1922" s="16"/>
      <c r="D1922" s="16"/>
      <c r="E1922" s="39" t="s">
        <v>84</v>
      </c>
      <c r="F1922" s="31">
        <f t="shared" si="6637"/>
        <v>43764.300000000003</v>
      </c>
      <c r="G1922" s="31">
        <f t="shared" si="6597"/>
        <v>0</v>
      </c>
      <c r="H1922" s="31">
        <f t="shared" si="6598"/>
        <v>0</v>
      </c>
      <c r="I1922" s="31">
        <f t="shared" si="6599"/>
        <v>0</v>
      </c>
      <c r="J1922" s="31">
        <f t="shared" si="6600"/>
        <v>0</v>
      </c>
      <c r="K1922" s="31">
        <f t="shared" si="6601"/>
        <v>0</v>
      </c>
      <c r="L1922" s="31">
        <f t="shared" si="6516"/>
        <v>43764.300000000003</v>
      </c>
      <c r="M1922" s="31">
        <f t="shared" si="6517"/>
        <v>0</v>
      </c>
      <c r="N1922" s="31">
        <f t="shared" si="6518"/>
        <v>0</v>
      </c>
      <c r="O1922" s="31">
        <f t="shared" si="6602"/>
        <v>0</v>
      </c>
      <c r="P1922" s="31">
        <f t="shared" si="6603"/>
        <v>0</v>
      </c>
      <c r="Q1922" s="31">
        <f t="shared" si="6604"/>
        <v>0</v>
      </c>
      <c r="R1922" s="31">
        <f t="shared" si="6519"/>
        <v>43764.300000000003</v>
      </c>
      <c r="S1922" s="31">
        <f t="shared" si="6520"/>
        <v>0</v>
      </c>
      <c r="T1922" s="31">
        <f t="shared" si="6521"/>
        <v>0</v>
      </c>
      <c r="U1922" s="31">
        <f t="shared" si="6605"/>
        <v>0</v>
      </c>
      <c r="V1922" s="31">
        <f t="shared" si="6606"/>
        <v>0</v>
      </c>
      <c r="W1922" s="31">
        <f t="shared" si="6607"/>
        <v>0</v>
      </c>
      <c r="X1922" s="31">
        <f t="shared" si="6522"/>
        <v>43764.300000000003</v>
      </c>
      <c r="Y1922" s="31">
        <f t="shared" si="6523"/>
        <v>0</v>
      </c>
      <c r="Z1922" s="31">
        <f t="shared" si="6524"/>
        <v>0</v>
      </c>
      <c r="AA1922" s="31">
        <f t="shared" si="6608"/>
        <v>0</v>
      </c>
      <c r="AB1922" s="31">
        <f t="shared" si="6609"/>
        <v>0</v>
      </c>
      <c r="AC1922" s="31">
        <f t="shared" si="6610"/>
        <v>0</v>
      </c>
      <c r="AD1922" s="31">
        <f t="shared" si="6525"/>
        <v>43764.300000000003</v>
      </c>
      <c r="AE1922" s="31">
        <f t="shared" si="6526"/>
        <v>0</v>
      </c>
      <c r="AF1922" s="31">
        <f t="shared" si="6527"/>
        <v>0</v>
      </c>
      <c r="AG1922" s="31">
        <f t="shared" si="6611"/>
        <v>0</v>
      </c>
      <c r="AH1922" s="31">
        <f t="shared" si="6612"/>
        <v>0</v>
      </c>
      <c r="AI1922" s="31">
        <f t="shared" si="6613"/>
        <v>0</v>
      </c>
      <c r="AJ1922" s="31">
        <f t="shared" si="6528"/>
        <v>43764.300000000003</v>
      </c>
      <c r="AK1922" s="31">
        <f t="shared" si="6529"/>
        <v>0</v>
      </c>
      <c r="AL1922" s="31">
        <f t="shared" si="6530"/>
        <v>0</v>
      </c>
      <c r="AM1922" s="31">
        <f t="shared" si="6614"/>
        <v>-43764.300000000003</v>
      </c>
      <c r="AN1922" s="31">
        <f t="shared" si="6615"/>
        <v>43764.300000000003</v>
      </c>
      <c r="AO1922" s="31">
        <f t="shared" si="6616"/>
        <v>0</v>
      </c>
      <c r="AP1922" s="31">
        <f t="shared" si="6531"/>
        <v>0</v>
      </c>
      <c r="AQ1922" s="31">
        <f t="shared" si="6532"/>
        <v>43764.300000000003</v>
      </c>
      <c r="AR1922" s="31">
        <f t="shared" si="6533"/>
        <v>0</v>
      </c>
      <c r="AS1922" s="31">
        <f t="shared" si="6617"/>
        <v>0</v>
      </c>
      <c r="AT1922" s="31">
        <f t="shared" si="6618"/>
        <v>0</v>
      </c>
      <c r="AU1922" s="31">
        <f t="shared" si="6619"/>
        <v>0</v>
      </c>
      <c r="AV1922" s="31">
        <f t="shared" si="6534"/>
        <v>0</v>
      </c>
      <c r="AW1922" s="31">
        <f t="shared" si="6535"/>
        <v>43764.300000000003</v>
      </c>
      <c r="AX1922" s="31">
        <f t="shared" si="6536"/>
        <v>0</v>
      </c>
      <c r="AY1922" s="31">
        <f t="shared" si="6620"/>
        <v>0</v>
      </c>
      <c r="AZ1922" s="31">
        <f t="shared" si="6621"/>
        <v>0</v>
      </c>
      <c r="BA1922" s="31">
        <f t="shared" si="6622"/>
        <v>0</v>
      </c>
      <c r="BB1922" s="31">
        <f t="shared" si="6537"/>
        <v>0</v>
      </c>
      <c r="BC1922" s="31">
        <f t="shared" si="6538"/>
        <v>43764.300000000003</v>
      </c>
      <c r="BD1922" s="31">
        <f t="shared" si="6539"/>
        <v>0</v>
      </c>
      <c r="BE1922" s="31">
        <f t="shared" si="6623"/>
        <v>0</v>
      </c>
      <c r="BF1922" s="31">
        <f t="shared" si="6624"/>
        <v>0</v>
      </c>
      <c r="BG1922" s="31">
        <f t="shared" si="6625"/>
        <v>0</v>
      </c>
      <c r="BH1922" s="31">
        <f t="shared" si="6540"/>
        <v>0</v>
      </c>
      <c r="BI1922" s="31">
        <f t="shared" si="6541"/>
        <v>43764.300000000003</v>
      </c>
      <c r="BJ1922" s="31">
        <f t="shared" si="6542"/>
        <v>0</v>
      </c>
      <c r="BK1922" s="31">
        <f t="shared" si="6626"/>
        <v>0</v>
      </c>
      <c r="BL1922" s="31">
        <f t="shared" si="6627"/>
        <v>0</v>
      </c>
      <c r="BM1922" s="31">
        <f t="shared" si="6628"/>
        <v>0</v>
      </c>
      <c r="BN1922" s="31">
        <f t="shared" si="6543"/>
        <v>0</v>
      </c>
      <c r="BO1922" s="31">
        <f t="shared" si="6544"/>
        <v>43764.300000000003</v>
      </c>
      <c r="BP1922" s="31">
        <f t="shared" si="6545"/>
        <v>0</v>
      </c>
      <c r="BQ1922" s="31">
        <f t="shared" si="6629"/>
        <v>0</v>
      </c>
      <c r="BR1922" s="31">
        <f t="shared" si="6630"/>
        <v>0</v>
      </c>
      <c r="BS1922" s="31">
        <f t="shared" si="6546"/>
        <v>0</v>
      </c>
      <c r="BT1922" s="31">
        <f t="shared" si="6547"/>
        <v>43764.300000000003</v>
      </c>
      <c r="BU1922" s="31">
        <f t="shared" si="6548"/>
        <v>0</v>
      </c>
      <c r="BV1922" s="31">
        <f t="shared" si="6631"/>
        <v>0</v>
      </c>
      <c r="BW1922" s="31">
        <f t="shared" si="6632"/>
        <v>0</v>
      </c>
      <c r="BX1922" s="31">
        <f t="shared" si="6549"/>
        <v>0</v>
      </c>
      <c r="BY1922" s="31">
        <f t="shared" si="6550"/>
        <v>43764.300000000003</v>
      </c>
      <c r="BZ1922" s="31">
        <f t="shared" si="6551"/>
        <v>0</v>
      </c>
      <c r="CA1922" s="31">
        <f t="shared" si="6633"/>
        <v>0</v>
      </c>
      <c r="CB1922" s="31">
        <f t="shared" si="6634"/>
        <v>0</v>
      </c>
      <c r="CC1922" s="31">
        <f t="shared" si="6635"/>
        <v>0</v>
      </c>
      <c r="CD1922" s="31">
        <f t="shared" si="6593"/>
        <v>0</v>
      </c>
      <c r="CE1922" s="31">
        <f t="shared" si="6594"/>
        <v>43764.300000000003</v>
      </c>
      <c r="CF1922" s="31">
        <f t="shared" si="6595"/>
        <v>0</v>
      </c>
      <c r="CG1922" s="31">
        <f t="shared" si="6636"/>
        <v>0</v>
      </c>
      <c r="CH1922" s="24"/>
      <c r="CI1922" s="40"/>
      <c r="CM1922" s="1" t="s">
        <v>29</v>
      </c>
    </row>
    <row r="1923" ht="15">
      <c r="A1923" s="41" t="s">
        <v>1099</v>
      </c>
      <c r="B1923" s="17">
        <v>410</v>
      </c>
      <c r="C1923" s="16"/>
      <c r="D1923" s="16"/>
      <c r="E1923" s="39" t="s">
        <v>85</v>
      </c>
      <c r="F1923" s="31">
        <f t="shared" si="6637"/>
        <v>43764.300000000003</v>
      </c>
      <c r="G1923" s="31">
        <f t="shared" si="6597"/>
        <v>0</v>
      </c>
      <c r="H1923" s="31">
        <f t="shared" si="6598"/>
        <v>0</v>
      </c>
      <c r="I1923" s="31">
        <f t="shared" si="6599"/>
        <v>0</v>
      </c>
      <c r="J1923" s="31">
        <f t="shared" si="6600"/>
        <v>0</v>
      </c>
      <c r="K1923" s="31">
        <f t="shared" si="6601"/>
        <v>0</v>
      </c>
      <c r="L1923" s="31">
        <f t="shared" si="6516"/>
        <v>43764.300000000003</v>
      </c>
      <c r="M1923" s="31">
        <f t="shared" si="6517"/>
        <v>0</v>
      </c>
      <c r="N1923" s="31">
        <f t="shared" si="6518"/>
        <v>0</v>
      </c>
      <c r="O1923" s="31">
        <f t="shared" si="6602"/>
        <v>0</v>
      </c>
      <c r="P1923" s="31">
        <f t="shared" si="6603"/>
        <v>0</v>
      </c>
      <c r="Q1923" s="31">
        <f t="shared" si="6604"/>
        <v>0</v>
      </c>
      <c r="R1923" s="31">
        <f t="shared" si="6519"/>
        <v>43764.300000000003</v>
      </c>
      <c r="S1923" s="31">
        <f t="shared" si="6520"/>
        <v>0</v>
      </c>
      <c r="T1923" s="31">
        <f t="shared" si="6521"/>
        <v>0</v>
      </c>
      <c r="U1923" s="31">
        <f t="shared" si="6605"/>
        <v>0</v>
      </c>
      <c r="V1923" s="31">
        <f t="shared" si="6606"/>
        <v>0</v>
      </c>
      <c r="W1923" s="31">
        <f t="shared" si="6607"/>
        <v>0</v>
      </c>
      <c r="X1923" s="31">
        <f t="shared" si="6522"/>
        <v>43764.300000000003</v>
      </c>
      <c r="Y1923" s="31">
        <f t="shared" si="6523"/>
        <v>0</v>
      </c>
      <c r="Z1923" s="31">
        <f t="shared" si="6524"/>
        <v>0</v>
      </c>
      <c r="AA1923" s="31">
        <f t="shared" si="6608"/>
        <v>0</v>
      </c>
      <c r="AB1923" s="31">
        <f t="shared" si="6609"/>
        <v>0</v>
      </c>
      <c r="AC1923" s="31">
        <f t="shared" si="6610"/>
        <v>0</v>
      </c>
      <c r="AD1923" s="31">
        <f t="shared" si="6525"/>
        <v>43764.300000000003</v>
      </c>
      <c r="AE1923" s="31">
        <f t="shared" si="6526"/>
        <v>0</v>
      </c>
      <c r="AF1923" s="31">
        <f t="shared" si="6527"/>
        <v>0</v>
      </c>
      <c r="AG1923" s="31">
        <f t="shared" si="6611"/>
        <v>0</v>
      </c>
      <c r="AH1923" s="31">
        <f t="shared" si="6612"/>
        <v>0</v>
      </c>
      <c r="AI1923" s="31">
        <f t="shared" si="6613"/>
        <v>0</v>
      </c>
      <c r="AJ1923" s="31">
        <f t="shared" si="6528"/>
        <v>43764.300000000003</v>
      </c>
      <c r="AK1923" s="31">
        <f t="shared" si="6529"/>
        <v>0</v>
      </c>
      <c r="AL1923" s="31">
        <f t="shared" si="6530"/>
        <v>0</v>
      </c>
      <c r="AM1923" s="31">
        <f t="shared" si="6614"/>
        <v>-43764.300000000003</v>
      </c>
      <c r="AN1923" s="31">
        <f t="shared" si="6615"/>
        <v>43764.300000000003</v>
      </c>
      <c r="AO1923" s="31">
        <f t="shared" si="6616"/>
        <v>0</v>
      </c>
      <c r="AP1923" s="31">
        <f t="shared" si="6531"/>
        <v>0</v>
      </c>
      <c r="AQ1923" s="31">
        <f t="shared" si="6532"/>
        <v>43764.300000000003</v>
      </c>
      <c r="AR1923" s="31">
        <f t="shared" si="6533"/>
        <v>0</v>
      </c>
      <c r="AS1923" s="31">
        <f t="shared" si="6617"/>
        <v>0</v>
      </c>
      <c r="AT1923" s="31">
        <f t="shared" si="6618"/>
        <v>0</v>
      </c>
      <c r="AU1923" s="31">
        <f t="shared" si="6619"/>
        <v>0</v>
      </c>
      <c r="AV1923" s="31">
        <f t="shared" si="6534"/>
        <v>0</v>
      </c>
      <c r="AW1923" s="31">
        <f t="shared" si="6535"/>
        <v>43764.300000000003</v>
      </c>
      <c r="AX1923" s="31">
        <f t="shared" si="6536"/>
        <v>0</v>
      </c>
      <c r="AY1923" s="31">
        <f t="shared" si="6620"/>
        <v>0</v>
      </c>
      <c r="AZ1923" s="31">
        <f t="shared" si="6621"/>
        <v>0</v>
      </c>
      <c r="BA1923" s="31">
        <f t="shared" si="6622"/>
        <v>0</v>
      </c>
      <c r="BB1923" s="31">
        <f t="shared" si="6537"/>
        <v>0</v>
      </c>
      <c r="BC1923" s="31">
        <f t="shared" si="6538"/>
        <v>43764.300000000003</v>
      </c>
      <c r="BD1923" s="31">
        <f t="shared" si="6539"/>
        <v>0</v>
      </c>
      <c r="BE1923" s="31">
        <f t="shared" si="6623"/>
        <v>0</v>
      </c>
      <c r="BF1923" s="31">
        <f t="shared" si="6624"/>
        <v>0</v>
      </c>
      <c r="BG1923" s="31">
        <f t="shared" si="6625"/>
        <v>0</v>
      </c>
      <c r="BH1923" s="31">
        <f t="shared" si="6540"/>
        <v>0</v>
      </c>
      <c r="BI1923" s="31">
        <f t="shared" si="6541"/>
        <v>43764.300000000003</v>
      </c>
      <c r="BJ1923" s="31">
        <f t="shared" si="6542"/>
        <v>0</v>
      </c>
      <c r="BK1923" s="31">
        <f t="shared" si="6626"/>
        <v>0</v>
      </c>
      <c r="BL1923" s="31">
        <f t="shared" si="6627"/>
        <v>0</v>
      </c>
      <c r="BM1923" s="31">
        <f t="shared" si="6628"/>
        <v>0</v>
      </c>
      <c r="BN1923" s="31">
        <f t="shared" si="6543"/>
        <v>0</v>
      </c>
      <c r="BO1923" s="31">
        <f t="shared" si="6544"/>
        <v>43764.300000000003</v>
      </c>
      <c r="BP1923" s="31">
        <f t="shared" si="6545"/>
        <v>0</v>
      </c>
      <c r="BQ1923" s="31">
        <f t="shared" si="6629"/>
        <v>0</v>
      </c>
      <c r="BR1923" s="31">
        <f t="shared" si="6630"/>
        <v>0</v>
      </c>
      <c r="BS1923" s="31">
        <f t="shared" si="6546"/>
        <v>0</v>
      </c>
      <c r="BT1923" s="31">
        <f t="shared" si="6547"/>
        <v>43764.300000000003</v>
      </c>
      <c r="BU1923" s="31">
        <f t="shared" si="6548"/>
        <v>0</v>
      </c>
      <c r="BV1923" s="31">
        <f t="shared" si="6631"/>
        <v>0</v>
      </c>
      <c r="BW1923" s="31">
        <f t="shared" si="6632"/>
        <v>0</v>
      </c>
      <c r="BX1923" s="31">
        <f t="shared" si="6549"/>
        <v>0</v>
      </c>
      <c r="BY1923" s="31">
        <f t="shared" si="6550"/>
        <v>43764.300000000003</v>
      </c>
      <c r="BZ1923" s="31">
        <f t="shared" si="6551"/>
        <v>0</v>
      </c>
      <c r="CA1923" s="31">
        <f t="shared" si="6633"/>
        <v>0</v>
      </c>
      <c r="CB1923" s="31">
        <f t="shared" si="6634"/>
        <v>0</v>
      </c>
      <c r="CC1923" s="31">
        <f t="shared" si="6635"/>
        <v>0</v>
      </c>
      <c r="CD1923" s="31">
        <f t="shared" si="6593"/>
        <v>0</v>
      </c>
      <c r="CE1923" s="31">
        <f t="shared" si="6594"/>
        <v>43764.300000000003</v>
      </c>
      <c r="CF1923" s="31">
        <f t="shared" si="6595"/>
        <v>0</v>
      </c>
      <c r="CG1923" s="31">
        <f t="shared" si="6636"/>
        <v>0</v>
      </c>
      <c r="CH1923" s="24"/>
      <c r="CI1923" s="40"/>
      <c r="CN1923" s="1" t="s">
        <v>30</v>
      </c>
    </row>
    <row r="1924" ht="15">
      <c r="A1924" s="41" t="s">
        <v>1099</v>
      </c>
      <c r="B1924" s="17">
        <v>410</v>
      </c>
      <c r="C1924" s="16" t="s">
        <v>66</v>
      </c>
      <c r="D1924" s="16" t="s">
        <v>313</v>
      </c>
      <c r="E1924" s="39" t="s">
        <v>1082</v>
      </c>
      <c r="F1924" s="31">
        <f>52292-8527.7</f>
        <v>43764.300000000003</v>
      </c>
      <c r="G1924" s="31"/>
      <c r="H1924" s="31"/>
      <c r="I1924" s="31"/>
      <c r="J1924" s="31"/>
      <c r="K1924" s="31"/>
      <c r="L1924" s="31">
        <f t="shared" si="6516"/>
        <v>43764.300000000003</v>
      </c>
      <c r="M1924" s="31">
        <f t="shared" si="6517"/>
        <v>0</v>
      </c>
      <c r="N1924" s="31">
        <f t="shared" si="6518"/>
        <v>0</v>
      </c>
      <c r="O1924" s="31"/>
      <c r="P1924" s="31"/>
      <c r="Q1924" s="31"/>
      <c r="R1924" s="31">
        <f t="shared" si="6519"/>
        <v>43764.300000000003</v>
      </c>
      <c r="S1924" s="31">
        <f t="shared" si="6520"/>
        <v>0</v>
      </c>
      <c r="T1924" s="31">
        <f t="shared" si="6521"/>
        <v>0</v>
      </c>
      <c r="U1924" s="31"/>
      <c r="V1924" s="31"/>
      <c r="W1924" s="31"/>
      <c r="X1924" s="31">
        <f t="shared" si="6522"/>
        <v>43764.300000000003</v>
      </c>
      <c r="Y1924" s="31">
        <f t="shared" si="6523"/>
        <v>0</v>
      </c>
      <c r="Z1924" s="31">
        <f t="shared" si="6524"/>
        <v>0</v>
      </c>
      <c r="AA1924" s="31"/>
      <c r="AB1924" s="31"/>
      <c r="AC1924" s="31"/>
      <c r="AD1924" s="31">
        <f t="shared" si="6525"/>
        <v>43764.300000000003</v>
      </c>
      <c r="AE1924" s="31">
        <f t="shared" si="6526"/>
        <v>0</v>
      </c>
      <c r="AF1924" s="31">
        <f t="shared" si="6527"/>
        <v>0</v>
      </c>
      <c r="AG1924" s="31"/>
      <c r="AH1924" s="31"/>
      <c r="AI1924" s="31"/>
      <c r="AJ1924" s="31">
        <f t="shared" si="6528"/>
        <v>43764.300000000003</v>
      </c>
      <c r="AK1924" s="31">
        <f t="shared" si="6529"/>
        <v>0</v>
      </c>
      <c r="AL1924" s="31">
        <f t="shared" si="6530"/>
        <v>0</v>
      </c>
      <c r="AM1924" s="31">
        <v>-43764.300000000003</v>
      </c>
      <c r="AN1924" s="31">
        <v>43764.300000000003</v>
      </c>
      <c r="AO1924" s="31"/>
      <c r="AP1924" s="31">
        <f t="shared" si="6531"/>
        <v>0</v>
      </c>
      <c r="AQ1924" s="31">
        <f t="shared" si="6532"/>
        <v>43764.300000000003</v>
      </c>
      <c r="AR1924" s="31">
        <f t="shared" si="6533"/>
        <v>0</v>
      </c>
      <c r="AS1924" s="31"/>
      <c r="AT1924" s="31"/>
      <c r="AU1924" s="31"/>
      <c r="AV1924" s="31">
        <f t="shared" si="6534"/>
        <v>0</v>
      </c>
      <c r="AW1924" s="31">
        <f t="shared" si="6535"/>
        <v>43764.300000000003</v>
      </c>
      <c r="AX1924" s="31">
        <f t="shared" si="6536"/>
        <v>0</v>
      </c>
      <c r="AY1924" s="31"/>
      <c r="AZ1924" s="31"/>
      <c r="BA1924" s="31"/>
      <c r="BB1924" s="31">
        <f t="shared" si="6537"/>
        <v>0</v>
      </c>
      <c r="BC1924" s="31">
        <f t="shared" si="6538"/>
        <v>43764.300000000003</v>
      </c>
      <c r="BD1924" s="31">
        <f t="shared" si="6539"/>
        <v>0</v>
      </c>
      <c r="BE1924" s="31"/>
      <c r="BF1924" s="31"/>
      <c r="BG1924" s="31"/>
      <c r="BH1924" s="31">
        <f t="shared" si="6540"/>
        <v>0</v>
      </c>
      <c r="BI1924" s="31">
        <f t="shared" si="6541"/>
        <v>43764.300000000003</v>
      </c>
      <c r="BJ1924" s="31">
        <f t="shared" si="6542"/>
        <v>0</v>
      </c>
      <c r="BK1924" s="31"/>
      <c r="BL1924" s="31"/>
      <c r="BM1924" s="31"/>
      <c r="BN1924" s="31">
        <f t="shared" si="6543"/>
        <v>0</v>
      </c>
      <c r="BO1924" s="31">
        <f t="shared" si="6544"/>
        <v>43764.300000000003</v>
      </c>
      <c r="BP1924" s="31">
        <f t="shared" si="6545"/>
        <v>0</v>
      </c>
      <c r="BQ1924" s="31"/>
      <c r="BR1924" s="31"/>
      <c r="BS1924" s="31">
        <f t="shared" si="6546"/>
        <v>0</v>
      </c>
      <c r="BT1924" s="31">
        <f t="shared" si="6547"/>
        <v>43764.300000000003</v>
      </c>
      <c r="BU1924" s="31">
        <f t="shared" si="6548"/>
        <v>0</v>
      </c>
      <c r="BV1924" s="31"/>
      <c r="BW1924" s="31"/>
      <c r="BX1924" s="31">
        <f t="shared" si="6549"/>
        <v>0</v>
      </c>
      <c r="BY1924" s="31">
        <f t="shared" si="6550"/>
        <v>43764.300000000003</v>
      </c>
      <c r="BZ1924" s="31">
        <f t="shared" si="6551"/>
        <v>0</v>
      </c>
      <c r="CA1924" s="31"/>
      <c r="CB1924" s="31"/>
      <c r="CC1924" s="31"/>
      <c r="CD1924" s="31">
        <f t="shared" si="6593"/>
        <v>0</v>
      </c>
      <c r="CE1924" s="31">
        <f t="shared" si="6594"/>
        <v>43764.300000000003</v>
      </c>
      <c r="CF1924" s="31">
        <f t="shared" si="6595"/>
        <v>0</v>
      </c>
      <c r="CG1924" s="31"/>
      <c r="CH1924" s="24"/>
      <c r="CI1924" s="40"/>
    </row>
    <row r="1925" ht="43.75" hidden="1">
      <c r="A1925" s="16" t="s">
        <v>1101</v>
      </c>
      <c r="B1925" s="17"/>
      <c r="C1925" s="16"/>
      <c r="D1925" s="16"/>
      <c r="E1925" s="39" t="s">
        <v>1102</v>
      </c>
      <c r="F1925" s="31">
        <f t="shared" ref="F1925:F1951" si="6638">F1926</f>
        <v>0</v>
      </c>
      <c r="G1925" s="31">
        <f t="shared" si="6597"/>
        <v>0</v>
      </c>
      <c r="H1925" s="31">
        <f t="shared" si="6598"/>
        <v>0</v>
      </c>
      <c r="I1925" s="31">
        <f t="shared" si="6599"/>
        <v>0</v>
      </c>
      <c r="J1925" s="31">
        <f t="shared" si="6600"/>
        <v>0</v>
      </c>
      <c r="K1925" s="31">
        <f t="shared" si="6601"/>
        <v>0</v>
      </c>
      <c r="L1925" s="31">
        <f t="shared" si="6516"/>
        <v>0</v>
      </c>
      <c r="M1925" s="31">
        <f t="shared" si="6517"/>
        <v>0</v>
      </c>
      <c r="N1925" s="31">
        <f t="shared" si="6518"/>
        <v>0</v>
      </c>
      <c r="O1925" s="31">
        <f t="shared" si="6602"/>
        <v>0</v>
      </c>
      <c r="P1925" s="31">
        <f t="shared" si="6603"/>
        <v>0</v>
      </c>
      <c r="Q1925" s="31">
        <f t="shared" si="6604"/>
        <v>0</v>
      </c>
      <c r="R1925" s="31">
        <f t="shared" si="6519"/>
        <v>0</v>
      </c>
      <c r="S1925" s="31">
        <f t="shared" si="6520"/>
        <v>0</v>
      </c>
      <c r="T1925" s="31">
        <f t="shared" si="6521"/>
        <v>0</v>
      </c>
      <c r="U1925" s="31">
        <f t="shared" si="6605"/>
        <v>0</v>
      </c>
      <c r="V1925" s="31">
        <f t="shared" si="6606"/>
        <v>0</v>
      </c>
      <c r="W1925" s="31">
        <f t="shared" si="6607"/>
        <v>0</v>
      </c>
      <c r="X1925" s="31">
        <f t="shared" si="6522"/>
        <v>0</v>
      </c>
      <c r="Y1925" s="31">
        <f t="shared" si="6523"/>
        <v>0</v>
      </c>
      <c r="Z1925" s="31">
        <f t="shared" si="6524"/>
        <v>0</v>
      </c>
      <c r="AA1925" s="31">
        <f t="shared" si="6608"/>
        <v>0</v>
      </c>
      <c r="AB1925" s="31">
        <f t="shared" si="6609"/>
        <v>0</v>
      </c>
      <c r="AC1925" s="31">
        <f t="shared" si="6610"/>
        <v>0</v>
      </c>
      <c r="AD1925" s="31">
        <f t="shared" si="6525"/>
        <v>0</v>
      </c>
      <c r="AE1925" s="31">
        <f t="shared" si="6526"/>
        <v>0</v>
      </c>
      <c r="AF1925" s="31">
        <f t="shared" si="6527"/>
        <v>0</v>
      </c>
      <c r="AG1925" s="31">
        <f t="shared" si="6611"/>
        <v>0</v>
      </c>
      <c r="AH1925" s="31">
        <f t="shared" si="6612"/>
        <v>0</v>
      </c>
      <c r="AI1925" s="31">
        <f t="shared" si="6613"/>
        <v>0</v>
      </c>
      <c r="AJ1925" s="31">
        <f t="shared" si="6528"/>
        <v>0</v>
      </c>
      <c r="AK1925" s="31">
        <f t="shared" si="6529"/>
        <v>0</v>
      </c>
      <c r="AL1925" s="31">
        <f t="shared" si="6530"/>
        <v>0</v>
      </c>
      <c r="AM1925" s="31">
        <f t="shared" si="6614"/>
        <v>0</v>
      </c>
      <c r="AN1925" s="31">
        <f t="shared" si="6615"/>
        <v>0</v>
      </c>
      <c r="AO1925" s="31">
        <f t="shared" si="6616"/>
        <v>0</v>
      </c>
      <c r="AP1925" s="31">
        <f t="shared" si="6531"/>
        <v>0</v>
      </c>
      <c r="AQ1925" s="31">
        <f t="shared" si="6532"/>
        <v>0</v>
      </c>
      <c r="AR1925" s="31">
        <f t="shared" si="6533"/>
        <v>0</v>
      </c>
      <c r="AS1925" s="31">
        <f t="shared" si="6617"/>
        <v>0</v>
      </c>
      <c r="AT1925" s="31">
        <f t="shared" si="6618"/>
        <v>0</v>
      </c>
      <c r="AU1925" s="31">
        <f t="shared" si="6619"/>
        <v>0</v>
      </c>
      <c r="AV1925" s="31">
        <f t="shared" si="6534"/>
        <v>0</v>
      </c>
      <c r="AW1925" s="31">
        <f t="shared" si="6535"/>
        <v>0</v>
      </c>
      <c r="AX1925" s="31">
        <f t="shared" si="6536"/>
        <v>0</v>
      </c>
      <c r="AY1925" s="31">
        <f t="shared" si="6620"/>
        <v>0</v>
      </c>
      <c r="AZ1925" s="31">
        <f t="shared" si="6621"/>
        <v>0</v>
      </c>
      <c r="BA1925" s="31">
        <f t="shared" si="6622"/>
        <v>0</v>
      </c>
      <c r="BB1925" s="31">
        <f t="shared" si="6537"/>
        <v>0</v>
      </c>
      <c r="BC1925" s="31">
        <f t="shared" si="6538"/>
        <v>0</v>
      </c>
      <c r="BD1925" s="31">
        <f t="shared" si="6539"/>
        <v>0</v>
      </c>
      <c r="BE1925" s="31">
        <f t="shared" si="6623"/>
        <v>0</v>
      </c>
      <c r="BF1925" s="31">
        <f t="shared" si="6624"/>
        <v>0</v>
      </c>
      <c r="BG1925" s="31">
        <f t="shared" si="6625"/>
        <v>0</v>
      </c>
      <c r="BH1925" s="31">
        <f t="shared" si="6540"/>
        <v>0</v>
      </c>
      <c r="BI1925" s="31">
        <f t="shared" si="6541"/>
        <v>0</v>
      </c>
      <c r="BJ1925" s="31">
        <f t="shared" si="6542"/>
        <v>0</v>
      </c>
      <c r="BK1925" s="31">
        <f t="shared" si="6626"/>
        <v>0</v>
      </c>
      <c r="BL1925" s="31">
        <f t="shared" si="6627"/>
        <v>0</v>
      </c>
      <c r="BM1925" s="31">
        <f t="shared" si="6628"/>
        <v>0</v>
      </c>
      <c r="BN1925" s="31">
        <f t="shared" si="6543"/>
        <v>0</v>
      </c>
      <c r="BO1925" s="31">
        <f t="shared" si="6544"/>
        <v>0</v>
      </c>
      <c r="BP1925" s="31">
        <f t="shared" si="6545"/>
        <v>0</v>
      </c>
      <c r="BQ1925" s="31">
        <f t="shared" si="6629"/>
        <v>0</v>
      </c>
      <c r="BR1925" s="31">
        <f t="shared" si="6630"/>
        <v>0</v>
      </c>
      <c r="BS1925" s="31">
        <f t="shared" si="6546"/>
        <v>0</v>
      </c>
      <c r="BT1925" s="31">
        <f t="shared" si="6547"/>
        <v>0</v>
      </c>
      <c r="BU1925" s="31">
        <f t="shared" si="6548"/>
        <v>0</v>
      </c>
      <c r="BV1925" s="31">
        <f t="shared" si="6631"/>
        <v>0</v>
      </c>
      <c r="BW1925" s="31">
        <f t="shared" si="6632"/>
        <v>0</v>
      </c>
      <c r="BX1925" s="31">
        <f t="shared" si="6549"/>
        <v>0</v>
      </c>
      <c r="BY1925" s="31">
        <f t="shared" si="6550"/>
        <v>0</v>
      </c>
      <c r="BZ1925" s="31">
        <f t="shared" si="6551"/>
        <v>0</v>
      </c>
      <c r="CA1925" s="31">
        <f t="shared" si="6633"/>
        <v>0</v>
      </c>
      <c r="CB1925" s="31">
        <f t="shared" si="6634"/>
        <v>0</v>
      </c>
      <c r="CC1925" s="31">
        <f t="shared" si="6635"/>
        <v>0</v>
      </c>
      <c r="CD1925" s="31">
        <f t="shared" si="6593"/>
        <v>0</v>
      </c>
      <c r="CE1925" s="31">
        <f t="shared" si="6594"/>
        <v>0</v>
      </c>
      <c r="CF1925" s="31">
        <f t="shared" si="6595"/>
        <v>0</v>
      </c>
      <c r="CG1925" s="31">
        <f t="shared" si="6636"/>
        <v>0</v>
      </c>
      <c r="CH1925" s="24">
        <v>0</v>
      </c>
      <c r="CI1925" s="40"/>
      <c r="CO1925" s="1" t="s">
        <v>31</v>
      </c>
    </row>
    <row r="1926" ht="39.549999999999997" hidden="1">
      <c r="A1926" s="16" t="s">
        <v>1101</v>
      </c>
      <c r="B1926" s="17">
        <v>400</v>
      </c>
      <c r="C1926" s="16"/>
      <c r="D1926" s="16"/>
      <c r="E1926" s="39" t="s">
        <v>84</v>
      </c>
      <c r="F1926" s="31">
        <f t="shared" si="6638"/>
        <v>0</v>
      </c>
      <c r="G1926" s="31">
        <f t="shared" si="6597"/>
        <v>0</v>
      </c>
      <c r="H1926" s="31">
        <f t="shared" si="6598"/>
        <v>0</v>
      </c>
      <c r="I1926" s="31">
        <f t="shared" si="6599"/>
        <v>0</v>
      </c>
      <c r="J1926" s="31">
        <f t="shared" si="6600"/>
        <v>0</v>
      </c>
      <c r="K1926" s="31">
        <f t="shared" si="6601"/>
        <v>0</v>
      </c>
      <c r="L1926" s="31">
        <f t="shared" si="6516"/>
        <v>0</v>
      </c>
      <c r="M1926" s="31">
        <f t="shared" si="6517"/>
        <v>0</v>
      </c>
      <c r="N1926" s="31">
        <f t="shared" si="6518"/>
        <v>0</v>
      </c>
      <c r="O1926" s="31">
        <f t="shared" si="6602"/>
        <v>0</v>
      </c>
      <c r="P1926" s="31">
        <f t="shared" si="6603"/>
        <v>0</v>
      </c>
      <c r="Q1926" s="31">
        <f t="shared" si="6604"/>
        <v>0</v>
      </c>
      <c r="R1926" s="31">
        <f t="shared" si="6519"/>
        <v>0</v>
      </c>
      <c r="S1926" s="31">
        <f t="shared" si="6520"/>
        <v>0</v>
      </c>
      <c r="T1926" s="31">
        <f t="shared" si="6521"/>
        <v>0</v>
      </c>
      <c r="U1926" s="31">
        <f t="shared" si="6605"/>
        <v>0</v>
      </c>
      <c r="V1926" s="31">
        <f t="shared" si="6606"/>
        <v>0</v>
      </c>
      <c r="W1926" s="31">
        <f t="shared" si="6607"/>
        <v>0</v>
      </c>
      <c r="X1926" s="31">
        <f t="shared" si="6522"/>
        <v>0</v>
      </c>
      <c r="Y1926" s="31">
        <f t="shared" si="6523"/>
        <v>0</v>
      </c>
      <c r="Z1926" s="31">
        <f t="shared" si="6524"/>
        <v>0</v>
      </c>
      <c r="AA1926" s="31">
        <f t="shared" si="6608"/>
        <v>0</v>
      </c>
      <c r="AB1926" s="31">
        <f t="shared" si="6609"/>
        <v>0</v>
      </c>
      <c r="AC1926" s="31">
        <f t="shared" si="6610"/>
        <v>0</v>
      </c>
      <c r="AD1926" s="31">
        <f t="shared" si="6525"/>
        <v>0</v>
      </c>
      <c r="AE1926" s="31">
        <f t="shared" si="6526"/>
        <v>0</v>
      </c>
      <c r="AF1926" s="31">
        <f t="shared" si="6527"/>
        <v>0</v>
      </c>
      <c r="AG1926" s="31">
        <f t="shared" si="6611"/>
        <v>0</v>
      </c>
      <c r="AH1926" s="31">
        <f t="shared" si="6612"/>
        <v>0</v>
      </c>
      <c r="AI1926" s="31">
        <f t="shared" si="6613"/>
        <v>0</v>
      </c>
      <c r="AJ1926" s="31">
        <f t="shared" si="6528"/>
        <v>0</v>
      </c>
      <c r="AK1926" s="31">
        <f t="shared" si="6529"/>
        <v>0</v>
      </c>
      <c r="AL1926" s="31">
        <f t="shared" si="6530"/>
        <v>0</v>
      </c>
      <c r="AM1926" s="31">
        <f t="shared" si="6614"/>
        <v>0</v>
      </c>
      <c r="AN1926" s="31">
        <f t="shared" si="6615"/>
        <v>0</v>
      </c>
      <c r="AO1926" s="31">
        <f t="shared" si="6616"/>
        <v>0</v>
      </c>
      <c r="AP1926" s="31">
        <f t="shared" si="6531"/>
        <v>0</v>
      </c>
      <c r="AQ1926" s="31">
        <f t="shared" si="6532"/>
        <v>0</v>
      </c>
      <c r="AR1926" s="31">
        <f t="shared" si="6533"/>
        <v>0</v>
      </c>
      <c r="AS1926" s="31">
        <f t="shared" si="6617"/>
        <v>0</v>
      </c>
      <c r="AT1926" s="31">
        <f t="shared" si="6618"/>
        <v>0</v>
      </c>
      <c r="AU1926" s="31">
        <f t="shared" si="6619"/>
        <v>0</v>
      </c>
      <c r="AV1926" s="31">
        <f t="shared" si="6534"/>
        <v>0</v>
      </c>
      <c r="AW1926" s="31">
        <f t="shared" si="6535"/>
        <v>0</v>
      </c>
      <c r="AX1926" s="31">
        <f t="shared" si="6536"/>
        <v>0</v>
      </c>
      <c r="AY1926" s="31">
        <f t="shared" si="6620"/>
        <v>0</v>
      </c>
      <c r="AZ1926" s="31">
        <f t="shared" si="6621"/>
        <v>0</v>
      </c>
      <c r="BA1926" s="31">
        <f t="shared" si="6622"/>
        <v>0</v>
      </c>
      <c r="BB1926" s="31">
        <f t="shared" si="6537"/>
        <v>0</v>
      </c>
      <c r="BC1926" s="31">
        <f t="shared" si="6538"/>
        <v>0</v>
      </c>
      <c r="BD1926" s="31">
        <f t="shared" si="6539"/>
        <v>0</v>
      </c>
      <c r="BE1926" s="31">
        <f t="shared" si="6623"/>
        <v>0</v>
      </c>
      <c r="BF1926" s="31">
        <f t="shared" si="6624"/>
        <v>0</v>
      </c>
      <c r="BG1926" s="31">
        <f t="shared" si="6625"/>
        <v>0</v>
      </c>
      <c r="BH1926" s="31">
        <f t="shared" si="6540"/>
        <v>0</v>
      </c>
      <c r="BI1926" s="31">
        <f t="shared" si="6541"/>
        <v>0</v>
      </c>
      <c r="BJ1926" s="31">
        <f t="shared" si="6542"/>
        <v>0</v>
      </c>
      <c r="BK1926" s="31">
        <f t="shared" si="6626"/>
        <v>0</v>
      </c>
      <c r="BL1926" s="31">
        <f t="shared" si="6627"/>
        <v>0</v>
      </c>
      <c r="BM1926" s="31">
        <f t="shared" si="6628"/>
        <v>0</v>
      </c>
      <c r="BN1926" s="31">
        <f t="shared" si="6543"/>
        <v>0</v>
      </c>
      <c r="BO1926" s="31">
        <f t="shared" si="6544"/>
        <v>0</v>
      </c>
      <c r="BP1926" s="31">
        <f t="shared" si="6545"/>
        <v>0</v>
      </c>
      <c r="BQ1926" s="31">
        <f t="shared" si="6629"/>
        <v>0</v>
      </c>
      <c r="BR1926" s="31">
        <f t="shared" si="6630"/>
        <v>0</v>
      </c>
      <c r="BS1926" s="31">
        <f t="shared" si="6546"/>
        <v>0</v>
      </c>
      <c r="BT1926" s="31">
        <f t="shared" si="6547"/>
        <v>0</v>
      </c>
      <c r="BU1926" s="31">
        <f t="shared" si="6548"/>
        <v>0</v>
      </c>
      <c r="BV1926" s="31">
        <f t="shared" si="6631"/>
        <v>0</v>
      </c>
      <c r="BW1926" s="31">
        <f t="shared" si="6632"/>
        <v>0</v>
      </c>
      <c r="BX1926" s="31">
        <f t="shared" si="6549"/>
        <v>0</v>
      </c>
      <c r="BY1926" s="31">
        <f t="shared" si="6550"/>
        <v>0</v>
      </c>
      <c r="BZ1926" s="31">
        <f t="shared" si="6551"/>
        <v>0</v>
      </c>
      <c r="CA1926" s="31">
        <f t="shared" si="6633"/>
        <v>0</v>
      </c>
      <c r="CB1926" s="31">
        <f t="shared" si="6634"/>
        <v>0</v>
      </c>
      <c r="CC1926" s="31">
        <f t="shared" si="6635"/>
        <v>0</v>
      </c>
      <c r="CD1926" s="31">
        <f t="shared" si="6593"/>
        <v>0</v>
      </c>
      <c r="CE1926" s="31">
        <f t="shared" si="6594"/>
        <v>0</v>
      </c>
      <c r="CF1926" s="31">
        <f t="shared" si="6595"/>
        <v>0</v>
      </c>
      <c r="CG1926" s="31">
        <f t="shared" si="6636"/>
        <v>0</v>
      </c>
      <c r="CH1926" s="24">
        <v>0</v>
      </c>
      <c r="CI1926" s="40"/>
      <c r="CM1926" s="1" t="s">
        <v>29</v>
      </c>
    </row>
    <row r="1927" ht="116.40000000000001" hidden="1">
      <c r="A1927" s="16" t="s">
        <v>1101</v>
      </c>
      <c r="B1927" s="17">
        <v>460</v>
      </c>
      <c r="C1927" s="16"/>
      <c r="D1927" s="16"/>
      <c r="E1927" s="39" t="s">
        <v>286</v>
      </c>
      <c r="F1927" s="31">
        <f t="shared" si="6638"/>
        <v>0</v>
      </c>
      <c r="G1927" s="31">
        <f t="shared" si="6597"/>
        <v>0</v>
      </c>
      <c r="H1927" s="31">
        <f t="shared" si="6598"/>
        <v>0</v>
      </c>
      <c r="I1927" s="31">
        <f t="shared" si="6599"/>
        <v>0</v>
      </c>
      <c r="J1927" s="31">
        <f t="shared" si="6600"/>
        <v>0</v>
      </c>
      <c r="K1927" s="31">
        <f t="shared" si="6601"/>
        <v>0</v>
      </c>
      <c r="L1927" s="31">
        <f t="shared" si="6516"/>
        <v>0</v>
      </c>
      <c r="M1927" s="31">
        <f t="shared" si="6517"/>
        <v>0</v>
      </c>
      <c r="N1927" s="31">
        <f t="shared" si="6518"/>
        <v>0</v>
      </c>
      <c r="O1927" s="31">
        <f t="shared" si="6602"/>
        <v>0</v>
      </c>
      <c r="P1927" s="31">
        <f t="shared" si="6603"/>
        <v>0</v>
      </c>
      <c r="Q1927" s="31">
        <f t="shared" si="6604"/>
        <v>0</v>
      </c>
      <c r="R1927" s="31">
        <f t="shared" si="6519"/>
        <v>0</v>
      </c>
      <c r="S1927" s="31">
        <f t="shared" si="6520"/>
        <v>0</v>
      </c>
      <c r="T1927" s="31">
        <f t="shared" si="6521"/>
        <v>0</v>
      </c>
      <c r="U1927" s="31">
        <f t="shared" si="6605"/>
        <v>0</v>
      </c>
      <c r="V1927" s="31">
        <f t="shared" si="6606"/>
        <v>0</v>
      </c>
      <c r="W1927" s="31">
        <f t="shared" si="6607"/>
        <v>0</v>
      </c>
      <c r="X1927" s="31">
        <f t="shared" si="6522"/>
        <v>0</v>
      </c>
      <c r="Y1927" s="31">
        <f t="shared" si="6523"/>
        <v>0</v>
      </c>
      <c r="Z1927" s="31">
        <f t="shared" si="6524"/>
        <v>0</v>
      </c>
      <c r="AA1927" s="31">
        <f t="shared" si="6608"/>
        <v>0</v>
      </c>
      <c r="AB1927" s="31">
        <f t="shared" si="6609"/>
        <v>0</v>
      </c>
      <c r="AC1927" s="31">
        <f t="shared" si="6610"/>
        <v>0</v>
      </c>
      <c r="AD1927" s="31">
        <f t="shared" si="6525"/>
        <v>0</v>
      </c>
      <c r="AE1927" s="31">
        <f t="shared" si="6526"/>
        <v>0</v>
      </c>
      <c r="AF1927" s="31">
        <f t="shared" si="6527"/>
        <v>0</v>
      </c>
      <c r="AG1927" s="31">
        <f t="shared" si="6611"/>
        <v>0</v>
      </c>
      <c r="AH1927" s="31">
        <f t="shared" si="6612"/>
        <v>0</v>
      </c>
      <c r="AI1927" s="31">
        <f t="shared" si="6613"/>
        <v>0</v>
      </c>
      <c r="AJ1927" s="31">
        <f t="shared" si="6528"/>
        <v>0</v>
      </c>
      <c r="AK1927" s="31">
        <f t="shared" si="6529"/>
        <v>0</v>
      </c>
      <c r="AL1927" s="31">
        <f t="shared" si="6530"/>
        <v>0</v>
      </c>
      <c r="AM1927" s="31">
        <f t="shared" si="6614"/>
        <v>0</v>
      </c>
      <c r="AN1927" s="31">
        <f t="shared" si="6615"/>
        <v>0</v>
      </c>
      <c r="AO1927" s="31">
        <f t="shared" si="6616"/>
        <v>0</v>
      </c>
      <c r="AP1927" s="31">
        <f t="shared" si="6531"/>
        <v>0</v>
      </c>
      <c r="AQ1927" s="31">
        <f t="shared" si="6532"/>
        <v>0</v>
      </c>
      <c r="AR1927" s="31">
        <f t="shared" si="6533"/>
        <v>0</v>
      </c>
      <c r="AS1927" s="31">
        <f t="shared" si="6617"/>
        <v>0</v>
      </c>
      <c r="AT1927" s="31">
        <f t="shared" si="6618"/>
        <v>0</v>
      </c>
      <c r="AU1927" s="31">
        <f t="shared" si="6619"/>
        <v>0</v>
      </c>
      <c r="AV1927" s="31">
        <f t="shared" si="6534"/>
        <v>0</v>
      </c>
      <c r="AW1927" s="31">
        <f t="shared" si="6535"/>
        <v>0</v>
      </c>
      <c r="AX1927" s="31">
        <f t="shared" si="6536"/>
        <v>0</v>
      </c>
      <c r="AY1927" s="31">
        <f t="shared" si="6620"/>
        <v>0</v>
      </c>
      <c r="AZ1927" s="31">
        <f t="shared" si="6621"/>
        <v>0</v>
      </c>
      <c r="BA1927" s="31">
        <f t="shared" si="6622"/>
        <v>0</v>
      </c>
      <c r="BB1927" s="31">
        <f t="shared" si="6537"/>
        <v>0</v>
      </c>
      <c r="BC1927" s="31">
        <f t="shared" si="6538"/>
        <v>0</v>
      </c>
      <c r="BD1927" s="31">
        <f t="shared" si="6539"/>
        <v>0</v>
      </c>
      <c r="BE1927" s="31">
        <f t="shared" si="6623"/>
        <v>0</v>
      </c>
      <c r="BF1927" s="31">
        <f t="shared" si="6624"/>
        <v>0</v>
      </c>
      <c r="BG1927" s="31">
        <f t="shared" si="6625"/>
        <v>0</v>
      </c>
      <c r="BH1927" s="31">
        <f t="shared" si="6540"/>
        <v>0</v>
      </c>
      <c r="BI1927" s="31">
        <f t="shared" si="6541"/>
        <v>0</v>
      </c>
      <c r="BJ1927" s="31">
        <f t="shared" si="6542"/>
        <v>0</v>
      </c>
      <c r="BK1927" s="31">
        <f t="shared" si="6626"/>
        <v>0</v>
      </c>
      <c r="BL1927" s="31">
        <f t="shared" si="6627"/>
        <v>0</v>
      </c>
      <c r="BM1927" s="31">
        <f t="shared" si="6628"/>
        <v>0</v>
      </c>
      <c r="BN1927" s="31">
        <f t="shared" si="6543"/>
        <v>0</v>
      </c>
      <c r="BO1927" s="31">
        <f t="shared" si="6544"/>
        <v>0</v>
      </c>
      <c r="BP1927" s="31">
        <f t="shared" si="6545"/>
        <v>0</v>
      </c>
      <c r="BQ1927" s="31">
        <f t="shared" si="6629"/>
        <v>0</v>
      </c>
      <c r="BR1927" s="31">
        <f t="shared" si="6630"/>
        <v>0</v>
      </c>
      <c r="BS1927" s="31">
        <f t="shared" si="6546"/>
        <v>0</v>
      </c>
      <c r="BT1927" s="31">
        <f t="shared" si="6547"/>
        <v>0</v>
      </c>
      <c r="BU1927" s="31">
        <f t="shared" si="6548"/>
        <v>0</v>
      </c>
      <c r="BV1927" s="31">
        <f t="shared" si="6631"/>
        <v>0</v>
      </c>
      <c r="BW1927" s="31">
        <f t="shared" si="6632"/>
        <v>0</v>
      </c>
      <c r="BX1927" s="31">
        <f t="shared" si="6549"/>
        <v>0</v>
      </c>
      <c r="BY1927" s="31">
        <f t="shared" si="6550"/>
        <v>0</v>
      </c>
      <c r="BZ1927" s="31">
        <f t="shared" si="6551"/>
        <v>0</v>
      </c>
      <c r="CA1927" s="31">
        <f t="shared" si="6633"/>
        <v>0</v>
      </c>
      <c r="CB1927" s="31">
        <f t="shared" si="6634"/>
        <v>0</v>
      </c>
      <c r="CC1927" s="31">
        <f t="shared" si="6635"/>
        <v>0</v>
      </c>
      <c r="CD1927" s="31">
        <f t="shared" si="6593"/>
        <v>0</v>
      </c>
      <c r="CE1927" s="31">
        <f t="shared" si="6594"/>
        <v>0</v>
      </c>
      <c r="CF1927" s="31">
        <f t="shared" si="6595"/>
        <v>0</v>
      </c>
      <c r="CG1927" s="31">
        <f t="shared" si="6636"/>
        <v>0</v>
      </c>
      <c r="CH1927" s="24">
        <v>0</v>
      </c>
      <c r="CI1927" s="40"/>
      <c r="CN1927" s="1" t="s">
        <v>30</v>
      </c>
    </row>
    <row r="1928" ht="15" hidden="1">
      <c r="A1928" s="16" t="s">
        <v>1101</v>
      </c>
      <c r="B1928" s="17">
        <v>460</v>
      </c>
      <c r="C1928" s="16" t="s">
        <v>66</v>
      </c>
      <c r="D1928" s="16" t="s">
        <v>313</v>
      </c>
      <c r="E1928" s="39" t="s">
        <v>1082</v>
      </c>
      <c r="F1928" s="31"/>
      <c r="G1928" s="31"/>
      <c r="H1928" s="31"/>
      <c r="I1928" s="31"/>
      <c r="J1928" s="31"/>
      <c r="K1928" s="31"/>
      <c r="L1928" s="31">
        <f t="shared" si="6516"/>
        <v>0</v>
      </c>
      <c r="M1928" s="31">
        <f t="shared" si="6517"/>
        <v>0</v>
      </c>
      <c r="N1928" s="31">
        <f t="shared" si="6518"/>
        <v>0</v>
      </c>
      <c r="O1928" s="31"/>
      <c r="P1928" s="31"/>
      <c r="Q1928" s="31"/>
      <c r="R1928" s="31">
        <f t="shared" si="6519"/>
        <v>0</v>
      </c>
      <c r="S1928" s="31">
        <f t="shared" si="6520"/>
        <v>0</v>
      </c>
      <c r="T1928" s="31">
        <f t="shared" si="6521"/>
        <v>0</v>
      </c>
      <c r="U1928" s="31"/>
      <c r="V1928" s="31"/>
      <c r="W1928" s="31"/>
      <c r="X1928" s="31">
        <f t="shared" si="6522"/>
        <v>0</v>
      </c>
      <c r="Y1928" s="31">
        <f t="shared" si="6523"/>
        <v>0</v>
      </c>
      <c r="Z1928" s="31">
        <f t="shared" si="6524"/>
        <v>0</v>
      </c>
      <c r="AA1928" s="31"/>
      <c r="AB1928" s="31"/>
      <c r="AC1928" s="31"/>
      <c r="AD1928" s="31">
        <f t="shared" si="6525"/>
        <v>0</v>
      </c>
      <c r="AE1928" s="31">
        <f t="shared" si="6526"/>
        <v>0</v>
      </c>
      <c r="AF1928" s="31">
        <f t="shared" si="6527"/>
        <v>0</v>
      </c>
      <c r="AG1928" s="31"/>
      <c r="AH1928" s="31"/>
      <c r="AI1928" s="31"/>
      <c r="AJ1928" s="31">
        <f t="shared" si="6528"/>
        <v>0</v>
      </c>
      <c r="AK1928" s="31">
        <f t="shared" si="6529"/>
        <v>0</v>
      </c>
      <c r="AL1928" s="31">
        <f t="shared" si="6530"/>
        <v>0</v>
      </c>
      <c r="AM1928" s="31"/>
      <c r="AN1928" s="31"/>
      <c r="AO1928" s="31"/>
      <c r="AP1928" s="31">
        <f t="shared" si="6531"/>
        <v>0</v>
      </c>
      <c r="AQ1928" s="31">
        <f t="shared" si="6532"/>
        <v>0</v>
      </c>
      <c r="AR1928" s="31">
        <f t="shared" si="6533"/>
        <v>0</v>
      </c>
      <c r="AS1928" s="31"/>
      <c r="AT1928" s="31"/>
      <c r="AU1928" s="31"/>
      <c r="AV1928" s="31">
        <f t="shared" si="6534"/>
        <v>0</v>
      </c>
      <c r="AW1928" s="31">
        <f t="shared" si="6535"/>
        <v>0</v>
      </c>
      <c r="AX1928" s="31">
        <f t="shared" si="6536"/>
        <v>0</v>
      </c>
      <c r="AY1928" s="31"/>
      <c r="AZ1928" s="31"/>
      <c r="BA1928" s="31"/>
      <c r="BB1928" s="31">
        <f t="shared" si="6537"/>
        <v>0</v>
      </c>
      <c r="BC1928" s="31">
        <f t="shared" si="6538"/>
        <v>0</v>
      </c>
      <c r="BD1928" s="31">
        <f t="shared" si="6539"/>
        <v>0</v>
      </c>
      <c r="BE1928" s="31"/>
      <c r="BF1928" s="31"/>
      <c r="BG1928" s="31"/>
      <c r="BH1928" s="31">
        <f t="shared" si="6540"/>
        <v>0</v>
      </c>
      <c r="BI1928" s="31">
        <f t="shared" si="6541"/>
        <v>0</v>
      </c>
      <c r="BJ1928" s="31">
        <f t="shared" si="6542"/>
        <v>0</v>
      </c>
      <c r="BK1928" s="31"/>
      <c r="BL1928" s="31"/>
      <c r="BM1928" s="31"/>
      <c r="BN1928" s="31">
        <f t="shared" si="6543"/>
        <v>0</v>
      </c>
      <c r="BO1928" s="31">
        <f t="shared" si="6544"/>
        <v>0</v>
      </c>
      <c r="BP1928" s="31">
        <f t="shared" si="6545"/>
        <v>0</v>
      </c>
      <c r="BQ1928" s="31"/>
      <c r="BR1928" s="31"/>
      <c r="BS1928" s="31">
        <f t="shared" si="6546"/>
        <v>0</v>
      </c>
      <c r="BT1928" s="31">
        <f t="shared" si="6547"/>
        <v>0</v>
      </c>
      <c r="BU1928" s="31">
        <f t="shared" si="6548"/>
        <v>0</v>
      </c>
      <c r="BV1928" s="31"/>
      <c r="BW1928" s="31"/>
      <c r="BX1928" s="31">
        <f t="shared" si="6549"/>
        <v>0</v>
      </c>
      <c r="BY1928" s="31">
        <f t="shared" si="6550"/>
        <v>0</v>
      </c>
      <c r="BZ1928" s="31">
        <f t="shared" si="6551"/>
        <v>0</v>
      </c>
      <c r="CA1928" s="31"/>
      <c r="CB1928" s="31"/>
      <c r="CC1928" s="31"/>
      <c r="CD1928" s="31">
        <f t="shared" si="6593"/>
        <v>0</v>
      </c>
      <c r="CE1928" s="31">
        <f t="shared" si="6594"/>
        <v>0</v>
      </c>
      <c r="CF1928" s="31">
        <f t="shared" si="6595"/>
        <v>0</v>
      </c>
      <c r="CG1928" s="31"/>
      <c r="CH1928" s="24">
        <v>0</v>
      </c>
      <c r="CI1928" s="40"/>
    </row>
    <row r="1929" ht="43.75" hidden="1">
      <c r="A1929" s="41" t="s">
        <v>1103</v>
      </c>
      <c r="B1929" s="41"/>
      <c r="C1929" s="39"/>
      <c r="D1929" s="16"/>
      <c r="E1929" s="39" t="s">
        <v>1104</v>
      </c>
      <c r="F1929" s="31">
        <f t="shared" si="6638"/>
        <v>0</v>
      </c>
      <c r="G1929" s="31">
        <f t="shared" si="6597"/>
        <v>0</v>
      </c>
      <c r="H1929" s="31">
        <f t="shared" si="6598"/>
        <v>0</v>
      </c>
      <c r="I1929" s="31">
        <f t="shared" si="6599"/>
        <v>0</v>
      </c>
      <c r="J1929" s="31">
        <f t="shared" si="6600"/>
        <v>0</v>
      </c>
      <c r="K1929" s="31">
        <f t="shared" si="6601"/>
        <v>0</v>
      </c>
      <c r="L1929" s="31">
        <f t="shared" si="6516"/>
        <v>0</v>
      </c>
      <c r="M1929" s="31">
        <f t="shared" si="6517"/>
        <v>0</v>
      </c>
      <c r="N1929" s="31">
        <f t="shared" si="6518"/>
        <v>0</v>
      </c>
      <c r="O1929" s="31">
        <f t="shared" si="6602"/>
        <v>0</v>
      </c>
      <c r="P1929" s="31">
        <f t="shared" si="6603"/>
        <v>0</v>
      </c>
      <c r="Q1929" s="31">
        <f t="shared" si="6604"/>
        <v>0</v>
      </c>
      <c r="R1929" s="31">
        <f t="shared" si="6519"/>
        <v>0</v>
      </c>
      <c r="S1929" s="31">
        <f t="shared" si="6520"/>
        <v>0</v>
      </c>
      <c r="T1929" s="31">
        <f t="shared" si="6521"/>
        <v>0</v>
      </c>
      <c r="U1929" s="31">
        <f t="shared" si="6605"/>
        <v>0</v>
      </c>
      <c r="V1929" s="31">
        <f t="shared" si="6606"/>
        <v>0</v>
      </c>
      <c r="W1929" s="31">
        <f t="shared" si="6607"/>
        <v>0</v>
      </c>
      <c r="X1929" s="31">
        <f t="shared" si="6522"/>
        <v>0</v>
      </c>
      <c r="Y1929" s="31">
        <f t="shared" si="6523"/>
        <v>0</v>
      </c>
      <c r="Z1929" s="31">
        <f t="shared" si="6524"/>
        <v>0</v>
      </c>
      <c r="AA1929" s="31">
        <f t="shared" si="6608"/>
        <v>0</v>
      </c>
      <c r="AB1929" s="31">
        <f t="shared" si="6609"/>
        <v>0</v>
      </c>
      <c r="AC1929" s="31">
        <f t="shared" si="6610"/>
        <v>0</v>
      </c>
      <c r="AD1929" s="31">
        <f t="shared" si="6525"/>
        <v>0</v>
      </c>
      <c r="AE1929" s="31">
        <f t="shared" si="6526"/>
        <v>0</v>
      </c>
      <c r="AF1929" s="31">
        <f t="shared" si="6527"/>
        <v>0</v>
      </c>
      <c r="AG1929" s="31">
        <f t="shared" si="6611"/>
        <v>0</v>
      </c>
      <c r="AH1929" s="31">
        <f t="shared" si="6612"/>
        <v>0</v>
      </c>
      <c r="AI1929" s="31">
        <f t="shared" si="6613"/>
        <v>0</v>
      </c>
      <c r="AJ1929" s="31">
        <f t="shared" si="6528"/>
        <v>0</v>
      </c>
      <c r="AK1929" s="31">
        <f t="shared" si="6529"/>
        <v>0</v>
      </c>
      <c r="AL1929" s="31">
        <f t="shared" si="6530"/>
        <v>0</v>
      </c>
      <c r="AM1929" s="31">
        <f t="shared" si="6614"/>
        <v>0</v>
      </c>
      <c r="AN1929" s="31">
        <f t="shared" si="6615"/>
        <v>0</v>
      </c>
      <c r="AO1929" s="31">
        <f t="shared" si="6616"/>
        <v>0</v>
      </c>
      <c r="AP1929" s="31">
        <f t="shared" si="6531"/>
        <v>0</v>
      </c>
      <c r="AQ1929" s="31">
        <f t="shared" si="6532"/>
        <v>0</v>
      </c>
      <c r="AR1929" s="31">
        <f t="shared" si="6533"/>
        <v>0</v>
      </c>
      <c r="AS1929" s="31">
        <f t="shared" si="6617"/>
        <v>0</v>
      </c>
      <c r="AT1929" s="31">
        <f t="shared" si="6618"/>
        <v>0</v>
      </c>
      <c r="AU1929" s="31">
        <f t="shared" si="6619"/>
        <v>0</v>
      </c>
      <c r="AV1929" s="31">
        <f t="shared" si="6534"/>
        <v>0</v>
      </c>
      <c r="AW1929" s="31">
        <f t="shared" si="6535"/>
        <v>0</v>
      </c>
      <c r="AX1929" s="31">
        <f t="shared" si="6536"/>
        <v>0</v>
      </c>
      <c r="AY1929" s="31">
        <f t="shared" si="6620"/>
        <v>0</v>
      </c>
      <c r="AZ1929" s="31">
        <f t="shared" si="6621"/>
        <v>0</v>
      </c>
      <c r="BA1929" s="31">
        <f t="shared" si="6622"/>
        <v>0</v>
      </c>
      <c r="BB1929" s="31">
        <f t="shared" si="6537"/>
        <v>0</v>
      </c>
      <c r="BC1929" s="31">
        <f t="shared" si="6538"/>
        <v>0</v>
      </c>
      <c r="BD1929" s="31">
        <f t="shared" si="6539"/>
        <v>0</v>
      </c>
      <c r="BE1929" s="31">
        <f t="shared" si="6623"/>
        <v>0</v>
      </c>
      <c r="BF1929" s="31">
        <f t="shared" si="6624"/>
        <v>0</v>
      </c>
      <c r="BG1929" s="31">
        <f t="shared" si="6625"/>
        <v>0</v>
      </c>
      <c r="BH1929" s="31">
        <f t="shared" si="6540"/>
        <v>0</v>
      </c>
      <c r="BI1929" s="31">
        <f t="shared" si="6541"/>
        <v>0</v>
      </c>
      <c r="BJ1929" s="31">
        <f t="shared" si="6542"/>
        <v>0</v>
      </c>
      <c r="BK1929" s="31">
        <f t="shared" si="6626"/>
        <v>0</v>
      </c>
      <c r="BL1929" s="31">
        <f t="shared" si="6627"/>
        <v>0</v>
      </c>
      <c r="BM1929" s="31">
        <f t="shared" si="6628"/>
        <v>0</v>
      </c>
      <c r="BN1929" s="31">
        <f t="shared" si="6543"/>
        <v>0</v>
      </c>
      <c r="BO1929" s="31">
        <f t="shared" si="6544"/>
        <v>0</v>
      </c>
      <c r="BP1929" s="31">
        <f t="shared" si="6545"/>
        <v>0</v>
      </c>
      <c r="BQ1929" s="31">
        <f t="shared" si="6629"/>
        <v>0</v>
      </c>
      <c r="BR1929" s="31">
        <f t="shared" si="6630"/>
        <v>0</v>
      </c>
      <c r="BS1929" s="31">
        <f t="shared" si="6546"/>
        <v>0</v>
      </c>
      <c r="BT1929" s="31">
        <f t="shared" si="6547"/>
        <v>0</v>
      </c>
      <c r="BU1929" s="31">
        <f t="shared" si="6548"/>
        <v>0</v>
      </c>
      <c r="BV1929" s="31">
        <f t="shared" si="6631"/>
        <v>0</v>
      </c>
      <c r="BW1929" s="31">
        <f t="shared" si="6632"/>
        <v>0</v>
      </c>
      <c r="BX1929" s="31">
        <f t="shared" si="6549"/>
        <v>0</v>
      </c>
      <c r="BY1929" s="31">
        <f t="shared" si="6550"/>
        <v>0</v>
      </c>
      <c r="BZ1929" s="31">
        <f t="shared" si="6551"/>
        <v>0</v>
      </c>
      <c r="CA1929" s="31">
        <f t="shared" si="6633"/>
        <v>0</v>
      </c>
      <c r="CB1929" s="31">
        <f t="shared" si="6634"/>
        <v>0</v>
      </c>
      <c r="CC1929" s="31">
        <f t="shared" si="6635"/>
        <v>0</v>
      </c>
      <c r="CD1929" s="31">
        <f t="shared" si="6593"/>
        <v>0</v>
      </c>
      <c r="CE1929" s="31">
        <f t="shared" si="6594"/>
        <v>0</v>
      </c>
      <c r="CF1929" s="31">
        <f t="shared" si="6595"/>
        <v>0</v>
      </c>
      <c r="CG1929" s="31">
        <f t="shared" si="6636"/>
        <v>0</v>
      </c>
      <c r="CH1929" s="24">
        <v>0</v>
      </c>
      <c r="CI1929" s="40"/>
      <c r="CO1929" s="1" t="s">
        <v>31</v>
      </c>
    </row>
    <row r="1930" ht="39.549999999999997" hidden="1">
      <c r="A1930" s="41" t="s">
        <v>1103</v>
      </c>
      <c r="B1930" s="17">
        <v>400</v>
      </c>
      <c r="C1930" s="16"/>
      <c r="D1930" s="16"/>
      <c r="E1930" s="39" t="s">
        <v>84</v>
      </c>
      <c r="F1930" s="31">
        <f t="shared" si="6638"/>
        <v>0</v>
      </c>
      <c r="G1930" s="31">
        <f t="shared" si="6597"/>
        <v>0</v>
      </c>
      <c r="H1930" s="31">
        <f t="shared" si="6598"/>
        <v>0</v>
      </c>
      <c r="I1930" s="31">
        <f t="shared" si="6599"/>
        <v>0</v>
      </c>
      <c r="J1930" s="31">
        <f t="shared" si="6600"/>
        <v>0</v>
      </c>
      <c r="K1930" s="31">
        <f t="shared" si="6601"/>
        <v>0</v>
      </c>
      <c r="L1930" s="31">
        <f t="shared" si="6516"/>
        <v>0</v>
      </c>
      <c r="M1930" s="31">
        <f t="shared" si="6517"/>
        <v>0</v>
      </c>
      <c r="N1930" s="31">
        <f t="shared" si="6518"/>
        <v>0</v>
      </c>
      <c r="O1930" s="31">
        <f t="shared" si="6602"/>
        <v>0</v>
      </c>
      <c r="P1930" s="31">
        <f t="shared" si="6603"/>
        <v>0</v>
      </c>
      <c r="Q1930" s="31">
        <f t="shared" si="6604"/>
        <v>0</v>
      </c>
      <c r="R1930" s="31">
        <f t="shared" si="6519"/>
        <v>0</v>
      </c>
      <c r="S1930" s="31">
        <f t="shared" si="6520"/>
        <v>0</v>
      </c>
      <c r="T1930" s="31">
        <f t="shared" si="6521"/>
        <v>0</v>
      </c>
      <c r="U1930" s="31">
        <f t="shared" si="6605"/>
        <v>0</v>
      </c>
      <c r="V1930" s="31">
        <f t="shared" si="6606"/>
        <v>0</v>
      </c>
      <c r="W1930" s="31">
        <f t="shared" si="6607"/>
        <v>0</v>
      </c>
      <c r="X1930" s="31">
        <f t="shared" si="6522"/>
        <v>0</v>
      </c>
      <c r="Y1930" s="31">
        <f t="shared" si="6523"/>
        <v>0</v>
      </c>
      <c r="Z1930" s="31">
        <f t="shared" si="6524"/>
        <v>0</v>
      </c>
      <c r="AA1930" s="31">
        <f t="shared" si="6608"/>
        <v>0</v>
      </c>
      <c r="AB1930" s="31">
        <f t="shared" si="6609"/>
        <v>0</v>
      </c>
      <c r="AC1930" s="31">
        <f t="shared" si="6610"/>
        <v>0</v>
      </c>
      <c r="AD1930" s="31">
        <f t="shared" si="6525"/>
        <v>0</v>
      </c>
      <c r="AE1930" s="31">
        <f t="shared" si="6526"/>
        <v>0</v>
      </c>
      <c r="AF1930" s="31">
        <f t="shared" si="6527"/>
        <v>0</v>
      </c>
      <c r="AG1930" s="31">
        <f t="shared" si="6611"/>
        <v>0</v>
      </c>
      <c r="AH1930" s="31">
        <f t="shared" si="6612"/>
        <v>0</v>
      </c>
      <c r="AI1930" s="31">
        <f t="shared" si="6613"/>
        <v>0</v>
      </c>
      <c r="AJ1930" s="31">
        <f t="shared" si="6528"/>
        <v>0</v>
      </c>
      <c r="AK1930" s="31">
        <f t="shared" si="6529"/>
        <v>0</v>
      </c>
      <c r="AL1930" s="31">
        <f t="shared" si="6530"/>
        <v>0</v>
      </c>
      <c r="AM1930" s="31">
        <f t="shared" si="6614"/>
        <v>0</v>
      </c>
      <c r="AN1930" s="31">
        <f t="shared" si="6615"/>
        <v>0</v>
      </c>
      <c r="AO1930" s="31">
        <f t="shared" si="6616"/>
        <v>0</v>
      </c>
      <c r="AP1930" s="31">
        <f t="shared" si="6531"/>
        <v>0</v>
      </c>
      <c r="AQ1930" s="31">
        <f t="shared" si="6532"/>
        <v>0</v>
      </c>
      <c r="AR1930" s="31">
        <f t="shared" si="6533"/>
        <v>0</v>
      </c>
      <c r="AS1930" s="31">
        <f t="shared" si="6617"/>
        <v>0</v>
      </c>
      <c r="AT1930" s="31">
        <f t="shared" si="6618"/>
        <v>0</v>
      </c>
      <c r="AU1930" s="31">
        <f t="shared" si="6619"/>
        <v>0</v>
      </c>
      <c r="AV1930" s="31">
        <f t="shared" si="6534"/>
        <v>0</v>
      </c>
      <c r="AW1930" s="31">
        <f t="shared" si="6535"/>
        <v>0</v>
      </c>
      <c r="AX1930" s="31">
        <f t="shared" si="6536"/>
        <v>0</v>
      </c>
      <c r="AY1930" s="31">
        <f t="shared" si="6620"/>
        <v>0</v>
      </c>
      <c r="AZ1930" s="31">
        <f t="shared" si="6621"/>
        <v>0</v>
      </c>
      <c r="BA1930" s="31">
        <f t="shared" si="6622"/>
        <v>0</v>
      </c>
      <c r="BB1930" s="31">
        <f t="shared" si="6537"/>
        <v>0</v>
      </c>
      <c r="BC1930" s="31">
        <f t="shared" si="6538"/>
        <v>0</v>
      </c>
      <c r="BD1930" s="31">
        <f t="shared" si="6539"/>
        <v>0</v>
      </c>
      <c r="BE1930" s="31">
        <f t="shared" si="6623"/>
        <v>0</v>
      </c>
      <c r="BF1930" s="31">
        <f t="shared" si="6624"/>
        <v>0</v>
      </c>
      <c r="BG1930" s="31">
        <f t="shared" si="6625"/>
        <v>0</v>
      </c>
      <c r="BH1930" s="31">
        <f t="shared" si="6540"/>
        <v>0</v>
      </c>
      <c r="BI1930" s="31">
        <f t="shared" si="6541"/>
        <v>0</v>
      </c>
      <c r="BJ1930" s="31">
        <f t="shared" si="6542"/>
        <v>0</v>
      </c>
      <c r="BK1930" s="31">
        <f t="shared" si="6626"/>
        <v>0</v>
      </c>
      <c r="BL1930" s="31">
        <f t="shared" si="6627"/>
        <v>0</v>
      </c>
      <c r="BM1930" s="31">
        <f t="shared" si="6628"/>
        <v>0</v>
      </c>
      <c r="BN1930" s="31">
        <f t="shared" si="6543"/>
        <v>0</v>
      </c>
      <c r="BO1930" s="31">
        <f t="shared" si="6544"/>
        <v>0</v>
      </c>
      <c r="BP1930" s="31">
        <f t="shared" si="6545"/>
        <v>0</v>
      </c>
      <c r="BQ1930" s="31">
        <f t="shared" si="6629"/>
        <v>0</v>
      </c>
      <c r="BR1930" s="31">
        <f t="shared" si="6630"/>
        <v>0</v>
      </c>
      <c r="BS1930" s="31">
        <f t="shared" si="6546"/>
        <v>0</v>
      </c>
      <c r="BT1930" s="31">
        <f t="shared" si="6547"/>
        <v>0</v>
      </c>
      <c r="BU1930" s="31">
        <f t="shared" si="6548"/>
        <v>0</v>
      </c>
      <c r="BV1930" s="31">
        <f t="shared" si="6631"/>
        <v>0</v>
      </c>
      <c r="BW1930" s="31">
        <f t="shared" si="6632"/>
        <v>0</v>
      </c>
      <c r="BX1930" s="31">
        <f t="shared" si="6549"/>
        <v>0</v>
      </c>
      <c r="BY1930" s="31">
        <f t="shared" si="6550"/>
        <v>0</v>
      </c>
      <c r="BZ1930" s="31">
        <f t="shared" si="6551"/>
        <v>0</v>
      </c>
      <c r="CA1930" s="31">
        <f t="shared" si="6633"/>
        <v>0</v>
      </c>
      <c r="CB1930" s="31">
        <f t="shared" si="6634"/>
        <v>0</v>
      </c>
      <c r="CC1930" s="31">
        <f t="shared" si="6635"/>
        <v>0</v>
      </c>
      <c r="CD1930" s="31">
        <f t="shared" si="6593"/>
        <v>0</v>
      </c>
      <c r="CE1930" s="31">
        <f t="shared" si="6594"/>
        <v>0</v>
      </c>
      <c r="CF1930" s="31">
        <f t="shared" si="6595"/>
        <v>0</v>
      </c>
      <c r="CG1930" s="31">
        <f t="shared" si="6636"/>
        <v>0</v>
      </c>
      <c r="CH1930" s="24">
        <v>0</v>
      </c>
      <c r="CI1930" s="40"/>
      <c r="CM1930" s="1" t="s">
        <v>29</v>
      </c>
    </row>
    <row r="1931" ht="116.40000000000001" hidden="1">
      <c r="A1931" s="41" t="s">
        <v>1103</v>
      </c>
      <c r="B1931" s="17">
        <v>460</v>
      </c>
      <c r="C1931" s="16"/>
      <c r="D1931" s="16"/>
      <c r="E1931" s="39" t="s">
        <v>286</v>
      </c>
      <c r="F1931" s="31">
        <f t="shared" si="6638"/>
        <v>0</v>
      </c>
      <c r="G1931" s="31">
        <f t="shared" si="6597"/>
        <v>0</v>
      </c>
      <c r="H1931" s="31">
        <f t="shared" si="6598"/>
        <v>0</v>
      </c>
      <c r="I1931" s="31">
        <f t="shared" si="6599"/>
        <v>0</v>
      </c>
      <c r="J1931" s="31">
        <f t="shared" si="6600"/>
        <v>0</v>
      </c>
      <c r="K1931" s="31">
        <f t="shared" si="6601"/>
        <v>0</v>
      </c>
      <c r="L1931" s="31">
        <f t="shared" si="6516"/>
        <v>0</v>
      </c>
      <c r="M1931" s="31">
        <f t="shared" si="6517"/>
        <v>0</v>
      </c>
      <c r="N1931" s="31">
        <f t="shared" si="6518"/>
        <v>0</v>
      </c>
      <c r="O1931" s="31">
        <f t="shared" si="6602"/>
        <v>0</v>
      </c>
      <c r="P1931" s="31">
        <f t="shared" si="6603"/>
        <v>0</v>
      </c>
      <c r="Q1931" s="31">
        <f t="shared" si="6604"/>
        <v>0</v>
      </c>
      <c r="R1931" s="31">
        <f t="shared" si="6519"/>
        <v>0</v>
      </c>
      <c r="S1931" s="31">
        <f t="shared" si="6520"/>
        <v>0</v>
      </c>
      <c r="T1931" s="31">
        <f t="shared" si="6521"/>
        <v>0</v>
      </c>
      <c r="U1931" s="31">
        <f t="shared" si="6605"/>
        <v>0</v>
      </c>
      <c r="V1931" s="31">
        <f t="shared" si="6606"/>
        <v>0</v>
      </c>
      <c r="W1931" s="31">
        <f t="shared" si="6607"/>
        <v>0</v>
      </c>
      <c r="X1931" s="31">
        <f t="shared" si="6522"/>
        <v>0</v>
      </c>
      <c r="Y1931" s="31">
        <f t="shared" si="6523"/>
        <v>0</v>
      </c>
      <c r="Z1931" s="31">
        <f t="shared" si="6524"/>
        <v>0</v>
      </c>
      <c r="AA1931" s="31">
        <f t="shared" si="6608"/>
        <v>0</v>
      </c>
      <c r="AB1931" s="31">
        <f t="shared" si="6609"/>
        <v>0</v>
      </c>
      <c r="AC1931" s="31">
        <f t="shared" si="6610"/>
        <v>0</v>
      </c>
      <c r="AD1931" s="31">
        <f t="shared" si="6525"/>
        <v>0</v>
      </c>
      <c r="AE1931" s="31">
        <f t="shared" si="6526"/>
        <v>0</v>
      </c>
      <c r="AF1931" s="31">
        <f t="shared" si="6527"/>
        <v>0</v>
      </c>
      <c r="AG1931" s="31">
        <f t="shared" si="6611"/>
        <v>0</v>
      </c>
      <c r="AH1931" s="31">
        <f t="shared" si="6612"/>
        <v>0</v>
      </c>
      <c r="AI1931" s="31">
        <f t="shared" si="6613"/>
        <v>0</v>
      </c>
      <c r="AJ1931" s="31">
        <f t="shared" si="6528"/>
        <v>0</v>
      </c>
      <c r="AK1931" s="31">
        <f t="shared" si="6529"/>
        <v>0</v>
      </c>
      <c r="AL1931" s="31">
        <f t="shared" si="6530"/>
        <v>0</v>
      </c>
      <c r="AM1931" s="31">
        <f t="shared" si="6614"/>
        <v>0</v>
      </c>
      <c r="AN1931" s="31">
        <f t="shared" si="6615"/>
        <v>0</v>
      </c>
      <c r="AO1931" s="31">
        <f t="shared" si="6616"/>
        <v>0</v>
      </c>
      <c r="AP1931" s="31">
        <f t="shared" si="6531"/>
        <v>0</v>
      </c>
      <c r="AQ1931" s="31">
        <f t="shared" si="6532"/>
        <v>0</v>
      </c>
      <c r="AR1931" s="31">
        <f t="shared" si="6533"/>
        <v>0</v>
      </c>
      <c r="AS1931" s="31">
        <f t="shared" si="6617"/>
        <v>0</v>
      </c>
      <c r="AT1931" s="31">
        <f t="shared" si="6618"/>
        <v>0</v>
      </c>
      <c r="AU1931" s="31">
        <f t="shared" si="6619"/>
        <v>0</v>
      </c>
      <c r="AV1931" s="31">
        <f t="shared" si="6534"/>
        <v>0</v>
      </c>
      <c r="AW1931" s="31">
        <f t="shared" si="6535"/>
        <v>0</v>
      </c>
      <c r="AX1931" s="31">
        <f t="shared" si="6536"/>
        <v>0</v>
      </c>
      <c r="AY1931" s="31">
        <f t="shared" si="6620"/>
        <v>0</v>
      </c>
      <c r="AZ1931" s="31">
        <f t="shared" si="6621"/>
        <v>0</v>
      </c>
      <c r="BA1931" s="31">
        <f t="shared" si="6622"/>
        <v>0</v>
      </c>
      <c r="BB1931" s="31">
        <f t="shared" si="6537"/>
        <v>0</v>
      </c>
      <c r="BC1931" s="31">
        <f t="shared" si="6538"/>
        <v>0</v>
      </c>
      <c r="BD1931" s="31">
        <f t="shared" si="6539"/>
        <v>0</v>
      </c>
      <c r="BE1931" s="31">
        <f t="shared" si="6623"/>
        <v>0</v>
      </c>
      <c r="BF1931" s="31">
        <f t="shared" si="6624"/>
        <v>0</v>
      </c>
      <c r="BG1931" s="31">
        <f t="shared" si="6625"/>
        <v>0</v>
      </c>
      <c r="BH1931" s="31">
        <f t="shared" si="6540"/>
        <v>0</v>
      </c>
      <c r="BI1931" s="31">
        <f t="shared" si="6541"/>
        <v>0</v>
      </c>
      <c r="BJ1931" s="31">
        <f t="shared" si="6542"/>
        <v>0</v>
      </c>
      <c r="BK1931" s="31">
        <f t="shared" si="6626"/>
        <v>0</v>
      </c>
      <c r="BL1931" s="31">
        <f t="shared" si="6627"/>
        <v>0</v>
      </c>
      <c r="BM1931" s="31">
        <f t="shared" si="6628"/>
        <v>0</v>
      </c>
      <c r="BN1931" s="31">
        <f t="shared" si="6543"/>
        <v>0</v>
      </c>
      <c r="BO1931" s="31">
        <f t="shared" si="6544"/>
        <v>0</v>
      </c>
      <c r="BP1931" s="31">
        <f t="shared" si="6545"/>
        <v>0</v>
      </c>
      <c r="BQ1931" s="31">
        <f t="shared" si="6629"/>
        <v>0</v>
      </c>
      <c r="BR1931" s="31">
        <f t="shared" si="6630"/>
        <v>0</v>
      </c>
      <c r="BS1931" s="31">
        <f t="shared" si="6546"/>
        <v>0</v>
      </c>
      <c r="BT1931" s="31">
        <f t="shared" si="6547"/>
        <v>0</v>
      </c>
      <c r="BU1931" s="31">
        <f t="shared" si="6548"/>
        <v>0</v>
      </c>
      <c r="BV1931" s="31">
        <f t="shared" si="6631"/>
        <v>0</v>
      </c>
      <c r="BW1931" s="31">
        <f t="shared" si="6632"/>
        <v>0</v>
      </c>
      <c r="BX1931" s="31">
        <f t="shared" si="6549"/>
        <v>0</v>
      </c>
      <c r="BY1931" s="31">
        <f t="shared" si="6550"/>
        <v>0</v>
      </c>
      <c r="BZ1931" s="31">
        <f t="shared" si="6551"/>
        <v>0</v>
      </c>
      <c r="CA1931" s="31">
        <f t="shared" si="6633"/>
        <v>0</v>
      </c>
      <c r="CB1931" s="31">
        <f t="shared" si="6634"/>
        <v>0</v>
      </c>
      <c r="CC1931" s="31">
        <f t="shared" si="6635"/>
        <v>0</v>
      </c>
      <c r="CD1931" s="31">
        <f t="shared" si="6593"/>
        <v>0</v>
      </c>
      <c r="CE1931" s="31">
        <f t="shared" si="6594"/>
        <v>0</v>
      </c>
      <c r="CF1931" s="31">
        <f t="shared" si="6595"/>
        <v>0</v>
      </c>
      <c r="CG1931" s="31">
        <f t="shared" si="6636"/>
        <v>0</v>
      </c>
      <c r="CH1931" s="24">
        <v>0</v>
      </c>
      <c r="CI1931" s="40"/>
      <c r="CN1931" s="1" t="s">
        <v>30</v>
      </c>
    </row>
    <row r="1932" ht="15" hidden="1">
      <c r="A1932" s="41" t="s">
        <v>1103</v>
      </c>
      <c r="B1932" s="17">
        <v>460</v>
      </c>
      <c r="C1932" s="16" t="s">
        <v>66</v>
      </c>
      <c r="D1932" s="16" t="s">
        <v>313</v>
      </c>
      <c r="E1932" s="39" t="s">
        <v>1082</v>
      </c>
      <c r="F1932" s="31"/>
      <c r="G1932" s="31"/>
      <c r="H1932" s="31"/>
      <c r="I1932" s="31"/>
      <c r="J1932" s="31"/>
      <c r="K1932" s="31"/>
      <c r="L1932" s="31">
        <f t="shared" si="6516"/>
        <v>0</v>
      </c>
      <c r="M1932" s="31">
        <f t="shared" si="6517"/>
        <v>0</v>
      </c>
      <c r="N1932" s="31">
        <f t="shared" si="6518"/>
        <v>0</v>
      </c>
      <c r="O1932" s="31"/>
      <c r="P1932" s="31"/>
      <c r="Q1932" s="31"/>
      <c r="R1932" s="31">
        <f t="shared" si="6519"/>
        <v>0</v>
      </c>
      <c r="S1932" s="31">
        <f t="shared" si="6520"/>
        <v>0</v>
      </c>
      <c r="T1932" s="31">
        <f t="shared" si="6521"/>
        <v>0</v>
      </c>
      <c r="U1932" s="31"/>
      <c r="V1932" s="31"/>
      <c r="W1932" s="31"/>
      <c r="X1932" s="31">
        <f t="shared" si="6522"/>
        <v>0</v>
      </c>
      <c r="Y1932" s="31">
        <f t="shared" si="6523"/>
        <v>0</v>
      </c>
      <c r="Z1932" s="31">
        <f t="shared" si="6524"/>
        <v>0</v>
      </c>
      <c r="AA1932" s="31"/>
      <c r="AB1932" s="31"/>
      <c r="AC1932" s="31"/>
      <c r="AD1932" s="31">
        <f t="shared" si="6525"/>
        <v>0</v>
      </c>
      <c r="AE1932" s="31">
        <f t="shared" si="6526"/>
        <v>0</v>
      </c>
      <c r="AF1932" s="31">
        <f t="shared" si="6527"/>
        <v>0</v>
      </c>
      <c r="AG1932" s="31"/>
      <c r="AH1932" s="31"/>
      <c r="AI1932" s="31"/>
      <c r="AJ1932" s="31">
        <f t="shared" si="6528"/>
        <v>0</v>
      </c>
      <c r="AK1932" s="31">
        <f t="shared" si="6529"/>
        <v>0</v>
      </c>
      <c r="AL1932" s="31">
        <f t="shared" si="6530"/>
        <v>0</v>
      </c>
      <c r="AM1932" s="31"/>
      <c r="AN1932" s="31"/>
      <c r="AO1932" s="31"/>
      <c r="AP1932" s="31">
        <f t="shared" si="6531"/>
        <v>0</v>
      </c>
      <c r="AQ1932" s="31">
        <f t="shared" si="6532"/>
        <v>0</v>
      </c>
      <c r="AR1932" s="31">
        <f t="shared" si="6533"/>
        <v>0</v>
      </c>
      <c r="AS1932" s="31"/>
      <c r="AT1932" s="31"/>
      <c r="AU1932" s="31"/>
      <c r="AV1932" s="31">
        <f t="shared" si="6534"/>
        <v>0</v>
      </c>
      <c r="AW1932" s="31">
        <f t="shared" si="6535"/>
        <v>0</v>
      </c>
      <c r="AX1932" s="31">
        <f t="shared" si="6536"/>
        <v>0</v>
      </c>
      <c r="AY1932" s="31"/>
      <c r="AZ1932" s="31"/>
      <c r="BA1932" s="31"/>
      <c r="BB1932" s="31">
        <f t="shared" si="6537"/>
        <v>0</v>
      </c>
      <c r="BC1932" s="31">
        <f t="shared" si="6538"/>
        <v>0</v>
      </c>
      <c r="BD1932" s="31">
        <f t="shared" si="6539"/>
        <v>0</v>
      </c>
      <c r="BE1932" s="31"/>
      <c r="BF1932" s="31"/>
      <c r="BG1932" s="31"/>
      <c r="BH1932" s="31">
        <f t="shared" si="6540"/>
        <v>0</v>
      </c>
      <c r="BI1932" s="31">
        <f t="shared" si="6541"/>
        <v>0</v>
      </c>
      <c r="BJ1932" s="31">
        <f t="shared" si="6542"/>
        <v>0</v>
      </c>
      <c r="BK1932" s="31"/>
      <c r="BL1932" s="31"/>
      <c r="BM1932" s="31"/>
      <c r="BN1932" s="31">
        <f t="shared" si="6543"/>
        <v>0</v>
      </c>
      <c r="BO1932" s="31">
        <f t="shared" si="6544"/>
        <v>0</v>
      </c>
      <c r="BP1932" s="31">
        <f t="shared" si="6545"/>
        <v>0</v>
      </c>
      <c r="BQ1932" s="31"/>
      <c r="BR1932" s="31"/>
      <c r="BS1932" s="31">
        <f t="shared" si="6546"/>
        <v>0</v>
      </c>
      <c r="BT1932" s="31">
        <f t="shared" si="6547"/>
        <v>0</v>
      </c>
      <c r="BU1932" s="31">
        <f t="shared" si="6548"/>
        <v>0</v>
      </c>
      <c r="BV1932" s="31"/>
      <c r="BW1932" s="31"/>
      <c r="BX1932" s="31">
        <f t="shared" si="6549"/>
        <v>0</v>
      </c>
      <c r="BY1932" s="31">
        <f t="shared" si="6550"/>
        <v>0</v>
      </c>
      <c r="BZ1932" s="31">
        <f t="shared" si="6551"/>
        <v>0</v>
      </c>
      <c r="CA1932" s="31"/>
      <c r="CB1932" s="31"/>
      <c r="CC1932" s="31"/>
      <c r="CD1932" s="31">
        <f t="shared" si="6593"/>
        <v>0</v>
      </c>
      <c r="CE1932" s="31">
        <f t="shared" si="6594"/>
        <v>0</v>
      </c>
      <c r="CF1932" s="31">
        <f t="shared" si="6595"/>
        <v>0</v>
      </c>
      <c r="CG1932" s="31"/>
      <c r="CH1932" s="24">
        <v>0</v>
      </c>
      <c r="CI1932" s="40"/>
    </row>
    <row r="1933" ht="43.75" hidden="1">
      <c r="A1933" s="41" t="s">
        <v>1105</v>
      </c>
      <c r="B1933" s="41"/>
      <c r="C1933" s="39"/>
      <c r="D1933" s="16"/>
      <c r="E1933" s="39" t="s">
        <v>1106</v>
      </c>
      <c r="F1933" s="31">
        <f t="shared" si="6638"/>
        <v>0</v>
      </c>
      <c r="G1933" s="31">
        <f t="shared" si="6597"/>
        <v>0</v>
      </c>
      <c r="H1933" s="31">
        <f t="shared" si="6598"/>
        <v>0</v>
      </c>
      <c r="I1933" s="31">
        <f t="shared" si="6599"/>
        <v>0</v>
      </c>
      <c r="J1933" s="31">
        <f t="shared" si="6600"/>
        <v>0</v>
      </c>
      <c r="K1933" s="31">
        <f t="shared" si="6601"/>
        <v>0</v>
      </c>
      <c r="L1933" s="31">
        <f t="shared" ref="L1933:L1996" si="6639">F1933+I1933</f>
        <v>0</v>
      </c>
      <c r="M1933" s="31">
        <f t="shared" ref="M1933:M1996" si="6640">G1933+J1933</f>
        <v>0</v>
      </c>
      <c r="N1933" s="31">
        <f t="shared" ref="N1933:N1996" si="6641">H1933+K1933</f>
        <v>0</v>
      </c>
      <c r="O1933" s="31">
        <f t="shared" si="6602"/>
        <v>0</v>
      </c>
      <c r="P1933" s="31">
        <f t="shared" si="6603"/>
        <v>0</v>
      </c>
      <c r="Q1933" s="31">
        <f t="shared" si="6604"/>
        <v>0</v>
      </c>
      <c r="R1933" s="31">
        <f t="shared" ref="R1933:R1996" si="6642">L1933+O1933</f>
        <v>0</v>
      </c>
      <c r="S1933" s="31">
        <f t="shared" ref="S1933:S1996" si="6643">M1933+P1933</f>
        <v>0</v>
      </c>
      <c r="T1933" s="31">
        <f t="shared" ref="T1933:T1996" si="6644">N1933+Q1933</f>
        <v>0</v>
      </c>
      <c r="U1933" s="31">
        <f t="shared" si="6605"/>
        <v>0</v>
      </c>
      <c r="V1933" s="31">
        <f t="shared" si="6606"/>
        <v>0</v>
      </c>
      <c r="W1933" s="31">
        <f t="shared" si="6607"/>
        <v>0</v>
      </c>
      <c r="X1933" s="31">
        <f t="shared" ref="X1933:X1996" si="6645">R1933+U1933</f>
        <v>0</v>
      </c>
      <c r="Y1933" s="31">
        <f t="shared" ref="Y1933:Y1996" si="6646">S1933+V1933</f>
        <v>0</v>
      </c>
      <c r="Z1933" s="31">
        <f t="shared" ref="Z1933:Z1996" si="6647">T1933+W1933</f>
        <v>0</v>
      </c>
      <c r="AA1933" s="31">
        <f t="shared" si="6608"/>
        <v>0</v>
      </c>
      <c r="AB1933" s="31">
        <f t="shared" si="6609"/>
        <v>0</v>
      </c>
      <c r="AC1933" s="31">
        <f t="shared" si="6610"/>
        <v>0</v>
      </c>
      <c r="AD1933" s="31">
        <f t="shared" ref="AD1933:AD1996" si="6648">X1933+AA1933</f>
        <v>0</v>
      </c>
      <c r="AE1933" s="31">
        <f t="shared" ref="AE1933:AE1996" si="6649">Y1933+AB1933</f>
        <v>0</v>
      </c>
      <c r="AF1933" s="31">
        <f t="shared" ref="AF1933:AF1996" si="6650">Z1933+AC1933</f>
        <v>0</v>
      </c>
      <c r="AG1933" s="31">
        <f t="shared" si="6611"/>
        <v>0</v>
      </c>
      <c r="AH1933" s="31">
        <f t="shared" si="6612"/>
        <v>0</v>
      </c>
      <c r="AI1933" s="31">
        <f t="shared" si="6613"/>
        <v>0</v>
      </c>
      <c r="AJ1933" s="31">
        <f t="shared" ref="AJ1933:AJ1996" si="6651">AD1933+AG1933</f>
        <v>0</v>
      </c>
      <c r="AK1933" s="31">
        <f t="shared" ref="AK1933:AK1996" si="6652">AE1933+AH1933</f>
        <v>0</v>
      </c>
      <c r="AL1933" s="31">
        <f t="shared" ref="AL1933:AL1996" si="6653">AF1933+AI1933</f>
        <v>0</v>
      </c>
      <c r="AM1933" s="31">
        <f t="shared" si="6614"/>
        <v>0</v>
      </c>
      <c r="AN1933" s="31">
        <f t="shared" si="6615"/>
        <v>0</v>
      </c>
      <c r="AO1933" s="31">
        <f t="shared" si="6616"/>
        <v>0</v>
      </c>
      <c r="AP1933" s="31">
        <f t="shared" ref="AP1933:AP1996" si="6654">AJ1933+AM1933</f>
        <v>0</v>
      </c>
      <c r="AQ1933" s="31">
        <f t="shared" ref="AQ1933:AQ1996" si="6655">AK1933+AN1933</f>
        <v>0</v>
      </c>
      <c r="AR1933" s="31">
        <f t="shared" ref="AR1933:AR1996" si="6656">AL1933+AO1933</f>
        <v>0</v>
      </c>
      <c r="AS1933" s="31">
        <f t="shared" si="6617"/>
        <v>0</v>
      </c>
      <c r="AT1933" s="31">
        <f t="shared" si="6618"/>
        <v>0</v>
      </c>
      <c r="AU1933" s="31">
        <f t="shared" si="6619"/>
        <v>0</v>
      </c>
      <c r="AV1933" s="31">
        <f t="shared" ref="AV1933:AV1996" si="6657">AP1933+AS1933</f>
        <v>0</v>
      </c>
      <c r="AW1933" s="31">
        <f t="shared" ref="AW1933:AW1996" si="6658">AQ1933+AT1933</f>
        <v>0</v>
      </c>
      <c r="AX1933" s="31">
        <f t="shared" ref="AX1933:AX1996" si="6659">AR1933+AU1933</f>
        <v>0</v>
      </c>
      <c r="AY1933" s="31">
        <f t="shared" si="6620"/>
        <v>0</v>
      </c>
      <c r="AZ1933" s="31">
        <f t="shared" si="6621"/>
        <v>0</v>
      </c>
      <c r="BA1933" s="31">
        <f t="shared" si="6622"/>
        <v>0</v>
      </c>
      <c r="BB1933" s="31">
        <f t="shared" ref="BB1933:BB1996" si="6660">AV1933+AY1933</f>
        <v>0</v>
      </c>
      <c r="BC1933" s="31">
        <f t="shared" ref="BC1933:BC1996" si="6661">AW1933+AZ1933</f>
        <v>0</v>
      </c>
      <c r="BD1933" s="31">
        <f t="shared" ref="BD1933:BD1996" si="6662">AX1933+BA1933</f>
        <v>0</v>
      </c>
      <c r="BE1933" s="31">
        <f t="shared" si="6623"/>
        <v>0</v>
      </c>
      <c r="BF1933" s="31">
        <f t="shared" si="6624"/>
        <v>0</v>
      </c>
      <c r="BG1933" s="31">
        <f t="shared" si="6625"/>
        <v>0</v>
      </c>
      <c r="BH1933" s="31">
        <f t="shared" ref="BH1933:BH1996" si="6663">BB1933+BE1933</f>
        <v>0</v>
      </c>
      <c r="BI1933" s="31">
        <f t="shared" ref="BI1933:BI1996" si="6664">BC1933+BF1933</f>
        <v>0</v>
      </c>
      <c r="BJ1933" s="31">
        <f t="shared" ref="BJ1933:BJ1996" si="6665">BD1933+BG1933</f>
        <v>0</v>
      </c>
      <c r="BK1933" s="31">
        <f t="shared" si="6626"/>
        <v>0</v>
      </c>
      <c r="BL1933" s="31">
        <f t="shared" si="6627"/>
        <v>0</v>
      </c>
      <c r="BM1933" s="31">
        <f t="shared" si="6628"/>
        <v>0</v>
      </c>
      <c r="BN1933" s="31">
        <f t="shared" ref="BN1933:BN1996" si="6666">BH1933+BK1933</f>
        <v>0</v>
      </c>
      <c r="BO1933" s="31">
        <f t="shared" ref="BO1933:BO1996" si="6667">BI1933+BL1933</f>
        <v>0</v>
      </c>
      <c r="BP1933" s="31">
        <f t="shared" ref="BP1933:BP1996" si="6668">BJ1933+BM1933</f>
        <v>0</v>
      </c>
      <c r="BQ1933" s="31">
        <f t="shared" si="6629"/>
        <v>0</v>
      </c>
      <c r="BR1933" s="31">
        <f t="shared" si="6630"/>
        <v>0</v>
      </c>
      <c r="BS1933" s="31">
        <f t="shared" ref="BS1933:BS1996" si="6669">BQ1933+BN1933</f>
        <v>0</v>
      </c>
      <c r="BT1933" s="31">
        <f t="shared" ref="BT1933:BT1996" si="6670">BR1933+BO1933</f>
        <v>0</v>
      </c>
      <c r="BU1933" s="31">
        <f t="shared" ref="BU1933:BU1996" si="6671">BP1933</f>
        <v>0</v>
      </c>
      <c r="BV1933" s="31">
        <f t="shared" si="6631"/>
        <v>0</v>
      </c>
      <c r="BW1933" s="31">
        <f t="shared" si="6632"/>
        <v>0</v>
      </c>
      <c r="BX1933" s="31">
        <f t="shared" ref="BX1933:BX1996" si="6672">BS1933</f>
        <v>0</v>
      </c>
      <c r="BY1933" s="31">
        <f t="shared" ref="BY1933:BY1996" si="6673">BT1933+BV1933</f>
        <v>0</v>
      </c>
      <c r="BZ1933" s="31">
        <f t="shared" ref="BZ1933:BZ1996" si="6674">BU1933+BW1933</f>
        <v>0</v>
      </c>
      <c r="CA1933" s="31">
        <f t="shared" si="6633"/>
        <v>0</v>
      </c>
      <c r="CB1933" s="31">
        <f t="shared" si="6634"/>
        <v>0</v>
      </c>
      <c r="CC1933" s="31">
        <f t="shared" si="6635"/>
        <v>0</v>
      </c>
      <c r="CD1933" s="31">
        <f t="shared" si="6593"/>
        <v>0</v>
      </c>
      <c r="CE1933" s="31">
        <f t="shared" si="6594"/>
        <v>0</v>
      </c>
      <c r="CF1933" s="31">
        <f t="shared" si="6595"/>
        <v>0</v>
      </c>
      <c r="CG1933" s="31">
        <f t="shared" si="6636"/>
        <v>0</v>
      </c>
      <c r="CH1933" s="24">
        <v>0</v>
      </c>
      <c r="CI1933" s="40"/>
      <c r="CO1933" s="1" t="s">
        <v>31</v>
      </c>
    </row>
    <row r="1934" ht="39.549999999999997" hidden="1">
      <c r="A1934" s="41" t="s">
        <v>1105</v>
      </c>
      <c r="B1934" s="17">
        <v>400</v>
      </c>
      <c r="C1934" s="16"/>
      <c r="D1934" s="16"/>
      <c r="E1934" s="39" t="s">
        <v>84</v>
      </c>
      <c r="F1934" s="31">
        <f t="shared" si="6638"/>
        <v>0</v>
      </c>
      <c r="G1934" s="31">
        <f t="shared" si="6597"/>
        <v>0</v>
      </c>
      <c r="H1934" s="31">
        <f t="shared" si="6598"/>
        <v>0</v>
      </c>
      <c r="I1934" s="31">
        <f t="shared" si="6599"/>
        <v>0</v>
      </c>
      <c r="J1934" s="31">
        <f t="shared" si="6600"/>
        <v>0</v>
      </c>
      <c r="K1934" s="31">
        <f t="shared" si="6601"/>
        <v>0</v>
      </c>
      <c r="L1934" s="31">
        <f t="shared" si="6639"/>
        <v>0</v>
      </c>
      <c r="M1934" s="31">
        <f t="shared" si="6640"/>
        <v>0</v>
      </c>
      <c r="N1934" s="31">
        <f t="shared" si="6641"/>
        <v>0</v>
      </c>
      <c r="O1934" s="31">
        <f t="shared" si="6602"/>
        <v>0</v>
      </c>
      <c r="P1934" s="31">
        <f t="shared" si="6603"/>
        <v>0</v>
      </c>
      <c r="Q1934" s="31">
        <f t="shared" si="6604"/>
        <v>0</v>
      </c>
      <c r="R1934" s="31">
        <f t="shared" si="6642"/>
        <v>0</v>
      </c>
      <c r="S1934" s="31">
        <f t="shared" si="6643"/>
        <v>0</v>
      </c>
      <c r="T1934" s="31">
        <f t="shared" si="6644"/>
        <v>0</v>
      </c>
      <c r="U1934" s="31">
        <f t="shared" si="6605"/>
        <v>0</v>
      </c>
      <c r="V1934" s="31">
        <f t="shared" si="6606"/>
        <v>0</v>
      </c>
      <c r="W1934" s="31">
        <f t="shared" si="6607"/>
        <v>0</v>
      </c>
      <c r="X1934" s="31">
        <f t="shared" si="6645"/>
        <v>0</v>
      </c>
      <c r="Y1934" s="31">
        <f t="shared" si="6646"/>
        <v>0</v>
      </c>
      <c r="Z1934" s="31">
        <f t="shared" si="6647"/>
        <v>0</v>
      </c>
      <c r="AA1934" s="31">
        <f t="shared" si="6608"/>
        <v>0</v>
      </c>
      <c r="AB1934" s="31">
        <f t="shared" si="6609"/>
        <v>0</v>
      </c>
      <c r="AC1934" s="31">
        <f t="shared" si="6610"/>
        <v>0</v>
      </c>
      <c r="AD1934" s="31">
        <f t="shared" si="6648"/>
        <v>0</v>
      </c>
      <c r="AE1934" s="31">
        <f t="shared" si="6649"/>
        <v>0</v>
      </c>
      <c r="AF1934" s="31">
        <f t="shared" si="6650"/>
        <v>0</v>
      </c>
      <c r="AG1934" s="31">
        <f t="shared" si="6611"/>
        <v>0</v>
      </c>
      <c r="AH1934" s="31">
        <f t="shared" si="6612"/>
        <v>0</v>
      </c>
      <c r="AI1934" s="31">
        <f t="shared" si="6613"/>
        <v>0</v>
      </c>
      <c r="AJ1934" s="31">
        <f t="shared" si="6651"/>
        <v>0</v>
      </c>
      <c r="AK1934" s="31">
        <f t="shared" si="6652"/>
        <v>0</v>
      </c>
      <c r="AL1934" s="31">
        <f t="shared" si="6653"/>
        <v>0</v>
      </c>
      <c r="AM1934" s="31">
        <f t="shared" si="6614"/>
        <v>0</v>
      </c>
      <c r="AN1934" s="31">
        <f t="shared" si="6615"/>
        <v>0</v>
      </c>
      <c r="AO1934" s="31">
        <f t="shared" si="6616"/>
        <v>0</v>
      </c>
      <c r="AP1934" s="31">
        <f t="shared" si="6654"/>
        <v>0</v>
      </c>
      <c r="AQ1934" s="31">
        <f t="shared" si="6655"/>
        <v>0</v>
      </c>
      <c r="AR1934" s="31">
        <f t="shared" si="6656"/>
        <v>0</v>
      </c>
      <c r="AS1934" s="31">
        <f t="shared" si="6617"/>
        <v>0</v>
      </c>
      <c r="AT1934" s="31">
        <f t="shared" si="6618"/>
        <v>0</v>
      </c>
      <c r="AU1934" s="31">
        <f t="shared" si="6619"/>
        <v>0</v>
      </c>
      <c r="AV1934" s="31">
        <f t="shared" si="6657"/>
        <v>0</v>
      </c>
      <c r="AW1934" s="31">
        <f t="shared" si="6658"/>
        <v>0</v>
      </c>
      <c r="AX1934" s="31">
        <f t="shared" si="6659"/>
        <v>0</v>
      </c>
      <c r="AY1934" s="31">
        <f t="shared" si="6620"/>
        <v>0</v>
      </c>
      <c r="AZ1934" s="31">
        <f t="shared" si="6621"/>
        <v>0</v>
      </c>
      <c r="BA1934" s="31">
        <f t="shared" si="6622"/>
        <v>0</v>
      </c>
      <c r="BB1934" s="31">
        <f t="shared" si="6660"/>
        <v>0</v>
      </c>
      <c r="BC1934" s="31">
        <f t="shared" si="6661"/>
        <v>0</v>
      </c>
      <c r="BD1934" s="31">
        <f t="shared" si="6662"/>
        <v>0</v>
      </c>
      <c r="BE1934" s="31">
        <f t="shared" si="6623"/>
        <v>0</v>
      </c>
      <c r="BF1934" s="31">
        <f t="shared" si="6624"/>
        <v>0</v>
      </c>
      <c r="BG1934" s="31">
        <f t="shared" si="6625"/>
        <v>0</v>
      </c>
      <c r="BH1934" s="31">
        <f t="shared" si="6663"/>
        <v>0</v>
      </c>
      <c r="BI1934" s="31">
        <f t="shared" si="6664"/>
        <v>0</v>
      </c>
      <c r="BJ1934" s="31">
        <f t="shared" si="6665"/>
        <v>0</v>
      </c>
      <c r="BK1934" s="31">
        <f t="shared" si="6626"/>
        <v>0</v>
      </c>
      <c r="BL1934" s="31">
        <f t="shared" si="6627"/>
        <v>0</v>
      </c>
      <c r="BM1934" s="31">
        <f t="shared" si="6628"/>
        <v>0</v>
      </c>
      <c r="BN1934" s="31">
        <f t="shared" si="6666"/>
        <v>0</v>
      </c>
      <c r="BO1934" s="31">
        <f t="shared" si="6667"/>
        <v>0</v>
      </c>
      <c r="BP1934" s="31">
        <f t="shared" si="6668"/>
        <v>0</v>
      </c>
      <c r="BQ1934" s="31">
        <f t="shared" si="6629"/>
        <v>0</v>
      </c>
      <c r="BR1934" s="31">
        <f t="shared" si="6630"/>
        <v>0</v>
      </c>
      <c r="BS1934" s="31">
        <f t="shared" si="6669"/>
        <v>0</v>
      </c>
      <c r="BT1934" s="31">
        <f t="shared" si="6670"/>
        <v>0</v>
      </c>
      <c r="BU1934" s="31">
        <f t="shared" si="6671"/>
        <v>0</v>
      </c>
      <c r="BV1934" s="31">
        <f t="shared" si="6631"/>
        <v>0</v>
      </c>
      <c r="BW1934" s="31">
        <f t="shared" si="6632"/>
        <v>0</v>
      </c>
      <c r="BX1934" s="31">
        <f t="shared" si="6672"/>
        <v>0</v>
      </c>
      <c r="BY1934" s="31">
        <f t="shared" si="6673"/>
        <v>0</v>
      </c>
      <c r="BZ1934" s="31">
        <f t="shared" si="6674"/>
        <v>0</v>
      </c>
      <c r="CA1934" s="31">
        <f t="shared" si="6633"/>
        <v>0</v>
      </c>
      <c r="CB1934" s="31">
        <f t="shared" si="6634"/>
        <v>0</v>
      </c>
      <c r="CC1934" s="31">
        <f t="shared" si="6635"/>
        <v>0</v>
      </c>
      <c r="CD1934" s="31">
        <f t="shared" si="6593"/>
        <v>0</v>
      </c>
      <c r="CE1934" s="31">
        <f t="shared" si="6594"/>
        <v>0</v>
      </c>
      <c r="CF1934" s="31">
        <f t="shared" si="6595"/>
        <v>0</v>
      </c>
      <c r="CG1934" s="31">
        <f t="shared" si="6636"/>
        <v>0</v>
      </c>
      <c r="CH1934" s="24">
        <v>0</v>
      </c>
      <c r="CI1934" s="40"/>
      <c r="CM1934" s="1" t="s">
        <v>29</v>
      </c>
    </row>
    <row r="1935" ht="15" hidden="1">
      <c r="A1935" s="41" t="s">
        <v>1105</v>
      </c>
      <c r="B1935" s="17">
        <v>410</v>
      </c>
      <c r="C1935" s="16"/>
      <c r="D1935" s="16"/>
      <c r="E1935" s="39" t="s">
        <v>85</v>
      </c>
      <c r="F1935" s="31">
        <f t="shared" si="6638"/>
        <v>0</v>
      </c>
      <c r="G1935" s="31">
        <f t="shared" si="6597"/>
        <v>0</v>
      </c>
      <c r="H1935" s="31">
        <f t="shared" si="6598"/>
        <v>0</v>
      </c>
      <c r="I1935" s="31">
        <f t="shared" si="6599"/>
        <v>0</v>
      </c>
      <c r="J1935" s="31">
        <f t="shared" si="6600"/>
        <v>0</v>
      </c>
      <c r="K1935" s="31">
        <f t="shared" si="6601"/>
        <v>0</v>
      </c>
      <c r="L1935" s="31">
        <f t="shared" si="6639"/>
        <v>0</v>
      </c>
      <c r="M1935" s="31">
        <f t="shared" si="6640"/>
        <v>0</v>
      </c>
      <c r="N1935" s="31">
        <f t="shared" si="6641"/>
        <v>0</v>
      </c>
      <c r="O1935" s="31">
        <f t="shared" si="6602"/>
        <v>0</v>
      </c>
      <c r="P1935" s="31">
        <f t="shared" si="6603"/>
        <v>0</v>
      </c>
      <c r="Q1935" s="31">
        <f t="shared" si="6604"/>
        <v>0</v>
      </c>
      <c r="R1935" s="31">
        <f t="shared" si="6642"/>
        <v>0</v>
      </c>
      <c r="S1935" s="31">
        <f t="shared" si="6643"/>
        <v>0</v>
      </c>
      <c r="T1935" s="31">
        <f t="shared" si="6644"/>
        <v>0</v>
      </c>
      <c r="U1935" s="31">
        <f t="shared" si="6605"/>
        <v>0</v>
      </c>
      <c r="V1935" s="31">
        <f t="shared" si="6606"/>
        <v>0</v>
      </c>
      <c r="W1935" s="31">
        <f t="shared" si="6607"/>
        <v>0</v>
      </c>
      <c r="X1935" s="31">
        <f t="shared" si="6645"/>
        <v>0</v>
      </c>
      <c r="Y1935" s="31">
        <f t="shared" si="6646"/>
        <v>0</v>
      </c>
      <c r="Z1935" s="31">
        <f t="shared" si="6647"/>
        <v>0</v>
      </c>
      <c r="AA1935" s="31">
        <f t="shared" si="6608"/>
        <v>0</v>
      </c>
      <c r="AB1935" s="31">
        <f t="shared" si="6609"/>
        <v>0</v>
      </c>
      <c r="AC1935" s="31">
        <f t="shared" si="6610"/>
        <v>0</v>
      </c>
      <c r="AD1935" s="31">
        <f t="shared" si="6648"/>
        <v>0</v>
      </c>
      <c r="AE1935" s="31">
        <f t="shared" si="6649"/>
        <v>0</v>
      </c>
      <c r="AF1935" s="31">
        <f t="shared" si="6650"/>
        <v>0</v>
      </c>
      <c r="AG1935" s="31">
        <f t="shared" si="6611"/>
        <v>0</v>
      </c>
      <c r="AH1935" s="31">
        <f t="shared" si="6612"/>
        <v>0</v>
      </c>
      <c r="AI1935" s="31">
        <f t="shared" si="6613"/>
        <v>0</v>
      </c>
      <c r="AJ1935" s="31">
        <f t="shared" si="6651"/>
        <v>0</v>
      </c>
      <c r="AK1935" s="31">
        <f t="shared" si="6652"/>
        <v>0</v>
      </c>
      <c r="AL1935" s="31">
        <f t="shared" si="6653"/>
        <v>0</v>
      </c>
      <c r="AM1935" s="31">
        <f t="shared" si="6614"/>
        <v>0</v>
      </c>
      <c r="AN1935" s="31">
        <f t="shared" si="6615"/>
        <v>0</v>
      </c>
      <c r="AO1935" s="31">
        <f t="shared" si="6616"/>
        <v>0</v>
      </c>
      <c r="AP1935" s="31">
        <f t="shared" si="6654"/>
        <v>0</v>
      </c>
      <c r="AQ1935" s="31">
        <f t="shared" si="6655"/>
        <v>0</v>
      </c>
      <c r="AR1935" s="31">
        <f t="shared" si="6656"/>
        <v>0</v>
      </c>
      <c r="AS1935" s="31">
        <f t="shared" si="6617"/>
        <v>0</v>
      </c>
      <c r="AT1935" s="31">
        <f t="shared" si="6618"/>
        <v>0</v>
      </c>
      <c r="AU1935" s="31">
        <f t="shared" si="6619"/>
        <v>0</v>
      </c>
      <c r="AV1935" s="31">
        <f t="shared" si="6657"/>
        <v>0</v>
      </c>
      <c r="AW1935" s="31">
        <f t="shared" si="6658"/>
        <v>0</v>
      </c>
      <c r="AX1935" s="31">
        <f t="shared" si="6659"/>
        <v>0</v>
      </c>
      <c r="AY1935" s="31">
        <f t="shared" si="6620"/>
        <v>0</v>
      </c>
      <c r="AZ1935" s="31">
        <f t="shared" si="6621"/>
        <v>0</v>
      </c>
      <c r="BA1935" s="31">
        <f t="shared" si="6622"/>
        <v>0</v>
      </c>
      <c r="BB1935" s="31">
        <f t="shared" si="6660"/>
        <v>0</v>
      </c>
      <c r="BC1935" s="31">
        <f t="shared" si="6661"/>
        <v>0</v>
      </c>
      <c r="BD1935" s="31">
        <f t="shared" si="6662"/>
        <v>0</v>
      </c>
      <c r="BE1935" s="31">
        <f t="shared" si="6623"/>
        <v>0</v>
      </c>
      <c r="BF1935" s="31">
        <f t="shared" si="6624"/>
        <v>0</v>
      </c>
      <c r="BG1935" s="31">
        <f t="shared" si="6625"/>
        <v>0</v>
      </c>
      <c r="BH1935" s="31">
        <f t="shared" si="6663"/>
        <v>0</v>
      </c>
      <c r="BI1935" s="31">
        <f t="shared" si="6664"/>
        <v>0</v>
      </c>
      <c r="BJ1935" s="31">
        <f t="shared" si="6665"/>
        <v>0</v>
      </c>
      <c r="BK1935" s="31">
        <f t="shared" si="6626"/>
        <v>0</v>
      </c>
      <c r="BL1935" s="31">
        <f t="shared" si="6627"/>
        <v>0</v>
      </c>
      <c r="BM1935" s="31">
        <f t="shared" si="6628"/>
        <v>0</v>
      </c>
      <c r="BN1935" s="31">
        <f t="shared" si="6666"/>
        <v>0</v>
      </c>
      <c r="BO1935" s="31">
        <f t="shared" si="6667"/>
        <v>0</v>
      </c>
      <c r="BP1935" s="31">
        <f t="shared" si="6668"/>
        <v>0</v>
      </c>
      <c r="BQ1935" s="31">
        <f t="shared" si="6629"/>
        <v>0</v>
      </c>
      <c r="BR1935" s="31">
        <f t="shared" si="6630"/>
        <v>0</v>
      </c>
      <c r="BS1935" s="31">
        <f t="shared" si="6669"/>
        <v>0</v>
      </c>
      <c r="BT1935" s="31">
        <f t="shared" si="6670"/>
        <v>0</v>
      </c>
      <c r="BU1935" s="31">
        <f t="shared" si="6671"/>
        <v>0</v>
      </c>
      <c r="BV1935" s="31">
        <f t="shared" si="6631"/>
        <v>0</v>
      </c>
      <c r="BW1935" s="31">
        <f t="shared" si="6632"/>
        <v>0</v>
      </c>
      <c r="BX1935" s="31">
        <f t="shared" si="6672"/>
        <v>0</v>
      </c>
      <c r="BY1935" s="31">
        <f t="shared" si="6673"/>
        <v>0</v>
      </c>
      <c r="BZ1935" s="31">
        <f t="shared" si="6674"/>
        <v>0</v>
      </c>
      <c r="CA1935" s="31">
        <f t="shared" si="6633"/>
        <v>0</v>
      </c>
      <c r="CB1935" s="31">
        <f t="shared" si="6634"/>
        <v>0</v>
      </c>
      <c r="CC1935" s="31">
        <f t="shared" si="6635"/>
        <v>0</v>
      </c>
      <c r="CD1935" s="31">
        <f t="shared" si="6593"/>
        <v>0</v>
      </c>
      <c r="CE1935" s="31">
        <f t="shared" si="6594"/>
        <v>0</v>
      </c>
      <c r="CF1935" s="31">
        <f t="shared" si="6595"/>
        <v>0</v>
      </c>
      <c r="CG1935" s="31">
        <f t="shared" si="6636"/>
        <v>0</v>
      </c>
      <c r="CH1935" s="24">
        <v>0</v>
      </c>
      <c r="CI1935" s="40"/>
      <c r="CN1935" s="1" t="s">
        <v>30</v>
      </c>
    </row>
    <row r="1936" ht="15" hidden="1">
      <c r="A1936" s="41" t="s">
        <v>1105</v>
      </c>
      <c r="B1936" s="17">
        <v>410</v>
      </c>
      <c r="C1936" s="16" t="s">
        <v>66</v>
      </c>
      <c r="D1936" s="16" t="s">
        <v>313</v>
      </c>
      <c r="E1936" s="39" t="s">
        <v>1082</v>
      </c>
      <c r="F1936" s="31"/>
      <c r="G1936" s="31"/>
      <c r="H1936" s="31"/>
      <c r="I1936" s="31"/>
      <c r="J1936" s="31"/>
      <c r="K1936" s="31"/>
      <c r="L1936" s="31">
        <f t="shared" si="6639"/>
        <v>0</v>
      </c>
      <c r="M1936" s="31">
        <f t="shared" si="6640"/>
        <v>0</v>
      </c>
      <c r="N1936" s="31">
        <f t="shared" si="6641"/>
        <v>0</v>
      </c>
      <c r="O1936" s="31"/>
      <c r="P1936" s="31"/>
      <c r="Q1936" s="31"/>
      <c r="R1936" s="31">
        <f t="shared" si="6642"/>
        <v>0</v>
      </c>
      <c r="S1936" s="31">
        <f t="shared" si="6643"/>
        <v>0</v>
      </c>
      <c r="T1936" s="31">
        <f t="shared" si="6644"/>
        <v>0</v>
      </c>
      <c r="U1936" s="31"/>
      <c r="V1936" s="31"/>
      <c r="W1936" s="31"/>
      <c r="X1936" s="31">
        <f t="shared" si="6645"/>
        <v>0</v>
      </c>
      <c r="Y1936" s="31">
        <f t="shared" si="6646"/>
        <v>0</v>
      </c>
      <c r="Z1936" s="31">
        <f t="shared" si="6647"/>
        <v>0</v>
      </c>
      <c r="AA1936" s="31"/>
      <c r="AB1936" s="31"/>
      <c r="AC1936" s="31"/>
      <c r="AD1936" s="31">
        <f t="shared" si="6648"/>
        <v>0</v>
      </c>
      <c r="AE1936" s="31">
        <f t="shared" si="6649"/>
        <v>0</v>
      </c>
      <c r="AF1936" s="31">
        <f t="shared" si="6650"/>
        <v>0</v>
      </c>
      <c r="AG1936" s="31"/>
      <c r="AH1936" s="31"/>
      <c r="AI1936" s="31"/>
      <c r="AJ1936" s="31">
        <f t="shared" si="6651"/>
        <v>0</v>
      </c>
      <c r="AK1936" s="31">
        <f t="shared" si="6652"/>
        <v>0</v>
      </c>
      <c r="AL1936" s="31">
        <f t="shared" si="6653"/>
        <v>0</v>
      </c>
      <c r="AM1936" s="31"/>
      <c r="AN1936" s="31"/>
      <c r="AO1936" s="31"/>
      <c r="AP1936" s="31">
        <f t="shared" si="6654"/>
        <v>0</v>
      </c>
      <c r="AQ1936" s="31">
        <f t="shared" si="6655"/>
        <v>0</v>
      </c>
      <c r="AR1936" s="31">
        <f t="shared" si="6656"/>
        <v>0</v>
      </c>
      <c r="AS1936" s="31"/>
      <c r="AT1936" s="31"/>
      <c r="AU1936" s="31"/>
      <c r="AV1936" s="31">
        <f t="shared" si="6657"/>
        <v>0</v>
      </c>
      <c r="AW1936" s="31">
        <f t="shared" si="6658"/>
        <v>0</v>
      </c>
      <c r="AX1936" s="31">
        <f t="shared" si="6659"/>
        <v>0</v>
      </c>
      <c r="AY1936" s="31"/>
      <c r="AZ1936" s="31"/>
      <c r="BA1936" s="31"/>
      <c r="BB1936" s="31">
        <f t="shared" si="6660"/>
        <v>0</v>
      </c>
      <c r="BC1936" s="31">
        <f t="shared" si="6661"/>
        <v>0</v>
      </c>
      <c r="BD1936" s="31">
        <f t="shared" si="6662"/>
        <v>0</v>
      </c>
      <c r="BE1936" s="31"/>
      <c r="BF1936" s="31"/>
      <c r="BG1936" s="31"/>
      <c r="BH1936" s="31">
        <f t="shared" si="6663"/>
        <v>0</v>
      </c>
      <c r="BI1936" s="31">
        <f t="shared" si="6664"/>
        <v>0</v>
      </c>
      <c r="BJ1936" s="31">
        <f t="shared" si="6665"/>
        <v>0</v>
      </c>
      <c r="BK1936" s="31"/>
      <c r="BL1936" s="31"/>
      <c r="BM1936" s="31"/>
      <c r="BN1936" s="31">
        <f t="shared" si="6666"/>
        <v>0</v>
      </c>
      <c r="BO1936" s="31">
        <f t="shared" si="6667"/>
        <v>0</v>
      </c>
      <c r="BP1936" s="31">
        <f t="shared" si="6668"/>
        <v>0</v>
      </c>
      <c r="BQ1936" s="31"/>
      <c r="BR1936" s="31"/>
      <c r="BS1936" s="31">
        <f t="shared" si="6669"/>
        <v>0</v>
      </c>
      <c r="BT1936" s="31">
        <f t="shared" si="6670"/>
        <v>0</v>
      </c>
      <c r="BU1936" s="31">
        <f t="shared" si="6671"/>
        <v>0</v>
      </c>
      <c r="BV1936" s="31"/>
      <c r="BW1936" s="31"/>
      <c r="BX1936" s="31">
        <f t="shared" si="6672"/>
        <v>0</v>
      </c>
      <c r="BY1936" s="31">
        <f t="shared" si="6673"/>
        <v>0</v>
      </c>
      <c r="BZ1936" s="31">
        <f t="shared" si="6674"/>
        <v>0</v>
      </c>
      <c r="CA1936" s="31"/>
      <c r="CB1936" s="31"/>
      <c r="CC1936" s="31"/>
      <c r="CD1936" s="31">
        <f t="shared" si="6593"/>
        <v>0</v>
      </c>
      <c r="CE1936" s="31">
        <f t="shared" si="6594"/>
        <v>0</v>
      </c>
      <c r="CF1936" s="31">
        <f t="shared" si="6595"/>
        <v>0</v>
      </c>
      <c r="CG1936" s="31"/>
      <c r="CH1936" s="24">
        <v>0</v>
      </c>
      <c r="CI1936" s="40"/>
    </row>
    <row r="1937" ht="43.75">
      <c r="A1937" s="41" t="s">
        <v>1107</v>
      </c>
      <c r="B1937" s="41"/>
      <c r="C1937" s="39"/>
      <c r="D1937" s="16"/>
      <c r="E1937" s="39" t="s">
        <v>1108</v>
      </c>
      <c r="F1937" s="31">
        <f t="shared" si="6638"/>
        <v>0</v>
      </c>
      <c r="G1937" s="31">
        <f t="shared" si="6597"/>
        <v>80000</v>
      </c>
      <c r="H1937" s="31">
        <f t="shared" si="6598"/>
        <v>100530.10000000001</v>
      </c>
      <c r="I1937" s="31">
        <f t="shared" si="6599"/>
        <v>0</v>
      </c>
      <c r="J1937" s="31">
        <f t="shared" si="6600"/>
        <v>0</v>
      </c>
      <c r="K1937" s="31">
        <f t="shared" si="6601"/>
        <v>0</v>
      </c>
      <c r="L1937" s="31">
        <f t="shared" si="6639"/>
        <v>0</v>
      </c>
      <c r="M1937" s="31">
        <f t="shared" si="6640"/>
        <v>80000</v>
      </c>
      <c r="N1937" s="31">
        <f t="shared" si="6641"/>
        <v>100530.10000000001</v>
      </c>
      <c r="O1937" s="31">
        <f t="shared" si="6602"/>
        <v>0</v>
      </c>
      <c r="P1937" s="31">
        <f t="shared" si="6603"/>
        <v>0</v>
      </c>
      <c r="Q1937" s="31">
        <f t="shared" si="6604"/>
        <v>0</v>
      </c>
      <c r="R1937" s="31">
        <f t="shared" si="6642"/>
        <v>0</v>
      </c>
      <c r="S1937" s="31">
        <f t="shared" si="6643"/>
        <v>80000</v>
      </c>
      <c r="T1937" s="31">
        <f t="shared" si="6644"/>
        <v>100530.10000000001</v>
      </c>
      <c r="U1937" s="31">
        <f t="shared" si="6605"/>
        <v>0</v>
      </c>
      <c r="V1937" s="31">
        <f t="shared" si="6606"/>
        <v>0</v>
      </c>
      <c r="W1937" s="31">
        <f t="shared" si="6607"/>
        <v>0</v>
      </c>
      <c r="X1937" s="31">
        <f t="shared" si="6645"/>
        <v>0</v>
      </c>
      <c r="Y1937" s="31">
        <f t="shared" si="6646"/>
        <v>80000</v>
      </c>
      <c r="Z1937" s="31">
        <f t="shared" si="6647"/>
        <v>100530.10000000001</v>
      </c>
      <c r="AA1937" s="31">
        <f t="shared" si="6608"/>
        <v>0</v>
      </c>
      <c r="AB1937" s="31">
        <f t="shared" si="6609"/>
        <v>0</v>
      </c>
      <c r="AC1937" s="31">
        <f t="shared" si="6610"/>
        <v>0</v>
      </c>
      <c r="AD1937" s="31">
        <f t="shared" si="6648"/>
        <v>0</v>
      </c>
      <c r="AE1937" s="31">
        <f t="shared" si="6649"/>
        <v>80000</v>
      </c>
      <c r="AF1937" s="31">
        <f t="shared" si="6650"/>
        <v>100530.10000000001</v>
      </c>
      <c r="AG1937" s="31">
        <f t="shared" si="6611"/>
        <v>0</v>
      </c>
      <c r="AH1937" s="31">
        <f t="shared" si="6612"/>
        <v>0</v>
      </c>
      <c r="AI1937" s="31">
        <f t="shared" si="6613"/>
        <v>0</v>
      </c>
      <c r="AJ1937" s="31">
        <f t="shared" si="6651"/>
        <v>0</v>
      </c>
      <c r="AK1937" s="31">
        <f t="shared" si="6652"/>
        <v>80000</v>
      </c>
      <c r="AL1937" s="31">
        <f t="shared" si="6653"/>
        <v>100530.10000000001</v>
      </c>
      <c r="AM1937" s="31">
        <f t="shared" si="6614"/>
        <v>0</v>
      </c>
      <c r="AN1937" s="31">
        <f t="shared" si="6615"/>
        <v>0</v>
      </c>
      <c r="AO1937" s="31">
        <f t="shared" si="6616"/>
        <v>0</v>
      </c>
      <c r="AP1937" s="31">
        <f t="shared" si="6654"/>
        <v>0</v>
      </c>
      <c r="AQ1937" s="31">
        <f t="shared" si="6655"/>
        <v>80000</v>
      </c>
      <c r="AR1937" s="31">
        <f t="shared" si="6656"/>
        <v>100530.10000000001</v>
      </c>
      <c r="AS1937" s="31">
        <f t="shared" si="6617"/>
        <v>0</v>
      </c>
      <c r="AT1937" s="31">
        <f t="shared" si="6618"/>
        <v>0</v>
      </c>
      <c r="AU1937" s="31">
        <f t="shared" si="6619"/>
        <v>0</v>
      </c>
      <c r="AV1937" s="31">
        <f t="shared" si="6657"/>
        <v>0</v>
      </c>
      <c r="AW1937" s="31">
        <f t="shared" si="6658"/>
        <v>80000</v>
      </c>
      <c r="AX1937" s="31">
        <f t="shared" si="6659"/>
        <v>100530.10000000001</v>
      </c>
      <c r="AY1937" s="31">
        <f t="shared" si="6620"/>
        <v>0</v>
      </c>
      <c r="AZ1937" s="31">
        <f t="shared" si="6621"/>
        <v>0</v>
      </c>
      <c r="BA1937" s="31">
        <f t="shared" si="6622"/>
        <v>0</v>
      </c>
      <c r="BB1937" s="31">
        <f t="shared" si="6660"/>
        <v>0</v>
      </c>
      <c r="BC1937" s="31">
        <f t="shared" si="6661"/>
        <v>80000</v>
      </c>
      <c r="BD1937" s="31">
        <f t="shared" si="6662"/>
        <v>100530.10000000001</v>
      </c>
      <c r="BE1937" s="31">
        <f t="shared" si="6623"/>
        <v>0</v>
      </c>
      <c r="BF1937" s="31">
        <f t="shared" si="6624"/>
        <v>0</v>
      </c>
      <c r="BG1937" s="31">
        <f t="shared" si="6625"/>
        <v>0</v>
      </c>
      <c r="BH1937" s="31">
        <f t="shared" si="6663"/>
        <v>0</v>
      </c>
      <c r="BI1937" s="31">
        <f t="shared" si="6664"/>
        <v>80000</v>
      </c>
      <c r="BJ1937" s="31">
        <f t="shared" si="6665"/>
        <v>100530.10000000001</v>
      </c>
      <c r="BK1937" s="31">
        <f t="shared" si="6626"/>
        <v>0</v>
      </c>
      <c r="BL1937" s="31">
        <f t="shared" si="6627"/>
        <v>0</v>
      </c>
      <c r="BM1937" s="31">
        <f t="shared" si="6628"/>
        <v>0</v>
      </c>
      <c r="BN1937" s="31">
        <f t="shared" si="6666"/>
        <v>0</v>
      </c>
      <c r="BO1937" s="31">
        <f t="shared" si="6667"/>
        <v>80000</v>
      </c>
      <c r="BP1937" s="31">
        <f t="shared" si="6668"/>
        <v>100530.10000000001</v>
      </c>
      <c r="BQ1937" s="31">
        <f t="shared" si="6629"/>
        <v>0</v>
      </c>
      <c r="BR1937" s="31">
        <f t="shared" si="6630"/>
        <v>0</v>
      </c>
      <c r="BS1937" s="31">
        <f t="shared" si="6669"/>
        <v>0</v>
      </c>
      <c r="BT1937" s="31">
        <f t="shared" si="6670"/>
        <v>80000</v>
      </c>
      <c r="BU1937" s="31">
        <f t="shared" si="6671"/>
        <v>100530.10000000001</v>
      </c>
      <c r="BV1937" s="31">
        <f t="shared" si="6631"/>
        <v>0</v>
      </c>
      <c r="BW1937" s="31">
        <f t="shared" si="6632"/>
        <v>0</v>
      </c>
      <c r="BX1937" s="31">
        <f t="shared" si="6672"/>
        <v>0</v>
      </c>
      <c r="BY1937" s="31">
        <f t="shared" si="6673"/>
        <v>80000</v>
      </c>
      <c r="BZ1937" s="31">
        <f t="shared" si="6674"/>
        <v>100530.10000000001</v>
      </c>
      <c r="CA1937" s="31">
        <f t="shared" si="6633"/>
        <v>0</v>
      </c>
      <c r="CB1937" s="31">
        <f t="shared" si="6634"/>
        <v>0</v>
      </c>
      <c r="CC1937" s="31">
        <f t="shared" si="6635"/>
        <v>0</v>
      </c>
      <c r="CD1937" s="31">
        <f t="shared" si="6593"/>
        <v>0</v>
      </c>
      <c r="CE1937" s="31">
        <f t="shared" si="6594"/>
        <v>80000</v>
      </c>
      <c r="CF1937" s="31">
        <f t="shared" si="6595"/>
        <v>100530.10000000001</v>
      </c>
      <c r="CG1937" s="31">
        <f t="shared" si="6636"/>
        <v>0</v>
      </c>
      <c r="CH1937" s="24"/>
      <c r="CI1937" s="40"/>
      <c r="CO1937" s="1" t="s">
        <v>31</v>
      </c>
    </row>
    <row r="1938" ht="39.549999999999997">
      <c r="A1938" s="41" t="s">
        <v>1107</v>
      </c>
      <c r="B1938" s="17">
        <v>400</v>
      </c>
      <c r="C1938" s="16"/>
      <c r="D1938" s="16"/>
      <c r="E1938" s="39" t="s">
        <v>84</v>
      </c>
      <c r="F1938" s="31">
        <f t="shared" si="6638"/>
        <v>0</v>
      </c>
      <c r="G1938" s="31">
        <f t="shared" si="6597"/>
        <v>80000</v>
      </c>
      <c r="H1938" s="31">
        <f t="shared" si="6598"/>
        <v>100530.10000000001</v>
      </c>
      <c r="I1938" s="31">
        <f t="shared" si="6599"/>
        <v>0</v>
      </c>
      <c r="J1938" s="31">
        <f t="shared" si="6600"/>
        <v>0</v>
      </c>
      <c r="K1938" s="31">
        <f t="shared" si="6601"/>
        <v>0</v>
      </c>
      <c r="L1938" s="31">
        <f t="shared" si="6639"/>
        <v>0</v>
      </c>
      <c r="M1938" s="31">
        <f t="shared" si="6640"/>
        <v>80000</v>
      </c>
      <c r="N1938" s="31">
        <f t="shared" si="6641"/>
        <v>100530.10000000001</v>
      </c>
      <c r="O1938" s="31">
        <f t="shared" si="6602"/>
        <v>0</v>
      </c>
      <c r="P1938" s="31">
        <f t="shared" si="6603"/>
        <v>0</v>
      </c>
      <c r="Q1938" s="31">
        <f t="shared" si="6604"/>
        <v>0</v>
      </c>
      <c r="R1938" s="31">
        <f t="shared" si="6642"/>
        <v>0</v>
      </c>
      <c r="S1938" s="31">
        <f t="shared" si="6643"/>
        <v>80000</v>
      </c>
      <c r="T1938" s="31">
        <f t="shared" si="6644"/>
        <v>100530.10000000001</v>
      </c>
      <c r="U1938" s="31">
        <f t="shared" si="6605"/>
        <v>0</v>
      </c>
      <c r="V1938" s="31">
        <f t="shared" si="6606"/>
        <v>0</v>
      </c>
      <c r="W1938" s="31">
        <f t="shared" si="6607"/>
        <v>0</v>
      </c>
      <c r="X1938" s="31">
        <f t="shared" si="6645"/>
        <v>0</v>
      </c>
      <c r="Y1938" s="31">
        <f t="shared" si="6646"/>
        <v>80000</v>
      </c>
      <c r="Z1938" s="31">
        <f t="shared" si="6647"/>
        <v>100530.10000000001</v>
      </c>
      <c r="AA1938" s="31">
        <f t="shared" si="6608"/>
        <v>0</v>
      </c>
      <c r="AB1938" s="31">
        <f t="shared" si="6609"/>
        <v>0</v>
      </c>
      <c r="AC1938" s="31">
        <f t="shared" si="6610"/>
        <v>0</v>
      </c>
      <c r="AD1938" s="31">
        <f t="shared" si="6648"/>
        <v>0</v>
      </c>
      <c r="AE1938" s="31">
        <f t="shared" si="6649"/>
        <v>80000</v>
      </c>
      <c r="AF1938" s="31">
        <f t="shared" si="6650"/>
        <v>100530.10000000001</v>
      </c>
      <c r="AG1938" s="31">
        <f t="shared" si="6611"/>
        <v>0</v>
      </c>
      <c r="AH1938" s="31">
        <f t="shared" si="6612"/>
        <v>0</v>
      </c>
      <c r="AI1938" s="31">
        <f t="shared" si="6613"/>
        <v>0</v>
      </c>
      <c r="AJ1938" s="31">
        <f t="shared" si="6651"/>
        <v>0</v>
      </c>
      <c r="AK1938" s="31">
        <f t="shared" si="6652"/>
        <v>80000</v>
      </c>
      <c r="AL1938" s="31">
        <f t="shared" si="6653"/>
        <v>100530.10000000001</v>
      </c>
      <c r="AM1938" s="31">
        <f t="shared" si="6614"/>
        <v>0</v>
      </c>
      <c r="AN1938" s="31">
        <f t="shared" si="6615"/>
        <v>0</v>
      </c>
      <c r="AO1938" s="31">
        <f t="shared" si="6616"/>
        <v>0</v>
      </c>
      <c r="AP1938" s="31">
        <f t="shared" si="6654"/>
        <v>0</v>
      </c>
      <c r="AQ1938" s="31">
        <f t="shared" si="6655"/>
        <v>80000</v>
      </c>
      <c r="AR1938" s="31">
        <f t="shared" si="6656"/>
        <v>100530.10000000001</v>
      </c>
      <c r="AS1938" s="31">
        <f t="shared" si="6617"/>
        <v>0</v>
      </c>
      <c r="AT1938" s="31">
        <f t="shared" si="6618"/>
        <v>0</v>
      </c>
      <c r="AU1938" s="31">
        <f t="shared" si="6619"/>
        <v>0</v>
      </c>
      <c r="AV1938" s="31">
        <f t="shared" si="6657"/>
        <v>0</v>
      </c>
      <c r="AW1938" s="31">
        <f t="shared" si="6658"/>
        <v>80000</v>
      </c>
      <c r="AX1938" s="31">
        <f t="shared" si="6659"/>
        <v>100530.10000000001</v>
      </c>
      <c r="AY1938" s="31">
        <f t="shared" si="6620"/>
        <v>0</v>
      </c>
      <c r="AZ1938" s="31">
        <f t="shared" si="6621"/>
        <v>0</v>
      </c>
      <c r="BA1938" s="31">
        <f t="shared" si="6622"/>
        <v>0</v>
      </c>
      <c r="BB1938" s="31">
        <f t="shared" si="6660"/>
        <v>0</v>
      </c>
      <c r="BC1938" s="31">
        <f t="shared" si="6661"/>
        <v>80000</v>
      </c>
      <c r="BD1938" s="31">
        <f t="shared" si="6662"/>
        <v>100530.10000000001</v>
      </c>
      <c r="BE1938" s="31">
        <f t="shared" si="6623"/>
        <v>0</v>
      </c>
      <c r="BF1938" s="31">
        <f t="shared" si="6624"/>
        <v>0</v>
      </c>
      <c r="BG1938" s="31">
        <f t="shared" si="6625"/>
        <v>0</v>
      </c>
      <c r="BH1938" s="31">
        <f t="shared" si="6663"/>
        <v>0</v>
      </c>
      <c r="BI1938" s="31">
        <f t="shared" si="6664"/>
        <v>80000</v>
      </c>
      <c r="BJ1938" s="31">
        <f t="shared" si="6665"/>
        <v>100530.10000000001</v>
      </c>
      <c r="BK1938" s="31">
        <f t="shared" si="6626"/>
        <v>0</v>
      </c>
      <c r="BL1938" s="31">
        <f t="shared" si="6627"/>
        <v>0</v>
      </c>
      <c r="BM1938" s="31">
        <f t="shared" si="6628"/>
        <v>0</v>
      </c>
      <c r="BN1938" s="31">
        <f t="shared" si="6666"/>
        <v>0</v>
      </c>
      <c r="BO1938" s="31">
        <f t="shared" si="6667"/>
        <v>80000</v>
      </c>
      <c r="BP1938" s="31">
        <f t="shared" si="6668"/>
        <v>100530.10000000001</v>
      </c>
      <c r="BQ1938" s="31">
        <f t="shared" si="6629"/>
        <v>0</v>
      </c>
      <c r="BR1938" s="31">
        <f t="shared" si="6630"/>
        <v>0</v>
      </c>
      <c r="BS1938" s="31">
        <f t="shared" si="6669"/>
        <v>0</v>
      </c>
      <c r="BT1938" s="31">
        <f t="shared" si="6670"/>
        <v>80000</v>
      </c>
      <c r="BU1938" s="31">
        <f t="shared" si="6671"/>
        <v>100530.10000000001</v>
      </c>
      <c r="BV1938" s="31">
        <f t="shared" si="6631"/>
        <v>0</v>
      </c>
      <c r="BW1938" s="31">
        <f t="shared" si="6632"/>
        <v>0</v>
      </c>
      <c r="BX1938" s="31">
        <f t="shared" si="6672"/>
        <v>0</v>
      </c>
      <c r="BY1938" s="31">
        <f t="shared" si="6673"/>
        <v>80000</v>
      </c>
      <c r="BZ1938" s="31">
        <f t="shared" si="6674"/>
        <v>100530.10000000001</v>
      </c>
      <c r="CA1938" s="31">
        <f t="shared" si="6633"/>
        <v>0</v>
      </c>
      <c r="CB1938" s="31">
        <f t="shared" si="6634"/>
        <v>0</v>
      </c>
      <c r="CC1938" s="31">
        <f t="shared" si="6635"/>
        <v>0</v>
      </c>
      <c r="CD1938" s="31">
        <f t="shared" si="6593"/>
        <v>0</v>
      </c>
      <c r="CE1938" s="31">
        <f t="shared" si="6594"/>
        <v>80000</v>
      </c>
      <c r="CF1938" s="31">
        <f t="shared" si="6595"/>
        <v>100530.10000000001</v>
      </c>
      <c r="CG1938" s="31">
        <f t="shared" si="6636"/>
        <v>0</v>
      </c>
      <c r="CH1938" s="24"/>
      <c r="CI1938" s="40"/>
      <c r="CM1938" s="1" t="s">
        <v>29</v>
      </c>
    </row>
    <row r="1939" ht="15">
      <c r="A1939" s="41" t="s">
        <v>1107</v>
      </c>
      <c r="B1939" s="17">
        <v>410</v>
      </c>
      <c r="C1939" s="16"/>
      <c r="D1939" s="16"/>
      <c r="E1939" s="39" t="s">
        <v>85</v>
      </c>
      <c r="F1939" s="31">
        <f t="shared" si="6638"/>
        <v>0</v>
      </c>
      <c r="G1939" s="31">
        <f t="shared" si="6597"/>
        <v>80000</v>
      </c>
      <c r="H1939" s="31">
        <f t="shared" si="6598"/>
        <v>100530.10000000001</v>
      </c>
      <c r="I1939" s="31">
        <f t="shared" si="6599"/>
        <v>0</v>
      </c>
      <c r="J1939" s="31">
        <f t="shared" si="6600"/>
        <v>0</v>
      </c>
      <c r="K1939" s="31">
        <f t="shared" si="6601"/>
        <v>0</v>
      </c>
      <c r="L1939" s="31">
        <f t="shared" si="6639"/>
        <v>0</v>
      </c>
      <c r="M1939" s="31">
        <f t="shared" si="6640"/>
        <v>80000</v>
      </c>
      <c r="N1939" s="31">
        <f t="shared" si="6641"/>
        <v>100530.10000000001</v>
      </c>
      <c r="O1939" s="31">
        <f t="shared" si="6602"/>
        <v>0</v>
      </c>
      <c r="P1939" s="31">
        <f t="shared" si="6603"/>
        <v>0</v>
      </c>
      <c r="Q1939" s="31">
        <f t="shared" si="6604"/>
        <v>0</v>
      </c>
      <c r="R1939" s="31">
        <f t="shared" si="6642"/>
        <v>0</v>
      </c>
      <c r="S1939" s="31">
        <f t="shared" si="6643"/>
        <v>80000</v>
      </c>
      <c r="T1939" s="31">
        <f t="shared" si="6644"/>
        <v>100530.10000000001</v>
      </c>
      <c r="U1939" s="31">
        <f t="shared" si="6605"/>
        <v>0</v>
      </c>
      <c r="V1939" s="31">
        <f t="shared" si="6606"/>
        <v>0</v>
      </c>
      <c r="W1939" s="31">
        <f t="shared" si="6607"/>
        <v>0</v>
      </c>
      <c r="X1939" s="31">
        <f t="shared" si="6645"/>
        <v>0</v>
      </c>
      <c r="Y1939" s="31">
        <f t="shared" si="6646"/>
        <v>80000</v>
      </c>
      <c r="Z1939" s="31">
        <f t="shared" si="6647"/>
        <v>100530.10000000001</v>
      </c>
      <c r="AA1939" s="31">
        <f t="shared" si="6608"/>
        <v>0</v>
      </c>
      <c r="AB1939" s="31">
        <f t="shared" si="6609"/>
        <v>0</v>
      </c>
      <c r="AC1939" s="31">
        <f t="shared" si="6610"/>
        <v>0</v>
      </c>
      <c r="AD1939" s="31">
        <f t="shared" si="6648"/>
        <v>0</v>
      </c>
      <c r="AE1939" s="31">
        <f t="shared" si="6649"/>
        <v>80000</v>
      </c>
      <c r="AF1939" s="31">
        <f t="shared" si="6650"/>
        <v>100530.10000000001</v>
      </c>
      <c r="AG1939" s="31">
        <f t="shared" si="6611"/>
        <v>0</v>
      </c>
      <c r="AH1939" s="31">
        <f t="shared" si="6612"/>
        <v>0</v>
      </c>
      <c r="AI1939" s="31">
        <f t="shared" si="6613"/>
        <v>0</v>
      </c>
      <c r="AJ1939" s="31">
        <f t="shared" si="6651"/>
        <v>0</v>
      </c>
      <c r="AK1939" s="31">
        <f t="shared" si="6652"/>
        <v>80000</v>
      </c>
      <c r="AL1939" s="31">
        <f t="shared" si="6653"/>
        <v>100530.10000000001</v>
      </c>
      <c r="AM1939" s="31">
        <f t="shared" si="6614"/>
        <v>0</v>
      </c>
      <c r="AN1939" s="31">
        <f t="shared" si="6615"/>
        <v>0</v>
      </c>
      <c r="AO1939" s="31">
        <f t="shared" si="6616"/>
        <v>0</v>
      </c>
      <c r="AP1939" s="31">
        <f t="shared" si="6654"/>
        <v>0</v>
      </c>
      <c r="AQ1939" s="31">
        <f t="shared" si="6655"/>
        <v>80000</v>
      </c>
      <c r="AR1939" s="31">
        <f t="shared" si="6656"/>
        <v>100530.10000000001</v>
      </c>
      <c r="AS1939" s="31">
        <f t="shared" si="6617"/>
        <v>0</v>
      </c>
      <c r="AT1939" s="31">
        <f t="shared" si="6618"/>
        <v>0</v>
      </c>
      <c r="AU1939" s="31">
        <f t="shared" si="6619"/>
        <v>0</v>
      </c>
      <c r="AV1939" s="31">
        <f t="shared" si="6657"/>
        <v>0</v>
      </c>
      <c r="AW1939" s="31">
        <f t="shared" si="6658"/>
        <v>80000</v>
      </c>
      <c r="AX1939" s="31">
        <f t="shared" si="6659"/>
        <v>100530.10000000001</v>
      </c>
      <c r="AY1939" s="31">
        <f t="shared" si="6620"/>
        <v>0</v>
      </c>
      <c r="AZ1939" s="31">
        <f t="shared" si="6621"/>
        <v>0</v>
      </c>
      <c r="BA1939" s="31">
        <f t="shared" si="6622"/>
        <v>0</v>
      </c>
      <c r="BB1939" s="31">
        <f t="shared" si="6660"/>
        <v>0</v>
      </c>
      <c r="BC1939" s="31">
        <f t="shared" si="6661"/>
        <v>80000</v>
      </c>
      <c r="BD1939" s="31">
        <f t="shared" si="6662"/>
        <v>100530.10000000001</v>
      </c>
      <c r="BE1939" s="31">
        <f t="shared" si="6623"/>
        <v>0</v>
      </c>
      <c r="BF1939" s="31">
        <f t="shared" si="6624"/>
        <v>0</v>
      </c>
      <c r="BG1939" s="31">
        <f t="shared" si="6625"/>
        <v>0</v>
      </c>
      <c r="BH1939" s="31">
        <f t="shared" si="6663"/>
        <v>0</v>
      </c>
      <c r="BI1939" s="31">
        <f t="shared" si="6664"/>
        <v>80000</v>
      </c>
      <c r="BJ1939" s="31">
        <f t="shared" si="6665"/>
        <v>100530.10000000001</v>
      </c>
      <c r="BK1939" s="31">
        <f t="shared" si="6626"/>
        <v>0</v>
      </c>
      <c r="BL1939" s="31">
        <f t="shared" si="6627"/>
        <v>0</v>
      </c>
      <c r="BM1939" s="31">
        <f t="shared" si="6628"/>
        <v>0</v>
      </c>
      <c r="BN1939" s="31">
        <f t="shared" si="6666"/>
        <v>0</v>
      </c>
      <c r="BO1939" s="31">
        <f t="shared" si="6667"/>
        <v>80000</v>
      </c>
      <c r="BP1939" s="31">
        <f t="shared" si="6668"/>
        <v>100530.10000000001</v>
      </c>
      <c r="BQ1939" s="31">
        <f t="shared" si="6629"/>
        <v>0</v>
      </c>
      <c r="BR1939" s="31">
        <f t="shared" si="6630"/>
        <v>0</v>
      </c>
      <c r="BS1939" s="31">
        <f t="shared" si="6669"/>
        <v>0</v>
      </c>
      <c r="BT1939" s="31">
        <f t="shared" si="6670"/>
        <v>80000</v>
      </c>
      <c r="BU1939" s="31">
        <f t="shared" si="6671"/>
        <v>100530.10000000001</v>
      </c>
      <c r="BV1939" s="31">
        <f t="shared" si="6631"/>
        <v>0</v>
      </c>
      <c r="BW1939" s="31">
        <f t="shared" si="6632"/>
        <v>0</v>
      </c>
      <c r="BX1939" s="31">
        <f t="shared" si="6672"/>
        <v>0</v>
      </c>
      <c r="BY1939" s="31">
        <f t="shared" si="6673"/>
        <v>80000</v>
      </c>
      <c r="BZ1939" s="31">
        <f t="shared" si="6674"/>
        <v>100530.10000000001</v>
      </c>
      <c r="CA1939" s="31">
        <f t="shared" si="6633"/>
        <v>0</v>
      </c>
      <c r="CB1939" s="31">
        <f t="shared" si="6634"/>
        <v>0</v>
      </c>
      <c r="CC1939" s="31">
        <f t="shared" si="6635"/>
        <v>0</v>
      </c>
      <c r="CD1939" s="31">
        <f t="shared" si="6593"/>
        <v>0</v>
      </c>
      <c r="CE1939" s="31">
        <f t="shared" si="6594"/>
        <v>80000</v>
      </c>
      <c r="CF1939" s="31">
        <f t="shared" si="6595"/>
        <v>100530.10000000001</v>
      </c>
      <c r="CG1939" s="31">
        <f t="shared" si="6636"/>
        <v>0</v>
      </c>
      <c r="CH1939" s="24"/>
      <c r="CI1939" s="40"/>
      <c r="CN1939" s="1" t="s">
        <v>30</v>
      </c>
    </row>
    <row r="1940" ht="15">
      <c r="A1940" s="41" t="s">
        <v>1107</v>
      </c>
      <c r="B1940" s="17">
        <v>410</v>
      </c>
      <c r="C1940" s="16" t="s">
        <v>66</v>
      </c>
      <c r="D1940" s="16" t="s">
        <v>313</v>
      </c>
      <c r="E1940" s="39" t="s">
        <v>1082</v>
      </c>
      <c r="F1940" s="31"/>
      <c r="G1940" s="31">
        <v>80000</v>
      </c>
      <c r="H1940" s="31">
        <v>100530.10000000001</v>
      </c>
      <c r="I1940" s="31"/>
      <c r="J1940" s="31"/>
      <c r="K1940" s="31"/>
      <c r="L1940" s="31">
        <f t="shared" si="6639"/>
        <v>0</v>
      </c>
      <c r="M1940" s="31">
        <f t="shared" si="6640"/>
        <v>80000</v>
      </c>
      <c r="N1940" s="31">
        <f t="shared" si="6641"/>
        <v>100530.10000000001</v>
      </c>
      <c r="O1940" s="31"/>
      <c r="P1940" s="31"/>
      <c r="Q1940" s="31"/>
      <c r="R1940" s="31">
        <f t="shared" si="6642"/>
        <v>0</v>
      </c>
      <c r="S1940" s="31">
        <f t="shared" si="6643"/>
        <v>80000</v>
      </c>
      <c r="T1940" s="31">
        <f t="shared" si="6644"/>
        <v>100530.10000000001</v>
      </c>
      <c r="U1940" s="31"/>
      <c r="V1940" s="31"/>
      <c r="W1940" s="31"/>
      <c r="X1940" s="31">
        <f t="shared" si="6645"/>
        <v>0</v>
      </c>
      <c r="Y1940" s="31">
        <f t="shared" si="6646"/>
        <v>80000</v>
      </c>
      <c r="Z1940" s="31">
        <f t="shared" si="6647"/>
        <v>100530.10000000001</v>
      </c>
      <c r="AA1940" s="31"/>
      <c r="AB1940" s="31"/>
      <c r="AC1940" s="31"/>
      <c r="AD1940" s="31">
        <f t="shared" si="6648"/>
        <v>0</v>
      </c>
      <c r="AE1940" s="31">
        <f t="shared" si="6649"/>
        <v>80000</v>
      </c>
      <c r="AF1940" s="31">
        <f t="shared" si="6650"/>
        <v>100530.10000000001</v>
      </c>
      <c r="AG1940" s="31"/>
      <c r="AH1940" s="31"/>
      <c r="AI1940" s="31"/>
      <c r="AJ1940" s="31">
        <f t="shared" si="6651"/>
        <v>0</v>
      </c>
      <c r="AK1940" s="31">
        <f t="shared" si="6652"/>
        <v>80000</v>
      </c>
      <c r="AL1940" s="31">
        <f t="shared" si="6653"/>
        <v>100530.10000000001</v>
      </c>
      <c r="AM1940" s="31"/>
      <c r="AN1940" s="31"/>
      <c r="AO1940" s="31"/>
      <c r="AP1940" s="31">
        <f t="shared" si="6654"/>
        <v>0</v>
      </c>
      <c r="AQ1940" s="31">
        <f t="shared" si="6655"/>
        <v>80000</v>
      </c>
      <c r="AR1940" s="31">
        <f t="shared" si="6656"/>
        <v>100530.10000000001</v>
      </c>
      <c r="AS1940" s="31"/>
      <c r="AT1940" s="31"/>
      <c r="AU1940" s="31"/>
      <c r="AV1940" s="31">
        <f t="shared" si="6657"/>
        <v>0</v>
      </c>
      <c r="AW1940" s="31">
        <f t="shared" si="6658"/>
        <v>80000</v>
      </c>
      <c r="AX1940" s="31">
        <f t="shared" si="6659"/>
        <v>100530.10000000001</v>
      </c>
      <c r="AY1940" s="31"/>
      <c r="AZ1940" s="31"/>
      <c r="BA1940" s="31"/>
      <c r="BB1940" s="31">
        <f t="shared" si="6660"/>
        <v>0</v>
      </c>
      <c r="BC1940" s="31">
        <f t="shared" si="6661"/>
        <v>80000</v>
      </c>
      <c r="BD1940" s="31">
        <f t="shared" si="6662"/>
        <v>100530.10000000001</v>
      </c>
      <c r="BE1940" s="31"/>
      <c r="BF1940" s="31"/>
      <c r="BG1940" s="31"/>
      <c r="BH1940" s="31">
        <f t="shared" si="6663"/>
        <v>0</v>
      </c>
      <c r="BI1940" s="31">
        <f t="shared" si="6664"/>
        <v>80000</v>
      </c>
      <c r="BJ1940" s="31">
        <f t="shared" si="6665"/>
        <v>100530.10000000001</v>
      </c>
      <c r="BK1940" s="31"/>
      <c r="BL1940" s="31"/>
      <c r="BM1940" s="31"/>
      <c r="BN1940" s="31">
        <f t="shared" si="6666"/>
        <v>0</v>
      </c>
      <c r="BO1940" s="31">
        <f t="shared" si="6667"/>
        <v>80000</v>
      </c>
      <c r="BP1940" s="31">
        <f t="shared" si="6668"/>
        <v>100530.10000000001</v>
      </c>
      <c r="BQ1940" s="31"/>
      <c r="BR1940" s="31"/>
      <c r="BS1940" s="31">
        <f t="shared" si="6669"/>
        <v>0</v>
      </c>
      <c r="BT1940" s="31">
        <f t="shared" si="6670"/>
        <v>80000</v>
      </c>
      <c r="BU1940" s="31">
        <f t="shared" si="6671"/>
        <v>100530.10000000001</v>
      </c>
      <c r="BV1940" s="31"/>
      <c r="BW1940" s="31"/>
      <c r="BX1940" s="31">
        <f t="shared" si="6672"/>
        <v>0</v>
      </c>
      <c r="BY1940" s="31">
        <f t="shared" si="6673"/>
        <v>80000</v>
      </c>
      <c r="BZ1940" s="31">
        <f t="shared" si="6674"/>
        <v>100530.10000000001</v>
      </c>
      <c r="CA1940" s="31"/>
      <c r="CB1940" s="31"/>
      <c r="CC1940" s="31"/>
      <c r="CD1940" s="31">
        <f t="shared" si="6593"/>
        <v>0</v>
      </c>
      <c r="CE1940" s="31">
        <f t="shared" si="6594"/>
        <v>80000</v>
      </c>
      <c r="CF1940" s="31">
        <f t="shared" si="6595"/>
        <v>100530.10000000001</v>
      </c>
      <c r="CG1940" s="31"/>
      <c r="CH1940" s="24"/>
      <c r="CI1940" s="40"/>
    </row>
    <row r="1941" ht="43.75" hidden="1">
      <c r="A1941" s="16" t="s">
        <v>1109</v>
      </c>
      <c r="B1941" s="17"/>
      <c r="C1941" s="16"/>
      <c r="D1941" s="16"/>
      <c r="E1941" s="39" t="s">
        <v>1110</v>
      </c>
      <c r="F1941" s="31">
        <f t="shared" si="6638"/>
        <v>0</v>
      </c>
      <c r="G1941" s="31">
        <f t="shared" si="6597"/>
        <v>0</v>
      </c>
      <c r="H1941" s="31">
        <f t="shared" si="6598"/>
        <v>0</v>
      </c>
      <c r="I1941" s="31">
        <f t="shared" si="6599"/>
        <v>0</v>
      </c>
      <c r="J1941" s="31">
        <f t="shared" si="6600"/>
        <v>0</v>
      </c>
      <c r="K1941" s="31">
        <f t="shared" si="6601"/>
        <v>0</v>
      </c>
      <c r="L1941" s="31">
        <f t="shared" si="6639"/>
        <v>0</v>
      </c>
      <c r="M1941" s="31">
        <f t="shared" si="6640"/>
        <v>0</v>
      </c>
      <c r="N1941" s="31">
        <f t="shared" si="6641"/>
        <v>0</v>
      </c>
      <c r="O1941" s="31">
        <f t="shared" si="6602"/>
        <v>0</v>
      </c>
      <c r="P1941" s="31">
        <f t="shared" si="6603"/>
        <v>0</v>
      </c>
      <c r="Q1941" s="31">
        <f t="shared" si="6604"/>
        <v>0</v>
      </c>
      <c r="R1941" s="31">
        <f t="shared" si="6642"/>
        <v>0</v>
      </c>
      <c r="S1941" s="31">
        <f t="shared" si="6643"/>
        <v>0</v>
      </c>
      <c r="T1941" s="31">
        <f t="shared" si="6644"/>
        <v>0</v>
      </c>
      <c r="U1941" s="31">
        <f t="shared" si="6605"/>
        <v>0</v>
      </c>
      <c r="V1941" s="31">
        <f t="shared" si="6606"/>
        <v>0</v>
      </c>
      <c r="W1941" s="31">
        <f t="shared" si="6607"/>
        <v>0</v>
      </c>
      <c r="X1941" s="31">
        <f t="shared" si="6645"/>
        <v>0</v>
      </c>
      <c r="Y1941" s="31">
        <f t="shared" si="6646"/>
        <v>0</v>
      </c>
      <c r="Z1941" s="31">
        <f t="shared" si="6647"/>
        <v>0</v>
      </c>
      <c r="AA1941" s="31">
        <f t="shared" si="6608"/>
        <v>0</v>
      </c>
      <c r="AB1941" s="31">
        <f t="shared" si="6609"/>
        <v>0</v>
      </c>
      <c r="AC1941" s="31">
        <f t="shared" si="6610"/>
        <v>0</v>
      </c>
      <c r="AD1941" s="31">
        <f t="shared" si="6648"/>
        <v>0</v>
      </c>
      <c r="AE1941" s="31">
        <f t="shared" si="6649"/>
        <v>0</v>
      </c>
      <c r="AF1941" s="31">
        <f t="shared" si="6650"/>
        <v>0</v>
      </c>
      <c r="AG1941" s="31">
        <f t="shared" si="6611"/>
        <v>0</v>
      </c>
      <c r="AH1941" s="31">
        <f t="shared" si="6612"/>
        <v>0</v>
      </c>
      <c r="AI1941" s="31">
        <f t="shared" si="6613"/>
        <v>0</v>
      </c>
      <c r="AJ1941" s="31">
        <f t="shared" si="6651"/>
        <v>0</v>
      </c>
      <c r="AK1941" s="31">
        <f t="shared" si="6652"/>
        <v>0</v>
      </c>
      <c r="AL1941" s="31">
        <f t="shared" si="6653"/>
        <v>0</v>
      </c>
      <c r="AM1941" s="31">
        <f t="shared" si="6614"/>
        <v>0</v>
      </c>
      <c r="AN1941" s="31">
        <f t="shared" si="6615"/>
        <v>0</v>
      </c>
      <c r="AO1941" s="31">
        <f t="shared" si="6616"/>
        <v>0</v>
      </c>
      <c r="AP1941" s="31">
        <f t="shared" si="6654"/>
        <v>0</v>
      </c>
      <c r="AQ1941" s="31">
        <f t="shared" si="6655"/>
        <v>0</v>
      </c>
      <c r="AR1941" s="31">
        <f t="shared" si="6656"/>
        <v>0</v>
      </c>
      <c r="AS1941" s="31">
        <f t="shared" si="6617"/>
        <v>0</v>
      </c>
      <c r="AT1941" s="31">
        <f t="shared" si="6618"/>
        <v>0</v>
      </c>
      <c r="AU1941" s="31">
        <f t="shared" si="6619"/>
        <v>0</v>
      </c>
      <c r="AV1941" s="31">
        <f t="shared" si="6657"/>
        <v>0</v>
      </c>
      <c r="AW1941" s="31">
        <f t="shared" si="6658"/>
        <v>0</v>
      </c>
      <c r="AX1941" s="31">
        <f t="shared" si="6659"/>
        <v>0</v>
      </c>
      <c r="AY1941" s="31">
        <f t="shared" si="6620"/>
        <v>0</v>
      </c>
      <c r="AZ1941" s="31">
        <f t="shared" si="6621"/>
        <v>0</v>
      </c>
      <c r="BA1941" s="31">
        <f t="shared" si="6622"/>
        <v>0</v>
      </c>
      <c r="BB1941" s="31">
        <f t="shared" si="6660"/>
        <v>0</v>
      </c>
      <c r="BC1941" s="31">
        <f t="shared" si="6661"/>
        <v>0</v>
      </c>
      <c r="BD1941" s="31">
        <f t="shared" si="6662"/>
        <v>0</v>
      </c>
      <c r="BE1941" s="31">
        <f t="shared" si="6623"/>
        <v>0</v>
      </c>
      <c r="BF1941" s="31">
        <f t="shared" si="6624"/>
        <v>0</v>
      </c>
      <c r="BG1941" s="31">
        <f t="shared" si="6625"/>
        <v>0</v>
      </c>
      <c r="BH1941" s="31">
        <f t="shared" si="6663"/>
        <v>0</v>
      </c>
      <c r="BI1941" s="31">
        <f t="shared" si="6664"/>
        <v>0</v>
      </c>
      <c r="BJ1941" s="31">
        <f t="shared" si="6665"/>
        <v>0</v>
      </c>
      <c r="BK1941" s="31">
        <f t="shared" si="6626"/>
        <v>0</v>
      </c>
      <c r="BL1941" s="31">
        <f t="shared" si="6627"/>
        <v>0</v>
      </c>
      <c r="BM1941" s="31">
        <f t="shared" si="6628"/>
        <v>0</v>
      </c>
      <c r="BN1941" s="31">
        <f t="shared" si="6666"/>
        <v>0</v>
      </c>
      <c r="BO1941" s="31">
        <f t="shared" si="6667"/>
        <v>0</v>
      </c>
      <c r="BP1941" s="31">
        <f t="shared" si="6668"/>
        <v>0</v>
      </c>
      <c r="BQ1941" s="31">
        <f t="shared" si="6629"/>
        <v>0</v>
      </c>
      <c r="BR1941" s="31">
        <f t="shared" si="6630"/>
        <v>0</v>
      </c>
      <c r="BS1941" s="31">
        <f t="shared" si="6669"/>
        <v>0</v>
      </c>
      <c r="BT1941" s="31">
        <f t="shared" si="6670"/>
        <v>0</v>
      </c>
      <c r="BU1941" s="31">
        <f t="shared" si="6671"/>
        <v>0</v>
      </c>
      <c r="BV1941" s="31">
        <f t="shared" si="6631"/>
        <v>0</v>
      </c>
      <c r="BW1941" s="31">
        <f t="shared" si="6632"/>
        <v>0</v>
      </c>
      <c r="BX1941" s="31">
        <f t="shared" si="6672"/>
        <v>0</v>
      </c>
      <c r="BY1941" s="31">
        <f t="shared" si="6673"/>
        <v>0</v>
      </c>
      <c r="BZ1941" s="31">
        <f t="shared" si="6674"/>
        <v>0</v>
      </c>
      <c r="CA1941" s="31">
        <f t="shared" si="6633"/>
        <v>0</v>
      </c>
      <c r="CB1941" s="31">
        <f t="shared" si="6634"/>
        <v>0</v>
      </c>
      <c r="CC1941" s="31">
        <f t="shared" si="6635"/>
        <v>0</v>
      </c>
      <c r="CD1941" s="31">
        <f t="shared" si="6593"/>
        <v>0</v>
      </c>
      <c r="CE1941" s="31">
        <f t="shared" si="6594"/>
        <v>0</v>
      </c>
      <c r="CF1941" s="31">
        <f t="shared" si="6595"/>
        <v>0</v>
      </c>
      <c r="CG1941" s="31">
        <f t="shared" si="6636"/>
        <v>0</v>
      </c>
      <c r="CH1941" s="24">
        <v>0</v>
      </c>
      <c r="CI1941" s="40"/>
      <c r="CL1941" s="1" t="s">
        <v>28</v>
      </c>
    </row>
    <row r="1942" ht="29.850000000000001" hidden="1">
      <c r="A1942" s="16" t="s">
        <v>1111</v>
      </c>
      <c r="B1942" s="17"/>
      <c r="C1942" s="16"/>
      <c r="D1942" s="16"/>
      <c r="E1942" s="39" t="s">
        <v>1112</v>
      </c>
      <c r="F1942" s="31">
        <f t="shared" si="6638"/>
        <v>0</v>
      </c>
      <c r="G1942" s="31">
        <f t="shared" si="6597"/>
        <v>0</v>
      </c>
      <c r="H1942" s="31">
        <f t="shared" si="6598"/>
        <v>0</v>
      </c>
      <c r="I1942" s="31">
        <f t="shared" si="6599"/>
        <v>0</v>
      </c>
      <c r="J1942" s="31">
        <f t="shared" si="6600"/>
        <v>0</v>
      </c>
      <c r="K1942" s="31">
        <f t="shared" si="6601"/>
        <v>0</v>
      </c>
      <c r="L1942" s="31">
        <f t="shared" si="6639"/>
        <v>0</v>
      </c>
      <c r="M1942" s="31">
        <f t="shared" si="6640"/>
        <v>0</v>
      </c>
      <c r="N1942" s="31">
        <f t="shared" si="6641"/>
        <v>0</v>
      </c>
      <c r="O1942" s="31">
        <f t="shared" si="6602"/>
        <v>0</v>
      </c>
      <c r="P1942" s="31">
        <f t="shared" si="6603"/>
        <v>0</v>
      </c>
      <c r="Q1942" s="31">
        <f t="shared" si="6604"/>
        <v>0</v>
      </c>
      <c r="R1942" s="31">
        <f t="shared" si="6642"/>
        <v>0</v>
      </c>
      <c r="S1942" s="31">
        <f t="shared" si="6643"/>
        <v>0</v>
      </c>
      <c r="T1942" s="31">
        <f t="shared" si="6644"/>
        <v>0</v>
      </c>
      <c r="U1942" s="31">
        <f t="shared" si="6605"/>
        <v>0</v>
      </c>
      <c r="V1942" s="31">
        <f t="shared" si="6606"/>
        <v>0</v>
      </c>
      <c r="W1942" s="31">
        <f t="shared" si="6607"/>
        <v>0</v>
      </c>
      <c r="X1942" s="31">
        <f t="shared" si="6645"/>
        <v>0</v>
      </c>
      <c r="Y1942" s="31">
        <f t="shared" si="6646"/>
        <v>0</v>
      </c>
      <c r="Z1942" s="31">
        <f t="shared" si="6647"/>
        <v>0</v>
      </c>
      <c r="AA1942" s="31">
        <f t="shared" si="6608"/>
        <v>0</v>
      </c>
      <c r="AB1942" s="31">
        <f t="shared" si="6609"/>
        <v>0</v>
      </c>
      <c r="AC1942" s="31">
        <f t="shared" si="6610"/>
        <v>0</v>
      </c>
      <c r="AD1942" s="31">
        <f t="shared" si="6648"/>
        <v>0</v>
      </c>
      <c r="AE1942" s="31">
        <f t="shared" si="6649"/>
        <v>0</v>
      </c>
      <c r="AF1942" s="31">
        <f t="shared" si="6650"/>
        <v>0</v>
      </c>
      <c r="AG1942" s="31">
        <f t="shared" si="6611"/>
        <v>0</v>
      </c>
      <c r="AH1942" s="31">
        <f t="shared" si="6612"/>
        <v>0</v>
      </c>
      <c r="AI1942" s="31">
        <f t="shared" si="6613"/>
        <v>0</v>
      </c>
      <c r="AJ1942" s="31">
        <f t="shared" si="6651"/>
        <v>0</v>
      </c>
      <c r="AK1942" s="31">
        <f t="shared" si="6652"/>
        <v>0</v>
      </c>
      <c r="AL1942" s="31">
        <f t="shared" si="6653"/>
        <v>0</v>
      </c>
      <c r="AM1942" s="31">
        <f t="shared" si="6614"/>
        <v>0</v>
      </c>
      <c r="AN1942" s="31">
        <f t="shared" si="6615"/>
        <v>0</v>
      </c>
      <c r="AO1942" s="31">
        <f t="shared" si="6616"/>
        <v>0</v>
      </c>
      <c r="AP1942" s="31">
        <f t="shared" si="6654"/>
        <v>0</v>
      </c>
      <c r="AQ1942" s="31">
        <f t="shared" si="6655"/>
        <v>0</v>
      </c>
      <c r="AR1942" s="31">
        <f t="shared" si="6656"/>
        <v>0</v>
      </c>
      <c r="AS1942" s="31">
        <f t="shared" si="6617"/>
        <v>0</v>
      </c>
      <c r="AT1942" s="31">
        <f t="shared" si="6618"/>
        <v>0</v>
      </c>
      <c r="AU1942" s="31">
        <f t="shared" si="6619"/>
        <v>0</v>
      </c>
      <c r="AV1942" s="31">
        <f t="shared" si="6657"/>
        <v>0</v>
      </c>
      <c r="AW1942" s="31">
        <f t="shared" si="6658"/>
        <v>0</v>
      </c>
      <c r="AX1942" s="31">
        <f t="shared" si="6659"/>
        <v>0</v>
      </c>
      <c r="AY1942" s="31">
        <f t="shared" si="6620"/>
        <v>0</v>
      </c>
      <c r="AZ1942" s="31">
        <f t="shared" si="6621"/>
        <v>0</v>
      </c>
      <c r="BA1942" s="31">
        <f t="shared" si="6622"/>
        <v>0</v>
      </c>
      <c r="BB1942" s="31">
        <f t="shared" si="6660"/>
        <v>0</v>
      </c>
      <c r="BC1942" s="31">
        <f t="shared" si="6661"/>
        <v>0</v>
      </c>
      <c r="BD1942" s="31">
        <f t="shared" si="6662"/>
        <v>0</v>
      </c>
      <c r="BE1942" s="31">
        <f t="shared" si="6623"/>
        <v>0</v>
      </c>
      <c r="BF1942" s="31">
        <f t="shared" si="6624"/>
        <v>0</v>
      </c>
      <c r="BG1942" s="31">
        <f t="shared" si="6625"/>
        <v>0</v>
      </c>
      <c r="BH1942" s="31">
        <f t="shared" si="6663"/>
        <v>0</v>
      </c>
      <c r="BI1942" s="31">
        <f t="shared" si="6664"/>
        <v>0</v>
      </c>
      <c r="BJ1942" s="31">
        <f t="shared" si="6665"/>
        <v>0</v>
      </c>
      <c r="BK1942" s="31">
        <f t="shared" si="6626"/>
        <v>0</v>
      </c>
      <c r="BL1942" s="31">
        <f t="shared" si="6627"/>
        <v>0</v>
      </c>
      <c r="BM1942" s="31">
        <f t="shared" si="6628"/>
        <v>0</v>
      </c>
      <c r="BN1942" s="31">
        <f t="shared" si="6666"/>
        <v>0</v>
      </c>
      <c r="BO1942" s="31">
        <f t="shared" si="6667"/>
        <v>0</v>
      </c>
      <c r="BP1942" s="31">
        <f t="shared" si="6668"/>
        <v>0</v>
      </c>
      <c r="BQ1942" s="31">
        <f t="shared" si="6629"/>
        <v>0</v>
      </c>
      <c r="BR1942" s="31">
        <f t="shared" si="6630"/>
        <v>0</v>
      </c>
      <c r="BS1942" s="31">
        <f t="shared" si="6669"/>
        <v>0</v>
      </c>
      <c r="BT1942" s="31">
        <f t="shared" si="6670"/>
        <v>0</v>
      </c>
      <c r="BU1942" s="31">
        <f t="shared" si="6671"/>
        <v>0</v>
      </c>
      <c r="BV1942" s="31">
        <f t="shared" si="6631"/>
        <v>0</v>
      </c>
      <c r="BW1942" s="31">
        <f t="shared" si="6632"/>
        <v>0</v>
      </c>
      <c r="BX1942" s="31">
        <f t="shared" si="6672"/>
        <v>0</v>
      </c>
      <c r="BY1942" s="31">
        <f t="shared" si="6673"/>
        <v>0</v>
      </c>
      <c r="BZ1942" s="31">
        <f t="shared" si="6674"/>
        <v>0</v>
      </c>
      <c r="CA1942" s="31">
        <f t="shared" si="6633"/>
        <v>0</v>
      </c>
      <c r="CB1942" s="31">
        <f t="shared" si="6634"/>
        <v>0</v>
      </c>
      <c r="CC1942" s="31">
        <f t="shared" si="6635"/>
        <v>0</v>
      </c>
      <c r="CD1942" s="31">
        <f t="shared" si="6593"/>
        <v>0</v>
      </c>
      <c r="CE1942" s="31">
        <f t="shared" si="6594"/>
        <v>0</v>
      </c>
      <c r="CF1942" s="31">
        <f t="shared" si="6595"/>
        <v>0</v>
      </c>
      <c r="CG1942" s="31">
        <f t="shared" si="6636"/>
        <v>0</v>
      </c>
      <c r="CH1942" s="24">
        <v>0</v>
      </c>
      <c r="CI1942" s="40"/>
      <c r="CO1942" s="1" t="s">
        <v>31</v>
      </c>
    </row>
    <row r="1943" ht="39.799999999999997" hidden="1">
      <c r="A1943" s="16" t="s">
        <v>1111</v>
      </c>
      <c r="B1943" s="17">
        <v>400</v>
      </c>
      <c r="C1943" s="16"/>
      <c r="D1943" s="16"/>
      <c r="E1943" s="39" t="s">
        <v>84</v>
      </c>
      <c r="F1943" s="31">
        <f t="shared" si="6638"/>
        <v>0</v>
      </c>
      <c r="G1943" s="31">
        <f t="shared" si="6597"/>
        <v>0</v>
      </c>
      <c r="H1943" s="31">
        <f t="shared" si="6598"/>
        <v>0</v>
      </c>
      <c r="I1943" s="31">
        <f t="shared" si="6599"/>
        <v>0</v>
      </c>
      <c r="J1943" s="31">
        <f t="shared" si="6600"/>
        <v>0</v>
      </c>
      <c r="K1943" s="31">
        <f t="shared" si="6601"/>
        <v>0</v>
      </c>
      <c r="L1943" s="31">
        <f t="shared" si="6639"/>
        <v>0</v>
      </c>
      <c r="M1943" s="31">
        <f t="shared" si="6640"/>
        <v>0</v>
      </c>
      <c r="N1943" s="31">
        <f t="shared" si="6641"/>
        <v>0</v>
      </c>
      <c r="O1943" s="31">
        <f t="shared" si="6602"/>
        <v>0</v>
      </c>
      <c r="P1943" s="31">
        <f t="shared" si="6603"/>
        <v>0</v>
      </c>
      <c r="Q1943" s="31">
        <f t="shared" si="6604"/>
        <v>0</v>
      </c>
      <c r="R1943" s="31">
        <f t="shared" si="6642"/>
        <v>0</v>
      </c>
      <c r="S1943" s="31">
        <f t="shared" si="6643"/>
        <v>0</v>
      </c>
      <c r="T1943" s="31">
        <f t="shared" si="6644"/>
        <v>0</v>
      </c>
      <c r="U1943" s="31">
        <f t="shared" si="6605"/>
        <v>0</v>
      </c>
      <c r="V1943" s="31">
        <f t="shared" si="6606"/>
        <v>0</v>
      </c>
      <c r="W1943" s="31">
        <f t="shared" si="6607"/>
        <v>0</v>
      </c>
      <c r="X1943" s="31">
        <f t="shared" si="6645"/>
        <v>0</v>
      </c>
      <c r="Y1943" s="31">
        <f t="shared" si="6646"/>
        <v>0</v>
      </c>
      <c r="Z1943" s="31">
        <f t="shared" si="6647"/>
        <v>0</v>
      </c>
      <c r="AA1943" s="31">
        <f t="shared" si="6608"/>
        <v>0</v>
      </c>
      <c r="AB1943" s="31">
        <f t="shared" si="6609"/>
        <v>0</v>
      </c>
      <c r="AC1943" s="31">
        <f t="shared" si="6610"/>
        <v>0</v>
      </c>
      <c r="AD1943" s="31">
        <f t="shared" si="6648"/>
        <v>0</v>
      </c>
      <c r="AE1943" s="31">
        <f t="shared" si="6649"/>
        <v>0</v>
      </c>
      <c r="AF1943" s="31">
        <f t="shared" si="6650"/>
        <v>0</v>
      </c>
      <c r="AG1943" s="31">
        <f t="shared" si="6611"/>
        <v>0</v>
      </c>
      <c r="AH1943" s="31">
        <f t="shared" si="6612"/>
        <v>0</v>
      </c>
      <c r="AI1943" s="31">
        <f t="shared" si="6613"/>
        <v>0</v>
      </c>
      <c r="AJ1943" s="31">
        <f t="shared" si="6651"/>
        <v>0</v>
      </c>
      <c r="AK1943" s="31">
        <f t="shared" si="6652"/>
        <v>0</v>
      </c>
      <c r="AL1943" s="31">
        <f t="shared" si="6653"/>
        <v>0</v>
      </c>
      <c r="AM1943" s="31">
        <f t="shared" si="6614"/>
        <v>0</v>
      </c>
      <c r="AN1943" s="31">
        <f t="shared" si="6615"/>
        <v>0</v>
      </c>
      <c r="AO1943" s="31">
        <f t="shared" si="6616"/>
        <v>0</v>
      </c>
      <c r="AP1943" s="31">
        <f t="shared" si="6654"/>
        <v>0</v>
      </c>
      <c r="AQ1943" s="31">
        <f t="shared" si="6655"/>
        <v>0</v>
      </c>
      <c r="AR1943" s="31">
        <f t="shared" si="6656"/>
        <v>0</v>
      </c>
      <c r="AS1943" s="31">
        <f t="shared" si="6617"/>
        <v>0</v>
      </c>
      <c r="AT1943" s="31">
        <f t="shared" si="6618"/>
        <v>0</v>
      </c>
      <c r="AU1943" s="31">
        <f t="shared" si="6619"/>
        <v>0</v>
      </c>
      <c r="AV1943" s="31">
        <f t="shared" si="6657"/>
        <v>0</v>
      </c>
      <c r="AW1943" s="31">
        <f t="shared" si="6658"/>
        <v>0</v>
      </c>
      <c r="AX1943" s="31">
        <f t="shared" si="6659"/>
        <v>0</v>
      </c>
      <c r="AY1943" s="31">
        <f t="shared" si="6620"/>
        <v>0</v>
      </c>
      <c r="AZ1943" s="31">
        <f t="shared" si="6621"/>
        <v>0</v>
      </c>
      <c r="BA1943" s="31">
        <f t="shared" si="6622"/>
        <v>0</v>
      </c>
      <c r="BB1943" s="31">
        <f t="shared" si="6660"/>
        <v>0</v>
      </c>
      <c r="BC1943" s="31">
        <f t="shared" si="6661"/>
        <v>0</v>
      </c>
      <c r="BD1943" s="31">
        <f t="shared" si="6662"/>
        <v>0</v>
      </c>
      <c r="BE1943" s="31">
        <f t="shared" si="6623"/>
        <v>0</v>
      </c>
      <c r="BF1943" s="31">
        <f t="shared" si="6624"/>
        <v>0</v>
      </c>
      <c r="BG1943" s="31">
        <f t="shared" si="6625"/>
        <v>0</v>
      </c>
      <c r="BH1943" s="31">
        <f t="shared" si="6663"/>
        <v>0</v>
      </c>
      <c r="BI1943" s="31">
        <f t="shared" si="6664"/>
        <v>0</v>
      </c>
      <c r="BJ1943" s="31">
        <f t="shared" si="6665"/>
        <v>0</v>
      </c>
      <c r="BK1943" s="31">
        <f t="shared" si="6626"/>
        <v>0</v>
      </c>
      <c r="BL1943" s="31">
        <f t="shared" si="6627"/>
        <v>0</v>
      </c>
      <c r="BM1943" s="31">
        <f t="shared" si="6628"/>
        <v>0</v>
      </c>
      <c r="BN1943" s="31">
        <f t="shared" si="6666"/>
        <v>0</v>
      </c>
      <c r="BO1943" s="31">
        <f t="shared" si="6667"/>
        <v>0</v>
      </c>
      <c r="BP1943" s="31">
        <f t="shared" si="6668"/>
        <v>0</v>
      </c>
      <c r="BQ1943" s="31">
        <f t="shared" si="6629"/>
        <v>0</v>
      </c>
      <c r="BR1943" s="31">
        <f t="shared" si="6630"/>
        <v>0</v>
      </c>
      <c r="BS1943" s="31">
        <f t="shared" si="6669"/>
        <v>0</v>
      </c>
      <c r="BT1943" s="31">
        <f t="shared" si="6670"/>
        <v>0</v>
      </c>
      <c r="BU1943" s="31">
        <f t="shared" si="6671"/>
        <v>0</v>
      </c>
      <c r="BV1943" s="31">
        <f t="shared" si="6631"/>
        <v>0</v>
      </c>
      <c r="BW1943" s="31">
        <f t="shared" si="6632"/>
        <v>0</v>
      </c>
      <c r="BX1943" s="31">
        <f t="shared" si="6672"/>
        <v>0</v>
      </c>
      <c r="BY1943" s="31">
        <f t="shared" si="6673"/>
        <v>0</v>
      </c>
      <c r="BZ1943" s="31">
        <f t="shared" si="6674"/>
        <v>0</v>
      </c>
      <c r="CA1943" s="31">
        <f t="shared" si="6633"/>
        <v>0</v>
      </c>
      <c r="CB1943" s="31">
        <f t="shared" si="6634"/>
        <v>0</v>
      </c>
      <c r="CC1943" s="31">
        <f t="shared" si="6635"/>
        <v>0</v>
      </c>
      <c r="CD1943" s="31">
        <f t="shared" si="6593"/>
        <v>0</v>
      </c>
      <c r="CE1943" s="31">
        <f t="shared" si="6594"/>
        <v>0</v>
      </c>
      <c r="CF1943" s="31">
        <f t="shared" si="6595"/>
        <v>0</v>
      </c>
      <c r="CG1943" s="31">
        <f t="shared" si="6636"/>
        <v>0</v>
      </c>
      <c r="CH1943" s="24">
        <v>0</v>
      </c>
      <c r="CI1943" s="40"/>
      <c r="CM1943" s="1" t="s">
        <v>29</v>
      </c>
    </row>
    <row r="1944" ht="15" hidden="1">
      <c r="A1944" s="16" t="s">
        <v>1111</v>
      </c>
      <c r="B1944" s="17">
        <v>410</v>
      </c>
      <c r="C1944" s="16"/>
      <c r="D1944" s="16"/>
      <c r="E1944" s="39" t="s">
        <v>85</v>
      </c>
      <c r="F1944" s="31">
        <f t="shared" si="6638"/>
        <v>0</v>
      </c>
      <c r="G1944" s="31">
        <f t="shared" si="6597"/>
        <v>0</v>
      </c>
      <c r="H1944" s="31">
        <f t="shared" si="6598"/>
        <v>0</v>
      </c>
      <c r="I1944" s="31">
        <f t="shared" si="6599"/>
        <v>0</v>
      </c>
      <c r="J1944" s="31">
        <f t="shared" si="6600"/>
        <v>0</v>
      </c>
      <c r="K1944" s="31">
        <f t="shared" si="6601"/>
        <v>0</v>
      </c>
      <c r="L1944" s="31">
        <f t="shared" si="6639"/>
        <v>0</v>
      </c>
      <c r="M1944" s="31">
        <f t="shared" si="6640"/>
        <v>0</v>
      </c>
      <c r="N1944" s="31">
        <f t="shared" si="6641"/>
        <v>0</v>
      </c>
      <c r="O1944" s="31">
        <f t="shared" si="6602"/>
        <v>0</v>
      </c>
      <c r="P1944" s="31">
        <f t="shared" si="6603"/>
        <v>0</v>
      </c>
      <c r="Q1944" s="31">
        <f t="shared" si="6604"/>
        <v>0</v>
      </c>
      <c r="R1944" s="31">
        <f t="shared" si="6642"/>
        <v>0</v>
      </c>
      <c r="S1944" s="31">
        <f t="shared" si="6643"/>
        <v>0</v>
      </c>
      <c r="T1944" s="31">
        <f t="shared" si="6644"/>
        <v>0</v>
      </c>
      <c r="U1944" s="31">
        <f t="shared" si="6605"/>
        <v>0</v>
      </c>
      <c r="V1944" s="31">
        <f t="shared" si="6606"/>
        <v>0</v>
      </c>
      <c r="W1944" s="31">
        <f t="shared" si="6607"/>
        <v>0</v>
      </c>
      <c r="X1944" s="31">
        <f t="shared" si="6645"/>
        <v>0</v>
      </c>
      <c r="Y1944" s="31">
        <f t="shared" si="6646"/>
        <v>0</v>
      </c>
      <c r="Z1944" s="31">
        <f t="shared" si="6647"/>
        <v>0</v>
      </c>
      <c r="AA1944" s="31">
        <f t="shared" si="6608"/>
        <v>0</v>
      </c>
      <c r="AB1944" s="31">
        <f t="shared" si="6609"/>
        <v>0</v>
      </c>
      <c r="AC1944" s="31">
        <f t="shared" si="6610"/>
        <v>0</v>
      </c>
      <c r="AD1944" s="31">
        <f t="shared" si="6648"/>
        <v>0</v>
      </c>
      <c r="AE1944" s="31">
        <f t="shared" si="6649"/>
        <v>0</v>
      </c>
      <c r="AF1944" s="31">
        <f t="shared" si="6650"/>
        <v>0</v>
      </c>
      <c r="AG1944" s="31">
        <f t="shared" si="6611"/>
        <v>0</v>
      </c>
      <c r="AH1944" s="31">
        <f t="shared" si="6612"/>
        <v>0</v>
      </c>
      <c r="AI1944" s="31">
        <f t="shared" si="6613"/>
        <v>0</v>
      </c>
      <c r="AJ1944" s="31">
        <f t="shared" si="6651"/>
        <v>0</v>
      </c>
      <c r="AK1944" s="31">
        <f t="shared" si="6652"/>
        <v>0</v>
      </c>
      <c r="AL1944" s="31">
        <f t="shared" si="6653"/>
        <v>0</v>
      </c>
      <c r="AM1944" s="31">
        <f t="shared" si="6614"/>
        <v>0</v>
      </c>
      <c r="AN1944" s="31">
        <f t="shared" si="6615"/>
        <v>0</v>
      </c>
      <c r="AO1944" s="31">
        <f t="shared" si="6616"/>
        <v>0</v>
      </c>
      <c r="AP1944" s="31">
        <f t="shared" si="6654"/>
        <v>0</v>
      </c>
      <c r="AQ1944" s="31">
        <f t="shared" si="6655"/>
        <v>0</v>
      </c>
      <c r="AR1944" s="31">
        <f t="shared" si="6656"/>
        <v>0</v>
      </c>
      <c r="AS1944" s="31">
        <f t="shared" si="6617"/>
        <v>0</v>
      </c>
      <c r="AT1944" s="31">
        <f t="shared" si="6618"/>
        <v>0</v>
      </c>
      <c r="AU1944" s="31">
        <f t="shared" si="6619"/>
        <v>0</v>
      </c>
      <c r="AV1944" s="31">
        <f t="shared" si="6657"/>
        <v>0</v>
      </c>
      <c r="AW1944" s="31">
        <f t="shared" si="6658"/>
        <v>0</v>
      </c>
      <c r="AX1944" s="31">
        <f t="shared" si="6659"/>
        <v>0</v>
      </c>
      <c r="AY1944" s="31">
        <f t="shared" si="6620"/>
        <v>0</v>
      </c>
      <c r="AZ1944" s="31">
        <f t="shared" si="6621"/>
        <v>0</v>
      </c>
      <c r="BA1944" s="31">
        <f t="shared" si="6622"/>
        <v>0</v>
      </c>
      <c r="BB1944" s="31">
        <f t="shared" si="6660"/>
        <v>0</v>
      </c>
      <c r="BC1944" s="31">
        <f t="shared" si="6661"/>
        <v>0</v>
      </c>
      <c r="BD1944" s="31">
        <f t="shared" si="6662"/>
        <v>0</v>
      </c>
      <c r="BE1944" s="31">
        <f t="shared" si="6623"/>
        <v>0</v>
      </c>
      <c r="BF1944" s="31">
        <f t="shared" si="6624"/>
        <v>0</v>
      </c>
      <c r="BG1944" s="31">
        <f t="shared" si="6625"/>
        <v>0</v>
      </c>
      <c r="BH1944" s="31">
        <f t="shared" si="6663"/>
        <v>0</v>
      </c>
      <c r="BI1944" s="31">
        <f t="shared" si="6664"/>
        <v>0</v>
      </c>
      <c r="BJ1944" s="31">
        <f t="shared" si="6665"/>
        <v>0</v>
      </c>
      <c r="BK1944" s="31">
        <f t="shared" si="6626"/>
        <v>0</v>
      </c>
      <c r="BL1944" s="31">
        <f t="shared" si="6627"/>
        <v>0</v>
      </c>
      <c r="BM1944" s="31">
        <f t="shared" si="6628"/>
        <v>0</v>
      </c>
      <c r="BN1944" s="31">
        <f t="shared" si="6666"/>
        <v>0</v>
      </c>
      <c r="BO1944" s="31">
        <f t="shared" si="6667"/>
        <v>0</v>
      </c>
      <c r="BP1944" s="31">
        <f t="shared" si="6668"/>
        <v>0</v>
      </c>
      <c r="BQ1944" s="31">
        <f t="shared" si="6629"/>
        <v>0</v>
      </c>
      <c r="BR1944" s="31">
        <f t="shared" si="6630"/>
        <v>0</v>
      </c>
      <c r="BS1944" s="31">
        <f t="shared" si="6669"/>
        <v>0</v>
      </c>
      <c r="BT1944" s="31">
        <f t="shared" si="6670"/>
        <v>0</v>
      </c>
      <c r="BU1944" s="31">
        <f t="shared" si="6671"/>
        <v>0</v>
      </c>
      <c r="BV1944" s="31">
        <f t="shared" si="6631"/>
        <v>0</v>
      </c>
      <c r="BW1944" s="31">
        <f t="shared" si="6632"/>
        <v>0</v>
      </c>
      <c r="BX1944" s="31">
        <f t="shared" si="6672"/>
        <v>0</v>
      </c>
      <c r="BY1944" s="31">
        <f t="shared" si="6673"/>
        <v>0</v>
      </c>
      <c r="BZ1944" s="31">
        <f t="shared" si="6674"/>
        <v>0</v>
      </c>
      <c r="CA1944" s="31">
        <f t="shared" si="6633"/>
        <v>0</v>
      </c>
      <c r="CB1944" s="31">
        <f t="shared" si="6634"/>
        <v>0</v>
      </c>
      <c r="CC1944" s="31">
        <f t="shared" si="6635"/>
        <v>0</v>
      </c>
      <c r="CD1944" s="31">
        <f t="shared" si="6593"/>
        <v>0</v>
      </c>
      <c r="CE1944" s="31">
        <f t="shared" si="6594"/>
        <v>0</v>
      </c>
      <c r="CF1944" s="31">
        <f t="shared" si="6595"/>
        <v>0</v>
      </c>
      <c r="CG1944" s="31">
        <f t="shared" si="6636"/>
        <v>0</v>
      </c>
      <c r="CH1944" s="24">
        <v>0</v>
      </c>
      <c r="CI1944" s="40"/>
      <c r="CN1944" s="1" t="s">
        <v>30</v>
      </c>
    </row>
    <row r="1945" ht="15" hidden="1">
      <c r="A1945" s="16" t="s">
        <v>1111</v>
      </c>
      <c r="B1945" s="17">
        <v>410</v>
      </c>
      <c r="C1945" s="16" t="s">
        <v>66</v>
      </c>
      <c r="D1945" s="16" t="s">
        <v>313</v>
      </c>
      <c r="E1945" s="39" t="s">
        <v>1082</v>
      </c>
      <c r="F1945" s="31"/>
      <c r="G1945" s="31"/>
      <c r="H1945" s="31"/>
      <c r="I1945" s="31"/>
      <c r="J1945" s="31"/>
      <c r="K1945" s="31"/>
      <c r="L1945" s="31">
        <f t="shared" si="6639"/>
        <v>0</v>
      </c>
      <c r="M1945" s="31">
        <f t="shared" si="6640"/>
        <v>0</v>
      </c>
      <c r="N1945" s="31">
        <f t="shared" si="6641"/>
        <v>0</v>
      </c>
      <c r="O1945" s="31"/>
      <c r="P1945" s="31"/>
      <c r="Q1945" s="31"/>
      <c r="R1945" s="31">
        <f t="shared" si="6642"/>
        <v>0</v>
      </c>
      <c r="S1945" s="31">
        <f t="shared" si="6643"/>
        <v>0</v>
      </c>
      <c r="T1945" s="31">
        <f t="shared" si="6644"/>
        <v>0</v>
      </c>
      <c r="U1945" s="31"/>
      <c r="V1945" s="31"/>
      <c r="W1945" s="31"/>
      <c r="X1945" s="31">
        <f t="shared" si="6645"/>
        <v>0</v>
      </c>
      <c r="Y1945" s="31">
        <f t="shared" si="6646"/>
        <v>0</v>
      </c>
      <c r="Z1945" s="31">
        <f t="shared" si="6647"/>
        <v>0</v>
      </c>
      <c r="AA1945" s="31"/>
      <c r="AB1945" s="31"/>
      <c r="AC1945" s="31"/>
      <c r="AD1945" s="31">
        <f t="shared" si="6648"/>
        <v>0</v>
      </c>
      <c r="AE1945" s="31">
        <f t="shared" si="6649"/>
        <v>0</v>
      </c>
      <c r="AF1945" s="31">
        <f t="shared" si="6650"/>
        <v>0</v>
      </c>
      <c r="AG1945" s="31"/>
      <c r="AH1945" s="31"/>
      <c r="AI1945" s="31"/>
      <c r="AJ1945" s="31">
        <f t="shared" si="6651"/>
        <v>0</v>
      </c>
      <c r="AK1945" s="31">
        <f t="shared" si="6652"/>
        <v>0</v>
      </c>
      <c r="AL1945" s="31">
        <f t="shared" si="6653"/>
        <v>0</v>
      </c>
      <c r="AM1945" s="31"/>
      <c r="AN1945" s="31"/>
      <c r="AO1945" s="31"/>
      <c r="AP1945" s="31">
        <f t="shared" si="6654"/>
        <v>0</v>
      </c>
      <c r="AQ1945" s="31">
        <f t="shared" si="6655"/>
        <v>0</v>
      </c>
      <c r="AR1945" s="31">
        <f t="shared" si="6656"/>
        <v>0</v>
      </c>
      <c r="AS1945" s="31"/>
      <c r="AT1945" s="31"/>
      <c r="AU1945" s="31"/>
      <c r="AV1945" s="31">
        <f t="shared" si="6657"/>
        <v>0</v>
      </c>
      <c r="AW1945" s="31">
        <f t="shared" si="6658"/>
        <v>0</v>
      </c>
      <c r="AX1945" s="31">
        <f t="shared" si="6659"/>
        <v>0</v>
      </c>
      <c r="AY1945" s="31"/>
      <c r="AZ1945" s="31"/>
      <c r="BA1945" s="31"/>
      <c r="BB1945" s="31">
        <f t="shared" si="6660"/>
        <v>0</v>
      </c>
      <c r="BC1945" s="31">
        <f t="shared" si="6661"/>
        <v>0</v>
      </c>
      <c r="BD1945" s="31">
        <f t="shared" si="6662"/>
        <v>0</v>
      </c>
      <c r="BE1945" s="31"/>
      <c r="BF1945" s="31"/>
      <c r="BG1945" s="31"/>
      <c r="BH1945" s="31">
        <f t="shared" si="6663"/>
        <v>0</v>
      </c>
      <c r="BI1945" s="31">
        <f t="shared" si="6664"/>
        <v>0</v>
      </c>
      <c r="BJ1945" s="31">
        <f t="shared" si="6665"/>
        <v>0</v>
      </c>
      <c r="BK1945" s="31"/>
      <c r="BL1945" s="31"/>
      <c r="BM1945" s="31"/>
      <c r="BN1945" s="31">
        <f t="shared" si="6666"/>
        <v>0</v>
      </c>
      <c r="BO1945" s="31">
        <f t="shared" si="6667"/>
        <v>0</v>
      </c>
      <c r="BP1945" s="31">
        <f t="shared" si="6668"/>
        <v>0</v>
      </c>
      <c r="BQ1945" s="31"/>
      <c r="BR1945" s="31"/>
      <c r="BS1945" s="31">
        <f t="shared" si="6669"/>
        <v>0</v>
      </c>
      <c r="BT1945" s="31">
        <f t="shared" si="6670"/>
        <v>0</v>
      </c>
      <c r="BU1945" s="31">
        <f t="shared" si="6671"/>
        <v>0</v>
      </c>
      <c r="BV1945" s="31"/>
      <c r="BW1945" s="31"/>
      <c r="BX1945" s="31">
        <f t="shared" si="6672"/>
        <v>0</v>
      </c>
      <c r="BY1945" s="31">
        <f t="shared" si="6673"/>
        <v>0</v>
      </c>
      <c r="BZ1945" s="31">
        <f t="shared" si="6674"/>
        <v>0</v>
      </c>
      <c r="CA1945" s="31"/>
      <c r="CB1945" s="31"/>
      <c r="CC1945" s="31"/>
      <c r="CD1945" s="31">
        <f t="shared" si="6593"/>
        <v>0</v>
      </c>
      <c r="CE1945" s="31">
        <f t="shared" si="6594"/>
        <v>0</v>
      </c>
      <c r="CF1945" s="31">
        <f t="shared" si="6595"/>
        <v>0</v>
      </c>
      <c r="CG1945" s="31"/>
      <c r="CH1945" s="24">
        <v>0</v>
      </c>
      <c r="CI1945" s="40"/>
    </row>
    <row r="1946" ht="78.599999999999994">
      <c r="A1946" s="16" t="s">
        <v>1113</v>
      </c>
      <c r="B1946" s="17"/>
      <c r="C1946" s="16"/>
      <c r="D1946" s="16"/>
      <c r="E1946" s="39" t="s">
        <v>1114</v>
      </c>
      <c r="F1946" s="31">
        <f t="shared" si="6638"/>
        <v>1552.4000000000001</v>
      </c>
      <c r="G1946" s="31">
        <f t="shared" si="6597"/>
        <v>1551.4000000000001</v>
      </c>
      <c r="H1946" s="31">
        <f t="shared" si="6598"/>
        <v>1551.4000000000001</v>
      </c>
      <c r="I1946" s="31">
        <f t="shared" si="6599"/>
        <v>0</v>
      </c>
      <c r="J1946" s="31">
        <f t="shared" si="6600"/>
        <v>0</v>
      </c>
      <c r="K1946" s="31">
        <f t="shared" si="6601"/>
        <v>0</v>
      </c>
      <c r="L1946" s="31">
        <f t="shared" si="6639"/>
        <v>1552.4000000000001</v>
      </c>
      <c r="M1946" s="31">
        <f t="shared" si="6640"/>
        <v>1551.4000000000001</v>
      </c>
      <c r="N1946" s="31">
        <f t="shared" si="6641"/>
        <v>1551.4000000000001</v>
      </c>
      <c r="O1946" s="31">
        <f t="shared" si="6602"/>
        <v>0</v>
      </c>
      <c r="P1946" s="31">
        <f t="shared" si="6603"/>
        <v>0</v>
      </c>
      <c r="Q1946" s="31">
        <f t="shared" si="6604"/>
        <v>0</v>
      </c>
      <c r="R1946" s="31">
        <f t="shared" si="6642"/>
        <v>1552.4000000000001</v>
      </c>
      <c r="S1946" s="31">
        <f t="shared" si="6643"/>
        <v>1551.4000000000001</v>
      </c>
      <c r="T1946" s="31">
        <f t="shared" si="6644"/>
        <v>1551.4000000000001</v>
      </c>
      <c r="U1946" s="31">
        <f t="shared" si="6605"/>
        <v>0</v>
      </c>
      <c r="V1946" s="31">
        <f t="shared" si="6606"/>
        <v>0</v>
      </c>
      <c r="W1946" s="31">
        <f t="shared" si="6607"/>
        <v>0</v>
      </c>
      <c r="X1946" s="31">
        <f t="shared" si="6645"/>
        <v>1552.4000000000001</v>
      </c>
      <c r="Y1946" s="31">
        <f t="shared" si="6646"/>
        <v>1551.4000000000001</v>
      </c>
      <c r="Z1946" s="31">
        <f t="shared" si="6647"/>
        <v>1551.4000000000001</v>
      </c>
      <c r="AA1946" s="31">
        <f t="shared" si="6608"/>
        <v>0</v>
      </c>
      <c r="AB1946" s="31">
        <f t="shared" si="6609"/>
        <v>0</v>
      </c>
      <c r="AC1946" s="31">
        <f t="shared" si="6610"/>
        <v>0</v>
      </c>
      <c r="AD1946" s="31">
        <f t="shared" si="6648"/>
        <v>1552.4000000000001</v>
      </c>
      <c r="AE1946" s="31">
        <f t="shared" si="6649"/>
        <v>1551.4000000000001</v>
      </c>
      <c r="AF1946" s="31">
        <f t="shared" si="6650"/>
        <v>1551.4000000000001</v>
      </c>
      <c r="AG1946" s="31">
        <f t="shared" si="6611"/>
        <v>0</v>
      </c>
      <c r="AH1946" s="31">
        <f t="shared" si="6612"/>
        <v>0</v>
      </c>
      <c r="AI1946" s="31">
        <f t="shared" si="6613"/>
        <v>0</v>
      </c>
      <c r="AJ1946" s="31">
        <f t="shared" si="6651"/>
        <v>1552.4000000000001</v>
      </c>
      <c r="AK1946" s="31">
        <f t="shared" si="6652"/>
        <v>1551.4000000000001</v>
      </c>
      <c r="AL1946" s="31">
        <f t="shared" si="6653"/>
        <v>1551.4000000000001</v>
      </c>
      <c r="AM1946" s="31">
        <f t="shared" si="6614"/>
        <v>0</v>
      </c>
      <c r="AN1946" s="31">
        <f t="shared" si="6615"/>
        <v>0</v>
      </c>
      <c r="AO1946" s="31">
        <f t="shared" si="6616"/>
        <v>0</v>
      </c>
      <c r="AP1946" s="31">
        <f t="shared" si="6654"/>
        <v>1552.4000000000001</v>
      </c>
      <c r="AQ1946" s="31">
        <f t="shared" si="6655"/>
        <v>1551.4000000000001</v>
      </c>
      <c r="AR1946" s="31">
        <f t="shared" si="6656"/>
        <v>1551.4000000000001</v>
      </c>
      <c r="AS1946" s="31">
        <f t="shared" si="6617"/>
        <v>0</v>
      </c>
      <c r="AT1946" s="31">
        <f t="shared" si="6618"/>
        <v>0</v>
      </c>
      <c r="AU1946" s="31">
        <f t="shared" si="6619"/>
        <v>0</v>
      </c>
      <c r="AV1946" s="31">
        <f t="shared" si="6657"/>
        <v>1552.4000000000001</v>
      </c>
      <c r="AW1946" s="31">
        <f t="shared" si="6658"/>
        <v>1551.4000000000001</v>
      </c>
      <c r="AX1946" s="31">
        <f t="shared" si="6659"/>
        <v>1551.4000000000001</v>
      </c>
      <c r="AY1946" s="31">
        <f t="shared" si="6620"/>
        <v>0</v>
      </c>
      <c r="AZ1946" s="31">
        <f t="shared" si="6621"/>
        <v>0</v>
      </c>
      <c r="BA1946" s="31">
        <f t="shared" si="6622"/>
        <v>0</v>
      </c>
      <c r="BB1946" s="31">
        <f t="shared" si="6660"/>
        <v>1552.4000000000001</v>
      </c>
      <c r="BC1946" s="31">
        <f t="shared" si="6661"/>
        <v>1551.4000000000001</v>
      </c>
      <c r="BD1946" s="31">
        <f t="shared" si="6662"/>
        <v>1551.4000000000001</v>
      </c>
      <c r="BE1946" s="31">
        <f t="shared" si="6623"/>
        <v>0</v>
      </c>
      <c r="BF1946" s="31">
        <f t="shared" si="6624"/>
        <v>0</v>
      </c>
      <c r="BG1946" s="31">
        <f t="shared" si="6625"/>
        <v>0</v>
      </c>
      <c r="BH1946" s="31">
        <f t="shared" si="6663"/>
        <v>1552.4000000000001</v>
      </c>
      <c r="BI1946" s="31">
        <f t="shared" si="6664"/>
        <v>1551.4000000000001</v>
      </c>
      <c r="BJ1946" s="31">
        <f t="shared" si="6665"/>
        <v>1551.4000000000001</v>
      </c>
      <c r="BK1946" s="31">
        <f t="shared" si="6626"/>
        <v>0</v>
      </c>
      <c r="BL1946" s="31">
        <f t="shared" si="6627"/>
        <v>0</v>
      </c>
      <c r="BM1946" s="31">
        <f t="shared" si="6628"/>
        <v>0</v>
      </c>
      <c r="BN1946" s="31">
        <f t="shared" si="6666"/>
        <v>1552.4000000000001</v>
      </c>
      <c r="BO1946" s="31">
        <f t="shared" si="6667"/>
        <v>1551.4000000000001</v>
      </c>
      <c r="BP1946" s="31">
        <f t="shared" si="6668"/>
        <v>1551.4000000000001</v>
      </c>
      <c r="BQ1946" s="31">
        <f t="shared" si="6629"/>
        <v>0</v>
      </c>
      <c r="BR1946" s="31">
        <f t="shared" si="6630"/>
        <v>0</v>
      </c>
      <c r="BS1946" s="31">
        <f t="shared" si="6669"/>
        <v>1552.4000000000001</v>
      </c>
      <c r="BT1946" s="31">
        <f t="shared" si="6670"/>
        <v>1551.4000000000001</v>
      </c>
      <c r="BU1946" s="31">
        <f t="shared" si="6671"/>
        <v>1551.4000000000001</v>
      </c>
      <c r="BV1946" s="31">
        <f t="shared" si="6631"/>
        <v>0</v>
      </c>
      <c r="BW1946" s="31">
        <f t="shared" si="6632"/>
        <v>0</v>
      </c>
      <c r="BX1946" s="31">
        <f t="shared" si="6672"/>
        <v>1552.4000000000001</v>
      </c>
      <c r="BY1946" s="31">
        <f t="shared" si="6673"/>
        <v>1551.4000000000001</v>
      </c>
      <c r="BZ1946" s="31">
        <f t="shared" si="6674"/>
        <v>1551.4000000000001</v>
      </c>
      <c r="CA1946" s="31">
        <f t="shared" si="6633"/>
        <v>0</v>
      </c>
      <c r="CB1946" s="31">
        <f t="shared" si="6634"/>
        <v>0</v>
      </c>
      <c r="CC1946" s="31">
        <f t="shared" si="6635"/>
        <v>0</v>
      </c>
      <c r="CD1946" s="31">
        <f t="shared" si="6593"/>
        <v>1552.4000000000001</v>
      </c>
      <c r="CE1946" s="31">
        <f t="shared" si="6594"/>
        <v>1551.4000000000001</v>
      </c>
      <c r="CF1946" s="31">
        <f t="shared" si="6595"/>
        <v>1551.4000000000001</v>
      </c>
      <c r="CG1946" s="31">
        <f t="shared" si="6636"/>
        <v>0</v>
      </c>
      <c r="CH1946" s="24"/>
      <c r="CI1946" s="40"/>
      <c r="CL1946" s="1" t="s">
        <v>28</v>
      </c>
    </row>
    <row r="1947" ht="43.75">
      <c r="A1947" s="16" t="s">
        <v>1115</v>
      </c>
      <c r="B1947" s="17"/>
      <c r="C1947" s="16"/>
      <c r="D1947" s="16"/>
      <c r="E1947" s="39" t="s">
        <v>1116</v>
      </c>
      <c r="F1947" s="31">
        <f t="shared" si="6638"/>
        <v>1552.4000000000001</v>
      </c>
      <c r="G1947" s="31">
        <f t="shared" si="6597"/>
        <v>1551.4000000000001</v>
      </c>
      <c r="H1947" s="31">
        <f t="shared" si="6598"/>
        <v>1551.4000000000001</v>
      </c>
      <c r="I1947" s="31">
        <f t="shared" si="6599"/>
        <v>0</v>
      </c>
      <c r="J1947" s="31">
        <f t="shared" si="6600"/>
        <v>0</v>
      </c>
      <c r="K1947" s="31">
        <f t="shared" si="6601"/>
        <v>0</v>
      </c>
      <c r="L1947" s="31">
        <f t="shared" si="6639"/>
        <v>1552.4000000000001</v>
      </c>
      <c r="M1947" s="31">
        <f t="shared" si="6640"/>
        <v>1551.4000000000001</v>
      </c>
      <c r="N1947" s="31">
        <f t="shared" si="6641"/>
        <v>1551.4000000000001</v>
      </c>
      <c r="O1947" s="31">
        <f t="shared" si="6602"/>
        <v>0</v>
      </c>
      <c r="P1947" s="31">
        <f t="shared" si="6603"/>
        <v>0</v>
      </c>
      <c r="Q1947" s="31">
        <f t="shared" si="6604"/>
        <v>0</v>
      </c>
      <c r="R1947" s="31">
        <f t="shared" si="6642"/>
        <v>1552.4000000000001</v>
      </c>
      <c r="S1947" s="31">
        <f t="shared" si="6643"/>
        <v>1551.4000000000001</v>
      </c>
      <c r="T1947" s="31">
        <f t="shared" si="6644"/>
        <v>1551.4000000000001</v>
      </c>
      <c r="U1947" s="31">
        <f t="shared" si="6605"/>
        <v>0</v>
      </c>
      <c r="V1947" s="31">
        <f t="shared" si="6606"/>
        <v>0</v>
      </c>
      <c r="W1947" s="31">
        <f t="shared" si="6607"/>
        <v>0</v>
      </c>
      <c r="X1947" s="31">
        <f t="shared" si="6645"/>
        <v>1552.4000000000001</v>
      </c>
      <c r="Y1947" s="31">
        <f t="shared" si="6646"/>
        <v>1551.4000000000001</v>
      </c>
      <c r="Z1947" s="31">
        <f t="shared" si="6647"/>
        <v>1551.4000000000001</v>
      </c>
      <c r="AA1947" s="31">
        <f t="shared" si="6608"/>
        <v>0</v>
      </c>
      <c r="AB1947" s="31">
        <f t="shared" si="6609"/>
        <v>0</v>
      </c>
      <c r="AC1947" s="31">
        <f t="shared" si="6610"/>
        <v>0</v>
      </c>
      <c r="AD1947" s="31">
        <f t="shared" si="6648"/>
        <v>1552.4000000000001</v>
      </c>
      <c r="AE1947" s="31">
        <f t="shared" si="6649"/>
        <v>1551.4000000000001</v>
      </c>
      <c r="AF1947" s="31">
        <f t="shared" si="6650"/>
        <v>1551.4000000000001</v>
      </c>
      <c r="AG1947" s="31">
        <f t="shared" si="6611"/>
        <v>0</v>
      </c>
      <c r="AH1947" s="31">
        <f t="shared" si="6612"/>
        <v>0</v>
      </c>
      <c r="AI1947" s="31">
        <f t="shared" si="6613"/>
        <v>0</v>
      </c>
      <c r="AJ1947" s="31">
        <f t="shared" si="6651"/>
        <v>1552.4000000000001</v>
      </c>
      <c r="AK1947" s="31">
        <f t="shared" si="6652"/>
        <v>1551.4000000000001</v>
      </c>
      <c r="AL1947" s="31">
        <f t="shared" si="6653"/>
        <v>1551.4000000000001</v>
      </c>
      <c r="AM1947" s="31">
        <f t="shared" si="6614"/>
        <v>0</v>
      </c>
      <c r="AN1947" s="31">
        <f t="shared" si="6615"/>
        <v>0</v>
      </c>
      <c r="AO1947" s="31">
        <f t="shared" si="6616"/>
        <v>0</v>
      </c>
      <c r="AP1947" s="31">
        <f t="shared" si="6654"/>
        <v>1552.4000000000001</v>
      </c>
      <c r="AQ1947" s="31">
        <f t="shared" si="6655"/>
        <v>1551.4000000000001</v>
      </c>
      <c r="AR1947" s="31">
        <f t="shared" si="6656"/>
        <v>1551.4000000000001</v>
      </c>
      <c r="AS1947" s="31">
        <f t="shared" si="6617"/>
        <v>0</v>
      </c>
      <c r="AT1947" s="31">
        <f t="shared" si="6618"/>
        <v>0</v>
      </c>
      <c r="AU1947" s="31">
        <f t="shared" si="6619"/>
        <v>0</v>
      </c>
      <c r="AV1947" s="31">
        <f t="shared" si="6657"/>
        <v>1552.4000000000001</v>
      </c>
      <c r="AW1947" s="31">
        <f t="shared" si="6658"/>
        <v>1551.4000000000001</v>
      </c>
      <c r="AX1947" s="31">
        <f t="shared" si="6659"/>
        <v>1551.4000000000001</v>
      </c>
      <c r="AY1947" s="31">
        <f t="shared" si="6620"/>
        <v>0</v>
      </c>
      <c r="AZ1947" s="31">
        <f t="shared" si="6621"/>
        <v>0</v>
      </c>
      <c r="BA1947" s="31">
        <f t="shared" si="6622"/>
        <v>0</v>
      </c>
      <c r="BB1947" s="31">
        <f t="shared" si="6660"/>
        <v>1552.4000000000001</v>
      </c>
      <c r="BC1947" s="31">
        <f t="shared" si="6661"/>
        <v>1551.4000000000001</v>
      </c>
      <c r="BD1947" s="31">
        <f t="shared" si="6662"/>
        <v>1551.4000000000001</v>
      </c>
      <c r="BE1947" s="31">
        <f t="shared" si="6623"/>
        <v>0</v>
      </c>
      <c r="BF1947" s="31">
        <f t="shared" si="6624"/>
        <v>0</v>
      </c>
      <c r="BG1947" s="31">
        <f t="shared" si="6625"/>
        <v>0</v>
      </c>
      <c r="BH1947" s="31">
        <f t="shared" si="6663"/>
        <v>1552.4000000000001</v>
      </c>
      <c r="BI1947" s="31">
        <f t="shared" si="6664"/>
        <v>1551.4000000000001</v>
      </c>
      <c r="BJ1947" s="31">
        <f t="shared" si="6665"/>
        <v>1551.4000000000001</v>
      </c>
      <c r="BK1947" s="31">
        <f t="shared" si="6626"/>
        <v>0</v>
      </c>
      <c r="BL1947" s="31">
        <f t="shared" si="6627"/>
        <v>0</v>
      </c>
      <c r="BM1947" s="31">
        <f t="shared" si="6628"/>
        <v>0</v>
      </c>
      <c r="BN1947" s="31">
        <f t="shared" si="6666"/>
        <v>1552.4000000000001</v>
      </c>
      <c r="BO1947" s="31">
        <f t="shared" si="6667"/>
        <v>1551.4000000000001</v>
      </c>
      <c r="BP1947" s="31">
        <f t="shared" si="6668"/>
        <v>1551.4000000000001</v>
      </c>
      <c r="BQ1947" s="31">
        <f t="shared" si="6629"/>
        <v>0</v>
      </c>
      <c r="BR1947" s="31">
        <f t="shared" si="6630"/>
        <v>0</v>
      </c>
      <c r="BS1947" s="31">
        <f t="shared" si="6669"/>
        <v>1552.4000000000001</v>
      </c>
      <c r="BT1947" s="31">
        <f t="shared" si="6670"/>
        <v>1551.4000000000001</v>
      </c>
      <c r="BU1947" s="31">
        <f t="shared" si="6671"/>
        <v>1551.4000000000001</v>
      </c>
      <c r="BV1947" s="31">
        <f t="shared" si="6631"/>
        <v>0</v>
      </c>
      <c r="BW1947" s="31">
        <f t="shared" si="6632"/>
        <v>0</v>
      </c>
      <c r="BX1947" s="31">
        <f t="shared" si="6672"/>
        <v>1552.4000000000001</v>
      </c>
      <c r="BY1947" s="31">
        <f t="shared" si="6673"/>
        <v>1551.4000000000001</v>
      </c>
      <c r="BZ1947" s="31">
        <f t="shared" si="6674"/>
        <v>1551.4000000000001</v>
      </c>
      <c r="CA1947" s="31">
        <f t="shared" si="6633"/>
        <v>0</v>
      </c>
      <c r="CB1947" s="31">
        <f t="shared" si="6634"/>
        <v>0</v>
      </c>
      <c r="CC1947" s="31">
        <f t="shared" si="6635"/>
        <v>0</v>
      </c>
      <c r="CD1947" s="31">
        <f t="shared" si="6593"/>
        <v>1552.4000000000001</v>
      </c>
      <c r="CE1947" s="31">
        <f t="shared" si="6594"/>
        <v>1551.4000000000001</v>
      </c>
      <c r="CF1947" s="31">
        <f t="shared" si="6595"/>
        <v>1551.4000000000001</v>
      </c>
      <c r="CG1947" s="31">
        <f t="shared" si="6636"/>
        <v>0</v>
      </c>
      <c r="CH1947" s="24"/>
      <c r="CI1947" s="40"/>
      <c r="CO1947" s="1" t="s">
        <v>31</v>
      </c>
    </row>
    <row r="1948" ht="15">
      <c r="A1948" s="16" t="s">
        <v>1115</v>
      </c>
      <c r="B1948" s="17">
        <v>800</v>
      </c>
      <c r="C1948" s="16"/>
      <c r="D1948" s="16"/>
      <c r="E1948" s="39" t="s">
        <v>54</v>
      </c>
      <c r="F1948" s="31">
        <f t="shared" si="6638"/>
        <v>1552.4000000000001</v>
      </c>
      <c r="G1948" s="31">
        <f t="shared" si="6597"/>
        <v>1551.4000000000001</v>
      </c>
      <c r="H1948" s="31">
        <f t="shared" si="6598"/>
        <v>1551.4000000000001</v>
      </c>
      <c r="I1948" s="31">
        <f t="shared" si="6599"/>
        <v>0</v>
      </c>
      <c r="J1948" s="31">
        <f t="shared" si="6600"/>
        <v>0</v>
      </c>
      <c r="K1948" s="31">
        <f t="shared" si="6601"/>
        <v>0</v>
      </c>
      <c r="L1948" s="31">
        <f t="shared" si="6639"/>
        <v>1552.4000000000001</v>
      </c>
      <c r="M1948" s="31">
        <f t="shared" si="6640"/>
        <v>1551.4000000000001</v>
      </c>
      <c r="N1948" s="31">
        <f t="shared" si="6641"/>
        <v>1551.4000000000001</v>
      </c>
      <c r="O1948" s="31">
        <f t="shared" si="6602"/>
        <v>0</v>
      </c>
      <c r="P1948" s="31">
        <f t="shared" si="6603"/>
        <v>0</v>
      </c>
      <c r="Q1948" s="31">
        <f t="shared" si="6604"/>
        <v>0</v>
      </c>
      <c r="R1948" s="31">
        <f t="shared" si="6642"/>
        <v>1552.4000000000001</v>
      </c>
      <c r="S1948" s="31">
        <f t="shared" si="6643"/>
        <v>1551.4000000000001</v>
      </c>
      <c r="T1948" s="31">
        <f t="shared" si="6644"/>
        <v>1551.4000000000001</v>
      </c>
      <c r="U1948" s="31">
        <f t="shared" si="6605"/>
        <v>0</v>
      </c>
      <c r="V1948" s="31">
        <f t="shared" si="6606"/>
        <v>0</v>
      </c>
      <c r="W1948" s="31">
        <f t="shared" si="6607"/>
        <v>0</v>
      </c>
      <c r="X1948" s="31">
        <f t="shared" si="6645"/>
        <v>1552.4000000000001</v>
      </c>
      <c r="Y1948" s="31">
        <f t="shared" si="6646"/>
        <v>1551.4000000000001</v>
      </c>
      <c r="Z1948" s="31">
        <f t="shared" si="6647"/>
        <v>1551.4000000000001</v>
      </c>
      <c r="AA1948" s="31">
        <f t="shared" si="6608"/>
        <v>0</v>
      </c>
      <c r="AB1948" s="31">
        <f t="shared" si="6609"/>
        <v>0</v>
      </c>
      <c r="AC1948" s="31">
        <f t="shared" si="6610"/>
        <v>0</v>
      </c>
      <c r="AD1948" s="31">
        <f t="shared" si="6648"/>
        <v>1552.4000000000001</v>
      </c>
      <c r="AE1948" s="31">
        <f t="shared" si="6649"/>
        <v>1551.4000000000001</v>
      </c>
      <c r="AF1948" s="31">
        <f t="shared" si="6650"/>
        <v>1551.4000000000001</v>
      </c>
      <c r="AG1948" s="31">
        <f t="shared" si="6611"/>
        <v>0</v>
      </c>
      <c r="AH1948" s="31">
        <f t="shared" si="6612"/>
        <v>0</v>
      </c>
      <c r="AI1948" s="31">
        <f t="shared" si="6613"/>
        <v>0</v>
      </c>
      <c r="AJ1948" s="31">
        <f t="shared" si="6651"/>
        <v>1552.4000000000001</v>
      </c>
      <c r="AK1948" s="31">
        <f t="shared" si="6652"/>
        <v>1551.4000000000001</v>
      </c>
      <c r="AL1948" s="31">
        <f t="shared" si="6653"/>
        <v>1551.4000000000001</v>
      </c>
      <c r="AM1948" s="31">
        <f t="shared" si="6614"/>
        <v>0</v>
      </c>
      <c r="AN1948" s="31">
        <f t="shared" si="6615"/>
        <v>0</v>
      </c>
      <c r="AO1948" s="31">
        <f t="shared" si="6616"/>
        <v>0</v>
      </c>
      <c r="AP1948" s="31">
        <f t="shared" si="6654"/>
        <v>1552.4000000000001</v>
      </c>
      <c r="AQ1948" s="31">
        <f t="shared" si="6655"/>
        <v>1551.4000000000001</v>
      </c>
      <c r="AR1948" s="31">
        <f t="shared" si="6656"/>
        <v>1551.4000000000001</v>
      </c>
      <c r="AS1948" s="31">
        <f t="shared" si="6617"/>
        <v>0</v>
      </c>
      <c r="AT1948" s="31">
        <f t="shared" si="6618"/>
        <v>0</v>
      </c>
      <c r="AU1948" s="31">
        <f t="shared" si="6619"/>
        <v>0</v>
      </c>
      <c r="AV1948" s="31">
        <f t="shared" si="6657"/>
        <v>1552.4000000000001</v>
      </c>
      <c r="AW1948" s="31">
        <f t="shared" si="6658"/>
        <v>1551.4000000000001</v>
      </c>
      <c r="AX1948" s="31">
        <f t="shared" si="6659"/>
        <v>1551.4000000000001</v>
      </c>
      <c r="AY1948" s="31">
        <f t="shared" si="6620"/>
        <v>0</v>
      </c>
      <c r="AZ1948" s="31">
        <f t="shared" si="6621"/>
        <v>0</v>
      </c>
      <c r="BA1948" s="31">
        <f t="shared" si="6622"/>
        <v>0</v>
      </c>
      <c r="BB1948" s="31">
        <f t="shared" si="6660"/>
        <v>1552.4000000000001</v>
      </c>
      <c r="BC1948" s="31">
        <f t="shared" si="6661"/>
        <v>1551.4000000000001</v>
      </c>
      <c r="BD1948" s="31">
        <f t="shared" si="6662"/>
        <v>1551.4000000000001</v>
      </c>
      <c r="BE1948" s="31">
        <f t="shared" si="6623"/>
        <v>0</v>
      </c>
      <c r="BF1948" s="31">
        <f t="shared" si="6624"/>
        <v>0</v>
      </c>
      <c r="BG1948" s="31">
        <f t="shared" si="6625"/>
        <v>0</v>
      </c>
      <c r="BH1948" s="31">
        <f t="shared" si="6663"/>
        <v>1552.4000000000001</v>
      </c>
      <c r="BI1948" s="31">
        <f t="shared" si="6664"/>
        <v>1551.4000000000001</v>
      </c>
      <c r="BJ1948" s="31">
        <f t="shared" si="6665"/>
        <v>1551.4000000000001</v>
      </c>
      <c r="BK1948" s="31">
        <f t="shared" si="6626"/>
        <v>0</v>
      </c>
      <c r="BL1948" s="31">
        <f t="shared" si="6627"/>
        <v>0</v>
      </c>
      <c r="BM1948" s="31">
        <f t="shared" si="6628"/>
        <v>0</v>
      </c>
      <c r="BN1948" s="31">
        <f t="shared" si="6666"/>
        <v>1552.4000000000001</v>
      </c>
      <c r="BO1948" s="31">
        <f t="shared" si="6667"/>
        <v>1551.4000000000001</v>
      </c>
      <c r="BP1948" s="31">
        <f t="shared" si="6668"/>
        <v>1551.4000000000001</v>
      </c>
      <c r="BQ1948" s="31">
        <f t="shared" si="6629"/>
        <v>0</v>
      </c>
      <c r="BR1948" s="31">
        <f t="shared" si="6630"/>
        <v>0</v>
      </c>
      <c r="BS1948" s="31">
        <f t="shared" si="6669"/>
        <v>1552.4000000000001</v>
      </c>
      <c r="BT1948" s="31">
        <f t="shared" si="6670"/>
        <v>1551.4000000000001</v>
      </c>
      <c r="BU1948" s="31">
        <f t="shared" si="6671"/>
        <v>1551.4000000000001</v>
      </c>
      <c r="BV1948" s="31">
        <f t="shared" si="6631"/>
        <v>0</v>
      </c>
      <c r="BW1948" s="31">
        <f t="shared" si="6632"/>
        <v>0</v>
      </c>
      <c r="BX1948" s="31">
        <f t="shared" si="6672"/>
        <v>1552.4000000000001</v>
      </c>
      <c r="BY1948" s="31">
        <f t="shared" si="6673"/>
        <v>1551.4000000000001</v>
      </c>
      <c r="BZ1948" s="31">
        <f t="shared" si="6674"/>
        <v>1551.4000000000001</v>
      </c>
      <c r="CA1948" s="31">
        <f t="shared" si="6633"/>
        <v>0</v>
      </c>
      <c r="CB1948" s="31">
        <f t="shared" si="6634"/>
        <v>0</v>
      </c>
      <c r="CC1948" s="31">
        <f t="shared" si="6635"/>
        <v>0</v>
      </c>
      <c r="CD1948" s="31">
        <f t="shared" si="6593"/>
        <v>1552.4000000000001</v>
      </c>
      <c r="CE1948" s="31">
        <f t="shared" si="6594"/>
        <v>1551.4000000000001</v>
      </c>
      <c r="CF1948" s="31">
        <f t="shared" si="6595"/>
        <v>1551.4000000000001</v>
      </c>
      <c r="CG1948" s="31">
        <f t="shared" si="6636"/>
        <v>0</v>
      </c>
      <c r="CH1948" s="24"/>
      <c r="CI1948" s="40"/>
      <c r="CM1948" s="1" t="s">
        <v>29</v>
      </c>
    </row>
    <row r="1949" ht="15">
      <c r="A1949" s="16" t="s">
        <v>1115</v>
      </c>
      <c r="B1949" s="17">
        <v>850</v>
      </c>
      <c r="C1949" s="16"/>
      <c r="D1949" s="16"/>
      <c r="E1949" s="39" t="s">
        <v>79</v>
      </c>
      <c r="F1949" s="31">
        <f t="shared" si="6638"/>
        <v>1552.4000000000001</v>
      </c>
      <c r="G1949" s="31">
        <f t="shared" si="6597"/>
        <v>1551.4000000000001</v>
      </c>
      <c r="H1949" s="31">
        <f t="shared" si="6598"/>
        <v>1551.4000000000001</v>
      </c>
      <c r="I1949" s="31">
        <f t="shared" si="6599"/>
        <v>0</v>
      </c>
      <c r="J1949" s="31">
        <f t="shared" si="6600"/>
        <v>0</v>
      </c>
      <c r="K1949" s="31">
        <f t="shared" si="6601"/>
        <v>0</v>
      </c>
      <c r="L1949" s="31">
        <f t="shared" si="6639"/>
        <v>1552.4000000000001</v>
      </c>
      <c r="M1949" s="31">
        <f t="shared" si="6640"/>
        <v>1551.4000000000001</v>
      </c>
      <c r="N1949" s="31">
        <f t="shared" si="6641"/>
        <v>1551.4000000000001</v>
      </c>
      <c r="O1949" s="31">
        <f t="shared" si="6602"/>
        <v>0</v>
      </c>
      <c r="P1949" s="31">
        <f t="shared" si="6603"/>
        <v>0</v>
      </c>
      <c r="Q1949" s="31">
        <f t="shared" si="6604"/>
        <v>0</v>
      </c>
      <c r="R1949" s="31">
        <f t="shared" si="6642"/>
        <v>1552.4000000000001</v>
      </c>
      <c r="S1949" s="31">
        <f t="shared" si="6643"/>
        <v>1551.4000000000001</v>
      </c>
      <c r="T1949" s="31">
        <f t="shared" si="6644"/>
        <v>1551.4000000000001</v>
      </c>
      <c r="U1949" s="31">
        <f t="shared" si="6605"/>
        <v>0</v>
      </c>
      <c r="V1949" s="31">
        <f t="shared" si="6606"/>
        <v>0</v>
      </c>
      <c r="W1949" s="31">
        <f t="shared" si="6607"/>
        <v>0</v>
      </c>
      <c r="X1949" s="31">
        <f t="shared" si="6645"/>
        <v>1552.4000000000001</v>
      </c>
      <c r="Y1949" s="31">
        <f t="shared" si="6646"/>
        <v>1551.4000000000001</v>
      </c>
      <c r="Z1949" s="31">
        <f t="shared" si="6647"/>
        <v>1551.4000000000001</v>
      </c>
      <c r="AA1949" s="31">
        <f t="shared" si="6608"/>
        <v>0</v>
      </c>
      <c r="AB1949" s="31">
        <f t="shared" si="6609"/>
        <v>0</v>
      </c>
      <c r="AC1949" s="31">
        <f t="shared" si="6610"/>
        <v>0</v>
      </c>
      <c r="AD1949" s="31">
        <f t="shared" si="6648"/>
        <v>1552.4000000000001</v>
      </c>
      <c r="AE1949" s="31">
        <f t="shared" si="6649"/>
        <v>1551.4000000000001</v>
      </c>
      <c r="AF1949" s="31">
        <f t="shared" si="6650"/>
        <v>1551.4000000000001</v>
      </c>
      <c r="AG1949" s="31">
        <f t="shared" si="6611"/>
        <v>0</v>
      </c>
      <c r="AH1949" s="31">
        <f t="shared" si="6612"/>
        <v>0</v>
      </c>
      <c r="AI1949" s="31">
        <f t="shared" si="6613"/>
        <v>0</v>
      </c>
      <c r="AJ1949" s="31">
        <f t="shared" si="6651"/>
        <v>1552.4000000000001</v>
      </c>
      <c r="AK1949" s="31">
        <f t="shared" si="6652"/>
        <v>1551.4000000000001</v>
      </c>
      <c r="AL1949" s="31">
        <f t="shared" si="6653"/>
        <v>1551.4000000000001</v>
      </c>
      <c r="AM1949" s="31">
        <f t="shared" si="6614"/>
        <v>0</v>
      </c>
      <c r="AN1949" s="31">
        <f t="shared" si="6615"/>
        <v>0</v>
      </c>
      <c r="AO1949" s="31">
        <f t="shared" si="6616"/>
        <v>0</v>
      </c>
      <c r="AP1949" s="31">
        <f t="shared" si="6654"/>
        <v>1552.4000000000001</v>
      </c>
      <c r="AQ1949" s="31">
        <f t="shared" si="6655"/>
        <v>1551.4000000000001</v>
      </c>
      <c r="AR1949" s="31">
        <f t="shared" si="6656"/>
        <v>1551.4000000000001</v>
      </c>
      <c r="AS1949" s="31">
        <f t="shared" si="6617"/>
        <v>0</v>
      </c>
      <c r="AT1949" s="31">
        <f t="shared" si="6618"/>
        <v>0</v>
      </c>
      <c r="AU1949" s="31">
        <f t="shared" si="6619"/>
        <v>0</v>
      </c>
      <c r="AV1949" s="31">
        <f t="shared" si="6657"/>
        <v>1552.4000000000001</v>
      </c>
      <c r="AW1949" s="31">
        <f t="shared" si="6658"/>
        <v>1551.4000000000001</v>
      </c>
      <c r="AX1949" s="31">
        <f t="shared" si="6659"/>
        <v>1551.4000000000001</v>
      </c>
      <c r="AY1949" s="31">
        <f t="shared" si="6620"/>
        <v>0</v>
      </c>
      <c r="AZ1949" s="31">
        <f t="shared" si="6621"/>
        <v>0</v>
      </c>
      <c r="BA1949" s="31">
        <f t="shared" si="6622"/>
        <v>0</v>
      </c>
      <c r="BB1949" s="31">
        <f t="shared" si="6660"/>
        <v>1552.4000000000001</v>
      </c>
      <c r="BC1949" s="31">
        <f t="shared" si="6661"/>
        <v>1551.4000000000001</v>
      </c>
      <c r="BD1949" s="31">
        <f t="shared" si="6662"/>
        <v>1551.4000000000001</v>
      </c>
      <c r="BE1949" s="31">
        <f t="shared" si="6623"/>
        <v>0</v>
      </c>
      <c r="BF1949" s="31">
        <f t="shared" si="6624"/>
        <v>0</v>
      </c>
      <c r="BG1949" s="31">
        <f t="shared" si="6625"/>
        <v>0</v>
      </c>
      <c r="BH1949" s="31">
        <f t="shared" si="6663"/>
        <v>1552.4000000000001</v>
      </c>
      <c r="BI1949" s="31">
        <f t="shared" si="6664"/>
        <v>1551.4000000000001</v>
      </c>
      <c r="BJ1949" s="31">
        <f t="shared" si="6665"/>
        <v>1551.4000000000001</v>
      </c>
      <c r="BK1949" s="31">
        <f t="shared" si="6626"/>
        <v>0</v>
      </c>
      <c r="BL1949" s="31">
        <f t="shared" si="6627"/>
        <v>0</v>
      </c>
      <c r="BM1949" s="31">
        <f t="shared" si="6628"/>
        <v>0</v>
      </c>
      <c r="BN1949" s="31">
        <f t="shared" si="6666"/>
        <v>1552.4000000000001</v>
      </c>
      <c r="BO1949" s="31">
        <f t="shared" si="6667"/>
        <v>1551.4000000000001</v>
      </c>
      <c r="BP1949" s="31">
        <f t="shared" si="6668"/>
        <v>1551.4000000000001</v>
      </c>
      <c r="BQ1949" s="31">
        <f t="shared" si="6629"/>
        <v>0</v>
      </c>
      <c r="BR1949" s="31">
        <f t="shared" si="6630"/>
        <v>0</v>
      </c>
      <c r="BS1949" s="31">
        <f t="shared" si="6669"/>
        <v>1552.4000000000001</v>
      </c>
      <c r="BT1949" s="31">
        <f t="shared" si="6670"/>
        <v>1551.4000000000001</v>
      </c>
      <c r="BU1949" s="31">
        <f t="shared" si="6671"/>
        <v>1551.4000000000001</v>
      </c>
      <c r="BV1949" s="31">
        <f t="shared" si="6631"/>
        <v>0</v>
      </c>
      <c r="BW1949" s="31">
        <f t="shared" si="6632"/>
        <v>0</v>
      </c>
      <c r="BX1949" s="31">
        <f t="shared" si="6672"/>
        <v>1552.4000000000001</v>
      </c>
      <c r="BY1949" s="31">
        <f t="shared" si="6673"/>
        <v>1551.4000000000001</v>
      </c>
      <c r="BZ1949" s="31">
        <f t="shared" si="6674"/>
        <v>1551.4000000000001</v>
      </c>
      <c r="CA1949" s="31">
        <f t="shared" si="6633"/>
        <v>0</v>
      </c>
      <c r="CB1949" s="31">
        <f t="shared" si="6634"/>
        <v>0</v>
      </c>
      <c r="CC1949" s="31">
        <f t="shared" si="6635"/>
        <v>0</v>
      </c>
      <c r="CD1949" s="31">
        <f t="shared" si="6593"/>
        <v>1552.4000000000001</v>
      </c>
      <c r="CE1949" s="31">
        <f t="shared" si="6594"/>
        <v>1551.4000000000001</v>
      </c>
      <c r="CF1949" s="31">
        <f t="shared" si="6595"/>
        <v>1551.4000000000001</v>
      </c>
      <c r="CG1949" s="31">
        <f t="shared" si="6636"/>
        <v>0</v>
      </c>
      <c r="CH1949" s="24"/>
      <c r="CI1949" s="40"/>
      <c r="CN1949" s="1" t="s">
        <v>30</v>
      </c>
    </row>
    <row r="1950" ht="15">
      <c r="A1950" s="16" t="s">
        <v>1115</v>
      </c>
      <c r="B1950" s="17">
        <v>850</v>
      </c>
      <c r="C1950" s="16" t="s">
        <v>66</v>
      </c>
      <c r="D1950" s="16" t="s">
        <v>313</v>
      </c>
      <c r="E1950" s="39" t="s">
        <v>1082</v>
      </c>
      <c r="F1950" s="31">
        <v>1552.4000000000001</v>
      </c>
      <c r="G1950" s="31">
        <v>1551.4000000000001</v>
      </c>
      <c r="H1950" s="31">
        <v>1551.4000000000001</v>
      </c>
      <c r="I1950" s="31"/>
      <c r="J1950" s="31"/>
      <c r="K1950" s="31"/>
      <c r="L1950" s="31">
        <f t="shared" si="6639"/>
        <v>1552.4000000000001</v>
      </c>
      <c r="M1950" s="31">
        <f t="shared" si="6640"/>
        <v>1551.4000000000001</v>
      </c>
      <c r="N1950" s="31">
        <f t="shared" si="6641"/>
        <v>1551.4000000000001</v>
      </c>
      <c r="O1950" s="31"/>
      <c r="P1950" s="31"/>
      <c r="Q1950" s="31"/>
      <c r="R1950" s="31">
        <f t="shared" si="6642"/>
        <v>1552.4000000000001</v>
      </c>
      <c r="S1950" s="31">
        <f t="shared" si="6643"/>
        <v>1551.4000000000001</v>
      </c>
      <c r="T1950" s="31">
        <f t="shared" si="6644"/>
        <v>1551.4000000000001</v>
      </c>
      <c r="U1950" s="31"/>
      <c r="V1950" s="31"/>
      <c r="W1950" s="31"/>
      <c r="X1950" s="31">
        <f t="shared" si="6645"/>
        <v>1552.4000000000001</v>
      </c>
      <c r="Y1950" s="31">
        <f t="shared" si="6646"/>
        <v>1551.4000000000001</v>
      </c>
      <c r="Z1950" s="31">
        <f t="shared" si="6647"/>
        <v>1551.4000000000001</v>
      </c>
      <c r="AA1950" s="31"/>
      <c r="AB1950" s="31"/>
      <c r="AC1950" s="31"/>
      <c r="AD1950" s="31">
        <f t="shared" si="6648"/>
        <v>1552.4000000000001</v>
      </c>
      <c r="AE1950" s="31">
        <f t="shared" si="6649"/>
        <v>1551.4000000000001</v>
      </c>
      <c r="AF1950" s="31">
        <f t="shared" si="6650"/>
        <v>1551.4000000000001</v>
      </c>
      <c r="AG1950" s="31"/>
      <c r="AH1950" s="31"/>
      <c r="AI1950" s="31"/>
      <c r="AJ1950" s="31">
        <f t="shared" si="6651"/>
        <v>1552.4000000000001</v>
      </c>
      <c r="AK1950" s="31">
        <f t="shared" si="6652"/>
        <v>1551.4000000000001</v>
      </c>
      <c r="AL1950" s="31">
        <f t="shared" si="6653"/>
        <v>1551.4000000000001</v>
      </c>
      <c r="AM1950" s="31"/>
      <c r="AN1950" s="31"/>
      <c r="AO1950" s="31"/>
      <c r="AP1950" s="31">
        <f t="shared" si="6654"/>
        <v>1552.4000000000001</v>
      </c>
      <c r="AQ1950" s="31">
        <f t="shared" si="6655"/>
        <v>1551.4000000000001</v>
      </c>
      <c r="AR1950" s="31">
        <f t="shared" si="6656"/>
        <v>1551.4000000000001</v>
      </c>
      <c r="AS1950" s="31"/>
      <c r="AT1950" s="31"/>
      <c r="AU1950" s="31"/>
      <c r="AV1950" s="31">
        <f t="shared" si="6657"/>
        <v>1552.4000000000001</v>
      </c>
      <c r="AW1950" s="31">
        <f t="shared" si="6658"/>
        <v>1551.4000000000001</v>
      </c>
      <c r="AX1950" s="31">
        <f t="shared" si="6659"/>
        <v>1551.4000000000001</v>
      </c>
      <c r="AY1950" s="31"/>
      <c r="AZ1950" s="31"/>
      <c r="BA1950" s="31"/>
      <c r="BB1950" s="31">
        <f t="shared" si="6660"/>
        <v>1552.4000000000001</v>
      </c>
      <c r="BC1950" s="31">
        <f t="shared" si="6661"/>
        <v>1551.4000000000001</v>
      </c>
      <c r="BD1950" s="31">
        <f t="shared" si="6662"/>
        <v>1551.4000000000001</v>
      </c>
      <c r="BE1950" s="31"/>
      <c r="BF1950" s="31"/>
      <c r="BG1950" s="31"/>
      <c r="BH1950" s="31">
        <f t="shared" si="6663"/>
        <v>1552.4000000000001</v>
      </c>
      <c r="BI1950" s="31">
        <f t="shared" si="6664"/>
        <v>1551.4000000000001</v>
      </c>
      <c r="BJ1950" s="31">
        <f t="shared" si="6665"/>
        <v>1551.4000000000001</v>
      </c>
      <c r="BK1950" s="31"/>
      <c r="BL1950" s="31"/>
      <c r="BM1950" s="31"/>
      <c r="BN1950" s="31">
        <f t="shared" si="6666"/>
        <v>1552.4000000000001</v>
      </c>
      <c r="BO1950" s="31">
        <f t="shared" si="6667"/>
        <v>1551.4000000000001</v>
      </c>
      <c r="BP1950" s="31">
        <f t="shared" si="6668"/>
        <v>1551.4000000000001</v>
      </c>
      <c r="BQ1950" s="31"/>
      <c r="BR1950" s="31"/>
      <c r="BS1950" s="31">
        <f t="shared" si="6669"/>
        <v>1552.4000000000001</v>
      </c>
      <c r="BT1950" s="31">
        <f t="shared" si="6670"/>
        <v>1551.4000000000001</v>
      </c>
      <c r="BU1950" s="31">
        <f t="shared" si="6671"/>
        <v>1551.4000000000001</v>
      </c>
      <c r="BV1950" s="31"/>
      <c r="BW1950" s="31"/>
      <c r="BX1950" s="31">
        <f t="shared" si="6672"/>
        <v>1552.4000000000001</v>
      </c>
      <c r="BY1950" s="31">
        <f t="shared" si="6673"/>
        <v>1551.4000000000001</v>
      </c>
      <c r="BZ1950" s="31">
        <f t="shared" si="6674"/>
        <v>1551.4000000000001</v>
      </c>
      <c r="CA1950" s="31"/>
      <c r="CB1950" s="31"/>
      <c r="CC1950" s="31"/>
      <c r="CD1950" s="31">
        <f t="shared" si="6593"/>
        <v>1552.4000000000001</v>
      </c>
      <c r="CE1950" s="31">
        <f t="shared" si="6594"/>
        <v>1551.4000000000001</v>
      </c>
      <c r="CF1950" s="31">
        <f t="shared" si="6595"/>
        <v>1551.4000000000001</v>
      </c>
      <c r="CG1950" s="31"/>
      <c r="CH1950" s="24"/>
      <c r="CI1950" s="40"/>
    </row>
    <row r="1951" ht="43.75">
      <c r="A1951" s="41" t="s">
        <v>1117</v>
      </c>
      <c r="B1951" s="17"/>
      <c r="C1951" s="16"/>
      <c r="D1951" s="16"/>
      <c r="E1951" s="39" t="s">
        <v>1118</v>
      </c>
      <c r="F1951" s="31">
        <f t="shared" si="6638"/>
        <v>1600</v>
      </c>
      <c r="G1951" s="31">
        <f t="shared" si="6597"/>
        <v>0</v>
      </c>
      <c r="H1951" s="31">
        <f t="shared" si="6598"/>
        <v>0</v>
      </c>
      <c r="I1951" s="31">
        <f t="shared" si="6599"/>
        <v>0</v>
      </c>
      <c r="J1951" s="31">
        <f t="shared" si="6600"/>
        <v>0</v>
      </c>
      <c r="K1951" s="31">
        <f t="shared" si="6601"/>
        <v>0</v>
      </c>
      <c r="L1951" s="31">
        <f t="shared" si="6639"/>
        <v>1600</v>
      </c>
      <c r="M1951" s="31">
        <f t="shared" si="6640"/>
        <v>0</v>
      </c>
      <c r="N1951" s="31">
        <f t="shared" si="6641"/>
        <v>0</v>
      </c>
      <c r="O1951" s="31">
        <f t="shared" si="6602"/>
        <v>80</v>
      </c>
      <c r="P1951" s="31">
        <f t="shared" si="6603"/>
        <v>0</v>
      </c>
      <c r="Q1951" s="31">
        <f t="shared" si="6604"/>
        <v>0</v>
      </c>
      <c r="R1951" s="31">
        <f t="shared" si="6642"/>
        <v>1680</v>
      </c>
      <c r="S1951" s="31">
        <f t="shared" si="6643"/>
        <v>0</v>
      </c>
      <c r="T1951" s="31">
        <f t="shared" si="6644"/>
        <v>0</v>
      </c>
      <c r="U1951" s="31">
        <f t="shared" si="6605"/>
        <v>0</v>
      </c>
      <c r="V1951" s="31">
        <f t="shared" si="6606"/>
        <v>0</v>
      </c>
      <c r="W1951" s="31">
        <f t="shared" si="6607"/>
        <v>0</v>
      </c>
      <c r="X1951" s="31">
        <f t="shared" si="6645"/>
        <v>1680</v>
      </c>
      <c r="Y1951" s="31">
        <f t="shared" si="6646"/>
        <v>0</v>
      </c>
      <c r="Z1951" s="31">
        <f t="shared" si="6647"/>
        <v>0</v>
      </c>
      <c r="AA1951" s="31">
        <f t="shared" si="6608"/>
        <v>0</v>
      </c>
      <c r="AB1951" s="31">
        <f t="shared" si="6609"/>
        <v>0</v>
      </c>
      <c r="AC1951" s="31">
        <f t="shared" si="6610"/>
        <v>0</v>
      </c>
      <c r="AD1951" s="31">
        <f t="shared" si="6648"/>
        <v>1680</v>
      </c>
      <c r="AE1951" s="31">
        <f t="shared" si="6649"/>
        <v>0</v>
      </c>
      <c r="AF1951" s="31">
        <f t="shared" si="6650"/>
        <v>0</v>
      </c>
      <c r="AG1951" s="31">
        <f t="shared" si="6611"/>
        <v>0</v>
      </c>
      <c r="AH1951" s="31">
        <f t="shared" si="6612"/>
        <v>0</v>
      </c>
      <c r="AI1951" s="31">
        <f t="shared" si="6613"/>
        <v>0</v>
      </c>
      <c r="AJ1951" s="31">
        <f t="shared" si="6651"/>
        <v>1680</v>
      </c>
      <c r="AK1951" s="31">
        <f t="shared" si="6652"/>
        <v>0</v>
      </c>
      <c r="AL1951" s="31">
        <f t="shared" si="6653"/>
        <v>0</v>
      </c>
      <c r="AM1951" s="31">
        <f t="shared" si="6614"/>
        <v>0</v>
      </c>
      <c r="AN1951" s="31">
        <f t="shared" si="6615"/>
        <v>0</v>
      </c>
      <c r="AO1951" s="31">
        <f t="shared" si="6616"/>
        <v>0</v>
      </c>
      <c r="AP1951" s="31">
        <f t="shared" si="6654"/>
        <v>1680</v>
      </c>
      <c r="AQ1951" s="31">
        <f t="shared" si="6655"/>
        <v>0</v>
      </c>
      <c r="AR1951" s="31">
        <f t="shared" si="6656"/>
        <v>0</v>
      </c>
      <c r="AS1951" s="31">
        <f t="shared" si="6617"/>
        <v>0</v>
      </c>
      <c r="AT1951" s="31">
        <f t="shared" si="6618"/>
        <v>0</v>
      </c>
      <c r="AU1951" s="31">
        <f t="shared" si="6619"/>
        <v>0</v>
      </c>
      <c r="AV1951" s="31">
        <f t="shared" si="6657"/>
        <v>1680</v>
      </c>
      <c r="AW1951" s="31">
        <f t="shared" si="6658"/>
        <v>0</v>
      </c>
      <c r="AX1951" s="31">
        <f t="shared" si="6659"/>
        <v>0</v>
      </c>
      <c r="AY1951" s="31">
        <f t="shared" si="6620"/>
        <v>0</v>
      </c>
      <c r="AZ1951" s="31">
        <f t="shared" si="6621"/>
        <v>0</v>
      </c>
      <c r="BA1951" s="31">
        <f t="shared" si="6622"/>
        <v>0</v>
      </c>
      <c r="BB1951" s="31">
        <f t="shared" si="6660"/>
        <v>1680</v>
      </c>
      <c r="BC1951" s="31">
        <f t="shared" si="6661"/>
        <v>0</v>
      </c>
      <c r="BD1951" s="31">
        <f t="shared" si="6662"/>
        <v>0</v>
      </c>
      <c r="BE1951" s="31">
        <f t="shared" si="6623"/>
        <v>0</v>
      </c>
      <c r="BF1951" s="31">
        <f t="shared" si="6624"/>
        <v>0</v>
      </c>
      <c r="BG1951" s="31">
        <f t="shared" si="6625"/>
        <v>0</v>
      </c>
      <c r="BH1951" s="31">
        <f t="shared" si="6663"/>
        <v>1680</v>
      </c>
      <c r="BI1951" s="31">
        <f t="shared" si="6664"/>
        <v>0</v>
      </c>
      <c r="BJ1951" s="31">
        <f t="shared" si="6665"/>
        <v>0</v>
      </c>
      <c r="BK1951" s="31">
        <f t="shared" si="6626"/>
        <v>0</v>
      </c>
      <c r="BL1951" s="31">
        <f t="shared" si="6627"/>
        <v>0</v>
      </c>
      <c r="BM1951" s="31">
        <f t="shared" si="6628"/>
        <v>0</v>
      </c>
      <c r="BN1951" s="31">
        <f t="shared" si="6666"/>
        <v>1680</v>
      </c>
      <c r="BO1951" s="31">
        <f t="shared" si="6667"/>
        <v>0</v>
      </c>
      <c r="BP1951" s="31">
        <f t="shared" si="6668"/>
        <v>0</v>
      </c>
      <c r="BQ1951" s="31">
        <f t="shared" si="6629"/>
        <v>0</v>
      </c>
      <c r="BR1951" s="31">
        <f t="shared" si="6630"/>
        <v>0</v>
      </c>
      <c r="BS1951" s="31">
        <f t="shared" si="6669"/>
        <v>1680</v>
      </c>
      <c r="BT1951" s="31">
        <f t="shared" si="6670"/>
        <v>0</v>
      </c>
      <c r="BU1951" s="31">
        <f t="shared" si="6671"/>
        <v>0</v>
      </c>
      <c r="BV1951" s="31">
        <f t="shared" si="6631"/>
        <v>0</v>
      </c>
      <c r="BW1951" s="31">
        <f t="shared" si="6632"/>
        <v>0</v>
      </c>
      <c r="BX1951" s="31">
        <f t="shared" si="6672"/>
        <v>1680</v>
      </c>
      <c r="BY1951" s="31">
        <f t="shared" si="6673"/>
        <v>0</v>
      </c>
      <c r="BZ1951" s="31">
        <f t="shared" si="6674"/>
        <v>0</v>
      </c>
      <c r="CA1951" s="31">
        <f t="shared" si="6633"/>
        <v>-856.45799999999997</v>
      </c>
      <c r="CB1951" s="31">
        <f t="shared" si="6634"/>
        <v>0</v>
      </c>
      <c r="CC1951" s="31">
        <f t="shared" si="6635"/>
        <v>0</v>
      </c>
      <c r="CD1951" s="31">
        <f t="shared" si="6593"/>
        <v>823.54200000000003</v>
      </c>
      <c r="CE1951" s="31">
        <f t="shared" si="6594"/>
        <v>0</v>
      </c>
      <c r="CF1951" s="31">
        <f t="shared" si="6595"/>
        <v>0</v>
      </c>
      <c r="CG1951" s="31">
        <f t="shared" si="6636"/>
        <v>0</v>
      </c>
      <c r="CH1951" s="24"/>
      <c r="CI1951" s="40"/>
      <c r="CL1951" s="1" t="s">
        <v>28</v>
      </c>
    </row>
    <row r="1952" ht="43.75">
      <c r="A1952" s="41" t="s">
        <v>1119</v>
      </c>
      <c r="B1952" s="17"/>
      <c r="C1952" s="16"/>
      <c r="D1952" s="16"/>
      <c r="E1952" s="39" t="s">
        <v>1120</v>
      </c>
      <c r="F1952" s="31">
        <f>F1953+F1956</f>
        <v>1600</v>
      </c>
      <c r="G1952" s="31">
        <f>G1953+G1956</f>
        <v>0</v>
      </c>
      <c r="H1952" s="31">
        <f>H1953+H1956</f>
        <v>0</v>
      </c>
      <c r="I1952" s="31">
        <f>I1953+I1956</f>
        <v>0</v>
      </c>
      <c r="J1952" s="31">
        <f>J1953+J1956</f>
        <v>0</v>
      </c>
      <c r="K1952" s="31">
        <f>K1953+K1956</f>
        <v>0</v>
      </c>
      <c r="L1952" s="31">
        <f t="shared" si="6639"/>
        <v>1600</v>
      </c>
      <c r="M1952" s="31">
        <f t="shared" si="6640"/>
        <v>0</v>
      </c>
      <c r="N1952" s="31">
        <f t="shared" si="6641"/>
        <v>0</v>
      </c>
      <c r="O1952" s="31">
        <f>O1953+O1956</f>
        <v>80</v>
      </c>
      <c r="P1952" s="31">
        <f>P1953+P1956</f>
        <v>0</v>
      </c>
      <c r="Q1952" s="31">
        <f>Q1953+Q1956</f>
        <v>0</v>
      </c>
      <c r="R1952" s="31">
        <f t="shared" si="6642"/>
        <v>1680</v>
      </c>
      <c r="S1952" s="31">
        <f t="shared" si="6643"/>
        <v>0</v>
      </c>
      <c r="T1952" s="31">
        <f t="shared" si="6644"/>
        <v>0</v>
      </c>
      <c r="U1952" s="31">
        <f>U1953+U1956</f>
        <v>0</v>
      </c>
      <c r="V1952" s="31">
        <f>V1953+V1956</f>
        <v>0</v>
      </c>
      <c r="W1952" s="31">
        <f>W1953+W1956</f>
        <v>0</v>
      </c>
      <c r="X1952" s="31">
        <f t="shared" si="6645"/>
        <v>1680</v>
      </c>
      <c r="Y1952" s="31">
        <f t="shared" si="6646"/>
        <v>0</v>
      </c>
      <c r="Z1952" s="31">
        <f t="shared" si="6647"/>
        <v>0</v>
      </c>
      <c r="AA1952" s="31">
        <f>AA1953+AA1956</f>
        <v>0</v>
      </c>
      <c r="AB1952" s="31">
        <f>AB1953+AB1956</f>
        <v>0</v>
      </c>
      <c r="AC1952" s="31">
        <f>AC1953+AC1956</f>
        <v>0</v>
      </c>
      <c r="AD1952" s="31">
        <f t="shared" si="6648"/>
        <v>1680</v>
      </c>
      <c r="AE1952" s="31">
        <f t="shared" si="6649"/>
        <v>0</v>
      </c>
      <c r="AF1952" s="31">
        <f t="shared" si="6650"/>
        <v>0</v>
      </c>
      <c r="AG1952" s="31">
        <f>AG1953+AG1956</f>
        <v>0</v>
      </c>
      <c r="AH1952" s="31">
        <f>AH1953+AH1956</f>
        <v>0</v>
      </c>
      <c r="AI1952" s="31">
        <f>AI1953+AI1956</f>
        <v>0</v>
      </c>
      <c r="AJ1952" s="31">
        <f t="shared" si="6651"/>
        <v>1680</v>
      </c>
      <c r="AK1952" s="31">
        <f t="shared" si="6652"/>
        <v>0</v>
      </c>
      <c r="AL1952" s="31">
        <f t="shared" si="6653"/>
        <v>0</v>
      </c>
      <c r="AM1952" s="31">
        <f>AM1953+AM1956</f>
        <v>0</v>
      </c>
      <c r="AN1952" s="31">
        <f>AN1953+AN1956</f>
        <v>0</v>
      </c>
      <c r="AO1952" s="31">
        <f>AO1953+AO1956</f>
        <v>0</v>
      </c>
      <c r="AP1952" s="31">
        <f t="shared" si="6654"/>
        <v>1680</v>
      </c>
      <c r="AQ1952" s="31">
        <f t="shared" si="6655"/>
        <v>0</v>
      </c>
      <c r="AR1952" s="31">
        <f t="shared" si="6656"/>
        <v>0</v>
      </c>
      <c r="AS1952" s="31">
        <f>AS1953+AS1956</f>
        <v>0</v>
      </c>
      <c r="AT1952" s="31">
        <f>AT1953+AT1956</f>
        <v>0</v>
      </c>
      <c r="AU1952" s="31">
        <f>AU1953+AU1956</f>
        <v>0</v>
      </c>
      <c r="AV1952" s="31">
        <f t="shared" si="6657"/>
        <v>1680</v>
      </c>
      <c r="AW1952" s="31">
        <f t="shared" si="6658"/>
        <v>0</v>
      </c>
      <c r="AX1952" s="31">
        <f t="shared" si="6659"/>
        <v>0</v>
      </c>
      <c r="AY1952" s="31">
        <f>AY1953+AY1956</f>
        <v>0</v>
      </c>
      <c r="AZ1952" s="31">
        <f>AZ1953+AZ1956</f>
        <v>0</v>
      </c>
      <c r="BA1952" s="31">
        <f>BA1953+BA1956</f>
        <v>0</v>
      </c>
      <c r="BB1952" s="31">
        <f t="shared" si="6660"/>
        <v>1680</v>
      </c>
      <c r="BC1952" s="31">
        <f t="shared" si="6661"/>
        <v>0</v>
      </c>
      <c r="BD1952" s="31">
        <f t="shared" si="6662"/>
        <v>0</v>
      </c>
      <c r="BE1952" s="31">
        <f>BE1953+BE1956</f>
        <v>0</v>
      </c>
      <c r="BF1952" s="31">
        <f>BF1953+BF1956</f>
        <v>0</v>
      </c>
      <c r="BG1952" s="31">
        <f>BG1953+BG1956</f>
        <v>0</v>
      </c>
      <c r="BH1952" s="31">
        <f t="shared" si="6663"/>
        <v>1680</v>
      </c>
      <c r="BI1952" s="31">
        <f t="shared" si="6664"/>
        <v>0</v>
      </c>
      <c r="BJ1952" s="31">
        <f t="shared" si="6665"/>
        <v>0</v>
      </c>
      <c r="BK1952" s="31">
        <f>BK1953+BK1956</f>
        <v>0</v>
      </c>
      <c r="BL1952" s="31">
        <f>BL1953+BL1956</f>
        <v>0</v>
      </c>
      <c r="BM1952" s="31">
        <f>BM1953+BM1956</f>
        <v>0</v>
      </c>
      <c r="BN1952" s="31">
        <f t="shared" si="6666"/>
        <v>1680</v>
      </c>
      <c r="BO1952" s="31">
        <f t="shared" si="6667"/>
        <v>0</v>
      </c>
      <c r="BP1952" s="31">
        <f t="shared" si="6668"/>
        <v>0</v>
      </c>
      <c r="BQ1952" s="31">
        <f>BQ1953+BQ1956</f>
        <v>0</v>
      </c>
      <c r="BR1952" s="31">
        <f>BR1953+BR1956</f>
        <v>0</v>
      </c>
      <c r="BS1952" s="31">
        <f t="shared" si="6669"/>
        <v>1680</v>
      </c>
      <c r="BT1952" s="31">
        <f t="shared" si="6670"/>
        <v>0</v>
      </c>
      <c r="BU1952" s="31">
        <f t="shared" si="6671"/>
        <v>0</v>
      </c>
      <c r="BV1952" s="31">
        <f>BV1953+BV1956</f>
        <v>0</v>
      </c>
      <c r="BW1952" s="31">
        <f>BW1953+BW1956</f>
        <v>0</v>
      </c>
      <c r="BX1952" s="31">
        <f t="shared" si="6672"/>
        <v>1680</v>
      </c>
      <c r="BY1952" s="31">
        <f t="shared" si="6673"/>
        <v>0</v>
      </c>
      <c r="BZ1952" s="31">
        <f t="shared" si="6674"/>
        <v>0</v>
      </c>
      <c r="CA1952" s="31">
        <f>CA1953+CA1956</f>
        <v>-856.45799999999997</v>
      </c>
      <c r="CB1952" s="31">
        <f>CB1953+CB1956</f>
        <v>0</v>
      </c>
      <c r="CC1952" s="31">
        <f>CC1953+CC1956</f>
        <v>0</v>
      </c>
      <c r="CD1952" s="31">
        <f t="shared" si="6593"/>
        <v>823.54200000000003</v>
      </c>
      <c r="CE1952" s="31">
        <f t="shared" si="6594"/>
        <v>0</v>
      </c>
      <c r="CF1952" s="31">
        <f t="shared" si="6595"/>
        <v>0</v>
      </c>
      <c r="CG1952" s="31">
        <f>CG1953+CG1956</f>
        <v>0</v>
      </c>
      <c r="CH1952" s="24"/>
      <c r="CI1952" s="40"/>
      <c r="CO1952" s="1" t="s">
        <v>31</v>
      </c>
    </row>
    <row r="1953" ht="29.850000000000001" hidden="1">
      <c r="A1953" s="41" t="s">
        <v>1119</v>
      </c>
      <c r="B1953" s="17">
        <v>300</v>
      </c>
      <c r="C1953" s="16"/>
      <c r="D1953" s="16"/>
      <c r="E1953" s="39" t="s">
        <v>194</v>
      </c>
      <c r="F1953" s="31">
        <f t="shared" ref="F1953:F1977" si="6675">F1954</f>
        <v>0</v>
      </c>
      <c r="G1953" s="31">
        <f t="shared" ref="G1953:G1977" si="6676">G1954</f>
        <v>0</v>
      </c>
      <c r="H1953" s="31">
        <f t="shared" ref="H1953:H1977" si="6677">H1954</f>
        <v>0</v>
      </c>
      <c r="I1953" s="31">
        <f t="shared" ref="I1953:I1977" si="6678">I1954</f>
        <v>0</v>
      </c>
      <c r="J1953" s="31">
        <f t="shared" ref="J1953:J1977" si="6679">J1954</f>
        <v>0</v>
      </c>
      <c r="K1953" s="31">
        <f t="shared" ref="K1953:K1977" si="6680">K1954</f>
        <v>0</v>
      </c>
      <c r="L1953" s="31">
        <f t="shared" si="6639"/>
        <v>0</v>
      </c>
      <c r="M1953" s="31">
        <f t="shared" si="6640"/>
        <v>0</v>
      </c>
      <c r="N1953" s="31">
        <f t="shared" si="6641"/>
        <v>0</v>
      </c>
      <c r="O1953" s="31">
        <f t="shared" ref="O1953:O1977" si="6681">O1954</f>
        <v>0</v>
      </c>
      <c r="P1953" s="31">
        <f t="shared" ref="P1953:P1977" si="6682">P1954</f>
        <v>0</v>
      </c>
      <c r="Q1953" s="31">
        <f t="shared" ref="Q1953:Q1977" si="6683">Q1954</f>
        <v>0</v>
      </c>
      <c r="R1953" s="31">
        <f t="shared" si="6642"/>
        <v>0</v>
      </c>
      <c r="S1953" s="31">
        <f t="shared" si="6643"/>
        <v>0</v>
      </c>
      <c r="T1953" s="31">
        <f t="shared" si="6644"/>
        <v>0</v>
      </c>
      <c r="U1953" s="31">
        <f t="shared" ref="U1953:U1977" si="6684">U1954</f>
        <v>0</v>
      </c>
      <c r="V1953" s="31">
        <f t="shared" ref="V1953:V1977" si="6685">V1954</f>
        <v>0</v>
      </c>
      <c r="W1953" s="31">
        <f t="shared" ref="W1953:W1977" si="6686">W1954</f>
        <v>0</v>
      </c>
      <c r="X1953" s="31">
        <f t="shared" si="6645"/>
        <v>0</v>
      </c>
      <c r="Y1953" s="31">
        <f t="shared" si="6646"/>
        <v>0</v>
      </c>
      <c r="Z1953" s="31">
        <f t="shared" si="6647"/>
        <v>0</v>
      </c>
      <c r="AA1953" s="31">
        <f t="shared" ref="AA1953:AA1977" si="6687">AA1954</f>
        <v>0</v>
      </c>
      <c r="AB1953" s="31">
        <f t="shared" ref="AB1953:AB1977" si="6688">AB1954</f>
        <v>0</v>
      </c>
      <c r="AC1953" s="31">
        <f t="shared" ref="AC1953:AC1977" si="6689">AC1954</f>
        <v>0</v>
      </c>
      <c r="AD1953" s="31">
        <f t="shared" si="6648"/>
        <v>0</v>
      </c>
      <c r="AE1953" s="31">
        <f t="shared" si="6649"/>
        <v>0</v>
      </c>
      <c r="AF1953" s="31">
        <f t="shared" si="6650"/>
        <v>0</v>
      </c>
      <c r="AG1953" s="31">
        <f t="shared" ref="AG1953:AG1977" si="6690">AG1954</f>
        <v>0</v>
      </c>
      <c r="AH1953" s="31">
        <f t="shared" ref="AH1953:AH1977" si="6691">AH1954</f>
        <v>0</v>
      </c>
      <c r="AI1953" s="31">
        <f t="shared" ref="AI1953:AI1977" si="6692">AI1954</f>
        <v>0</v>
      </c>
      <c r="AJ1953" s="31">
        <f t="shared" si="6651"/>
        <v>0</v>
      </c>
      <c r="AK1953" s="31">
        <f t="shared" si="6652"/>
        <v>0</v>
      </c>
      <c r="AL1953" s="31">
        <f t="shared" si="6653"/>
        <v>0</v>
      </c>
      <c r="AM1953" s="31">
        <f t="shared" ref="AM1953:AM1977" si="6693">AM1954</f>
        <v>0</v>
      </c>
      <c r="AN1953" s="31">
        <f t="shared" ref="AN1953:AN1977" si="6694">AN1954</f>
        <v>0</v>
      </c>
      <c r="AO1953" s="31">
        <f t="shared" ref="AO1953:AO1977" si="6695">AO1954</f>
        <v>0</v>
      </c>
      <c r="AP1953" s="31">
        <f t="shared" si="6654"/>
        <v>0</v>
      </c>
      <c r="AQ1953" s="31">
        <f t="shared" si="6655"/>
        <v>0</v>
      </c>
      <c r="AR1953" s="31">
        <f t="shared" si="6656"/>
        <v>0</v>
      </c>
      <c r="AS1953" s="31">
        <f t="shared" ref="AS1953:AS1977" si="6696">AS1954</f>
        <v>0</v>
      </c>
      <c r="AT1953" s="31">
        <f t="shared" ref="AT1953:AT1977" si="6697">AT1954</f>
        <v>0</v>
      </c>
      <c r="AU1953" s="31">
        <f t="shared" ref="AU1953:AU1977" si="6698">AU1954</f>
        <v>0</v>
      </c>
      <c r="AV1953" s="31">
        <f t="shared" si="6657"/>
        <v>0</v>
      </c>
      <c r="AW1953" s="31">
        <f t="shared" si="6658"/>
        <v>0</v>
      </c>
      <c r="AX1953" s="31">
        <f t="shared" si="6659"/>
        <v>0</v>
      </c>
      <c r="AY1953" s="31">
        <f t="shared" ref="AY1953:AY1977" si="6699">AY1954</f>
        <v>0</v>
      </c>
      <c r="AZ1953" s="31">
        <f t="shared" ref="AZ1953:AZ1977" si="6700">AZ1954</f>
        <v>0</v>
      </c>
      <c r="BA1953" s="31">
        <f t="shared" ref="BA1953:BA1977" si="6701">BA1954</f>
        <v>0</v>
      </c>
      <c r="BB1953" s="31">
        <f t="shared" si="6660"/>
        <v>0</v>
      </c>
      <c r="BC1953" s="31">
        <f t="shared" si="6661"/>
        <v>0</v>
      </c>
      <c r="BD1953" s="31">
        <f t="shared" si="6662"/>
        <v>0</v>
      </c>
      <c r="BE1953" s="31">
        <f t="shared" ref="BE1953:BE1977" si="6702">BE1954</f>
        <v>0</v>
      </c>
      <c r="BF1953" s="31">
        <f t="shared" ref="BF1953:BF1977" si="6703">BF1954</f>
        <v>0</v>
      </c>
      <c r="BG1953" s="31">
        <f t="shared" ref="BG1953:BG1977" si="6704">BG1954</f>
        <v>0</v>
      </c>
      <c r="BH1953" s="31">
        <f t="shared" si="6663"/>
        <v>0</v>
      </c>
      <c r="BI1953" s="31">
        <f t="shared" si="6664"/>
        <v>0</v>
      </c>
      <c r="BJ1953" s="31">
        <f t="shared" si="6665"/>
        <v>0</v>
      </c>
      <c r="BK1953" s="31">
        <f t="shared" ref="BK1953:BK1977" si="6705">BK1954</f>
        <v>0</v>
      </c>
      <c r="BL1953" s="31">
        <f t="shared" ref="BL1953:BL1977" si="6706">BL1954</f>
        <v>0</v>
      </c>
      <c r="BM1953" s="31">
        <f t="shared" ref="BM1953:BM1977" si="6707">BM1954</f>
        <v>0</v>
      </c>
      <c r="BN1953" s="31">
        <f t="shared" si="6666"/>
        <v>0</v>
      </c>
      <c r="BO1953" s="31">
        <f t="shared" si="6667"/>
        <v>0</v>
      </c>
      <c r="BP1953" s="31">
        <f t="shared" si="6668"/>
        <v>0</v>
      </c>
      <c r="BQ1953" s="31">
        <f t="shared" ref="BQ1953:BQ1977" si="6708">BQ1954</f>
        <v>0</v>
      </c>
      <c r="BR1953" s="31">
        <f t="shared" ref="BR1953:BR1977" si="6709">BR1954</f>
        <v>0</v>
      </c>
      <c r="BS1953" s="31">
        <f t="shared" si="6669"/>
        <v>0</v>
      </c>
      <c r="BT1953" s="31">
        <f t="shared" si="6670"/>
        <v>0</v>
      </c>
      <c r="BU1953" s="31">
        <f t="shared" si="6671"/>
        <v>0</v>
      </c>
      <c r="BV1953" s="31">
        <f t="shared" ref="BV1953:BV1977" si="6710">BV1954</f>
        <v>0</v>
      </c>
      <c r="BW1953" s="31">
        <f t="shared" ref="BW1953:BW1977" si="6711">BW1954</f>
        <v>0</v>
      </c>
      <c r="BX1953" s="31">
        <f t="shared" si="6672"/>
        <v>0</v>
      </c>
      <c r="BY1953" s="31">
        <f t="shared" si="6673"/>
        <v>0</v>
      </c>
      <c r="BZ1953" s="31">
        <f t="shared" si="6674"/>
        <v>0</v>
      </c>
      <c r="CA1953" s="31">
        <f t="shared" ref="CA1953:CA1977" si="6712">CA1954</f>
        <v>0</v>
      </c>
      <c r="CB1953" s="31">
        <f t="shared" ref="CB1953:CB1977" si="6713">CB1954</f>
        <v>0</v>
      </c>
      <c r="CC1953" s="31">
        <f t="shared" ref="CC1953:CC1977" si="6714">CC1954</f>
        <v>0</v>
      </c>
      <c r="CD1953" s="31">
        <f t="shared" si="6593"/>
        <v>0</v>
      </c>
      <c r="CE1953" s="31">
        <f t="shared" si="6594"/>
        <v>0</v>
      </c>
      <c r="CF1953" s="31">
        <f t="shared" si="6595"/>
        <v>0</v>
      </c>
      <c r="CG1953" s="31">
        <f t="shared" ref="CG1953:CG1977" si="6715">CG1954</f>
        <v>0</v>
      </c>
      <c r="CH1953" s="24">
        <v>0</v>
      </c>
      <c r="CI1953" s="40"/>
      <c r="CM1953" s="1" t="s">
        <v>29</v>
      </c>
    </row>
    <row r="1954" ht="29.850000000000001" hidden="1">
      <c r="A1954" s="41" t="s">
        <v>1119</v>
      </c>
      <c r="B1954" s="17">
        <v>320</v>
      </c>
      <c r="C1954" s="16"/>
      <c r="D1954" s="16"/>
      <c r="E1954" s="39" t="s">
        <v>365</v>
      </c>
      <c r="F1954" s="31">
        <f t="shared" si="6675"/>
        <v>0</v>
      </c>
      <c r="G1954" s="31">
        <f t="shared" si="6676"/>
        <v>0</v>
      </c>
      <c r="H1954" s="31">
        <f t="shared" si="6677"/>
        <v>0</v>
      </c>
      <c r="I1954" s="31">
        <f t="shared" si="6678"/>
        <v>0</v>
      </c>
      <c r="J1954" s="31">
        <f t="shared" si="6679"/>
        <v>0</v>
      </c>
      <c r="K1954" s="31">
        <f t="shared" si="6680"/>
        <v>0</v>
      </c>
      <c r="L1954" s="31">
        <f t="shared" si="6639"/>
        <v>0</v>
      </c>
      <c r="M1954" s="31">
        <f t="shared" si="6640"/>
        <v>0</v>
      </c>
      <c r="N1954" s="31">
        <f t="shared" si="6641"/>
        <v>0</v>
      </c>
      <c r="O1954" s="31">
        <f t="shared" si="6681"/>
        <v>0</v>
      </c>
      <c r="P1954" s="31">
        <f t="shared" si="6682"/>
        <v>0</v>
      </c>
      <c r="Q1954" s="31">
        <f t="shared" si="6683"/>
        <v>0</v>
      </c>
      <c r="R1954" s="31">
        <f t="shared" si="6642"/>
        <v>0</v>
      </c>
      <c r="S1954" s="31">
        <f t="shared" si="6643"/>
        <v>0</v>
      </c>
      <c r="T1954" s="31">
        <f t="shared" si="6644"/>
        <v>0</v>
      </c>
      <c r="U1954" s="31">
        <f t="shared" si="6684"/>
        <v>0</v>
      </c>
      <c r="V1954" s="31">
        <f t="shared" si="6685"/>
        <v>0</v>
      </c>
      <c r="W1954" s="31">
        <f t="shared" si="6686"/>
        <v>0</v>
      </c>
      <c r="X1954" s="31">
        <f t="shared" si="6645"/>
        <v>0</v>
      </c>
      <c r="Y1954" s="31">
        <f t="shared" si="6646"/>
        <v>0</v>
      </c>
      <c r="Z1954" s="31">
        <f t="shared" si="6647"/>
        <v>0</v>
      </c>
      <c r="AA1954" s="31">
        <f t="shared" si="6687"/>
        <v>0</v>
      </c>
      <c r="AB1954" s="31">
        <f t="shared" si="6688"/>
        <v>0</v>
      </c>
      <c r="AC1954" s="31">
        <f t="shared" si="6689"/>
        <v>0</v>
      </c>
      <c r="AD1954" s="31">
        <f t="shared" si="6648"/>
        <v>0</v>
      </c>
      <c r="AE1954" s="31">
        <f t="shared" si="6649"/>
        <v>0</v>
      </c>
      <c r="AF1954" s="31">
        <f t="shared" si="6650"/>
        <v>0</v>
      </c>
      <c r="AG1954" s="31">
        <f t="shared" si="6690"/>
        <v>0</v>
      </c>
      <c r="AH1954" s="31">
        <f t="shared" si="6691"/>
        <v>0</v>
      </c>
      <c r="AI1954" s="31">
        <f t="shared" si="6692"/>
        <v>0</v>
      </c>
      <c r="AJ1954" s="31">
        <f t="shared" si="6651"/>
        <v>0</v>
      </c>
      <c r="AK1954" s="31">
        <f t="shared" si="6652"/>
        <v>0</v>
      </c>
      <c r="AL1954" s="31">
        <f t="shared" si="6653"/>
        <v>0</v>
      </c>
      <c r="AM1954" s="31">
        <f t="shared" si="6693"/>
        <v>0</v>
      </c>
      <c r="AN1954" s="31">
        <f t="shared" si="6694"/>
        <v>0</v>
      </c>
      <c r="AO1954" s="31">
        <f t="shared" si="6695"/>
        <v>0</v>
      </c>
      <c r="AP1954" s="31">
        <f t="shared" si="6654"/>
        <v>0</v>
      </c>
      <c r="AQ1954" s="31">
        <f t="shared" si="6655"/>
        <v>0</v>
      </c>
      <c r="AR1954" s="31">
        <f t="shared" si="6656"/>
        <v>0</v>
      </c>
      <c r="AS1954" s="31">
        <f t="shared" si="6696"/>
        <v>0</v>
      </c>
      <c r="AT1954" s="31">
        <f t="shared" si="6697"/>
        <v>0</v>
      </c>
      <c r="AU1954" s="31">
        <f t="shared" si="6698"/>
        <v>0</v>
      </c>
      <c r="AV1954" s="31">
        <f t="shared" si="6657"/>
        <v>0</v>
      </c>
      <c r="AW1954" s="31">
        <f t="shared" si="6658"/>
        <v>0</v>
      </c>
      <c r="AX1954" s="31">
        <f t="shared" si="6659"/>
        <v>0</v>
      </c>
      <c r="AY1954" s="31">
        <f t="shared" si="6699"/>
        <v>0</v>
      </c>
      <c r="AZ1954" s="31">
        <f t="shared" si="6700"/>
        <v>0</v>
      </c>
      <c r="BA1954" s="31">
        <f t="shared" si="6701"/>
        <v>0</v>
      </c>
      <c r="BB1954" s="31">
        <f t="shared" si="6660"/>
        <v>0</v>
      </c>
      <c r="BC1954" s="31">
        <f t="shared" si="6661"/>
        <v>0</v>
      </c>
      <c r="BD1954" s="31">
        <f t="shared" si="6662"/>
        <v>0</v>
      </c>
      <c r="BE1954" s="31">
        <f t="shared" si="6702"/>
        <v>0</v>
      </c>
      <c r="BF1954" s="31">
        <f t="shared" si="6703"/>
        <v>0</v>
      </c>
      <c r="BG1954" s="31">
        <f t="shared" si="6704"/>
        <v>0</v>
      </c>
      <c r="BH1954" s="31">
        <f t="shared" si="6663"/>
        <v>0</v>
      </c>
      <c r="BI1954" s="31">
        <f t="shared" si="6664"/>
        <v>0</v>
      </c>
      <c r="BJ1954" s="31">
        <f t="shared" si="6665"/>
        <v>0</v>
      </c>
      <c r="BK1954" s="31">
        <f t="shared" si="6705"/>
        <v>0</v>
      </c>
      <c r="BL1954" s="31">
        <f t="shared" si="6706"/>
        <v>0</v>
      </c>
      <c r="BM1954" s="31">
        <f t="shared" si="6707"/>
        <v>0</v>
      </c>
      <c r="BN1954" s="31">
        <f t="shared" si="6666"/>
        <v>0</v>
      </c>
      <c r="BO1954" s="31">
        <f t="shared" si="6667"/>
        <v>0</v>
      </c>
      <c r="BP1954" s="31">
        <f t="shared" si="6668"/>
        <v>0</v>
      </c>
      <c r="BQ1954" s="31">
        <f t="shared" si="6708"/>
        <v>0</v>
      </c>
      <c r="BR1954" s="31">
        <f t="shared" si="6709"/>
        <v>0</v>
      </c>
      <c r="BS1954" s="31">
        <f t="shared" si="6669"/>
        <v>0</v>
      </c>
      <c r="BT1954" s="31">
        <f t="shared" si="6670"/>
        <v>0</v>
      </c>
      <c r="BU1954" s="31">
        <f t="shared" si="6671"/>
        <v>0</v>
      </c>
      <c r="BV1954" s="31">
        <f t="shared" si="6710"/>
        <v>0</v>
      </c>
      <c r="BW1954" s="31">
        <f t="shared" si="6711"/>
        <v>0</v>
      </c>
      <c r="BX1954" s="31">
        <f t="shared" si="6672"/>
        <v>0</v>
      </c>
      <c r="BY1954" s="31">
        <f t="shared" si="6673"/>
        <v>0</v>
      </c>
      <c r="BZ1954" s="31">
        <f t="shared" si="6674"/>
        <v>0</v>
      </c>
      <c r="CA1954" s="31">
        <f t="shared" si="6712"/>
        <v>0</v>
      </c>
      <c r="CB1954" s="31">
        <f t="shared" si="6713"/>
        <v>0</v>
      </c>
      <c r="CC1954" s="31">
        <f t="shared" si="6714"/>
        <v>0</v>
      </c>
      <c r="CD1954" s="31">
        <f t="shared" si="6593"/>
        <v>0</v>
      </c>
      <c r="CE1954" s="31">
        <f t="shared" si="6594"/>
        <v>0</v>
      </c>
      <c r="CF1954" s="31">
        <f t="shared" si="6595"/>
        <v>0</v>
      </c>
      <c r="CG1954" s="31">
        <f t="shared" si="6715"/>
        <v>0</v>
      </c>
      <c r="CH1954" s="24">
        <v>0</v>
      </c>
      <c r="CI1954" s="40"/>
      <c r="CN1954" s="1" t="s">
        <v>30</v>
      </c>
    </row>
    <row r="1955" ht="15" hidden="1">
      <c r="A1955" s="41" t="s">
        <v>1119</v>
      </c>
      <c r="B1955" s="17">
        <v>320</v>
      </c>
      <c r="C1955" s="16" t="s">
        <v>134</v>
      </c>
      <c r="D1955" s="16" t="s">
        <v>354</v>
      </c>
      <c r="E1955" s="39" t="s">
        <v>355</v>
      </c>
      <c r="F1955" s="31"/>
      <c r="G1955" s="31"/>
      <c r="H1955" s="31"/>
      <c r="I1955" s="31"/>
      <c r="J1955" s="31"/>
      <c r="K1955" s="31"/>
      <c r="L1955" s="31">
        <f t="shared" si="6639"/>
        <v>0</v>
      </c>
      <c r="M1955" s="31">
        <f t="shared" si="6640"/>
        <v>0</v>
      </c>
      <c r="N1955" s="31">
        <f t="shared" si="6641"/>
        <v>0</v>
      </c>
      <c r="O1955" s="31"/>
      <c r="P1955" s="31"/>
      <c r="Q1955" s="31"/>
      <c r="R1955" s="31">
        <f t="shared" si="6642"/>
        <v>0</v>
      </c>
      <c r="S1955" s="31">
        <f t="shared" si="6643"/>
        <v>0</v>
      </c>
      <c r="T1955" s="31">
        <f t="shared" si="6644"/>
        <v>0</v>
      </c>
      <c r="U1955" s="31"/>
      <c r="V1955" s="31"/>
      <c r="W1955" s="31"/>
      <c r="X1955" s="31">
        <f t="shared" si="6645"/>
        <v>0</v>
      </c>
      <c r="Y1955" s="31">
        <f t="shared" si="6646"/>
        <v>0</v>
      </c>
      <c r="Z1955" s="31">
        <f t="shared" si="6647"/>
        <v>0</v>
      </c>
      <c r="AA1955" s="31"/>
      <c r="AB1955" s="31"/>
      <c r="AC1955" s="31"/>
      <c r="AD1955" s="31">
        <f t="shared" si="6648"/>
        <v>0</v>
      </c>
      <c r="AE1955" s="31">
        <f t="shared" si="6649"/>
        <v>0</v>
      </c>
      <c r="AF1955" s="31">
        <f t="shared" si="6650"/>
        <v>0</v>
      </c>
      <c r="AG1955" s="31"/>
      <c r="AH1955" s="31"/>
      <c r="AI1955" s="31"/>
      <c r="AJ1955" s="31">
        <f t="shared" si="6651"/>
        <v>0</v>
      </c>
      <c r="AK1955" s="31">
        <f t="shared" si="6652"/>
        <v>0</v>
      </c>
      <c r="AL1955" s="31">
        <f t="shared" si="6653"/>
        <v>0</v>
      </c>
      <c r="AM1955" s="31"/>
      <c r="AN1955" s="31"/>
      <c r="AO1955" s="31"/>
      <c r="AP1955" s="31">
        <f t="shared" si="6654"/>
        <v>0</v>
      </c>
      <c r="AQ1955" s="31">
        <f t="shared" si="6655"/>
        <v>0</v>
      </c>
      <c r="AR1955" s="31">
        <f t="shared" si="6656"/>
        <v>0</v>
      </c>
      <c r="AS1955" s="31"/>
      <c r="AT1955" s="31"/>
      <c r="AU1955" s="31"/>
      <c r="AV1955" s="31">
        <f t="shared" si="6657"/>
        <v>0</v>
      </c>
      <c r="AW1955" s="31">
        <f t="shared" si="6658"/>
        <v>0</v>
      </c>
      <c r="AX1955" s="31">
        <f t="shared" si="6659"/>
        <v>0</v>
      </c>
      <c r="AY1955" s="31"/>
      <c r="AZ1955" s="31"/>
      <c r="BA1955" s="31"/>
      <c r="BB1955" s="31">
        <f t="shared" si="6660"/>
        <v>0</v>
      </c>
      <c r="BC1955" s="31">
        <f t="shared" si="6661"/>
        <v>0</v>
      </c>
      <c r="BD1955" s="31">
        <f t="shared" si="6662"/>
        <v>0</v>
      </c>
      <c r="BE1955" s="31"/>
      <c r="BF1955" s="31"/>
      <c r="BG1955" s="31"/>
      <c r="BH1955" s="31">
        <f t="shared" si="6663"/>
        <v>0</v>
      </c>
      <c r="BI1955" s="31">
        <f t="shared" si="6664"/>
        <v>0</v>
      </c>
      <c r="BJ1955" s="31">
        <f t="shared" si="6665"/>
        <v>0</v>
      </c>
      <c r="BK1955" s="31"/>
      <c r="BL1955" s="31"/>
      <c r="BM1955" s="31"/>
      <c r="BN1955" s="31">
        <f t="shared" si="6666"/>
        <v>0</v>
      </c>
      <c r="BO1955" s="31">
        <f t="shared" si="6667"/>
        <v>0</v>
      </c>
      <c r="BP1955" s="31">
        <f t="shared" si="6668"/>
        <v>0</v>
      </c>
      <c r="BQ1955" s="31"/>
      <c r="BR1955" s="31"/>
      <c r="BS1955" s="31">
        <f t="shared" si="6669"/>
        <v>0</v>
      </c>
      <c r="BT1955" s="31">
        <f t="shared" si="6670"/>
        <v>0</v>
      </c>
      <c r="BU1955" s="31">
        <f t="shared" si="6671"/>
        <v>0</v>
      </c>
      <c r="BV1955" s="31"/>
      <c r="BW1955" s="31"/>
      <c r="BX1955" s="31">
        <f t="shared" si="6672"/>
        <v>0</v>
      </c>
      <c r="BY1955" s="31">
        <f t="shared" si="6673"/>
        <v>0</v>
      </c>
      <c r="BZ1955" s="31">
        <f t="shared" si="6674"/>
        <v>0</v>
      </c>
      <c r="CA1955" s="31"/>
      <c r="CB1955" s="31"/>
      <c r="CC1955" s="31"/>
      <c r="CD1955" s="31">
        <f t="shared" si="6593"/>
        <v>0</v>
      </c>
      <c r="CE1955" s="31">
        <f t="shared" si="6594"/>
        <v>0</v>
      </c>
      <c r="CF1955" s="31">
        <f t="shared" si="6595"/>
        <v>0</v>
      </c>
      <c r="CG1955" s="31"/>
      <c r="CH1955" s="24">
        <v>0</v>
      </c>
      <c r="CI1955" s="40"/>
    </row>
    <row r="1956" ht="15">
      <c r="A1956" s="41" t="s">
        <v>1119</v>
      </c>
      <c r="B1956" s="41" t="s">
        <v>642</v>
      </c>
      <c r="C1956" s="16"/>
      <c r="D1956" s="16"/>
      <c r="E1956" s="39" t="s">
        <v>54</v>
      </c>
      <c r="F1956" s="31">
        <f t="shared" si="6675"/>
        <v>1600</v>
      </c>
      <c r="G1956" s="31">
        <f t="shared" si="6676"/>
        <v>0</v>
      </c>
      <c r="H1956" s="31">
        <f t="shared" si="6677"/>
        <v>0</v>
      </c>
      <c r="I1956" s="31">
        <f t="shared" si="6678"/>
        <v>0</v>
      </c>
      <c r="J1956" s="31">
        <f t="shared" si="6679"/>
        <v>0</v>
      </c>
      <c r="K1956" s="31">
        <f t="shared" si="6680"/>
        <v>0</v>
      </c>
      <c r="L1956" s="31">
        <f t="shared" si="6639"/>
        <v>1600</v>
      </c>
      <c r="M1956" s="31">
        <f t="shared" si="6640"/>
        <v>0</v>
      </c>
      <c r="N1956" s="31">
        <f t="shared" si="6641"/>
        <v>0</v>
      </c>
      <c r="O1956" s="31">
        <f t="shared" si="6681"/>
        <v>80</v>
      </c>
      <c r="P1956" s="31">
        <f t="shared" si="6682"/>
        <v>0</v>
      </c>
      <c r="Q1956" s="31">
        <f t="shared" si="6683"/>
        <v>0</v>
      </c>
      <c r="R1956" s="31">
        <f t="shared" si="6642"/>
        <v>1680</v>
      </c>
      <c r="S1956" s="31">
        <f t="shared" si="6643"/>
        <v>0</v>
      </c>
      <c r="T1956" s="31">
        <f t="shared" si="6644"/>
        <v>0</v>
      </c>
      <c r="U1956" s="31">
        <f t="shared" si="6684"/>
        <v>0</v>
      </c>
      <c r="V1956" s="31">
        <f t="shared" si="6685"/>
        <v>0</v>
      </c>
      <c r="W1956" s="31">
        <f t="shared" si="6686"/>
        <v>0</v>
      </c>
      <c r="X1956" s="31">
        <f t="shared" si="6645"/>
        <v>1680</v>
      </c>
      <c r="Y1956" s="31">
        <f t="shared" si="6646"/>
        <v>0</v>
      </c>
      <c r="Z1956" s="31">
        <f t="shared" si="6647"/>
        <v>0</v>
      </c>
      <c r="AA1956" s="31">
        <f t="shared" si="6687"/>
        <v>0</v>
      </c>
      <c r="AB1956" s="31">
        <f t="shared" si="6688"/>
        <v>0</v>
      </c>
      <c r="AC1956" s="31">
        <f t="shared" si="6689"/>
        <v>0</v>
      </c>
      <c r="AD1956" s="31">
        <f t="shared" si="6648"/>
        <v>1680</v>
      </c>
      <c r="AE1956" s="31">
        <f t="shared" si="6649"/>
        <v>0</v>
      </c>
      <c r="AF1956" s="31">
        <f t="shared" si="6650"/>
        <v>0</v>
      </c>
      <c r="AG1956" s="31">
        <f t="shared" si="6690"/>
        <v>0</v>
      </c>
      <c r="AH1956" s="31">
        <f t="shared" si="6691"/>
        <v>0</v>
      </c>
      <c r="AI1956" s="31">
        <f t="shared" si="6692"/>
        <v>0</v>
      </c>
      <c r="AJ1956" s="31">
        <f t="shared" si="6651"/>
        <v>1680</v>
      </c>
      <c r="AK1956" s="31">
        <f t="shared" si="6652"/>
        <v>0</v>
      </c>
      <c r="AL1956" s="31">
        <f t="shared" si="6653"/>
        <v>0</v>
      </c>
      <c r="AM1956" s="31">
        <f t="shared" si="6693"/>
        <v>0</v>
      </c>
      <c r="AN1956" s="31">
        <f t="shared" si="6694"/>
        <v>0</v>
      </c>
      <c r="AO1956" s="31">
        <f t="shared" si="6695"/>
        <v>0</v>
      </c>
      <c r="AP1956" s="31">
        <f t="shared" si="6654"/>
        <v>1680</v>
      </c>
      <c r="AQ1956" s="31">
        <f t="shared" si="6655"/>
        <v>0</v>
      </c>
      <c r="AR1956" s="31">
        <f t="shared" si="6656"/>
        <v>0</v>
      </c>
      <c r="AS1956" s="31">
        <f t="shared" si="6696"/>
        <v>0</v>
      </c>
      <c r="AT1956" s="31">
        <f t="shared" si="6697"/>
        <v>0</v>
      </c>
      <c r="AU1956" s="31">
        <f t="shared" si="6698"/>
        <v>0</v>
      </c>
      <c r="AV1956" s="31">
        <f t="shared" si="6657"/>
        <v>1680</v>
      </c>
      <c r="AW1956" s="31">
        <f t="shared" si="6658"/>
        <v>0</v>
      </c>
      <c r="AX1956" s="31">
        <f t="shared" si="6659"/>
        <v>0</v>
      </c>
      <c r="AY1956" s="31">
        <f t="shared" si="6699"/>
        <v>0</v>
      </c>
      <c r="AZ1956" s="31">
        <f t="shared" si="6700"/>
        <v>0</v>
      </c>
      <c r="BA1956" s="31">
        <f t="shared" si="6701"/>
        <v>0</v>
      </c>
      <c r="BB1956" s="31">
        <f t="shared" si="6660"/>
        <v>1680</v>
      </c>
      <c r="BC1956" s="31">
        <f t="shared" si="6661"/>
        <v>0</v>
      </c>
      <c r="BD1956" s="31">
        <f t="shared" si="6662"/>
        <v>0</v>
      </c>
      <c r="BE1956" s="31">
        <f t="shared" si="6702"/>
        <v>0</v>
      </c>
      <c r="BF1956" s="31">
        <f t="shared" si="6703"/>
        <v>0</v>
      </c>
      <c r="BG1956" s="31">
        <f t="shared" si="6704"/>
        <v>0</v>
      </c>
      <c r="BH1956" s="31">
        <f t="shared" si="6663"/>
        <v>1680</v>
      </c>
      <c r="BI1956" s="31">
        <f t="shared" si="6664"/>
        <v>0</v>
      </c>
      <c r="BJ1956" s="31">
        <f t="shared" si="6665"/>
        <v>0</v>
      </c>
      <c r="BK1956" s="31">
        <f t="shared" si="6705"/>
        <v>0</v>
      </c>
      <c r="BL1956" s="31">
        <f t="shared" si="6706"/>
        <v>0</v>
      </c>
      <c r="BM1956" s="31">
        <f t="shared" si="6707"/>
        <v>0</v>
      </c>
      <c r="BN1956" s="31">
        <f t="shared" si="6666"/>
        <v>1680</v>
      </c>
      <c r="BO1956" s="31">
        <f t="shared" si="6667"/>
        <v>0</v>
      </c>
      <c r="BP1956" s="31">
        <f t="shared" si="6668"/>
        <v>0</v>
      </c>
      <c r="BQ1956" s="31">
        <f t="shared" si="6708"/>
        <v>0</v>
      </c>
      <c r="BR1956" s="31">
        <f t="shared" si="6709"/>
        <v>0</v>
      </c>
      <c r="BS1956" s="31">
        <f t="shared" si="6669"/>
        <v>1680</v>
      </c>
      <c r="BT1956" s="31">
        <f t="shared" si="6670"/>
        <v>0</v>
      </c>
      <c r="BU1956" s="31">
        <f t="shared" si="6671"/>
        <v>0</v>
      </c>
      <c r="BV1956" s="31">
        <f t="shared" si="6710"/>
        <v>0</v>
      </c>
      <c r="BW1956" s="31">
        <f t="shared" si="6711"/>
        <v>0</v>
      </c>
      <c r="BX1956" s="31">
        <f t="shared" si="6672"/>
        <v>1680</v>
      </c>
      <c r="BY1956" s="31">
        <f t="shared" si="6673"/>
        <v>0</v>
      </c>
      <c r="BZ1956" s="31">
        <f t="shared" si="6674"/>
        <v>0</v>
      </c>
      <c r="CA1956" s="31">
        <f t="shared" si="6712"/>
        <v>-856.45799999999997</v>
      </c>
      <c r="CB1956" s="31">
        <f t="shared" si="6713"/>
        <v>0</v>
      </c>
      <c r="CC1956" s="31">
        <f t="shared" si="6714"/>
        <v>0</v>
      </c>
      <c r="CD1956" s="31">
        <f t="shared" si="6593"/>
        <v>823.54200000000003</v>
      </c>
      <c r="CE1956" s="31">
        <f t="shared" si="6594"/>
        <v>0</v>
      </c>
      <c r="CF1956" s="31">
        <f t="shared" si="6595"/>
        <v>0</v>
      </c>
      <c r="CG1956" s="31">
        <f t="shared" si="6715"/>
        <v>0</v>
      </c>
      <c r="CH1956" s="24"/>
      <c r="CI1956" s="40"/>
      <c r="CM1956" s="1" t="s">
        <v>29</v>
      </c>
    </row>
    <row r="1957" ht="57.700000000000003">
      <c r="A1957" s="41" t="s">
        <v>1119</v>
      </c>
      <c r="B1957" s="17">
        <v>810</v>
      </c>
      <c r="C1957" s="16"/>
      <c r="D1957" s="16"/>
      <c r="E1957" s="39" t="s">
        <v>413</v>
      </c>
      <c r="F1957" s="31">
        <f t="shared" si="6675"/>
        <v>1600</v>
      </c>
      <c r="G1957" s="31">
        <f t="shared" si="6676"/>
        <v>0</v>
      </c>
      <c r="H1957" s="31">
        <f t="shared" si="6677"/>
        <v>0</v>
      </c>
      <c r="I1957" s="31">
        <f t="shared" si="6678"/>
        <v>0</v>
      </c>
      <c r="J1957" s="31">
        <f t="shared" si="6679"/>
        <v>0</v>
      </c>
      <c r="K1957" s="31">
        <f t="shared" si="6680"/>
        <v>0</v>
      </c>
      <c r="L1957" s="31">
        <f t="shared" si="6639"/>
        <v>1600</v>
      </c>
      <c r="M1957" s="31">
        <f t="shared" si="6640"/>
        <v>0</v>
      </c>
      <c r="N1957" s="31">
        <f t="shared" si="6641"/>
        <v>0</v>
      </c>
      <c r="O1957" s="31">
        <f t="shared" si="6681"/>
        <v>80</v>
      </c>
      <c r="P1957" s="31">
        <f t="shared" si="6682"/>
        <v>0</v>
      </c>
      <c r="Q1957" s="31">
        <f t="shared" si="6683"/>
        <v>0</v>
      </c>
      <c r="R1957" s="31">
        <f t="shared" si="6642"/>
        <v>1680</v>
      </c>
      <c r="S1957" s="31">
        <f t="shared" si="6643"/>
        <v>0</v>
      </c>
      <c r="T1957" s="31">
        <f t="shared" si="6644"/>
        <v>0</v>
      </c>
      <c r="U1957" s="31">
        <f t="shared" si="6684"/>
        <v>0</v>
      </c>
      <c r="V1957" s="31">
        <f t="shared" si="6685"/>
        <v>0</v>
      </c>
      <c r="W1957" s="31">
        <f t="shared" si="6686"/>
        <v>0</v>
      </c>
      <c r="X1957" s="31">
        <f t="shared" si="6645"/>
        <v>1680</v>
      </c>
      <c r="Y1957" s="31">
        <f t="shared" si="6646"/>
        <v>0</v>
      </c>
      <c r="Z1957" s="31">
        <f t="shared" si="6647"/>
        <v>0</v>
      </c>
      <c r="AA1957" s="31">
        <f t="shared" si="6687"/>
        <v>0</v>
      </c>
      <c r="AB1957" s="31">
        <f t="shared" si="6688"/>
        <v>0</v>
      </c>
      <c r="AC1957" s="31">
        <f t="shared" si="6689"/>
        <v>0</v>
      </c>
      <c r="AD1957" s="31">
        <f t="shared" si="6648"/>
        <v>1680</v>
      </c>
      <c r="AE1957" s="31">
        <f t="shared" si="6649"/>
        <v>0</v>
      </c>
      <c r="AF1957" s="31">
        <f t="shared" si="6650"/>
        <v>0</v>
      </c>
      <c r="AG1957" s="31">
        <f t="shared" si="6690"/>
        <v>0</v>
      </c>
      <c r="AH1957" s="31">
        <f t="shared" si="6691"/>
        <v>0</v>
      </c>
      <c r="AI1957" s="31">
        <f t="shared" si="6692"/>
        <v>0</v>
      </c>
      <c r="AJ1957" s="31">
        <f t="shared" si="6651"/>
        <v>1680</v>
      </c>
      <c r="AK1957" s="31">
        <f t="shared" si="6652"/>
        <v>0</v>
      </c>
      <c r="AL1957" s="31">
        <f t="shared" si="6653"/>
        <v>0</v>
      </c>
      <c r="AM1957" s="31">
        <f t="shared" si="6693"/>
        <v>0</v>
      </c>
      <c r="AN1957" s="31">
        <f t="shared" si="6694"/>
        <v>0</v>
      </c>
      <c r="AO1957" s="31">
        <f t="shared" si="6695"/>
        <v>0</v>
      </c>
      <c r="AP1957" s="31">
        <f t="shared" si="6654"/>
        <v>1680</v>
      </c>
      <c r="AQ1957" s="31">
        <f t="shared" si="6655"/>
        <v>0</v>
      </c>
      <c r="AR1957" s="31">
        <f t="shared" si="6656"/>
        <v>0</v>
      </c>
      <c r="AS1957" s="31">
        <f t="shared" si="6696"/>
        <v>0</v>
      </c>
      <c r="AT1957" s="31">
        <f t="shared" si="6697"/>
        <v>0</v>
      </c>
      <c r="AU1957" s="31">
        <f t="shared" si="6698"/>
        <v>0</v>
      </c>
      <c r="AV1957" s="31">
        <f t="shared" si="6657"/>
        <v>1680</v>
      </c>
      <c r="AW1957" s="31">
        <f t="shared" si="6658"/>
        <v>0</v>
      </c>
      <c r="AX1957" s="31">
        <f t="shared" si="6659"/>
        <v>0</v>
      </c>
      <c r="AY1957" s="31">
        <f t="shared" si="6699"/>
        <v>0</v>
      </c>
      <c r="AZ1957" s="31">
        <f t="shared" si="6700"/>
        <v>0</v>
      </c>
      <c r="BA1957" s="31">
        <f t="shared" si="6701"/>
        <v>0</v>
      </c>
      <c r="BB1957" s="31">
        <f t="shared" si="6660"/>
        <v>1680</v>
      </c>
      <c r="BC1957" s="31">
        <f t="shared" si="6661"/>
        <v>0</v>
      </c>
      <c r="BD1957" s="31">
        <f t="shared" si="6662"/>
        <v>0</v>
      </c>
      <c r="BE1957" s="31">
        <f t="shared" si="6702"/>
        <v>0</v>
      </c>
      <c r="BF1957" s="31">
        <f t="shared" si="6703"/>
        <v>0</v>
      </c>
      <c r="BG1957" s="31">
        <f t="shared" si="6704"/>
        <v>0</v>
      </c>
      <c r="BH1957" s="31">
        <f t="shared" si="6663"/>
        <v>1680</v>
      </c>
      <c r="BI1957" s="31">
        <f t="shared" si="6664"/>
        <v>0</v>
      </c>
      <c r="BJ1957" s="31">
        <f t="shared" si="6665"/>
        <v>0</v>
      </c>
      <c r="BK1957" s="31">
        <f t="shared" si="6705"/>
        <v>0</v>
      </c>
      <c r="BL1957" s="31">
        <f t="shared" si="6706"/>
        <v>0</v>
      </c>
      <c r="BM1957" s="31">
        <f t="shared" si="6707"/>
        <v>0</v>
      </c>
      <c r="BN1957" s="31">
        <f t="shared" si="6666"/>
        <v>1680</v>
      </c>
      <c r="BO1957" s="31">
        <f t="shared" si="6667"/>
        <v>0</v>
      </c>
      <c r="BP1957" s="31">
        <f t="shared" si="6668"/>
        <v>0</v>
      </c>
      <c r="BQ1957" s="31">
        <f t="shared" si="6708"/>
        <v>0</v>
      </c>
      <c r="BR1957" s="31">
        <f t="shared" si="6709"/>
        <v>0</v>
      </c>
      <c r="BS1957" s="31">
        <f t="shared" si="6669"/>
        <v>1680</v>
      </c>
      <c r="BT1957" s="31">
        <f t="shared" si="6670"/>
        <v>0</v>
      </c>
      <c r="BU1957" s="31">
        <f t="shared" si="6671"/>
        <v>0</v>
      </c>
      <c r="BV1957" s="31">
        <f t="shared" si="6710"/>
        <v>0</v>
      </c>
      <c r="BW1957" s="31">
        <f t="shared" si="6711"/>
        <v>0</v>
      </c>
      <c r="BX1957" s="31">
        <f t="shared" si="6672"/>
        <v>1680</v>
      </c>
      <c r="BY1957" s="31">
        <f t="shared" si="6673"/>
        <v>0</v>
      </c>
      <c r="BZ1957" s="31">
        <f t="shared" si="6674"/>
        <v>0</v>
      </c>
      <c r="CA1957" s="31">
        <f t="shared" si="6712"/>
        <v>-856.45799999999997</v>
      </c>
      <c r="CB1957" s="31">
        <f t="shared" si="6713"/>
        <v>0</v>
      </c>
      <c r="CC1957" s="31">
        <f t="shared" si="6714"/>
        <v>0</v>
      </c>
      <c r="CD1957" s="31">
        <f t="shared" si="6593"/>
        <v>823.54200000000003</v>
      </c>
      <c r="CE1957" s="31">
        <f t="shared" si="6594"/>
        <v>0</v>
      </c>
      <c r="CF1957" s="31">
        <f t="shared" si="6595"/>
        <v>0</v>
      </c>
      <c r="CG1957" s="31">
        <f t="shared" si="6715"/>
        <v>0</v>
      </c>
      <c r="CH1957" s="24"/>
      <c r="CI1957" s="40"/>
      <c r="CN1957" s="1" t="s">
        <v>30</v>
      </c>
    </row>
    <row r="1958" ht="15">
      <c r="A1958" s="41" t="s">
        <v>1119</v>
      </c>
      <c r="B1958" s="17">
        <v>810</v>
      </c>
      <c r="C1958" s="16" t="s">
        <v>66</v>
      </c>
      <c r="D1958" s="16" t="s">
        <v>313</v>
      </c>
      <c r="E1958" s="39" t="s">
        <v>1082</v>
      </c>
      <c r="F1958" s="31">
        <v>1600</v>
      </c>
      <c r="G1958" s="31"/>
      <c r="H1958" s="31"/>
      <c r="I1958" s="31"/>
      <c r="J1958" s="31"/>
      <c r="K1958" s="31"/>
      <c r="L1958" s="31">
        <f t="shared" si="6639"/>
        <v>1600</v>
      </c>
      <c r="M1958" s="31">
        <f t="shared" si="6640"/>
        <v>0</v>
      </c>
      <c r="N1958" s="31">
        <f t="shared" si="6641"/>
        <v>0</v>
      </c>
      <c r="O1958" s="31">
        <v>80</v>
      </c>
      <c r="P1958" s="31"/>
      <c r="Q1958" s="31"/>
      <c r="R1958" s="31">
        <f t="shared" si="6642"/>
        <v>1680</v>
      </c>
      <c r="S1958" s="31">
        <f t="shared" si="6643"/>
        <v>0</v>
      </c>
      <c r="T1958" s="31">
        <f t="shared" si="6644"/>
        <v>0</v>
      </c>
      <c r="U1958" s="31"/>
      <c r="V1958" s="31"/>
      <c r="W1958" s="31"/>
      <c r="X1958" s="31">
        <f t="shared" si="6645"/>
        <v>1680</v>
      </c>
      <c r="Y1958" s="31">
        <f t="shared" si="6646"/>
        <v>0</v>
      </c>
      <c r="Z1958" s="31">
        <f t="shared" si="6647"/>
        <v>0</v>
      </c>
      <c r="AA1958" s="31"/>
      <c r="AB1958" s="31"/>
      <c r="AC1958" s="31"/>
      <c r="AD1958" s="31">
        <f t="shared" si="6648"/>
        <v>1680</v>
      </c>
      <c r="AE1958" s="31">
        <f t="shared" si="6649"/>
        <v>0</v>
      </c>
      <c r="AF1958" s="31">
        <f t="shared" si="6650"/>
        <v>0</v>
      </c>
      <c r="AG1958" s="31"/>
      <c r="AH1958" s="31"/>
      <c r="AI1958" s="31"/>
      <c r="AJ1958" s="31">
        <f t="shared" si="6651"/>
        <v>1680</v>
      </c>
      <c r="AK1958" s="31">
        <f t="shared" si="6652"/>
        <v>0</v>
      </c>
      <c r="AL1958" s="31">
        <f t="shared" si="6653"/>
        <v>0</v>
      </c>
      <c r="AM1958" s="31"/>
      <c r="AN1958" s="31"/>
      <c r="AO1958" s="31"/>
      <c r="AP1958" s="31">
        <f t="shared" si="6654"/>
        <v>1680</v>
      </c>
      <c r="AQ1958" s="31">
        <f t="shared" si="6655"/>
        <v>0</v>
      </c>
      <c r="AR1958" s="31">
        <f t="shared" si="6656"/>
        <v>0</v>
      </c>
      <c r="AS1958" s="31"/>
      <c r="AT1958" s="31"/>
      <c r="AU1958" s="31"/>
      <c r="AV1958" s="31">
        <f t="shared" si="6657"/>
        <v>1680</v>
      </c>
      <c r="AW1958" s="31">
        <f t="shared" si="6658"/>
        <v>0</v>
      </c>
      <c r="AX1958" s="31">
        <f t="shared" si="6659"/>
        <v>0</v>
      </c>
      <c r="AY1958" s="31"/>
      <c r="AZ1958" s="31"/>
      <c r="BA1958" s="31"/>
      <c r="BB1958" s="31">
        <f t="shared" si="6660"/>
        <v>1680</v>
      </c>
      <c r="BC1958" s="31">
        <f t="shared" si="6661"/>
        <v>0</v>
      </c>
      <c r="BD1958" s="31">
        <f t="shared" si="6662"/>
        <v>0</v>
      </c>
      <c r="BE1958" s="31"/>
      <c r="BF1958" s="31"/>
      <c r="BG1958" s="31"/>
      <c r="BH1958" s="31">
        <f t="shared" si="6663"/>
        <v>1680</v>
      </c>
      <c r="BI1958" s="31">
        <f t="shared" si="6664"/>
        <v>0</v>
      </c>
      <c r="BJ1958" s="31">
        <f t="shared" si="6665"/>
        <v>0</v>
      </c>
      <c r="BK1958" s="31"/>
      <c r="BL1958" s="31"/>
      <c r="BM1958" s="31"/>
      <c r="BN1958" s="31">
        <f t="shared" si="6666"/>
        <v>1680</v>
      </c>
      <c r="BO1958" s="31">
        <f t="shared" si="6667"/>
        <v>0</v>
      </c>
      <c r="BP1958" s="31">
        <f t="shared" si="6668"/>
        <v>0</v>
      </c>
      <c r="BQ1958" s="31"/>
      <c r="BR1958" s="31"/>
      <c r="BS1958" s="31">
        <f t="shared" si="6669"/>
        <v>1680</v>
      </c>
      <c r="BT1958" s="31">
        <f t="shared" si="6670"/>
        <v>0</v>
      </c>
      <c r="BU1958" s="31">
        <f t="shared" si="6671"/>
        <v>0</v>
      </c>
      <c r="BV1958" s="31"/>
      <c r="BW1958" s="31"/>
      <c r="BX1958" s="31">
        <f t="shared" si="6672"/>
        <v>1680</v>
      </c>
      <c r="BY1958" s="31">
        <f t="shared" si="6673"/>
        <v>0</v>
      </c>
      <c r="BZ1958" s="31">
        <f t="shared" si="6674"/>
        <v>0</v>
      </c>
      <c r="CA1958" s="31">
        <v>-856.45799999999997</v>
      </c>
      <c r="CB1958" s="31"/>
      <c r="CC1958" s="31"/>
      <c r="CD1958" s="31">
        <f t="shared" si="6593"/>
        <v>823.54200000000003</v>
      </c>
      <c r="CE1958" s="31">
        <f t="shared" si="6594"/>
        <v>0</v>
      </c>
      <c r="CF1958" s="31">
        <f t="shared" si="6595"/>
        <v>0</v>
      </c>
      <c r="CG1958" s="31"/>
      <c r="CH1958" s="24"/>
      <c r="CI1958" s="40"/>
    </row>
    <row r="1959" ht="43.75">
      <c r="A1959" s="41" t="s">
        <v>1121</v>
      </c>
      <c r="B1959" s="17"/>
      <c r="C1959" s="16"/>
      <c r="D1959" s="16"/>
      <c r="E1959" s="39" t="s">
        <v>1122</v>
      </c>
      <c r="F1959" s="31">
        <f t="shared" si="6675"/>
        <v>16900</v>
      </c>
      <c r="G1959" s="31">
        <f t="shared" si="6676"/>
        <v>0</v>
      </c>
      <c r="H1959" s="31">
        <f t="shared" si="6677"/>
        <v>0</v>
      </c>
      <c r="I1959" s="31">
        <f t="shared" si="6678"/>
        <v>-500</v>
      </c>
      <c r="J1959" s="31">
        <f t="shared" si="6679"/>
        <v>0</v>
      </c>
      <c r="K1959" s="31">
        <f t="shared" si="6680"/>
        <v>0</v>
      </c>
      <c r="L1959" s="31">
        <f t="shared" si="6639"/>
        <v>16400</v>
      </c>
      <c r="M1959" s="31">
        <f t="shared" si="6640"/>
        <v>0</v>
      </c>
      <c r="N1959" s="31">
        <f t="shared" si="6641"/>
        <v>0</v>
      </c>
      <c r="O1959" s="31">
        <f t="shared" si="6681"/>
        <v>0</v>
      </c>
      <c r="P1959" s="31">
        <f t="shared" si="6682"/>
        <v>0</v>
      </c>
      <c r="Q1959" s="31">
        <f t="shared" si="6683"/>
        <v>0</v>
      </c>
      <c r="R1959" s="31">
        <f t="shared" si="6642"/>
        <v>16400</v>
      </c>
      <c r="S1959" s="31">
        <f t="shared" si="6643"/>
        <v>0</v>
      </c>
      <c r="T1959" s="31">
        <f t="shared" si="6644"/>
        <v>0</v>
      </c>
      <c r="U1959" s="31">
        <f t="shared" si="6684"/>
        <v>0</v>
      </c>
      <c r="V1959" s="31">
        <f t="shared" si="6685"/>
        <v>0</v>
      </c>
      <c r="W1959" s="31">
        <f t="shared" si="6686"/>
        <v>0</v>
      </c>
      <c r="X1959" s="31">
        <f t="shared" si="6645"/>
        <v>16400</v>
      </c>
      <c r="Y1959" s="31">
        <f t="shared" si="6646"/>
        <v>0</v>
      </c>
      <c r="Z1959" s="31">
        <f t="shared" si="6647"/>
        <v>0</v>
      </c>
      <c r="AA1959" s="31">
        <f t="shared" si="6687"/>
        <v>0</v>
      </c>
      <c r="AB1959" s="31">
        <f t="shared" si="6688"/>
        <v>0</v>
      </c>
      <c r="AC1959" s="31">
        <f t="shared" si="6689"/>
        <v>0</v>
      </c>
      <c r="AD1959" s="31">
        <f t="shared" si="6648"/>
        <v>16400</v>
      </c>
      <c r="AE1959" s="31">
        <f t="shared" si="6649"/>
        <v>0</v>
      </c>
      <c r="AF1959" s="31">
        <f t="shared" si="6650"/>
        <v>0</v>
      </c>
      <c r="AG1959" s="31">
        <f t="shared" si="6690"/>
        <v>0</v>
      </c>
      <c r="AH1959" s="31">
        <f t="shared" si="6691"/>
        <v>0</v>
      </c>
      <c r="AI1959" s="31">
        <f t="shared" si="6692"/>
        <v>0</v>
      </c>
      <c r="AJ1959" s="31">
        <f t="shared" si="6651"/>
        <v>16400</v>
      </c>
      <c r="AK1959" s="31">
        <f t="shared" si="6652"/>
        <v>0</v>
      </c>
      <c r="AL1959" s="31">
        <f t="shared" si="6653"/>
        <v>0</v>
      </c>
      <c r="AM1959" s="31">
        <f t="shared" si="6693"/>
        <v>0</v>
      </c>
      <c r="AN1959" s="31">
        <f t="shared" si="6694"/>
        <v>0</v>
      </c>
      <c r="AO1959" s="31">
        <f t="shared" si="6695"/>
        <v>0</v>
      </c>
      <c r="AP1959" s="31">
        <f t="shared" si="6654"/>
        <v>16400</v>
      </c>
      <c r="AQ1959" s="31">
        <f t="shared" si="6655"/>
        <v>0</v>
      </c>
      <c r="AR1959" s="31">
        <f t="shared" si="6656"/>
        <v>0</v>
      </c>
      <c r="AS1959" s="31">
        <f t="shared" si="6696"/>
        <v>0</v>
      </c>
      <c r="AT1959" s="31">
        <f t="shared" si="6697"/>
        <v>0</v>
      </c>
      <c r="AU1959" s="31">
        <f t="shared" si="6698"/>
        <v>0</v>
      </c>
      <c r="AV1959" s="31">
        <f t="shared" si="6657"/>
        <v>16400</v>
      </c>
      <c r="AW1959" s="31">
        <f t="shared" si="6658"/>
        <v>0</v>
      </c>
      <c r="AX1959" s="31">
        <f t="shared" si="6659"/>
        <v>0</v>
      </c>
      <c r="AY1959" s="31">
        <f t="shared" si="6699"/>
        <v>0</v>
      </c>
      <c r="AZ1959" s="31">
        <f t="shared" si="6700"/>
        <v>0</v>
      </c>
      <c r="BA1959" s="31">
        <f t="shared" si="6701"/>
        <v>0</v>
      </c>
      <c r="BB1959" s="31">
        <f t="shared" si="6660"/>
        <v>16400</v>
      </c>
      <c r="BC1959" s="31">
        <f t="shared" si="6661"/>
        <v>0</v>
      </c>
      <c r="BD1959" s="31">
        <f t="shared" si="6662"/>
        <v>0</v>
      </c>
      <c r="BE1959" s="31">
        <f t="shared" si="6702"/>
        <v>0</v>
      </c>
      <c r="BF1959" s="31">
        <f t="shared" si="6703"/>
        <v>0</v>
      </c>
      <c r="BG1959" s="31">
        <f t="shared" si="6704"/>
        <v>0</v>
      </c>
      <c r="BH1959" s="31">
        <f t="shared" si="6663"/>
        <v>16400</v>
      </c>
      <c r="BI1959" s="31">
        <f t="shared" si="6664"/>
        <v>0</v>
      </c>
      <c r="BJ1959" s="31">
        <f t="shared" si="6665"/>
        <v>0</v>
      </c>
      <c r="BK1959" s="31">
        <f t="shared" si="6705"/>
        <v>0</v>
      </c>
      <c r="BL1959" s="31">
        <f t="shared" si="6706"/>
        <v>0</v>
      </c>
      <c r="BM1959" s="31">
        <f t="shared" si="6707"/>
        <v>0</v>
      </c>
      <c r="BN1959" s="31">
        <f t="shared" si="6666"/>
        <v>16400</v>
      </c>
      <c r="BO1959" s="31">
        <f t="shared" si="6667"/>
        <v>0</v>
      </c>
      <c r="BP1959" s="31">
        <f t="shared" si="6668"/>
        <v>0</v>
      </c>
      <c r="BQ1959" s="31">
        <f t="shared" si="6708"/>
        <v>0</v>
      </c>
      <c r="BR1959" s="31">
        <f t="shared" si="6709"/>
        <v>0</v>
      </c>
      <c r="BS1959" s="31">
        <f t="shared" si="6669"/>
        <v>16400</v>
      </c>
      <c r="BT1959" s="31">
        <f t="shared" si="6670"/>
        <v>0</v>
      </c>
      <c r="BU1959" s="31">
        <f t="shared" si="6671"/>
        <v>0</v>
      </c>
      <c r="BV1959" s="31">
        <f t="shared" si="6710"/>
        <v>0</v>
      </c>
      <c r="BW1959" s="31">
        <f t="shared" si="6711"/>
        <v>0</v>
      </c>
      <c r="BX1959" s="31">
        <f t="shared" si="6672"/>
        <v>16400</v>
      </c>
      <c r="BY1959" s="31">
        <f t="shared" si="6673"/>
        <v>0</v>
      </c>
      <c r="BZ1959" s="31">
        <f t="shared" si="6674"/>
        <v>0</v>
      </c>
      <c r="CA1959" s="31">
        <f t="shared" si="6712"/>
        <v>0</v>
      </c>
      <c r="CB1959" s="31">
        <f t="shared" si="6713"/>
        <v>0</v>
      </c>
      <c r="CC1959" s="31">
        <f t="shared" si="6714"/>
        <v>0</v>
      </c>
      <c r="CD1959" s="31">
        <f t="shared" si="6593"/>
        <v>16400</v>
      </c>
      <c r="CE1959" s="31">
        <f t="shared" si="6594"/>
        <v>0</v>
      </c>
      <c r="CF1959" s="31">
        <f t="shared" si="6595"/>
        <v>0</v>
      </c>
      <c r="CG1959" s="31">
        <f t="shared" si="6715"/>
        <v>0</v>
      </c>
      <c r="CH1959" s="24"/>
      <c r="CI1959" s="40"/>
      <c r="CL1959" s="1" t="s">
        <v>28</v>
      </c>
    </row>
    <row r="1960" ht="43.75">
      <c r="A1960" s="41" t="s">
        <v>1123</v>
      </c>
      <c r="B1960" s="17"/>
      <c r="C1960" s="16"/>
      <c r="D1960" s="16"/>
      <c r="E1960" s="39" t="s">
        <v>1124</v>
      </c>
      <c r="F1960" s="31">
        <f t="shared" si="6675"/>
        <v>16900</v>
      </c>
      <c r="G1960" s="31">
        <f t="shared" si="6676"/>
        <v>0</v>
      </c>
      <c r="H1960" s="31">
        <f t="shared" si="6677"/>
        <v>0</v>
      </c>
      <c r="I1960" s="31">
        <f t="shared" si="6678"/>
        <v>-500</v>
      </c>
      <c r="J1960" s="31">
        <f t="shared" si="6679"/>
        <v>0</v>
      </c>
      <c r="K1960" s="31">
        <f t="shared" si="6680"/>
        <v>0</v>
      </c>
      <c r="L1960" s="31">
        <f t="shared" si="6639"/>
        <v>16400</v>
      </c>
      <c r="M1960" s="31">
        <f t="shared" si="6640"/>
        <v>0</v>
      </c>
      <c r="N1960" s="31">
        <f t="shared" si="6641"/>
        <v>0</v>
      </c>
      <c r="O1960" s="31">
        <f t="shared" si="6681"/>
        <v>0</v>
      </c>
      <c r="P1960" s="31">
        <f t="shared" si="6682"/>
        <v>0</v>
      </c>
      <c r="Q1960" s="31">
        <f t="shared" si="6683"/>
        <v>0</v>
      </c>
      <c r="R1960" s="31">
        <f t="shared" si="6642"/>
        <v>16400</v>
      </c>
      <c r="S1960" s="31">
        <f t="shared" si="6643"/>
        <v>0</v>
      </c>
      <c r="T1960" s="31">
        <f t="shared" si="6644"/>
        <v>0</v>
      </c>
      <c r="U1960" s="31">
        <f t="shared" si="6684"/>
        <v>0</v>
      </c>
      <c r="V1960" s="31">
        <f t="shared" si="6685"/>
        <v>0</v>
      </c>
      <c r="W1960" s="31">
        <f t="shared" si="6686"/>
        <v>0</v>
      </c>
      <c r="X1960" s="31">
        <f t="shared" si="6645"/>
        <v>16400</v>
      </c>
      <c r="Y1960" s="31">
        <f t="shared" si="6646"/>
        <v>0</v>
      </c>
      <c r="Z1960" s="31">
        <f t="shared" si="6647"/>
        <v>0</v>
      </c>
      <c r="AA1960" s="31">
        <f t="shared" si="6687"/>
        <v>0</v>
      </c>
      <c r="AB1960" s="31">
        <f t="shared" si="6688"/>
        <v>0</v>
      </c>
      <c r="AC1960" s="31">
        <f t="shared" si="6689"/>
        <v>0</v>
      </c>
      <c r="AD1960" s="31">
        <f t="shared" si="6648"/>
        <v>16400</v>
      </c>
      <c r="AE1960" s="31">
        <f t="shared" si="6649"/>
        <v>0</v>
      </c>
      <c r="AF1960" s="31">
        <f t="shared" si="6650"/>
        <v>0</v>
      </c>
      <c r="AG1960" s="31">
        <f t="shared" si="6690"/>
        <v>0</v>
      </c>
      <c r="AH1960" s="31">
        <f t="shared" si="6691"/>
        <v>0</v>
      </c>
      <c r="AI1960" s="31">
        <f t="shared" si="6692"/>
        <v>0</v>
      </c>
      <c r="AJ1960" s="31">
        <f t="shared" si="6651"/>
        <v>16400</v>
      </c>
      <c r="AK1960" s="31">
        <f t="shared" si="6652"/>
        <v>0</v>
      </c>
      <c r="AL1960" s="31">
        <f t="shared" si="6653"/>
        <v>0</v>
      </c>
      <c r="AM1960" s="31">
        <f t="shared" si="6693"/>
        <v>0</v>
      </c>
      <c r="AN1960" s="31">
        <f t="shared" si="6694"/>
        <v>0</v>
      </c>
      <c r="AO1960" s="31">
        <f t="shared" si="6695"/>
        <v>0</v>
      </c>
      <c r="AP1960" s="31">
        <f t="shared" si="6654"/>
        <v>16400</v>
      </c>
      <c r="AQ1960" s="31">
        <f t="shared" si="6655"/>
        <v>0</v>
      </c>
      <c r="AR1960" s="31">
        <f t="shared" si="6656"/>
        <v>0</v>
      </c>
      <c r="AS1960" s="31">
        <f t="shared" si="6696"/>
        <v>0</v>
      </c>
      <c r="AT1960" s="31">
        <f t="shared" si="6697"/>
        <v>0</v>
      </c>
      <c r="AU1960" s="31">
        <f t="shared" si="6698"/>
        <v>0</v>
      </c>
      <c r="AV1960" s="31">
        <f t="shared" si="6657"/>
        <v>16400</v>
      </c>
      <c r="AW1960" s="31">
        <f t="shared" si="6658"/>
        <v>0</v>
      </c>
      <c r="AX1960" s="31">
        <f t="shared" si="6659"/>
        <v>0</v>
      </c>
      <c r="AY1960" s="31">
        <f t="shared" si="6699"/>
        <v>0</v>
      </c>
      <c r="AZ1960" s="31">
        <f t="shared" si="6700"/>
        <v>0</v>
      </c>
      <c r="BA1960" s="31">
        <f t="shared" si="6701"/>
        <v>0</v>
      </c>
      <c r="BB1960" s="31">
        <f t="shared" si="6660"/>
        <v>16400</v>
      </c>
      <c r="BC1960" s="31">
        <f t="shared" si="6661"/>
        <v>0</v>
      </c>
      <c r="BD1960" s="31">
        <f t="shared" si="6662"/>
        <v>0</v>
      </c>
      <c r="BE1960" s="31">
        <f t="shared" si="6702"/>
        <v>0</v>
      </c>
      <c r="BF1960" s="31">
        <f t="shared" si="6703"/>
        <v>0</v>
      </c>
      <c r="BG1960" s="31">
        <f t="shared" si="6704"/>
        <v>0</v>
      </c>
      <c r="BH1960" s="31">
        <f t="shared" si="6663"/>
        <v>16400</v>
      </c>
      <c r="BI1960" s="31">
        <f t="shared" si="6664"/>
        <v>0</v>
      </c>
      <c r="BJ1960" s="31">
        <f t="shared" si="6665"/>
        <v>0</v>
      </c>
      <c r="BK1960" s="31">
        <f t="shared" si="6705"/>
        <v>0</v>
      </c>
      <c r="BL1960" s="31">
        <f t="shared" si="6706"/>
        <v>0</v>
      </c>
      <c r="BM1960" s="31">
        <f t="shared" si="6707"/>
        <v>0</v>
      </c>
      <c r="BN1960" s="31">
        <f t="shared" si="6666"/>
        <v>16400</v>
      </c>
      <c r="BO1960" s="31">
        <f t="shared" si="6667"/>
        <v>0</v>
      </c>
      <c r="BP1960" s="31">
        <f t="shared" si="6668"/>
        <v>0</v>
      </c>
      <c r="BQ1960" s="31">
        <f t="shared" si="6708"/>
        <v>0</v>
      </c>
      <c r="BR1960" s="31">
        <f t="shared" si="6709"/>
        <v>0</v>
      </c>
      <c r="BS1960" s="31">
        <f t="shared" si="6669"/>
        <v>16400</v>
      </c>
      <c r="BT1960" s="31">
        <f t="shared" si="6670"/>
        <v>0</v>
      </c>
      <c r="BU1960" s="31">
        <f t="shared" si="6671"/>
        <v>0</v>
      </c>
      <c r="BV1960" s="31">
        <f t="shared" si="6710"/>
        <v>0</v>
      </c>
      <c r="BW1960" s="31">
        <f t="shared" si="6711"/>
        <v>0</v>
      </c>
      <c r="BX1960" s="31">
        <f t="shared" si="6672"/>
        <v>16400</v>
      </c>
      <c r="BY1960" s="31">
        <f t="shared" si="6673"/>
        <v>0</v>
      </c>
      <c r="BZ1960" s="31">
        <f t="shared" si="6674"/>
        <v>0</v>
      </c>
      <c r="CA1960" s="31">
        <f t="shared" si="6712"/>
        <v>0</v>
      </c>
      <c r="CB1960" s="31">
        <f t="shared" si="6713"/>
        <v>0</v>
      </c>
      <c r="CC1960" s="31">
        <f t="shared" si="6714"/>
        <v>0</v>
      </c>
      <c r="CD1960" s="31">
        <f t="shared" si="6593"/>
        <v>16400</v>
      </c>
      <c r="CE1960" s="31">
        <f t="shared" si="6594"/>
        <v>0</v>
      </c>
      <c r="CF1960" s="31">
        <f t="shared" si="6595"/>
        <v>0</v>
      </c>
      <c r="CG1960" s="31">
        <f t="shared" si="6715"/>
        <v>0</v>
      </c>
      <c r="CH1960" s="24"/>
      <c r="CI1960" s="40"/>
      <c r="CO1960" s="1" t="s">
        <v>31</v>
      </c>
    </row>
    <row r="1961" ht="29.850000000000001">
      <c r="A1961" s="41" t="s">
        <v>1123</v>
      </c>
      <c r="B1961" s="17">
        <v>200</v>
      </c>
      <c r="C1961" s="16"/>
      <c r="D1961" s="16"/>
      <c r="E1961" s="39" t="s">
        <v>40</v>
      </c>
      <c r="F1961" s="31">
        <f t="shared" si="6675"/>
        <v>16900</v>
      </c>
      <c r="G1961" s="31">
        <f t="shared" si="6676"/>
        <v>0</v>
      </c>
      <c r="H1961" s="31">
        <f t="shared" si="6677"/>
        <v>0</v>
      </c>
      <c r="I1961" s="31">
        <f t="shared" si="6678"/>
        <v>-500</v>
      </c>
      <c r="J1961" s="31">
        <f t="shared" si="6679"/>
        <v>0</v>
      </c>
      <c r="K1961" s="31">
        <f t="shared" si="6680"/>
        <v>0</v>
      </c>
      <c r="L1961" s="31">
        <f t="shared" si="6639"/>
        <v>16400</v>
      </c>
      <c r="M1961" s="31">
        <f t="shared" si="6640"/>
        <v>0</v>
      </c>
      <c r="N1961" s="31">
        <f t="shared" si="6641"/>
        <v>0</v>
      </c>
      <c r="O1961" s="31">
        <f t="shared" si="6681"/>
        <v>0</v>
      </c>
      <c r="P1961" s="31">
        <f t="shared" si="6682"/>
        <v>0</v>
      </c>
      <c r="Q1961" s="31">
        <f t="shared" si="6683"/>
        <v>0</v>
      </c>
      <c r="R1961" s="31">
        <f t="shared" si="6642"/>
        <v>16400</v>
      </c>
      <c r="S1961" s="31">
        <f t="shared" si="6643"/>
        <v>0</v>
      </c>
      <c r="T1961" s="31">
        <f t="shared" si="6644"/>
        <v>0</v>
      </c>
      <c r="U1961" s="31">
        <f t="shared" si="6684"/>
        <v>0</v>
      </c>
      <c r="V1961" s="31">
        <f t="shared" si="6685"/>
        <v>0</v>
      </c>
      <c r="W1961" s="31">
        <f t="shared" si="6686"/>
        <v>0</v>
      </c>
      <c r="X1961" s="31">
        <f t="shared" si="6645"/>
        <v>16400</v>
      </c>
      <c r="Y1961" s="31">
        <f t="shared" si="6646"/>
        <v>0</v>
      </c>
      <c r="Z1961" s="31">
        <f t="shared" si="6647"/>
        <v>0</v>
      </c>
      <c r="AA1961" s="31">
        <f t="shared" si="6687"/>
        <v>0</v>
      </c>
      <c r="AB1961" s="31">
        <f t="shared" si="6688"/>
        <v>0</v>
      </c>
      <c r="AC1961" s="31">
        <f t="shared" si="6689"/>
        <v>0</v>
      </c>
      <c r="AD1961" s="31">
        <f t="shared" si="6648"/>
        <v>16400</v>
      </c>
      <c r="AE1961" s="31">
        <f t="shared" si="6649"/>
        <v>0</v>
      </c>
      <c r="AF1961" s="31">
        <f t="shared" si="6650"/>
        <v>0</v>
      </c>
      <c r="AG1961" s="31">
        <f t="shared" si="6690"/>
        <v>0</v>
      </c>
      <c r="AH1961" s="31">
        <f t="shared" si="6691"/>
        <v>0</v>
      </c>
      <c r="AI1961" s="31">
        <f t="shared" si="6692"/>
        <v>0</v>
      </c>
      <c r="AJ1961" s="31">
        <f t="shared" si="6651"/>
        <v>16400</v>
      </c>
      <c r="AK1961" s="31">
        <f t="shared" si="6652"/>
        <v>0</v>
      </c>
      <c r="AL1961" s="31">
        <f t="shared" si="6653"/>
        <v>0</v>
      </c>
      <c r="AM1961" s="31">
        <f t="shared" si="6693"/>
        <v>0</v>
      </c>
      <c r="AN1961" s="31">
        <f t="shared" si="6694"/>
        <v>0</v>
      </c>
      <c r="AO1961" s="31">
        <f t="shared" si="6695"/>
        <v>0</v>
      </c>
      <c r="AP1961" s="31">
        <f t="shared" si="6654"/>
        <v>16400</v>
      </c>
      <c r="AQ1961" s="31">
        <f t="shared" si="6655"/>
        <v>0</v>
      </c>
      <c r="AR1961" s="31">
        <f t="shared" si="6656"/>
        <v>0</v>
      </c>
      <c r="AS1961" s="31">
        <f t="shared" si="6696"/>
        <v>0</v>
      </c>
      <c r="AT1961" s="31">
        <f t="shared" si="6697"/>
        <v>0</v>
      </c>
      <c r="AU1961" s="31">
        <f t="shared" si="6698"/>
        <v>0</v>
      </c>
      <c r="AV1961" s="31">
        <f t="shared" si="6657"/>
        <v>16400</v>
      </c>
      <c r="AW1961" s="31">
        <f t="shared" si="6658"/>
        <v>0</v>
      </c>
      <c r="AX1961" s="31">
        <f t="shared" si="6659"/>
        <v>0</v>
      </c>
      <c r="AY1961" s="31">
        <f t="shared" si="6699"/>
        <v>0</v>
      </c>
      <c r="AZ1961" s="31">
        <f t="shared" si="6700"/>
        <v>0</v>
      </c>
      <c r="BA1961" s="31">
        <f t="shared" si="6701"/>
        <v>0</v>
      </c>
      <c r="BB1961" s="31">
        <f t="shared" si="6660"/>
        <v>16400</v>
      </c>
      <c r="BC1961" s="31">
        <f t="shared" si="6661"/>
        <v>0</v>
      </c>
      <c r="BD1961" s="31">
        <f t="shared" si="6662"/>
        <v>0</v>
      </c>
      <c r="BE1961" s="31">
        <f t="shared" si="6702"/>
        <v>0</v>
      </c>
      <c r="BF1961" s="31">
        <f t="shared" si="6703"/>
        <v>0</v>
      </c>
      <c r="BG1961" s="31">
        <f t="shared" si="6704"/>
        <v>0</v>
      </c>
      <c r="BH1961" s="31">
        <f t="shared" si="6663"/>
        <v>16400</v>
      </c>
      <c r="BI1961" s="31">
        <f t="shared" si="6664"/>
        <v>0</v>
      </c>
      <c r="BJ1961" s="31">
        <f t="shared" si="6665"/>
        <v>0</v>
      </c>
      <c r="BK1961" s="31">
        <f t="shared" si="6705"/>
        <v>0</v>
      </c>
      <c r="BL1961" s="31">
        <f t="shared" si="6706"/>
        <v>0</v>
      </c>
      <c r="BM1961" s="31">
        <f t="shared" si="6707"/>
        <v>0</v>
      </c>
      <c r="BN1961" s="31">
        <f t="shared" si="6666"/>
        <v>16400</v>
      </c>
      <c r="BO1961" s="31">
        <f t="shared" si="6667"/>
        <v>0</v>
      </c>
      <c r="BP1961" s="31">
        <f t="shared" si="6668"/>
        <v>0</v>
      </c>
      <c r="BQ1961" s="31">
        <f t="shared" si="6708"/>
        <v>0</v>
      </c>
      <c r="BR1961" s="31">
        <f t="shared" si="6709"/>
        <v>0</v>
      </c>
      <c r="BS1961" s="31">
        <f t="shared" si="6669"/>
        <v>16400</v>
      </c>
      <c r="BT1961" s="31">
        <f t="shared" si="6670"/>
        <v>0</v>
      </c>
      <c r="BU1961" s="31">
        <f t="shared" si="6671"/>
        <v>0</v>
      </c>
      <c r="BV1961" s="31">
        <f t="shared" si="6710"/>
        <v>0</v>
      </c>
      <c r="BW1961" s="31">
        <f t="shared" si="6711"/>
        <v>0</v>
      </c>
      <c r="BX1961" s="31">
        <f t="shared" si="6672"/>
        <v>16400</v>
      </c>
      <c r="BY1961" s="31">
        <f t="shared" si="6673"/>
        <v>0</v>
      </c>
      <c r="BZ1961" s="31">
        <f t="shared" si="6674"/>
        <v>0</v>
      </c>
      <c r="CA1961" s="31">
        <f t="shared" si="6712"/>
        <v>0</v>
      </c>
      <c r="CB1961" s="31">
        <f t="shared" si="6713"/>
        <v>0</v>
      </c>
      <c r="CC1961" s="31">
        <f t="shared" si="6714"/>
        <v>0</v>
      </c>
      <c r="CD1961" s="31">
        <f t="shared" si="6593"/>
        <v>16400</v>
      </c>
      <c r="CE1961" s="31">
        <f t="shared" si="6594"/>
        <v>0</v>
      </c>
      <c r="CF1961" s="31">
        <f t="shared" si="6595"/>
        <v>0</v>
      </c>
      <c r="CG1961" s="31">
        <f t="shared" si="6715"/>
        <v>0</v>
      </c>
      <c r="CH1961" s="24"/>
      <c r="CI1961" s="40"/>
      <c r="CM1961" s="1" t="s">
        <v>29</v>
      </c>
    </row>
    <row r="1962" ht="43.75">
      <c r="A1962" s="41" t="s">
        <v>1123</v>
      </c>
      <c r="B1962" s="17">
        <v>240</v>
      </c>
      <c r="C1962" s="16"/>
      <c r="D1962" s="16"/>
      <c r="E1962" s="39" t="s">
        <v>41</v>
      </c>
      <c r="F1962" s="31">
        <f t="shared" si="6675"/>
        <v>16900</v>
      </c>
      <c r="G1962" s="31">
        <f t="shared" si="6676"/>
        <v>0</v>
      </c>
      <c r="H1962" s="31">
        <f t="shared" si="6677"/>
        <v>0</v>
      </c>
      <c r="I1962" s="31">
        <f t="shared" si="6678"/>
        <v>-500</v>
      </c>
      <c r="J1962" s="31">
        <f t="shared" si="6679"/>
        <v>0</v>
      </c>
      <c r="K1962" s="31">
        <f t="shared" si="6680"/>
        <v>0</v>
      </c>
      <c r="L1962" s="31">
        <f t="shared" si="6639"/>
        <v>16400</v>
      </c>
      <c r="M1962" s="31">
        <f t="shared" si="6640"/>
        <v>0</v>
      </c>
      <c r="N1962" s="31">
        <f t="shared" si="6641"/>
        <v>0</v>
      </c>
      <c r="O1962" s="31">
        <f t="shared" si="6681"/>
        <v>0</v>
      </c>
      <c r="P1962" s="31">
        <f t="shared" si="6682"/>
        <v>0</v>
      </c>
      <c r="Q1962" s="31">
        <f t="shared" si="6683"/>
        <v>0</v>
      </c>
      <c r="R1962" s="31">
        <f t="shared" si="6642"/>
        <v>16400</v>
      </c>
      <c r="S1962" s="31">
        <f t="shared" si="6643"/>
        <v>0</v>
      </c>
      <c r="T1962" s="31">
        <f t="shared" si="6644"/>
        <v>0</v>
      </c>
      <c r="U1962" s="31">
        <f t="shared" si="6684"/>
        <v>0</v>
      </c>
      <c r="V1962" s="31">
        <f t="shared" si="6685"/>
        <v>0</v>
      </c>
      <c r="W1962" s="31">
        <f t="shared" si="6686"/>
        <v>0</v>
      </c>
      <c r="X1962" s="31">
        <f t="shared" si="6645"/>
        <v>16400</v>
      </c>
      <c r="Y1962" s="31">
        <f t="shared" si="6646"/>
        <v>0</v>
      </c>
      <c r="Z1962" s="31">
        <f t="shared" si="6647"/>
        <v>0</v>
      </c>
      <c r="AA1962" s="31">
        <f t="shared" si="6687"/>
        <v>0</v>
      </c>
      <c r="AB1962" s="31">
        <f t="shared" si="6688"/>
        <v>0</v>
      </c>
      <c r="AC1962" s="31">
        <f t="shared" si="6689"/>
        <v>0</v>
      </c>
      <c r="AD1962" s="31">
        <f t="shared" si="6648"/>
        <v>16400</v>
      </c>
      <c r="AE1962" s="31">
        <f t="shared" si="6649"/>
        <v>0</v>
      </c>
      <c r="AF1962" s="31">
        <f t="shared" si="6650"/>
        <v>0</v>
      </c>
      <c r="AG1962" s="31">
        <f t="shared" si="6690"/>
        <v>0</v>
      </c>
      <c r="AH1962" s="31">
        <f t="shared" si="6691"/>
        <v>0</v>
      </c>
      <c r="AI1962" s="31">
        <f t="shared" si="6692"/>
        <v>0</v>
      </c>
      <c r="AJ1962" s="31">
        <f t="shared" si="6651"/>
        <v>16400</v>
      </c>
      <c r="AK1962" s="31">
        <f t="shared" si="6652"/>
        <v>0</v>
      </c>
      <c r="AL1962" s="31">
        <f t="shared" si="6653"/>
        <v>0</v>
      </c>
      <c r="AM1962" s="31">
        <f t="shared" si="6693"/>
        <v>0</v>
      </c>
      <c r="AN1962" s="31">
        <f t="shared" si="6694"/>
        <v>0</v>
      </c>
      <c r="AO1962" s="31">
        <f t="shared" si="6695"/>
        <v>0</v>
      </c>
      <c r="AP1962" s="31">
        <f t="shared" si="6654"/>
        <v>16400</v>
      </c>
      <c r="AQ1962" s="31">
        <f t="shared" si="6655"/>
        <v>0</v>
      </c>
      <c r="AR1962" s="31">
        <f t="shared" si="6656"/>
        <v>0</v>
      </c>
      <c r="AS1962" s="31">
        <f t="shared" si="6696"/>
        <v>0</v>
      </c>
      <c r="AT1962" s="31">
        <f t="shared" si="6697"/>
        <v>0</v>
      </c>
      <c r="AU1962" s="31">
        <f t="shared" si="6698"/>
        <v>0</v>
      </c>
      <c r="AV1962" s="31">
        <f t="shared" si="6657"/>
        <v>16400</v>
      </c>
      <c r="AW1962" s="31">
        <f t="shared" si="6658"/>
        <v>0</v>
      </c>
      <c r="AX1962" s="31">
        <f t="shared" si="6659"/>
        <v>0</v>
      </c>
      <c r="AY1962" s="31">
        <f t="shared" si="6699"/>
        <v>0</v>
      </c>
      <c r="AZ1962" s="31">
        <f t="shared" si="6700"/>
        <v>0</v>
      </c>
      <c r="BA1962" s="31">
        <f t="shared" si="6701"/>
        <v>0</v>
      </c>
      <c r="BB1962" s="31">
        <f t="shared" si="6660"/>
        <v>16400</v>
      </c>
      <c r="BC1962" s="31">
        <f t="shared" si="6661"/>
        <v>0</v>
      </c>
      <c r="BD1962" s="31">
        <f t="shared" si="6662"/>
        <v>0</v>
      </c>
      <c r="BE1962" s="31">
        <f t="shared" si="6702"/>
        <v>0</v>
      </c>
      <c r="BF1962" s="31">
        <f t="shared" si="6703"/>
        <v>0</v>
      </c>
      <c r="BG1962" s="31">
        <f t="shared" si="6704"/>
        <v>0</v>
      </c>
      <c r="BH1962" s="31">
        <f t="shared" si="6663"/>
        <v>16400</v>
      </c>
      <c r="BI1962" s="31">
        <f t="shared" si="6664"/>
        <v>0</v>
      </c>
      <c r="BJ1962" s="31">
        <f t="shared" si="6665"/>
        <v>0</v>
      </c>
      <c r="BK1962" s="31">
        <f t="shared" si="6705"/>
        <v>0</v>
      </c>
      <c r="BL1962" s="31">
        <f t="shared" si="6706"/>
        <v>0</v>
      </c>
      <c r="BM1962" s="31">
        <f t="shared" si="6707"/>
        <v>0</v>
      </c>
      <c r="BN1962" s="31">
        <f t="shared" si="6666"/>
        <v>16400</v>
      </c>
      <c r="BO1962" s="31">
        <f t="shared" si="6667"/>
        <v>0</v>
      </c>
      <c r="BP1962" s="31">
        <f t="shared" si="6668"/>
        <v>0</v>
      </c>
      <c r="BQ1962" s="31">
        <f t="shared" si="6708"/>
        <v>0</v>
      </c>
      <c r="BR1962" s="31">
        <f t="shared" si="6709"/>
        <v>0</v>
      </c>
      <c r="BS1962" s="31">
        <f t="shared" si="6669"/>
        <v>16400</v>
      </c>
      <c r="BT1962" s="31">
        <f t="shared" si="6670"/>
        <v>0</v>
      </c>
      <c r="BU1962" s="31">
        <f t="shared" si="6671"/>
        <v>0</v>
      </c>
      <c r="BV1962" s="31">
        <f t="shared" si="6710"/>
        <v>0</v>
      </c>
      <c r="BW1962" s="31">
        <f t="shared" si="6711"/>
        <v>0</v>
      </c>
      <c r="BX1962" s="31">
        <f t="shared" si="6672"/>
        <v>16400</v>
      </c>
      <c r="BY1962" s="31">
        <f t="shared" si="6673"/>
        <v>0</v>
      </c>
      <c r="BZ1962" s="31">
        <f t="shared" si="6674"/>
        <v>0</v>
      </c>
      <c r="CA1962" s="31">
        <f t="shared" si="6712"/>
        <v>0</v>
      </c>
      <c r="CB1962" s="31">
        <f t="shared" si="6713"/>
        <v>0</v>
      </c>
      <c r="CC1962" s="31">
        <f t="shared" si="6714"/>
        <v>0</v>
      </c>
      <c r="CD1962" s="31">
        <f t="shared" si="6593"/>
        <v>16400</v>
      </c>
      <c r="CE1962" s="31">
        <f t="shared" si="6594"/>
        <v>0</v>
      </c>
      <c r="CF1962" s="31">
        <f t="shared" si="6595"/>
        <v>0</v>
      </c>
      <c r="CG1962" s="31">
        <f t="shared" si="6715"/>
        <v>0</v>
      </c>
      <c r="CH1962" s="24"/>
      <c r="CI1962" s="40"/>
      <c r="CN1962" s="1" t="s">
        <v>30</v>
      </c>
    </row>
    <row r="1963" ht="29.850000000000001">
      <c r="A1963" s="41" t="s">
        <v>1123</v>
      </c>
      <c r="B1963" s="17">
        <v>240</v>
      </c>
      <c r="C1963" s="16" t="s">
        <v>66</v>
      </c>
      <c r="D1963" s="16" t="s">
        <v>395</v>
      </c>
      <c r="E1963" s="39" t="s">
        <v>1125</v>
      </c>
      <c r="F1963" s="31">
        <v>16900</v>
      </c>
      <c r="G1963" s="31"/>
      <c r="H1963" s="31"/>
      <c r="I1963" s="31">
        <v>-500</v>
      </c>
      <c r="J1963" s="31"/>
      <c r="K1963" s="31"/>
      <c r="L1963" s="31">
        <f t="shared" si="6639"/>
        <v>16400</v>
      </c>
      <c r="M1963" s="31">
        <f t="shared" si="6640"/>
        <v>0</v>
      </c>
      <c r="N1963" s="31">
        <f t="shared" si="6641"/>
        <v>0</v>
      </c>
      <c r="O1963" s="31"/>
      <c r="P1963" s="31"/>
      <c r="Q1963" s="31"/>
      <c r="R1963" s="31">
        <f t="shared" si="6642"/>
        <v>16400</v>
      </c>
      <c r="S1963" s="31">
        <f t="shared" si="6643"/>
        <v>0</v>
      </c>
      <c r="T1963" s="31">
        <f t="shared" si="6644"/>
        <v>0</v>
      </c>
      <c r="U1963" s="31"/>
      <c r="V1963" s="31"/>
      <c r="W1963" s="31"/>
      <c r="X1963" s="31">
        <f t="shared" si="6645"/>
        <v>16400</v>
      </c>
      <c r="Y1963" s="31">
        <f t="shared" si="6646"/>
        <v>0</v>
      </c>
      <c r="Z1963" s="31">
        <f t="shared" si="6647"/>
        <v>0</v>
      </c>
      <c r="AA1963" s="31"/>
      <c r="AB1963" s="31"/>
      <c r="AC1963" s="31"/>
      <c r="AD1963" s="31">
        <f t="shared" si="6648"/>
        <v>16400</v>
      </c>
      <c r="AE1963" s="31">
        <f t="shared" si="6649"/>
        <v>0</v>
      </c>
      <c r="AF1963" s="31">
        <f t="shared" si="6650"/>
        <v>0</v>
      </c>
      <c r="AG1963" s="31"/>
      <c r="AH1963" s="31"/>
      <c r="AI1963" s="31"/>
      <c r="AJ1963" s="31">
        <f t="shared" si="6651"/>
        <v>16400</v>
      </c>
      <c r="AK1963" s="31">
        <f t="shared" si="6652"/>
        <v>0</v>
      </c>
      <c r="AL1963" s="31">
        <f t="shared" si="6653"/>
        <v>0</v>
      </c>
      <c r="AM1963" s="31"/>
      <c r="AN1963" s="31"/>
      <c r="AO1963" s="31"/>
      <c r="AP1963" s="31">
        <f t="shared" si="6654"/>
        <v>16400</v>
      </c>
      <c r="AQ1963" s="31">
        <f t="shared" si="6655"/>
        <v>0</v>
      </c>
      <c r="AR1963" s="31">
        <f t="shared" si="6656"/>
        <v>0</v>
      </c>
      <c r="AS1963" s="31"/>
      <c r="AT1963" s="31"/>
      <c r="AU1963" s="31"/>
      <c r="AV1963" s="31">
        <f t="shared" si="6657"/>
        <v>16400</v>
      </c>
      <c r="AW1963" s="31">
        <f t="shared" si="6658"/>
        <v>0</v>
      </c>
      <c r="AX1963" s="31">
        <f t="shared" si="6659"/>
        <v>0</v>
      </c>
      <c r="AY1963" s="31"/>
      <c r="AZ1963" s="31"/>
      <c r="BA1963" s="31"/>
      <c r="BB1963" s="31">
        <f t="shared" si="6660"/>
        <v>16400</v>
      </c>
      <c r="BC1963" s="31">
        <f t="shared" si="6661"/>
        <v>0</v>
      </c>
      <c r="BD1963" s="31">
        <f t="shared" si="6662"/>
        <v>0</v>
      </c>
      <c r="BE1963" s="31"/>
      <c r="BF1963" s="31"/>
      <c r="BG1963" s="31"/>
      <c r="BH1963" s="31">
        <f t="shared" si="6663"/>
        <v>16400</v>
      </c>
      <c r="BI1963" s="31">
        <f t="shared" si="6664"/>
        <v>0</v>
      </c>
      <c r="BJ1963" s="31">
        <f t="shared" si="6665"/>
        <v>0</v>
      </c>
      <c r="BK1963" s="31"/>
      <c r="BL1963" s="31"/>
      <c r="BM1963" s="31"/>
      <c r="BN1963" s="31">
        <f t="shared" si="6666"/>
        <v>16400</v>
      </c>
      <c r="BO1963" s="31">
        <f t="shared" si="6667"/>
        <v>0</v>
      </c>
      <c r="BP1963" s="31">
        <f t="shared" si="6668"/>
        <v>0</v>
      </c>
      <c r="BQ1963" s="31"/>
      <c r="BR1963" s="31"/>
      <c r="BS1963" s="31">
        <f t="shared" si="6669"/>
        <v>16400</v>
      </c>
      <c r="BT1963" s="31">
        <f t="shared" si="6670"/>
        <v>0</v>
      </c>
      <c r="BU1963" s="31">
        <f t="shared" si="6671"/>
        <v>0</v>
      </c>
      <c r="BV1963" s="31"/>
      <c r="BW1963" s="31"/>
      <c r="BX1963" s="31">
        <f t="shared" si="6672"/>
        <v>16400</v>
      </c>
      <c r="BY1963" s="31">
        <f t="shared" si="6673"/>
        <v>0</v>
      </c>
      <c r="BZ1963" s="31">
        <f t="shared" si="6674"/>
        <v>0</v>
      </c>
      <c r="CA1963" s="31"/>
      <c r="CB1963" s="31"/>
      <c r="CC1963" s="31"/>
      <c r="CD1963" s="31">
        <f t="shared" si="6593"/>
        <v>16400</v>
      </c>
      <c r="CE1963" s="31">
        <f t="shared" si="6594"/>
        <v>0</v>
      </c>
      <c r="CF1963" s="31">
        <f t="shared" si="6595"/>
        <v>0</v>
      </c>
      <c r="CG1963" s="31"/>
      <c r="CH1963" s="24"/>
      <c r="CI1963" s="40">
        <v>65</v>
      </c>
    </row>
    <row r="1964" ht="43.75">
      <c r="A1964" s="41" t="s">
        <v>1126</v>
      </c>
      <c r="B1964" s="17"/>
      <c r="C1964" s="16"/>
      <c r="D1964" s="16"/>
      <c r="E1964" s="39" t="s">
        <v>1127</v>
      </c>
      <c r="F1964" s="31"/>
      <c r="G1964" s="31"/>
      <c r="H1964" s="31"/>
      <c r="I1964" s="31"/>
      <c r="J1964" s="31"/>
      <c r="K1964" s="31"/>
      <c r="L1964" s="31"/>
      <c r="M1964" s="31"/>
      <c r="N1964" s="31"/>
      <c r="O1964" s="31">
        <f t="shared" si="6681"/>
        <v>13660</v>
      </c>
      <c r="P1964" s="31">
        <f t="shared" si="6682"/>
        <v>0</v>
      </c>
      <c r="Q1964" s="31">
        <f t="shared" si="6683"/>
        <v>0</v>
      </c>
      <c r="R1964" s="31">
        <f t="shared" si="6642"/>
        <v>13660</v>
      </c>
      <c r="S1964" s="31">
        <f t="shared" si="6643"/>
        <v>0</v>
      </c>
      <c r="T1964" s="31">
        <f t="shared" si="6644"/>
        <v>0</v>
      </c>
      <c r="U1964" s="31">
        <f t="shared" si="6684"/>
        <v>0</v>
      </c>
      <c r="V1964" s="31">
        <f t="shared" si="6685"/>
        <v>0</v>
      </c>
      <c r="W1964" s="31">
        <f t="shared" si="6686"/>
        <v>0</v>
      </c>
      <c r="X1964" s="31">
        <f t="shared" si="6645"/>
        <v>13660</v>
      </c>
      <c r="Y1964" s="31">
        <f t="shared" si="6646"/>
        <v>0</v>
      </c>
      <c r="Z1964" s="31">
        <f t="shared" si="6647"/>
        <v>0</v>
      </c>
      <c r="AA1964" s="31">
        <f t="shared" si="6687"/>
        <v>0</v>
      </c>
      <c r="AB1964" s="31">
        <f t="shared" si="6688"/>
        <v>0</v>
      </c>
      <c r="AC1964" s="31">
        <f t="shared" si="6689"/>
        <v>0</v>
      </c>
      <c r="AD1964" s="31">
        <f t="shared" si="6648"/>
        <v>13660</v>
      </c>
      <c r="AE1964" s="31">
        <f t="shared" si="6649"/>
        <v>0</v>
      </c>
      <c r="AF1964" s="31">
        <f t="shared" si="6650"/>
        <v>0</v>
      </c>
      <c r="AG1964" s="31">
        <f t="shared" si="6690"/>
        <v>0</v>
      </c>
      <c r="AH1964" s="31">
        <f t="shared" si="6691"/>
        <v>0</v>
      </c>
      <c r="AI1964" s="31">
        <f t="shared" si="6692"/>
        <v>0</v>
      </c>
      <c r="AJ1964" s="31">
        <f t="shared" si="6651"/>
        <v>13660</v>
      </c>
      <c r="AK1964" s="31">
        <f t="shared" si="6652"/>
        <v>0</v>
      </c>
      <c r="AL1964" s="31">
        <f t="shared" si="6653"/>
        <v>0</v>
      </c>
      <c r="AM1964" s="31">
        <f t="shared" si="6693"/>
        <v>0</v>
      </c>
      <c r="AN1964" s="31">
        <f t="shared" si="6694"/>
        <v>0</v>
      </c>
      <c r="AO1964" s="31">
        <f t="shared" si="6695"/>
        <v>0</v>
      </c>
      <c r="AP1964" s="31">
        <f t="shared" si="6654"/>
        <v>13660</v>
      </c>
      <c r="AQ1964" s="31">
        <f t="shared" si="6655"/>
        <v>0</v>
      </c>
      <c r="AR1964" s="31">
        <f t="shared" si="6656"/>
        <v>0</v>
      </c>
      <c r="AS1964" s="31">
        <f t="shared" si="6696"/>
        <v>0</v>
      </c>
      <c r="AT1964" s="31">
        <f t="shared" si="6697"/>
        <v>0</v>
      </c>
      <c r="AU1964" s="31">
        <f t="shared" si="6698"/>
        <v>0</v>
      </c>
      <c r="AV1964" s="31">
        <f t="shared" si="6657"/>
        <v>13660</v>
      </c>
      <c r="AW1964" s="31">
        <f t="shared" si="6658"/>
        <v>0</v>
      </c>
      <c r="AX1964" s="31">
        <f t="shared" si="6659"/>
        <v>0</v>
      </c>
      <c r="AY1964" s="31">
        <f t="shared" si="6699"/>
        <v>0</v>
      </c>
      <c r="AZ1964" s="31">
        <f t="shared" si="6700"/>
        <v>0</v>
      </c>
      <c r="BA1964" s="31">
        <f t="shared" si="6701"/>
        <v>0</v>
      </c>
      <c r="BB1964" s="31">
        <f t="shared" si="6660"/>
        <v>13660</v>
      </c>
      <c r="BC1964" s="31">
        <f t="shared" si="6661"/>
        <v>0</v>
      </c>
      <c r="BD1964" s="31">
        <f t="shared" si="6662"/>
        <v>0</v>
      </c>
      <c r="BE1964" s="31">
        <f t="shared" si="6702"/>
        <v>0</v>
      </c>
      <c r="BF1964" s="31">
        <f t="shared" si="6703"/>
        <v>0</v>
      </c>
      <c r="BG1964" s="31">
        <f t="shared" si="6704"/>
        <v>0</v>
      </c>
      <c r="BH1964" s="31">
        <f t="shared" si="6663"/>
        <v>13660</v>
      </c>
      <c r="BI1964" s="31">
        <f t="shared" si="6664"/>
        <v>0</v>
      </c>
      <c r="BJ1964" s="31">
        <f t="shared" si="6665"/>
        <v>0</v>
      </c>
      <c r="BK1964" s="31">
        <f t="shared" si="6705"/>
        <v>0</v>
      </c>
      <c r="BL1964" s="31">
        <f t="shared" si="6706"/>
        <v>0</v>
      </c>
      <c r="BM1964" s="31">
        <f t="shared" si="6707"/>
        <v>0</v>
      </c>
      <c r="BN1964" s="31">
        <f t="shared" si="6666"/>
        <v>13660</v>
      </c>
      <c r="BO1964" s="31">
        <f t="shared" si="6667"/>
        <v>0</v>
      </c>
      <c r="BP1964" s="31">
        <f t="shared" si="6668"/>
        <v>0</v>
      </c>
      <c r="BQ1964" s="31">
        <f t="shared" si="6708"/>
        <v>0</v>
      </c>
      <c r="BR1964" s="31">
        <f t="shared" si="6709"/>
        <v>0</v>
      </c>
      <c r="BS1964" s="31">
        <f t="shared" si="6669"/>
        <v>13660</v>
      </c>
      <c r="BT1964" s="31">
        <f t="shared" si="6670"/>
        <v>0</v>
      </c>
      <c r="BU1964" s="31">
        <f t="shared" si="6671"/>
        <v>0</v>
      </c>
      <c r="BV1964" s="31">
        <f t="shared" si="6710"/>
        <v>0</v>
      </c>
      <c r="BW1964" s="31">
        <f t="shared" si="6711"/>
        <v>0</v>
      </c>
      <c r="BX1964" s="31">
        <f t="shared" si="6672"/>
        <v>13660</v>
      </c>
      <c r="BY1964" s="31">
        <f t="shared" si="6673"/>
        <v>0</v>
      </c>
      <c r="BZ1964" s="31">
        <f t="shared" si="6674"/>
        <v>0</v>
      </c>
      <c r="CA1964" s="31">
        <f t="shared" si="6712"/>
        <v>0</v>
      </c>
      <c r="CB1964" s="31">
        <f t="shared" si="6713"/>
        <v>0</v>
      </c>
      <c r="CC1964" s="31">
        <f t="shared" si="6714"/>
        <v>0</v>
      </c>
      <c r="CD1964" s="31">
        <f t="shared" si="6593"/>
        <v>13660</v>
      </c>
      <c r="CE1964" s="31">
        <f t="shared" si="6594"/>
        <v>0</v>
      </c>
      <c r="CF1964" s="31">
        <f t="shared" si="6595"/>
        <v>0</v>
      </c>
      <c r="CG1964" s="31">
        <f t="shared" si="6715"/>
        <v>0</v>
      </c>
      <c r="CH1964" s="24"/>
      <c r="CI1964" s="40"/>
    </row>
    <row r="1965" ht="29.850000000000001">
      <c r="A1965" s="41" t="s">
        <v>1128</v>
      </c>
      <c r="B1965" s="17"/>
      <c r="C1965" s="16"/>
      <c r="D1965" s="16"/>
      <c r="E1965" s="39" t="s">
        <v>1129</v>
      </c>
      <c r="F1965" s="31"/>
      <c r="G1965" s="31"/>
      <c r="H1965" s="31"/>
      <c r="I1965" s="31"/>
      <c r="J1965" s="31"/>
      <c r="K1965" s="31"/>
      <c r="L1965" s="31"/>
      <c r="M1965" s="31"/>
      <c r="N1965" s="31"/>
      <c r="O1965" s="31">
        <f t="shared" si="6681"/>
        <v>13660</v>
      </c>
      <c r="P1965" s="31">
        <f t="shared" si="6682"/>
        <v>0</v>
      </c>
      <c r="Q1965" s="31">
        <f t="shared" si="6683"/>
        <v>0</v>
      </c>
      <c r="R1965" s="31">
        <f t="shared" si="6642"/>
        <v>13660</v>
      </c>
      <c r="S1965" s="31">
        <f t="shared" si="6643"/>
        <v>0</v>
      </c>
      <c r="T1965" s="31">
        <f t="shared" si="6644"/>
        <v>0</v>
      </c>
      <c r="U1965" s="31">
        <f t="shared" si="6684"/>
        <v>0</v>
      </c>
      <c r="V1965" s="31">
        <f t="shared" si="6685"/>
        <v>0</v>
      </c>
      <c r="W1965" s="31">
        <f t="shared" si="6686"/>
        <v>0</v>
      </c>
      <c r="X1965" s="31">
        <f t="shared" si="6645"/>
        <v>13660</v>
      </c>
      <c r="Y1965" s="31">
        <f t="shared" si="6646"/>
        <v>0</v>
      </c>
      <c r="Z1965" s="31">
        <f t="shared" si="6647"/>
        <v>0</v>
      </c>
      <c r="AA1965" s="31">
        <f t="shared" si="6687"/>
        <v>0</v>
      </c>
      <c r="AB1965" s="31">
        <f t="shared" si="6688"/>
        <v>0</v>
      </c>
      <c r="AC1965" s="31">
        <f t="shared" si="6689"/>
        <v>0</v>
      </c>
      <c r="AD1965" s="31">
        <f t="shared" si="6648"/>
        <v>13660</v>
      </c>
      <c r="AE1965" s="31">
        <f t="shared" si="6649"/>
        <v>0</v>
      </c>
      <c r="AF1965" s="31">
        <f t="shared" si="6650"/>
        <v>0</v>
      </c>
      <c r="AG1965" s="31">
        <f t="shared" si="6690"/>
        <v>0</v>
      </c>
      <c r="AH1965" s="31">
        <f t="shared" si="6691"/>
        <v>0</v>
      </c>
      <c r="AI1965" s="31">
        <f t="shared" si="6692"/>
        <v>0</v>
      </c>
      <c r="AJ1965" s="31">
        <f t="shared" si="6651"/>
        <v>13660</v>
      </c>
      <c r="AK1965" s="31">
        <f t="shared" si="6652"/>
        <v>0</v>
      </c>
      <c r="AL1965" s="31">
        <f t="shared" si="6653"/>
        <v>0</v>
      </c>
      <c r="AM1965" s="31">
        <f t="shared" si="6693"/>
        <v>0</v>
      </c>
      <c r="AN1965" s="31">
        <f t="shared" si="6694"/>
        <v>0</v>
      </c>
      <c r="AO1965" s="31">
        <f t="shared" si="6695"/>
        <v>0</v>
      </c>
      <c r="AP1965" s="31">
        <f t="shared" si="6654"/>
        <v>13660</v>
      </c>
      <c r="AQ1965" s="31">
        <f t="shared" si="6655"/>
        <v>0</v>
      </c>
      <c r="AR1965" s="31">
        <f t="shared" si="6656"/>
        <v>0</v>
      </c>
      <c r="AS1965" s="31">
        <f t="shared" si="6696"/>
        <v>0</v>
      </c>
      <c r="AT1965" s="31">
        <f t="shared" si="6697"/>
        <v>0</v>
      </c>
      <c r="AU1965" s="31">
        <f t="shared" si="6698"/>
        <v>0</v>
      </c>
      <c r="AV1965" s="31">
        <f t="shared" si="6657"/>
        <v>13660</v>
      </c>
      <c r="AW1965" s="31">
        <f t="shared" si="6658"/>
        <v>0</v>
      </c>
      <c r="AX1965" s="31">
        <f t="shared" si="6659"/>
        <v>0</v>
      </c>
      <c r="AY1965" s="31">
        <f t="shared" si="6699"/>
        <v>0</v>
      </c>
      <c r="AZ1965" s="31">
        <f t="shared" si="6700"/>
        <v>0</v>
      </c>
      <c r="BA1965" s="31">
        <f t="shared" si="6701"/>
        <v>0</v>
      </c>
      <c r="BB1965" s="31">
        <f t="shared" si="6660"/>
        <v>13660</v>
      </c>
      <c r="BC1965" s="31">
        <f t="shared" si="6661"/>
        <v>0</v>
      </c>
      <c r="BD1965" s="31">
        <f t="shared" si="6662"/>
        <v>0</v>
      </c>
      <c r="BE1965" s="31">
        <f t="shared" si="6702"/>
        <v>0</v>
      </c>
      <c r="BF1965" s="31">
        <f t="shared" si="6703"/>
        <v>0</v>
      </c>
      <c r="BG1965" s="31">
        <f t="shared" si="6704"/>
        <v>0</v>
      </c>
      <c r="BH1965" s="31">
        <f t="shared" si="6663"/>
        <v>13660</v>
      </c>
      <c r="BI1965" s="31">
        <f t="shared" si="6664"/>
        <v>0</v>
      </c>
      <c r="BJ1965" s="31">
        <f t="shared" si="6665"/>
        <v>0</v>
      </c>
      <c r="BK1965" s="31">
        <f t="shared" si="6705"/>
        <v>0</v>
      </c>
      <c r="BL1965" s="31">
        <f t="shared" si="6706"/>
        <v>0</v>
      </c>
      <c r="BM1965" s="31">
        <f t="shared" si="6707"/>
        <v>0</v>
      </c>
      <c r="BN1965" s="31">
        <f t="shared" si="6666"/>
        <v>13660</v>
      </c>
      <c r="BO1965" s="31">
        <f t="shared" si="6667"/>
        <v>0</v>
      </c>
      <c r="BP1965" s="31">
        <f t="shared" si="6668"/>
        <v>0</v>
      </c>
      <c r="BQ1965" s="31">
        <f t="shared" si="6708"/>
        <v>0</v>
      </c>
      <c r="BR1965" s="31">
        <f t="shared" si="6709"/>
        <v>0</v>
      </c>
      <c r="BS1965" s="31">
        <f t="shared" si="6669"/>
        <v>13660</v>
      </c>
      <c r="BT1965" s="31">
        <f t="shared" si="6670"/>
        <v>0</v>
      </c>
      <c r="BU1965" s="31">
        <f t="shared" si="6671"/>
        <v>0</v>
      </c>
      <c r="BV1965" s="31">
        <f t="shared" si="6710"/>
        <v>0</v>
      </c>
      <c r="BW1965" s="31">
        <f t="shared" si="6711"/>
        <v>0</v>
      </c>
      <c r="BX1965" s="31">
        <f t="shared" si="6672"/>
        <v>13660</v>
      </c>
      <c r="BY1965" s="31">
        <f t="shared" si="6673"/>
        <v>0</v>
      </c>
      <c r="BZ1965" s="31">
        <f t="shared" si="6674"/>
        <v>0</v>
      </c>
      <c r="CA1965" s="31">
        <f t="shared" si="6712"/>
        <v>0</v>
      </c>
      <c r="CB1965" s="31">
        <f t="shared" si="6713"/>
        <v>0</v>
      </c>
      <c r="CC1965" s="31">
        <f t="shared" si="6714"/>
        <v>0</v>
      </c>
      <c r="CD1965" s="31">
        <f t="shared" si="6593"/>
        <v>13660</v>
      </c>
      <c r="CE1965" s="31">
        <f t="shared" si="6594"/>
        <v>0</v>
      </c>
      <c r="CF1965" s="31">
        <f t="shared" si="6595"/>
        <v>0</v>
      </c>
      <c r="CG1965" s="31">
        <f t="shared" si="6715"/>
        <v>0</v>
      </c>
      <c r="CH1965" s="24"/>
      <c r="CI1965" s="40"/>
    </row>
    <row r="1966" ht="39.799999999999997">
      <c r="A1966" s="41" t="s">
        <v>1128</v>
      </c>
      <c r="B1966" s="17">
        <v>400</v>
      </c>
      <c r="C1966" s="16"/>
      <c r="D1966" s="16"/>
      <c r="E1966" s="39" t="s">
        <v>84</v>
      </c>
      <c r="F1966" s="31"/>
      <c r="G1966" s="31"/>
      <c r="H1966" s="31"/>
      <c r="I1966" s="31"/>
      <c r="J1966" s="31"/>
      <c r="K1966" s="31"/>
      <c r="L1966" s="31"/>
      <c r="M1966" s="31"/>
      <c r="N1966" s="31"/>
      <c r="O1966" s="31">
        <f t="shared" si="6681"/>
        <v>13660</v>
      </c>
      <c r="P1966" s="31">
        <f t="shared" si="6682"/>
        <v>0</v>
      </c>
      <c r="Q1966" s="31">
        <f t="shared" si="6683"/>
        <v>0</v>
      </c>
      <c r="R1966" s="31">
        <f t="shared" si="6642"/>
        <v>13660</v>
      </c>
      <c r="S1966" s="31">
        <f t="shared" si="6643"/>
        <v>0</v>
      </c>
      <c r="T1966" s="31">
        <f t="shared" si="6644"/>
        <v>0</v>
      </c>
      <c r="U1966" s="31">
        <f t="shared" si="6684"/>
        <v>0</v>
      </c>
      <c r="V1966" s="31">
        <f t="shared" si="6685"/>
        <v>0</v>
      </c>
      <c r="W1966" s="31">
        <f t="shared" si="6686"/>
        <v>0</v>
      </c>
      <c r="X1966" s="31">
        <f t="shared" si="6645"/>
        <v>13660</v>
      </c>
      <c r="Y1966" s="31">
        <f t="shared" si="6646"/>
        <v>0</v>
      </c>
      <c r="Z1966" s="31">
        <f t="shared" si="6647"/>
        <v>0</v>
      </c>
      <c r="AA1966" s="31">
        <f t="shared" si="6687"/>
        <v>0</v>
      </c>
      <c r="AB1966" s="31">
        <f t="shared" si="6688"/>
        <v>0</v>
      </c>
      <c r="AC1966" s="31">
        <f t="shared" si="6689"/>
        <v>0</v>
      </c>
      <c r="AD1966" s="31">
        <f t="shared" si="6648"/>
        <v>13660</v>
      </c>
      <c r="AE1966" s="31">
        <f t="shared" si="6649"/>
        <v>0</v>
      </c>
      <c r="AF1966" s="31">
        <f t="shared" si="6650"/>
        <v>0</v>
      </c>
      <c r="AG1966" s="31">
        <f t="shared" si="6690"/>
        <v>0</v>
      </c>
      <c r="AH1966" s="31">
        <f t="shared" si="6691"/>
        <v>0</v>
      </c>
      <c r="AI1966" s="31">
        <f t="shared" si="6692"/>
        <v>0</v>
      </c>
      <c r="AJ1966" s="31">
        <f t="shared" si="6651"/>
        <v>13660</v>
      </c>
      <c r="AK1966" s="31">
        <f t="shared" si="6652"/>
        <v>0</v>
      </c>
      <c r="AL1966" s="31">
        <f t="shared" si="6653"/>
        <v>0</v>
      </c>
      <c r="AM1966" s="31">
        <f t="shared" si="6693"/>
        <v>0</v>
      </c>
      <c r="AN1966" s="31">
        <f t="shared" si="6694"/>
        <v>0</v>
      </c>
      <c r="AO1966" s="31">
        <f t="shared" si="6695"/>
        <v>0</v>
      </c>
      <c r="AP1966" s="31">
        <f t="shared" si="6654"/>
        <v>13660</v>
      </c>
      <c r="AQ1966" s="31">
        <f t="shared" si="6655"/>
        <v>0</v>
      </c>
      <c r="AR1966" s="31">
        <f t="shared" si="6656"/>
        <v>0</v>
      </c>
      <c r="AS1966" s="31">
        <f t="shared" si="6696"/>
        <v>0</v>
      </c>
      <c r="AT1966" s="31">
        <f t="shared" si="6697"/>
        <v>0</v>
      </c>
      <c r="AU1966" s="31">
        <f t="shared" si="6698"/>
        <v>0</v>
      </c>
      <c r="AV1966" s="31">
        <f t="shared" si="6657"/>
        <v>13660</v>
      </c>
      <c r="AW1966" s="31">
        <f t="shared" si="6658"/>
        <v>0</v>
      </c>
      <c r="AX1966" s="31">
        <f t="shared" si="6659"/>
        <v>0</v>
      </c>
      <c r="AY1966" s="31">
        <f t="shared" si="6699"/>
        <v>0</v>
      </c>
      <c r="AZ1966" s="31">
        <f t="shared" si="6700"/>
        <v>0</v>
      </c>
      <c r="BA1966" s="31">
        <f t="shared" si="6701"/>
        <v>0</v>
      </c>
      <c r="BB1966" s="31">
        <f t="shared" si="6660"/>
        <v>13660</v>
      </c>
      <c r="BC1966" s="31">
        <f t="shared" si="6661"/>
        <v>0</v>
      </c>
      <c r="BD1966" s="31">
        <f t="shared" si="6662"/>
        <v>0</v>
      </c>
      <c r="BE1966" s="31">
        <f t="shared" si="6702"/>
        <v>0</v>
      </c>
      <c r="BF1966" s="31">
        <f t="shared" si="6703"/>
        <v>0</v>
      </c>
      <c r="BG1966" s="31">
        <f t="shared" si="6704"/>
        <v>0</v>
      </c>
      <c r="BH1966" s="31">
        <f t="shared" si="6663"/>
        <v>13660</v>
      </c>
      <c r="BI1966" s="31">
        <f t="shared" si="6664"/>
        <v>0</v>
      </c>
      <c r="BJ1966" s="31">
        <f t="shared" si="6665"/>
        <v>0</v>
      </c>
      <c r="BK1966" s="31">
        <f t="shared" si="6705"/>
        <v>0</v>
      </c>
      <c r="BL1966" s="31">
        <f t="shared" si="6706"/>
        <v>0</v>
      </c>
      <c r="BM1966" s="31">
        <f t="shared" si="6707"/>
        <v>0</v>
      </c>
      <c r="BN1966" s="31">
        <f t="shared" si="6666"/>
        <v>13660</v>
      </c>
      <c r="BO1966" s="31">
        <f t="shared" si="6667"/>
        <v>0</v>
      </c>
      <c r="BP1966" s="31">
        <f t="shared" si="6668"/>
        <v>0</v>
      </c>
      <c r="BQ1966" s="31">
        <f t="shared" si="6708"/>
        <v>0</v>
      </c>
      <c r="BR1966" s="31">
        <f t="shared" si="6709"/>
        <v>0</v>
      </c>
      <c r="BS1966" s="31">
        <f t="shared" si="6669"/>
        <v>13660</v>
      </c>
      <c r="BT1966" s="31">
        <f t="shared" si="6670"/>
        <v>0</v>
      </c>
      <c r="BU1966" s="31">
        <f t="shared" si="6671"/>
        <v>0</v>
      </c>
      <c r="BV1966" s="31">
        <f t="shared" si="6710"/>
        <v>0</v>
      </c>
      <c r="BW1966" s="31">
        <f t="shared" si="6711"/>
        <v>0</v>
      </c>
      <c r="BX1966" s="31">
        <f t="shared" si="6672"/>
        <v>13660</v>
      </c>
      <c r="BY1966" s="31">
        <f t="shared" si="6673"/>
        <v>0</v>
      </c>
      <c r="BZ1966" s="31">
        <f t="shared" si="6674"/>
        <v>0</v>
      </c>
      <c r="CA1966" s="31">
        <f t="shared" si="6712"/>
        <v>0</v>
      </c>
      <c r="CB1966" s="31">
        <f t="shared" si="6713"/>
        <v>0</v>
      </c>
      <c r="CC1966" s="31">
        <f t="shared" si="6714"/>
        <v>0</v>
      </c>
      <c r="CD1966" s="31">
        <f t="shared" ref="CD1966:CD2029" si="6716">BX1966+CA1966</f>
        <v>13660</v>
      </c>
      <c r="CE1966" s="31">
        <f t="shared" ref="CE1966:CE2029" si="6717">BY1966+CB1966</f>
        <v>0</v>
      </c>
      <c r="CF1966" s="31">
        <f t="shared" ref="CF1966:CF2029" si="6718">BZ1966+CC1966</f>
        <v>0</v>
      </c>
      <c r="CG1966" s="31">
        <f t="shared" si="6715"/>
        <v>0</v>
      </c>
      <c r="CH1966" s="24"/>
      <c r="CI1966" s="40"/>
    </row>
    <row r="1967" ht="116.40000000000001">
      <c r="A1967" s="41" t="s">
        <v>1128</v>
      </c>
      <c r="B1967" s="17">
        <v>460</v>
      </c>
      <c r="C1967" s="16"/>
      <c r="D1967" s="16"/>
      <c r="E1967" s="39" t="s">
        <v>286</v>
      </c>
      <c r="F1967" s="31"/>
      <c r="G1967" s="31"/>
      <c r="H1967" s="31"/>
      <c r="I1967" s="31"/>
      <c r="J1967" s="31"/>
      <c r="K1967" s="31"/>
      <c r="L1967" s="31"/>
      <c r="M1967" s="31"/>
      <c r="N1967" s="31"/>
      <c r="O1967" s="31">
        <f t="shared" si="6681"/>
        <v>13660</v>
      </c>
      <c r="P1967" s="31">
        <f t="shared" si="6682"/>
        <v>0</v>
      </c>
      <c r="Q1967" s="31">
        <f t="shared" si="6683"/>
        <v>0</v>
      </c>
      <c r="R1967" s="31">
        <f t="shared" si="6642"/>
        <v>13660</v>
      </c>
      <c r="S1967" s="31">
        <f t="shared" si="6643"/>
        <v>0</v>
      </c>
      <c r="T1967" s="31">
        <f t="shared" si="6644"/>
        <v>0</v>
      </c>
      <c r="U1967" s="31">
        <f t="shared" si="6684"/>
        <v>0</v>
      </c>
      <c r="V1967" s="31">
        <f t="shared" si="6685"/>
        <v>0</v>
      </c>
      <c r="W1967" s="31">
        <f t="shared" si="6686"/>
        <v>0</v>
      </c>
      <c r="X1967" s="31">
        <f t="shared" si="6645"/>
        <v>13660</v>
      </c>
      <c r="Y1967" s="31">
        <f t="shared" si="6646"/>
        <v>0</v>
      </c>
      <c r="Z1967" s="31">
        <f t="shared" si="6647"/>
        <v>0</v>
      </c>
      <c r="AA1967" s="31">
        <f t="shared" si="6687"/>
        <v>0</v>
      </c>
      <c r="AB1967" s="31">
        <f t="shared" si="6688"/>
        <v>0</v>
      </c>
      <c r="AC1967" s="31">
        <f t="shared" si="6689"/>
        <v>0</v>
      </c>
      <c r="AD1967" s="31">
        <f t="shared" si="6648"/>
        <v>13660</v>
      </c>
      <c r="AE1967" s="31">
        <f t="shared" si="6649"/>
        <v>0</v>
      </c>
      <c r="AF1967" s="31">
        <f t="shared" si="6650"/>
        <v>0</v>
      </c>
      <c r="AG1967" s="31">
        <f t="shared" si="6690"/>
        <v>0</v>
      </c>
      <c r="AH1967" s="31">
        <f t="shared" si="6691"/>
        <v>0</v>
      </c>
      <c r="AI1967" s="31">
        <f t="shared" si="6692"/>
        <v>0</v>
      </c>
      <c r="AJ1967" s="31">
        <f t="shared" si="6651"/>
        <v>13660</v>
      </c>
      <c r="AK1967" s="31">
        <f t="shared" si="6652"/>
        <v>0</v>
      </c>
      <c r="AL1967" s="31">
        <f t="shared" si="6653"/>
        <v>0</v>
      </c>
      <c r="AM1967" s="31">
        <f t="shared" si="6693"/>
        <v>0</v>
      </c>
      <c r="AN1967" s="31">
        <f t="shared" si="6694"/>
        <v>0</v>
      </c>
      <c r="AO1967" s="31">
        <f t="shared" si="6695"/>
        <v>0</v>
      </c>
      <c r="AP1967" s="31">
        <f t="shared" si="6654"/>
        <v>13660</v>
      </c>
      <c r="AQ1967" s="31">
        <f t="shared" si="6655"/>
        <v>0</v>
      </c>
      <c r="AR1967" s="31">
        <f t="shared" si="6656"/>
        <v>0</v>
      </c>
      <c r="AS1967" s="31">
        <f t="shared" si="6696"/>
        <v>0</v>
      </c>
      <c r="AT1967" s="31">
        <f t="shared" si="6697"/>
        <v>0</v>
      </c>
      <c r="AU1967" s="31">
        <f t="shared" si="6698"/>
        <v>0</v>
      </c>
      <c r="AV1967" s="31">
        <f t="shared" si="6657"/>
        <v>13660</v>
      </c>
      <c r="AW1967" s="31">
        <f t="shared" si="6658"/>
        <v>0</v>
      </c>
      <c r="AX1967" s="31">
        <f t="shared" si="6659"/>
        <v>0</v>
      </c>
      <c r="AY1967" s="31">
        <f t="shared" si="6699"/>
        <v>0</v>
      </c>
      <c r="AZ1967" s="31">
        <f t="shared" si="6700"/>
        <v>0</v>
      </c>
      <c r="BA1967" s="31">
        <f t="shared" si="6701"/>
        <v>0</v>
      </c>
      <c r="BB1967" s="31">
        <f t="shared" si="6660"/>
        <v>13660</v>
      </c>
      <c r="BC1967" s="31">
        <f t="shared" si="6661"/>
        <v>0</v>
      </c>
      <c r="BD1967" s="31">
        <f t="shared" si="6662"/>
        <v>0</v>
      </c>
      <c r="BE1967" s="31">
        <f t="shared" si="6702"/>
        <v>0</v>
      </c>
      <c r="BF1967" s="31">
        <f t="shared" si="6703"/>
        <v>0</v>
      </c>
      <c r="BG1967" s="31">
        <f t="shared" si="6704"/>
        <v>0</v>
      </c>
      <c r="BH1967" s="31">
        <f t="shared" si="6663"/>
        <v>13660</v>
      </c>
      <c r="BI1967" s="31">
        <f t="shared" si="6664"/>
        <v>0</v>
      </c>
      <c r="BJ1967" s="31">
        <f t="shared" si="6665"/>
        <v>0</v>
      </c>
      <c r="BK1967" s="31">
        <f t="shared" si="6705"/>
        <v>0</v>
      </c>
      <c r="BL1967" s="31">
        <f t="shared" si="6706"/>
        <v>0</v>
      </c>
      <c r="BM1967" s="31">
        <f t="shared" si="6707"/>
        <v>0</v>
      </c>
      <c r="BN1967" s="31">
        <f t="shared" si="6666"/>
        <v>13660</v>
      </c>
      <c r="BO1967" s="31">
        <f t="shared" si="6667"/>
        <v>0</v>
      </c>
      <c r="BP1967" s="31">
        <f t="shared" si="6668"/>
        <v>0</v>
      </c>
      <c r="BQ1967" s="31">
        <f t="shared" si="6708"/>
        <v>0</v>
      </c>
      <c r="BR1967" s="31">
        <f t="shared" si="6709"/>
        <v>0</v>
      </c>
      <c r="BS1967" s="31">
        <f t="shared" si="6669"/>
        <v>13660</v>
      </c>
      <c r="BT1967" s="31">
        <f t="shared" si="6670"/>
        <v>0</v>
      </c>
      <c r="BU1967" s="31">
        <f t="shared" si="6671"/>
        <v>0</v>
      </c>
      <c r="BV1967" s="31">
        <f t="shared" si="6710"/>
        <v>0</v>
      </c>
      <c r="BW1967" s="31">
        <f t="shared" si="6711"/>
        <v>0</v>
      </c>
      <c r="BX1967" s="31">
        <f t="shared" si="6672"/>
        <v>13660</v>
      </c>
      <c r="BY1967" s="31">
        <f t="shared" si="6673"/>
        <v>0</v>
      </c>
      <c r="BZ1967" s="31">
        <f t="shared" si="6674"/>
        <v>0</v>
      </c>
      <c r="CA1967" s="31">
        <f t="shared" si="6712"/>
        <v>0</v>
      </c>
      <c r="CB1967" s="31">
        <f t="shared" si="6713"/>
        <v>0</v>
      </c>
      <c r="CC1967" s="31">
        <f t="shared" si="6714"/>
        <v>0</v>
      </c>
      <c r="CD1967" s="31">
        <f t="shared" si="6716"/>
        <v>13660</v>
      </c>
      <c r="CE1967" s="31">
        <f t="shared" si="6717"/>
        <v>0</v>
      </c>
      <c r="CF1967" s="31">
        <f t="shared" si="6718"/>
        <v>0</v>
      </c>
      <c r="CG1967" s="31">
        <f t="shared" si="6715"/>
        <v>0</v>
      </c>
      <c r="CH1967" s="24"/>
      <c r="CI1967" s="40"/>
    </row>
    <row r="1968" ht="15">
      <c r="A1968" s="41" t="s">
        <v>1128</v>
      </c>
      <c r="B1968" s="17">
        <v>460</v>
      </c>
      <c r="C1968" s="16" t="s">
        <v>66</v>
      </c>
      <c r="D1968" s="16" t="s">
        <v>67</v>
      </c>
      <c r="E1968" s="39" t="s">
        <v>68</v>
      </c>
      <c r="F1968" s="31"/>
      <c r="G1968" s="31"/>
      <c r="H1968" s="31"/>
      <c r="I1968" s="31"/>
      <c r="J1968" s="31"/>
      <c r="K1968" s="31"/>
      <c r="L1968" s="31"/>
      <c r="M1968" s="31"/>
      <c r="N1968" s="31"/>
      <c r="O1968" s="31">
        <v>13660</v>
      </c>
      <c r="P1968" s="31"/>
      <c r="Q1968" s="31"/>
      <c r="R1968" s="31">
        <f t="shared" si="6642"/>
        <v>13660</v>
      </c>
      <c r="S1968" s="31">
        <f t="shared" si="6643"/>
        <v>0</v>
      </c>
      <c r="T1968" s="31">
        <f t="shared" si="6644"/>
        <v>0</v>
      </c>
      <c r="U1968" s="31"/>
      <c r="V1968" s="31"/>
      <c r="W1968" s="31"/>
      <c r="X1968" s="31">
        <f t="shared" si="6645"/>
        <v>13660</v>
      </c>
      <c r="Y1968" s="31">
        <f t="shared" si="6646"/>
        <v>0</v>
      </c>
      <c r="Z1968" s="31">
        <f t="shared" si="6647"/>
        <v>0</v>
      </c>
      <c r="AA1968" s="31"/>
      <c r="AB1968" s="31"/>
      <c r="AC1968" s="31"/>
      <c r="AD1968" s="31">
        <f t="shared" si="6648"/>
        <v>13660</v>
      </c>
      <c r="AE1968" s="31">
        <f t="shared" si="6649"/>
        <v>0</v>
      </c>
      <c r="AF1968" s="31">
        <f t="shared" si="6650"/>
        <v>0</v>
      </c>
      <c r="AG1968" s="31"/>
      <c r="AH1968" s="31"/>
      <c r="AI1968" s="31"/>
      <c r="AJ1968" s="31">
        <f t="shared" si="6651"/>
        <v>13660</v>
      </c>
      <c r="AK1968" s="31">
        <f t="shared" si="6652"/>
        <v>0</v>
      </c>
      <c r="AL1968" s="31">
        <f t="shared" si="6653"/>
        <v>0</v>
      </c>
      <c r="AM1968" s="31"/>
      <c r="AN1968" s="31"/>
      <c r="AO1968" s="31"/>
      <c r="AP1968" s="31">
        <f t="shared" si="6654"/>
        <v>13660</v>
      </c>
      <c r="AQ1968" s="31">
        <f t="shared" si="6655"/>
        <v>0</v>
      </c>
      <c r="AR1968" s="31">
        <f t="shared" si="6656"/>
        <v>0</v>
      </c>
      <c r="AS1968" s="31"/>
      <c r="AT1968" s="31"/>
      <c r="AU1968" s="31"/>
      <c r="AV1968" s="31">
        <f t="shared" si="6657"/>
        <v>13660</v>
      </c>
      <c r="AW1968" s="31">
        <f t="shared" si="6658"/>
        <v>0</v>
      </c>
      <c r="AX1968" s="31">
        <f t="shared" si="6659"/>
        <v>0</v>
      </c>
      <c r="AY1968" s="31"/>
      <c r="AZ1968" s="31"/>
      <c r="BA1968" s="31"/>
      <c r="BB1968" s="31">
        <f t="shared" si="6660"/>
        <v>13660</v>
      </c>
      <c r="BC1968" s="31">
        <f t="shared" si="6661"/>
        <v>0</v>
      </c>
      <c r="BD1968" s="31">
        <f t="shared" si="6662"/>
        <v>0</v>
      </c>
      <c r="BE1968" s="31"/>
      <c r="BF1968" s="31"/>
      <c r="BG1968" s="31"/>
      <c r="BH1968" s="31">
        <f t="shared" si="6663"/>
        <v>13660</v>
      </c>
      <c r="BI1968" s="31">
        <f t="shared" si="6664"/>
        <v>0</v>
      </c>
      <c r="BJ1968" s="31">
        <f t="shared" si="6665"/>
        <v>0</v>
      </c>
      <c r="BK1968" s="31"/>
      <c r="BL1968" s="31"/>
      <c r="BM1968" s="31"/>
      <c r="BN1968" s="31">
        <f t="shared" si="6666"/>
        <v>13660</v>
      </c>
      <c r="BO1968" s="31">
        <f t="shared" si="6667"/>
        <v>0</v>
      </c>
      <c r="BP1968" s="31">
        <f t="shared" si="6668"/>
        <v>0</v>
      </c>
      <c r="BQ1968" s="31"/>
      <c r="BR1968" s="31"/>
      <c r="BS1968" s="31">
        <f t="shared" si="6669"/>
        <v>13660</v>
      </c>
      <c r="BT1968" s="31">
        <f t="shared" si="6670"/>
        <v>0</v>
      </c>
      <c r="BU1968" s="31">
        <f t="shared" si="6671"/>
        <v>0</v>
      </c>
      <c r="BV1968" s="31"/>
      <c r="BW1968" s="31"/>
      <c r="BX1968" s="31">
        <f t="shared" si="6672"/>
        <v>13660</v>
      </c>
      <c r="BY1968" s="31">
        <f t="shared" si="6673"/>
        <v>0</v>
      </c>
      <c r="BZ1968" s="31">
        <f t="shared" si="6674"/>
        <v>0</v>
      </c>
      <c r="CA1968" s="31"/>
      <c r="CB1968" s="31"/>
      <c r="CC1968" s="31"/>
      <c r="CD1968" s="31">
        <f t="shared" si="6716"/>
        <v>13660</v>
      </c>
      <c r="CE1968" s="31">
        <f t="shared" si="6717"/>
        <v>0</v>
      </c>
      <c r="CF1968" s="31">
        <f t="shared" si="6718"/>
        <v>0</v>
      </c>
      <c r="CG1968" s="31"/>
      <c r="CH1968" s="24"/>
      <c r="CI1968" s="40"/>
    </row>
    <row r="1969" ht="43.75">
      <c r="A1969" s="41" t="s">
        <v>1130</v>
      </c>
      <c r="B1969" s="17"/>
      <c r="C1969" s="16"/>
      <c r="D1969" s="16"/>
      <c r="E1969" s="39" t="s">
        <v>1131</v>
      </c>
      <c r="F1969" s="31"/>
      <c r="G1969" s="31"/>
      <c r="H1969" s="31"/>
      <c r="I1969" s="31"/>
      <c r="J1969" s="31"/>
      <c r="K1969" s="31"/>
      <c r="L1969" s="31"/>
      <c r="M1969" s="31"/>
      <c r="N1969" s="31"/>
      <c r="O1969" s="31"/>
      <c r="P1969" s="31"/>
      <c r="Q1969" s="31"/>
      <c r="R1969" s="31"/>
      <c r="S1969" s="31"/>
      <c r="T1969" s="31"/>
      <c r="U1969" s="31"/>
      <c r="V1969" s="31"/>
      <c r="W1969" s="31"/>
      <c r="X1969" s="31"/>
      <c r="Y1969" s="31"/>
      <c r="Z1969" s="31"/>
      <c r="AA1969" s="31"/>
      <c r="AB1969" s="31"/>
      <c r="AC1969" s="31"/>
      <c r="AD1969" s="31"/>
      <c r="AE1969" s="31"/>
      <c r="AF1969" s="31"/>
      <c r="AG1969" s="31"/>
      <c r="AH1969" s="31"/>
      <c r="AI1969" s="31"/>
      <c r="AJ1969" s="31"/>
      <c r="AK1969" s="31"/>
      <c r="AL1969" s="31"/>
      <c r="AM1969" s="31"/>
      <c r="AN1969" s="31"/>
      <c r="AO1969" s="31"/>
      <c r="AP1969" s="31"/>
      <c r="AQ1969" s="31"/>
      <c r="AR1969" s="31"/>
      <c r="AS1969" s="31"/>
      <c r="AT1969" s="31"/>
      <c r="AU1969" s="31"/>
      <c r="AV1969" s="31"/>
      <c r="AW1969" s="31"/>
      <c r="AX1969" s="31"/>
      <c r="AY1969" s="31"/>
      <c r="AZ1969" s="31"/>
      <c r="BA1969" s="31"/>
      <c r="BB1969" s="31"/>
      <c r="BC1969" s="31"/>
      <c r="BD1969" s="31"/>
      <c r="BE1969" s="31"/>
      <c r="BF1969" s="31"/>
      <c r="BG1969" s="31"/>
      <c r="BH1969" s="31"/>
      <c r="BI1969" s="31"/>
      <c r="BJ1969" s="31"/>
      <c r="BK1969" s="31">
        <f t="shared" si="6705"/>
        <v>23600</v>
      </c>
      <c r="BL1969" s="31">
        <f t="shared" si="6706"/>
        <v>0</v>
      </c>
      <c r="BM1969" s="31">
        <f t="shared" si="6707"/>
        <v>0</v>
      </c>
      <c r="BN1969" s="31">
        <f t="shared" si="6666"/>
        <v>23600</v>
      </c>
      <c r="BO1969" s="31">
        <f t="shared" si="6667"/>
        <v>0</v>
      </c>
      <c r="BP1969" s="31">
        <f t="shared" si="6668"/>
        <v>0</v>
      </c>
      <c r="BQ1969" s="31">
        <f t="shared" si="6708"/>
        <v>0</v>
      </c>
      <c r="BR1969" s="31">
        <f t="shared" si="6709"/>
        <v>0</v>
      </c>
      <c r="BS1969" s="31">
        <f t="shared" si="6669"/>
        <v>23600</v>
      </c>
      <c r="BT1969" s="31">
        <f t="shared" si="6670"/>
        <v>0</v>
      </c>
      <c r="BU1969" s="31">
        <f t="shared" si="6671"/>
        <v>0</v>
      </c>
      <c r="BV1969" s="31">
        <f t="shared" si="6710"/>
        <v>0</v>
      </c>
      <c r="BW1969" s="31">
        <f t="shared" si="6711"/>
        <v>0</v>
      </c>
      <c r="BX1969" s="31">
        <f t="shared" si="6672"/>
        <v>23600</v>
      </c>
      <c r="BY1969" s="31">
        <f t="shared" si="6673"/>
        <v>0</v>
      </c>
      <c r="BZ1969" s="31">
        <f t="shared" si="6674"/>
        <v>0</v>
      </c>
      <c r="CA1969" s="31">
        <f t="shared" si="6712"/>
        <v>0</v>
      </c>
      <c r="CB1969" s="31">
        <f t="shared" si="6713"/>
        <v>0</v>
      </c>
      <c r="CC1969" s="31">
        <f t="shared" si="6714"/>
        <v>0</v>
      </c>
      <c r="CD1969" s="31">
        <f t="shared" si="6716"/>
        <v>23600</v>
      </c>
      <c r="CE1969" s="31">
        <f t="shared" si="6717"/>
        <v>0</v>
      </c>
      <c r="CF1969" s="31">
        <f t="shared" si="6718"/>
        <v>0</v>
      </c>
      <c r="CG1969" s="31">
        <f t="shared" si="6715"/>
        <v>0</v>
      </c>
      <c r="CH1969" s="24"/>
      <c r="CI1969" s="40"/>
    </row>
    <row r="1970" ht="29.850000000000001">
      <c r="A1970" s="41" t="s">
        <v>1132</v>
      </c>
      <c r="B1970" s="17"/>
      <c r="C1970" s="16"/>
      <c r="D1970" s="16"/>
      <c r="E1970" s="39" t="s">
        <v>1133</v>
      </c>
      <c r="F1970" s="31"/>
      <c r="G1970" s="31"/>
      <c r="H1970" s="31"/>
      <c r="I1970" s="31"/>
      <c r="J1970" s="31"/>
      <c r="K1970" s="31"/>
      <c r="L1970" s="31"/>
      <c r="M1970" s="31"/>
      <c r="N1970" s="31"/>
      <c r="O1970" s="31"/>
      <c r="P1970" s="31"/>
      <c r="Q1970" s="31"/>
      <c r="R1970" s="31"/>
      <c r="S1970" s="31"/>
      <c r="T1970" s="31"/>
      <c r="U1970" s="31"/>
      <c r="V1970" s="31"/>
      <c r="W1970" s="31"/>
      <c r="X1970" s="31"/>
      <c r="Y1970" s="31"/>
      <c r="Z1970" s="31"/>
      <c r="AA1970" s="31"/>
      <c r="AB1970" s="31"/>
      <c r="AC1970" s="31"/>
      <c r="AD1970" s="31"/>
      <c r="AE1970" s="31"/>
      <c r="AF1970" s="31"/>
      <c r="AG1970" s="31"/>
      <c r="AH1970" s="31"/>
      <c r="AI1970" s="31"/>
      <c r="AJ1970" s="31"/>
      <c r="AK1970" s="31"/>
      <c r="AL1970" s="31"/>
      <c r="AM1970" s="31"/>
      <c r="AN1970" s="31"/>
      <c r="AO1970" s="31"/>
      <c r="AP1970" s="31"/>
      <c r="AQ1970" s="31"/>
      <c r="AR1970" s="31"/>
      <c r="AS1970" s="31"/>
      <c r="AT1970" s="31"/>
      <c r="AU1970" s="31"/>
      <c r="AV1970" s="31"/>
      <c r="AW1970" s="31"/>
      <c r="AX1970" s="31"/>
      <c r="AY1970" s="31"/>
      <c r="AZ1970" s="31"/>
      <c r="BA1970" s="31"/>
      <c r="BB1970" s="31"/>
      <c r="BC1970" s="31"/>
      <c r="BD1970" s="31"/>
      <c r="BE1970" s="31"/>
      <c r="BF1970" s="31"/>
      <c r="BG1970" s="31"/>
      <c r="BH1970" s="31"/>
      <c r="BI1970" s="31"/>
      <c r="BJ1970" s="31"/>
      <c r="BK1970" s="31">
        <f t="shared" si="6705"/>
        <v>23600</v>
      </c>
      <c r="BL1970" s="31">
        <f t="shared" si="6706"/>
        <v>0</v>
      </c>
      <c r="BM1970" s="31">
        <f t="shared" si="6707"/>
        <v>0</v>
      </c>
      <c r="BN1970" s="31">
        <f t="shared" si="6666"/>
        <v>23600</v>
      </c>
      <c r="BO1970" s="31">
        <f t="shared" si="6667"/>
        <v>0</v>
      </c>
      <c r="BP1970" s="31">
        <f t="shared" si="6668"/>
        <v>0</v>
      </c>
      <c r="BQ1970" s="31">
        <f t="shared" si="6708"/>
        <v>0</v>
      </c>
      <c r="BR1970" s="31">
        <f t="shared" si="6709"/>
        <v>0</v>
      </c>
      <c r="BS1970" s="31">
        <f t="shared" si="6669"/>
        <v>23600</v>
      </c>
      <c r="BT1970" s="31">
        <f t="shared" si="6670"/>
        <v>0</v>
      </c>
      <c r="BU1970" s="31">
        <f t="shared" si="6671"/>
        <v>0</v>
      </c>
      <c r="BV1970" s="31">
        <f t="shared" si="6710"/>
        <v>0</v>
      </c>
      <c r="BW1970" s="31">
        <f t="shared" si="6711"/>
        <v>0</v>
      </c>
      <c r="BX1970" s="31">
        <f t="shared" si="6672"/>
        <v>23600</v>
      </c>
      <c r="BY1970" s="31">
        <f t="shared" si="6673"/>
        <v>0</v>
      </c>
      <c r="BZ1970" s="31">
        <f t="shared" si="6674"/>
        <v>0</v>
      </c>
      <c r="CA1970" s="31">
        <f t="shared" si="6712"/>
        <v>0</v>
      </c>
      <c r="CB1970" s="31">
        <f t="shared" si="6713"/>
        <v>0</v>
      </c>
      <c r="CC1970" s="31">
        <f t="shared" si="6714"/>
        <v>0</v>
      </c>
      <c r="CD1970" s="31">
        <f t="shared" si="6716"/>
        <v>23600</v>
      </c>
      <c r="CE1970" s="31">
        <f t="shared" si="6717"/>
        <v>0</v>
      </c>
      <c r="CF1970" s="31">
        <f t="shared" si="6718"/>
        <v>0</v>
      </c>
      <c r="CG1970" s="31">
        <f t="shared" si="6715"/>
        <v>0</v>
      </c>
      <c r="CH1970" s="24"/>
      <c r="CI1970" s="40"/>
    </row>
    <row r="1971" ht="39.799999999999997">
      <c r="A1971" s="41" t="s">
        <v>1132</v>
      </c>
      <c r="B1971" s="17">
        <v>400</v>
      </c>
      <c r="C1971" s="16"/>
      <c r="D1971" s="16"/>
      <c r="E1971" s="39" t="s">
        <v>84</v>
      </c>
      <c r="F1971" s="31"/>
      <c r="G1971" s="31"/>
      <c r="H1971" s="31"/>
      <c r="I1971" s="31"/>
      <c r="J1971" s="31"/>
      <c r="K1971" s="31"/>
      <c r="L1971" s="31"/>
      <c r="M1971" s="31"/>
      <c r="N1971" s="31"/>
      <c r="O1971" s="31"/>
      <c r="P1971" s="31"/>
      <c r="Q1971" s="31"/>
      <c r="R1971" s="31"/>
      <c r="S1971" s="31"/>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f t="shared" si="6705"/>
        <v>23600</v>
      </c>
      <c r="BL1971" s="31">
        <f t="shared" si="6706"/>
        <v>0</v>
      </c>
      <c r="BM1971" s="31">
        <f t="shared" si="6707"/>
        <v>0</v>
      </c>
      <c r="BN1971" s="31">
        <f t="shared" si="6666"/>
        <v>23600</v>
      </c>
      <c r="BO1971" s="31">
        <f t="shared" si="6667"/>
        <v>0</v>
      </c>
      <c r="BP1971" s="31">
        <f t="shared" si="6668"/>
        <v>0</v>
      </c>
      <c r="BQ1971" s="31">
        <f t="shared" si="6708"/>
        <v>0</v>
      </c>
      <c r="BR1971" s="31">
        <f t="shared" si="6709"/>
        <v>0</v>
      </c>
      <c r="BS1971" s="31">
        <f t="shared" si="6669"/>
        <v>23600</v>
      </c>
      <c r="BT1971" s="31">
        <f t="shared" si="6670"/>
        <v>0</v>
      </c>
      <c r="BU1971" s="31">
        <f t="shared" si="6671"/>
        <v>0</v>
      </c>
      <c r="BV1971" s="31">
        <f t="shared" si="6710"/>
        <v>0</v>
      </c>
      <c r="BW1971" s="31">
        <f t="shared" si="6711"/>
        <v>0</v>
      </c>
      <c r="BX1971" s="31">
        <f t="shared" si="6672"/>
        <v>23600</v>
      </c>
      <c r="BY1971" s="31">
        <f t="shared" si="6673"/>
        <v>0</v>
      </c>
      <c r="BZ1971" s="31">
        <f t="shared" si="6674"/>
        <v>0</v>
      </c>
      <c r="CA1971" s="31">
        <f t="shared" si="6712"/>
        <v>0</v>
      </c>
      <c r="CB1971" s="31">
        <f t="shared" si="6713"/>
        <v>0</v>
      </c>
      <c r="CC1971" s="31">
        <f t="shared" si="6714"/>
        <v>0</v>
      </c>
      <c r="CD1971" s="31">
        <f t="shared" si="6716"/>
        <v>23600</v>
      </c>
      <c r="CE1971" s="31">
        <f t="shared" si="6717"/>
        <v>0</v>
      </c>
      <c r="CF1971" s="31">
        <f t="shared" si="6718"/>
        <v>0</v>
      </c>
      <c r="CG1971" s="31">
        <f t="shared" si="6715"/>
        <v>0</v>
      </c>
      <c r="CH1971" s="24"/>
      <c r="CI1971" s="40"/>
    </row>
    <row r="1972" ht="15">
      <c r="A1972" s="41" t="s">
        <v>1132</v>
      </c>
      <c r="B1972" s="17">
        <v>410</v>
      </c>
      <c r="C1972" s="16"/>
      <c r="D1972" s="16"/>
      <c r="E1972" s="39" t="s">
        <v>85</v>
      </c>
      <c r="F1972" s="31"/>
      <c r="G1972" s="31"/>
      <c r="H1972" s="31"/>
      <c r="I1972" s="31"/>
      <c r="J1972" s="31"/>
      <c r="K1972" s="31"/>
      <c r="L1972" s="31"/>
      <c r="M1972" s="31"/>
      <c r="N1972" s="31"/>
      <c r="O1972" s="31"/>
      <c r="P1972" s="31"/>
      <c r="Q1972" s="31"/>
      <c r="R1972" s="31"/>
      <c r="S1972" s="31"/>
      <c r="T1972" s="31"/>
      <c r="U1972" s="31"/>
      <c r="V1972" s="31"/>
      <c r="W1972" s="31"/>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f t="shared" si="6705"/>
        <v>23600</v>
      </c>
      <c r="BL1972" s="31">
        <f t="shared" si="6706"/>
        <v>0</v>
      </c>
      <c r="BM1972" s="31">
        <f t="shared" si="6707"/>
        <v>0</v>
      </c>
      <c r="BN1972" s="31">
        <f t="shared" si="6666"/>
        <v>23600</v>
      </c>
      <c r="BO1972" s="31">
        <f t="shared" si="6667"/>
        <v>0</v>
      </c>
      <c r="BP1972" s="31">
        <f t="shared" si="6668"/>
        <v>0</v>
      </c>
      <c r="BQ1972" s="31">
        <f t="shared" si="6708"/>
        <v>0</v>
      </c>
      <c r="BR1972" s="31">
        <f t="shared" si="6709"/>
        <v>0</v>
      </c>
      <c r="BS1972" s="31">
        <f t="shared" si="6669"/>
        <v>23600</v>
      </c>
      <c r="BT1972" s="31">
        <f t="shared" si="6670"/>
        <v>0</v>
      </c>
      <c r="BU1972" s="31">
        <f t="shared" si="6671"/>
        <v>0</v>
      </c>
      <c r="BV1972" s="31">
        <f t="shared" si="6710"/>
        <v>0</v>
      </c>
      <c r="BW1972" s="31">
        <f t="shared" si="6711"/>
        <v>0</v>
      </c>
      <c r="BX1972" s="31">
        <f t="shared" si="6672"/>
        <v>23600</v>
      </c>
      <c r="BY1972" s="31">
        <f t="shared" si="6673"/>
        <v>0</v>
      </c>
      <c r="BZ1972" s="31">
        <f t="shared" si="6674"/>
        <v>0</v>
      </c>
      <c r="CA1972" s="31">
        <f t="shared" si="6712"/>
        <v>0</v>
      </c>
      <c r="CB1972" s="31">
        <f t="shared" si="6713"/>
        <v>0</v>
      </c>
      <c r="CC1972" s="31">
        <f t="shared" si="6714"/>
        <v>0</v>
      </c>
      <c r="CD1972" s="31">
        <f t="shared" si="6716"/>
        <v>23600</v>
      </c>
      <c r="CE1972" s="31">
        <f t="shared" si="6717"/>
        <v>0</v>
      </c>
      <c r="CF1972" s="31">
        <f t="shared" si="6718"/>
        <v>0</v>
      </c>
      <c r="CG1972" s="31">
        <f t="shared" si="6715"/>
        <v>0</v>
      </c>
      <c r="CH1972" s="24"/>
      <c r="CI1972" s="40"/>
    </row>
    <row r="1973" ht="15">
      <c r="A1973" s="41" t="s">
        <v>1132</v>
      </c>
      <c r="B1973" s="17">
        <v>410</v>
      </c>
      <c r="C1973" s="16" t="s">
        <v>66</v>
      </c>
      <c r="D1973" s="16" t="s">
        <v>313</v>
      </c>
      <c r="E1973" s="39" t="s">
        <v>1082</v>
      </c>
      <c r="F1973" s="31"/>
      <c r="G1973" s="31"/>
      <c r="H1973" s="31"/>
      <c r="I1973" s="31"/>
      <c r="J1973" s="31"/>
      <c r="K1973" s="31"/>
      <c r="L1973" s="31"/>
      <c r="M1973" s="31"/>
      <c r="N1973" s="31"/>
      <c r="O1973" s="31"/>
      <c r="P1973" s="31"/>
      <c r="Q1973" s="31"/>
      <c r="R1973" s="31"/>
      <c r="S1973" s="31"/>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v>23600</v>
      </c>
      <c r="BL1973" s="31"/>
      <c r="BM1973" s="31"/>
      <c r="BN1973" s="31">
        <f t="shared" si="6666"/>
        <v>23600</v>
      </c>
      <c r="BO1973" s="31">
        <f t="shared" si="6667"/>
        <v>0</v>
      </c>
      <c r="BP1973" s="31">
        <f t="shared" si="6668"/>
        <v>0</v>
      </c>
      <c r="BQ1973" s="31"/>
      <c r="BR1973" s="31"/>
      <c r="BS1973" s="31">
        <f t="shared" si="6669"/>
        <v>23600</v>
      </c>
      <c r="BT1973" s="31">
        <f t="shared" si="6670"/>
        <v>0</v>
      </c>
      <c r="BU1973" s="31">
        <f t="shared" si="6671"/>
        <v>0</v>
      </c>
      <c r="BV1973" s="31"/>
      <c r="BW1973" s="31"/>
      <c r="BX1973" s="31">
        <f t="shared" si="6672"/>
        <v>23600</v>
      </c>
      <c r="BY1973" s="31">
        <f t="shared" si="6673"/>
        <v>0</v>
      </c>
      <c r="BZ1973" s="31">
        <f t="shared" si="6674"/>
        <v>0</v>
      </c>
      <c r="CA1973" s="31"/>
      <c r="CB1973" s="31"/>
      <c r="CC1973" s="31"/>
      <c r="CD1973" s="31">
        <f t="shared" si="6716"/>
        <v>23600</v>
      </c>
      <c r="CE1973" s="31">
        <f t="shared" si="6717"/>
        <v>0</v>
      </c>
      <c r="CF1973" s="31">
        <f t="shared" si="6718"/>
        <v>0</v>
      </c>
      <c r="CG1973" s="31"/>
      <c r="CH1973" s="24"/>
      <c r="CI1973" s="40"/>
    </row>
    <row r="1974" ht="29.850000000000001">
      <c r="A1974" s="41" t="s">
        <v>1134</v>
      </c>
      <c r="B1974" s="17"/>
      <c r="C1974" s="16"/>
      <c r="D1974" s="16"/>
      <c r="E1974" s="39" t="s">
        <v>1135</v>
      </c>
      <c r="F1974" s="31">
        <f t="shared" si="6675"/>
        <v>71.400000000000006</v>
      </c>
      <c r="G1974" s="31">
        <f t="shared" si="6676"/>
        <v>0</v>
      </c>
      <c r="H1974" s="31">
        <f t="shared" si="6677"/>
        <v>0</v>
      </c>
      <c r="I1974" s="31">
        <f t="shared" si="6678"/>
        <v>0</v>
      </c>
      <c r="J1974" s="31">
        <f t="shared" si="6679"/>
        <v>0</v>
      </c>
      <c r="K1974" s="31">
        <f t="shared" si="6680"/>
        <v>0</v>
      </c>
      <c r="L1974" s="31">
        <f t="shared" si="6639"/>
        <v>71.400000000000006</v>
      </c>
      <c r="M1974" s="31">
        <f t="shared" si="6640"/>
        <v>0</v>
      </c>
      <c r="N1974" s="31">
        <f t="shared" si="6641"/>
        <v>0</v>
      </c>
      <c r="O1974" s="31">
        <f t="shared" si="6681"/>
        <v>71268.842000000004</v>
      </c>
      <c r="P1974" s="31">
        <f t="shared" si="6682"/>
        <v>0</v>
      </c>
      <c r="Q1974" s="31">
        <f t="shared" si="6683"/>
        <v>0</v>
      </c>
      <c r="R1974" s="31">
        <f t="shared" si="6642"/>
        <v>71340.241999999998</v>
      </c>
      <c r="S1974" s="31">
        <f t="shared" si="6643"/>
        <v>0</v>
      </c>
      <c r="T1974" s="31">
        <f t="shared" si="6644"/>
        <v>0</v>
      </c>
      <c r="U1974" s="31">
        <f t="shared" si="6684"/>
        <v>0</v>
      </c>
      <c r="V1974" s="31">
        <f t="shared" si="6685"/>
        <v>0</v>
      </c>
      <c r="W1974" s="31">
        <f t="shared" si="6686"/>
        <v>0</v>
      </c>
      <c r="X1974" s="31">
        <f t="shared" si="6645"/>
        <v>71340.241999999998</v>
      </c>
      <c r="Y1974" s="31">
        <f t="shared" si="6646"/>
        <v>0</v>
      </c>
      <c r="Z1974" s="31">
        <f t="shared" si="6647"/>
        <v>0</v>
      </c>
      <c r="AA1974" s="31">
        <f t="shared" si="6687"/>
        <v>0</v>
      </c>
      <c r="AB1974" s="31">
        <f t="shared" si="6688"/>
        <v>0</v>
      </c>
      <c r="AC1974" s="31">
        <f t="shared" si="6689"/>
        <v>0</v>
      </c>
      <c r="AD1974" s="31">
        <f t="shared" si="6648"/>
        <v>71340.241999999998</v>
      </c>
      <c r="AE1974" s="31">
        <f t="shared" si="6649"/>
        <v>0</v>
      </c>
      <c r="AF1974" s="31">
        <f t="shared" si="6650"/>
        <v>0</v>
      </c>
      <c r="AG1974" s="31">
        <f t="shared" si="6690"/>
        <v>0</v>
      </c>
      <c r="AH1974" s="31">
        <f t="shared" si="6691"/>
        <v>0</v>
      </c>
      <c r="AI1974" s="31">
        <f t="shared" si="6692"/>
        <v>0</v>
      </c>
      <c r="AJ1974" s="31">
        <f t="shared" si="6651"/>
        <v>71340.241999999998</v>
      </c>
      <c r="AK1974" s="31">
        <f t="shared" si="6652"/>
        <v>0</v>
      </c>
      <c r="AL1974" s="31">
        <f t="shared" si="6653"/>
        <v>0</v>
      </c>
      <c r="AM1974" s="31">
        <f t="shared" si="6693"/>
        <v>0</v>
      </c>
      <c r="AN1974" s="31">
        <f t="shared" si="6694"/>
        <v>0</v>
      </c>
      <c r="AO1974" s="31">
        <f t="shared" si="6695"/>
        <v>0</v>
      </c>
      <c r="AP1974" s="31">
        <f t="shared" si="6654"/>
        <v>71340.241999999998</v>
      </c>
      <c r="AQ1974" s="31">
        <f t="shared" si="6655"/>
        <v>0</v>
      </c>
      <c r="AR1974" s="31">
        <f t="shared" si="6656"/>
        <v>0</v>
      </c>
      <c r="AS1974" s="31">
        <f t="shared" si="6696"/>
        <v>0</v>
      </c>
      <c r="AT1974" s="31">
        <f t="shared" si="6697"/>
        <v>0</v>
      </c>
      <c r="AU1974" s="31">
        <f t="shared" si="6698"/>
        <v>0</v>
      </c>
      <c r="AV1974" s="31">
        <f t="shared" si="6657"/>
        <v>71340.241999999998</v>
      </c>
      <c r="AW1974" s="31">
        <f t="shared" si="6658"/>
        <v>0</v>
      </c>
      <c r="AX1974" s="31">
        <f t="shared" si="6659"/>
        <v>0</v>
      </c>
      <c r="AY1974" s="31">
        <f t="shared" si="6699"/>
        <v>0</v>
      </c>
      <c r="AZ1974" s="31">
        <f t="shared" si="6700"/>
        <v>0</v>
      </c>
      <c r="BA1974" s="31">
        <f t="shared" si="6701"/>
        <v>0</v>
      </c>
      <c r="BB1974" s="31">
        <f t="shared" si="6660"/>
        <v>71340.241999999998</v>
      </c>
      <c r="BC1974" s="31">
        <f t="shared" si="6661"/>
        <v>0</v>
      </c>
      <c r="BD1974" s="31">
        <f t="shared" si="6662"/>
        <v>0</v>
      </c>
      <c r="BE1974" s="31">
        <f t="shared" si="6702"/>
        <v>0</v>
      </c>
      <c r="BF1974" s="31">
        <f t="shared" si="6703"/>
        <v>0</v>
      </c>
      <c r="BG1974" s="31">
        <f t="shared" si="6704"/>
        <v>0</v>
      </c>
      <c r="BH1974" s="31">
        <f t="shared" si="6663"/>
        <v>71340.241999999998</v>
      </c>
      <c r="BI1974" s="31">
        <f t="shared" si="6664"/>
        <v>0</v>
      </c>
      <c r="BJ1974" s="31">
        <f t="shared" si="6665"/>
        <v>0</v>
      </c>
      <c r="BK1974" s="31">
        <f t="shared" si="6705"/>
        <v>0</v>
      </c>
      <c r="BL1974" s="31">
        <f t="shared" si="6706"/>
        <v>0</v>
      </c>
      <c r="BM1974" s="31">
        <f t="shared" si="6707"/>
        <v>0</v>
      </c>
      <c r="BN1974" s="31">
        <f t="shared" si="6666"/>
        <v>71340.241999999998</v>
      </c>
      <c r="BO1974" s="31">
        <f t="shared" si="6667"/>
        <v>0</v>
      </c>
      <c r="BP1974" s="31">
        <f t="shared" si="6668"/>
        <v>0</v>
      </c>
      <c r="BQ1974" s="31">
        <f t="shared" si="6708"/>
        <v>0</v>
      </c>
      <c r="BR1974" s="31">
        <f t="shared" si="6709"/>
        <v>0</v>
      </c>
      <c r="BS1974" s="31">
        <f t="shared" si="6669"/>
        <v>71340.241999999998</v>
      </c>
      <c r="BT1974" s="31">
        <f t="shared" si="6670"/>
        <v>0</v>
      </c>
      <c r="BU1974" s="31">
        <f t="shared" si="6671"/>
        <v>0</v>
      </c>
      <c r="BV1974" s="31">
        <f t="shared" si="6710"/>
        <v>0</v>
      </c>
      <c r="BW1974" s="31">
        <f t="shared" si="6711"/>
        <v>0</v>
      </c>
      <c r="BX1974" s="31">
        <f t="shared" si="6672"/>
        <v>71340.241999999998</v>
      </c>
      <c r="BY1974" s="31">
        <f t="shared" si="6673"/>
        <v>0</v>
      </c>
      <c r="BZ1974" s="31">
        <f t="shared" si="6674"/>
        <v>0</v>
      </c>
      <c r="CA1974" s="31">
        <f t="shared" si="6712"/>
        <v>0</v>
      </c>
      <c r="CB1974" s="31">
        <f t="shared" si="6713"/>
        <v>0</v>
      </c>
      <c r="CC1974" s="31">
        <f t="shared" si="6714"/>
        <v>0</v>
      </c>
      <c r="CD1974" s="31">
        <f t="shared" si="6716"/>
        <v>71340.241999999998</v>
      </c>
      <c r="CE1974" s="31">
        <f t="shared" si="6717"/>
        <v>0</v>
      </c>
      <c r="CF1974" s="31">
        <f t="shared" si="6718"/>
        <v>0</v>
      </c>
      <c r="CG1974" s="31">
        <f t="shared" si="6715"/>
        <v>0</v>
      </c>
      <c r="CH1974" s="24"/>
      <c r="CI1974" s="40"/>
      <c r="CL1974" s="1" t="s">
        <v>28</v>
      </c>
    </row>
    <row r="1975" ht="29.850000000000001">
      <c r="A1975" s="41" t="s">
        <v>1136</v>
      </c>
      <c r="B1975" s="17"/>
      <c r="C1975" s="16"/>
      <c r="D1975" s="16"/>
      <c r="E1975" s="39" t="s">
        <v>1137</v>
      </c>
      <c r="F1975" s="31">
        <f t="shared" si="6675"/>
        <v>71.400000000000006</v>
      </c>
      <c r="G1975" s="31">
        <f t="shared" si="6676"/>
        <v>0</v>
      </c>
      <c r="H1975" s="31">
        <f t="shared" si="6677"/>
        <v>0</v>
      </c>
      <c r="I1975" s="31">
        <f t="shared" si="6678"/>
        <v>0</v>
      </c>
      <c r="J1975" s="31">
        <f t="shared" si="6679"/>
        <v>0</v>
      </c>
      <c r="K1975" s="31">
        <f t="shared" si="6680"/>
        <v>0</v>
      </c>
      <c r="L1975" s="31">
        <f t="shared" si="6639"/>
        <v>71.400000000000006</v>
      </c>
      <c r="M1975" s="31">
        <f t="shared" si="6640"/>
        <v>0</v>
      </c>
      <c r="N1975" s="31">
        <f t="shared" si="6641"/>
        <v>0</v>
      </c>
      <c r="O1975" s="31">
        <f t="shared" si="6681"/>
        <v>71268.842000000004</v>
      </c>
      <c r="P1975" s="31">
        <f t="shared" si="6682"/>
        <v>0</v>
      </c>
      <c r="Q1975" s="31">
        <f t="shared" si="6683"/>
        <v>0</v>
      </c>
      <c r="R1975" s="31">
        <f t="shared" si="6642"/>
        <v>71340.241999999998</v>
      </c>
      <c r="S1975" s="31">
        <f t="shared" si="6643"/>
        <v>0</v>
      </c>
      <c r="T1975" s="31">
        <f t="shared" si="6644"/>
        <v>0</v>
      </c>
      <c r="U1975" s="31">
        <f t="shared" si="6684"/>
        <v>0</v>
      </c>
      <c r="V1975" s="31">
        <f t="shared" si="6685"/>
        <v>0</v>
      </c>
      <c r="W1975" s="31">
        <f t="shared" si="6686"/>
        <v>0</v>
      </c>
      <c r="X1975" s="31">
        <f t="shared" si="6645"/>
        <v>71340.241999999998</v>
      </c>
      <c r="Y1975" s="31">
        <f t="shared" si="6646"/>
        <v>0</v>
      </c>
      <c r="Z1975" s="31">
        <f t="shared" si="6647"/>
        <v>0</v>
      </c>
      <c r="AA1975" s="31">
        <f t="shared" si="6687"/>
        <v>0</v>
      </c>
      <c r="AB1975" s="31">
        <f t="shared" si="6688"/>
        <v>0</v>
      </c>
      <c r="AC1975" s="31">
        <f t="shared" si="6689"/>
        <v>0</v>
      </c>
      <c r="AD1975" s="31">
        <f t="shared" si="6648"/>
        <v>71340.241999999998</v>
      </c>
      <c r="AE1975" s="31">
        <f t="shared" si="6649"/>
        <v>0</v>
      </c>
      <c r="AF1975" s="31">
        <f t="shared" si="6650"/>
        <v>0</v>
      </c>
      <c r="AG1975" s="31">
        <f t="shared" si="6690"/>
        <v>0</v>
      </c>
      <c r="AH1975" s="31">
        <f t="shared" si="6691"/>
        <v>0</v>
      </c>
      <c r="AI1975" s="31">
        <f t="shared" si="6692"/>
        <v>0</v>
      </c>
      <c r="AJ1975" s="31">
        <f t="shared" si="6651"/>
        <v>71340.241999999998</v>
      </c>
      <c r="AK1975" s="31">
        <f t="shared" si="6652"/>
        <v>0</v>
      </c>
      <c r="AL1975" s="31">
        <f t="shared" si="6653"/>
        <v>0</v>
      </c>
      <c r="AM1975" s="31">
        <f t="shared" si="6693"/>
        <v>0</v>
      </c>
      <c r="AN1975" s="31">
        <f t="shared" si="6694"/>
        <v>0</v>
      </c>
      <c r="AO1975" s="31">
        <f t="shared" si="6695"/>
        <v>0</v>
      </c>
      <c r="AP1975" s="31">
        <f t="shared" si="6654"/>
        <v>71340.241999999998</v>
      </c>
      <c r="AQ1975" s="31">
        <f t="shared" si="6655"/>
        <v>0</v>
      </c>
      <c r="AR1975" s="31">
        <f t="shared" si="6656"/>
        <v>0</v>
      </c>
      <c r="AS1975" s="31">
        <f t="shared" si="6696"/>
        <v>0</v>
      </c>
      <c r="AT1975" s="31">
        <f t="shared" si="6697"/>
        <v>0</v>
      </c>
      <c r="AU1975" s="31">
        <f t="shared" si="6698"/>
        <v>0</v>
      </c>
      <c r="AV1975" s="31">
        <f t="shared" si="6657"/>
        <v>71340.241999999998</v>
      </c>
      <c r="AW1975" s="31">
        <f t="shared" si="6658"/>
        <v>0</v>
      </c>
      <c r="AX1975" s="31">
        <f t="shared" si="6659"/>
        <v>0</v>
      </c>
      <c r="AY1975" s="31">
        <f t="shared" si="6699"/>
        <v>0</v>
      </c>
      <c r="AZ1975" s="31">
        <f t="shared" si="6700"/>
        <v>0</v>
      </c>
      <c r="BA1975" s="31">
        <f t="shared" si="6701"/>
        <v>0</v>
      </c>
      <c r="BB1975" s="31">
        <f t="shared" si="6660"/>
        <v>71340.241999999998</v>
      </c>
      <c r="BC1975" s="31">
        <f t="shared" si="6661"/>
        <v>0</v>
      </c>
      <c r="BD1975" s="31">
        <f t="shared" si="6662"/>
        <v>0</v>
      </c>
      <c r="BE1975" s="31">
        <f t="shared" si="6702"/>
        <v>0</v>
      </c>
      <c r="BF1975" s="31">
        <f t="shared" si="6703"/>
        <v>0</v>
      </c>
      <c r="BG1975" s="31">
        <f t="shared" si="6704"/>
        <v>0</v>
      </c>
      <c r="BH1975" s="31">
        <f t="shared" si="6663"/>
        <v>71340.241999999998</v>
      </c>
      <c r="BI1975" s="31">
        <f t="shared" si="6664"/>
        <v>0</v>
      </c>
      <c r="BJ1975" s="31">
        <f t="shared" si="6665"/>
        <v>0</v>
      </c>
      <c r="BK1975" s="31">
        <f t="shared" si="6705"/>
        <v>0</v>
      </c>
      <c r="BL1975" s="31">
        <f t="shared" si="6706"/>
        <v>0</v>
      </c>
      <c r="BM1975" s="31">
        <f t="shared" si="6707"/>
        <v>0</v>
      </c>
      <c r="BN1975" s="31">
        <f t="shared" si="6666"/>
        <v>71340.241999999998</v>
      </c>
      <c r="BO1975" s="31">
        <f t="shared" si="6667"/>
        <v>0</v>
      </c>
      <c r="BP1975" s="31">
        <f t="shared" si="6668"/>
        <v>0</v>
      </c>
      <c r="BQ1975" s="31">
        <f t="shared" si="6708"/>
        <v>0</v>
      </c>
      <c r="BR1975" s="31">
        <f t="shared" si="6709"/>
        <v>0</v>
      </c>
      <c r="BS1975" s="31">
        <f t="shared" si="6669"/>
        <v>71340.241999999998</v>
      </c>
      <c r="BT1975" s="31">
        <f t="shared" si="6670"/>
        <v>0</v>
      </c>
      <c r="BU1975" s="31">
        <f t="shared" si="6671"/>
        <v>0</v>
      </c>
      <c r="BV1975" s="31">
        <f t="shared" si="6710"/>
        <v>0</v>
      </c>
      <c r="BW1975" s="31">
        <f t="shared" si="6711"/>
        <v>0</v>
      </c>
      <c r="BX1975" s="31">
        <f t="shared" si="6672"/>
        <v>71340.241999999998</v>
      </c>
      <c r="BY1975" s="31">
        <f t="shared" si="6673"/>
        <v>0</v>
      </c>
      <c r="BZ1975" s="31">
        <f t="shared" si="6674"/>
        <v>0</v>
      </c>
      <c r="CA1975" s="31">
        <f t="shared" si="6712"/>
        <v>0</v>
      </c>
      <c r="CB1975" s="31">
        <f t="shared" si="6713"/>
        <v>0</v>
      </c>
      <c r="CC1975" s="31">
        <f t="shared" si="6714"/>
        <v>0</v>
      </c>
      <c r="CD1975" s="31">
        <f t="shared" si="6716"/>
        <v>71340.241999999998</v>
      </c>
      <c r="CE1975" s="31">
        <f t="shared" si="6717"/>
        <v>0</v>
      </c>
      <c r="CF1975" s="31">
        <f t="shared" si="6718"/>
        <v>0</v>
      </c>
      <c r="CG1975" s="31">
        <f t="shared" si="6715"/>
        <v>0</v>
      </c>
      <c r="CH1975" s="24"/>
      <c r="CI1975" s="40"/>
      <c r="CO1975" s="1" t="s">
        <v>31</v>
      </c>
    </row>
    <row r="1976" ht="39.799999999999997">
      <c r="A1976" s="41" t="s">
        <v>1136</v>
      </c>
      <c r="B1976" s="17">
        <v>400</v>
      </c>
      <c r="C1976" s="16"/>
      <c r="D1976" s="16"/>
      <c r="E1976" s="39" t="s">
        <v>84</v>
      </c>
      <c r="F1976" s="31">
        <f t="shared" si="6675"/>
        <v>71.400000000000006</v>
      </c>
      <c r="G1976" s="31">
        <f t="shared" si="6676"/>
        <v>0</v>
      </c>
      <c r="H1976" s="31">
        <f t="shared" si="6677"/>
        <v>0</v>
      </c>
      <c r="I1976" s="31">
        <f t="shared" si="6678"/>
        <v>0</v>
      </c>
      <c r="J1976" s="31">
        <f t="shared" si="6679"/>
        <v>0</v>
      </c>
      <c r="K1976" s="31">
        <f t="shared" si="6680"/>
        <v>0</v>
      </c>
      <c r="L1976" s="31">
        <f t="shared" si="6639"/>
        <v>71.400000000000006</v>
      </c>
      <c r="M1976" s="31">
        <f t="shared" si="6640"/>
        <v>0</v>
      </c>
      <c r="N1976" s="31">
        <f t="shared" si="6641"/>
        <v>0</v>
      </c>
      <c r="O1976" s="31">
        <f t="shared" si="6681"/>
        <v>71268.842000000004</v>
      </c>
      <c r="P1976" s="31">
        <f t="shared" si="6682"/>
        <v>0</v>
      </c>
      <c r="Q1976" s="31">
        <f t="shared" si="6683"/>
        <v>0</v>
      </c>
      <c r="R1976" s="31">
        <f t="shared" si="6642"/>
        <v>71340.241999999998</v>
      </c>
      <c r="S1976" s="31">
        <f t="shared" si="6643"/>
        <v>0</v>
      </c>
      <c r="T1976" s="31">
        <f t="shared" si="6644"/>
        <v>0</v>
      </c>
      <c r="U1976" s="31">
        <f t="shared" si="6684"/>
        <v>0</v>
      </c>
      <c r="V1976" s="31">
        <f t="shared" si="6685"/>
        <v>0</v>
      </c>
      <c r="W1976" s="31">
        <f t="shared" si="6686"/>
        <v>0</v>
      </c>
      <c r="X1976" s="31">
        <f t="shared" si="6645"/>
        <v>71340.241999999998</v>
      </c>
      <c r="Y1976" s="31">
        <f t="shared" si="6646"/>
        <v>0</v>
      </c>
      <c r="Z1976" s="31">
        <f t="shared" si="6647"/>
        <v>0</v>
      </c>
      <c r="AA1976" s="31">
        <f t="shared" si="6687"/>
        <v>0</v>
      </c>
      <c r="AB1976" s="31">
        <f t="shared" si="6688"/>
        <v>0</v>
      </c>
      <c r="AC1976" s="31">
        <f t="shared" si="6689"/>
        <v>0</v>
      </c>
      <c r="AD1976" s="31">
        <f t="shared" si="6648"/>
        <v>71340.241999999998</v>
      </c>
      <c r="AE1976" s="31">
        <f t="shared" si="6649"/>
        <v>0</v>
      </c>
      <c r="AF1976" s="31">
        <f t="shared" si="6650"/>
        <v>0</v>
      </c>
      <c r="AG1976" s="31">
        <f t="shared" si="6690"/>
        <v>0</v>
      </c>
      <c r="AH1976" s="31">
        <f t="shared" si="6691"/>
        <v>0</v>
      </c>
      <c r="AI1976" s="31">
        <f t="shared" si="6692"/>
        <v>0</v>
      </c>
      <c r="AJ1976" s="31">
        <f t="shared" si="6651"/>
        <v>71340.241999999998</v>
      </c>
      <c r="AK1976" s="31">
        <f t="shared" si="6652"/>
        <v>0</v>
      </c>
      <c r="AL1976" s="31">
        <f t="shared" si="6653"/>
        <v>0</v>
      </c>
      <c r="AM1976" s="31">
        <f t="shared" si="6693"/>
        <v>0</v>
      </c>
      <c r="AN1976" s="31">
        <f t="shared" si="6694"/>
        <v>0</v>
      </c>
      <c r="AO1976" s="31">
        <f t="shared" si="6695"/>
        <v>0</v>
      </c>
      <c r="AP1976" s="31">
        <f t="shared" si="6654"/>
        <v>71340.241999999998</v>
      </c>
      <c r="AQ1976" s="31">
        <f t="shared" si="6655"/>
        <v>0</v>
      </c>
      <c r="AR1976" s="31">
        <f t="shared" si="6656"/>
        <v>0</v>
      </c>
      <c r="AS1976" s="31">
        <f t="shared" si="6696"/>
        <v>0</v>
      </c>
      <c r="AT1976" s="31">
        <f t="shared" si="6697"/>
        <v>0</v>
      </c>
      <c r="AU1976" s="31">
        <f t="shared" si="6698"/>
        <v>0</v>
      </c>
      <c r="AV1976" s="31">
        <f t="shared" si="6657"/>
        <v>71340.241999999998</v>
      </c>
      <c r="AW1976" s="31">
        <f t="shared" si="6658"/>
        <v>0</v>
      </c>
      <c r="AX1976" s="31">
        <f t="shared" si="6659"/>
        <v>0</v>
      </c>
      <c r="AY1976" s="31">
        <f t="shared" si="6699"/>
        <v>0</v>
      </c>
      <c r="AZ1976" s="31">
        <f t="shared" si="6700"/>
        <v>0</v>
      </c>
      <c r="BA1976" s="31">
        <f t="shared" si="6701"/>
        <v>0</v>
      </c>
      <c r="BB1976" s="31">
        <f t="shared" si="6660"/>
        <v>71340.241999999998</v>
      </c>
      <c r="BC1976" s="31">
        <f t="shared" si="6661"/>
        <v>0</v>
      </c>
      <c r="BD1976" s="31">
        <f t="shared" si="6662"/>
        <v>0</v>
      </c>
      <c r="BE1976" s="31">
        <f t="shared" si="6702"/>
        <v>0</v>
      </c>
      <c r="BF1976" s="31">
        <f t="shared" si="6703"/>
        <v>0</v>
      </c>
      <c r="BG1976" s="31">
        <f t="shared" si="6704"/>
        <v>0</v>
      </c>
      <c r="BH1976" s="31">
        <f t="shared" si="6663"/>
        <v>71340.241999999998</v>
      </c>
      <c r="BI1976" s="31">
        <f t="shared" si="6664"/>
        <v>0</v>
      </c>
      <c r="BJ1976" s="31">
        <f t="shared" si="6665"/>
        <v>0</v>
      </c>
      <c r="BK1976" s="31">
        <f t="shared" si="6705"/>
        <v>0</v>
      </c>
      <c r="BL1976" s="31">
        <f t="shared" si="6706"/>
        <v>0</v>
      </c>
      <c r="BM1976" s="31">
        <f t="shared" si="6707"/>
        <v>0</v>
      </c>
      <c r="BN1976" s="31">
        <f t="shared" si="6666"/>
        <v>71340.241999999998</v>
      </c>
      <c r="BO1976" s="31">
        <f t="shared" si="6667"/>
        <v>0</v>
      </c>
      <c r="BP1976" s="31">
        <f t="shared" si="6668"/>
        <v>0</v>
      </c>
      <c r="BQ1976" s="31">
        <f t="shared" si="6708"/>
        <v>0</v>
      </c>
      <c r="BR1976" s="31">
        <f t="shared" si="6709"/>
        <v>0</v>
      </c>
      <c r="BS1976" s="31">
        <f t="shared" si="6669"/>
        <v>71340.241999999998</v>
      </c>
      <c r="BT1976" s="31">
        <f t="shared" si="6670"/>
        <v>0</v>
      </c>
      <c r="BU1976" s="31">
        <f t="shared" si="6671"/>
        <v>0</v>
      </c>
      <c r="BV1976" s="31">
        <f t="shared" si="6710"/>
        <v>0</v>
      </c>
      <c r="BW1976" s="31">
        <f t="shared" si="6711"/>
        <v>0</v>
      </c>
      <c r="BX1976" s="31">
        <f t="shared" si="6672"/>
        <v>71340.241999999998</v>
      </c>
      <c r="BY1976" s="31">
        <f t="shared" si="6673"/>
        <v>0</v>
      </c>
      <c r="BZ1976" s="31">
        <f t="shared" si="6674"/>
        <v>0</v>
      </c>
      <c r="CA1976" s="31">
        <f t="shared" si="6712"/>
        <v>0</v>
      </c>
      <c r="CB1976" s="31">
        <f t="shared" si="6713"/>
        <v>0</v>
      </c>
      <c r="CC1976" s="31">
        <f t="shared" si="6714"/>
        <v>0</v>
      </c>
      <c r="CD1976" s="31">
        <f t="shared" si="6716"/>
        <v>71340.241999999998</v>
      </c>
      <c r="CE1976" s="31">
        <f t="shared" si="6717"/>
        <v>0</v>
      </c>
      <c r="CF1976" s="31">
        <f t="shared" si="6718"/>
        <v>0</v>
      </c>
      <c r="CG1976" s="31">
        <f t="shared" si="6715"/>
        <v>0</v>
      </c>
      <c r="CH1976" s="24"/>
      <c r="CI1976" s="40"/>
      <c r="CM1976" s="1" t="s">
        <v>29</v>
      </c>
    </row>
    <row r="1977" ht="15">
      <c r="A1977" s="41" t="s">
        <v>1136</v>
      </c>
      <c r="B1977" s="17">
        <v>410</v>
      </c>
      <c r="C1977" s="16"/>
      <c r="D1977" s="16"/>
      <c r="E1977" s="39" t="s">
        <v>85</v>
      </c>
      <c r="F1977" s="31">
        <f t="shared" si="6675"/>
        <v>71.400000000000006</v>
      </c>
      <c r="G1977" s="31">
        <f t="shared" si="6676"/>
        <v>0</v>
      </c>
      <c r="H1977" s="31">
        <f t="shared" si="6677"/>
        <v>0</v>
      </c>
      <c r="I1977" s="31">
        <f t="shared" si="6678"/>
        <v>0</v>
      </c>
      <c r="J1977" s="31">
        <f t="shared" si="6679"/>
        <v>0</v>
      </c>
      <c r="K1977" s="31">
        <f t="shared" si="6680"/>
        <v>0</v>
      </c>
      <c r="L1977" s="31">
        <f t="shared" si="6639"/>
        <v>71.400000000000006</v>
      </c>
      <c r="M1977" s="31">
        <f t="shared" si="6640"/>
        <v>0</v>
      </c>
      <c r="N1977" s="31">
        <f t="shared" si="6641"/>
        <v>0</v>
      </c>
      <c r="O1977" s="31">
        <f t="shared" si="6681"/>
        <v>71268.842000000004</v>
      </c>
      <c r="P1977" s="31">
        <f t="shared" si="6682"/>
        <v>0</v>
      </c>
      <c r="Q1977" s="31">
        <f t="shared" si="6683"/>
        <v>0</v>
      </c>
      <c r="R1977" s="31">
        <f t="shared" si="6642"/>
        <v>71340.241999999998</v>
      </c>
      <c r="S1977" s="31">
        <f t="shared" si="6643"/>
        <v>0</v>
      </c>
      <c r="T1977" s="31">
        <f t="shared" si="6644"/>
        <v>0</v>
      </c>
      <c r="U1977" s="31">
        <f t="shared" si="6684"/>
        <v>0</v>
      </c>
      <c r="V1977" s="31">
        <f t="shared" si="6685"/>
        <v>0</v>
      </c>
      <c r="W1977" s="31">
        <f t="shared" si="6686"/>
        <v>0</v>
      </c>
      <c r="X1977" s="31">
        <f t="shared" si="6645"/>
        <v>71340.241999999998</v>
      </c>
      <c r="Y1977" s="31">
        <f t="shared" si="6646"/>
        <v>0</v>
      </c>
      <c r="Z1977" s="31">
        <f t="shared" si="6647"/>
        <v>0</v>
      </c>
      <c r="AA1977" s="31">
        <f t="shared" si="6687"/>
        <v>0</v>
      </c>
      <c r="AB1977" s="31">
        <f t="shared" si="6688"/>
        <v>0</v>
      </c>
      <c r="AC1977" s="31">
        <f t="shared" si="6689"/>
        <v>0</v>
      </c>
      <c r="AD1977" s="31">
        <f t="shared" si="6648"/>
        <v>71340.241999999998</v>
      </c>
      <c r="AE1977" s="31">
        <f t="shared" si="6649"/>
        <v>0</v>
      </c>
      <c r="AF1977" s="31">
        <f t="shared" si="6650"/>
        <v>0</v>
      </c>
      <c r="AG1977" s="31">
        <f t="shared" si="6690"/>
        <v>0</v>
      </c>
      <c r="AH1977" s="31">
        <f t="shared" si="6691"/>
        <v>0</v>
      </c>
      <c r="AI1977" s="31">
        <f t="shared" si="6692"/>
        <v>0</v>
      </c>
      <c r="AJ1977" s="31">
        <f t="shared" si="6651"/>
        <v>71340.241999999998</v>
      </c>
      <c r="AK1977" s="31">
        <f t="shared" si="6652"/>
        <v>0</v>
      </c>
      <c r="AL1977" s="31">
        <f t="shared" si="6653"/>
        <v>0</v>
      </c>
      <c r="AM1977" s="31">
        <f t="shared" si="6693"/>
        <v>0</v>
      </c>
      <c r="AN1977" s="31">
        <f t="shared" si="6694"/>
        <v>0</v>
      </c>
      <c r="AO1977" s="31">
        <f t="shared" si="6695"/>
        <v>0</v>
      </c>
      <c r="AP1977" s="31">
        <f t="shared" si="6654"/>
        <v>71340.241999999998</v>
      </c>
      <c r="AQ1977" s="31">
        <f t="shared" si="6655"/>
        <v>0</v>
      </c>
      <c r="AR1977" s="31">
        <f t="shared" si="6656"/>
        <v>0</v>
      </c>
      <c r="AS1977" s="31">
        <f t="shared" si="6696"/>
        <v>0</v>
      </c>
      <c r="AT1977" s="31">
        <f t="shared" si="6697"/>
        <v>0</v>
      </c>
      <c r="AU1977" s="31">
        <f t="shared" si="6698"/>
        <v>0</v>
      </c>
      <c r="AV1977" s="31">
        <f t="shared" si="6657"/>
        <v>71340.241999999998</v>
      </c>
      <c r="AW1977" s="31">
        <f t="shared" si="6658"/>
        <v>0</v>
      </c>
      <c r="AX1977" s="31">
        <f t="shared" si="6659"/>
        <v>0</v>
      </c>
      <c r="AY1977" s="31">
        <f t="shared" si="6699"/>
        <v>0</v>
      </c>
      <c r="AZ1977" s="31">
        <f t="shared" si="6700"/>
        <v>0</v>
      </c>
      <c r="BA1977" s="31">
        <f t="shared" si="6701"/>
        <v>0</v>
      </c>
      <c r="BB1977" s="31">
        <f t="shared" si="6660"/>
        <v>71340.241999999998</v>
      </c>
      <c r="BC1977" s="31">
        <f t="shared" si="6661"/>
        <v>0</v>
      </c>
      <c r="BD1977" s="31">
        <f t="shared" si="6662"/>
        <v>0</v>
      </c>
      <c r="BE1977" s="31">
        <f t="shared" si="6702"/>
        <v>0</v>
      </c>
      <c r="BF1977" s="31">
        <f t="shared" si="6703"/>
        <v>0</v>
      </c>
      <c r="BG1977" s="31">
        <f t="shared" si="6704"/>
        <v>0</v>
      </c>
      <c r="BH1977" s="31">
        <f t="shared" si="6663"/>
        <v>71340.241999999998</v>
      </c>
      <c r="BI1977" s="31">
        <f t="shared" si="6664"/>
        <v>0</v>
      </c>
      <c r="BJ1977" s="31">
        <f t="shared" si="6665"/>
        <v>0</v>
      </c>
      <c r="BK1977" s="31">
        <f t="shared" si="6705"/>
        <v>0</v>
      </c>
      <c r="BL1977" s="31">
        <f t="shared" si="6706"/>
        <v>0</v>
      </c>
      <c r="BM1977" s="31">
        <f t="shared" si="6707"/>
        <v>0</v>
      </c>
      <c r="BN1977" s="31">
        <f t="shared" si="6666"/>
        <v>71340.241999999998</v>
      </c>
      <c r="BO1977" s="31">
        <f t="shared" si="6667"/>
        <v>0</v>
      </c>
      <c r="BP1977" s="31">
        <f t="shared" si="6668"/>
        <v>0</v>
      </c>
      <c r="BQ1977" s="31">
        <f t="shared" si="6708"/>
        <v>0</v>
      </c>
      <c r="BR1977" s="31">
        <f t="shared" si="6709"/>
        <v>0</v>
      </c>
      <c r="BS1977" s="31">
        <f t="shared" si="6669"/>
        <v>71340.241999999998</v>
      </c>
      <c r="BT1977" s="31">
        <f t="shared" si="6670"/>
        <v>0</v>
      </c>
      <c r="BU1977" s="31">
        <f t="shared" si="6671"/>
        <v>0</v>
      </c>
      <c r="BV1977" s="31">
        <f t="shared" si="6710"/>
        <v>0</v>
      </c>
      <c r="BW1977" s="31">
        <f t="shared" si="6711"/>
        <v>0</v>
      </c>
      <c r="BX1977" s="31">
        <f t="shared" si="6672"/>
        <v>71340.241999999998</v>
      </c>
      <c r="BY1977" s="31">
        <f t="shared" si="6673"/>
        <v>0</v>
      </c>
      <c r="BZ1977" s="31">
        <f t="shared" si="6674"/>
        <v>0</v>
      </c>
      <c r="CA1977" s="31">
        <f t="shared" si="6712"/>
        <v>0</v>
      </c>
      <c r="CB1977" s="31">
        <f t="shared" si="6713"/>
        <v>0</v>
      </c>
      <c r="CC1977" s="31">
        <f t="shared" si="6714"/>
        <v>0</v>
      </c>
      <c r="CD1977" s="31">
        <f t="shared" si="6716"/>
        <v>71340.241999999998</v>
      </c>
      <c r="CE1977" s="31">
        <f t="shared" si="6717"/>
        <v>0</v>
      </c>
      <c r="CF1977" s="31">
        <f t="shared" si="6718"/>
        <v>0</v>
      </c>
      <c r="CG1977" s="31">
        <f t="shared" si="6715"/>
        <v>0</v>
      </c>
      <c r="CH1977" s="24"/>
      <c r="CI1977" s="40"/>
      <c r="CN1977" s="1" t="s">
        <v>30</v>
      </c>
    </row>
    <row r="1978" ht="15">
      <c r="A1978" s="41" t="s">
        <v>1136</v>
      </c>
      <c r="B1978" s="17">
        <v>410</v>
      </c>
      <c r="C1978" s="16" t="s">
        <v>66</v>
      </c>
      <c r="D1978" s="16" t="s">
        <v>313</v>
      </c>
      <c r="E1978" s="39" t="s">
        <v>1082</v>
      </c>
      <c r="F1978" s="31">
        <v>71.400000000000006</v>
      </c>
      <c r="G1978" s="31"/>
      <c r="H1978" s="31"/>
      <c r="I1978" s="31"/>
      <c r="J1978" s="31"/>
      <c r="K1978" s="31"/>
      <c r="L1978" s="31">
        <f t="shared" si="6639"/>
        <v>71.400000000000006</v>
      </c>
      <c r="M1978" s="31">
        <f t="shared" si="6640"/>
        <v>0</v>
      </c>
      <c r="N1978" s="31">
        <f t="shared" si="6641"/>
        <v>0</v>
      </c>
      <c r="O1978" s="31">
        <v>71268.842000000004</v>
      </c>
      <c r="P1978" s="31"/>
      <c r="Q1978" s="31"/>
      <c r="R1978" s="31">
        <f t="shared" si="6642"/>
        <v>71340.241999999998</v>
      </c>
      <c r="S1978" s="31">
        <f t="shared" si="6643"/>
        <v>0</v>
      </c>
      <c r="T1978" s="31">
        <f t="shared" si="6644"/>
        <v>0</v>
      </c>
      <c r="U1978" s="31"/>
      <c r="V1978" s="31"/>
      <c r="W1978" s="31"/>
      <c r="X1978" s="31">
        <f t="shared" si="6645"/>
        <v>71340.241999999998</v>
      </c>
      <c r="Y1978" s="31">
        <f t="shared" si="6646"/>
        <v>0</v>
      </c>
      <c r="Z1978" s="31">
        <f t="shared" si="6647"/>
        <v>0</v>
      </c>
      <c r="AA1978" s="31"/>
      <c r="AB1978" s="31"/>
      <c r="AC1978" s="31"/>
      <c r="AD1978" s="31">
        <f t="shared" si="6648"/>
        <v>71340.241999999998</v>
      </c>
      <c r="AE1978" s="31">
        <f t="shared" si="6649"/>
        <v>0</v>
      </c>
      <c r="AF1978" s="31">
        <f t="shared" si="6650"/>
        <v>0</v>
      </c>
      <c r="AG1978" s="31"/>
      <c r="AH1978" s="31"/>
      <c r="AI1978" s="31"/>
      <c r="AJ1978" s="31">
        <f t="shared" si="6651"/>
        <v>71340.241999999998</v>
      </c>
      <c r="AK1978" s="31">
        <f t="shared" si="6652"/>
        <v>0</v>
      </c>
      <c r="AL1978" s="31">
        <f t="shared" si="6653"/>
        <v>0</v>
      </c>
      <c r="AM1978" s="31"/>
      <c r="AN1978" s="31"/>
      <c r="AO1978" s="31"/>
      <c r="AP1978" s="31">
        <f t="shared" si="6654"/>
        <v>71340.241999999998</v>
      </c>
      <c r="AQ1978" s="31">
        <f t="shared" si="6655"/>
        <v>0</v>
      </c>
      <c r="AR1978" s="31">
        <f t="shared" si="6656"/>
        <v>0</v>
      </c>
      <c r="AS1978" s="31"/>
      <c r="AT1978" s="31"/>
      <c r="AU1978" s="31"/>
      <c r="AV1978" s="31">
        <f t="shared" si="6657"/>
        <v>71340.241999999998</v>
      </c>
      <c r="AW1978" s="31">
        <f t="shared" si="6658"/>
        <v>0</v>
      </c>
      <c r="AX1978" s="31">
        <f t="shared" si="6659"/>
        <v>0</v>
      </c>
      <c r="AY1978" s="31"/>
      <c r="AZ1978" s="31"/>
      <c r="BA1978" s="31"/>
      <c r="BB1978" s="31">
        <f t="shared" si="6660"/>
        <v>71340.241999999998</v>
      </c>
      <c r="BC1978" s="31">
        <f t="shared" si="6661"/>
        <v>0</v>
      </c>
      <c r="BD1978" s="31">
        <f t="shared" si="6662"/>
        <v>0</v>
      </c>
      <c r="BE1978" s="31"/>
      <c r="BF1978" s="31"/>
      <c r="BG1978" s="31"/>
      <c r="BH1978" s="31">
        <f t="shared" si="6663"/>
        <v>71340.241999999998</v>
      </c>
      <c r="BI1978" s="31">
        <f t="shared" si="6664"/>
        <v>0</v>
      </c>
      <c r="BJ1978" s="31">
        <f t="shared" si="6665"/>
        <v>0</v>
      </c>
      <c r="BK1978" s="31"/>
      <c r="BL1978" s="31"/>
      <c r="BM1978" s="31"/>
      <c r="BN1978" s="31">
        <f t="shared" si="6666"/>
        <v>71340.241999999998</v>
      </c>
      <c r="BO1978" s="31">
        <f t="shared" si="6667"/>
        <v>0</v>
      </c>
      <c r="BP1978" s="31">
        <f t="shared" si="6668"/>
        <v>0</v>
      </c>
      <c r="BQ1978" s="31"/>
      <c r="BR1978" s="31"/>
      <c r="BS1978" s="31">
        <f t="shared" si="6669"/>
        <v>71340.241999999998</v>
      </c>
      <c r="BT1978" s="31">
        <f t="shared" si="6670"/>
        <v>0</v>
      </c>
      <c r="BU1978" s="31">
        <f t="shared" si="6671"/>
        <v>0</v>
      </c>
      <c r="BV1978" s="31"/>
      <c r="BW1978" s="31"/>
      <c r="BX1978" s="31">
        <f t="shared" si="6672"/>
        <v>71340.241999999998</v>
      </c>
      <c r="BY1978" s="31">
        <f t="shared" si="6673"/>
        <v>0</v>
      </c>
      <c r="BZ1978" s="31">
        <f t="shared" si="6674"/>
        <v>0</v>
      </c>
      <c r="CA1978" s="31"/>
      <c r="CB1978" s="31"/>
      <c r="CC1978" s="31"/>
      <c r="CD1978" s="31">
        <f t="shared" si="6716"/>
        <v>71340.241999999998</v>
      </c>
      <c r="CE1978" s="31">
        <f t="shared" si="6717"/>
        <v>0</v>
      </c>
      <c r="CF1978" s="31">
        <f t="shared" si="6718"/>
        <v>0</v>
      </c>
      <c r="CG1978" s="31"/>
      <c r="CH1978" s="24"/>
      <c r="CI1978" s="40"/>
    </row>
    <row r="1979" s="33" customFormat="1" ht="43.75">
      <c r="A1979" s="34" t="s">
        <v>1138</v>
      </c>
      <c r="B1979" s="35"/>
      <c r="C1979" s="34"/>
      <c r="D1979" s="34"/>
      <c r="E1979" s="36" t="s">
        <v>1139</v>
      </c>
      <c r="F1979" s="37">
        <f>F1980+F1989+F1994</f>
        <v>88897.899999999994</v>
      </c>
      <c r="G1979" s="37">
        <f>G1980+G1989+G1994</f>
        <v>47645.099999999999</v>
      </c>
      <c r="H1979" s="37">
        <f>H1980+H1989+H1994</f>
        <v>47645.099999999999</v>
      </c>
      <c r="I1979" s="37">
        <f>I1980+I1989+I1994</f>
        <v>16495.5</v>
      </c>
      <c r="J1979" s="37">
        <f>J1980+J1989+J1994</f>
        <v>16147.799999999999</v>
      </c>
      <c r="K1979" s="37">
        <f>K1980+K1989+K1994</f>
        <v>15647.799999999999</v>
      </c>
      <c r="L1979" s="37">
        <f t="shared" si="6639"/>
        <v>105393.39999999999</v>
      </c>
      <c r="M1979" s="37">
        <f t="shared" si="6640"/>
        <v>63792.899999999994</v>
      </c>
      <c r="N1979" s="37">
        <f t="shared" si="6641"/>
        <v>63292.899999999994</v>
      </c>
      <c r="O1979" s="37">
        <f>O1980+O1989+O1994</f>
        <v>0</v>
      </c>
      <c r="P1979" s="37">
        <f>P1980+P1989+P1994</f>
        <v>0</v>
      </c>
      <c r="Q1979" s="37">
        <f>Q1980+Q1989+Q1994</f>
        <v>0</v>
      </c>
      <c r="R1979" s="37">
        <f t="shared" si="6642"/>
        <v>105393.39999999999</v>
      </c>
      <c r="S1979" s="37">
        <f t="shared" si="6643"/>
        <v>63792.899999999994</v>
      </c>
      <c r="T1979" s="37">
        <f t="shared" si="6644"/>
        <v>63292.899999999994</v>
      </c>
      <c r="U1979" s="37">
        <f>U1980+U1989+U1994</f>
        <v>0</v>
      </c>
      <c r="V1979" s="37">
        <f>V1980+V1989+V1994</f>
        <v>0</v>
      </c>
      <c r="W1979" s="37">
        <f>W1980+W1989+W1994</f>
        <v>0</v>
      </c>
      <c r="X1979" s="37">
        <f t="shared" si="6645"/>
        <v>105393.39999999999</v>
      </c>
      <c r="Y1979" s="37">
        <f t="shared" si="6646"/>
        <v>63792.899999999994</v>
      </c>
      <c r="Z1979" s="37">
        <f t="shared" si="6647"/>
        <v>63292.899999999994</v>
      </c>
      <c r="AA1979" s="37">
        <f>AA1980+AA1989+AA1994</f>
        <v>0</v>
      </c>
      <c r="AB1979" s="37">
        <f>AB1980+AB1989+AB1994</f>
        <v>0</v>
      </c>
      <c r="AC1979" s="37">
        <f>AC1980+AC1989+AC1994</f>
        <v>0</v>
      </c>
      <c r="AD1979" s="37">
        <f t="shared" si="6648"/>
        <v>105393.39999999999</v>
      </c>
      <c r="AE1979" s="37">
        <f t="shared" si="6649"/>
        <v>63792.899999999994</v>
      </c>
      <c r="AF1979" s="37">
        <f t="shared" si="6650"/>
        <v>63292.899999999994</v>
      </c>
      <c r="AG1979" s="37">
        <f>AG1980+AG1989+AG1994</f>
        <v>0</v>
      </c>
      <c r="AH1979" s="37">
        <f>AH1980+AH1989+AH1994</f>
        <v>0</v>
      </c>
      <c r="AI1979" s="37">
        <f>AI1980+AI1989+AI1994</f>
        <v>0</v>
      </c>
      <c r="AJ1979" s="37">
        <f t="shared" si="6651"/>
        <v>105393.39999999999</v>
      </c>
      <c r="AK1979" s="37">
        <f t="shared" si="6652"/>
        <v>63792.899999999994</v>
      </c>
      <c r="AL1979" s="37">
        <f t="shared" si="6653"/>
        <v>63292.899999999994</v>
      </c>
      <c r="AM1979" s="37">
        <f>AM1980+AM1989+AM1994</f>
        <v>0</v>
      </c>
      <c r="AN1979" s="37">
        <f>AN1980+AN1989+AN1994</f>
        <v>0</v>
      </c>
      <c r="AO1979" s="37">
        <f>AO1980+AO1989+AO1994</f>
        <v>0</v>
      </c>
      <c r="AP1979" s="37">
        <f t="shared" si="6654"/>
        <v>105393.39999999999</v>
      </c>
      <c r="AQ1979" s="37">
        <f t="shared" si="6655"/>
        <v>63792.899999999994</v>
      </c>
      <c r="AR1979" s="37">
        <f t="shared" si="6656"/>
        <v>63292.899999999994</v>
      </c>
      <c r="AS1979" s="37">
        <f>AS1980+AS1989+AS1994</f>
        <v>0</v>
      </c>
      <c r="AT1979" s="37">
        <f>AT1980+AT1989+AT1994</f>
        <v>0</v>
      </c>
      <c r="AU1979" s="37">
        <f>AU1980+AU1989+AU1994</f>
        <v>0</v>
      </c>
      <c r="AV1979" s="37">
        <f t="shared" si="6657"/>
        <v>105393.39999999999</v>
      </c>
      <c r="AW1979" s="37">
        <f t="shared" si="6658"/>
        <v>63792.899999999994</v>
      </c>
      <c r="AX1979" s="37">
        <f t="shared" si="6659"/>
        <v>63292.899999999994</v>
      </c>
      <c r="AY1979" s="37">
        <f>AY1980+AY1989+AY1994</f>
        <v>6724.8959999999997</v>
      </c>
      <c r="AZ1979" s="37">
        <f>AZ1980+AZ1989+AZ1994</f>
        <v>21662.574000000001</v>
      </c>
      <c r="BA1979" s="37">
        <f>BA1980+BA1989+BA1994</f>
        <v>21662.574000000001</v>
      </c>
      <c r="BB1979" s="37">
        <f t="shared" si="6660"/>
        <v>112118.29599999999</v>
      </c>
      <c r="BC1979" s="37">
        <f t="shared" si="6661"/>
        <v>85455.473999999987</v>
      </c>
      <c r="BD1979" s="37">
        <f t="shared" si="6662"/>
        <v>84955.473999999987</v>
      </c>
      <c r="BE1979" s="37">
        <f>BE1980+BE1989+BE1994</f>
        <v>-4057.8620000000001</v>
      </c>
      <c r="BF1979" s="37">
        <f>BF1980+BF1989+BF1994</f>
        <v>-21662.574000000001</v>
      </c>
      <c r="BG1979" s="37">
        <f>BG1980+BG1989+BG1994</f>
        <v>-21662.574000000001</v>
      </c>
      <c r="BH1979" s="37">
        <f t="shared" si="6663"/>
        <v>108060.43399999999</v>
      </c>
      <c r="BI1979" s="37">
        <f t="shared" si="6664"/>
        <v>63792.899999999987</v>
      </c>
      <c r="BJ1979" s="37">
        <f t="shared" si="6665"/>
        <v>63292.899999999987</v>
      </c>
      <c r="BK1979" s="37">
        <f>BK1980+BK1989+BK1994</f>
        <v>0</v>
      </c>
      <c r="BL1979" s="37">
        <f>BL1980+BL1989+BL1994</f>
        <v>0</v>
      </c>
      <c r="BM1979" s="37">
        <f>BM1980+BM1989+BM1994</f>
        <v>0</v>
      </c>
      <c r="BN1979" s="37">
        <f t="shared" si="6666"/>
        <v>108060.43399999999</v>
      </c>
      <c r="BO1979" s="37">
        <f t="shared" si="6667"/>
        <v>63792.899999999987</v>
      </c>
      <c r="BP1979" s="37">
        <f t="shared" si="6668"/>
        <v>63292.899999999987</v>
      </c>
      <c r="BQ1979" s="37">
        <f>BQ1980+BQ1989+BQ1994</f>
        <v>0</v>
      </c>
      <c r="BR1979" s="37">
        <f>BR1980+BR1989+BR1994</f>
        <v>0</v>
      </c>
      <c r="BS1979" s="31">
        <f t="shared" si="6669"/>
        <v>108060.43399999999</v>
      </c>
      <c r="BT1979" s="31">
        <f t="shared" si="6670"/>
        <v>63792.899999999987</v>
      </c>
      <c r="BU1979" s="31">
        <f t="shared" si="6671"/>
        <v>63292.899999999987</v>
      </c>
      <c r="BV1979" s="37">
        <f>BV1980+BV1989+BV1994</f>
        <v>0</v>
      </c>
      <c r="BW1979" s="37">
        <f>BW1980+BW1989+BW1994</f>
        <v>0</v>
      </c>
      <c r="BX1979" s="37">
        <f t="shared" si="6672"/>
        <v>108060.43399999999</v>
      </c>
      <c r="BY1979" s="37">
        <f t="shared" si="6673"/>
        <v>63792.899999999987</v>
      </c>
      <c r="BZ1979" s="37">
        <f t="shared" si="6674"/>
        <v>63292.899999999987</v>
      </c>
      <c r="CA1979" s="37">
        <f>CA1980+CA1989+CA1994</f>
        <v>0</v>
      </c>
      <c r="CB1979" s="37">
        <f>CB1980+CB1989+CB1994</f>
        <v>0</v>
      </c>
      <c r="CC1979" s="37">
        <f>CC1980+CC1989+CC1994</f>
        <v>0</v>
      </c>
      <c r="CD1979" s="37">
        <f t="shared" si="6716"/>
        <v>108060.43399999999</v>
      </c>
      <c r="CE1979" s="37">
        <f t="shared" si="6717"/>
        <v>63792.899999999987</v>
      </c>
      <c r="CF1979" s="37">
        <f t="shared" si="6718"/>
        <v>63292.899999999987</v>
      </c>
      <c r="CG1979" s="37">
        <f>CG1980+CG1989+CG1994</f>
        <v>0</v>
      </c>
      <c r="CH1979" s="24"/>
      <c r="CI1979" s="38"/>
      <c r="CK1979" s="33" t="s">
        <v>27</v>
      </c>
    </row>
    <row r="1980" ht="57.700000000000003">
      <c r="A1980" s="16" t="s">
        <v>1140</v>
      </c>
      <c r="B1980" s="17"/>
      <c r="C1980" s="16"/>
      <c r="D1980" s="16"/>
      <c r="E1980" s="39" t="s">
        <v>1141</v>
      </c>
      <c r="F1980" s="31">
        <f>F1981+F1985</f>
        <v>18503.599999999999</v>
      </c>
      <c r="G1980" s="31">
        <f>G1981+G1985</f>
        <v>18980.599999999999</v>
      </c>
      <c r="H1980" s="31">
        <f>H1981+H1985</f>
        <v>18980.599999999999</v>
      </c>
      <c r="I1980" s="31">
        <f>I1981+I1985</f>
        <v>-8504.5</v>
      </c>
      <c r="J1980" s="31">
        <f>J1981+J1985</f>
        <v>-8852.2000000000007</v>
      </c>
      <c r="K1980" s="31">
        <f>K1981+K1985</f>
        <v>-8852.2000000000007</v>
      </c>
      <c r="L1980" s="31">
        <f t="shared" si="6639"/>
        <v>9999.0999999999985</v>
      </c>
      <c r="M1980" s="31">
        <f t="shared" si="6640"/>
        <v>10128.399999999998</v>
      </c>
      <c r="N1980" s="31">
        <f t="shared" si="6641"/>
        <v>10128.399999999998</v>
      </c>
      <c r="O1980" s="31">
        <f>O1981+O1985</f>
        <v>0</v>
      </c>
      <c r="P1980" s="31">
        <f>P1981+P1985</f>
        <v>0</v>
      </c>
      <c r="Q1980" s="31">
        <f>Q1981+Q1985</f>
        <v>0</v>
      </c>
      <c r="R1980" s="31">
        <f t="shared" si="6642"/>
        <v>9999.0999999999985</v>
      </c>
      <c r="S1980" s="31">
        <f t="shared" si="6643"/>
        <v>10128.399999999998</v>
      </c>
      <c r="T1980" s="31">
        <f t="shared" si="6644"/>
        <v>10128.399999999998</v>
      </c>
      <c r="U1980" s="31">
        <f>U1981+U1985</f>
        <v>0</v>
      </c>
      <c r="V1980" s="31">
        <f>V1981+V1985</f>
        <v>0</v>
      </c>
      <c r="W1980" s="31">
        <f>W1981+W1985</f>
        <v>0</v>
      </c>
      <c r="X1980" s="31">
        <f t="shared" si="6645"/>
        <v>9999.0999999999985</v>
      </c>
      <c r="Y1980" s="31">
        <f t="shared" si="6646"/>
        <v>10128.399999999998</v>
      </c>
      <c r="Z1980" s="31">
        <f t="shared" si="6647"/>
        <v>10128.399999999998</v>
      </c>
      <c r="AA1980" s="31">
        <f>AA1981+AA1985</f>
        <v>0</v>
      </c>
      <c r="AB1980" s="31">
        <f>AB1981+AB1985</f>
        <v>0</v>
      </c>
      <c r="AC1980" s="31">
        <f>AC1981+AC1985</f>
        <v>0</v>
      </c>
      <c r="AD1980" s="31">
        <f t="shared" si="6648"/>
        <v>9999.0999999999985</v>
      </c>
      <c r="AE1980" s="31">
        <f t="shared" si="6649"/>
        <v>10128.399999999998</v>
      </c>
      <c r="AF1980" s="31">
        <f t="shared" si="6650"/>
        <v>10128.399999999998</v>
      </c>
      <c r="AG1980" s="31">
        <f>AG1981+AG1985</f>
        <v>0</v>
      </c>
      <c r="AH1980" s="31">
        <f>AH1981+AH1985</f>
        <v>0</v>
      </c>
      <c r="AI1980" s="31">
        <f>AI1981+AI1985</f>
        <v>0</v>
      </c>
      <c r="AJ1980" s="31">
        <f t="shared" si="6651"/>
        <v>9999.0999999999985</v>
      </c>
      <c r="AK1980" s="31">
        <f t="shared" si="6652"/>
        <v>10128.399999999998</v>
      </c>
      <c r="AL1980" s="31">
        <f t="shared" si="6653"/>
        <v>10128.399999999998</v>
      </c>
      <c r="AM1980" s="31">
        <f>AM1981+AM1985</f>
        <v>0</v>
      </c>
      <c r="AN1980" s="31">
        <f>AN1981+AN1985</f>
        <v>0</v>
      </c>
      <c r="AO1980" s="31">
        <f>AO1981+AO1985</f>
        <v>0</v>
      </c>
      <c r="AP1980" s="31">
        <f t="shared" si="6654"/>
        <v>9999.0999999999985</v>
      </c>
      <c r="AQ1980" s="31">
        <f t="shared" si="6655"/>
        <v>10128.399999999998</v>
      </c>
      <c r="AR1980" s="31">
        <f t="shared" si="6656"/>
        <v>10128.399999999998</v>
      </c>
      <c r="AS1980" s="31">
        <f>AS1981+AS1985</f>
        <v>0</v>
      </c>
      <c r="AT1980" s="31">
        <f>AT1981+AT1985</f>
        <v>0</v>
      </c>
      <c r="AU1980" s="31">
        <f>AU1981+AU1985</f>
        <v>0</v>
      </c>
      <c r="AV1980" s="31">
        <f t="shared" si="6657"/>
        <v>9999.0999999999985</v>
      </c>
      <c r="AW1980" s="31">
        <f t="shared" si="6658"/>
        <v>10128.399999999998</v>
      </c>
      <c r="AX1980" s="31">
        <f t="shared" si="6659"/>
        <v>10128.399999999998</v>
      </c>
      <c r="AY1980" s="31">
        <f>AY1981+AY1985</f>
        <v>0</v>
      </c>
      <c r="AZ1980" s="31">
        <f>AZ1981+AZ1985</f>
        <v>0</v>
      </c>
      <c r="BA1980" s="31">
        <f>BA1981+BA1985</f>
        <v>0</v>
      </c>
      <c r="BB1980" s="31">
        <f t="shared" si="6660"/>
        <v>9999.0999999999985</v>
      </c>
      <c r="BC1980" s="31">
        <f t="shared" si="6661"/>
        <v>10128.399999999998</v>
      </c>
      <c r="BD1980" s="31">
        <f t="shared" si="6662"/>
        <v>10128.399999999998</v>
      </c>
      <c r="BE1980" s="31">
        <f>BE1981+BE1985</f>
        <v>0</v>
      </c>
      <c r="BF1980" s="31">
        <f>BF1981+BF1985</f>
        <v>0</v>
      </c>
      <c r="BG1980" s="31">
        <f>BG1981+BG1985</f>
        <v>0</v>
      </c>
      <c r="BH1980" s="31">
        <f t="shared" si="6663"/>
        <v>9999.0999999999985</v>
      </c>
      <c r="BI1980" s="31">
        <f t="shared" si="6664"/>
        <v>10128.399999999998</v>
      </c>
      <c r="BJ1980" s="31">
        <f t="shared" si="6665"/>
        <v>10128.399999999998</v>
      </c>
      <c r="BK1980" s="31">
        <f>BK1981+BK1985</f>
        <v>0</v>
      </c>
      <c r="BL1980" s="31">
        <f>BL1981+BL1985</f>
        <v>0</v>
      </c>
      <c r="BM1980" s="31">
        <f>BM1981+BM1985</f>
        <v>0</v>
      </c>
      <c r="BN1980" s="31">
        <f t="shared" si="6666"/>
        <v>9999.0999999999985</v>
      </c>
      <c r="BO1980" s="31">
        <f t="shared" si="6667"/>
        <v>10128.399999999998</v>
      </c>
      <c r="BP1980" s="31">
        <f t="shared" si="6668"/>
        <v>10128.399999999998</v>
      </c>
      <c r="BQ1980" s="31">
        <f>BQ1981+BQ1985</f>
        <v>0</v>
      </c>
      <c r="BR1980" s="31">
        <f>BR1981+BR1985</f>
        <v>0</v>
      </c>
      <c r="BS1980" s="31">
        <f t="shared" si="6669"/>
        <v>9999.0999999999985</v>
      </c>
      <c r="BT1980" s="31">
        <f t="shared" si="6670"/>
        <v>10128.399999999998</v>
      </c>
      <c r="BU1980" s="31">
        <f t="shared" si="6671"/>
        <v>10128.399999999998</v>
      </c>
      <c r="BV1980" s="31">
        <f>BV1981+BV1985</f>
        <v>0</v>
      </c>
      <c r="BW1980" s="31">
        <f>BW1981+BW1985</f>
        <v>0</v>
      </c>
      <c r="BX1980" s="31">
        <f t="shared" si="6672"/>
        <v>9999.0999999999985</v>
      </c>
      <c r="BY1980" s="31">
        <f t="shared" si="6673"/>
        <v>10128.399999999998</v>
      </c>
      <c r="BZ1980" s="31">
        <f t="shared" si="6674"/>
        <v>10128.399999999998</v>
      </c>
      <c r="CA1980" s="31">
        <f>CA1981+CA1985</f>
        <v>0</v>
      </c>
      <c r="CB1980" s="31">
        <f>CB1981+CB1985</f>
        <v>0</v>
      </c>
      <c r="CC1980" s="31">
        <f>CC1981+CC1985</f>
        <v>0</v>
      </c>
      <c r="CD1980" s="31">
        <f t="shared" si="6716"/>
        <v>9999.0999999999985</v>
      </c>
      <c r="CE1980" s="31">
        <f t="shared" si="6717"/>
        <v>10128.399999999998</v>
      </c>
      <c r="CF1980" s="31">
        <f t="shared" si="6718"/>
        <v>10128.399999999998</v>
      </c>
      <c r="CG1980" s="31">
        <f>CG1981+CG1985</f>
        <v>0</v>
      </c>
      <c r="CH1980" s="24"/>
      <c r="CI1980" s="40"/>
      <c r="CL1980" s="1" t="s">
        <v>28</v>
      </c>
    </row>
    <row r="1981" ht="43.75">
      <c r="A1981" s="16" t="s">
        <v>1142</v>
      </c>
      <c r="B1981" s="17"/>
      <c r="C1981" s="16"/>
      <c r="D1981" s="16"/>
      <c r="E1981" s="39" t="s">
        <v>130</v>
      </c>
      <c r="F1981" s="31">
        <f t="shared" ref="F1981:F1992" si="6719">F1982</f>
        <v>18429</v>
      </c>
      <c r="G1981" s="31">
        <f t="shared" ref="G1981:G1992" si="6720">G1982</f>
        <v>18980.599999999999</v>
      </c>
      <c r="H1981" s="31">
        <f t="shared" ref="H1981:H1992" si="6721">H1982</f>
        <v>18980.599999999999</v>
      </c>
      <c r="I1981" s="31">
        <f t="shared" ref="I1981:I1992" si="6722">I1982</f>
        <v>-8504.5</v>
      </c>
      <c r="J1981" s="31">
        <f t="shared" ref="J1981:J1992" si="6723">J1982</f>
        <v>-8852.2000000000007</v>
      </c>
      <c r="K1981" s="31">
        <f t="shared" ref="K1981:K1992" si="6724">K1982</f>
        <v>-8852.2000000000007</v>
      </c>
      <c r="L1981" s="31">
        <f t="shared" si="6639"/>
        <v>9924.5</v>
      </c>
      <c r="M1981" s="31">
        <f t="shared" si="6640"/>
        <v>10128.399999999998</v>
      </c>
      <c r="N1981" s="31">
        <f t="shared" si="6641"/>
        <v>10128.399999999998</v>
      </c>
      <c r="O1981" s="31">
        <f t="shared" ref="O1981:O1992" si="6725">O1982</f>
        <v>0</v>
      </c>
      <c r="P1981" s="31">
        <f t="shared" ref="P1981:P1992" si="6726">P1982</f>
        <v>0</v>
      </c>
      <c r="Q1981" s="31">
        <f t="shared" ref="Q1981:Q1992" si="6727">Q1982</f>
        <v>0</v>
      </c>
      <c r="R1981" s="31">
        <f t="shared" si="6642"/>
        <v>9924.5</v>
      </c>
      <c r="S1981" s="31">
        <f t="shared" si="6643"/>
        <v>10128.399999999998</v>
      </c>
      <c r="T1981" s="31">
        <f t="shared" si="6644"/>
        <v>10128.399999999998</v>
      </c>
      <c r="U1981" s="31">
        <f t="shared" ref="U1981:U1992" si="6728">U1982</f>
        <v>0</v>
      </c>
      <c r="V1981" s="31">
        <f t="shared" ref="V1981:V1992" si="6729">V1982</f>
        <v>0</v>
      </c>
      <c r="W1981" s="31">
        <f t="shared" ref="W1981:W1992" si="6730">W1982</f>
        <v>0</v>
      </c>
      <c r="X1981" s="31">
        <f t="shared" si="6645"/>
        <v>9924.5</v>
      </c>
      <c r="Y1981" s="31">
        <f t="shared" si="6646"/>
        <v>10128.399999999998</v>
      </c>
      <c r="Z1981" s="31">
        <f t="shared" si="6647"/>
        <v>10128.399999999998</v>
      </c>
      <c r="AA1981" s="31">
        <f t="shared" ref="AA1981:AA1992" si="6731">AA1982</f>
        <v>0</v>
      </c>
      <c r="AB1981" s="31">
        <f t="shared" ref="AB1981:AB1992" si="6732">AB1982</f>
        <v>0</v>
      </c>
      <c r="AC1981" s="31">
        <f t="shared" ref="AC1981:AC1992" si="6733">AC1982</f>
        <v>0</v>
      </c>
      <c r="AD1981" s="31">
        <f t="shared" si="6648"/>
        <v>9924.5</v>
      </c>
      <c r="AE1981" s="31">
        <f t="shared" si="6649"/>
        <v>10128.399999999998</v>
      </c>
      <c r="AF1981" s="31">
        <f t="shared" si="6650"/>
        <v>10128.399999999998</v>
      </c>
      <c r="AG1981" s="31">
        <f t="shared" ref="AG1981:AG1992" si="6734">AG1982</f>
        <v>0</v>
      </c>
      <c r="AH1981" s="31">
        <f t="shared" ref="AH1981:AH1992" si="6735">AH1982</f>
        <v>0</v>
      </c>
      <c r="AI1981" s="31">
        <f t="shared" ref="AI1981:AI1992" si="6736">AI1982</f>
        <v>0</v>
      </c>
      <c r="AJ1981" s="31">
        <f t="shared" si="6651"/>
        <v>9924.5</v>
      </c>
      <c r="AK1981" s="31">
        <f t="shared" si="6652"/>
        <v>10128.399999999998</v>
      </c>
      <c r="AL1981" s="31">
        <f t="shared" si="6653"/>
        <v>10128.399999999998</v>
      </c>
      <c r="AM1981" s="31">
        <f t="shared" ref="AM1981:AM1992" si="6737">AM1982</f>
        <v>0</v>
      </c>
      <c r="AN1981" s="31">
        <f t="shared" ref="AN1981:AN1992" si="6738">AN1982</f>
        <v>0</v>
      </c>
      <c r="AO1981" s="31">
        <f t="shared" ref="AO1981:AO1992" si="6739">AO1982</f>
        <v>0</v>
      </c>
      <c r="AP1981" s="31">
        <f t="shared" si="6654"/>
        <v>9924.5</v>
      </c>
      <c r="AQ1981" s="31">
        <f t="shared" si="6655"/>
        <v>10128.399999999998</v>
      </c>
      <c r="AR1981" s="31">
        <f t="shared" si="6656"/>
        <v>10128.399999999998</v>
      </c>
      <c r="AS1981" s="31">
        <f t="shared" ref="AS1981:AS1992" si="6740">AS1982</f>
        <v>0</v>
      </c>
      <c r="AT1981" s="31">
        <f t="shared" ref="AT1981:AT1992" si="6741">AT1982</f>
        <v>0</v>
      </c>
      <c r="AU1981" s="31">
        <f t="shared" ref="AU1981:AU1992" si="6742">AU1982</f>
        <v>0</v>
      </c>
      <c r="AV1981" s="31">
        <f t="shared" si="6657"/>
        <v>9924.5</v>
      </c>
      <c r="AW1981" s="31">
        <f t="shared" si="6658"/>
        <v>10128.399999999998</v>
      </c>
      <c r="AX1981" s="31">
        <f t="shared" si="6659"/>
        <v>10128.399999999998</v>
      </c>
      <c r="AY1981" s="31">
        <f t="shared" ref="AY1981:AY1992" si="6743">AY1982</f>
        <v>0</v>
      </c>
      <c r="AZ1981" s="31">
        <f t="shared" ref="AZ1981:AZ1992" si="6744">AZ1982</f>
        <v>0</v>
      </c>
      <c r="BA1981" s="31">
        <f t="shared" ref="BA1981:BA1992" si="6745">BA1982</f>
        <v>0</v>
      </c>
      <c r="BB1981" s="31">
        <f t="shared" si="6660"/>
        <v>9924.5</v>
      </c>
      <c r="BC1981" s="31">
        <f t="shared" si="6661"/>
        <v>10128.399999999998</v>
      </c>
      <c r="BD1981" s="31">
        <f t="shared" si="6662"/>
        <v>10128.399999999998</v>
      </c>
      <c r="BE1981" s="31">
        <f t="shared" ref="BE1981:BE1992" si="6746">BE1982</f>
        <v>0</v>
      </c>
      <c r="BF1981" s="31">
        <f t="shared" ref="BF1981:BF1992" si="6747">BF1982</f>
        <v>0</v>
      </c>
      <c r="BG1981" s="31">
        <f t="shared" ref="BG1981:BG1992" si="6748">BG1982</f>
        <v>0</v>
      </c>
      <c r="BH1981" s="31">
        <f t="shared" si="6663"/>
        <v>9924.5</v>
      </c>
      <c r="BI1981" s="31">
        <f t="shared" si="6664"/>
        <v>10128.399999999998</v>
      </c>
      <c r="BJ1981" s="31">
        <f t="shared" si="6665"/>
        <v>10128.399999999998</v>
      </c>
      <c r="BK1981" s="31">
        <f t="shared" ref="BK1981:BK1992" si="6749">BK1982</f>
        <v>0</v>
      </c>
      <c r="BL1981" s="31">
        <f t="shared" ref="BL1981:BL1992" si="6750">BL1982</f>
        <v>0</v>
      </c>
      <c r="BM1981" s="31">
        <f t="shared" ref="BM1981:BM1992" si="6751">BM1982</f>
        <v>0</v>
      </c>
      <c r="BN1981" s="31">
        <f t="shared" si="6666"/>
        <v>9924.5</v>
      </c>
      <c r="BO1981" s="31">
        <f t="shared" si="6667"/>
        <v>10128.399999999998</v>
      </c>
      <c r="BP1981" s="31">
        <f t="shared" si="6668"/>
        <v>10128.399999999998</v>
      </c>
      <c r="BQ1981" s="31">
        <f t="shared" ref="BQ1981:BQ1992" si="6752">BQ1982</f>
        <v>0</v>
      </c>
      <c r="BR1981" s="31">
        <f t="shared" ref="BR1981:BR1992" si="6753">BR1982</f>
        <v>0</v>
      </c>
      <c r="BS1981" s="31">
        <f t="shared" si="6669"/>
        <v>9924.5</v>
      </c>
      <c r="BT1981" s="31">
        <f t="shared" si="6670"/>
        <v>10128.399999999998</v>
      </c>
      <c r="BU1981" s="31">
        <f t="shared" si="6671"/>
        <v>10128.399999999998</v>
      </c>
      <c r="BV1981" s="31">
        <f t="shared" ref="BV1981:BV1992" si="6754">BV1982</f>
        <v>0</v>
      </c>
      <c r="BW1981" s="31">
        <f t="shared" ref="BW1981:BW1992" si="6755">BW1982</f>
        <v>0</v>
      </c>
      <c r="BX1981" s="31">
        <f t="shared" si="6672"/>
        <v>9924.5</v>
      </c>
      <c r="BY1981" s="31">
        <f t="shared" si="6673"/>
        <v>10128.399999999998</v>
      </c>
      <c r="BZ1981" s="31">
        <f t="shared" si="6674"/>
        <v>10128.399999999998</v>
      </c>
      <c r="CA1981" s="31">
        <f t="shared" ref="CA1981:CA1992" si="6756">CA1982</f>
        <v>0</v>
      </c>
      <c r="CB1981" s="31">
        <f t="shared" ref="CB1981:CB1992" si="6757">CB1982</f>
        <v>0</v>
      </c>
      <c r="CC1981" s="31">
        <f t="shared" ref="CC1981:CC1992" si="6758">CC1982</f>
        <v>0</v>
      </c>
      <c r="CD1981" s="31">
        <f t="shared" si="6716"/>
        <v>9924.5</v>
      </c>
      <c r="CE1981" s="31">
        <f t="shared" si="6717"/>
        <v>10128.399999999998</v>
      </c>
      <c r="CF1981" s="31">
        <f t="shared" si="6718"/>
        <v>10128.399999999998</v>
      </c>
      <c r="CG1981" s="31">
        <f t="shared" ref="CG1981:CG1992" si="6759">CG1982</f>
        <v>0</v>
      </c>
      <c r="CH1981" s="24"/>
      <c r="CI1981" s="40"/>
      <c r="CO1981" s="1" t="s">
        <v>31</v>
      </c>
    </row>
    <row r="1982" ht="43.75">
      <c r="A1982" s="16" t="s">
        <v>1142</v>
      </c>
      <c r="B1982" s="17">
        <v>600</v>
      </c>
      <c r="C1982" s="16"/>
      <c r="D1982" s="16"/>
      <c r="E1982" s="39" t="s">
        <v>45</v>
      </c>
      <c r="F1982" s="31">
        <f t="shared" si="6719"/>
        <v>18429</v>
      </c>
      <c r="G1982" s="31">
        <f t="shared" si="6720"/>
        <v>18980.599999999999</v>
      </c>
      <c r="H1982" s="31">
        <f t="shared" si="6721"/>
        <v>18980.599999999999</v>
      </c>
      <c r="I1982" s="31">
        <f t="shared" si="6722"/>
        <v>-8504.5</v>
      </c>
      <c r="J1982" s="31">
        <f t="shared" si="6723"/>
        <v>-8852.2000000000007</v>
      </c>
      <c r="K1982" s="31">
        <f t="shared" si="6724"/>
        <v>-8852.2000000000007</v>
      </c>
      <c r="L1982" s="31">
        <f t="shared" si="6639"/>
        <v>9924.5</v>
      </c>
      <c r="M1982" s="31">
        <f t="shared" si="6640"/>
        <v>10128.399999999998</v>
      </c>
      <c r="N1982" s="31">
        <f t="shared" si="6641"/>
        <v>10128.399999999998</v>
      </c>
      <c r="O1982" s="31">
        <f t="shared" si="6725"/>
        <v>0</v>
      </c>
      <c r="P1982" s="31">
        <f t="shared" si="6726"/>
        <v>0</v>
      </c>
      <c r="Q1982" s="31">
        <f t="shared" si="6727"/>
        <v>0</v>
      </c>
      <c r="R1982" s="31">
        <f t="shared" si="6642"/>
        <v>9924.5</v>
      </c>
      <c r="S1982" s="31">
        <f t="shared" si="6643"/>
        <v>10128.399999999998</v>
      </c>
      <c r="T1982" s="31">
        <f t="shared" si="6644"/>
        <v>10128.399999999998</v>
      </c>
      <c r="U1982" s="31">
        <f t="shared" si="6728"/>
        <v>0</v>
      </c>
      <c r="V1982" s="31">
        <f t="shared" si="6729"/>
        <v>0</v>
      </c>
      <c r="W1982" s="31">
        <f t="shared" si="6730"/>
        <v>0</v>
      </c>
      <c r="X1982" s="31">
        <f t="shared" si="6645"/>
        <v>9924.5</v>
      </c>
      <c r="Y1982" s="31">
        <f t="shared" si="6646"/>
        <v>10128.399999999998</v>
      </c>
      <c r="Z1982" s="31">
        <f t="shared" si="6647"/>
        <v>10128.399999999998</v>
      </c>
      <c r="AA1982" s="31">
        <f t="shared" si="6731"/>
        <v>0</v>
      </c>
      <c r="AB1982" s="31">
        <f t="shared" si="6732"/>
        <v>0</v>
      </c>
      <c r="AC1982" s="31">
        <f t="shared" si="6733"/>
        <v>0</v>
      </c>
      <c r="AD1982" s="31">
        <f t="shared" si="6648"/>
        <v>9924.5</v>
      </c>
      <c r="AE1982" s="31">
        <f t="shared" si="6649"/>
        <v>10128.399999999998</v>
      </c>
      <c r="AF1982" s="31">
        <f t="shared" si="6650"/>
        <v>10128.399999999998</v>
      </c>
      <c r="AG1982" s="31">
        <f t="shared" si="6734"/>
        <v>0</v>
      </c>
      <c r="AH1982" s="31">
        <f t="shared" si="6735"/>
        <v>0</v>
      </c>
      <c r="AI1982" s="31">
        <f t="shared" si="6736"/>
        <v>0</v>
      </c>
      <c r="AJ1982" s="31">
        <f t="shared" si="6651"/>
        <v>9924.5</v>
      </c>
      <c r="AK1982" s="31">
        <f t="shared" si="6652"/>
        <v>10128.399999999998</v>
      </c>
      <c r="AL1982" s="31">
        <f t="shared" si="6653"/>
        <v>10128.399999999998</v>
      </c>
      <c r="AM1982" s="31">
        <f t="shared" si="6737"/>
        <v>0</v>
      </c>
      <c r="AN1982" s="31">
        <f t="shared" si="6738"/>
        <v>0</v>
      </c>
      <c r="AO1982" s="31">
        <f t="shared" si="6739"/>
        <v>0</v>
      </c>
      <c r="AP1982" s="31">
        <f t="shared" si="6654"/>
        <v>9924.5</v>
      </c>
      <c r="AQ1982" s="31">
        <f t="shared" si="6655"/>
        <v>10128.399999999998</v>
      </c>
      <c r="AR1982" s="31">
        <f t="shared" si="6656"/>
        <v>10128.399999999998</v>
      </c>
      <c r="AS1982" s="31">
        <f t="shared" si="6740"/>
        <v>0</v>
      </c>
      <c r="AT1982" s="31">
        <f t="shared" si="6741"/>
        <v>0</v>
      </c>
      <c r="AU1982" s="31">
        <f t="shared" si="6742"/>
        <v>0</v>
      </c>
      <c r="AV1982" s="31">
        <f t="shared" si="6657"/>
        <v>9924.5</v>
      </c>
      <c r="AW1982" s="31">
        <f t="shared" si="6658"/>
        <v>10128.399999999998</v>
      </c>
      <c r="AX1982" s="31">
        <f t="shared" si="6659"/>
        <v>10128.399999999998</v>
      </c>
      <c r="AY1982" s="31">
        <f t="shared" si="6743"/>
        <v>0</v>
      </c>
      <c r="AZ1982" s="31">
        <f t="shared" si="6744"/>
        <v>0</v>
      </c>
      <c r="BA1982" s="31">
        <f t="shared" si="6745"/>
        <v>0</v>
      </c>
      <c r="BB1982" s="31">
        <f t="shared" si="6660"/>
        <v>9924.5</v>
      </c>
      <c r="BC1982" s="31">
        <f t="shared" si="6661"/>
        <v>10128.399999999998</v>
      </c>
      <c r="BD1982" s="31">
        <f t="shared" si="6662"/>
        <v>10128.399999999998</v>
      </c>
      <c r="BE1982" s="31">
        <f t="shared" si="6746"/>
        <v>0</v>
      </c>
      <c r="BF1982" s="31">
        <f t="shared" si="6747"/>
        <v>0</v>
      </c>
      <c r="BG1982" s="31">
        <f t="shared" si="6748"/>
        <v>0</v>
      </c>
      <c r="BH1982" s="31">
        <f t="shared" si="6663"/>
        <v>9924.5</v>
      </c>
      <c r="BI1982" s="31">
        <f t="shared" si="6664"/>
        <v>10128.399999999998</v>
      </c>
      <c r="BJ1982" s="31">
        <f t="shared" si="6665"/>
        <v>10128.399999999998</v>
      </c>
      <c r="BK1982" s="31">
        <f t="shared" si="6749"/>
        <v>0</v>
      </c>
      <c r="BL1982" s="31">
        <f t="shared" si="6750"/>
        <v>0</v>
      </c>
      <c r="BM1982" s="31">
        <f t="shared" si="6751"/>
        <v>0</v>
      </c>
      <c r="BN1982" s="31">
        <f t="shared" si="6666"/>
        <v>9924.5</v>
      </c>
      <c r="BO1982" s="31">
        <f t="shared" si="6667"/>
        <v>10128.399999999998</v>
      </c>
      <c r="BP1982" s="31">
        <f t="shared" si="6668"/>
        <v>10128.399999999998</v>
      </c>
      <c r="BQ1982" s="31">
        <f t="shared" si="6752"/>
        <v>0</v>
      </c>
      <c r="BR1982" s="31">
        <f t="shared" si="6753"/>
        <v>0</v>
      </c>
      <c r="BS1982" s="31">
        <f t="shared" si="6669"/>
        <v>9924.5</v>
      </c>
      <c r="BT1982" s="31">
        <f t="shared" si="6670"/>
        <v>10128.399999999998</v>
      </c>
      <c r="BU1982" s="31">
        <f t="shared" si="6671"/>
        <v>10128.399999999998</v>
      </c>
      <c r="BV1982" s="31">
        <f t="shared" si="6754"/>
        <v>0</v>
      </c>
      <c r="BW1982" s="31">
        <f t="shared" si="6755"/>
        <v>0</v>
      </c>
      <c r="BX1982" s="31">
        <f t="shared" si="6672"/>
        <v>9924.5</v>
      </c>
      <c r="BY1982" s="31">
        <f t="shared" si="6673"/>
        <v>10128.399999999998</v>
      </c>
      <c r="BZ1982" s="31">
        <f t="shared" si="6674"/>
        <v>10128.399999999998</v>
      </c>
      <c r="CA1982" s="31">
        <f t="shared" si="6756"/>
        <v>0</v>
      </c>
      <c r="CB1982" s="31">
        <f t="shared" si="6757"/>
        <v>0</v>
      </c>
      <c r="CC1982" s="31">
        <f t="shared" si="6758"/>
        <v>0</v>
      </c>
      <c r="CD1982" s="31">
        <f t="shared" si="6716"/>
        <v>9924.5</v>
      </c>
      <c r="CE1982" s="31">
        <f t="shared" si="6717"/>
        <v>10128.399999999998</v>
      </c>
      <c r="CF1982" s="31">
        <f t="shared" si="6718"/>
        <v>10128.399999999998</v>
      </c>
      <c r="CG1982" s="31">
        <f t="shared" si="6759"/>
        <v>0</v>
      </c>
      <c r="CH1982" s="24"/>
      <c r="CI1982" s="40"/>
      <c r="CM1982" s="1" t="s">
        <v>29</v>
      </c>
    </row>
    <row r="1983" ht="15">
      <c r="A1983" s="16" t="s">
        <v>1142</v>
      </c>
      <c r="B1983" s="17">
        <v>610</v>
      </c>
      <c r="C1983" s="16"/>
      <c r="D1983" s="16"/>
      <c r="E1983" s="39" t="s">
        <v>104</v>
      </c>
      <c r="F1983" s="31">
        <f t="shared" si="6719"/>
        <v>18429</v>
      </c>
      <c r="G1983" s="31">
        <f t="shared" si="6720"/>
        <v>18980.599999999999</v>
      </c>
      <c r="H1983" s="31">
        <f t="shared" si="6721"/>
        <v>18980.599999999999</v>
      </c>
      <c r="I1983" s="31">
        <f t="shared" si="6722"/>
        <v>-8504.5</v>
      </c>
      <c r="J1983" s="31">
        <f t="shared" si="6723"/>
        <v>-8852.2000000000007</v>
      </c>
      <c r="K1983" s="31">
        <f t="shared" si="6724"/>
        <v>-8852.2000000000007</v>
      </c>
      <c r="L1983" s="31">
        <f t="shared" si="6639"/>
        <v>9924.5</v>
      </c>
      <c r="M1983" s="31">
        <f t="shared" si="6640"/>
        <v>10128.399999999998</v>
      </c>
      <c r="N1983" s="31">
        <f t="shared" si="6641"/>
        <v>10128.399999999998</v>
      </c>
      <c r="O1983" s="31">
        <f t="shared" si="6725"/>
        <v>0</v>
      </c>
      <c r="P1983" s="31">
        <f t="shared" si="6726"/>
        <v>0</v>
      </c>
      <c r="Q1983" s="31">
        <f t="shared" si="6727"/>
        <v>0</v>
      </c>
      <c r="R1983" s="31">
        <f t="shared" si="6642"/>
        <v>9924.5</v>
      </c>
      <c r="S1983" s="31">
        <f t="shared" si="6643"/>
        <v>10128.399999999998</v>
      </c>
      <c r="T1983" s="31">
        <f t="shared" si="6644"/>
        <v>10128.399999999998</v>
      </c>
      <c r="U1983" s="31">
        <f t="shared" si="6728"/>
        <v>0</v>
      </c>
      <c r="V1983" s="31">
        <f t="shared" si="6729"/>
        <v>0</v>
      </c>
      <c r="W1983" s="31">
        <f t="shared" si="6730"/>
        <v>0</v>
      </c>
      <c r="X1983" s="31">
        <f t="shared" si="6645"/>
        <v>9924.5</v>
      </c>
      <c r="Y1983" s="31">
        <f t="shared" si="6646"/>
        <v>10128.399999999998</v>
      </c>
      <c r="Z1983" s="31">
        <f t="shared" si="6647"/>
        <v>10128.399999999998</v>
      </c>
      <c r="AA1983" s="31">
        <f t="shared" si="6731"/>
        <v>0</v>
      </c>
      <c r="AB1983" s="31">
        <f t="shared" si="6732"/>
        <v>0</v>
      </c>
      <c r="AC1983" s="31">
        <f t="shared" si="6733"/>
        <v>0</v>
      </c>
      <c r="AD1983" s="31">
        <f t="shared" si="6648"/>
        <v>9924.5</v>
      </c>
      <c r="AE1983" s="31">
        <f t="shared" si="6649"/>
        <v>10128.399999999998</v>
      </c>
      <c r="AF1983" s="31">
        <f t="shared" si="6650"/>
        <v>10128.399999999998</v>
      </c>
      <c r="AG1983" s="31">
        <f t="shared" si="6734"/>
        <v>0</v>
      </c>
      <c r="AH1983" s="31">
        <f t="shared" si="6735"/>
        <v>0</v>
      </c>
      <c r="AI1983" s="31">
        <f t="shared" si="6736"/>
        <v>0</v>
      </c>
      <c r="AJ1983" s="31">
        <f t="shared" si="6651"/>
        <v>9924.5</v>
      </c>
      <c r="AK1983" s="31">
        <f t="shared" si="6652"/>
        <v>10128.399999999998</v>
      </c>
      <c r="AL1983" s="31">
        <f t="shared" si="6653"/>
        <v>10128.399999999998</v>
      </c>
      <c r="AM1983" s="31">
        <f t="shared" si="6737"/>
        <v>0</v>
      </c>
      <c r="AN1983" s="31">
        <f t="shared" si="6738"/>
        <v>0</v>
      </c>
      <c r="AO1983" s="31">
        <f t="shared" si="6739"/>
        <v>0</v>
      </c>
      <c r="AP1983" s="31">
        <f t="shared" si="6654"/>
        <v>9924.5</v>
      </c>
      <c r="AQ1983" s="31">
        <f t="shared" si="6655"/>
        <v>10128.399999999998</v>
      </c>
      <c r="AR1983" s="31">
        <f t="shared" si="6656"/>
        <v>10128.399999999998</v>
      </c>
      <c r="AS1983" s="31">
        <f t="shared" si="6740"/>
        <v>0</v>
      </c>
      <c r="AT1983" s="31">
        <f t="shared" si="6741"/>
        <v>0</v>
      </c>
      <c r="AU1983" s="31">
        <f t="shared" si="6742"/>
        <v>0</v>
      </c>
      <c r="AV1983" s="31">
        <f t="shared" si="6657"/>
        <v>9924.5</v>
      </c>
      <c r="AW1983" s="31">
        <f t="shared" si="6658"/>
        <v>10128.399999999998</v>
      </c>
      <c r="AX1983" s="31">
        <f t="shared" si="6659"/>
        <v>10128.399999999998</v>
      </c>
      <c r="AY1983" s="31">
        <f t="shared" si="6743"/>
        <v>0</v>
      </c>
      <c r="AZ1983" s="31">
        <f t="shared" si="6744"/>
        <v>0</v>
      </c>
      <c r="BA1983" s="31">
        <f t="shared" si="6745"/>
        <v>0</v>
      </c>
      <c r="BB1983" s="31">
        <f t="shared" si="6660"/>
        <v>9924.5</v>
      </c>
      <c r="BC1983" s="31">
        <f t="shared" si="6661"/>
        <v>10128.399999999998</v>
      </c>
      <c r="BD1983" s="31">
        <f t="shared" si="6662"/>
        <v>10128.399999999998</v>
      </c>
      <c r="BE1983" s="31">
        <f t="shared" si="6746"/>
        <v>0</v>
      </c>
      <c r="BF1983" s="31">
        <f t="shared" si="6747"/>
        <v>0</v>
      </c>
      <c r="BG1983" s="31">
        <f t="shared" si="6748"/>
        <v>0</v>
      </c>
      <c r="BH1983" s="31">
        <f t="shared" si="6663"/>
        <v>9924.5</v>
      </c>
      <c r="BI1983" s="31">
        <f t="shared" si="6664"/>
        <v>10128.399999999998</v>
      </c>
      <c r="BJ1983" s="31">
        <f t="shared" si="6665"/>
        <v>10128.399999999998</v>
      </c>
      <c r="BK1983" s="31">
        <f t="shared" si="6749"/>
        <v>0</v>
      </c>
      <c r="BL1983" s="31">
        <f t="shared" si="6750"/>
        <v>0</v>
      </c>
      <c r="BM1983" s="31">
        <f t="shared" si="6751"/>
        <v>0</v>
      </c>
      <c r="BN1983" s="31">
        <f t="shared" si="6666"/>
        <v>9924.5</v>
      </c>
      <c r="BO1983" s="31">
        <f t="shared" si="6667"/>
        <v>10128.399999999998</v>
      </c>
      <c r="BP1983" s="31">
        <f t="shared" si="6668"/>
        <v>10128.399999999998</v>
      </c>
      <c r="BQ1983" s="31">
        <f t="shared" si="6752"/>
        <v>0</v>
      </c>
      <c r="BR1983" s="31">
        <f t="shared" si="6753"/>
        <v>0</v>
      </c>
      <c r="BS1983" s="31">
        <f t="shared" si="6669"/>
        <v>9924.5</v>
      </c>
      <c r="BT1983" s="31">
        <f t="shared" si="6670"/>
        <v>10128.399999999998</v>
      </c>
      <c r="BU1983" s="31">
        <f t="shared" si="6671"/>
        <v>10128.399999999998</v>
      </c>
      <c r="BV1983" s="31">
        <f t="shared" si="6754"/>
        <v>0</v>
      </c>
      <c r="BW1983" s="31">
        <f t="shared" si="6755"/>
        <v>0</v>
      </c>
      <c r="BX1983" s="31">
        <f t="shared" si="6672"/>
        <v>9924.5</v>
      </c>
      <c r="BY1983" s="31">
        <f t="shared" si="6673"/>
        <v>10128.399999999998</v>
      </c>
      <c r="BZ1983" s="31">
        <f t="shared" si="6674"/>
        <v>10128.399999999998</v>
      </c>
      <c r="CA1983" s="31">
        <f t="shared" si="6756"/>
        <v>0</v>
      </c>
      <c r="CB1983" s="31">
        <f t="shared" si="6757"/>
        <v>0</v>
      </c>
      <c r="CC1983" s="31">
        <f t="shared" si="6758"/>
        <v>0</v>
      </c>
      <c r="CD1983" s="31">
        <f t="shared" si="6716"/>
        <v>9924.5</v>
      </c>
      <c r="CE1983" s="31">
        <f t="shared" si="6717"/>
        <v>10128.399999999998</v>
      </c>
      <c r="CF1983" s="31">
        <f t="shared" si="6718"/>
        <v>10128.399999999998</v>
      </c>
      <c r="CG1983" s="31">
        <f t="shared" si="6759"/>
        <v>0</v>
      </c>
      <c r="CH1983" s="24"/>
      <c r="CI1983" s="40"/>
      <c r="CN1983" s="1" t="s">
        <v>30</v>
      </c>
    </row>
    <row r="1984" ht="15">
      <c r="A1984" s="16" t="s">
        <v>1142</v>
      </c>
      <c r="B1984" s="17">
        <v>610</v>
      </c>
      <c r="C1984" s="16" t="s">
        <v>66</v>
      </c>
      <c r="D1984" s="16" t="s">
        <v>67</v>
      </c>
      <c r="E1984" s="39" t="s">
        <v>68</v>
      </c>
      <c r="F1984" s="31">
        <v>18429</v>
      </c>
      <c r="G1984" s="31">
        <v>18980.599999999999</v>
      </c>
      <c r="H1984" s="31">
        <v>18980.599999999999</v>
      </c>
      <c r="I1984" s="31">
        <v>-8504.5</v>
      </c>
      <c r="J1984" s="31">
        <v>-8852.2000000000007</v>
      </c>
      <c r="K1984" s="31">
        <v>-8852.2000000000007</v>
      </c>
      <c r="L1984" s="31">
        <f t="shared" si="6639"/>
        <v>9924.5</v>
      </c>
      <c r="M1984" s="31">
        <f t="shared" si="6640"/>
        <v>10128.399999999998</v>
      </c>
      <c r="N1984" s="31">
        <f t="shared" si="6641"/>
        <v>10128.399999999998</v>
      </c>
      <c r="O1984" s="31"/>
      <c r="P1984" s="31"/>
      <c r="Q1984" s="31"/>
      <c r="R1984" s="31">
        <f t="shared" si="6642"/>
        <v>9924.5</v>
      </c>
      <c r="S1984" s="31">
        <f t="shared" si="6643"/>
        <v>10128.399999999998</v>
      </c>
      <c r="T1984" s="31">
        <f t="shared" si="6644"/>
        <v>10128.399999999998</v>
      </c>
      <c r="U1984" s="31"/>
      <c r="V1984" s="31"/>
      <c r="W1984" s="31"/>
      <c r="X1984" s="31">
        <f t="shared" si="6645"/>
        <v>9924.5</v>
      </c>
      <c r="Y1984" s="31">
        <f t="shared" si="6646"/>
        <v>10128.399999999998</v>
      </c>
      <c r="Z1984" s="31">
        <f t="shared" si="6647"/>
        <v>10128.399999999998</v>
      </c>
      <c r="AA1984" s="31"/>
      <c r="AB1984" s="31"/>
      <c r="AC1984" s="31"/>
      <c r="AD1984" s="31">
        <f t="shared" si="6648"/>
        <v>9924.5</v>
      </c>
      <c r="AE1984" s="31">
        <f t="shared" si="6649"/>
        <v>10128.399999999998</v>
      </c>
      <c r="AF1984" s="31">
        <f t="shared" si="6650"/>
        <v>10128.399999999998</v>
      </c>
      <c r="AG1984" s="31"/>
      <c r="AH1984" s="31"/>
      <c r="AI1984" s="31"/>
      <c r="AJ1984" s="31">
        <f t="shared" si="6651"/>
        <v>9924.5</v>
      </c>
      <c r="AK1984" s="31">
        <f t="shared" si="6652"/>
        <v>10128.399999999998</v>
      </c>
      <c r="AL1984" s="31">
        <f t="shared" si="6653"/>
        <v>10128.399999999998</v>
      </c>
      <c r="AM1984" s="31"/>
      <c r="AN1984" s="31"/>
      <c r="AO1984" s="31"/>
      <c r="AP1984" s="31">
        <f t="shared" si="6654"/>
        <v>9924.5</v>
      </c>
      <c r="AQ1984" s="31">
        <f t="shared" si="6655"/>
        <v>10128.399999999998</v>
      </c>
      <c r="AR1984" s="31">
        <f t="shared" si="6656"/>
        <v>10128.399999999998</v>
      </c>
      <c r="AS1984" s="31"/>
      <c r="AT1984" s="31"/>
      <c r="AU1984" s="31"/>
      <c r="AV1984" s="31">
        <f t="shared" si="6657"/>
        <v>9924.5</v>
      </c>
      <c r="AW1984" s="31">
        <f t="shared" si="6658"/>
        <v>10128.399999999998</v>
      </c>
      <c r="AX1984" s="31">
        <f t="shared" si="6659"/>
        <v>10128.399999999998</v>
      </c>
      <c r="AY1984" s="31"/>
      <c r="AZ1984" s="31"/>
      <c r="BA1984" s="31"/>
      <c r="BB1984" s="31">
        <f t="shared" si="6660"/>
        <v>9924.5</v>
      </c>
      <c r="BC1984" s="31">
        <f t="shared" si="6661"/>
        <v>10128.399999999998</v>
      </c>
      <c r="BD1984" s="31">
        <f t="shared" si="6662"/>
        <v>10128.399999999998</v>
      </c>
      <c r="BE1984" s="31"/>
      <c r="BF1984" s="31"/>
      <c r="BG1984" s="31"/>
      <c r="BH1984" s="31">
        <f t="shared" si="6663"/>
        <v>9924.5</v>
      </c>
      <c r="BI1984" s="31">
        <f t="shared" si="6664"/>
        <v>10128.399999999998</v>
      </c>
      <c r="BJ1984" s="31">
        <f t="shared" si="6665"/>
        <v>10128.399999999998</v>
      </c>
      <c r="BK1984" s="31"/>
      <c r="BL1984" s="31"/>
      <c r="BM1984" s="31"/>
      <c r="BN1984" s="31">
        <f t="shared" si="6666"/>
        <v>9924.5</v>
      </c>
      <c r="BO1984" s="31">
        <f t="shared" si="6667"/>
        <v>10128.399999999998</v>
      </c>
      <c r="BP1984" s="31">
        <f t="shared" si="6668"/>
        <v>10128.399999999998</v>
      </c>
      <c r="BQ1984" s="31"/>
      <c r="BR1984" s="31"/>
      <c r="BS1984" s="31">
        <f t="shared" si="6669"/>
        <v>9924.5</v>
      </c>
      <c r="BT1984" s="31">
        <f t="shared" si="6670"/>
        <v>10128.399999999998</v>
      </c>
      <c r="BU1984" s="31">
        <f t="shared" si="6671"/>
        <v>10128.399999999998</v>
      </c>
      <c r="BV1984" s="31"/>
      <c r="BW1984" s="31"/>
      <c r="BX1984" s="31">
        <f t="shared" si="6672"/>
        <v>9924.5</v>
      </c>
      <c r="BY1984" s="31">
        <f t="shared" si="6673"/>
        <v>10128.399999999998</v>
      </c>
      <c r="BZ1984" s="31">
        <f t="shared" si="6674"/>
        <v>10128.399999999998</v>
      </c>
      <c r="CA1984" s="31"/>
      <c r="CB1984" s="31"/>
      <c r="CC1984" s="31"/>
      <c r="CD1984" s="31">
        <f t="shared" si="6716"/>
        <v>9924.5</v>
      </c>
      <c r="CE1984" s="31">
        <f t="shared" si="6717"/>
        <v>10128.399999999998</v>
      </c>
      <c r="CF1984" s="31">
        <f t="shared" si="6718"/>
        <v>10128.399999999998</v>
      </c>
      <c r="CG1984" s="31"/>
      <c r="CH1984" s="24"/>
      <c r="CI1984" s="40">
        <v>41</v>
      </c>
    </row>
    <row r="1985" ht="29.850000000000001">
      <c r="A1985" s="16" t="s">
        <v>1143</v>
      </c>
      <c r="B1985" s="17"/>
      <c r="C1985" s="16"/>
      <c r="D1985" s="16"/>
      <c r="E1985" s="39" t="s">
        <v>206</v>
      </c>
      <c r="F1985" s="31">
        <f t="shared" si="6719"/>
        <v>74.599999999999994</v>
      </c>
      <c r="G1985" s="31">
        <f t="shared" si="6720"/>
        <v>0</v>
      </c>
      <c r="H1985" s="31">
        <f t="shared" si="6721"/>
        <v>0</v>
      </c>
      <c r="I1985" s="31">
        <f t="shared" si="6722"/>
        <v>0</v>
      </c>
      <c r="J1985" s="31">
        <f t="shared" si="6723"/>
        <v>0</v>
      </c>
      <c r="K1985" s="31">
        <f t="shared" si="6724"/>
        <v>0</v>
      </c>
      <c r="L1985" s="31">
        <f t="shared" si="6639"/>
        <v>74.599999999999994</v>
      </c>
      <c r="M1985" s="31">
        <f t="shared" si="6640"/>
        <v>0</v>
      </c>
      <c r="N1985" s="31">
        <f t="shared" si="6641"/>
        <v>0</v>
      </c>
      <c r="O1985" s="31">
        <f t="shared" si="6725"/>
        <v>0</v>
      </c>
      <c r="P1985" s="31">
        <f t="shared" si="6726"/>
        <v>0</v>
      </c>
      <c r="Q1985" s="31">
        <f t="shared" si="6727"/>
        <v>0</v>
      </c>
      <c r="R1985" s="31">
        <f t="shared" si="6642"/>
        <v>74.599999999999994</v>
      </c>
      <c r="S1985" s="31">
        <f t="shared" si="6643"/>
        <v>0</v>
      </c>
      <c r="T1985" s="31">
        <f t="shared" si="6644"/>
        <v>0</v>
      </c>
      <c r="U1985" s="31">
        <f t="shared" si="6728"/>
        <v>0</v>
      </c>
      <c r="V1985" s="31">
        <f t="shared" si="6729"/>
        <v>0</v>
      </c>
      <c r="W1985" s="31">
        <f t="shared" si="6730"/>
        <v>0</v>
      </c>
      <c r="X1985" s="31">
        <f t="shared" si="6645"/>
        <v>74.599999999999994</v>
      </c>
      <c r="Y1985" s="31">
        <f t="shared" si="6646"/>
        <v>0</v>
      </c>
      <c r="Z1985" s="31">
        <f t="shared" si="6647"/>
        <v>0</v>
      </c>
      <c r="AA1985" s="31">
        <f t="shared" si="6731"/>
        <v>0</v>
      </c>
      <c r="AB1985" s="31">
        <f t="shared" si="6732"/>
        <v>0</v>
      </c>
      <c r="AC1985" s="31">
        <f t="shared" si="6733"/>
        <v>0</v>
      </c>
      <c r="AD1985" s="31">
        <f t="shared" si="6648"/>
        <v>74.599999999999994</v>
      </c>
      <c r="AE1985" s="31">
        <f t="shared" si="6649"/>
        <v>0</v>
      </c>
      <c r="AF1985" s="31">
        <f t="shared" si="6650"/>
        <v>0</v>
      </c>
      <c r="AG1985" s="31">
        <f t="shared" si="6734"/>
        <v>0</v>
      </c>
      <c r="AH1985" s="31">
        <f t="shared" si="6735"/>
        <v>0</v>
      </c>
      <c r="AI1985" s="31">
        <f t="shared" si="6736"/>
        <v>0</v>
      </c>
      <c r="AJ1985" s="31">
        <f t="shared" si="6651"/>
        <v>74.599999999999994</v>
      </c>
      <c r="AK1985" s="31">
        <f t="shared" si="6652"/>
        <v>0</v>
      </c>
      <c r="AL1985" s="31">
        <f t="shared" si="6653"/>
        <v>0</v>
      </c>
      <c r="AM1985" s="31">
        <f t="shared" si="6737"/>
        <v>0</v>
      </c>
      <c r="AN1985" s="31">
        <f t="shared" si="6738"/>
        <v>0</v>
      </c>
      <c r="AO1985" s="31">
        <f t="shared" si="6739"/>
        <v>0</v>
      </c>
      <c r="AP1985" s="31">
        <f t="shared" si="6654"/>
        <v>74.599999999999994</v>
      </c>
      <c r="AQ1985" s="31">
        <f t="shared" si="6655"/>
        <v>0</v>
      </c>
      <c r="AR1985" s="31">
        <f t="shared" si="6656"/>
        <v>0</v>
      </c>
      <c r="AS1985" s="31">
        <f t="shared" si="6740"/>
        <v>0</v>
      </c>
      <c r="AT1985" s="31">
        <f t="shared" si="6741"/>
        <v>0</v>
      </c>
      <c r="AU1985" s="31">
        <f t="shared" si="6742"/>
        <v>0</v>
      </c>
      <c r="AV1985" s="31">
        <f t="shared" si="6657"/>
        <v>74.599999999999994</v>
      </c>
      <c r="AW1985" s="31">
        <f t="shared" si="6658"/>
        <v>0</v>
      </c>
      <c r="AX1985" s="31">
        <f t="shared" si="6659"/>
        <v>0</v>
      </c>
      <c r="AY1985" s="31">
        <f t="shared" si="6743"/>
        <v>0</v>
      </c>
      <c r="AZ1985" s="31">
        <f t="shared" si="6744"/>
        <v>0</v>
      </c>
      <c r="BA1985" s="31">
        <f t="shared" si="6745"/>
        <v>0</v>
      </c>
      <c r="BB1985" s="31">
        <f t="shared" si="6660"/>
        <v>74.599999999999994</v>
      </c>
      <c r="BC1985" s="31">
        <f t="shared" si="6661"/>
        <v>0</v>
      </c>
      <c r="BD1985" s="31">
        <f t="shared" si="6662"/>
        <v>0</v>
      </c>
      <c r="BE1985" s="31">
        <f t="shared" si="6746"/>
        <v>0</v>
      </c>
      <c r="BF1985" s="31">
        <f t="shared" si="6747"/>
        <v>0</v>
      </c>
      <c r="BG1985" s="31">
        <f t="shared" si="6748"/>
        <v>0</v>
      </c>
      <c r="BH1985" s="31">
        <f t="shared" si="6663"/>
        <v>74.599999999999994</v>
      </c>
      <c r="BI1985" s="31">
        <f t="shared" si="6664"/>
        <v>0</v>
      </c>
      <c r="BJ1985" s="31">
        <f t="shared" si="6665"/>
        <v>0</v>
      </c>
      <c r="BK1985" s="31">
        <f t="shared" si="6749"/>
        <v>0</v>
      </c>
      <c r="BL1985" s="31">
        <f t="shared" si="6750"/>
        <v>0</v>
      </c>
      <c r="BM1985" s="31">
        <f t="shared" si="6751"/>
        <v>0</v>
      </c>
      <c r="BN1985" s="31">
        <f t="shared" si="6666"/>
        <v>74.599999999999994</v>
      </c>
      <c r="BO1985" s="31">
        <f t="shared" si="6667"/>
        <v>0</v>
      </c>
      <c r="BP1985" s="31">
        <f t="shared" si="6668"/>
        <v>0</v>
      </c>
      <c r="BQ1985" s="31">
        <f t="shared" si="6752"/>
        <v>0</v>
      </c>
      <c r="BR1985" s="31">
        <f t="shared" si="6753"/>
        <v>0</v>
      </c>
      <c r="BS1985" s="31">
        <f t="shared" si="6669"/>
        <v>74.599999999999994</v>
      </c>
      <c r="BT1985" s="31">
        <f t="shared" si="6670"/>
        <v>0</v>
      </c>
      <c r="BU1985" s="31">
        <f t="shared" si="6671"/>
        <v>0</v>
      </c>
      <c r="BV1985" s="31">
        <f t="shared" si="6754"/>
        <v>0</v>
      </c>
      <c r="BW1985" s="31">
        <f t="shared" si="6755"/>
        <v>0</v>
      </c>
      <c r="BX1985" s="31">
        <f t="shared" si="6672"/>
        <v>74.599999999999994</v>
      </c>
      <c r="BY1985" s="31">
        <f t="shared" si="6673"/>
        <v>0</v>
      </c>
      <c r="BZ1985" s="31">
        <f t="shared" si="6674"/>
        <v>0</v>
      </c>
      <c r="CA1985" s="31">
        <f t="shared" si="6756"/>
        <v>0</v>
      </c>
      <c r="CB1985" s="31">
        <f t="shared" si="6757"/>
        <v>0</v>
      </c>
      <c r="CC1985" s="31">
        <f t="shared" si="6758"/>
        <v>0</v>
      </c>
      <c r="CD1985" s="31">
        <f t="shared" si="6716"/>
        <v>74.599999999999994</v>
      </c>
      <c r="CE1985" s="31">
        <f t="shared" si="6717"/>
        <v>0</v>
      </c>
      <c r="CF1985" s="31">
        <f t="shared" si="6718"/>
        <v>0</v>
      </c>
      <c r="CG1985" s="31">
        <f t="shared" si="6759"/>
        <v>0</v>
      </c>
      <c r="CH1985" s="24"/>
      <c r="CI1985" s="40"/>
      <c r="CO1985" s="1" t="s">
        <v>31</v>
      </c>
    </row>
    <row r="1986" ht="43.75">
      <c r="A1986" s="16" t="s">
        <v>1143</v>
      </c>
      <c r="B1986" s="17">
        <v>600</v>
      </c>
      <c r="C1986" s="16"/>
      <c r="D1986" s="16"/>
      <c r="E1986" s="39" t="s">
        <v>45</v>
      </c>
      <c r="F1986" s="31">
        <f t="shared" si="6719"/>
        <v>74.599999999999994</v>
      </c>
      <c r="G1986" s="31">
        <f t="shared" si="6720"/>
        <v>0</v>
      </c>
      <c r="H1986" s="31">
        <f t="shared" si="6721"/>
        <v>0</v>
      </c>
      <c r="I1986" s="31">
        <f t="shared" si="6722"/>
        <v>0</v>
      </c>
      <c r="J1986" s="31">
        <f t="shared" si="6723"/>
        <v>0</v>
      </c>
      <c r="K1986" s="31">
        <f t="shared" si="6724"/>
        <v>0</v>
      </c>
      <c r="L1986" s="31">
        <f t="shared" si="6639"/>
        <v>74.599999999999994</v>
      </c>
      <c r="M1986" s="31">
        <f t="shared" si="6640"/>
        <v>0</v>
      </c>
      <c r="N1986" s="31">
        <f t="shared" si="6641"/>
        <v>0</v>
      </c>
      <c r="O1986" s="31">
        <f t="shared" si="6725"/>
        <v>0</v>
      </c>
      <c r="P1986" s="31">
        <f t="shared" si="6726"/>
        <v>0</v>
      </c>
      <c r="Q1986" s="31">
        <f t="shared" si="6727"/>
        <v>0</v>
      </c>
      <c r="R1986" s="31">
        <f t="shared" si="6642"/>
        <v>74.599999999999994</v>
      </c>
      <c r="S1986" s="31">
        <f t="shared" si="6643"/>
        <v>0</v>
      </c>
      <c r="T1986" s="31">
        <f t="shared" si="6644"/>
        <v>0</v>
      </c>
      <c r="U1986" s="31">
        <f t="shared" si="6728"/>
        <v>0</v>
      </c>
      <c r="V1986" s="31">
        <f t="shared" si="6729"/>
        <v>0</v>
      </c>
      <c r="W1986" s="31">
        <f t="shared" si="6730"/>
        <v>0</v>
      </c>
      <c r="X1986" s="31">
        <f t="shared" si="6645"/>
        <v>74.599999999999994</v>
      </c>
      <c r="Y1986" s="31">
        <f t="shared" si="6646"/>
        <v>0</v>
      </c>
      <c r="Z1986" s="31">
        <f t="shared" si="6647"/>
        <v>0</v>
      </c>
      <c r="AA1986" s="31">
        <f t="shared" si="6731"/>
        <v>0</v>
      </c>
      <c r="AB1986" s="31">
        <f t="shared" si="6732"/>
        <v>0</v>
      </c>
      <c r="AC1986" s="31">
        <f t="shared" si="6733"/>
        <v>0</v>
      </c>
      <c r="AD1986" s="31">
        <f t="shared" si="6648"/>
        <v>74.599999999999994</v>
      </c>
      <c r="AE1986" s="31">
        <f t="shared" si="6649"/>
        <v>0</v>
      </c>
      <c r="AF1986" s="31">
        <f t="shared" si="6650"/>
        <v>0</v>
      </c>
      <c r="AG1986" s="31">
        <f t="shared" si="6734"/>
        <v>0</v>
      </c>
      <c r="AH1986" s="31">
        <f t="shared" si="6735"/>
        <v>0</v>
      </c>
      <c r="AI1986" s="31">
        <f t="shared" si="6736"/>
        <v>0</v>
      </c>
      <c r="AJ1986" s="31">
        <f t="shared" si="6651"/>
        <v>74.599999999999994</v>
      </c>
      <c r="AK1986" s="31">
        <f t="shared" si="6652"/>
        <v>0</v>
      </c>
      <c r="AL1986" s="31">
        <f t="shared" si="6653"/>
        <v>0</v>
      </c>
      <c r="AM1986" s="31">
        <f t="shared" si="6737"/>
        <v>0</v>
      </c>
      <c r="AN1986" s="31">
        <f t="shared" si="6738"/>
        <v>0</v>
      </c>
      <c r="AO1986" s="31">
        <f t="shared" si="6739"/>
        <v>0</v>
      </c>
      <c r="AP1986" s="31">
        <f t="shared" si="6654"/>
        <v>74.599999999999994</v>
      </c>
      <c r="AQ1986" s="31">
        <f t="shared" si="6655"/>
        <v>0</v>
      </c>
      <c r="AR1986" s="31">
        <f t="shared" si="6656"/>
        <v>0</v>
      </c>
      <c r="AS1986" s="31">
        <f t="shared" si="6740"/>
        <v>0</v>
      </c>
      <c r="AT1986" s="31">
        <f t="shared" si="6741"/>
        <v>0</v>
      </c>
      <c r="AU1986" s="31">
        <f t="shared" si="6742"/>
        <v>0</v>
      </c>
      <c r="AV1986" s="31">
        <f t="shared" si="6657"/>
        <v>74.599999999999994</v>
      </c>
      <c r="AW1986" s="31">
        <f t="shared" si="6658"/>
        <v>0</v>
      </c>
      <c r="AX1986" s="31">
        <f t="shared" si="6659"/>
        <v>0</v>
      </c>
      <c r="AY1986" s="31">
        <f t="shared" si="6743"/>
        <v>0</v>
      </c>
      <c r="AZ1986" s="31">
        <f t="shared" si="6744"/>
        <v>0</v>
      </c>
      <c r="BA1986" s="31">
        <f t="shared" si="6745"/>
        <v>0</v>
      </c>
      <c r="BB1986" s="31">
        <f t="shared" si="6660"/>
        <v>74.599999999999994</v>
      </c>
      <c r="BC1986" s="31">
        <f t="shared" si="6661"/>
        <v>0</v>
      </c>
      <c r="BD1986" s="31">
        <f t="shared" si="6662"/>
        <v>0</v>
      </c>
      <c r="BE1986" s="31">
        <f t="shared" si="6746"/>
        <v>0</v>
      </c>
      <c r="BF1986" s="31">
        <f t="shared" si="6747"/>
        <v>0</v>
      </c>
      <c r="BG1986" s="31">
        <f t="shared" si="6748"/>
        <v>0</v>
      </c>
      <c r="BH1986" s="31">
        <f t="shared" si="6663"/>
        <v>74.599999999999994</v>
      </c>
      <c r="BI1986" s="31">
        <f t="shared" si="6664"/>
        <v>0</v>
      </c>
      <c r="BJ1986" s="31">
        <f t="shared" si="6665"/>
        <v>0</v>
      </c>
      <c r="BK1986" s="31">
        <f t="shared" si="6749"/>
        <v>0</v>
      </c>
      <c r="BL1986" s="31">
        <f t="shared" si="6750"/>
        <v>0</v>
      </c>
      <c r="BM1986" s="31">
        <f t="shared" si="6751"/>
        <v>0</v>
      </c>
      <c r="BN1986" s="31">
        <f t="shared" si="6666"/>
        <v>74.599999999999994</v>
      </c>
      <c r="BO1986" s="31">
        <f t="shared" si="6667"/>
        <v>0</v>
      </c>
      <c r="BP1986" s="31">
        <f t="shared" si="6668"/>
        <v>0</v>
      </c>
      <c r="BQ1986" s="31">
        <f t="shared" si="6752"/>
        <v>0</v>
      </c>
      <c r="BR1986" s="31">
        <f t="shared" si="6753"/>
        <v>0</v>
      </c>
      <c r="BS1986" s="31">
        <f t="shared" si="6669"/>
        <v>74.599999999999994</v>
      </c>
      <c r="BT1986" s="31">
        <f t="shared" si="6670"/>
        <v>0</v>
      </c>
      <c r="BU1986" s="31">
        <f t="shared" si="6671"/>
        <v>0</v>
      </c>
      <c r="BV1986" s="31">
        <f t="shared" si="6754"/>
        <v>0</v>
      </c>
      <c r="BW1986" s="31">
        <f t="shared" si="6755"/>
        <v>0</v>
      </c>
      <c r="BX1986" s="31">
        <f t="shared" si="6672"/>
        <v>74.599999999999994</v>
      </c>
      <c r="BY1986" s="31">
        <f t="shared" si="6673"/>
        <v>0</v>
      </c>
      <c r="BZ1986" s="31">
        <f t="shared" si="6674"/>
        <v>0</v>
      </c>
      <c r="CA1986" s="31">
        <f t="shared" si="6756"/>
        <v>0</v>
      </c>
      <c r="CB1986" s="31">
        <f t="shared" si="6757"/>
        <v>0</v>
      </c>
      <c r="CC1986" s="31">
        <f t="shared" si="6758"/>
        <v>0</v>
      </c>
      <c r="CD1986" s="31">
        <f t="shared" si="6716"/>
        <v>74.599999999999994</v>
      </c>
      <c r="CE1986" s="31">
        <f t="shared" si="6717"/>
        <v>0</v>
      </c>
      <c r="CF1986" s="31">
        <f t="shared" si="6718"/>
        <v>0</v>
      </c>
      <c r="CG1986" s="31">
        <f t="shared" si="6759"/>
        <v>0</v>
      </c>
      <c r="CH1986" s="24"/>
      <c r="CI1986" s="40"/>
      <c r="CM1986" s="1" t="s">
        <v>29</v>
      </c>
    </row>
    <row r="1987" ht="15">
      <c r="A1987" s="16" t="s">
        <v>1143</v>
      </c>
      <c r="B1987" s="17">
        <v>610</v>
      </c>
      <c r="C1987" s="16"/>
      <c r="D1987" s="16"/>
      <c r="E1987" s="39" t="s">
        <v>104</v>
      </c>
      <c r="F1987" s="31">
        <f t="shared" si="6719"/>
        <v>74.599999999999994</v>
      </c>
      <c r="G1987" s="31">
        <f t="shared" si="6720"/>
        <v>0</v>
      </c>
      <c r="H1987" s="31">
        <f t="shared" si="6721"/>
        <v>0</v>
      </c>
      <c r="I1987" s="31">
        <f t="shared" si="6722"/>
        <v>0</v>
      </c>
      <c r="J1987" s="31">
        <f t="shared" si="6723"/>
        <v>0</v>
      </c>
      <c r="K1987" s="31">
        <f t="shared" si="6724"/>
        <v>0</v>
      </c>
      <c r="L1987" s="31">
        <f t="shared" si="6639"/>
        <v>74.599999999999994</v>
      </c>
      <c r="M1987" s="31">
        <f t="shared" si="6640"/>
        <v>0</v>
      </c>
      <c r="N1987" s="31">
        <f t="shared" si="6641"/>
        <v>0</v>
      </c>
      <c r="O1987" s="31">
        <f t="shared" si="6725"/>
        <v>0</v>
      </c>
      <c r="P1987" s="31">
        <f t="shared" si="6726"/>
        <v>0</v>
      </c>
      <c r="Q1987" s="31">
        <f t="shared" si="6727"/>
        <v>0</v>
      </c>
      <c r="R1987" s="31">
        <f t="shared" si="6642"/>
        <v>74.599999999999994</v>
      </c>
      <c r="S1987" s="31">
        <f t="shared" si="6643"/>
        <v>0</v>
      </c>
      <c r="T1987" s="31">
        <f t="shared" si="6644"/>
        <v>0</v>
      </c>
      <c r="U1987" s="31">
        <f t="shared" si="6728"/>
        <v>0</v>
      </c>
      <c r="V1987" s="31">
        <f t="shared" si="6729"/>
        <v>0</v>
      </c>
      <c r="W1987" s="31">
        <f t="shared" si="6730"/>
        <v>0</v>
      </c>
      <c r="X1987" s="31">
        <f t="shared" si="6645"/>
        <v>74.599999999999994</v>
      </c>
      <c r="Y1987" s="31">
        <f t="shared" si="6646"/>
        <v>0</v>
      </c>
      <c r="Z1987" s="31">
        <f t="shared" si="6647"/>
        <v>0</v>
      </c>
      <c r="AA1987" s="31">
        <f t="shared" si="6731"/>
        <v>0</v>
      </c>
      <c r="AB1987" s="31">
        <f t="shared" si="6732"/>
        <v>0</v>
      </c>
      <c r="AC1987" s="31">
        <f t="shared" si="6733"/>
        <v>0</v>
      </c>
      <c r="AD1987" s="31">
        <f t="shared" si="6648"/>
        <v>74.599999999999994</v>
      </c>
      <c r="AE1987" s="31">
        <f t="shared" si="6649"/>
        <v>0</v>
      </c>
      <c r="AF1987" s="31">
        <f t="shared" si="6650"/>
        <v>0</v>
      </c>
      <c r="AG1987" s="31">
        <f t="shared" si="6734"/>
        <v>0</v>
      </c>
      <c r="AH1987" s="31">
        <f t="shared" si="6735"/>
        <v>0</v>
      </c>
      <c r="AI1987" s="31">
        <f t="shared" si="6736"/>
        <v>0</v>
      </c>
      <c r="AJ1987" s="31">
        <f t="shared" si="6651"/>
        <v>74.599999999999994</v>
      </c>
      <c r="AK1987" s="31">
        <f t="shared" si="6652"/>
        <v>0</v>
      </c>
      <c r="AL1987" s="31">
        <f t="shared" si="6653"/>
        <v>0</v>
      </c>
      <c r="AM1987" s="31">
        <f t="shared" si="6737"/>
        <v>0</v>
      </c>
      <c r="AN1987" s="31">
        <f t="shared" si="6738"/>
        <v>0</v>
      </c>
      <c r="AO1987" s="31">
        <f t="shared" si="6739"/>
        <v>0</v>
      </c>
      <c r="AP1987" s="31">
        <f t="shared" si="6654"/>
        <v>74.599999999999994</v>
      </c>
      <c r="AQ1987" s="31">
        <f t="shared" si="6655"/>
        <v>0</v>
      </c>
      <c r="AR1987" s="31">
        <f t="shared" si="6656"/>
        <v>0</v>
      </c>
      <c r="AS1987" s="31">
        <f t="shared" si="6740"/>
        <v>0</v>
      </c>
      <c r="AT1987" s="31">
        <f t="shared" si="6741"/>
        <v>0</v>
      </c>
      <c r="AU1987" s="31">
        <f t="shared" si="6742"/>
        <v>0</v>
      </c>
      <c r="AV1987" s="31">
        <f t="shared" si="6657"/>
        <v>74.599999999999994</v>
      </c>
      <c r="AW1987" s="31">
        <f t="shared" si="6658"/>
        <v>0</v>
      </c>
      <c r="AX1987" s="31">
        <f t="shared" si="6659"/>
        <v>0</v>
      </c>
      <c r="AY1987" s="31">
        <f t="shared" si="6743"/>
        <v>0</v>
      </c>
      <c r="AZ1987" s="31">
        <f t="shared" si="6744"/>
        <v>0</v>
      </c>
      <c r="BA1987" s="31">
        <f t="shared" si="6745"/>
        <v>0</v>
      </c>
      <c r="BB1987" s="31">
        <f t="shared" si="6660"/>
        <v>74.599999999999994</v>
      </c>
      <c r="BC1987" s="31">
        <f t="shared" si="6661"/>
        <v>0</v>
      </c>
      <c r="BD1987" s="31">
        <f t="shared" si="6662"/>
        <v>0</v>
      </c>
      <c r="BE1987" s="31">
        <f t="shared" si="6746"/>
        <v>0</v>
      </c>
      <c r="BF1987" s="31">
        <f t="shared" si="6747"/>
        <v>0</v>
      </c>
      <c r="BG1987" s="31">
        <f t="shared" si="6748"/>
        <v>0</v>
      </c>
      <c r="BH1987" s="31">
        <f t="shared" si="6663"/>
        <v>74.599999999999994</v>
      </c>
      <c r="BI1987" s="31">
        <f t="shared" si="6664"/>
        <v>0</v>
      </c>
      <c r="BJ1987" s="31">
        <f t="shared" si="6665"/>
        <v>0</v>
      </c>
      <c r="BK1987" s="31">
        <f t="shared" si="6749"/>
        <v>0</v>
      </c>
      <c r="BL1987" s="31">
        <f t="shared" si="6750"/>
        <v>0</v>
      </c>
      <c r="BM1987" s="31">
        <f t="shared" si="6751"/>
        <v>0</v>
      </c>
      <c r="BN1987" s="31">
        <f t="shared" si="6666"/>
        <v>74.599999999999994</v>
      </c>
      <c r="BO1987" s="31">
        <f t="shared" si="6667"/>
        <v>0</v>
      </c>
      <c r="BP1987" s="31">
        <f t="shared" si="6668"/>
        <v>0</v>
      </c>
      <c r="BQ1987" s="31">
        <f t="shared" si="6752"/>
        <v>0</v>
      </c>
      <c r="BR1987" s="31">
        <f t="shared" si="6753"/>
        <v>0</v>
      </c>
      <c r="BS1987" s="31">
        <f t="shared" si="6669"/>
        <v>74.599999999999994</v>
      </c>
      <c r="BT1987" s="31">
        <f t="shared" si="6670"/>
        <v>0</v>
      </c>
      <c r="BU1987" s="31">
        <f t="shared" si="6671"/>
        <v>0</v>
      </c>
      <c r="BV1987" s="31">
        <f t="shared" si="6754"/>
        <v>0</v>
      </c>
      <c r="BW1987" s="31">
        <f t="shared" si="6755"/>
        <v>0</v>
      </c>
      <c r="BX1987" s="31">
        <f t="shared" si="6672"/>
        <v>74.599999999999994</v>
      </c>
      <c r="BY1987" s="31">
        <f t="shared" si="6673"/>
        <v>0</v>
      </c>
      <c r="BZ1987" s="31">
        <f t="shared" si="6674"/>
        <v>0</v>
      </c>
      <c r="CA1987" s="31">
        <f t="shared" si="6756"/>
        <v>0</v>
      </c>
      <c r="CB1987" s="31">
        <f t="shared" si="6757"/>
        <v>0</v>
      </c>
      <c r="CC1987" s="31">
        <f t="shared" si="6758"/>
        <v>0</v>
      </c>
      <c r="CD1987" s="31">
        <f t="shared" si="6716"/>
        <v>74.599999999999994</v>
      </c>
      <c r="CE1987" s="31">
        <f t="shared" si="6717"/>
        <v>0</v>
      </c>
      <c r="CF1987" s="31">
        <f t="shared" si="6718"/>
        <v>0</v>
      </c>
      <c r="CG1987" s="31">
        <f t="shared" si="6759"/>
        <v>0</v>
      </c>
      <c r="CH1987" s="24"/>
      <c r="CI1987" s="40"/>
      <c r="CN1987" s="1" t="s">
        <v>30</v>
      </c>
    </row>
    <row r="1988" ht="15">
      <c r="A1988" s="16" t="s">
        <v>1143</v>
      </c>
      <c r="B1988" s="17">
        <v>610</v>
      </c>
      <c r="C1988" s="16" t="s">
        <v>66</v>
      </c>
      <c r="D1988" s="16" t="s">
        <v>67</v>
      </c>
      <c r="E1988" s="39" t="s">
        <v>68</v>
      </c>
      <c r="F1988" s="31">
        <v>74.599999999999994</v>
      </c>
      <c r="G1988" s="31"/>
      <c r="H1988" s="31"/>
      <c r="I1988" s="31"/>
      <c r="J1988" s="31"/>
      <c r="K1988" s="31"/>
      <c r="L1988" s="31">
        <f t="shared" si="6639"/>
        <v>74.599999999999994</v>
      </c>
      <c r="M1988" s="31">
        <f t="shared" si="6640"/>
        <v>0</v>
      </c>
      <c r="N1988" s="31">
        <f t="shared" si="6641"/>
        <v>0</v>
      </c>
      <c r="O1988" s="31"/>
      <c r="P1988" s="31"/>
      <c r="Q1988" s="31"/>
      <c r="R1988" s="31">
        <f t="shared" si="6642"/>
        <v>74.599999999999994</v>
      </c>
      <c r="S1988" s="31">
        <f t="shared" si="6643"/>
        <v>0</v>
      </c>
      <c r="T1988" s="31">
        <f t="shared" si="6644"/>
        <v>0</v>
      </c>
      <c r="U1988" s="31"/>
      <c r="V1988" s="31"/>
      <c r="W1988" s="31"/>
      <c r="X1988" s="31">
        <f t="shared" si="6645"/>
        <v>74.599999999999994</v>
      </c>
      <c r="Y1988" s="31">
        <f t="shared" si="6646"/>
        <v>0</v>
      </c>
      <c r="Z1988" s="31">
        <f t="shared" si="6647"/>
        <v>0</v>
      </c>
      <c r="AA1988" s="31"/>
      <c r="AB1988" s="31"/>
      <c r="AC1988" s="31"/>
      <c r="AD1988" s="31">
        <f t="shared" si="6648"/>
        <v>74.599999999999994</v>
      </c>
      <c r="AE1988" s="31">
        <f t="shared" si="6649"/>
        <v>0</v>
      </c>
      <c r="AF1988" s="31">
        <f t="shared" si="6650"/>
        <v>0</v>
      </c>
      <c r="AG1988" s="31"/>
      <c r="AH1988" s="31"/>
      <c r="AI1988" s="31"/>
      <c r="AJ1988" s="31">
        <f t="shared" si="6651"/>
        <v>74.599999999999994</v>
      </c>
      <c r="AK1988" s="31">
        <f t="shared" si="6652"/>
        <v>0</v>
      </c>
      <c r="AL1988" s="31">
        <f t="shared" si="6653"/>
        <v>0</v>
      </c>
      <c r="AM1988" s="31"/>
      <c r="AN1988" s="31"/>
      <c r="AO1988" s="31"/>
      <c r="AP1988" s="31">
        <f t="shared" si="6654"/>
        <v>74.599999999999994</v>
      </c>
      <c r="AQ1988" s="31">
        <f t="shared" si="6655"/>
        <v>0</v>
      </c>
      <c r="AR1988" s="31">
        <f t="shared" si="6656"/>
        <v>0</v>
      </c>
      <c r="AS1988" s="31"/>
      <c r="AT1988" s="31"/>
      <c r="AU1988" s="31"/>
      <c r="AV1988" s="31">
        <f t="shared" si="6657"/>
        <v>74.599999999999994</v>
      </c>
      <c r="AW1988" s="31">
        <f t="shared" si="6658"/>
        <v>0</v>
      </c>
      <c r="AX1988" s="31">
        <f t="shared" si="6659"/>
        <v>0</v>
      </c>
      <c r="AY1988" s="31"/>
      <c r="AZ1988" s="31"/>
      <c r="BA1988" s="31"/>
      <c r="BB1988" s="31">
        <f t="shared" si="6660"/>
        <v>74.599999999999994</v>
      </c>
      <c r="BC1988" s="31">
        <f t="shared" si="6661"/>
        <v>0</v>
      </c>
      <c r="BD1988" s="31">
        <f t="shared" si="6662"/>
        <v>0</v>
      </c>
      <c r="BE1988" s="31"/>
      <c r="BF1988" s="31"/>
      <c r="BG1988" s="31"/>
      <c r="BH1988" s="31">
        <f t="shared" si="6663"/>
        <v>74.599999999999994</v>
      </c>
      <c r="BI1988" s="31">
        <f t="shared" si="6664"/>
        <v>0</v>
      </c>
      <c r="BJ1988" s="31">
        <f t="shared" si="6665"/>
        <v>0</v>
      </c>
      <c r="BK1988" s="31"/>
      <c r="BL1988" s="31"/>
      <c r="BM1988" s="31"/>
      <c r="BN1988" s="31">
        <f t="shared" si="6666"/>
        <v>74.599999999999994</v>
      </c>
      <c r="BO1988" s="31">
        <f t="shared" si="6667"/>
        <v>0</v>
      </c>
      <c r="BP1988" s="31">
        <f t="shared" si="6668"/>
        <v>0</v>
      </c>
      <c r="BQ1988" s="31"/>
      <c r="BR1988" s="31"/>
      <c r="BS1988" s="31">
        <f t="shared" si="6669"/>
        <v>74.599999999999994</v>
      </c>
      <c r="BT1988" s="31">
        <f t="shared" si="6670"/>
        <v>0</v>
      </c>
      <c r="BU1988" s="31">
        <f t="shared" si="6671"/>
        <v>0</v>
      </c>
      <c r="BV1988" s="31"/>
      <c r="BW1988" s="31"/>
      <c r="BX1988" s="31">
        <f t="shared" si="6672"/>
        <v>74.599999999999994</v>
      </c>
      <c r="BY1988" s="31">
        <f t="shared" si="6673"/>
        <v>0</v>
      </c>
      <c r="BZ1988" s="31">
        <f t="shared" si="6674"/>
        <v>0</v>
      </c>
      <c r="CA1988" s="31"/>
      <c r="CB1988" s="31"/>
      <c r="CC1988" s="31"/>
      <c r="CD1988" s="31">
        <f t="shared" si="6716"/>
        <v>74.599999999999994</v>
      </c>
      <c r="CE1988" s="31">
        <f t="shared" si="6717"/>
        <v>0</v>
      </c>
      <c r="CF1988" s="31">
        <f t="shared" si="6718"/>
        <v>0</v>
      </c>
      <c r="CG1988" s="31"/>
      <c r="CH1988" s="24"/>
      <c r="CI1988" s="40"/>
    </row>
    <row r="1989" ht="43.75">
      <c r="A1989" s="16" t="s">
        <v>1144</v>
      </c>
      <c r="B1989" s="17"/>
      <c r="C1989" s="16"/>
      <c r="D1989" s="16"/>
      <c r="E1989" s="39" t="s">
        <v>1145</v>
      </c>
      <c r="F1989" s="31">
        <f t="shared" si="6719"/>
        <v>38394.300000000003</v>
      </c>
      <c r="G1989" s="31">
        <f t="shared" si="6720"/>
        <v>28664.5</v>
      </c>
      <c r="H1989" s="31">
        <f t="shared" si="6721"/>
        <v>28664.5</v>
      </c>
      <c r="I1989" s="31">
        <f t="shared" si="6722"/>
        <v>0</v>
      </c>
      <c r="J1989" s="31">
        <f t="shared" si="6723"/>
        <v>0</v>
      </c>
      <c r="K1989" s="31">
        <f t="shared" si="6724"/>
        <v>0</v>
      </c>
      <c r="L1989" s="31">
        <f t="shared" si="6639"/>
        <v>38394.300000000003</v>
      </c>
      <c r="M1989" s="31">
        <f t="shared" si="6640"/>
        <v>28664.5</v>
      </c>
      <c r="N1989" s="31">
        <f t="shared" si="6641"/>
        <v>28664.5</v>
      </c>
      <c r="O1989" s="31">
        <f t="shared" si="6725"/>
        <v>0</v>
      </c>
      <c r="P1989" s="31">
        <f t="shared" si="6726"/>
        <v>0</v>
      </c>
      <c r="Q1989" s="31">
        <f t="shared" si="6727"/>
        <v>0</v>
      </c>
      <c r="R1989" s="31">
        <f t="shared" si="6642"/>
        <v>38394.300000000003</v>
      </c>
      <c r="S1989" s="31">
        <f t="shared" si="6643"/>
        <v>28664.5</v>
      </c>
      <c r="T1989" s="31">
        <f t="shared" si="6644"/>
        <v>28664.5</v>
      </c>
      <c r="U1989" s="31">
        <f t="shared" si="6728"/>
        <v>0</v>
      </c>
      <c r="V1989" s="31">
        <f t="shared" si="6729"/>
        <v>0</v>
      </c>
      <c r="W1989" s="31">
        <f t="shared" si="6730"/>
        <v>0</v>
      </c>
      <c r="X1989" s="31">
        <f t="shared" si="6645"/>
        <v>38394.300000000003</v>
      </c>
      <c r="Y1989" s="31">
        <f t="shared" si="6646"/>
        <v>28664.5</v>
      </c>
      <c r="Z1989" s="31">
        <f t="shared" si="6647"/>
        <v>28664.5</v>
      </c>
      <c r="AA1989" s="31">
        <f t="shared" si="6731"/>
        <v>0</v>
      </c>
      <c r="AB1989" s="31">
        <f t="shared" si="6732"/>
        <v>0</v>
      </c>
      <c r="AC1989" s="31">
        <f t="shared" si="6733"/>
        <v>0</v>
      </c>
      <c r="AD1989" s="31">
        <f t="shared" si="6648"/>
        <v>38394.300000000003</v>
      </c>
      <c r="AE1989" s="31">
        <f t="shared" si="6649"/>
        <v>28664.5</v>
      </c>
      <c r="AF1989" s="31">
        <f t="shared" si="6650"/>
        <v>28664.5</v>
      </c>
      <c r="AG1989" s="31">
        <f t="shared" si="6734"/>
        <v>0</v>
      </c>
      <c r="AH1989" s="31">
        <f t="shared" si="6735"/>
        <v>0</v>
      </c>
      <c r="AI1989" s="31">
        <f t="shared" si="6736"/>
        <v>0</v>
      </c>
      <c r="AJ1989" s="31">
        <f t="shared" si="6651"/>
        <v>38394.300000000003</v>
      </c>
      <c r="AK1989" s="31">
        <f t="shared" si="6652"/>
        <v>28664.5</v>
      </c>
      <c r="AL1989" s="31">
        <f t="shared" si="6653"/>
        <v>28664.5</v>
      </c>
      <c r="AM1989" s="31">
        <f t="shared" si="6737"/>
        <v>0</v>
      </c>
      <c r="AN1989" s="31">
        <f t="shared" si="6738"/>
        <v>0</v>
      </c>
      <c r="AO1989" s="31">
        <f t="shared" si="6739"/>
        <v>0</v>
      </c>
      <c r="AP1989" s="31">
        <f t="shared" si="6654"/>
        <v>38394.300000000003</v>
      </c>
      <c r="AQ1989" s="31">
        <f t="shared" si="6655"/>
        <v>28664.5</v>
      </c>
      <c r="AR1989" s="31">
        <f t="shared" si="6656"/>
        <v>28664.5</v>
      </c>
      <c r="AS1989" s="31">
        <f t="shared" si="6740"/>
        <v>0</v>
      </c>
      <c r="AT1989" s="31">
        <f t="shared" si="6741"/>
        <v>0</v>
      </c>
      <c r="AU1989" s="31">
        <f t="shared" si="6742"/>
        <v>0</v>
      </c>
      <c r="AV1989" s="31">
        <f t="shared" si="6657"/>
        <v>38394.300000000003</v>
      </c>
      <c r="AW1989" s="31">
        <f t="shared" si="6658"/>
        <v>28664.5</v>
      </c>
      <c r="AX1989" s="31">
        <f t="shared" si="6659"/>
        <v>28664.5</v>
      </c>
      <c r="AY1989" s="31">
        <f t="shared" si="6743"/>
        <v>6724.8959999999997</v>
      </c>
      <c r="AZ1989" s="31">
        <f t="shared" si="6744"/>
        <v>21662.574000000001</v>
      </c>
      <c r="BA1989" s="31">
        <f t="shared" si="6745"/>
        <v>21662.574000000001</v>
      </c>
      <c r="BB1989" s="31">
        <f t="shared" si="6660"/>
        <v>45119.196000000004</v>
      </c>
      <c r="BC1989" s="31">
        <f t="shared" si="6661"/>
        <v>50327.074000000001</v>
      </c>
      <c r="BD1989" s="31">
        <f t="shared" si="6662"/>
        <v>50327.074000000001</v>
      </c>
      <c r="BE1989" s="31">
        <f t="shared" si="6746"/>
        <v>-4057.8620000000001</v>
      </c>
      <c r="BF1989" s="31">
        <f t="shared" si="6747"/>
        <v>-21662.574000000001</v>
      </c>
      <c r="BG1989" s="31">
        <f t="shared" si="6748"/>
        <v>-21662.574000000001</v>
      </c>
      <c r="BH1989" s="31">
        <f t="shared" si="6663"/>
        <v>41061.334000000003</v>
      </c>
      <c r="BI1989" s="31">
        <f t="shared" si="6664"/>
        <v>28664.5</v>
      </c>
      <c r="BJ1989" s="31">
        <f t="shared" si="6665"/>
        <v>28664.5</v>
      </c>
      <c r="BK1989" s="31">
        <f t="shared" si="6749"/>
        <v>0</v>
      </c>
      <c r="BL1989" s="31">
        <f t="shared" si="6750"/>
        <v>0</v>
      </c>
      <c r="BM1989" s="31">
        <f t="shared" si="6751"/>
        <v>0</v>
      </c>
      <c r="BN1989" s="31">
        <f t="shared" si="6666"/>
        <v>41061.334000000003</v>
      </c>
      <c r="BO1989" s="31">
        <f t="shared" si="6667"/>
        <v>28664.5</v>
      </c>
      <c r="BP1989" s="31">
        <f t="shared" si="6668"/>
        <v>28664.5</v>
      </c>
      <c r="BQ1989" s="31">
        <f t="shared" si="6752"/>
        <v>0</v>
      </c>
      <c r="BR1989" s="31">
        <f t="shared" si="6753"/>
        <v>0</v>
      </c>
      <c r="BS1989" s="31">
        <f t="shared" si="6669"/>
        <v>41061.334000000003</v>
      </c>
      <c r="BT1989" s="31">
        <f t="shared" si="6670"/>
        <v>28664.5</v>
      </c>
      <c r="BU1989" s="31">
        <f t="shared" si="6671"/>
        <v>28664.5</v>
      </c>
      <c r="BV1989" s="31">
        <f t="shared" si="6754"/>
        <v>0</v>
      </c>
      <c r="BW1989" s="31">
        <f t="shared" si="6755"/>
        <v>0</v>
      </c>
      <c r="BX1989" s="31">
        <f t="shared" si="6672"/>
        <v>41061.334000000003</v>
      </c>
      <c r="BY1989" s="31">
        <f t="shared" si="6673"/>
        <v>28664.5</v>
      </c>
      <c r="BZ1989" s="31">
        <f t="shared" si="6674"/>
        <v>28664.5</v>
      </c>
      <c r="CA1989" s="31">
        <f t="shared" si="6756"/>
        <v>0</v>
      </c>
      <c r="CB1989" s="31">
        <f t="shared" si="6757"/>
        <v>0</v>
      </c>
      <c r="CC1989" s="31">
        <f t="shared" si="6758"/>
        <v>0</v>
      </c>
      <c r="CD1989" s="31">
        <f t="shared" si="6716"/>
        <v>41061.334000000003</v>
      </c>
      <c r="CE1989" s="31">
        <f t="shared" si="6717"/>
        <v>28664.5</v>
      </c>
      <c r="CF1989" s="31">
        <f t="shared" si="6718"/>
        <v>28664.5</v>
      </c>
      <c r="CG1989" s="31">
        <f t="shared" si="6759"/>
        <v>0</v>
      </c>
      <c r="CH1989" s="24"/>
      <c r="CI1989" s="40"/>
      <c r="CL1989" s="1" t="s">
        <v>28</v>
      </c>
    </row>
    <row r="1990" ht="29.850000000000001">
      <c r="A1990" s="41" t="s">
        <v>1146</v>
      </c>
      <c r="B1990" s="17"/>
      <c r="C1990" s="16"/>
      <c r="D1990" s="16"/>
      <c r="E1990" s="39" t="s">
        <v>1147</v>
      </c>
      <c r="F1990" s="31">
        <f t="shared" si="6719"/>
        <v>38394.300000000003</v>
      </c>
      <c r="G1990" s="31">
        <f t="shared" si="6720"/>
        <v>28664.5</v>
      </c>
      <c r="H1990" s="31">
        <f t="shared" si="6721"/>
        <v>28664.5</v>
      </c>
      <c r="I1990" s="31">
        <f t="shared" si="6722"/>
        <v>0</v>
      </c>
      <c r="J1990" s="31">
        <f t="shared" si="6723"/>
        <v>0</v>
      </c>
      <c r="K1990" s="31">
        <f t="shared" si="6724"/>
        <v>0</v>
      </c>
      <c r="L1990" s="31">
        <f t="shared" si="6639"/>
        <v>38394.300000000003</v>
      </c>
      <c r="M1990" s="31">
        <f t="shared" si="6640"/>
        <v>28664.5</v>
      </c>
      <c r="N1990" s="31">
        <f t="shared" si="6641"/>
        <v>28664.5</v>
      </c>
      <c r="O1990" s="31">
        <f t="shared" si="6725"/>
        <v>0</v>
      </c>
      <c r="P1990" s="31">
        <f t="shared" si="6726"/>
        <v>0</v>
      </c>
      <c r="Q1990" s="31">
        <f t="shared" si="6727"/>
        <v>0</v>
      </c>
      <c r="R1990" s="31">
        <f t="shared" si="6642"/>
        <v>38394.300000000003</v>
      </c>
      <c r="S1990" s="31">
        <f t="shared" si="6643"/>
        <v>28664.5</v>
      </c>
      <c r="T1990" s="31">
        <f t="shared" si="6644"/>
        <v>28664.5</v>
      </c>
      <c r="U1990" s="31">
        <f t="shared" si="6728"/>
        <v>0</v>
      </c>
      <c r="V1990" s="31">
        <f t="shared" si="6729"/>
        <v>0</v>
      </c>
      <c r="W1990" s="31">
        <f t="shared" si="6730"/>
        <v>0</v>
      </c>
      <c r="X1990" s="31">
        <f t="shared" si="6645"/>
        <v>38394.300000000003</v>
      </c>
      <c r="Y1990" s="31">
        <f t="shared" si="6646"/>
        <v>28664.5</v>
      </c>
      <c r="Z1990" s="31">
        <f t="shared" si="6647"/>
        <v>28664.5</v>
      </c>
      <c r="AA1990" s="31">
        <f t="shared" si="6731"/>
        <v>0</v>
      </c>
      <c r="AB1990" s="31">
        <f t="shared" si="6732"/>
        <v>0</v>
      </c>
      <c r="AC1990" s="31">
        <f t="shared" si="6733"/>
        <v>0</v>
      </c>
      <c r="AD1990" s="31">
        <f t="shared" si="6648"/>
        <v>38394.300000000003</v>
      </c>
      <c r="AE1990" s="31">
        <f t="shared" si="6649"/>
        <v>28664.5</v>
      </c>
      <c r="AF1990" s="31">
        <f t="shared" si="6650"/>
        <v>28664.5</v>
      </c>
      <c r="AG1990" s="31">
        <f t="shared" si="6734"/>
        <v>0</v>
      </c>
      <c r="AH1990" s="31">
        <f t="shared" si="6735"/>
        <v>0</v>
      </c>
      <c r="AI1990" s="31">
        <f t="shared" si="6736"/>
        <v>0</v>
      </c>
      <c r="AJ1990" s="31">
        <f t="shared" si="6651"/>
        <v>38394.300000000003</v>
      </c>
      <c r="AK1990" s="31">
        <f t="shared" si="6652"/>
        <v>28664.5</v>
      </c>
      <c r="AL1990" s="31">
        <f t="shared" si="6653"/>
        <v>28664.5</v>
      </c>
      <c r="AM1990" s="31">
        <f t="shared" si="6737"/>
        <v>0</v>
      </c>
      <c r="AN1990" s="31">
        <f t="shared" si="6738"/>
        <v>0</v>
      </c>
      <c r="AO1990" s="31">
        <f t="shared" si="6739"/>
        <v>0</v>
      </c>
      <c r="AP1990" s="31">
        <f t="shared" si="6654"/>
        <v>38394.300000000003</v>
      </c>
      <c r="AQ1990" s="31">
        <f t="shared" si="6655"/>
        <v>28664.5</v>
      </c>
      <c r="AR1990" s="31">
        <f t="shared" si="6656"/>
        <v>28664.5</v>
      </c>
      <c r="AS1990" s="31">
        <f t="shared" si="6740"/>
        <v>0</v>
      </c>
      <c r="AT1990" s="31">
        <f t="shared" si="6741"/>
        <v>0</v>
      </c>
      <c r="AU1990" s="31">
        <f t="shared" si="6742"/>
        <v>0</v>
      </c>
      <c r="AV1990" s="31">
        <f t="shared" si="6657"/>
        <v>38394.300000000003</v>
      </c>
      <c r="AW1990" s="31">
        <f t="shared" si="6658"/>
        <v>28664.5</v>
      </c>
      <c r="AX1990" s="31">
        <f t="shared" si="6659"/>
        <v>28664.5</v>
      </c>
      <c r="AY1990" s="31">
        <f t="shared" si="6743"/>
        <v>6724.8959999999997</v>
      </c>
      <c r="AZ1990" s="31">
        <f t="shared" si="6744"/>
        <v>21662.574000000001</v>
      </c>
      <c r="BA1990" s="31">
        <f t="shared" si="6745"/>
        <v>21662.574000000001</v>
      </c>
      <c r="BB1990" s="31">
        <f t="shared" si="6660"/>
        <v>45119.196000000004</v>
      </c>
      <c r="BC1990" s="31">
        <f t="shared" si="6661"/>
        <v>50327.074000000001</v>
      </c>
      <c r="BD1990" s="31">
        <f t="shared" si="6662"/>
        <v>50327.074000000001</v>
      </c>
      <c r="BE1990" s="31">
        <f t="shared" si="6746"/>
        <v>-4057.8620000000001</v>
      </c>
      <c r="BF1990" s="31">
        <f t="shared" si="6747"/>
        <v>-21662.574000000001</v>
      </c>
      <c r="BG1990" s="31">
        <f t="shared" si="6748"/>
        <v>-21662.574000000001</v>
      </c>
      <c r="BH1990" s="31">
        <f t="shared" si="6663"/>
        <v>41061.334000000003</v>
      </c>
      <c r="BI1990" s="31">
        <f t="shared" si="6664"/>
        <v>28664.5</v>
      </c>
      <c r="BJ1990" s="31">
        <f t="shared" si="6665"/>
        <v>28664.5</v>
      </c>
      <c r="BK1990" s="31">
        <f t="shared" si="6749"/>
        <v>0</v>
      </c>
      <c r="BL1990" s="31">
        <f t="shared" si="6750"/>
        <v>0</v>
      </c>
      <c r="BM1990" s="31">
        <f t="shared" si="6751"/>
        <v>0</v>
      </c>
      <c r="BN1990" s="31">
        <f t="shared" si="6666"/>
        <v>41061.334000000003</v>
      </c>
      <c r="BO1990" s="31">
        <f t="shared" si="6667"/>
        <v>28664.5</v>
      </c>
      <c r="BP1990" s="31">
        <f t="shared" si="6668"/>
        <v>28664.5</v>
      </c>
      <c r="BQ1990" s="31">
        <f t="shared" si="6752"/>
        <v>0</v>
      </c>
      <c r="BR1990" s="31">
        <f t="shared" si="6753"/>
        <v>0</v>
      </c>
      <c r="BS1990" s="31">
        <f t="shared" si="6669"/>
        <v>41061.334000000003</v>
      </c>
      <c r="BT1990" s="31">
        <f t="shared" si="6670"/>
        <v>28664.5</v>
      </c>
      <c r="BU1990" s="31">
        <f t="shared" si="6671"/>
        <v>28664.5</v>
      </c>
      <c r="BV1990" s="31">
        <f t="shared" si="6754"/>
        <v>0</v>
      </c>
      <c r="BW1990" s="31">
        <f t="shared" si="6755"/>
        <v>0</v>
      </c>
      <c r="BX1990" s="31">
        <f t="shared" si="6672"/>
        <v>41061.334000000003</v>
      </c>
      <c r="BY1990" s="31">
        <f t="shared" si="6673"/>
        <v>28664.5</v>
      </c>
      <c r="BZ1990" s="31">
        <f t="shared" si="6674"/>
        <v>28664.5</v>
      </c>
      <c r="CA1990" s="31">
        <f t="shared" si="6756"/>
        <v>0</v>
      </c>
      <c r="CB1990" s="31">
        <f t="shared" si="6757"/>
        <v>0</v>
      </c>
      <c r="CC1990" s="31">
        <f t="shared" si="6758"/>
        <v>0</v>
      </c>
      <c r="CD1990" s="31">
        <f t="shared" si="6716"/>
        <v>41061.334000000003</v>
      </c>
      <c r="CE1990" s="31">
        <f t="shared" si="6717"/>
        <v>28664.5</v>
      </c>
      <c r="CF1990" s="31">
        <f t="shared" si="6718"/>
        <v>28664.5</v>
      </c>
      <c r="CG1990" s="31">
        <f t="shared" si="6759"/>
        <v>0</v>
      </c>
      <c r="CH1990" s="24"/>
      <c r="CI1990" s="40"/>
      <c r="CO1990" s="1" t="s">
        <v>31</v>
      </c>
    </row>
    <row r="1991" ht="29.850000000000001">
      <c r="A1991" s="41" t="s">
        <v>1146</v>
      </c>
      <c r="B1991" s="17">
        <v>200</v>
      </c>
      <c r="C1991" s="16"/>
      <c r="D1991" s="16"/>
      <c r="E1991" s="39" t="s">
        <v>40</v>
      </c>
      <c r="F1991" s="31">
        <f t="shared" si="6719"/>
        <v>38394.300000000003</v>
      </c>
      <c r="G1991" s="31">
        <f t="shared" si="6720"/>
        <v>28664.5</v>
      </c>
      <c r="H1991" s="31">
        <f t="shared" si="6721"/>
        <v>28664.5</v>
      </c>
      <c r="I1991" s="31">
        <f t="shared" si="6722"/>
        <v>0</v>
      </c>
      <c r="J1991" s="31">
        <f t="shared" si="6723"/>
        <v>0</v>
      </c>
      <c r="K1991" s="31">
        <f t="shared" si="6724"/>
        <v>0</v>
      </c>
      <c r="L1991" s="31">
        <f t="shared" si="6639"/>
        <v>38394.300000000003</v>
      </c>
      <c r="M1991" s="31">
        <f t="shared" si="6640"/>
        <v>28664.5</v>
      </c>
      <c r="N1991" s="31">
        <f t="shared" si="6641"/>
        <v>28664.5</v>
      </c>
      <c r="O1991" s="31">
        <f t="shared" si="6725"/>
        <v>0</v>
      </c>
      <c r="P1991" s="31">
        <f t="shared" si="6726"/>
        <v>0</v>
      </c>
      <c r="Q1991" s="31">
        <f t="shared" si="6727"/>
        <v>0</v>
      </c>
      <c r="R1991" s="31">
        <f t="shared" si="6642"/>
        <v>38394.300000000003</v>
      </c>
      <c r="S1991" s="31">
        <f t="shared" si="6643"/>
        <v>28664.5</v>
      </c>
      <c r="T1991" s="31">
        <f t="shared" si="6644"/>
        <v>28664.5</v>
      </c>
      <c r="U1991" s="31">
        <f t="shared" si="6728"/>
        <v>0</v>
      </c>
      <c r="V1991" s="31">
        <f t="shared" si="6729"/>
        <v>0</v>
      </c>
      <c r="W1991" s="31">
        <f t="shared" si="6730"/>
        <v>0</v>
      </c>
      <c r="X1991" s="31">
        <f t="shared" si="6645"/>
        <v>38394.300000000003</v>
      </c>
      <c r="Y1991" s="31">
        <f t="shared" si="6646"/>
        <v>28664.5</v>
      </c>
      <c r="Z1991" s="31">
        <f t="shared" si="6647"/>
        <v>28664.5</v>
      </c>
      <c r="AA1991" s="31">
        <f t="shared" si="6731"/>
        <v>0</v>
      </c>
      <c r="AB1991" s="31">
        <f t="shared" si="6732"/>
        <v>0</v>
      </c>
      <c r="AC1991" s="31">
        <f t="shared" si="6733"/>
        <v>0</v>
      </c>
      <c r="AD1991" s="31">
        <f t="shared" si="6648"/>
        <v>38394.300000000003</v>
      </c>
      <c r="AE1991" s="31">
        <f t="shared" si="6649"/>
        <v>28664.5</v>
      </c>
      <c r="AF1991" s="31">
        <f t="shared" si="6650"/>
        <v>28664.5</v>
      </c>
      <c r="AG1991" s="31">
        <f t="shared" si="6734"/>
        <v>0</v>
      </c>
      <c r="AH1991" s="31">
        <f t="shared" si="6735"/>
        <v>0</v>
      </c>
      <c r="AI1991" s="31">
        <f t="shared" si="6736"/>
        <v>0</v>
      </c>
      <c r="AJ1991" s="31">
        <f t="shared" si="6651"/>
        <v>38394.300000000003</v>
      </c>
      <c r="AK1991" s="31">
        <f t="shared" si="6652"/>
        <v>28664.5</v>
      </c>
      <c r="AL1991" s="31">
        <f t="shared" si="6653"/>
        <v>28664.5</v>
      </c>
      <c r="AM1991" s="31">
        <f t="shared" si="6737"/>
        <v>0</v>
      </c>
      <c r="AN1991" s="31">
        <f t="shared" si="6738"/>
        <v>0</v>
      </c>
      <c r="AO1991" s="31">
        <f t="shared" si="6739"/>
        <v>0</v>
      </c>
      <c r="AP1991" s="31">
        <f t="shared" si="6654"/>
        <v>38394.300000000003</v>
      </c>
      <c r="AQ1991" s="31">
        <f t="shared" si="6655"/>
        <v>28664.5</v>
      </c>
      <c r="AR1991" s="31">
        <f t="shared" si="6656"/>
        <v>28664.5</v>
      </c>
      <c r="AS1991" s="31">
        <f t="shared" si="6740"/>
        <v>0</v>
      </c>
      <c r="AT1991" s="31">
        <f t="shared" si="6741"/>
        <v>0</v>
      </c>
      <c r="AU1991" s="31">
        <f t="shared" si="6742"/>
        <v>0</v>
      </c>
      <c r="AV1991" s="31">
        <f t="shared" si="6657"/>
        <v>38394.300000000003</v>
      </c>
      <c r="AW1991" s="31">
        <f t="shared" si="6658"/>
        <v>28664.5</v>
      </c>
      <c r="AX1991" s="31">
        <f t="shared" si="6659"/>
        <v>28664.5</v>
      </c>
      <c r="AY1991" s="31">
        <f t="shared" si="6743"/>
        <v>6724.8959999999997</v>
      </c>
      <c r="AZ1991" s="31">
        <f t="shared" si="6744"/>
        <v>21662.574000000001</v>
      </c>
      <c r="BA1991" s="31">
        <f t="shared" si="6745"/>
        <v>21662.574000000001</v>
      </c>
      <c r="BB1991" s="31">
        <f t="shared" si="6660"/>
        <v>45119.196000000004</v>
      </c>
      <c r="BC1991" s="31">
        <f t="shared" si="6661"/>
        <v>50327.074000000001</v>
      </c>
      <c r="BD1991" s="31">
        <f t="shared" si="6662"/>
        <v>50327.074000000001</v>
      </c>
      <c r="BE1991" s="31">
        <f t="shared" si="6746"/>
        <v>-4057.8620000000001</v>
      </c>
      <c r="BF1991" s="31">
        <f t="shared" si="6747"/>
        <v>-21662.574000000001</v>
      </c>
      <c r="BG1991" s="31">
        <f t="shared" si="6748"/>
        <v>-21662.574000000001</v>
      </c>
      <c r="BH1991" s="31">
        <f t="shared" si="6663"/>
        <v>41061.334000000003</v>
      </c>
      <c r="BI1991" s="31">
        <f t="shared" si="6664"/>
        <v>28664.5</v>
      </c>
      <c r="BJ1991" s="31">
        <f t="shared" si="6665"/>
        <v>28664.5</v>
      </c>
      <c r="BK1991" s="31">
        <f t="shared" si="6749"/>
        <v>0</v>
      </c>
      <c r="BL1991" s="31">
        <f t="shared" si="6750"/>
        <v>0</v>
      </c>
      <c r="BM1991" s="31">
        <f t="shared" si="6751"/>
        <v>0</v>
      </c>
      <c r="BN1991" s="31">
        <f t="shared" si="6666"/>
        <v>41061.334000000003</v>
      </c>
      <c r="BO1991" s="31">
        <f t="shared" si="6667"/>
        <v>28664.5</v>
      </c>
      <c r="BP1991" s="31">
        <f t="shared" si="6668"/>
        <v>28664.5</v>
      </c>
      <c r="BQ1991" s="31">
        <f t="shared" si="6752"/>
        <v>0</v>
      </c>
      <c r="BR1991" s="31">
        <f t="shared" si="6753"/>
        <v>0</v>
      </c>
      <c r="BS1991" s="31">
        <f t="shared" si="6669"/>
        <v>41061.334000000003</v>
      </c>
      <c r="BT1991" s="31">
        <f t="shared" si="6670"/>
        <v>28664.5</v>
      </c>
      <c r="BU1991" s="31">
        <f t="shared" si="6671"/>
        <v>28664.5</v>
      </c>
      <c r="BV1991" s="31">
        <f t="shared" si="6754"/>
        <v>0</v>
      </c>
      <c r="BW1991" s="31">
        <f t="shared" si="6755"/>
        <v>0</v>
      </c>
      <c r="BX1991" s="31">
        <f t="shared" si="6672"/>
        <v>41061.334000000003</v>
      </c>
      <c r="BY1991" s="31">
        <f t="shared" si="6673"/>
        <v>28664.5</v>
      </c>
      <c r="BZ1991" s="31">
        <f t="shared" si="6674"/>
        <v>28664.5</v>
      </c>
      <c r="CA1991" s="31">
        <f t="shared" si="6756"/>
        <v>0</v>
      </c>
      <c r="CB1991" s="31">
        <f t="shared" si="6757"/>
        <v>0</v>
      </c>
      <c r="CC1991" s="31">
        <f t="shared" si="6758"/>
        <v>0</v>
      </c>
      <c r="CD1991" s="31">
        <f t="shared" si="6716"/>
        <v>41061.334000000003</v>
      </c>
      <c r="CE1991" s="31">
        <f t="shared" si="6717"/>
        <v>28664.5</v>
      </c>
      <c r="CF1991" s="31">
        <f t="shared" si="6718"/>
        <v>28664.5</v>
      </c>
      <c r="CG1991" s="31">
        <f t="shared" si="6759"/>
        <v>0</v>
      </c>
      <c r="CH1991" s="24"/>
      <c r="CI1991" s="40"/>
      <c r="CM1991" s="1" t="s">
        <v>29</v>
      </c>
    </row>
    <row r="1992" ht="43.75">
      <c r="A1992" s="41" t="s">
        <v>1146</v>
      </c>
      <c r="B1992" s="17">
        <v>240</v>
      </c>
      <c r="C1992" s="16"/>
      <c r="D1992" s="16"/>
      <c r="E1992" s="39" t="s">
        <v>41</v>
      </c>
      <c r="F1992" s="31">
        <f t="shared" si="6719"/>
        <v>38394.300000000003</v>
      </c>
      <c r="G1992" s="31">
        <f t="shared" si="6720"/>
        <v>28664.5</v>
      </c>
      <c r="H1992" s="31">
        <f t="shared" si="6721"/>
        <v>28664.5</v>
      </c>
      <c r="I1992" s="31">
        <f t="shared" si="6722"/>
        <v>0</v>
      </c>
      <c r="J1992" s="31">
        <f t="shared" si="6723"/>
        <v>0</v>
      </c>
      <c r="K1992" s="31">
        <f t="shared" si="6724"/>
        <v>0</v>
      </c>
      <c r="L1992" s="31">
        <f t="shared" si="6639"/>
        <v>38394.300000000003</v>
      </c>
      <c r="M1992" s="31">
        <f t="shared" si="6640"/>
        <v>28664.5</v>
      </c>
      <c r="N1992" s="31">
        <f t="shared" si="6641"/>
        <v>28664.5</v>
      </c>
      <c r="O1992" s="31">
        <f t="shared" si="6725"/>
        <v>0</v>
      </c>
      <c r="P1992" s="31">
        <f t="shared" si="6726"/>
        <v>0</v>
      </c>
      <c r="Q1992" s="31">
        <f t="shared" si="6727"/>
        <v>0</v>
      </c>
      <c r="R1992" s="31">
        <f t="shared" si="6642"/>
        <v>38394.300000000003</v>
      </c>
      <c r="S1992" s="31">
        <f t="shared" si="6643"/>
        <v>28664.5</v>
      </c>
      <c r="T1992" s="31">
        <f t="shared" si="6644"/>
        <v>28664.5</v>
      </c>
      <c r="U1992" s="31">
        <f t="shared" si="6728"/>
        <v>0</v>
      </c>
      <c r="V1992" s="31">
        <f t="shared" si="6729"/>
        <v>0</v>
      </c>
      <c r="W1992" s="31">
        <f t="shared" si="6730"/>
        <v>0</v>
      </c>
      <c r="X1992" s="31">
        <f t="shared" si="6645"/>
        <v>38394.300000000003</v>
      </c>
      <c r="Y1992" s="31">
        <f t="shared" si="6646"/>
        <v>28664.5</v>
      </c>
      <c r="Z1992" s="31">
        <f t="shared" si="6647"/>
        <v>28664.5</v>
      </c>
      <c r="AA1992" s="31">
        <f t="shared" si="6731"/>
        <v>0</v>
      </c>
      <c r="AB1992" s="31">
        <f t="shared" si="6732"/>
        <v>0</v>
      </c>
      <c r="AC1992" s="31">
        <f t="shared" si="6733"/>
        <v>0</v>
      </c>
      <c r="AD1992" s="31">
        <f t="shared" si="6648"/>
        <v>38394.300000000003</v>
      </c>
      <c r="AE1992" s="31">
        <f t="shared" si="6649"/>
        <v>28664.5</v>
      </c>
      <c r="AF1992" s="31">
        <f t="shared" si="6650"/>
        <v>28664.5</v>
      </c>
      <c r="AG1992" s="31">
        <f t="shared" si="6734"/>
        <v>0</v>
      </c>
      <c r="AH1992" s="31">
        <f t="shared" si="6735"/>
        <v>0</v>
      </c>
      <c r="AI1992" s="31">
        <f t="shared" si="6736"/>
        <v>0</v>
      </c>
      <c r="AJ1992" s="31">
        <f t="shared" si="6651"/>
        <v>38394.300000000003</v>
      </c>
      <c r="AK1992" s="31">
        <f t="shared" si="6652"/>
        <v>28664.5</v>
      </c>
      <c r="AL1992" s="31">
        <f t="shared" si="6653"/>
        <v>28664.5</v>
      </c>
      <c r="AM1992" s="31">
        <f t="shared" si="6737"/>
        <v>0</v>
      </c>
      <c r="AN1992" s="31">
        <f t="shared" si="6738"/>
        <v>0</v>
      </c>
      <c r="AO1992" s="31">
        <f t="shared" si="6739"/>
        <v>0</v>
      </c>
      <c r="AP1992" s="31">
        <f t="shared" si="6654"/>
        <v>38394.300000000003</v>
      </c>
      <c r="AQ1992" s="31">
        <f t="shared" si="6655"/>
        <v>28664.5</v>
      </c>
      <c r="AR1992" s="31">
        <f t="shared" si="6656"/>
        <v>28664.5</v>
      </c>
      <c r="AS1992" s="31">
        <f t="shared" si="6740"/>
        <v>0</v>
      </c>
      <c r="AT1992" s="31">
        <f t="shared" si="6741"/>
        <v>0</v>
      </c>
      <c r="AU1992" s="31">
        <f t="shared" si="6742"/>
        <v>0</v>
      </c>
      <c r="AV1992" s="31">
        <f t="shared" si="6657"/>
        <v>38394.300000000003</v>
      </c>
      <c r="AW1992" s="31">
        <f t="shared" si="6658"/>
        <v>28664.5</v>
      </c>
      <c r="AX1992" s="31">
        <f t="shared" si="6659"/>
        <v>28664.5</v>
      </c>
      <c r="AY1992" s="31">
        <f t="shared" si="6743"/>
        <v>6724.8959999999997</v>
      </c>
      <c r="AZ1992" s="31">
        <f t="shared" si="6744"/>
        <v>21662.574000000001</v>
      </c>
      <c r="BA1992" s="31">
        <f t="shared" si="6745"/>
        <v>21662.574000000001</v>
      </c>
      <c r="BB1992" s="31">
        <f t="shared" si="6660"/>
        <v>45119.196000000004</v>
      </c>
      <c r="BC1992" s="31">
        <f t="shared" si="6661"/>
        <v>50327.074000000001</v>
      </c>
      <c r="BD1992" s="31">
        <f t="shared" si="6662"/>
        <v>50327.074000000001</v>
      </c>
      <c r="BE1992" s="31">
        <f t="shared" si="6746"/>
        <v>-4057.8620000000001</v>
      </c>
      <c r="BF1992" s="31">
        <f t="shared" si="6747"/>
        <v>-21662.574000000001</v>
      </c>
      <c r="BG1992" s="31">
        <f t="shared" si="6748"/>
        <v>-21662.574000000001</v>
      </c>
      <c r="BH1992" s="31">
        <f t="shared" si="6663"/>
        <v>41061.334000000003</v>
      </c>
      <c r="BI1992" s="31">
        <f t="shared" si="6664"/>
        <v>28664.5</v>
      </c>
      <c r="BJ1992" s="31">
        <f t="shared" si="6665"/>
        <v>28664.5</v>
      </c>
      <c r="BK1992" s="31">
        <f t="shared" si="6749"/>
        <v>0</v>
      </c>
      <c r="BL1992" s="31">
        <f t="shared" si="6750"/>
        <v>0</v>
      </c>
      <c r="BM1992" s="31">
        <f t="shared" si="6751"/>
        <v>0</v>
      </c>
      <c r="BN1992" s="31">
        <f t="shared" si="6666"/>
        <v>41061.334000000003</v>
      </c>
      <c r="BO1992" s="31">
        <f t="shared" si="6667"/>
        <v>28664.5</v>
      </c>
      <c r="BP1992" s="31">
        <f t="shared" si="6668"/>
        <v>28664.5</v>
      </c>
      <c r="BQ1992" s="31">
        <f t="shared" si="6752"/>
        <v>0</v>
      </c>
      <c r="BR1992" s="31">
        <f t="shared" si="6753"/>
        <v>0</v>
      </c>
      <c r="BS1992" s="31">
        <f t="shared" si="6669"/>
        <v>41061.334000000003</v>
      </c>
      <c r="BT1992" s="31">
        <f t="shared" si="6670"/>
        <v>28664.5</v>
      </c>
      <c r="BU1992" s="31">
        <f t="shared" si="6671"/>
        <v>28664.5</v>
      </c>
      <c r="BV1992" s="31">
        <f t="shared" si="6754"/>
        <v>0</v>
      </c>
      <c r="BW1992" s="31">
        <f t="shared" si="6755"/>
        <v>0</v>
      </c>
      <c r="BX1992" s="31">
        <f t="shared" si="6672"/>
        <v>41061.334000000003</v>
      </c>
      <c r="BY1992" s="31">
        <f t="shared" si="6673"/>
        <v>28664.5</v>
      </c>
      <c r="BZ1992" s="31">
        <f t="shared" si="6674"/>
        <v>28664.5</v>
      </c>
      <c r="CA1992" s="31">
        <f t="shared" si="6756"/>
        <v>0</v>
      </c>
      <c r="CB1992" s="31">
        <f t="shared" si="6757"/>
        <v>0</v>
      </c>
      <c r="CC1992" s="31">
        <f t="shared" si="6758"/>
        <v>0</v>
      </c>
      <c r="CD1992" s="31">
        <f t="shared" si="6716"/>
        <v>41061.334000000003</v>
      </c>
      <c r="CE1992" s="31">
        <f t="shared" si="6717"/>
        <v>28664.5</v>
      </c>
      <c r="CF1992" s="31">
        <f t="shared" si="6718"/>
        <v>28664.5</v>
      </c>
      <c r="CG1992" s="31">
        <f t="shared" si="6759"/>
        <v>0</v>
      </c>
      <c r="CH1992" s="24"/>
      <c r="CI1992" s="40"/>
      <c r="CN1992" s="1" t="s">
        <v>30</v>
      </c>
    </row>
    <row r="1993" ht="15">
      <c r="A1993" s="41" t="s">
        <v>1146</v>
      </c>
      <c r="B1993" s="17">
        <v>240</v>
      </c>
      <c r="C1993" s="16" t="s">
        <v>66</v>
      </c>
      <c r="D1993" s="16" t="s">
        <v>67</v>
      </c>
      <c r="E1993" s="39" t="s">
        <v>68</v>
      </c>
      <c r="F1993" s="31">
        <f>9729.8+28664.5</f>
        <v>38394.300000000003</v>
      </c>
      <c r="G1993" s="31">
        <v>28664.5</v>
      </c>
      <c r="H1993" s="31">
        <v>28664.5</v>
      </c>
      <c r="I1993" s="31"/>
      <c r="J1993" s="31"/>
      <c r="K1993" s="31"/>
      <c r="L1993" s="31">
        <f t="shared" si="6639"/>
        <v>38394.300000000003</v>
      </c>
      <c r="M1993" s="31">
        <f t="shared" si="6640"/>
        <v>28664.5</v>
      </c>
      <c r="N1993" s="31">
        <f t="shared" si="6641"/>
        <v>28664.5</v>
      </c>
      <c r="O1993" s="31"/>
      <c r="P1993" s="31"/>
      <c r="Q1993" s="31"/>
      <c r="R1993" s="31">
        <f t="shared" si="6642"/>
        <v>38394.300000000003</v>
      </c>
      <c r="S1993" s="31">
        <f t="shared" si="6643"/>
        <v>28664.5</v>
      </c>
      <c r="T1993" s="31">
        <f t="shared" si="6644"/>
        <v>28664.5</v>
      </c>
      <c r="U1993" s="31"/>
      <c r="V1993" s="31"/>
      <c r="W1993" s="31"/>
      <c r="X1993" s="31">
        <f t="shared" si="6645"/>
        <v>38394.300000000003</v>
      </c>
      <c r="Y1993" s="31">
        <f t="shared" si="6646"/>
        <v>28664.5</v>
      </c>
      <c r="Z1993" s="31">
        <f t="shared" si="6647"/>
        <v>28664.5</v>
      </c>
      <c r="AA1993" s="31"/>
      <c r="AB1993" s="31"/>
      <c r="AC1993" s="31"/>
      <c r="AD1993" s="31">
        <f t="shared" si="6648"/>
        <v>38394.300000000003</v>
      </c>
      <c r="AE1993" s="31">
        <f t="shared" si="6649"/>
        <v>28664.5</v>
      </c>
      <c r="AF1993" s="31">
        <f t="shared" si="6650"/>
        <v>28664.5</v>
      </c>
      <c r="AG1993" s="31"/>
      <c r="AH1993" s="31"/>
      <c r="AI1993" s="31"/>
      <c r="AJ1993" s="31">
        <f t="shared" si="6651"/>
        <v>38394.300000000003</v>
      </c>
      <c r="AK1993" s="31">
        <f t="shared" si="6652"/>
        <v>28664.5</v>
      </c>
      <c r="AL1993" s="31">
        <f t="shared" si="6653"/>
        <v>28664.5</v>
      </c>
      <c r="AM1993" s="31"/>
      <c r="AN1993" s="31"/>
      <c r="AO1993" s="31"/>
      <c r="AP1993" s="31">
        <f t="shared" si="6654"/>
        <v>38394.300000000003</v>
      </c>
      <c r="AQ1993" s="31">
        <f t="shared" si="6655"/>
        <v>28664.5</v>
      </c>
      <c r="AR1993" s="31">
        <f t="shared" si="6656"/>
        <v>28664.5</v>
      </c>
      <c r="AS1993" s="31"/>
      <c r="AT1993" s="31"/>
      <c r="AU1993" s="31"/>
      <c r="AV1993" s="31">
        <f t="shared" si="6657"/>
        <v>38394.300000000003</v>
      </c>
      <c r="AW1993" s="31">
        <f t="shared" si="6658"/>
        <v>28664.5</v>
      </c>
      <c r="AX1993" s="31">
        <f t="shared" si="6659"/>
        <v>28664.5</v>
      </c>
      <c r="AY1993" s="31">
        <v>6724.8959999999997</v>
      </c>
      <c r="AZ1993" s="31">
        <v>21662.574000000001</v>
      </c>
      <c r="BA1993" s="31">
        <v>21662.574000000001</v>
      </c>
      <c r="BB1993" s="31">
        <f t="shared" si="6660"/>
        <v>45119.196000000004</v>
      </c>
      <c r="BC1993" s="31">
        <f t="shared" si="6661"/>
        <v>50327.074000000001</v>
      </c>
      <c r="BD1993" s="31">
        <f t="shared" si="6662"/>
        <v>50327.074000000001</v>
      </c>
      <c r="BE1993" s="31">
        <v>-4057.8620000000001</v>
      </c>
      <c r="BF1993" s="31">
        <v>-21662.574000000001</v>
      </c>
      <c r="BG1993" s="31">
        <v>-21662.574000000001</v>
      </c>
      <c r="BH1993" s="31">
        <f t="shared" si="6663"/>
        <v>41061.334000000003</v>
      </c>
      <c r="BI1993" s="31">
        <f t="shared" si="6664"/>
        <v>28664.5</v>
      </c>
      <c r="BJ1993" s="31">
        <f t="shared" si="6665"/>
        <v>28664.5</v>
      </c>
      <c r="BK1993" s="31"/>
      <c r="BL1993" s="31"/>
      <c r="BM1993" s="31"/>
      <c r="BN1993" s="31">
        <f t="shared" si="6666"/>
        <v>41061.334000000003</v>
      </c>
      <c r="BO1993" s="31">
        <f t="shared" si="6667"/>
        <v>28664.5</v>
      </c>
      <c r="BP1993" s="31">
        <f t="shared" si="6668"/>
        <v>28664.5</v>
      </c>
      <c r="BQ1993" s="31"/>
      <c r="BR1993" s="31"/>
      <c r="BS1993" s="31">
        <f t="shared" si="6669"/>
        <v>41061.334000000003</v>
      </c>
      <c r="BT1993" s="31">
        <f t="shared" si="6670"/>
        <v>28664.5</v>
      </c>
      <c r="BU1993" s="31">
        <f t="shared" si="6671"/>
        <v>28664.5</v>
      </c>
      <c r="BV1993" s="31"/>
      <c r="BW1993" s="31"/>
      <c r="BX1993" s="31">
        <f t="shared" si="6672"/>
        <v>41061.334000000003</v>
      </c>
      <c r="BY1993" s="31">
        <f t="shared" si="6673"/>
        <v>28664.5</v>
      </c>
      <c r="BZ1993" s="31">
        <f t="shared" si="6674"/>
        <v>28664.5</v>
      </c>
      <c r="CA1993" s="31"/>
      <c r="CB1993" s="31"/>
      <c r="CC1993" s="31"/>
      <c r="CD1993" s="31">
        <f t="shared" si="6716"/>
        <v>41061.334000000003</v>
      </c>
      <c r="CE1993" s="31">
        <f t="shared" si="6717"/>
        <v>28664.5</v>
      </c>
      <c r="CF1993" s="31">
        <f t="shared" si="6718"/>
        <v>28664.5</v>
      </c>
      <c r="CG1993" s="31"/>
      <c r="CH1993" s="24"/>
      <c r="CI1993" s="40"/>
    </row>
    <row r="1994" ht="43.75">
      <c r="A1994" s="41" t="s">
        <v>1148</v>
      </c>
      <c r="B1994" s="17"/>
      <c r="C1994" s="16"/>
      <c r="D1994" s="16"/>
      <c r="E1994" s="39" t="s">
        <v>1149</v>
      </c>
      <c r="F1994" s="31">
        <f>F1999+F1995</f>
        <v>32000</v>
      </c>
      <c r="G1994" s="31">
        <f>G1999+G1995</f>
        <v>0</v>
      </c>
      <c r="H1994" s="31">
        <f>H1999+H1995</f>
        <v>0</v>
      </c>
      <c r="I1994" s="31">
        <f>I1999+I1995</f>
        <v>25000</v>
      </c>
      <c r="J1994" s="31">
        <f>J1999+J1995</f>
        <v>25000</v>
      </c>
      <c r="K1994" s="31">
        <f>K1999+K1995</f>
        <v>24500</v>
      </c>
      <c r="L1994" s="31">
        <f t="shared" si="6639"/>
        <v>57000</v>
      </c>
      <c r="M1994" s="31">
        <f t="shared" si="6640"/>
        <v>25000</v>
      </c>
      <c r="N1994" s="31">
        <f t="shared" si="6641"/>
        <v>24500</v>
      </c>
      <c r="O1994" s="31">
        <f>O1999+O1995</f>
        <v>0</v>
      </c>
      <c r="P1994" s="31">
        <f>P1999+P1995</f>
        <v>0</v>
      </c>
      <c r="Q1994" s="31">
        <f>Q1999+Q1995</f>
        <v>0</v>
      </c>
      <c r="R1994" s="31">
        <f t="shared" si="6642"/>
        <v>57000</v>
      </c>
      <c r="S1994" s="31">
        <f t="shared" si="6643"/>
        <v>25000</v>
      </c>
      <c r="T1994" s="31">
        <f t="shared" si="6644"/>
        <v>24500</v>
      </c>
      <c r="U1994" s="31">
        <f>U1999+U1995</f>
        <v>0</v>
      </c>
      <c r="V1994" s="31">
        <f>V1999+V1995</f>
        <v>0</v>
      </c>
      <c r="W1994" s="31">
        <f>W1999+W1995</f>
        <v>0</v>
      </c>
      <c r="X1994" s="31">
        <f t="shared" si="6645"/>
        <v>57000</v>
      </c>
      <c r="Y1994" s="31">
        <f t="shared" si="6646"/>
        <v>25000</v>
      </c>
      <c r="Z1994" s="31">
        <f t="shared" si="6647"/>
        <v>24500</v>
      </c>
      <c r="AA1994" s="31">
        <f>AA1999+AA1995</f>
        <v>0</v>
      </c>
      <c r="AB1994" s="31">
        <f>AB1999+AB1995</f>
        <v>0</v>
      </c>
      <c r="AC1994" s="31">
        <f>AC1999+AC1995</f>
        <v>0</v>
      </c>
      <c r="AD1994" s="31">
        <f t="shared" si="6648"/>
        <v>57000</v>
      </c>
      <c r="AE1994" s="31">
        <f t="shared" si="6649"/>
        <v>25000</v>
      </c>
      <c r="AF1994" s="31">
        <f t="shared" si="6650"/>
        <v>24500</v>
      </c>
      <c r="AG1994" s="31">
        <f>AG1999+AG1995</f>
        <v>0</v>
      </c>
      <c r="AH1994" s="31">
        <f>AH1999+AH1995</f>
        <v>0</v>
      </c>
      <c r="AI1994" s="31">
        <f>AI1999+AI1995</f>
        <v>0</v>
      </c>
      <c r="AJ1994" s="31">
        <f t="shared" si="6651"/>
        <v>57000</v>
      </c>
      <c r="AK1994" s="31">
        <f t="shared" si="6652"/>
        <v>25000</v>
      </c>
      <c r="AL1994" s="31">
        <f t="shared" si="6653"/>
        <v>24500</v>
      </c>
      <c r="AM1994" s="31">
        <f>AM1999+AM1995</f>
        <v>0</v>
      </c>
      <c r="AN1994" s="31">
        <f>AN1999+AN1995</f>
        <v>0</v>
      </c>
      <c r="AO1994" s="31">
        <f>AO1999+AO1995</f>
        <v>0</v>
      </c>
      <c r="AP1994" s="31">
        <f t="shared" si="6654"/>
        <v>57000</v>
      </c>
      <c r="AQ1994" s="31">
        <f t="shared" si="6655"/>
        <v>25000</v>
      </c>
      <c r="AR1994" s="31">
        <f t="shared" si="6656"/>
        <v>24500</v>
      </c>
      <c r="AS1994" s="31">
        <f>AS1999+AS1995</f>
        <v>0</v>
      </c>
      <c r="AT1994" s="31">
        <f>AT1999+AT1995</f>
        <v>0</v>
      </c>
      <c r="AU1994" s="31">
        <f>AU1999+AU1995</f>
        <v>0</v>
      </c>
      <c r="AV1994" s="31">
        <f t="shared" si="6657"/>
        <v>57000</v>
      </c>
      <c r="AW1994" s="31">
        <f t="shared" si="6658"/>
        <v>25000</v>
      </c>
      <c r="AX1994" s="31">
        <f t="shared" si="6659"/>
        <v>24500</v>
      </c>
      <c r="AY1994" s="31">
        <f>AY1999+AY1995</f>
        <v>0</v>
      </c>
      <c r="AZ1994" s="31">
        <f>AZ1999+AZ1995</f>
        <v>0</v>
      </c>
      <c r="BA1994" s="31">
        <f>BA1999+BA1995</f>
        <v>0</v>
      </c>
      <c r="BB1994" s="31">
        <f t="shared" si="6660"/>
        <v>57000</v>
      </c>
      <c r="BC1994" s="31">
        <f t="shared" si="6661"/>
        <v>25000</v>
      </c>
      <c r="BD1994" s="31">
        <f t="shared" si="6662"/>
        <v>24500</v>
      </c>
      <c r="BE1994" s="31">
        <f>BE1999+BE1995</f>
        <v>0</v>
      </c>
      <c r="BF1994" s="31">
        <f>BF1999+BF1995</f>
        <v>0</v>
      </c>
      <c r="BG1994" s="31">
        <f>BG1999+BG1995</f>
        <v>0</v>
      </c>
      <c r="BH1994" s="31">
        <f t="shared" si="6663"/>
        <v>57000</v>
      </c>
      <c r="BI1994" s="31">
        <f t="shared" si="6664"/>
        <v>25000</v>
      </c>
      <c r="BJ1994" s="31">
        <f t="shared" si="6665"/>
        <v>24500</v>
      </c>
      <c r="BK1994" s="31">
        <f>BK1999+BK1995</f>
        <v>0</v>
      </c>
      <c r="BL1994" s="31">
        <f>BL1999+BL1995</f>
        <v>0</v>
      </c>
      <c r="BM1994" s="31">
        <f>BM1999+BM1995</f>
        <v>0</v>
      </c>
      <c r="BN1994" s="31">
        <f t="shared" si="6666"/>
        <v>57000</v>
      </c>
      <c r="BO1994" s="31">
        <f t="shared" si="6667"/>
        <v>25000</v>
      </c>
      <c r="BP1994" s="31">
        <f t="shared" si="6668"/>
        <v>24500</v>
      </c>
      <c r="BQ1994" s="31">
        <f>BQ1999+BQ1995</f>
        <v>0</v>
      </c>
      <c r="BR1994" s="31">
        <f>BR1999+BR1995</f>
        <v>0</v>
      </c>
      <c r="BS1994" s="31">
        <f t="shared" si="6669"/>
        <v>57000</v>
      </c>
      <c r="BT1994" s="31">
        <f t="shared" si="6670"/>
        <v>25000</v>
      </c>
      <c r="BU1994" s="31">
        <f t="shared" si="6671"/>
        <v>24500</v>
      </c>
      <c r="BV1994" s="31">
        <f>BV1999+BV1995</f>
        <v>0</v>
      </c>
      <c r="BW1994" s="31">
        <f>BW1999+BW1995</f>
        <v>0</v>
      </c>
      <c r="BX1994" s="31">
        <f t="shared" si="6672"/>
        <v>57000</v>
      </c>
      <c r="BY1994" s="31">
        <f t="shared" si="6673"/>
        <v>25000</v>
      </c>
      <c r="BZ1994" s="31">
        <f t="shared" si="6674"/>
        <v>24500</v>
      </c>
      <c r="CA1994" s="31">
        <f>CA1999+CA1995</f>
        <v>0</v>
      </c>
      <c r="CB1994" s="31">
        <f>CB1999+CB1995</f>
        <v>0</v>
      </c>
      <c r="CC1994" s="31">
        <f>CC1999+CC1995</f>
        <v>0</v>
      </c>
      <c r="CD1994" s="31">
        <f t="shared" si="6716"/>
        <v>57000</v>
      </c>
      <c r="CE1994" s="31">
        <f t="shared" si="6717"/>
        <v>25000</v>
      </c>
      <c r="CF1994" s="31">
        <f t="shared" si="6718"/>
        <v>24500</v>
      </c>
      <c r="CG1994" s="31">
        <f>CG1999+CG1995</f>
        <v>0</v>
      </c>
      <c r="CH1994" s="24"/>
      <c r="CI1994" s="40"/>
      <c r="CL1994" s="1" t="s">
        <v>28</v>
      </c>
    </row>
    <row r="1995" ht="29.850000000000001">
      <c r="A1995" s="41" t="s">
        <v>1150</v>
      </c>
      <c r="B1995" s="17"/>
      <c r="C1995" s="16"/>
      <c r="D1995" s="16"/>
      <c r="E1995" s="39" t="s">
        <v>1151</v>
      </c>
      <c r="F1995" s="31">
        <f t="shared" ref="F1995:F2001" si="6760">F1996</f>
        <v>32000</v>
      </c>
      <c r="G1995" s="31">
        <f t="shared" ref="G1995:G2001" si="6761">G1996</f>
        <v>0</v>
      </c>
      <c r="H1995" s="31">
        <f t="shared" ref="H1995:H2001" si="6762">H1996</f>
        <v>0</v>
      </c>
      <c r="I1995" s="31">
        <f t="shared" ref="I1995:I2001" si="6763">I1996</f>
        <v>25000</v>
      </c>
      <c r="J1995" s="31">
        <f t="shared" ref="J1995:J2001" si="6764">J1996</f>
        <v>25000</v>
      </c>
      <c r="K1995" s="31">
        <f t="shared" ref="K1995:K2001" si="6765">K1996</f>
        <v>24500</v>
      </c>
      <c r="L1995" s="31">
        <f t="shared" si="6639"/>
        <v>57000</v>
      </c>
      <c r="M1995" s="31">
        <f t="shared" si="6640"/>
        <v>25000</v>
      </c>
      <c r="N1995" s="31">
        <f t="shared" si="6641"/>
        <v>24500</v>
      </c>
      <c r="O1995" s="31">
        <f t="shared" ref="O1995:O2001" si="6766">O1996</f>
        <v>0</v>
      </c>
      <c r="P1995" s="31">
        <f t="shared" ref="P1995:P2001" si="6767">P1996</f>
        <v>0</v>
      </c>
      <c r="Q1995" s="31">
        <f t="shared" ref="Q1995:Q2001" si="6768">Q1996</f>
        <v>0</v>
      </c>
      <c r="R1995" s="31">
        <f t="shared" si="6642"/>
        <v>57000</v>
      </c>
      <c r="S1995" s="31">
        <f t="shared" si="6643"/>
        <v>25000</v>
      </c>
      <c r="T1995" s="31">
        <f t="shared" si="6644"/>
        <v>24500</v>
      </c>
      <c r="U1995" s="31">
        <f t="shared" ref="U1995:U2001" si="6769">U1996</f>
        <v>0</v>
      </c>
      <c r="V1995" s="31">
        <f t="shared" ref="V1995:V2001" si="6770">V1996</f>
        <v>0</v>
      </c>
      <c r="W1995" s="31">
        <f t="shared" ref="W1995:W2001" si="6771">W1996</f>
        <v>0</v>
      </c>
      <c r="X1995" s="31">
        <f t="shared" si="6645"/>
        <v>57000</v>
      </c>
      <c r="Y1995" s="31">
        <f t="shared" si="6646"/>
        <v>25000</v>
      </c>
      <c r="Z1995" s="31">
        <f t="shared" si="6647"/>
        <v>24500</v>
      </c>
      <c r="AA1995" s="31">
        <f t="shared" ref="AA1995:AA2001" si="6772">AA1996</f>
        <v>0</v>
      </c>
      <c r="AB1995" s="31">
        <f t="shared" ref="AB1995:AB2001" si="6773">AB1996</f>
        <v>0</v>
      </c>
      <c r="AC1995" s="31">
        <f t="shared" ref="AC1995:AC2001" si="6774">AC1996</f>
        <v>0</v>
      </c>
      <c r="AD1995" s="31">
        <f t="shared" si="6648"/>
        <v>57000</v>
      </c>
      <c r="AE1995" s="31">
        <f t="shared" si="6649"/>
        <v>25000</v>
      </c>
      <c r="AF1995" s="31">
        <f t="shared" si="6650"/>
        <v>24500</v>
      </c>
      <c r="AG1995" s="31">
        <f t="shared" ref="AG1995:AG2001" si="6775">AG1996</f>
        <v>0</v>
      </c>
      <c r="AH1995" s="31">
        <f t="shared" ref="AH1995:AH2001" si="6776">AH1996</f>
        <v>0</v>
      </c>
      <c r="AI1995" s="31">
        <f t="shared" ref="AI1995:AI2001" si="6777">AI1996</f>
        <v>0</v>
      </c>
      <c r="AJ1995" s="31">
        <f t="shared" si="6651"/>
        <v>57000</v>
      </c>
      <c r="AK1995" s="31">
        <f t="shared" si="6652"/>
        <v>25000</v>
      </c>
      <c r="AL1995" s="31">
        <f t="shared" si="6653"/>
        <v>24500</v>
      </c>
      <c r="AM1995" s="31">
        <f t="shared" ref="AM1995:AM2001" si="6778">AM1996</f>
        <v>0</v>
      </c>
      <c r="AN1995" s="31">
        <f t="shared" ref="AN1995:AN2001" si="6779">AN1996</f>
        <v>0</v>
      </c>
      <c r="AO1995" s="31">
        <f t="shared" ref="AO1995:AO2001" si="6780">AO1996</f>
        <v>0</v>
      </c>
      <c r="AP1995" s="31">
        <f t="shared" si="6654"/>
        <v>57000</v>
      </c>
      <c r="AQ1995" s="31">
        <f t="shared" si="6655"/>
        <v>25000</v>
      </c>
      <c r="AR1995" s="31">
        <f t="shared" si="6656"/>
        <v>24500</v>
      </c>
      <c r="AS1995" s="31">
        <f t="shared" ref="AS1995:AS2001" si="6781">AS1996</f>
        <v>0</v>
      </c>
      <c r="AT1995" s="31">
        <f t="shared" ref="AT1995:AT2001" si="6782">AT1996</f>
        <v>0</v>
      </c>
      <c r="AU1995" s="31">
        <f t="shared" ref="AU1995:AU2001" si="6783">AU1996</f>
        <v>0</v>
      </c>
      <c r="AV1995" s="31">
        <f t="shared" si="6657"/>
        <v>57000</v>
      </c>
      <c r="AW1995" s="31">
        <f t="shared" si="6658"/>
        <v>25000</v>
      </c>
      <c r="AX1995" s="31">
        <f t="shared" si="6659"/>
        <v>24500</v>
      </c>
      <c r="AY1995" s="31">
        <f t="shared" ref="AY1995:AY2001" si="6784">AY1996</f>
        <v>0</v>
      </c>
      <c r="AZ1995" s="31">
        <f t="shared" ref="AZ1995:AZ2001" si="6785">AZ1996</f>
        <v>0</v>
      </c>
      <c r="BA1995" s="31">
        <f t="shared" ref="BA1995:BA2001" si="6786">BA1996</f>
        <v>0</v>
      </c>
      <c r="BB1995" s="31">
        <f t="shared" si="6660"/>
        <v>57000</v>
      </c>
      <c r="BC1995" s="31">
        <f t="shared" si="6661"/>
        <v>25000</v>
      </c>
      <c r="BD1995" s="31">
        <f t="shared" si="6662"/>
        <v>24500</v>
      </c>
      <c r="BE1995" s="31">
        <f t="shared" ref="BE1995:BE2001" si="6787">BE1996</f>
        <v>0</v>
      </c>
      <c r="BF1995" s="31">
        <f t="shared" ref="BF1995:BF2001" si="6788">BF1996</f>
        <v>0</v>
      </c>
      <c r="BG1995" s="31">
        <f t="shared" ref="BG1995:BG2001" si="6789">BG1996</f>
        <v>0</v>
      </c>
      <c r="BH1995" s="31">
        <f t="shared" si="6663"/>
        <v>57000</v>
      </c>
      <c r="BI1995" s="31">
        <f t="shared" si="6664"/>
        <v>25000</v>
      </c>
      <c r="BJ1995" s="31">
        <f t="shared" si="6665"/>
        <v>24500</v>
      </c>
      <c r="BK1995" s="31">
        <f t="shared" ref="BK1995:BK2001" si="6790">BK1996</f>
        <v>0</v>
      </c>
      <c r="BL1995" s="31">
        <f t="shared" ref="BL1995:BL2001" si="6791">BL1996</f>
        <v>0</v>
      </c>
      <c r="BM1995" s="31">
        <f t="shared" ref="BM1995:BM2001" si="6792">BM1996</f>
        <v>0</v>
      </c>
      <c r="BN1995" s="31">
        <f t="shared" si="6666"/>
        <v>57000</v>
      </c>
      <c r="BO1995" s="31">
        <f t="shared" si="6667"/>
        <v>25000</v>
      </c>
      <c r="BP1995" s="31">
        <f t="shared" si="6668"/>
        <v>24500</v>
      </c>
      <c r="BQ1995" s="31">
        <f t="shared" ref="BQ1995:BQ2001" si="6793">BQ1996</f>
        <v>0</v>
      </c>
      <c r="BR1995" s="31">
        <f t="shared" ref="BR1995:BR2001" si="6794">BR1996</f>
        <v>0</v>
      </c>
      <c r="BS1995" s="31">
        <f t="shared" si="6669"/>
        <v>57000</v>
      </c>
      <c r="BT1995" s="31">
        <f t="shared" si="6670"/>
        <v>25000</v>
      </c>
      <c r="BU1995" s="31">
        <f t="shared" si="6671"/>
        <v>24500</v>
      </c>
      <c r="BV1995" s="31">
        <f t="shared" ref="BV1995:BV2001" si="6795">BV1996</f>
        <v>0</v>
      </c>
      <c r="BW1995" s="31">
        <f t="shared" ref="BW1995:BW2001" si="6796">BW1996</f>
        <v>0</v>
      </c>
      <c r="BX1995" s="31">
        <f t="shared" si="6672"/>
        <v>57000</v>
      </c>
      <c r="BY1995" s="31">
        <f t="shared" si="6673"/>
        <v>25000</v>
      </c>
      <c r="BZ1995" s="31">
        <f t="shared" si="6674"/>
        <v>24500</v>
      </c>
      <c r="CA1995" s="31">
        <f t="shared" ref="CA1995:CA2001" si="6797">CA1996</f>
        <v>0</v>
      </c>
      <c r="CB1995" s="31">
        <f t="shared" ref="CB1995:CB2001" si="6798">CB1996</f>
        <v>0</v>
      </c>
      <c r="CC1995" s="31">
        <f t="shared" ref="CC1995:CC2001" si="6799">CC1996</f>
        <v>0</v>
      </c>
      <c r="CD1995" s="31">
        <f t="shared" si="6716"/>
        <v>57000</v>
      </c>
      <c r="CE1995" s="31">
        <f t="shared" si="6717"/>
        <v>25000</v>
      </c>
      <c r="CF1995" s="31">
        <f t="shared" si="6718"/>
        <v>24500</v>
      </c>
      <c r="CG1995" s="31">
        <f t="shared" ref="CG1995:CG2001" si="6800">CG1996</f>
        <v>0</v>
      </c>
      <c r="CH1995" s="24"/>
      <c r="CI1995" s="40"/>
      <c r="CO1995" s="1" t="s">
        <v>31</v>
      </c>
    </row>
    <row r="1996" ht="15">
      <c r="A1996" s="41" t="s">
        <v>1150</v>
      </c>
      <c r="B1996" s="41" t="s">
        <v>642</v>
      </c>
      <c r="C1996" s="16"/>
      <c r="D1996" s="16"/>
      <c r="E1996" s="39" t="s">
        <v>54</v>
      </c>
      <c r="F1996" s="31">
        <f t="shared" si="6760"/>
        <v>32000</v>
      </c>
      <c r="G1996" s="31">
        <f t="shared" si="6761"/>
        <v>0</v>
      </c>
      <c r="H1996" s="31">
        <f t="shared" si="6762"/>
        <v>0</v>
      </c>
      <c r="I1996" s="31">
        <f t="shared" si="6763"/>
        <v>25000</v>
      </c>
      <c r="J1996" s="31">
        <f t="shared" si="6764"/>
        <v>25000</v>
      </c>
      <c r="K1996" s="31">
        <f t="shared" si="6765"/>
        <v>24500</v>
      </c>
      <c r="L1996" s="31">
        <f t="shared" si="6639"/>
        <v>57000</v>
      </c>
      <c r="M1996" s="31">
        <f t="shared" si="6640"/>
        <v>25000</v>
      </c>
      <c r="N1996" s="31">
        <f t="shared" si="6641"/>
        <v>24500</v>
      </c>
      <c r="O1996" s="31">
        <f t="shared" si="6766"/>
        <v>0</v>
      </c>
      <c r="P1996" s="31">
        <f t="shared" si="6767"/>
        <v>0</v>
      </c>
      <c r="Q1996" s="31">
        <f t="shared" si="6768"/>
        <v>0</v>
      </c>
      <c r="R1996" s="31">
        <f t="shared" si="6642"/>
        <v>57000</v>
      </c>
      <c r="S1996" s="31">
        <f t="shared" si="6643"/>
        <v>25000</v>
      </c>
      <c r="T1996" s="31">
        <f t="shared" si="6644"/>
        <v>24500</v>
      </c>
      <c r="U1996" s="31">
        <f t="shared" si="6769"/>
        <v>0</v>
      </c>
      <c r="V1996" s="31">
        <f t="shared" si="6770"/>
        <v>0</v>
      </c>
      <c r="W1996" s="31">
        <f t="shared" si="6771"/>
        <v>0</v>
      </c>
      <c r="X1996" s="31">
        <f t="shared" si="6645"/>
        <v>57000</v>
      </c>
      <c r="Y1996" s="31">
        <f t="shared" si="6646"/>
        <v>25000</v>
      </c>
      <c r="Z1996" s="31">
        <f t="shared" si="6647"/>
        <v>24500</v>
      </c>
      <c r="AA1996" s="31">
        <f t="shared" si="6772"/>
        <v>0</v>
      </c>
      <c r="AB1996" s="31">
        <f t="shared" si="6773"/>
        <v>0</v>
      </c>
      <c r="AC1996" s="31">
        <f t="shared" si="6774"/>
        <v>0</v>
      </c>
      <c r="AD1996" s="31">
        <f t="shared" si="6648"/>
        <v>57000</v>
      </c>
      <c r="AE1996" s="31">
        <f t="shared" si="6649"/>
        <v>25000</v>
      </c>
      <c r="AF1996" s="31">
        <f t="shared" si="6650"/>
        <v>24500</v>
      </c>
      <c r="AG1996" s="31">
        <f t="shared" si="6775"/>
        <v>0</v>
      </c>
      <c r="AH1996" s="31">
        <f t="shared" si="6776"/>
        <v>0</v>
      </c>
      <c r="AI1996" s="31">
        <f t="shared" si="6777"/>
        <v>0</v>
      </c>
      <c r="AJ1996" s="31">
        <f t="shared" si="6651"/>
        <v>57000</v>
      </c>
      <c r="AK1996" s="31">
        <f t="shared" si="6652"/>
        <v>25000</v>
      </c>
      <c r="AL1996" s="31">
        <f t="shared" si="6653"/>
        <v>24500</v>
      </c>
      <c r="AM1996" s="31">
        <f t="shared" si="6778"/>
        <v>0</v>
      </c>
      <c r="AN1996" s="31">
        <f t="shared" si="6779"/>
        <v>0</v>
      </c>
      <c r="AO1996" s="31">
        <f t="shared" si="6780"/>
        <v>0</v>
      </c>
      <c r="AP1996" s="31">
        <f t="shared" si="6654"/>
        <v>57000</v>
      </c>
      <c r="AQ1996" s="31">
        <f t="shared" si="6655"/>
        <v>25000</v>
      </c>
      <c r="AR1996" s="31">
        <f t="shared" si="6656"/>
        <v>24500</v>
      </c>
      <c r="AS1996" s="31">
        <f t="shared" si="6781"/>
        <v>0</v>
      </c>
      <c r="AT1996" s="31">
        <f t="shared" si="6782"/>
        <v>0</v>
      </c>
      <c r="AU1996" s="31">
        <f t="shared" si="6783"/>
        <v>0</v>
      </c>
      <c r="AV1996" s="31">
        <f t="shared" si="6657"/>
        <v>57000</v>
      </c>
      <c r="AW1996" s="31">
        <f t="shared" si="6658"/>
        <v>25000</v>
      </c>
      <c r="AX1996" s="31">
        <f t="shared" si="6659"/>
        <v>24500</v>
      </c>
      <c r="AY1996" s="31">
        <f t="shared" si="6784"/>
        <v>0</v>
      </c>
      <c r="AZ1996" s="31">
        <f t="shared" si="6785"/>
        <v>0</v>
      </c>
      <c r="BA1996" s="31">
        <f t="shared" si="6786"/>
        <v>0</v>
      </c>
      <c r="BB1996" s="31">
        <f t="shared" si="6660"/>
        <v>57000</v>
      </c>
      <c r="BC1996" s="31">
        <f t="shared" si="6661"/>
        <v>25000</v>
      </c>
      <c r="BD1996" s="31">
        <f t="shared" si="6662"/>
        <v>24500</v>
      </c>
      <c r="BE1996" s="31">
        <f t="shared" si="6787"/>
        <v>0</v>
      </c>
      <c r="BF1996" s="31">
        <f t="shared" si="6788"/>
        <v>0</v>
      </c>
      <c r="BG1996" s="31">
        <f t="shared" si="6789"/>
        <v>0</v>
      </c>
      <c r="BH1996" s="31">
        <f t="shared" si="6663"/>
        <v>57000</v>
      </c>
      <c r="BI1996" s="31">
        <f t="shared" si="6664"/>
        <v>25000</v>
      </c>
      <c r="BJ1996" s="31">
        <f t="shared" si="6665"/>
        <v>24500</v>
      </c>
      <c r="BK1996" s="31">
        <f t="shared" si="6790"/>
        <v>0</v>
      </c>
      <c r="BL1996" s="31">
        <f t="shared" si="6791"/>
        <v>0</v>
      </c>
      <c r="BM1996" s="31">
        <f t="shared" si="6792"/>
        <v>0</v>
      </c>
      <c r="BN1996" s="31">
        <f t="shared" si="6666"/>
        <v>57000</v>
      </c>
      <c r="BO1996" s="31">
        <f t="shared" si="6667"/>
        <v>25000</v>
      </c>
      <c r="BP1996" s="31">
        <f t="shared" si="6668"/>
        <v>24500</v>
      </c>
      <c r="BQ1996" s="31">
        <f t="shared" si="6793"/>
        <v>0</v>
      </c>
      <c r="BR1996" s="31">
        <f t="shared" si="6794"/>
        <v>0</v>
      </c>
      <c r="BS1996" s="31">
        <f t="shared" si="6669"/>
        <v>57000</v>
      </c>
      <c r="BT1996" s="31">
        <f t="shared" si="6670"/>
        <v>25000</v>
      </c>
      <c r="BU1996" s="31">
        <f t="shared" si="6671"/>
        <v>24500</v>
      </c>
      <c r="BV1996" s="31">
        <f t="shared" si="6795"/>
        <v>0</v>
      </c>
      <c r="BW1996" s="31">
        <f t="shared" si="6796"/>
        <v>0</v>
      </c>
      <c r="BX1996" s="31">
        <f t="shared" si="6672"/>
        <v>57000</v>
      </c>
      <c r="BY1996" s="31">
        <f t="shared" si="6673"/>
        <v>25000</v>
      </c>
      <c r="BZ1996" s="31">
        <f t="shared" si="6674"/>
        <v>24500</v>
      </c>
      <c r="CA1996" s="31">
        <f t="shared" si="6797"/>
        <v>0</v>
      </c>
      <c r="CB1996" s="31">
        <f t="shared" si="6798"/>
        <v>0</v>
      </c>
      <c r="CC1996" s="31">
        <f t="shared" si="6799"/>
        <v>0</v>
      </c>
      <c r="CD1996" s="31">
        <f t="shared" si="6716"/>
        <v>57000</v>
      </c>
      <c r="CE1996" s="31">
        <f t="shared" si="6717"/>
        <v>25000</v>
      </c>
      <c r="CF1996" s="31">
        <f t="shared" si="6718"/>
        <v>24500</v>
      </c>
      <c r="CG1996" s="31">
        <f t="shared" si="6800"/>
        <v>0</v>
      </c>
      <c r="CH1996" s="24"/>
      <c r="CI1996" s="40"/>
      <c r="CM1996" s="1" t="s">
        <v>29</v>
      </c>
    </row>
    <row r="1997" ht="57.700000000000003">
      <c r="A1997" s="41" t="s">
        <v>1150</v>
      </c>
      <c r="B1997" s="17">
        <v>810</v>
      </c>
      <c r="C1997" s="16"/>
      <c r="D1997" s="16"/>
      <c r="E1997" s="39" t="s">
        <v>413</v>
      </c>
      <c r="F1997" s="31">
        <f t="shared" si="6760"/>
        <v>32000</v>
      </c>
      <c r="G1997" s="31">
        <f t="shared" si="6761"/>
        <v>0</v>
      </c>
      <c r="H1997" s="31">
        <f t="shared" si="6762"/>
        <v>0</v>
      </c>
      <c r="I1997" s="31">
        <f t="shared" si="6763"/>
        <v>25000</v>
      </c>
      <c r="J1997" s="31">
        <f t="shared" si="6764"/>
        <v>25000</v>
      </c>
      <c r="K1997" s="31">
        <f t="shared" si="6765"/>
        <v>24500</v>
      </c>
      <c r="L1997" s="31">
        <f t="shared" ref="L1997:L2060" si="6801">F1997+I1997</f>
        <v>57000</v>
      </c>
      <c r="M1997" s="31">
        <f t="shared" ref="M1997:M2060" si="6802">G1997+J1997</f>
        <v>25000</v>
      </c>
      <c r="N1997" s="31">
        <f t="shared" ref="N1997:N2060" si="6803">H1997+K1997</f>
        <v>24500</v>
      </c>
      <c r="O1997" s="31">
        <f t="shared" si="6766"/>
        <v>0</v>
      </c>
      <c r="P1997" s="31">
        <f t="shared" si="6767"/>
        <v>0</v>
      </c>
      <c r="Q1997" s="31">
        <f t="shared" si="6768"/>
        <v>0</v>
      </c>
      <c r="R1997" s="31">
        <f t="shared" ref="R1997:R2060" si="6804">L1997+O1997</f>
        <v>57000</v>
      </c>
      <c r="S1997" s="31">
        <f t="shared" ref="S1997:S2060" si="6805">M1997+P1997</f>
        <v>25000</v>
      </c>
      <c r="T1997" s="31">
        <f t="shared" ref="T1997:T2060" si="6806">N1997+Q1997</f>
        <v>24500</v>
      </c>
      <c r="U1997" s="31">
        <f t="shared" si="6769"/>
        <v>0</v>
      </c>
      <c r="V1997" s="31">
        <f t="shared" si="6770"/>
        <v>0</v>
      </c>
      <c r="W1997" s="31">
        <f t="shared" si="6771"/>
        <v>0</v>
      </c>
      <c r="X1997" s="31">
        <f t="shared" ref="X1997:X2060" si="6807">R1997+U1997</f>
        <v>57000</v>
      </c>
      <c r="Y1997" s="31">
        <f t="shared" ref="Y1997:Y2060" si="6808">S1997+V1997</f>
        <v>25000</v>
      </c>
      <c r="Z1997" s="31">
        <f t="shared" ref="Z1997:Z2060" si="6809">T1997+W1997</f>
        <v>24500</v>
      </c>
      <c r="AA1997" s="31">
        <f t="shared" si="6772"/>
        <v>0</v>
      </c>
      <c r="AB1997" s="31">
        <f t="shared" si="6773"/>
        <v>0</v>
      </c>
      <c r="AC1997" s="31">
        <f t="shared" si="6774"/>
        <v>0</v>
      </c>
      <c r="AD1997" s="31">
        <f t="shared" ref="AD1997:AD2060" si="6810">X1997+AA1997</f>
        <v>57000</v>
      </c>
      <c r="AE1997" s="31">
        <f t="shared" ref="AE1997:AE2060" si="6811">Y1997+AB1997</f>
        <v>25000</v>
      </c>
      <c r="AF1997" s="31">
        <f t="shared" ref="AF1997:AF2060" si="6812">Z1997+AC1997</f>
        <v>24500</v>
      </c>
      <c r="AG1997" s="31">
        <f t="shared" si="6775"/>
        <v>0</v>
      </c>
      <c r="AH1997" s="31">
        <f t="shared" si="6776"/>
        <v>0</v>
      </c>
      <c r="AI1997" s="31">
        <f t="shared" si="6777"/>
        <v>0</v>
      </c>
      <c r="AJ1997" s="31">
        <f t="shared" ref="AJ1997:AJ2060" si="6813">AD1997+AG1997</f>
        <v>57000</v>
      </c>
      <c r="AK1997" s="31">
        <f t="shared" ref="AK1997:AK2060" si="6814">AE1997+AH1997</f>
        <v>25000</v>
      </c>
      <c r="AL1997" s="31">
        <f t="shared" ref="AL1997:AL2060" si="6815">AF1997+AI1997</f>
        <v>24500</v>
      </c>
      <c r="AM1997" s="31">
        <f t="shared" si="6778"/>
        <v>0</v>
      </c>
      <c r="AN1997" s="31">
        <f t="shared" si="6779"/>
        <v>0</v>
      </c>
      <c r="AO1997" s="31">
        <f t="shared" si="6780"/>
        <v>0</v>
      </c>
      <c r="AP1997" s="31">
        <f t="shared" ref="AP1997:AP2060" si="6816">AJ1997+AM1997</f>
        <v>57000</v>
      </c>
      <c r="AQ1997" s="31">
        <f t="shared" ref="AQ1997:AQ2060" si="6817">AK1997+AN1997</f>
        <v>25000</v>
      </c>
      <c r="AR1997" s="31">
        <f t="shared" ref="AR1997:AR2060" si="6818">AL1997+AO1997</f>
        <v>24500</v>
      </c>
      <c r="AS1997" s="31">
        <f t="shared" si="6781"/>
        <v>0</v>
      </c>
      <c r="AT1997" s="31">
        <f t="shared" si="6782"/>
        <v>0</v>
      </c>
      <c r="AU1997" s="31">
        <f t="shared" si="6783"/>
        <v>0</v>
      </c>
      <c r="AV1997" s="31">
        <f t="shared" ref="AV1997:AV2060" si="6819">AP1997+AS1997</f>
        <v>57000</v>
      </c>
      <c r="AW1997" s="31">
        <f t="shared" ref="AW1997:AW2060" si="6820">AQ1997+AT1997</f>
        <v>25000</v>
      </c>
      <c r="AX1997" s="31">
        <f t="shared" ref="AX1997:AX2060" si="6821">AR1997+AU1997</f>
        <v>24500</v>
      </c>
      <c r="AY1997" s="31">
        <f t="shared" si="6784"/>
        <v>0</v>
      </c>
      <c r="AZ1997" s="31">
        <f t="shared" si="6785"/>
        <v>0</v>
      </c>
      <c r="BA1997" s="31">
        <f t="shared" si="6786"/>
        <v>0</v>
      </c>
      <c r="BB1997" s="31">
        <f t="shared" ref="BB1997:BB2060" si="6822">AV1997+AY1997</f>
        <v>57000</v>
      </c>
      <c r="BC1997" s="31">
        <f t="shared" ref="BC1997:BC2060" si="6823">AW1997+AZ1997</f>
        <v>25000</v>
      </c>
      <c r="BD1997" s="31">
        <f t="shared" ref="BD1997:BD2060" si="6824">AX1997+BA1997</f>
        <v>24500</v>
      </c>
      <c r="BE1997" s="31">
        <f t="shared" si="6787"/>
        <v>0</v>
      </c>
      <c r="BF1997" s="31">
        <f t="shared" si="6788"/>
        <v>0</v>
      </c>
      <c r="BG1997" s="31">
        <f t="shared" si="6789"/>
        <v>0</v>
      </c>
      <c r="BH1997" s="31">
        <f t="shared" ref="BH1997:BH2060" si="6825">BB1997+BE1997</f>
        <v>57000</v>
      </c>
      <c r="BI1997" s="31">
        <f t="shared" ref="BI1997:BI2060" si="6826">BC1997+BF1997</f>
        <v>25000</v>
      </c>
      <c r="BJ1997" s="31">
        <f t="shared" ref="BJ1997:BJ2060" si="6827">BD1997+BG1997</f>
        <v>24500</v>
      </c>
      <c r="BK1997" s="31">
        <f t="shared" si="6790"/>
        <v>0</v>
      </c>
      <c r="BL1997" s="31">
        <f t="shared" si="6791"/>
        <v>0</v>
      </c>
      <c r="BM1997" s="31">
        <f t="shared" si="6792"/>
        <v>0</v>
      </c>
      <c r="BN1997" s="31">
        <f t="shared" ref="BN1997:BN2060" si="6828">BH1997+BK1997</f>
        <v>57000</v>
      </c>
      <c r="BO1997" s="31">
        <f t="shared" ref="BO1997:BO2060" si="6829">BI1997+BL1997</f>
        <v>25000</v>
      </c>
      <c r="BP1997" s="31">
        <f t="shared" ref="BP1997:BP2060" si="6830">BJ1997+BM1997</f>
        <v>24500</v>
      </c>
      <c r="BQ1997" s="31">
        <f t="shared" si="6793"/>
        <v>0</v>
      </c>
      <c r="BR1997" s="31">
        <f t="shared" si="6794"/>
        <v>0</v>
      </c>
      <c r="BS1997" s="31">
        <f t="shared" ref="BS1997:BS2060" si="6831">BQ1997+BN1997</f>
        <v>57000</v>
      </c>
      <c r="BT1997" s="31">
        <f t="shared" ref="BT1997:BT2060" si="6832">BR1997+BO1997</f>
        <v>25000</v>
      </c>
      <c r="BU1997" s="31">
        <f t="shared" ref="BU1997:BU2060" si="6833">BP1997</f>
        <v>24500</v>
      </c>
      <c r="BV1997" s="31">
        <f t="shared" si="6795"/>
        <v>0</v>
      </c>
      <c r="BW1997" s="31">
        <f t="shared" si="6796"/>
        <v>0</v>
      </c>
      <c r="BX1997" s="31">
        <f t="shared" ref="BX1997:BX2060" si="6834">BS1997</f>
        <v>57000</v>
      </c>
      <c r="BY1997" s="31">
        <f t="shared" ref="BY1997:BY2060" si="6835">BT1997+BV1997</f>
        <v>25000</v>
      </c>
      <c r="BZ1997" s="31">
        <f t="shared" ref="BZ1997:BZ2060" si="6836">BU1997+BW1997</f>
        <v>24500</v>
      </c>
      <c r="CA1997" s="31">
        <f t="shared" si="6797"/>
        <v>0</v>
      </c>
      <c r="CB1997" s="31">
        <f t="shared" si="6798"/>
        <v>0</v>
      </c>
      <c r="CC1997" s="31">
        <f t="shared" si="6799"/>
        <v>0</v>
      </c>
      <c r="CD1997" s="31">
        <f t="shared" si="6716"/>
        <v>57000</v>
      </c>
      <c r="CE1997" s="31">
        <f t="shared" si="6717"/>
        <v>25000</v>
      </c>
      <c r="CF1997" s="31">
        <f t="shared" si="6718"/>
        <v>24500</v>
      </c>
      <c r="CG1997" s="31">
        <f t="shared" si="6800"/>
        <v>0</v>
      </c>
      <c r="CH1997" s="24"/>
      <c r="CI1997" s="40"/>
      <c r="CN1997" s="1" t="s">
        <v>30</v>
      </c>
    </row>
    <row r="1998" ht="15">
      <c r="A1998" s="41" t="s">
        <v>1150</v>
      </c>
      <c r="B1998" s="17">
        <v>810</v>
      </c>
      <c r="C1998" s="16" t="s">
        <v>66</v>
      </c>
      <c r="D1998" s="16" t="s">
        <v>67</v>
      </c>
      <c r="E1998" s="39" t="s">
        <v>68</v>
      </c>
      <c r="F1998" s="31">
        <v>32000</v>
      </c>
      <c r="G1998" s="31"/>
      <c r="H1998" s="31"/>
      <c r="I1998" s="31">
        <v>25000</v>
      </c>
      <c r="J1998" s="31">
        <v>25000</v>
      </c>
      <c r="K1998" s="31">
        <v>24500</v>
      </c>
      <c r="L1998" s="31">
        <f t="shared" si="6801"/>
        <v>57000</v>
      </c>
      <c r="M1998" s="31">
        <f t="shared" si="6802"/>
        <v>25000</v>
      </c>
      <c r="N1998" s="31">
        <f t="shared" si="6803"/>
        <v>24500</v>
      </c>
      <c r="O1998" s="31"/>
      <c r="P1998" s="31"/>
      <c r="Q1998" s="31"/>
      <c r="R1998" s="31">
        <f t="shared" si="6804"/>
        <v>57000</v>
      </c>
      <c r="S1998" s="31">
        <f t="shared" si="6805"/>
        <v>25000</v>
      </c>
      <c r="T1998" s="31">
        <f t="shared" si="6806"/>
        <v>24500</v>
      </c>
      <c r="U1998" s="31"/>
      <c r="V1998" s="31"/>
      <c r="W1998" s="31"/>
      <c r="X1998" s="31">
        <f t="shared" si="6807"/>
        <v>57000</v>
      </c>
      <c r="Y1998" s="31">
        <f t="shared" si="6808"/>
        <v>25000</v>
      </c>
      <c r="Z1998" s="31">
        <f t="shared" si="6809"/>
        <v>24500</v>
      </c>
      <c r="AA1998" s="31"/>
      <c r="AB1998" s="31"/>
      <c r="AC1998" s="31"/>
      <c r="AD1998" s="31">
        <f t="shared" si="6810"/>
        <v>57000</v>
      </c>
      <c r="AE1998" s="31">
        <f t="shared" si="6811"/>
        <v>25000</v>
      </c>
      <c r="AF1998" s="31">
        <f t="shared" si="6812"/>
        <v>24500</v>
      </c>
      <c r="AG1998" s="31"/>
      <c r="AH1998" s="31"/>
      <c r="AI1998" s="31"/>
      <c r="AJ1998" s="31">
        <f t="shared" si="6813"/>
        <v>57000</v>
      </c>
      <c r="AK1998" s="31">
        <f t="shared" si="6814"/>
        <v>25000</v>
      </c>
      <c r="AL1998" s="31">
        <f t="shared" si="6815"/>
        <v>24500</v>
      </c>
      <c r="AM1998" s="31"/>
      <c r="AN1998" s="31"/>
      <c r="AO1998" s="31"/>
      <c r="AP1998" s="31">
        <f t="shared" si="6816"/>
        <v>57000</v>
      </c>
      <c r="AQ1998" s="31">
        <f t="shared" si="6817"/>
        <v>25000</v>
      </c>
      <c r="AR1998" s="31">
        <f t="shared" si="6818"/>
        <v>24500</v>
      </c>
      <c r="AS1998" s="31"/>
      <c r="AT1998" s="31"/>
      <c r="AU1998" s="31"/>
      <c r="AV1998" s="31">
        <f t="shared" si="6819"/>
        <v>57000</v>
      </c>
      <c r="AW1998" s="31">
        <f t="shared" si="6820"/>
        <v>25000</v>
      </c>
      <c r="AX1998" s="31">
        <f t="shared" si="6821"/>
        <v>24500</v>
      </c>
      <c r="AY1998" s="31"/>
      <c r="AZ1998" s="31"/>
      <c r="BA1998" s="31"/>
      <c r="BB1998" s="31">
        <f t="shared" si="6822"/>
        <v>57000</v>
      </c>
      <c r="BC1998" s="31">
        <f t="shared" si="6823"/>
        <v>25000</v>
      </c>
      <c r="BD1998" s="31">
        <f t="shared" si="6824"/>
        <v>24500</v>
      </c>
      <c r="BE1998" s="31"/>
      <c r="BF1998" s="31"/>
      <c r="BG1998" s="31"/>
      <c r="BH1998" s="31">
        <f t="shared" si="6825"/>
        <v>57000</v>
      </c>
      <c r="BI1998" s="31">
        <f t="shared" si="6826"/>
        <v>25000</v>
      </c>
      <c r="BJ1998" s="31">
        <f t="shared" si="6827"/>
        <v>24500</v>
      </c>
      <c r="BK1998" s="31"/>
      <c r="BL1998" s="31"/>
      <c r="BM1998" s="31"/>
      <c r="BN1998" s="31">
        <f t="shared" si="6828"/>
        <v>57000</v>
      </c>
      <c r="BO1998" s="31">
        <f t="shared" si="6829"/>
        <v>25000</v>
      </c>
      <c r="BP1998" s="31">
        <f t="shared" si="6830"/>
        <v>24500</v>
      </c>
      <c r="BQ1998" s="31"/>
      <c r="BR1998" s="31"/>
      <c r="BS1998" s="31">
        <f t="shared" si="6831"/>
        <v>57000</v>
      </c>
      <c r="BT1998" s="31">
        <f t="shared" si="6832"/>
        <v>25000</v>
      </c>
      <c r="BU1998" s="31">
        <f t="shared" si="6833"/>
        <v>24500</v>
      </c>
      <c r="BV1998" s="31"/>
      <c r="BW1998" s="31"/>
      <c r="BX1998" s="31">
        <f t="shared" si="6834"/>
        <v>57000</v>
      </c>
      <c r="BY1998" s="31">
        <f t="shared" si="6835"/>
        <v>25000</v>
      </c>
      <c r="BZ1998" s="31">
        <f t="shared" si="6836"/>
        <v>24500</v>
      </c>
      <c r="CA1998" s="31"/>
      <c r="CB1998" s="31"/>
      <c r="CC1998" s="31"/>
      <c r="CD1998" s="31">
        <f t="shared" si="6716"/>
        <v>57000</v>
      </c>
      <c r="CE1998" s="31">
        <f t="shared" si="6717"/>
        <v>25000</v>
      </c>
      <c r="CF1998" s="31">
        <f t="shared" si="6718"/>
        <v>24500</v>
      </c>
      <c r="CG1998" s="31"/>
      <c r="CH1998" s="24"/>
      <c r="CI1998" s="40" t="s">
        <v>1152</v>
      </c>
    </row>
    <row r="1999" ht="15" hidden="1">
      <c r="A1999" s="41" t="s">
        <v>1153</v>
      </c>
      <c r="B1999" s="17"/>
      <c r="C1999" s="16"/>
      <c r="D1999" s="16"/>
      <c r="E1999" s="39" t="s">
        <v>711</v>
      </c>
      <c r="F1999" s="31">
        <f t="shared" si="6760"/>
        <v>0</v>
      </c>
      <c r="G1999" s="31">
        <f t="shared" si="6761"/>
        <v>0</v>
      </c>
      <c r="H1999" s="31">
        <f t="shared" si="6762"/>
        <v>0</v>
      </c>
      <c r="I1999" s="31">
        <f t="shared" si="6763"/>
        <v>0</v>
      </c>
      <c r="J1999" s="31">
        <f t="shared" si="6764"/>
        <v>0</v>
      </c>
      <c r="K1999" s="31">
        <f t="shared" si="6765"/>
        <v>0</v>
      </c>
      <c r="L1999" s="31">
        <f t="shared" si="6801"/>
        <v>0</v>
      </c>
      <c r="M1999" s="31">
        <f t="shared" si="6802"/>
        <v>0</v>
      </c>
      <c r="N1999" s="31">
        <f t="shared" si="6803"/>
        <v>0</v>
      </c>
      <c r="O1999" s="31">
        <f t="shared" si="6766"/>
        <v>0</v>
      </c>
      <c r="P1999" s="31">
        <f t="shared" si="6767"/>
        <v>0</v>
      </c>
      <c r="Q1999" s="31">
        <f t="shared" si="6768"/>
        <v>0</v>
      </c>
      <c r="R1999" s="31">
        <f t="shared" si="6804"/>
        <v>0</v>
      </c>
      <c r="S1999" s="31">
        <f t="shared" si="6805"/>
        <v>0</v>
      </c>
      <c r="T1999" s="31">
        <f t="shared" si="6806"/>
        <v>0</v>
      </c>
      <c r="U1999" s="31">
        <f t="shared" si="6769"/>
        <v>0</v>
      </c>
      <c r="V1999" s="31">
        <f t="shared" si="6770"/>
        <v>0</v>
      </c>
      <c r="W1999" s="31">
        <f t="shared" si="6771"/>
        <v>0</v>
      </c>
      <c r="X1999" s="31">
        <f t="shared" si="6807"/>
        <v>0</v>
      </c>
      <c r="Y1999" s="31">
        <f t="shared" si="6808"/>
        <v>0</v>
      </c>
      <c r="Z1999" s="31">
        <f t="shared" si="6809"/>
        <v>0</v>
      </c>
      <c r="AA1999" s="31">
        <f t="shared" si="6772"/>
        <v>0</v>
      </c>
      <c r="AB1999" s="31">
        <f t="shared" si="6773"/>
        <v>0</v>
      </c>
      <c r="AC1999" s="31">
        <f t="shared" si="6774"/>
        <v>0</v>
      </c>
      <c r="AD1999" s="31">
        <f t="shared" si="6810"/>
        <v>0</v>
      </c>
      <c r="AE1999" s="31">
        <f t="shared" si="6811"/>
        <v>0</v>
      </c>
      <c r="AF1999" s="31">
        <f t="shared" si="6812"/>
        <v>0</v>
      </c>
      <c r="AG1999" s="31">
        <f t="shared" si="6775"/>
        <v>0</v>
      </c>
      <c r="AH1999" s="31">
        <f t="shared" si="6776"/>
        <v>0</v>
      </c>
      <c r="AI1999" s="31">
        <f t="shared" si="6777"/>
        <v>0</v>
      </c>
      <c r="AJ1999" s="31">
        <f t="shared" si="6813"/>
        <v>0</v>
      </c>
      <c r="AK1999" s="31">
        <f t="shared" si="6814"/>
        <v>0</v>
      </c>
      <c r="AL1999" s="31">
        <f t="shared" si="6815"/>
        <v>0</v>
      </c>
      <c r="AM1999" s="31">
        <f t="shared" si="6778"/>
        <v>0</v>
      </c>
      <c r="AN1999" s="31">
        <f t="shared" si="6779"/>
        <v>0</v>
      </c>
      <c r="AO1999" s="31">
        <f t="shared" si="6780"/>
        <v>0</v>
      </c>
      <c r="AP1999" s="31">
        <f t="shared" si="6816"/>
        <v>0</v>
      </c>
      <c r="AQ1999" s="31">
        <f t="shared" si="6817"/>
        <v>0</v>
      </c>
      <c r="AR1999" s="31">
        <f t="shared" si="6818"/>
        <v>0</v>
      </c>
      <c r="AS1999" s="31">
        <f t="shared" si="6781"/>
        <v>0</v>
      </c>
      <c r="AT1999" s="31">
        <f t="shared" si="6782"/>
        <v>0</v>
      </c>
      <c r="AU1999" s="31">
        <f t="shared" si="6783"/>
        <v>0</v>
      </c>
      <c r="AV1999" s="31">
        <f t="shared" si="6819"/>
        <v>0</v>
      </c>
      <c r="AW1999" s="31">
        <f t="shared" si="6820"/>
        <v>0</v>
      </c>
      <c r="AX1999" s="31">
        <f t="shared" si="6821"/>
        <v>0</v>
      </c>
      <c r="AY1999" s="31">
        <f t="shared" si="6784"/>
        <v>0</v>
      </c>
      <c r="AZ1999" s="31">
        <f t="shared" si="6785"/>
        <v>0</v>
      </c>
      <c r="BA1999" s="31">
        <f t="shared" si="6786"/>
        <v>0</v>
      </c>
      <c r="BB1999" s="31">
        <f t="shared" si="6822"/>
        <v>0</v>
      </c>
      <c r="BC1999" s="31">
        <f t="shared" si="6823"/>
        <v>0</v>
      </c>
      <c r="BD1999" s="31">
        <f t="shared" si="6824"/>
        <v>0</v>
      </c>
      <c r="BE1999" s="31">
        <f t="shared" si="6787"/>
        <v>0</v>
      </c>
      <c r="BF1999" s="31">
        <f t="shared" si="6788"/>
        <v>0</v>
      </c>
      <c r="BG1999" s="31">
        <f t="shared" si="6789"/>
        <v>0</v>
      </c>
      <c r="BH1999" s="31">
        <f t="shared" si="6825"/>
        <v>0</v>
      </c>
      <c r="BI1999" s="31">
        <f t="shared" si="6826"/>
        <v>0</v>
      </c>
      <c r="BJ1999" s="31">
        <f t="shared" si="6827"/>
        <v>0</v>
      </c>
      <c r="BK1999" s="31">
        <f t="shared" si="6790"/>
        <v>0</v>
      </c>
      <c r="BL1999" s="31">
        <f t="shared" si="6791"/>
        <v>0</v>
      </c>
      <c r="BM1999" s="31">
        <f t="shared" si="6792"/>
        <v>0</v>
      </c>
      <c r="BN1999" s="31">
        <f t="shared" si="6828"/>
        <v>0</v>
      </c>
      <c r="BO1999" s="31">
        <f t="shared" si="6829"/>
        <v>0</v>
      </c>
      <c r="BP1999" s="31">
        <f t="shared" si="6830"/>
        <v>0</v>
      </c>
      <c r="BQ1999" s="31">
        <f t="shared" si="6793"/>
        <v>0</v>
      </c>
      <c r="BR1999" s="31">
        <f t="shared" si="6794"/>
        <v>0</v>
      </c>
      <c r="BS1999" s="31">
        <f t="shared" si="6831"/>
        <v>0</v>
      </c>
      <c r="BT1999" s="31">
        <f t="shared" si="6832"/>
        <v>0</v>
      </c>
      <c r="BU1999" s="31">
        <f t="shared" si="6833"/>
        <v>0</v>
      </c>
      <c r="BV1999" s="31">
        <f t="shared" si="6795"/>
        <v>0</v>
      </c>
      <c r="BW1999" s="31">
        <f t="shared" si="6796"/>
        <v>0</v>
      </c>
      <c r="BX1999" s="31">
        <f t="shared" si="6834"/>
        <v>0</v>
      </c>
      <c r="BY1999" s="31">
        <f t="shared" si="6835"/>
        <v>0</v>
      </c>
      <c r="BZ1999" s="31">
        <f t="shared" si="6836"/>
        <v>0</v>
      </c>
      <c r="CA1999" s="31">
        <f t="shared" si="6797"/>
        <v>0</v>
      </c>
      <c r="CB1999" s="31">
        <f t="shared" si="6798"/>
        <v>0</v>
      </c>
      <c r="CC1999" s="31">
        <f t="shared" si="6799"/>
        <v>0</v>
      </c>
      <c r="CD1999" s="31">
        <f t="shared" si="6716"/>
        <v>0</v>
      </c>
      <c r="CE1999" s="31">
        <f t="shared" si="6717"/>
        <v>0</v>
      </c>
      <c r="CF1999" s="31">
        <f t="shared" si="6718"/>
        <v>0</v>
      </c>
      <c r="CG1999" s="31">
        <f t="shared" si="6800"/>
        <v>0</v>
      </c>
      <c r="CH1999" s="24">
        <v>0</v>
      </c>
      <c r="CI1999" s="40"/>
      <c r="CO1999" s="1" t="s">
        <v>31</v>
      </c>
    </row>
    <row r="2000" ht="15" hidden="1">
      <c r="A2000" s="41" t="s">
        <v>1153</v>
      </c>
      <c r="B2000" s="41" t="s">
        <v>642</v>
      </c>
      <c r="C2000" s="16"/>
      <c r="D2000" s="16"/>
      <c r="E2000" s="39" t="s">
        <v>54</v>
      </c>
      <c r="F2000" s="31">
        <f t="shared" si="6760"/>
        <v>0</v>
      </c>
      <c r="G2000" s="31">
        <f t="shared" si="6761"/>
        <v>0</v>
      </c>
      <c r="H2000" s="31">
        <f t="shared" si="6762"/>
        <v>0</v>
      </c>
      <c r="I2000" s="31">
        <f t="shared" si="6763"/>
        <v>0</v>
      </c>
      <c r="J2000" s="31">
        <f t="shared" si="6764"/>
        <v>0</v>
      </c>
      <c r="K2000" s="31">
        <f t="shared" si="6765"/>
        <v>0</v>
      </c>
      <c r="L2000" s="31">
        <f t="shared" si="6801"/>
        <v>0</v>
      </c>
      <c r="M2000" s="31">
        <f t="shared" si="6802"/>
        <v>0</v>
      </c>
      <c r="N2000" s="31">
        <f t="shared" si="6803"/>
        <v>0</v>
      </c>
      <c r="O2000" s="31">
        <f t="shared" si="6766"/>
        <v>0</v>
      </c>
      <c r="P2000" s="31">
        <f t="shared" si="6767"/>
        <v>0</v>
      </c>
      <c r="Q2000" s="31">
        <f t="shared" si="6768"/>
        <v>0</v>
      </c>
      <c r="R2000" s="31">
        <f t="shared" si="6804"/>
        <v>0</v>
      </c>
      <c r="S2000" s="31">
        <f t="shared" si="6805"/>
        <v>0</v>
      </c>
      <c r="T2000" s="31">
        <f t="shared" si="6806"/>
        <v>0</v>
      </c>
      <c r="U2000" s="31">
        <f t="shared" si="6769"/>
        <v>0</v>
      </c>
      <c r="V2000" s="31">
        <f t="shared" si="6770"/>
        <v>0</v>
      </c>
      <c r="W2000" s="31">
        <f t="shared" si="6771"/>
        <v>0</v>
      </c>
      <c r="X2000" s="31">
        <f t="shared" si="6807"/>
        <v>0</v>
      </c>
      <c r="Y2000" s="31">
        <f t="shared" si="6808"/>
        <v>0</v>
      </c>
      <c r="Z2000" s="31">
        <f t="shared" si="6809"/>
        <v>0</v>
      </c>
      <c r="AA2000" s="31">
        <f t="shared" si="6772"/>
        <v>0</v>
      </c>
      <c r="AB2000" s="31">
        <f t="shared" si="6773"/>
        <v>0</v>
      </c>
      <c r="AC2000" s="31">
        <f t="shared" si="6774"/>
        <v>0</v>
      </c>
      <c r="AD2000" s="31">
        <f t="shared" si="6810"/>
        <v>0</v>
      </c>
      <c r="AE2000" s="31">
        <f t="shared" si="6811"/>
        <v>0</v>
      </c>
      <c r="AF2000" s="31">
        <f t="shared" si="6812"/>
        <v>0</v>
      </c>
      <c r="AG2000" s="31">
        <f t="shared" si="6775"/>
        <v>0</v>
      </c>
      <c r="AH2000" s="31">
        <f t="shared" si="6776"/>
        <v>0</v>
      </c>
      <c r="AI2000" s="31">
        <f t="shared" si="6777"/>
        <v>0</v>
      </c>
      <c r="AJ2000" s="31">
        <f t="shared" si="6813"/>
        <v>0</v>
      </c>
      <c r="AK2000" s="31">
        <f t="shared" si="6814"/>
        <v>0</v>
      </c>
      <c r="AL2000" s="31">
        <f t="shared" si="6815"/>
        <v>0</v>
      </c>
      <c r="AM2000" s="31">
        <f t="shared" si="6778"/>
        <v>0</v>
      </c>
      <c r="AN2000" s="31">
        <f t="shared" si="6779"/>
        <v>0</v>
      </c>
      <c r="AO2000" s="31">
        <f t="shared" si="6780"/>
        <v>0</v>
      </c>
      <c r="AP2000" s="31">
        <f t="shared" si="6816"/>
        <v>0</v>
      </c>
      <c r="AQ2000" s="31">
        <f t="shared" si="6817"/>
        <v>0</v>
      </c>
      <c r="AR2000" s="31">
        <f t="shared" si="6818"/>
        <v>0</v>
      </c>
      <c r="AS2000" s="31">
        <f t="shared" si="6781"/>
        <v>0</v>
      </c>
      <c r="AT2000" s="31">
        <f t="shared" si="6782"/>
        <v>0</v>
      </c>
      <c r="AU2000" s="31">
        <f t="shared" si="6783"/>
        <v>0</v>
      </c>
      <c r="AV2000" s="31">
        <f t="shared" si="6819"/>
        <v>0</v>
      </c>
      <c r="AW2000" s="31">
        <f t="shared" si="6820"/>
        <v>0</v>
      </c>
      <c r="AX2000" s="31">
        <f t="shared" si="6821"/>
        <v>0</v>
      </c>
      <c r="AY2000" s="31">
        <f t="shared" si="6784"/>
        <v>0</v>
      </c>
      <c r="AZ2000" s="31">
        <f t="shared" si="6785"/>
        <v>0</v>
      </c>
      <c r="BA2000" s="31">
        <f t="shared" si="6786"/>
        <v>0</v>
      </c>
      <c r="BB2000" s="31">
        <f t="shared" si="6822"/>
        <v>0</v>
      </c>
      <c r="BC2000" s="31">
        <f t="shared" si="6823"/>
        <v>0</v>
      </c>
      <c r="BD2000" s="31">
        <f t="shared" si="6824"/>
        <v>0</v>
      </c>
      <c r="BE2000" s="31">
        <f t="shared" si="6787"/>
        <v>0</v>
      </c>
      <c r="BF2000" s="31">
        <f t="shared" si="6788"/>
        <v>0</v>
      </c>
      <c r="BG2000" s="31">
        <f t="shared" si="6789"/>
        <v>0</v>
      </c>
      <c r="BH2000" s="31">
        <f t="shared" si="6825"/>
        <v>0</v>
      </c>
      <c r="BI2000" s="31">
        <f t="shared" si="6826"/>
        <v>0</v>
      </c>
      <c r="BJ2000" s="31">
        <f t="shared" si="6827"/>
        <v>0</v>
      </c>
      <c r="BK2000" s="31">
        <f t="shared" si="6790"/>
        <v>0</v>
      </c>
      <c r="BL2000" s="31">
        <f t="shared" si="6791"/>
        <v>0</v>
      </c>
      <c r="BM2000" s="31">
        <f t="shared" si="6792"/>
        <v>0</v>
      </c>
      <c r="BN2000" s="31">
        <f t="shared" si="6828"/>
        <v>0</v>
      </c>
      <c r="BO2000" s="31">
        <f t="shared" si="6829"/>
        <v>0</v>
      </c>
      <c r="BP2000" s="31">
        <f t="shared" si="6830"/>
        <v>0</v>
      </c>
      <c r="BQ2000" s="31">
        <f t="shared" si="6793"/>
        <v>0</v>
      </c>
      <c r="BR2000" s="31">
        <f t="shared" si="6794"/>
        <v>0</v>
      </c>
      <c r="BS2000" s="31">
        <f t="shared" si="6831"/>
        <v>0</v>
      </c>
      <c r="BT2000" s="31">
        <f t="shared" si="6832"/>
        <v>0</v>
      </c>
      <c r="BU2000" s="31">
        <f t="shared" si="6833"/>
        <v>0</v>
      </c>
      <c r="BV2000" s="31">
        <f t="shared" si="6795"/>
        <v>0</v>
      </c>
      <c r="BW2000" s="31">
        <f t="shared" si="6796"/>
        <v>0</v>
      </c>
      <c r="BX2000" s="31">
        <f t="shared" si="6834"/>
        <v>0</v>
      </c>
      <c r="BY2000" s="31">
        <f t="shared" si="6835"/>
        <v>0</v>
      </c>
      <c r="BZ2000" s="31">
        <f t="shared" si="6836"/>
        <v>0</v>
      </c>
      <c r="CA2000" s="31">
        <f t="shared" si="6797"/>
        <v>0</v>
      </c>
      <c r="CB2000" s="31">
        <f t="shared" si="6798"/>
        <v>0</v>
      </c>
      <c r="CC2000" s="31">
        <f t="shared" si="6799"/>
        <v>0</v>
      </c>
      <c r="CD2000" s="31">
        <f t="shared" si="6716"/>
        <v>0</v>
      </c>
      <c r="CE2000" s="31">
        <f t="shared" si="6717"/>
        <v>0</v>
      </c>
      <c r="CF2000" s="31">
        <f t="shared" si="6718"/>
        <v>0</v>
      </c>
      <c r="CG2000" s="31">
        <f t="shared" si="6800"/>
        <v>0</v>
      </c>
      <c r="CH2000" s="24">
        <v>0</v>
      </c>
      <c r="CI2000" s="40"/>
      <c r="CM2000" s="1" t="s">
        <v>29</v>
      </c>
    </row>
    <row r="2001" ht="57.700000000000003" hidden="1">
      <c r="A2001" s="41" t="s">
        <v>1153</v>
      </c>
      <c r="B2001" s="17">
        <v>810</v>
      </c>
      <c r="C2001" s="16"/>
      <c r="D2001" s="16"/>
      <c r="E2001" s="39" t="s">
        <v>413</v>
      </c>
      <c r="F2001" s="31">
        <f t="shared" si="6760"/>
        <v>0</v>
      </c>
      <c r="G2001" s="31">
        <f t="shared" si="6761"/>
        <v>0</v>
      </c>
      <c r="H2001" s="31">
        <f t="shared" si="6762"/>
        <v>0</v>
      </c>
      <c r="I2001" s="31">
        <f t="shared" si="6763"/>
        <v>0</v>
      </c>
      <c r="J2001" s="31">
        <f t="shared" si="6764"/>
        <v>0</v>
      </c>
      <c r="K2001" s="31">
        <f t="shared" si="6765"/>
        <v>0</v>
      </c>
      <c r="L2001" s="31">
        <f t="shared" si="6801"/>
        <v>0</v>
      </c>
      <c r="M2001" s="31">
        <f t="shared" si="6802"/>
        <v>0</v>
      </c>
      <c r="N2001" s="31">
        <f t="shared" si="6803"/>
        <v>0</v>
      </c>
      <c r="O2001" s="31">
        <f t="shared" si="6766"/>
        <v>0</v>
      </c>
      <c r="P2001" s="31">
        <f t="shared" si="6767"/>
        <v>0</v>
      </c>
      <c r="Q2001" s="31">
        <f t="shared" si="6768"/>
        <v>0</v>
      </c>
      <c r="R2001" s="31">
        <f t="shared" si="6804"/>
        <v>0</v>
      </c>
      <c r="S2001" s="31">
        <f t="shared" si="6805"/>
        <v>0</v>
      </c>
      <c r="T2001" s="31">
        <f t="shared" si="6806"/>
        <v>0</v>
      </c>
      <c r="U2001" s="31">
        <f t="shared" si="6769"/>
        <v>0</v>
      </c>
      <c r="V2001" s="31">
        <f t="shared" si="6770"/>
        <v>0</v>
      </c>
      <c r="W2001" s="31">
        <f t="shared" si="6771"/>
        <v>0</v>
      </c>
      <c r="X2001" s="31">
        <f t="shared" si="6807"/>
        <v>0</v>
      </c>
      <c r="Y2001" s="31">
        <f t="shared" si="6808"/>
        <v>0</v>
      </c>
      <c r="Z2001" s="31">
        <f t="shared" si="6809"/>
        <v>0</v>
      </c>
      <c r="AA2001" s="31">
        <f t="shared" si="6772"/>
        <v>0</v>
      </c>
      <c r="AB2001" s="31">
        <f t="shared" si="6773"/>
        <v>0</v>
      </c>
      <c r="AC2001" s="31">
        <f t="shared" si="6774"/>
        <v>0</v>
      </c>
      <c r="AD2001" s="31">
        <f t="shared" si="6810"/>
        <v>0</v>
      </c>
      <c r="AE2001" s="31">
        <f t="shared" si="6811"/>
        <v>0</v>
      </c>
      <c r="AF2001" s="31">
        <f t="shared" si="6812"/>
        <v>0</v>
      </c>
      <c r="AG2001" s="31">
        <f t="shared" si="6775"/>
        <v>0</v>
      </c>
      <c r="AH2001" s="31">
        <f t="shared" si="6776"/>
        <v>0</v>
      </c>
      <c r="AI2001" s="31">
        <f t="shared" si="6777"/>
        <v>0</v>
      </c>
      <c r="AJ2001" s="31">
        <f t="shared" si="6813"/>
        <v>0</v>
      </c>
      <c r="AK2001" s="31">
        <f t="shared" si="6814"/>
        <v>0</v>
      </c>
      <c r="AL2001" s="31">
        <f t="shared" si="6815"/>
        <v>0</v>
      </c>
      <c r="AM2001" s="31">
        <f t="shared" si="6778"/>
        <v>0</v>
      </c>
      <c r="AN2001" s="31">
        <f t="shared" si="6779"/>
        <v>0</v>
      </c>
      <c r="AO2001" s="31">
        <f t="shared" si="6780"/>
        <v>0</v>
      </c>
      <c r="AP2001" s="31">
        <f t="shared" si="6816"/>
        <v>0</v>
      </c>
      <c r="AQ2001" s="31">
        <f t="shared" si="6817"/>
        <v>0</v>
      </c>
      <c r="AR2001" s="31">
        <f t="shared" si="6818"/>
        <v>0</v>
      </c>
      <c r="AS2001" s="31">
        <f t="shared" si="6781"/>
        <v>0</v>
      </c>
      <c r="AT2001" s="31">
        <f t="shared" si="6782"/>
        <v>0</v>
      </c>
      <c r="AU2001" s="31">
        <f t="shared" si="6783"/>
        <v>0</v>
      </c>
      <c r="AV2001" s="31">
        <f t="shared" si="6819"/>
        <v>0</v>
      </c>
      <c r="AW2001" s="31">
        <f t="shared" si="6820"/>
        <v>0</v>
      </c>
      <c r="AX2001" s="31">
        <f t="shared" si="6821"/>
        <v>0</v>
      </c>
      <c r="AY2001" s="31">
        <f t="shared" si="6784"/>
        <v>0</v>
      </c>
      <c r="AZ2001" s="31">
        <f t="shared" si="6785"/>
        <v>0</v>
      </c>
      <c r="BA2001" s="31">
        <f t="shared" si="6786"/>
        <v>0</v>
      </c>
      <c r="BB2001" s="31">
        <f t="shared" si="6822"/>
        <v>0</v>
      </c>
      <c r="BC2001" s="31">
        <f t="shared" si="6823"/>
        <v>0</v>
      </c>
      <c r="BD2001" s="31">
        <f t="shared" si="6824"/>
        <v>0</v>
      </c>
      <c r="BE2001" s="31">
        <f t="shared" si="6787"/>
        <v>0</v>
      </c>
      <c r="BF2001" s="31">
        <f t="shared" si="6788"/>
        <v>0</v>
      </c>
      <c r="BG2001" s="31">
        <f t="shared" si="6789"/>
        <v>0</v>
      </c>
      <c r="BH2001" s="31">
        <f t="shared" si="6825"/>
        <v>0</v>
      </c>
      <c r="BI2001" s="31">
        <f t="shared" si="6826"/>
        <v>0</v>
      </c>
      <c r="BJ2001" s="31">
        <f t="shared" si="6827"/>
        <v>0</v>
      </c>
      <c r="BK2001" s="31">
        <f t="shared" si="6790"/>
        <v>0</v>
      </c>
      <c r="BL2001" s="31">
        <f t="shared" si="6791"/>
        <v>0</v>
      </c>
      <c r="BM2001" s="31">
        <f t="shared" si="6792"/>
        <v>0</v>
      </c>
      <c r="BN2001" s="31">
        <f t="shared" si="6828"/>
        <v>0</v>
      </c>
      <c r="BO2001" s="31">
        <f t="shared" si="6829"/>
        <v>0</v>
      </c>
      <c r="BP2001" s="31">
        <f t="shared" si="6830"/>
        <v>0</v>
      </c>
      <c r="BQ2001" s="31">
        <f t="shared" si="6793"/>
        <v>0</v>
      </c>
      <c r="BR2001" s="31">
        <f t="shared" si="6794"/>
        <v>0</v>
      </c>
      <c r="BS2001" s="31">
        <f t="shared" si="6831"/>
        <v>0</v>
      </c>
      <c r="BT2001" s="31">
        <f t="shared" si="6832"/>
        <v>0</v>
      </c>
      <c r="BU2001" s="31">
        <f t="shared" si="6833"/>
        <v>0</v>
      </c>
      <c r="BV2001" s="31">
        <f t="shared" si="6795"/>
        <v>0</v>
      </c>
      <c r="BW2001" s="31">
        <f t="shared" si="6796"/>
        <v>0</v>
      </c>
      <c r="BX2001" s="31">
        <f t="shared" si="6834"/>
        <v>0</v>
      </c>
      <c r="BY2001" s="31">
        <f t="shared" si="6835"/>
        <v>0</v>
      </c>
      <c r="BZ2001" s="31">
        <f t="shared" si="6836"/>
        <v>0</v>
      </c>
      <c r="CA2001" s="31">
        <f t="shared" si="6797"/>
        <v>0</v>
      </c>
      <c r="CB2001" s="31">
        <f t="shared" si="6798"/>
        <v>0</v>
      </c>
      <c r="CC2001" s="31">
        <f t="shared" si="6799"/>
        <v>0</v>
      </c>
      <c r="CD2001" s="31">
        <f t="shared" si="6716"/>
        <v>0</v>
      </c>
      <c r="CE2001" s="31">
        <f t="shared" si="6717"/>
        <v>0</v>
      </c>
      <c r="CF2001" s="31">
        <f t="shared" si="6718"/>
        <v>0</v>
      </c>
      <c r="CG2001" s="31">
        <f t="shared" si="6800"/>
        <v>0</v>
      </c>
      <c r="CH2001" s="24">
        <v>0</v>
      </c>
      <c r="CI2001" s="40"/>
      <c r="CN2001" s="1" t="s">
        <v>30</v>
      </c>
    </row>
    <row r="2002" ht="15" hidden="1">
      <c r="A2002" s="41" t="s">
        <v>1153</v>
      </c>
      <c r="B2002" s="17">
        <v>810</v>
      </c>
      <c r="C2002" s="16" t="s">
        <v>66</v>
      </c>
      <c r="D2002" s="16" t="s">
        <v>67</v>
      </c>
      <c r="E2002" s="39" t="s">
        <v>68</v>
      </c>
      <c r="F2002" s="31"/>
      <c r="G2002" s="31"/>
      <c r="H2002" s="31"/>
      <c r="I2002" s="31"/>
      <c r="J2002" s="31"/>
      <c r="K2002" s="31"/>
      <c r="L2002" s="31">
        <f t="shared" si="6801"/>
        <v>0</v>
      </c>
      <c r="M2002" s="31">
        <f t="shared" si="6802"/>
        <v>0</v>
      </c>
      <c r="N2002" s="31">
        <f t="shared" si="6803"/>
        <v>0</v>
      </c>
      <c r="O2002" s="31"/>
      <c r="P2002" s="31"/>
      <c r="Q2002" s="31"/>
      <c r="R2002" s="31">
        <f t="shared" si="6804"/>
        <v>0</v>
      </c>
      <c r="S2002" s="31">
        <f t="shared" si="6805"/>
        <v>0</v>
      </c>
      <c r="T2002" s="31">
        <f t="shared" si="6806"/>
        <v>0</v>
      </c>
      <c r="U2002" s="31"/>
      <c r="V2002" s="31"/>
      <c r="W2002" s="31"/>
      <c r="X2002" s="31">
        <f t="shared" si="6807"/>
        <v>0</v>
      </c>
      <c r="Y2002" s="31">
        <f t="shared" si="6808"/>
        <v>0</v>
      </c>
      <c r="Z2002" s="31">
        <f t="shared" si="6809"/>
        <v>0</v>
      </c>
      <c r="AA2002" s="31"/>
      <c r="AB2002" s="31"/>
      <c r="AC2002" s="31"/>
      <c r="AD2002" s="31">
        <f t="shared" si="6810"/>
        <v>0</v>
      </c>
      <c r="AE2002" s="31">
        <f t="shared" si="6811"/>
        <v>0</v>
      </c>
      <c r="AF2002" s="31">
        <f t="shared" si="6812"/>
        <v>0</v>
      </c>
      <c r="AG2002" s="31"/>
      <c r="AH2002" s="31"/>
      <c r="AI2002" s="31"/>
      <c r="AJ2002" s="31">
        <f t="shared" si="6813"/>
        <v>0</v>
      </c>
      <c r="AK2002" s="31">
        <f t="shared" si="6814"/>
        <v>0</v>
      </c>
      <c r="AL2002" s="31">
        <f t="shared" si="6815"/>
        <v>0</v>
      </c>
      <c r="AM2002" s="31"/>
      <c r="AN2002" s="31"/>
      <c r="AO2002" s="31"/>
      <c r="AP2002" s="31">
        <f t="shared" si="6816"/>
        <v>0</v>
      </c>
      <c r="AQ2002" s="31">
        <f t="shared" si="6817"/>
        <v>0</v>
      </c>
      <c r="AR2002" s="31">
        <f t="shared" si="6818"/>
        <v>0</v>
      </c>
      <c r="AS2002" s="31"/>
      <c r="AT2002" s="31"/>
      <c r="AU2002" s="31"/>
      <c r="AV2002" s="31">
        <f t="shared" si="6819"/>
        <v>0</v>
      </c>
      <c r="AW2002" s="31">
        <f t="shared" si="6820"/>
        <v>0</v>
      </c>
      <c r="AX2002" s="31">
        <f t="shared" si="6821"/>
        <v>0</v>
      </c>
      <c r="AY2002" s="31"/>
      <c r="AZ2002" s="31"/>
      <c r="BA2002" s="31"/>
      <c r="BB2002" s="31">
        <f t="shared" si="6822"/>
        <v>0</v>
      </c>
      <c r="BC2002" s="31">
        <f t="shared" si="6823"/>
        <v>0</v>
      </c>
      <c r="BD2002" s="31">
        <f t="shared" si="6824"/>
        <v>0</v>
      </c>
      <c r="BE2002" s="31"/>
      <c r="BF2002" s="31"/>
      <c r="BG2002" s="31"/>
      <c r="BH2002" s="31">
        <f t="shared" si="6825"/>
        <v>0</v>
      </c>
      <c r="BI2002" s="31">
        <f t="shared" si="6826"/>
        <v>0</v>
      </c>
      <c r="BJ2002" s="31">
        <f t="shared" si="6827"/>
        <v>0</v>
      </c>
      <c r="BK2002" s="31"/>
      <c r="BL2002" s="31"/>
      <c r="BM2002" s="31"/>
      <c r="BN2002" s="31">
        <f t="shared" si="6828"/>
        <v>0</v>
      </c>
      <c r="BO2002" s="31">
        <f t="shared" si="6829"/>
        <v>0</v>
      </c>
      <c r="BP2002" s="31">
        <f t="shared" si="6830"/>
        <v>0</v>
      </c>
      <c r="BQ2002" s="31"/>
      <c r="BR2002" s="31"/>
      <c r="BS2002" s="31">
        <f t="shared" si="6831"/>
        <v>0</v>
      </c>
      <c r="BT2002" s="31">
        <f t="shared" si="6832"/>
        <v>0</v>
      </c>
      <c r="BU2002" s="31">
        <f t="shared" si="6833"/>
        <v>0</v>
      </c>
      <c r="BV2002" s="31"/>
      <c r="BW2002" s="31"/>
      <c r="BX2002" s="31">
        <f t="shared" si="6834"/>
        <v>0</v>
      </c>
      <c r="BY2002" s="31">
        <f t="shared" si="6835"/>
        <v>0</v>
      </c>
      <c r="BZ2002" s="31">
        <f t="shared" si="6836"/>
        <v>0</v>
      </c>
      <c r="CA2002" s="31"/>
      <c r="CB2002" s="31"/>
      <c r="CC2002" s="31"/>
      <c r="CD2002" s="31">
        <f t="shared" si="6716"/>
        <v>0</v>
      </c>
      <c r="CE2002" s="31">
        <f t="shared" si="6717"/>
        <v>0</v>
      </c>
      <c r="CF2002" s="31">
        <f t="shared" si="6718"/>
        <v>0</v>
      </c>
      <c r="CG2002" s="31"/>
      <c r="CH2002" s="24">
        <v>0</v>
      </c>
      <c r="CI2002" s="40"/>
    </row>
    <row r="2003" s="33" customFormat="1" ht="43.75">
      <c r="A2003" s="34" t="s">
        <v>1154</v>
      </c>
      <c r="B2003" s="35"/>
      <c r="C2003" s="34"/>
      <c r="D2003" s="34"/>
      <c r="E2003" s="36" t="s">
        <v>1155</v>
      </c>
      <c r="F2003" s="37">
        <f>F2004+F2009+F2016+F2024</f>
        <v>165359.20000000001</v>
      </c>
      <c r="G2003" s="37">
        <f>G2004+G2009+G2016+G2024</f>
        <v>165359.20000000001</v>
      </c>
      <c r="H2003" s="37">
        <f>H2004+H2009+H2016+H2024</f>
        <v>165359.20000000001</v>
      </c>
      <c r="I2003" s="37">
        <f>I2004+I2009+I2016+I2024</f>
        <v>-735</v>
      </c>
      <c r="J2003" s="37">
        <f>J2004+J2009+J2016+J2024</f>
        <v>-735</v>
      </c>
      <c r="K2003" s="37">
        <f>K2004+K2009+K2016+K2024</f>
        <v>-735</v>
      </c>
      <c r="L2003" s="37">
        <f t="shared" si="6801"/>
        <v>164624.20000000001</v>
      </c>
      <c r="M2003" s="37">
        <f t="shared" si="6802"/>
        <v>164624.20000000001</v>
      </c>
      <c r="N2003" s="37">
        <f t="shared" si="6803"/>
        <v>164624.20000000001</v>
      </c>
      <c r="O2003" s="37">
        <f>O2004+O2009+O2016+O2024</f>
        <v>50000</v>
      </c>
      <c r="P2003" s="37">
        <f>P2004+P2009+P2016+P2024</f>
        <v>0</v>
      </c>
      <c r="Q2003" s="37">
        <f>Q2004+Q2009+Q2016+Q2024</f>
        <v>0</v>
      </c>
      <c r="R2003" s="37">
        <f t="shared" si="6804"/>
        <v>214624.20000000001</v>
      </c>
      <c r="S2003" s="37">
        <f t="shared" si="6805"/>
        <v>164624.20000000001</v>
      </c>
      <c r="T2003" s="37">
        <f t="shared" si="6806"/>
        <v>164624.20000000001</v>
      </c>
      <c r="U2003" s="37">
        <f>U2004+U2009+U2016+U2024</f>
        <v>0</v>
      </c>
      <c r="V2003" s="37">
        <f>V2004+V2009+V2016+V2024</f>
        <v>0</v>
      </c>
      <c r="W2003" s="37">
        <f>W2004+W2009+W2016+W2024</f>
        <v>0</v>
      </c>
      <c r="X2003" s="37">
        <f t="shared" si="6807"/>
        <v>214624.20000000001</v>
      </c>
      <c r="Y2003" s="37">
        <f t="shared" si="6808"/>
        <v>164624.20000000001</v>
      </c>
      <c r="Z2003" s="37">
        <f t="shared" si="6809"/>
        <v>164624.20000000001</v>
      </c>
      <c r="AA2003" s="37">
        <f>AA2004+AA2009+AA2016+AA2024</f>
        <v>0</v>
      </c>
      <c r="AB2003" s="37">
        <f>AB2004+AB2009+AB2016+AB2024</f>
        <v>0</v>
      </c>
      <c r="AC2003" s="37">
        <f>AC2004+AC2009+AC2016+AC2024</f>
        <v>0</v>
      </c>
      <c r="AD2003" s="37">
        <f t="shared" si="6810"/>
        <v>214624.20000000001</v>
      </c>
      <c r="AE2003" s="37">
        <f t="shared" si="6811"/>
        <v>164624.20000000001</v>
      </c>
      <c r="AF2003" s="37">
        <f t="shared" si="6812"/>
        <v>164624.20000000001</v>
      </c>
      <c r="AG2003" s="37">
        <f>AG2004+AG2009+AG2016+AG2024</f>
        <v>0</v>
      </c>
      <c r="AH2003" s="37">
        <f>AH2004+AH2009+AH2016+AH2024</f>
        <v>0</v>
      </c>
      <c r="AI2003" s="37">
        <f>AI2004+AI2009+AI2016+AI2024</f>
        <v>0</v>
      </c>
      <c r="AJ2003" s="37">
        <f t="shared" si="6813"/>
        <v>214624.20000000001</v>
      </c>
      <c r="AK2003" s="37">
        <f t="shared" si="6814"/>
        <v>164624.20000000001</v>
      </c>
      <c r="AL2003" s="37">
        <f t="shared" si="6815"/>
        <v>164624.20000000001</v>
      </c>
      <c r="AM2003" s="37">
        <f>AM2004+AM2009+AM2016+AM2024</f>
        <v>0</v>
      </c>
      <c r="AN2003" s="37">
        <f>AN2004+AN2009+AN2016+AN2024</f>
        <v>0</v>
      </c>
      <c r="AO2003" s="37">
        <f>AO2004+AO2009+AO2016+AO2024</f>
        <v>0</v>
      </c>
      <c r="AP2003" s="37">
        <f t="shared" si="6816"/>
        <v>214624.20000000001</v>
      </c>
      <c r="AQ2003" s="37">
        <f t="shared" si="6817"/>
        <v>164624.20000000001</v>
      </c>
      <c r="AR2003" s="37">
        <f t="shared" si="6818"/>
        <v>164624.20000000001</v>
      </c>
      <c r="AS2003" s="37">
        <f>AS2004+AS2009+AS2016+AS2024</f>
        <v>0</v>
      </c>
      <c r="AT2003" s="37">
        <f>AT2004+AT2009+AT2016+AT2024</f>
        <v>0</v>
      </c>
      <c r="AU2003" s="37">
        <f>AU2004+AU2009+AU2016+AU2024</f>
        <v>0</v>
      </c>
      <c r="AV2003" s="37">
        <f t="shared" si="6819"/>
        <v>214624.20000000001</v>
      </c>
      <c r="AW2003" s="37">
        <f t="shared" si="6820"/>
        <v>164624.20000000001</v>
      </c>
      <c r="AX2003" s="37">
        <f t="shared" si="6821"/>
        <v>164624.20000000001</v>
      </c>
      <c r="AY2003" s="37">
        <f>AY2004+AY2009+AY2016+AY2024</f>
        <v>104.556</v>
      </c>
      <c r="AZ2003" s="37">
        <f>AZ2004+AZ2009+AZ2016+AZ2024</f>
        <v>0</v>
      </c>
      <c r="BA2003" s="37">
        <f>BA2004+BA2009+BA2016+BA2024</f>
        <v>0</v>
      </c>
      <c r="BB2003" s="37">
        <f t="shared" si="6822"/>
        <v>214728.75600000002</v>
      </c>
      <c r="BC2003" s="37">
        <f t="shared" si="6823"/>
        <v>164624.20000000001</v>
      </c>
      <c r="BD2003" s="37">
        <f t="shared" si="6824"/>
        <v>164624.20000000001</v>
      </c>
      <c r="BE2003" s="37">
        <f>BE2004+BE2009+BE2016+BE2024</f>
        <v>0</v>
      </c>
      <c r="BF2003" s="37">
        <f>BF2004+BF2009+BF2016+BF2024</f>
        <v>0</v>
      </c>
      <c r="BG2003" s="37">
        <f>BG2004+BG2009+BG2016+BG2024</f>
        <v>0</v>
      </c>
      <c r="BH2003" s="37">
        <f t="shared" si="6825"/>
        <v>214728.75600000002</v>
      </c>
      <c r="BI2003" s="37">
        <f t="shared" si="6826"/>
        <v>164624.20000000001</v>
      </c>
      <c r="BJ2003" s="37">
        <f t="shared" si="6827"/>
        <v>164624.20000000001</v>
      </c>
      <c r="BK2003" s="37">
        <f>BK2004+BK2009+BK2016+BK2024</f>
        <v>0</v>
      </c>
      <c r="BL2003" s="37">
        <f>BL2004+BL2009+BL2016+BL2024</f>
        <v>0</v>
      </c>
      <c r="BM2003" s="37">
        <f>BM2004+BM2009+BM2016+BM2024</f>
        <v>0</v>
      </c>
      <c r="BN2003" s="37">
        <f t="shared" si="6828"/>
        <v>214728.75600000002</v>
      </c>
      <c r="BO2003" s="37">
        <f t="shared" si="6829"/>
        <v>164624.20000000001</v>
      </c>
      <c r="BP2003" s="37">
        <f t="shared" si="6830"/>
        <v>164624.20000000001</v>
      </c>
      <c r="BQ2003" s="37">
        <f>BQ2004+BQ2009+BQ2016+BQ2024</f>
        <v>0</v>
      </c>
      <c r="BR2003" s="37">
        <f>BR2004+BR2009+BR2016+BR2024</f>
        <v>0</v>
      </c>
      <c r="BS2003" s="31">
        <f t="shared" si="6831"/>
        <v>214728.75600000002</v>
      </c>
      <c r="BT2003" s="31">
        <f t="shared" si="6832"/>
        <v>164624.20000000001</v>
      </c>
      <c r="BU2003" s="31">
        <f t="shared" si="6833"/>
        <v>164624.20000000001</v>
      </c>
      <c r="BV2003" s="37">
        <f>BV2004+BV2009+BV2016+BV2024</f>
        <v>0</v>
      </c>
      <c r="BW2003" s="37">
        <f>BW2004+BW2009+BW2016+BW2024</f>
        <v>0</v>
      </c>
      <c r="BX2003" s="37">
        <f t="shared" si="6834"/>
        <v>214728.75600000002</v>
      </c>
      <c r="BY2003" s="37">
        <f t="shared" si="6835"/>
        <v>164624.20000000001</v>
      </c>
      <c r="BZ2003" s="37">
        <f t="shared" si="6836"/>
        <v>164624.20000000001</v>
      </c>
      <c r="CA2003" s="37">
        <f>CA2004+CA2009+CA2016+CA2024</f>
        <v>7225.9989999999998</v>
      </c>
      <c r="CB2003" s="37">
        <f>CB2004+CB2009+CB2016+CB2024</f>
        <v>0</v>
      </c>
      <c r="CC2003" s="37">
        <f>CC2004+CC2009+CC2016+CC2024</f>
        <v>0</v>
      </c>
      <c r="CD2003" s="37">
        <f t="shared" si="6716"/>
        <v>221954.75500000003</v>
      </c>
      <c r="CE2003" s="37">
        <f t="shared" si="6717"/>
        <v>164624.20000000001</v>
      </c>
      <c r="CF2003" s="37">
        <f t="shared" si="6718"/>
        <v>164624.20000000001</v>
      </c>
      <c r="CG2003" s="37">
        <f>CG2004+CG2009+CG2016+CG2024</f>
        <v>0</v>
      </c>
      <c r="CH2003" s="24"/>
      <c r="CI2003" s="38"/>
      <c r="CK2003" s="33" t="s">
        <v>27</v>
      </c>
    </row>
    <row r="2004" ht="57.700000000000003" hidden="1">
      <c r="A2004" s="16" t="s">
        <v>1156</v>
      </c>
      <c r="B2004" s="17"/>
      <c r="C2004" s="16"/>
      <c r="D2004" s="16"/>
      <c r="E2004" s="39" t="s">
        <v>1157</v>
      </c>
      <c r="F2004" s="31">
        <f t="shared" ref="F2004:F2010" si="6837">F2005</f>
        <v>735</v>
      </c>
      <c r="G2004" s="31">
        <f t="shared" ref="G2004:G2010" si="6838">G2005</f>
        <v>735</v>
      </c>
      <c r="H2004" s="31">
        <f t="shared" ref="H2004:H2010" si="6839">H2005</f>
        <v>735</v>
      </c>
      <c r="I2004" s="31">
        <f t="shared" ref="I2004:I2010" si="6840">I2005</f>
        <v>-735</v>
      </c>
      <c r="J2004" s="31">
        <f t="shared" ref="J2004:J2010" si="6841">J2005</f>
        <v>-735</v>
      </c>
      <c r="K2004" s="31">
        <f t="shared" ref="K2004:K2010" si="6842">K2005</f>
        <v>-735</v>
      </c>
      <c r="L2004" s="31">
        <f t="shared" si="6801"/>
        <v>0</v>
      </c>
      <c r="M2004" s="31">
        <f t="shared" si="6802"/>
        <v>0</v>
      </c>
      <c r="N2004" s="31">
        <f t="shared" si="6803"/>
        <v>0</v>
      </c>
      <c r="O2004" s="31">
        <f t="shared" ref="O2004:O2010" si="6843">O2005</f>
        <v>0</v>
      </c>
      <c r="P2004" s="31">
        <f t="shared" ref="P2004:P2010" si="6844">P2005</f>
        <v>0</v>
      </c>
      <c r="Q2004" s="31">
        <f t="shared" ref="Q2004:Q2010" si="6845">Q2005</f>
        <v>0</v>
      </c>
      <c r="R2004" s="31">
        <f t="shared" si="6804"/>
        <v>0</v>
      </c>
      <c r="S2004" s="31">
        <f t="shared" si="6805"/>
        <v>0</v>
      </c>
      <c r="T2004" s="31">
        <f t="shared" si="6806"/>
        <v>0</v>
      </c>
      <c r="U2004" s="31">
        <f t="shared" ref="U2004:U2010" si="6846">U2005</f>
        <v>0</v>
      </c>
      <c r="V2004" s="31">
        <f t="shared" ref="V2004:V2010" si="6847">V2005</f>
        <v>0</v>
      </c>
      <c r="W2004" s="31">
        <f t="shared" ref="W2004:W2010" si="6848">W2005</f>
        <v>0</v>
      </c>
      <c r="X2004" s="31">
        <f t="shared" si="6807"/>
        <v>0</v>
      </c>
      <c r="Y2004" s="31">
        <f t="shared" si="6808"/>
        <v>0</v>
      </c>
      <c r="Z2004" s="31">
        <f t="shared" si="6809"/>
        <v>0</v>
      </c>
      <c r="AA2004" s="31">
        <f t="shared" ref="AA2004:AA2010" si="6849">AA2005</f>
        <v>0</v>
      </c>
      <c r="AB2004" s="31">
        <f t="shared" ref="AB2004:AB2010" si="6850">AB2005</f>
        <v>0</v>
      </c>
      <c r="AC2004" s="31">
        <f t="shared" ref="AC2004:AC2010" si="6851">AC2005</f>
        <v>0</v>
      </c>
      <c r="AD2004" s="31">
        <f t="shared" si="6810"/>
        <v>0</v>
      </c>
      <c r="AE2004" s="31">
        <f t="shared" si="6811"/>
        <v>0</v>
      </c>
      <c r="AF2004" s="31">
        <f t="shared" si="6812"/>
        <v>0</v>
      </c>
      <c r="AG2004" s="31">
        <f t="shared" ref="AG2004:AG2010" si="6852">AG2005</f>
        <v>0</v>
      </c>
      <c r="AH2004" s="31">
        <f t="shared" ref="AH2004:AH2010" si="6853">AH2005</f>
        <v>0</v>
      </c>
      <c r="AI2004" s="31">
        <f t="shared" ref="AI2004:AI2010" si="6854">AI2005</f>
        <v>0</v>
      </c>
      <c r="AJ2004" s="31">
        <f t="shared" si="6813"/>
        <v>0</v>
      </c>
      <c r="AK2004" s="31">
        <f t="shared" si="6814"/>
        <v>0</v>
      </c>
      <c r="AL2004" s="31">
        <f t="shared" si="6815"/>
        <v>0</v>
      </c>
      <c r="AM2004" s="31">
        <f t="shared" ref="AM2004:AM2010" si="6855">AM2005</f>
        <v>0</v>
      </c>
      <c r="AN2004" s="31">
        <f t="shared" ref="AN2004:AN2010" si="6856">AN2005</f>
        <v>0</v>
      </c>
      <c r="AO2004" s="31">
        <f t="shared" ref="AO2004:AO2010" si="6857">AO2005</f>
        <v>0</v>
      </c>
      <c r="AP2004" s="31">
        <f t="shared" si="6816"/>
        <v>0</v>
      </c>
      <c r="AQ2004" s="31">
        <f t="shared" si="6817"/>
        <v>0</v>
      </c>
      <c r="AR2004" s="31">
        <f t="shared" si="6818"/>
        <v>0</v>
      </c>
      <c r="AS2004" s="31">
        <f t="shared" ref="AS2004:AS2010" si="6858">AS2005</f>
        <v>0</v>
      </c>
      <c r="AT2004" s="31">
        <f t="shared" ref="AT2004:AT2010" si="6859">AT2005</f>
        <v>0</v>
      </c>
      <c r="AU2004" s="31">
        <f t="shared" ref="AU2004:AU2010" si="6860">AU2005</f>
        <v>0</v>
      </c>
      <c r="AV2004" s="31">
        <f t="shared" si="6819"/>
        <v>0</v>
      </c>
      <c r="AW2004" s="31">
        <f t="shared" si="6820"/>
        <v>0</v>
      </c>
      <c r="AX2004" s="31">
        <f t="shared" si="6821"/>
        <v>0</v>
      </c>
      <c r="AY2004" s="31">
        <f t="shared" ref="AY2004:AY2010" si="6861">AY2005</f>
        <v>0</v>
      </c>
      <c r="AZ2004" s="31">
        <f t="shared" ref="AZ2004:AZ2010" si="6862">AZ2005</f>
        <v>0</v>
      </c>
      <c r="BA2004" s="31">
        <f t="shared" ref="BA2004:BA2010" si="6863">BA2005</f>
        <v>0</v>
      </c>
      <c r="BB2004" s="31">
        <f t="shared" si="6822"/>
        <v>0</v>
      </c>
      <c r="BC2004" s="31">
        <f t="shared" si="6823"/>
        <v>0</v>
      </c>
      <c r="BD2004" s="31">
        <f t="shared" si="6824"/>
        <v>0</v>
      </c>
      <c r="BE2004" s="31">
        <f t="shared" ref="BE2004:BE2010" si="6864">BE2005</f>
        <v>0</v>
      </c>
      <c r="BF2004" s="31">
        <f t="shared" ref="BF2004:BF2010" si="6865">BF2005</f>
        <v>0</v>
      </c>
      <c r="BG2004" s="31">
        <f t="shared" ref="BG2004:BG2010" si="6866">BG2005</f>
        <v>0</v>
      </c>
      <c r="BH2004" s="31">
        <f t="shared" si="6825"/>
        <v>0</v>
      </c>
      <c r="BI2004" s="31">
        <f t="shared" si="6826"/>
        <v>0</v>
      </c>
      <c r="BJ2004" s="31">
        <f t="shared" si="6827"/>
        <v>0</v>
      </c>
      <c r="BK2004" s="31">
        <f t="shared" ref="BK2004:BK2010" si="6867">BK2005</f>
        <v>0</v>
      </c>
      <c r="BL2004" s="31">
        <f t="shared" ref="BL2004:BL2010" si="6868">BL2005</f>
        <v>0</v>
      </c>
      <c r="BM2004" s="31">
        <f t="shared" ref="BM2004:BM2010" si="6869">BM2005</f>
        <v>0</v>
      </c>
      <c r="BN2004" s="31">
        <f t="shared" si="6828"/>
        <v>0</v>
      </c>
      <c r="BO2004" s="31">
        <f t="shared" si="6829"/>
        <v>0</v>
      </c>
      <c r="BP2004" s="31">
        <f t="shared" si="6830"/>
        <v>0</v>
      </c>
      <c r="BQ2004" s="31">
        <f t="shared" ref="BQ2004:BQ2010" si="6870">BQ2005</f>
        <v>0</v>
      </c>
      <c r="BR2004" s="31">
        <f t="shared" ref="BR2004:BR2010" si="6871">BR2005</f>
        <v>0</v>
      </c>
      <c r="BS2004" s="31">
        <f t="shared" si="6831"/>
        <v>0</v>
      </c>
      <c r="BT2004" s="31">
        <f t="shared" si="6832"/>
        <v>0</v>
      </c>
      <c r="BU2004" s="31">
        <f t="shared" si="6833"/>
        <v>0</v>
      </c>
      <c r="BV2004" s="31">
        <f t="shared" ref="BV2004:BV2010" si="6872">BV2005</f>
        <v>0</v>
      </c>
      <c r="BW2004" s="31">
        <f t="shared" ref="BW2004:BW2010" si="6873">BW2005</f>
        <v>0</v>
      </c>
      <c r="BX2004" s="31">
        <f t="shared" si="6834"/>
        <v>0</v>
      </c>
      <c r="BY2004" s="31">
        <f t="shared" si="6835"/>
        <v>0</v>
      </c>
      <c r="BZ2004" s="31">
        <f t="shared" si="6836"/>
        <v>0</v>
      </c>
      <c r="CA2004" s="31">
        <f t="shared" ref="CA2004:CA2010" si="6874">CA2005</f>
        <v>0</v>
      </c>
      <c r="CB2004" s="31">
        <f t="shared" ref="CB2004:CB2010" si="6875">CB2005</f>
        <v>0</v>
      </c>
      <c r="CC2004" s="31">
        <f t="shared" ref="CC2004:CC2010" si="6876">CC2005</f>
        <v>0</v>
      </c>
      <c r="CD2004" s="31">
        <f t="shared" si="6716"/>
        <v>0</v>
      </c>
      <c r="CE2004" s="31">
        <f t="shared" si="6717"/>
        <v>0</v>
      </c>
      <c r="CF2004" s="31">
        <f t="shared" si="6718"/>
        <v>0</v>
      </c>
      <c r="CG2004" s="31">
        <f t="shared" ref="CG2004:CG2010" si="6877">CG2005</f>
        <v>0</v>
      </c>
      <c r="CH2004" s="24">
        <v>0</v>
      </c>
      <c r="CI2004" s="40"/>
      <c r="CL2004" s="1" t="s">
        <v>28</v>
      </c>
    </row>
    <row r="2005" ht="43.75" hidden="1">
      <c r="A2005" s="16" t="s">
        <v>1158</v>
      </c>
      <c r="B2005" s="17"/>
      <c r="C2005" s="16"/>
      <c r="D2005" s="16"/>
      <c r="E2005" s="39" t="s">
        <v>1159</v>
      </c>
      <c r="F2005" s="31">
        <f t="shared" si="6837"/>
        <v>735</v>
      </c>
      <c r="G2005" s="31">
        <f t="shared" si="6838"/>
        <v>735</v>
      </c>
      <c r="H2005" s="31">
        <f t="shared" si="6839"/>
        <v>735</v>
      </c>
      <c r="I2005" s="31">
        <f t="shared" si="6840"/>
        <v>-735</v>
      </c>
      <c r="J2005" s="31">
        <f t="shared" si="6841"/>
        <v>-735</v>
      </c>
      <c r="K2005" s="31">
        <f t="shared" si="6842"/>
        <v>-735</v>
      </c>
      <c r="L2005" s="31">
        <f t="shared" si="6801"/>
        <v>0</v>
      </c>
      <c r="M2005" s="31">
        <f t="shared" si="6802"/>
        <v>0</v>
      </c>
      <c r="N2005" s="31">
        <f t="shared" si="6803"/>
        <v>0</v>
      </c>
      <c r="O2005" s="31">
        <f t="shared" si="6843"/>
        <v>0</v>
      </c>
      <c r="P2005" s="31">
        <f t="shared" si="6844"/>
        <v>0</v>
      </c>
      <c r="Q2005" s="31">
        <f t="shared" si="6845"/>
        <v>0</v>
      </c>
      <c r="R2005" s="31">
        <f t="shared" si="6804"/>
        <v>0</v>
      </c>
      <c r="S2005" s="31">
        <f t="shared" si="6805"/>
        <v>0</v>
      </c>
      <c r="T2005" s="31">
        <f t="shared" si="6806"/>
        <v>0</v>
      </c>
      <c r="U2005" s="31">
        <f t="shared" si="6846"/>
        <v>0</v>
      </c>
      <c r="V2005" s="31">
        <f t="shared" si="6847"/>
        <v>0</v>
      </c>
      <c r="W2005" s="31">
        <f t="shared" si="6848"/>
        <v>0</v>
      </c>
      <c r="X2005" s="31">
        <f t="shared" si="6807"/>
        <v>0</v>
      </c>
      <c r="Y2005" s="31">
        <f t="shared" si="6808"/>
        <v>0</v>
      </c>
      <c r="Z2005" s="31">
        <f t="shared" si="6809"/>
        <v>0</v>
      </c>
      <c r="AA2005" s="31">
        <f t="shared" si="6849"/>
        <v>0</v>
      </c>
      <c r="AB2005" s="31">
        <f t="shared" si="6850"/>
        <v>0</v>
      </c>
      <c r="AC2005" s="31">
        <f t="shared" si="6851"/>
        <v>0</v>
      </c>
      <c r="AD2005" s="31">
        <f t="shared" si="6810"/>
        <v>0</v>
      </c>
      <c r="AE2005" s="31">
        <f t="shared" si="6811"/>
        <v>0</v>
      </c>
      <c r="AF2005" s="31">
        <f t="shared" si="6812"/>
        <v>0</v>
      </c>
      <c r="AG2005" s="31">
        <f t="shared" si="6852"/>
        <v>0</v>
      </c>
      <c r="AH2005" s="31">
        <f t="shared" si="6853"/>
        <v>0</v>
      </c>
      <c r="AI2005" s="31">
        <f t="shared" si="6854"/>
        <v>0</v>
      </c>
      <c r="AJ2005" s="31">
        <f t="shared" si="6813"/>
        <v>0</v>
      </c>
      <c r="AK2005" s="31">
        <f t="shared" si="6814"/>
        <v>0</v>
      </c>
      <c r="AL2005" s="31">
        <f t="shared" si="6815"/>
        <v>0</v>
      </c>
      <c r="AM2005" s="31">
        <f t="shared" si="6855"/>
        <v>0</v>
      </c>
      <c r="AN2005" s="31">
        <f t="shared" si="6856"/>
        <v>0</v>
      </c>
      <c r="AO2005" s="31">
        <f t="shared" si="6857"/>
        <v>0</v>
      </c>
      <c r="AP2005" s="31">
        <f t="shared" si="6816"/>
        <v>0</v>
      </c>
      <c r="AQ2005" s="31">
        <f t="shared" si="6817"/>
        <v>0</v>
      </c>
      <c r="AR2005" s="31">
        <f t="shared" si="6818"/>
        <v>0</v>
      </c>
      <c r="AS2005" s="31">
        <f t="shared" si="6858"/>
        <v>0</v>
      </c>
      <c r="AT2005" s="31">
        <f t="shared" si="6859"/>
        <v>0</v>
      </c>
      <c r="AU2005" s="31">
        <f t="shared" si="6860"/>
        <v>0</v>
      </c>
      <c r="AV2005" s="31">
        <f t="shared" si="6819"/>
        <v>0</v>
      </c>
      <c r="AW2005" s="31">
        <f t="shared" si="6820"/>
        <v>0</v>
      </c>
      <c r="AX2005" s="31">
        <f t="shared" si="6821"/>
        <v>0</v>
      </c>
      <c r="AY2005" s="31">
        <f t="shared" si="6861"/>
        <v>0</v>
      </c>
      <c r="AZ2005" s="31">
        <f t="shared" si="6862"/>
        <v>0</v>
      </c>
      <c r="BA2005" s="31">
        <f t="shared" si="6863"/>
        <v>0</v>
      </c>
      <c r="BB2005" s="31">
        <f t="shared" si="6822"/>
        <v>0</v>
      </c>
      <c r="BC2005" s="31">
        <f t="shared" si="6823"/>
        <v>0</v>
      </c>
      <c r="BD2005" s="31">
        <f t="shared" si="6824"/>
        <v>0</v>
      </c>
      <c r="BE2005" s="31">
        <f t="shared" si="6864"/>
        <v>0</v>
      </c>
      <c r="BF2005" s="31">
        <f t="shared" si="6865"/>
        <v>0</v>
      </c>
      <c r="BG2005" s="31">
        <f t="shared" si="6866"/>
        <v>0</v>
      </c>
      <c r="BH2005" s="31">
        <f t="shared" si="6825"/>
        <v>0</v>
      </c>
      <c r="BI2005" s="31">
        <f t="shared" si="6826"/>
        <v>0</v>
      </c>
      <c r="BJ2005" s="31">
        <f t="shared" si="6827"/>
        <v>0</v>
      </c>
      <c r="BK2005" s="31">
        <f t="shared" si="6867"/>
        <v>0</v>
      </c>
      <c r="BL2005" s="31">
        <f t="shared" si="6868"/>
        <v>0</v>
      </c>
      <c r="BM2005" s="31">
        <f t="shared" si="6869"/>
        <v>0</v>
      </c>
      <c r="BN2005" s="31">
        <f t="shared" si="6828"/>
        <v>0</v>
      </c>
      <c r="BO2005" s="31">
        <f t="shared" si="6829"/>
        <v>0</v>
      </c>
      <c r="BP2005" s="31">
        <f t="shared" si="6830"/>
        <v>0</v>
      </c>
      <c r="BQ2005" s="31">
        <f t="shared" si="6870"/>
        <v>0</v>
      </c>
      <c r="BR2005" s="31">
        <f t="shared" si="6871"/>
        <v>0</v>
      </c>
      <c r="BS2005" s="31">
        <f t="shared" si="6831"/>
        <v>0</v>
      </c>
      <c r="BT2005" s="31">
        <f t="shared" si="6832"/>
        <v>0</v>
      </c>
      <c r="BU2005" s="31">
        <f t="shared" si="6833"/>
        <v>0</v>
      </c>
      <c r="BV2005" s="31">
        <f t="shared" si="6872"/>
        <v>0</v>
      </c>
      <c r="BW2005" s="31">
        <f t="shared" si="6873"/>
        <v>0</v>
      </c>
      <c r="BX2005" s="31">
        <f t="shared" si="6834"/>
        <v>0</v>
      </c>
      <c r="BY2005" s="31">
        <f t="shared" si="6835"/>
        <v>0</v>
      </c>
      <c r="BZ2005" s="31">
        <f t="shared" si="6836"/>
        <v>0</v>
      </c>
      <c r="CA2005" s="31">
        <f t="shared" si="6874"/>
        <v>0</v>
      </c>
      <c r="CB2005" s="31">
        <f t="shared" si="6875"/>
        <v>0</v>
      </c>
      <c r="CC2005" s="31">
        <f t="shared" si="6876"/>
        <v>0</v>
      </c>
      <c r="CD2005" s="31">
        <f t="shared" si="6716"/>
        <v>0</v>
      </c>
      <c r="CE2005" s="31">
        <f t="shared" si="6717"/>
        <v>0</v>
      </c>
      <c r="CF2005" s="31">
        <f t="shared" si="6718"/>
        <v>0</v>
      </c>
      <c r="CG2005" s="31">
        <f t="shared" si="6877"/>
        <v>0</v>
      </c>
      <c r="CH2005" s="24">
        <v>0</v>
      </c>
      <c r="CI2005" s="40"/>
      <c r="CO2005" s="1" t="s">
        <v>31</v>
      </c>
    </row>
    <row r="2006" ht="29.850000000000001" hidden="1">
      <c r="A2006" s="16" t="s">
        <v>1158</v>
      </c>
      <c r="B2006" s="17">
        <v>200</v>
      </c>
      <c r="C2006" s="16"/>
      <c r="D2006" s="16"/>
      <c r="E2006" s="39" t="s">
        <v>40</v>
      </c>
      <c r="F2006" s="31">
        <f t="shared" si="6837"/>
        <v>735</v>
      </c>
      <c r="G2006" s="31">
        <f t="shared" si="6838"/>
        <v>735</v>
      </c>
      <c r="H2006" s="31">
        <f t="shared" si="6839"/>
        <v>735</v>
      </c>
      <c r="I2006" s="31">
        <f t="shared" si="6840"/>
        <v>-735</v>
      </c>
      <c r="J2006" s="31">
        <f t="shared" si="6841"/>
        <v>-735</v>
      </c>
      <c r="K2006" s="31">
        <f t="shared" si="6842"/>
        <v>-735</v>
      </c>
      <c r="L2006" s="31">
        <f t="shared" si="6801"/>
        <v>0</v>
      </c>
      <c r="M2006" s="31">
        <f t="shared" si="6802"/>
        <v>0</v>
      </c>
      <c r="N2006" s="31">
        <f t="shared" si="6803"/>
        <v>0</v>
      </c>
      <c r="O2006" s="31">
        <f t="shared" si="6843"/>
        <v>0</v>
      </c>
      <c r="P2006" s="31">
        <f t="shared" si="6844"/>
        <v>0</v>
      </c>
      <c r="Q2006" s="31">
        <f t="shared" si="6845"/>
        <v>0</v>
      </c>
      <c r="R2006" s="31">
        <f t="shared" si="6804"/>
        <v>0</v>
      </c>
      <c r="S2006" s="31">
        <f t="shared" si="6805"/>
        <v>0</v>
      </c>
      <c r="T2006" s="31">
        <f t="shared" si="6806"/>
        <v>0</v>
      </c>
      <c r="U2006" s="31">
        <f t="shared" si="6846"/>
        <v>0</v>
      </c>
      <c r="V2006" s="31">
        <f t="shared" si="6847"/>
        <v>0</v>
      </c>
      <c r="W2006" s="31">
        <f t="shared" si="6848"/>
        <v>0</v>
      </c>
      <c r="X2006" s="31">
        <f t="shared" si="6807"/>
        <v>0</v>
      </c>
      <c r="Y2006" s="31">
        <f t="shared" si="6808"/>
        <v>0</v>
      </c>
      <c r="Z2006" s="31">
        <f t="shared" si="6809"/>
        <v>0</v>
      </c>
      <c r="AA2006" s="31">
        <f t="shared" si="6849"/>
        <v>0</v>
      </c>
      <c r="AB2006" s="31">
        <f t="shared" si="6850"/>
        <v>0</v>
      </c>
      <c r="AC2006" s="31">
        <f t="shared" si="6851"/>
        <v>0</v>
      </c>
      <c r="AD2006" s="31">
        <f t="shared" si="6810"/>
        <v>0</v>
      </c>
      <c r="AE2006" s="31">
        <f t="shared" si="6811"/>
        <v>0</v>
      </c>
      <c r="AF2006" s="31">
        <f t="shared" si="6812"/>
        <v>0</v>
      </c>
      <c r="AG2006" s="31">
        <f t="shared" si="6852"/>
        <v>0</v>
      </c>
      <c r="AH2006" s="31">
        <f t="shared" si="6853"/>
        <v>0</v>
      </c>
      <c r="AI2006" s="31">
        <f t="shared" si="6854"/>
        <v>0</v>
      </c>
      <c r="AJ2006" s="31">
        <f t="shared" si="6813"/>
        <v>0</v>
      </c>
      <c r="AK2006" s="31">
        <f t="shared" si="6814"/>
        <v>0</v>
      </c>
      <c r="AL2006" s="31">
        <f t="shared" si="6815"/>
        <v>0</v>
      </c>
      <c r="AM2006" s="31">
        <f t="shared" si="6855"/>
        <v>0</v>
      </c>
      <c r="AN2006" s="31">
        <f t="shared" si="6856"/>
        <v>0</v>
      </c>
      <c r="AO2006" s="31">
        <f t="shared" si="6857"/>
        <v>0</v>
      </c>
      <c r="AP2006" s="31">
        <f t="shared" si="6816"/>
        <v>0</v>
      </c>
      <c r="AQ2006" s="31">
        <f t="shared" si="6817"/>
        <v>0</v>
      </c>
      <c r="AR2006" s="31">
        <f t="shared" si="6818"/>
        <v>0</v>
      </c>
      <c r="AS2006" s="31">
        <f t="shared" si="6858"/>
        <v>0</v>
      </c>
      <c r="AT2006" s="31">
        <f t="shared" si="6859"/>
        <v>0</v>
      </c>
      <c r="AU2006" s="31">
        <f t="shared" si="6860"/>
        <v>0</v>
      </c>
      <c r="AV2006" s="31">
        <f t="shared" si="6819"/>
        <v>0</v>
      </c>
      <c r="AW2006" s="31">
        <f t="shared" si="6820"/>
        <v>0</v>
      </c>
      <c r="AX2006" s="31">
        <f t="shared" si="6821"/>
        <v>0</v>
      </c>
      <c r="AY2006" s="31">
        <f t="shared" si="6861"/>
        <v>0</v>
      </c>
      <c r="AZ2006" s="31">
        <f t="shared" si="6862"/>
        <v>0</v>
      </c>
      <c r="BA2006" s="31">
        <f t="shared" si="6863"/>
        <v>0</v>
      </c>
      <c r="BB2006" s="31">
        <f t="shared" si="6822"/>
        <v>0</v>
      </c>
      <c r="BC2006" s="31">
        <f t="shared" si="6823"/>
        <v>0</v>
      </c>
      <c r="BD2006" s="31">
        <f t="shared" si="6824"/>
        <v>0</v>
      </c>
      <c r="BE2006" s="31">
        <f t="shared" si="6864"/>
        <v>0</v>
      </c>
      <c r="BF2006" s="31">
        <f t="shared" si="6865"/>
        <v>0</v>
      </c>
      <c r="BG2006" s="31">
        <f t="shared" si="6866"/>
        <v>0</v>
      </c>
      <c r="BH2006" s="31">
        <f t="shared" si="6825"/>
        <v>0</v>
      </c>
      <c r="BI2006" s="31">
        <f t="shared" si="6826"/>
        <v>0</v>
      </c>
      <c r="BJ2006" s="31">
        <f t="shared" si="6827"/>
        <v>0</v>
      </c>
      <c r="BK2006" s="31">
        <f t="shared" si="6867"/>
        <v>0</v>
      </c>
      <c r="BL2006" s="31">
        <f t="shared" si="6868"/>
        <v>0</v>
      </c>
      <c r="BM2006" s="31">
        <f t="shared" si="6869"/>
        <v>0</v>
      </c>
      <c r="BN2006" s="31">
        <f t="shared" si="6828"/>
        <v>0</v>
      </c>
      <c r="BO2006" s="31">
        <f t="shared" si="6829"/>
        <v>0</v>
      </c>
      <c r="BP2006" s="31">
        <f t="shared" si="6830"/>
        <v>0</v>
      </c>
      <c r="BQ2006" s="31">
        <f t="shared" si="6870"/>
        <v>0</v>
      </c>
      <c r="BR2006" s="31">
        <f t="shared" si="6871"/>
        <v>0</v>
      </c>
      <c r="BS2006" s="31">
        <f t="shared" si="6831"/>
        <v>0</v>
      </c>
      <c r="BT2006" s="31">
        <f t="shared" si="6832"/>
        <v>0</v>
      </c>
      <c r="BU2006" s="31">
        <f t="shared" si="6833"/>
        <v>0</v>
      </c>
      <c r="BV2006" s="31">
        <f t="shared" si="6872"/>
        <v>0</v>
      </c>
      <c r="BW2006" s="31">
        <f t="shared" si="6873"/>
        <v>0</v>
      </c>
      <c r="BX2006" s="31">
        <f t="shared" si="6834"/>
        <v>0</v>
      </c>
      <c r="BY2006" s="31">
        <f t="shared" si="6835"/>
        <v>0</v>
      </c>
      <c r="BZ2006" s="31">
        <f t="shared" si="6836"/>
        <v>0</v>
      </c>
      <c r="CA2006" s="31">
        <f t="shared" si="6874"/>
        <v>0</v>
      </c>
      <c r="CB2006" s="31">
        <f t="shared" si="6875"/>
        <v>0</v>
      </c>
      <c r="CC2006" s="31">
        <f t="shared" si="6876"/>
        <v>0</v>
      </c>
      <c r="CD2006" s="31">
        <f t="shared" si="6716"/>
        <v>0</v>
      </c>
      <c r="CE2006" s="31">
        <f t="shared" si="6717"/>
        <v>0</v>
      </c>
      <c r="CF2006" s="31">
        <f t="shared" si="6718"/>
        <v>0</v>
      </c>
      <c r="CG2006" s="31">
        <f t="shared" si="6877"/>
        <v>0</v>
      </c>
      <c r="CH2006" s="24">
        <v>0</v>
      </c>
      <c r="CI2006" s="40"/>
      <c r="CM2006" s="1" t="s">
        <v>29</v>
      </c>
    </row>
    <row r="2007" ht="43.75" hidden="1">
      <c r="A2007" s="16" t="s">
        <v>1158</v>
      </c>
      <c r="B2007" s="17">
        <v>240</v>
      </c>
      <c r="C2007" s="16"/>
      <c r="D2007" s="16"/>
      <c r="E2007" s="39" t="s">
        <v>41</v>
      </c>
      <c r="F2007" s="31">
        <f t="shared" si="6837"/>
        <v>735</v>
      </c>
      <c r="G2007" s="31">
        <f t="shared" si="6838"/>
        <v>735</v>
      </c>
      <c r="H2007" s="31">
        <f t="shared" si="6839"/>
        <v>735</v>
      </c>
      <c r="I2007" s="31">
        <f t="shared" si="6840"/>
        <v>-735</v>
      </c>
      <c r="J2007" s="31">
        <f t="shared" si="6841"/>
        <v>-735</v>
      </c>
      <c r="K2007" s="31">
        <f t="shared" si="6842"/>
        <v>-735</v>
      </c>
      <c r="L2007" s="31">
        <f t="shared" si="6801"/>
        <v>0</v>
      </c>
      <c r="M2007" s="31">
        <f t="shared" si="6802"/>
        <v>0</v>
      </c>
      <c r="N2007" s="31">
        <f t="shared" si="6803"/>
        <v>0</v>
      </c>
      <c r="O2007" s="31">
        <f t="shared" si="6843"/>
        <v>0</v>
      </c>
      <c r="P2007" s="31">
        <f t="shared" si="6844"/>
        <v>0</v>
      </c>
      <c r="Q2007" s="31">
        <f t="shared" si="6845"/>
        <v>0</v>
      </c>
      <c r="R2007" s="31">
        <f t="shared" si="6804"/>
        <v>0</v>
      </c>
      <c r="S2007" s="31">
        <f t="shared" si="6805"/>
        <v>0</v>
      </c>
      <c r="T2007" s="31">
        <f t="shared" si="6806"/>
        <v>0</v>
      </c>
      <c r="U2007" s="31">
        <f t="shared" si="6846"/>
        <v>0</v>
      </c>
      <c r="V2007" s="31">
        <f t="shared" si="6847"/>
        <v>0</v>
      </c>
      <c r="W2007" s="31">
        <f t="shared" si="6848"/>
        <v>0</v>
      </c>
      <c r="X2007" s="31">
        <f t="shared" si="6807"/>
        <v>0</v>
      </c>
      <c r="Y2007" s="31">
        <f t="shared" si="6808"/>
        <v>0</v>
      </c>
      <c r="Z2007" s="31">
        <f t="shared" si="6809"/>
        <v>0</v>
      </c>
      <c r="AA2007" s="31">
        <f t="shared" si="6849"/>
        <v>0</v>
      </c>
      <c r="AB2007" s="31">
        <f t="shared" si="6850"/>
        <v>0</v>
      </c>
      <c r="AC2007" s="31">
        <f t="shared" si="6851"/>
        <v>0</v>
      </c>
      <c r="AD2007" s="31">
        <f t="shared" si="6810"/>
        <v>0</v>
      </c>
      <c r="AE2007" s="31">
        <f t="shared" si="6811"/>
        <v>0</v>
      </c>
      <c r="AF2007" s="31">
        <f t="shared" si="6812"/>
        <v>0</v>
      </c>
      <c r="AG2007" s="31">
        <f t="shared" si="6852"/>
        <v>0</v>
      </c>
      <c r="AH2007" s="31">
        <f t="shared" si="6853"/>
        <v>0</v>
      </c>
      <c r="AI2007" s="31">
        <f t="shared" si="6854"/>
        <v>0</v>
      </c>
      <c r="AJ2007" s="31">
        <f t="shared" si="6813"/>
        <v>0</v>
      </c>
      <c r="AK2007" s="31">
        <f t="shared" si="6814"/>
        <v>0</v>
      </c>
      <c r="AL2007" s="31">
        <f t="shared" si="6815"/>
        <v>0</v>
      </c>
      <c r="AM2007" s="31">
        <f t="shared" si="6855"/>
        <v>0</v>
      </c>
      <c r="AN2007" s="31">
        <f t="shared" si="6856"/>
        <v>0</v>
      </c>
      <c r="AO2007" s="31">
        <f t="shared" si="6857"/>
        <v>0</v>
      </c>
      <c r="AP2007" s="31">
        <f t="shared" si="6816"/>
        <v>0</v>
      </c>
      <c r="AQ2007" s="31">
        <f t="shared" si="6817"/>
        <v>0</v>
      </c>
      <c r="AR2007" s="31">
        <f t="shared" si="6818"/>
        <v>0</v>
      </c>
      <c r="AS2007" s="31">
        <f t="shared" si="6858"/>
        <v>0</v>
      </c>
      <c r="AT2007" s="31">
        <f t="shared" si="6859"/>
        <v>0</v>
      </c>
      <c r="AU2007" s="31">
        <f t="shared" si="6860"/>
        <v>0</v>
      </c>
      <c r="AV2007" s="31">
        <f t="shared" si="6819"/>
        <v>0</v>
      </c>
      <c r="AW2007" s="31">
        <f t="shared" si="6820"/>
        <v>0</v>
      </c>
      <c r="AX2007" s="31">
        <f t="shared" si="6821"/>
        <v>0</v>
      </c>
      <c r="AY2007" s="31">
        <f t="shared" si="6861"/>
        <v>0</v>
      </c>
      <c r="AZ2007" s="31">
        <f t="shared" si="6862"/>
        <v>0</v>
      </c>
      <c r="BA2007" s="31">
        <f t="shared" si="6863"/>
        <v>0</v>
      </c>
      <c r="BB2007" s="31">
        <f t="shared" si="6822"/>
        <v>0</v>
      </c>
      <c r="BC2007" s="31">
        <f t="shared" si="6823"/>
        <v>0</v>
      </c>
      <c r="BD2007" s="31">
        <f t="shared" si="6824"/>
        <v>0</v>
      </c>
      <c r="BE2007" s="31">
        <f t="shared" si="6864"/>
        <v>0</v>
      </c>
      <c r="BF2007" s="31">
        <f t="shared" si="6865"/>
        <v>0</v>
      </c>
      <c r="BG2007" s="31">
        <f t="shared" si="6866"/>
        <v>0</v>
      </c>
      <c r="BH2007" s="31">
        <f t="shared" si="6825"/>
        <v>0</v>
      </c>
      <c r="BI2007" s="31">
        <f t="shared" si="6826"/>
        <v>0</v>
      </c>
      <c r="BJ2007" s="31">
        <f t="shared" si="6827"/>
        <v>0</v>
      </c>
      <c r="BK2007" s="31">
        <f t="shared" si="6867"/>
        <v>0</v>
      </c>
      <c r="BL2007" s="31">
        <f t="shared" si="6868"/>
        <v>0</v>
      </c>
      <c r="BM2007" s="31">
        <f t="shared" si="6869"/>
        <v>0</v>
      </c>
      <c r="BN2007" s="31">
        <f t="shared" si="6828"/>
        <v>0</v>
      </c>
      <c r="BO2007" s="31">
        <f t="shared" si="6829"/>
        <v>0</v>
      </c>
      <c r="BP2007" s="31">
        <f t="shared" si="6830"/>
        <v>0</v>
      </c>
      <c r="BQ2007" s="31">
        <f t="shared" si="6870"/>
        <v>0</v>
      </c>
      <c r="BR2007" s="31">
        <f t="shared" si="6871"/>
        <v>0</v>
      </c>
      <c r="BS2007" s="31">
        <f t="shared" si="6831"/>
        <v>0</v>
      </c>
      <c r="BT2007" s="31">
        <f t="shared" si="6832"/>
        <v>0</v>
      </c>
      <c r="BU2007" s="31">
        <f t="shared" si="6833"/>
        <v>0</v>
      </c>
      <c r="BV2007" s="31">
        <f t="shared" si="6872"/>
        <v>0</v>
      </c>
      <c r="BW2007" s="31">
        <f t="shared" si="6873"/>
        <v>0</v>
      </c>
      <c r="BX2007" s="31">
        <f t="shared" si="6834"/>
        <v>0</v>
      </c>
      <c r="BY2007" s="31">
        <f t="shared" si="6835"/>
        <v>0</v>
      </c>
      <c r="BZ2007" s="31">
        <f t="shared" si="6836"/>
        <v>0</v>
      </c>
      <c r="CA2007" s="31">
        <f t="shared" si="6874"/>
        <v>0</v>
      </c>
      <c r="CB2007" s="31">
        <f t="shared" si="6875"/>
        <v>0</v>
      </c>
      <c r="CC2007" s="31">
        <f t="shared" si="6876"/>
        <v>0</v>
      </c>
      <c r="CD2007" s="31">
        <f t="shared" si="6716"/>
        <v>0</v>
      </c>
      <c r="CE2007" s="31">
        <f t="shared" si="6717"/>
        <v>0</v>
      </c>
      <c r="CF2007" s="31">
        <f t="shared" si="6718"/>
        <v>0</v>
      </c>
      <c r="CG2007" s="31">
        <f t="shared" si="6877"/>
        <v>0</v>
      </c>
      <c r="CH2007" s="24">
        <v>0</v>
      </c>
      <c r="CI2007" s="40"/>
      <c r="CN2007" s="1" t="s">
        <v>30</v>
      </c>
    </row>
    <row r="2008" ht="29.850000000000001" hidden="1">
      <c r="A2008" s="16" t="s">
        <v>1158</v>
      </c>
      <c r="B2008" s="17">
        <v>240</v>
      </c>
      <c r="C2008" s="16" t="s">
        <v>66</v>
      </c>
      <c r="D2008" s="16" t="s">
        <v>66</v>
      </c>
      <c r="E2008" s="39" t="s">
        <v>728</v>
      </c>
      <c r="F2008" s="42">
        <v>735</v>
      </c>
      <c r="G2008" s="42">
        <v>735</v>
      </c>
      <c r="H2008" s="42">
        <v>735</v>
      </c>
      <c r="I2008" s="42">
        <v>-735</v>
      </c>
      <c r="J2008" s="42">
        <v>-735</v>
      </c>
      <c r="K2008" s="42">
        <v>-735</v>
      </c>
      <c r="L2008" s="42">
        <f t="shared" si="6801"/>
        <v>0</v>
      </c>
      <c r="M2008" s="42">
        <f t="shared" si="6802"/>
        <v>0</v>
      </c>
      <c r="N2008" s="42">
        <f t="shared" si="6803"/>
        <v>0</v>
      </c>
      <c r="O2008" s="42"/>
      <c r="P2008" s="42"/>
      <c r="Q2008" s="42"/>
      <c r="R2008" s="42">
        <f t="shared" si="6804"/>
        <v>0</v>
      </c>
      <c r="S2008" s="42">
        <f t="shared" si="6805"/>
        <v>0</v>
      </c>
      <c r="T2008" s="42">
        <f t="shared" si="6806"/>
        <v>0</v>
      </c>
      <c r="U2008" s="42"/>
      <c r="V2008" s="42"/>
      <c r="W2008" s="42"/>
      <c r="X2008" s="42">
        <f t="shared" si="6807"/>
        <v>0</v>
      </c>
      <c r="Y2008" s="42">
        <f t="shared" si="6808"/>
        <v>0</v>
      </c>
      <c r="Z2008" s="42">
        <f t="shared" si="6809"/>
        <v>0</v>
      </c>
      <c r="AA2008" s="42"/>
      <c r="AB2008" s="42"/>
      <c r="AC2008" s="42"/>
      <c r="AD2008" s="42">
        <f t="shared" si="6810"/>
        <v>0</v>
      </c>
      <c r="AE2008" s="42">
        <f t="shared" si="6811"/>
        <v>0</v>
      </c>
      <c r="AF2008" s="42">
        <f t="shared" si="6812"/>
        <v>0</v>
      </c>
      <c r="AG2008" s="42"/>
      <c r="AH2008" s="42"/>
      <c r="AI2008" s="42"/>
      <c r="AJ2008" s="42">
        <f t="shared" si="6813"/>
        <v>0</v>
      </c>
      <c r="AK2008" s="42">
        <f t="shared" si="6814"/>
        <v>0</v>
      </c>
      <c r="AL2008" s="42">
        <f t="shared" si="6815"/>
        <v>0</v>
      </c>
      <c r="AM2008" s="42"/>
      <c r="AN2008" s="42"/>
      <c r="AO2008" s="42"/>
      <c r="AP2008" s="42">
        <f t="shared" si="6816"/>
        <v>0</v>
      </c>
      <c r="AQ2008" s="42">
        <f t="shared" si="6817"/>
        <v>0</v>
      </c>
      <c r="AR2008" s="42">
        <f t="shared" si="6818"/>
        <v>0</v>
      </c>
      <c r="AS2008" s="42"/>
      <c r="AT2008" s="42"/>
      <c r="AU2008" s="42"/>
      <c r="AV2008" s="42">
        <f t="shared" si="6819"/>
        <v>0</v>
      </c>
      <c r="AW2008" s="42">
        <f t="shared" si="6820"/>
        <v>0</v>
      </c>
      <c r="AX2008" s="42">
        <f t="shared" si="6821"/>
        <v>0</v>
      </c>
      <c r="AY2008" s="42"/>
      <c r="AZ2008" s="42"/>
      <c r="BA2008" s="42"/>
      <c r="BB2008" s="42">
        <f t="shared" si="6822"/>
        <v>0</v>
      </c>
      <c r="BC2008" s="42">
        <f t="shared" si="6823"/>
        <v>0</v>
      </c>
      <c r="BD2008" s="42">
        <f t="shared" si="6824"/>
        <v>0</v>
      </c>
      <c r="BE2008" s="42"/>
      <c r="BF2008" s="42"/>
      <c r="BG2008" s="42"/>
      <c r="BH2008" s="42">
        <f t="shared" si="6825"/>
        <v>0</v>
      </c>
      <c r="BI2008" s="42">
        <f t="shared" si="6826"/>
        <v>0</v>
      </c>
      <c r="BJ2008" s="42">
        <f t="shared" si="6827"/>
        <v>0</v>
      </c>
      <c r="BK2008" s="42"/>
      <c r="BL2008" s="42"/>
      <c r="BM2008" s="42"/>
      <c r="BN2008" s="42">
        <f t="shared" si="6828"/>
        <v>0</v>
      </c>
      <c r="BO2008" s="42">
        <f t="shared" si="6829"/>
        <v>0</v>
      </c>
      <c r="BP2008" s="42">
        <f t="shared" si="6830"/>
        <v>0</v>
      </c>
      <c r="BQ2008" s="42"/>
      <c r="BR2008" s="42"/>
      <c r="BS2008" s="31">
        <f t="shared" si="6831"/>
        <v>0</v>
      </c>
      <c r="BT2008" s="31">
        <f t="shared" si="6832"/>
        <v>0</v>
      </c>
      <c r="BU2008" s="31">
        <f t="shared" si="6833"/>
        <v>0</v>
      </c>
      <c r="BV2008" s="42"/>
      <c r="BW2008" s="42"/>
      <c r="BX2008" s="42">
        <f t="shared" si="6834"/>
        <v>0</v>
      </c>
      <c r="BY2008" s="42">
        <f t="shared" si="6835"/>
        <v>0</v>
      </c>
      <c r="BZ2008" s="42">
        <f t="shared" si="6836"/>
        <v>0</v>
      </c>
      <c r="CA2008" s="42"/>
      <c r="CB2008" s="42"/>
      <c r="CC2008" s="42"/>
      <c r="CD2008" s="42">
        <f t="shared" si="6716"/>
        <v>0</v>
      </c>
      <c r="CE2008" s="42">
        <f t="shared" si="6717"/>
        <v>0</v>
      </c>
      <c r="CF2008" s="42">
        <f t="shared" si="6718"/>
        <v>0</v>
      </c>
      <c r="CG2008" s="42"/>
      <c r="CH2008" s="24">
        <v>0</v>
      </c>
      <c r="CI2008" s="3">
        <v>59</v>
      </c>
    </row>
    <row r="2009" ht="43.75">
      <c r="A2009" s="16" t="s">
        <v>1160</v>
      </c>
      <c r="B2009" s="17"/>
      <c r="C2009" s="16"/>
      <c r="D2009" s="16"/>
      <c r="E2009" s="39" t="s">
        <v>1161</v>
      </c>
      <c r="F2009" s="31">
        <f t="shared" si="6837"/>
        <v>38810.599999999999</v>
      </c>
      <c r="G2009" s="31">
        <f t="shared" si="6838"/>
        <v>38810.599999999999</v>
      </c>
      <c r="H2009" s="31">
        <f t="shared" si="6839"/>
        <v>38810.599999999999</v>
      </c>
      <c r="I2009" s="31">
        <f t="shared" si="6840"/>
        <v>0</v>
      </c>
      <c r="J2009" s="31">
        <f t="shared" si="6841"/>
        <v>0</v>
      </c>
      <c r="K2009" s="31">
        <f t="shared" si="6842"/>
        <v>0</v>
      </c>
      <c r="L2009" s="31">
        <f t="shared" si="6801"/>
        <v>38810.599999999999</v>
      </c>
      <c r="M2009" s="31">
        <f t="shared" si="6802"/>
        <v>38810.599999999999</v>
      </c>
      <c r="N2009" s="31">
        <f t="shared" si="6803"/>
        <v>38810.599999999999</v>
      </c>
      <c r="O2009" s="31">
        <f t="shared" si="6843"/>
        <v>0</v>
      </c>
      <c r="P2009" s="31">
        <f t="shared" si="6844"/>
        <v>0</v>
      </c>
      <c r="Q2009" s="31">
        <f t="shared" si="6845"/>
        <v>0</v>
      </c>
      <c r="R2009" s="31">
        <f t="shared" si="6804"/>
        <v>38810.599999999999</v>
      </c>
      <c r="S2009" s="31">
        <f t="shared" si="6805"/>
        <v>38810.599999999999</v>
      </c>
      <c r="T2009" s="31">
        <f t="shared" si="6806"/>
        <v>38810.599999999999</v>
      </c>
      <c r="U2009" s="31">
        <f t="shared" si="6846"/>
        <v>0</v>
      </c>
      <c r="V2009" s="31">
        <f t="shared" si="6847"/>
        <v>0</v>
      </c>
      <c r="W2009" s="31">
        <f t="shared" si="6848"/>
        <v>0</v>
      </c>
      <c r="X2009" s="31">
        <f t="shared" si="6807"/>
        <v>38810.599999999999</v>
      </c>
      <c r="Y2009" s="31">
        <f t="shared" si="6808"/>
        <v>38810.599999999999</v>
      </c>
      <c r="Z2009" s="31">
        <f t="shared" si="6809"/>
        <v>38810.599999999999</v>
      </c>
      <c r="AA2009" s="31">
        <f t="shared" si="6849"/>
        <v>0</v>
      </c>
      <c r="AB2009" s="31">
        <f t="shared" si="6850"/>
        <v>0</v>
      </c>
      <c r="AC2009" s="31">
        <f t="shared" si="6851"/>
        <v>0</v>
      </c>
      <c r="AD2009" s="31">
        <f t="shared" si="6810"/>
        <v>38810.599999999999</v>
      </c>
      <c r="AE2009" s="31">
        <f t="shared" si="6811"/>
        <v>38810.599999999999</v>
      </c>
      <c r="AF2009" s="31">
        <f t="shared" si="6812"/>
        <v>38810.599999999999</v>
      </c>
      <c r="AG2009" s="31">
        <f t="shared" si="6852"/>
        <v>0</v>
      </c>
      <c r="AH2009" s="31">
        <f t="shared" si="6853"/>
        <v>0</v>
      </c>
      <c r="AI2009" s="31">
        <f t="shared" si="6854"/>
        <v>0</v>
      </c>
      <c r="AJ2009" s="31">
        <f t="shared" si="6813"/>
        <v>38810.599999999999</v>
      </c>
      <c r="AK2009" s="31">
        <f t="shared" si="6814"/>
        <v>38810.599999999999</v>
      </c>
      <c r="AL2009" s="31">
        <f t="shared" si="6815"/>
        <v>38810.599999999999</v>
      </c>
      <c r="AM2009" s="31">
        <f t="shared" si="6855"/>
        <v>0</v>
      </c>
      <c r="AN2009" s="31">
        <f t="shared" si="6856"/>
        <v>0</v>
      </c>
      <c r="AO2009" s="31">
        <f t="shared" si="6857"/>
        <v>0</v>
      </c>
      <c r="AP2009" s="31">
        <f t="shared" si="6816"/>
        <v>38810.599999999999</v>
      </c>
      <c r="AQ2009" s="31">
        <f t="shared" si="6817"/>
        <v>38810.599999999999</v>
      </c>
      <c r="AR2009" s="31">
        <f t="shared" si="6818"/>
        <v>38810.599999999999</v>
      </c>
      <c r="AS2009" s="31">
        <f t="shared" si="6858"/>
        <v>0</v>
      </c>
      <c r="AT2009" s="31">
        <f t="shared" si="6859"/>
        <v>0</v>
      </c>
      <c r="AU2009" s="31">
        <f t="shared" si="6860"/>
        <v>0</v>
      </c>
      <c r="AV2009" s="31">
        <f t="shared" si="6819"/>
        <v>38810.599999999999</v>
      </c>
      <c r="AW2009" s="31">
        <f t="shared" si="6820"/>
        <v>38810.599999999999</v>
      </c>
      <c r="AX2009" s="31">
        <f t="shared" si="6821"/>
        <v>38810.599999999999</v>
      </c>
      <c r="AY2009" s="31">
        <f t="shared" si="6861"/>
        <v>104.556</v>
      </c>
      <c r="AZ2009" s="31">
        <f t="shared" si="6862"/>
        <v>0</v>
      </c>
      <c r="BA2009" s="31">
        <f t="shared" si="6863"/>
        <v>0</v>
      </c>
      <c r="BB2009" s="31">
        <f t="shared" si="6822"/>
        <v>38915.155999999995</v>
      </c>
      <c r="BC2009" s="31">
        <f t="shared" si="6823"/>
        <v>38810.599999999999</v>
      </c>
      <c r="BD2009" s="31">
        <f t="shared" si="6824"/>
        <v>38810.599999999999</v>
      </c>
      <c r="BE2009" s="31">
        <f t="shared" si="6864"/>
        <v>0</v>
      </c>
      <c r="BF2009" s="31">
        <f t="shared" si="6865"/>
        <v>0</v>
      </c>
      <c r="BG2009" s="31">
        <f t="shared" si="6866"/>
        <v>0</v>
      </c>
      <c r="BH2009" s="31">
        <f t="shared" si="6825"/>
        <v>38915.155999999995</v>
      </c>
      <c r="BI2009" s="31">
        <f t="shared" si="6826"/>
        <v>38810.599999999999</v>
      </c>
      <c r="BJ2009" s="31">
        <f t="shared" si="6827"/>
        <v>38810.599999999999</v>
      </c>
      <c r="BK2009" s="31">
        <f t="shared" si="6867"/>
        <v>0</v>
      </c>
      <c r="BL2009" s="31">
        <f t="shared" si="6868"/>
        <v>0</v>
      </c>
      <c r="BM2009" s="31">
        <f t="shared" si="6869"/>
        <v>0</v>
      </c>
      <c r="BN2009" s="31">
        <f t="shared" si="6828"/>
        <v>38915.155999999995</v>
      </c>
      <c r="BO2009" s="31">
        <f t="shared" si="6829"/>
        <v>38810.599999999999</v>
      </c>
      <c r="BP2009" s="31">
        <f t="shared" si="6830"/>
        <v>38810.599999999999</v>
      </c>
      <c r="BQ2009" s="31">
        <f t="shared" si="6870"/>
        <v>0</v>
      </c>
      <c r="BR2009" s="31">
        <f t="shared" si="6871"/>
        <v>0</v>
      </c>
      <c r="BS2009" s="31">
        <f t="shared" si="6831"/>
        <v>38915.155999999995</v>
      </c>
      <c r="BT2009" s="31">
        <f t="shared" si="6832"/>
        <v>38810.599999999999</v>
      </c>
      <c r="BU2009" s="31">
        <f t="shared" si="6833"/>
        <v>38810.599999999999</v>
      </c>
      <c r="BV2009" s="31">
        <f t="shared" si="6872"/>
        <v>0</v>
      </c>
      <c r="BW2009" s="31">
        <f t="shared" si="6873"/>
        <v>0</v>
      </c>
      <c r="BX2009" s="31">
        <f t="shared" si="6834"/>
        <v>38915.155999999995</v>
      </c>
      <c r="BY2009" s="31">
        <f t="shared" si="6835"/>
        <v>38810.599999999999</v>
      </c>
      <c r="BZ2009" s="31">
        <f t="shared" si="6836"/>
        <v>38810.599999999999</v>
      </c>
      <c r="CA2009" s="31">
        <f t="shared" si="6874"/>
        <v>7225.9989999999998</v>
      </c>
      <c r="CB2009" s="31">
        <f t="shared" si="6875"/>
        <v>0</v>
      </c>
      <c r="CC2009" s="31">
        <f t="shared" si="6876"/>
        <v>0</v>
      </c>
      <c r="CD2009" s="31">
        <f t="shared" si="6716"/>
        <v>46141.154999999999</v>
      </c>
      <c r="CE2009" s="31">
        <f t="shared" si="6717"/>
        <v>38810.599999999999</v>
      </c>
      <c r="CF2009" s="31">
        <f t="shared" si="6718"/>
        <v>38810.599999999999</v>
      </c>
      <c r="CG2009" s="31">
        <f t="shared" si="6877"/>
        <v>0</v>
      </c>
      <c r="CH2009" s="24"/>
      <c r="CI2009" s="40"/>
      <c r="CL2009" s="1" t="s">
        <v>28</v>
      </c>
    </row>
    <row r="2010" ht="43.75">
      <c r="A2010" s="16" t="s">
        <v>1162</v>
      </c>
      <c r="B2010" s="17"/>
      <c r="C2010" s="16"/>
      <c r="D2010" s="16"/>
      <c r="E2010" s="39" t="s">
        <v>1163</v>
      </c>
      <c r="F2010" s="31">
        <f t="shared" si="6837"/>
        <v>38810.599999999999</v>
      </c>
      <c r="G2010" s="31">
        <f t="shared" si="6838"/>
        <v>38810.599999999999</v>
      </c>
      <c r="H2010" s="31">
        <f t="shared" si="6839"/>
        <v>38810.599999999999</v>
      </c>
      <c r="I2010" s="31">
        <f t="shared" si="6840"/>
        <v>0</v>
      </c>
      <c r="J2010" s="31">
        <f t="shared" si="6841"/>
        <v>0</v>
      </c>
      <c r="K2010" s="31">
        <f t="shared" si="6842"/>
        <v>0</v>
      </c>
      <c r="L2010" s="31">
        <f t="shared" si="6801"/>
        <v>38810.599999999999</v>
      </c>
      <c r="M2010" s="31">
        <f t="shared" si="6802"/>
        <v>38810.599999999999</v>
      </c>
      <c r="N2010" s="31">
        <f t="shared" si="6803"/>
        <v>38810.599999999999</v>
      </c>
      <c r="O2010" s="31">
        <f t="shared" si="6843"/>
        <v>0</v>
      </c>
      <c r="P2010" s="31">
        <f t="shared" si="6844"/>
        <v>0</v>
      </c>
      <c r="Q2010" s="31">
        <f t="shared" si="6845"/>
        <v>0</v>
      </c>
      <c r="R2010" s="31">
        <f t="shared" si="6804"/>
        <v>38810.599999999999</v>
      </c>
      <c r="S2010" s="31">
        <f t="shared" si="6805"/>
        <v>38810.599999999999</v>
      </c>
      <c r="T2010" s="31">
        <f t="shared" si="6806"/>
        <v>38810.599999999999</v>
      </c>
      <c r="U2010" s="31">
        <f t="shared" si="6846"/>
        <v>0</v>
      </c>
      <c r="V2010" s="31">
        <f t="shared" si="6847"/>
        <v>0</v>
      </c>
      <c r="W2010" s="31">
        <f t="shared" si="6848"/>
        <v>0</v>
      </c>
      <c r="X2010" s="31">
        <f t="shared" si="6807"/>
        <v>38810.599999999999</v>
      </c>
      <c r="Y2010" s="31">
        <f t="shared" si="6808"/>
        <v>38810.599999999999</v>
      </c>
      <c r="Z2010" s="31">
        <f t="shared" si="6809"/>
        <v>38810.599999999999</v>
      </c>
      <c r="AA2010" s="31">
        <f t="shared" si="6849"/>
        <v>0</v>
      </c>
      <c r="AB2010" s="31">
        <f t="shared" si="6850"/>
        <v>0</v>
      </c>
      <c r="AC2010" s="31">
        <f t="shared" si="6851"/>
        <v>0</v>
      </c>
      <c r="AD2010" s="31">
        <f t="shared" si="6810"/>
        <v>38810.599999999999</v>
      </c>
      <c r="AE2010" s="31">
        <f t="shared" si="6811"/>
        <v>38810.599999999999</v>
      </c>
      <c r="AF2010" s="31">
        <f t="shared" si="6812"/>
        <v>38810.599999999999</v>
      </c>
      <c r="AG2010" s="31">
        <f t="shared" si="6852"/>
        <v>0</v>
      </c>
      <c r="AH2010" s="31">
        <f t="shared" si="6853"/>
        <v>0</v>
      </c>
      <c r="AI2010" s="31">
        <f t="shared" si="6854"/>
        <v>0</v>
      </c>
      <c r="AJ2010" s="31">
        <f t="shared" si="6813"/>
        <v>38810.599999999999</v>
      </c>
      <c r="AK2010" s="31">
        <f t="shared" si="6814"/>
        <v>38810.599999999999</v>
      </c>
      <c r="AL2010" s="31">
        <f t="shared" si="6815"/>
        <v>38810.599999999999</v>
      </c>
      <c r="AM2010" s="31">
        <f t="shared" si="6855"/>
        <v>0</v>
      </c>
      <c r="AN2010" s="31">
        <f t="shared" si="6856"/>
        <v>0</v>
      </c>
      <c r="AO2010" s="31">
        <f t="shared" si="6857"/>
        <v>0</v>
      </c>
      <c r="AP2010" s="31">
        <f t="shared" si="6816"/>
        <v>38810.599999999999</v>
      </c>
      <c r="AQ2010" s="31">
        <f t="shared" si="6817"/>
        <v>38810.599999999999</v>
      </c>
      <c r="AR2010" s="31">
        <f t="shared" si="6818"/>
        <v>38810.599999999999</v>
      </c>
      <c r="AS2010" s="31">
        <f t="shared" si="6858"/>
        <v>0</v>
      </c>
      <c r="AT2010" s="31">
        <f t="shared" si="6859"/>
        <v>0</v>
      </c>
      <c r="AU2010" s="31">
        <f t="shared" si="6860"/>
        <v>0</v>
      </c>
      <c r="AV2010" s="31">
        <f t="shared" si="6819"/>
        <v>38810.599999999999</v>
      </c>
      <c r="AW2010" s="31">
        <f t="shared" si="6820"/>
        <v>38810.599999999999</v>
      </c>
      <c r="AX2010" s="31">
        <f t="shared" si="6821"/>
        <v>38810.599999999999</v>
      </c>
      <c r="AY2010" s="31">
        <f t="shared" si="6861"/>
        <v>104.556</v>
      </c>
      <c r="AZ2010" s="31">
        <f t="shared" si="6862"/>
        <v>0</v>
      </c>
      <c r="BA2010" s="31">
        <f t="shared" si="6863"/>
        <v>0</v>
      </c>
      <c r="BB2010" s="31">
        <f t="shared" si="6822"/>
        <v>38915.155999999995</v>
      </c>
      <c r="BC2010" s="31">
        <f t="shared" si="6823"/>
        <v>38810.599999999999</v>
      </c>
      <c r="BD2010" s="31">
        <f t="shared" si="6824"/>
        <v>38810.599999999999</v>
      </c>
      <c r="BE2010" s="31">
        <f t="shared" si="6864"/>
        <v>0</v>
      </c>
      <c r="BF2010" s="31">
        <f t="shared" si="6865"/>
        <v>0</v>
      </c>
      <c r="BG2010" s="31">
        <f t="shared" si="6866"/>
        <v>0</v>
      </c>
      <c r="BH2010" s="31">
        <f t="shared" si="6825"/>
        <v>38915.155999999995</v>
      </c>
      <c r="BI2010" s="31">
        <f t="shared" si="6826"/>
        <v>38810.599999999999</v>
      </c>
      <c r="BJ2010" s="31">
        <f t="shared" si="6827"/>
        <v>38810.599999999999</v>
      </c>
      <c r="BK2010" s="31">
        <f t="shared" si="6867"/>
        <v>0</v>
      </c>
      <c r="BL2010" s="31">
        <f t="shared" si="6868"/>
        <v>0</v>
      </c>
      <c r="BM2010" s="31">
        <f t="shared" si="6869"/>
        <v>0</v>
      </c>
      <c r="BN2010" s="31">
        <f t="shared" si="6828"/>
        <v>38915.155999999995</v>
      </c>
      <c r="BO2010" s="31">
        <f t="shared" si="6829"/>
        <v>38810.599999999999</v>
      </c>
      <c r="BP2010" s="31">
        <f t="shared" si="6830"/>
        <v>38810.599999999999</v>
      </c>
      <c r="BQ2010" s="31">
        <f t="shared" si="6870"/>
        <v>0</v>
      </c>
      <c r="BR2010" s="31">
        <f t="shared" si="6871"/>
        <v>0</v>
      </c>
      <c r="BS2010" s="31">
        <f t="shared" si="6831"/>
        <v>38915.155999999995</v>
      </c>
      <c r="BT2010" s="31">
        <f t="shared" si="6832"/>
        <v>38810.599999999999</v>
      </c>
      <c r="BU2010" s="31">
        <f t="shared" si="6833"/>
        <v>38810.599999999999</v>
      </c>
      <c r="BV2010" s="31">
        <f t="shared" si="6872"/>
        <v>0</v>
      </c>
      <c r="BW2010" s="31">
        <f t="shared" si="6873"/>
        <v>0</v>
      </c>
      <c r="BX2010" s="31">
        <f t="shared" si="6834"/>
        <v>38915.155999999995</v>
      </c>
      <c r="BY2010" s="31">
        <f t="shared" si="6835"/>
        <v>38810.599999999999</v>
      </c>
      <c r="BZ2010" s="31">
        <f t="shared" si="6836"/>
        <v>38810.599999999999</v>
      </c>
      <c r="CA2010" s="31">
        <f t="shared" si="6874"/>
        <v>7225.9989999999998</v>
      </c>
      <c r="CB2010" s="31">
        <f t="shared" si="6875"/>
        <v>0</v>
      </c>
      <c r="CC2010" s="31">
        <f t="shared" si="6876"/>
        <v>0</v>
      </c>
      <c r="CD2010" s="31">
        <f t="shared" si="6716"/>
        <v>46141.154999999999</v>
      </c>
      <c r="CE2010" s="31">
        <f t="shared" si="6717"/>
        <v>38810.599999999999</v>
      </c>
      <c r="CF2010" s="31">
        <f t="shared" si="6718"/>
        <v>38810.599999999999</v>
      </c>
      <c r="CG2010" s="31">
        <f t="shared" si="6877"/>
        <v>0</v>
      </c>
      <c r="CH2010" s="24"/>
      <c r="CI2010" s="40"/>
      <c r="CO2010" s="1" t="s">
        <v>31</v>
      </c>
    </row>
    <row r="2011" ht="15">
      <c r="A2011" s="16" t="s">
        <v>1162</v>
      </c>
      <c r="B2011" s="17">
        <v>800</v>
      </c>
      <c r="C2011" s="16"/>
      <c r="D2011" s="16"/>
      <c r="E2011" s="39" t="s">
        <v>54</v>
      </c>
      <c r="F2011" s="31">
        <f>F2012+F2014</f>
        <v>38810.599999999999</v>
      </c>
      <c r="G2011" s="31">
        <f>G2012+G2014</f>
        <v>38810.599999999999</v>
      </c>
      <c r="H2011" s="31">
        <f>H2012+H2014</f>
        <v>38810.599999999999</v>
      </c>
      <c r="I2011" s="31">
        <f>I2012+I2014</f>
        <v>0</v>
      </c>
      <c r="J2011" s="31">
        <f>J2012+J2014</f>
        <v>0</v>
      </c>
      <c r="K2011" s="31">
        <f>K2012+K2014</f>
        <v>0</v>
      </c>
      <c r="L2011" s="31">
        <f t="shared" si="6801"/>
        <v>38810.599999999999</v>
      </c>
      <c r="M2011" s="31">
        <f t="shared" si="6802"/>
        <v>38810.599999999999</v>
      </c>
      <c r="N2011" s="31">
        <f t="shared" si="6803"/>
        <v>38810.599999999999</v>
      </c>
      <c r="O2011" s="31">
        <f>O2012+O2014</f>
        <v>0</v>
      </c>
      <c r="P2011" s="31">
        <f>P2012+P2014</f>
        <v>0</v>
      </c>
      <c r="Q2011" s="31">
        <f>Q2012+Q2014</f>
        <v>0</v>
      </c>
      <c r="R2011" s="31">
        <f t="shared" si="6804"/>
        <v>38810.599999999999</v>
      </c>
      <c r="S2011" s="31">
        <f t="shared" si="6805"/>
        <v>38810.599999999999</v>
      </c>
      <c r="T2011" s="31">
        <f t="shared" si="6806"/>
        <v>38810.599999999999</v>
      </c>
      <c r="U2011" s="31">
        <f>U2012+U2014</f>
        <v>0</v>
      </c>
      <c r="V2011" s="31">
        <f>V2012+V2014</f>
        <v>0</v>
      </c>
      <c r="W2011" s="31">
        <f>W2012+W2014</f>
        <v>0</v>
      </c>
      <c r="X2011" s="31">
        <f t="shared" si="6807"/>
        <v>38810.599999999999</v>
      </c>
      <c r="Y2011" s="31">
        <f t="shared" si="6808"/>
        <v>38810.599999999999</v>
      </c>
      <c r="Z2011" s="31">
        <f t="shared" si="6809"/>
        <v>38810.599999999999</v>
      </c>
      <c r="AA2011" s="31">
        <f>AA2012+AA2014</f>
        <v>0</v>
      </c>
      <c r="AB2011" s="31">
        <f>AB2012+AB2014</f>
        <v>0</v>
      </c>
      <c r="AC2011" s="31">
        <f>AC2012+AC2014</f>
        <v>0</v>
      </c>
      <c r="AD2011" s="31">
        <f t="shared" si="6810"/>
        <v>38810.599999999999</v>
      </c>
      <c r="AE2011" s="31">
        <f t="shared" si="6811"/>
        <v>38810.599999999999</v>
      </c>
      <c r="AF2011" s="31">
        <f t="shared" si="6812"/>
        <v>38810.599999999999</v>
      </c>
      <c r="AG2011" s="31">
        <f>AG2012+AG2014</f>
        <v>0</v>
      </c>
      <c r="AH2011" s="31">
        <f>AH2012+AH2014</f>
        <v>0</v>
      </c>
      <c r="AI2011" s="31">
        <f>AI2012+AI2014</f>
        <v>0</v>
      </c>
      <c r="AJ2011" s="31">
        <f t="shared" si="6813"/>
        <v>38810.599999999999</v>
      </c>
      <c r="AK2011" s="31">
        <f t="shared" si="6814"/>
        <v>38810.599999999999</v>
      </c>
      <c r="AL2011" s="31">
        <f t="shared" si="6815"/>
        <v>38810.599999999999</v>
      </c>
      <c r="AM2011" s="31">
        <f>AM2012+AM2014</f>
        <v>0</v>
      </c>
      <c r="AN2011" s="31">
        <f>AN2012+AN2014</f>
        <v>0</v>
      </c>
      <c r="AO2011" s="31">
        <f>AO2012+AO2014</f>
        <v>0</v>
      </c>
      <c r="AP2011" s="31">
        <f t="shared" si="6816"/>
        <v>38810.599999999999</v>
      </c>
      <c r="AQ2011" s="31">
        <f t="shared" si="6817"/>
        <v>38810.599999999999</v>
      </c>
      <c r="AR2011" s="31">
        <f t="shared" si="6818"/>
        <v>38810.599999999999</v>
      </c>
      <c r="AS2011" s="31">
        <f>AS2012+AS2014</f>
        <v>0</v>
      </c>
      <c r="AT2011" s="31">
        <f>AT2012+AT2014</f>
        <v>0</v>
      </c>
      <c r="AU2011" s="31">
        <f>AU2012+AU2014</f>
        <v>0</v>
      </c>
      <c r="AV2011" s="31">
        <f t="shared" si="6819"/>
        <v>38810.599999999999</v>
      </c>
      <c r="AW2011" s="31">
        <f t="shared" si="6820"/>
        <v>38810.599999999999</v>
      </c>
      <c r="AX2011" s="31">
        <f t="shared" si="6821"/>
        <v>38810.599999999999</v>
      </c>
      <c r="AY2011" s="31">
        <f>AY2012+AY2014</f>
        <v>104.556</v>
      </c>
      <c r="AZ2011" s="31">
        <f>AZ2012+AZ2014</f>
        <v>0</v>
      </c>
      <c r="BA2011" s="31">
        <f>BA2012+BA2014</f>
        <v>0</v>
      </c>
      <c r="BB2011" s="31">
        <f t="shared" si="6822"/>
        <v>38915.155999999995</v>
      </c>
      <c r="BC2011" s="31">
        <f t="shared" si="6823"/>
        <v>38810.599999999999</v>
      </c>
      <c r="BD2011" s="31">
        <f t="shared" si="6824"/>
        <v>38810.599999999999</v>
      </c>
      <c r="BE2011" s="31">
        <f>BE2012+BE2014</f>
        <v>0</v>
      </c>
      <c r="BF2011" s="31">
        <f>BF2012+BF2014</f>
        <v>0</v>
      </c>
      <c r="BG2011" s="31">
        <f>BG2012+BG2014</f>
        <v>0</v>
      </c>
      <c r="BH2011" s="31">
        <f t="shared" si="6825"/>
        <v>38915.155999999995</v>
      </c>
      <c r="BI2011" s="31">
        <f t="shared" si="6826"/>
        <v>38810.599999999999</v>
      </c>
      <c r="BJ2011" s="31">
        <f t="shared" si="6827"/>
        <v>38810.599999999999</v>
      </c>
      <c r="BK2011" s="31">
        <f>BK2012+BK2014</f>
        <v>0</v>
      </c>
      <c r="BL2011" s="31">
        <f>BL2012+BL2014</f>
        <v>0</v>
      </c>
      <c r="BM2011" s="31">
        <f>BM2012+BM2014</f>
        <v>0</v>
      </c>
      <c r="BN2011" s="31">
        <f t="shared" si="6828"/>
        <v>38915.155999999995</v>
      </c>
      <c r="BO2011" s="31">
        <f t="shared" si="6829"/>
        <v>38810.599999999999</v>
      </c>
      <c r="BP2011" s="31">
        <f t="shared" si="6830"/>
        <v>38810.599999999999</v>
      </c>
      <c r="BQ2011" s="31">
        <f>BQ2012+BQ2014</f>
        <v>0</v>
      </c>
      <c r="BR2011" s="31">
        <f>BR2012+BR2014</f>
        <v>0</v>
      </c>
      <c r="BS2011" s="31">
        <f t="shared" si="6831"/>
        <v>38915.155999999995</v>
      </c>
      <c r="BT2011" s="31">
        <f t="shared" si="6832"/>
        <v>38810.599999999999</v>
      </c>
      <c r="BU2011" s="31">
        <f t="shared" si="6833"/>
        <v>38810.599999999999</v>
      </c>
      <c r="BV2011" s="31">
        <f>BV2012+BV2014</f>
        <v>0</v>
      </c>
      <c r="BW2011" s="31">
        <f>BW2012+BW2014</f>
        <v>0</v>
      </c>
      <c r="BX2011" s="31">
        <f t="shared" si="6834"/>
        <v>38915.155999999995</v>
      </c>
      <c r="BY2011" s="31">
        <f t="shared" si="6835"/>
        <v>38810.599999999999</v>
      </c>
      <c r="BZ2011" s="31">
        <f t="shared" si="6836"/>
        <v>38810.599999999999</v>
      </c>
      <c r="CA2011" s="31">
        <f>CA2012+CA2014</f>
        <v>7225.9989999999998</v>
      </c>
      <c r="CB2011" s="31">
        <f>CB2012+CB2014</f>
        <v>0</v>
      </c>
      <c r="CC2011" s="31">
        <f>CC2012+CC2014</f>
        <v>0</v>
      </c>
      <c r="CD2011" s="31">
        <f t="shared" si="6716"/>
        <v>46141.154999999999</v>
      </c>
      <c r="CE2011" s="31">
        <f t="shared" si="6717"/>
        <v>38810.599999999999</v>
      </c>
      <c r="CF2011" s="31">
        <f t="shared" si="6718"/>
        <v>38810.599999999999</v>
      </c>
      <c r="CG2011" s="31">
        <f>CG2012+CG2014</f>
        <v>0</v>
      </c>
      <c r="CH2011" s="24"/>
      <c r="CI2011" s="40"/>
      <c r="CM2011" s="1" t="s">
        <v>29</v>
      </c>
    </row>
    <row r="2012" ht="57.700000000000003">
      <c r="A2012" s="16" t="s">
        <v>1162</v>
      </c>
      <c r="B2012" s="17">
        <v>810</v>
      </c>
      <c r="C2012" s="16"/>
      <c r="D2012" s="16"/>
      <c r="E2012" s="39" t="s">
        <v>413</v>
      </c>
      <c r="F2012" s="31">
        <f>F2013</f>
        <v>38810.599999999999</v>
      </c>
      <c r="G2012" s="31">
        <f>G2013</f>
        <v>38810.599999999999</v>
      </c>
      <c r="H2012" s="31">
        <f>H2013</f>
        <v>38810.599999999999</v>
      </c>
      <c r="I2012" s="31">
        <f>I2013</f>
        <v>0</v>
      </c>
      <c r="J2012" s="31">
        <f>J2013</f>
        <v>0</v>
      </c>
      <c r="K2012" s="31">
        <f>K2013</f>
        <v>0</v>
      </c>
      <c r="L2012" s="31">
        <f t="shared" si="6801"/>
        <v>38810.599999999999</v>
      </c>
      <c r="M2012" s="31">
        <f t="shared" si="6802"/>
        <v>38810.599999999999</v>
      </c>
      <c r="N2012" s="31">
        <f t="shared" si="6803"/>
        <v>38810.599999999999</v>
      </c>
      <c r="O2012" s="31">
        <f>O2013</f>
        <v>0</v>
      </c>
      <c r="P2012" s="31">
        <f>P2013</f>
        <v>0</v>
      </c>
      <c r="Q2012" s="31">
        <f>Q2013</f>
        <v>0</v>
      </c>
      <c r="R2012" s="31">
        <f t="shared" si="6804"/>
        <v>38810.599999999999</v>
      </c>
      <c r="S2012" s="31">
        <f t="shared" si="6805"/>
        <v>38810.599999999999</v>
      </c>
      <c r="T2012" s="31">
        <f t="shared" si="6806"/>
        <v>38810.599999999999</v>
      </c>
      <c r="U2012" s="31">
        <f>U2013</f>
        <v>0</v>
      </c>
      <c r="V2012" s="31">
        <f>V2013</f>
        <v>0</v>
      </c>
      <c r="W2012" s="31">
        <f>W2013</f>
        <v>0</v>
      </c>
      <c r="X2012" s="31">
        <f t="shared" si="6807"/>
        <v>38810.599999999999</v>
      </c>
      <c r="Y2012" s="31">
        <f t="shared" si="6808"/>
        <v>38810.599999999999</v>
      </c>
      <c r="Z2012" s="31">
        <f t="shared" si="6809"/>
        <v>38810.599999999999</v>
      </c>
      <c r="AA2012" s="31">
        <f>AA2013</f>
        <v>0</v>
      </c>
      <c r="AB2012" s="31">
        <f>AB2013</f>
        <v>0</v>
      </c>
      <c r="AC2012" s="31">
        <f>AC2013</f>
        <v>0</v>
      </c>
      <c r="AD2012" s="31">
        <f t="shared" si="6810"/>
        <v>38810.599999999999</v>
      </c>
      <c r="AE2012" s="31">
        <f t="shared" si="6811"/>
        <v>38810.599999999999</v>
      </c>
      <c r="AF2012" s="31">
        <f t="shared" si="6812"/>
        <v>38810.599999999999</v>
      </c>
      <c r="AG2012" s="31">
        <f>AG2013</f>
        <v>0</v>
      </c>
      <c r="AH2012" s="31">
        <f>AH2013</f>
        <v>0</v>
      </c>
      <c r="AI2012" s="31">
        <f>AI2013</f>
        <v>0</v>
      </c>
      <c r="AJ2012" s="31">
        <f t="shared" si="6813"/>
        <v>38810.599999999999</v>
      </c>
      <c r="AK2012" s="31">
        <f t="shared" si="6814"/>
        <v>38810.599999999999</v>
      </c>
      <c r="AL2012" s="31">
        <f t="shared" si="6815"/>
        <v>38810.599999999999</v>
      </c>
      <c r="AM2012" s="31">
        <f>AM2013</f>
        <v>0</v>
      </c>
      <c r="AN2012" s="31">
        <f>AN2013</f>
        <v>0</v>
      </c>
      <c r="AO2012" s="31">
        <f>AO2013</f>
        <v>0</v>
      </c>
      <c r="AP2012" s="31">
        <f t="shared" si="6816"/>
        <v>38810.599999999999</v>
      </c>
      <c r="AQ2012" s="31">
        <f t="shared" si="6817"/>
        <v>38810.599999999999</v>
      </c>
      <c r="AR2012" s="31">
        <f t="shared" si="6818"/>
        <v>38810.599999999999</v>
      </c>
      <c r="AS2012" s="31">
        <f>AS2013</f>
        <v>0</v>
      </c>
      <c r="AT2012" s="31">
        <f>AT2013</f>
        <v>0</v>
      </c>
      <c r="AU2012" s="31">
        <f>AU2013</f>
        <v>0</v>
      </c>
      <c r="AV2012" s="31">
        <f t="shared" si="6819"/>
        <v>38810.599999999999</v>
      </c>
      <c r="AW2012" s="31">
        <f t="shared" si="6820"/>
        <v>38810.599999999999</v>
      </c>
      <c r="AX2012" s="31">
        <f t="shared" si="6821"/>
        <v>38810.599999999999</v>
      </c>
      <c r="AY2012" s="31">
        <f>AY2013</f>
        <v>0</v>
      </c>
      <c r="AZ2012" s="31">
        <f>AZ2013</f>
        <v>0</v>
      </c>
      <c r="BA2012" s="31">
        <f>BA2013</f>
        <v>0</v>
      </c>
      <c r="BB2012" s="31">
        <f t="shared" si="6822"/>
        <v>38810.599999999999</v>
      </c>
      <c r="BC2012" s="31">
        <f t="shared" si="6823"/>
        <v>38810.599999999999</v>
      </c>
      <c r="BD2012" s="31">
        <f t="shared" si="6824"/>
        <v>38810.599999999999</v>
      </c>
      <c r="BE2012" s="31">
        <f>BE2013</f>
        <v>0</v>
      </c>
      <c r="BF2012" s="31">
        <f>BF2013</f>
        <v>0</v>
      </c>
      <c r="BG2012" s="31">
        <f>BG2013</f>
        <v>0</v>
      </c>
      <c r="BH2012" s="31">
        <f t="shared" si="6825"/>
        <v>38810.599999999999</v>
      </c>
      <c r="BI2012" s="31">
        <f t="shared" si="6826"/>
        <v>38810.599999999999</v>
      </c>
      <c r="BJ2012" s="31">
        <f t="shared" si="6827"/>
        <v>38810.599999999999</v>
      </c>
      <c r="BK2012" s="31">
        <f>BK2013</f>
        <v>0</v>
      </c>
      <c r="BL2012" s="31">
        <f>BL2013</f>
        <v>0</v>
      </c>
      <c r="BM2012" s="31">
        <f>BM2013</f>
        <v>0</v>
      </c>
      <c r="BN2012" s="31">
        <f t="shared" si="6828"/>
        <v>38810.599999999999</v>
      </c>
      <c r="BO2012" s="31">
        <f t="shared" si="6829"/>
        <v>38810.599999999999</v>
      </c>
      <c r="BP2012" s="31">
        <f t="shared" si="6830"/>
        <v>38810.599999999999</v>
      </c>
      <c r="BQ2012" s="31">
        <f>BQ2013</f>
        <v>0</v>
      </c>
      <c r="BR2012" s="31">
        <f>BR2013</f>
        <v>0</v>
      </c>
      <c r="BS2012" s="31">
        <f t="shared" si="6831"/>
        <v>38810.599999999999</v>
      </c>
      <c r="BT2012" s="31">
        <f t="shared" si="6832"/>
        <v>38810.599999999999</v>
      </c>
      <c r="BU2012" s="31">
        <f t="shared" si="6833"/>
        <v>38810.599999999999</v>
      </c>
      <c r="BV2012" s="31">
        <f>BV2013</f>
        <v>0</v>
      </c>
      <c r="BW2012" s="31">
        <f>BW2013</f>
        <v>0</v>
      </c>
      <c r="BX2012" s="31">
        <f t="shared" si="6834"/>
        <v>38810.599999999999</v>
      </c>
      <c r="BY2012" s="31">
        <f t="shared" si="6835"/>
        <v>38810.599999999999</v>
      </c>
      <c r="BZ2012" s="31">
        <f t="shared" si="6836"/>
        <v>38810.599999999999</v>
      </c>
      <c r="CA2012" s="31">
        <f>CA2013</f>
        <v>0</v>
      </c>
      <c r="CB2012" s="31">
        <f>CB2013</f>
        <v>0</v>
      </c>
      <c r="CC2012" s="31">
        <f>CC2013</f>
        <v>0</v>
      </c>
      <c r="CD2012" s="31">
        <f t="shared" si="6716"/>
        <v>38810.599999999999</v>
      </c>
      <c r="CE2012" s="31">
        <f t="shared" si="6717"/>
        <v>38810.599999999999</v>
      </c>
      <c r="CF2012" s="31">
        <f t="shared" si="6718"/>
        <v>38810.599999999999</v>
      </c>
      <c r="CG2012" s="31">
        <f>CG2013</f>
        <v>0</v>
      </c>
      <c r="CH2012" s="24"/>
      <c r="CI2012" s="40"/>
      <c r="CN2012" s="1" t="s">
        <v>30</v>
      </c>
    </row>
    <row r="2013" ht="15">
      <c r="A2013" s="16" t="s">
        <v>1162</v>
      </c>
      <c r="B2013" s="17">
        <v>810</v>
      </c>
      <c r="C2013" s="16" t="s">
        <v>134</v>
      </c>
      <c r="D2013" s="16" t="s">
        <v>354</v>
      </c>
      <c r="E2013" s="39" t="s">
        <v>355</v>
      </c>
      <c r="F2013" s="31">
        <v>38810.599999999999</v>
      </c>
      <c r="G2013" s="31">
        <v>38810.599999999999</v>
      </c>
      <c r="H2013" s="31">
        <v>38810.599999999999</v>
      </c>
      <c r="I2013" s="31"/>
      <c r="J2013" s="31"/>
      <c r="K2013" s="31"/>
      <c r="L2013" s="31">
        <f t="shared" si="6801"/>
        <v>38810.599999999999</v>
      </c>
      <c r="M2013" s="31">
        <f t="shared" si="6802"/>
        <v>38810.599999999999</v>
      </c>
      <c r="N2013" s="31">
        <f t="shared" si="6803"/>
        <v>38810.599999999999</v>
      </c>
      <c r="O2013" s="31"/>
      <c r="P2013" s="31"/>
      <c r="Q2013" s="31"/>
      <c r="R2013" s="31">
        <f t="shared" si="6804"/>
        <v>38810.599999999999</v>
      </c>
      <c r="S2013" s="31">
        <f t="shared" si="6805"/>
        <v>38810.599999999999</v>
      </c>
      <c r="T2013" s="31">
        <f t="shared" si="6806"/>
        <v>38810.599999999999</v>
      </c>
      <c r="U2013" s="31"/>
      <c r="V2013" s="31"/>
      <c r="W2013" s="31"/>
      <c r="X2013" s="31">
        <f t="shared" si="6807"/>
        <v>38810.599999999999</v>
      </c>
      <c r="Y2013" s="31">
        <f t="shared" si="6808"/>
        <v>38810.599999999999</v>
      </c>
      <c r="Z2013" s="31">
        <f t="shared" si="6809"/>
        <v>38810.599999999999</v>
      </c>
      <c r="AA2013" s="31"/>
      <c r="AB2013" s="31"/>
      <c r="AC2013" s="31"/>
      <c r="AD2013" s="31">
        <f t="shared" si="6810"/>
        <v>38810.599999999999</v>
      </c>
      <c r="AE2013" s="31">
        <f t="shared" si="6811"/>
        <v>38810.599999999999</v>
      </c>
      <c r="AF2013" s="31">
        <f t="shared" si="6812"/>
        <v>38810.599999999999</v>
      </c>
      <c r="AG2013" s="31"/>
      <c r="AH2013" s="31"/>
      <c r="AI2013" s="31"/>
      <c r="AJ2013" s="31">
        <f t="shared" si="6813"/>
        <v>38810.599999999999</v>
      </c>
      <c r="AK2013" s="31">
        <f t="shared" si="6814"/>
        <v>38810.599999999999</v>
      </c>
      <c r="AL2013" s="31">
        <f t="shared" si="6815"/>
        <v>38810.599999999999</v>
      </c>
      <c r="AM2013" s="31"/>
      <c r="AN2013" s="31"/>
      <c r="AO2013" s="31"/>
      <c r="AP2013" s="31">
        <f t="shared" si="6816"/>
        <v>38810.599999999999</v>
      </c>
      <c r="AQ2013" s="31">
        <f t="shared" si="6817"/>
        <v>38810.599999999999</v>
      </c>
      <c r="AR2013" s="31">
        <f t="shared" si="6818"/>
        <v>38810.599999999999</v>
      </c>
      <c r="AS2013" s="31"/>
      <c r="AT2013" s="31"/>
      <c r="AU2013" s="31"/>
      <c r="AV2013" s="31">
        <f t="shared" si="6819"/>
        <v>38810.599999999999</v>
      </c>
      <c r="AW2013" s="31">
        <f t="shared" si="6820"/>
        <v>38810.599999999999</v>
      </c>
      <c r="AX2013" s="31">
        <f t="shared" si="6821"/>
        <v>38810.599999999999</v>
      </c>
      <c r="AY2013" s="31"/>
      <c r="AZ2013" s="31"/>
      <c r="BA2013" s="31"/>
      <c r="BB2013" s="31">
        <f t="shared" si="6822"/>
        <v>38810.599999999999</v>
      </c>
      <c r="BC2013" s="31">
        <f t="shared" si="6823"/>
        <v>38810.599999999999</v>
      </c>
      <c r="BD2013" s="31">
        <f t="shared" si="6824"/>
        <v>38810.599999999999</v>
      </c>
      <c r="BE2013" s="31"/>
      <c r="BF2013" s="31"/>
      <c r="BG2013" s="31"/>
      <c r="BH2013" s="31">
        <f t="shared" si="6825"/>
        <v>38810.599999999999</v>
      </c>
      <c r="BI2013" s="31">
        <f t="shared" si="6826"/>
        <v>38810.599999999999</v>
      </c>
      <c r="BJ2013" s="31">
        <f t="shared" si="6827"/>
        <v>38810.599999999999</v>
      </c>
      <c r="BK2013" s="31"/>
      <c r="BL2013" s="31"/>
      <c r="BM2013" s="31"/>
      <c r="BN2013" s="31">
        <f t="shared" si="6828"/>
        <v>38810.599999999999</v>
      </c>
      <c r="BO2013" s="31">
        <f t="shared" si="6829"/>
        <v>38810.599999999999</v>
      </c>
      <c r="BP2013" s="31">
        <f t="shared" si="6830"/>
        <v>38810.599999999999</v>
      </c>
      <c r="BQ2013" s="31"/>
      <c r="BR2013" s="31"/>
      <c r="BS2013" s="31">
        <f t="shared" si="6831"/>
        <v>38810.599999999999</v>
      </c>
      <c r="BT2013" s="31">
        <f t="shared" si="6832"/>
        <v>38810.599999999999</v>
      </c>
      <c r="BU2013" s="31">
        <f t="shared" si="6833"/>
        <v>38810.599999999999</v>
      </c>
      <c r="BV2013" s="31"/>
      <c r="BW2013" s="31"/>
      <c r="BX2013" s="31">
        <f t="shared" si="6834"/>
        <v>38810.599999999999</v>
      </c>
      <c r="BY2013" s="31">
        <f t="shared" si="6835"/>
        <v>38810.599999999999</v>
      </c>
      <c r="BZ2013" s="31">
        <f t="shared" si="6836"/>
        <v>38810.599999999999</v>
      </c>
      <c r="CA2013" s="31"/>
      <c r="CB2013" s="31"/>
      <c r="CC2013" s="31"/>
      <c r="CD2013" s="31">
        <f t="shared" si="6716"/>
        <v>38810.599999999999</v>
      </c>
      <c r="CE2013" s="31">
        <f t="shared" si="6717"/>
        <v>38810.599999999999</v>
      </c>
      <c r="CF2013" s="31">
        <f t="shared" si="6718"/>
        <v>38810.599999999999</v>
      </c>
      <c r="CG2013" s="31"/>
      <c r="CH2013" s="24"/>
      <c r="CI2013" s="40"/>
    </row>
    <row r="2014" ht="15">
      <c r="A2014" s="16" t="s">
        <v>1162</v>
      </c>
      <c r="B2014" s="17">
        <v>830</v>
      </c>
      <c r="C2014" s="16"/>
      <c r="D2014" s="16"/>
      <c r="E2014" s="39" t="s">
        <v>1018</v>
      </c>
      <c r="F2014" s="31">
        <f>F2015</f>
        <v>0</v>
      </c>
      <c r="G2014" s="31">
        <f>G2015</f>
        <v>0</v>
      </c>
      <c r="H2014" s="31">
        <f>H2015</f>
        <v>0</v>
      </c>
      <c r="I2014" s="31">
        <f>I2015</f>
        <v>0</v>
      </c>
      <c r="J2014" s="31">
        <f>J2015</f>
        <v>0</v>
      </c>
      <c r="K2014" s="31">
        <f>K2015</f>
        <v>0</v>
      </c>
      <c r="L2014" s="31">
        <f t="shared" si="6801"/>
        <v>0</v>
      </c>
      <c r="M2014" s="31">
        <f t="shared" si="6802"/>
        <v>0</v>
      </c>
      <c r="N2014" s="31">
        <f t="shared" si="6803"/>
        <v>0</v>
      </c>
      <c r="O2014" s="31">
        <f>O2015</f>
        <v>0</v>
      </c>
      <c r="P2014" s="31">
        <f>P2015</f>
        <v>0</v>
      </c>
      <c r="Q2014" s="31">
        <f>Q2015</f>
        <v>0</v>
      </c>
      <c r="R2014" s="31">
        <f t="shared" si="6804"/>
        <v>0</v>
      </c>
      <c r="S2014" s="31">
        <f t="shared" si="6805"/>
        <v>0</v>
      </c>
      <c r="T2014" s="31">
        <f t="shared" si="6806"/>
        <v>0</v>
      </c>
      <c r="U2014" s="31">
        <f>U2015</f>
        <v>0</v>
      </c>
      <c r="V2014" s="31">
        <f>V2015</f>
        <v>0</v>
      </c>
      <c r="W2014" s="31">
        <f>W2015</f>
        <v>0</v>
      </c>
      <c r="X2014" s="31">
        <f t="shared" si="6807"/>
        <v>0</v>
      </c>
      <c r="Y2014" s="31">
        <f t="shared" si="6808"/>
        <v>0</v>
      </c>
      <c r="Z2014" s="31">
        <f t="shared" si="6809"/>
        <v>0</v>
      </c>
      <c r="AA2014" s="31">
        <f>AA2015</f>
        <v>0</v>
      </c>
      <c r="AB2014" s="31">
        <f>AB2015</f>
        <v>0</v>
      </c>
      <c r="AC2014" s="31">
        <f>AC2015</f>
        <v>0</v>
      </c>
      <c r="AD2014" s="31">
        <f t="shared" si="6810"/>
        <v>0</v>
      </c>
      <c r="AE2014" s="31">
        <f t="shared" si="6811"/>
        <v>0</v>
      </c>
      <c r="AF2014" s="31">
        <f t="shared" si="6812"/>
        <v>0</v>
      </c>
      <c r="AG2014" s="31">
        <f>AG2015</f>
        <v>0</v>
      </c>
      <c r="AH2014" s="31">
        <f>AH2015</f>
        <v>0</v>
      </c>
      <c r="AI2014" s="31">
        <f>AI2015</f>
        <v>0</v>
      </c>
      <c r="AJ2014" s="31">
        <f t="shared" si="6813"/>
        <v>0</v>
      </c>
      <c r="AK2014" s="31">
        <f t="shared" si="6814"/>
        <v>0</v>
      </c>
      <c r="AL2014" s="31">
        <f t="shared" si="6815"/>
        <v>0</v>
      </c>
      <c r="AM2014" s="31">
        <f>AM2015</f>
        <v>0</v>
      </c>
      <c r="AN2014" s="31">
        <f>AN2015</f>
        <v>0</v>
      </c>
      <c r="AO2014" s="31">
        <f>AO2015</f>
        <v>0</v>
      </c>
      <c r="AP2014" s="31">
        <f t="shared" si="6816"/>
        <v>0</v>
      </c>
      <c r="AQ2014" s="31">
        <f t="shared" si="6817"/>
        <v>0</v>
      </c>
      <c r="AR2014" s="31">
        <f t="shared" si="6818"/>
        <v>0</v>
      </c>
      <c r="AS2014" s="31">
        <f>AS2015</f>
        <v>0</v>
      </c>
      <c r="AT2014" s="31">
        <f>AT2015</f>
        <v>0</v>
      </c>
      <c r="AU2014" s="31">
        <f>AU2015</f>
        <v>0</v>
      </c>
      <c r="AV2014" s="31">
        <f t="shared" si="6819"/>
        <v>0</v>
      </c>
      <c r="AW2014" s="31">
        <f t="shared" si="6820"/>
        <v>0</v>
      </c>
      <c r="AX2014" s="31">
        <f t="shared" si="6821"/>
        <v>0</v>
      </c>
      <c r="AY2014" s="31">
        <f>AY2015</f>
        <v>104.556</v>
      </c>
      <c r="AZ2014" s="31">
        <f>AZ2015</f>
        <v>0</v>
      </c>
      <c r="BA2014" s="31">
        <f>BA2015</f>
        <v>0</v>
      </c>
      <c r="BB2014" s="31">
        <f t="shared" si="6822"/>
        <v>104.556</v>
      </c>
      <c r="BC2014" s="31">
        <f t="shared" si="6823"/>
        <v>0</v>
      </c>
      <c r="BD2014" s="31">
        <f t="shared" si="6824"/>
        <v>0</v>
      </c>
      <c r="BE2014" s="31">
        <f>BE2015</f>
        <v>0</v>
      </c>
      <c r="BF2014" s="31">
        <f>BF2015</f>
        <v>0</v>
      </c>
      <c r="BG2014" s="31">
        <f>BG2015</f>
        <v>0</v>
      </c>
      <c r="BH2014" s="31">
        <f t="shared" si="6825"/>
        <v>104.556</v>
      </c>
      <c r="BI2014" s="31">
        <f t="shared" si="6826"/>
        <v>0</v>
      </c>
      <c r="BJ2014" s="31">
        <f t="shared" si="6827"/>
        <v>0</v>
      </c>
      <c r="BK2014" s="31">
        <f>BK2015</f>
        <v>0</v>
      </c>
      <c r="BL2014" s="31">
        <f>BL2015</f>
        <v>0</v>
      </c>
      <c r="BM2014" s="31">
        <f>BM2015</f>
        <v>0</v>
      </c>
      <c r="BN2014" s="31">
        <f t="shared" si="6828"/>
        <v>104.556</v>
      </c>
      <c r="BO2014" s="31">
        <f t="shared" si="6829"/>
        <v>0</v>
      </c>
      <c r="BP2014" s="31">
        <f t="shared" si="6830"/>
        <v>0</v>
      </c>
      <c r="BQ2014" s="31">
        <f>BQ2015</f>
        <v>0</v>
      </c>
      <c r="BR2014" s="31">
        <f>BR2015</f>
        <v>0</v>
      </c>
      <c r="BS2014" s="31">
        <f t="shared" si="6831"/>
        <v>104.556</v>
      </c>
      <c r="BT2014" s="31">
        <f t="shared" si="6832"/>
        <v>0</v>
      </c>
      <c r="BU2014" s="31">
        <f t="shared" si="6833"/>
        <v>0</v>
      </c>
      <c r="BV2014" s="31">
        <f>BV2015</f>
        <v>0</v>
      </c>
      <c r="BW2014" s="31">
        <f>BW2015</f>
        <v>0</v>
      </c>
      <c r="BX2014" s="31">
        <f t="shared" si="6834"/>
        <v>104.556</v>
      </c>
      <c r="BY2014" s="31">
        <f t="shared" si="6835"/>
        <v>0</v>
      </c>
      <c r="BZ2014" s="31">
        <f t="shared" si="6836"/>
        <v>0</v>
      </c>
      <c r="CA2014" s="31">
        <f>CA2015</f>
        <v>7225.9989999999998</v>
      </c>
      <c r="CB2014" s="31">
        <f>CB2015</f>
        <v>0</v>
      </c>
      <c r="CC2014" s="31">
        <f>CC2015</f>
        <v>0</v>
      </c>
      <c r="CD2014" s="31">
        <f t="shared" si="6716"/>
        <v>7330.5549999999994</v>
      </c>
      <c r="CE2014" s="31">
        <f t="shared" si="6717"/>
        <v>0</v>
      </c>
      <c r="CF2014" s="31">
        <f t="shared" si="6718"/>
        <v>0</v>
      </c>
      <c r="CG2014" s="31">
        <f>CG2015</f>
        <v>0</v>
      </c>
      <c r="CH2014" s="24"/>
      <c r="CI2014" s="40"/>
      <c r="CN2014" s="1" t="s">
        <v>30</v>
      </c>
    </row>
    <row r="2015" ht="15">
      <c r="A2015" s="16" t="s">
        <v>1162</v>
      </c>
      <c r="B2015" s="17">
        <v>830</v>
      </c>
      <c r="C2015" s="16" t="s">
        <v>134</v>
      </c>
      <c r="D2015" s="16" t="s">
        <v>354</v>
      </c>
      <c r="E2015" s="39" t="s">
        <v>355</v>
      </c>
      <c r="F2015" s="31"/>
      <c r="G2015" s="31"/>
      <c r="H2015" s="31"/>
      <c r="I2015" s="31"/>
      <c r="J2015" s="31"/>
      <c r="K2015" s="31"/>
      <c r="L2015" s="31">
        <f t="shared" si="6801"/>
        <v>0</v>
      </c>
      <c r="M2015" s="31">
        <f t="shared" si="6802"/>
        <v>0</v>
      </c>
      <c r="N2015" s="31">
        <f t="shared" si="6803"/>
        <v>0</v>
      </c>
      <c r="O2015" s="31"/>
      <c r="P2015" s="31"/>
      <c r="Q2015" s="31"/>
      <c r="R2015" s="31">
        <f t="shared" si="6804"/>
        <v>0</v>
      </c>
      <c r="S2015" s="31">
        <f t="shared" si="6805"/>
        <v>0</v>
      </c>
      <c r="T2015" s="31">
        <f t="shared" si="6806"/>
        <v>0</v>
      </c>
      <c r="U2015" s="31"/>
      <c r="V2015" s="31"/>
      <c r="W2015" s="31"/>
      <c r="X2015" s="31">
        <f t="shared" si="6807"/>
        <v>0</v>
      </c>
      <c r="Y2015" s="31">
        <f t="shared" si="6808"/>
        <v>0</v>
      </c>
      <c r="Z2015" s="31">
        <f t="shared" si="6809"/>
        <v>0</v>
      </c>
      <c r="AA2015" s="31"/>
      <c r="AB2015" s="31"/>
      <c r="AC2015" s="31"/>
      <c r="AD2015" s="31">
        <f t="shared" si="6810"/>
        <v>0</v>
      </c>
      <c r="AE2015" s="31">
        <f t="shared" si="6811"/>
        <v>0</v>
      </c>
      <c r="AF2015" s="31">
        <f t="shared" si="6812"/>
        <v>0</v>
      </c>
      <c r="AG2015" s="31"/>
      <c r="AH2015" s="31"/>
      <c r="AI2015" s="31"/>
      <c r="AJ2015" s="31">
        <f t="shared" si="6813"/>
        <v>0</v>
      </c>
      <c r="AK2015" s="31">
        <f t="shared" si="6814"/>
        <v>0</v>
      </c>
      <c r="AL2015" s="31">
        <f t="shared" si="6815"/>
        <v>0</v>
      </c>
      <c r="AM2015" s="31"/>
      <c r="AN2015" s="31"/>
      <c r="AO2015" s="31"/>
      <c r="AP2015" s="31">
        <f t="shared" si="6816"/>
        <v>0</v>
      </c>
      <c r="AQ2015" s="31">
        <f t="shared" si="6817"/>
        <v>0</v>
      </c>
      <c r="AR2015" s="31">
        <f t="shared" si="6818"/>
        <v>0</v>
      </c>
      <c r="AS2015" s="31"/>
      <c r="AT2015" s="31"/>
      <c r="AU2015" s="31"/>
      <c r="AV2015" s="31">
        <f t="shared" si="6819"/>
        <v>0</v>
      </c>
      <c r="AW2015" s="31">
        <f t="shared" si="6820"/>
        <v>0</v>
      </c>
      <c r="AX2015" s="31">
        <f t="shared" si="6821"/>
        <v>0</v>
      </c>
      <c r="AY2015" s="31">
        <v>104.556</v>
      </c>
      <c r="AZ2015" s="31"/>
      <c r="BA2015" s="31"/>
      <c r="BB2015" s="31">
        <f t="shared" si="6822"/>
        <v>104.556</v>
      </c>
      <c r="BC2015" s="31">
        <f t="shared" si="6823"/>
        <v>0</v>
      </c>
      <c r="BD2015" s="31">
        <f t="shared" si="6824"/>
        <v>0</v>
      </c>
      <c r="BE2015" s="31"/>
      <c r="BF2015" s="31"/>
      <c r="BG2015" s="31"/>
      <c r="BH2015" s="31">
        <f t="shared" si="6825"/>
        <v>104.556</v>
      </c>
      <c r="BI2015" s="31">
        <f t="shared" si="6826"/>
        <v>0</v>
      </c>
      <c r="BJ2015" s="31">
        <f t="shared" si="6827"/>
        <v>0</v>
      </c>
      <c r="BK2015" s="31"/>
      <c r="BL2015" s="31"/>
      <c r="BM2015" s="31"/>
      <c r="BN2015" s="31">
        <f t="shared" si="6828"/>
        <v>104.556</v>
      </c>
      <c r="BO2015" s="31">
        <f t="shared" si="6829"/>
        <v>0</v>
      </c>
      <c r="BP2015" s="31">
        <f t="shared" si="6830"/>
        <v>0</v>
      </c>
      <c r="BQ2015" s="31"/>
      <c r="BR2015" s="31"/>
      <c r="BS2015" s="31">
        <f t="shared" si="6831"/>
        <v>104.556</v>
      </c>
      <c r="BT2015" s="31">
        <f t="shared" si="6832"/>
        <v>0</v>
      </c>
      <c r="BU2015" s="31">
        <f t="shared" si="6833"/>
        <v>0</v>
      </c>
      <c r="BV2015" s="31"/>
      <c r="BW2015" s="31"/>
      <c r="BX2015" s="31">
        <f t="shared" si="6834"/>
        <v>104.556</v>
      </c>
      <c r="BY2015" s="31">
        <f t="shared" si="6835"/>
        <v>0</v>
      </c>
      <c r="BZ2015" s="31">
        <f t="shared" si="6836"/>
        <v>0</v>
      </c>
      <c r="CA2015" s="31">
        <v>7225.9989999999998</v>
      </c>
      <c r="CB2015" s="31"/>
      <c r="CC2015" s="31"/>
      <c r="CD2015" s="31">
        <f t="shared" si="6716"/>
        <v>7330.5549999999994</v>
      </c>
      <c r="CE2015" s="31">
        <f t="shared" si="6717"/>
        <v>0</v>
      </c>
      <c r="CF2015" s="31">
        <f t="shared" si="6718"/>
        <v>0</v>
      </c>
      <c r="CG2015" s="31"/>
      <c r="CH2015" s="24"/>
      <c r="CI2015" s="40"/>
    </row>
    <row r="2016" ht="57.700000000000003">
      <c r="A2016" s="16" t="s">
        <v>1164</v>
      </c>
      <c r="B2016" s="17"/>
      <c r="C2016" s="16"/>
      <c r="D2016" s="16"/>
      <c r="E2016" s="39" t="s">
        <v>1165</v>
      </c>
      <c r="F2016" s="31">
        <f>F2017</f>
        <v>97000</v>
      </c>
      <c r="G2016" s="31">
        <f>G2017</f>
        <v>97000</v>
      </c>
      <c r="H2016" s="31">
        <f>H2017</f>
        <v>97000</v>
      </c>
      <c r="I2016" s="31">
        <f>I2017</f>
        <v>0</v>
      </c>
      <c r="J2016" s="31">
        <f>J2017</f>
        <v>0</v>
      </c>
      <c r="K2016" s="31">
        <f>K2017</f>
        <v>0</v>
      </c>
      <c r="L2016" s="31">
        <f t="shared" si="6801"/>
        <v>97000</v>
      </c>
      <c r="M2016" s="31">
        <f t="shared" si="6802"/>
        <v>97000</v>
      </c>
      <c r="N2016" s="31">
        <f t="shared" si="6803"/>
        <v>97000</v>
      </c>
      <c r="O2016" s="31">
        <f>O2017</f>
        <v>0</v>
      </c>
      <c r="P2016" s="31">
        <f>P2017</f>
        <v>0</v>
      </c>
      <c r="Q2016" s="31">
        <f>Q2017</f>
        <v>0</v>
      </c>
      <c r="R2016" s="31">
        <f t="shared" si="6804"/>
        <v>97000</v>
      </c>
      <c r="S2016" s="31">
        <f t="shared" si="6805"/>
        <v>97000</v>
      </c>
      <c r="T2016" s="31">
        <f t="shared" si="6806"/>
        <v>97000</v>
      </c>
      <c r="U2016" s="31">
        <f>U2017</f>
        <v>0</v>
      </c>
      <c r="V2016" s="31">
        <f>V2017</f>
        <v>0</v>
      </c>
      <c r="W2016" s="31">
        <f>W2017</f>
        <v>0</v>
      </c>
      <c r="X2016" s="31">
        <f t="shared" si="6807"/>
        <v>97000</v>
      </c>
      <c r="Y2016" s="31">
        <f t="shared" si="6808"/>
        <v>97000</v>
      </c>
      <c r="Z2016" s="31">
        <f t="shared" si="6809"/>
        <v>97000</v>
      </c>
      <c r="AA2016" s="31">
        <f>AA2017</f>
        <v>0</v>
      </c>
      <c r="AB2016" s="31">
        <f>AB2017</f>
        <v>0</v>
      </c>
      <c r="AC2016" s="31">
        <f>AC2017</f>
        <v>0</v>
      </c>
      <c r="AD2016" s="31">
        <f t="shared" si="6810"/>
        <v>97000</v>
      </c>
      <c r="AE2016" s="31">
        <f t="shared" si="6811"/>
        <v>97000</v>
      </c>
      <c r="AF2016" s="31">
        <f t="shared" si="6812"/>
        <v>97000</v>
      </c>
      <c r="AG2016" s="31">
        <f>AG2017</f>
        <v>0</v>
      </c>
      <c r="AH2016" s="31">
        <f>AH2017</f>
        <v>0</v>
      </c>
      <c r="AI2016" s="31">
        <f>AI2017</f>
        <v>0</v>
      </c>
      <c r="AJ2016" s="31">
        <f t="shared" si="6813"/>
        <v>97000</v>
      </c>
      <c r="AK2016" s="31">
        <f t="shared" si="6814"/>
        <v>97000</v>
      </c>
      <c r="AL2016" s="31">
        <f t="shared" si="6815"/>
        <v>97000</v>
      </c>
      <c r="AM2016" s="31">
        <f>AM2017</f>
        <v>0</v>
      </c>
      <c r="AN2016" s="31">
        <f>AN2017</f>
        <v>0</v>
      </c>
      <c r="AO2016" s="31">
        <f>AO2017</f>
        <v>0</v>
      </c>
      <c r="AP2016" s="31">
        <f t="shared" si="6816"/>
        <v>97000</v>
      </c>
      <c r="AQ2016" s="31">
        <f t="shared" si="6817"/>
        <v>97000</v>
      </c>
      <c r="AR2016" s="31">
        <f t="shared" si="6818"/>
        <v>97000</v>
      </c>
      <c r="AS2016" s="31">
        <f>AS2017</f>
        <v>0</v>
      </c>
      <c r="AT2016" s="31">
        <f>AT2017</f>
        <v>0</v>
      </c>
      <c r="AU2016" s="31">
        <f>AU2017</f>
        <v>0</v>
      </c>
      <c r="AV2016" s="31">
        <f t="shared" si="6819"/>
        <v>97000</v>
      </c>
      <c r="AW2016" s="31">
        <f t="shared" si="6820"/>
        <v>97000</v>
      </c>
      <c r="AX2016" s="31">
        <f t="shared" si="6821"/>
        <v>97000</v>
      </c>
      <c r="AY2016" s="31">
        <f>AY2017</f>
        <v>0</v>
      </c>
      <c r="AZ2016" s="31">
        <f>AZ2017</f>
        <v>0</v>
      </c>
      <c r="BA2016" s="31">
        <f>BA2017</f>
        <v>0</v>
      </c>
      <c r="BB2016" s="31">
        <f t="shared" si="6822"/>
        <v>97000</v>
      </c>
      <c r="BC2016" s="31">
        <f t="shared" si="6823"/>
        <v>97000</v>
      </c>
      <c r="BD2016" s="31">
        <f t="shared" si="6824"/>
        <v>97000</v>
      </c>
      <c r="BE2016" s="31">
        <f>BE2017</f>
        <v>0</v>
      </c>
      <c r="BF2016" s="31">
        <f>BF2017</f>
        <v>0</v>
      </c>
      <c r="BG2016" s="31">
        <f>BG2017</f>
        <v>0</v>
      </c>
      <c r="BH2016" s="31">
        <f t="shared" si="6825"/>
        <v>97000</v>
      </c>
      <c r="BI2016" s="31">
        <f t="shared" si="6826"/>
        <v>97000</v>
      </c>
      <c r="BJ2016" s="31">
        <f t="shared" si="6827"/>
        <v>97000</v>
      </c>
      <c r="BK2016" s="31">
        <f>BK2017</f>
        <v>0</v>
      </c>
      <c r="BL2016" s="31">
        <f>BL2017</f>
        <v>0</v>
      </c>
      <c r="BM2016" s="31">
        <f>BM2017</f>
        <v>0</v>
      </c>
      <c r="BN2016" s="31">
        <f t="shared" si="6828"/>
        <v>97000</v>
      </c>
      <c r="BO2016" s="31">
        <f t="shared" si="6829"/>
        <v>97000</v>
      </c>
      <c r="BP2016" s="31">
        <f t="shared" si="6830"/>
        <v>97000</v>
      </c>
      <c r="BQ2016" s="31">
        <f>BQ2017</f>
        <v>0</v>
      </c>
      <c r="BR2016" s="31">
        <f>BR2017</f>
        <v>0</v>
      </c>
      <c r="BS2016" s="31">
        <f t="shared" si="6831"/>
        <v>97000</v>
      </c>
      <c r="BT2016" s="31">
        <f t="shared" si="6832"/>
        <v>97000</v>
      </c>
      <c r="BU2016" s="31">
        <f t="shared" si="6833"/>
        <v>97000</v>
      </c>
      <c r="BV2016" s="31">
        <f>BV2017</f>
        <v>0</v>
      </c>
      <c r="BW2016" s="31">
        <f>BW2017</f>
        <v>0</v>
      </c>
      <c r="BX2016" s="31">
        <f t="shared" si="6834"/>
        <v>97000</v>
      </c>
      <c r="BY2016" s="31">
        <f t="shared" si="6835"/>
        <v>97000</v>
      </c>
      <c r="BZ2016" s="31">
        <f t="shared" si="6836"/>
        <v>97000</v>
      </c>
      <c r="CA2016" s="31">
        <f>CA2017</f>
        <v>0</v>
      </c>
      <c r="CB2016" s="31">
        <f>CB2017</f>
        <v>0</v>
      </c>
      <c r="CC2016" s="31">
        <f>CC2017</f>
        <v>0</v>
      </c>
      <c r="CD2016" s="31">
        <f t="shared" si="6716"/>
        <v>97000</v>
      </c>
      <c r="CE2016" s="31">
        <f t="shared" si="6717"/>
        <v>97000</v>
      </c>
      <c r="CF2016" s="31">
        <f t="shared" si="6718"/>
        <v>97000</v>
      </c>
      <c r="CG2016" s="31">
        <f>CG2017</f>
        <v>0</v>
      </c>
      <c r="CH2016" s="24"/>
      <c r="CI2016" s="40"/>
      <c r="CL2016" s="1" t="s">
        <v>28</v>
      </c>
    </row>
    <row r="2017" ht="43.75">
      <c r="A2017" s="16" t="s">
        <v>1166</v>
      </c>
      <c r="B2017" s="17"/>
      <c r="C2017" s="16"/>
      <c r="D2017" s="16"/>
      <c r="E2017" s="39" t="s">
        <v>1167</v>
      </c>
      <c r="F2017" s="31">
        <f>F2021+F2018</f>
        <v>97000</v>
      </c>
      <c r="G2017" s="31">
        <f>G2021+G2018</f>
        <v>97000</v>
      </c>
      <c r="H2017" s="31">
        <f>H2021+H2018</f>
        <v>97000</v>
      </c>
      <c r="I2017" s="31">
        <f>I2021+I2018</f>
        <v>0</v>
      </c>
      <c r="J2017" s="31">
        <f>J2021+J2018</f>
        <v>0</v>
      </c>
      <c r="K2017" s="31">
        <f>K2021+K2018</f>
        <v>0</v>
      </c>
      <c r="L2017" s="31">
        <f t="shared" si="6801"/>
        <v>97000</v>
      </c>
      <c r="M2017" s="31">
        <f t="shared" si="6802"/>
        <v>97000</v>
      </c>
      <c r="N2017" s="31">
        <f t="shared" si="6803"/>
        <v>97000</v>
      </c>
      <c r="O2017" s="31">
        <f>O2021+O2018</f>
        <v>0</v>
      </c>
      <c r="P2017" s="31">
        <f>P2021+P2018</f>
        <v>0</v>
      </c>
      <c r="Q2017" s="31">
        <f>Q2021+Q2018</f>
        <v>0</v>
      </c>
      <c r="R2017" s="31">
        <f t="shared" si="6804"/>
        <v>97000</v>
      </c>
      <c r="S2017" s="31">
        <f t="shared" si="6805"/>
        <v>97000</v>
      </c>
      <c r="T2017" s="31">
        <f t="shared" si="6806"/>
        <v>97000</v>
      </c>
      <c r="U2017" s="31">
        <f>U2021+U2018</f>
        <v>0</v>
      </c>
      <c r="V2017" s="31">
        <f>V2021+V2018</f>
        <v>0</v>
      </c>
      <c r="W2017" s="31">
        <f>W2021+W2018</f>
        <v>0</v>
      </c>
      <c r="X2017" s="31">
        <f t="shared" si="6807"/>
        <v>97000</v>
      </c>
      <c r="Y2017" s="31">
        <f t="shared" si="6808"/>
        <v>97000</v>
      </c>
      <c r="Z2017" s="31">
        <f t="shared" si="6809"/>
        <v>97000</v>
      </c>
      <c r="AA2017" s="31">
        <f>AA2021+AA2018</f>
        <v>0</v>
      </c>
      <c r="AB2017" s="31">
        <f>AB2021+AB2018</f>
        <v>0</v>
      </c>
      <c r="AC2017" s="31">
        <f>AC2021+AC2018</f>
        <v>0</v>
      </c>
      <c r="AD2017" s="31">
        <f t="shared" si="6810"/>
        <v>97000</v>
      </c>
      <c r="AE2017" s="31">
        <f t="shared" si="6811"/>
        <v>97000</v>
      </c>
      <c r="AF2017" s="31">
        <f t="shared" si="6812"/>
        <v>97000</v>
      </c>
      <c r="AG2017" s="31">
        <f>AG2021+AG2018</f>
        <v>0</v>
      </c>
      <c r="AH2017" s="31">
        <f>AH2021+AH2018</f>
        <v>0</v>
      </c>
      <c r="AI2017" s="31">
        <f>AI2021+AI2018</f>
        <v>0</v>
      </c>
      <c r="AJ2017" s="31">
        <f t="shared" si="6813"/>
        <v>97000</v>
      </c>
      <c r="AK2017" s="31">
        <f t="shared" si="6814"/>
        <v>97000</v>
      </c>
      <c r="AL2017" s="31">
        <f t="shared" si="6815"/>
        <v>97000</v>
      </c>
      <c r="AM2017" s="31">
        <f>AM2021+AM2018</f>
        <v>0</v>
      </c>
      <c r="AN2017" s="31">
        <f>AN2021+AN2018</f>
        <v>0</v>
      </c>
      <c r="AO2017" s="31">
        <f>AO2021+AO2018</f>
        <v>0</v>
      </c>
      <c r="AP2017" s="31">
        <f t="shared" si="6816"/>
        <v>97000</v>
      </c>
      <c r="AQ2017" s="31">
        <f t="shared" si="6817"/>
        <v>97000</v>
      </c>
      <c r="AR2017" s="31">
        <f t="shared" si="6818"/>
        <v>97000</v>
      </c>
      <c r="AS2017" s="31">
        <f>AS2021+AS2018</f>
        <v>0</v>
      </c>
      <c r="AT2017" s="31">
        <f>AT2021+AT2018</f>
        <v>0</v>
      </c>
      <c r="AU2017" s="31">
        <f>AU2021+AU2018</f>
        <v>0</v>
      </c>
      <c r="AV2017" s="31">
        <f t="shared" si="6819"/>
        <v>97000</v>
      </c>
      <c r="AW2017" s="31">
        <f t="shared" si="6820"/>
        <v>97000</v>
      </c>
      <c r="AX2017" s="31">
        <f t="shared" si="6821"/>
        <v>97000</v>
      </c>
      <c r="AY2017" s="31">
        <f>AY2021+AY2018</f>
        <v>0</v>
      </c>
      <c r="AZ2017" s="31">
        <f>AZ2021+AZ2018</f>
        <v>0</v>
      </c>
      <c r="BA2017" s="31">
        <f>BA2021+BA2018</f>
        <v>0</v>
      </c>
      <c r="BB2017" s="31">
        <f t="shared" si="6822"/>
        <v>97000</v>
      </c>
      <c r="BC2017" s="31">
        <f t="shared" si="6823"/>
        <v>97000</v>
      </c>
      <c r="BD2017" s="31">
        <f t="shared" si="6824"/>
        <v>97000</v>
      </c>
      <c r="BE2017" s="31">
        <f>BE2021+BE2018</f>
        <v>0</v>
      </c>
      <c r="BF2017" s="31">
        <f>BF2021+BF2018</f>
        <v>0</v>
      </c>
      <c r="BG2017" s="31">
        <f>BG2021+BG2018</f>
        <v>0</v>
      </c>
      <c r="BH2017" s="31">
        <f t="shared" si="6825"/>
        <v>97000</v>
      </c>
      <c r="BI2017" s="31">
        <f t="shared" si="6826"/>
        <v>97000</v>
      </c>
      <c r="BJ2017" s="31">
        <f t="shared" si="6827"/>
        <v>97000</v>
      </c>
      <c r="BK2017" s="31">
        <f>BK2021+BK2018</f>
        <v>0</v>
      </c>
      <c r="BL2017" s="31">
        <f>BL2021+BL2018</f>
        <v>0</v>
      </c>
      <c r="BM2017" s="31">
        <f>BM2021+BM2018</f>
        <v>0</v>
      </c>
      <c r="BN2017" s="31">
        <f t="shared" si="6828"/>
        <v>97000</v>
      </c>
      <c r="BO2017" s="31">
        <f t="shared" si="6829"/>
        <v>97000</v>
      </c>
      <c r="BP2017" s="31">
        <f t="shared" si="6830"/>
        <v>97000</v>
      </c>
      <c r="BQ2017" s="31">
        <f>BQ2021+BQ2018</f>
        <v>0</v>
      </c>
      <c r="BR2017" s="31">
        <f>BR2021+BR2018</f>
        <v>0</v>
      </c>
      <c r="BS2017" s="31">
        <f t="shared" si="6831"/>
        <v>97000</v>
      </c>
      <c r="BT2017" s="31">
        <f t="shared" si="6832"/>
        <v>97000</v>
      </c>
      <c r="BU2017" s="31">
        <f t="shared" si="6833"/>
        <v>97000</v>
      </c>
      <c r="BV2017" s="31">
        <f>BV2021+BV2018</f>
        <v>0</v>
      </c>
      <c r="BW2017" s="31">
        <f>BW2021+BW2018</f>
        <v>0</v>
      </c>
      <c r="BX2017" s="31">
        <f t="shared" si="6834"/>
        <v>97000</v>
      </c>
      <c r="BY2017" s="31">
        <f t="shared" si="6835"/>
        <v>97000</v>
      </c>
      <c r="BZ2017" s="31">
        <f t="shared" si="6836"/>
        <v>97000</v>
      </c>
      <c r="CA2017" s="31">
        <f>CA2021+CA2018</f>
        <v>0</v>
      </c>
      <c r="CB2017" s="31">
        <f>CB2021+CB2018</f>
        <v>0</v>
      </c>
      <c r="CC2017" s="31">
        <f>CC2021+CC2018</f>
        <v>0</v>
      </c>
      <c r="CD2017" s="31">
        <f t="shared" si="6716"/>
        <v>97000</v>
      </c>
      <c r="CE2017" s="31">
        <f t="shared" si="6717"/>
        <v>97000</v>
      </c>
      <c r="CF2017" s="31">
        <f t="shared" si="6718"/>
        <v>97000</v>
      </c>
      <c r="CG2017" s="31">
        <f>CG2021+CG2018</f>
        <v>0</v>
      </c>
      <c r="CH2017" s="24"/>
      <c r="CI2017" s="40"/>
      <c r="CO2017" s="1" t="s">
        <v>31</v>
      </c>
    </row>
    <row r="2018" ht="43.75">
      <c r="A2018" s="16" t="s">
        <v>1166</v>
      </c>
      <c r="B2018" s="17">
        <v>600</v>
      </c>
      <c r="C2018" s="16"/>
      <c r="D2018" s="16"/>
      <c r="E2018" s="39" t="s">
        <v>45</v>
      </c>
      <c r="F2018" s="31">
        <f t="shared" ref="F2018:F2022" si="6878">F2019</f>
        <v>3490.0999999999999</v>
      </c>
      <c r="G2018" s="31">
        <f t="shared" ref="G2018:G2022" si="6879">G2019</f>
        <v>3490.0999999999999</v>
      </c>
      <c r="H2018" s="31">
        <f t="shared" ref="H2018:H2022" si="6880">H2019</f>
        <v>3490.0999999999999</v>
      </c>
      <c r="I2018" s="31">
        <f t="shared" ref="I2018:I2022" si="6881">I2019</f>
        <v>0</v>
      </c>
      <c r="J2018" s="31">
        <f t="shared" ref="J2018:J2022" si="6882">J2019</f>
        <v>0</v>
      </c>
      <c r="K2018" s="31">
        <f t="shared" ref="K2018:K2022" si="6883">K2019</f>
        <v>0</v>
      </c>
      <c r="L2018" s="31">
        <f t="shared" si="6801"/>
        <v>3490.0999999999999</v>
      </c>
      <c r="M2018" s="31">
        <f t="shared" si="6802"/>
        <v>3490.0999999999999</v>
      </c>
      <c r="N2018" s="31">
        <f t="shared" si="6803"/>
        <v>3490.0999999999999</v>
      </c>
      <c r="O2018" s="31">
        <f t="shared" ref="O2018:O2022" si="6884">O2019</f>
        <v>0</v>
      </c>
      <c r="P2018" s="31">
        <f t="shared" ref="P2018:P2022" si="6885">P2019</f>
        <v>0</v>
      </c>
      <c r="Q2018" s="31">
        <f t="shared" ref="Q2018:Q2022" si="6886">Q2019</f>
        <v>0</v>
      </c>
      <c r="R2018" s="31">
        <f t="shared" si="6804"/>
        <v>3490.0999999999999</v>
      </c>
      <c r="S2018" s="31">
        <f t="shared" si="6805"/>
        <v>3490.0999999999999</v>
      </c>
      <c r="T2018" s="31">
        <f t="shared" si="6806"/>
        <v>3490.0999999999999</v>
      </c>
      <c r="U2018" s="31">
        <f t="shared" ref="U2018:U2022" si="6887">U2019</f>
        <v>0</v>
      </c>
      <c r="V2018" s="31">
        <f t="shared" ref="V2018:V2022" si="6888">V2019</f>
        <v>0</v>
      </c>
      <c r="W2018" s="31">
        <f t="shared" ref="W2018:W2022" si="6889">W2019</f>
        <v>0</v>
      </c>
      <c r="X2018" s="31">
        <f t="shared" si="6807"/>
        <v>3490.0999999999999</v>
      </c>
      <c r="Y2018" s="31">
        <f t="shared" si="6808"/>
        <v>3490.0999999999999</v>
      </c>
      <c r="Z2018" s="31">
        <f t="shared" si="6809"/>
        <v>3490.0999999999999</v>
      </c>
      <c r="AA2018" s="31">
        <f t="shared" ref="AA2018:AA2022" si="6890">AA2019</f>
        <v>0</v>
      </c>
      <c r="AB2018" s="31">
        <f t="shared" ref="AB2018:AB2022" si="6891">AB2019</f>
        <v>0</v>
      </c>
      <c r="AC2018" s="31">
        <f t="shared" ref="AC2018:AC2022" si="6892">AC2019</f>
        <v>0</v>
      </c>
      <c r="AD2018" s="31">
        <f t="shared" si="6810"/>
        <v>3490.0999999999999</v>
      </c>
      <c r="AE2018" s="31">
        <f t="shared" si="6811"/>
        <v>3490.0999999999999</v>
      </c>
      <c r="AF2018" s="31">
        <f t="shared" si="6812"/>
        <v>3490.0999999999999</v>
      </c>
      <c r="AG2018" s="31">
        <f t="shared" ref="AG2018:AG2022" si="6893">AG2019</f>
        <v>0</v>
      </c>
      <c r="AH2018" s="31">
        <f t="shared" ref="AH2018:AH2022" si="6894">AH2019</f>
        <v>0</v>
      </c>
      <c r="AI2018" s="31">
        <f t="shared" ref="AI2018:AI2022" si="6895">AI2019</f>
        <v>0</v>
      </c>
      <c r="AJ2018" s="31">
        <f t="shared" si="6813"/>
        <v>3490.0999999999999</v>
      </c>
      <c r="AK2018" s="31">
        <f t="shared" si="6814"/>
        <v>3490.0999999999999</v>
      </c>
      <c r="AL2018" s="31">
        <f t="shared" si="6815"/>
        <v>3490.0999999999999</v>
      </c>
      <c r="AM2018" s="31">
        <f t="shared" ref="AM2018:AM2022" si="6896">AM2019</f>
        <v>0</v>
      </c>
      <c r="AN2018" s="31">
        <f t="shared" ref="AN2018:AN2022" si="6897">AN2019</f>
        <v>0</v>
      </c>
      <c r="AO2018" s="31">
        <f t="shared" ref="AO2018:AO2022" si="6898">AO2019</f>
        <v>0</v>
      </c>
      <c r="AP2018" s="31">
        <f t="shared" si="6816"/>
        <v>3490.0999999999999</v>
      </c>
      <c r="AQ2018" s="31">
        <f t="shared" si="6817"/>
        <v>3490.0999999999999</v>
      </c>
      <c r="AR2018" s="31">
        <f t="shared" si="6818"/>
        <v>3490.0999999999999</v>
      </c>
      <c r="AS2018" s="31">
        <f t="shared" ref="AS2018:AS2022" si="6899">AS2019</f>
        <v>0</v>
      </c>
      <c r="AT2018" s="31">
        <f t="shared" ref="AT2018:AT2022" si="6900">AT2019</f>
        <v>0</v>
      </c>
      <c r="AU2018" s="31">
        <f t="shared" ref="AU2018:AU2022" si="6901">AU2019</f>
        <v>0</v>
      </c>
      <c r="AV2018" s="31">
        <f t="shared" si="6819"/>
        <v>3490.0999999999999</v>
      </c>
      <c r="AW2018" s="31">
        <f t="shared" si="6820"/>
        <v>3490.0999999999999</v>
      </c>
      <c r="AX2018" s="31">
        <f t="shared" si="6821"/>
        <v>3490.0999999999999</v>
      </c>
      <c r="AY2018" s="31">
        <f t="shared" ref="AY2018:AY2022" si="6902">AY2019</f>
        <v>0</v>
      </c>
      <c r="AZ2018" s="31">
        <f t="shared" ref="AZ2018:AZ2022" si="6903">AZ2019</f>
        <v>0</v>
      </c>
      <c r="BA2018" s="31">
        <f t="shared" ref="BA2018:BA2022" si="6904">BA2019</f>
        <v>0</v>
      </c>
      <c r="BB2018" s="31">
        <f t="shared" si="6822"/>
        <v>3490.0999999999999</v>
      </c>
      <c r="BC2018" s="31">
        <f t="shared" si="6823"/>
        <v>3490.0999999999999</v>
      </c>
      <c r="BD2018" s="31">
        <f t="shared" si="6824"/>
        <v>3490.0999999999999</v>
      </c>
      <c r="BE2018" s="31">
        <f t="shared" ref="BE2018:BE2022" si="6905">BE2019</f>
        <v>0</v>
      </c>
      <c r="BF2018" s="31">
        <f t="shared" ref="BF2018:BF2022" si="6906">BF2019</f>
        <v>0</v>
      </c>
      <c r="BG2018" s="31">
        <f t="shared" ref="BG2018:BG2022" si="6907">BG2019</f>
        <v>0</v>
      </c>
      <c r="BH2018" s="31">
        <f t="shared" si="6825"/>
        <v>3490.0999999999999</v>
      </c>
      <c r="BI2018" s="31">
        <f t="shared" si="6826"/>
        <v>3490.0999999999999</v>
      </c>
      <c r="BJ2018" s="31">
        <f t="shared" si="6827"/>
        <v>3490.0999999999999</v>
      </c>
      <c r="BK2018" s="31">
        <f t="shared" ref="BK2018:BK2022" si="6908">BK2019</f>
        <v>0</v>
      </c>
      <c r="BL2018" s="31">
        <f t="shared" ref="BL2018:BL2022" si="6909">BL2019</f>
        <v>0</v>
      </c>
      <c r="BM2018" s="31">
        <f t="shared" ref="BM2018:BM2022" si="6910">BM2019</f>
        <v>0</v>
      </c>
      <c r="BN2018" s="31">
        <f t="shared" si="6828"/>
        <v>3490.0999999999999</v>
      </c>
      <c r="BO2018" s="31">
        <f t="shared" si="6829"/>
        <v>3490.0999999999999</v>
      </c>
      <c r="BP2018" s="31">
        <f t="shared" si="6830"/>
        <v>3490.0999999999999</v>
      </c>
      <c r="BQ2018" s="31">
        <f t="shared" ref="BQ2018:BQ2022" si="6911">BQ2019</f>
        <v>0</v>
      </c>
      <c r="BR2018" s="31">
        <f t="shared" ref="BR2018:BR2022" si="6912">BR2019</f>
        <v>0</v>
      </c>
      <c r="BS2018" s="31">
        <f t="shared" si="6831"/>
        <v>3490.0999999999999</v>
      </c>
      <c r="BT2018" s="31">
        <f t="shared" si="6832"/>
        <v>3490.0999999999999</v>
      </c>
      <c r="BU2018" s="31">
        <f t="shared" si="6833"/>
        <v>3490.0999999999999</v>
      </c>
      <c r="BV2018" s="31">
        <f t="shared" ref="BV2018:BV2022" si="6913">BV2019</f>
        <v>0</v>
      </c>
      <c r="BW2018" s="31">
        <f t="shared" ref="BW2018:BW2022" si="6914">BW2019</f>
        <v>0</v>
      </c>
      <c r="BX2018" s="31">
        <f t="shared" si="6834"/>
        <v>3490.0999999999999</v>
      </c>
      <c r="BY2018" s="31">
        <f t="shared" si="6835"/>
        <v>3490.0999999999999</v>
      </c>
      <c r="BZ2018" s="31">
        <f t="shared" si="6836"/>
        <v>3490.0999999999999</v>
      </c>
      <c r="CA2018" s="31">
        <f t="shared" ref="CA2018:CA2022" si="6915">CA2019</f>
        <v>0</v>
      </c>
      <c r="CB2018" s="31">
        <f t="shared" ref="CB2018:CB2022" si="6916">CB2019</f>
        <v>0</v>
      </c>
      <c r="CC2018" s="31">
        <f t="shared" ref="CC2018:CC2022" si="6917">CC2019</f>
        <v>0</v>
      </c>
      <c r="CD2018" s="31">
        <f t="shared" si="6716"/>
        <v>3490.0999999999999</v>
      </c>
      <c r="CE2018" s="31">
        <f t="shared" si="6717"/>
        <v>3490.0999999999999</v>
      </c>
      <c r="CF2018" s="31">
        <f t="shared" si="6718"/>
        <v>3490.0999999999999</v>
      </c>
      <c r="CG2018" s="31">
        <f t="shared" ref="CG2018:CG2022" si="6918">CG2019</f>
        <v>0</v>
      </c>
      <c r="CH2018" s="24"/>
      <c r="CI2018" s="40"/>
      <c r="CM2018" s="1" t="s">
        <v>29</v>
      </c>
    </row>
    <row r="2019" ht="65.650000000000006">
      <c r="A2019" s="16" t="s">
        <v>1166</v>
      </c>
      <c r="B2019" s="17">
        <v>630</v>
      </c>
      <c r="C2019" s="16"/>
      <c r="D2019" s="16"/>
      <c r="E2019" s="39" t="s">
        <v>51</v>
      </c>
      <c r="F2019" s="31">
        <f t="shared" si="6878"/>
        <v>3490.0999999999999</v>
      </c>
      <c r="G2019" s="31">
        <f t="shared" si="6879"/>
        <v>3490.0999999999999</v>
      </c>
      <c r="H2019" s="31">
        <f t="shared" si="6880"/>
        <v>3490.0999999999999</v>
      </c>
      <c r="I2019" s="31">
        <f t="shared" si="6881"/>
        <v>0</v>
      </c>
      <c r="J2019" s="31">
        <f t="shared" si="6882"/>
        <v>0</v>
      </c>
      <c r="K2019" s="31">
        <f t="shared" si="6883"/>
        <v>0</v>
      </c>
      <c r="L2019" s="31">
        <f t="shared" si="6801"/>
        <v>3490.0999999999999</v>
      </c>
      <c r="M2019" s="31">
        <f t="shared" si="6802"/>
        <v>3490.0999999999999</v>
      </c>
      <c r="N2019" s="31">
        <f t="shared" si="6803"/>
        <v>3490.0999999999999</v>
      </c>
      <c r="O2019" s="31">
        <f t="shared" si="6884"/>
        <v>0</v>
      </c>
      <c r="P2019" s="31">
        <f t="shared" si="6885"/>
        <v>0</v>
      </c>
      <c r="Q2019" s="31">
        <f t="shared" si="6886"/>
        <v>0</v>
      </c>
      <c r="R2019" s="31">
        <f t="shared" si="6804"/>
        <v>3490.0999999999999</v>
      </c>
      <c r="S2019" s="31">
        <f t="shared" si="6805"/>
        <v>3490.0999999999999</v>
      </c>
      <c r="T2019" s="31">
        <f t="shared" si="6806"/>
        <v>3490.0999999999999</v>
      </c>
      <c r="U2019" s="31">
        <f t="shared" si="6887"/>
        <v>0</v>
      </c>
      <c r="V2019" s="31">
        <f t="shared" si="6888"/>
        <v>0</v>
      </c>
      <c r="W2019" s="31">
        <f t="shared" si="6889"/>
        <v>0</v>
      </c>
      <c r="X2019" s="31">
        <f t="shared" si="6807"/>
        <v>3490.0999999999999</v>
      </c>
      <c r="Y2019" s="31">
        <f t="shared" si="6808"/>
        <v>3490.0999999999999</v>
      </c>
      <c r="Z2019" s="31">
        <f t="shared" si="6809"/>
        <v>3490.0999999999999</v>
      </c>
      <c r="AA2019" s="31">
        <f t="shared" si="6890"/>
        <v>0</v>
      </c>
      <c r="AB2019" s="31">
        <f t="shared" si="6891"/>
        <v>0</v>
      </c>
      <c r="AC2019" s="31">
        <f t="shared" si="6892"/>
        <v>0</v>
      </c>
      <c r="AD2019" s="31">
        <f t="shared" si="6810"/>
        <v>3490.0999999999999</v>
      </c>
      <c r="AE2019" s="31">
        <f t="shared" si="6811"/>
        <v>3490.0999999999999</v>
      </c>
      <c r="AF2019" s="31">
        <f t="shared" si="6812"/>
        <v>3490.0999999999999</v>
      </c>
      <c r="AG2019" s="31">
        <f t="shared" si="6893"/>
        <v>0</v>
      </c>
      <c r="AH2019" s="31">
        <f t="shared" si="6894"/>
        <v>0</v>
      </c>
      <c r="AI2019" s="31">
        <f t="shared" si="6895"/>
        <v>0</v>
      </c>
      <c r="AJ2019" s="31">
        <f t="shared" si="6813"/>
        <v>3490.0999999999999</v>
      </c>
      <c r="AK2019" s="31">
        <f t="shared" si="6814"/>
        <v>3490.0999999999999</v>
      </c>
      <c r="AL2019" s="31">
        <f t="shared" si="6815"/>
        <v>3490.0999999999999</v>
      </c>
      <c r="AM2019" s="31">
        <f t="shared" si="6896"/>
        <v>0</v>
      </c>
      <c r="AN2019" s="31">
        <f t="shared" si="6897"/>
        <v>0</v>
      </c>
      <c r="AO2019" s="31">
        <f t="shared" si="6898"/>
        <v>0</v>
      </c>
      <c r="AP2019" s="31">
        <f t="shared" si="6816"/>
        <v>3490.0999999999999</v>
      </c>
      <c r="AQ2019" s="31">
        <f t="shared" si="6817"/>
        <v>3490.0999999999999</v>
      </c>
      <c r="AR2019" s="31">
        <f t="shared" si="6818"/>
        <v>3490.0999999999999</v>
      </c>
      <c r="AS2019" s="31">
        <f t="shared" si="6899"/>
        <v>0</v>
      </c>
      <c r="AT2019" s="31">
        <f t="shared" si="6900"/>
        <v>0</v>
      </c>
      <c r="AU2019" s="31">
        <f t="shared" si="6901"/>
        <v>0</v>
      </c>
      <c r="AV2019" s="31">
        <f t="shared" si="6819"/>
        <v>3490.0999999999999</v>
      </c>
      <c r="AW2019" s="31">
        <f t="shared" si="6820"/>
        <v>3490.0999999999999</v>
      </c>
      <c r="AX2019" s="31">
        <f t="shared" si="6821"/>
        <v>3490.0999999999999</v>
      </c>
      <c r="AY2019" s="31">
        <f t="shared" si="6902"/>
        <v>0</v>
      </c>
      <c r="AZ2019" s="31">
        <f t="shared" si="6903"/>
        <v>0</v>
      </c>
      <c r="BA2019" s="31">
        <f t="shared" si="6904"/>
        <v>0</v>
      </c>
      <c r="BB2019" s="31">
        <f t="shared" si="6822"/>
        <v>3490.0999999999999</v>
      </c>
      <c r="BC2019" s="31">
        <f t="shared" si="6823"/>
        <v>3490.0999999999999</v>
      </c>
      <c r="BD2019" s="31">
        <f t="shared" si="6824"/>
        <v>3490.0999999999999</v>
      </c>
      <c r="BE2019" s="31">
        <f t="shared" si="6905"/>
        <v>0</v>
      </c>
      <c r="BF2019" s="31">
        <f t="shared" si="6906"/>
        <v>0</v>
      </c>
      <c r="BG2019" s="31">
        <f t="shared" si="6907"/>
        <v>0</v>
      </c>
      <c r="BH2019" s="31">
        <f t="shared" si="6825"/>
        <v>3490.0999999999999</v>
      </c>
      <c r="BI2019" s="31">
        <f t="shared" si="6826"/>
        <v>3490.0999999999999</v>
      </c>
      <c r="BJ2019" s="31">
        <f t="shared" si="6827"/>
        <v>3490.0999999999999</v>
      </c>
      <c r="BK2019" s="31">
        <f t="shared" si="6908"/>
        <v>0</v>
      </c>
      <c r="BL2019" s="31">
        <f t="shared" si="6909"/>
        <v>0</v>
      </c>
      <c r="BM2019" s="31">
        <f t="shared" si="6910"/>
        <v>0</v>
      </c>
      <c r="BN2019" s="31">
        <f t="shared" si="6828"/>
        <v>3490.0999999999999</v>
      </c>
      <c r="BO2019" s="31">
        <f t="shared" si="6829"/>
        <v>3490.0999999999999</v>
      </c>
      <c r="BP2019" s="31">
        <f t="shared" si="6830"/>
        <v>3490.0999999999999</v>
      </c>
      <c r="BQ2019" s="31">
        <f t="shared" si="6911"/>
        <v>0</v>
      </c>
      <c r="BR2019" s="31">
        <f t="shared" si="6912"/>
        <v>0</v>
      </c>
      <c r="BS2019" s="31">
        <f t="shared" si="6831"/>
        <v>3490.0999999999999</v>
      </c>
      <c r="BT2019" s="31">
        <f t="shared" si="6832"/>
        <v>3490.0999999999999</v>
      </c>
      <c r="BU2019" s="31">
        <f t="shared" si="6833"/>
        <v>3490.0999999999999</v>
      </c>
      <c r="BV2019" s="31">
        <f t="shared" si="6913"/>
        <v>0</v>
      </c>
      <c r="BW2019" s="31">
        <f t="shared" si="6914"/>
        <v>0</v>
      </c>
      <c r="BX2019" s="31">
        <f t="shared" si="6834"/>
        <v>3490.0999999999999</v>
      </c>
      <c r="BY2019" s="31">
        <f t="shared" si="6835"/>
        <v>3490.0999999999999</v>
      </c>
      <c r="BZ2019" s="31">
        <f t="shared" si="6836"/>
        <v>3490.0999999999999</v>
      </c>
      <c r="CA2019" s="31">
        <f t="shared" si="6915"/>
        <v>0</v>
      </c>
      <c r="CB2019" s="31">
        <f t="shared" si="6916"/>
        <v>0</v>
      </c>
      <c r="CC2019" s="31">
        <f t="shared" si="6917"/>
        <v>0</v>
      </c>
      <c r="CD2019" s="31">
        <f t="shared" si="6716"/>
        <v>3490.0999999999999</v>
      </c>
      <c r="CE2019" s="31">
        <f t="shared" si="6717"/>
        <v>3490.0999999999999</v>
      </c>
      <c r="CF2019" s="31">
        <f t="shared" si="6718"/>
        <v>3490.0999999999999</v>
      </c>
      <c r="CG2019" s="31">
        <f t="shared" si="6918"/>
        <v>0</v>
      </c>
      <c r="CH2019" s="24"/>
      <c r="CI2019" s="40"/>
      <c r="CN2019" s="1" t="s">
        <v>30</v>
      </c>
    </row>
    <row r="2020" ht="15">
      <c r="A2020" s="16" t="s">
        <v>1166</v>
      </c>
      <c r="B2020" s="17">
        <v>630</v>
      </c>
      <c r="C2020" s="16" t="s">
        <v>395</v>
      </c>
      <c r="D2020" s="16" t="s">
        <v>105</v>
      </c>
      <c r="E2020" s="39" t="s">
        <v>681</v>
      </c>
      <c r="F2020" s="31">
        <v>3490.0999999999999</v>
      </c>
      <c r="G2020" s="31">
        <v>3490.0999999999999</v>
      </c>
      <c r="H2020" s="31">
        <v>3490.0999999999999</v>
      </c>
      <c r="I2020" s="31"/>
      <c r="J2020" s="31"/>
      <c r="K2020" s="31"/>
      <c r="L2020" s="31">
        <f t="shared" si="6801"/>
        <v>3490.0999999999999</v>
      </c>
      <c r="M2020" s="31">
        <f t="shared" si="6802"/>
        <v>3490.0999999999999</v>
      </c>
      <c r="N2020" s="31">
        <f t="shared" si="6803"/>
        <v>3490.0999999999999</v>
      </c>
      <c r="O2020" s="31"/>
      <c r="P2020" s="31"/>
      <c r="Q2020" s="31"/>
      <c r="R2020" s="31">
        <f t="shared" si="6804"/>
        <v>3490.0999999999999</v>
      </c>
      <c r="S2020" s="31">
        <f t="shared" si="6805"/>
        <v>3490.0999999999999</v>
      </c>
      <c r="T2020" s="31">
        <f t="shared" si="6806"/>
        <v>3490.0999999999999</v>
      </c>
      <c r="U2020" s="31"/>
      <c r="V2020" s="31"/>
      <c r="W2020" s="31"/>
      <c r="X2020" s="31">
        <f t="shared" si="6807"/>
        <v>3490.0999999999999</v>
      </c>
      <c r="Y2020" s="31">
        <f t="shared" si="6808"/>
        <v>3490.0999999999999</v>
      </c>
      <c r="Z2020" s="31">
        <f t="shared" si="6809"/>
        <v>3490.0999999999999</v>
      </c>
      <c r="AA2020" s="31"/>
      <c r="AB2020" s="31"/>
      <c r="AC2020" s="31"/>
      <c r="AD2020" s="31">
        <f t="shared" si="6810"/>
        <v>3490.0999999999999</v>
      </c>
      <c r="AE2020" s="31">
        <f t="shared" si="6811"/>
        <v>3490.0999999999999</v>
      </c>
      <c r="AF2020" s="31">
        <f t="shared" si="6812"/>
        <v>3490.0999999999999</v>
      </c>
      <c r="AG2020" s="31"/>
      <c r="AH2020" s="31"/>
      <c r="AI2020" s="31"/>
      <c r="AJ2020" s="31">
        <f t="shared" si="6813"/>
        <v>3490.0999999999999</v>
      </c>
      <c r="AK2020" s="31">
        <f t="shared" si="6814"/>
        <v>3490.0999999999999</v>
      </c>
      <c r="AL2020" s="31">
        <f t="shared" si="6815"/>
        <v>3490.0999999999999</v>
      </c>
      <c r="AM2020" s="31"/>
      <c r="AN2020" s="31"/>
      <c r="AO2020" s="31"/>
      <c r="AP2020" s="31">
        <f t="shared" si="6816"/>
        <v>3490.0999999999999</v>
      </c>
      <c r="AQ2020" s="31">
        <f t="shared" si="6817"/>
        <v>3490.0999999999999</v>
      </c>
      <c r="AR2020" s="31">
        <f t="shared" si="6818"/>
        <v>3490.0999999999999</v>
      </c>
      <c r="AS2020" s="31"/>
      <c r="AT2020" s="31"/>
      <c r="AU2020" s="31"/>
      <c r="AV2020" s="31">
        <f t="shared" si="6819"/>
        <v>3490.0999999999999</v>
      </c>
      <c r="AW2020" s="31">
        <f t="shared" si="6820"/>
        <v>3490.0999999999999</v>
      </c>
      <c r="AX2020" s="31">
        <f t="shared" si="6821"/>
        <v>3490.0999999999999</v>
      </c>
      <c r="AY2020" s="31"/>
      <c r="AZ2020" s="31"/>
      <c r="BA2020" s="31"/>
      <c r="BB2020" s="31">
        <f t="shared" si="6822"/>
        <v>3490.0999999999999</v>
      </c>
      <c r="BC2020" s="31">
        <f t="shared" si="6823"/>
        <v>3490.0999999999999</v>
      </c>
      <c r="BD2020" s="31">
        <f t="shared" si="6824"/>
        <v>3490.0999999999999</v>
      </c>
      <c r="BE2020" s="31"/>
      <c r="BF2020" s="31"/>
      <c r="BG2020" s="31"/>
      <c r="BH2020" s="31">
        <f t="shared" si="6825"/>
        <v>3490.0999999999999</v>
      </c>
      <c r="BI2020" s="31">
        <f t="shared" si="6826"/>
        <v>3490.0999999999999</v>
      </c>
      <c r="BJ2020" s="31">
        <f t="shared" si="6827"/>
        <v>3490.0999999999999</v>
      </c>
      <c r="BK2020" s="31"/>
      <c r="BL2020" s="31"/>
      <c r="BM2020" s="31"/>
      <c r="BN2020" s="31">
        <f t="shared" si="6828"/>
        <v>3490.0999999999999</v>
      </c>
      <c r="BO2020" s="31">
        <f t="shared" si="6829"/>
        <v>3490.0999999999999</v>
      </c>
      <c r="BP2020" s="31">
        <f t="shared" si="6830"/>
        <v>3490.0999999999999</v>
      </c>
      <c r="BQ2020" s="31"/>
      <c r="BR2020" s="31"/>
      <c r="BS2020" s="31">
        <f t="shared" si="6831"/>
        <v>3490.0999999999999</v>
      </c>
      <c r="BT2020" s="31">
        <f t="shared" si="6832"/>
        <v>3490.0999999999999</v>
      </c>
      <c r="BU2020" s="31">
        <f t="shared" si="6833"/>
        <v>3490.0999999999999</v>
      </c>
      <c r="BV2020" s="31"/>
      <c r="BW2020" s="31"/>
      <c r="BX2020" s="31">
        <f t="shared" si="6834"/>
        <v>3490.0999999999999</v>
      </c>
      <c r="BY2020" s="31">
        <f t="shared" si="6835"/>
        <v>3490.0999999999999</v>
      </c>
      <c r="BZ2020" s="31">
        <f t="shared" si="6836"/>
        <v>3490.0999999999999</v>
      </c>
      <c r="CA2020" s="31"/>
      <c r="CB2020" s="31"/>
      <c r="CC2020" s="31"/>
      <c r="CD2020" s="31">
        <f t="shared" si="6716"/>
        <v>3490.0999999999999</v>
      </c>
      <c r="CE2020" s="31">
        <f t="shared" si="6717"/>
        <v>3490.0999999999999</v>
      </c>
      <c r="CF2020" s="31">
        <f t="shared" si="6718"/>
        <v>3490.0999999999999</v>
      </c>
      <c r="CG2020" s="31"/>
      <c r="CH2020" s="24"/>
      <c r="CI2020" s="40"/>
    </row>
    <row r="2021" ht="15">
      <c r="A2021" s="16" t="s">
        <v>1166</v>
      </c>
      <c r="B2021" s="17">
        <v>800</v>
      </c>
      <c r="C2021" s="16"/>
      <c r="D2021" s="16"/>
      <c r="E2021" s="39" t="s">
        <v>54</v>
      </c>
      <c r="F2021" s="31">
        <f t="shared" si="6878"/>
        <v>93509.899999999994</v>
      </c>
      <c r="G2021" s="31">
        <f t="shared" si="6879"/>
        <v>93509.899999999994</v>
      </c>
      <c r="H2021" s="31">
        <f t="shared" si="6880"/>
        <v>93509.899999999994</v>
      </c>
      <c r="I2021" s="31">
        <f t="shared" si="6881"/>
        <v>0</v>
      </c>
      <c r="J2021" s="31">
        <f t="shared" si="6882"/>
        <v>0</v>
      </c>
      <c r="K2021" s="31">
        <f t="shared" si="6883"/>
        <v>0</v>
      </c>
      <c r="L2021" s="31">
        <f t="shared" si="6801"/>
        <v>93509.899999999994</v>
      </c>
      <c r="M2021" s="31">
        <f t="shared" si="6802"/>
        <v>93509.899999999994</v>
      </c>
      <c r="N2021" s="31">
        <f t="shared" si="6803"/>
        <v>93509.899999999994</v>
      </c>
      <c r="O2021" s="31">
        <f t="shared" si="6884"/>
        <v>0</v>
      </c>
      <c r="P2021" s="31">
        <f t="shared" si="6885"/>
        <v>0</v>
      </c>
      <c r="Q2021" s="31">
        <f t="shared" si="6886"/>
        <v>0</v>
      </c>
      <c r="R2021" s="31">
        <f t="shared" si="6804"/>
        <v>93509.899999999994</v>
      </c>
      <c r="S2021" s="31">
        <f t="shared" si="6805"/>
        <v>93509.899999999994</v>
      </c>
      <c r="T2021" s="31">
        <f t="shared" si="6806"/>
        <v>93509.899999999994</v>
      </c>
      <c r="U2021" s="31">
        <f t="shared" si="6887"/>
        <v>0</v>
      </c>
      <c r="V2021" s="31">
        <f t="shared" si="6888"/>
        <v>0</v>
      </c>
      <c r="W2021" s="31">
        <f t="shared" si="6889"/>
        <v>0</v>
      </c>
      <c r="X2021" s="31">
        <f t="shared" si="6807"/>
        <v>93509.899999999994</v>
      </c>
      <c r="Y2021" s="31">
        <f t="shared" si="6808"/>
        <v>93509.899999999994</v>
      </c>
      <c r="Z2021" s="31">
        <f t="shared" si="6809"/>
        <v>93509.899999999994</v>
      </c>
      <c r="AA2021" s="31">
        <f t="shared" si="6890"/>
        <v>0</v>
      </c>
      <c r="AB2021" s="31">
        <f t="shared" si="6891"/>
        <v>0</v>
      </c>
      <c r="AC2021" s="31">
        <f t="shared" si="6892"/>
        <v>0</v>
      </c>
      <c r="AD2021" s="31">
        <f t="shared" si="6810"/>
        <v>93509.899999999994</v>
      </c>
      <c r="AE2021" s="31">
        <f t="shared" si="6811"/>
        <v>93509.899999999994</v>
      </c>
      <c r="AF2021" s="31">
        <f t="shared" si="6812"/>
        <v>93509.899999999994</v>
      </c>
      <c r="AG2021" s="31">
        <f t="shared" si="6893"/>
        <v>0</v>
      </c>
      <c r="AH2021" s="31">
        <f t="shared" si="6894"/>
        <v>0</v>
      </c>
      <c r="AI2021" s="31">
        <f t="shared" si="6895"/>
        <v>0</v>
      </c>
      <c r="AJ2021" s="31">
        <f t="shared" si="6813"/>
        <v>93509.899999999994</v>
      </c>
      <c r="AK2021" s="31">
        <f t="shared" si="6814"/>
        <v>93509.899999999994</v>
      </c>
      <c r="AL2021" s="31">
        <f t="shared" si="6815"/>
        <v>93509.899999999994</v>
      </c>
      <c r="AM2021" s="31">
        <f t="shared" si="6896"/>
        <v>0</v>
      </c>
      <c r="AN2021" s="31">
        <f t="shared" si="6897"/>
        <v>0</v>
      </c>
      <c r="AO2021" s="31">
        <f t="shared" si="6898"/>
        <v>0</v>
      </c>
      <c r="AP2021" s="31">
        <f t="shared" si="6816"/>
        <v>93509.899999999994</v>
      </c>
      <c r="AQ2021" s="31">
        <f t="shared" si="6817"/>
        <v>93509.899999999994</v>
      </c>
      <c r="AR2021" s="31">
        <f t="shared" si="6818"/>
        <v>93509.899999999994</v>
      </c>
      <c r="AS2021" s="31">
        <f t="shared" si="6899"/>
        <v>0</v>
      </c>
      <c r="AT2021" s="31">
        <f t="shared" si="6900"/>
        <v>0</v>
      </c>
      <c r="AU2021" s="31">
        <f t="shared" si="6901"/>
        <v>0</v>
      </c>
      <c r="AV2021" s="31">
        <f t="shared" si="6819"/>
        <v>93509.899999999994</v>
      </c>
      <c r="AW2021" s="31">
        <f t="shared" si="6820"/>
        <v>93509.899999999994</v>
      </c>
      <c r="AX2021" s="31">
        <f t="shared" si="6821"/>
        <v>93509.899999999994</v>
      </c>
      <c r="AY2021" s="31">
        <f t="shared" si="6902"/>
        <v>0</v>
      </c>
      <c r="AZ2021" s="31">
        <f t="shared" si="6903"/>
        <v>0</v>
      </c>
      <c r="BA2021" s="31">
        <f t="shared" si="6904"/>
        <v>0</v>
      </c>
      <c r="BB2021" s="31">
        <f t="shared" si="6822"/>
        <v>93509.899999999994</v>
      </c>
      <c r="BC2021" s="31">
        <f t="shared" si="6823"/>
        <v>93509.899999999994</v>
      </c>
      <c r="BD2021" s="31">
        <f t="shared" si="6824"/>
        <v>93509.899999999994</v>
      </c>
      <c r="BE2021" s="31">
        <f t="shared" si="6905"/>
        <v>0</v>
      </c>
      <c r="BF2021" s="31">
        <f t="shared" si="6906"/>
        <v>0</v>
      </c>
      <c r="BG2021" s="31">
        <f t="shared" si="6907"/>
        <v>0</v>
      </c>
      <c r="BH2021" s="31">
        <f t="shared" si="6825"/>
        <v>93509.899999999994</v>
      </c>
      <c r="BI2021" s="31">
        <f t="shared" si="6826"/>
        <v>93509.899999999994</v>
      </c>
      <c r="BJ2021" s="31">
        <f t="shared" si="6827"/>
        <v>93509.899999999994</v>
      </c>
      <c r="BK2021" s="31">
        <f t="shared" si="6908"/>
        <v>0</v>
      </c>
      <c r="BL2021" s="31">
        <f t="shared" si="6909"/>
        <v>0</v>
      </c>
      <c r="BM2021" s="31">
        <f t="shared" si="6910"/>
        <v>0</v>
      </c>
      <c r="BN2021" s="31">
        <f t="shared" si="6828"/>
        <v>93509.899999999994</v>
      </c>
      <c r="BO2021" s="31">
        <f t="shared" si="6829"/>
        <v>93509.899999999994</v>
      </c>
      <c r="BP2021" s="31">
        <f t="shared" si="6830"/>
        <v>93509.899999999994</v>
      </c>
      <c r="BQ2021" s="31">
        <f t="shared" si="6911"/>
        <v>0</v>
      </c>
      <c r="BR2021" s="31">
        <f t="shared" si="6912"/>
        <v>0</v>
      </c>
      <c r="BS2021" s="31">
        <f t="shared" si="6831"/>
        <v>93509.899999999994</v>
      </c>
      <c r="BT2021" s="31">
        <f t="shared" si="6832"/>
        <v>93509.899999999994</v>
      </c>
      <c r="BU2021" s="31">
        <f t="shared" si="6833"/>
        <v>93509.899999999994</v>
      </c>
      <c r="BV2021" s="31">
        <f t="shared" si="6913"/>
        <v>0</v>
      </c>
      <c r="BW2021" s="31">
        <f t="shared" si="6914"/>
        <v>0</v>
      </c>
      <c r="BX2021" s="31">
        <f t="shared" si="6834"/>
        <v>93509.899999999994</v>
      </c>
      <c r="BY2021" s="31">
        <f t="shared" si="6835"/>
        <v>93509.899999999994</v>
      </c>
      <c r="BZ2021" s="31">
        <f t="shared" si="6836"/>
        <v>93509.899999999994</v>
      </c>
      <c r="CA2021" s="31">
        <f t="shared" si="6915"/>
        <v>0</v>
      </c>
      <c r="CB2021" s="31">
        <f t="shared" si="6916"/>
        <v>0</v>
      </c>
      <c r="CC2021" s="31">
        <f t="shared" si="6917"/>
        <v>0</v>
      </c>
      <c r="CD2021" s="31">
        <f t="shared" si="6716"/>
        <v>93509.899999999994</v>
      </c>
      <c r="CE2021" s="31">
        <f t="shared" si="6717"/>
        <v>93509.899999999994</v>
      </c>
      <c r="CF2021" s="31">
        <f t="shared" si="6718"/>
        <v>93509.899999999994</v>
      </c>
      <c r="CG2021" s="31">
        <f t="shared" si="6918"/>
        <v>0</v>
      </c>
      <c r="CH2021" s="24"/>
      <c r="CI2021" s="40"/>
      <c r="CM2021" s="1" t="s">
        <v>29</v>
      </c>
    </row>
    <row r="2022" ht="57.700000000000003">
      <c r="A2022" s="16" t="s">
        <v>1166</v>
      </c>
      <c r="B2022" s="17">
        <v>810</v>
      </c>
      <c r="C2022" s="16"/>
      <c r="D2022" s="16"/>
      <c r="E2022" s="39" t="s">
        <v>413</v>
      </c>
      <c r="F2022" s="31">
        <f t="shared" si="6878"/>
        <v>93509.899999999994</v>
      </c>
      <c r="G2022" s="31">
        <f t="shared" si="6879"/>
        <v>93509.899999999994</v>
      </c>
      <c r="H2022" s="31">
        <f t="shared" si="6880"/>
        <v>93509.899999999994</v>
      </c>
      <c r="I2022" s="31">
        <f t="shared" si="6881"/>
        <v>0</v>
      </c>
      <c r="J2022" s="31">
        <f t="shared" si="6882"/>
        <v>0</v>
      </c>
      <c r="K2022" s="31">
        <f t="shared" si="6883"/>
        <v>0</v>
      </c>
      <c r="L2022" s="31">
        <f t="shared" si="6801"/>
        <v>93509.899999999994</v>
      </c>
      <c r="M2022" s="31">
        <f t="shared" si="6802"/>
        <v>93509.899999999994</v>
      </c>
      <c r="N2022" s="31">
        <f t="shared" si="6803"/>
        <v>93509.899999999994</v>
      </c>
      <c r="O2022" s="31">
        <f t="shared" si="6884"/>
        <v>0</v>
      </c>
      <c r="P2022" s="31">
        <f t="shared" si="6885"/>
        <v>0</v>
      </c>
      <c r="Q2022" s="31">
        <f t="shared" si="6886"/>
        <v>0</v>
      </c>
      <c r="R2022" s="31">
        <f t="shared" si="6804"/>
        <v>93509.899999999994</v>
      </c>
      <c r="S2022" s="31">
        <f t="shared" si="6805"/>
        <v>93509.899999999994</v>
      </c>
      <c r="T2022" s="31">
        <f t="shared" si="6806"/>
        <v>93509.899999999994</v>
      </c>
      <c r="U2022" s="31">
        <f t="shared" si="6887"/>
        <v>0</v>
      </c>
      <c r="V2022" s="31">
        <f t="shared" si="6888"/>
        <v>0</v>
      </c>
      <c r="W2022" s="31">
        <f t="shared" si="6889"/>
        <v>0</v>
      </c>
      <c r="X2022" s="31">
        <f t="shared" si="6807"/>
        <v>93509.899999999994</v>
      </c>
      <c r="Y2022" s="31">
        <f t="shared" si="6808"/>
        <v>93509.899999999994</v>
      </c>
      <c r="Z2022" s="31">
        <f t="shared" si="6809"/>
        <v>93509.899999999994</v>
      </c>
      <c r="AA2022" s="31">
        <f t="shared" si="6890"/>
        <v>0</v>
      </c>
      <c r="AB2022" s="31">
        <f t="shared" si="6891"/>
        <v>0</v>
      </c>
      <c r="AC2022" s="31">
        <f t="shared" si="6892"/>
        <v>0</v>
      </c>
      <c r="AD2022" s="31">
        <f t="shared" si="6810"/>
        <v>93509.899999999994</v>
      </c>
      <c r="AE2022" s="31">
        <f t="shared" si="6811"/>
        <v>93509.899999999994</v>
      </c>
      <c r="AF2022" s="31">
        <f t="shared" si="6812"/>
        <v>93509.899999999994</v>
      </c>
      <c r="AG2022" s="31">
        <f t="shared" si="6893"/>
        <v>0</v>
      </c>
      <c r="AH2022" s="31">
        <f t="shared" si="6894"/>
        <v>0</v>
      </c>
      <c r="AI2022" s="31">
        <f t="shared" si="6895"/>
        <v>0</v>
      </c>
      <c r="AJ2022" s="31">
        <f t="shared" si="6813"/>
        <v>93509.899999999994</v>
      </c>
      <c r="AK2022" s="31">
        <f t="shared" si="6814"/>
        <v>93509.899999999994</v>
      </c>
      <c r="AL2022" s="31">
        <f t="shared" si="6815"/>
        <v>93509.899999999994</v>
      </c>
      <c r="AM2022" s="31">
        <f t="shared" si="6896"/>
        <v>0</v>
      </c>
      <c r="AN2022" s="31">
        <f t="shared" si="6897"/>
        <v>0</v>
      </c>
      <c r="AO2022" s="31">
        <f t="shared" si="6898"/>
        <v>0</v>
      </c>
      <c r="AP2022" s="31">
        <f t="shared" si="6816"/>
        <v>93509.899999999994</v>
      </c>
      <c r="AQ2022" s="31">
        <f t="shared" si="6817"/>
        <v>93509.899999999994</v>
      </c>
      <c r="AR2022" s="31">
        <f t="shared" si="6818"/>
        <v>93509.899999999994</v>
      </c>
      <c r="AS2022" s="31">
        <f t="shared" si="6899"/>
        <v>0</v>
      </c>
      <c r="AT2022" s="31">
        <f t="shared" si="6900"/>
        <v>0</v>
      </c>
      <c r="AU2022" s="31">
        <f t="shared" si="6901"/>
        <v>0</v>
      </c>
      <c r="AV2022" s="31">
        <f t="shared" si="6819"/>
        <v>93509.899999999994</v>
      </c>
      <c r="AW2022" s="31">
        <f t="shared" si="6820"/>
        <v>93509.899999999994</v>
      </c>
      <c r="AX2022" s="31">
        <f t="shared" si="6821"/>
        <v>93509.899999999994</v>
      </c>
      <c r="AY2022" s="31">
        <f t="shared" si="6902"/>
        <v>0</v>
      </c>
      <c r="AZ2022" s="31">
        <f t="shared" si="6903"/>
        <v>0</v>
      </c>
      <c r="BA2022" s="31">
        <f t="shared" si="6904"/>
        <v>0</v>
      </c>
      <c r="BB2022" s="31">
        <f t="shared" si="6822"/>
        <v>93509.899999999994</v>
      </c>
      <c r="BC2022" s="31">
        <f t="shared" si="6823"/>
        <v>93509.899999999994</v>
      </c>
      <c r="BD2022" s="31">
        <f t="shared" si="6824"/>
        <v>93509.899999999994</v>
      </c>
      <c r="BE2022" s="31">
        <f t="shared" si="6905"/>
        <v>0</v>
      </c>
      <c r="BF2022" s="31">
        <f t="shared" si="6906"/>
        <v>0</v>
      </c>
      <c r="BG2022" s="31">
        <f t="shared" si="6907"/>
        <v>0</v>
      </c>
      <c r="BH2022" s="31">
        <f t="shared" si="6825"/>
        <v>93509.899999999994</v>
      </c>
      <c r="BI2022" s="31">
        <f t="shared" si="6826"/>
        <v>93509.899999999994</v>
      </c>
      <c r="BJ2022" s="31">
        <f t="shared" si="6827"/>
        <v>93509.899999999994</v>
      </c>
      <c r="BK2022" s="31">
        <f t="shared" si="6908"/>
        <v>0</v>
      </c>
      <c r="BL2022" s="31">
        <f t="shared" si="6909"/>
        <v>0</v>
      </c>
      <c r="BM2022" s="31">
        <f t="shared" si="6910"/>
        <v>0</v>
      </c>
      <c r="BN2022" s="31">
        <f t="shared" si="6828"/>
        <v>93509.899999999994</v>
      </c>
      <c r="BO2022" s="31">
        <f t="shared" si="6829"/>
        <v>93509.899999999994</v>
      </c>
      <c r="BP2022" s="31">
        <f t="shared" si="6830"/>
        <v>93509.899999999994</v>
      </c>
      <c r="BQ2022" s="31">
        <f t="shared" si="6911"/>
        <v>0</v>
      </c>
      <c r="BR2022" s="31">
        <f t="shared" si="6912"/>
        <v>0</v>
      </c>
      <c r="BS2022" s="31">
        <f t="shared" si="6831"/>
        <v>93509.899999999994</v>
      </c>
      <c r="BT2022" s="31">
        <f t="shared" si="6832"/>
        <v>93509.899999999994</v>
      </c>
      <c r="BU2022" s="31">
        <f t="shared" si="6833"/>
        <v>93509.899999999994</v>
      </c>
      <c r="BV2022" s="31">
        <f t="shared" si="6913"/>
        <v>0</v>
      </c>
      <c r="BW2022" s="31">
        <f t="shared" si="6914"/>
        <v>0</v>
      </c>
      <c r="BX2022" s="31">
        <f t="shared" si="6834"/>
        <v>93509.899999999994</v>
      </c>
      <c r="BY2022" s="31">
        <f t="shared" si="6835"/>
        <v>93509.899999999994</v>
      </c>
      <c r="BZ2022" s="31">
        <f t="shared" si="6836"/>
        <v>93509.899999999994</v>
      </c>
      <c r="CA2022" s="31">
        <f t="shared" si="6915"/>
        <v>0</v>
      </c>
      <c r="CB2022" s="31">
        <f t="shared" si="6916"/>
        <v>0</v>
      </c>
      <c r="CC2022" s="31">
        <f t="shared" si="6917"/>
        <v>0</v>
      </c>
      <c r="CD2022" s="31">
        <f t="shared" si="6716"/>
        <v>93509.899999999994</v>
      </c>
      <c r="CE2022" s="31">
        <f t="shared" si="6717"/>
        <v>93509.899999999994</v>
      </c>
      <c r="CF2022" s="31">
        <f t="shared" si="6718"/>
        <v>93509.899999999994</v>
      </c>
      <c r="CG2022" s="31">
        <f t="shared" si="6918"/>
        <v>0</v>
      </c>
      <c r="CH2022" s="24"/>
      <c r="CI2022" s="40"/>
      <c r="CN2022" s="1" t="s">
        <v>30</v>
      </c>
    </row>
    <row r="2023" ht="15">
      <c r="A2023" s="16" t="s">
        <v>1166</v>
      </c>
      <c r="B2023" s="17">
        <v>810</v>
      </c>
      <c r="C2023" s="16" t="s">
        <v>395</v>
      </c>
      <c r="D2023" s="16" t="s">
        <v>105</v>
      </c>
      <c r="E2023" s="39" t="s">
        <v>681</v>
      </c>
      <c r="F2023" s="31">
        <v>93509.899999999994</v>
      </c>
      <c r="G2023" s="31">
        <v>93509.899999999994</v>
      </c>
      <c r="H2023" s="31">
        <v>93509.899999999994</v>
      </c>
      <c r="I2023" s="31"/>
      <c r="J2023" s="31"/>
      <c r="K2023" s="31"/>
      <c r="L2023" s="31">
        <f t="shared" si="6801"/>
        <v>93509.899999999994</v>
      </c>
      <c r="M2023" s="31">
        <f t="shared" si="6802"/>
        <v>93509.899999999994</v>
      </c>
      <c r="N2023" s="31">
        <f t="shared" si="6803"/>
        <v>93509.899999999994</v>
      </c>
      <c r="O2023" s="31"/>
      <c r="P2023" s="31"/>
      <c r="Q2023" s="31"/>
      <c r="R2023" s="31">
        <f t="shared" si="6804"/>
        <v>93509.899999999994</v>
      </c>
      <c r="S2023" s="31">
        <f t="shared" si="6805"/>
        <v>93509.899999999994</v>
      </c>
      <c r="T2023" s="31">
        <f t="shared" si="6806"/>
        <v>93509.899999999994</v>
      </c>
      <c r="U2023" s="31"/>
      <c r="V2023" s="31"/>
      <c r="W2023" s="31"/>
      <c r="X2023" s="31">
        <f t="shared" si="6807"/>
        <v>93509.899999999994</v>
      </c>
      <c r="Y2023" s="31">
        <f t="shared" si="6808"/>
        <v>93509.899999999994</v>
      </c>
      <c r="Z2023" s="31">
        <f t="shared" si="6809"/>
        <v>93509.899999999994</v>
      </c>
      <c r="AA2023" s="31"/>
      <c r="AB2023" s="31"/>
      <c r="AC2023" s="31"/>
      <c r="AD2023" s="31">
        <f t="shared" si="6810"/>
        <v>93509.899999999994</v>
      </c>
      <c r="AE2023" s="31">
        <f t="shared" si="6811"/>
        <v>93509.899999999994</v>
      </c>
      <c r="AF2023" s="31">
        <f t="shared" si="6812"/>
        <v>93509.899999999994</v>
      </c>
      <c r="AG2023" s="31"/>
      <c r="AH2023" s="31"/>
      <c r="AI2023" s="31"/>
      <c r="AJ2023" s="31">
        <f t="shared" si="6813"/>
        <v>93509.899999999994</v>
      </c>
      <c r="AK2023" s="31">
        <f t="shared" si="6814"/>
        <v>93509.899999999994</v>
      </c>
      <c r="AL2023" s="31">
        <f t="shared" si="6815"/>
        <v>93509.899999999994</v>
      </c>
      <c r="AM2023" s="31"/>
      <c r="AN2023" s="31"/>
      <c r="AO2023" s="31"/>
      <c r="AP2023" s="31">
        <f t="shared" si="6816"/>
        <v>93509.899999999994</v>
      </c>
      <c r="AQ2023" s="31">
        <f t="shared" si="6817"/>
        <v>93509.899999999994</v>
      </c>
      <c r="AR2023" s="31">
        <f t="shared" si="6818"/>
        <v>93509.899999999994</v>
      </c>
      <c r="AS2023" s="31"/>
      <c r="AT2023" s="31"/>
      <c r="AU2023" s="31"/>
      <c r="AV2023" s="31">
        <f t="shared" si="6819"/>
        <v>93509.899999999994</v>
      </c>
      <c r="AW2023" s="31">
        <f t="shared" si="6820"/>
        <v>93509.899999999994</v>
      </c>
      <c r="AX2023" s="31">
        <f t="shared" si="6821"/>
        <v>93509.899999999994</v>
      </c>
      <c r="AY2023" s="31"/>
      <c r="AZ2023" s="31"/>
      <c r="BA2023" s="31"/>
      <c r="BB2023" s="31">
        <f t="shared" si="6822"/>
        <v>93509.899999999994</v>
      </c>
      <c r="BC2023" s="31">
        <f t="shared" si="6823"/>
        <v>93509.899999999994</v>
      </c>
      <c r="BD2023" s="31">
        <f t="shared" si="6824"/>
        <v>93509.899999999994</v>
      </c>
      <c r="BE2023" s="31"/>
      <c r="BF2023" s="31"/>
      <c r="BG2023" s="31"/>
      <c r="BH2023" s="31">
        <f t="shared" si="6825"/>
        <v>93509.899999999994</v>
      </c>
      <c r="BI2023" s="31">
        <f t="shared" si="6826"/>
        <v>93509.899999999994</v>
      </c>
      <c r="BJ2023" s="31">
        <f t="shared" si="6827"/>
        <v>93509.899999999994</v>
      </c>
      <c r="BK2023" s="31"/>
      <c r="BL2023" s="31"/>
      <c r="BM2023" s="31"/>
      <c r="BN2023" s="31">
        <f t="shared" si="6828"/>
        <v>93509.899999999994</v>
      </c>
      <c r="BO2023" s="31">
        <f t="shared" si="6829"/>
        <v>93509.899999999994</v>
      </c>
      <c r="BP2023" s="31">
        <f t="shared" si="6830"/>
        <v>93509.899999999994</v>
      </c>
      <c r="BQ2023" s="31"/>
      <c r="BR2023" s="31"/>
      <c r="BS2023" s="31">
        <f t="shared" si="6831"/>
        <v>93509.899999999994</v>
      </c>
      <c r="BT2023" s="31">
        <f t="shared" si="6832"/>
        <v>93509.899999999994</v>
      </c>
      <c r="BU2023" s="31">
        <f t="shared" si="6833"/>
        <v>93509.899999999994</v>
      </c>
      <c r="BV2023" s="31"/>
      <c r="BW2023" s="31"/>
      <c r="BX2023" s="31">
        <f t="shared" si="6834"/>
        <v>93509.899999999994</v>
      </c>
      <c r="BY2023" s="31">
        <f t="shared" si="6835"/>
        <v>93509.899999999994</v>
      </c>
      <c r="BZ2023" s="31">
        <f t="shared" si="6836"/>
        <v>93509.899999999994</v>
      </c>
      <c r="CA2023" s="31"/>
      <c r="CB2023" s="31"/>
      <c r="CC2023" s="31"/>
      <c r="CD2023" s="31">
        <f t="shared" si="6716"/>
        <v>93509.899999999994</v>
      </c>
      <c r="CE2023" s="31">
        <f t="shared" si="6717"/>
        <v>93509.899999999994</v>
      </c>
      <c r="CF2023" s="31">
        <f t="shared" si="6718"/>
        <v>93509.899999999994</v>
      </c>
      <c r="CG2023" s="31"/>
      <c r="CH2023" s="24"/>
      <c r="CI2023" s="40"/>
    </row>
    <row r="2024" ht="29.850000000000001">
      <c r="A2024" s="16" t="s">
        <v>1168</v>
      </c>
      <c r="B2024" s="17"/>
      <c r="C2024" s="16"/>
      <c r="D2024" s="16"/>
      <c r="E2024" s="39" t="s">
        <v>1169</v>
      </c>
      <c r="F2024" s="31">
        <f>F2025+F2029</f>
        <v>28813.599999999999</v>
      </c>
      <c r="G2024" s="31">
        <f>G2025+G2029</f>
        <v>28813.599999999999</v>
      </c>
      <c r="H2024" s="31">
        <f>H2025+H2029</f>
        <v>28813.599999999999</v>
      </c>
      <c r="I2024" s="31">
        <f>I2025+I2029</f>
        <v>0</v>
      </c>
      <c r="J2024" s="31">
        <f>J2025+J2029</f>
        <v>0</v>
      </c>
      <c r="K2024" s="31">
        <f>K2025+K2029</f>
        <v>0</v>
      </c>
      <c r="L2024" s="31">
        <f t="shared" si="6801"/>
        <v>28813.599999999999</v>
      </c>
      <c r="M2024" s="31">
        <f t="shared" si="6802"/>
        <v>28813.599999999999</v>
      </c>
      <c r="N2024" s="31">
        <f t="shared" si="6803"/>
        <v>28813.599999999999</v>
      </c>
      <c r="O2024" s="31">
        <f>O2025+O2029</f>
        <v>50000</v>
      </c>
      <c r="P2024" s="31">
        <f>P2025+P2029</f>
        <v>0</v>
      </c>
      <c r="Q2024" s="31">
        <f>Q2025+Q2029</f>
        <v>0</v>
      </c>
      <c r="R2024" s="31">
        <f t="shared" si="6804"/>
        <v>78813.600000000006</v>
      </c>
      <c r="S2024" s="31">
        <f t="shared" si="6805"/>
        <v>28813.599999999999</v>
      </c>
      <c r="T2024" s="31">
        <f t="shared" si="6806"/>
        <v>28813.599999999999</v>
      </c>
      <c r="U2024" s="31">
        <f>U2025+U2029</f>
        <v>0</v>
      </c>
      <c r="V2024" s="31">
        <f>V2025+V2029</f>
        <v>0</v>
      </c>
      <c r="W2024" s="31">
        <f>W2025+W2029</f>
        <v>0</v>
      </c>
      <c r="X2024" s="31">
        <f t="shared" si="6807"/>
        <v>78813.600000000006</v>
      </c>
      <c r="Y2024" s="31">
        <f t="shared" si="6808"/>
        <v>28813.599999999999</v>
      </c>
      <c r="Z2024" s="31">
        <f t="shared" si="6809"/>
        <v>28813.599999999999</v>
      </c>
      <c r="AA2024" s="31">
        <f>AA2025+AA2029</f>
        <v>0</v>
      </c>
      <c r="AB2024" s="31">
        <f>AB2025+AB2029</f>
        <v>0</v>
      </c>
      <c r="AC2024" s="31">
        <f>AC2025+AC2029</f>
        <v>0</v>
      </c>
      <c r="AD2024" s="31">
        <f t="shared" si="6810"/>
        <v>78813.600000000006</v>
      </c>
      <c r="AE2024" s="31">
        <f t="shared" si="6811"/>
        <v>28813.599999999999</v>
      </c>
      <c r="AF2024" s="31">
        <f t="shared" si="6812"/>
        <v>28813.599999999999</v>
      </c>
      <c r="AG2024" s="31">
        <f>AG2025+AG2029</f>
        <v>0</v>
      </c>
      <c r="AH2024" s="31">
        <f>AH2025+AH2029</f>
        <v>0</v>
      </c>
      <c r="AI2024" s="31">
        <f>AI2025+AI2029</f>
        <v>0</v>
      </c>
      <c r="AJ2024" s="31">
        <f t="shared" si="6813"/>
        <v>78813.600000000006</v>
      </c>
      <c r="AK2024" s="31">
        <f t="shared" si="6814"/>
        <v>28813.599999999999</v>
      </c>
      <c r="AL2024" s="31">
        <f t="shared" si="6815"/>
        <v>28813.599999999999</v>
      </c>
      <c r="AM2024" s="31">
        <f>AM2025+AM2029</f>
        <v>0</v>
      </c>
      <c r="AN2024" s="31">
        <f>AN2025+AN2029</f>
        <v>0</v>
      </c>
      <c r="AO2024" s="31">
        <f>AO2025+AO2029</f>
        <v>0</v>
      </c>
      <c r="AP2024" s="31">
        <f t="shared" si="6816"/>
        <v>78813.600000000006</v>
      </c>
      <c r="AQ2024" s="31">
        <f t="shared" si="6817"/>
        <v>28813.599999999999</v>
      </c>
      <c r="AR2024" s="31">
        <f t="shared" si="6818"/>
        <v>28813.599999999999</v>
      </c>
      <c r="AS2024" s="31">
        <f>AS2025+AS2029</f>
        <v>0</v>
      </c>
      <c r="AT2024" s="31">
        <f>AT2025+AT2029</f>
        <v>0</v>
      </c>
      <c r="AU2024" s="31">
        <f>AU2025+AU2029</f>
        <v>0</v>
      </c>
      <c r="AV2024" s="31">
        <f t="shared" si="6819"/>
        <v>78813.600000000006</v>
      </c>
      <c r="AW2024" s="31">
        <f t="shared" si="6820"/>
        <v>28813.599999999999</v>
      </c>
      <c r="AX2024" s="31">
        <f t="shared" si="6821"/>
        <v>28813.599999999999</v>
      </c>
      <c r="AY2024" s="31">
        <f>AY2025+AY2029</f>
        <v>0</v>
      </c>
      <c r="AZ2024" s="31">
        <f>AZ2025+AZ2029</f>
        <v>0</v>
      </c>
      <c r="BA2024" s="31">
        <f>BA2025+BA2029</f>
        <v>0</v>
      </c>
      <c r="BB2024" s="31">
        <f t="shared" si="6822"/>
        <v>78813.600000000006</v>
      </c>
      <c r="BC2024" s="31">
        <f t="shared" si="6823"/>
        <v>28813.599999999999</v>
      </c>
      <c r="BD2024" s="31">
        <f t="shared" si="6824"/>
        <v>28813.599999999999</v>
      </c>
      <c r="BE2024" s="31">
        <f>BE2025+BE2029</f>
        <v>0</v>
      </c>
      <c r="BF2024" s="31">
        <f>BF2025+BF2029</f>
        <v>0</v>
      </c>
      <c r="BG2024" s="31">
        <f>BG2025+BG2029</f>
        <v>0</v>
      </c>
      <c r="BH2024" s="31">
        <f t="shared" si="6825"/>
        <v>78813.600000000006</v>
      </c>
      <c r="BI2024" s="31">
        <f t="shared" si="6826"/>
        <v>28813.599999999999</v>
      </c>
      <c r="BJ2024" s="31">
        <f t="shared" si="6827"/>
        <v>28813.599999999999</v>
      </c>
      <c r="BK2024" s="31">
        <f>BK2025+BK2029</f>
        <v>0</v>
      </c>
      <c r="BL2024" s="31">
        <f>BL2025+BL2029</f>
        <v>0</v>
      </c>
      <c r="BM2024" s="31">
        <f>BM2025+BM2029</f>
        <v>0</v>
      </c>
      <c r="BN2024" s="31">
        <f t="shared" si="6828"/>
        <v>78813.600000000006</v>
      </c>
      <c r="BO2024" s="31">
        <f t="shared" si="6829"/>
        <v>28813.599999999999</v>
      </c>
      <c r="BP2024" s="31">
        <f t="shared" si="6830"/>
        <v>28813.599999999999</v>
      </c>
      <c r="BQ2024" s="31">
        <f>BQ2025+BQ2029</f>
        <v>0</v>
      </c>
      <c r="BR2024" s="31">
        <f>BR2025+BR2029</f>
        <v>0</v>
      </c>
      <c r="BS2024" s="31">
        <f t="shared" si="6831"/>
        <v>78813.600000000006</v>
      </c>
      <c r="BT2024" s="31">
        <f t="shared" si="6832"/>
        <v>28813.599999999999</v>
      </c>
      <c r="BU2024" s="31">
        <f t="shared" si="6833"/>
        <v>28813.599999999999</v>
      </c>
      <c r="BV2024" s="31">
        <f>BV2025+BV2029</f>
        <v>0</v>
      </c>
      <c r="BW2024" s="31">
        <f>BW2025+BW2029</f>
        <v>0</v>
      </c>
      <c r="BX2024" s="31">
        <f t="shared" si="6834"/>
        <v>78813.600000000006</v>
      </c>
      <c r="BY2024" s="31">
        <f t="shared" si="6835"/>
        <v>28813.599999999999</v>
      </c>
      <c r="BZ2024" s="31">
        <f t="shared" si="6836"/>
        <v>28813.599999999999</v>
      </c>
      <c r="CA2024" s="31">
        <f>CA2025+CA2029</f>
        <v>0</v>
      </c>
      <c r="CB2024" s="31">
        <f>CB2025+CB2029</f>
        <v>0</v>
      </c>
      <c r="CC2024" s="31">
        <f>CC2025+CC2029</f>
        <v>0</v>
      </c>
      <c r="CD2024" s="31">
        <f t="shared" si="6716"/>
        <v>78813.600000000006</v>
      </c>
      <c r="CE2024" s="31">
        <f t="shared" si="6717"/>
        <v>28813.599999999999</v>
      </c>
      <c r="CF2024" s="31">
        <f t="shared" si="6718"/>
        <v>28813.599999999999</v>
      </c>
      <c r="CG2024" s="31">
        <f>CG2025+CG2029</f>
        <v>0</v>
      </c>
      <c r="CH2024" s="24"/>
      <c r="CI2024" s="40"/>
      <c r="CL2024" s="1" t="s">
        <v>28</v>
      </c>
    </row>
    <row r="2025" ht="43.75">
      <c r="A2025" s="16" t="s">
        <v>1170</v>
      </c>
      <c r="B2025" s="17"/>
      <c r="C2025" s="16"/>
      <c r="D2025" s="16"/>
      <c r="E2025" s="39" t="s">
        <v>130</v>
      </c>
      <c r="F2025" s="31">
        <f t="shared" ref="F2025:F2031" si="6919">F2026</f>
        <v>28667</v>
      </c>
      <c r="G2025" s="31">
        <f t="shared" ref="G2025:G2031" si="6920">G2026</f>
        <v>28813.599999999999</v>
      </c>
      <c r="H2025" s="31">
        <f t="shared" ref="H2025:H2031" si="6921">H2026</f>
        <v>28813.599999999999</v>
      </c>
      <c r="I2025" s="31">
        <f t="shared" ref="I2025:I2031" si="6922">I2026</f>
        <v>0</v>
      </c>
      <c r="J2025" s="31">
        <f t="shared" ref="J2025:J2031" si="6923">J2026</f>
        <v>0</v>
      </c>
      <c r="K2025" s="31">
        <f t="shared" ref="K2025:K2031" si="6924">K2026</f>
        <v>0</v>
      </c>
      <c r="L2025" s="31">
        <f t="shared" si="6801"/>
        <v>28667</v>
      </c>
      <c r="M2025" s="31">
        <f t="shared" si="6802"/>
        <v>28813.599999999999</v>
      </c>
      <c r="N2025" s="31">
        <f t="shared" si="6803"/>
        <v>28813.599999999999</v>
      </c>
      <c r="O2025" s="31">
        <f t="shared" ref="O2025:O2031" si="6925">O2026</f>
        <v>50000</v>
      </c>
      <c r="P2025" s="31">
        <f t="shared" ref="P2025:P2031" si="6926">P2026</f>
        <v>0</v>
      </c>
      <c r="Q2025" s="31">
        <f t="shared" ref="Q2025:Q2031" si="6927">Q2026</f>
        <v>0</v>
      </c>
      <c r="R2025" s="31">
        <f t="shared" si="6804"/>
        <v>78667</v>
      </c>
      <c r="S2025" s="31">
        <f t="shared" si="6805"/>
        <v>28813.599999999999</v>
      </c>
      <c r="T2025" s="31">
        <f t="shared" si="6806"/>
        <v>28813.599999999999</v>
      </c>
      <c r="U2025" s="31">
        <f t="shared" ref="U2025:U2031" si="6928">U2026</f>
        <v>0</v>
      </c>
      <c r="V2025" s="31">
        <f t="shared" ref="V2025:V2031" si="6929">V2026</f>
        <v>0</v>
      </c>
      <c r="W2025" s="31">
        <f t="shared" ref="W2025:W2031" si="6930">W2026</f>
        <v>0</v>
      </c>
      <c r="X2025" s="31">
        <f t="shared" si="6807"/>
        <v>78667</v>
      </c>
      <c r="Y2025" s="31">
        <f t="shared" si="6808"/>
        <v>28813.599999999999</v>
      </c>
      <c r="Z2025" s="31">
        <f t="shared" si="6809"/>
        <v>28813.599999999999</v>
      </c>
      <c r="AA2025" s="31">
        <f t="shared" ref="AA2025:AA2031" si="6931">AA2026</f>
        <v>0</v>
      </c>
      <c r="AB2025" s="31">
        <f t="shared" ref="AB2025:AB2031" si="6932">AB2026</f>
        <v>0</v>
      </c>
      <c r="AC2025" s="31">
        <f t="shared" ref="AC2025:AC2031" si="6933">AC2026</f>
        <v>0</v>
      </c>
      <c r="AD2025" s="31">
        <f t="shared" si="6810"/>
        <v>78667</v>
      </c>
      <c r="AE2025" s="31">
        <f t="shared" si="6811"/>
        <v>28813.599999999999</v>
      </c>
      <c r="AF2025" s="31">
        <f t="shared" si="6812"/>
        <v>28813.599999999999</v>
      </c>
      <c r="AG2025" s="31">
        <f t="shared" ref="AG2025:AG2031" si="6934">AG2026</f>
        <v>0</v>
      </c>
      <c r="AH2025" s="31">
        <f t="shared" ref="AH2025:AH2031" si="6935">AH2026</f>
        <v>0</v>
      </c>
      <c r="AI2025" s="31">
        <f t="shared" ref="AI2025:AI2031" si="6936">AI2026</f>
        <v>0</v>
      </c>
      <c r="AJ2025" s="31">
        <f t="shared" si="6813"/>
        <v>78667</v>
      </c>
      <c r="AK2025" s="31">
        <f t="shared" si="6814"/>
        <v>28813.599999999999</v>
      </c>
      <c r="AL2025" s="31">
        <f t="shared" si="6815"/>
        <v>28813.599999999999</v>
      </c>
      <c r="AM2025" s="31">
        <f t="shared" ref="AM2025:AM2031" si="6937">AM2026</f>
        <v>0</v>
      </c>
      <c r="AN2025" s="31">
        <f t="shared" ref="AN2025:AN2031" si="6938">AN2026</f>
        <v>0</v>
      </c>
      <c r="AO2025" s="31">
        <f t="shared" ref="AO2025:AO2031" si="6939">AO2026</f>
        <v>0</v>
      </c>
      <c r="AP2025" s="31">
        <f t="shared" si="6816"/>
        <v>78667</v>
      </c>
      <c r="AQ2025" s="31">
        <f t="shared" si="6817"/>
        <v>28813.599999999999</v>
      </c>
      <c r="AR2025" s="31">
        <f t="shared" si="6818"/>
        <v>28813.599999999999</v>
      </c>
      <c r="AS2025" s="31">
        <f t="shared" ref="AS2025:AS2031" si="6940">AS2026</f>
        <v>0</v>
      </c>
      <c r="AT2025" s="31">
        <f t="shared" ref="AT2025:AT2031" si="6941">AT2026</f>
        <v>0</v>
      </c>
      <c r="AU2025" s="31">
        <f t="shared" ref="AU2025:AU2031" si="6942">AU2026</f>
        <v>0</v>
      </c>
      <c r="AV2025" s="31">
        <f t="shared" si="6819"/>
        <v>78667</v>
      </c>
      <c r="AW2025" s="31">
        <f t="shared" si="6820"/>
        <v>28813.599999999999</v>
      </c>
      <c r="AX2025" s="31">
        <f t="shared" si="6821"/>
        <v>28813.599999999999</v>
      </c>
      <c r="AY2025" s="31">
        <f t="shared" ref="AY2025:AY2031" si="6943">AY2026</f>
        <v>0</v>
      </c>
      <c r="AZ2025" s="31">
        <f t="shared" ref="AZ2025:AZ2031" si="6944">AZ2026</f>
        <v>0</v>
      </c>
      <c r="BA2025" s="31">
        <f t="shared" ref="BA2025:BA2031" si="6945">BA2026</f>
        <v>0</v>
      </c>
      <c r="BB2025" s="31">
        <f t="shared" si="6822"/>
        <v>78667</v>
      </c>
      <c r="BC2025" s="31">
        <f t="shared" si="6823"/>
        <v>28813.599999999999</v>
      </c>
      <c r="BD2025" s="31">
        <f t="shared" si="6824"/>
        <v>28813.599999999999</v>
      </c>
      <c r="BE2025" s="31">
        <f t="shared" ref="BE2025:BE2031" si="6946">BE2026</f>
        <v>0</v>
      </c>
      <c r="BF2025" s="31">
        <f t="shared" ref="BF2025:BF2031" si="6947">BF2026</f>
        <v>0</v>
      </c>
      <c r="BG2025" s="31">
        <f t="shared" ref="BG2025:BG2031" si="6948">BG2026</f>
        <v>0</v>
      </c>
      <c r="BH2025" s="31">
        <f t="shared" si="6825"/>
        <v>78667</v>
      </c>
      <c r="BI2025" s="31">
        <f t="shared" si="6826"/>
        <v>28813.599999999999</v>
      </c>
      <c r="BJ2025" s="31">
        <f t="shared" si="6827"/>
        <v>28813.599999999999</v>
      </c>
      <c r="BK2025" s="31">
        <f t="shared" ref="BK2025:BK2031" si="6949">BK2026</f>
        <v>0</v>
      </c>
      <c r="BL2025" s="31">
        <f t="shared" ref="BL2025:BL2031" si="6950">BL2026</f>
        <v>0</v>
      </c>
      <c r="BM2025" s="31">
        <f t="shared" ref="BM2025:BM2031" si="6951">BM2026</f>
        <v>0</v>
      </c>
      <c r="BN2025" s="31">
        <f t="shared" si="6828"/>
        <v>78667</v>
      </c>
      <c r="BO2025" s="31">
        <f t="shared" si="6829"/>
        <v>28813.599999999999</v>
      </c>
      <c r="BP2025" s="31">
        <f t="shared" si="6830"/>
        <v>28813.599999999999</v>
      </c>
      <c r="BQ2025" s="31">
        <f t="shared" ref="BQ2025:BQ2031" si="6952">BQ2026</f>
        <v>0</v>
      </c>
      <c r="BR2025" s="31">
        <f t="shared" ref="BR2025:BR2031" si="6953">BR2026</f>
        <v>0</v>
      </c>
      <c r="BS2025" s="31">
        <f t="shared" si="6831"/>
        <v>78667</v>
      </c>
      <c r="BT2025" s="31">
        <f t="shared" si="6832"/>
        <v>28813.599999999999</v>
      </c>
      <c r="BU2025" s="31">
        <f t="shared" si="6833"/>
        <v>28813.599999999999</v>
      </c>
      <c r="BV2025" s="31">
        <f t="shared" ref="BV2025:BV2031" si="6954">BV2026</f>
        <v>0</v>
      </c>
      <c r="BW2025" s="31">
        <f t="shared" ref="BW2025:BW2031" si="6955">BW2026</f>
        <v>0</v>
      </c>
      <c r="BX2025" s="31">
        <f t="shared" si="6834"/>
        <v>78667</v>
      </c>
      <c r="BY2025" s="31">
        <f t="shared" si="6835"/>
        <v>28813.599999999999</v>
      </c>
      <c r="BZ2025" s="31">
        <f t="shared" si="6836"/>
        <v>28813.599999999999</v>
      </c>
      <c r="CA2025" s="31">
        <f t="shared" ref="CA2025:CA2031" si="6956">CA2026</f>
        <v>0</v>
      </c>
      <c r="CB2025" s="31">
        <f t="shared" ref="CB2025:CB2031" si="6957">CB2026</f>
        <v>0</v>
      </c>
      <c r="CC2025" s="31">
        <f t="shared" ref="CC2025:CC2031" si="6958">CC2026</f>
        <v>0</v>
      </c>
      <c r="CD2025" s="31">
        <f t="shared" si="6716"/>
        <v>78667</v>
      </c>
      <c r="CE2025" s="31">
        <f t="shared" si="6717"/>
        <v>28813.599999999999</v>
      </c>
      <c r="CF2025" s="31">
        <f t="shared" si="6718"/>
        <v>28813.599999999999</v>
      </c>
      <c r="CG2025" s="31">
        <f t="shared" ref="CG2025:CG2031" si="6959">CG2026</f>
        <v>0</v>
      </c>
      <c r="CH2025" s="24"/>
      <c r="CI2025" s="40"/>
      <c r="CO2025" s="1" t="s">
        <v>31</v>
      </c>
    </row>
    <row r="2026" ht="43.75">
      <c r="A2026" s="16" t="s">
        <v>1170</v>
      </c>
      <c r="B2026" s="17">
        <v>600</v>
      </c>
      <c r="C2026" s="16"/>
      <c r="D2026" s="16"/>
      <c r="E2026" s="39" t="s">
        <v>45</v>
      </c>
      <c r="F2026" s="31">
        <f t="shared" si="6919"/>
        <v>28667</v>
      </c>
      <c r="G2026" s="31">
        <f t="shared" si="6920"/>
        <v>28813.599999999999</v>
      </c>
      <c r="H2026" s="31">
        <f t="shared" si="6921"/>
        <v>28813.599999999999</v>
      </c>
      <c r="I2026" s="31">
        <f t="shared" si="6922"/>
        <v>0</v>
      </c>
      <c r="J2026" s="31">
        <f t="shared" si="6923"/>
        <v>0</v>
      </c>
      <c r="K2026" s="31">
        <f t="shared" si="6924"/>
        <v>0</v>
      </c>
      <c r="L2026" s="31">
        <f t="shared" si="6801"/>
        <v>28667</v>
      </c>
      <c r="M2026" s="31">
        <f t="shared" si="6802"/>
        <v>28813.599999999999</v>
      </c>
      <c r="N2026" s="31">
        <f t="shared" si="6803"/>
        <v>28813.599999999999</v>
      </c>
      <c r="O2026" s="31">
        <f t="shared" si="6925"/>
        <v>50000</v>
      </c>
      <c r="P2026" s="31">
        <f t="shared" si="6926"/>
        <v>0</v>
      </c>
      <c r="Q2026" s="31">
        <f t="shared" si="6927"/>
        <v>0</v>
      </c>
      <c r="R2026" s="31">
        <f t="shared" si="6804"/>
        <v>78667</v>
      </c>
      <c r="S2026" s="31">
        <f t="shared" si="6805"/>
        <v>28813.599999999999</v>
      </c>
      <c r="T2026" s="31">
        <f t="shared" si="6806"/>
        <v>28813.599999999999</v>
      </c>
      <c r="U2026" s="31">
        <f t="shared" si="6928"/>
        <v>0</v>
      </c>
      <c r="V2026" s="31">
        <f t="shared" si="6929"/>
        <v>0</v>
      </c>
      <c r="W2026" s="31">
        <f t="shared" si="6930"/>
        <v>0</v>
      </c>
      <c r="X2026" s="31">
        <f t="shared" si="6807"/>
        <v>78667</v>
      </c>
      <c r="Y2026" s="31">
        <f t="shared" si="6808"/>
        <v>28813.599999999999</v>
      </c>
      <c r="Z2026" s="31">
        <f t="shared" si="6809"/>
        <v>28813.599999999999</v>
      </c>
      <c r="AA2026" s="31">
        <f t="shared" si="6931"/>
        <v>0</v>
      </c>
      <c r="AB2026" s="31">
        <f t="shared" si="6932"/>
        <v>0</v>
      </c>
      <c r="AC2026" s="31">
        <f t="shared" si="6933"/>
        <v>0</v>
      </c>
      <c r="AD2026" s="31">
        <f t="shared" si="6810"/>
        <v>78667</v>
      </c>
      <c r="AE2026" s="31">
        <f t="shared" si="6811"/>
        <v>28813.599999999999</v>
      </c>
      <c r="AF2026" s="31">
        <f t="shared" si="6812"/>
        <v>28813.599999999999</v>
      </c>
      <c r="AG2026" s="31">
        <f t="shared" si="6934"/>
        <v>0</v>
      </c>
      <c r="AH2026" s="31">
        <f t="shared" si="6935"/>
        <v>0</v>
      </c>
      <c r="AI2026" s="31">
        <f t="shared" si="6936"/>
        <v>0</v>
      </c>
      <c r="AJ2026" s="31">
        <f t="shared" si="6813"/>
        <v>78667</v>
      </c>
      <c r="AK2026" s="31">
        <f t="shared" si="6814"/>
        <v>28813.599999999999</v>
      </c>
      <c r="AL2026" s="31">
        <f t="shared" si="6815"/>
        <v>28813.599999999999</v>
      </c>
      <c r="AM2026" s="31">
        <f t="shared" si="6937"/>
        <v>0</v>
      </c>
      <c r="AN2026" s="31">
        <f t="shared" si="6938"/>
        <v>0</v>
      </c>
      <c r="AO2026" s="31">
        <f t="shared" si="6939"/>
        <v>0</v>
      </c>
      <c r="AP2026" s="31">
        <f t="shared" si="6816"/>
        <v>78667</v>
      </c>
      <c r="AQ2026" s="31">
        <f t="shared" si="6817"/>
        <v>28813.599999999999</v>
      </c>
      <c r="AR2026" s="31">
        <f t="shared" si="6818"/>
        <v>28813.599999999999</v>
      </c>
      <c r="AS2026" s="31">
        <f t="shared" si="6940"/>
        <v>0</v>
      </c>
      <c r="AT2026" s="31">
        <f t="shared" si="6941"/>
        <v>0</v>
      </c>
      <c r="AU2026" s="31">
        <f t="shared" si="6942"/>
        <v>0</v>
      </c>
      <c r="AV2026" s="31">
        <f t="shared" si="6819"/>
        <v>78667</v>
      </c>
      <c r="AW2026" s="31">
        <f t="shared" si="6820"/>
        <v>28813.599999999999</v>
      </c>
      <c r="AX2026" s="31">
        <f t="shared" si="6821"/>
        <v>28813.599999999999</v>
      </c>
      <c r="AY2026" s="31">
        <f t="shared" si="6943"/>
        <v>0</v>
      </c>
      <c r="AZ2026" s="31">
        <f t="shared" si="6944"/>
        <v>0</v>
      </c>
      <c r="BA2026" s="31">
        <f t="shared" si="6945"/>
        <v>0</v>
      </c>
      <c r="BB2026" s="31">
        <f t="shared" si="6822"/>
        <v>78667</v>
      </c>
      <c r="BC2026" s="31">
        <f t="shared" si="6823"/>
        <v>28813.599999999999</v>
      </c>
      <c r="BD2026" s="31">
        <f t="shared" si="6824"/>
        <v>28813.599999999999</v>
      </c>
      <c r="BE2026" s="31">
        <f t="shared" si="6946"/>
        <v>0</v>
      </c>
      <c r="BF2026" s="31">
        <f t="shared" si="6947"/>
        <v>0</v>
      </c>
      <c r="BG2026" s="31">
        <f t="shared" si="6948"/>
        <v>0</v>
      </c>
      <c r="BH2026" s="31">
        <f t="shared" si="6825"/>
        <v>78667</v>
      </c>
      <c r="BI2026" s="31">
        <f t="shared" si="6826"/>
        <v>28813.599999999999</v>
      </c>
      <c r="BJ2026" s="31">
        <f t="shared" si="6827"/>
        <v>28813.599999999999</v>
      </c>
      <c r="BK2026" s="31">
        <f t="shared" si="6949"/>
        <v>0</v>
      </c>
      <c r="BL2026" s="31">
        <f t="shared" si="6950"/>
        <v>0</v>
      </c>
      <c r="BM2026" s="31">
        <f t="shared" si="6951"/>
        <v>0</v>
      </c>
      <c r="BN2026" s="31">
        <f t="shared" si="6828"/>
        <v>78667</v>
      </c>
      <c r="BO2026" s="31">
        <f t="shared" si="6829"/>
        <v>28813.599999999999</v>
      </c>
      <c r="BP2026" s="31">
        <f t="shared" si="6830"/>
        <v>28813.599999999999</v>
      </c>
      <c r="BQ2026" s="31">
        <f t="shared" si="6952"/>
        <v>0</v>
      </c>
      <c r="BR2026" s="31">
        <f t="shared" si="6953"/>
        <v>0</v>
      </c>
      <c r="BS2026" s="31">
        <f t="shared" si="6831"/>
        <v>78667</v>
      </c>
      <c r="BT2026" s="31">
        <f t="shared" si="6832"/>
        <v>28813.599999999999</v>
      </c>
      <c r="BU2026" s="31">
        <f t="shared" si="6833"/>
        <v>28813.599999999999</v>
      </c>
      <c r="BV2026" s="31">
        <f t="shared" si="6954"/>
        <v>0</v>
      </c>
      <c r="BW2026" s="31">
        <f t="shared" si="6955"/>
        <v>0</v>
      </c>
      <c r="BX2026" s="31">
        <f t="shared" si="6834"/>
        <v>78667</v>
      </c>
      <c r="BY2026" s="31">
        <f t="shared" si="6835"/>
        <v>28813.599999999999</v>
      </c>
      <c r="BZ2026" s="31">
        <f t="shared" si="6836"/>
        <v>28813.599999999999</v>
      </c>
      <c r="CA2026" s="31">
        <f t="shared" si="6956"/>
        <v>0</v>
      </c>
      <c r="CB2026" s="31">
        <f t="shared" si="6957"/>
        <v>0</v>
      </c>
      <c r="CC2026" s="31">
        <f t="shared" si="6958"/>
        <v>0</v>
      </c>
      <c r="CD2026" s="31">
        <f t="shared" si="6716"/>
        <v>78667</v>
      </c>
      <c r="CE2026" s="31">
        <f t="shared" si="6717"/>
        <v>28813.599999999999</v>
      </c>
      <c r="CF2026" s="31">
        <f t="shared" si="6718"/>
        <v>28813.599999999999</v>
      </c>
      <c r="CG2026" s="31">
        <f t="shared" si="6959"/>
        <v>0</v>
      </c>
      <c r="CH2026" s="24"/>
      <c r="CI2026" s="40"/>
      <c r="CM2026" s="1" t="s">
        <v>29</v>
      </c>
    </row>
    <row r="2027" ht="15">
      <c r="A2027" s="16" t="s">
        <v>1170</v>
      </c>
      <c r="B2027" s="17">
        <v>610</v>
      </c>
      <c r="C2027" s="16"/>
      <c r="D2027" s="16"/>
      <c r="E2027" s="39" t="s">
        <v>104</v>
      </c>
      <c r="F2027" s="31">
        <f t="shared" si="6919"/>
        <v>28667</v>
      </c>
      <c r="G2027" s="31">
        <f t="shared" si="6920"/>
        <v>28813.599999999999</v>
      </c>
      <c r="H2027" s="31">
        <f t="shared" si="6921"/>
        <v>28813.599999999999</v>
      </c>
      <c r="I2027" s="31">
        <f t="shared" si="6922"/>
        <v>0</v>
      </c>
      <c r="J2027" s="31">
        <f t="shared" si="6923"/>
        <v>0</v>
      </c>
      <c r="K2027" s="31">
        <f t="shared" si="6924"/>
        <v>0</v>
      </c>
      <c r="L2027" s="31">
        <f t="shared" si="6801"/>
        <v>28667</v>
      </c>
      <c r="M2027" s="31">
        <f t="shared" si="6802"/>
        <v>28813.599999999999</v>
      </c>
      <c r="N2027" s="31">
        <f t="shared" si="6803"/>
        <v>28813.599999999999</v>
      </c>
      <c r="O2027" s="31">
        <f t="shared" si="6925"/>
        <v>50000</v>
      </c>
      <c r="P2027" s="31">
        <f t="shared" si="6926"/>
        <v>0</v>
      </c>
      <c r="Q2027" s="31">
        <f t="shared" si="6927"/>
        <v>0</v>
      </c>
      <c r="R2027" s="31">
        <f t="shared" si="6804"/>
        <v>78667</v>
      </c>
      <c r="S2027" s="31">
        <f t="shared" si="6805"/>
        <v>28813.599999999999</v>
      </c>
      <c r="T2027" s="31">
        <f t="shared" si="6806"/>
        <v>28813.599999999999</v>
      </c>
      <c r="U2027" s="31">
        <f t="shared" si="6928"/>
        <v>0</v>
      </c>
      <c r="V2027" s="31">
        <f t="shared" si="6929"/>
        <v>0</v>
      </c>
      <c r="W2027" s="31">
        <f t="shared" si="6930"/>
        <v>0</v>
      </c>
      <c r="X2027" s="31">
        <f t="shared" si="6807"/>
        <v>78667</v>
      </c>
      <c r="Y2027" s="31">
        <f t="shared" si="6808"/>
        <v>28813.599999999999</v>
      </c>
      <c r="Z2027" s="31">
        <f t="shared" si="6809"/>
        <v>28813.599999999999</v>
      </c>
      <c r="AA2027" s="31">
        <f t="shared" si="6931"/>
        <v>0</v>
      </c>
      <c r="AB2027" s="31">
        <f t="shared" si="6932"/>
        <v>0</v>
      </c>
      <c r="AC2027" s="31">
        <f t="shared" si="6933"/>
        <v>0</v>
      </c>
      <c r="AD2027" s="31">
        <f t="shared" si="6810"/>
        <v>78667</v>
      </c>
      <c r="AE2027" s="31">
        <f t="shared" si="6811"/>
        <v>28813.599999999999</v>
      </c>
      <c r="AF2027" s="31">
        <f t="shared" si="6812"/>
        <v>28813.599999999999</v>
      </c>
      <c r="AG2027" s="31">
        <f t="shared" si="6934"/>
        <v>0</v>
      </c>
      <c r="AH2027" s="31">
        <f t="shared" si="6935"/>
        <v>0</v>
      </c>
      <c r="AI2027" s="31">
        <f t="shared" si="6936"/>
        <v>0</v>
      </c>
      <c r="AJ2027" s="31">
        <f t="shared" si="6813"/>
        <v>78667</v>
      </c>
      <c r="AK2027" s="31">
        <f t="shared" si="6814"/>
        <v>28813.599999999999</v>
      </c>
      <c r="AL2027" s="31">
        <f t="shared" si="6815"/>
        <v>28813.599999999999</v>
      </c>
      <c r="AM2027" s="31">
        <f t="shared" si="6937"/>
        <v>0</v>
      </c>
      <c r="AN2027" s="31">
        <f t="shared" si="6938"/>
        <v>0</v>
      </c>
      <c r="AO2027" s="31">
        <f t="shared" si="6939"/>
        <v>0</v>
      </c>
      <c r="AP2027" s="31">
        <f t="shared" si="6816"/>
        <v>78667</v>
      </c>
      <c r="AQ2027" s="31">
        <f t="shared" si="6817"/>
        <v>28813.599999999999</v>
      </c>
      <c r="AR2027" s="31">
        <f t="shared" si="6818"/>
        <v>28813.599999999999</v>
      </c>
      <c r="AS2027" s="31">
        <f t="shared" si="6940"/>
        <v>0</v>
      </c>
      <c r="AT2027" s="31">
        <f t="shared" si="6941"/>
        <v>0</v>
      </c>
      <c r="AU2027" s="31">
        <f t="shared" si="6942"/>
        <v>0</v>
      </c>
      <c r="AV2027" s="31">
        <f t="shared" si="6819"/>
        <v>78667</v>
      </c>
      <c r="AW2027" s="31">
        <f t="shared" si="6820"/>
        <v>28813.599999999999</v>
      </c>
      <c r="AX2027" s="31">
        <f t="shared" si="6821"/>
        <v>28813.599999999999</v>
      </c>
      <c r="AY2027" s="31">
        <f t="shared" si="6943"/>
        <v>0</v>
      </c>
      <c r="AZ2027" s="31">
        <f t="shared" si="6944"/>
        <v>0</v>
      </c>
      <c r="BA2027" s="31">
        <f t="shared" si="6945"/>
        <v>0</v>
      </c>
      <c r="BB2027" s="31">
        <f t="shared" si="6822"/>
        <v>78667</v>
      </c>
      <c r="BC2027" s="31">
        <f t="shared" si="6823"/>
        <v>28813.599999999999</v>
      </c>
      <c r="BD2027" s="31">
        <f t="shared" si="6824"/>
        <v>28813.599999999999</v>
      </c>
      <c r="BE2027" s="31">
        <f t="shared" si="6946"/>
        <v>0</v>
      </c>
      <c r="BF2027" s="31">
        <f t="shared" si="6947"/>
        <v>0</v>
      </c>
      <c r="BG2027" s="31">
        <f t="shared" si="6948"/>
        <v>0</v>
      </c>
      <c r="BH2027" s="31">
        <f t="shared" si="6825"/>
        <v>78667</v>
      </c>
      <c r="BI2027" s="31">
        <f t="shared" si="6826"/>
        <v>28813.599999999999</v>
      </c>
      <c r="BJ2027" s="31">
        <f t="shared" si="6827"/>
        <v>28813.599999999999</v>
      </c>
      <c r="BK2027" s="31">
        <f t="shared" si="6949"/>
        <v>0</v>
      </c>
      <c r="BL2027" s="31">
        <f t="shared" si="6950"/>
        <v>0</v>
      </c>
      <c r="BM2027" s="31">
        <f t="shared" si="6951"/>
        <v>0</v>
      </c>
      <c r="BN2027" s="31">
        <f t="shared" si="6828"/>
        <v>78667</v>
      </c>
      <c r="BO2027" s="31">
        <f t="shared" si="6829"/>
        <v>28813.599999999999</v>
      </c>
      <c r="BP2027" s="31">
        <f t="shared" si="6830"/>
        <v>28813.599999999999</v>
      </c>
      <c r="BQ2027" s="31">
        <f t="shared" si="6952"/>
        <v>0</v>
      </c>
      <c r="BR2027" s="31">
        <f t="shared" si="6953"/>
        <v>0</v>
      </c>
      <c r="BS2027" s="31">
        <f t="shared" si="6831"/>
        <v>78667</v>
      </c>
      <c r="BT2027" s="31">
        <f t="shared" si="6832"/>
        <v>28813.599999999999</v>
      </c>
      <c r="BU2027" s="31">
        <f t="shared" si="6833"/>
        <v>28813.599999999999</v>
      </c>
      <c r="BV2027" s="31">
        <f t="shared" si="6954"/>
        <v>0</v>
      </c>
      <c r="BW2027" s="31">
        <f t="shared" si="6955"/>
        <v>0</v>
      </c>
      <c r="BX2027" s="31">
        <f t="shared" si="6834"/>
        <v>78667</v>
      </c>
      <c r="BY2027" s="31">
        <f t="shared" si="6835"/>
        <v>28813.599999999999</v>
      </c>
      <c r="BZ2027" s="31">
        <f t="shared" si="6836"/>
        <v>28813.599999999999</v>
      </c>
      <c r="CA2027" s="31">
        <f t="shared" si="6956"/>
        <v>0</v>
      </c>
      <c r="CB2027" s="31">
        <f t="shared" si="6957"/>
        <v>0</v>
      </c>
      <c r="CC2027" s="31">
        <f t="shared" si="6958"/>
        <v>0</v>
      </c>
      <c r="CD2027" s="31">
        <f t="shared" si="6716"/>
        <v>78667</v>
      </c>
      <c r="CE2027" s="31">
        <f t="shared" si="6717"/>
        <v>28813.599999999999</v>
      </c>
      <c r="CF2027" s="31">
        <f t="shared" si="6718"/>
        <v>28813.599999999999</v>
      </c>
      <c r="CG2027" s="31">
        <f t="shared" si="6959"/>
        <v>0</v>
      </c>
      <c r="CH2027" s="24"/>
      <c r="CI2027" s="40"/>
      <c r="CN2027" s="1" t="s">
        <v>30</v>
      </c>
    </row>
    <row r="2028" ht="15">
      <c r="A2028" s="16" t="s">
        <v>1170</v>
      </c>
      <c r="B2028" s="17">
        <v>610</v>
      </c>
      <c r="C2028" s="16" t="s">
        <v>66</v>
      </c>
      <c r="D2028" s="16" t="s">
        <v>42</v>
      </c>
      <c r="E2028" s="39" t="s">
        <v>1001</v>
      </c>
      <c r="F2028" s="31">
        <v>28667</v>
      </c>
      <c r="G2028" s="31">
        <v>28813.599999999999</v>
      </c>
      <c r="H2028" s="31">
        <v>28813.599999999999</v>
      </c>
      <c r="I2028" s="31"/>
      <c r="J2028" s="31"/>
      <c r="K2028" s="31"/>
      <c r="L2028" s="31">
        <f t="shared" si="6801"/>
        <v>28667</v>
      </c>
      <c r="M2028" s="31">
        <f t="shared" si="6802"/>
        <v>28813.599999999999</v>
      </c>
      <c r="N2028" s="31">
        <f t="shared" si="6803"/>
        <v>28813.599999999999</v>
      </c>
      <c r="O2028" s="31">
        <v>50000</v>
      </c>
      <c r="P2028" s="31"/>
      <c r="Q2028" s="31"/>
      <c r="R2028" s="31">
        <f t="shared" si="6804"/>
        <v>78667</v>
      </c>
      <c r="S2028" s="31">
        <f t="shared" si="6805"/>
        <v>28813.599999999999</v>
      </c>
      <c r="T2028" s="31">
        <f t="shared" si="6806"/>
        <v>28813.599999999999</v>
      </c>
      <c r="U2028" s="31"/>
      <c r="V2028" s="31"/>
      <c r="W2028" s="31"/>
      <c r="X2028" s="31">
        <f t="shared" si="6807"/>
        <v>78667</v>
      </c>
      <c r="Y2028" s="31">
        <f t="shared" si="6808"/>
        <v>28813.599999999999</v>
      </c>
      <c r="Z2028" s="31">
        <f t="shared" si="6809"/>
        <v>28813.599999999999</v>
      </c>
      <c r="AA2028" s="31"/>
      <c r="AB2028" s="31"/>
      <c r="AC2028" s="31"/>
      <c r="AD2028" s="31">
        <f t="shared" si="6810"/>
        <v>78667</v>
      </c>
      <c r="AE2028" s="31">
        <f t="shared" si="6811"/>
        <v>28813.599999999999</v>
      </c>
      <c r="AF2028" s="31">
        <f t="shared" si="6812"/>
        <v>28813.599999999999</v>
      </c>
      <c r="AG2028" s="31"/>
      <c r="AH2028" s="31"/>
      <c r="AI2028" s="31"/>
      <c r="AJ2028" s="31">
        <f t="shared" si="6813"/>
        <v>78667</v>
      </c>
      <c r="AK2028" s="31">
        <f t="shared" si="6814"/>
        <v>28813.599999999999</v>
      </c>
      <c r="AL2028" s="31">
        <f t="shared" si="6815"/>
        <v>28813.599999999999</v>
      </c>
      <c r="AM2028" s="31"/>
      <c r="AN2028" s="31"/>
      <c r="AO2028" s="31"/>
      <c r="AP2028" s="31">
        <f t="shared" si="6816"/>
        <v>78667</v>
      </c>
      <c r="AQ2028" s="31">
        <f t="shared" si="6817"/>
        <v>28813.599999999999</v>
      </c>
      <c r="AR2028" s="31">
        <f t="shared" si="6818"/>
        <v>28813.599999999999</v>
      </c>
      <c r="AS2028" s="31"/>
      <c r="AT2028" s="31"/>
      <c r="AU2028" s="31"/>
      <c r="AV2028" s="31">
        <f t="shared" si="6819"/>
        <v>78667</v>
      </c>
      <c r="AW2028" s="31">
        <f t="shared" si="6820"/>
        <v>28813.599999999999</v>
      </c>
      <c r="AX2028" s="31">
        <f t="shared" si="6821"/>
        <v>28813.599999999999</v>
      </c>
      <c r="AY2028" s="31"/>
      <c r="AZ2028" s="31"/>
      <c r="BA2028" s="31"/>
      <c r="BB2028" s="31">
        <f t="shared" si="6822"/>
        <v>78667</v>
      </c>
      <c r="BC2028" s="31">
        <f t="shared" si="6823"/>
        <v>28813.599999999999</v>
      </c>
      <c r="BD2028" s="31">
        <f t="shared" si="6824"/>
        <v>28813.599999999999</v>
      </c>
      <c r="BE2028" s="31"/>
      <c r="BF2028" s="31"/>
      <c r="BG2028" s="31"/>
      <c r="BH2028" s="31">
        <f t="shared" si="6825"/>
        <v>78667</v>
      </c>
      <c r="BI2028" s="31">
        <f t="shared" si="6826"/>
        <v>28813.599999999999</v>
      </c>
      <c r="BJ2028" s="31">
        <f t="shared" si="6827"/>
        <v>28813.599999999999</v>
      </c>
      <c r="BK2028" s="31"/>
      <c r="BL2028" s="31"/>
      <c r="BM2028" s="31"/>
      <c r="BN2028" s="31">
        <f t="shared" si="6828"/>
        <v>78667</v>
      </c>
      <c r="BO2028" s="31">
        <f t="shared" si="6829"/>
        <v>28813.599999999999</v>
      </c>
      <c r="BP2028" s="31">
        <f t="shared" si="6830"/>
        <v>28813.599999999999</v>
      </c>
      <c r="BQ2028" s="31"/>
      <c r="BR2028" s="31"/>
      <c r="BS2028" s="31">
        <f t="shared" si="6831"/>
        <v>78667</v>
      </c>
      <c r="BT2028" s="31">
        <f t="shared" si="6832"/>
        <v>28813.599999999999</v>
      </c>
      <c r="BU2028" s="31">
        <f t="shared" si="6833"/>
        <v>28813.599999999999</v>
      </c>
      <c r="BV2028" s="31"/>
      <c r="BW2028" s="31"/>
      <c r="BX2028" s="31">
        <f t="shared" si="6834"/>
        <v>78667</v>
      </c>
      <c r="BY2028" s="31">
        <f t="shared" si="6835"/>
        <v>28813.599999999999</v>
      </c>
      <c r="BZ2028" s="31">
        <f t="shared" si="6836"/>
        <v>28813.599999999999</v>
      </c>
      <c r="CA2028" s="31"/>
      <c r="CB2028" s="31"/>
      <c r="CC2028" s="31"/>
      <c r="CD2028" s="31">
        <f t="shared" si="6716"/>
        <v>78667</v>
      </c>
      <c r="CE2028" s="31">
        <f t="shared" si="6717"/>
        <v>28813.599999999999</v>
      </c>
      <c r="CF2028" s="31">
        <f t="shared" si="6718"/>
        <v>28813.599999999999</v>
      </c>
      <c r="CG2028" s="31"/>
      <c r="CH2028" s="24"/>
      <c r="CI2028" s="40"/>
    </row>
    <row r="2029" ht="29.850000000000001">
      <c r="A2029" s="16" t="s">
        <v>1171</v>
      </c>
      <c r="B2029" s="17"/>
      <c r="C2029" s="16"/>
      <c r="D2029" s="16"/>
      <c r="E2029" s="39" t="s">
        <v>206</v>
      </c>
      <c r="F2029" s="31">
        <f t="shared" si="6919"/>
        <v>146.59999999999999</v>
      </c>
      <c r="G2029" s="31">
        <f t="shared" si="6920"/>
        <v>0</v>
      </c>
      <c r="H2029" s="31">
        <f t="shared" si="6921"/>
        <v>0</v>
      </c>
      <c r="I2029" s="31">
        <f t="shared" si="6922"/>
        <v>0</v>
      </c>
      <c r="J2029" s="31">
        <f t="shared" si="6923"/>
        <v>0</v>
      </c>
      <c r="K2029" s="31">
        <f t="shared" si="6924"/>
        <v>0</v>
      </c>
      <c r="L2029" s="31">
        <f t="shared" si="6801"/>
        <v>146.59999999999999</v>
      </c>
      <c r="M2029" s="31">
        <f t="shared" si="6802"/>
        <v>0</v>
      </c>
      <c r="N2029" s="31">
        <f t="shared" si="6803"/>
        <v>0</v>
      </c>
      <c r="O2029" s="31">
        <f t="shared" si="6925"/>
        <v>0</v>
      </c>
      <c r="P2029" s="31">
        <f t="shared" si="6926"/>
        <v>0</v>
      </c>
      <c r="Q2029" s="31">
        <f t="shared" si="6927"/>
        <v>0</v>
      </c>
      <c r="R2029" s="31">
        <f t="shared" si="6804"/>
        <v>146.59999999999999</v>
      </c>
      <c r="S2029" s="31">
        <f t="shared" si="6805"/>
        <v>0</v>
      </c>
      <c r="T2029" s="31">
        <f t="shared" si="6806"/>
        <v>0</v>
      </c>
      <c r="U2029" s="31">
        <f t="shared" si="6928"/>
        <v>0</v>
      </c>
      <c r="V2029" s="31">
        <f t="shared" si="6929"/>
        <v>0</v>
      </c>
      <c r="W2029" s="31">
        <f t="shared" si="6930"/>
        <v>0</v>
      </c>
      <c r="X2029" s="31">
        <f t="shared" si="6807"/>
        <v>146.59999999999999</v>
      </c>
      <c r="Y2029" s="31">
        <f t="shared" si="6808"/>
        <v>0</v>
      </c>
      <c r="Z2029" s="31">
        <f t="shared" si="6809"/>
        <v>0</v>
      </c>
      <c r="AA2029" s="31">
        <f t="shared" si="6931"/>
        <v>0</v>
      </c>
      <c r="AB2029" s="31">
        <f t="shared" si="6932"/>
        <v>0</v>
      </c>
      <c r="AC2029" s="31">
        <f t="shared" si="6933"/>
        <v>0</v>
      </c>
      <c r="AD2029" s="31">
        <f t="shared" si="6810"/>
        <v>146.59999999999999</v>
      </c>
      <c r="AE2029" s="31">
        <f t="shared" si="6811"/>
        <v>0</v>
      </c>
      <c r="AF2029" s="31">
        <f t="shared" si="6812"/>
        <v>0</v>
      </c>
      <c r="AG2029" s="31">
        <f t="shared" si="6934"/>
        <v>0</v>
      </c>
      <c r="AH2029" s="31">
        <f t="shared" si="6935"/>
        <v>0</v>
      </c>
      <c r="AI2029" s="31">
        <f t="shared" si="6936"/>
        <v>0</v>
      </c>
      <c r="AJ2029" s="31">
        <f t="shared" si="6813"/>
        <v>146.59999999999999</v>
      </c>
      <c r="AK2029" s="31">
        <f t="shared" si="6814"/>
        <v>0</v>
      </c>
      <c r="AL2029" s="31">
        <f t="shared" si="6815"/>
        <v>0</v>
      </c>
      <c r="AM2029" s="31">
        <f t="shared" si="6937"/>
        <v>0</v>
      </c>
      <c r="AN2029" s="31">
        <f t="shared" si="6938"/>
        <v>0</v>
      </c>
      <c r="AO2029" s="31">
        <f t="shared" si="6939"/>
        <v>0</v>
      </c>
      <c r="AP2029" s="31">
        <f t="shared" si="6816"/>
        <v>146.59999999999999</v>
      </c>
      <c r="AQ2029" s="31">
        <f t="shared" si="6817"/>
        <v>0</v>
      </c>
      <c r="AR2029" s="31">
        <f t="shared" si="6818"/>
        <v>0</v>
      </c>
      <c r="AS2029" s="31">
        <f t="shared" si="6940"/>
        <v>0</v>
      </c>
      <c r="AT2029" s="31">
        <f t="shared" si="6941"/>
        <v>0</v>
      </c>
      <c r="AU2029" s="31">
        <f t="shared" si="6942"/>
        <v>0</v>
      </c>
      <c r="AV2029" s="31">
        <f t="shared" si="6819"/>
        <v>146.59999999999999</v>
      </c>
      <c r="AW2029" s="31">
        <f t="shared" si="6820"/>
        <v>0</v>
      </c>
      <c r="AX2029" s="31">
        <f t="shared" si="6821"/>
        <v>0</v>
      </c>
      <c r="AY2029" s="31">
        <f t="shared" si="6943"/>
        <v>0</v>
      </c>
      <c r="AZ2029" s="31">
        <f t="shared" si="6944"/>
        <v>0</v>
      </c>
      <c r="BA2029" s="31">
        <f t="shared" si="6945"/>
        <v>0</v>
      </c>
      <c r="BB2029" s="31">
        <f t="shared" si="6822"/>
        <v>146.59999999999999</v>
      </c>
      <c r="BC2029" s="31">
        <f t="shared" si="6823"/>
        <v>0</v>
      </c>
      <c r="BD2029" s="31">
        <f t="shared" si="6824"/>
        <v>0</v>
      </c>
      <c r="BE2029" s="31">
        <f t="shared" si="6946"/>
        <v>0</v>
      </c>
      <c r="BF2029" s="31">
        <f t="shared" si="6947"/>
        <v>0</v>
      </c>
      <c r="BG2029" s="31">
        <f t="shared" si="6948"/>
        <v>0</v>
      </c>
      <c r="BH2029" s="31">
        <f t="shared" si="6825"/>
        <v>146.59999999999999</v>
      </c>
      <c r="BI2029" s="31">
        <f t="shared" si="6826"/>
        <v>0</v>
      </c>
      <c r="BJ2029" s="31">
        <f t="shared" si="6827"/>
        <v>0</v>
      </c>
      <c r="BK2029" s="31">
        <f t="shared" si="6949"/>
        <v>0</v>
      </c>
      <c r="BL2029" s="31">
        <f t="shared" si="6950"/>
        <v>0</v>
      </c>
      <c r="BM2029" s="31">
        <f t="shared" si="6951"/>
        <v>0</v>
      </c>
      <c r="BN2029" s="31">
        <f t="shared" si="6828"/>
        <v>146.59999999999999</v>
      </c>
      <c r="BO2029" s="31">
        <f t="shared" si="6829"/>
        <v>0</v>
      </c>
      <c r="BP2029" s="31">
        <f t="shared" si="6830"/>
        <v>0</v>
      </c>
      <c r="BQ2029" s="31">
        <f t="shared" si="6952"/>
        <v>0</v>
      </c>
      <c r="BR2029" s="31">
        <f t="shared" si="6953"/>
        <v>0</v>
      </c>
      <c r="BS2029" s="31">
        <f t="shared" si="6831"/>
        <v>146.59999999999999</v>
      </c>
      <c r="BT2029" s="31">
        <f t="shared" si="6832"/>
        <v>0</v>
      </c>
      <c r="BU2029" s="31">
        <f t="shared" si="6833"/>
        <v>0</v>
      </c>
      <c r="BV2029" s="31">
        <f t="shared" si="6954"/>
        <v>0</v>
      </c>
      <c r="BW2029" s="31">
        <f t="shared" si="6955"/>
        <v>0</v>
      </c>
      <c r="BX2029" s="31">
        <f t="shared" si="6834"/>
        <v>146.59999999999999</v>
      </c>
      <c r="BY2029" s="31">
        <f t="shared" si="6835"/>
        <v>0</v>
      </c>
      <c r="BZ2029" s="31">
        <f t="shared" si="6836"/>
        <v>0</v>
      </c>
      <c r="CA2029" s="31">
        <f t="shared" si="6956"/>
        <v>0</v>
      </c>
      <c r="CB2029" s="31">
        <f t="shared" si="6957"/>
        <v>0</v>
      </c>
      <c r="CC2029" s="31">
        <f t="shared" si="6958"/>
        <v>0</v>
      </c>
      <c r="CD2029" s="31">
        <f t="shared" si="6716"/>
        <v>146.59999999999999</v>
      </c>
      <c r="CE2029" s="31">
        <f t="shared" si="6717"/>
        <v>0</v>
      </c>
      <c r="CF2029" s="31">
        <f t="shared" si="6718"/>
        <v>0</v>
      </c>
      <c r="CG2029" s="31">
        <f t="shared" si="6959"/>
        <v>0</v>
      </c>
      <c r="CH2029" s="24"/>
      <c r="CI2029" s="40"/>
      <c r="CO2029" s="1" t="s">
        <v>31</v>
      </c>
    </row>
    <row r="2030" ht="43.75">
      <c r="A2030" s="16" t="s">
        <v>1171</v>
      </c>
      <c r="B2030" s="17">
        <v>600</v>
      </c>
      <c r="C2030" s="16"/>
      <c r="D2030" s="16"/>
      <c r="E2030" s="39" t="s">
        <v>45</v>
      </c>
      <c r="F2030" s="31">
        <f t="shared" si="6919"/>
        <v>146.59999999999999</v>
      </c>
      <c r="G2030" s="31">
        <f t="shared" si="6920"/>
        <v>0</v>
      </c>
      <c r="H2030" s="31">
        <f t="shared" si="6921"/>
        <v>0</v>
      </c>
      <c r="I2030" s="31">
        <f t="shared" si="6922"/>
        <v>0</v>
      </c>
      <c r="J2030" s="31">
        <f t="shared" si="6923"/>
        <v>0</v>
      </c>
      <c r="K2030" s="31">
        <f t="shared" si="6924"/>
        <v>0</v>
      </c>
      <c r="L2030" s="31">
        <f t="shared" si="6801"/>
        <v>146.59999999999999</v>
      </c>
      <c r="M2030" s="31">
        <f t="shared" si="6802"/>
        <v>0</v>
      </c>
      <c r="N2030" s="31">
        <f t="shared" si="6803"/>
        <v>0</v>
      </c>
      <c r="O2030" s="31">
        <f t="shared" si="6925"/>
        <v>0</v>
      </c>
      <c r="P2030" s="31">
        <f t="shared" si="6926"/>
        <v>0</v>
      </c>
      <c r="Q2030" s="31">
        <f t="shared" si="6927"/>
        <v>0</v>
      </c>
      <c r="R2030" s="31">
        <f t="shared" si="6804"/>
        <v>146.59999999999999</v>
      </c>
      <c r="S2030" s="31">
        <f t="shared" si="6805"/>
        <v>0</v>
      </c>
      <c r="T2030" s="31">
        <f t="shared" si="6806"/>
        <v>0</v>
      </c>
      <c r="U2030" s="31">
        <f t="shared" si="6928"/>
        <v>0</v>
      </c>
      <c r="V2030" s="31">
        <f t="shared" si="6929"/>
        <v>0</v>
      </c>
      <c r="W2030" s="31">
        <f t="shared" si="6930"/>
        <v>0</v>
      </c>
      <c r="X2030" s="31">
        <f t="shared" si="6807"/>
        <v>146.59999999999999</v>
      </c>
      <c r="Y2030" s="31">
        <f t="shared" si="6808"/>
        <v>0</v>
      </c>
      <c r="Z2030" s="31">
        <f t="shared" si="6809"/>
        <v>0</v>
      </c>
      <c r="AA2030" s="31">
        <f t="shared" si="6931"/>
        <v>0</v>
      </c>
      <c r="AB2030" s="31">
        <f t="shared" si="6932"/>
        <v>0</v>
      </c>
      <c r="AC2030" s="31">
        <f t="shared" si="6933"/>
        <v>0</v>
      </c>
      <c r="AD2030" s="31">
        <f t="shared" si="6810"/>
        <v>146.59999999999999</v>
      </c>
      <c r="AE2030" s="31">
        <f t="shared" si="6811"/>
        <v>0</v>
      </c>
      <c r="AF2030" s="31">
        <f t="shared" si="6812"/>
        <v>0</v>
      </c>
      <c r="AG2030" s="31">
        <f t="shared" si="6934"/>
        <v>0</v>
      </c>
      <c r="AH2030" s="31">
        <f t="shared" si="6935"/>
        <v>0</v>
      </c>
      <c r="AI2030" s="31">
        <f t="shared" si="6936"/>
        <v>0</v>
      </c>
      <c r="AJ2030" s="31">
        <f t="shared" si="6813"/>
        <v>146.59999999999999</v>
      </c>
      <c r="AK2030" s="31">
        <f t="shared" si="6814"/>
        <v>0</v>
      </c>
      <c r="AL2030" s="31">
        <f t="shared" si="6815"/>
        <v>0</v>
      </c>
      <c r="AM2030" s="31">
        <f t="shared" si="6937"/>
        <v>0</v>
      </c>
      <c r="AN2030" s="31">
        <f t="shared" si="6938"/>
        <v>0</v>
      </c>
      <c r="AO2030" s="31">
        <f t="shared" si="6939"/>
        <v>0</v>
      </c>
      <c r="AP2030" s="31">
        <f t="shared" si="6816"/>
        <v>146.59999999999999</v>
      </c>
      <c r="AQ2030" s="31">
        <f t="shared" si="6817"/>
        <v>0</v>
      </c>
      <c r="AR2030" s="31">
        <f t="shared" si="6818"/>
        <v>0</v>
      </c>
      <c r="AS2030" s="31">
        <f t="shared" si="6940"/>
        <v>0</v>
      </c>
      <c r="AT2030" s="31">
        <f t="shared" si="6941"/>
        <v>0</v>
      </c>
      <c r="AU2030" s="31">
        <f t="shared" si="6942"/>
        <v>0</v>
      </c>
      <c r="AV2030" s="31">
        <f t="shared" si="6819"/>
        <v>146.59999999999999</v>
      </c>
      <c r="AW2030" s="31">
        <f t="shared" si="6820"/>
        <v>0</v>
      </c>
      <c r="AX2030" s="31">
        <f t="shared" si="6821"/>
        <v>0</v>
      </c>
      <c r="AY2030" s="31">
        <f t="shared" si="6943"/>
        <v>0</v>
      </c>
      <c r="AZ2030" s="31">
        <f t="shared" si="6944"/>
        <v>0</v>
      </c>
      <c r="BA2030" s="31">
        <f t="shared" si="6945"/>
        <v>0</v>
      </c>
      <c r="BB2030" s="31">
        <f t="shared" si="6822"/>
        <v>146.59999999999999</v>
      </c>
      <c r="BC2030" s="31">
        <f t="shared" si="6823"/>
        <v>0</v>
      </c>
      <c r="BD2030" s="31">
        <f t="shared" si="6824"/>
        <v>0</v>
      </c>
      <c r="BE2030" s="31">
        <f t="shared" si="6946"/>
        <v>0</v>
      </c>
      <c r="BF2030" s="31">
        <f t="shared" si="6947"/>
        <v>0</v>
      </c>
      <c r="BG2030" s="31">
        <f t="shared" si="6948"/>
        <v>0</v>
      </c>
      <c r="BH2030" s="31">
        <f t="shared" si="6825"/>
        <v>146.59999999999999</v>
      </c>
      <c r="BI2030" s="31">
        <f t="shared" si="6826"/>
        <v>0</v>
      </c>
      <c r="BJ2030" s="31">
        <f t="shared" si="6827"/>
        <v>0</v>
      </c>
      <c r="BK2030" s="31">
        <f t="shared" si="6949"/>
        <v>0</v>
      </c>
      <c r="BL2030" s="31">
        <f t="shared" si="6950"/>
        <v>0</v>
      </c>
      <c r="BM2030" s="31">
        <f t="shared" si="6951"/>
        <v>0</v>
      </c>
      <c r="BN2030" s="31">
        <f t="shared" si="6828"/>
        <v>146.59999999999999</v>
      </c>
      <c r="BO2030" s="31">
        <f t="shared" si="6829"/>
        <v>0</v>
      </c>
      <c r="BP2030" s="31">
        <f t="shared" si="6830"/>
        <v>0</v>
      </c>
      <c r="BQ2030" s="31">
        <f t="shared" si="6952"/>
        <v>0</v>
      </c>
      <c r="BR2030" s="31">
        <f t="shared" si="6953"/>
        <v>0</v>
      </c>
      <c r="BS2030" s="31">
        <f t="shared" si="6831"/>
        <v>146.59999999999999</v>
      </c>
      <c r="BT2030" s="31">
        <f t="shared" si="6832"/>
        <v>0</v>
      </c>
      <c r="BU2030" s="31">
        <f t="shared" si="6833"/>
        <v>0</v>
      </c>
      <c r="BV2030" s="31">
        <f t="shared" si="6954"/>
        <v>0</v>
      </c>
      <c r="BW2030" s="31">
        <f t="shared" si="6955"/>
        <v>0</v>
      </c>
      <c r="BX2030" s="31">
        <f t="shared" si="6834"/>
        <v>146.59999999999999</v>
      </c>
      <c r="BY2030" s="31">
        <f t="shared" si="6835"/>
        <v>0</v>
      </c>
      <c r="BZ2030" s="31">
        <f t="shared" si="6836"/>
        <v>0</v>
      </c>
      <c r="CA2030" s="31">
        <f t="shared" si="6956"/>
        <v>0</v>
      </c>
      <c r="CB2030" s="31">
        <f t="shared" si="6957"/>
        <v>0</v>
      </c>
      <c r="CC2030" s="31">
        <f t="shared" si="6958"/>
        <v>0</v>
      </c>
      <c r="CD2030" s="31">
        <f t="shared" ref="CD2030:CD2093" si="6960">BX2030+CA2030</f>
        <v>146.59999999999999</v>
      </c>
      <c r="CE2030" s="31">
        <f t="shared" ref="CE2030:CE2093" si="6961">BY2030+CB2030</f>
        <v>0</v>
      </c>
      <c r="CF2030" s="31">
        <f t="shared" ref="CF2030:CF2093" si="6962">BZ2030+CC2030</f>
        <v>0</v>
      </c>
      <c r="CG2030" s="31">
        <f t="shared" si="6959"/>
        <v>0</v>
      </c>
      <c r="CH2030" s="24"/>
      <c r="CI2030" s="40"/>
      <c r="CM2030" s="1" t="s">
        <v>29</v>
      </c>
    </row>
    <row r="2031" ht="15">
      <c r="A2031" s="16" t="s">
        <v>1171</v>
      </c>
      <c r="B2031" s="17">
        <v>610</v>
      </c>
      <c r="C2031" s="16"/>
      <c r="D2031" s="16"/>
      <c r="E2031" s="39" t="s">
        <v>104</v>
      </c>
      <c r="F2031" s="31">
        <f t="shared" si="6919"/>
        <v>146.59999999999999</v>
      </c>
      <c r="G2031" s="31">
        <f t="shared" si="6920"/>
        <v>0</v>
      </c>
      <c r="H2031" s="31">
        <f t="shared" si="6921"/>
        <v>0</v>
      </c>
      <c r="I2031" s="31">
        <f t="shared" si="6922"/>
        <v>0</v>
      </c>
      <c r="J2031" s="31">
        <f t="shared" si="6923"/>
        <v>0</v>
      </c>
      <c r="K2031" s="31">
        <f t="shared" si="6924"/>
        <v>0</v>
      </c>
      <c r="L2031" s="31">
        <f t="shared" si="6801"/>
        <v>146.59999999999999</v>
      </c>
      <c r="M2031" s="31">
        <f t="shared" si="6802"/>
        <v>0</v>
      </c>
      <c r="N2031" s="31">
        <f t="shared" si="6803"/>
        <v>0</v>
      </c>
      <c r="O2031" s="31">
        <f t="shared" si="6925"/>
        <v>0</v>
      </c>
      <c r="P2031" s="31">
        <f t="shared" si="6926"/>
        <v>0</v>
      </c>
      <c r="Q2031" s="31">
        <f t="shared" si="6927"/>
        <v>0</v>
      </c>
      <c r="R2031" s="31">
        <f t="shared" si="6804"/>
        <v>146.59999999999999</v>
      </c>
      <c r="S2031" s="31">
        <f t="shared" si="6805"/>
        <v>0</v>
      </c>
      <c r="T2031" s="31">
        <f t="shared" si="6806"/>
        <v>0</v>
      </c>
      <c r="U2031" s="31">
        <f t="shared" si="6928"/>
        <v>0</v>
      </c>
      <c r="V2031" s="31">
        <f t="shared" si="6929"/>
        <v>0</v>
      </c>
      <c r="W2031" s="31">
        <f t="shared" si="6930"/>
        <v>0</v>
      </c>
      <c r="X2031" s="31">
        <f t="shared" si="6807"/>
        <v>146.59999999999999</v>
      </c>
      <c r="Y2031" s="31">
        <f t="shared" si="6808"/>
        <v>0</v>
      </c>
      <c r="Z2031" s="31">
        <f t="shared" si="6809"/>
        <v>0</v>
      </c>
      <c r="AA2031" s="31">
        <f t="shared" si="6931"/>
        <v>0</v>
      </c>
      <c r="AB2031" s="31">
        <f t="shared" si="6932"/>
        <v>0</v>
      </c>
      <c r="AC2031" s="31">
        <f t="shared" si="6933"/>
        <v>0</v>
      </c>
      <c r="AD2031" s="31">
        <f t="shared" si="6810"/>
        <v>146.59999999999999</v>
      </c>
      <c r="AE2031" s="31">
        <f t="shared" si="6811"/>
        <v>0</v>
      </c>
      <c r="AF2031" s="31">
        <f t="shared" si="6812"/>
        <v>0</v>
      </c>
      <c r="AG2031" s="31">
        <f t="shared" si="6934"/>
        <v>0</v>
      </c>
      <c r="AH2031" s="31">
        <f t="shared" si="6935"/>
        <v>0</v>
      </c>
      <c r="AI2031" s="31">
        <f t="shared" si="6936"/>
        <v>0</v>
      </c>
      <c r="AJ2031" s="31">
        <f t="shared" si="6813"/>
        <v>146.59999999999999</v>
      </c>
      <c r="AK2031" s="31">
        <f t="shared" si="6814"/>
        <v>0</v>
      </c>
      <c r="AL2031" s="31">
        <f t="shared" si="6815"/>
        <v>0</v>
      </c>
      <c r="AM2031" s="31">
        <f t="shared" si="6937"/>
        <v>0</v>
      </c>
      <c r="AN2031" s="31">
        <f t="shared" si="6938"/>
        <v>0</v>
      </c>
      <c r="AO2031" s="31">
        <f t="shared" si="6939"/>
        <v>0</v>
      </c>
      <c r="AP2031" s="31">
        <f t="shared" si="6816"/>
        <v>146.59999999999999</v>
      </c>
      <c r="AQ2031" s="31">
        <f t="shared" si="6817"/>
        <v>0</v>
      </c>
      <c r="AR2031" s="31">
        <f t="shared" si="6818"/>
        <v>0</v>
      </c>
      <c r="AS2031" s="31">
        <f t="shared" si="6940"/>
        <v>0</v>
      </c>
      <c r="AT2031" s="31">
        <f t="shared" si="6941"/>
        <v>0</v>
      </c>
      <c r="AU2031" s="31">
        <f t="shared" si="6942"/>
        <v>0</v>
      </c>
      <c r="AV2031" s="31">
        <f t="shared" si="6819"/>
        <v>146.59999999999999</v>
      </c>
      <c r="AW2031" s="31">
        <f t="shared" si="6820"/>
        <v>0</v>
      </c>
      <c r="AX2031" s="31">
        <f t="shared" si="6821"/>
        <v>0</v>
      </c>
      <c r="AY2031" s="31">
        <f t="shared" si="6943"/>
        <v>0</v>
      </c>
      <c r="AZ2031" s="31">
        <f t="shared" si="6944"/>
        <v>0</v>
      </c>
      <c r="BA2031" s="31">
        <f t="shared" si="6945"/>
        <v>0</v>
      </c>
      <c r="BB2031" s="31">
        <f t="shared" si="6822"/>
        <v>146.59999999999999</v>
      </c>
      <c r="BC2031" s="31">
        <f t="shared" si="6823"/>
        <v>0</v>
      </c>
      <c r="BD2031" s="31">
        <f t="shared" si="6824"/>
        <v>0</v>
      </c>
      <c r="BE2031" s="31">
        <f t="shared" si="6946"/>
        <v>0</v>
      </c>
      <c r="BF2031" s="31">
        <f t="shared" si="6947"/>
        <v>0</v>
      </c>
      <c r="BG2031" s="31">
        <f t="shared" si="6948"/>
        <v>0</v>
      </c>
      <c r="BH2031" s="31">
        <f t="shared" si="6825"/>
        <v>146.59999999999999</v>
      </c>
      <c r="BI2031" s="31">
        <f t="shared" si="6826"/>
        <v>0</v>
      </c>
      <c r="BJ2031" s="31">
        <f t="shared" si="6827"/>
        <v>0</v>
      </c>
      <c r="BK2031" s="31">
        <f t="shared" si="6949"/>
        <v>0</v>
      </c>
      <c r="BL2031" s="31">
        <f t="shared" si="6950"/>
        <v>0</v>
      </c>
      <c r="BM2031" s="31">
        <f t="shared" si="6951"/>
        <v>0</v>
      </c>
      <c r="BN2031" s="31">
        <f t="shared" si="6828"/>
        <v>146.59999999999999</v>
      </c>
      <c r="BO2031" s="31">
        <f t="shared" si="6829"/>
        <v>0</v>
      </c>
      <c r="BP2031" s="31">
        <f t="shared" si="6830"/>
        <v>0</v>
      </c>
      <c r="BQ2031" s="31">
        <f t="shared" si="6952"/>
        <v>0</v>
      </c>
      <c r="BR2031" s="31">
        <f t="shared" si="6953"/>
        <v>0</v>
      </c>
      <c r="BS2031" s="31">
        <f t="shared" si="6831"/>
        <v>146.59999999999999</v>
      </c>
      <c r="BT2031" s="31">
        <f t="shared" si="6832"/>
        <v>0</v>
      </c>
      <c r="BU2031" s="31">
        <f t="shared" si="6833"/>
        <v>0</v>
      </c>
      <c r="BV2031" s="31">
        <f t="shared" si="6954"/>
        <v>0</v>
      </c>
      <c r="BW2031" s="31">
        <f t="shared" si="6955"/>
        <v>0</v>
      </c>
      <c r="BX2031" s="31">
        <f t="shared" si="6834"/>
        <v>146.59999999999999</v>
      </c>
      <c r="BY2031" s="31">
        <f t="shared" si="6835"/>
        <v>0</v>
      </c>
      <c r="BZ2031" s="31">
        <f t="shared" si="6836"/>
        <v>0</v>
      </c>
      <c r="CA2031" s="31">
        <f t="shared" si="6956"/>
        <v>0</v>
      </c>
      <c r="CB2031" s="31">
        <f t="shared" si="6957"/>
        <v>0</v>
      </c>
      <c r="CC2031" s="31">
        <f t="shared" si="6958"/>
        <v>0</v>
      </c>
      <c r="CD2031" s="31">
        <f t="shared" si="6960"/>
        <v>146.59999999999999</v>
      </c>
      <c r="CE2031" s="31">
        <f t="shared" si="6961"/>
        <v>0</v>
      </c>
      <c r="CF2031" s="31">
        <f t="shared" si="6962"/>
        <v>0</v>
      </c>
      <c r="CG2031" s="31">
        <f t="shared" si="6959"/>
        <v>0</v>
      </c>
      <c r="CH2031" s="24"/>
      <c r="CI2031" s="40"/>
      <c r="CN2031" s="1" t="s">
        <v>30</v>
      </c>
    </row>
    <row r="2032" ht="15">
      <c r="A2032" s="16" t="s">
        <v>1171</v>
      </c>
      <c r="B2032" s="17">
        <v>610</v>
      </c>
      <c r="C2032" s="16" t="s">
        <v>66</v>
      </c>
      <c r="D2032" s="16" t="s">
        <v>42</v>
      </c>
      <c r="E2032" s="39" t="s">
        <v>1001</v>
      </c>
      <c r="F2032" s="31">
        <v>146.59999999999999</v>
      </c>
      <c r="G2032" s="31"/>
      <c r="H2032" s="31"/>
      <c r="I2032" s="31"/>
      <c r="J2032" s="31"/>
      <c r="K2032" s="31"/>
      <c r="L2032" s="31">
        <f t="shared" si="6801"/>
        <v>146.59999999999999</v>
      </c>
      <c r="M2032" s="31">
        <f t="shared" si="6802"/>
        <v>0</v>
      </c>
      <c r="N2032" s="31">
        <f t="shared" si="6803"/>
        <v>0</v>
      </c>
      <c r="O2032" s="31"/>
      <c r="P2032" s="31"/>
      <c r="Q2032" s="31"/>
      <c r="R2032" s="31">
        <f t="shared" si="6804"/>
        <v>146.59999999999999</v>
      </c>
      <c r="S2032" s="31">
        <f t="shared" si="6805"/>
        <v>0</v>
      </c>
      <c r="T2032" s="31">
        <f t="shared" si="6806"/>
        <v>0</v>
      </c>
      <c r="U2032" s="31"/>
      <c r="V2032" s="31"/>
      <c r="W2032" s="31"/>
      <c r="X2032" s="31">
        <f t="shared" si="6807"/>
        <v>146.59999999999999</v>
      </c>
      <c r="Y2032" s="31">
        <f t="shared" si="6808"/>
        <v>0</v>
      </c>
      <c r="Z2032" s="31">
        <f t="shared" si="6809"/>
        <v>0</v>
      </c>
      <c r="AA2032" s="31"/>
      <c r="AB2032" s="31"/>
      <c r="AC2032" s="31"/>
      <c r="AD2032" s="31">
        <f t="shared" si="6810"/>
        <v>146.59999999999999</v>
      </c>
      <c r="AE2032" s="31">
        <f t="shared" si="6811"/>
        <v>0</v>
      </c>
      <c r="AF2032" s="31">
        <f t="shared" si="6812"/>
        <v>0</v>
      </c>
      <c r="AG2032" s="31"/>
      <c r="AH2032" s="31"/>
      <c r="AI2032" s="31"/>
      <c r="AJ2032" s="31">
        <f t="shared" si="6813"/>
        <v>146.59999999999999</v>
      </c>
      <c r="AK2032" s="31">
        <f t="shared" si="6814"/>
        <v>0</v>
      </c>
      <c r="AL2032" s="31">
        <f t="shared" si="6815"/>
        <v>0</v>
      </c>
      <c r="AM2032" s="31"/>
      <c r="AN2032" s="31"/>
      <c r="AO2032" s="31"/>
      <c r="AP2032" s="31">
        <f t="shared" si="6816"/>
        <v>146.59999999999999</v>
      </c>
      <c r="AQ2032" s="31">
        <f t="shared" si="6817"/>
        <v>0</v>
      </c>
      <c r="AR2032" s="31">
        <f t="shared" si="6818"/>
        <v>0</v>
      </c>
      <c r="AS2032" s="31"/>
      <c r="AT2032" s="31"/>
      <c r="AU2032" s="31"/>
      <c r="AV2032" s="31">
        <f t="shared" si="6819"/>
        <v>146.59999999999999</v>
      </c>
      <c r="AW2032" s="31">
        <f t="shared" si="6820"/>
        <v>0</v>
      </c>
      <c r="AX2032" s="31">
        <f t="shared" si="6821"/>
        <v>0</v>
      </c>
      <c r="AY2032" s="31"/>
      <c r="AZ2032" s="31"/>
      <c r="BA2032" s="31"/>
      <c r="BB2032" s="31">
        <f t="shared" si="6822"/>
        <v>146.59999999999999</v>
      </c>
      <c r="BC2032" s="31">
        <f t="shared" si="6823"/>
        <v>0</v>
      </c>
      <c r="BD2032" s="31">
        <f t="shared" si="6824"/>
        <v>0</v>
      </c>
      <c r="BE2032" s="31"/>
      <c r="BF2032" s="31"/>
      <c r="BG2032" s="31"/>
      <c r="BH2032" s="31">
        <f t="shared" si="6825"/>
        <v>146.59999999999999</v>
      </c>
      <c r="BI2032" s="31">
        <f t="shared" si="6826"/>
        <v>0</v>
      </c>
      <c r="BJ2032" s="31">
        <f t="shared" si="6827"/>
        <v>0</v>
      </c>
      <c r="BK2032" s="31"/>
      <c r="BL2032" s="31"/>
      <c r="BM2032" s="31"/>
      <c r="BN2032" s="31">
        <f t="shared" si="6828"/>
        <v>146.59999999999999</v>
      </c>
      <c r="BO2032" s="31">
        <f t="shared" si="6829"/>
        <v>0</v>
      </c>
      <c r="BP2032" s="31">
        <f t="shared" si="6830"/>
        <v>0</v>
      </c>
      <c r="BQ2032" s="31"/>
      <c r="BR2032" s="31"/>
      <c r="BS2032" s="31">
        <f t="shared" si="6831"/>
        <v>146.59999999999999</v>
      </c>
      <c r="BT2032" s="31">
        <f t="shared" si="6832"/>
        <v>0</v>
      </c>
      <c r="BU2032" s="31">
        <f t="shared" si="6833"/>
        <v>0</v>
      </c>
      <c r="BV2032" s="31"/>
      <c r="BW2032" s="31"/>
      <c r="BX2032" s="31">
        <f t="shared" si="6834"/>
        <v>146.59999999999999</v>
      </c>
      <c r="BY2032" s="31">
        <f t="shared" si="6835"/>
        <v>0</v>
      </c>
      <c r="BZ2032" s="31">
        <f t="shared" si="6836"/>
        <v>0</v>
      </c>
      <c r="CA2032" s="31"/>
      <c r="CB2032" s="31"/>
      <c r="CC2032" s="31"/>
      <c r="CD2032" s="31">
        <f t="shared" si="6960"/>
        <v>146.59999999999999</v>
      </c>
      <c r="CE2032" s="31">
        <f t="shared" si="6961"/>
        <v>0</v>
      </c>
      <c r="CF2032" s="31">
        <f t="shared" si="6962"/>
        <v>0</v>
      </c>
      <c r="CG2032" s="31"/>
      <c r="CH2032" s="24"/>
      <c r="CI2032" s="40"/>
    </row>
    <row r="2033" s="33" customFormat="1" ht="29.850000000000001">
      <c r="A2033" s="34" t="s">
        <v>1172</v>
      </c>
      <c r="B2033" s="35"/>
      <c r="C2033" s="34"/>
      <c r="D2033" s="34"/>
      <c r="E2033" s="36" t="s">
        <v>1173</v>
      </c>
      <c r="F2033" s="37">
        <f>F2034+F2068+F2073+F2078</f>
        <v>145666.59999999998</v>
      </c>
      <c r="G2033" s="37">
        <f>G2034+G2068+G2073+G2078</f>
        <v>120128.7</v>
      </c>
      <c r="H2033" s="37">
        <f>H2034+H2068+H2073+H2078</f>
        <v>120778.5</v>
      </c>
      <c r="I2033" s="37">
        <f>I2034+I2068+I2073+I2078</f>
        <v>0</v>
      </c>
      <c r="J2033" s="37">
        <f>J2034+J2068+J2073+J2078</f>
        <v>0</v>
      </c>
      <c r="K2033" s="37">
        <f>K2034+K2068+K2073+K2078</f>
        <v>0</v>
      </c>
      <c r="L2033" s="37">
        <f t="shared" si="6801"/>
        <v>145666.59999999998</v>
      </c>
      <c r="M2033" s="37">
        <f t="shared" si="6802"/>
        <v>120128.7</v>
      </c>
      <c r="N2033" s="37">
        <f t="shared" si="6803"/>
        <v>120778.5</v>
      </c>
      <c r="O2033" s="37">
        <f>O2034+O2068+O2073+O2078</f>
        <v>19240.599999999999</v>
      </c>
      <c r="P2033" s="37">
        <f>P2034+P2068+P2073+P2078</f>
        <v>25460</v>
      </c>
      <c r="Q2033" s="37">
        <f>Q2034+Q2068+Q2073+Q2078</f>
        <v>25460</v>
      </c>
      <c r="R2033" s="37">
        <f t="shared" si="6804"/>
        <v>164907.19999999998</v>
      </c>
      <c r="S2033" s="37">
        <f t="shared" si="6805"/>
        <v>145588.70000000001</v>
      </c>
      <c r="T2033" s="37">
        <f t="shared" si="6806"/>
        <v>146238.5</v>
      </c>
      <c r="U2033" s="37">
        <f>U2034+U2068+U2073+U2078</f>
        <v>6614.6500000000005</v>
      </c>
      <c r="V2033" s="37">
        <f>V2034+V2068+V2073+V2078</f>
        <v>0</v>
      </c>
      <c r="W2033" s="37">
        <f>W2034+W2068+W2073+W2078</f>
        <v>0</v>
      </c>
      <c r="X2033" s="37">
        <f t="shared" si="6807"/>
        <v>171521.84999999998</v>
      </c>
      <c r="Y2033" s="37">
        <f t="shared" si="6808"/>
        <v>145588.70000000001</v>
      </c>
      <c r="Z2033" s="37">
        <f t="shared" si="6809"/>
        <v>146238.5</v>
      </c>
      <c r="AA2033" s="37">
        <f>AA2034+AA2068+AA2073+AA2078</f>
        <v>0</v>
      </c>
      <c r="AB2033" s="37">
        <f>AB2034+AB2068+AB2073+AB2078</f>
        <v>0</v>
      </c>
      <c r="AC2033" s="37">
        <f>AC2034+AC2068+AC2073+AC2078</f>
        <v>0</v>
      </c>
      <c r="AD2033" s="37">
        <f t="shared" si="6810"/>
        <v>171521.84999999998</v>
      </c>
      <c r="AE2033" s="37">
        <f t="shared" si="6811"/>
        <v>145588.70000000001</v>
      </c>
      <c r="AF2033" s="37">
        <f t="shared" si="6812"/>
        <v>146238.5</v>
      </c>
      <c r="AG2033" s="37">
        <f>AG2034+AG2068+AG2073+AG2078</f>
        <v>0</v>
      </c>
      <c r="AH2033" s="37">
        <f>AH2034+AH2068+AH2073+AH2078</f>
        <v>0</v>
      </c>
      <c r="AI2033" s="37">
        <f>AI2034+AI2068+AI2073+AI2078</f>
        <v>0</v>
      </c>
      <c r="AJ2033" s="37">
        <f t="shared" si="6813"/>
        <v>171521.84999999998</v>
      </c>
      <c r="AK2033" s="37">
        <f t="shared" si="6814"/>
        <v>145588.70000000001</v>
      </c>
      <c r="AL2033" s="37">
        <f t="shared" si="6815"/>
        <v>146238.5</v>
      </c>
      <c r="AM2033" s="37">
        <f>AM2034+AM2068+AM2073+AM2078</f>
        <v>0</v>
      </c>
      <c r="AN2033" s="37">
        <f>AN2034+AN2068+AN2073+AN2078</f>
        <v>0</v>
      </c>
      <c r="AO2033" s="37">
        <f>AO2034+AO2068+AO2073+AO2078</f>
        <v>0</v>
      </c>
      <c r="AP2033" s="37">
        <f t="shared" si="6816"/>
        <v>171521.84999999998</v>
      </c>
      <c r="AQ2033" s="37">
        <f t="shared" si="6817"/>
        <v>145588.70000000001</v>
      </c>
      <c r="AR2033" s="37">
        <f t="shared" si="6818"/>
        <v>146238.5</v>
      </c>
      <c r="AS2033" s="37">
        <f>AS2034+AS2068+AS2073+AS2078</f>
        <v>0</v>
      </c>
      <c r="AT2033" s="37">
        <f>AT2034+AT2068+AT2073+AT2078</f>
        <v>0</v>
      </c>
      <c r="AU2033" s="37">
        <f>AU2034+AU2068+AU2073+AU2078</f>
        <v>0</v>
      </c>
      <c r="AV2033" s="37">
        <f t="shared" si="6819"/>
        <v>171521.84999999998</v>
      </c>
      <c r="AW2033" s="37">
        <f t="shared" si="6820"/>
        <v>145588.70000000001</v>
      </c>
      <c r="AX2033" s="37">
        <f t="shared" si="6821"/>
        <v>146238.5</v>
      </c>
      <c r="AY2033" s="37">
        <f>AY2034+AY2068+AY2073+AY2078</f>
        <v>5673.8359999999993</v>
      </c>
      <c r="AZ2033" s="37">
        <f>AZ2034+AZ2068+AZ2073+AZ2078</f>
        <v>5994.1000000000004</v>
      </c>
      <c r="BA2033" s="37">
        <f>BA2034+BA2068+BA2073+BA2078</f>
        <v>5994.1000000000004</v>
      </c>
      <c r="BB2033" s="37">
        <f t="shared" si="6822"/>
        <v>177195.68599999999</v>
      </c>
      <c r="BC2033" s="37">
        <f t="shared" si="6823"/>
        <v>151582.80000000002</v>
      </c>
      <c r="BD2033" s="37">
        <f t="shared" si="6824"/>
        <v>152232.60000000001</v>
      </c>
      <c r="BE2033" s="37">
        <f>BE2034+BE2068+BE2073+BE2078</f>
        <v>9763.4959999999992</v>
      </c>
      <c r="BF2033" s="37">
        <f>BF2034+BF2068+BF2073+BF2078</f>
        <v>0</v>
      </c>
      <c r="BG2033" s="37">
        <f>BG2034+BG2068+BG2073+BG2078</f>
        <v>0</v>
      </c>
      <c r="BH2033" s="37">
        <f t="shared" si="6825"/>
        <v>186959.18199999997</v>
      </c>
      <c r="BI2033" s="37">
        <f t="shared" si="6826"/>
        <v>151582.80000000002</v>
      </c>
      <c r="BJ2033" s="37">
        <f t="shared" si="6827"/>
        <v>152232.60000000001</v>
      </c>
      <c r="BK2033" s="37">
        <f>BK2034+BK2068+BK2073+BK2078</f>
        <v>19930.879000000001</v>
      </c>
      <c r="BL2033" s="37">
        <f>BL2034+BL2068+BL2073+BL2078</f>
        <v>0</v>
      </c>
      <c r="BM2033" s="37">
        <f>BM2034+BM2068+BM2073+BM2078</f>
        <v>0</v>
      </c>
      <c r="BN2033" s="37">
        <f t="shared" si="6828"/>
        <v>206890.06099999999</v>
      </c>
      <c r="BO2033" s="37">
        <f t="shared" si="6829"/>
        <v>151582.80000000002</v>
      </c>
      <c r="BP2033" s="37">
        <f t="shared" si="6830"/>
        <v>152232.60000000001</v>
      </c>
      <c r="BQ2033" s="37">
        <f>BQ2034+BQ2068+BQ2073+BQ2078</f>
        <v>0</v>
      </c>
      <c r="BR2033" s="37">
        <f>BR2034+BR2068+BR2073+BR2078</f>
        <v>0</v>
      </c>
      <c r="BS2033" s="31">
        <f t="shared" si="6831"/>
        <v>206890.06099999999</v>
      </c>
      <c r="BT2033" s="31">
        <f t="shared" si="6832"/>
        <v>151582.80000000002</v>
      </c>
      <c r="BU2033" s="31">
        <f t="shared" si="6833"/>
        <v>152232.60000000001</v>
      </c>
      <c r="BV2033" s="37">
        <f>BV2034+BV2068+BV2073+BV2078</f>
        <v>0</v>
      </c>
      <c r="BW2033" s="37">
        <f>BW2034+BW2068+BW2073+BW2078</f>
        <v>0</v>
      </c>
      <c r="BX2033" s="37">
        <f t="shared" si="6834"/>
        <v>206890.06099999999</v>
      </c>
      <c r="BY2033" s="37">
        <f t="shared" si="6835"/>
        <v>151582.80000000002</v>
      </c>
      <c r="BZ2033" s="37">
        <f t="shared" si="6836"/>
        <v>152232.60000000001</v>
      </c>
      <c r="CA2033" s="37">
        <f>CA2034+CA2068+CA2073+CA2078</f>
        <v>856.45799999999997</v>
      </c>
      <c r="CB2033" s="37">
        <f>CB2034+CB2068+CB2073+CB2078</f>
        <v>0</v>
      </c>
      <c r="CC2033" s="37">
        <f>CC2034+CC2068+CC2073+CC2078</f>
        <v>0</v>
      </c>
      <c r="CD2033" s="37">
        <f t="shared" si="6960"/>
        <v>207746.519</v>
      </c>
      <c r="CE2033" s="37">
        <f t="shared" si="6961"/>
        <v>151582.80000000002</v>
      </c>
      <c r="CF2033" s="37">
        <f t="shared" si="6962"/>
        <v>152232.60000000001</v>
      </c>
      <c r="CG2033" s="37">
        <f>CG2034+CG2068+CG2073+CG2078</f>
        <v>0</v>
      </c>
      <c r="CH2033" s="24"/>
      <c r="CI2033" s="38"/>
      <c r="CK2033" s="33" t="s">
        <v>27</v>
      </c>
    </row>
    <row r="2034" ht="71.599999999999994">
      <c r="A2034" s="16" t="s">
        <v>1174</v>
      </c>
      <c r="B2034" s="17"/>
      <c r="C2034" s="16"/>
      <c r="D2034" s="16"/>
      <c r="E2034" s="39" t="s">
        <v>1175</v>
      </c>
      <c r="F2034" s="31">
        <f>F2035+F2060+F2064+F2048+F2056</f>
        <v>126600.69999999998</v>
      </c>
      <c r="G2034" s="31">
        <f>G2035+G2060+G2064+G2048+G2056</f>
        <v>100934.5</v>
      </c>
      <c r="H2034" s="31">
        <f>H2035+H2060+H2064+H2048+H2056</f>
        <v>100934.5</v>
      </c>
      <c r="I2034" s="31">
        <f>I2035+I2060+I2064+I2048+I2056</f>
        <v>0</v>
      </c>
      <c r="J2034" s="31">
        <f>J2035+J2060+J2064+J2048+J2056</f>
        <v>0</v>
      </c>
      <c r="K2034" s="31">
        <f>K2035+K2060+K2064+K2048+K2056</f>
        <v>0</v>
      </c>
      <c r="L2034" s="31">
        <f t="shared" si="6801"/>
        <v>126600.69999999998</v>
      </c>
      <c r="M2034" s="31">
        <f t="shared" si="6802"/>
        <v>100934.5</v>
      </c>
      <c r="N2034" s="31">
        <f t="shared" si="6803"/>
        <v>100934.5</v>
      </c>
      <c r="O2034" s="31">
        <f>O2035+O2060+O2064+O2048+O2056+O2052</f>
        <v>19240.599999999999</v>
      </c>
      <c r="P2034" s="31">
        <f>P2035+P2060+P2064+P2048+P2056+P2052</f>
        <v>25460</v>
      </c>
      <c r="Q2034" s="31">
        <f>Q2035+Q2060+Q2064+Q2048+Q2056+Q2052</f>
        <v>25460</v>
      </c>
      <c r="R2034" s="31">
        <f t="shared" si="6804"/>
        <v>145841.29999999999</v>
      </c>
      <c r="S2034" s="31">
        <f t="shared" si="6805"/>
        <v>126394.5</v>
      </c>
      <c r="T2034" s="31">
        <f t="shared" si="6806"/>
        <v>126394.5</v>
      </c>
      <c r="U2034" s="31">
        <f>U2035+U2060+U2064+U2048+U2056+U2052</f>
        <v>6614.6500000000005</v>
      </c>
      <c r="V2034" s="31">
        <f>V2035+V2060+V2064+V2048+V2056+V2052</f>
        <v>0</v>
      </c>
      <c r="W2034" s="31">
        <f>W2035+W2060+W2064+W2048+W2056+W2052</f>
        <v>0</v>
      </c>
      <c r="X2034" s="31">
        <f t="shared" si="6807"/>
        <v>152455.94999999998</v>
      </c>
      <c r="Y2034" s="31">
        <f t="shared" si="6808"/>
        <v>126394.5</v>
      </c>
      <c r="Z2034" s="31">
        <f t="shared" si="6809"/>
        <v>126394.5</v>
      </c>
      <c r="AA2034" s="31">
        <f>AA2035+AA2060+AA2064+AA2048+AA2056+AA2052</f>
        <v>0</v>
      </c>
      <c r="AB2034" s="31">
        <f>AB2035+AB2060+AB2064+AB2048+AB2056+AB2052</f>
        <v>0</v>
      </c>
      <c r="AC2034" s="31">
        <f>AC2035+AC2060+AC2064+AC2048+AC2056+AC2052</f>
        <v>0</v>
      </c>
      <c r="AD2034" s="31">
        <f t="shared" si="6810"/>
        <v>152455.94999999998</v>
      </c>
      <c r="AE2034" s="31">
        <f t="shared" si="6811"/>
        <v>126394.5</v>
      </c>
      <c r="AF2034" s="31">
        <f t="shared" si="6812"/>
        <v>126394.5</v>
      </c>
      <c r="AG2034" s="31">
        <f>AG2035+AG2060+AG2064+AG2048+AG2056+AG2052</f>
        <v>0</v>
      </c>
      <c r="AH2034" s="31">
        <f>AH2035+AH2060+AH2064+AH2048+AH2056+AH2052</f>
        <v>0</v>
      </c>
      <c r="AI2034" s="31">
        <f>AI2035+AI2060+AI2064+AI2048+AI2056+AI2052</f>
        <v>0</v>
      </c>
      <c r="AJ2034" s="31">
        <f t="shared" si="6813"/>
        <v>152455.94999999998</v>
      </c>
      <c r="AK2034" s="31">
        <f t="shared" si="6814"/>
        <v>126394.5</v>
      </c>
      <c r="AL2034" s="31">
        <f t="shared" si="6815"/>
        <v>126394.5</v>
      </c>
      <c r="AM2034" s="31">
        <f>AM2035+AM2060+AM2064+AM2048+AM2056+AM2052</f>
        <v>0</v>
      </c>
      <c r="AN2034" s="31">
        <f>AN2035+AN2060+AN2064+AN2048+AN2056+AN2052</f>
        <v>0</v>
      </c>
      <c r="AO2034" s="31">
        <f>AO2035+AO2060+AO2064+AO2048+AO2056+AO2052</f>
        <v>0</v>
      </c>
      <c r="AP2034" s="31">
        <f t="shared" si="6816"/>
        <v>152455.94999999998</v>
      </c>
      <c r="AQ2034" s="31">
        <f t="shared" si="6817"/>
        <v>126394.5</v>
      </c>
      <c r="AR2034" s="31">
        <f t="shared" si="6818"/>
        <v>126394.5</v>
      </c>
      <c r="AS2034" s="31">
        <f>AS2035+AS2060+AS2064+AS2048+AS2056+AS2052</f>
        <v>0</v>
      </c>
      <c r="AT2034" s="31">
        <f>AT2035+AT2060+AT2064+AT2048+AT2056+AT2052</f>
        <v>0</v>
      </c>
      <c r="AU2034" s="31">
        <f>AU2035+AU2060+AU2064+AU2048+AU2056+AU2052</f>
        <v>0</v>
      </c>
      <c r="AV2034" s="31">
        <f t="shared" si="6819"/>
        <v>152455.94999999998</v>
      </c>
      <c r="AW2034" s="31">
        <f t="shared" si="6820"/>
        <v>126394.5</v>
      </c>
      <c r="AX2034" s="31">
        <f t="shared" si="6821"/>
        <v>126394.5</v>
      </c>
      <c r="AY2034" s="31">
        <f>AY2035+AY2060+AY2064+AY2048+AY2056+AY2052</f>
        <v>5673.8359999999993</v>
      </c>
      <c r="AZ2034" s="31">
        <f>AZ2035+AZ2060+AZ2064+AZ2048+AZ2056+AZ2052</f>
        <v>5994.1000000000004</v>
      </c>
      <c r="BA2034" s="31">
        <f>BA2035+BA2060+BA2064+BA2048+BA2056+BA2052</f>
        <v>5994.1000000000004</v>
      </c>
      <c r="BB2034" s="31">
        <f t="shared" si="6822"/>
        <v>158129.78599999999</v>
      </c>
      <c r="BC2034" s="31">
        <f t="shared" si="6823"/>
        <v>132388.60000000001</v>
      </c>
      <c r="BD2034" s="31">
        <f t="shared" si="6824"/>
        <v>132388.60000000001</v>
      </c>
      <c r="BE2034" s="31">
        <f>BE2035+BE2060+BE2064+BE2048+BE2056+BE2052</f>
        <v>9763.4959999999992</v>
      </c>
      <c r="BF2034" s="31">
        <f>BF2035+BF2060+BF2064+BF2048+BF2056+BF2052</f>
        <v>0</v>
      </c>
      <c r="BG2034" s="31">
        <f>BG2035+BG2060+BG2064+BG2048+BG2056+BG2052</f>
        <v>0</v>
      </c>
      <c r="BH2034" s="31">
        <f t="shared" si="6825"/>
        <v>167893.28200000001</v>
      </c>
      <c r="BI2034" s="31">
        <f t="shared" si="6826"/>
        <v>132388.60000000001</v>
      </c>
      <c r="BJ2034" s="31">
        <f t="shared" si="6827"/>
        <v>132388.60000000001</v>
      </c>
      <c r="BK2034" s="31">
        <f>BK2035+BK2060+BK2064+BK2048+BK2056+BK2052</f>
        <v>19930.879000000001</v>
      </c>
      <c r="BL2034" s="31">
        <f>BL2035+BL2060+BL2064+BL2048+BL2056+BL2052</f>
        <v>0</v>
      </c>
      <c r="BM2034" s="31">
        <f>BM2035+BM2060+BM2064+BM2048+BM2056+BM2052</f>
        <v>0</v>
      </c>
      <c r="BN2034" s="31">
        <f t="shared" si="6828"/>
        <v>187824.16100000002</v>
      </c>
      <c r="BO2034" s="31">
        <f t="shared" si="6829"/>
        <v>132388.60000000001</v>
      </c>
      <c r="BP2034" s="31">
        <f t="shared" si="6830"/>
        <v>132388.60000000001</v>
      </c>
      <c r="BQ2034" s="31">
        <f>BQ2035+BQ2060+BQ2064+BQ2048+BQ2056+BQ2052</f>
        <v>0</v>
      </c>
      <c r="BR2034" s="31">
        <f>BR2035+BR2060+BR2064+BR2048+BR2056+BR2052</f>
        <v>0</v>
      </c>
      <c r="BS2034" s="31">
        <f t="shared" si="6831"/>
        <v>187824.16100000002</v>
      </c>
      <c r="BT2034" s="31">
        <f t="shared" si="6832"/>
        <v>132388.60000000001</v>
      </c>
      <c r="BU2034" s="31">
        <f t="shared" si="6833"/>
        <v>132388.60000000001</v>
      </c>
      <c r="BV2034" s="31">
        <f>BV2035+BV2060+BV2064+BV2048+BV2056+BV2052</f>
        <v>0</v>
      </c>
      <c r="BW2034" s="31">
        <f>BW2035+BW2060+BW2064+BW2048+BW2056+BW2052</f>
        <v>0</v>
      </c>
      <c r="BX2034" s="31">
        <f t="shared" si="6834"/>
        <v>187824.16100000002</v>
      </c>
      <c r="BY2034" s="31">
        <f t="shared" si="6835"/>
        <v>132388.60000000001</v>
      </c>
      <c r="BZ2034" s="31">
        <f t="shared" si="6836"/>
        <v>132388.60000000001</v>
      </c>
      <c r="CA2034" s="31">
        <f>CA2035+CA2060+CA2064+CA2048+CA2056+CA2052</f>
        <v>856.45799999999997</v>
      </c>
      <c r="CB2034" s="31">
        <f>CB2035+CB2060+CB2064+CB2048+CB2056+CB2052</f>
        <v>0</v>
      </c>
      <c r="CC2034" s="31">
        <f>CC2035+CC2060+CC2064+CC2048+CC2056+CC2052</f>
        <v>0</v>
      </c>
      <c r="CD2034" s="31">
        <f t="shared" si="6960"/>
        <v>188680.61900000004</v>
      </c>
      <c r="CE2034" s="31">
        <f t="shared" si="6961"/>
        <v>132388.60000000001</v>
      </c>
      <c r="CF2034" s="31">
        <f t="shared" si="6962"/>
        <v>132388.60000000001</v>
      </c>
      <c r="CG2034" s="31">
        <f>CG2035+CG2060+CG2064+CG2048+CG2056+CG2052</f>
        <v>0</v>
      </c>
      <c r="CH2034" s="24"/>
      <c r="CI2034" s="40"/>
      <c r="CL2034" s="1" t="s">
        <v>28</v>
      </c>
    </row>
    <row r="2035" ht="43.75">
      <c r="A2035" s="16" t="s">
        <v>1176</v>
      </c>
      <c r="B2035" s="17"/>
      <c r="C2035" s="16"/>
      <c r="D2035" s="16"/>
      <c r="E2035" s="39" t="s">
        <v>130</v>
      </c>
      <c r="F2035" s="31">
        <f>F2036+F2039+F2045+F2042</f>
        <v>89194.399999999994</v>
      </c>
      <c r="G2035" s="31">
        <f>G2036+G2039+G2045+G2042</f>
        <v>89772.899999999994</v>
      </c>
      <c r="H2035" s="31">
        <f>H2036+H2039+H2045+H2042</f>
        <v>89772.899999999994</v>
      </c>
      <c r="I2035" s="31">
        <f>I2036+I2039+I2045+I2042</f>
        <v>0</v>
      </c>
      <c r="J2035" s="31">
        <f>J2036+J2039+J2045+J2042</f>
        <v>0</v>
      </c>
      <c r="K2035" s="31">
        <f>K2036+K2039+K2045+K2042</f>
        <v>0</v>
      </c>
      <c r="L2035" s="31">
        <f t="shared" si="6801"/>
        <v>89194.399999999994</v>
      </c>
      <c r="M2035" s="31">
        <f t="shared" si="6802"/>
        <v>89772.899999999994</v>
      </c>
      <c r="N2035" s="31">
        <f t="shared" si="6803"/>
        <v>89772.899999999994</v>
      </c>
      <c r="O2035" s="31">
        <f>O2036+O2039+O2045+O2042</f>
        <v>25460</v>
      </c>
      <c r="P2035" s="31">
        <f>P2036+P2039+P2045+P2042</f>
        <v>25460</v>
      </c>
      <c r="Q2035" s="31">
        <f>Q2036+Q2039+Q2045+Q2042</f>
        <v>25460</v>
      </c>
      <c r="R2035" s="31">
        <f t="shared" si="6804"/>
        <v>114654.39999999999</v>
      </c>
      <c r="S2035" s="31">
        <f t="shared" si="6805"/>
        <v>115232.89999999999</v>
      </c>
      <c r="T2035" s="31">
        <f t="shared" si="6806"/>
        <v>115232.89999999999</v>
      </c>
      <c r="U2035" s="31">
        <f>U2036+U2039+U2045+U2042</f>
        <v>0</v>
      </c>
      <c r="V2035" s="31">
        <f>V2036+V2039+V2045+V2042</f>
        <v>0</v>
      </c>
      <c r="W2035" s="31">
        <f>W2036+W2039+W2045+W2042</f>
        <v>0</v>
      </c>
      <c r="X2035" s="31">
        <f t="shared" si="6807"/>
        <v>114654.39999999999</v>
      </c>
      <c r="Y2035" s="31">
        <f t="shared" si="6808"/>
        <v>115232.89999999999</v>
      </c>
      <c r="Z2035" s="31">
        <f t="shared" si="6809"/>
        <v>115232.89999999999</v>
      </c>
      <c r="AA2035" s="31">
        <f>AA2036+AA2039+AA2045+AA2042</f>
        <v>0</v>
      </c>
      <c r="AB2035" s="31">
        <f>AB2036+AB2039+AB2045+AB2042</f>
        <v>0</v>
      </c>
      <c r="AC2035" s="31">
        <f>AC2036+AC2039+AC2045+AC2042</f>
        <v>0</v>
      </c>
      <c r="AD2035" s="31">
        <f t="shared" si="6810"/>
        <v>114654.39999999999</v>
      </c>
      <c r="AE2035" s="31">
        <f t="shared" si="6811"/>
        <v>115232.89999999999</v>
      </c>
      <c r="AF2035" s="31">
        <f t="shared" si="6812"/>
        <v>115232.89999999999</v>
      </c>
      <c r="AG2035" s="31">
        <f>AG2036+AG2039+AG2045+AG2042</f>
        <v>0</v>
      </c>
      <c r="AH2035" s="31">
        <f>AH2036+AH2039+AH2045+AH2042</f>
        <v>0</v>
      </c>
      <c r="AI2035" s="31">
        <f>AI2036+AI2039+AI2045+AI2042</f>
        <v>0</v>
      </c>
      <c r="AJ2035" s="31">
        <f t="shared" si="6813"/>
        <v>114654.39999999999</v>
      </c>
      <c r="AK2035" s="31">
        <f t="shared" si="6814"/>
        <v>115232.89999999999</v>
      </c>
      <c r="AL2035" s="31">
        <f t="shared" si="6815"/>
        <v>115232.89999999999</v>
      </c>
      <c r="AM2035" s="31">
        <f>AM2036+AM2039+AM2045+AM2042</f>
        <v>0</v>
      </c>
      <c r="AN2035" s="31">
        <f>AN2036+AN2039+AN2045+AN2042</f>
        <v>0</v>
      </c>
      <c r="AO2035" s="31">
        <f>AO2036+AO2039+AO2045+AO2042</f>
        <v>0</v>
      </c>
      <c r="AP2035" s="31">
        <f t="shared" si="6816"/>
        <v>114654.39999999999</v>
      </c>
      <c r="AQ2035" s="31">
        <f t="shared" si="6817"/>
        <v>115232.89999999999</v>
      </c>
      <c r="AR2035" s="31">
        <f t="shared" si="6818"/>
        <v>115232.89999999999</v>
      </c>
      <c r="AS2035" s="31">
        <f>AS2036+AS2039+AS2045+AS2042</f>
        <v>0</v>
      </c>
      <c r="AT2035" s="31">
        <f>AT2036+AT2039+AT2045+AT2042</f>
        <v>0</v>
      </c>
      <c r="AU2035" s="31">
        <f>AU2036+AU2039+AU2045+AU2042</f>
        <v>0</v>
      </c>
      <c r="AV2035" s="31">
        <f t="shared" si="6819"/>
        <v>114654.39999999999</v>
      </c>
      <c r="AW2035" s="31">
        <f t="shared" si="6820"/>
        <v>115232.89999999999</v>
      </c>
      <c r="AX2035" s="31">
        <f t="shared" si="6821"/>
        <v>115232.89999999999</v>
      </c>
      <c r="AY2035" s="31">
        <f>AY2036+AY2039+AY2045+AY2042</f>
        <v>2927.0999999999999</v>
      </c>
      <c r="AZ2035" s="31">
        <f>AZ2036+AZ2039+AZ2045+AZ2042</f>
        <v>5994.1000000000004</v>
      </c>
      <c r="BA2035" s="31">
        <f>BA2036+BA2039+BA2045+BA2042</f>
        <v>5994.1000000000004</v>
      </c>
      <c r="BB2035" s="31">
        <f t="shared" si="6822"/>
        <v>117581.5</v>
      </c>
      <c r="BC2035" s="31">
        <f t="shared" si="6823"/>
        <v>121227</v>
      </c>
      <c r="BD2035" s="31">
        <f t="shared" si="6824"/>
        <v>121227</v>
      </c>
      <c r="BE2035" s="31">
        <f>BE2036+BE2039+BE2045+BE2042</f>
        <v>0</v>
      </c>
      <c r="BF2035" s="31">
        <f>BF2036+BF2039+BF2045+BF2042</f>
        <v>0</v>
      </c>
      <c r="BG2035" s="31">
        <f>BG2036+BG2039+BG2045+BG2042</f>
        <v>0</v>
      </c>
      <c r="BH2035" s="31">
        <f t="shared" si="6825"/>
        <v>117581.5</v>
      </c>
      <c r="BI2035" s="31">
        <f t="shared" si="6826"/>
        <v>121227</v>
      </c>
      <c r="BJ2035" s="31">
        <f t="shared" si="6827"/>
        <v>121227</v>
      </c>
      <c r="BK2035" s="31">
        <f>BK2036+BK2039+BK2045+BK2042</f>
        <v>0</v>
      </c>
      <c r="BL2035" s="31">
        <f>BL2036+BL2039+BL2045+BL2042</f>
        <v>0</v>
      </c>
      <c r="BM2035" s="31">
        <f>BM2036+BM2039+BM2045+BM2042</f>
        <v>0</v>
      </c>
      <c r="BN2035" s="31">
        <f t="shared" si="6828"/>
        <v>117581.5</v>
      </c>
      <c r="BO2035" s="31">
        <f t="shared" si="6829"/>
        <v>121227</v>
      </c>
      <c r="BP2035" s="31">
        <f t="shared" si="6830"/>
        <v>121227</v>
      </c>
      <c r="BQ2035" s="31">
        <f>BQ2036+BQ2039+BQ2045+BQ2042</f>
        <v>0</v>
      </c>
      <c r="BR2035" s="31">
        <f>BR2036+BR2039+BR2045+BR2042</f>
        <v>0</v>
      </c>
      <c r="BS2035" s="31">
        <f t="shared" si="6831"/>
        <v>117581.5</v>
      </c>
      <c r="BT2035" s="31">
        <f t="shared" si="6832"/>
        <v>121227</v>
      </c>
      <c r="BU2035" s="31">
        <f t="shared" si="6833"/>
        <v>121227</v>
      </c>
      <c r="BV2035" s="31">
        <f>BV2036+BV2039+BV2045+BV2042</f>
        <v>0</v>
      </c>
      <c r="BW2035" s="31">
        <f>BW2036+BW2039+BW2045+BW2042</f>
        <v>0</v>
      </c>
      <c r="BX2035" s="31">
        <f t="shared" si="6834"/>
        <v>117581.5</v>
      </c>
      <c r="BY2035" s="31">
        <f t="shared" si="6835"/>
        <v>121227</v>
      </c>
      <c r="BZ2035" s="31">
        <f t="shared" si="6836"/>
        <v>121227</v>
      </c>
      <c r="CA2035" s="31">
        <f>CA2036+CA2039+CA2045+CA2042</f>
        <v>0</v>
      </c>
      <c r="CB2035" s="31">
        <f>CB2036+CB2039+CB2045+CB2042</f>
        <v>0</v>
      </c>
      <c r="CC2035" s="31">
        <f>CC2036+CC2039+CC2045+CC2042</f>
        <v>0</v>
      </c>
      <c r="CD2035" s="31">
        <f t="shared" si="6960"/>
        <v>117581.5</v>
      </c>
      <c r="CE2035" s="31">
        <f t="shared" si="6961"/>
        <v>121227</v>
      </c>
      <c r="CF2035" s="31">
        <f t="shared" si="6962"/>
        <v>121227</v>
      </c>
      <c r="CG2035" s="31">
        <f>CG2036+CG2039+CG2045+CG2042</f>
        <v>0</v>
      </c>
      <c r="CH2035" s="24"/>
      <c r="CI2035" s="40"/>
      <c r="CO2035" s="1" t="s">
        <v>31</v>
      </c>
    </row>
    <row r="2036" ht="71.599999999999994">
      <c r="A2036" s="16" t="s">
        <v>1176</v>
      </c>
      <c r="B2036" s="17">
        <v>100</v>
      </c>
      <c r="C2036" s="16"/>
      <c r="D2036" s="16"/>
      <c r="E2036" s="39" t="s">
        <v>131</v>
      </c>
      <c r="F2036" s="31">
        <f t="shared" ref="F2036:F2062" si="6963">F2037</f>
        <v>16974.099999999999</v>
      </c>
      <c r="G2036" s="31">
        <f t="shared" ref="G2036:G2076" si="6964">G2037</f>
        <v>17590.400000000001</v>
      </c>
      <c r="H2036" s="31">
        <f t="shared" ref="H2036:H2076" si="6965">H2037</f>
        <v>17590.400000000001</v>
      </c>
      <c r="I2036" s="31">
        <f t="shared" ref="I2036:I2076" si="6966">I2037</f>
        <v>0</v>
      </c>
      <c r="J2036" s="31">
        <f t="shared" ref="J2036:J2076" si="6967">J2037</f>
        <v>0</v>
      </c>
      <c r="K2036" s="31">
        <f t="shared" ref="K2036:K2076" si="6968">K2037</f>
        <v>0</v>
      </c>
      <c r="L2036" s="31">
        <f t="shared" si="6801"/>
        <v>16974.099999999999</v>
      </c>
      <c r="M2036" s="31">
        <f t="shared" si="6802"/>
        <v>17590.400000000001</v>
      </c>
      <c r="N2036" s="31">
        <f t="shared" si="6803"/>
        <v>17590.400000000001</v>
      </c>
      <c r="O2036" s="31">
        <f t="shared" ref="O2036:O2062" si="6969">O2037</f>
        <v>0</v>
      </c>
      <c r="P2036" s="31">
        <f t="shared" ref="P2036:P2076" si="6970">P2037</f>
        <v>0</v>
      </c>
      <c r="Q2036" s="31">
        <f t="shared" ref="Q2036:Q2076" si="6971">Q2037</f>
        <v>0</v>
      </c>
      <c r="R2036" s="31">
        <f t="shared" si="6804"/>
        <v>16974.099999999999</v>
      </c>
      <c r="S2036" s="31">
        <f t="shared" si="6805"/>
        <v>17590.400000000001</v>
      </c>
      <c r="T2036" s="31">
        <f t="shared" si="6806"/>
        <v>17590.400000000001</v>
      </c>
      <c r="U2036" s="31">
        <f t="shared" ref="U2036:U2062" si="6972">U2037</f>
        <v>0</v>
      </c>
      <c r="V2036" s="31">
        <f t="shared" ref="V2036:V2076" si="6973">V2037</f>
        <v>0</v>
      </c>
      <c r="W2036" s="31">
        <f t="shared" ref="W2036:W2076" si="6974">W2037</f>
        <v>0</v>
      </c>
      <c r="X2036" s="31">
        <f t="shared" si="6807"/>
        <v>16974.099999999999</v>
      </c>
      <c r="Y2036" s="31">
        <f t="shared" si="6808"/>
        <v>17590.400000000001</v>
      </c>
      <c r="Z2036" s="31">
        <f t="shared" si="6809"/>
        <v>17590.400000000001</v>
      </c>
      <c r="AA2036" s="31">
        <f t="shared" ref="AA2036:AA2076" si="6975">AA2037</f>
        <v>0</v>
      </c>
      <c r="AB2036" s="31">
        <f t="shared" ref="AB2036:AB2076" si="6976">AB2037</f>
        <v>0</v>
      </c>
      <c r="AC2036" s="31">
        <f t="shared" ref="AC2036:AC2076" si="6977">AC2037</f>
        <v>0</v>
      </c>
      <c r="AD2036" s="31">
        <f t="shared" si="6810"/>
        <v>16974.099999999999</v>
      </c>
      <c r="AE2036" s="31">
        <f t="shared" si="6811"/>
        <v>17590.400000000001</v>
      </c>
      <c r="AF2036" s="31">
        <f t="shared" si="6812"/>
        <v>17590.400000000001</v>
      </c>
      <c r="AG2036" s="31">
        <f t="shared" ref="AG2036:AG2076" si="6978">AG2037</f>
        <v>0</v>
      </c>
      <c r="AH2036" s="31">
        <f t="shared" ref="AH2036:AH2076" si="6979">AH2037</f>
        <v>0</v>
      </c>
      <c r="AI2036" s="31">
        <f t="shared" ref="AI2036:AI2076" si="6980">AI2037</f>
        <v>0</v>
      </c>
      <c r="AJ2036" s="31">
        <f t="shared" si="6813"/>
        <v>16974.099999999999</v>
      </c>
      <c r="AK2036" s="31">
        <f t="shared" si="6814"/>
        <v>17590.400000000001</v>
      </c>
      <c r="AL2036" s="31">
        <f t="shared" si="6815"/>
        <v>17590.400000000001</v>
      </c>
      <c r="AM2036" s="31">
        <f t="shared" ref="AM2036:AM2076" si="6981">AM2037</f>
        <v>0</v>
      </c>
      <c r="AN2036" s="31">
        <f t="shared" ref="AN2036:AN2076" si="6982">AN2037</f>
        <v>0</v>
      </c>
      <c r="AO2036" s="31">
        <f t="shared" ref="AO2036:AO2076" si="6983">AO2037</f>
        <v>0</v>
      </c>
      <c r="AP2036" s="31">
        <f t="shared" si="6816"/>
        <v>16974.099999999999</v>
      </c>
      <c r="AQ2036" s="31">
        <f t="shared" si="6817"/>
        <v>17590.400000000001</v>
      </c>
      <c r="AR2036" s="31">
        <f t="shared" si="6818"/>
        <v>17590.400000000001</v>
      </c>
      <c r="AS2036" s="31">
        <f t="shared" ref="AS2036:AS2076" si="6984">AS2037</f>
        <v>0</v>
      </c>
      <c r="AT2036" s="31">
        <f t="shared" ref="AT2036:AT2076" si="6985">AT2037</f>
        <v>0</v>
      </c>
      <c r="AU2036" s="31">
        <f t="shared" ref="AU2036:AU2076" si="6986">AU2037</f>
        <v>0</v>
      </c>
      <c r="AV2036" s="31">
        <f t="shared" si="6819"/>
        <v>16974.099999999999</v>
      </c>
      <c r="AW2036" s="31">
        <f t="shared" si="6820"/>
        <v>17590.400000000001</v>
      </c>
      <c r="AX2036" s="31">
        <f t="shared" si="6821"/>
        <v>17590.400000000001</v>
      </c>
      <c r="AY2036" s="31">
        <f t="shared" ref="AY2036:AY2076" si="6987">AY2037</f>
        <v>2927.0999999999999</v>
      </c>
      <c r="AZ2036" s="31">
        <f t="shared" ref="AZ2036:AZ2076" si="6988">AZ2037</f>
        <v>5994.1000000000004</v>
      </c>
      <c r="BA2036" s="31">
        <f t="shared" ref="BA2036:BA2076" si="6989">BA2037</f>
        <v>5994.1000000000004</v>
      </c>
      <c r="BB2036" s="31">
        <f t="shared" si="6822"/>
        <v>19901.199999999997</v>
      </c>
      <c r="BC2036" s="31">
        <f t="shared" si="6823"/>
        <v>23584.5</v>
      </c>
      <c r="BD2036" s="31">
        <f t="shared" si="6824"/>
        <v>23584.5</v>
      </c>
      <c r="BE2036" s="31">
        <f t="shared" ref="BE2036:BE2076" si="6990">BE2037</f>
        <v>0</v>
      </c>
      <c r="BF2036" s="31">
        <f t="shared" ref="BF2036:BF2076" si="6991">BF2037</f>
        <v>0</v>
      </c>
      <c r="BG2036" s="31">
        <f t="shared" ref="BG2036:BG2076" si="6992">BG2037</f>
        <v>0</v>
      </c>
      <c r="BH2036" s="31">
        <f t="shared" si="6825"/>
        <v>19901.199999999997</v>
      </c>
      <c r="BI2036" s="31">
        <f t="shared" si="6826"/>
        <v>23584.5</v>
      </c>
      <c r="BJ2036" s="31">
        <f t="shared" si="6827"/>
        <v>23584.5</v>
      </c>
      <c r="BK2036" s="31">
        <f t="shared" ref="BK2036:BK2062" si="6993">BK2037</f>
        <v>0</v>
      </c>
      <c r="BL2036" s="31">
        <f t="shared" ref="BL2036:BL2076" si="6994">BL2037</f>
        <v>0</v>
      </c>
      <c r="BM2036" s="31">
        <f t="shared" ref="BM2036:BM2076" si="6995">BM2037</f>
        <v>0</v>
      </c>
      <c r="BN2036" s="31">
        <f t="shared" si="6828"/>
        <v>19901.199999999997</v>
      </c>
      <c r="BO2036" s="31">
        <f t="shared" si="6829"/>
        <v>23584.5</v>
      </c>
      <c r="BP2036" s="31">
        <f t="shared" si="6830"/>
        <v>23584.5</v>
      </c>
      <c r="BQ2036" s="31">
        <f t="shared" ref="BQ2036:BQ2076" si="6996">BQ2037</f>
        <v>0</v>
      </c>
      <c r="BR2036" s="31">
        <f t="shared" ref="BR2036:BR2076" si="6997">BR2037</f>
        <v>0</v>
      </c>
      <c r="BS2036" s="31">
        <f t="shared" si="6831"/>
        <v>19901.199999999997</v>
      </c>
      <c r="BT2036" s="31">
        <f t="shared" si="6832"/>
        <v>23584.5</v>
      </c>
      <c r="BU2036" s="31">
        <f t="shared" si="6833"/>
        <v>23584.5</v>
      </c>
      <c r="BV2036" s="31">
        <f t="shared" ref="BV2036:BV2076" si="6998">BV2037</f>
        <v>0</v>
      </c>
      <c r="BW2036" s="31">
        <f t="shared" ref="BW2036:BW2076" si="6999">BW2037</f>
        <v>0</v>
      </c>
      <c r="BX2036" s="31">
        <f t="shared" si="6834"/>
        <v>19901.199999999997</v>
      </c>
      <c r="BY2036" s="31">
        <f t="shared" si="6835"/>
        <v>23584.5</v>
      </c>
      <c r="BZ2036" s="31">
        <f t="shared" si="6836"/>
        <v>23584.5</v>
      </c>
      <c r="CA2036" s="31">
        <f t="shared" ref="CA2036:CA2076" si="7000">CA2037</f>
        <v>0</v>
      </c>
      <c r="CB2036" s="31">
        <f t="shared" ref="CB2036:CB2076" si="7001">CB2037</f>
        <v>0</v>
      </c>
      <c r="CC2036" s="31">
        <f t="shared" ref="CC2036:CC2076" si="7002">CC2037</f>
        <v>0</v>
      </c>
      <c r="CD2036" s="31">
        <f t="shared" si="6960"/>
        <v>19901.199999999997</v>
      </c>
      <c r="CE2036" s="31">
        <f t="shared" si="6961"/>
        <v>23584.5</v>
      </c>
      <c r="CF2036" s="31">
        <f t="shared" si="6962"/>
        <v>23584.5</v>
      </c>
      <c r="CG2036" s="31">
        <f t="shared" ref="CG2036:CG2076" si="7003">CG2037</f>
        <v>0</v>
      </c>
      <c r="CH2036" s="24"/>
      <c r="CI2036" s="40"/>
      <c r="CM2036" s="1" t="s">
        <v>29</v>
      </c>
    </row>
    <row r="2037" ht="29.850000000000001">
      <c r="A2037" s="16" t="s">
        <v>1176</v>
      </c>
      <c r="B2037" s="17">
        <v>110</v>
      </c>
      <c r="C2037" s="16"/>
      <c r="D2037" s="16"/>
      <c r="E2037" s="39" t="s">
        <v>132</v>
      </c>
      <c r="F2037" s="31">
        <f t="shared" si="6963"/>
        <v>16974.099999999999</v>
      </c>
      <c r="G2037" s="31">
        <f t="shared" si="6964"/>
        <v>17590.400000000001</v>
      </c>
      <c r="H2037" s="31">
        <f t="shared" si="6965"/>
        <v>17590.400000000001</v>
      </c>
      <c r="I2037" s="31">
        <f t="shared" si="6966"/>
        <v>0</v>
      </c>
      <c r="J2037" s="31">
        <f t="shared" si="6967"/>
        <v>0</v>
      </c>
      <c r="K2037" s="31">
        <f t="shared" si="6968"/>
        <v>0</v>
      </c>
      <c r="L2037" s="31">
        <f t="shared" si="6801"/>
        <v>16974.099999999999</v>
      </c>
      <c r="M2037" s="31">
        <f t="shared" si="6802"/>
        <v>17590.400000000001</v>
      </c>
      <c r="N2037" s="31">
        <f t="shared" si="6803"/>
        <v>17590.400000000001</v>
      </c>
      <c r="O2037" s="31">
        <f t="shared" si="6969"/>
        <v>0</v>
      </c>
      <c r="P2037" s="31">
        <f t="shared" si="6970"/>
        <v>0</v>
      </c>
      <c r="Q2037" s="31">
        <f t="shared" si="6971"/>
        <v>0</v>
      </c>
      <c r="R2037" s="31">
        <f t="shared" si="6804"/>
        <v>16974.099999999999</v>
      </c>
      <c r="S2037" s="31">
        <f t="shared" si="6805"/>
        <v>17590.400000000001</v>
      </c>
      <c r="T2037" s="31">
        <f t="shared" si="6806"/>
        <v>17590.400000000001</v>
      </c>
      <c r="U2037" s="31">
        <f t="shared" si="6972"/>
        <v>0</v>
      </c>
      <c r="V2037" s="31">
        <f t="shared" si="6973"/>
        <v>0</v>
      </c>
      <c r="W2037" s="31">
        <f t="shared" si="6974"/>
        <v>0</v>
      </c>
      <c r="X2037" s="31">
        <f t="shared" si="6807"/>
        <v>16974.099999999999</v>
      </c>
      <c r="Y2037" s="31">
        <f t="shared" si="6808"/>
        <v>17590.400000000001</v>
      </c>
      <c r="Z2037" s="31">
        <f t="shared" si="6809"/>
        <v>17590.400000000001</v>
      </c>
      <c r="AA2037" s="31">
        <f t="shared" si="6975"/>
        <v>0</v>
      </c>
      <c r="AB2037" s="31">
        <f t="shared" si="6976"/>
        <v>0</v>
      </c>
      <c r="AC2037" s="31">
        <f t="shared" si="6977"/>
        <v>0</v>
      </c>
      <c r="AD2037" s="31">
        <f t="shared" si="6810"/>
        <v>16974.099999999999</v>
      </c>
      <c r="AE2037" s="31">
        <f t="shared" si="6811"/>
        <v>17590.400000000001</v>
      </c>
      <c r="AF2037" s="31">
        <f t="shared" si="6812"/>
        <v>17590.400000000001</v>
      </c>
      <c r="AG2037" s="31">
        <f t="shared" si="6978"/>
        <v>0</v>
      </c>
      <c r="AH2037" s="31">
        <f t="shared" si="6979"/>
        <v>0</v>
      </c>
      <c r="AI2037" s="31">
        <f t="shared" si="6980"/>
        <v>0</v>
      </c>
      <c r="AJ2037" s="31">
        <f t="shared" si="6813"/>
        <v>16974.099999999999</v>
      </c>
      <c r="AK2037" s="31">
        <f t="shared" si="6814"/>
        <v>17590.400000000001</v>
      </c>
      <c r="AL2037" s="31">
        <f t="shared" si="6815"/>
        <v>17590.400000000001</v>
      </c>
      <c r="AM2037" s="31">
        <f t="shared" si="6981"/>
        <v>0</v>
      </c>
      <c r="AN2037" s="31">
        <f t="shared" si="6982"/>
        <v>0</v>
      </c>
      <c r="AO2037" s="31">
        <f t="shared" si="6983"/>
        <v>0</v>
      </c>
      <c r="AP2037" s="31">
        <f t="shared" si="6816"/>
        <v>16974.099999999999</v>
      </c>
      <c r="AQ2037" s="31">
        <f t="shared" si="6817"/>
        <v>17590.400000000001</v>
      </c>
      <c r="AR2037" s="31">
        <f t="shared" si="6818"/>
        <v>17590.400000000001</v>
      </c>
      <c r="AS2037" s="31">
        <f t="shared" si="6984"/>
        <v>0</v>
      </c>
      <c r="AT2037" s="31">
        <f t="shared" si="6985"/>
        <v>0</v>
      </c>
      <c r="AU2037" s="31">
        <f t="shared" si="6986"/>
        <v>0</v>
      </c>
      <c r="AV2037" s="31">
        <f t="shared" si="6819"/>
        <v>16974.099999999999</v>
      </c>
      <c r="AW2037" s="31">
        <f t="shared" si="6820"/>
        <v>17590.400000000001</v>
      </c>
      <c r="AX2037" s="31">
        <f t="shared" si="6821"/>
        <v>17590.400000000001</v>
      </c>
      <c r="AY2037" s="31">
        <f t="shared" si="6987"/>
        <v>2927.0999999999999</v>
      </c>
      <c r="AZ2037" s="31">
        <f t="shared" si="6988"/>
        <v>5994.1000000000004</v>
      </c>
      <c r="BA2037" s="31">
        <f t="shared" si="6989"/>
        <v>5994.1000000000004</v>
      </c>
      <c r="BB2037" s="31">
        <f t="shared" si="6822"/>
        <v>19901.199999999997</v>
      </c>
      <c r="BC2037" s="31">
        <f t="shared" si="6823"/>
        <v>23584.5</v>
      </c>
      <c r="BD2037" s="31">
        <f t="shared" si="6824"/>
        <v>23584.5</v>
      </c>
      <c r="BE2037" s="31">
        <f t="shared" si="6990"/>
        <v>0</v>
      </c>
      <c r="BF2037" s="31">
        <f t="shared" si="6991"/>
        <v>0</v>
      </c>
      <c r="BG2037" s="31">
        <f t="shared" si="6992"/>
        <v>0</v>
      </c>
      <c r="BH2037" s="31">
        <f t="shared" si="6825"/>
        <v>19901.199999999997</v>
      </c>
      <c r="BI2037" s="31">
        <f t="shared" si="6826"/>
        <v>23584.5</v>
      </c>
      <c r="BJ2037" s="31">
        <f t="shared" si="6827"/>
        <v>23584.5</v>
      </c>
      <c r="BK2037" s="31">
        <f t="shared" si="6993"/>
        <v>0</v>
      </c>
      <c r="BL2037" s="31">
        <f t="shared" si="6994"/>
        <v>0</v>
      </c>
      <c r="BM2037" s="31">
        <f t="shared" si="6995"/>
        <v>0</v>
      </c>
      <c r="BN2037" s="31">
        <f t="shared" si="6828"/>
        <v>19901.199999999997</v>
      </c>
      <c r="BO2037" s="31">
        <f t="shared" si="6829"/>
        <v>23584.5</v>
      </c>
      <c r="BP2037" s="31">
        <f t="shared" si="6830"/>
        <v>23584.5</v>
      </c>
      <c r="BQ2037" s="31">
        <f t="shared" si="6996"/>
        <v>0</v>
      </c>
      <c r="BR2037" s="31">
        <f t="shared" si="6997"/>
        <v>0</v>
      </c>
      <c r="BS2037" s="31">
        <f t="shared" si="6831"/>
        <v>19901.199999999997</v>
      </c>
      <c r="BT2037" s="31">
        <f t="shared" si="6832"/>
        <v>23584.5</v>
      </c>
      <c r="BU2037" s="31">
        <f t="shared" si="6833"/>
        <v>23584.5</v>
      </c>
      <c r="BV2037" s="31">
        <f t="shared" si="6998"/>
        <v>0</v>
      </c>
      <c r="BW2037" s="31">
        <f t="shared" si="6999"/>
        <v>0</v>
      </c>
      <c r="BX2037" s="31">
        <f t="shared" si="6834"/>
        <v>19901.199999999997</v>
      </c>
      <c r="BY2037" s="31">
        <f t="shared" si="6835"/>
        <v>23584.5</v>
      </c>
      <c r="BZ2037" s="31">
        <f t="shared" si="6836"/>
        <v>23584.5</v>
      </c>
      <c r="CA2037" s="31">
        <f t="shared" si="7000"/>
        <v>0</v>
      </c>
      <c r="CB2037" s="31">
        <f t="shared" si="7001"/>
        <v>0</v>
      </c>
      <c r="CC2037" s="31">
        <f t="shared" si="7002"/>
        <v>0</v>
      </c>
      <c r="CD2037" s="31">
        <f t="shared" si="6960"/>
        <v>19901.199999999997</v>
      </c>
      <c r="CE2037" s="31">
        <f t="shared" si="6961"/>
        <v>23584.5</v>
      </c>
      <c r="CF2037" s="31">
        <f t="shared" si="6962"/>
        <v>23584.5</v>
      </c>
      <c r="CG2037" s="31">
        <f t="shared" si="7003"/>
        <v>0</v>
      </c>
      <c r="CH2037" s="24"/>
      <c r="CI2037" s="40"/>
      <c r="CN2037" s="1" t="s">
        <v>30</v>
      </c>
    </row>
    <row r="2038" ht="29.850000000000001">
      <c r="A2038" s="16" t="s">
        <v>1176</v>
      </c>
      <c r="B2038" s="17">
        <v>110</v>
      </c>
      <c r="C2038" s="16" t="s">
        <v>66</v>
      </c>
      <c r="D2038" s="16" t="s">
        <v>66</v>
      </c>
      <c r="E2038" s="39" t="s">
        <v>728</v>
      </c>
      <c r="F2038" s="31">
        <v>16974.099999999999</v>
      </c>
      <c r="G2038" s="31">
        <v>17590.400000000001</v>
      </c>
      <c r="H2038" s="31">
        <v>17590.400000000001</v>
      </c>
      <c r="I2038" s="31"/>
      <c r="J2038" s="31"/>
      <c r="K2038" s="31"/>
      <c r="L2038" s="31">
        <f t="shared" si="6801"/>
        <v>16974.099999999999</v>
      </c>
      <c r="M2038" s="31">
        <f t="shared" si="6802"/>
        <v>17590.400000000001</v>
      </c>
      <c r="N2038" s="31">
        <f t="shared" si="6803"/>
        <v>17590.400000000001</v>
      </c>
      <c r="O2038" s="31"/>
      <c r="P2038" s="31"/>
      <c r="Q2038" s="31"/>
      <c r="R2038" s="31">
        <f t="shared" si="6804"/>
        <v>16974.099999999999</v>
      </c>
      <c r="S2038" s="31">
        <f t="shared" si="6805"/>
        <v>17590.400000000001</v>
      </c>
      <c r="T2038" s="31">
        <f t="shared" si="6806"/>
        <v>17590.400000000001</v>
      </c>
      <c r="U2038" s="31"/>
      <c r="V2038" s="31"/>
      <c r="W2038" s="31"/>
      <c r="X2038" s="31">
        <f t="shared" si="6807"/>
        <v>16974.099999999999</v>
      </c>
      <c r="Y2038" s="31">
        <f t="shared" si="6808"/>
        <v>17590.400000000001</v>
      </c>
      <c r="Z2038" s="31">
        <f t="shared" si="6809"/>
        <v>17590.400000000001</v>
      </c>
      <c r="AA2038" s="31"/>
      <c r="AB2038" s="31"/>
      <c r="AC2038" s="31"/>
      <c r="AD2038" s="31">
        <f t="shared" si="6810"/>
        <v>16974.099999999999</v>
      </c>
      <c r="AE2038" s="31">
        <f t="shared" si="6811"/>
        <v>17590.400000000001</v>
      </c>
      <c r="AF2038" s="31">
        <f t="shared" si="6812"/>
        <v>17590.400000000001</v>
      </c>
      <c r="AG2038" s="31"/>
      <c r="AH2038" s="31"/>
      <c r="AI2038" s="31"/>
      <c r="AJ2038" s="31">
        <f t="shared" si="6813"/>
        <v>16974.099999999999</v>
      </c>
      <c r="AK2038" s="31">
        <f t="shared" si="6814"/>
        <v>17590.400000000001</v>
      </c>
      <c r="AL2038" s="31">
        <f t="shared" si="6815"/>
        <v>17590.400000000001</v>
      </c>
      <c r="AM2038" s="31"/>
      <c r="AN2038" s="31"/>
      <c r="AO2038" s="31"/>
      <c r="AP2038" s="31">
        <f t="shared" si="6816"/>
        <v>16974.099999999999</v>
      </c>
      <c r="AQ2038" s="31">
        <f t="shared" si="6817"/>
        <v>17590.400000000001</v>
      </c>
      <c r="AR2038" s="31">
        <f t="shared" si="6818"/>
        <v>17590.400000000001</v>
      </c>
      <c r="AS2038" s="31"/>
      <c r="AT2038" s="31"/>
      <c r="AU2038" s="31"/>
      <c r="AV2038" s="31">
        <f t="shared" si="6819"/>
        <v>16974.099999999999</v>
      </c>
      <c r="AW2038" s="31">
        <f t="shared" si="6820"/>
        <v>17590.400000000001</v>
      </c>
      <c r="AX2038" s="31">
        <f t="shared" si="6821"/>
        <v>17590.400000000001</v>
      </c>
      <c r="AY2038" s="31">
        <v>2927.0999999999999</v>
      </c>
      <c r="AZ2038" s="31">
        <v>5994.1000000000004</v>
      </c>
      <c r="BA2038" s="31">
        <v>5994.1000000000004</v>
      </c>
      <c r="BB2038" s="31">
        <f t="shared" si="6822"/>
        <v>19901.199999999997</v>
      </c>
      <c r="BC2038" s="31">
        <f t="shared" si="6823"/>
        <v>23584.5</v>
      </c>
      <c r="BD2038" s="31">
        <f t="shared" si="6824"/>
        <v>23584.5</v>
      </c>
      <c r="BE2038" s="31"/>
      <c r="BF2038" s="31"/>
      <c r="BG2038" s="31"/>
      <c r="BH2038" s="31">
        <f t="shared" si="6825"/>
        <v>19901.199999999997</v>
      </c>
      <c r="BI2038" s="31">
        <f t="shared" si="6826"/>
        <v>23584.5</v>
      </c>
      <c r="BJ2038" s="31">
        <f t="shared" si="6827"/>
        <v>23584.5</v>
      </c>
      <c r="BK2038" s="31"/>
      <c r="BL2038" s="31"/>
      <c r="BM2038" s="31"/>
      <c r="BN2038" s="31">
        <f t="shared" si="6828"/>
        <v>19901.199999999997</v>
      </c>
      <c r="BO2038" s="31">
        <f t="shared" si="6829"/>
        <v>23584.5</v>
      </c>
      <c r="BP2038" s="31">
        <f t="shared" si="6830"/>
        <v>23584.5</v>
      </c>
      <c r="BQ2038" s="31"/>
      <c r="BR2038" s="31"/>
      <c r="BS2038" s="31">
        <f t="shared" si="6831"/>
        <v>19901.199999999997</v>
      </c>
      <c r="BT2038" s="31">
        <f t="shared" si="6832"/>
        <v>23584.5</v>
      </c>
      <c r="BU2038" s="31">
        <f t="shared" si="6833"/>
        <v>23584.5</v>
      </c>
      <c r="BV2038" s="31"/>
      <c r="BW2038" s="31"/>
      <c r="BX2038" s="31">
        <f t="shared" si="6834"/>
        <v>19901.199999999997</v>
      </c>
      <c r="BY2038" s="31">
        <f t="shared" si="6835"/>
        <v>23584.5</v>
      </c>
      <c r="BZ2038" s="31">
        <f t="shared" si="6836"/>
        <v>23584.5</v>
      </c>
      <c r="CA2038" s="31"/>
      <c r="CB2038" s="31"/>
      <c r="CC2038" s="31"/>
      <c r="CD2038" s="31">
        <f t="shared" si="6960"/>
        <v>19901.199999999997</v>
      </c>
      <c r="CE2038" s="31">
        <f t="shared" si="6961"/>
        <v>23584.5</v>
      </c>
      <c r="CF2038" s="31">
        <f t="shared" si="6962"/>
        <v>23584.5</v>
      </c>
      <c r="CG2038" s="31"/>
      <c r="CH2038" s="24"/>
      <c r="CI2038" s="40"/>
    </row>
    <row r="2039" ht="29.850000000000001">
      <c r="A2039" s="16" t="s">
        <v>1176</v>
      </c>
      <c r="B2039" s="17">
        <v>200</v>
      </c>
      <c r="C2039" s="16"/>
      <c r="D2039" s="16"/>
      <c r="E2039" s="39" t="s">
        <v>40</v>
      </c>
      <c r="F2039" s="31">
        <f t="shared" si="6963"/>
        <v>3422.5</v>
      </c>
      <c r="G2039" s="31">
        <f t="shared" si="6964"/>
        <v>3422.6999999999998</v>
      </c>
      <c r="H2039" s="31">
        <f t="shared" si="6965"/>
        <v>3422.8000000000002</v>
      </c>
      <c r="I2039" s="31">
        <f t="shared" si="6966"/>
        <v>0</v>
      </c>
      <c r="J2039" s="31">
        <f t="shared" si="6967"/>
        <v>0</v>
      </c>
      <c r="K2039" s="31">
        <f t="shared" si="6968"/>
        <v>0</v>
      </c>
      <c r="L2039" s="31">
        <f t="shared" si="6801"/>
        <v>3422.5</v>
      </c>
      <c r="M2039" s="31">
        <f t="shared" si="6802"/>
        <v>3422.6999999999998</v>
      </c>
      <c r="N2039" s="31">
        <f t="shared" si="6803"/>
        <v>3422.8000000000002</v>
      </c>
      <c r="O2039" s="31">
        <f t="shared" si="6969"/>
        <v>0</v>
      </c>
      <c r="P2039" s="31">
        <f t="shared" si="6970"/>
        <v>0</v>
      </c>
      <c r="Q2039" s="31">
        <f t="shared" si="6971"/>
        <v>0</v>
      </c>
      <c r="R2039" s="31">
        <f t="shared" si="6804"/>
        <v>3422.5</v>
      </c>
      <c r="S2039" s="31">
        <f t="shared" si="6805"/>
        <v>3422.6999999999998</v>
      </c>
      <c r="T2039" s="31">
        <f t="shared" si="6806"/>
        <v>3422.8000000000002</v>
      </c>
      <c r="U2039" s="31">
        <f t="shared" si="6972"/>
        <v>0</v>
      </c>
      <c r="V2039" s="31">
        <f t="shared" si="6973"/>
        <v>0</v>
      </c>
      <c r="W2039" s="31">
        <f t="shared" si="6974"/>
        <v>0</v>
      </c>
      <c r="X2039" s="31">
        <f t="shared" si="6807"/>
        <v>3422.5</v>
      </c>
      <c r="Y2039" s="31">
        <f t="shared" si="6808"/>
        <v>3422.6999999999998</v>
      </c>
      <c r="Z2039" s="31">
        <f t="shared" si="6809"/>
        <v>3422.8000000000002</v>
      </c>
      <c r="AA2039" s="31">
        <f t="shared" si="6975"/>
        <v>0</v>
      </c>
      <c r="AB2039" s="31">
        <f t="shared" si="6976"/>
        <v>0</v>
      </c>
      <c r="AC2039" s="31">
        <f t="shared" si="6977"/>
        <v>0</v>
      </c>
      <c r="AD2039" s="31">
        <f t="shared" si="6810"/>
        <v>3422.5</v>
      </c>
      <c r="AE2039" s="31">
        <f t="shared" si="6811"/>
        <v>3422.6999999999998</v>
      </c>
      <c r="AF2039" s="31">
        <f t="shared" si="6812"/>
        <v>3422.8000000000002</v>
      </c>
      <c r="AG2039" s="31">
        <f t="shared" si="6978"/>
        <v>0</v>
      </c>
      <c r="AH2039" s="31">
        <f t="shared" si="6979"/>
        <v>0</v>
      </c>
      <c r="AI2039" s="31">
        <f t="shared" si="6980"/>
        <v>0</v>
      </c>
      <c r="AJ2039" s="31">
        <f t="shared" si="6813"/>
        <v>3422.5</v>
      </c>
      <c r="AK2039" s="31">
        <f t="shared" si="6814"/>
        <v>3422.6999999999998</v>
      </c>
      <c r="AL2039" s="31">
        <f t="shared" si="6815"/>
        <v>3422.8000000000002</v>
      </c>
      <c r="AM2039" s="31">
        <f t="shared" si="6981"/>
        <v>0</v>
      </c>
      <c r="AN2039" s="31">
        <f t="shared" si="6982"/>
        <v>0</v>
      </c>
      <c r="AO2039" s="31">
        <f t="shared" si="6983"/>
        <v>0</v>
      </c>
      <c r="AP2039" s="31">
        <f t="shared" si="6816"/>
        <v>3422.5</v>
      </c>
      <c r="AQ2039" s="31">
        <f t="shared" si="6817"/>
        <v>3422.6999999999998</v>
      </c>
      <c r="AR2039" s="31">
        <f t="shared" si="6818"/>
        <v>3422.8000000000002</v>
      </c>
      <c r="AS2039" s="31">
        <f t="shared" si="6984"/>
        <v>0</v>
      </c>
      <c r="AT2039" s="31">
        <f t="shared" si="6985"/>
        <v>0</v>
      </c>
      <c r="AU2039" s="31">
        <f t="shared" si="6986"/>
        <v>0</v>
      </c>
      <c r="AV2039" s="31">
        <f t="shared" si="6819"/>
        <v>3422.5</v>
      </c>
      <c r="AW2039" s="31">
        <f t="shared" si="6820"/>
        <v>3422.6999999999998</v>
      </c>
      <c r="AX2039" s="31">
        <f t="shared" si="6821"/>
        <v>3422.8000000000002</v>
      </c>
      <c r="AY2039" s="31">
        <f t="shared" si="6987"/>
        <v>0</v>
      </c>
      <c r="AZ2039" s="31">
        <f t="shared" si="6988"/>
        <v>0</v>
      </c>
      <c r="BA2039" s="31">
        <f t="shared" si="6989"/>
        <v>0</v>
      </c>
      <c r="BB2039" s="31">
        <f t="shared" si="6822"/>
        <v>3422.5</v>
      </c>
      <c r="BC2039" s="31">
        <f t="shared" si="6823"/>
        <v>3422.6999999999998</v>
      </c>
      <c r="BD2039" s="31">
        <f t="shared" si="6824"/>
        <v>3422.8000000000002</v>
      </c>
      <c r="BE2039" s="31">
        <f t="shared" si="6990"/>
        <v>0</v>
      </c>
      <c r="BF2039" s="31">
        <f t="shared" si="6991"/>
        <v>0</v>
      </c>
      <c r="BG2039" s="31">
        <f t="shared" si="6992"/>
        <v>0</v>
      </c>
      <c r="BH2039" s="31">
        <f t="shared" si="6825"/>
        <v>3422.5</v>
      </c>
      <c r="BI2039" s="31">
        <f t="shared" si="6826"/>
        <v>3422.6999999999998</v>
      </c>
      <c r="BJ2039" s="31">
        <f t="shared" si="6827"/>
        <v>3422.8000000000002</v>
      </c>
      <c r="BK2039" s="31">
        <f t="shared" si="6993"/>
        <v>0</v>
      </c>
      <c r="BL2039" s="31">
        <f t="shared" si="6994"/>
        <v>0</v>
      </c>
      <c r="BM2039" s="31">
        <f t="shared" si="6995"/>
        <v>0</v>
      </c>
      <c r="BN2039" s="31">
        <f t="shared" si="6828"/>
        <v>3422.5</v>
      </c>
      <c r="BO2039" s="31">
        <f t="shared" si="6829"/>
        <v>3422.6999999999998</v>
      </c>
      <c r="BP2039" s="31">
        <f t="shared" si="6830"/>
        <v>3422.8000000000002</v>
      </c>
      <c r="BQ2039" s="31">
        <f t="shared" si="6996"/>
        <v>0</v>
      </c>
      <c r="BR2039" s="31">
        <f t="shared" si="6997"/>
        <v>0</v>
      </c>
      <c r="BS2039" s="31">
        <f t="shared" si="6831"/>
        <v>3422.5</v>
      </c>
      <c r="BT2039" s="31">
        <f t="shared" si="6832"/>
        <v>3422.6999999999998</v>
      </c>
      <c r="BU2039" s="31">
        <f t="shared" si="6833"/>
        <v>3422.8000000000002</v>
      </c>
      <c r="BV2039" s="31">
        <f t="shared" si="6998"/>
        <v>0</v>
      </c>
      <c r="BW2039" s="31">
        <f t="shared" si="6999"/>
        <v>0</v>
      </c>
      <c r="BX2039" s="31">
        <f t="shared" si="6834"/>
        <v>3422.5</v>
      </c>
      <c r="BY2039" s="31">
        <f t="shared" si="6835"/>
        <v>3422.6999999999998</v>
      </c>
      <c r="BZ2039" s="31">
        <f t="shared" si="6836"/>
        <v>3422.8000000000002</v>
      </c>
      <c r="CA2039" s="31">
        <f t="shared" si="7000"/>
        <v>0</v>
      </c>
      <c r="CB2039" s="31">
        <f t="shared" si="7001"/>
        <v>0</v>
      </c>
      <c r="CC2039" s="31">
        <f t="shared" si="7002"/>
        <v>0</v>
      </c>
      <c r="CD2039" s="31">
        <f t="shared" si="6960"/>
        <v>3422.5</v>
      </c>
      <c r="CE2039" s="31">
        <f t="shared" si="6961"/>
        <v>3422.6999999999998</v>
      </c>
      <c r="CF2039" s="31">
        <f t="shared" si="6962"/>
        <v>3422.8000000000002</v>
      </c>
      <c r="CG2039" s="31">
        <f t="shared" si="7003"/>
        <v>0</v>
      </c>
      <c r="CH2039" s="24"/>
      <c r="CI2039" s="40"/>
      <c r="CM2039" s="1" t="s">
        <v>29</v>
      </c>
    </row>
    <row r="2040" ht="43.75">
      <c r="A2040" s="16" t="s">
        <v>1176</v>
      </c>
      <c r="B2040" s="17">
        <v>240</v>
      </c>
      <c r="C2040" s="16"/>
      <c r="D2040" s="16"/>
      <c r="E2040" s="39" t="s">
        <v>41</v>
      </c>
      <c r="F2040" s="31">
        <f t="shared" si="6963"/>
        <v>3422.5</v>
      </c>
      <c r="G2040" s="31">
        <f t="shared" si="6964"/>
        <v>3422.6999999999998</v>
      </c>
      <c r="H2040" s="31">
        <f t="shared" si="6965"/>
        <v>3422.8000000000002</v>
      </c>
      <c r="I2040" s="31">
        <f t="shared" si="6966"/>
        <v>0</v>
      </c>
      <c r="J2040" s="31">
        <f t="shared" si="6967"/>
        <v>0</v>
      </c>
      <c r="K2040" s="31">
        <f t="shared" si="6968"/>
        <v>0</v>
      </c>
      <c r="L2040" s="31">
        <f t="shared" si="6801"/>
        <v>3422.5</v>
      </c>
      <c r="M2040" s="31">
        <f t="shared" si="6802"/>
        <v>3422.6999999999998</v>
      </c>
      <c r="N2040" s="31">
        <f t="shared" si="6803"/>
        <v>3422.8000000000002</v>
      </c>
      <c r="O2040" s="31">
        <f t="shared" si="6969"/>
        <v>0</v>
      </c>
      <c r="P2040" s="31">
        <f t="shared" si="6970"/>
        <v>0</v>
      </c>
      <c r="Q2040" s="31">
        <f t="shared" si="6971"/>
        <v>0</v>
      </c>
      <c r="R2040" s="31">
        <f t="shared" si="6804"/>
        <v>3422.5</v>
      </c>
      <c r="S2040" s="31">
        <f t="shared" si="6805"/>
        <v>3422.6999999999998</v>
      </c>
      <c r="T2040" s="31">
        <f t="shared" si="6806"/>
        <v>3422.8000000000002</v>
      </c>
      <c r="U2040" s="31">
        <f t="shared" si="6972"/>
        <v>0</v>
      </c>
      <c r="V2040" s="31">
        <f t="shared" si="6973"/>
        <v>0</v>
      </c>
      <c r="W2040" s="31">
        <f t="shared" si="6974"/>
        <v>0</v>
      </c>
      <c r="X2040" s="31">
        <f t="shared" si="6807"/>
        <v>3422.5</v>
      </c>
      <c r="Y2040" s="31">
        <f t="shared" si="6808"/>
        <v>3422.6999999999998</v>
      </c>
      <c r="Z2040" s="31">
        <f t="shared" si="6809"/>
        <v>3422.8000000000002</v>
      </c>
      <c r="AA2040" s="31">
        <f t="shared" si="6975"/>
        <v>0</v>
      </c>
      <c r="AB2040" s="31">
        <f t="shared" si="6976"/>
        <v>0</v>
      </c>
      <c r="AC2040" s="31">
        <f t="shared" si="6977"/>
        <v>0</v>
      </c>
      <c r="AD2040" s="31">
        <f t="shared" si="6810"/>
        <v>3422.5</v>
      </c>
      <c r="AE2040" s="31">
        <f t="shared" si="6811"/>
        <v>3422.6999999999998</v>
      </c>
      <c r="AF2040" s="31">
        <f t="shared" si="6812"/>
        <v>3422.8000000000002</v>
      </c>
      <c r="AG2040" s="31">
        <f t="shared" si="6978"/>
        <v>0</v>
      </c>
      <c r="AH2040" s="31">
        <f t="shared" si="6979"/>
        <v>0</v>
      </c>
      <c r="AI2040" s="31">
        <f t="shared" si="6980"/>
        <v>0</v>
      </c>
      <c r="AJ2040" s="31">
        <f t="shared" si="6813"/>
        <v>3422.5</v>
      </c>
      <c r="AK2040" s="31">
        <f t="shared" si="6814"/>
        <v>3422.6999999999998</v>
      </c>
      <c r="AL2040" s="31">
        <f t="shared" si="6815"/>
        <v>3422.8000000000002</v>
      </c>
      <c r="AM2040" s="31">
        <f t="shared" si="6981"/>
        <v>0</v>
      </c>
      <c r="AN2040" s="31">
        <f t="shared" si="6982"/>
        <v>0</v>
      </c>
      <c r="AO2040" s="31">
        <f t="shared" si="6983"/>
        <v>0</v>
      </c>
      <c r="AP2040" s="31">
        <f t="shared" si="6816"/>
        <v>3422.5</v>
      </c>
      <c r="AQ2040" s="31">
        <f t="shared" si="6817"/>
        <v>3422.6999999999998</v>
      </c>
      <c r="AR2040" s="31">
        <f t="shared" si="6818"/>
        <v>3422.8000000000002</v>
      </c>
      <c r="AS2040" s="31">
        <f t="shared" si="6984"/>
        <v>0</v>
      </c>
      <c r="AT2040" s="31">
        <f t="shared" si="6985"/>
        <v>0</v>
      </c>
      <c r="AU2040" s="31">
        <f t="shared" si="6986"/>
        <v>0</v>
      </c>
      <c r="AV2040" s="31">
        <f t="shared" si="6819"/>
        <v>3422.5</v>
      </c>
      <c r="AW2040" s="31">
        <f t="shared" si="6820"/>
        <v>3422.6999999999998</v>
      </c>
      <c r="AX2040" s="31">
        <f t="shared" si="6821"/>
        <v>3422.8000000000002</v>
      </c>
      <c r="AY2040" s="31">
        <f t="shared" si="6987"/>
        <v>0</v>
      </c>
      <c r="AZ2040" s="31">
        <f t="shared" si="6988"/>
        <v>0</v>
      </c>
      <c r="BA2040" s="31">
        <f t="shared" si="6989"/>
        <v>0</v>
      </c>
      <c r="BB2040" s="31">
        <f t="shared" si="6822"/>
        <v>3422.5</v>
      </c>
      <c r="BC2040" s="31">
        <f t="shared" si="6823"/>
        <v>3422.6999999999998</v>
      </c>
      <c r="BD2040" s="31">
        <f t="shared" si="6824"/>
        <v>3422.8000000000002</v>
      </c>
      <c r="BE2040" s="31">
        <f t="shared" si="6990"/>
        <v>0</v>
      </c>
      <c r="BF2040" s="31">
        <f t="shared" si="6991"/>
        <v>0</v>
      </c>
      <c r="BG2040" s="31">
        <f t="shared" si="6992"/>
        <v>0</v>
      </c>
      <c r="BH2040" s="31">
        <f t="shared" si="6825"/>
        <v>3422.5</v>
      </c>
      <c r="BI2040" s="31">
        <f t="shared" si="6826"/>
        <v>3422.6999999999998</v>
      </c>
      <c r="BJ2040" s="31">
        <f t="shared" si="6827"/>
        <v>3422.8000000000002</v>
      </c>
      <c r="BK2040" s="31">
        <f t="shared" si="6993"/>
        <v>0</v>
      </c>
      <c r="BL2040" s="31">
        <f t="shared" si="6994"/>
        <v>0</v>
      </c>
      <c r="BM2040" s="31">
        <f t="shared" si="6995"/>
        <v>0</v>
      </c>
      <c r="BN2040" s="31">
        <f t="shared" si="6828"/>
        <v>3422.5</v>
      </c>
      <c r="BO2040" s="31">
        <f t="shared" si="6829"/>
        <v>3422.6999999999998</v>
      </c>
      <c r="BP2040" s="31">
        <f t="shared" si="6830"/>
        <v>3422.8000000000002</v>
      </c>
      <c r="BQ2040" s="31">
        <f t="shared" si="6996"/>
        <v>0</v>
      </c>
      <c r="BR2040" s="31">
        <f t="shared" si="6997"/>
        <v>0</v>
      </c>
      <c r="BS2040" s="31">
        <f t="shared" si="6831"/>
        <v>3422.5</v>
      </c>
      <c r="BT2040" s="31">
        <f t="shared" si="6832"/>
        <v>3422.6999999999998</v>
      </c>
      <c r="BU2040" s="31">
        <f t="shared" si="6833"/>
        <v>3422.8000000000002</v>
      </c>
      <c r="BV2040" s="31">
        <f t="shared" si="6998"/>
        <v>0</v>
      </c>
      <c r="BW2040" s="31">
        <f t="shared" si="6999"/>
        <v>0</v>
      </c>
      <c r="BX2040" s="31">
        <f t="shared" si="6834"/>
        <v>3422.5</v>
      </c>
      <c r="BY2040" s="31">
        <f t="shared" si="6835"/>
        <v>3422.6999999999998</v>
      </c>
      <c r="BZ2040" s="31">
        <f t="shared" si="6836"/>
        <v>3422.8000000000002</v>
      </c>
      <c r="CA2040" s="31">
        <f t="shared" si="7000"/>
        <v>0</v>
      </c>
      <c r="CB2040" s="31">
        <f t="shared" si="7001"/>
        <v>0</v>
      </c>
      <c r="CC2040" s="31">
        <f t="shared" si="7002"/>
        <v>0</v>
      </c>
      <c r="CD2040" s="31">
        <f t="shared" si="6960"/>
        <v>3422.5</v>
      </c>
      <c r="CE2040" s="31">
        <f t="shared" si="6961"/>
        <v>3422.6999999999998</v>
      </c>
      <c r="CF2040" s="31">
        <f t="shared" si="6962"/>
        <v>3422.8000000000002</v>
      </c>
      <c r="CG2040" s="31">
        <f t="shared" si="7003"/>
        <v>0</v>
      </c>
      <c r="CH2040" s="24"/>
      <c r="CI2040" s="40"/>
      <c r="CN2040" s="1" t="s">
        <v>30</v>
      </c>
    </row>
    <row r="2041" ht="29.850000000000001">
      <c r="A2041" s="16" t="s">
        <v>1176</v>
      </c>
      <c r="B2041" s="17">
        <v>240</v>
      </c>
      <c r="C2041" s="16" t="s">
        <v>66</v>
      </c>
      <c r="D2041" s="16" t="s">
        <v>66</v>
      </c>
      <c r="E2041" s="39" t="s">
        <v>728</v>
      </c>
      <c r="F2041" s="31">
        <v>3422.5</v>
      </c>
      <c r="G2041" s="31">
        <v>3422.6999999999998</v>
      </c>
      <c r="H2041" s="31">
        <v>3422.8000000000002</v>
      </c>
      <c r="I2041" s="31"/>
      <c r="J2041" s="31"/>
      <c r="K2041" s="31"/>
      <c r="L2041" s="31">
        <f t="shared" si="6801"/>
        <v>3422.5</v>
      </c>
      <c r="M2041" s="31">
        <f t="shared" si="6802"/>
        <v>3422.6999999999998</v>
      </c>
      <c r="N2041" s="31">
        <f t="shared" si="6803"/>
        <v>3422.8000000000002</v>
      </c>
      <c r="O2041" s="31"/>
      <c r="P2041" s="31"/>
      <c r="Q2041" s="31"/>
      <c r="R2041" s="31">
        <f t="shared" si="6804"/>
        <v>3422.5</v>
      </c>
      <c r="S2041" s="31">
        <f t="shared" si="6805"/>
        <v>3422.6999999999998</v>
      </c>
      <c r="T2041" s="31">
        <f t="shared" si="6806"/>
        <v>3422.8000000000002</v>
      </c>
      <c r="U2041" s="31"/>
      <c r="V2041" s="31"/>
      <c r="W2041" s="31"/>
      <c r="X2041" s="31">
        <f t="shared" si="6807"/>
        <v>3422.5</v>
      </c>
      <c r="Y2041" s="31">
        <f t="shared" si="6808"/>
        <v>3422.6999999999998</v>
      </c>
      <c r="Z2041" s="31">
        <f t="shared" si="6809"/>
        <v>3422.8000000000002</v>
      </c>
      <c r="AA2041" s="31"/>
      <c r="AB2041" s="31"/>
      <c r="AC2041" s="31"/>
      <c r="AD2041" s="31">
        <f t="shared" si="6810"/>
        <v>3422.5</v>
      </c>
      <c r="AE2041" s="31">
        <f t="shared" si="6811"/>
        <v>3422.6999999999998</v>
      </c>
      <c r="AF2041" s="31">
        <f t="shared" si="6812"/>
        <v>3422.8000000000002</v>
      </c>
      <c r="AG2041" s="31"/>
      <c r="AH2041" s="31"/>
      <c r="AI2041" s="31"/>
      <c r="AJ2041" s="31">
        <f t="shared" si="6813"/>
        <v>3422.5</v>
      </c>
      <c r="AK2041" s="31">
        <f t="shared" si="6814"/>
        <v>3422.6999999999998</v>
      </c>
      <c r="AL2041" s="31">
        <f t="shared" si="6815"/>
        <v>3422.8000000000002</v>
      </c>
      <c r="AM2041" s="31"/>
      <c r="AN2041" s="31"/>
      <c r="AO2041" s="31"/>
      <c r="AP2041" s="31">
        <f t="shared" si="6816"/>
        <v>3422.5</v>
      </c>
      <c r="AQ2041" s="31">
        <f t="shared" si="6817"/>
        <v>3422.6999999999998</v>
      </c>
      <c r="AR2041" s="31">
        <f t="shared" si="6818"/>
        <v>3422.8000000000002</v>
      </c>
      <c r="AS2041" s="31"/>
      <c r="AT2041" s="31"/>
      <c r="AU2041" s="31"/>
      <c r="AV2041" s="31">
        <f t="shared" si="6819"/>
        <v>3422.5</v>
      </c>
      <c r="AW2041" s="31">
        <f t="shared" si="6820"/>
        <v>3422.6999999999998</v>
      </c>
      <c r="AX2041" s="31">
        <f t="shared" si="6821"/>
        <v>3422.8000000000002</v>
      </c>
      <c r="AY2041" s="31"/>
      <c r="AZ2041" s="31"/>
      <c r="BA2041" s="31"/>
      <c r="BB2041" s="31">
        <f t="shared" si="6822"/>
        <v>3422.5</v>
      </c>
      <c r="BC2041" s="31">
        <f t="shared" si="6823"/>
        <v>3422.6999999999998</v>
      </c>
      <c r="BD2041" s="31">
        <f t="shared" si="6824"/>
        <v>3422.8000000000002</v>
      </c>
      <c r="BE2041" s="31"/>
      <c r="BF2041" s="31"/>
      <c r="BG2041" s="31"/>
      <c r="BH2041" s="31">
        <f t="shared" si="6825"/>
        <v>3422.5</v>
      </c>
      <c r="BI2041" s="31">
        <f t="shared" si="6826"/>
        <v>3422.6999999999998</v>
      </c>
      <c r="BJ2041" s="31">
        <f t="shared" si="6827"/>
        <v>3422.8000000000002</v>
      </c>
      <c r="BK2041" s="31"/>
      <c r="BL2041" s="31"/>
      <c r="BM2041" s="31"/>
      <c r="BN2041" s="31">
        <f t="shared" si="6828"/>
        <v>3422.5</v>
      </c>
      <c r="BO2041" s="31">
        <f t="shared" si="6829"/>
        <v>3422.6999999999998</v>
      </c>
      <c r="BP2041" s="31">
        <f t="shared" si="6830"/>
        <v>3422.8000000000002</v>
      </c>
      <c r="BQ2041" s="31"/>
      <c r="BR2041" s="31"/>
      <c r="BS2041" s="31">
        <f t="shared" si="6831"/>
        <v>3422.5</v>
      </c>
      <c r="BT2041" s="31">
        <f t="shared" si="6832"/>
        <v>3422.6999999999998</v>
      </c>
      <c r="BU2041" s="31">
        <f t="shared" si="6833"/>
        <v>3422.8000000000002</v>
      </c>
      <c r="BV2041" s="31"/>
      <c r="BW2041" s="31"/>
      <c r="BX2041" s="31">
        <f t="shared" si="6834"/>
        <v>3422.5</v>
      </c>
      <c r="BY2041" s="31">
        <f t="shared" si="6835"/>
        <v>3422.6999999999998</v>
      </c>
      <c r="BZ2041" s="31">
        <f t="shared" si="6836"/>
        <v>3422.8000000000002</v>
      </c>
      <c r="CA2041" s="31"/>
      <c r="CB2041" s="31"/>
      <c r="CC2041" s="31"/>
      <c r="CD2041" s="31">
        <f t="shared" si="6960"/>
        <v>3422.5</v>
      </c>
      <c r="CE2041" s="31">
        <f t="shared" si="6961"/>
        <v>3422.6999999999998</v>
      </c>
      <c r="CF2041" s="31">
        <f t="shared" si="6962"/>
        <v>3422.8000000000002</v>
      </c>
      <c r="CG2041" s="31"/>
      <c r="CH2041" s="24"/>
      <c r="CI2041" s="40"/>
    </row>
    <row r="2042" ht="43.75">
      <c r="A2042" s="16" t="s">
        <v>1176</v>
      </c>
      <c r="B2042" s="17">
        <v>600</v>
      </c>
      <c r="C2042" s="16"/>
      <c r="D2042" s="16"/>
      <c r="E2042" s="39" t="s">
        <v>45</v>
      </c>
      <c r="F2042" s="31">
        <f t="shared" si="6963"/>
        <v>68783.699999999997</v>
      </c>
      <c r="G2042" s="31">
        <f t="shared" si="6964"/>
        <v>68745.899999999994</v>
      </c>
      <c r="H2042" s="31">
        <f t="shared" si="6965"/>
        <v>68745.899999999994</v>
      </c>
      <c r="I2042" s="31">
        <f t="shared" si="6966"/>
        <v>0</v>
      </c>
      <c r="J2042" s="31">
        <f t="shared" si="6967"/>
        <v>0</v>
      </c>
      <c r="K2042" s="31">
        <f t="shared" si="6968"/>
        <v>0</v>
      </c>
      <c r="L2042" s="31">
        <f t="shared" si="6801"/>
        <v>68783.699999999997</v>
      </c>
      <c r="M2042" s="31">
        <f t="shared" si="6802"/>
        <v>68745.899999999994</v>
      </c>
      <c r="N2042" s="31">
        <f t="shared" si="6803"/>
        <v>68745.899999999994</v>
      </c>
      <c r="O2042" s="31">
        <f t="shared" si="6969"/>
        <v>25460</v>
      </c>
      <c r="P2042" s="31">
        <f t="shared" si="6970"/>
        <v>25460</v>
      </c>
      <c r="Q2042" s="31">
        <f t="shared" si="6971"/>
        <v>25460</v>
      </c>
      <c r="R2042" s="31">
        <f t="shared" si="6804"/>
        <v>94243.699999999997</v>
      </c>
      <c r="S2042" s="31">
        <f t="shared" si="6805"/>
        <v>94205.899999999994</v>
      </c>
      <c r="T2042" s="31">
        <f t="shared" si="6806"/>
        <v>94205.899999999994</v>
      </c>
      <c r="U2042" s="31">
        <f t="shared" si="6972"/>
        <v>0</v>
      </c>
      <c r="V2042" s="31">
        <f t="shared" si="6973"/>
        <v>0</v>
      </c>
      <c r="W2042" s="31">
        <f t="shared" si="6974"/>
        <v>0</v>
      </c>
      <c r="X2042" s="31">
        <f t="shared" si="6807"/>
        <v>94243.699999999997</v>
      </c>
      <c r="Y2042" s="31">
        <f t="shared" si="6808"/>
        <v>94205.899999999994</v>
      </c>
      <c r="Z2042" s="31">
        <f t="shared" si="6809"/>
        <v>94205.899999999994</v>
      </c>
      <c r="AA2042" s="31">
        <f t="shared" si="6975"/>
        <v>0</v>
      </c>
      <c r="AB2042" s="31">
        <f t="shared" si="6976"/>
        <v>0</v>
      </c>
      <c r="AC2042" s="31">
        <f t="shared" si="6977"/>
        <v>0</v>
      </c>
      <c r="AD2042" s="31">
        <f t="shared" si="6810"/>
        <v>94243.699999999997</v>
      </c>
      <c r="AE2042" s="31">
        <f t="shared" si="6811"/>
        <v>94205.899999999994</v>
      </c>
      <c r="AF2042" s="31">
        <f t="shared" si="6812"/>
        <v>94205.899999999994</v>
      </c>
      <c r="AG2042" s="31">
        <f t="shared" si="6978"/>
        <v>0</v>
      </c>
      <c r="AH2042" s="31">
        <f t="shared" si="6979"/>
        <v>0</v>
      </c>
      <c r="AI2042" s="31">
        <f t="shared" si="6980"/>
        <v>0</v>
      </c>
      <c r="AJ2042" s="31">
        <f t="shared" si="6813"/>
        <v>94243.699999999997</v>
      </c>
      <c r="AK2042" s="31">
        <f t="shared" si="6814"/>
        <v>94205.899999999994</v>
      </c>
      <c r="AL2042" s="31">
        <f t="shared" si="6815"/>
        <v>94205.899999999994</v>
      </c>
      <c r="AM2042" s="31">
        <f t="shared" si="6981"/>
        <v>0</v>
      </c>
      <c r="AN2042" s="31">
        <f t="shared" si="6982"/>
        <v>0</v>
      </c>
      <c r="AO2042" s="31">
        <f t="shared" si="6983"/>
        <v>0</v>
      </c>
      <c r="AP2042" s="31">
        <f t="shared" si="6816"/>
        <v>94243.699999999997</v>
      </c>
      <c r="AQ2042" s="31">
        <f t="shared" si="6817"/>
        <v>94205.899999999994</v>
      </c>
      <c r="AR2042" s="31">
        <f t="shared" si="6818"/>
        <v>94205.899999999994</v>
      </c>
      <c r="AS2042" s="31">
        <f t="shared" si="6984"/>
        <v>0</v>
      </c>
      <c r="AT2042" s="31">
        <f t="shared" si="6985"/>
        <v>0</v>
      </c>
      <c r="AU2042" s="31">
        <f t="shared" si="6986"/>
        <v>0</v>
      </c>
      <c r="AV2042" s="31">
        <f t="shared" si="6819"/>
        <v>94243.699999999997</v>
      </c>
      <c r="AW2042" s="31">
        <f t="shared" si="6820"/>
        <v>94205.899999999994</v>
      </c>
      <c r="AX2042" s="31">
        <f t="shared" si="6821"/>
        <v>94205.899999999994</v>
      </c>
      <c r="AY2042" s="31">
        <f t="shared" si="6987"/>
        <v>0</v>
      </c>
      <c r="AZ2042" s="31">
        <f t="shared" si="6988"/>
        <v>0</v>
      </c>
      <c r="BA2042" s="31">
        <f t="shared" si="6989"/>
        <v>0</v>
      </c>
      <c r="BB2042" s="31">
        <f t="shared" si="6822"/>
        <v>94243.699999999997</v>
      </c>
      <c r="BC2042" s="31">
        <f t="shared" si="6823"/>
        <v>94205.899999999994</v>
      </c>
      <c r="BD2042" s="31">
        <f t="shared" si="6824"/>
        <v>94205.899999999994</v>
      </c>
      <c r="BE2042" s="31">
        <f t="shared" si="6990"/>
        <v>0</v>
      </c>
      <c r="BF2042" s="31">
        <f t="shared" si="6991"/>
        <v>0</v>
      </c>
      <c r="BG2042" s="31">
        <f t="shared" si="6992"/>
        <v>0</v>
      </c>
      <c r="BH2042" s="31">
        <f t="shared" si="6825"/>
        <v>94243.699999999997</v>
      </c>
      <c r="BI2042" s="31">
        <f t="shared" si="6826"/>
        <v>94205.899999999994</v>
      </c>
      <c r="BJ2042" s="31">
        <f t="shared" si="6827"/>
        <v>94205.899999999994</v>
      </c>
      <c r="BK2042" s="31">
        <f t="shared" si="6993"/>
        <v>0</v>
      </c>
      <c r="BL2042" s="31">
        <f t="shared" si="6994"/>
        <v>0</v>
      </c>
      <c r="BM2042" s="31">
        <f t="shared" si="6995"/>
        <v>0</v>
      </c>
      <c r="BN2042" s="31">
        <f t="shared" si="6828"/>
        <v>94243.699999999997</v>
      </c>
      <c r="BO2042" s="31">
        <f t="shared" si="6829"/>
        <v>94205.899999999994</v>
      </c>
      <c r="BP2042" s="31">
        <f t="shared" si="6830"/>
        <v>94205.899999999994</v>
      </c>
      <c r="BQ2042" s="31">
        <f t="shared" si="6996"/>
        <v>0</v>
      </c>
      <c r="BR2042" s="31">
        <f t="shared" si="6997"/>
        <v>0</v>
      </c>
      <c r="BS2042" s="31">
        <f t="shared" si="6831"/>
        <v>94243.699999999997</v>
      </c>
      <c r="BT2042" s="31">
        <f t="shared" si="6832"/>
        <v>94205.899999999994</v>
      </c>
      <c r="BU2042" s="31">
        <f t="shared" si="6833"/>
        <v>94205.899999999994</v>
      </c>
      <c r="BV2042" s="31">
        <f t="shared" si="6998"/>
        <v>0</v>
      </c>
      <c r="BW2042" s="31">
        <f t="shared" si="6999"/>
        <v>0</v>
      </c>
      <c r="BX2042" s="31">
        <f t="shared" si="6834"/>
        <v>94243.699999999997</v>
      </c>
      <c r="BY2042" s="31">
        <f t="shared" si="6835"/>
        <v>94205.899999999994</v>
      </c>
      <c r="BZ2042" s="31">
        <f t="shared" si="6836"/>
        <v>94205.899999999994</v>
      </c>
      <c r="CA2042" s="31">
        <f t="shared" si="7000"/>
        <v>0</v>
      </c>
      <c r="CB2042" s="31">
        <f t="shared" si="7001"/>
        <v>0</v>
      </c>
      <c r="CC2042" s="31">
        <f t="shared" si="7002"/>
        <v>0</v>
      </c>
      <c r="CD2042" s="31">
        <f t="shared" si="6960"/>
        <v>94243.699999999997</v>
      </c>
      <c r="CE2042" s="31">
        <f t="shared" si="6961"/>
        <v>94205.899999999994</v>
      </c>
      <c r="CF2042" s="31">
        <f t="shared" si="6962"/>
        <v>94205.899999999994</v>
      </c>
      <c r="CG2042" s="31">
        <f t="shared" si="7003"/>
        <v>0</v>
      </c>
      <c r="CH2042" s="24"/>
      <c r="CI2042" s="40"/>
      <c r="CM2042" s="1" t="s">
        <v>29</v>
      </c>
    </row>
    <row r="2043" ht="15">
      <c r="A2043" s="16" t="s">
        <v>1176</v>
      </c>
      <c r="B2043" s="17">
        <v>610</v>
      </c>
      <c r="C2043" s="16"/>
      <c r="D2043" s="16"/>
      <c r="E2043" s="39" t="s">
        <v>104</v>
      </c>
      <c r="F2043" s="31">
        <f t="shared" si="6963"/>
        <v>68783.699999999997</v>
      </c>
      <c r="G2043" s="31">
        <f t="shared" si="6964"/>
        <v>68745.899999999994</v>
      </c>
      <c r="H2043" s="31">
        <f t="shared" si="6965"/>
        <v>68745.899999999994</v>
      </c>
      <c r="I2043" s="31">
        <f t="shared" si="6966"/>
        <v>0</v>
      </c>
      <c r="J2043" s="31">
        <f t="shared" si="6967"/>
        <v>0</v>
      </c>
      <c r="K2043" s="31">
        <f t="shared" si="6968"/>
        <v>0</v>
      </c>
      <c r="L2043" s="31">
        <f t="shared" si="6801"/>
        <v>68783.699999999997</v>
      </c>
      <c r="M2043" s="31">
        <f t="shared" si="6802"/>
        <v>68745.899999999994</v>
      </c>
      <c r="N2043" s="31">
        <f t="shared" si="6803"/>
        <v>68745.899999999994</v>
      </c>
      <c r="O2043" s="31">
        <f t="shared" si="6969"/>
        <v>25460</v>
      </c>
      <c r="P2043" s="31">
        <f t="shared" si="6970"/>
        <v>25460</v>
      </c>
      <c r="Q2043" s="31">
        <f t="shared" si="6971"/>
        <v>25460</v>
      </c>
      <c r="R2043" s="31">
        <f t="shared" si="6804"/>
        <v>94243.699999999997</v>
      </c>
      <c r="S2043" s="31">
        <f t="shared" si="6805"/>
        <v>94205.899999999994</v>
      </c>
      <c r="T2043" s="31">
        <f t="shared" si="6806"/>
        <v>94205.899999999994</v>
      </c>
      <c r="U2043" s="31">
        <f t="shared" si="6972"/>
        <v>0</v>
      </c>
      <c r="V2043" s="31">
        <f t="shared" si="6973"/>
        <v>0</v>
      </c>
      <c r="W2043" s="31">
        <f t="shared" si="6974"/>
        <v>0</v>
      </c>
      <c r="X2043" s="31">
        <f t="shared" si="6807"/>
        <v>94243.699999999997</v>
      </c>
      <c r="Y2043" s="31">
        <f t="shared" si="6808"/>
        <v>94205.899999999994</v>
      </c>
      <c r="Z2043" s="31">
        <f t="shared" si="6809"/>
        <v>94205.899999999994</v>
      </c>
      <c r="AA2043" s="31">
        <f t="shared" si="6975"/>
        <v>0</v>
      </c>
      <c r="AB2043" s="31">
        <f t="shared" si="6976"/>
        <v>0</v>
      </c>
      <c r="AC2043" s="31">
        <f t="shared" si="6977"/>
        <v>0</v>
      </c>
      <c r="AD2043" s="31">
        <f t="shared" si="6810"/>
        <v>94243.699999999997</v>
      </c>
      <c r="AE2043" s="31">
        <f t="shared" si="6811"/>
        <v>94205.899999999994</v>
      </c>
      <c r="AF2043" s="31">
        <f t="shared" si="6812"/>
        <v>94205.899999999994</v>
      </c>
      <c r="AG2043" s="31">
        <f t="shared" si="6978"/>
        <v>0</v>
      </c>
      <c r="AH2043" s="31">
        <f t="shared" si="6979"/>
        <v>0</v>
      </c>
      <c r="AI2043" s="31">
        <f t="shared" si="6980"/>
        <v>0</v>
      </c>
      <c r="AJ2043" s="31">
        <f t="shared" si="6813"/>
        <v>94243.699999999997</v>
      </c>
      <c r="AK2043" s="31">
        <f t="shared" si="6814"/>
        <v>94205.899999999994</v>
      </c>
      <c r="AL2043" s="31">
        <f t="shared" si="6815"/>
        <v>94205.899999999994</v>
      </c>
      <c r="AM2043" s="31">
        <f t="shared" si="6981"/>
        <v>0</v>
      </c>
      <c r="AN2043" s="31">
        <f t="shared" si="6982"/>
        <v>0</v>
      </c>
      <c r="AO2043" s="31">
        <f t="shared" si="6983"/>
        <v>0</v>
      </c>
      <c r="AP2043" s="31">
        <f t="shared" si="6816"/>
        <v>94243.699999999997</v>
      </c>
      <c r="AQ2043" s="31">
        <f t="shared" si="6817"/>
        <v>94205.899999999994</v>
      </c>
      <c r="AR2043" s="31">
        <f t="shared" si="6818"/>
        <v>94205.899999999994</v>
      </c>
      <c r="AS2043" s="31">
        <f t="shared" si="6984"/>
        <v>0</v>
      </c>
      <c r="AT2043" s="31">
        <f t="shared" si="6985"/>
        <v>0</v>
      </c>
      <c r="AU2043" s="31">
        <f t="shared" si="6986"/>
        <v>0</v>
      </c>
      <c r="AV2043" s="31">
        <f t="shared" si="6819"/>
        <v>94243.699999999997</v>
      </c>
      <c r="AW2043" s="31">
        <f t="shared" si="6820"/>
        <v>94205.899999999994</v>
      </c>
      <c r="AX2043" s="31">
        <f t="shared" si="6821"/>
        <v>94205.899999999994</v>
      </c>
      <c r="AY2043" s="31">
        <f t="shared" si="6987"/>
        <v>0</v>
      </c>
      <c r="AZ2043" s="31">
        <f t="shared" si="6988"/>
        <v>0</v>
      </c>
      <c r="BA2043" s="31">
        <f t="shared" si="6989"/>
        <v>0</v>
      </c>
      <c r="BB2043" s="31">
        <f t="shared" si="6822"/>
        <v>94243.699999999997</v>
      </c>
      <c r="BC2043" s="31">
        <f t="shared" si="6823"/>
        <v>94205.899999999994</v>
      </c>
      <c r="BD2043" s="31">
        <f t="shared" si="6824"/>
        <v>94205.899999999994</v>
      </c>
      <c r="BE2043" s="31">
        <f t="shared" si="6990"/>
        <v>0</v>
      </c>
      <c r="BF2043" s="31">
        <f t="shared" si="6991"/>
        <v>0</v>
      </c>
      <c r="BG2043" s="31">
        <f t="shared" si="6992"/>
        <v>0</v>
      </c>
      <c r="BH2043" s="31">
        <f t="shared" si="6825"/>
        <v>94243.699999999997</v>
      </c>
      <c r="BI2043" s="31">
        <f t="shared" si="6826"/>
        <v>94205.899999999994</v>
      </c>
      <c r="BJ2043" s="31">
        <f t="shared" si="6827"/>
        <v>94205.899999999994</v>
      </c>
      <c r="BK2043" s="31">
        <f t="shared" si="6993"/>
        <v>0</v>
      </c>
      <c r="BL2043" s="31">
        <f t="shared" si="6994"/>
        <v>0</v>
      </c>
      <c r="BM2043" s="31">
        <f t="shared" si="6995"/>
        <v>0</v>
      </c>
      <c r="BN2043" s="31">
        <f t="shared" si="6828"/>
        <v>94243.699999999997</v>
      </c>
      <c r="BO2043" s="31">
        <f t="shared" si="6829"/>
        <v>94205.899999999994</v>
      </c>
      <c r="BP2043" s="31">
        <f t="shared" si="6830"/>
        <v>94205.899999999994</v>
      </c>
      <c r="BQ2043" s="31">
        <f t="shared" si="6996"/>
        <v>0</v>
      </c>
      <c r="BR2043" s="31">
        <f t="shared" si="6997"/>
        <v>0</v>
      </c>
      <c r="BS2043" s="31">
        <f t="shared" si="6831"/>
        <v>94243.699999999997</v>
      </c>
      <c r="BT2043" s="31">
        <f t="shared" si="6832"/>
        <v>94205.899999999994</v>
      </c>
      <c r="BU2043" s="31">
        <f t="shared" si="6833"/>
        <v>94205.899999999994</v>
      </c>
      <c r="BV2043" s="31">
        <f t="shared" si="6998"/>
        <v>0</v>
      </c>
      <c r="BW2043" s="31">
        <f t="shared" si="6999"/>
        <v>0</v>
      </c>
      <c r="BX2043" s="31">
        <f t="shared" si="6834"/>
        <v>94243.699999999997</v>
      </c>
      <c r="BY2043" s="31">
        <f t="shared" si="6835"/>
        <v>94205.899999999994</v>
      </c>
      <c r="BZ2043" s="31">
        <f t="shared" si="6836"/>
        <v>94205.899999999994</v>
      </c>
      <c r="CA2043" s="31">
        <f t="shared" si="7000"/>
        <v>0</v>
      </c>
      <c r="CB2043" s="31">
        <f t="shared" si="7001"/>
        <v>0</v>
      </c>
      <c r="CC2043" s="31">
        <f t="shared" si="7002"/>
        <v>0</v>
      </c>
      <c r="CD2043" s="31">
        <f t="shared" si="6960"/>
        <v>94243.699999999997</v>
      </c>
      <c r="CE2043" s="31">
        <f t="shared" si="6961"/>
        <v>94205.899999999994</v>
      </c>
      <c r="CF2043" s="31">
        <f t="shared" si="6962"/>
        <v>94205.899999999994</v>
      </c>
      <c r="CG2043" s="31">
        <f t="shared" si="7003"/>
        <v>0</v>
      </c>
      <c r="CH2043" s="24"/>
      <c r="CI2043" s="40"/>
      <c r="CN2043" s="1" t="s">
        <v>30</v>
      </c>
    </row>
    <row r="2044" ht="15">
      <c r="A2044" s="16" t="s">
        <v>1176</v>
      </c>
      <c r="B2044" s="17">
        <v>610</v>
      </c>
      <c r="C2044" s="16" t="s">
        <v>395</v>
      </c>
      <c r="D2044" s="16" t="s">
        <v>105</v>
      </c>
      <c r="E2044" s="39" t="s">
        <v>681</v>
      </c>
      <c r="F2044" s="31">
        <v>68783.699999999997</v>
      </c>
      <c r="G2044" s="31">
        <v>68745.899999999994</v>
      </c>
      <c r="H2044" s="31">
        <v>68745.899999999994</v>
      </c>
      <c r="I2044" s="31"/>
      <c r="J2044" s="31"/>
      <c r="K2044" s="31"/>
      <c r="L2044" s="31">
        <f t="shared" si="6801"/>
        <v>68783.699999999997</v>
      </c>
      <c r="M2044" s="31">
        <f t="shared" si="6802"/>
        <v>68745.899999999994</v>
      </c>
      <c r="N2044" s="31">
        <f t="shared" si="6803"/>
        <v>68745.899999999994</v>
      </c>
      <c r="O2044" s="31">
        <v>25460</v>
      </c>
      <c r="P2044" s="31">
        <v>25460</v>
      </c>
      <c r="Q2044" s="31">
        <v>25460</v>
      </c>
      <c r="R2044" s="31">
        <f t="shared" si="6804"/>
        <v>94243.699999999997</v>
      </c>
      <c r="S2044" s="31">
        <f t="shared" si="6805"/>
        <v>94205.899999999994</v>
      </c>
      <c r="T2044" s="31">
        <f t="shared" si="6806"/>
        <v>94205.899999999994</v>
      </c>
      <c r="U2044" s="31"/>
      <c r="V2044" s="31"/>
      <c r="W2044" s="31"/>
      <c r="X2044" s="31">
        <f t="shared" si="6807"/>
        <v>94243.699999999997</v>
      </c>
      <c r="Y2044" s="31">
        <f t="shared" si="6808"/>
        <v>94205.899999999994</v>
      </c>
      <c r="Z2044" s="31">
        <f t="shared" si="6809"/>
        <v>94205.899999999994</v>
      </c>
      <c r="AA2044" s="31"/>
      <c r="AB2044" s="31"/>
      <c r="AC2044" s="31"/>
      <c r="AD2044" s="31">
        <f t="shared" si="6810"/>
        <v>94243.699999999997</v>
      </c>
      <c r="AE2044" s="31">
        <f t="shared" si="6811"/>
        <v>94205.899999999994</v>
      </c>
      <c r="AF2044" s="31">
        <f t="shared" si="6812"/>
        <v>94205.899999999994</v>
      </c>
      <c r="AG2044" s="31"/>
      <c r="AH2044" s="31"/>
      <c r="AI2044" s="31"/>
      <c r="AJ2044" s="31">
        <f t="shared" si="6813"/>
        <v>94243.699999999997</v>
      </c>
      <c r="AK2044" s="31">
        <f t="shared" si="6814"/>
        <v>94205.899999999994</v>
      </c>
      <c r="AL2044" s="31">
        <f t="shared" si="6815"/>
        <v>94205.899999999994</v>
      </c>
      <c r="AM2044" s="31"/>
      <c r="AN2044" s="31"/>
      <c r="AO2044" s="31"/>
      <c r="AP2044" s="31">
        <f t="shared" si="6816"/>
        <v>94243.699999999997</v>
      </c>
      <c r="AQ2044" s="31">
        <f t="shared" si="6817"/>
        <v>94205.899999999994</v>
      </c>
      <c r="AR2044" s="31">
        <f t="shared" si="6818"/>
        <v>94205.899999999994</v>
      </c>
      <c r="AS2044" s="31"/>
      <c r="AT2044" s="31"/>
      <c r="AU2044" s="31"/>
      <c r="AV2044" s="31">
        <f t="shared" si="6819"/>
        <v>94243.699999999997</v>
      </c>
      <c r="AW2044" s="31">
        <f t="shared" si="6820"/>
        <v>94205.899999999994</v>
      </c>
      <c r="AX2044" s="31">
        <f t="shared" si="6821"/>
        <v>94205.899999999994</v>
      </c>
      <c r="AY2044" s="31"/>
      <c r="AZ2044" s="31"/>
      <c r="BA2044" s="31"/>
      <c r="BB2044" s="31">
        <f t="shared" si="6822"/>
        <v>94243.699999999997</v>
      </c>
      <c r="BC2044" s="31">
        <f t="shared" si="6823"/>
        <v>94205.899999999994</v>
      </c>
      <c r="BD2044" s="31">
        <f t="shared" si="6824"/>
        <v>94205.899999999994</v>
      </c>
      <c r="BE2044" s="31"/>
      <c r="BF2044" s="31"/>
      <c r="BG2044" s="31"/>
      <c r="BH2044" s="31">
        <f t="shared" si="6825"/>
        <v>94243.699999999997</v>
      </c>
      <c r="BI2044" s="31">
        <f t="shared" si="6826"/>
        <v>94205.899999999994</v>
      </c>
      <c r="BJ2044" s="31">
        <f t="shared" si="6827"/>
        <v>94205.899999999994</v>
      </c>
      <c r="BK2044" s="31"/>
      <c r="BL2044" s="31"/>
      <c r="BM2044" s="31"/>
      <c r="BN2044" s="31">
        <f t="shared" si="6828"/>
        <v>94243.699999999997</v>
      </c>
      <c r="BO2044" s="31">
        <f t="shared" si="6829"/>
        <v>94205.899999999994</v>
      </c>
      <c r="BP2044" s="31">
        <f t="shared" si="6830"/>
        <v>94205.899999999994</v>
      </c>
      <c r="BQ2044" s="31"/>
      <c r="BR2044" s="31"/>
      <c r="BS2044" s="31">
        <f t="shared" si="6831"/>
        <v>94243.699999999997</v>
      </c>
      <c r="BT2044" s="31">
        <f t="shared" si="6832"/>
        <v>94205.899999999994</v>
      </c>
      <c r="BU2044" s="31">
        <f t="shared" si="6833"/>
        <v>94205.899999999994</v>
      </c>
      <c r="BV2044" s="31"/>
      <c r="BW2044" s="31"/>
      <c r="BX2044" s="31">
        <f t="shared" si="6834"/>
        <v>94243.699999999997</v>
      </c>
      <c r="BY2044" s="31">
        <f t="shared" si="6835"/>
        <v>94205.899999999994</v>
      </c>
      <c r="BZ2044" s="31">
        <f t="shared" si="6836"/>
        <v>94205.899999999994</v>
      </c>
      <c r="CA2044" s="31"/>
      <c r="CB2044" s="31"/>
      <c r="CC2044" s="31"/>
      <c r="CD2044" s="31">
        <f t="shared" si="6960"/>
        <v>94243.699999999997</v>
      </c>
      <c r="CE2044" s="31">
        <f t="shared" si="6961"/>
        <v>94205.899999999994</v>
      </c>
      <c r="CF2044" s="31">
        <f t="shared" si="6962"/>
        <v>94205.899999999994</v>
      </c>
      <c r="CG2044" s="31"/>
      <c r="CH2044" s="24"/>
      <c r="CI2044" s="40"/>
    </row>
    <row r="2045" ht="15">
      <c r="A2045" s="16" t="s">
        <v>1176</v>
      </c>
      <c r="B2045" s="17">
        <v>800</v>
      </c>
      <c r="C2045" s="16"/>
      <c r="D2045" s="16"/>
      <c r="E2045" s="39" t="s">
        <v>54</v>
      </c>
      <c r="F2045" s="31">
        <f t="shared" si="6963"/>
        <v>14.1</v>
      </c>
      <c r="G2045" s="31">
        <f t="shared" si="6964"/>
        <v>13.9</v>
      </c>
      <c r="H2045" s="31">
        <f t="shared" si="6965"/>
        <v>13.800000000000001</v>
      </c>
      <c r="I2045" s="31">
        <f t="shared" si="6966"/>
        <v>0</v>
      </c>
      <c r="J2045" s="31">
        <f t="shared" si="6967"/>
        <v>0</v>
      </c>
      <c r="K2045" s="31">
        <f t="shared" si="6968"/>
        <v>0</v>
      </c>
      <c r="L2045" s="31">
        <f t="shared" si="6801"/>
        <v>14.1</v>
      </c>
      <c r="M2045" s="31">
        <f t="shared" si="6802"/>
        <v>13.9</v>
      </c>
      <c r="N2045" s="31">
        <f t="shared" si="6803"/>
        <v>13.800000000000001</v>
      </c>
      <c r="O2045" s="31">
        <f t="shared" si="6969"/>
        <v>0</v>
      </c>
      <c r="P2045" s="31">
        <f t="shared" si="6970"/>
        <v>0</v>
      </c>
      <c r="Q2045" s="31">
        <f t="shared" si="6971"/>
        <v>0</v>
      </c>
      <c r="R2045" s="31">
        <f t="shared" si="6804"/>
        <v>14.1</v>
      </c>
      <c r="S2045" s="31">
        <f t="shared" si="6805"/>
        <v>13.9</v>
      </c>
      <c r="T2045" s="31">
        <f t="shared" si="6806"/>
        <v>13.800000000000001</v>
      </c>
      <c r="U2045" s="31">
        <f t="shared" si="6972"/>
        <v>0</v>
      </c>
      <c r="V2045" s="31">
        <f t="shared" si="6973"/>
        <v>0</v>
      </c>
      <c r="W2045" s="31">
        <f t="shared" si="6974"/>
        <v>0</v>
      </c>
      <c r="X2045" s="31">
        <f t="shared" si="6807"/>
        <v>14.1</v>
      </c>
      <c r="Y2045" s="31">
        <f t="shared" si="6808"/>
        <v>13.9</v>
      </c>
      <c r="Z2045" s="31">
        <f t="shared" si="6809"/>
        <v>13.800000000000001</v>
      </c>
      <c r="AA2045" s="31">
        <f t="shared" si="6975"/>
        <v>0</v>
      </c>
      <c r="AB2045" s="31">
        <f t="shared" si="6976"/>
        <v>0</v>
      </c>
      <c r="AC2045" s="31">
        <f t="shared" si="6977"/>
        <v>0</v>
      </c>
      <c r="AD2045" s="31">
        <f t="shared" si="6810"/>
        <v>14.1</v>
      </c>
      <c r="AE2045" s="31">
        <f t="shared" si="6811"/>
        <v>13.9</v>
      </c>
      <c r="AF2045" s="31">
        <f t="shared" si="6812"/>
        <v>13.800000000000001</v>
      </c>
      <c r="AG2045" s="31">
        <f t="shared" si="6978"/>
        <v>0</v>
      </c>
      <c r="AH2045" s="31">
        <f t="shared" si="6979"/>
        <v>0</v>
      </c>
      <c r="AI2045" s="31">
        <f t="shared" si="6980"/>
        <v>0</v>
      </c>
      <c r="AJ2045" s="31">
        <f t="shared" si="6813"/>
        <v>14.1</v>
      </c>
      <c r="AK2045" s="31">
        <f t="shared" si="6814"/>
        <v>13.9</v>
      </c>
      <c r="AL2045" s="31">
        <f t="shared" si="6815"/>
        <v>13.800000000000001</v>
      </c>
      <c r="AM2045" s="31">
        <f t="shared" si="6981"/>
        <v>0</v>
      </c>
      <c r="AN2045" s="31">
        <f t="shared" si="6982"/>
        <v>0</v>
      </c>
      <c r="AO2045" s="31">
        <f t="shared" si="6983"/>
        <v>0</v>
      </c>
      <c r="AP2045" s="31">
        <f t="shared" si="6816"/>
        <v>14.1</v>
      </c>
      <c r="AQ2045" s="31">
        <f t="shared" si="6817"/>
        <v>13.9</v>
      </c>
      <c r="AR2045" s="31">
        <f t="shared" si="6818"/>
        <v>13.800000000000001</v>
      </c>
      <c r="AS2045" s="31">
        <f t="shared" si="6984"/>
        <v>0</v>
      </c>
      <c r="AT2045" s="31">
        <f t="shared" si="6985"/>
        <v>0</v>
      </c>
      <c r="AU2045" s="31">
        <f t="shared" si="6986"/>
        <v>0</v>
      </c>
      <c r="AV2045" s="31">
        <f t="shared" si="6819"/>
        <v>14.1</v>
      </c>
      <c r="AW2045" s="31">
        <f t="shared" si="6820"/>
        <v>13.9</v>
      </c>
      <c r="AX2045" s="31">
        <f t="shared" si="6821"/>
        <v>13.800000000000001</v>
      </c>
      <c r="AY2045" s="31">
        <f t="shared" si="6987"/>
        <v>0</v>
      </c>
      <c r="AZ2045" s="31">
        <f t="shared" si="6988"/>
        <v>0</v>
      </c>
      <c r="BA2045" s="31">
        <f t="shared" si="6989"/>
        <v>0</v>
      </c>
      <c r="BB2045" s="31">
        <f t="shared" si="6822"/>
        <v>14.1</v>
      </c>
      <c r="BC2045" s="31">
        <f t="shared" si="6823"/>
        <v>13.9</v>
      </c>
      <c r="BD2045" s="31">
        <f t="shared" si="6824"/>
        <v>13.800000000000001</v>
      </c>
      <c r="BE2045" s="31">
        <f t="shared" si="6990"/>
        <v>0</v>
      </c>
      <c r="BF2045" s="31">
        <f t="shared" si="6991"/>
        <v>0</v>
      </c>
      <c r="BG2045" s="31">
        <f t="shared" si="6992"/>
        <v>0</v>
      </c>
      <c r="BH2045" s="31">
        <f t="shared" si="6825"/>
        <v>14.1</v>
      </c>
      <c r="BI2045" s="31">
        <f t="shared" si="6826"/>
        <v>13.9</v>
      </c>
      <c r="BJ2045" s="31">
        <f t="shared" si="6827"/>
        <v>13.800000000000001</v>
      </c>
      <c r="BK2045" s="31">
        <f t="shared" si="6993"/>
        <v>0</v>
      </c>
      <c r="BL2045" s="31">
        <f t="shared" si="6994"/>
        <v>0</v>
      </c>
      <c r="BM2045" s="31">
        <f t="shared" si="6995"/>
        <v>0</v>
      </c>
      <c r="BN2045" s="31">
        <f t="shared" si="6828"/>
        <v>14.1</v>
      </c>
      <c r="BO2045" s="31">
        <f t="shared" si="6829"/>
        <v>13.9</v>
      </c>
      <c r="BP2045" s="31">
        <f t="shared" si="6830"/>
        <v>13.800000000000001</v>
      </c>
      <c r="BQ2045" s="31">
        <f t="shared" si="6996"/>
        <v>0</v>
      </c>
      <c r="BR2045" s="31">
        <f t="shared" si="6997"/>
        <v>0</v>
      </c>
      <c r="BS2045" s="31">
        <f t="shared" si="6831"/>
        <v>14.1</v>
      </c>
      <c r="BT2045" s="31">
        <f t="shared" si="6832"/>
        <v>13.9</v>
      </c>
      <c r="BU2045" s="31">
        <f t="shared" si="6833"/>
        <v>13.800000000000001</v>
      </c>
      <c r="BV2045" s="31">
        <f t="shared" si="6998"/>
        <v>0</v>
      </c>
      <c r="BW2045" s="31">
        <f t="shared" si="6999"/>
        <v>0</v>
      </c>
      <c r="BX2045" s="31">
        <f t="shared" si="6834"/>
        <v>14.1</v>
      </c>
      <c r="BY2045" s="31">
        <f t="shared" si="6835"/>
        <v>13.9</v>
      </c>
      <c r="BZ2045" s="31">
        <f t="shared" si="6836"/>
        <v>13.800000000000001</v>
      </c>
      <c r="CA2045" s="31">
        <f t="shared" si="7000"/>
        <v>0</v>
      </c>
      <c r="CB2045" s="31">
        <f t="shared" si="7001"/>
        <v>0</v>
      </c>
      <c r="CC2045" s="31">
        <f t="shared" si="7002"/>
        <v>0</v>
      </c>
      <c r="CD2045" s="31">
        <f t="shared" si="6960"/>
        <v>14.1</v>
      </c>
      <c r="CE2045" s="31">
        <f t="shared" si="6961"/>
        <v>13.9</v>
      </c>
      <c r="CF2045" s="31">
        <f t="shared" si="6962"/>
        <v>13.800000000000001</v>
      </c>
      <c r="CG2045" s="31">
        <f t="shared" si="7003"/>
        <v>0</v>
      </c>
      <c r="CH2045" s="24"/>
      <c r="CI2045" s="40"/>
      <c r="CM2045" s="1" t="s">
        <v>29</v>
      </c>
    </row>
    <row r="2046" ht="15">
      <c r="A2046" s="16" t="s">
        <v>1176</v>
      </c>
      <c r="B2046" s="17">
        <v>850</v>
      </c>
      <c r="C2046" s="16"/>
      <c r="D2046" s="16"/>
      <c r="E2046" s="39" t="s">
        <v>79</v>
      </c>
      <c r="F2046" s="31">
        <f t="shared" si="6963"/>
        <v>14.1</v>
      </c>
      <c r="G2046" s="31">
        <f t="shared" si="6964"/>
        <v>13.9</v>
      </c>
      <c r="H2046" s="31">
        <f t="shared" si="6965"/>
        <v>13.800000000000001</v>
      </c>
      <c r="I2046" s="31">
        <f t="shared" si="6966"/>
        <v>0</v>
      </c>
      <c r="J2046" s="31">
        <f t="shared" si="6967"/>
        <v>0</v>
      </c>
      <c r="K2046" s="31">
        <f t="shared" si="6968"/>
        <v>0</v>
      </c>
      <c r="L2046" s="31">
        <f t="shared" si="6801"/>
        <v>14.1</v>
      </c>
      <c r="M2046" s="31">
        <f t="shared" si="6802"/>
        <v>13.9</v>
      </c>
      <c r="N2046" s="31">
        <f t="shared" si="6803"/>
        <v>13.800000000000001</v>
      </c>
      <c r="O2046" s="31">
        <f t="shared" si="6969"/>
        <v>0</v>
      </c>
      <c r="P2046" s="31">
        <f t="shared" si="6970"/>
        <v>0</v>
      </c>
      <c r="Q2046" s="31">
        <f t="shared" si="6971"/>
        <v>0</v>
      </c>
      <c r="R2046" s="31">
        <f t="shared" si="6804"/>
        <v>14.1</v>
      </c>
      <c r="S2046" s="31">
        <f t="shared" si="6805"/>
        <v>13.9</v>
      </c>
      <c r="T2046" s="31">
        <f t="shared" si="6806"/>
        <v>13.800000000000001</v>
      </c>
      <c r="U2046" s="31">
        <f t="shared" si="6972"/>
        <v>0</v>
      </c>
      <c r="V2046" s="31">
        <f t="shared" si="6973"/>
        <v>0</v>
      </c>
      <c r="W2046" s="31">
        <f t="shared" si="6974"/>
        <v>0</v>
      </c>
      <c r="X2046" s="31">
        <f t="shared" si="6807"/>
        <v>14.1</v>
      </c>
      <c r="Y2046" s="31">
        <f t="shared" si="6808"/>
        <v>13.9</v>
      </c>
      <c r="Z2046" s="31">
        <f t="shared" si="6809"/>
        <v>13.800000000000001</v>
      </c>
      <c r="AA2046" s="31">
        <f t="shared" si="6975"/>
        <v>0</v>
      </c>
      <c r="AB2046" s="31">
        <f t="shared" si="6976"/>
        <v>0</v>
      </c>
      <c r="AC2046" s="31">
        <f t="shared" si="6977"/>
        <v>0</v>
      </c>
      <c r="AD2046" s="31">
        <f t="shared" si="6810"/>
        <v>14.1</v>
      </c>
      <c r="AE2046" s="31">
        <f t="shared" si="6811"/>
        <v>13.9</v>
      </c>
      <c r="AF2046" s="31">
        <f t="shared" si="6812"/>
        <v>13.800000000000001</v>
      </c>
      <c r="AG2046" s="31">
        <f t="shared" si="6978"/>
        <v>0</v>
      </c>
      <c r="AH2046" s="31">
        <f t="shared" si="6979"/>
        <v>0</v>
      </c>
      <c r="AI2046" s="31">
        <f t="shared" si="6980"/>
        <v>0</v>
      </c>
      <c r="AJ2046" s="31">
        <f t="shared" si="6813"/>
        <v>14.1</v>
      </c>
      <c r="AK2046" s="31">
        <f t="shared" si="6814"/>
        <v>13.9</v>
      </c>
      <c r="AL2046" s="31">
        <f t="shared" si="6815"/>
        <v>13.800000000000001</v>
      </c>
      <c r="AM2046" s="31">
        <f t="shared" si="6981"/>
        <v>0</v>
      </c>
      <c r="AN2046" s="31">
        <f t="shared" si="6982"/>
        <v>0</v>
      </c>
      <c r="AO2046" s="31">
        <f t="shared" si="6983"/>
        <v>0</v>
      </c>
      <c r="AP2046" s="31">
        <f t="shared" si="6816"/>
        <v>14.1</v>
      </c>
      <c r="AQ2046" s="31">
        <f t="shared" si="6817"/>
        <v>13.9</v>
      </c>
      <c r="AR2046" s="31">
        <f t="shared" si="6818"/>
        <v>13.800000000000001</v>
      </c>
      <c r="AS2046" s="31">
        <f t="shared" si="6984"/>
        <v>0</v>
      </c>
      <c r="AT2046" s="31">
        <f t="shared" si="6985"/>
        <v>0</v>
      </c>
      <c r="AU2046" s="31">
        <f t="shared" si="6986"/>
        <v>0</v>
      </c>
      <c r="AV2046" s="31">
        <f t="shared" si="6819"/>
        <v>14.1</v>
      </c>
      <c r="AW2046" s="31">
        <f t="shared" si="6820"/>
        <v>13.9</v>
      </c>
      <c r="AX2046" s="31">
        <f t="shared" si="6821"/>
        <v>13.800000000000001</v>
      </c>
      <c r="AY2046" s="31">
        <f t="shared" si="6987"/>
        <v>0</v>
      </c>
      <c r="AZ2046" s="31">
        <f t="shared" si="6988"/>
        <v>0</v>
      </c>
      <c r="BA2046" s="31">
        <f t="shared" si="6989"/>
        <v>0</v>
      </c>
      <c r="BB2046" s="31">
        <f t="shared" si="6822"/>
        <v>14.1</v>
      </c>
      <c r="BC2046" s="31">
        <f t="shared" si="6823"/>
        <v>13.9</v>
      </c>
      <c r="BD2046" s="31">
        <f t="shared" si="6824"/>
        <v>13.800000000000001</v>
      </c>
      <c r="BE2046" s="31">
        <f t="shared" si="6990"/>
        <v>0</v>
      </c>
      <c r="BF2046" s="31">
        <f t="shared" si="6991"/>
        <v>0</v>
      </c>
      <c r="BG2046" s="31">
        <f t="shared" si="6992"/>
        <v>0</v>
      </c>
      <c r="BH2046" s="31">
        <f t="shared" si="6825"/>
        <v>14.1</v>
      </c>
      <c r="BI2046" s="31">
        <f t="shared" si="6826"/>
        <v>13.9</v>
      </c>
      <c r="BJ2046" s="31">
        <f t="shared" si="6827"/>
        <v>13.800000000000001</v>
      </c>
      <c r="BK2046" s="31">
        <f t="shared" si="6993"/>
        <v>0</v>
      </c>
      <c r="BL2046" s="31">
        <f t="shared" si="6994"/>
        <v>0</v>
      </c>
      <c r="BM2046" s="31">
        <f t="shared" si="6995"/>
        <v>0</v>
      </c>
      <c r="BN2046" s="31">
        <f t="shared" si="6828"/>
        <v>14.1</v>
      </c>
      <c r="BO2046" s="31">
        <f t="shared" si="6829"/>
        <v>13.9</v>
      </c>
      <c r="BP2046" s="31">
        <f t="shared" si="6830"/>
        <v>13.800000000000001</v>
      </c>
      <c r="BQ2046" s="31">
        <f t="shared" si="6996"/>
        <v>0</v>
      </c>
      <c r="BR2046" s="31">
        <f t="shared" si="6997"/>
        <v>0</v>
      </c>
      <c r="BS2046" s="31">
        <f t="shared" si="6831"/>
        <v>14.1</v>
      </c>
      <c r="BT2046" s="31">
        <f t="shared" si="6832"/>
        <v>13.9</v>
      </c>
      <c r="BU2046" s="31">
        <f t="shared" si="6833"/>
        <v>13.800000000000001</v>
      </c>
      <c r="BV2046" s="31">
        <f t="shared" si="6998"/>
        <v>0</v>
      </c>
      <c r="BW2046" s="31">
        <f t="shared" si="6999"/>
        <v>0</v>
      </c>
      <c r="BX2046" s="31">
        <f t="shared" si="6834"/>
        <v>14.1</v>
      </c>
      <c r="BY2046" s="31">
        <f t="shared" si="6835"/>
        <v>13.9</v>
      </c>
      <c r="BZ2046" s="31">
        <f t="shared" si="6836"/>
        <v>13.800000000000001</v>
      </c>
      <c r="CA2046" s="31">
        <f t="shared" si="7000"/>
        <v>0</v>
      </c>
      <c r="CB2046" s="31">
        <f t="shared" si="7001"/>
        <v>0</v>
      </c>
      <c r="CC2046" s="31">
        <f t="shared" si="7002"/>
        <v>0</v>
      </c>
      <c r="CD2046" s="31">
        <f t="shared" si="6960"/>
        <v>14.1</v>
      </c>
      <c r="CE2046" s="31">
        <f t="shared" si="6961"/>
        <v>13.9</v>
      </c>
      <c r="CF2046" s="31">
        <f t="shared" si="6962"/>
        <v>13.800000000000001</v>
      </c>
      <c r="CG2046" s="31">
        <f t="shared" si="7003"/>
        <v>0</v>
      </c>
      <c r="CH2046" s="24"/>
      <c r="CI2046" s="40"/>
      <c r="CN2046" s="1" t="s">
        <v>30</v>
      </c>
    </row>
    <row r="2047" ht="29.850000000000001">
      <c r="A2047" s="16" t="s">
        <v>1176</v>
      </c>
      <c r="B2047" s="17">
        <v>850</v>
      </c>
      <c r="C2047" s="16" t="s">
        <v>66</v>
      </c>
      <c r="D2047" s="16" t="s">
        <v>66</v>
      </c>
      <c r="E2047" s="39" t="s">
        <v>728</v>
      </c>
      <c r="F2047" s="31">
        <v>14.1</v>
      </c>
      <c r="G2047" s="31">
        <v>13.9</v>
      </c>
      <c r="H2047" s="31">
        <v>13.800000000000001</v>
      </c>
      <c r="I2047" s="31"/>
      <c r="J2047" s="31"/>
      <c r="K2047" s="31"/>
      <c r="L2047" s="31">
        <f t="shared" si="6801"/>
        <v>14.1</v>
      </c>
      <c r="M2047" s="31">
        <f t="shared" si="6802"/>
        <v>13.9</v>
      </c>
      <c r="N2047" s="31">
        <f t="shared" si="6803"/>
        <v>13.800000000000001</v>
      </c>
      <c r="O2047" s="31"/>
      <c r="P2047" s="31"/>
      <c r="Q2047" s="31"/>
      <c r="R2047" s="31">
        <f t="shared" si="6804"/>
        <v>14.1</v>
      </c>
      <c r="S2047" s="31">
        <f t="shared" si="6805"/>
        <v>13.9</v>
      </c>
      <c r="T2047" s="31">
        <f t="shared" si="6806"/>
        <v>13.800000000000001</v>
      </c>
      <c r="U2047" s="31"/>
      <c r="V2047" s="31"/>
      <c r="W2047" s="31"/>
      <c r="X2047" s="31">
        <f t="shared" si="6807"/>
        <v>14.1</v>
      </c>
      <c r="Y2047" s="31">
        <f t="shared" si="6808"/>
        <v>13.9</v>
      </c>
      <c r="Z2047" s="31">
        <f t="shared" si="6809"/>
        <v>13.800000000000001</v>
      </c>
      <c r="AA2047" s="31"/>
      <c r="AB2047" s="31"/>
      <c r="AC2047" s="31"/>
      <c r="AD2047" s="31">
        <f t="shared" si="6810"/>
        <v>14.1</v>
      </c>
      <c r="AE2047" s="31">
        <f t="shared" si="6811"/>
        <v>13.9</v>
      </c>
      <c r="AF2047" s="31">
        <f t="shared" si="6812"/>
        <v>13.800000000000001</v>
      </c>
      <c r="AG2047" s="31"/>
      <c r="AH2047" s="31"/>
      <c r="AI2047" s="31"/>
      <c r="AJ2047" s="31">
        <f t="shared" si="6813"/>
        <v>14.1</v>
      </c>
      <c r="AK2047" s="31">
        <f t="shared" si="6814"/>
        <v>13.9</v>
      </c>
      <c r="AL2047" s="31">
        <f t="shared" si="6815"/>
        <v>13.800000000000001</v>
      </c>
      <c r="AM2047" s="31"/>
      <c r="AN2047" s="31"/>
      <c r="AO2047" s="31"/>
      <c r="AP2047" s="31">
        <f t="shared" si="6816"/>
        <v>14.1</v>
      </c>
      <c r="AQ2047" s="31">
        <f t="shared" si="6817"/>
        <v>13.9</v>
      </c>
      <c r="AR2047" s="31">
        <f t="shared" si="6818"/>
        <v>13.800000000000001</v>
      </c>
      <c r="AS2047" s="31"/>
      <c r="AT2047" s="31"/>
      <c r="AU2047" s="31"/>
      <c r="AV2047" s="31">
        <f t="shared" si="6819"/>
        <v>14.1</v>
      </c>
      <c r="AW2047" s="31">
        <f t="shared" si="6820"/>
        <v>13.9</v>
      </c>
      <c r="AX2047" s="31">
        <f t="shared" si="6821"/>
        <v>13.800000000000001</v>
      </c>
      <c r="AY2047" s="31"/>
      <c r="AZ2047" s="31"/>
      <c r="BA2047" s="31"/>
      <c r="BB2047" s="31">
        <f t="shared" si="6822"/>
        <v>14.1</v>
      </c>
      <c r="BC2047" s="31">
        <f t="shared" si="6823"/>
        <v>13.9</v>
      </c>
      <c r="BD2047" s="31">
        <f t="shared" si="6824"/>
        <v>13.800000000000001</v>
      </c>
      <c r="BE2047" s="31"/>
      <c r="BF2047" s="31"/>
      <c r="BG2047" s="31"/>
      <c r="BH2047" s="31">
        <f t="shared" si="6825"/>
        <v>14.1</v>
      </c>
      <c r="BI2047" s="31">
        <f t="shared" si="6826"/>
        <v>13.9</v>
      </c>
      <c r="BJ2047" s="31">
        <f t="shared" si="6827"/>
        <v>13.800000000000001</v>
      </c>
      <c r="BK2047" s="31"/>
      <c r="BL2047" s="31"/>
      <c r="BM2047" s="31"/>
      <c r="BN2047" s="31">
        <f t="shared" si="6828"/>
        <v>14.1</v>
      </c>
      <c r="BO2047" s="31">
        <f t="shared" si="6829"/>
        <v>13.9</v>
      </c>
      <c r="BP2047" s="31">
        <f t="shared" si="6830"/>
        <v>13.800000000000001</v>
      </c>
      <c r="BQ2047" s="31"/>
      <c r="BR2047" s="31"/>
      <c r="BS2047" s="31">
        <f t="shared" si="6831"/>
        <v>14.1</v>
      </c>
      <c r="BT2047" s="31">
        <f t="shared" si="6832"/>
        <v>13.9</v>
      </c>
      <c r="BU2047" s="31">
        <f t="shared" si="6833"/>
        <v>13.800000000000001</v>
      </c>
      <c r="BV2047" s="31"/>
      <c r="BW2047" s="31"/>
      <c r="BX2047" s="31">
        <f t="shared" si="6834"/>
        <v>14.1</v>
      </c>
      <c r="BY2047" s="31">
        <f t="shared" si="6835"/>
        <v>13.9</v>
      </c>
      <c r="BZ2047" s="31">
        <f t="shared" si="6836"/>
        <v>13.800000000000001</v>
      </c>
      <c r="CA2047" s="31"/>
      <c r="CB2047" s="31"/>
      <c r="CC2047" s="31"/>
      <c r="CD2047" s="31">
        <f t="shared" si="6960"/>
        <v>14.1</v>
      </c>
      <c r="CE2047" s="31">
        <f t="shared" si="6961"/>
        <v>13.9</v>
      </c>
      <c r="CF2047" s="31">
        <f t="shared" si="6962"/>
        <v>13.800000000000001</v>
      </c>
      <c r="CG2047" s="31"/>
      <c r="CH2047" s="24"/>
      <c r="CI2047" s="40"/>
    </row>
    <row r="2048" ht="57.700000000000003">
      <c r="A2048" s="16" t="s">
        <v>1177</v>
      </c>
      <c r="B2048" s="17"/>
      <c r="C2048" s="16"/>
      <c r="D2048" s="16"/>
      <c r="E2048" s="39" t="s">
        <v>1178</v>
      </c>
      <c r="F2048" s="31">
        <f t="shared" si="6963"/>
        <v>949.89999999999998</v>
      </c>
      <c r="G2048" s="31">
        <f t="shared" si="6964"/>
        <v>988</v>
      </c>
      <c r="H2048" s="31">
        <f t="shared" si="6965"/>
        <v>988</v>
      </c>
      <c r="I2048" s="31">
        <f t="shared" si="6966"/>
        <v>0</v>
      </c>
      <c r="J2048" s="31">
        <f t="shared" si="6967"/>
        <v>0</v>
      </c>
      <c r="K2048" s="31">
        <f t="shared" si="6968"/>
        <v>0</v>
      </c>
      <c r="L2048" s="31">
        <f t="shared" si="6801"/>
        <v>949.89999999999998</v>
      </c>
      <c r="M2048" s="31">
        <f t="shared" si="6802"/>
        <v>988</v>
      </c>
      <c r="N2048" s="31">
        <f t="shared" si="6803"/>
        <v>988</v>
      </c>
      <c r="O2048" s="31">
        <f t="shared" si="6969"/>
        <v>0</v>
      </c>
      <c r="P2048" s="31">
        <f t="shared" si="6970"/>
        <v>0</v>
      </c>
      <c r="Q2048" s="31">
        <f t="shared" si="6971"/>
        <v>0</v>
      </c>
      <c r="R2048" s="31">
        <f t="shared" si="6804"/>
        <v>949.89999999999998</v>
      </c>
      <c r="S2048" s="31">
        <f t="shared" si="6805"/>
        <v>988</v>
      </c>
      <c r="T2048" s="31">
        <f t="shared" si="6806"/>
        <v>988</v>
      </c>
      <c r="U2048" s="31">
        <f t="shared" si="6972"/>
        <v>0</v>
      </c>
      <c r="V2048" s="31">
        <f t="shared" si="6973"/>
        <v>0</v>
      </c>
      <c r="W2048" s="31">
        <f t="shared" si="6974"/>
        <v>0</v>
      </c>
      <c r="X2048" s="31">
        <f t="shared" si="6807"/>
        <v>949.89999999999998</v>
      </c>
      <c r="Y2048" s="31">
        <f t="shared" si="6808"/>
        <v>988</v>
      </c>
      <c r="Z2048" s="31">
        <f t="shared" si="6809"/>
        <v>988</v>
      </c>
      <c r="AA2048" s="31">
        <f t="shared" si="6975"/>
        <v>0</v>
      </c>
      <c r="AB2048" s="31">
        <f t="shared" si="6976"/>
        <v>0</v>
      </c>
      <c r="AC2048" s="31">
        <f t="shared" si="6977"/>
        <v>0</v>
      </c>
      <c r="AD2048" s="31">
        <f t="shared" si="6810"/>
        <v>949.89999999999998</v>
      </c>
      <c r="AE2048" s="31">
        <f t="shared" si="6811"/>
        <v>988</v>
      </c>
      <c r="AF2048" s="31">
        <f t="shared" si="6812"/>
        <v>988</v>
      </c>
      <c r="AG2048" s="31">
        <f t="shared" si="6978"/>
        <v>0</v>
      </c>
      <c r="AH2048" s="31">
        <f t="shared" si="6979"/>
        <v>0</v>
      </c>
      <c r="AI2048" s="31">
        <f t="shared" si="6980"/>
        <v>0</v>
      </c>
      <c r="AJ2048" s="31">
        <f t="shared" si="6813"/>
        <v>949.89999999999998</v>
      </c>
      <c r="AK2048" s="31">
        <f t="shared" si="6814"/>
        <v>988</v>
      </c>
      <c r="AL2048" s="31">
        <f t="shared" si="6815"/>
        <v>988</v>
      </c>
      <c r="AM2048" s="31">
        <f t="shared" si="6981"/>
        <v>0</v>
      </c>
      <c r="AN2048" s="31">
        <f t="shared" si="6982"/>
        <v>0</v>
      </c>
      <c r="AO2048" s="31">
        <f t="shared" si="6983"/>
        <v>0</v>
      </c>
      <c r="AP2048" s="31">
        <f t="shared" si="6816"/>
        <v>949.89999999999998</v>
      </c>
      <c r="AQ2048" s="31">
        <f t="shared" si="6817"/>
        <v>988</v>
      </c>
      <c r="AR2048" s="31">
        <f t="shared" si="6818"/>
        <v>988</v>
      </c>
      <c r="AS2048" s="31">
        <f t="shared" si="6984"/>
        <v>0</v>
      </c>
      <c r="AT2048" s="31">
        <f t="shared" si="6985"/>
        <v>0</v>
      </c>
      <c r="AU2048" s="31">
        <f t="shared" si="6986"/>
        <v>0</v>
      </c>
      <c r="AV2048" s="31">
        <f t="shared" si="6819"/>
        <v>949.89999999999998</v>
      </c>
      <c r="AW2048" s="31">
        <f t="shared" si="6820"/>
        <v>988</v>
      </c>
      <c r="AX2048" s="31">
        <f t="shared" si="6821"/>
        <v>988</v>
      </c>
      <c r="AY2048" s="31">
        <f t="shared" si="6987"/>
        <v>0</v>
      </c>
      <c r="AZ2048" s="31">
        <f t="shared" si="6988"/>
        <v>0</v>
      </c>
      <c r="BA2048" s="31">
        <f t="shared" si="6989"/>
        <v>0</v>
      </c>
      <c r="BB2048" s="31">
        <f t="shared" si="6822"/>
        <v>949.89999999999998</v>
      </c>
      <c r="BC2048" s="31">
        <f t="shared" si="6823"/>
        <v>988</v>
      </c>
      <c r="BD2048" s="31">
        <f t="shared" si="6824"/>
        <v>988</v>
      </c>
      <c r="BE2048" s="31">
        <f t="shared" si="6990"/>
        <v>0</v>
      </c>
      <c r="BF2048" s="31">
        <f t="shared" si="6991"/>
        <v>0</v>
      </c>
      <c r="BG2048" s="31">
        <f t="shared" si="6992"/>
        <v>0</v>
      </c>
      <c r="BH2048" s="31">
        <f t="shared" si="6825"/>
        <v>949.89999999999998</v>
      </c>
      <c r="BI2048" s="31">
        <f t="shared" si="6826"/>
        <v>988</v>
      </c>
      <c r="BJ2048" s="31">
        <f t="shared" si="6827"/>
        <v>988</v>
      </c>
      <c r="BK2048" s="31">
        <f t="shared" si="6993"/>
        <v>0</v>
      </c>
      <c r="BL2048" s="31">
        <f t="shared" si="6994"/>
        <v>0</v>
      </c>
      <c r="BM2048" s="31">
        <f t="shared" si="6995"/>
        <v>0</v>
      </c>
      <c r="BN2048" s="31">
        <f t="shared" si="6828"/>
        <v>949.89999999999998</v>
      </c>
      <c r="BO2048" s="31">
        <f t="shared" si="6829"/>
        <v>988</v>
      </c>
      <c r="BP2048" s="31">
        <f t="shared" si="6830"/>
        <v>988</v>
      </c>
      <c r="BQ2048" s="31">
        <f t="shared" si="6996"/>
        <v>0</v>
      </c>
      <c r="BR2048" s="31">
        <f t="shared" si="6997"/>
        <v>0</v>
      </c>
      <c r="BS2048" s="31">
        <f t="shared" si="6831"/>
        <v>949.89999999999998</v>
      </c>
      <c r="BT2048" s="31">
        <f t="shared" si="6832"/>
        <v>988</v>
      </c>
      <c r="BU2048" s="31">
        <f t="shared" si="6833"/>
        <v>988</v>
      </c>
      <c r="BV2048" s="31">
        <f t="shared" si="6998"/>
        <v>0</v>
      </c>
      <c r="BW2048" s="31">
        <f t="shared" si="6999"/>
        <v>0</v>
      </c>
      <c r="BX2048" s="31">
        <f t="shared" si="6834"/>
        <v>949.89999999999998</v>
      </c>
      <c r="BY2048" s="31">
        <f t="shared" si="6835"/>
        <v>988</v>
      </c>
      <c r="BZ2048" s="31">
        <f t="shared" si="6836"/>
        <v>988</v>
      </c>
      <c r="CA2048" s="31">
        <f t="shared" si="7000"/>
        <v>0</v>
      </c>
      <c r="CB2048" s="31">
        <f t="shared" si="7001"/>
        <v>0</v>
      </c>
      <c r="CC2048" s="31">
        <f t="shared" si="7002"/>
        <v>0</v>
      </c>
      <c r="CD2048" s="31">
        <f t="shared" si="6960"/>
        <v>949.89999999999998</v>
      </c>
      <c r="CE2048" s="31">
        <f t="shared" si="6961"/>
        <v>988</v>
      </c>
      <c r="CF2048" s="31">
        <f t="shared" si="6962"/>
        <v>988</v>
      </c>
      <c r="CG2048" s="31">
        <f t="shared" si="7003"/>
        <v>0</v>
      </c>
      <c r="CH2048" s="24"/>
      <c r="CI2048" s="40"/>
      <c r="CO2048" s="1" t="s">
        <v>31</v>
      </c>
    </row>
    <row r="2049" ht="43.75">
      <c r="A2049" s="16" t="s">
        <v>1177</v>
      </c>
      <c r="B2049" s="17">
        <v>600</v>
      </c>
      <c r="C2049" s="16"/>
      <c r="D2049" s="16"/>
      <c r="E2049" s="39" t="s">
        <v>45</v>
      </c>
      <c r="F2049" s="31">
        <f t="shared" si="6963"/>
        <v>949.89999999999998</v>
      </c>
      <c r="G2049" s="31">
        <f t="shared" si="6964"/>
        <v>988</v>
      </c>
      <c r="H2049" s="31">
        <f t="shared" si="6965"/>
        <v>988</v>
      </c>
      <c r="I2049" s="31">
        <f t="shared" si="6966"/>
        <v>0</v>
      </c>
      <c r="J2049" s="31">
        <f t="shared" si="6967"/>
        <v>0</v>
      </c>
      <c r="K2049" s="31">
        <f t="shared" si="6968"/>
        <v>0</v>
      </c>
      <c r="L2049" s="31">
        <f t="shared" si="6801"/>
        <v>949.89999999999998</v>
      </c>
      <c r="M2049" s="31">
        <f t="shared" si="6802"/>
        <v>988</v>
      </c>
      <c r="N2049" s="31">
        <f t="shared" si="6803"/>
        <v>988</v>
      </c>
      <c r="O2049" s="31">
        <f t="shared" si="6969"/>
        <v>0</v>
      </c>
      <c r="P2049" s="31">
        <f t="shared" si="6970"/>
        <v>0</v>
      </c>
      <c r="Q2049" s="31">
        <f t="shared" si="6971"/>
        <v>0</v>
      </c>
      <c r="R2049" s="31">
        <f t="shared" si="6804"/>
        <v>949.89999999999998</v>
      </c>
      <c r="S2049" s="31">
        <f t="shared" si="6805"/>
        <v>988</v>
      </c>
      <c r="T2049" s="31">
        <f t="shared" si="6806"/>
        <v>988</v>
      </c>
      <c r="U2049" s="31">
        <f t="shared" si="6972"/>
        <v>0</v>
      </c>
      <c r="V2049" s="31">
        <f t="shared" si="6973"/>
        <v>0</v>
      </c>
      <c r="W2049" s="31">
        <f t="shared" si="6974"/>
        <v>0</v>
      </c>
      <c r="X2049" s="31">
        <f t="shared" si="6807"/>
        <v>949.89999999999998</v>
      </c>
      <c r="Y2049" s="31">
        <f t="shared" si="6808"/>
        <v>988</v>
      </c>
      <c r="Z2049" s="31">
        <f t="shared" si="6809"/>
        <v>988</v>
      </c>
      <c r="AA2049" s="31">
        <f t="shared" si="6975"/>
        <v>0</v>
      </c>
      <c r="AB2049" s="31">
        <f t="shared" si="6976"/>
        <v>0</v>
      </c>
      <c r="AC2049" s="31">
        <f t="shared" si="6977"/>
        <v>0</v>
      </c>
      <c r="AD2049" s="31">
        <f t="shared" si="6810"/>
        <v>949.89999999999998</v>
      </c>
      <c r="AE2049" s="31">
        <f t="shared" si="6811"/>
        <v>988</v>
      </c>
      <c r="AF2049" s="31">
        <f t="shared" si="6812"/>
        <v>988</v>
      </c>
      <c r="AG2049" s="31">
        <f t="shared" si="6978"/>
        <v>0</v>
      </c>
      <c r="AH2049" s="31">
        <f t="shared" si="6979"/>
        <v>0</v>
      </c>
      <c r="AI2049" s="31">
        <f t="shared" si="6980"/>
        <v>0</v>
      </c>
      <c r="AJ2049" s="31">
        <f t="shared" si="6813"/>
        <v>949.89999999999998</v>
      </c>
      <c r="AK2049" s="31">
        <f t="shared" si="6814"/>
        <v>988</v>
      </c>
      <c r="AL2049" s="31">
        <f t="shared" si="6815"/>
        <v>988</v>
      </c>
      <c r="AM2049" s="31">
        <f t="shared" si="6981"/>
        <v>0</v>
      </c>
      <c r="AN2049" s="31">
        <f t="shared" si="6982"/>
        <v>0</v>
      </c>
      <c r="AO2049" s="31">
        <f t="shared" si="6983"/>
        <v>0</v>
      </c>
      <c r="AP2049" s="31">
        <f t="shared" si="6816"/>
        <v>949.89999999999998</v>
      </c>
      <c r="AQ2049" s="31">
        <f t="shared" si="6817"/>
        <v>988</v>
      </c>
      <c r="AR2049" s="31">
        <f t="shared" si="6818"/>
        <v>988</v>
      </c>
      <c r="AS2049" s="31">
        <f t="shared" si="6984"/>
        <v>0</v>
      </c>
      <c r="AT2049" s="31">
        <f t="shared" si="6985"/>
        <v>0</v>
      </c>
      <c r="AU2049" s="31">
        <f t="shared" si="6986"/>
        <v>0</v>
      </c>
      <c r="AV2049" s="31">
        <f t="shared" si="6819"/>
        <v>949.89999999999998</v>
      </c>
      <c r="AW2049" s="31">
        <f t="shared" si="6820"/>
        <v>988</v>
      </c>
      <c r="AX2049" s="31">
        <f t="shared" si="6821"/>
        <v>988</v>
      </c>
      <c r="AY2049" s="31">
        <f t="shared" si="6987"/>
        <v>0</v>
      </c>
      <c r="AZ2049" s="31">
        <f t="shared" si="6988"/>
        <v>0</v>
      </c>
      <c r="BA2049" s="31">
        <f t="shared" si="6989"/>
        <v>0</v>
      </c>
      <c r="BB2049" s="31">
        <f t="shared" si="6822"/>
        <v>949.89999999999998</v>
      </c>
      <c r="BC2049" s="31">
        <f t="shared" si="6823"/>
        <v>988</v>
      </c>
      <c r="BD2049" s="31">
        <f t="shared" si="6824"/>
        <v>988</v>
      </c>
      <c r="BE2049" s="31">
        <f t="shared" si="6990"/>
        <v>0</v>
      </c>
      <c r="BF2049" s="31">
        <f t="shared" si="6991"/>
        <v>0</v>
      </c>
      <c r="BG2049" s="31">
        <f t="shared" si="6992"/>
        <v>0</v>
      </c>
      <c r="BH2049" s="31">
        <f t="shared" si="6825"/>
        <v>949.89999999999998</v>
      </c>
      <c r="BI2049" s="31">
        <f t="shared" si="6826"/>
        <v>988</v>
      </c>
      <c r="BJ2049" s="31">
        <f t="shared" si="6827"/>
        <v>988</v>
      </c>
      <c r="BK2049" s="31">
        <f t="shared" si="6993"/>
        <v>0</v>
      </c>
      <c r="BL2049" s="31">
        <f t="shared" si="6994"/>
        <v>0</v>
      </c>
      <c r="BM2049" s="31">
        <f t="shared" si="6995"/>
        <v>0</v>
      </c>
      <c r="BN2049" s="31">
        <f t="shared" si="6828"/>
        <v>949.89999999999998</v>
      </c>
      <c r="BO2049" s="31">
        <f t="shared" si="6829"/>
        <v>988</v>
      </c>
      <c r="BP2049" s="31">
        <f t="shared" si="6830"/>
        <v>988</v>
      </c>
      <c r="BQ2049" s="31">
        <f t="shared" si="6996"/>
        <v>0</v>
      </c>
      <c r="BR2049" s="31">
        <f t="shared" si="6997"/>
        <v>0</v>
      </c>
      <c r="BS2049" s="31">
        <f t="shared" si="6831"/>
        <v>949.89999999999998</v>
      </c>
      <c r="BT2049" s="31">
        <f t="shared" si="6832"/>
        <v>988</v>
      </c>
      <c r="BU2049" s="31">
        <f t="shared" si="6833"/>
        <v>988</v>
      </c>
      <c r="BV2049" s="31">
        <f t="shared" si="6998"/>
        <v>0</v>
      </c>
      <c r="BW2049" s="31">
        <f t="shared" si="6999"/>
        <v>0</v>
      </c>
      <c r="BX2049" s="31">
        <f t="shared" si="6834"/>
        <v>949.89999999999998</v>
      </c>
      <c r="BY2049" s="31">
        <f t="shared" si="6835"/>
        <v>988</v>
      </c>
      <c r="BZ2049" s="31">
        <f t="shared" si="6836"/>
        <v>988</v>
      </c>
      <c r="CA2049" s="31">
        <f t="shared" si="7000"/>
        <v>0</v>
      </c>
      <c r="CB2049" s="31">
        <f t="shared" si="7001"/>
        <v>0</v>
      </c>
      <c r="CC2049" s="31">
        <f t="shared" si="7002"/>
        <v>0</v>
      </c>
      <c r="CD2049" s="31">
        <f t="shared" si="6960"/>
        <v>949.89999999999998</v>
      </c>
      <c r="CE2049" s="31">
        <f t="shared" si="6961"/>
        <v>988</v>
      </c>
      <c r="CF2049" s="31">
        <f t="shared" si="6962"/>
        <v>988</v>
      </c>
      <c r="CG2049" s="31">
        <f t="shared" si="7003"/>
        <v>0</v>
      </c>
      <c r="CH2049" s="24"/>
      <c r="CI2049" s="40"/>
      <c r="CM2049" s="1" t="s">
        <v>29</v>
      </c>
    </row>
    <row r="2050" ht="15">
      <c r="A2050" s="16" t="s">
        <v>1177</v>
      </c>
      <c r="B2050" s="17">
        <v>610</v>
      </c>
      <c r="C2050" s="16"/>
      <c r="D2050" s="16"/>
      <c r="E2050" s="39" t="s">
        <v>104</v>
      </c>
      <c r="F2050" s="31">
        <f t="shared" si="6963"/>
        <v>949.89999999999998</v>
      </c>
      <c r="G2050" s="31">
        <f t="shared" si="6964"/>
        <v>988</v>
      </c>
      <c r="H2050" s="31">
        <f t="shared" si="6965"/>
        <v>988</v>
      </c>
      <c r="I2050" s="31">
        <f t="shared" si="6966"/>
        <v>0</v>
      </c>
      <c r="J2050" s="31">
        <f t="shared" si="6967"/>
        <v>0</v>
      </c>
      <c r="K2050" s="31">
        <f t="shared" si="6968"/>
        <v>0</v>
      </c>
      <c r="L2050" s="31">
        <f t="shared" si="6801"/>
        <v>949.89999999999998</v>
      </c>
      <c r="M2050" s="31">
        <f t="shared" si="6802"/>
        <v>988</v>
      </c>
      <c r="N2050" s="31">
        <f t="shared" si="6803"/>
        <v>988</v>
      </c>
      <c r="O2050" s="31">
        <f t="shared" si="6969"/>
        <v>0</v>
      </c>
      <c r="P2050" s="31">
        <f t="shared" si="6970"/>
        <v>0</v>
      </c>
      <c r="Q2050" s="31">
        <f t="shared" si="6971"/>
        <v>0</v>
      </c>
      <c r="R2050" s="31">
        <f t="shared" si="6804"/>
        <v>949.89999999999998</v>
      </c>
      <c r="S2050" s="31">
        <f t="shared" si="6805"/>
        <v>988</v>
      </c>
      <c r="T2050" s="31">
        <f t="shared" si="6806"/>
        <v>988</v>
      </c>
      <c r="U2050" s="31">
        <f t="shared" si="6972"/>
        <v>0</v>
      </c>
      <c r="V2050" s="31">
        <f t="shared" si="6973"/>
        <v>0</v>
      </c>
      <c r="W2050" s="31">
        <f t="shared" si="6974"/>
        <v>0</v>
      </c>
      <c r="X2050" s="31">
        <f t="shared" si="6807"/>
        <v>949.89999999999998</v>
      </c>
      <c r="Y2050" s="31">
        <f t="shared" si="6808"/>
        <v>988</v>
      </c>
      <c r="Z2050" s="31">
        <f t="shared" si="6809"/>
        <v>988</v>
      </c>
      <c r="AA2050" s="31">
        <f t="shared" si="6975"/>
        <v>0</v>
      </c>
      <c r="AB2050" s="31">
        <f t="shared" si="6976"/>
        <v>0</v>
      </c>
      <c r="AC2050" s="31">
        <f t="shared" si="6977"/>
        <v>0</v>
      </c>
      <c r="AD2050" s="31">
        <f t="shared" si="6810"/>
        <v>949.89999999999998</v>
      </c>
      <c r="AE2050" s="31">
        <f t="shared" si="6811"/>
        <v>988</v>
      </c>
      <c r="AF2050" s="31">
        <f t="shared" si="6812"/>
        <v>988</v>
      </c>
      <c r="AG2050" s="31">
        <f t="shared" si="6978"/>
        <v>0</v>
      </c>
      <c r="AH2050" s="31">
        <f t="shared" si="6979"/>
        <v>0</v>
      </c>
      <c r="AI2050" s="31">
        <f t="shared" si="6980"/>
        <v>0</v>
      </c>
      <c r="AJ2050" s="31">
        <f t="shared" si="6813"/>
        <v>949.89999999999998</v>
      </c>
      <c r="AK2050" s="31">
        <f t="shared" si="6814"/>
        <v>988</v>
      </c>
      <c r="AL2050" s="31">
        <f t="shared" si="6815"/>
        <v>988</v>
      </c>
      <c r="AM2050" s="31">
        <f t="shared" si="6981"/>
        <v>0</v>
      </c>
      <c r="AN2050" s="31">
        <f t="shared" si="6982"/>
        <v>0</v>
      </c>
      <c r="AO2050" s="31">
        <f t="shared" si="6983"/>
        <v>0</v>
      </c>
      <c r="AP2050" s="31">
        <f t="shared" si="6816"/>
        <v>949.89999999999998</v>
      </c>
      <c r="AQ2050" s="31">
        <f t="shared" si="6817"/>
        <v>988</v>
      </c>
      <c r="AR2050" s="31">
        <f t="shared" si="6818"/>
        <v>988</v>
      </c>
      <c r="AS2050" s="31">
        <f t="shared" si="6984"/>
        <v>0</v>
      </c>
      <c r="AT2050" s="31">
        <f t="shared" si="6985"/>
        <v>0</v>
      </c>
      <c r="AU2050" s="31">
        <f t="shared" si="6986"/>
        <v>0</v>
      </c>
      <c r="AV2050" s="31">
        <f t="shared" si="6819"/>
        <v>949.89999999999998</v>
      </c>
      <c r="AW2050" s="31">
        <f t="shared" si="6820"/>
        <v>988</v>
      </c>
      <c r="AX2050" s="31">
        <f t="shared" si="6821"/>
        <v>988</v>
      </c>
      <c r="AY2050" s="31">
        <f t="shared" si="6987"/>
        <v>0</v>
      </c>
      <c r="AZ2050" s="31">
        <f t="shared" si="6988"/>
        <v>0</v>
      </c>
      <c r="BA2050" s="31">
        <f t="shared" si="6989"/>
        <v>0</v>
      </c>
      <c r="BB2050" s="31">
        <f t="shared" si="6822"/>
        <v>949.89999999999998</v>
      </c>
      <c r="BC2050" s="31">
        <f t="shared" si="6823"/>
        <v>988</v>
      </c>
      <c r="BD2050" s="31">
        <f t="shared" si="6824"/>
        <v>988</v>
      </c>
      <c r="BE2050" s="31">
        <f t="shared" si="6990"/>
        <v>0</v>
      </c>
      <c r="BF2050" s="31">
        <f t="shared" si="6991"/>
        <v>0</v>
      </c>
      <c r="BG2050" s="31">
        <f t="shared" si="6992"/>
        <v>0</v>
      </c>
      <c r="BH2050" s="31">
        <f t="shared" si="6825"/>
        <v>949.89999999999998</v>
      </c>
      <c r="BI2050" s="31">
        <f t="shared" si="6826"/>
        <v>988</v>
      </c>
      <c r="BJ2050" s="31">
        <f t="shared" si="6827"/>
        <v>988</v>
      </c>
      <c r="BK2050" s="31">
        <f t="shared" si="6993"/>
        <v>0</v>
      </c>
      <c r="BL2050" s="31">
        <f t="shared" si="6994"/>
        <v>0</v>
      </c>
      <c r="BM2050" s="31">
        <f t="shared" si="6995"/>
        <v>0</v>
      </c>
      <c r="BN2050" s="31">
        <f t="shared" si="6828"/>
        <v>949.89999999999998</v>
      </c>
      <c r="BO2050" s="31">
        <f t="shared" si="6829"/>
        <v>988</v>
      </c>
      <c r="BP2050" s="31">
        <f t="shared" si="6830"/>
        <v>988</v>
      </c>
      <c r="BQ2050" s="31">
        <f t="shared" si="6996"/>
        <v>0</v>
      </c>
      <c r="BR2050" s="31">
        <f t="shared" si="6997"/>
        <v>0</v>
      </c>
      <c r="BS2050" s="31">
        <f t="shared" si="6831"/>
        <v>949.89999999999998</v>
      </c>
      <c r="BT2050" s="31">
        <f t="shared" si="6832"/>
        <v>988</v>
      </c>
      <c r="BU2050" s="31">
        <f t="shared" si="6833"/>
        <v>988</v>
      </c>
      <c r="BV2050" s="31">
        <f t="shared" si="6998"/>
        <v>0</v>
      </c>
      <c r="BW2050" s="31">
        <f t="shared" si="6999"/>
        <v>0</v>
      </c>
      <c r="BX2050" s="31">
        <f t="shared" si="6834"/>
        <v>949.89999999999998</v>
      </c>
      <c r="BY2050" s="31">
        <f t="shared" si="6835"/>
        <v>988</v>
      </c>
      <c r="BZ2050" s="31">
        <f t="shared" si="6836"/>
        <v>988</v>
      </c>
      <c r="CA2050" s="31">
        <f t="shared" si="7000"/>
        <v>0</v>
      </c>
      <c r="CB2050" s="31">
        <f t="shared" si="7001"/>
        <v>0</v>
      </c>
      <c r="CC2050" s="31">
        <f t="shared" si="7002"/>
        <v>0</v>
      </c>
      <c r="CD2050" s="31">
        <f t="shared" si="6960"/>
        <v>949.89999999999998</v>
      </c>
      <c r="CE2050" s="31">
        <f t="shared" si="6961"/>
        <v>988</v>
      </c>
      <c r="CF2050" s="31">
        <f t="shared" si="6962"/>
        <v>988</v>
      </c>
      <c r="CG2050" s="31">
        <f t="shared" si="7003"/>
        <v>0</v>
      </c>
      <c r="CH2050" s="24"/>
      <c r="CI2050" s="40"/>
      <c r="CN2050" s="1" t="s">
        <v>30</v>
      </c>
    </row>
    <row r="2051" ht="15">
      <c r="A2051" s="16" t="s">
        <v>1177</v>
      </c>
      <c r="B2051" s="17">
        <v>610</v>
      </c>
      <c r="C2051" s="16" t="s">
        <v>395</v>
      </c>
      <c r="D2051" s="16" t="s">
        <v>105</v>
      </c>
      <c r="E2051" s="39" t="s">
        <v>681</v>
      </c>
      <c r="F2051" s="31">
        <v>949.89999999999998</v>
      </c>
      <c r="G2051" s="31">
        <v>988</v>
      </c>
      <c r="H2051" s="31">
        <v>988</v>
      </c>
      <c r="I2051" s="31"/>
      <c r="J2051" s="31"/>
      <c r="K2051" s="31"/>
      <c r="L2051" s="31">
        <f t="shared" si="6801"/>
        <v>949.89999999999998</v>
      </c>
      <c r="M2051" s="31">
        <f t="shared" si="6802"/>
        <v>988</v>
      </c>
      <c r="N2051" s="31">
        <f t="shared" si="6803"/>
        <v>988</v>
      </c>
      <c r="O2051" s="31"/>
      <c r="P2051" s="31"/>
      <c r="Q2051" s="31"/>
      <c r="R2051" s="31">
        <f t="shared" si="6804"/>
        <v>949.89999999999998</v>
      </c>
      <c r="S2051" s="31">
        <f t="shared" si="6805"/>
        <v>988</v>
      </c>
      <c r="T2051" s="31">
        <f t="shared" si="6806"/>
        <v>988</v>
      </c>
      <c r="U2051" s="31"/>
      <c r="V2051" s="31"/>
      <c r="W2051" s="31"/>
      <c r="X2051" s="31">
        <f t="shared" si="6807"/>
        <v>949.89999999999998</v>
      </c>
      <c r="Y2051" s="31">
        <f t="shared" si="6808"/>
        <v>988</v>
      </c>
      <c r="Z2051" s="31">
        <f t="shared" si="6809"/>
        <v>988</v>
      </c>
      <c r="AA2051" s="31"/>
      <c r="AB2051" s="31"/>
      <c r="AC2051" s="31"/>
      <c r="AD2051" s="31">
        <f t="shared" si="6810"/>
        <v>949.89999999999998</v>
      </c>
      <c r="AE2051" s="31">
        <f t="shared" si="6811"/>
        <v>988</v>
      </c>
      <c r="AF2051" s="31">
        <f t="shared" si="6812"/>
        <v>988</v>
      </c>
      <c r="AG2051" s="31"/>
      <c r="AH2051" s="31"/>
      <c r="AI2051" s="31"/>
      <c r="AJ2051" s="31">
        <f t="shared" si="6813"/>
        <v>949.89999999999998</v>
      </c>
      <c r="AK2051" s="31">
        <f t="shared" si="6814"/>
        <v>988</v>
      </c>
      <c r="AL2051" s="31">
        <f t="shared" si="6815"/>
        <v>988</v>
      </c>
      <c r="AM2051" s="31"/>
      <c r="AN2051" s="31"/>
      <c r="AO2051" s="31"/>
      <c r="AP2051" s="31">
        <f t="shared" si="6816"/>
        <v>949.89999999999998</v>
      </c>
      <c r="AQ2051" s="31">
        <f t="shared" si="6817"/>
        <v>988</v>
      </c>
      <c r="AR2051" s="31">
        <f t="shared" si="6818"/>
        <v>988</v>
      </c>
      <c r="AS2051" s="31"/>
      <c r="AT2051" s="31"/>
      <c r="AU2051" s="31"/>
      <c r="AV2051" s="31">
        <f t="shared" si="6819"/>
        <v>949.89999999999998</v>
      </c>
      <c r="AW2051" s="31">
        <f t="shared" si="6820"/>
        <v>988</v>
      </c>
      <c r="AX2051" s="31">
        <f t="shared" si="6821"/>
        <v>988</v>
      </c>
      <c r="AY2051" s="31"/>
      <c r="AZ2051" s="31"/>
      <c r="BA2051" s="31"/>
      <c r="BB2051" s="31">
        <f t="shared" si="6822"/>
        <v>949.89999999999998</v>
      </c>
      <c r="BC2051" s="31">
        <f t="shared" si="6823"/>
        <v>988</v>
      </c>
      <c r="BD2051" s="31">
        <f t="shared" si="6824"/>
        <v>988</v>
      </c>
      <c r="BE2051" s="31"/>
      <c r="BF2051" s="31"/>
      <c r="BG2051" s="31"/>
      <c r="BH2051" s="31">
        <f t="shared" si="6825"/>
        <v>949.89999999999998</v>
      </c>
      <c r="BI2051" s="31">
        <f t="shared" si="6826"/>
        <v>988</v>
      </c>
      <c r="BJ2051" s="31">
        <f t="shared" si="6827"/>
        <v>988</v>
      </c>
      <c r="BK2051" s="31"/>
      <c r="BL2051" s="31"/>
      <c r="BM2051" s="31"/>
      <c r="BN2051" s="31">
        <f t="shared" si="6828"/>
        <v>949.89999999999998</v>
      </c>
      <c r="BO2051" s="31">
        <f t="shared" si="6829"/>
        <v>988</v>
      </c>
      <c r="BP2051" s="31">
        <f t="shared" si="6830"/>
        <v>988</v>
      </c>
      <c r="BQ2051" s="31"/>
      <c r="BR2051" s="31"/>
      <c r="BS2051" s="31">
        <f t="shared" si="6831"/>
        <v>949.89999999999998</v>
      </c>
      <c r="BT2051" s="31">
        <f t="shared" si="6832"/>
        <v>988</v>
      </c>
      <c r="BU2051" s="31">
        <f t="shared" si="6833"/>
        <v>988</v>
      </c>
      <c r="BV2051" s="31"/>
      <c r="BW2051" s="31"/>
      <c r="BX2051" s="31">
        <f t="shared" si="6834"/>
        <v>949.89999999999998</v>
      </c>
      <c r="BY2051" s="31">
        <f t="shared" si="6835"/>
        <v>988</v>
      </c>
      <c r="BZ2051" s="31">
        <f t="shared" si="6836"/>
        <v>988</v>
      </c>
      <c r="CA2051" s="31"/>
      <c r="CB2051" s="31"/>
      <c r="CC2051" s="31"/>
      <c r="CD2051" s="31">
        <f t="shared" si="6960"/>
        <v>949.89999999999998</v>
      </c>
      <c r="CE2051" s="31">
        <f t="shared" si="6961"/>
        <v>988</v>
      </c>
      <c r="CF2051" s="31">
        <f t="shared" si="6962"/>
        <v>988</v>
      </c>
      <c r="CG2051" s="31"/>
      <c r="CH2051" s="24"/>
      <c r="CI2051" s="40"/>
    </row>
    <row r="2052" ht="57.700000000000003" hidden="1">
      <c r="A2052" s="41" t="s">
        <v>1179</v>
      </c>
      <c r="B2052" s="17"/>
      <c r="C2052" s="16"/>
      <c r="D2052" s="16"/>
      <c r="E2052" s="39" t="s">
        <v>1180</v>
      </c>
      <c r="F2052" s="31"/>
      <c r="G2052" s="31"/>
      <c r="H2052" s="31"/>
      <c r="I2052" s="31"/>
      <c r="J2052" s="31"/>
      <c r="K2052" s="31"/>
      <c r="L2052" s="31"/>
      <c r="M2052" s="31"/>
      <c r="N2052" s="31"/>
      <c r="O2052" s="31">
        <f t="shared" si="6969"/>
        <v>0</v>
      </c>
      <c r="P2052" s="31">
        <f t="shared" si="6970"/>
        <v>0</v>
      </c>
      <c r="Q2052" s="31">
        <f t="shared" si="6971"/>
        <v>0</v>
      </c>
      <c r="R2052" s="31">
        <f t="shared" si="6804"/>
        <v>0</v>
      </c>
      <c r="S2052" s="31">
        <f t="shared" si="6805"/>
        <v>0</v>
      </c>
      <c r="T2052" s="31">
        <f t="shared" si="6806"/>
        <v>0</v>
      </c>
      <c r="U2052" s="31">
        <f t="shared" si="6972"/>
        <v>0</v>
      </c>
      <c r="V2052" s="31">
        <f t="shared" si="6973"/>
        <v>0</v>
      </c>
      <c r="W2052" s="31">
        <f t="shared" si="6974"/>
        <v>0</v>
      </c>
      <c r="X2052" s="31">
        <f t="shared" si="6807"/>
        <v>0</v>
      </c>
      <c r="Y2052" s="31">
        <f t="shared" si="6808"/>
        <v>0</v>
      </c>
      <c r="Z2052" s="31">
        <f t="shared" si="6809"/>
        <v>0</v>
      </c>
      <c r="AA2052" s="31">
        <f t="shared" si="6975"/>
        <v>0</v>
      </c>
      <c r="AB2052" s="31">
        <f t="shared" si="6976"/>
        <v>0</v>
      </c>
      <c r="AC2052" s="31">
        <f t="shared" si="6977"/>
        <v>0</v>
      </c>
      <c r="AD2052" s="31">
        <f t="shared" si="6810"/>
        <v>0</v>
      </c>
      <c r="AE2052" s="31">
        <f t="shared" si="6811"/>
        <v>0</v>
      </c>
      <c r="AF2052" s="31">
        <f t="shared" si="6812"/>
        <v>0</v>
      </c>
      <c r="AG2052" s="31">
        <f t="shared" si="6978"/>
        <v>0</v>
      </c>
      <c r="AH2052" s="31">
        <f t="shared" si="6979"/>
        <v>0</v>
      </c>
      <c r="AI2052" s="31">
        <f t="shared" si="6980"/>
        <v>0</v>
      </c>
      <c r="AJ2052" s="31">
        <f t="shared" si="6813"/>
        <v>0</v>
      </c>
      <c r="AK2052" s="31">
        <f t="shared" si="6814"/>
        <v>0</v>
      </c>
      <c r="AL2052" s="31">
        <f t="shared" si="6815"/>
        <v>0</v>
      </c>
      <c r="AM2052" s="31">
        <f t="shared" si="6981"/>
        <v>0</v>
      </c>
      <c r="AN2052" s="31">
        <f t="shared" si="6982"/>
        <v>0</v>
      </c>
      <c r="AO2052" s="31">
        <f t="shared" si="6983"/>
        <v>0</v>
      </c>
      <c r="AP2052" s="31">
        <f t="shared" si="6816"/>
        <v>0</v>
      </c>
      <c r="AQ2052" s="31">
        <f t="shared" si="6817"/>
        <v>0</v>
      </c>
      <c r="AR2052" s="31">
        <f t="shared" si="6818"/>
        <v>0</v>
      </c>
      <c r="AS2052" s="31">
        <f t="shared" si="6984"/>
        <v>0</v>
      </c>
      <c r="AT2052" s="31">
        <f t="shared" si="6985"/>
        <v>0</v>
      </c>
      <c r="AU2052" s="31">
        <f t="shared" si="6986"/>
        <v>0</v>
      </c>
      <c r="AV2052" s="31">
        <f t="shared" si="6819"/>
        <v>0</v>
      </c>
      <c r="AW2052" s="31">
        <f t="shared" si="6820"/>
        <v>0</v>
      </c>
      <c r="AX2052" s="31">
        <f t="shared" si="6821"/>
        <v>0</v>
      </c>
      <c r="AY2052" s="31">
        <f t="shared" si="6987"/>
        <v>0</v>
      </c>
      <c r="AZ2052" s="31">
        <f t="shared" si="6988"/>
        <v>0</v>
      </c>
      <c r="BA2052" s="31">
        <f t="shared" si="6989"/>
        <v>0</v>
      </c>
      <c r="BB2052" s="31">
        <f t="shared" si="6822"/>
        <v>0</v>
      </c>
      <c r="BC2052" s="31">
        <f t="shared" si="6823"/>
        <v>0</v>
      </c>
      <c r="BD2052" s="31">
        <f t="shared" si="6824"/>
        <v>0</v>
      </c>
      <c r="BE2052" s="31">
        <f t="shared" si="6990"/>
        <v>0</v>
      </c>
      <c r="BF2052" s="31">
        <f t="shared" si="6991"/>
        <v>0</v>
      </c>
      <c r="BG2052" s="31">
        <f t="shared" si="6992"/>
        <v>0</v>
      </c>
      <c r="BH2052" s="31">
        <f t="shared" si="6825"/>
        <v>0</v>
      </c>
      <c r="BI2052" s="31">
        <f t="shared" si="6826"/>
        <v>0</v>
      </c>
      <c r="BJ2052" s="31">
        <f t="shared" si="6827"/>
        <v>0</v>
      </c>
      <c r="BK2052" s="31">
        <f t="shared" si="6993"/>
        <v>0</v>
      </c>
      <c r="BL2052" s="31">
        <f t="shared" si="6994"/>
        <v>0</v>
      </c>
      <c r="BM2052" s="31">
        <f t="shared" si="6995"/>
        <v>0</v>
      </c>
      <c r="BN2052" s="31">
        <f t="shared" si="6828"/>
        <v>0</v>
      </c>
      <c r="BO2052" s="31">
        <f t="shared" si="6829"/>
        <v>0</v>
      </c>
      <c r="BP2052" s="31">
        <f t="shared" si="6830"/>
        <v>0</v>
      </c>
      <c r="BQ2052" s="31">
        <f t="shared" si="6996"/>
        <v>0</v>
      </c>
      <c r="BR2052" s="31">
        <f t="shared" si="6997"/>
        <v>0</v>
      </c>
      <c r="BS2052" s="31">
        <f t="shared" si="6831"/>
        <v>0</v>
      </c>
      <c r="BT2052" s="31">
        <f t="shared" si="6832"/>
        <v>0</v>
      </c>
      <c r="BU2052" s="31">
        <f t="shared" si="6833"/>
        <v>0</v>
      </c>
      <c r="BV2052" s="31">
        <f t="shared" si="6998"/>
        <v>0</v>
      </c>
      <c r="BW2052" s="31">
        <f t="shared" si="6999"/>
        <v>0</v>
      </c>
      <c r="BX2052" s="31">
        <f t="shared" si="6834"/>
        <v>0</v>
      </c>
      <c r="BY2052" s="31">
        <f t="shared" si="6835"/>
        <v>0</v>
      </c>
      <c r="BZ2052" s="31">
        <f t="shared" si="6836"/>
        <v>0</v>
      </c>
      <c r="CA2052" s="31">
        <f t="shared" si="7000"/>
        <v>0</v>
      </c>
      <c r="CB2052" s="31">
        <f t="shared" si="7001"/>
        <v>0</v>
      </c>
      <c r="CC2052" s="31">
        <f t="shared" si="7002"/>
        <v>0</v>
      </c>
      <c r="CD2052" s="31">
        <f t="shared" si="6960"/>
        <v>0</v>
      </c>
      <c r="CE2052" s="31">
        <f t="shared" si="6961"/>
        <v>0</v>
      </c>
      <c r="CF2052" s="31">
        <f t="shared" si="6962"/>
        <v>0</v>
      </c>
      <c r="CG2052" s="31">
        <f t="shared" si="7003"/>
        <v>0</v>
      </c>
      <c r="CH2052" s="24">
        <v>0</v>
      </c>
      <c r="CI2052" s="40"/>
    </row>
    <row r="2053" ht="43.75" hidden="1">
      <c r="A2053" s="41" t="s">
        <v>1179</v>
      </c>
      <c r="B2053" s="17">
        <v>600</v>
      </c>
      <c r="C2053" s="16"/>
      <c r="D2053" s="16"/>
      <c r="E2053" s="39" t="s">
        <v>45</v>
      </c>
      <c r="F2053" s="31"/>
      <c r="G2053" s="31"/>
      <c r="H2053" s="31"/>
      <c r="I2053" s="31"/>
      <c r="J2053" s="31"/>
      <c r="K2053" s="31"/>
      <c r="L2053" s="31"/>
      <c r="M2053" s="31"/>
      <c r="N2053" s="31"/>
      <c r="O2053" s="31">
        <f t="shared" si="6969"/>
        <v>0</v>
      </c>
      <c r="P2053" s="31">
        <f t="shared" si="6970"/>
        <v>0</v>
      </c>
      <c r="Q2053" s="31">
        <f t="shared" si="6971"/>
        <v>0</v>
      </c>
      <c r="R2053" s="31">
        <f t="shared" si="6804"/>
        <v>0</v>
      </c>
      <c r="S2053" s="31">
        <f t="shared" si="6805"/>
        <v>0</v>
      </c>
      <c r="T2053" s="31">
        <f t="shared" si="6806"/>
        <v>0</v>
      </c>
      <c r="U2053" s="31">
        <f t="shared" si="6972"/>
        <v>0</v>
      </c>
      <c r="V2053" s="31">
        <f t="shared" si="6973"/>
        <v>0</v>
      </c>
      <c r="W2053" s="31">
        <f t="shared" si="6974"/>
        <v>0</v>
      </c>
      <c r="X2053" s="31">
        <f t="shared" si="6807"/>
        <v>0</v>
      </c>
      <c r="Y2053" s="31">
        <f t="shared" si="6808"/>
        <v>0</v>
      </c>
      <c r="Z2053" s="31">
        <f t="shared" si="6809"/>
        <v>0</v>
      </c>
      <c r="AA2053" s="31">
        <f t="shared" si="6975"/>
        <v>0</v>
      </c>
      <c r="AB2053" s="31">
        <f t="shared" si="6976"/>
        <v>0</v>
      </c>
      <c r="AC2053" s="31">
        <f t="shared" si="6977"/>
        <v>0</v>
      </c>
      <c r="AD2053" s="31">
        <f t="shared" si="6810"/>
        <v>0</v>
      </c>
      <c r="AE2053" s="31">
        <f t="shared" si="6811"/>
        <v>0</v>
      </c>
      <c r="AF2053" s="31">
        <f t="shared" si="6812"/>
        <v>0</v>
      </c>
      <c r="AG2053" s="31">
        <f t="shared" si="6978"/>
        <v>0</v>
      </c>
      <c r="AH2053" s="31">
        <f t="shared" si="6979"/>
        <v>0</v>
      </c>
      <c r="AI2053" s="31">
        <f t="shared" si="6980"/>
        <v>0</v>
      </c>
      <c r="AJ2053" s="31">
        <f t="shared" si="6813"/>
        <v>0</v>
      </c>
      <c r="AK2053" s="31">
        <f t="shared" si="6814"/>
        <v>0</v>
      </c>
      <c r="AL2053" s="31">
        <f t="shared" si="6815"/>
        <v>0</v>
      </c>
      <c r="AM2053" s="31">
        <f t="shared" si="6981"/>
        <v>0</v>
      </c>
      <c r="AN2053" s="31">
        <f t="shared" si="6982"/>
        <v>0</v>
      </c>
      <c r="AO2053" s="31">
        <f t="shared" si="6983"/>
        <v>0</v>
      </c>
      <c r="AP2053" s="31">
        <f t="shared" si="6816"/>
        <v>0</v>
      </c>
      <c r="AQ2053" s="31">
        <f t="shared" si="6817"/>
        <v>0</v>
      </c>
      <c r="AR2053" s="31">
        <f t="shared" si="6818"/>
        <v>0</v>
      </c>
      <c r="AS2053" s="31">
        <f t="shared" si="6984"/>
        <v>0</v>
      </c>
      <c r="AT2053" s="31">
        <f t="shared" si="6985"/>
        <v>0</v>
      </c>
      <c r="AU2053" s="31">
        <f t="shared" si="6986"/>
        <v>0</v>
      </c>
      <c r="AV2053" s="31">
        <f t="shared" si="6819"/>
        <v>0</v>
      </c>
      <c r="AW2053" s="31">
        <f t="shared" si="6820"/>
        <v>0</v>
      </c>
      <c r="AX2053" s="31">
        <f t="shared" si="6821"/>
        <v>0</v>
      </c>
      <c r="AY2053" s="31">
        <f t="shared" si="6987"/>
        <v>0</v>
      </c>
      <c r="AZ2053" s="31">
        <f t="shared" si="6988"/>
        <v>0</v>
      </c>
      <c r="BA2053" s="31">
        <f t="shared" si="6989"/>
        <v>0</v>
      </c>
      <c r="BB2053" s="31">
        <f t="shared" si="6822"/>
        <v>0</v>
      </c>
      <c r="BC2053" s="31">
        <f t="shared" si="6823"/>
        <v>0</v>
      </c>
      <c r="BD2053" s="31">
        <f t="shared" si="6824"/>
        <v>0</v>
      </c>
      <c r="BE2053" s="31">
        <f t="shared" si="6990"/>
        <v>0</v>
      </c>
      <c r="BF2053" s="31">
        <f t="shared" si="6991"/>
        <v>0</v>
      </c>
      <c r="BG2053" s="31">
        <f t="shared" si="6992"/>
        <v>0</v>
      </c>
      <c r="BH2053" s="31">
        <f t="shared" si="6825"/>
        <v>0</v>
      </c>
      <c r="BI2053" s="31">
        <f t="shared" si="6826"/>
        <v>0</v>
      </c>
      <c r="BJ2053" s="31">
        <f t="shared" si="6827"/>
        <v>0</v>
      </c>
      <c r="BK2053" s="31">
        <f t="shared" si="6993"/>
        <v>0</v>
      </c>
      <c r="BL2053" s="31">
        <f t="shared" si="6994"/>
        <v>0</v>
      </c>
      <c r="BM2053" s="31">
        <f t="shared" si="6995"/>
        <v>0</v>
      </c>
      <c r="BN2053" s="31">
        <f t="shared" si="6828"/>
        <v>0</v>
      </c>
      <c r="BO2053" s="31">
        <f t="shared" si="6829"/>
        <v>0</v>
      </c>
      <c r="BP2053" s="31">
        <f t="shared" si="6830"/>
        <v>0</v>
      </c>
      <c r="BQ2053" s="31">
        <f t="shared" si="6996"/>
        <v>0</v>
      </c>
      <c r="BR2053" s="31">
        <f t="shared" si="6997"/>
        <v>0</v>
      </c>
      <c r="BS2053" s="31">
        <f t="shared" si="6831"/>
        <v>0</v>
      </c>
      <c r="BT2053" s="31">
        <f t="shared" si="6832"/>
        <v>0</v>
      </c>
      <c r="BU2053" s="31">
        <f t="shared" si="6833"/>
        <v>0</v>
      </c>
      <c r="BV2053" s="31">
        <f t="shared" si="6998"/>
        <v>0</v>
      </c>
      <c r="BW2053" s="31">
        <f t="shared" si="6999"/>
        <v>0</v>
      </c>
      <c r="BX2053" s="31">
        <f t="shared" si="6834"/>
        <v>0</v>
      </c>
      <c r="BY2053" s="31">
        <f t="shared" si="6835"/>
        <v>0</v>
      </c>
      <c r="BZ2053" s="31">
        <f t="shared" si="6836"/>
        <v>0</v>
      </c>
      <c r="CA2053" s="31">
        <f t="shared" si="7000"/>
        <v>0</v>
      </c>
      <c r="CB2053" s="31">
        <f t="shared" si="7001"/>
        <v>0</v>
      </c>
      <c r="CC2053" s="31">
        <f t="shared" si="7002"/>
        <v>0</v>
      </c>
      <c r="CD2053" s="31">
        <f t="shared" si="6960"/>
        <v>0</v>
      </c>
      <c r="CE2053" s="31">
        <f t="shared" si="6961"/>
        <v>0</v>
      </c>
      <c r="CF2053" s="31">
        <f t="shared" si="6962"/>
        <v>0</v>
      </c>
      <c r="CG2053" s="31">
        <f t="shared" si="7003"/>
        <v>0</v>
      </c>
      <c r="CH2053" s="24">
        <v>0</v>
      </c>
      <c r="CI2053" s="40"/>
    </row>
    <row r="2054" ht="15" hidden="1">
      <c r="A2054" s="41" t="s">
        <v>1179</v>
      </c>
      <c r="B2054" s="17">
        <v>610</v>
      </c>
      <c r="C2054" s="16"/>
      <c r="D2054" s="16"/>
      <c r="E2054" s="39" t="s">
        <v>104</v>
      </c>
      <c r="F2054" s="31"/>
      <c r="G2054" s="31"/>
      <c r="H2054" s="31"/>
      <c r="I2054" s="31"/>
      <c r="J2054" s="31"/>
      <c r="K2054" s="31"/>
      <c r="L2054" s="31"/>
      <c r="M2054" s="31"/>
      <c r="N2054" s="31"/>
      <c r="O2054" s="31">
        <f t="shared" si="6969"/>
        <v>0</v>
      </c>
      <c r="P2054" s="31">
        <f t="shared" si="6970"/>
        <v>0</v>
      </c>
      <c r="Q2054" s="31">
        <f t="shared" si="6971"/>
        <v>0</v>
      </c>
      <c r="R2054" s="31">
        <f t="shared" si="6804"/>
        <v>0</v>
      </c>
      <c r="S2054" s="31">
        <f t="shared" si="6805"/>
        <v>0</v>
      </c>
      <c r="T2054" s="31">
        <f t="shared" si="6806"/>
        <v>0</v>
      </c>
      <c r="U2054" s="31">
        <f t="shared" si="6972"/>
        <v>0</v>
      </c>
      <c r="V2054" s="31">
        <f t="shared" si="6973"/>
        <v>0</v>
      </c>
      <c r="W2054" s="31">
        <f t="shared" si="6974"/>
        <v>0</v>
      </c>
      <c r="X2054" s="31">
        <f t="shared" si="6807"/>
        <v>0</v>
      </c>
      <c r="Y2054" s="31">
        <f t="shared" si="6808"/>
        <v>0</v>
      </c>
      <c r="Z2054" s="31">
        <f t="shared" si="6809"/>
        <v>0</v>
      </c>
      <c r="AA2054" s="31">
        <f t="shared" si="6975"/>
        <v>0</v>
      </c>
      <c r="AB2054" s="31">
        <f t="shared" si="6976"/>
        <v>0</v>
      </c>
      <c r="AC2054" s="31">
        <f t="shared" si="6977"/>
        <v>0</v>
      </c>
      <c r="AD2054" s="31">
        <f t="shared" si="6810"/>
        <v>0</v>
      </c>
      <c r="AE2054" s="31">
        <f t="shared" si="6811"/>
        <v>0</v>
      </c>
      <c r="AF2054" s="31">
        <f t="shared" si="6812"/>
        <v>0</v>
      </c>
      <c r="AG2054" s="31">
        <f t="shared" si="6978"/>
        <v>0</v>
      </c>
      <c r="AH2054" s="31">
        <f t="shared" si="6979"/>
        <v>0</v>
      </c>
      <c r="AI2054" s="31">
        <f t="shared" si="6980"/>
        <v>0</v>
      </c>
      <c r="AJ2054" s="31">
        <f t="shared" si="6813"/>
        <v>0</v>
      </c>
      <c r="AK2054" s="31">
        <f t="shared" si="6814"/>
        <v>0</v>
      </c>
      <c r="AL2054" s="31">
        <f t="shared" si="6815"/>
        <v>0</v>
      </c>
      <c r="AM2054" s="31">
        <f t="shared" si="6981"/>
        <v>0</v>
      </c>
      <c r="AN2054" s="31">
        <f t="shared" si="6982"/>
        <v>0</v>
      </c>
      <c r="AO2054" s="31">
        <f t="shared" si="6983"/>
        <v>0</v>
      </c>
      <c r="AP2054" s="31">
        <f t="shared" si="6816"/>
        <v>0</v>
      </c>
      <c r="AQ2054" s="31">
        <f t="shared" si="6817"/>
        <v>0</v>
      </c>
      <c r="AR2054" s="31">
        <f t="shared" si="6818"/>
        <v>0</v>
      </c>
      <c r="AS2054" s="31">
        <f t="shared" si="6984"/>
        <v>0</v>
      </c>
      <c r="AT2054" s="31">
        <f t="shared" si="6985"/>
        <v>0</v>
      </c>
      <c r="AU2054" s="31">
        <f t="shared" si="6986"/>
        <v>0</v>
      </c>
      <c r="AV2054" s="31">
        <f t="shared" si="6819"/>
        <v>0</v>
      </c>
      <c r="AW2054" s="31">
        <f t="shared" si="6820"/>
        <v>0</v>
      </c>
      <c r="AX2054" s="31">
        <f t="shared" si="6821"/>
        <v>0</v>
      </c>
      <c r="AY2054" s="31">
        <f t="shared" si="6987"/>
        <v>0</v>
      </c>
      <c r="AZ2054" s="31">
        <f t="shared" si="6988"/>
        <v>0</v>
      </c>
      <c r="BA2054" s="31">
        <f t="shared" si="6989"/>
        <v>0</v>
      </c>
      <c r="BB2054" s="31">
        <f t="shared" si="6822"/>
        <v>0</v>
      </c>
      <c r="BC2054" s="31">
        <f t="shared" si="6823"/>
        <v>0</v>
      </c>
      <c r="BD2054" s="31">
        <f t="shared" si="6824"/>
        <v>0</v>
      </c>
      <c r="BE2054" s="31">
        <f t="shared" si="6990"/>
        <v>0</v>
      </c>
      <c r="BF2054" s="31">
        <f t="shared" si="6991"/>
        <v>0</v>
      </c>
      <c r="BG2054" s="31">
        <f t="shared" si="6992"/>
        <v>0</v>
      </c>
      <c r="BH2054" s="31">
        <f t="shared" si="6825"/>
        <v>0</v>
      </c>
      <c r="BI2054" s="31">
        <f t="shared" si="6826"/>
        <v>0</v>
      </c>
      <c r="BJ2054" s="31">
        <f t="shared" si="6827"/>
        <v>0</v>
      </c>
      <c r="BK2054" s="31">
        <f t="shared" si="6993"/>
        <v>0</v>
      </c>
      <c r="BL2054" s="31">
        <f t="shared" si="6994"/>
        <v>0</v>
      </c>
      <c r="BM2054" s="31">
        <f t="shared" si="6995"/>
        <v>0</v>
      </c>
      <c r="BN2054" s="31">
        <f t="shared" si="6828"/>
        <v>0</v>
      </c>
      <c r="BO2054" s="31">
        <f t="shared" si="6829"/>
        <v>0</v>
      </c>
      <c r="BP2054" s="31">
        <f t="shared" si="6830"/>
        <v>0</v>
      </c>
      <c r="BQ2054" s="31">
        <f t="shared" si="6996"/>
        <v>0</v>
      </c>
      <c r="BR2054" s="31">
        <f t="shared" si="6997"/>
        <v>0</v>
      </c>
      <c r="BS2054" s="31">
        <f t="shared" si="6831"/>
        <v>0</v>
      </c>
      <c r="BT2054" s="31">
        <f t="shared" si="6832"/>
        <v>0</v>
      </c>
      <c r="BU2054" s="31">
        <f t="shared" si="6833"/>
        <v>0</v>
      </c>
      <c r="BV2054" s="31">
        <f t="shared" si="6998"/>
        <v>0</v>
      </c>
      <c r="BW2054" s="31">
        <f t="shared" si="6999"/>
        <v>0</v>
      </c>
      <c r="BX2054" s="31">
        <f t="shared" si="6834"/>
        <v>0</v>
      </c>
      <c r="BY2054" s="31">
        <f t="shared" si="6835"/>
        <v>0</v>
      </c>
      <c r="BZ2054" s="31">
        <f t="shared" si="6836"/>
        <v>0</v>
      </c>
      <c r="CA2054" s="31">
        <f t="shared" si="7000"/>
        <v>0</v>
      </c>
      <c r="CB2054" s="31">
        <f t="shared" si="7001"/>
        <v>0</v>
      </c>
      <c r="CC2054" s="31">
        <f t="shared" si="7002"/>
        <v>0</v>
      </c>
      <c r="CD2054" s="31">
        <f t="shared" si="6960"/>
        <v>0</v>
      </c>
      <c r="CE2054" s="31">
        <f t="shared" si="6961"/>
        <v>0</v>
      </c>
      <c r="CF2054" s="31">
        <f t="shared" si="6962"/>
        <v>0</v>
      </c>
      <c r="CG2054" s="31">
        <f t="shared" si="7003"/>
        <v>0</v>
      </c>
      <c r="CH2054" s="24">
        <v>0</v>
      </c>
      <c r="CI2054" s="40"/>
    </row>
    <row r="2055" ht="15" hidden="1">
      <c r="A2055" s="41" t="s">
        <v>1179</v>
      </c>
      <c r="B2055" s="17">
        <v>610</v>
      </c>
      <c r="C2055" s="16" t="s">
        <v>395</v>
      </c>
      <c r="D2055" s="16" t="s">
        <v>105</v>
      </c>
      <c r="E2055" s="39" t="s">
        <v>681</v>
      </c>
      <c r="F2055" s="31"/>
      <c r="G2055" s="31"/>
      <c r="H2055" s="31"/>
      <c r="I2055" s="31"/>
      <c r="J2055" s="31"/>
      <c r="K2055" s="31"/>
      <c r="L2055" s="31"/>
      <c r="M2055" s="31"/>
      <c r="N2055" s="31"/>
      <c r="O2055" s="31"/>
      <c r="P2055" s="31"/>
      <c r="Q2055" s="31"/>
      <c r="R2055" s="31">
        <f t="shared" si="6804"/>
        <v>0</v>
      </c>
      <c r="S2055" s="31">
        <f t="shared" si="6805"/>
        <v>0</v>
      </c>
      <c r="T2055" s="31">
        <f t="shared" si="6806"/>
        <v>0</v>
      </c>
      <c r="U2055" s="31"/>
      <c r="V2055" s="31"/>
      <c r="W2055" s="31"/>
      <c r="X2055" s="31">
        <f t="shared" si="6807"/>
        <v>0</v>
      </c>
      <c r="Y2055" s="31">
        <f t="shared" si="6808"/>
        <v>0</v>
      </c>
      <c r="Z2055" s="31">
        <f t="shared" si="6809"/>
        <v>0</v>
      </c>
      <c r="AA2055" s="31"/>
      <c r="AB2055" s="31"/>
      <c r="AC2055" s="31"/>
      <c r="AD2055" s="31">
        <f t="shared" si="6810"/>
        <v>0</v>
      </c>
      <c r="AE2055" s="31">
        <f t="shared" si="6811"/>
        <v>0</v>
      </c>
      <c r="AF2055" s="31">
        <f t="shared" si="6812"/>
        <v>0</v>
      </c>
      <c r="AG2055" s="31"/>
      <c r="AH2055" s="31"/>
      <c r="AI2055" s="31"/>
      <c r="AJ2055" s="31">
        <f t="shared" si="6813"/>
        <v>0</v>
      </c>
      <c r="AK2055" s="31">
        <f t="shared" si="6814"/>
        <v>0</v>
      </c>
      <c r="AL2055" s="31">
        <f t="shared" si="6815"/>
        <v>0</v>
      </c>
      <c r="AM2055" s="31"/>
      <c r="AN2055" s="31"/>
      <c r="AO2055" s="31"/>
      <c r="AP2055" s="31">
        <f t="shared" si="6816"/>
        <v>0</v>
      </c>
      <c r="AQ2055" s="31">
        <f t="shared" si="6817"/>
        <v>0</v>
      </c>
      <c r="AR2055" s="31">
        <f t="shared" si="6818"/>
        <v>0</v>
      </c>
      <c r="AS2055" s="31"/>
      <c r="AT2055" s="31"/>
      <c r="AU2055" s="31"/>
      <c r="AV2055" s="31">
        <f t="shared" si="6819"/>
        <v>0</v>
      </c>
      <c r="AW2055" s="31">
        <f t="shared" si="6820"/>
        <v>0</v>
      </c>
      <c r="AX2055" s="31">
        <f t="shared" si="6821"/>
        <v>0</v>
      </c>
      <c r="AY2055" s="31"/>
      <c r="AZ2055" s="31"/>
      <c r="BA2055" s="31"/>
      <c r="BB2055" s="31">
        <f t="shared" si="6822"/>
        <v>0</v>
      </c>
      <c r="BC2055" s="31">
        <f t="shared" si="6823"/>
        <v>0</v>
      </c>
      <c r="BD2055" s="31">
        <f t="shared" si="6824"/>
        <v>0</v>
      </c>
      <c r="BE2055" s="31"/>
      <c r="BF2055" s="31"/>
      <c r="BG2055" s="31"/>
      <c r="BH2055" s="31">
        <f t="shared" si="6825"/>
        <v>0</v>
      </c>
      <c r="BI2055" s="31">
        <f t="shared" si="6826"/>
        <v>0</v>
      </c>
      <c r="BJ2055" s="31">
        <f t="shared" si="6827"/>
        <v>0</v>
      </c>
      <c r="BK2055" s="31"/>
      <c r="BL2055" s="31"/>
      <c r="BM2055" s="31"/>
      <c r="BN2055" s="31">
        <f t="shared" si="6828"/>
        <v>0</v>
      </c>
      <c r="BO2055" s="31">
        <f t="shared" si="6829"/>
        <v>0</v>
      </c>
      <c r="BP2055" s="31">
        <f t="shared" si="6830"/>
        <v>0</v>
      </c>
      <c r="BQ2055" s="31"/>
      <c r="BR2055" s="31"/>
      <c r="BS2055" s="31">
        <f t="shared" si="6831"/>
        <v>0</v>
      </c>
      <c r="BT2055" s="31">
        <f t="shared" si="6832"/>
        <v>0</v>
      </c>
      <c r="BU2055" s="31">
        <f t="shared" si="6833"/>
        <v>0</v>
      </c>
      <c r="BV2055" s="31"/>
      <c r="BW2055" s="31"/>
      <c r="BX2055" s="31">
        <f t="shared" si="6834"/>
        <v>0</v>
      </c>
      <c r="BY2055" s="31">
        <f t="shared" si="6835"/>
        <v>0</v>
      </c>
      <c r="BZ2055" s="31">
        <f t="shared" si="6836"/>
        <v>0</v>
      </c>
      <c r="CA2055" s="31"/>
      <c r="CB2055" s="31"/>
      <c r="CC2055" s="31"/>
      <c r="CD2055" s="31">
        <f t="shared" si="6960"/>
        <v>0</v>
      </c>
      <c r="CE2055" s="31">
        <f t="shared" si="6961"/>
        <v>0</v>
      </c>
      <c r="CF2055" s="31">
        <f t="shared" si="6962"/>
        <v>0</v>
      </c>
      <c r="CG2055" s="31"/>
      <c r="CH2055" s="24">
        <v>0</v>
      </c>
      <c r="CI2055" s="40"/>
    </row>
    <row r="2056" ht="29.850000000000001">
      <c r="A2056" s="16" t="s">
        <v>1181</v>
      </c>
      <c r="B2056" s="17"/>
      <c r="C2056" s="16"/>
      <c r="D2056" s="16"/>
      <c r="E2056" s="39" t="s">
        <v>206</v>
      </c>
      <c r="F2056" s="31">
        <f t="shared" si="6963"/>
        <v>63.399999999999999</v>
      </c>
      <c r="G2056" s="31">
        <f t="shared" si="6964"/>
        <v>0</v>
      </c>
      <c r="H2056" s="31">
        <f t="shared" si="6965"/>
        <v>0</v>
      </c>
      <c r="I2056" s="31">
        <f t="shared" si="6966"/>
        <v>0</v>
      </c>
      <c r="J2056" s="31">
        <f t="shared" si="6967"/>
        <v>0</v>
      </c>
      <c r="K2056" s="31">
        <f t="shared" si="6968"/>
        <v>0</v>
      </c>
      <c r="L2056" s="31">
        <f t="shared" si="6801"/>
        <v>63.399999999999999</v>
      </c>
      <c r="M2056" s="31">
        <f t="shared" si="6802"/>
        <v>0</v>
      </c>
      <c r="N2056" s="31">
        <f t="shared" si="6803"/>
        <v>0</v>
      </c>
      <c r="O2056" s="31">
        <f t="shared" si="6969"/>
        <v>0</v>
      </c>
      <c r="P2056" s="31">
        <f t="shared" si="6970"/>
        <v>0</v>
      </c>
      <c r="Q2056" s="31">
        <f t="shared" si="6971"/>
        <v>0</v>
      </c>
      <c r="R2056" s="31">
        <f t="shared" si="6804"/>
        <v>63.399999999999999</v>
      </c>
      <c r="S2056" s="31">
        <f t="shared" si="6805"/>
        <v>0</v>
      </c>
      <c r="T2056" s="31">
        <f t="shared" si="6806"/>
        <v>0</v>
      </c>
      <c r="U2056" s="31">
        <f t="shared" si="6972"/>
        <v>0</v>
      </c>
      <c r="V2056" s="31">
        <f t="shared" si="6973"/>
        <v>0</v>
      </c>
      <c r="W2056" s="31">
        <f t="shared" si="6974"/>
        <v>0</v>
      </c>
      <c r="X2056" s="31">
        <f t="shared" si="6807"/>
        <v>63.399999999999999</v>
      </c>
      <c r="Y2056" s="31">
        <f t="shared" si="6808"/>
        <v>0</v>
      </c>
      <c r="Z2056" s="31">
        <f t="shared" si="6809"/>
        <v>0</v>
      </c>
      <c r="AA2056" s="31">
        <f t="shared" si="6975"/>
        <v>0</v>
      </c>
      <c r="AB2056" s="31">
        <f t="shared" si="6976"/>
        <v>0</v>
      </c>
      <c r="AC2056" s="31">
        <f t="shared" si="6977"/>
        <v>0</v>
      </c>
      <c r="AD2056" s="31">
        <f t="shared" si="6810"/>
        <v>63.399999999999999</v>
      </c>
      <c r="AE2056" s="31">
        <f t="shared" si="6811"/>
        <v>0</v>
      </c>
      <c r="AF2056" s="31">
        <f t="shared" si="6812"/>
        <v>0</v>
      </c>
      <c r="AG2056" s="31">
        <f t="shared" si="6978"/>
        <v>0</v>
      </c>
      <c r="AH2056" s="31">
        <f t="shared" si="6979"/>
        <v>0</v>
      </c>
      <c r="AI2056" s="31">
        <f t="shared" si="6980"/>
        <v>0</v>
      </c>
      <c r="AJ2056" s="31">
        <f t="shared" si="6813"/>
        <v>63.399999999999999</v>
      </c>
      <c r="AK2056" s="31">
        <f t="shared" si="6814"/>
        <v>0</v>
      </c>
      <c r="AL2056" s="31">
        <f t="shared" si="6815"/>
        <v>0</v>
      </c>
      <c r="AM2056" s="31">
        <f t="shared" si="6981"/>
        <v>0</v>
      </c>
      <c r="AN2056" s="31">
        <f t="shared" si="6982"/>
        <v>0</v>
      </c>
      <c r="AO2056" s="31">
        <f t="shared" si="6983"/>
        <v>0</v>
      </c>
      <c r="AP2056" s="31">
        <f t="shared" si="6816"/>
        <v>63.399999999999999</v>
      </c>
      <c r="AQ2056" s="31">
        <f t="shared" si="6817"/>
        <v>0</v>
      </c>
      <c r="AR2056" s="31">
        <f t="shared" si="6818"/>
        <v>0</v>
      </c>
      <c r="AS2056" s="31">
        <f t="shared" si="6984"/>
        <v>0</v>
      </c>
      <c r="AT2056" s="31">
        <f t="shared" si="6985"/>
        <v>0</v>
      </c>
      <c r="AU2056" s="31">
        <f t="shared" si="6986"/>
        <v>0</v>
      </c>
      <c r="AV2056" s="31">
        <f t="shared" si="6819"/>
        <v>63.399999999999999</v>
      </c>
      <c r="AW2056" s="31">
        <f t="shared" si="6820"/>
        <v>0</v>
      </c>
      <c r="AX2056" s="31">
        <f t="shared" si="6821"/>
        <v>0</v>
      </c>
      <c r="AY2056" s="31">
        <f t="shared" si="6987"/>
        <v>0</v>
      </c>
      <c r="AZ2056" s="31">
        <f t="shared" si="6988"/>
        <v>0</v>
      </c>
      <c r="BA2056" s="31">
        <f t="shared" si="6989"/>
        <v>0</v>
      </c>
      <c r="BB2056" s="31">
        <f t="shared" si="6822"/>
        <v>63.399999999999999</v>
      </c>
      <c r="BC2056" s="31">
        <f t="shared" si="6823"/>
        <v>0</v>
      </c>
      <c r="BD2056" s="31">
        <f t="shared" si="6824"/>
        <v>0</v>
      </c>
      <c r="BE2056" s="31">
        <f t="shared" si="6990"/>
        <v>0</v>
      </c>
      <c r="BF2056" s="31">
        <f t="shared" si="6991"/>
        <v>0</v>
      </c>
      <c r="BG2056" s="31">
        <f t="shared" si="6992"/>
        <v>0</v>
      </c>
      <c r="BH2056" s="31">
        <f t="shared" si="6825"/>
        <v>63.399999999999999</v>
      </c>
      <c r="BI2056" s="31">
        <f t="shared" si="6826"/>
        <v>0</v>
      </c>
      <c r="BJ2056" s="31">
        <f t="shared" si="6827"/>
        <v>0</v>
      </c>
      <c r="BK2056" s="31">
        <f t="shared" si="6993"/>
        <v>0</v>
      </c>
      <c r="BL2056" s="31">
        <f t="shared" si="6994"/>
        <v>0</v>
      </c>
      <c r="BM2056" s="31">
        <f t="shared" si="6995"/>
        <v>0</v>
      </c>
      <c r="BN2056" s="31">
        <f t="shared" si="6828"/>
        <v>63.399999999999999</v>
      </c>
      <c r="BO2056" s="31">
        <f t="shared" si="6829"/>
        <v>0</v>
      </c>
      <c r="BP2056" s="31">
        <f t="shared" si="6830"/>
        <v>0</v>
      </c>
      <c r="BQ2056" s="31">
        <f t="shared" si="6996"/>
        <v>0</v>
      </c>
      <c r="BR2056" s="31">
        <f t="shared" si="6997"/>
        <v>0</v>
      </c>
      <c r="BS2056" s="31">
        <f t="shared" si="6831"/>
        <v>63.399999999999999</v>
      </c>
      <c r="BT2056" s="31">
        <f t="shared" si="6832"/>
        <v>0</v>
      </c>
      <c r="BU2056" s="31">
        <f t="shared" si="6833"/>
        <v>0</v>
      </c>
      <c r="BV2056" s="31">
        <f t="shared" si="6998"/>
        <v>0</v>
      </c>
      <c r="BW2056" s="31">
        <f t="shared" si="6999"/>
        <v>0</v>
      </c>
      <c r="BX2056" s="31">
        <f t="shared" si="6834"/>
        <v>63.399999999999999</v>
      </c>
      <c r="BY2056" s="31">
        <f t="shared" si="6835"/>
        <v>0</v>
      </c>
      <c r="BZ2056" s="31">
        <f t="shared" si="6836"/>
        <v>0</v>
      </c>
      <c r="CA2056" s="31">
        <f t="shared" si="7000"/>
        <v>0</v>
      </c>
      <c r="CB2056" s="31">
        <f t="shared" si="7001"/>
        <v>0</v>
      </c>
      <c r="CC2056" s="31">
        <f t="shared" si="7002"/>
        <v>0</v>
      </c>
      <c r="CD2056" s="31">
        <f t="shared" si="6960"/>
        <v>63.399999999999999</v>
      </c>
      <c r="CE2056" s="31">
        <f t="shared" si="6961"/>
        <v>0</v>
      </c>
      <c r="CF2056" s="31">
        <f t="shared" si="6962"/>
        <v>0</v>
      </c>
      <c r="CG2056" s="31">
        <f t="shared" si="7003"/>
        <v>0</v>
      </c>
      <c r="CH2056" s="24"/>
      <c r="CI2056" s="40"/>
      <c r="CO2056" s="1" t="s">
        <v>31</v>
      </c>
    </row>
    <row r="2057" ht="43.75">
      <c r="A2057" s="16" t="s">
        <v>1181</v>
      </c>
      <c r="B2057" s="17">
        <v>600</v>
      </c>
      <c r="C2057" s="16"/>
      <c r="D2057" s="16"/>
      <c r="E2057" s="39" t="s">
        <v>45</v>
      </c>
      <c r="F2057" s="31">
        <f t="shared" si="6963"/>
        <v>63.399999999999999</v>
      </c>
      <c r="G2057" s="31">
        <f t="shared" si="6964"/>
        <v>0</v>
      </c>
      <c r="H2057" s="31">
        <f t="shared" si="6965"/>
        <v>0</v>
      </c>
      <c r="I2057" s="31">
        <f t="shared" si="6966"/>
        <v>0</v>
      </c>
      <c r="J2057" s="31">
        <f t="shared" si="6967"/>
        <v>0</v>
      </c>
      <c r="K2057" s="31">
        <f t="shared" si="6968"/>
        <v>0</v>
      </c>
      <c r="L2057" s="31">
        <f t="shared" si="6801"/>
        <v>63.399999999999999</v>
      </c>
      <c r="M2057" s="31">
        <f t="shared" si="6802"/>
        <v>0</v>
      </c>
      <c r="N2057" s="31">
        <f t="shared" si="6803"/>
        <v>0</v>
      </c>
      <c r="O2057" s="31">
        <f t="shared" si="6969"/>
        <v>0</v>
      </c>
      <c r="P2057" s="31">
        <f t="shared" si="6970"/>
        <v>0</v>
      </c>
      <c r="Q2057" s="31">
        <f t="shared" si="6971"/>
        <v>0</v>
      </c>
      <c r="R2057" s="31">
        <f t="shared" si="6804"/>
        <v>63.399999999999999</v>
      </c>
      <c r="S2057" s="31">
        <f t="shared" si="6805"/>
        <v>0</v>
      </c>
      <c r="T2057" s="31">
        <f t="shared" si="6806"/>
        <v>0</v>
      </c>
      <c r="U2057" s="31">
        <f t="shared" si="6972"/>
        <v>0</v>
      </c>
      <c r="V2057" s="31">
        <f t="shared" si="6973"/>
        <v>0</v>
      </c>
      <c r="W2057" s="31">
        <f t="shared" si="6974"/>
        <v>0</v>
      </c>
      <c r="X2057" s="31">
        <f t="shared" si="6807"/>
        <v>63.399999999999999</v>
      </c>
      <c r="Y2057" s="31">
        <f t="shared" si="6808"/>
        <v>0</v>
      </c>
      <c r="Z2057" s="31">
        <f t="shared" si="6809"/>
        <v>0</v>
      </c>
      <c r="AA2057" s="31">
        <f t="shared" si="6975"/>
        <v>0</v>
      </c>
      <c r="AB2057" s="31">
        <f t="shared" si="6976"/>
        <v>0</v>
      </c>
      <c r="AC2057" s="31">
        <f t="shared" si="6977"/>
        <v>0</v>
      </c>
      <c r="AD2057" s="31">
        <f t="shared" si="6810"/>
        <v>63.399999999999999</v>
      </c>
      <c r="AE2057" s="31">
        <f t="shared" si="6811"/>
        <v>0</v>
      </c>
      <c r="AF2057" s="31">
        <f t="shared" si="6812"/>
        <v>0</v>
      </c>
      <c r="AG2057" s="31">
        <f t="shared" si="6978"/>
        <v>0</v>
      </c>
      <c r="AH2057" s="31">
        <f t="shared" si="6979"/>
        <v>0</v>
      </c>
      <c r="AI2057" s="31">
        <f t="shared" si="6980"/>
        <v>0</v>
      </c>
      <c r="AJ2057" s="31">
        <f t="shared" si="6813"/>
        <v>63.399999999999999</v>
      </c>
      <c r="AK2057" s="31">
        <f t="shared" si="6814"/>
        <v>0</v>
      </c>
      <c r="AL2057" s="31">
        <f t="shared" si="6815"/>
        <v>0</v>
      </c>
      <c r="AM2057" s="31">
        <f t="shared" si="6981"/>
        <v>0</v>
      </c>
      <c r="AN2057" s="31">
        <f t="shared" si="6982"/>
        <v>0</v>
      </c>
      <c r="AO2057" s="31">
        <f t="shared" si="6983"/>
        <v>0</v>
      </c>
      <c r="AP2057" s="31">
        <f t="shared" si="6816"/>
        <v>63.399999999999999</v>
      </c>
      <c r="AQ2057" s="31">
        <f t="shared" si="6817"/>
        <v>0</v>
      </c>
      <c r="AR2057" s="31">
        <f t="shared" si="6818"/>
        <v>0</v>
      </c>
      <c r="AS2057" s="31">
        <f t="shared" si="6984"/>
        <v>0</v>
      </c>
      <c r="AT2057" s="31">
        <f t="shared" si="6985"/>
        <v>0</v>
      </c>
      <c r="AU2057" s="31">
        <f t="shared" si="6986"/>
        <v>0</v>
      </c>
      <c r="AV2057" s="31">
        <f t="shared" si="6819"/>
        <v>63.399999999999999</v>
      </c>
      <c r="AW2057" s="31">
        <f t="shared" si="6820"/>
        <v>0</v>
      </c>
      <c r="AX2057" s="31">
        <f t="shared" si="6821"/>
        <v>0</v>
      </c>
      <c r="AY2057" s="31">
        <f t="shared" si="6987"/>
        <v>0</v>
      </c>
      <c r="AZ2057" s="31">
        <f t="shared" si="6988"/>
        <v>0</v>
      </c>
      <c r="BA2057" s="31">
        <f t="shared" si="6989"/>
        <v>0</v>
      </c>
      <c r="BB2057" s="31">
        <f t="shared" si="6822"/>
        <v>63.399999999999999</v>
      </c>
      <c r="BC2057" s="31">
        <f t="shared" si="6823"/>
        <v>0</v>
      </c>
      <c r="BD2057" s="31">
        <f t="shared" si="6824"/>
        <v>0</v>
      </c>
      <c r="BE2057" s="31">
        <f t="shared" si="6990"/>
        <v>0</v>
      </c>
      <c r="BF2057" s="31">
        <f t="shared" si="6991"/>
        <v>0</v>
      </c>
      <c r="BG2057" s="31">
        <f t="shared" si="6992"/>
        <v>0</v>
      </c>
      <c r="BH2057" s="31">
        <f t="shared" si="6825"/>
        <v>63.399999999999999</v>
      </c>
      <c r="BI2057" s="31">
        <f t="shared" si="6826"/>
        <v>0</v>
      </c>
      <c r="BJ2057" s="31">
        <f t="shared" si="6827"/>
        <v>0</v>
      </c>
      <c r="BK2057" s="31">
        <f t="shared" si="6993"/>
        <v>0</v>
      </c>
      <c r="BL2057" s="31">
        <f t="shared" si="6994"/>
        <v>0</v>
      </c>
      <c r="BM2057" s="31">
        <f t="shared" si="6995"/>
        <v>0</v>
      </c>
      <c r="BN2057" s="31">
        <f t="shared" si="6828"/>
        <v>63.399999999999999</v>
      </c>
      <c r="BO2057" s="31">
        <f t="shared" si="6829"/>
        <v>0</v>
      </c>
      <c r="BP2057" s="31">
        <f t="shared" si="6830"/>
        <v>0</v>
      </c>
      <c r="BQ2057" s="31">
        <f t="shared" si="6996"/>
        <v>0</v>
      </c>
      <c r="BR2057" s="31">
        <f t="shared" si="6997"/>
        <v>0</v>
      </c>
      <c r="BS2057" s="31">
        <f t="shared" si="6831"/>
        <v>63.399999999999999</v>
      </c>
      <c r="BT2057" s="31">
        <f t="shared" si="6832"/>
        <v>0</v>
      </c>
      <c r="BU2057" s="31">
        <f t="shared" si="6833"/>
        <v>0</v>
      </c>
      <c r="BV2057" s="31">
        <f t="shared" si="6998"/>
        <v>0</v>
      </c>
      <c r="BW2057" s="31">
        <f t="shared" si="6999"/>
        <v>0</v>
      </c>
      <c r="BX2057" s="31">
        <f t="shared" si="6834"/>
        <v>63.399999999999999</v>
      </c>
      <c r="BY2057" s="31">
        <f t="shared" si="6835"/>
        <v>0</v>
      </c>
      <c r="BZ2057" s="31">
        <f t="shared" si="6836"/>
        <v>0</v>
      </c>
      <c r="CA2057" s="31">
        <f t="shared" si="7000"/>
        <v>0</v>
      </c>
      <c r="CB2057" s="31">
        <f t="shared" si="7001"/>
        <v>0</v>
      </c>
      <c r="CC2057" s="31">
        <f t="shared" si="7002"/>
        <v>0</v>
      </c>
      <c r="CD2057" s="31">
        <f t="shared" si="6960"/>
        <v>63.399999999999999</v>
      </c>
      <c r="CE2057" s="31">
        <f t="shared" si="6961"/>
        <v>0</v>
      </c>
      <c r="CF2057" s="31">
        <f t="shared" si="6962"/>
        <v>0</v>
      </c>
      <c r="CG2057" s="31">
        <f t="shared" si="7003"/>
        <v>0</v>
      </c>
      <c r="CH2057" s="24"/>
      <c r="CI2057" s="40"/>
      <c r="CM2057" s="1" t="s">
        <v>29</v>
      </c>
    </row>
    <row r="2058" ht="15">
      <c r="A2058" s="16" t="s">
        <v>1181</v>
      </c>
      <c r="B2058" s="17">
        <v>610</v>
      </c>
      <c r="C2058" s="16"/>
      <c r="D2058" s="16"/>
      <c r="E2058" s="39" t="s">
        <v>104</v>
      </c>
      <c r="F2058" s="31">
        <f t="shared" si="6963"/>
        <v>63.399999999999999</v>
      </c>
      <c r="G2058" s="31">
        <f t="shared" si="6964"/>
        <v>0</v>
      </c>
      <c r="H2058" s="31">
        <f t="shared" si="6965"/>
        <v>0</v>
      </c>
      <c r="I2058" s="31">
        <f t="shared" si="6966"/>
        <v>0</v>
      </c>
      <c r="J2058" s="31">
        <f t="shared" si="6967"/>
        <v>0</v>
      </c>
      <c r="K2058" s="31">
        <f t="shared" si="6968"/>
        <v>0</v>
      </c>
      <c r="L2058" s="31">
        <f t="shared" si="6801"/>
        <v>63.399999999999999</v>
      </c>
      <c r="M2058" s="31">
        <f t="shared" si="6802"/>
        <v>0</v>
      </c>
      <c r="N2058" s="31">
        <f t="shared" si="6803"/>
        <v>0</v>
      </c>
      <c r="O2058" s="31">
        <f t="shared" si="6969"/>
        <v>0</v>
      </c>
      <c r="P2058" s="31">
        <f t="shared" si="6970"/>
        <v>0</v>
      </c>
      <c r="Q2058" s="31">
        <f t="shared" si="6971"/>
        <v>0</v>
      </c>
      <c r="R2058" s="31">
        <f t="shared" si="6804"/>
        <v>63.399999999999999</v>
      </c>
      <c r="S2058" s="31">
        <f t="shared" si="6805"/>
        <v>0</v>
      </c>
      <c r="T2058" s="31">
        <f t="shared" si="6806"/>
        <v>0</v>
      </c>
      <c r="U2058" s="31">
        <f t="shared" si="6972"/>
        <v>0</v>
      </c>
      <c r="V2058" s="31">
        <f t="shared" si="6973"/>
        <v>0</v>
      </c>
      <c r="W2058" s="31">
        <f t="shared" si="6974"/>
        <v>0</v>
      </c>
      <c r="X2058" s="31">
        <f t="shared" si="6807"/>
        <v>63.399999999999999</v>
      </c>
      <c r="Y2058" s="31">
        <f t="shared" si="6808"/>
        <v>0</v>
      </c>
      <c r="Z2058" s="31">
        <f t="shared" si="6809"/>
        <v>0</v>
      </c>
      <c r="AA2058" s="31">
        <f t="shared" si="6975"/>
        <v>0</v>
      </c>
      <c r="AB2058" s="31">
        <f t="shared" si="6976"/>
        <v>0</v>
      </c>
      <c r="AC2058" s="31">
        <f t="shared" si="6977"/>
        <v>0</v>
      </c>
      <c r="AD2058" s="31">
        <f t="shared" si="6810"/>
        <v>63.399999999999999</v>
      </c>
      <c r="AE2058" s="31">
        <f t="shared" si="6811"/>
        <v>0</v>
      </c>
      <c r="AF2058" s="31">
        <f t="shared" si="6812"/>
        <v>0</v>
      </c>
      <c r="AG2058" s="31">
        <f t="shared" si="6978"/>
        <v>0</v>
      </c>
      <c r="AH2058" s="31">
        <f t="shared" si="6979"/>
        <v>0</v>
      </c>
      <c r="AI2058" s="31">
        <f t="shared" si="6980"/>
        <v>0</v>
      </c>
      <c r="AJ2058" s="31">
        <f t="shared" si="6813"/>
        <v>63.399999999999999</v>
      </c>
      <c r="AK2058" s="31">
        <f t="shared" si="6814"/>
        <v>0</v>
      </c>
      <c r="AL2058" s="31">
        <f t="shared" si="6815"/>
        <v>0</v>
      </c>
      <c r="AM2058" s="31">
        <f t="shared" si="6981"/>
        <v>0</v>
      </c>
      <c r="AN2058" s="31">
        <f t="shared" si="6982"/>
        <v>0</v>
      </c>
      <c r="AO2058" s="31">
        <f t="shared" si="6983"/>
        <v>0</v>
      </c>
      <c r="AP2058" s="31">
        <f t="shared" si="6816"/>
        <v>63.399999999999999</v>
      </c>
      <c r="AQ2058" s="31">
        <f t="shared" si="6817"/>
        <v>0</v>
      </c>
      <c r="AR2058" s="31">
        <f t="shared" si="6818"/>
        <v>0</v>
      </c>
      <c r="AS2058" s="31">
        <f t="shared" si="6984"/>
        <v>0</v>
      </c>
      <c r="AT2058" s="31">
        <f t="shared" si="6985"/>
        <v>0</v>
      </c>
      <c r="AU2058" s="31">
        <f t="shared" si="6986"/>
        <v>0</v>
      </c>
      <c r="AV2058" s="31">
        <f t="shared" si="6819"/>
        <v>63.399999999999999</v>
      </c>
      <c r="AW2058" s="31">
        <f t="shared" si="6820"/>
        <v>0</v>
      </c>
      <c r="AX2058" s="31">
        <f t="shared" si="6821"/>
        <v>0</v>
      </c>
      <c r="AY2058" s="31">
        <f t="shared" si="6987"/>
        <v>0</v>
      </c>
      <c r="AZ2058" s="31">
        <f t="shared" si="6988"/>
        <v>0</v>
      </c>
      <c r="BA2058" s="31">
        <f t="shared" si="6989"/>
        <v>0</v>
      </c>
      <c r="BB2058" s="31">
        <f t="shared" si="6822"/>
        <v>63.399999999999999</v>
      </c>
      <c r="BC2058" s="31">
        <f t="shared" si="6823"/>
        <v>0</v>
      </c>
      <c r="BD2058" s="31">
        <f t="shared" si="6824"/>
        <v>0</v>
      </c>
      <c r="BE2058" s="31">
        <f t="shared" si="6990"/>
        <v>0</v>
      </c>
      <c r="BF2058" s="31">
        <f t="shared" si="6991"/>
        <v>0</v>
      </c>
      <c r="BG2058" s="31">
        <f t="shared" si="6992"/>
        <v>0</v>
      </c>
      <c r="BH2058" s="31">
        <f t="shared" si="6825"/>
        <v>63.399999999999999</v>
      </c>
      <c r="BI2058" s="31">
        <f t="shared" si="6826"/>
        <v>0</v>
      </c>
      <c r="BJ2058" s="31">
        <f t="shared" si="6827"/>
        <v>0</v>
      </c>
      <c r="BK2058" s="31">
        <f t="shared" si="6993"/>
        <v>0</v>
      </c>
      <c r="BL2058" s="31">
        <f t="shared" si="6994"/>
        <v>0</v>
      </c>
      <c r="BM2058" s="31">
        <f t="shared" si="6995"/>
        <v>0</v>
      </c>
      <c r="BN2058" s="31">
        <f t="shared" si="6828"/>
        <v>63.399999999999999</v>
      </c>
      <c r="BO2058" s="31">
        <f t="shared" si="6829"/>
        <v>0</v>
      </c>
      <c r="BP2058" s="31">
        <f t="shared" si="6830"/>
        <v>0</v>
      </c>
      <c r="BQ2058" s="31">
        <f t="shared" si="6996"/>
        <v>0</v>
      </c>
      <c r="BR2058" s="31">
        <f t="shared" si="6997"/>
        <v>0</v>
      </c>
      <c r="BS2058" s="31">
        <f t="shared" si="6831"/>
        <v>63.399999999999999</v>
      </c>
      <c r="BT2058" s="31">
        <f t="shared" si="6832"/>
        <v>0</v>
      </c>
      <c r="BU2058" s="31">
        <f t="shared" si="6833"/>
        <v>0</v>
      </c>
      <c r="BV2058" s="31">
        <f t="shared" si="6998"/>
        <v>0</v>
      </c>
      <c r="BW2058" s="31">
        <f t="shared" si="6999"/>
        <v>0</v>
      </c>
      <c r="BX2058" s="31">
        <f t="shared" si="6834"/>
        <v>63.399999999999999</v>
      </c>
      <c r="BY2058" s="31">
        <f t="shared" si="6835"/>
        <v>0</v>
      </c>
      <c r="BZ2058" s="31">
        <f t="shared" si="6836"/>
        <v>0</v>
      </c>
      <c r="CA2058" s="31">
        <f t="shared" si="7000"/>
        <v>0</v>
      </c>
      <c r="CB2058" s="31">
        <f t="shared" si="7001"/>
        <v>0</v>
      </c>
      <c r="CC2058" s="31">
        <f t="shared" si="7002"/>
        <v>0</v>
      </c>
      <c r="CD2058" s="31">
        <f t="shared" si="6960"/>
        <v>63.399999999999999</v>
      </c>
      <c r="CE2058" s="31">
        <f t="shared" si="6961"/>
        <v>0</v>
      </c>
      <c r="CF2058" s="31">
        <f t="shared" si="6962"/>
        <v>0</v>
      </c>
      <c r="CG2058" s="31">
        <f t="shared" si="7003"/>
        <v>0</v>
      </c>
      <c r="CH2058" s="24"/>
      <c r="CI2058" s="40"/>
      <c r="CN2058" s="1" t="s">
        <v>30</v>
      </c>
    </row>
    <row r="2059" ht="15">
      <c r="A2059" s="16" t="s">
        <v>1181</v>
      </c>
      <c r="B2059" s="17">
        <v>610</v>
      </c>
      <c r="C2059" s="16" t="s">
        <v>395</v>
      </c>
      <c r="D2059" s="16" t="s">
        <v>105</v>
      </c>
      <c r="E2059" s="39" t="s">
        <v>681</v>
      </c>
      <c r="F2059" s="31">
        <v>63.399999999999999</v>
      </c>
      <c r="G2059" s="31"/>
      <c r="H2059" s="31"/>
      <c r="I2059" s="31"/>
      <c r="J2059" s="31"/>
      <c r="K2059" s="31"/>
      <c r="L2059" s="31">
        <f t="shared" si="6801"/>
        <v>63.399999999999999</v>
      </c>
      <c r="M2059" s="31">
        <f t="shared" si="6802"/>
        <v>0</v>
      </c>
      <c r="N2059" s="31">
        <f t="shared" si="6803"/>
        <v>0</v>
      </c>
      <c r="O2059" s="31"/>
      <c r="P2059" s="31"/>
      <c r="Q2059" s="31"/>
      <c r="R2059" s="31">
        <f t="shared" si="6804"/>
        <v>63.399999999999999</v>
      </c>
      <c r="S2059" s="31">
        <f t="shared" si="6805"/>
        <v>0</v>
      </c>
      <c r="T2059" s="31">
        <f t="shared" si="6806"/>
        <v>0</v>
      </c>
      <c r="U2059" s="31"/>
      <c r="V2059" s="31"/>
      <c r="W2059" s="31"/>
      <c r="X2059" s="31">
        <f t="shared" si="6807"/>
        <v>63.399999999999999</v>
      </c>
      <c r="Y2059" s="31">
        <f t="shared" si="6808"/>
        <v>0</v>
      </c>
      <c r="Z2059" s="31">
        <f t="shared" si="6809"/>
        <v>0</v>
      </c>
      <c r="AA2059" s="31"/>
      <c r="AB2059" s="31"/>
      <c r="AC2059" s="31"/>
      <c r="AD2059" s="31">
        <f t="shared" si="6810"/>
        <v>63.399999999999999</v>
      </c>
      <c r="AE2059" s="31">
        <f t="shared" si="6811"/>
        <v>0</v>
      </c>
      <c r="AF2059" s="31">
        <f t="shared" si="6812"/>
        <v>0</v>
      </c>
      <c r="AG2059" s="31"/>
      <c r="AH2059" s="31"/>
      <c r="AI2059" s="31"/>
      <c r="AJ2059" s="31">
        <f t="shared" si="6813"/>
        <v>63.399999999999999</v>
      </c>
      <c r="AK2059" s="31">
        <f t="shared" si="6814"/>
        <v>0</v>
      </c>
      <c r="AL2059" s="31">
        <f t="shared" si="6815"/>
        <v>0</v>
      </c>
      <c r="AM2059" s="31"/>
      <c r="AN2059" s="31"/>
      <c r="AO2059" s="31"/>
      <c r="AP2059" s="31">
        <f t="shared" si="6816"/>
        <v>63.399999999999999</v>
      </c>
      <c r="AQ2059" s="31">
        <f t="shared" si="6817"/>
        <v>0</v>
      </c>
      <c r="AR2059" s="31">
        <f t="shared" si="6818"/>
        <v>0</v>
      </c>
      <c r="AS2059" s="31"/>
      <c r="AT2059" s="31"/>
      <c r="AU2059" s="31"/>
      <c r="AV2059" s="31">
        <f t="shared" si="6819"/>
        <v>63.399999999999999</v>
      </c>
      <c r="AW2059" s="31">
        <f t="shared" si="6820"/>
        <v>0</v>
      </c>
      <c r="AX2059" s="31">
        <f t="shared" si="6821"/>
        <v>0</v>
      </c>
      <c r="AY2059" s="31"/>
      <c r="AZ2059" s="31"/>
      <c r="BA2059" s="31"/>
      <c r="BB2059" s="31">
        <f t="shared" si="6822"/>
        <v>63.399999999999999</v>
      </c>
      <c r="BC2059" s="31">
        <f t="shared" si="6823"/>
        <v>0</v>
      </c>
      <c r="BD2059" s="31">
        <f t="shared" si="6824"/>
        <v>0</v>
      </c>
      <c r="BE2059" s="31"/>
      <c r="BF2059" s="31"/>
      <c r="BG2059" s="31"/>
      <c r="BH2059" s="31">
        <f t="shared" si="6825"/>
        <v>63.399999999999999</v>
      </c>
      <c r="BI2059" s="31">
        <f t="shared" si="6826"/>
        <v>0</v>
      </c>
      <c r="BJ2059" s="31">
        <f t="shared" si="6827"/>
        <v>0</v>
      </c>
      <c r="BK2059" s="31"/>
      <c r="BL2059" s="31"/>
      <c r="BM2059" s="31"/>
      <c r="BN2059" s="31">
        <f t="shared" si="6828"/>
        <v>63.399999999999999</v>
      </c>
      <c r="BO2059" s="31">
        <f t="shared" si="6829"/>
        <v>0</v>
      </c>
      <c r="BP2059" s="31">
        <f t="shared" si="6830"/>
        <v>0</v>
      </c>
      <c r="BQ2059" s="31"/>
      <c r="BR2059" s="31"/>
      <c r="BS2059" s="31">
        <f t="shared" si="6831"/>
        <v>63.399999999999999</v>
      </c>
      <c r="BT2059" s="31">
        <f t="shared" si="6832"/>
        <v>0</v>
      </c>
      <c r="BU2059" s="31">
        <f t="shared" si="6833"/>
        <v>0</v>
      </c>
      <c r="BV2059" s="31"/>
      <c r="BW2059" s="31"/>
      <c r="BX2059" s="31">
        <f t="shared" si="6834"/>
        <v>63.399999999999999</v>
      </c>
      <c r="BY2059" s="31">
        <f t="shared" si="6835"/>
        <v>0</v>
      </c>
      <c r="BZ2059" s="31">
        <f t="shared" si="6836"/>
        <v>0</v>
      </c>
      <c r="CA2059" s="31"/>
      <c r="CB2059" s="31"/>
      <c r="CC2059" s="31"/>
      <c r="CD2059" s="31">
        <f t="shared" si="6960"/>
        <v>63.399999999999999</v>
      </c>
      <c r="CE2059" s="31">
        <f t="shared" si="6961"/>
        <v>0</v>
      </c>
      <c r="CF2059" s="31">
        <f t="shared" si="6962"/>
        <v>0</v>
      </c>
      <c r="CG2059" s="31"/>
      <c r="CH2059" s="24"/>
      <c r="CI2059" s="40"/>
    </row>
    <row r="2060" ht="29.850000000000001">
      <c r="A2060" s="16" t="s">
        <v>1182</v>
      </c>
      <c r="B2060" s="17"/>
      <c r="C2060" s="16"/>
      <c r="D2060" s="16"/>
      <c r="E2060" s="39" t="s">
        <v>1183</v>
      </c>
      <c r="F2060" s="31">
        <f t="shared" si="6963"/>
        <v>36393</v>
      </c>
      <c r="G2060" s="31">
        <f t="shared" si="6964"/>
        <v>10173.6</v>
      </c>
      <c r="H2060" s="31">
        <f t="shared" si="6965"/>
        <v>10173.6</v>
      </c>
      <c r="I2060" s="31">
        <f t="shared" si="6966"/>
        <v>0</v>
      </c>
      <c r="J2060" s="31">
        <f t="shared" si="6967"/>
        <v>0</v>
      </c>
      <c r="K2060" s="31">
        <f t="shared" si="6968"/>
        <v>0</v>
      </c>
      <c r="L2060" s="31">
        <f t="shared" si="6801"/>
        <v>36393</v>
      </c>
      <c r="M2060" s="31">
        <f t="shared" si="6802"/>
        <v>10173.6</v>
      </c>
      <c r="N2060" s="31">
        <f t="shared" si="6803"/>
        <v>10173.6</v>
      </c>
      <c r="O2060" s="31">
        <f t="shared" si="6969"/>
        <v>-6219.4000000000005</v>
      </c>
      <c r="P2060" s="31">
        <f t="shared" si="6970"/>
        <v>0</v>
      </c>
      <c r="Q2060" s="31">
        <f t="shared" si="6971"/>
        <v>0</v>
      </c>
      <c r="R2060" s="31">
        <f t="shared" si="6804"/>
        <v>30173.599999999999</v>
      </c>
      <c r="S2060" s="31">
        <f t="shared" si="6805"/>
        <v>10173.6</v>
      </c>
      <c r="T2060" s="31">
        <f t="shared" si="6806"/>
        <v>10173.6</v>
      </c>
      <c r="U2060" s="31">
        <f t="shared" si="6972"/>
        <v>6614.6500000000005</v>
      </c>
      <c r="V2060" s="31">
        <f t="shared" si="6973"/>
        <v>0</v>
      </c>
      <c r="W2060" s="31">
        <f t="shared" si="6974"/>
        <v>0</v>
      </c>
      <c r="X2060" s="31">
        <f t="shared" si="6807"/>
        <v>36788.25</v>
      </c>
      <c r="Y2060" s="31">
        <f t="shared" si="6808"/>
        <v>10173.6</v>
      </c>
      <c r="Z2060" s="31">
        <f t="shared" si="6809"/>
        <v>10173.6</v>
      </c>
      <c r="AA2060" s="31">
        <f t="shared" si="6975"/>
        <v>0</v>
      </c>
      <c r="AB2060" s="31">
        <f t="shared" si="6976"/>
        <v>0</v>
      </c>
      <c r="AC2060" s="31">
        <f t="shared" si="6977"/>
        <v>0</v>
      </c>
      <c r="AD2060" s="31">
        <f t="shared" si="6810"/>
        <v>36788.25</v>
      </c>
      <c r="AE2060" s="31">
        <f t="shared" si="6811"/>
        <v>10173.6</v>
      </c>
      <c r="AF2060" s="31">
        <f t="shared" si="6812"/>
        <v>10173.6</v>
      </c>
      <c r="AG2060" s="31">
        <f t="shared" si="6978"/>
        <v>0</v>
      </c>
      <c r="AH2060" s="31">
        <f t="shared" si="6979"/>
        <v>0</v>
      </c>
      <c r="AI2060" s="31">
        <f t="shared" si="6980"/>
        <v>0</v>
      </c>
      <c r="AJ2060" s="31">
        <f t="shared" si="6813"/>
        <v>36788.25</v>
      </c>
      <c r="AK2060" s="31">
        <f t="shared" si="6814"/>
        <v>10173.6</v>
      </c>
      <c r="AL2060" s="31">
        <f t="shared" si="6815"/>
        <v>10173.6</v>
      </c>
      <c r="AM2060" s="31">
        <f t="shared" si="6981"/>
        <v>0</v>
      </c>
      <c r="AN2060" s="31">
        <f t="shared" si="6982"/>
        <v>0</v>
      </c>
      <c r="AO2060" s="31">
        <f t="shared" si="6983"/>
        <v>0</v>
      </c>
      <c r="AP2060" s="31">
        <f t="shared" si="6816"/>
        <v>36788.25</v>
      </c>
      <c r="AQ2060" s="31">
        <f t="shared" si="6817"/>
        <v>10173.6</v>
      </c>
      <c r="AR2060" s="31">
        <f t="shared" si="6818"/>
        <v>10173.6</v>
      </c>
      <c r="AS2060" s="31">
        <f t="shared" si="6984"/>
        <v>0</v>
      </c>
      <c r="AT2060" s="31">
        <f t="shared" si="6985"/>
        <v>0</v>
      </c>
      <c r="AU2060" s="31">
        <f t="shared" si="6986"/>
        <v>0</v>
      </c>
      <c r="AV2060" s="31">
        <f t="shared" si="6819"/>
        <v>36788.25</v>
      </c>
      <c r="AW2060" s="31">
        <f t="shared" si="6820"/>
        <v>10173.6</v>
      </c>
      <c r="AX2060" s="31">
        <f t="shared" si="6821"/>
        <v>10173.6</v>
      </c>
      <c r="AY2060" s="31">
        <f t="shared" si="6987"/>
        <v>2746.7359999999999</v>
      </c>
      <c r="AZ2060" s="31">
        <f t="shared" si="6988"/>
        <v>0</v>
      </c>
      <c r="BA2060" s="31">
        <f t="shared" si="6989"/>
        <v>0</v>
      </c>
      <c r="BB2060" s="31">
        <f t="shared" si="6822"/>
        <v>39534.985999999997</v>
      </c>
      <c r="BC2060" s="31">
        <f t="shared" si="6823"/>
        <v>10173.6</v>
      </c>
      <c r="BD2060" s="31">
        <f t="shared" si="6824"/>
        <v>10173.6</v>
      </c>
      <c r="BE2060" s="31">
        <f t="shared" si="6990"/>
        <v>9763.4959999999992</v>
      </c>
      <c r="BF2060" s="31">
        <f t="shared" si="6991"/>
        <v>0</v>
      </c>
      <c r="BG2060" s="31">
        <f t="shared" si="6992"/>
        <v>0</v>
      </c>
      <c r="BH2060" s="31">
        <f t="shared" si="6825"/>
        <v>49298.481999999996</v>
      </c>
      <c r="BI2060" s="31">
        <f t="shared" si="6826"/>
        <v>10173.6</v>
      </c>
      <c r="BJ2060" s="31">
        <f t="shared" si="6827"/>
        <v>10173.6</v>
      </c>
      <c r="BK2060" s="31">
        <f t="shared" si="6993"/>
        <v>19930.879000000001</v>
      </c>
      <c r="BL2060" s="31">
        <f t="shared" si="6994"/>
        <v>0</v>
      </c>
      <c r="BM2060" s="31">
        <f t="shared" si="6995"/>
        <v>0</v>
      </c>
      <c r="BN2060" s="31">
        <f t="shared" si="6828"/>
        <v>69229.361000000004</v>
      </c>
      <c r="BO2060" s="31">
        <f t="shared" si="6829"/>
        <v>10173.6</v>
      </c>
      <c r="BP2060" s="31">
        <f t="shared" si="6830"/>
        <v>10173.6</v>
      </c>
      <c r="BQ2060" s="31">
        <f t="shared" si="6996"/>
        <v>0</v>
      </c>
      <c r="BR2060" s="31">
        <f t="shared" si="6997"/>
        <v>0</v>
      </c>
      <c r="BS2060" s="31">
        <f t="shared" si="6831"/>
        <v>69229.361000000004</v>
      </c>
      <c r="BT2060" s="31">
        <f t="shared" si="6832"/>
        <v>10173.6</v>
      </c>
      <c r="BU2060" s="31">
        <f t="shared" si="6833"/>
        <v>10173.6</v>
      </c>
      <c r="BV2060" s="31">
        <f t="shared" si="6998"/>
        <v>0</v>
      </c>
      <c r="BW2060" s="31">
        <f t="shared" si="6999"/>
        <v>0</v>
      </c>
      <c r="BX2060" s="31">
        <f t="shared" si="6834"/>
        <v>69229.361000000004</v>
      </c>
      <c r="BY2060" s="31">
        <f t="shared" si="6835"/>
        <v>10173.6</v>
      </c>
      <c r="BZ2060" s="31">
        <f t="shared" si="6836"/>
        <v>10173.6</v>
      </c>
      <c r="CA2060" s="31">
        <f t="shared" si="7000"/>
        <v>856.45799999999997</v>
      </c>
      <c r="CB2060" s="31">
        <f t="shared" si="7001"/>
        <v>0</v>
      </c>
      <c r="CC2060" s="31">
        <f t="shared" si="7002"/>
        <v>0</v>
      </c>
      <c r="CD2060" s="31">
        <f t="shared" si="6960"/>
        <v>70085.819000000003</v>
      </c>
      <c r="CE2060" s="31">
        <f t="shared" si="6961"/>
        <v>10173.6</v>
      </c>
      <c r="CF2060" s="31">
        <f t="shared" si="6962"/>
        <v>10173.6</v>
      </c>
      <c r="CG2060" s="31">
        <f t="shared" si="7003"/>
        <v>0</v>
      </c>
      <c r="CH2060" s="24"/>
      <c r="CI2060" s="40"/>
      <c r="CO2060" s="1" t="s">
        <v>31</v>
      </c>
    </row>
    <row r="2061" ht="29.850000000000001">
      <c r="A2061" s="16" t="s">
        <v>1182</v>
      </c>
      <c r="B2061" s="17">
        <v>200</v>
      </c>
      <c r="C2061" s="16"/>
      <c r="D2061" s="16"/>
      <c r="E2061" s="39" t="s">
        <v>40</v>
      </c>
      <c r="F2061" s="31">
        <f t="shared" si="6963"/>
        <v>36393</v>
      </c>
      <c r="G2061" s="31">
        <f t="shared" si="6964"/>
        <v>10173.6</v>
      </c>
      <c r="H2061" s="31">
        <f t="shared" si="6965"/>
        <v>10173.6</v>
      </c>
      <c r="I2061" s="31">
        <f t="shared" si="6966"/>
        <v>0</v>
      </c>
      <c r="J2061" s="31">
        <f t="shared" si="6967"/>
        <v>0</v>
      </c>
      <c r="K2061" s="31">
        <f t="shared" si="6968"/>
        <v>0</v>
      </c>
      <c r="L2061" s="31">
        <f t="shared" ref="L2061:L2124" si="7004">F2061+I2061</f>
        <v>36393</v>
      </c>
      <c r="M2061" s="31">
        <f t="shared" ref="M2061:M2124" si="7005">G2061+J2061</f>
        <v>10173.6</v>
      </c>
      <c r="N2061" s="31">
        <f t="shared" ref="N2061:N2124" si="7006">H2061+K2061</f>
        <v>10173.6</v>
      </c>
      <c r="O2061" s="31">
        <f t="shared" si="6969"/>
        <v>-6219.4000000000005</v>
      </c>
      <c r="P2061" s="31">
        <f t="shared" si="6970"/>
        <v>0</v>
      </c>
      <c r="Q2061" s="31">
        <f t="shared" si="6971"/>
        <v>0</v>
      </c>
      <c r="R2061" s="31">
        <f t="shared" ref="R2061:R2124" si="7007">L2061+O2061</f>
        <v>30173.599999999999</v>
      </c>
      <c r="S2061" s="31">
        <f t="shared" ref="S2061:S2124" si="7008">M2061+P2061</f>
        <v>10173.6</v>
      </c>
      <c r="T2061" s="31">
        <f t="shared" ref="T2061:T2124" si="7009">N2061+Q2061</f>
        <v>10173.6</v>
      </c>
      <c r="U2061" s="31">
        <f t="shared" si="6972"/>
        <v>6614.6500000000005</v>
      </c>
      <c r="V2061" s="31">
        <f t="shared" si="6973"/>
        <v>0</v>
      </c>
      <c r="W2061" s="31">
        <f t="shared" si="6974"/>
        <v>0</v>
      </c>
      <c r="X2061" s="31">
        <f t="shared" ref="X2061:X2124" si="7010">R2061+U2061</f>
        <v>36788.25</v>
      </c>
      <c r="Y2061" s="31">
        <f t="shared" ref="Y2061:Y2124" si="7011">S2061+V2061</f>
        <v>10173.6</v>
      </c>
      <c r="Z2061" s="31">
        <f t="shared" ref="Z2061:Z2124" si="7012">T2061+W2061</f>
        <v>10173.6</v>
      </c>
      <c r="AA2061" s="31">
        <f t="shared" si="6975"/>
        <v>0</v>
      </c>
      <c r="AB2061" s="31">
        <f t="shared" si="6976"/>
        <v>0</v>
      </c>
      <c r="AC2061" s="31">
        <f t="shared" si="6977"/>
        <v>0</v>
      </c>
      <c r="AD2061" s="31">
        <f t="shared" ref="AD2061:AD2124" si="7013">X2061+AA2061</f>
        <v>36788.25</v>
      </c>
      <c r="AE2061" s="31">
        <f t="shared" ref="AE2061:AE2124" si="7014">Y2061+AB2061</f>
        <v>10173.6</v>
      </c>
      <c r="AF2061" s="31">
        <f t="shared" ref="AF2061:AF2124" si="7015">Z2061+AC2061</f>
        <v>10173.6</v>
      </c>
      <c r="AG2061" s="31">
        <f t="shared" si="6978"/>
        <v>0</v>
      </c>
      <c r="AH2061" s="31">
        <f t="shared" si="6979"/>
        <v>0</v>
      </c>
      <c r="AI2061" s="31">
        <f t="shared" si="6980"/>
        <v>0</v>
      </c>
      <c r="AJ2061" s="31">
        <f t="shared" ref="AJ2061:AJ2124" si="7016">AD2061+AG2061</f>
        <v>36788.25</v>
      </c>
      <c r="AK2061" s="31">
        <f t="shared" ref="AK2061:AK2124" si="7017">AE2061+AH2061</f>
        <v>10173.6</v>
      </c>
      <c r="AL2061" s="31">
        <f t="shared" ref="AL2061:AL2124" si="7018">AF2061+AI2061</f>
        <v>10173.6</v>
      </c>
      <c r="AM2061" s="31">
        <f t="shared" si="6981"/>
        <v>0</v>
      </c>
      <c r="AN2061" s="31">
        <f t="shared" si="6982"/>
        <v>0</v>
      </c>
      <c r="AO2061" s="31">
        <f t="shared" si="6983"/>
        <v>0</v>
      </c>
      <c r="AP2061" s="31">
        <f t="shared" ref="AP2061:AP2124" si="7019">AJ2061+AM2061</f>
        <v>36788.25</v>
      </c>
      <c r="AQ2061" s="31">
        <f t="shared" ref="AQ2061:AQ2124" si="7020">AK2061+AN2061</f>
        <v>10173.6</v>
      </c>
      <c r="AR2061" s="31">
        <f t="shared" ref="AR2061:AR2124" si="7021">AL2061+AO2061</f>
        <v>10173.6</v>
      </c>
      <c r="AS2061" s="31">
        <f t="shared" si="6984"/>
        <v>0</v>
      </c>
      <c r="AT2061" s="31">
        <f t="shared" si="6985"/>
        <v>0</v>
      </c>
      <c r="AU2061" s="31">
        <f t="shared" si="6986"/>
        <v>0</v>
      </c>
      <c r="AV2061" s="31">
        <f t="shared" ref="AV2061:AV2124" si="7022">AP2061+AS2061</f>
        <v>36788.25</v>
      </c>
      <c r="AW2061" s="31">
        <f t="shared" ref="AW2061:AW2124" si="7023">AQ2061+AT2061</f>
        <v>10173.6</v>
      </c>
      <c r="AX2061" s="31">
        <f t="shared" ref="AX2061:AX2124" si="7024">AR2061+AU2061</f>
        <v>10173.6</v>
      </c>
      <c r="AY2061" s="31">
        <f t="shared" si="6987"/>
        <v>2746.7359999999999</v>
      </c>
      <c r="AZ2061" s="31">
        <f t="shared" si="6988"/>
        <v>0</v>
      </c>
      <c r="BA2061" s="31">
        <f t="shared" si="6989"/>
        <v>0</v>
      </c>
      <c r="BB2061" s="31">
        <f t="shared" ref="BB2061:BB2124" si="7025">AV2061+AY2061</f>
        <v>39534.985999999997</v>
      </c>
      <c r="BC2061" s="31">
        <f t="shared" ref="BC2061:BC2124" si="7026">AW2061+AZ2061</f>
        <v>10173.6</v>
      </c>
      <c r="BD2061" s="31">
        <f t="shared" ref="BD2061:BD2124" si="7027">AX2061+BA2061</f>
        <v>10173.6</v>
      </c>
      <c r="BE2061" s="31">
        <f t="shared" si="6990"/>
        <v>9763.4959999999992</v>
      </c>
      <c r="BF2061" s="31">
        <f t="shared" si="6991"/>
        <v>0</v>
      </c>
      <c r="BG2061" s="31">
        <f t="shared" si="6992"/>
        <v>0</v>
      </c>
      <c r="BH2061" s="31">
        <f t="shared" ref="BH2061:BH2124" si="7028">BB2061+BE2061</f>
        <v>49298.481999999996</v>
      </c>
      <c r="BI2061" s="31">
        <f t="shared" ref="BI2061:BI2124" si="7029">BC2061+BF2061</f>
        <v>10173.6</v>
      </c>
      <c r="BJ2061" s="31">
        <f t="shared" ref="BJ2061:BJ2124" si="7030">BD2061+BG2061</f>
        <v>10173.6</v>
      </c>
      <c r="BK2061" s="31">
        <f t="shared" si="6993"/>
        <v>19930.879000000001</v>
      </c>
      <c r="BL2061" s="31">
        <f t="shared" si="6994"/>
        <v>0</v>
      </c>
      <c r="BM2061" s="31">
        <f t="shared" si="6995"/>
        <v>0</v>
      </c>
      <c r="BN2061" s="31">
        <f t="shared" ref="BN2061:BN2124" si="7031">BH2061+BK2061</f>
        <v>69229.361000000004</v>
      </c>
      <c r="BO2061" s="31">
        <f t="shared" ref="BO2061:BO2124" si="7032">BI2061+BL2061</f>
        <v>10173.6</v>
      </c>
      <c r="BP2061" s="31">
        <f t="shared" ref="BP2061:BP2124" si="7033">BJ2061+BM2061</f>
        <v>10173.6</v>
      </c>
      <c r="BQ2061" s="31">
        <f t="shared" si="6996"/>
        <v>0</v>
      </c>
      <c r="BR2061" s="31">
        <f t="shared" si="6997"/>
        <v>0</v>
      </c>
      <c r="BS2061" s="31">
        <f t="shared" ref="BS2061:BS2124" si="7034">BQ2061+BN2061</f>
        <v>69229.361000000004</v>
      </c>
      <c r="BT2061" s="31">
        <f t="shared" ref="BT2061:BT2124" si="7035">BR2061+BO2061</f>
        <v>10173.6</v>
      </c>
      <c r="BU2061" s="31">
        <f t="shared" ref="BU2061:BU2124" si="7036">BP2061</f>
        <v>10173.6</v>
      </c>
      <c r="BV2061" s="31">
        <f t="shared" si="6998"/>
        <v>0</v>
      </c>
      <c r="BW2061" s="31">
        <f t="shared" si="6999"/>
        <v>0</v>
      </c>
      <c r="BX2061" s="31">
        <f t="shared" ref="BX2061:BX2124" si="7037">BS2061</f>
        <v>69229.361000000004</v>
      </c>
      <c r="BY2061" s="31">
        <f t="shared" ref="BY2061:BY2124" si="7038">BT2061+BV2061</f>
        <v>10173.6</v>
      </c>
      <c r="BZ2061" s="31">
        <f t="shared" ref="BZ2061:BZ2124" si="7039">BU2061+BW2061</f>
        <v>10173.6</v>
      </c>
      <c r="CA2061" s="31">
        <f t="shared" si="7000"/>
        <v>856.45799999999997</v>
      </c>
      <c r="CB2061" s="31">
        <f t="shared" si="7001"/>
        <v>0</v>
      </c>
      <c r="CC2061" s="31">
        <f t="shared" si="7002"/>
        <v>0</v>
      </c>
      <c r="CD2061" s="31">
        <f t="shared" si="6960"/>
        <v>70085.819000000003</v>
      </c>
      <c r="CE2061" s="31">
        <f t="shared" si="6961"/>
        <v>10173.6</v>
      </c>
      <c r="CF2061" s="31">
        <f t="shared" si="6962"/>
        <v>10173.6</v>
      </c>
      <c r="CG2061" s="31">
        <f t="shared" si="7003"/>
        <v>0</v>
      </c>
      <c r="CH2061" s="24"/>
      <c r="CI2061" s="40"/>
      <c r="CM2061" s="1" t="s">
        <v>29</v>
      </c>
    </row>
    <row r="2062" ht="43.75">
      <c r="A2062" s="16" t="s">
        <v>1182</v>
      </c>
      <c r="B2062" s="17">
        <v>240</v>
      </c>
      <c r="C2062" s="16"/>
      <c r="D2062" s="16"/>
      <c r="E2062" s="39" t="s">
        <v>41</v>
      </c>
      <c r="F2062" s="31">
        <f t="shared" si="6963"/>
        <v>36393</v>
      </c>
      <c r="G2062" s="31">
        <f t="shared" si="6964"/>
        <v>10173.6</v>
      </c>
      <c r="H2062" s="31">
        <f t="shared" si="6965"/>
        <v>10173.6</v>
      </c>
      <c r="I2062" s="31">
        <f t="shared" si="6966"/>
        <v>0</v>
      </c>
      <c r="J2062" s="31">
        <f t="shared" si="6967"/>
        <v>0</v>
      </c>
      <c r="K2062" s="31">
        <f t="shared" si="6968"/>
        <v>0</v>
      </c>
      <c r="L2062" s="31">
        <f t="shared" si="7004"/>
        <v>36393</v>
      </c>
      <c r="M2062" s="31">
        <f t="shared" si="7005"/>
        <v>10173.6</v>
      </c>
      <c r="N2062" s="31">
        <f t="shared" si="7006"/>
        <v>10173.6</v>
      </c>
      <c r="O2062" s="31">
        <f t="shared" si="6969"/>
        <v>-6219.4000000000005</v>
      </c>
      <c r="P2062" s="31">
        <f t="shared" si="6970"/>
        <v>0</v>
      </c>
      <c r="Q2062" s="31">
        <f t="shared" si="6971"/>
        <v>0</v>
      </c>
      <c r="R2062" s="31">
        <f t="shared" si="7007"/>
        <v>30173.599999999999</v>
      </c>
      <c r="S2062" s="31">
        <f t="shared" si="7008"/>
        <v>10173.6</v>
      </c>
      <c r="T2062" s="31">
        <f t="shared" si="7009"/>
        <v>10173.6</v>
      </c>
      <c r="U2062" s="31">
        <f t="shared" si="6972"/>
        <v>6614.6500000000005</v>
      </c>
      <c r="V2062" s="31">
        <f t="shared" si="6973"/>
        <v>0</v>
      </c>
      <c r="W2062" s="31">
        <f t="shared" si="6974"/>
        <v>0</v>
      </c>
      <c r="X2062" s="31">
        <f t="shared" si="7010"/>
        <v>36788.25</v>
      </c>
      <c r="Y2062" s="31">
        <f t="shared" si="7011"/>
        <v>10173.6</v>
      </c>
      <c r="Z2062" s="31">
        <f t="shared" si="7012"/>
        <v>10173.6</v>
      </c>
      <c r="AA2062" s="31">
        <f t="shared" si="6975"/>
        <v>0</v>
      </c>
      <c r="AB2062" s="31">
        <f t="shared" si="6976"/>
        <v>0</v>
      </c>
      <c r="AC2062" s="31">
        <f t="shared" si="6977"/>
        <v>0</v>
      </c>
      <c r="AD2062" s="31">
        <f t="shared" si="7013"/>
        <v>36788.25</v>
      </c>
      <c r="AE2062" s="31">
        <f t="shared" si="7014"/>
        <v>10173.6</v>
      </c>
      <c r="AF2062" s="31">
        <f t="shared" si="7015"/>
        <v>10173.6</v>
      </c>
      <c r="AG2062" s="31">
        <f t="shared" si="6978"/>
        <v>0</v>
      </c>
      <c r="AH2062" s="31">
        <f t="shared" si="6979"/>
        <v>0</v>
      </c>
      <c r="AI2062" s="31">
        <f t="shared" si="6980"/>
        <v>0</v>
      </c>
      <c r="AJ2062" s="31">
        <f t="shared" si="7016"/>
        <v>36788.25</v>
      </c>
      <c r="AK2062" s="31">
        <f t="shared" si="7017"/>
        <v>10173.6</v>
      </c>
      <c r="AL2062" s="31">
        <f t="shared" si="7018"/>
        <v>10173.6</v>
      </c>
      <c r="AM2062" s="31">
        <f t="shared" si="6981"/>
        <v>0</v>
      </c>
      <c r="AN2062" s="31">
        <f t="shared" si="6982"/>
        <v>0</v>
      </c>
      <c r="AO2062" s="31">
        <f t="shared" si="6983"/>
        <v>0</v>
      </c>
      <c r="AP2062" s="31">
        <f t="shared" si="7019"/>
        <v>36788.25</v>
      </c>
      <c r="AQ2062" s="31">
        <f t="shared" si="7020"/>
        <v>10173.6</v>
      </c>
      <c r="AR2062" s="31">
        <f t="shared" si="7021"/>
        <v>10173.6</v>
      </c>
      <c r="AS2062" s="31">
        <f t="shared" si="6984"/>
        <v>0</v>
      </c>
      <c r="AT2062" s="31">
        <f t="shared" si="6985"/>
        <v>0</v>
      </c>
      <c r="AU2062" s="31">
        <f t="shared" si="6986"/>
        <v>0</v>
      </c>
      <c r="AV2062" s="31">
        <f t="shared" si="7022"/>
        <v>36788.25</v>
      </c>
      <c r="AW2062" s="31">
        <f t="shared" si="7023"/>
        <v>10173.6</v>
      </c>
      <c r="AX2062" s="31">
        <f t="shared" si="7024"/>
        <v>10173.6</v>
      </c>
      <c r="AY2062" s="31">
        <f t="shared" si="6987"/>
        <v>2746.7359999999999</v>
      </c>
      <c r="AZ2062" s="31">
        <f t="shared" si="6988"/>
        <v>0</v>
      </c>
      <c r="BA2062" s="31">
        <f t="shared" si="6989"/>
        <v>0</v>
      </c>
      <c r="BB2062" s="31">
        <f t="shared" si="7025"/>
        <v>39534.985999999997</v>
      </c>
      <c r="BC2062" s="31">
        <f t="shared" si="7026"/>
        <v>10173.6</v>
      </c>
      <c r="BD2062" s="31">
        <f t="shared" si="7027"/>
        <v>10173.6</v>
      </c>
      <c r="BE2062" s="31">
        <f t="shared" si="6990"/>
        <v>9763.4959999999992</v>
      </c>
      <c r="BF2062" s="31">
        <f t="shared" si="6991"/>
        <v>0</v>
      </c>
      <c r="BG2062" s="31">
        <f t="shared" si="6992"/>
        <v>0</v>
      </c>
      <c r="BH2062" s="31">
        <f t="shared" si="7028"/>
        <v>49298.481999999996</v>
      </c>
      <c r="BI2062" s="31">
        <f t="shared" si="7029"/>
        <v>10173.6</v>
      </c>
      <c r="BJ2062" s="31">
        <f t="shared" si="7030"/>
        <v>10173.6</v>
      </c>
      <c r="BK2062" s="31">
        <f t="shared" si="6993"/>
        <v>19930.879000000001</v>
      </c>
      <c r="BL2062" s="31">
        <f t="shared" si="6994"/>
        <v>0</v>
      </c>
      <c r="BM2062" s="31">
        <f t="shared" si="6995"/>
        <v>0</v>
      </c>
      <c r="BN2062" s="31">
        <f t="shared" si="7031"/>
        <v>69229.361000000004</v>
      </c>
      <c r="BO2062" s="31">
        <f t="shared" si="7032"/>
        <v>10173.6</v>
      </c>
      <c r="BP2062" s="31">
        <f t="shared" si="7033"/>
        <v>10173.6</v>
      </c>
      <c r="BQ2062" s="31">
        <f t="shared" si="6996"/>
        <v>0</v>
      </c>
      <c r="BR2062" s="31">
        <f t="shared" si="6997"/>
        <v>0</v>
      </c>
      <c r="BS2062" s="31">
        <f t="shared" si="7034"/>
        <v>69229.361000000004</v>
      </c>
      <c r="BT2062" s="31">
        <f t="shared" si="7035"/>
        <v>10173.6</v>
      </c>
      <c r="BU2062" s="31">
        <f t="shared" si="7036"/>
        <v>10173.6</v>
      </c>
      <c r="BV2062" s="31">
        <f t="shared" si="6998"/>
        <v>0</v>
      </c>
      <c r="BW2062" s="31">
        <f t="shared" si="6999"/>
        <v>0</v>
      </c>
      <c r="BX2062" s="31">
        <f t="shared" si="7037"/>
        <v>69229.361000000004</v>
      </c>
      <c r="BY2062" s="31">
        <f t="shared" si="7038"/>
        <v>10173.6</v>
      </c>
      <c r="BZ2062" s="31">
        <f t="shared" si="7039"/>
        <v>10173.6</v>
      </c>
      <c r="CA2062" s="31">
        <f t="shared" si="7000"/>
        <v>856.45799999999997</v>
      </c>
      <c r="CB2062" s="31">
        <f t="shared" si="7001"/>
        <v>0</v>
      </c>
      <c r="CC2062" s="31">
        <f t="shared" si="7002"/>
        <v>0</v>
      </c>
      <c r="CD2062" s="31">
        <f t="shared" si="6960"/>
        <v>70085.819000000003</v>
      </c>
      <c r="CE2062" s="31">
        <f t="shared" si="6961"/>
        <v>10173.6</v>
      </c>
      <c r="CF2062" s="31">
        <f t="shared" si="6962"/>
        <v>10173.6</v>
      </c>
      <c r="CG2062" s="31">
        <f t="shared" si="7003"/>
        <v>0</v>
      </c>
      <c r="CH2062" s="24"/>
      <c r="CI2062" s="40"/>
      <c r="CN2062" s="1" t="s">
        <v>30</v>
      </c>
    </row>
    <row r="2063" ht="15">
      <c r="A2063" s="16" t="s">
        <v>1182</v>
      </c>
      <c r="B2063" s="17">
        <v>240</v>
      </c>
      <c r="C2063" s="16" t="s">
        <v>66</v>
      </c>
      <c r="D2063" s="16" t="s">
        <v>313</v>
      </c>
      <c r="E2063" s="39" t="s">
        <v>1082</v>
      </c>
      <c r="F2063" s="31">
        <f>30173.6+6219.4</f>
        <v>36393</v>
      </c>
      <c r="G2063" s="31">
        <v>10173.6</v>
      </c>
      <c r="H2063" s="31">
        <v>10173.6</v>
      </c>
      <c r="I2063" s="31"/>
      <c r="J2063" s="31"/>
      <c r="K2063" s="31"/>
      <c r="L2063" s="31">
        <f t="shared" si="7004"/>
        <v>36393</v>
      </c>
      <c r="M2063" s="31">
        <f t="shared" si="7005"/>
        <v>10173.6</v>
      </c>
      <c r="N2063" s="31">
        <f t="shared" si="7006"/>
        <v>10173.6</v>
      </c>
      <c r="O2063" s="31">
        <f>-894-1976.8-604.4-1157.8-805.8-780.6</f>
        <v>-6219.4000000000005</v>
      </c>
      <c r="P2063" s="31"/>
      <c r="Q2063" s="31"/>
      <c r="R2063" s="31">
        <f t="shared" si="7007"/>
        <v>30173.599999999999</v>
      </c>
      <c r="S2063" s="31">
        <f t="shared" si="7008"/>
        <v>10173.6</v>
      </c>
      <c r="T2063" s="31">
        <f t="shared" si="7009"/>
        <v>10173.6</v>
      </c>
      <c r="U2063" s="31">
        <f>894+1976.8+604.4+1157.8+805.8+780.6+395.25</f>
        <v>6614.6500000000005</v>
      </c>
      <c r="V2063" s="31"/>
      <c r="W2063" s="31"/>
      <c r="X2063" s="31">
        <f t="shared" si="7010"/>
        <v>36788.25</v>
      </c>
      <c r="Y2063" s="31">
        <f t="shared" si="7011"/>
        <v>10173.6</v>
      </c>
      <c r="Z2063" s="31">
        <f t="shared" si="7012"/>
        <v>10173.6</v>
      </c>
      <c r="AA2063" s="31"/>
      <c r="AB2063" s="31"/>
      <c r="AC2063" s="31"/>
      <c r="AD2063" s="31">
        <f t="shared" si="7013"/>
        <v>36788.25</v>
      </c>
      <c r="AE2063" s="31">
        <f t="shared" si="7014"/>
        <v>10173.6</v>
      </c>
      <c r="AF2063" s="31">
        <f t="shared" si="7015"/>
        <v>10173.6</v>
      </c>
      <c r="AG2063" s="31"/>
      <c r="AH2063" s="31"/>
      <c r="AI2063" s="31"/>
      <c r="AJ2063" s="31">
        <f t="shared" si="7016"/>
        <v>36788.25</v>
      </c>
      <c r="AK2063" s="31">
        <f t="shared" si="7017"/>
        <v>10173.6</v>
      </c>
      <c r="AL2063" s="31">
        <f t="shared" si="7018"/>
        <v>10173.6</v>
      </c>
      <c r="AM2063" s="31"/>
      <c r="AN2063" s="31"/>
      <c r="AO2063" s="31"/>
      <c r="AP2063" s="31">
        <f t="shared" si="7019"/>
        <v>36788.25</v>
      </c>
      <c r="AQ2063" s="31">
        <f t="shared" si="7020"/>
        <v>10173.6</v>
      </c>
      <c r="AR2063" s="31">
        <f t="shared" si="7021"/>
        <v>10173.6</v>
      </c>
      <c r="AS2063" s="31"/>
      <c r="AT2063" s="31"/>
      <c r="AU2063" s="31"/>
      <c r="AV2063" s="31">
        <f t="shared" si="7022"/>
        <v>36788.25</v>
      </c>
      <c r="AW2063" s="31">
        <f t="shared" si="7023"/>
        <v>10173.6</v>
      </c>
      <c r="AX2063" s="31">
        <f t="shared" si="7024"/>
        <v>10173.6</v>
      </c>
      <c r="AY2063" s="31">
        <v>2746.7359999999999</v>
      </c>
      <c r="AZ2063" s="31"/>
      <c r="BA2063" s="31"/>
      <c r="BB2063" s="31">
        <f t="shared" si="7025"/>
        <v>39534.985999999997</v>
      </c>
      <c r="BC2063" s="31">
        <f t="shared" si="7026"/>
        <v>10173.6</v>
      </c>
      <c r="BD2063" s="31">
        <f t="shared" si="7027"/>
        <v>10173.6</v>
      </c>
      <c r="BE2063" s="31">
        <v>9763.4959999999992</v>
      </c>
      <c r="BF2063" s="31"/>
      <c r="BG2063" s="31"/>
      <c r="BH2063" s="31">
        <f t="shared" si="7028"/>
        <v>49298.481999999996</v>
      </c>
      <c r="BI2063" s="31">
        <f t="shared" si="7029"/>
        <v>10173.6</v>
      </c>
      <c r="BJ2063" s="31">
        <f t="shared" si="7030"/>
        <v>10173.6</v>
      </c>
      <c r="BK2063" s="31">
        <f>13932.587+5998.292</f>
        <v>19930.879000000001</v>
      </c>
      <c r="BL2063" s="31"/>
      <c r="BM2063" s="31"/>
      <c r="BN2063" s="31">
        <f t="shared" si="7031"/>
        <v>69229.361000000004</v>
      </c>
      <c r="BO2063" s="31">
        <f t="shared" si="7032"/>
        <v>10173.6</v>
      </c>
      <c r="BP2063" s="31">
        <f t="shared" si="7033"/>
        <v>10173.6</v>
      </c>
      <c r="BQ2063" s="31"/>
      <c r="BR2063" s="31"/>
      <c r="BS2063" s="31">
        <f t="shared" si="7034"/>
        <v>69229.361000000004</v>
      </c>
      <c r="BT2063" s="31">
        <f t="shared" si="7035"/>
        <v>10173.6</v>
      </c>
      <c r="BU2063" s="31">
        <f t="shared" si="7036"/>
        <v>10173.6</v>
      </c>
      <c r="BV2063" s="31"/>
      <c r="BW2063" s="31"/>
      <c r="BX2063" s="31">
        <f t="shared" si="7037"/>
        <v>69229.361000000004</v>
      </c>
      <c r="BY2063" s="31">
        <f t="shared" si="7038"/>
        <v>10173.6</v>
      </c>
      <c r="BZ2063" s="31">
        <f t="shared" si="7039"/>
        <v>10173.6</v>
      </c>
      <c r="CA2063" s="31">
        <v>856.45799999999997</v>
      </c>
      <c r="CB2063" s="31"/>
      <c r="CC2063" s="31"/>
      <c r="CD2063" s="31">
        <f t="shared" si="6960"/>
        <v>70085.819000000003</v>
      </c>
      <c r="CE2063" s="31">
        <f t="shared" si="6961"/>
        <v>10173.6</v>
      </c>
      <c r="CF2063" s="31">
        <f t="shared" si="6962"/>
        <v>10173.6</v>
      </c>
      <c r="CG2063" s="31"/>
      <c r="CH2063" s="24"/>
      <c r="CI2063" s="40"/>
    </row>
    <row r="2064" ht="85.549999999999997" hidden="1">
      <c r="A2064" s="41" t="s">
        <v>1184</v>
      </c>
      <c r="B2064" s="17"/>
      <c r="C2064" s="16"/>
      <c r="D2064" s="16"/>
      <c r="E2064" s="39" t="s">
        <v>1185</v>
      </c>
      <c r="F2064" s="31">
        <f t="shared" ref="F2064:F2076" si="7040">F2065</f>
        <v>0</v>
      </c>
      <c r="G2064" s="31">
        <f t="shared" si="6964"/>
        <v>0</v>
      </c>
      <c r="H2064" s="31">
        <f t="shared" si="6965"/>
        <v>0</v>
      </c>
      <c r="I2064" s="31">
        <f t="shared" si="6966"/>
        <v>0</v>
      </c>
      <c r="J2064" s="31">
        <f t="shared" si="6967"/>
        <v>0</v>
      </c>
      <c r="K2064" s="31">
        <f t="shared" si="6968"/>
        <v>0</v>
      </c>
      <c r="L2064" s="31">
        <f t="shared" si="7004"/>
        <v>0</v>
      </c>
      <c r="M2064" s="31">
        <f t="shared" si="7005"/>
        <v>0</v>
      </c>
      <c r="N2064" s="31">
        <f t="shared" si="7006"/>
        <v>0</v>
      </c>
      <c r="O2064" s="31">
        <f t="shared" ref="O2064:O2076" si="7041">O2065</f>
        <v>0</v>
      </c>
      <c r="P2064" s="31">
        <f t="shared" si="6970"/>
        <v>0</v>
      </c>
      <c r="Q2064" s="31">
        <f t="shared" si="6971"/>
        <v>0</v>
      </c>
      <c r="R2064" s="31">
        <f t="shared" si="7007"/>
        <v>0</v>
      </c>
      <c r="S2064" s="31">
        <f t="shared" si="7008"/>
        <v>0</v>
      </c>
      <c r="T2064" s="31">
        <f t="shared" si="7009"/>
        <v>0</v>
      </c>
      <c r="U2064" s="31">
        <f t="shared" ref="U2064:U2076" si="7042">U2065</f>
        <v>0</v>
      </c>
      <c r="V2064" s="31">
        <f t="shared" si="6973"/>
        <v>0</v>
      </c>
      <c r="W2064" s="31">
        <f t="shared" si="6974"/>
        <v>0</v>
      </c>
      <c r="X2064" s="31">
        <f t="shared" si="7010"/>
        <v>0</v>
      </c>
      <c r="Y2064" s="31">
        <f t="shared" si="7011"/>
        <v>0</v>
      </c>
      <c r="Z2064" s="31">
        <f t="shared" si="7012"/>
        <v>0</v>
      </c>
      <c r="AA2064" s="31">
        <f t="shared" si="6975"/>
        <v>0</v>
      </c>
      <c r="AB2064" s="31">
        <f t="shared" si="6976"/>
        <v>0</v>
      </c>
      <c r="AC2064" s="31">
        <f t="shared" si="6977"/>
        <v>0</v>
      </c>
      <c r="AD2064" s="31">
        <f t="shared" si="7013"/>
        <v>0</v>
      </c>
      <c r="AE2064" s="31">
        <f t="shared" si="7014"/>
        <v>0</v>
      </c>
      <c r="AF2064" s="31">
        <f t="shared" si="7015"/>
        <v>0</v>
      </c>
      <c r="AG2064" s="31">
        <f t="shared" si="6978"/>
        <v>0</v>
      </c>
      <c r="AH2064" s="31">
        <f t="shared" si="6979"/>
        <v>0</v>
      </c>
      <c r="AI2064" s="31">
        <f t="shared" si="6980"/>
        <v>0</v>
      </c>
      <c r="AJ2064" s="31">
        <f t="shared" si="7016"/>
        <v>0</v>
      </c>
      <c r="AK2064" s="31">
        <f t="shared" si="7017"/>
        <v>0</v>
      </c>
      <c r="AL2064" s="31">
        <f t="shared" si="7018"/>
        <v>0</v>
      </c>
      <c r="AM2064" s="31">
        <f t="shared" si="6981"/>
        <v>0</v>
      </c>
      <c r="AN2064" s="31">
        <f t="shared" si="6982"/>
        <v>0</v>
      </c>
      <c r="AO2064" s="31">
        <f t="shared" si="6983"/>
        <v>0</v>
      </c>
      <c r="AP2064" s="31">
        <f t="shared" si="7019"/>
        <v>0</v>
      </c>
      <c r="AQ2064" s="31">
        <f t="shared" si="7020"/>
        <v>0</v>
      </c>
      <c r="AR2064" s="31">
        <f t="shared" si="7021"/>
        <v>0</v>
      </c>
      <c r="AS2064" s="31">
        <f t="shared" si="6984"/>
        <v>0</v>
      </c>
      <c r="AT2064" s="31">
        <f t="shared" si="6985"/>
        <v>0</v>
      </c>
      <c r="AU2064" s="31">
        <f t="shared" si="6986"/>
        <v>0</v>
      </c>
      <c r="AV2064" s="31">
        <f t="shared" si="7022"/>
        <v>0</v>
      </c>
      <c r="AW2064" s="31">
        <f t="shared" si="7023"/>
        <v>0</v>
      </c>
      <c r="AX2064" s="31">
        <f t="shared" si="7024"/>
        <v>0</v>
      </c>
      <c r="AY2064" s="31">
        <f t="shared" si="6987"/>
        <v>0</v>
      </c>
      <c r="AZ2064" s="31">
        <f t="shared" si="6988"/>
        <v>0</v>
      </c>
      <c r="BA2064" s="31">
        <f t="shared" si="6989"/>
        <v>0</v>
      </c>
      <c r="BB2064" s="31">
        <f t="shared" si="7025"/>
        <v>0</v>
      </c>
      <c r="BC2064" s="31">
        <f t="shared" si="7026"/>
        <v>0</v>
      </c>
      <c r="BD2064" s="31">
        <f t="shared" si="7027"/>
        <v>0</v>
      </c>
      <c r="BE2064" s="31">
        <f t="shared" si="6990"/>
        <v>0</v>
      </c>
      <c r="BF2064" s="31">
        <f t="shared" si="6991"/>
        <v>0</v>
      </c>
      <c r="BG2064" s="31">
        <f t="shared" si="6992"/>
        <v>0</v>
      </c>
      <c r="BH2064" s="31">
        <f t="shared" si="7028"/>
        <v>0</v>
      </c>
      <c r="BI2064" s="31">
        <f t="shared" si="7029"/>
        <v>0</v>
      </c>
      <c r="BJ2064" s="31">
        <f t="shared" si="7030"/>
        <v>0</v>
      </c>
      <c r="BK2064" s="31">
        <f t="shared" ref="BK2064:BK2076" si="7043">BK2065</f>
        <v>0</v>
      </c>
      <c r="BL2064" s="31">
        <f t="shared" si="6994"/>
        <v>0</v>
      </c>
      <c r="BM2064" s="31">
        <f t="shared" si="6995"/>
        <v>0</v>
      </c>
      <c r="BN2064" s="31">
        <f t="shared" si="7031"/>
        <v>0</v>
      </c>
      <c r="BO2064" s="31">
        <f t="shared" si="7032"/>
        <v>0</v>
      </c>
      <c r="BP2064" s="31">
        <f t="shared" si="7033"/>
        <v>0</v>
      </c>
      <c r="BQ2064" s="31">
        <f t="shared" si="6996"/>
        <v>0</v>
      </c>
      <c r="BR2064" s="31">
        <f t="shared" si="6997"/>
        <v>0</v>
      </c>
      <c r="BS2064" s="31">
        <f t="shared" si="7034"/>
        <v>0</v>
      </c>
      <c r="BT2064" s="31">
        <f t="shared" si="7035"/>
        <v>0</v>
      </c>
      <c r="BU2064" s="31">
        <f t="shared" si="7036"/>
        <v>0</v>
      </c>
      <c r="BV2064" s="31">
        <f t="shared" si="6998"/>
        <v>0</v>
      </c>
      <c r="BW2064" s="31">
        <f t="shared" si="6999"/>
        <v>0</v>
      </c>
      <c r="BX2064" s="31">
        <f t="shared" si="7037"/>
        <v>0</v>
      </c>
      <c r="BY2064" s="31">
        <f t="shared" si="7038"/>
        <v>0</v>
      </c>
      <c r="BZ2064" s="31">
        <f t="shared" si="7039"/>
        <v>0</v>
      </c>
      <c r="CA2064" s="31">
        <f t="shared" si="7000"/>
        <v>0</v>
      </c>
      <c r="CB2064" s="31">
        <f t="shared" si="7001"/>
        <v>0</v>
      </c>
      <c r="CC2064" s="31">
        <f t="shared" si="7002"/>
        <v>0</v>
      </c>
      <c r="CD2064" s="31">
        <f t="shared" si="6960"/>
        <v>0</v>
      </c>
      <c r="CE2064" s="31">
        <f t="shared" si="6961"/>
        <v>0</v>
      </c>
      <c r="CF2064" s="31">
        <f t="shared" si="6962"/>
        <v>0</v>
      </c>
      <c r="CG2064" s="31">
        <f t="shared" si="7003"/>
        <v>0</v>
      </c>
      <c r="CH2064" s="24">
        <v>0</v>
      </c>
      <c r="CI2064" s="40"/>
      <c r="CO2064" s="1" t="s">
        <v>31</v>
      </c>
    </row>
    <row r="2065" ht="29.850000000000001" hidden="1">
      <c r="A2065" s="41" t="s">
        <v>1184</v>
      </c>
      <c r="B2065" s="17">
        <v>200</v>
      </c>
      <c r="C2065" s="16"/>
      <c r="D2065" s="16"/>
      <c r="E2065" s="39" t="s">
        <v>40</v>
      </c>
      <c r="F2065" s="31">
        <f t="shared" si="7040"/>
        <v>0</v>
      </c>
      <c r="G2065" s="31">
        <f t="shared" si="6964"/>
        <v>0</v>
      </c>
      <c r="H2065" s="31">
        <f t="shared" si="6965"/>
        <v>0</v>
      </c>
      <c r="I2065" s="31">
        <f t="shared" si="6966"/>
        <v>0</v>
      </c>
      <c r="J2065" s="31">
        <f t="shared" si="6967"/>
        <v>0</v>
      </c>
      <c r="K2065" s="31">
        <f t="shared" si="6968"/>
        <v>0</v>
      </c>
      <c r="L2065" s="31">
        <f t="shared" si="7004"/>
        <v>0</v>
      </c>
      <c r="M2065" s="31">
        <f t="shared" si="7005"/>
        <v>0</v>
      </c>
      <c r="N2065" s="31">
        <f t="shared" si="7006"/>
        <v>0</v>
      </c>
      <c r="O2065" s="31">
        <f t="shared" si="7041"/>
        <v>0</v>
      </c>
      <c r="P2065" s="31">
        <f t="shared" si="6970"/>
        <v>0</v>
      </c>
      <c r="Q2065" s="31">
        <f t="shared" si="6971"/>
        <v>0</v>
      </c>
      <c r="R2065" s="31">
        <f t="shared" si="7007"/>
        <v>0</v>
      </c>
      <c r="S2065" s="31">
        <f t="shared" si="7008"/>
        <v>0</v>
      </c>
      <c r="T2065" s="31">
        <f t="shared" si="7009"/>
        <v>0</v>
      </c>
      <c r="U2065" s="31">
        <f t="shared" si="7042"/>
        <v>0</v>
      </c>
      <c r="V2065" s="31">
        <f t="shared" si="6973"/>
        <v>0</v>
      </c>
      <c r="W2065" s="31">
        <f t="shared" si="6974"/>
        <v>0</v>
      </c>
      <c r="X2065" s="31">
        <f t="shared" si="7010"/>
        <v>0</v>
      </c>
      <c r="Y2065" s="31">
        <f t="shared" si="7011"/>
        <v>0</v>
      </c>
      <c r="Z2065" s="31">
        <f t="shared" si="7012"/>
        <v>0</v>
      </c>
      <c r="AA2065" s="31">
        <f t="shared" si="6975"/>
        <v>0</v>
      </c>
      <c r="AB2065" s="31">
        <f t="shared" si="6976"/>
        <v>0</v>
      </c>
      <c r="AC2065" s="31">
        <f t="shared" si="6977"/>
        <v>0</v>
      </c>
      <c r="AD2065" s="31">
        <f t="shared" si="7013"/>
        <v>0</v>
      </c>
      <c r="AE2065" s="31">
        <f t="shared" si="7014"/>
        <v>0</v>
      </c>
      <c r="AF2065" s="31">
        <f t="shared" si="7015"/>
        <v>0</v>
      </c>
      <c r="AG2065" s="31">
        <f t="shared" si="6978"/>
        <v>0</v>
      </c>
      <c r="AH2065" s="31">
        <f t="shared" si="6979"/>
        <v>0</v>
      </c>
      <c r="AI2065" s="31">
        <f t="shared" si="6980"/>
        <v>0</v>
      </c>
      <c r="AJ2065" s="31">
        <f t="shared" si="7016"/>
        <v>0</v>
      </c>
      <c r="AK2065" s="31">
        <f t="shared" si="7017"/>
        <v>0</v>
      </c>
      <c r="AL2065" s="31">
        <f t="shared" si="7018"/>
        <v>0</v>
      </c>
      <c r="AM2065" s="31">
        <f t="shared" si="6981"/>
        <v>0</v>
      </c>
      <c r="AN2065" s="31">
        <f t="shared" si="6982"/>
        <v>0</v>
      </c>
      <c r="AO2065" s="31">
        <f t="shared" si="6983"/>
        <v>0</v>
      </c>
      <c r="AP2065" s="31">
        <f t="shared" si="7019"/>
        <v>0</v>
      </c>
      <c r="AQ2065" s="31">
        <f t="shared" si="7020"/>
        <v>0</v>
      </c>
      <c r="AR2065" s="31">
        <f t="shared" si="7021"/>
        <v>0</v>
      </c>
      <c r="AS2065" s="31">
        <f t="shared" si="6984"/>
        <v>0</v>
      </c>
      <c r="AT2065" s="31">
        <f t="shared" si="6985"/>
        <v>0</v>
      </c>
      <c r="AU2065" s="31">
        <f t="shared" si="6986"/>
        <v>0</v>
      </c>
      <c r="AV2065" s="31">
        <f t="shared" si="7022"/>
        <v>0</v>
      </c>
      <c r="AW2065" s="31">
        <f t="shared" si="7023"/>
        <v>0</v>
      </c>
      <c r="AX2065" s="31">
        <f t="shared" si="7024"/>
        <v>0</v>
      </c>
      <c r="AY2065" s="31">
        <f t="shared" si="6987"/>
        <v>0</v>
      </c>
      <c r="AZ2065" s="31">
        <f t="shared" si="6988"/>
        <v>0</v>
      </c>
      <c r="BA2065" s="31">
        <f t="shared" si="6989"/>
        <v>0</v>
      </c>
      <c r="BB2065" s="31">
        <f t="shared" si="7025"/>
        <v>0</v>
      </c>
      <c r="BC2065" s="31">
        <f t="shared" si="7026"/>
        <v>0</v>
      </c>
      <c r="BD2065" s="31">
        <f t="shared" si="7027"/>
        <v>0</v>
      </c>
      <c r="BE2065" s="31">
        <f t="shared" si="6990"/>
        <v>0</v>
      </c>
      <c r="BF2065" s="31">
        <f t="shared" si="6991"/>
        <v>0</v>
      </c>
      <c r="BG2065" s="31">
        <f t="shared" si="6992"/>
        <v>0</v>
      </c>
      <c r="BH2065" s="31">
        <f t="shared" si="7028"/>
        <v>0</v>
      </c>
      <c r="BI2065" s="31">
        <f t="shared" si="7029"/>
        <v>0</v>
      </c>
      <c r="BJ2065" s="31">
        <f t="shared" si="7030"/>
        <v>0</v>
      </c>
      <c r="BK2065" s="31">
        <f t="shared" si="7043"/>
        <v>0</v>
      </c>
      <c r="BL2065" s="31">
        <f t="shared" si="6994"/>
        <v>0</v>
      </c>
      <c r="BM2065" s="31">
        <f t="shared" si="6995"/>
        <v>0</v>
      </c>
      <c r="BN2065" s="31">
        <f t="shared" si="7031"/>
        <v>0</v>
      </c>
      <c r="BO2065" s="31">
        <f t="shared" si="7032"/>
        <v>0</v>
      </c>
      <c r="BP2065" s="31">
        <f t="shared" si="7033"/>
        <v>0</v>
      </c>
      <c r="BQ2065" s="31">
        <f t="shared" si="6996"/>
        <v>0</v>
      </c>
      <c r="BR2065" s="31">
        <f t="shared" si="6997"/>
        <v>0</v>
      </c>
      <c r="BS2065" s="31">
        <f t="shared" si="7034"/>
        <v>0</v>
      </c>
      <c r="BT2065" s="31">
        <f t="shared" si="7035"/>
        <v>0</v>
      </c>
      <c r="BU2065" s="31">
        <f t="shared" si="7036"/>
        <v>0</v>
      </c>
      <c r="BV2065" s="31">
        <f t="shared" si="6998"/>
        <v>0</v>
      </c>
      <c r="BW2065" s="31">
        <f t="shared" si="6999"/>
        <v>0</v>
      </c>
      <c r="BX2065" s="31">
        <f t="shared" si="7037"/>
        <v>0</v>
      </c>
      <c r="BY2065" s="31">
        <f t="shared" si="7038"/>
        <v>0</v>
      </c>
      <c r="BZ2065" s="31">
        <f t="shared" si="7039"/>
        <v>0</v>
      </c>
      <c r="CA2065" s="31">
        <f t="shared" si="7000"/>
        <v>0</v>
      </c>
      <c r="CB2065" s="31">
        <f t="shared" si="7001"/>
        <v>0</v>
      </c>
      <c r="CC2065" s="31">
        <f t="shared" si="7002"/>
        <v>0</v>
      </c>
      <c r="CD2065" s="31">
        <f t="shared" si="6960"/>
        <v>0</v>
      </c>
      <c r="CE2065" s="31">
        <f t="shared" si="6961"/>
        <v>0</v>
      </c>
      <c r="CF2065" s="31">
        <f t="shared" si="6962"/>
        <v>0</v>
      </c>
      <c r="CG2065" s="31">
        <f t="shared" si="7003"/>
        <v>0</v>
      </c>
      <c r="CH2065" s="24">
        <v>0</v>
      </c>
      <c r="CI2065" s="40"/>
      <c r="CM2065" s="1" t="s">
        <v>29</v>
      </c>
    </row>
    <row r="2066" ht="43.75" hidden="1">
      <c r="A2066" s="41" t="s">
        <v>1184</v>
      </c>
      <c r="B2066" s="17">
        <v>240</v>
      </c>
      <c r="C2066" s="16"/>
      <c r="D2066" s="16"/>
      <c r="E2066" s="39" t="s">
        <v>41</v>
      </c>
      <c r="F2066" s="31">
        <f t="shared" si="7040"/>
        <v>0</v>
      </c>
      <c r="G2066" s="31">
        <f t="shared" si="6964"/>
        <v>0</v>
      </c>
      <c r="H2066" s="31">
        <f t="shared" si="6965"/>
        <v>0</v>
      </c>
      <c r="I2066" s="31">
        <f t="shared" si="6966"/>
        <v>0</v>
      </c>
      <c r="J2066" s="31">
        <f t="shared" si="6967"/>
        <v>0</v>
      </c>
      <c r="K2066" s="31">
        <f t="shared" si="6968"/>
        <v>0</v>
      </c>
      <c r="L2066" s="31">
        <f t="shared" si="7004"/>
        <v>0</v>
      </c>
      <c r="M2066" s="31">
        <f t="shared" si="7005"/>
        <v>0</v>
      </c>
      <c r="N2066" s="31">
        <f t="shared" si="7006"/>
        <v>0</v>
      </c>
      <c r="O2066" s="31">
        <f t="shared" si="7041"/>
        <v>0</v>
      </c>
      <c r="P2066" s="31">
        <f t="shared" si="6970"/>
        <v>0</v>
      </c>
      <c r="Q2066" s="31">
        <f t="shared" si="6971"/>
        <v>0</v>
      </c>
      <c r="R2066" s="31">
        <f t="shared" si="7007"/>
        <v>0</v>
      </c>
      <c r="S2066" s="31">
        <f t="shared" si="7008"/>
        <v>0</v>
      </c>
      <c r="T2066" s="31">
        <f t="shared" si="7009"/>
        <v>0</v>
      </c>
      <c r="U2066" s="31">
        <f t="shared" si="7042"/>
        <v>0</v>
      </c>
      <c r="V2066" s="31">
        <f t="shared" si="6973"/>
        <v>0</v>
      </c>
      <c r="W2066" s="31">
        <f t="shared" si="6974"/>
        <v>0</v>
      </c>
      <c r="X2066" s="31">
        <f t="shared" si="7010"/>
        <v>0</v>
      </c>
      <c r="Y2066" s="31">
        <f t="shared" si="7011"/>
        <v>0</v>
      </c>
      <c r="Z2066" s="31">
        <f t="shared" si="7012"/>
        <v>0</v>
      </c>
      <c r="AA2066" s="31">
        <f t="shared" si="6975"/>
        <v>0</v>
      </c>
      <c r="AB2066" s="31">
        <f t="shared" si="6976"/>
        <v>0</v>
      </c>
      <c r="AC2066" s="31">
        <f t="shared" si="6977"/>
        <v>0</v>
      </c>
      <c r="AD2066" s="31">
        <f t="shared" si="7013"/>
        <v>0</v>
      </c>
      <c r="AE2066" s="31">
        <f t="shared" si="7014"/>
        <v>0</v>
      </c>
      <c r="AF2066" s="31">
        <f t="shared" si="7015"/>
        <v>0</v>
      </c>
      <c r="AG2066" s="31">
        <f t="shared" si="6978"/>
        <v>0</v>
      </c>
      <c r="AH2066" s="31">
        <f t="shared" si="6979"/>
        <v>0</v>
      </c>
      <c r="AI2066" s="31">
        <f t="shared" si="6980"/>
        <v>0</v>
      </c>
      <c r="AJ2066" s="31">
        <f t="shared" si="7016"/>
        <v>0</v>
      </c>
      <c r="AK2066" s="31">
        <f t="shared" si="7017"/>
        <v>0</v>
      </c>
      <c r="AL2066" s="31">
        <f t="shared" si="7018"/>
        <v>0</v>
      </c>
      <c r="AM2066" s="31">
        <f t="shared" si="6981"/>
        <v>0</v>
      </c>
      <c r="AN2066" s="31">
        <f t="shared" si="6982"/>
        <v>0</v>
      </c>
      <c r="AO2066" s="31">
        <f t="shared" si="6983"/>
        <v>0</v>
      </c>
      <c r="AP2066" s="31">
        <f t="shared" si="7019"/>
        <v>0</v>
      </c>
      <c r="AQ2066" s="31">
        <f t="shared" si="7020"/>
        <v>0</v>
      </c>
      <c r="AR2066" s="31">
        <f t="shared" si="7021"/>
        <v>0</v>
      </c>
      <c r="AS2066" s="31">
        <f t="shared" si="6984"/>
        <v>0</v>
      </c>
      <c r="AT2066" s="31">
        <f t="shared" si="6985"/>
        <v>0</v>
      </c>
      <c r="AU2066" s="31">
        <f t="shared" si="6986"/>
        <v>0</v>
      </c>
      <c r="AV2066" s="31">
        <f t="shared" si="7022"/>
        <v>0</v>
      </c>
      <c r="AW2066" s="31">
        <f t="shared" si="7023"/>
        <v>0</v>
      </c>
      <c r="AX2066" s="31">
        <f t="shared" si="7024"/>
        <v>0</v>
      </c>
      <c r="AY2066" s="31">
        <f t="shared" si="6987"/>
        <v>0</v>
      </c>
      <c r="AZ2066" s="31">
        <f t="shared" si="6988"/>
        <v>0</v>
      </c>
      <c r="BA2066" s="31">
        <f t="shared" si="6989"/>
        <v>0</v>
      </c>
      <c r="BB2066" s="31">
        <f t="shared" si="7025"/>
        <v>0</v>
      </c>
      <c r="BC2066" s="31">
        <f t="shared" si="7026"/>
        <v>0</v>
      </c>
      <c r="BD2066" s="31">
        <f t="shared" si="7027"/>
        <v>0</v>
      </c>
      <c r="BE2066" s="31">
        <f t="shared" si="6990"/>
        <v>0</v>
      </c>
      <c r="BF2066" s="31">
        <f t="shared" si="6991"/>
        <v>0</v>
      </c>
      <c r="BG2066" s="31">
        <f t="shared" si="6992"/>
        <v>0</v>
      </c>
      <c r="BH2066" s="31">
        <f t="shared" si="7028"/>
        <v>0</v>
      </c>
      <c r="BI2066" s="31">
        <f t="shared" si="7029"/>
        <v>0</v>
      </c>
      <c r="BJ2066" s="31">
        <f t="shared" si="7030"/>
        <v>0</v>
      </c>
      <c r="BK2066" s="31">
        <f t="shared" si="7043"/>
        <v>0</v>
      </c>
      <c r="BL2066" s="31">
        <f t="shared" si="6994"/>
        <v>0</v>
      </c>
      <c r="BM2066" s="31">
        <f t="shared" si="6995"/>
        <v>0</v>
      </c>
      <c r="BN2066" s="31">
        <f t="shared" si="7031"/>
        <v>0</v>
      </c>
      <c r="BO2066" s="31">
        <f t="shared" si="7032"/>
        <v>0</v>
      </c>
      <c r="BP2066" s="31">
        <f t="shared" si="7033"/>
        <v>0</v>
      </c>
      <c r="BQ2066" s="31">
        <f t="shared" si="6996"/>
        <v>0</v>
      </c>
      <c r="BR2066" s="31">
        <f t="shared" si="6997"/>
        <v>0</v>
      </c>
      <c r="BS2066" s="31">
        <f t="shared" si="7034"/>
        <v>0</v>
      </c>
      <c r="BT2066" s="31">
        <f t="shared" si="7035"/>
        <v>0</v>
      </c>
      <c r="BU2066" s="31">
        <f t="shared" si="7036"/>
        <v>0</v>
      </c>
      <c r="BV2066" s="31">
        <f t="shared" si="6998"/>
        <v>0</v>
      </c>
      <c r="BW2066" s="31">
        <f t="shared" si="6999"/>
        <v>0</v>
      </c>
      <c r="BX2066" s="31">
        <f t="shared" si="7037"/>
        <v>0</v>
      </c>
      <c r="BY2066" s="31">
        <f t="shared" si="7038"/>
        <v>0</v>
      </c>
      <c r="BZ2066" s="31">
        <f t="shared" si="7039"/>
        <v>0</v>
      </c>
      <c r="CA2066" s="31">
        <f t="shared" si="7000"/>
        <v>0</v>
      </c>
      <c r="CB2066" s="31">
        <f t="shared" si="7001"/>
        <v>0</v>
      </c>
      <c r="CC2066" s="31">
        <f t="shared" si="7002"/>
        <v>0</v>
      </c>
      <c r="CD2066" s="31">
        <f t="shared" si="6960"/>
        <v>0</v>
      </c>
      <c r="CE2066" s="31">
        <f t="shared" si="6961"/>
        <v>0</v>
      </c>
      <c r="CF2066" s="31">
        <f t="shared" si="6962"/>
        <v>0</v>
      </c>
      <c r="CG2066" s="31">
        <f t="shared" si="7003"/>
        <v>0</v>
      </c>
      <c r="CH2066" s="24">
        <v>0</v>
      </c>
      <c r="CI2066" s="40"/>
      <c r="CN2066" s="1" t="s">
        <v>30</v>
      </c>
    </row>
    <row r="2067" ht="15" hidden="1">
      <c r="A2067" s="41" t="s">
        <v>1184</v>
      </c>
      <c r="B2067" s="17">
        <v>240</v>
      </c>
      <c r="C2067" s="16" t="s">
        <v>66</v>
      </c>
      <c r="D2067" s="16" t="s">
        <v>313</v>
      </c>
      <c r="E2067" s="39" t="s">
        <v>1082</v>
      </c>
      <c r="F2067" s="31"/>
      <c r="G2067" s="31"/>
      <c r="H2067" s="31"/>
      <c r="I2067" s="31"/>
      <c r="J2067" s="31"/>
      <c r="K2067" s="31"/>
      <c r="L2067" s="31">
        <f t="shared" si="7004"/>
        <v>0</v>
      </c>
      <c r="M2067" s="31">
        <f t="shared" si="7005"/>
        <v>0</v>
      </c>
      <c r="N2067" s="31">
        <f t="shared" si="7006"/>
        <v>0</v>
      </c>
      <c r="O2067" s="31"/>
      <c r="P2067" s="31"/>
      <c r="Q2067" s="31"/>
      <c r="R2067" s="31">
        <f t="shared" si="7007"/>
        <v>0</v>
      </c>
      <c r="S2067" s="31">
        <f t="shared" si="7008"/>
        <v>0</v>
      </c>
      <c r="T2067" s="31">
        <f t="shared" si="7009"/>
        <v>0</v>
      </c>
      <c r="U2067" s="31"/>
      <c r="V2067" s="31"/>
      <c r="W2067" s="31"/>
      <c r="X2067" s="31">
        <f t="shared" si="7010"/>
        <v>0</v>
      </c>
      <c r="Y2067" s="31">
        <f t="shared" si="7011"/>
        <v>0</v>
      </c>
      <c r="Z2067" s="31">
        <f t="shared" si="7012"/>
        <v>0</v>
      </c>
      <c r="AA2067" s="31"/>
      <c r="AB2067" s="31"/>
      <c r="AC2067" s="31"/>
      <c r="AD2067" s="31">
        <f t="shared" si="7013"/>
        <v>0</v>
      </c>
      <c r="AE2067" s="31">
        <f t="shared" si="7014"/>
        <v>0</v>
      </c>
      <c r="AF2067" s="31">
        <f t="shared" si="7015"/>
        <v>0</v>
      </c>
      <c r="AG2067" s="31"/>
      <c r="AH2067" s="31"/>
      <c r="AI2067" s="31"/>
      <c r="AJ2067" s="31">
        <f t="shared" si="7016"/>
        <v>0</v>
      </c>
      <c r="AK2067" s="31">
        <f t="shared" si="7017"/>
        <v>0</v>
      </c>
      <c r="AL2067" s="31">
        <f t="shared" si="7018"/>
        <v>0</v>
      </c>
      <c r="AM2067" s="31"/>
      <c r="AN2067" s="31"/>
      <c r="AO2067" s="31"/>
      <c r="AP2067" s="31">
        <f t="shared" si="7019"/>
        <v>0</v>
      </c>
      <c r="AQ2067" s="31">
        <f t="shared" si="7020"/>
        <v>0</v>
      </c>
      <c r="AR2067" s="31">
        <f t="shared" si="7021"/>
        <v>0</v>
      </c>
      <c r="AS2067" s="31"/>
      <c r="AT2067" s="31"/>
      <c r="AU2067" s="31"/>
      <c r="AV2067" s="31">
        <f t="shared" si="7022"/>
        <v>0</v>
      </c>
      <c r="AW2067" s="31">
        <f t="shared" si="7023"/>
        <v>0</v>
      </c>
      <c r="AX2067" s="31">
        <f t="shared" si="7024"/>
        <v>0</v>
      </c>
      <c r="AY2067" s="31"/>
      <c r="AZ2067" s="31"/>
      <c r="BA2067" s="31"/>
      <c r="BB2067" s="31">
        <f t="shared" si="7025"/>
        <v>0</v>
      </c>
      <c r="BC2067" s="31">
        <f t="shared" si="7026"/>
        <v>0</v>
      </c>
      <c r="BD2067" s="31">
        <f t="shared" si="7027"/>
        <v>0</v>
      </c>
      <c r="BE2067" s="31"/>
      <c r="BF2067" s="31"/>
      <c r="BG2067" s="31"/>
      <c r="BH2067" s="31">
        <f t="shared" si="7028"/>
        <v>0</v>
      </c>
      <c r="BI2067" s="31">
        <f t="shared" si="7029"/>
        <v>0</v>
      </c>
      <c r="BJ2067" s="31">
        <f t="shared" si="7030"/>
        <v>0</v>
      </c>
      <c r="BK2067" s="31"/>
      <c r="BL2067" s="31"/>
      <c r="BM2067" s="31"/>
      <c r="BN2067" s="31">
        <f t="shared" si="7031"/>
        <v>0</v>
      </c>
      <c r="BO2067" s="31">
        <f t="shared" si="7032"/>
        <v>0</v>
      </c>
      <c r="BP2067" s="31">
        <f t="shared" si="7033"/>
        <v>0</v>
      </c>
      <c r="BQ2067" s="31"/>
      <c r="BR2067" s="31"/>
      <c r="BS2067" s="31">
        <f t="shared" si="7034"/>
        <v>0</v>
      </c>
      <c r="BT2067" s="31">
        <f t="shared" si="7035"/>
        <v>0</v>
      </c>
      <c r="BU2067" s="31">
        <f t="shared" si="7036"/>
        <v>0</v>
      </c>
      <c r="BV2067" s="31"/>
      <c r="BW2067" s="31"/>
      <c r="BX2067" s="31">
        <f t="shared" si="7037"/>
        <v>0</v>
      </c>
      <c r="BY2067" s="31">
        <f t="shared" si="7038"/>
        <v>0</v>
      </c>
      <c r="BZ2067" s="31">
        <f t="shared" si="7039"/>
        <v>0</v>
      </c>
      <c r="CA2067" s="31"/>
      <c r="CB2067" s="31"/>
      <c r="CC2067" s="31"/>
      <c r="CD2067" s="31">
        <f t="shared" si="6960"/>
        <v>0</v>
      </c>
      <c r="CE2067" s="31">
        <f t="shared" si="6961"/>
        <v>0</v>
      </c>
      <c r="CF2067" s="31">
        <f t="shared" si="6962"/>
        <v>0</v>
      </c>
      <c r="CG2067" s="31"/>
      <c r="CH2067" s="24">
        <v>0</v>
      </c>
      <c r="CI2067" s="40"/>
    </row>
    <row r="2068" ht="43.75">
      <c r="A2068" s="41" t="s">
        <v>1186</v>
      </c>
      <c r="B2068" s="17"/>
      <c r="C2068" s="16"/>
      <c r="D2068" s="16"/>
      <c r="E2068" s="39" t="s">
        <v>1187</v>
      </c>
      <c r="F2068" s="31">
        <f t="shared" si="7040"/>
        <v>19065.900000000001</v>
      </c>
      <c r="G2068" s="31">
        <f t="shared" si="6964"/>
        <v>19194.200000000001</v>
      </c>
      <c r="H2068" s="31">
        <f t="shared" si="6965"/>
        <v>19844</v>
      </c>
      <c r="I2068" s="31">
        <f t="shared" si="6966"/>
        <v>0</v>
      </c>
      <c r="J2068" s="31">
        <f t="shared" si="6967"/>
        <v>0</v>
      </c>
      <c r="K2068" s="31">
        <f t="shared" si="6968"/>
        <v>0</v>
      </c>
      <c r="L2068" s="31">
        <f t="shared" si="7004"/>
        <v>19065.900000000001</v>
      </c>
      <c r="M2068" s="31">
        <f t="shared" si="7005"/>
        <v>19194.200000000001</v>
      </c>
      <c r="N2068" s="31">
        <f t="shared" si="7006"/>
        <v>19844</v>
      </c>
      <c r="O2068" s="31">
        <f t="shared" si="7041"/>
        <v>0</v>
      </c>
      <c r="P2068" s="31">
        <f t="shared" si="6970"/>
        <v>0</v>
      </c>
      <c r="Q2068" s="31">
        <f t="shared" si="6971"/>
        <v>0</v>
      </c>
      <c r="R2068" s="31">
        <f t="shared" si="7007"/>
        <v>19065.900000000001</v>
      </c>
      <c r="S2068" s="31">
        <f t="shared" si="7008"/>
        <v>19194.200000000001</v>
      </c>
      <c r="T2068" s="31">
        <f t="shared" si="7009"/>
        <v>19844</v>
      </c>
      <c r="U2068" s="31">
        <f t="shared" si="7042"/>
        <v>0</v>
      </c>
      <c r="V2068" s="31">
        <f t="shared" si="6973"/>
        <v>0</v>
      </c>
      <c r="W2068" s="31">
        <f t="shared" si="6974"/>
        <v>0</v>
      </c>
      <c r="X2068" s="31">
        <f t="shared" si="7010"/>
        <v>19065.900000000001</v>
      </c>
      <c r="Y2068" s="31">
        <f t="shared" si="7011"/>
        <v>19194.200000000001</v>
      </c>
      <c r="Z2068" s="31">
        <f t="shared" si="7012"/>
        <v>19844</v>
      </c>
      <c r="AA2068" s="31">
        <f t="shared" si="6975"/>
        <v>0</v>
      </c>
      <c r="AB2068" s="31">
        <f t="shared" si="6976"/>
        <v>0</v>
      </c>
      <c r="AC2068" s="31">
        <f t="shared" si="6977"/>
        <v>0</v>
      </c>
      <c r="AD2068" s="31">
        <f t="shared" si="7013"/>
        <v>19065.900000000001</v>
      </c>
      <c r="AE2068" s="31">
        <f t="shared" si="7014"/>
        <v>19194.200000000001</v>
      </c>
      <c r="AF2068" s="31">
        <f t="shared" si="7015"/>
        <v>19844</v>
      </c>
      <c r="AG2068" s="31">
        <f t="shared" si="6978"/>
        <v>0</v>
      </c>
      <c r="AH2068" s="31">
        <f t="shared" si="6979"/>
        <v>0</v>
      </c>
      <c r="AI2068" s="31">
        <f t="shared" si="6980"/>
        <v>0</v>
      </c>
      <c r="AJ2068" s="31">
        <f t="shared" si="7016"/>
        <v>19065.900000000001</v>
      </c>
      <c r="AK2068" s="31">
        <f t="shared" si="7017"/>
        <v>19194.200000000001</v>
      </c>
      <c r="AL2068" s="31">
        <f t="shared" si="7018"/>
        <v>19844</v>
      </c>
      <c r="AM2068" s="31">
        <f t="shared" si="6981"/>
        <v>0</v>
      </c>
      <c r="AN2068" s="31">
        <f t="shared" si="6982"/>
        <v>0</v>
      </c>
      <c r="AO2068" s="31">
        <f t="shared" si="6983"/>
        <v>0</v>
      </c>
      <c r="AP2068" s="31">
        <f t="shared" si="7019"/>
        <v>19065.900000000001</v>
      </c>
      <c r="AQ2068" s="31">
        <f t="shared" si="7020"/>
        <v>19194.200000000001</v>
      </c>
      <c r="AR2068" s="31">
        <f t="shared" si="7021"/>
        <v>19844</v>
      </c>
      <c r="AS2068" s="31">
        <f t="shared" si="6984"/>
        <v>0</v>
      </c>
      <c r="AT2068" s="31">
        <f t="shared" si="6985"/>
        <v>0</v>
      </c>
      <c r="AU2068" s="31">
        <f t="shared" si="6986"/>
        <v>0</v>
      </c>
      <c r="AV2068" s="31">
        <f t="shared" si="7022"/>
        <v>19065.900000000001</v>
      </c>
      <c r="AW2068" s="31">
        <f t="shared" si="7023"/>
        <v>19194.200000000001</v>
      </c>
      <c r="AX2068" s="31">
        <f t="shared" si="7024"/>
        <v>19844</v>
      </c>
      <c r="AY2068" s="31">
        <f t="shared" si="6987"/>
        <v>0</v>
      </c>
      <c r="AZ2068" s="31">
        <f t="shared" si="6988"/>
        <v>0</v>
      </c>
      <c r="BA2068" s="31">
        <f t="shared" si="6989"/>
        <v>0</v>
      </c>
      <c r="BB2068" s="31">
        <f t="shared" si="7025"/>
        <v>19065.900000000001</v>
      </c>
      <c r="BC2068" s="31">
        <f t="shared" si="7026"/>
        <v>19194.200000000001</v>
      </c>
      <c r="BD2068" s="31">
        <f t="shared" si="7027"/>
        <v>19844</v>
      </c>
      <c r="BE2068" s="31">
        <f t="shared" si="6990"/>
        <v>0</v>
      </c>
      <c r="BF2068" s="31">
        <f t="shared" si="6991"/>
        <v>0</v>
      </c>
      <c r="BG2068" s="31">
        <f t="shared" si="6992"/>
        <v>0</v>
      </c>
      <c r="BH2068" s="31">
        <f t="shared" si="7028"/>
        <v>19065.900000000001</v>
      </c>
      <c r="BI2068" s="31">
        <f t="shared" si="7029"/>
        <v>19194.200000000001</v>
      </c>
      <c r="BJ2068" s="31">
        <f t="shared" si="7030"/>
        <v>19844</v>
      </c>
      <c r="BK2068" s="31">
        <f t="shared" si="7043"/>
        <v>0</v>
      </c>
      <c r="BL2068" s="31">
        <f t="shared" si="6994"/>
        <v>0</v>
      </c>
      <c r="BM2068" s="31">
        <f t="shared" si="6995"/>
        <v>0</v>
      </c>
      <c r="BN2068" s="31">
        <f t="shared" si="7031"/>
        <v>19065.900000000001</v>
      </c>
      <c r="BO2068" s="31">
        <f t="shared" si="7032"/>
        <v>19194.200000000001</v>
      </c>
      <c r="BP2068" s="31">
        <f t="shared" si="7033"/>
        <v>19844</v>
      </c>
      <c r="BQ2068" s="31">
        <f t="shared" si="6996"/>
        <v>0</v>
      </c>
      <c r="BR2068" s="31">
        <f t="shared" si="6997"/>
        <v>0</v>
      </c>
      <c r="BS2068" s="31">
        <f t="shared" si="7034"/>
        <v>19065.900000000001</v>
      </c>
      <c r="BT2068" s="31">
        <f t="shared" si="7035"/>
        <v>19194.200000000001</v>
      </c>
      <c r="BU2068" s="31">
        <f t="shared" si="7036"/>
        <v>19844</v>
      </c>
      <c r="BV2068" s="31">
        <f t="shared" si="6998"/>
        <v>0</v>
      </c>
      <c r="BW2068" s="31">
        <f t="shared" si="6999"/>
        <v>0</v>
      </c>
      <c r="BX2068" s="31">
        <f t="shared" si="7037"/>
        <v>19065.900000000001</v>
      </c>
      <c r="BY2068" s="31">
        <f t="shared" si="7038"/>
        <v>19194.200000000001</v>
      </c>
      <c r="BZ2068" s="31">
        <f t="shared" si="7039"/>
        <v>19844</v>
      </c>
      <c r="CA2068" s="31">
        <f t="shared" si="7000"/>
        <v>0</v>
      </c>
      <c r="CB2068" s="31">
        <f t="shared" si="7001"/>
        <v>0</v>
      </c>
      <c r="CC2068" s="31">
        <f t="shared" si="7002"/>
        <v>0</v>
      </c>
      <c r="CD2068" s="31">
        <f t="shared" si="6960"/>
        <v>19065.900000000001</v>
      </c>
      <c r="CE2068" s="31">
        <f t="shared" si="6961"/>
        <v>19194.200000000001</v>
      </c>
      <c r="CF2068" s="31">
        <f t="shared" si="6962"/>
        <v>19844</v>
      </c>
      <c r="CG2068" s="31">
        <f t="shared" si="7003"/>
        <v>0</v>
      </c>
      <c r="CH2068" s="24"/>
      <c r="CI2068" s="40"/>
      <c r="CL2068" s="1" t="s">
        <v>28</v>
      </c>
    </row>
    <row r="2069" ht="57.700000000000003">
      <c r="A2069" s="41" t="s">
        <v>1188</v>
      </c>
      <c r="B2069" s="17"/>
      <c r="C2069" s="16"/>
      <c r="D2069" s="16"/>
      <c r="E2069" s="39" t="s">
        <v>1189</v>
      </c>
      <c r="F2069" s="31">
        <f t="shared" si="7040"/>
        <v>19065.900000000001</v>
      </c>
      <c r="G2069" s="31">
        <f t="shared" si="6964"/>
        <v>19194.200000000001</v>
      </c>
      <c r="H2069" s="31">
        <f t="shared" si="6965"/>
        <v>19844</v>
      </c>
      <c r="I2069" s="31">
        <f t="shared" si="6966"/>
        <v>0</v>
      </c>
      <c r="J2069" s="31">
        <f t="shared" si="6967"/>
        <v>0</v>
      </c>
      <c r="K2069" s="31">
        <f t="shared" si="6968"/>
        <v>0</v>
      </c>
      <c r="L2069" s="31">
        <f t="shared" si="7004"/>
        <v>19065.900000000001</v>
      </c>
      <c r="M2069" s="31">
        <f t="shared" si="7005"/>
        <v>19194.200000000001</v>
      </c>
      <c r="N2069" s="31">
        <f t="shared" si="7006"/>
        <v>19844</v>
      </c>
      <c r="O2069" s="31">
        <f t="shared" si="7041"/>
        <v>0</v>
      </c>
      <c r="P2069" s="31">
        <f t="shared" si="6970"/>
        <v>0</v>
      </c>
      <c r="Q2069" s="31">
        <f t="shared" si="6971"/>
        <v>0</v>
      </c>
      <c r="R2069" s="31">
        <f t="shared" si="7007"/>
        <v>19065.900000000001</v>
      </c>
      <c r="S2069" s="31">
        <f t="shared" si="7008"/>
        <v>19194.200000000001</v>
      </c>
      <c r="T2069" s="31">
        <f t="shared" si="7009"/>
        <v>19844</v>
      </c>
      <c r="U2069" s="31">
        <f t="shared" si="7042"/>
        <v>0</v>
      </c>
      <c r="V2069" s="31">
        <f t="shared" si="6973"/>
        <v>0</v>
      </c>
      <c r="W2069" s="31">
        <f t="shared" si="6974"/>
        <v>0</v>
      </c>
      <c r="X2069" s="31">
        <f t="shared" si="7010"/>
        <v>19065.900000000001</v>
      </c>
      <c r="Y2069" s="31">
        <f t="shared" si="7011"/>
        <v>19194.200000000001</v>
      </c>
      <c r="Z2069" s="31">
        <f t="shared" si="7012"/>
        <v>19844</v>
      </c>
      <c r="AA2069" s="31">
        <f t="shared" si="6975"/>
        <v>0</v>
      </c>
      <c r="AB2069" s="31">
        <f t="shared" si="6976"/>
        <v>0</v>
      </c>
      <c r="AC2069" s="31">
        <f t="shared" si="6977"/>
        <v>0</v>
      </c>
      <c r="AD2069" s="31">
        <f t="shared" si="7013"/>
        <v>19065.900000000001</v>
      </c>
      <c r="AE2069" s="31">
        <f t="shared" si="7014"/>
        <v>19194.200000000001</v>
      </c>
      <c r="AF2069" s="31">
        <f t="shared" si="7015"/>
        <v>19844</v>
      </c>
      <c r="AG2069" s="31">
        <f t="shared" si="6978"/>
        <v>0</v>
      </c>
      <c r="AH2069" s="31">
        <f t="shared" si="6979"/>
        <v>0</v>
      </c>
      <c r="AI2069" s="31">
        <f t="shared" si="6980"/>
        <v>0</v>
      </c>
      <c r="AJ2069" s="31">
        <f t="shared" si="7016"/>
        <v>19065.900000000001</v>
      </c>
      <c r="AK2069" s="31">
        <f t="shared" si="7017"/>
        <v>19194.200000000001</v>
      </c>
      <c r="AL2069" s="31">
        <f t="shared" si="7018"/>
        <v>19844</v>
      </c>
      <c r="AM2069" s="31">
        <f t="shared" si="6981"/>
        <v>0</v>
      </c>
      <c r="AN2069" s="31">
        <f t="shared" si="6982"/>
        <v>0</v>
      </c>
      <c r="AO2069" s="31">
        <f t="shared" si="6983"/>
        <v>0</v>
      </c>
      <c r="AP2069" s="31">
        <f t="shared" si="7019"/>
        <v>19065.900000000001</v>
      </c>
      <c r="AQ2069" s="31">
        <f t="shared" si="7020"/>
        <v>19194.200000000001</v>
      </c>
      <c r="AR2069" s="31">
        <f t="shared" si="7021"/>
        <v>19844</v>
      </c>
      <c r="AS2069" s="31">
        <f t="shared" si="6984"/>
        <v>0</v>
      </c>
      <c r="AT2069" s="31">
        <f t="shared" si="6985"/>
        <v>0</v>
      </c>
      <c r="AU2069" s="31">
        <f t="shared" si="6986"/>
        <v>0</v>
      </c>
      <c r="AV2069" s="31">
        <f t="shared" si="7022"/>
        <v>19065.900000000001</v>
      </c>
      <c r="AW2069" s="31">
        <f t="shared" si="7023"/>
        <v>19194.200000000001</v>
      </c>
      <c r="AX2069" s="31">
        <f t="shared" si="7024"/>
        <v>19844</v>
      </c>
      <c r="AY2069" s="31">
        <f t="shared" si="6987"/>
        <v>0</v>
      </c>
      <c r="AZ2069" s="31">
        <f t="shared" si="6988"/>
        <v>0</v>
      </c>
      <c r="BA2069" s="31">
        <f t="shared" si="6989"/>
        <v>0</v>
      </c>
      <c r="BB2069" s="31">
        <f t="shared" si="7025"/>
        <v>19065.900000000001</v>
      </c>
      <c r="BC2069" s="31">
        <f t="shared" si="7026"/>
        <v>19194.200000000001</v>
      </c>
      <c r="BD2069" s="31">
        <f t="shared" si="7027"/>
        <v>19844</v>
      </c>
      <c r="BE2069" s="31">
        <f t="shared" si="6990"/>
        <v>0</v>
      </c>
      <c r="BF2069" s="31">
        <f t="shared" si="6991"/>
        <v>0</v>
      </c>
      <c r="BG2069" s="31">
        <f t="shared" si="6992"/>
        <v>0</v>
      </c>
      <c r="BH2069" s="31">
        <f t="shared" si="7028"/>
        <v>19065.900000000001</v>
      </c>
      <c r="BI2069" s="31">
        <f t="shared" si="7029"/>
        <v>19194.200000000001</v>
      </c>
      <c r="BJ2069" s="31">
        <f t="shared" si="7030"/>
        <v>19844</v>
      </c>
      <c r="BK2069" s="31">
        <f t="shared" si="7043"/>
        <v>0</v>
      </c>
      <c r="BL2069" s="31">
        <f t="shared" si="6994"/>
        <v>0</v>
      </c>
      <c r="BM2069" s="31">
        <f t="shared" si="6995"/>
        <v>0</v>
      </c>
      <c r="BN2069" s="31">
        <f t="shared" si="7031"/>
        <v>19065.900000000001</v>
      </c>
      <c r="BO2069" s="31">
        <f t="shared" si="7032"/>
        <v>19194.200000000001</v>
      </c>
      <c r="BP2069" s="31">
        <f t="shared" si="7033"/>
        <v>19844</v>
      </c>
      <c r="BQ2069" s="31">
        <f t="shared" si="6996"/>
        <v>0</v>
      </c>
      <c r="BR2069" s="31">
        <f t="shared" si="6997"/>
        <v>0</v>
      </c>
      <c r="BS2069" s="31">
        <f t="shared" si="7034"/>
        <v>19065.900000000001</v>
      </c>
      <c r="BT2069" s="31">
        <f t="shared" si="7035"/>
        <v>19194.200000000001</v>
      </c>
      <c r="BU2069" s="31">
        <f t="shared" si="7036"/>
        <v>19844</v>
      </c>
      <c r="BV2069" s="31">
        <f t="shared" si="6998"/>
        <v>0</v>
      </c>
      <c r="BW2069" s="31">
        <f t="shared" si="6999"/>
        <v>0</v>
      </c>
      <c r="BX2069" s="31">
        <f t="shared" si="7037"/>
        <v>19065.900000000001</v>
      </c>
      <c r="BY2069" s="31">
        <f t="shared" si="7038"/>
        <v>19194.200000000001</v>
      </c>
      <c r="BZ2069" s="31">
        <f t="shared" si="7039"/>
        <v>19844</v>
      </c>
      <c r="CA2069" s="31">
        <f t="shared" si="7000"/>
        <v>0</v>
      </c>
      <c r="CB2069" s="31">
        <f t="shared" si="7001"/>
        <v>0</v>
      </c>
      <c r="CC2069" s="31">
        <f t="shared" si="7002"/>
        <v>0</v>
      </c>
      <c r="CD2069" s="31">
        <f t="shared" si="6960"/>
        <v>19065.900000000001</v>
      </c>
      <c r="CE2069" s="31">
        <f t="shared" si="6961"/>
        <v>19194.200000000001</v>
      </c>
      <c r="CF2069" s="31">
        <f t="shared" si="6962"/>
        <v>19844</v>
      </c>
      <c r="CG2069" s="31">
        <f t="shared" si="7003"/>
        <v>0</v>
      </c>
      <c r="CH2069" s="24"/>
      <c r="CI2069" s="40"/>
      <c r="CO2069" s="1" t="s">
        <v>31</v>
      </c>
    </row>
    <row r="2070" ht="15">
      <c r="A2070" s="41" t="s">
        <v>1188</v>
      </c>
      <c r="B2070" s="41" t="s">
        <v>642</v>
      </c>
      <c r="C2070" s="16"/>
      <c r="D2070" s="16"/>
      <c r="E2070" s="39" t="s">
        <v>54</v>
      </c>
      <c r="F2070" s="31">
        <f t="shared" si="7040"/>
        <v>19065.900000000001</v>
      </c>
      <c r="G2070" s="31">
        <f t="shared" si="6964"/>
        <v>19194.200000000001</v>
      </c>
      <c r="H2070" s="31">
        <f t="shared" si="6965"/>
        <v>19844</v>
      </c>
      <c r="I2070" s="31">
        <f t="shared" si="6966"/>
        <v>0</v>
      </c>
      <c r="J2070" s="31">
        <f t="shared" si="6967"/>
        <v>0</v>
      </c>
      <c r="K2070" s="31">
        <f t="shared" si="6968"/>
        <v>0</v>
      </c>
      <c r="L2070" s="31">
        <f t="shared" si="7004"/>
        <v>19065.900000000001</v>
      </c>
      <c r="M2070" s="31">
        <f t="shared" si="7005"/>
        <v>19194.200000000001</v>
      </c>
      <c r="N2070" s="31">
        <f t="shared" si="7006"/>
        <v>19844</v>
      </c>
      <c r="O2070" s="31">
        <f t="shared" si="7041"/>
        <v>0</v>
      </c>
      <c r="P2070" s="31">
        <f t="shared" si="6970"/>
        <v>0</v>
      </c>
      <c r="Q2070" s="31">
        <f t="shared" si="6971"/>
        <v>0</v>
      </c>
      <c r="R2070" s="31">
        <f t="shared" si="7007"/>
        <v>19065.900000000001</v>
      </c>
      <c r="S2070" s="31">
        <f t="shared" si="7008"/>
        <v>19194.200000000001</v>
      </c>
      <c r="T2070" s="31">
        <f t="shared" si="7009"/>
        <v>19844</v>
      </c>
      <c r="U2070" s="31">
        <f t="shared" si="7042"/>
        <v>0</v>
      </c>
      <c r="V2070" s="31">
        <f t="shared" si="6973"/>
        <v>0</v>
      </c>
      <c r="W2070" s="31">
        <f t="shared" si="6974"/>
        <v>0</v>
      </c>
      <c r="X2070" s="31">
        <f t="shared" si="7010"/>
        <v>19065.900000000001</v>
      </c>
      <c r="Y2070" s="31">
        <f t="shared" si="7011"/>
        <v>19194.200000000001</v>
      </c>
      <c r="Z2070" s="31">
        <f t="shared" si="7012"/>
        <v>19844</v>
      </c>
      <c r="AA2070" s="31">
        <f t="shared" si="6975"/>
        <v>0</v>
      </c>
      <c r="AB2070" s="31">
        <f t="shared" si="6976"/>
        <v>0</v>
      </c>
      <c r="AC2070" s="31">
        <f t="shared" si="6977"/>
        <v>0</v>
      </c>
      <c r="AD2070" s="31">
        <f t="shared" si="7013"/>
        <v>19065.900000000001</v>
      </c>
      <c r="AE2070" s="31">
        <f t="shared" si="7014"/>
        <v>19194.200000000001</v>
      </c>
      <c r="AF2070" s="31">
        <f t="shared" si="7015"/>
        <v>19844</v>
      </c>
      <c r="AG2070" s="31">
        <f t="shared" si="6978"/>
        <v>0</v>
      </c>
      <c r="AH2070" s="31">
        <f t="shared" si="6979"/>
        <v>0</v>
      </c>
      <c r="AI2070" s="31">
        <f t="shared" si="6980"/>
        <v>0</v>
      </c>
      <c r="AJ2070" s="31">
        <f t="shared" si="7016"/>
        <v>19065.900000000001</v>
      </c>
      <c r="AK2070" s="31">
        <f t="shared" si="7017"/>
        <v>19194.200000000001</v>
      </c>
      <c r="AL2070" s="31">
        <f t="shared" si="7018"/>
        <v>19844</v>
      </c>
      <c r="AM2070" s="31">
        <f t="shared" si="6981"/>
        <v>0</v>
      </c>
      <c r="AN2070" s="31">
        <f t="shared" si="6982"/>
        <v>0</v>
      </c>
      <c r="AO2070" s="31">
        <f t="shared" si="6983"/>
        <v>0</v>
      </c>
      <c r="AP2070" s="31">
        <f t="shared" si="7019"/>
        <v>19065.900000000001</v>
      </c>
      <c r="AQ2070" s="31">
        <f t="shared" si="7020"/>
        <v>19194.200000000001</v>
      </c>
      <c r="AR2070" s="31">
        <f t="shared" si="7021"/>
        <v>19844</v>
      </c>
      <c r="AS2070" s="31">
        <f t="shared" si="6984"/>
        <v>0</v>
      </c>
      <c r="AT2070" s="31">
        <f t="shared" si="6985"/>
        <v>0</v>
      </c>
      <c r="AU2070" s="31">
        <f t="shared" si="6986"/>
        <v>0</v>
      </c>
      <c r="AV2070" s="31">
        <f t="shared" si="7022"/>
        <v>19065.900000000001</v>
      </c>
      <c r="AW2070" s="31">
        <f t="shared" si="7023"/>
        <v>19194.200000000001</v>
      </c>
      <c r="AX2070" s="31">
        <f t="shared" si="7024"/>
        <v>19844</v>
      </c>
      <c r="AY2070" s="31">
        <f t="shared" si="6987"/>
        <v>0</v>
      </c>
      <c r="AZ2070" s="31">
        <f t="shared" si="6988"/>
        <v>0</v>
      </c>
      <c r="BA2070" s="31">
        <f t="shared" si="6989"/>
        <v>0</v>
      </c>
      <c r="BB2070" s="31">
        <f t="shared" si="7025"/>
        <v>19065.900000000001</v>
      </c>
      <c r="BC2070" s="31">
        <f t="shared" si="7026"/>
        <v>19194.200000000001</v>
      </c>
      <c r="BD2070" s="31">
        <f t="shared" si="7027"/>
        <v>19844</v>
      </c>
      <c r="BE2070" s="31">
        <f t="shared" si="6990"/>
        <v>0</v>
      </c>
      <c r="BF2070" s="31">
        <f t="shared" si="6991"/>
        <v>0</v>
      </c>
      <c r="BG2070" s="31">
        <f t="shared" si="6992"/>
        <v>0</v>
      </c>
      <c r="BH2070" s="31">
        <f t="shared" si="7028"/>
        <v>19065.900000000001</v>
      </c>
      <c r="BI2070" s="31">
        <f t="shared" si="7029"/>
        <v>19194.200000000001</v>
      </c>
      <c r="BJ2070" s="31">
        <f t="shared" si="7030"/>
        <v>19844</v>
      </c>
      <c r="BK2070" s="31">
        <f t="shared" si="7043"/>
        <v>0</v>
      </c>
      <c r="BL2070" s="31">
        <f t="shared" si="6994"/>
        <v>0</v>
      </c>
      <c r="BM2070" s="31">
        <f t="shared" si="6995"/>
        <v>0</v>
      </c>
      <c r="BN2070" s="31">
        <f t="shared" si="7031"/>
        <v>19065.900000000001</v>
      </c>
      <c r="BO2070" s="31">
        <f t="shared" si="7032"/>
        <v>19194.200000000001</v>
      </c>
      <c r="BP2070" s="31">
        <f t="shared" si="7033"/>
        <v>19844</v>
      </c>
      <c r="BQ2070" s="31">
        <f t="shared" si="6996"/>
        <v>0</v>
      </c>
      <c r="BR2070" s="31">
        <f t="shared" si="6997"/>
        <v>0</v>
      </c>
      <c r="BS2070" s="31">
        <f t="shared" si="7034"/>
        <v>19065.900000000001</v>
      </c>
      <c r="BT2070" s="31">
        <f t="shared" si="7035"/>
        <v>19194.200000000001</v>
      </c>
      <c r="BU2070" s="31">
        <f t="shared" si="7036"/>
        <v>19844</v>
      </c>
      <c r="BV2070" s="31">
        <f t="shared" si="6998"/>
        <v>0</v>
      </c>
      <c r="BW2070" s="31">
        <f t="shared" si="6999"/>
        <v>0</v>
      </c>
      <c r="BX2070" s="31">
        <f t="shared" si="7037"/>
        <v>19065.900000000001</v>
      </c>
      <c r="BY2070" s="31">
        <f t="shared" si="7038"/>
        <v>19194.200000000001</v>
      </c>
      <c r="BZ2070" s="31">
        <f t="shared" si="7039"/>
        <v>19844</v>
      </c>
      <c r="CA2070" s="31">
        <f t="shared" si="7000"/>
        <v>0</v>
      </c>
      <c r="CB2070" s="31">
        <f t="shared" si="7001"/>
        <v>0</v>
      </c>
      <c r="CC2070" s="31">
        <f t="shared" si="7002"/>
        <v>0</v>
      </c>
      <c r="CD2070" s="31">
        <f t="shared" si="6960"/>
        <v>19065.900000000001</v>
      </c>
      <c r="CE2070" s="31">
        <f t="shared" si="6961"/>
        <v>19194.200000000001</v>
      </c>
      <c r="CF2070" s="31">
        <f t="shared" si="6962"/>
        <v>19844</v>
      </c>
      <c r="CG2070" s="31">
        <f t="shared" si="7003"/>
        <v>0</v>
      </c>
      <c r="CH2070" s="24"/>
      <c r="CI2070" s="40"/>
      <c r="CM2070" s="1" t="s">
        <v>29</v>
      </c>
    </row>
    <row r="2071" ht="57.700000000000003">
      <c r="A2071" s="41" t="s">
        <v>1188</v>
      </c>
      <c r="B2071" s="17">
        <v>810</v>
      </c>
      <c r="C2071" s="16"/>
      <c r="D2071" s="16"/>
      <c r="E2071" s="39" t="s">
        <v>413</v>
      </c>
      <c r="F2071" s="31">
        <f t="shared" si="7040"/>
        <v>19065.900000000001</v>
      </c>
      <c r="G2071" s="31">
        <f t="shared" si="6964"/>
        <v>19194.200000000001</v>
      </c>
      <c r="H2071" s="31">
        <f t="shared" si="6965"/>
        <v>19844</v>
      </c>
      <c r="I2071" s="31">
        <f t="shared" si="6966"/>
        <v>0</v>
      </c>
      <c r="J2071" s="31">
        <f t="shared" si="6967"/>
        <v>0</v>
      </c>
      <c r="K2071" s="31">
        <f t="shared" si="6968"/>
        <v>0</v>
      </c>
      <c r="L2071" s="31">
        <f t="shared" si="7004"/>
        <v>19065.900000000001</v>
      </c>
      <c r="M2071" s="31">
        <f t="shared" si="7005"/>
        <v>19194.200000000001</v>
      </c>
      <c r="N2071" s="31">
        <f t="shared" si="7006"/>
        <v>19844</v>
      </c>
      <c r="O2071" s="31">
        <f t="shared" si="7041"/>
        <v>0</v>
      </c>
      <c r="P2071" s="31">
        <f t="shared" si="6970"/>
        <v>0</v>
      </c>
      <c r="Q2071" s="31">
        <f t="shared" si="6971"/>
        <v>0</v>
      </c>
      <c r="R2071" s="31">
        <f t="shared" si="7007"/>
        <v>19065.900000000001</v>
      </c>
      <c r="S2071" s="31">
        <f t="shared" si="7008"/>
        <v>19194.200000000001</v>
      </c>
      <c r="T2071" s="31">
        <f t="shared" si="7009"/>
        <v>19844</v>
      </c>
      <c r="U2071" s="31">
        <f t="shared" si="7042"/>
        <v>0</v>
      </c>
      <c r="V2071" s="31">
        <f t="shared" si="6973"/>
        <v>0</v>
      </c>
      <c r="W2071" s="31">
        <f t="shared" si="6974"/>
        <v>0</v>
      </c>
      <c r="X2071" s="31">
        <f t="shared" si="7010"/>
        <v>19065.900000000001</v>
      </c>
      <c r="Y2071" s="31">
        <f t="shared" si="7011"/>
        <v>19194.200000000001</v>
      </c>
      <c r="Z2071" s="31">
        <f t="shared" si="7012"/>
        <v>19844</v>
      </c>
      <c r="AA2071" s="31">
        <f t="shared" si="6975"/>
        <v>0</v>
      </c>
      <c r="AB2071" s="31">
        <f t="shared" si="6976"/>
        <v>0</v>
      </c>
      <c r="AC2071" s="31">
        <f t="shared" si="6977"/>
        <v>0</v>
      </c>
      <c r="AD2071" s="31">
        <f t="shared" si="7013"/>
        <v>19065.900000000001</v>
      </c>
      <c r="AE2071" s="31">
        <f t="shared" si="7014"/>
        <v>19194.200000000001</v>
      </c>
      <c r="AF2071" s="31">
        <f t="shared" si="7015"/>
        <v>19844</v>
      </c>
      <c r="AG2071" s="31">
        <f t="shared" si="6978"/>
        <v>0</v>
      </c>
      <c r="AH2071" s="31">
        <f t="shared" si="6979"/>
        <v>0</v>
      </c>
      <c r="AI2071" s="31">
        <f t="shared" si="6980"/>
        <v>0</v>
      </c>
      <c r="AJ2071" s="31">
        <f t="shared" si="7016"/>
        <v>19065.900000000001</v>
      </c>
      <c r="AK2071" s="31">
        <f t="shared" si="7017"/>
        <v>19194.200000000001</v>
      </c>
      <c r="AL2071" s="31">
        <f t="shared" si="7018"/>
        <v>19844</v>
      </c>
      <c r="AM2071" s="31">
        <f t="shared" si="6981"/>
        <v>0</v>
      </c>
      <c r="AN2071" s="31">
        <f t="shared" si="6982"/>
        <v>0</v>
      </c>
      <c r="AO2071" s="31">
        <f t="shared" si="6983"/>
        <v>0</v>
      </c>
      <c r="AP2071" s="31">
        <f t="shared" si="7019"/>
        <v>19065.900000000001</v>
      </c>
      <c r="AQ2071" s="31">
        <f t="shared" si="7020"/>
        <v>19194.200000000001</v>
      </c>
      <c r="AR2071" s="31">
        <f t="shared" si="7021"/>
        <v>19844</v>
      </c>
      <c r="AS2071" s="31">
        <f t="shared" si="6984"/>
        <v>0</v>
      </c>
      <c r="AT2071" s="31">
        <f t="shared" si="6985"/>
        <v>0</v>
      </c>
      <c r="AU2071" s="31">
        <f t="shared" si="6986"/>
        <v>0</v>
      </c>
      <c r="AV2071" s="31">
        <f t="shared" si="7022"/>
        <v>19065.900000000001</v>
      </c>
      <c r="AW2071" s="31">
        <f t="shared" si="7023"/>
        <v>19194.200000000001</v>
      </c>
      <c r="AX2071" s="31">
        <f t="shared" si="7024"/>
        <v>19844</v>
      </c>
      <c r="AY2071" s="31">
        <f t="shared" si="6987"/>
        <v>0</v>
      </c>
      <c r="AZ2071" s="31">
        <f t="shared" si="6988"/>
        <v>0</v>
      </c>
      <c r="BA2071" s="31">
        <f t="shared" si="6989"/>
        <v>0</v>
      </c>
      <c r="BB2071" s="31">
        <f t="shared" si="7025"/>
        <v>19065.900000000001</v>
      </c>
      <c r="BC2071" s="31">
        <f t="shared" si="7026"/>
        <v>19194.200000000001</v>
      </c>
      <c r="BD2071" s="31">
        <f t="shared" si="7027"/>
        <v>19844</v>
      </c>
      <c r="BE2071" s="31">
        <f t="shared" si="6990"/>
        <v>0</v>
      </c>
      <c r="BF2071" s="31">
        <f t="shared" si="6991"/>
        <v>0</v>
      </c>
      <c r="BG2071" s="31">
        <f t="shared" si="6992"/>
        <v>0</v>
      </c>
      <c r="BH2071" s="31">
        <f t="shared" si="7028"/>
        <v>19065.900000000001</v>
      </c>
      <c r="BI2071" s="31">
        <f t="shared" si="7029"/>
        <v>19194.200000000001</v>
      </c>
      <c r="BJ2071" s="31">
        <f t="shared" si="7030"/>
        <v>19844</v>
      </c>
      <c r="BK2071" s="31">
        <f t="shared" si="7043"/>
        <v>0</v>
      </c>
      <c r="BL2071" s="31">
        <f t="shared" si="6994"/>
        <v>0</v>
      </c>
      <c r="BM2071" s="31">
        <f t="shared" si="6995"/>
        <v>0</v>
      </c>
      <c r="BN2071" s="31">
        <f t="shared" si="7031"/>
        <v>19065.900000000001</v>
      </c>
      <c r="BO2071" s="31">
        <f t="shared" si="7032"/>
        <v>19194.200000000001</v>
      </c>
      <c r="BP2071" s="31">
        <f t="shared" si="7033"/>
        <v>19844</v>
      </c>
      <c r="BQ2071" s="31">
        <f t="shared" si="6996"/>
        <v>0</v>
      </c>
      <c r="BR2071" s="31">
        <f t="shared" si="6997"/>
        <v>0</v>
      </c>
      <c r="BS2071" s="31">
        <f t="shared" si="7034"/>
        <v>19065.900000000001</v>
      </c>
      <c r="BT2071" s="31">
        <f t="shared" si="7035"/>
        <v>19194.200000000001</v>
      </c>
      <c r="BU2071" s="31">
        <f t="shared" si="7036"/>
        <v>19844</v>
      </c>
      <c r="BV2071" s="31">
        <f t="shared" si="6998"/>
        <v>0</v>
      </c>
      <c r="BW2071" s="31">
        <f t="shared" si="6999"/>
        <v>0</v>
      </c>
      <c r="BX2071" s="31">
        <f t="shared" si="7037"/>
        <v>19065.900000000001</v>
      </c>
      <c r="BY2071" s="31">
        <f t="shared" si="7038"/>
        <v>19194.200000000001</v>
      </c>
      <c r="BZ2071" s="31">
        <f t="shared" si="7039"/>
        <v>19844</v>
      </c>
      <c r="CA2071" s="31">
        <f t="shared" si="7000"/>
        <v>0</v>
      </c>
      <c r="CB2071" s="31">
        <f t="shared" si="7001"/>
        <v>0</v>
      </c>
      <c r="CC2071" s="31">
        <f t="shared" si="7002"/>
        <v>0</v>
      </c>
      <c r="CD2071" s="31">
        <f t="shared" si="6960"/>
        <v>19065.900000000001</v>
      </c>
      <c r="CE2071" s="31">
        <f t="shared" si="6961"/>
        <v>19194.200000000001</v>
      </c>
      <c r="CF2071" s="31">
        <f t="shared" si="6962"/>
        <v>19844</v>
      </c>
      <c r="CG2071" s="31">
        <f t="shared" si="7003"/>
        <v>0</v>
      </c>
      <c r="CH2071" s="24"/>
      <c r="CI2071" s="40"/>
      <c r="CN2071" s="1" t="s">
        <v>30</v>
      </c>
    </row>
    <row r="2072" ht="15">
      <c r="A2072" s="41" t="s">
        <v>1188</v>
      </c>
      <c r="B2072" s="17">
        <v>810</v>
      </c>
      <c r="C2072" s="16" t="s">
        <v>66</v>
      </c>
      <c r="D2072" s="16" t="s">
        <v>313</v>
      </c>
      <c r="E2072" s="39" t="s">
        <v>1082</v>
      </c>
      <c r="F2072" s="31">
        <v>19065.900000000001</v>
      </c>
      <c r="G2072" s="31">
        <v>19194.200000000001</v>
      </c>
      <c r="H2072" s="31">
        <v>19844</v>
      </c>
      <c r="I2072" s="31"/>
      <c r="J2072" s="31"/>
      <c r="K2072" s="31"/>
      <c r="L2072" s="31">
        <f t="shared" si="7004"/>
        <v>19065.900000000001</v>
      </c>
      <c r="M2072" s="31">
        <f t="shared" si="7005"/>
        <v>19194.200000000001</v>
      </c>
      <c r="N2072" s="31">
        <f t="shared" si="7006"/>
        <v>19844</v>
      </c>
      <c r="O2072" s="31"/>
      <c r="P2072" s="31"/>
      <c r="Q2072" s="31"/>
      <c r="R2072" s="31">
        <f t="shared" si="7007"/>
        <v>19065.900000000001</v>
      </c>
      <c r="S2072" s="31">
        <f t="shared" si="7008"/>
        <v>19194.200000000001</v>
      </c>
      <c r="T2072" s="31">
        <f t="shared" si="7009"/>
        <v>19844</v>
      </c>
      <c r="U2072" s="31"/>
      <c r="V2072" s="31"/>
      <c r="W2072" s="31"/>
      <c r="X2072" s="31">
        <f t="shared" si="7010"/>
        <v>19065.900000000001</v>
      </c>
      <c r="Y2072" s="31">
        <f t="shared" si="7011"/>
        <v>19194.200000000001</v>
      </c>
      <c r="Z2072" s="31">
        <f t="shared" si="7012"/>
        <v>19844</v>
      </c>
      <c r="AA2072" s="31"/>
      <c r="AB2072" s="31"/>
      <c r="AC2072" s="31"/>
      <c r="AD2072" s="31">
        <f t="shared" si="7013"/>
        <v>19065.900000000001</v>
      </c>
      <c r="AE2072" s="31">
        <f t="shared" si="7014"/>
        <v>19194.200000000001</v>
      </c>
      <c r="AF2072" s="31">
        <f t="shared" si="7015"/>
        <v>19844</v>
      </c>
      <c r="AG2072" s="31"/>
      <c r="AH2072" s="31"/>
      <c r="AI2072" s="31"/>
      <c r="AJ2072" s="31">
        <f t="shared" si="7016"/>
        <v>19065.900000000001</v>
      </c>
      <c r="AK2072" s="31">
        <f t="shared" si="7017"/>
        <v>19194.200000000001</v>
      </c>
      <c r="AL2072" s="31">
        <f t="shared" si="7018"/>
        <v>19844</v>
      </c>
      <c r="AM2072" s="31"/>
      <c r="AN2072" s="31"/>
      <c r="AO2072" s="31"/>
      <c r="AP2072" s="31">
        <f t="shared" si="7019"/>
        <v>19065.900000000001</v>
      </c>
      <c r="AQ2072" s="31">
        <f t="shared" si="7020"/>
        <v>19194.200000000001</v>
      </c>
      <c r="AR2072" s="31">
        <f t="shared" si="7021"/>
        <v>19844</v>
      </c>
      <c r="AS2072" s="31"/>
      <c r="AT2072" s="31"/>
      <c r="AU2072" s="31"/>
      <c r="AV2072" s="31">
        <f t="shared" si="7022"/>
        <v>19065.900000000001</v>
      </c>
      <c r="AW2072" s="31">
        <f t="shared" si="7023"/>
        <v>19194.200000000001</v>
      </c>
      <c r="AX2072" s="31">
        <f t="shared" si="7024"/>
        <v>19844</v>
      </c>
      <c r="AY2072" s="31"/>
      <c r="AZ2072" s="31"/>
      <c r="BA2072" s="31"/>
      <c r="BB2072" s="31">
        <f t="shared" si="7025"/>
        <v>19065.900000000001</v>
      </c>
      <c r="BC2072" s="31">
        <f t="shared" si="7026"/>
        <v>19194.200000000001</v>
      </c>
      <c r="BD2072" s="31">
        <f t="shared" si="7027"/>
        <v>19844</v>
      </c>
      <c r="BE2072" s="31"/>
      <c r="BF2072" s="31"/>
      <c r="BG2072" s="31"/>
      <c r="BH2072" s="31">
        <f t="shared" si="7028"/>
        <v>19065.900000000001</v>
      </c>
      <c r="BI2072" s="31">
        <f t="shared" si="7029"/>
        <v>19194.200000000001</v>
      </c>
      <c r="BJ2072" s="31">
        <f t="shared" si="7030"/>
        <v>19844</v>
      </c>
      <c r="BK2072" s="31"/>
      <c r="BL2072" s="31"/>
      <c r="BM2072" s="31"/>
      <c r="BN2072" s="31">
        <f t="shared" si="7031"/>
        <v>19065.900000000001</v>
      </c>
      <c r="BO2072" s="31">
        <f t="shared" si="7032"/>
        <v>19194.200000000001</v>
      </c>
      <c r="BP2072" s="31">
        <f t="shared" si="7033"/>
        <v>19844</v>
      </c>
      <c r="BQ2072" s="31"/>
      <c r="BR2072" s="31"/>
      <c r="BS2072" s="31">
        <f t="shared" si="7034"/>
        <v>19065.900000000001</v>
      </c>
      <c r="BT2072" s="31">
        <f t="shared" si="7035"/>
        <v>19194.200000000001</v>
      </c>
      <c r="BU2072" s="31">
        <f t="shared" si="7036"/>
        <v>19844</v>
      </c>
      <c r="BV2072" s="31"/>
      <c r="BW2072" s="31"/>
      <c r="BX2072" s="31">
        <f t="shared" si="7037"/>
        <v>19065.900000000001</v>
      </c>
      <c r="BY2072" s="31">
        <f t="shared" si="7038"/>
        <v>19194.200000000001</v>
      </c>
      <c r="BZ2072" s="31">
        <f t="shared" si="7039"/>
        <v>19844</v>
      </c>
      <c r="CA2072" s="31"/>
      <c r="CB2072" s="31"/>
      <c r="CC2072" s="31"/>
      <c r="CD2072" s="31">
        <f t="shared" si="6960"/>
        <v>19065.900000000001</v>
      </c>
      <c r="CE2072" s="31">
        <f t="shared" si="6961"/>
        <v>19194.200000000001</v>
      </c>
      <c r="CF2072" s="31">
        <f t="shared" si="6962"/>
        <v>19844</v>
      </c>
      <c r="CG2072" s="31"/>
      <c r="CH2072" s="24"/>
      <c r="CI2072" s="40"/>
    </row>
    <row r="2073" ht="52.700000000000003" hidden="1">
      <c r="A2073" s="41" t="s">
        <v>1190</v>
      </c>
      <c r="B2073" s="17"/>
      <c r="C2073" s="16"/>
      <c r="D2073" s="16"/>
      <c r="E2073" s="39" t="s">
        <v>1191</v>
      </c>
      <c r="F2073" s="31">
        <f t="shared" si="7040"/>
        <v>0</v>
      </c>
      <c r="G2073" s="31">
        <f t="shared" si="6964"/>
        <v>0</v>
      </c>
      <c r="H2073" s="31">
        <f t="shared" si="6965"/>
        <v>0</v>
      </c>
      <c r="I2073" s="31">
        <f t="shared" si="6966"/>
        <v>0</v>
      </c>
      <c r="J2073" s="31">
        <f t="shared" si="6967"/>
        <v>0</v>
      </c>
      <c r="K2073" s="31">
        <f t="shared" si="6968"/>
        <v>0</v>
      </c>
      <c r="L2073" s="31">
        <f t="shared" si="7004"/>
        <v>0</v>
      </c>
      <c r="M2073" s="31">
        <f t="shared" si="7005"/>
        <v>0</v>
      </c>
      <c r="N2073" s="31">
        <f t="shared" si="7006"/>
        <v>0</v>
      </c>
      <c r="O2073" s="31">
        <f t="shared" si="7041"/>
        <v>0</v>
      </c>
      <c r="P2073" s="31">
        <f t="shared" si="6970"/>
        <v>0</v>
      </c>
      <c r="Q2073" s="31">
        <f t="shared" si="6971"/>
        <v>0</v>
      </c>
      <c r="R2073" s="31">
        <f t="shared" si="7007"/>
        <v>0</v>
      </c>
      <c r="S2073" s="31">
        <f t="shared" si="7008"/>
        <v>0</v>
      </c>
      <c r="T2073" s="31">
        <f t="shared" si="7009"/>
        <v>0</v>
      </c>
      <c r="U2073" s="31">
        <f t="shared" si="7042"/>
        <v>0</v>
      </c>
      <c r="V2073" s="31">
        <f t="shared" si="6973"/>
        <v>0</v>
      </c>
      <c r="W2073" s="31">
        <f t="shared" si="6974"/>
        <v>0</v>
      </c>
      <c r="X2073" s="31">
        <f t="shared" si="7010"/>
        <v>0</v>
      </c>
      <c r="Y2073" s="31">
        <f t="shared" si="7011"/>
        <v>0</v>
      </c>
      <c r="Z2073" s="31">
        <f t="shared" si="7012"/>
        <v>0</v>
      </c>
      <c r="AA2073" s="31">
        <f t="shared" si="6975"/>
        <v>0</v>
      </c>
      <c r="AB2073" s="31">
        <f t="shared" si="6976"/>
        <v>0</v>
      </c>
      <c r="AC2073" s="31">
        <f t="shared" si="6977"/>
        <v>0</v>
      </c>
      <c r="AD2073" s="31">
        <f t="shared" si="7013"/>
        <v>0</v>
      </c>
      <c r="AE2073" s="31">
        <f t="shared" si="7014"/>
        <v>0</v>
      </c>
      <c r="AF2073" s="31">
        <f t="shared" si="7015"/>
        <v>0</v>
      </c>
      <c r="AG2073" s="31">
        <f t="shared" si="6978"/>
        <v>0</v>
      </c>
      <c r="AH2073" s="31">
        <f t="shared" si="6979"/>
        <v>0</v>
      </c>
      <c r="AI2073" s="31">
        <f t="shared" si="6980"/>
        <v>0</v>
      </c>
      <c r="AJ2073" s="31">
        <f t="shared" si="7016"/>
        <v>0</v>
      </c>
      <c r="AK2073" s="31">
        <f t="shared" si="7017"/>
        <v>0</v>
      </c>
      <c r="AL2073" s="31">
        <f t="shared" si="7018"/>
        <v>0</v>
      </c>
      <c r="AM2073" s="31">
        <f t="shared" si="6981"/>
        <v>0</v>
      </c>
      <c r="AN2073" s="31">
        <f t="shared" si="6982"/>
        <v>0</v>
      </c>
      <c r="AO2073" s="31">
        <f t="shared" si="6983"/>
        <v>0</v>
      </c>
      <c r="AP2073" s="31">
        <f t="shared" si="7019"/>
        <v>0</v>
      </c>
      <c r="AQ2073" s="31">
        <f t="shared" si="7020"/>
        <v>0</v>
      </c>
      <c r="AR2073" s="31">
        <f t="shared" si="7021"/>
        <v>0</v>
      </c>
      <c r="AS2073" s="31">
        <f t="shared" si="6984"/>
        <v>0</v>
      </c>
      <c r="AT2073" s="31">
        <f t="shared" si="6985"/>
        <v>0</v>
      </c>
      <c r="AU2073" s="31">
        <f t="shared" si="6986"/>
        <v>0</v>
      </c>
      <c r="AV2073" s="31">
        <f t="shared" si="7022"/>
        <v>0</v>
      </c>
      <c r="AW2073" s="31">
        <f t="shared" si="7023"/>
        <v>0</v>
      </c>
      <c r="AX2073" s="31">
        <f t="shared" si="7024"/>
        <v>0</v>
      </c>
      <c r="AY2073" s="31">
        <f t="shared" si="6987"/>
        <v>0</v>
      </c>
      <c r="AZ2073" s="31">
        <f t="shared" si="6988"/>
        <v>0</v>
      </c>
      <c r="BA2073" s="31">
        <f t="shared" si="6989"/>
        <v>0</v>
      </c>
      <c r="BB2073" s="31">
        <f t="shared" si="7025"/>
        <v>0</v>
      </c>
      <c r="BC2073" s="31">
        <f t="shared" si="7026"/>
        <v>0</v>
      </c>
      <c r="BD2073" s="31">
        <f t="shared" si="7027"/>
        <v>0</v>
      </c>
      <c r="BE2073" s="31">
        <f t="shared" si="6990"/>
        <v>0</v>
      </c>
      <c r="BF2073" s="31">
        <f t="shared" si="6991"/>
        <v>0</v>
      </c>
      <c r="BG2073" s="31">
        <f t="shared" si="6992"/>
        <v>0</v>
      </c>
      <c r="BH2073" s="31">
        <f t="shared" si="7028"/>
        <v>0</v>
      </c>
      <c r="BI2073" s="31">
        <f t="shared" si="7029"/>
        <v>0</v>
      </c>
      <c r="BJ2073" s="31">
        <f t="shared" si="7030"/>
        <v>0</v>
      </c>
      <c r="BK2073" s="31">
        <f t="shared" si="7043"/>
        <v>0</v>
      </c>
      <c r="BL2073" s="31">
        <f t="shared" si="6994"/>
        <v>0</v>
      </c>
      <c r="BM2073" s="31">
        <f t="shared" si="6995"/>
        <v>0</v>
      </c>
      <c r="BN2073" s="31">
        <f t="shared" si="7031"/>
        <v>0</v>
      </c>
      <c r="BO2073" s="31">
        <f t="shared" si="7032"/>
        <v>0</v>
      </c>
      <c r="BP2073" s="31">
        <f t="shared" si="7033"/>
        <v>0</v>
      </c>
      <c r="BQ2073" s="31">
        <f t="shared" si="6996"/>
        <v>0</v>
      </c>
      <c r="BR2073" s="31">
        <f t="shared" si="6997"/>
        <v>0</v>
      </c>
      <c r="BS2073" s="31">
        <f t="shared" si="7034"/>
        <v>0</v>
      </c>
      <c r="BT2073" s="31">
        <f t="shared" si="7035"/>
        <v>0</v>
      </c>
      <c r="BU2073" s="31">
        <f t="shared" si="7036"/>
        <v>0</v>
      </c>
      <c r="BV2073" s="31">
        <f t="shared" si="6998"/>
        <v>0</v>
      </c>
      <c r="BW2073" s="31">
        <f t="shared" si="6999"/>
        <v>0</v>
      </c>
      <c r="BX2073" s="31">
        <f t="shared" si="7037"/>
        <v>0</v>
      </c>
      <c r="BY2073" s="31">
        <f t="shared" si="7038"/>
        <v>0</v>
      </c>
      <c r="BZ2073" s="31">
        <f t="shared" si="7039"/>
        <v>0</v>
      </c>
      <c r="CA2073" s="31">
        <f t="shared" si="7000"/>
        <v>0</v>
      </c>
      <c r="CB2073" s="31">
        <f t="shared" si="7001"/>
        <v>0</v>
      </c>
      <c r="CC2073" s="31">
        <f t="shared" si="7002"/>
        <v>0</v>
      </c>
      <c r="CD2073" s="31">
        <f t="shared" si="6960"/>
        <v>0</v>
      </c>
      <c r="CE2073" s="31">
        <f t="shared" si="6961"/>
        <v>0</v>
      </c>
      <c r="CF2073" s="31">
        <f t="shared" si="6962"/>
        <v>0</v>
      </c>
      <c r="CG2073" s="31">
        <f t="shared" si="7003"/>
        <v>0</v>
      </c>
      <c r="CH2073" s="24">
        <v>0</v>
      </c>
      <c r="CI2073" s="40"/>
      <c r="CL2073" s="1" t="s">
        <v>28</v>
      </c>
    </row>
    <row r="2074" ht="29.850000000000001" hidden="1">
      <c r="A2074" s="41" t="s">
        <v>1192</v>
      </c>
      <c r="B2074" s="17"/>
      <c r="C2074" s="16"/>
      <c r="D2074" s="16"/>
      <c r="E2074" s="39" t="s">
        <v>1193</v>
      </c>
      <c r="F2074" s="31">
        <f t="shared" si="7040"/>
        <v>0</v>
      </c>
      <c r="G2074" s="31">
        <f t="shared" si="6964"/>
        <v>0</v>
      </c>
      <c r="H2074" s="31">
        <f t="shared" si="6965"/>
        <v>0</v>
      </c>
      <c r="I2074" s="31">
        <f t="shared" si="6966"/>
        <v>0</v>
      </c>
      <c r="J2074" s="31">
        <f t="shared" si="6967"/>
        <v>0</v>
      </c>
      <c r="K2074" s="31">
        <f t="shared" si="6968"/>
        <v>0</v>
      </c>
      <c r="L2074" s="31">
        <f t="shared" si="7004"/>
        <v>0</v>
      </c>
      <c r="M2074" s="31">
        <f t="shared" si="7005"/>
        <v>0</v>
      </c>
      <c r="N2074" s="31">
        <f t="shared" si="7006"/>
        <v>0</v>
      </c>
      <c r="O2074" s="31">
        <f t="shared" si="7041"/>
        <v>0</v>
      </c>
      <c r="P2074" s="31">
        <f t="shared" si="6970"/>
        <v>0</v>
      </c>
      <c r="Q2074" s="31">
        <f t="shared" si="6971"/>
        <v>0</v>
      </c>
      <c r="R2074" s="31">
        <f t="shared" si="7007"/>
        <v>0</v>
      </c>
      <c r="S2074" s="31">
        <f t="shared" si="7008"/>
        <v>0</v>
      </c>
      <c r="T2074" s="31">
        <f t="shared" si="7009"/>
        <v>0</v>
      </c>
      <c r="U2074" s="31">
        <f t="shared" si="7042"/>
        <v>0</v>
      </c>
      <c r="V2074" s="31">
        <f t="shared" si="6973"/>
        <v>0</v>
      </c>
      <c r="W2074" s="31">
        <f t="shared" si="6974"/>
        <v>0</v>
      </c>
      <c r="X2074" s="31">
        <f t="shared" si="7010"/>
        <v>0</v>
      </c>
      <c r="Y2074" s="31">
        <f t="shared" si="7011"/>
        <v>0</v>
      </c>
      <c r="Z2074" s="31">
        <f t="shared" si="7012"/>
        <v>0</v>
      </c>
      <c r="AA2074" s="31">
        <f t="shared" si="6975"/>
        <v>0</v>
      </c>
      <c r="AB2074" s="31">
        <f t="shared" si="6976"/>
        <v>0</v>
      </c>
      <c r="AC2074" s="31">
        <f t="shared" si="6977"/>
        <v>0</v>
      </c>
      <c r="AD2074" s="31">
        <f t="shared" si="7013"/>
        <v>0</v>
      </c>
      <c r="AE2074" s="31">
        <f t="shared" si="7014"/>
        <v>0</v>
      </c>
      <c r="AF2074" s="31">
        <f t="shared" si="7015"/>
        <v>0</v>
      </c>
      <c r="AG2074" s="31">
        <f t="shared" si="6978"/>
        <v>0</v>
      </c>
      <c r="AH2074" s="31">
        <f t="shared" si="6979"/>
        <v>0</v>
      </c>
      <c r="AI2074" s="31">
        <f t="shared" si="6980"/>
        <v>0</v>
      </c>
      <c r="AJ2074" s="31">
        <f t="shared" si="7016"/>
        <v>0</v>
      </c>
      <c r="AK2074" s="31">
        <f t="shared" si="7017"/>
        <v>0</v>
      </c>
      <c r="AL2074" s="31">
        <f t="shared" si="7018"/>
        <v>0</v>
      </c>
      <c r="AM2074" s="31">
        <f t="shared" si="6981"/>
        <v>0</v>
      </c>
      <c r="AN2074" s="31">
        <f t="shared" si="6982"/>
        <v>0</v>
      </c>
      <c r="AO2074" s="31">
        <f t="shared" si="6983"/>
        <v>0</v>
      </c>
      <c r="AP2074" s="31">
        <f t="shared" si="7019"/>
        <v>0</v>
      </c>
      <c r="AQ2074" s="31">
        <f t="shared" si="7020"/>
        <v>0</v>
      </c>
      <c r="AR2074" s="31">
        <f t="shared" si="7021"/>
        <v>0</v>
      </c>
      <c r="AS2074" s="31">
        <f t="shared" si="6984"/>
        <v>0</v>
      </c>
      <c r="AT2074" s="31">
        <f t="shared" si="6985"/>
        <v>0</v>
      </c>
      <c r="AU2074" s="31">
        <f t="shared" si="6986"/>
        <v>0</v>
      </c>
      <c r="AV2074" s="31">
        <f t="shared" si="7022"/>
        <v>0</v>
      </c>
      <c r="AW2074" s="31">
        <f t="shared" si="7023"/>
        <v>0</v>
      </c>
      <c r="AX2074" s="31">
        <f t="shared" si="7024"/>
        <v>0</v>
      </c>
      <c r="AY2074" s="31">
        <f t="shared" si="6987"/>
        <v>0</v>
      </c>
      <c r="AZ2074" s="31">
        <f t="shared" si="6988"/>
        <v>0</v>
      </c>
      <c r="BA2074" s="31">
        <f t="shared" si="6989"/>
        <v>0</v>
      </c>
      <c r="BB2074" s="31">
        <f t="shared" si="7025"/>
        <v>0</v>
      </c>
      <c r="BC2074" s="31">
        <f t="shared" si="7026"/>
        <v>0</v>
      </c>
      <c r="BD2074" s="31">
        <f t="shared" si="7027"/>
        <v>0</v>
      </c>
      <c r="BE2074" s="31">
        <f t="shared" si="6990"/>
        <v>0</v>
      </c>
      <c r="BF2074" s="31">
        <f t="shared" si="6991"/>
        <v>0</v>
      </c>
      <c r="BG2074" s="31">
        <f t="shared" si="6992"/>
        <v>0</v>
      </c>
      <c r="BH2074" s="31">
        <f t="shared" si="7028"/>
        <v>0</v>
      </c>
      <c r="BI2074" s="31">
        <f t="shared" si="7029"/>
        <v>0</v>
      </c>
      <c r="BJ2074" s="31">
        <f t="shared" si="7030"/>
        <v>0</v>
      </c>
      <c r="BK2074" s="31">
        <f t="shared" si="7043"/>
        <v>0</v>
      </c>
      <c r="BL2074" s="31">
        <f t="shared" si="6994"/>
        <v>0</v>
      </c>
      <c r="BM2074" s="31">
        <f t="shared" si="6995"/>
        <v>0</v>
      </c>
      <c r="BN2074" s="31">
        <f t="shared" si="7031"/>
        <v>0</v>
      </c>
      <c r="BO2074" s="31">
        <f t="shared" si="7032"/>
        <v>0</v>
      </c>
      <c r="BP2074" s="31">
        <f t="shared" si="7033"/>
        <v>0</v>
      </c>
      <c r="BQ2074" s="31">
        <f t="shared" si="6996"/>
        <v>0</v>
      </c>
      <c r="BR2074" s="31">
        <f t="shared" si="6997"/>
        <v>0</v>
      </c>
      <c r="BS2074" s="31">
        <f t="shared" si="7034"/>
        <v>0</v>
      </c>
      <c r="BT2074" s="31">
        <f t="shared" si="7035"/>
        <v>0</v>
      </c>
      <c r="BU2074" s="31">
        <f t="shared" si="7036"/>
        <v>0</v>
      </c>
      <c r="BV2074" s="31">
        <f t="shared" si="6998"/>
        <v>0</v>
      </c>
      <c r="BW2074" s="31">
        <f t="shared" si="6999"/>
        <v>0</v>
      </c>
      <c r="BX2074" s="31">
        <f t="shared" si="7037"/>
        <v>0</v>
      </c>
      <c r="BY2074" s="31">
        <f t="shared" si="7038"/>
        <v>0</v>
      </c>
      <c r="BZ2074" s="31">
        <f t="shared" si="7039"/>
        <v>0</v>
      </c>
      <c r="CA2074" s="31">
        <f t="shared" si="7000"/>
        <v>0</v>
      </c>
      <c r="CB2074" s="31">
        <f t="shared" si="7001"/>
        <v>0</v>
      </c>
      <c r="CC2074" s="31">
        <f t="shared" si="7002"/>
        <v>0</v>
      </c>
      <c r="CD2074" s="31">
        <f t="shared" si="6960"/>
        <v>0</v>
      </c>
      <c r="CE2074" s="31">
        <f t="shared" si="6961"/>
        <v>0</v>
      </c>
      <c r="CF2074" s="31">
        <f t="shared" si="6962"/>
        <v>0</v>
      </c>
      <c r="CG2074" s="31">
        <f t="shared" si="7003"/>
        <v>0</v>
      </c>
      <c r="CH2074" s="24">
        <v>0</v>
      </c>
      <c r="CI2074" s="40"/>
      <c r="CO2074" s="1" t="s">
        <v>31</v>
      </c>
    </row>
    <row r="2075" ht="29.850000000000001" hidden="1">
      <c r="A2075" s="41" t="s">
        <v>1192</v>
      </c>
      <c r="B2075" s="17">
        <v>200</v>
      </c>
      <c r="C2075" s="16"/>
      <c r="D2075" s="16"/>
      <c r="E2075" s="39" t="s">
        <v>40</v>
      </c>
      <c r="F2075" s="31">
        <f t="shared" si="7040"/>
        <v>0</v>
      </c>
      <c r="G2075" s="31">
        <f t="shared" si="6964"/>
        <v>0</v>
      </c>
      <c r="H2075" s="31">
        <f t="shared" si="6965"/>
        <v>0</v>
      </c>
      <c r="I2075" s="31">
        <f t="shared" si="6966"/>
        <v>0</v>
      </c>
      <c r="J2075" s="31">
        <f t="shared" si="6967"/>
        <v>0</v>
      </c>
      <c r="K2075" s="31">
        <f t="shared" si="6968"/>
        <v>0</v>
      </c>
      <c r="L2075" s="31">
        <f t="shared" si="7004"/>
        <v>0</v>
      </c>
      <c r="M2075" s="31">
        <f t="shared" si="7005"/>
        <v>0</v>
      </c>
      <c r="N2075" s="31">
        <f t="shared" si="7006"/>
        <v>0</v>
      </c>
      <c r="O2075" s="31">
        <f t="shared" si="7041"/>
        <v>0</v>
      </c>
      <c r="P2075" s="31">
        <f t="shared" si="6970"/>
        <v>0</v>
      </c>
      <c r="Q2075" s="31">
        <f t="shared" si="6971"/>
        <v>0</v>
      </c>
      <c r="R2075" s="31">
        <f t="shared" si="7007"/>
        <v>0</v>
      </c>
      <c r="S2075" s="31">
        <f t="shared" si="7008"/>
        <v>0</v>
      </c>
      <c r="T2075" s="31">
        <f t="shared" si="7009"/>
        <v>0</v>
      </c>
      <c r="U2075" s="31">
        <f t="shared" si="7042"/>
        <v>0</v>
      </c>
      <c r="V2075" s="31">
        <f t="shared" si="6973"/>
        <v>0</v>
      </c>
      <c r="W2075" s="31">
        <f t="shared" si="6974"/>
        <v>0</v>
      </c>
      <c r="X2075" s="31">
        <f t="shared" si="7010"/>
        <v>0</v>
      </c>
      <c r="Y2075" s="31">
        <f t="shared" si="7011"/>
        <v>0</v>
      </c>
      <c r="Z2075" s="31">
        <f t="shared" si="7012"/>
        <v>0</v>
      </c>
      <c r="AA2075" s="31">
        <f t="shared" si="6975"/>
        <v>0</v>
      </c>
      <c r="AB2075" s="31">
        <f t="shared" si="6976"/>
        <v>0</v>
      </c>
      <c r="AC2075" s="31">
        <f t="shared" si="6977"/>
        <v>0</v>
      </c>
      <c r="AD2075" s="31">
        <f t="shared" si="7013"/>
        <v>0</v>
      </c>
      <c r="AE2075" s="31">
        <f t="shared" si="7014"/>
        <v>0</v>
      </c>
      <c r="AF2075" s="31">
        <f t="shared" si="7015"/>
        <v>0</v>
      </c>
      <c r="AG2075" s="31">
        <f t="shared" si="6978"/>
        <v>0</v>
      </c>
      <c r="AH2075" s="31">
        <f t="shared" si="6979"/>
        <v>0</v>
      </c>
      <c r="AI2075" s="31">
        <f t="shared" si="6980"/>
        <v>0</v>
      </c>
      <c r="AJ2075" s="31">
        <f t="shared" si="7016"/>
        <v>0</v>
      </c>
      <c r="AK2075" s="31">
        <f t="shared" si="7017"/>
        <v>0</v>
      </c>
      <c r="AL2075" s="31">
        <f t="shared" si="7018"/>
        <v>0</v>
      </c>
      <c r="AM2075" s="31">
        <f t="shared" si="6981"/>
        <v>0</v>
      </c>
      <c r="AN2075" s="31">
        <f t="shared" si="6982"/>
        <v>0</v>
      </c>
      <c r="AO2075" s="31">
        <f t="shared" si="6983"/>
        <v>0</v>
      </c>
      <c r="AP2075" s="31">
        <f t="shared" si="7019"/>
        <v>0</v>
      </c>
      <c r="AQ2075" s="31">
        <f t="shared" si="7020"/>
        <v>0</v>
      </c>
      <c r="AR2075" s="31">
        <f t="shared" si="7021"/>
        <v>0</v>
      </c>
      <c r="AS2075" s="31">
        <f t="shared" si="6984"/>
        <v>0</v>
      </c>
      <c r="AT2075" s="31">
        <f t="shared" si="6985"/>
        <v>0</v>
      </c>
      <c r="AU2075" s="31">
        <f t="shared" si="6986"/>
        <v>0</v>
      </c>
      <c r="AV2075" s="31">
        <f t="shared" si="7022"/>
        <v>0</v>
      </c>
      <c r="AW2075" s="31">
        <f t="shared" si="7023"/>
        <v>0</v>
      </c>
      <c r="AX2075" s="31">
        <f t="shared" si="7024"/>
        <v>0</v>
      </c>
      <c r="AY2075" s="31">
        <f t="shared" si="6987"/>
        <v>0</v>
      </c>
      <c r="AZ2075" s="31">
        <f t="shared" si="6988"/>
        <v>0</v>
      </c>
      <c r="BA2075" s="31">
        <f t="shared" si="6989"/>
        <v>0</v>
      </c>
      <c r="BB2075" s="31">
        <f t="shared" si="7025"/>
        <v>0</v>
      </c>
      <c r="BC2075" s="31">
        <f t="shared" si="7026"/>
        <v>0</v>
      </c>
      <c r="BD2075" s="31">
        <f t="shared" si="7027"/>
        <v>0</v>
      </c>
      <c r="BE2075" s="31">
        <f t="shared" si="6990"/>
        <v>0</v>
      </c>
      <c r="BF2075" s="31">
        <f t="shared" si="6991"/>
        <v>0</v>
      </c>
      <c r="BG2075" s="31">
        <f t="shared" si="6992"/>
        <v>0</v>
      </c>
      <c r="BH2075" s="31">
        <f t="shared" si="7028"/>
        <v>0</v>
      </c>
      <c r="BI2075" s="31">
        <f t="shared" si="7029"/>
        <v>0</v>
      </c>
      <c r="BJ2075" s="31">
        <f t="shared" si="7030"/>
        <v>0</v>
      </c>
      <c r="BK2075" s="31">
        <f t="shared" si="7043"/>
        <v>0</v>
      </c>
      <c r="BL2075" s="31">
        <f t="shared" si="6994"/>
        <v>0</v>
      </c>
      <c r="BM2075" s="31">
        <f t="shared" si="6995"/>
        <v>0</v>
      </c>
      <c r="BN2075" s="31">
        <f t="shared" si="7031"/>
        <v>0</v>
      </c>
      <c r="BO2075" s="31">
        <f t="shared" si="7032"/>
        <v>0</v>
      </c>
      <c r="BP2075" s="31">
        <f t="shared" si="7033"/>
        <v>0</v>
      </c>
      <c r="BQ2075" s="31">
        <f t="shared" si="6996"/>
        <v>0</v>
      </c>
      <c r="BR2075" s="31">
        <f t="shared" si="6997"/>
        <v>0</v>
      </c>
      <c r="BS2075" s="31">
        <f t="shared" si="7034"/>
        <v>0</v>
      </c>
      <c r="BT2075" s="31">
        <f t="shared" si="7035"/>
        <v>0</v>
      </c>
      <c r="BU2075" s="31">
        <f t="shared" si="7036"/>
        <v>0</v>
      </c>
      <c r="BV2075" s="31">
        <f t="shared" si="6998"/>
        <v>0</v>
      </c>
      <c r="BW2075" s="31">
        <f t="shared" si="6999"/>
        <v>0</v>
      </c>
      <c r="BX2075" s="31">
        <f t="shared" si="7037"/>
        <v>0</v>
      </c>
      <c r="BY2075" s="31">
        <f t="shared" si="7038"/>
        <v>0</v>
      </c>
      <c r="BZ2075" s="31">
        <f t="shared" si="7039"/>
        <v>0</v>
      </c>
      <c r="CA2075" s="31">
        <f t="shared" si="7000"/>
        <v>0</v>
      </c>
      <c r="CB2075" s="31">
        <f t="shared" si="7001"/>
        <v>0</v>
      </c>
      <c r="CC2075" s="31">
        <f t="shared" si="7002"/>
        <v>0</v>
      </c>
      <c r="CD2075" s="31">
        <f t="shared" si="6960"/>
        <v>0</v>
      </c>
      <c r="CE2075" s="31">
        <f t="shared" si="6961"/>
        <v>0</v>
      </c>
      <c r="CF2075" s="31">
        <f t="shared" si="6962"/>
        <v>0</v>
      </c>
      <c r="CG2075" s="31">
        <f t="shared" si="7003"/>
        <v>0</v>
      </c>
      <c r="CH2075" s="24">
        <v>0</v>
      </c>
      <c r="CI2075" s="40"/>
      <c r="CM2075" s="1" t="s">
        <v>29</v>
      </c>
    </row>
    <row r="2076" ht="43.75" hidden="1">
      <c r="A2076" s="41" t="s">
        <v>1192</v>
      </c>
      <c r="B2076" s="17">
        <v>240</v>
      </c>
      <c r="C2076" s="16"/>
      <c r="D2076" s="16"/>
      <c r="E2076" s="39" t="s">
        <v>41</v>
      </c>
      <c r="F2076" s="31">
        <f t="shared" si="7040"/>
        <v>0</v>
      </c>
      <c r="G2076" s="31">
        <f t="shared" si="6964"/>
        <v>0</v>
      </c>
      <c r="H2076" s="31">
        <f t="shared" si="6965"/>
        <v>0</v>
      </c>
      <c r="I2076" s="31">
        <f t="shared" si="6966"/>
        <v>0</v>
      </c>
      <c r="J2076" s="31">
        <f t="shared" si="6967"/>
        <v>0</v>
      </c>
      <c r="K2076" s="31">
        <f t="shared" si="6968"/>
        <v>0</v>
      </c>
      <c r="L2076" s="31">
        <f t="shared" si="7004"/>
        <v>0</v>
      </c>
      <c r="M2076" s="31">
        <f t="shared" si="7005"/>
        <v>0</v>
      </c>
      <c r="N2076" s="31">
        <f t="shared" si="7006"/>
        <v>0</v>
      </c>
      <c r="O2076" s="31">
        <f t="shared" si="7041"/>
        <v>0</v>
      </c>
      <c r="P2076" s="31">
        <f t="shared" si="6970"/>
        <v>0</v>
      </c>
      <c r="Q2076" s="31">
        <f t="shared" si="6971"/>
        <v>0</v>
      </c>
      <c r="R2076" s="31">
        <f t="shared" si="7007"/>
        <v>0</v>
      </c>
      <c r="S2076" s="31">
        <f t="shared" si="7008"/>
        <v>0</v>
      </c>
      <c r="T2076" s="31">
        <f t="shared" si="7009"/>
        <v>0</v>
      </c>
      <c r="U2076" s="31">
        <f t="shared" si="7042"/>
        <v>0</v>
      </c>
      <c r="V2076" s="31">
        <f t="shared" si="6973"/>
        <v>0</v>
      </c>
      <c r="W2076" s="31">
        <f t="shared" si="6974"/>
        <v>0</v>
      </c>
      <c r="X2076" s="31">
        <f t="shared" si="7010"/>
        <v>0</v>
      </c>
      <c r="Y2076" s="31">
        <f t="shared" si="7011"/>
        <v>0</v>
      </c>
      <c r="Z2076" s="31">
        <f t="shared" si="7012"/>
        <v>0</v>
      </c>
      <c r="AA2076" s="31">
        <f t="shared" si="6975"/>
        <v>0</v>
      </c>
      <c r="AB2076" s="31">
        <f t="shared" si="6976"/>
        <v>0</v>
      </c>
      <c r="AC2076" s="31">
        <f t="shared" si="6977"/>
        <v>0</v>
      </c>
      <c r="AD2076" s="31">
        <f t="shared" si="7013"/>
        <v>0</v>
      </c>
      <c r="AE2076" s="31">
        <f t="shared" si="7014"/>
        <v>0</v>
      </c>
      <c r="AF2076" s="31">
        <f t="shared" si="7015"/>
        <v>0</v>
      </c>
      <c r="AG2076" s="31">
        <f t="shared" si="6978"/>
        <v>0</v>
      </c>
      <c r="AH2076" s="31">
        <f t="shared" si="6979"/>
        <v>0</v>
      </c>
      <c r="AI2076" s="31">
        <f t="shared" si="6980"/>
        <v>0</v>
      </c>
      <c r="AJ2076" s="31">
        <f t="shared" si="7016"/>
        <v>0</v>
      </c>
      <c r="AK2076" s="31">
        <f t="shared" si="7017"/>
        <v>0</v>
      </c>
      <c r="AL2076" s="31">
        <f t="shared" si="7018"/>
        <v>0</v>
      </c>
      <c r="AM2076" s="31">
        <f t="shared" si="6981"/>
        <v>0</v>
      </c>
      <c r="AN2076" s="31">
        <f t="shared" si="6982"/>
        <v>0</v>
      </c>
      <c r="AO2076" s="31">
        <f t="shared" si="6983"/>
        <v>0</v>
      </c>
      <c r="AP2076" s="31">
        <f t="shared" si="7019"/>
        <v>0</v>
      </c>
      <c r="AQ2076" s="31">
        <f t="shared" si="7020"/>
        <v>0</v>
      </c>
      <c r="AR2076" s="31">
        <f t="shared" si="7021"/>
        <v>0</v>
      </c>
      <c r="AS2076" s="31">
        <f t="shared" si="6984"/>
        <v>0</v>
      </c>
      <c r="AT2076" s="31">
        <f t="shared" si="6985"/>
        <v>0</v>
      </c>
      <c r="AU2076" s="31">
        <f t="shared" si="6986"/>
        <v>0</v>
      </c>
      <c r="AV2076" s="31">
        <f t="shared" si="7022"/>
        <v>0</v>
      </c>
      <c r="AW2076" s="31">
        <f t="shared" si="7023"/>
        <v>0</v>
      </c>
      <c r="AX2076" s="31">
        <f t="shared" si="7024"/>
        <v>0</v>
      </c>
      <c r="AY2076" s="31">
        <f t="shared" si="6987"/>
        <v>0</v>
      </c>
      <c r="AZ2076" s="31">
        <f t="shared" si="6988"/>
        <v>0</v>
      </c>
      <c r="BA2076" s="31">
        <f t="shared" si="6989"/>
        <v>0</v>
      </c>
      <c r="BB2076" s="31">
        <f t="shared" si="7025"/>
        <v>0</v>
      </c>
      <c r="BC2076" s="31">
        <f t="shared" si="7026"/>
        <v>0</v>
      </c>
      <c r="BD2076" s="31">
        <f t="shared" si="7027"/>
        <v>0</v>
      </c>
      <c r="BE2076" s="31">
        <f t="shared" si="6990"/>
        <v>0</v>
      </c>
      <c r="BF2076" s="31">
        <f t="shared" si="6991"/>
        <v>0</v>
      </c>
      <c r="BG2076" s="31">
        <f t="shared" si="6992"/>
        <v>0</v>
      </c>
      <c r="BH2076" s="31">
        <f t="shared" si="7028"/>
        <v>0</v>
      </c>
      <c r="BI2076" s="31">
        <f t="shared" si="7029"/>
        <v>0</v>
      </c>
      <c r="BJ2076" s="31">
        <f t="shared" si="7030"/>
        <v>0</v>
      </c>
      <c r="BK2076" s="31">
        <f t="shared" si="7043"/>
        <v>0</v>
      </c>
      <c r="BL2076" s="31">
        <f t="shared" si="6994"/>
        <v>0</v>
      </c>
      <c r="BM2076" s="31">
        <f t="shared" si="6995"/>
        <v>0</v>
      </c>
      <c r="BN2076" s="31">
        <f t="shared" si="7031"/>
        <v>0</v>
      </c>
      <c r="BO2076" s="31">
        <f t="shared" si="7032"/>
        <v>0</v>
      </c>
      <c r="BP2076" s="31">
        <f t="shared" si="7033"/>
        <v>0</v>
      </c>
      <c r="BQ2076" s="31">
        <f t="shared" si="6996"/>
        <v>0</v>
      </c>
      <c r="BR2076" s="31">
        <f t="shared" si="6997"/>
        <v>0</v>
      </c>
      <c r="BS2076" s="31">
        <f t="shared" si="7034"/>
        <v>0</v>
      </c>
      <c r="BT2076" s="31">
        <f t="shared" si="7035"/>
        <v>0</v>
      </c>
      <c r="BU2076" s="31">
        <f t="shared" si="7036"/>
        <v>0</v>
      </c>
      <c r="BV2076" s="31">
        <f t="shared" si="6998"/>
        <v>0</v>
      </c>
      <c r="BW2076" s="31">
        <f t="shared" si="6999"/>
        <v>0</v>
      </c>
      <c r="BX2076" s="31">
        <f t="shared" si="7037"/>
        <v>0</v>
      </c>
      <c r="BY2076" s="31">
        <f t="shared" si="7038"/>
        <v>0</v>
      </c>
      <c r="BZ2076" s="31">
        <f t="shared" si="7039"/>
        <v>0</v>
      </c>
      <c r="CA2076" s="31">
        <f t="shared" si="7000"/>
        <v>0</v>
      </c>
      <c r="CB2076" s="31">
        <f t="shared" si="7001"/>
        <v>0</v>
      </c>
      <c r="CC2076" s="31">
        <f t="shared" si="7002"/>
        <v>0</v>
      </c>
      <c r="CD2076" s="31">
        <f t="shared" si="6960"/>
        <v>0</v>
      </c>
      <c r="CE2076" s="31">
        <f t="shared" si="6961"/>
        <v>0</v>
      </c>
      <c r="CF2076" s="31">
        <f t="shared" si="6962"/>
        <v>0</v>
      </c>
      <c r="CG2076" s="31">
        <f t="shared" si="7003"/>
        <v>0</v>
      </c>
      <c r="CH2076" s="24">
        <v>0</v>
      </c>
      <c r="CI2076" s="40"/>
      <c r="CN2076" s="1" t="s">
        <v>30</v>
      </c>
    </row>
    <row r="2077" ht="29.850000000000001" hidden="1">
      <c r="A2077" s="41" t="s">
        <v>1192</v>
      </c>
      <c r="B2077" s="17">
        <v>240</v>
      </c>
      <c r="C2077" s="16" t="s">
        <v>66</v>
      </c>
      <c r="D2077" s="16" t="s">
        <v>395</v>
      </c>
      <c r="E2077" s="39" t="s">
        <v>1125</v>
      </c>
      <c r="F2077" s="31"/>
      <c r="G2077" s="31"/>
      <c r="H2077" s="31"/>
      <c r="I2077" s="31"/>
      <c r="J2077" s="31"/>
      <c r="K2077" s="31"/>
      <c r="L2077" s="31">
        <f t="shared" si="7004"/>
        <v>0</v>
      </c>
      <c r="M2077" s="31">
        <f t="shared" si="7005"/>
        <v>0</v>
      </c>
      <c r="N2077" s="31">
        <f t="shared" si="7006"/>
        <v>0</v>
      </c>
      <c r="O2077" s="31"/>
      <c r="P2077" s="31"/>
      <c r="Q2077" s="31"/>
      <c r="R2077" s="31">
        <f t="shared" si="7007"/>
        <v>0</v>
      </c>
      <c r="S2077" s="31">
        <f t="shared" si="7008"/>
        <v>0</v>
      </c>
      <c r="T2077" s="31">
        <f t="shared" si="7009"/>
        <v>0</v>
      </c>
      <c r="U2077" s="31"/>
      <c r="V2077" s="31"/>
      <c r="W2077" s="31"/>
      <c r="X2077" s="31">
        <f t="shared" si="7010"/>
        <v>0</v>
      </c>
      <c r="Y2077" s="31">
        <f t="shared" si="7011"/>
        <v>0</v>
      </c>
      <c r="Z2077" s="31">
        <f t="shared" si="7012"/>
        <v>0</v>
      </c>
      <c r="AA2077" s="31"/>
      <c r="AB2077" s="31"/>
      <c r="AC2077" s="31"/>
      <c r="AD2077" s="31">
        <f t="shared" si="7013"/>
        <v>0</v>
      </c>
      <c r="AE2077" s="31">
        <f t="shared" si="7014"/>
        <v>0</v>
      </c>
      <c r="AF2077" s="31">
        <f t="shared" si="7015"/>
        <v>0</v>
      </c>
      <c r="AG2077" s="31"/>
      <c r="AH2077" s="31"/>
      <c r="AI2077" s="31"/>
      <c r="AJ2077" s="31">
        <f t="shared" si="7016"/>
        <v>0</v>
      </c>
      <c r="AK2077" s="31">
        <f t="shared" si="7017"/>
        <v>0</v>
      </c>
      <c r="AL2077" s="31">
        <f t="shared" si="7018"/>
        <v>0</v>
      </c>
      <c r="AM2077" s="31"/>
      <c r="AN2077" s="31"/>
      <c r="AO2077" s="31"/>
      <c r="AP2077" s="31">
        <f t="shared" si="7019"/>
        <v>0</v>
      </c>
      <c r="AQ2077" s="31">
        <f t="shared" si="7020"/>
        <v>0</v>
      </c>
      <c r="AR2077" s="31">
        <f t="shared" si="7021"/>
        <v>0</v>
      </c>
      <c r="AS2077" s="31"/>
      <c r="AT2077" s="31"/>
      <c r="AU2077" s="31"/>
      <c r="AV2077" s="31">
        <f t="shared" si="7022"/>
        <v>0</v>
      </c>
      <c r="AW2077" s="31">
        <f t="shared" si="7023"/>
        <v>0</v>
      </c>
      <c r="AX2077" s="31">
        <f t="shared" si="7024"/>
        <v>0</v>
      </c>
      <c r="AY2077" s="31"/>
      <c r="AZ2077" s="31"/>
      <c r="BA2077" s="31"/>
      <c r="BB2077" s="31">
        <f t="shared" si="7025"/>
        <v>0</v>
      </c>
      <c r="BC2077" s="31">
        <f t="shared" si="7026"/>
        <v>0</v>
      </c>
      <c r="BD2077" s="31">
        <f t="shared" si="7027"/>
        <v>0</v>
      </c>
      <c r="BE2077" s="31"/>
      <c r="BF2077" s="31"/>
      <c r="BG2077" s="31"/>
      <c r="BH2077" s="31">
        <f t="shared" si="7028"/>
        <v>0</v>
      </c>
      <c r="BI2077" s="31">
        <f t="shared" si="7029"/>
        <v>0</v>
      </c>
      <c r="BJ2077" s="31">
        <f t="shared" si="7030"/>
        <v>0</v>
      </c>
      <c r="BK2077" s="31"/>
      <c r="BL2077" s="31"/>
      <c r="BM2077" s="31"/>
      <c r="BN2077" s="31">
        <f t="shared" si="7031"/>
        <v>0</v>
      </c>
      <c r="BO2077" s="31">
        <f t="shared" si="7032"/>
        <v>0</v>
      </c>
      <c r="BP2077" s="31">
        <f t="shared" si="7033"/>
        <v>0</v>
      </c>
      <c r="BQ2077" s="31"/>
      <c r="BR2077" s="31"/>
      <c r="BS2077" s="31">
        <f t="shared" si="7034"/>
        <v>0</v>
      </c>
      <c r="BT2077" s="31">
        <f t="shared" si="7035"/>
        <v>0</v>
      </c>
      <c r="BU2077" s="31">
        <f t="shared" si="7036"/>
        <v>0</v>
      </c>
      <c r="BV2077" s="31"/>
      <c r="BW2077" s="31"/>
      <c r="BX2077" s="31">
        <f t="shared" si="7037"/>
        <v>0</v>
      </c>
      <c r="BY2077" s="31">
        <f t="shared" si="7038"/>
        <v>0</v>
      </c>
      <c r="BZ2077" s="31">
        <f t="shared" si="7039"/>
        <v>0</v>
      </c>
      <c r="CA2077" s="31"/>
      <c r="CB2077" s="31"/>
      <c r="CC2077" s="31"/>
      <c r="CD2077" s="31">
        <f t="shared" si="6960"/>
        <v>0</v>
      </c>
      <c r="CE2077" s="31">
        <f t="shared" si="6961"/>
        <v>0</v>
      </c>
      <c r="CF2077" s="31">
        <f t="shared" si="6962"/>
        <v>0</v>
      </c>
      <c r="CG2077" s="31"/>
      <c r="CH2077" s="24">
        <v>0</v>
      </c>
      <c r="CI2077" s="40"/>
    </row>
    <row r="2078" ht="52.700000000000003" hidden="1">
      <c r="A2078" s="41" t="s">
        <v>1194</v>
      </c>
      <c r="B2078" s="41"/>
      <c r="C2078" s="39"/>
      <c r="D2078" s="16"/>
      <c r="E2078" s="39" t="s">
        <v>1195</v>
      </c>
      <c r="F2078" s="31">
        <f>F2079+F2089+F2085</f>
        <v>0</v>
      </c>
      <c r="G2078" s="31">
        <f>G2079+G2089+G2085</f>
        <v>0</v>
      </c>
      <c r="H2078" s="31">
        <f>H2079+H2089+H2085</f>
        <v>0</v>
      </c>
      <c r="I2078" s="31">
        <f>I2079+I2089+I2085</f>
        <v>0</v>
      </c>
      <c r="J2078" s="31">
        <f>J2079+J2089+J2085</f>
        <v>0</v>
      </c>
      <c r="K2078" s="31">
        <f>K2079+K2089+K2085</f>
        <v>0</v>
      </c>
      <c r="L2078" s="31">
        <f t="shared" si="7004"/>
        <v>0</v>
      </c>
      <c r="M2078" s="31">
        <f t="shared" si="7005"/>
        <v>0</v>
      </c>
      <c r="N2078" s="31">
        <f t="shared" si="7006"/>
        <v>0</v>
      </c>
      <c r="O2078" s="31">
        <f>O2079+O2089+O2085</f>
        <v>0</v>
      </c>
      <c r="P2078" s="31">
        <f>P2079+P2089+P2085</f>
        <v>0</v>
      </c>
      <c r="Q2078" s="31">
        <f>Q2079+Q2089+Q2085</f>
        <v>0</v>
      </c>
      <c r="R2078" s="31">
        <f t="shared" si="7007"/>
        <v>0</v>
      </c>
      <c r="S2078" s="31">
        <f t="shared" si="7008"/>
        <v>0</v>
      </c>
      <c r="T2078" s="31">
        <f t="shared" si="7009"/>
        <v>0</v>
      </c>
      <c r="U2078" s="31">
        <f>U2079+U2089+U2085</f>
        <v>0</v>
      </c>
      <c r="V2078" s="31">
        <f>V2079+V2089+V2085</f>
        <v>0</v>
      </c>
      <c r="W2078" s="31">
        <f>W2079+W2089+W2085</f>
        <v>0</v>
      </c>
      <c r="X2078" s="31">
        <f t="shared" si="7010"/>
        <v>0</v>
      </c>
      <c r="Y2078" s="31">
        <f t="shared" si="7011"/>
        <v>0</v>
      </c>
      <c r="Z2078" s="31">
        <f t="shared" si="7012"/>
        <v>0</v>
      </c>
      <c r="AA2078" s="31">
        <f>AA2079+AA2089+AA2085</f>
        <v>0</v>
      </c>
      <c r="AB2078" s="31">
        <f>AB2079+AB2089+AB2085</f>
        <v>0</v>
      </c>
      <c r="AC2078" s="31">
        <f>AC2079+AC2089+AC2085</f>
        <v>0</v>
      </c>
      <c r="AD2078" s="31">
        <f t="shared" si="7013"/>
        <v>0</v>
      </c>
      <c r="AE2078" s="31">
        <f t="shared" si="7014"/>
        <v>0</v>
      </c>
      <c r="AF2078" s="31">
        <f t="shared" si="7015"/>
        <v>0</v>
      </c>
      <c r="AG2078" s="31">
        <f>AG2079+AG2089+AG2085</f>
        <v>0</v>
      </c>
      <c r="AH2078" s="31">
        <f>AH2079+AH2089+AH2085</f>
        <v>0</v>
      </c>
      <c r="AI2078" s="31">
        <f>AI2079+AI2089+AI2085</f>
        <v>0</v>
      </c>
      <c r="AJ2078" s="31">
        <f t="shared" si="7016"/>
        <v>0</v>
      </c>
      <c r="AK2078" s="31">
        <f t="shared" si="7017"/>
        <v>0</v>
      </c>
      <c r="AL2078" s="31">
        <f t="shared" si="7018"/>
        <v>0</v>
      </c>
      <c r="AM2078" s="31">
        <f>AM2079+AM2089+AM2085</f>
        <v>0</v>
      </c>
      <c r="AN2078" s="31">
        <f>AN2079+AN2089+AN2085</f>
        <v>0</v>
      </c>
      <c r="AO2078" s="31">
        <f>AO2079+AO2089+AO2085</f>
        <v>0</v>
      </c>
      <c r="AP2078" s="31">
        <f t="shared" si="7019"/>
        <v>0</v>
      </c>
      <c r="AQ2078" s="31">
        <f t="shared" si="7020"/>
        <v>0</v>
      </c>
      <c r="AR2078" s="31">
        <f t="shared" si="7021"/>
        <v>0</v>
      </c>
      <c r="AS2078" s="31">
        <f>AS2079+AS2089+AS2085</f>
        <v>0</v>
      </c>
      <c r="AT2078" s="31">
        <f>AT2079+AT2089+AT2085</f>
        <v>0</v>
      </c>
      <c r="AU2078" s="31">
        <f>AU2079+AU2089+AU2085</f>
        <v>0</v>
      </c>
      <c r="AV2078" s="31">
        <f t="shared" si="7022"/>
        <v>0</v>
      </c>
      <c r="AW2078" s="31">
        <f t="shared" si="7023"/>
        <v>0</v>
      </c>
      <c r="AX2078" s="31">
        <f t="shared" si="7024"/>
        <v>0</v>
      </c>
      <c r="AY2078" s="31">
        <f>AY2079+AY2089+AY2085</f>
        <v>0</v>
      </c>
      <c r="AZ2078" s="31">
        <f>AZ2079+AZ2089+AZ2085</f>
        <v>0</v>
      </c>
      <c r="BA2078" s="31">
        <f>BA2079+BA2089+BA2085</f>
        <v>0</v>
      </c>
      <c r="BB2078" s="31">
        <f t="shared" si="7025"/>
        <v>0</v>
      </c>
      <c r="BC2078" s="31">
        <f t="shared" si="7026"/>
        <v>0</v>
      </c>
      <c r="BD2078" s="31">
        <f t="shared" si="7027"/>
        <v>0</v>
      </c>
      <c r="BE2078" s="31">
        <f>BE2079+BE2089+BE2085</f>
        <v>0</v>
      </c>
      <c r="BF2078" s="31">
        <f>BF2079+BF2089+BF2085</f>
        <v>0</v>
      </c>
      <c r="BG2078" s="31">
        <f>BG2079+BG2089+BG2085</f>
        <v>0</v>
      </c>
      <c r="BH2078" s="31">
        <f t="shared" si="7028"/>
        <v>0</v>
      </c>
      <c r="BI2078" s="31">
        <f t="shared" si="7029"/>
        <v>0</v>
      </c>
      <c r="BJ2078" s="31">
        <f t="shared" si="7030"/>
        <v>0</v>
      </c>
      <c r="BK2078" s="31">
        <f>BK2079+BK2089+BK2085</f>
        <v>0</v>
      </c>
      <c r="BL2078" s="31">
        <f>BL2079+BL2089+BL2085</f>
        <v>0</v>
      </c>
      <c r="BM2078" s="31">
        <f>BM2079+BM2089+BM2085</f>
        <v>0</v>
      </c>
      <c r="BN2078" s="31">
        <f t="shared" si="7031"/>
        <v>0</v>
      </c>
      <c r="BO2078" s="31">
        <f t="shared" si="7032"/>
        <v>0</v>
      </c>
      <c r="BP2078" s="31">
        <f t="shared" si="7033"/>
        <v>0</v>
      </c>
      <c r="BQ2078" s="31">
        <f>BQ2079+BQ2089+BQ2085</f>
        <v>0</v>
      </c>
      <c r="BR2078" s="31">
        <f>BR2079+BR2089+BR2085</f>
        <v>0</v>
      </c>
      <c r="BS2078" s="31">
        <f t="shared" si="7034"/>
        <v>0</v>
      </c>
      <c r="BT2078" s="31">
        <f t="shared" si="7035"/>
        <v>0</v>
      </c>
      <c r="BU2078" s="31">
        <f t="shared" si="7036"/>
        <v>0</v>
      </c>
      <c r="BV2078" s="31">
        <f>BV2079+BV2089+BV2085</f>
        <v>0</v>
      </c>
      <c r="BW2078" s="31">
        <f>BW2079+BW2089+BW2085</f>
        <v>0</v>
      </c>
      <c r="BX2078" s="31">
        <f t="shared" si="7037"/>
        <v>0</v>
      </c>
      <c r="BY2078" s="31">
        <f t="shared" si="7038"/>
        <v>0</v>
      </c>
      <c r="BZ2078" s="31">
        <f t="shared" si="7039"/>
        <v>0</v>
      </c>
      <c r="CA2078" s="31">
        <f>CA2079+CA2089+CA2085</f>
        <v>0</v>
      </c>
      <c r="CB2078" s="31">
        <f>CB2079+CB2089+CB2085</f>
        <v>0</v>
      </c>
      <c r="CC2078" s="31">
        <f>CC2079+CC2089+CC2085</f>
        <v>0</v>
      </c>
      <c r="CD2078" s="31">
        <f t="shared" si="6960"/>
        <v>0</v>
      </c>
      <c r="CE2078" s="31">
        <f t="shared" si="6961"/>
        <v>0</v>
      </c>
      <c r="CF2078" s="31">
        <f t="shared" si="6962"/>
        <v>0</v>
      </c>
      <c r="CG2078" s="31">
        <f>CG2079+CG2089+CG2085</f>
        <v>0</v>
      </c>
      <c r="CH2078" s="24">
        <v>0</v>
      </c>
      <c r="CI2078" s="40"/>
      <c r="CL2078" s="1" t="s">
        <v>28</v>
      </c>
    </row>
    <row r="2079" ht="43.75" hidden="1">
      <c r="A2079" s="41" t="s">
        <v>1196</v>
      </c>
      <c r="B2079" s="41"/>
      <c r="C2079" s="39"/>
      <c r="D2079" s="16"/>
      <c r="E2079" s="39" t="s">
        <v>130</v>
      </c>
      <c r="F2079" s="31">
        <f t="shared" ref="F2079:F2080" si="7044">F2080</f>
        <v>0</v>
      </c>
      <c r="G2079" s="31">
        <f t="shared" ref="G2079:G2080" si="7045">G2080</f>
        <v>0</v>
      </c>
      <c r="H2079" s="31">
        <f t="shared" ref="H2079:H2080" si="7046">H2080</f>
        <v>0</v>
      </c>
      <c r="I2079" s="31">
        <f t="shared" ref="I2079:I2080" si="7047">I2080</f>
        <v>0</v>
      </c>
      <c r="J2079" s="31">
        <f t="shared" ref="J2079:J2080" si="7048">J2080</f>
        <v>0</v>
      </c>
      <c r="K2079" s="31">
        <f t="shared" ref="K2079:K2080" si="7049">K2080</f>
        <v>0</v>
      </c>
      <c r="L2079" s="31">
        <f t="shared" si="7004"/>
        <v>0</v>
      </c>
      <c r="M2079" s="31">
        <f t="shared" si="7005"/>
        <v>0</v>
      </c>
      <c r="N2079" s="31">
        <f t="shared" si="7006"/>
        <v>0</v>
      </c>
      <c r="O2079" s="31">
        <f t="shared" ref="O2079:O2080" si="7050">O2080</f>
        <v>0</v>
      </c>
      <c r="P2079" s="31">
        <f t="shared" ref="P2079:P2080" si="7051">P2080</f>
        <v>0</v>
      </c>
      <c r="Q2079" s="31">
        <f t="shared" ref="Q2079:Q2080" si="7052">Q2080</f>
        <v>0</v>
      </c>
      <c r="R2079" s="31">
        <f t="shared" si="7007"/>
        <v>0</v>
      </c>
      <c r="S2079" s="31">
        <f t="shared" si="7008"/>
        <v>0</v>
      </c>
      <c r="T2079" s="31">
        <f t="shared" si="7009"/>
        <v>0</v>
      </c>
      <c r="U2079" s="31">
        <f t="shared" ref="U2079:U2080" si="7053">U2080</f>
        <v>0</v>
      </c>
      <c r="V2079" s="31">
        <f t="shared" ref="V2079:V2080" si="7054">V2080</f>
        <v>0</v>
      </c>
      <c r="W2079" s="31">
        <f t="shared" ref="W2079:W2080" si="7055">W2080</f>
        <v>0</v>
      </c>
      <c r="X2079" s="31">
        <f t="shared" si="7010"/>
        <v>0</v>
      </c>
      <c r="Y2079" s="31">
        <f t="shared" si="7011"/>
        <v>0</v>
      </c>
      <c r="Z2079" s="31">
        <f t="shared" si="7012"/>
        <v>0</v>
      </c>
      <c r="AA2079" s="31">
        <f t="shared" ref="AA2079:AA2080" si="7056">AA2080</f>
        <v>0</v>
      </c>
      <c r="AB2079" s="31">
        <f t="shared" ref="AB2079:AB2080" si="7057">AB2080</f>
        <v>0</v>
      </c>
      <c r="AC2079" s="31">
        <f t="shared" ref="AC2079:AC2080" si="7058">AC2080</f>
        <v>0</v>
      </c>
      <c r="AD2079" s="31">
        <f t="shared" si="7013"/>
        <v>0</v>
      </c>
      <c r="AE2079" s="31">
        <f t="shared" si="7014"/>
        <v>0</v>
      </c>
      <c r="AF2079" s="31">
        <f t="shared" si="7015"/>
        <v>0</v>
      </c>
      <c r="AG2079" s="31">
        <f t="shared" ref="AG2079:AG2080" si="7059">AG2080</f>
        <v>0</v>
      </c>
      <c r="AH2079" s="31">
        <f t="shared" ref="AH2079:AH2080" si="7060">AH2080</f>
        <v>0</v>
      </c>
      <c r="AI2079" s="31">
        <f t="shared" ref="AI2079:AI2080" si="7061">AI2080</f>
        <v>0</v>
      </c>
      <c r="AJ2079" s="31">
        <f t="shared" si="7016"/>
        <v>0</v>
      </c>
      <c r="AK2079" s="31">
        <f t="shared" si="7017"/>
        <v>0</v>
      </c>
      <c r="AL2079" s="31">
        <f t="shared" si="7018"/>
        <v>0</v>
      </c>
      <c r="AM2079" s="31">
        <f t="shared" ref="AM2079:AM2080" si="7062">AM2080</f>
        <v>0</v>
      </c>
      <c r="AN2079" s="31">
        <f t="shared" ref="AN2079:AN2080" si="7063">AN2080</f>
        <v>0</v>
      </c>
      <c r="AO2079" s="31">
        <f t="shared" ref="AO2079:AO2080" si="7064">AO2080</f>
        <v>0</v>
      </c>
      <c r="AP2079" s="31">
        <f t="shared" si="7019"/>
        <v>0</v>
      </c>
      <c r="AQ2079" s="31">
        <f t="shared" si="7020"/>
        <v>0</v>
      </c>
      <c r="AR2079" s="31">
        <f t="shared" si="7021"/>
        <v>0</v>
      </c>
      <c r="AS2079" s="31">
        <f t="shared" ref="AS2079:AS2080" si="7065">AS2080</f>
        <v>0</v>
      </c>
      <c r="AT2079" s="31">
        <f t="shared" ref="AT2079:AT2080" si="7066">AT2080</f>
        <v>0</v>
      </c>
      <c r="AU2079" s="31">
        <f t="shared" ref="AU2079:AU2080" si="7067">AU2080</f>
        <v>0</v>
      </c>
      <c r="AV2079" s="31">
        <f t="shared" si="7022"/>
        <v>0</v>
      </c>
      <c r="AW2079" s="31">
        <f t="shared" si="7023"/>
        <v>0</v>
      </c>
      <c r="AX2079" s="31">
        <f t="shared" si="7024"/>
        <v>0</v>
      </c>
      <c r="AY2079" s="31">
        <f t="shared" ref="AY2079:AY2080" si="7068">AY2080</f>
        <v>0</v>
      </c>
      <c r="AZ2079" s="31">
        <f t="shared" ref="AZ2079:AZ2080" si="7069">AZ2080</f>
        <v>0</v>
      </c>
      <c r="BA2079" s="31">
        <f t="shared" ref="BA2079:BA2080" si="7070">BA2080</f>
        <v>0</v>
      </c>
      <c r="BB2079" s="31">
        <f t="shared" si="7025"/>
        <v>0</v>
      </c>
      <c r="BC2079" s="31">
        <f t="shared" si="7026"/>
        <v>0</v>
      </c>
      <c r="BD2079" s="31">
        <f t="shared" si="7027"/>
        <v>0</v>
      </c>
      <c r="BE2079" s="31">
        <f t="shared" ref="BE2079:BE2080" si="7071">BE2080</f>
        <v>0</v>
      </c>
      <c r="BF2079" s="31">
        <f t="shared" ref="BF2079:BF2080" si="7072">BF2080</f>
        <v>0</v>
      </c>
      <c r="BG2079" s="31">
        <f t="shared" ref="BG2079:BG2080" si="7073">BG2080</f>
        <v>0</v>
      </c>
      <c r="BH2079" s="31">
        <f t="shared" si="7028"/>
        <v>0</v>
      </c>
      <c r="BI2079" s="31">
        <f t="shared" si="7029"/>
        <v>0</v>
      </c>
      <c r="BJ2079" s="31">
        <f t="shared" si="7030"/>
        <v>0</v>
      </c>
      <c r="BK2079" s="31">
        <f t="shared" ref="BK2079:BK2080" si="7074">BK2080</f>
        <v>0</v>
      </c>
      <c r="BL2079" s="31">
        <f t="shared" ref="BL2079:BL2080" si="7075">BL2080</f>
        <v>0</v>
      </c>
      <c r="BM2079" s="31">
        <f t="shared" ref="BM2079:BM2080" si="7076">BM2080</f>
        <v>0</v>
      </c>
      <c r="BN2079" s="31">
        <f t="shared" si="7031"/>
        <v>0</v>
      </c>
      <c r="BO2079" s="31">
        <f t="shared" si="7032"/>
        <v>0</v>
      </c>
      <c r="BP2079" s="31">
        <f t="shared" si="7033"/>
        <v>0</v>
      </c>
      <c r="BQ2079" s="31">
        <f t="shared" ref="BQ2079:BQ2080" si="7077">BQ2080</f>
        <v>0</v>
      </c>
      <c r="BR2079" s="31">
        <f t="shared" ref="BR2079:BR2080" si="7078">BR2080</f>
        <v>0</v>
      </c>
      <c r="BS2079" s="31">
        <f t="shared" si="7034"/>
        <v>0</v>
      </c>
      <c r="BT2079" s="31">
        <f t="shared" si="7035"/>
        <v>0</v>
      </c>
      <c r="BU2079" s="31">
        <f t="shared" si="7036"/>
        <v>0</v>
      </c>
      <c r="BV2079" s="31">
        <f t="shared" ref="BV2079:BV2080" si="7079">BV2080</f>
        <v>0</v>
      </c>
      <c r="BW2079" s="31">
        <f t="shared" ref="BW2079:BW2080" si="7080">BW2080</f>
        <v>0</v>
      </c>
      <c r="BX2079" s="31">
        <f t="shared" si="7037"/>
        <v>0</v>
      </c>
      <c r="BY2079" s="31">
        <f t="shared" si="7038"/>
        <v>0</v>
      </c>
      <c r="BZ2079" s="31">
        <f t="shared" si="7039"/>
        <v>0</v>
      </c>
      <c r="CA2079" s="31">
        <f t="shared" ref="CA2079:CA2080" si="7081">CA2080</f>
        <v>0</v>
      </c>
      <c r="CB2079" s="31">
        <f t="shared" ref="CB2079:CB2080" si="7082">CB2080</f>
        <v>0</v>
      </c>
      <c r="CC2079" s="31">
        <f t="shared" ref="CC2079:CC2080" si="7083">CC2080</f>
        <v>0</v>
      </c>
      <c r="CD2079" s="31">
        <f t="shared" si="6960"/>
        <v>0</v>
      </c>
      <c r="CE2079" s="31">
        <f t="shared" si="6961"/>
        <v>0</v>
      </c>
      <c r="CF2079" s="31">
        <f t="shared" si="6962"/>
        <v>0</v>
      </c>
      <c r="CG2079" s="31">
        <f t="shared" ref="CG2079:CG2080" si="7084">CG2080</f>
        <v>0</v>
      </c>
      <c r="CH2079" s="24">
        <v>0</v>
      </c>
      <c r="CI2079" s="40"/>
      <c r="CO2079" s="1" t="s">
        <v>31</v>
      </c>
    </row>
    <row r="2080" ht="43.75" hidden="1">
      <c r="A2080" s="41" t="s">
        <v>1196</v>
      </c>
      <c r="B2080" s="17">
        <v>600</v>
      </c>
      <c r="C2080" s="16"/>
      <c r="D2080" s="16"/>
      <c r="E2080" s="39" t="s">
        <v>45</v>
      </c>
      <c r="F2080" s="31">
        <f t="shared" si="7044"/>
        <v>0</v>
      </c>
      <c r="G2080" s="31">
        <f t="shared" si="7045"/>
        <v>0</v>
      </c>
      <c r="H2080" s="31">
        <f t="shared" si="7046"/>
        <v>0</v>
      </c>
      <c r="I2080" s="31">
        <f t="shared" si="7047"/>
        <v>0</v>
      </c>
      <c r="J2080" s="31">
        <f t="shared" si="7048"/>
        <v>0</v>
      </c>
      <c r="K2080" s="31">
        <f t="shared" si="7049"/>
        <v>0</v>
      </c>
      <c r="L2080" s="31">
        <f t="shared" si="7004"/>
        <v>0</v>
      </c>
      <c r="M2080" s="31">
        <f t="shared" si="7005"/>
        <v>0</v>
      </c>
      <c r="N2080" s="31">
        <f t="shared" si="7006"/>
        <v>0</v>
      </c>
      <c r="O2080" s="31">
        <f t="shared" si="7050"/>
        <v>0</v>
      </c>
      <c r="P2080" s="31">
        <f t="shared" si="7051"/>
        <v>0</v>
      </c>
      <c r="Q2080" s="31">
        <f t="shared" si="7052"/>
        <v>0</v>
      </c>
      <c r="R2080" s="31">
        <f t="shared" si="7007"/>
        <v>0</v>
      </c>
      <c r="S2080" s="31">
        <f t="shared" si="7008"/>
        <v>0</v>
      </c>
      <c r="T2080" s="31">
        <f t="shared" si="7009"/>
        <v>0</v>
      </c>
      <c r="U2080" s="31">
        <f t="shared" si="7053"/>
        <v>0</v>
      </c>
      <c r="V2080" s="31">
        <f t="shared" si="7054"/>
        <v>0</v>
      </c>
      <c r="W2080" s="31">
        <f t="shared" si="7055"/>
        <v>0</v>
      </c>
      <c r="X2080" s="31">
        <f t="shared" si="7010"/>
        <v>0</v>
      </c>
      <c r="Y2080" s="31">
        <f t="shared" si="7011"/>
        <v>0</v>
      </c>
      <c r="Z2080" s="31">
        <f t="shared" si="7012"/>
        <v>0</v>
      </c>
      <c r="AA2080" s="31">
        <f t="shared" si="7056"/>
        <v>0</v>
      </c>
      <c r="AB2080" s="31">
        <f t="shared" si="7057"/>
        <v>0</v>
      </c>
      <c r="AC2080" s="31">
        <f t="shared" si="7058"/>
        <v>0</v>
      </c>
      <c r="AD2080" s="31">
        <f t="shared" si="7013"/>
        <v>0</v>
      </c>
      <c r="AE2080" s="31">
        <f t="shared" si="7014"/>
        <v>0</v>
      </c>
      <c r="AF2080" s="31">
        <f t="shared" si="7015"/>
        <v>0</v>
      </c>
      <c r="AG2080" s="31">
        <f t="shared" si="7059"/>
        <v>0</v>
      </c>
      <c r="AH2080" s="31">
        <f t="shared" si="7060"/>
        <v>0</v>
      </c>
      <c r="AI2080" s="31">
        <f t="shared" si="7061"/>
        <v>0</v>
      </c>
      <c r="AJ2080" s="31">
        <f t="shared" si="7016"/>
        <v>0</v>
      </c>
      <c r="AK2080" s="31">
        <f t="shared" si="7017"/>
        <v>0</v>
      </c>
      <c r="AL2080" s="31">
        <f t="shared" si="7018"/>
        <v>0</v>
      </c>
      <c r="AM2080" s="31">
        <f t="shared" si="7062"/>
        <v>0</v>
      </c>
      <c r="AN2080" s="31">
        <f t="shared" si="7063"/>
        <v>0</v>
      </c>
      <c r="AO2080" s="31">
        <f t="shared" si="7064"/>
        <v>0</v>
      </c>
      <c r="AP2080" s="31">
        <f t="shared" si="7019"/>
        <v>0</v>
      </c>
      <c r="AQ2080" s="31">
        <f t="shared" si="7020"/>
        <v>0</v>
      </c>
      <c r="AR2080" s="31">
        <f t="shared" si="7021"/>
        <v>0</v>
      </c>
      <c r="AS2080" s="31">
        <f t="shared" si="7065"/>
        <v>0</v>
      </c>
      <c r="AT2080" s="31">
        <f t="shared" si="7066"/>
        <v>0</v>
      </c>
      <c r="AU2080" s="31">
        <f t="shared" si="7067"/>
        <v>0</v>
      </c>
      <c r="AV2080" s="31">
        <f t="shared" si="7022"/>
        <v>0</v>
      </c>
      <c r="AW2080" s="31">
        <f t="shared" si="7023"/>
        <v>0</v>
      </c>
      <c r="AX2080" s="31">
        <f t="shared" si="7024"/>
        <v>0</v>
      </c>
      <c r="AY2080" s="31">
        <f t="shared" si="7068"/>
        <v>0</v>
      </c>
      <c r="AZ2080" s="31">
        <f t="shared" si="7069"/>
        <v>0</v>
      </c>
      <c r="BA2080" s="31">
        <f t="shared" si="7070"/>
        <v>0</v>
      </c>
      <c r="BB2080" s="31">
        <f t="shared" si="7025"/>
        <v>0</v>
      </c>
      <c r="BC2080" s="31">
        <f t="shared" si="7026"/>
        <v>0</v>
      </c>
      <c r="BD2080" s="31">
        <f t="shared" si="7027"/>
        <v>0</v>
      </c>
      <c r="BE2080" s="31">
        <f t="shared" si="7071"/>
        <v>0</v>
      </c>
      <c r="BF2080" s="31">
        <f t="shared" si="7072"/>
        <v>0</v>
      </c>
      <c r="BG2080" s="31">
        <f t="shared" si="7073"/>
        <v>0</v>
      </c>
      <c r="BH2080" s="31">
        <f t="shared" si="7028"/>
        <v>0</v>
      </c>
      <c r="BI2080" s="31">
        <f t="shared" si="7029"/>
        <v>0</v>
      </c>
      <c r="BJ2080" s="31">
        <f t="shared" si="7030"/>
        <v>0</v>
      </c>
      <c r="BK2080" s="31">
        <f t="shared" si="7074"/>
        <v>0</v>
      </c>
      <c r="BL2080" s="31">
        <f t="shared" si="7075"/>
        <v>0</v>
      </c>
      <c r="BM2080" s="31">
        <f t="shared" si="7076"/>
        <v>0</v>
      </c>
      <c r="BN2080" s="31">
        <f t="shared" si="7031"/>
        <v>0</v>
      </c>
      <c r="BO2080" s="31">
        <f t="shared" si="7032"/>
        <v>0</v>
      </c>
      <c r="BP2080" s="31">
        <f t="shared" si="7033"/>
        <v>0</v>
      </c>
      <c r="BQ2080" s="31">
        <f t="shared" si="7077"/>
        <v>0</v>
      </c>
      <c r="BR2080" s="31">
        <f t="shared" si="7078"/>
        <v>0</v>
      </c>
      <c r="BS2080" s="31">
        <f t="shared" si="7034"/>
        <v>0</v>
      </c>
      <c r="BT2080" s="31">
        <f t="shared" si="7035"/>
        <v>0</v>
      </c>
      <c r="BU2080" s="31">
        <f t="shared" si="7036"/>
        <v>0</v>
      </c>
      <c r="BV2080" s="31">
        <f t="shared" si="7079"/>
        <v>0</v>
      </c>
      <c r="BW2080" s="31">
        <f t="shared" si="7080"/>
        <v>0</v>
      </c>
      <c r="BX2080" s="31">
        <f t="shared" si="7037"/>
        <v>0</v>
      </c>
      <c r="BY2080" s="31">
        <f t="shared" si="7038"/>
        <v>0</v>
      </c>
      <c r="BZ2080" s="31">
        <f t="shared" si="7039"/>
        <v>0</v>
      </c>
      <c r="CA2080" s="31">
        <f t="shared" si="7081"/>
        <v>0</v>
      </c>
      <c r="CB2080" s="31">
        <f t="shared" si="7082"/>
        <v>0</v>
      </c>
      <c r="CC2080" s="31">
        <f t="shared" si="7083"/>
        <v>0</v>
      </c>
      <c r="CD2080" s="31">
        <f t="shared" si="6960"/>
        <v>0</v>
      </c>
      <c r="CE2080" s="31">
        <f t="shared" si="6961"/>
        <v>0</v>
      </c>
      <c r="CF2080" s="31">
        <f t="shared" si="6962"/>
        <v>0</v>
      </c>
      <c r="CG2080" s="31">
        <f t="shared" si="7084"/>
        <v>0</v>
      </c>
      <c r="CH2080" s="24">
        <v>0</v>
      </c>
      <c r="CI2080" s="40"/>
      <c r="CM2080" s="1" t="s">
        <v>29</v>
      </c>
    </row>
    <row r="2081" ht="15" hidden="1">
      <c r="A2081" s="41" t="s">
        <v>1196</v>
      </c>
      <c r="B2081" s="17">
        <v>610</v>
      </c>
      <c r="C2081" s="16"/>
      <c r="D2081" s="16"/>
      <c r="E2081" s="39" t="s">
        <v>104</v>
      </c>
      <c r="F2081" s="31">
        <f>F2084+F2082+F2083</f>
        <v>0</v>
      </c>
      <c r="G2081" s="31">
        <f>G2084+G2082+G2083</f>
        <v>0</v>
      </c>
      <c r="H2081" s="31">
        <f>H2084+H2082+H2083</f>
        <v>0</v>
      </c>
      <c r="I2081" s="31">
        <f>I2084+I2082+I2083</f>
        <v>0</v>
      </c>
      <c r="J2081" s="31">
        <f>J2084+J2082+J2083</f>
        <v>0</v>
      </c>
      <c r="K2081" s="31">
        <f>K2084+K2082+K2083</f>
        <v>0</v>
      </c>
      <c r="L2081" s="31">
        <f t="shared" si="7004"/>
        <v>0</v>
      </c>
      <c r="M2081" s="31">
        <f t="shared" si="7005"/>
        <v>0</v>
      </c>
      <c r="N2081" s="31">
        <f t="shared" si="7006"/>
        <v>0</v>
      </c>
      <c r="O2081" s="31">
        <f>O2084+O2082+O2083</f>
        <v>0</v>
      </c>
      <c r="P2081" s="31">
        <f>P2084+P2082+P2083</f>
        <v>0</v>
      </c>
      <c r="Q2081" s="31">
        <f>Q2084+Q2082+Q2083</f>
        <v>0</v>
      </c>
      <c r="R2081" s="31">
        <f t="shared" si="7007"/>
        <v>0</v>
      </c>
      <c r="S2081" s="31">
        <f t="shared" si="7008"/>
        <v>0</v>
      </c>
      <c r="T2081" s="31">
        <f t="shared" si="7009"/>
        <v>0</v>
      </c>
      <c r="U2081" s="31">
        <f>U2084+U2082+U2083</f>
        <v>0</v>
      </c>
      <c r="V2081" s="31">
        <f>V2084+V2082+V2083</f>
        <v>0</v>
      </c>
      <c r="W2081" s="31">
        <f>W2084+W2082+W2083</f>
        <v>0</v>
      </c>
      <c r="X2081" s="31">
        <f t="shared" si="7010"/>
        <v>0</v>
      </c>
      <c r="Y2081" s="31">
        <f t="shared" si="7011"/>
        <v>0</v>
      </c>
      <c r="Z2081" s="31">
        <f t="shared" si="7012"/>
        <v>0</v>
      </c>
      <c r="AA2081" s="31">
        <f>AA2084+AA2082+AA2083</f>
        <v>0</v>
      </c>
      <c r="AB2081" s="31">
        <f>AB2084+AB2082+AB2083</f>
        <v>0</v>
      </c>
      <c r="AC2081" s="31">
        <f>AC2084+AC2082+AC2083</f>
        <v>0</v>
      </c>
      <c r="AD2081" s="31">
        <f t="shared" si="7013"/>
        <v>0</v>
      </c>
      <c r="AE2081" s="31">
        <f t="shared" si="7014"/>
        <v>0</v>
      </c>
      <c r="AF2081" s="31">
        <f t="shared" si="7015"/>
        <v>0</v>
      </c>
      <c r="AG2081" s="31">
        <f>AG2084+AG2082+AG2083</f>
        <v>0</v>
      </c>
      <c r="AH2081" s="31">
        <f>AH2084+AH2082+AH2083</f>
        <v>0</v>
      </c>
      <c r="AI2081" s="31">
        <f>AI2084+AI2082+AI2083</f>
        <v>0</v>
      </c>
      <c r="AJ2081" s="31">
        <f t="shared" si="7016"/>
        <v>0</v>
      </c>
      <c r="AK2081" s="31">
        <f t="shared" si="7017"/>
        <v>0</v>
      </c>
      <c r="AL2081" s="31">
        <f t="shared" si="7018"/>
        <v>0</v>
      </c>
      <c r="AM2081" s="31">
        <f>AM2084+AM2082+AM2083</f>
        <v>0</v>
      </c>
      <c r="AN2081" s="31">
        <f>AN2084+AN2082+AN2083</f>
        <v>0</v>
      </c>
      <c r="AO2081" s="31">
        <f>AO2084+AO2082+AO2083</f>
        <v>0</v>
      </c>
      <c r="AP2081" s="31">
        <f t="shared" si="7019"/>
        <v>0</v>
      </c>
      <c r="AQ2081" s="31">
        <f t="shared" si="7020"/>
        <v>0</v>
      </c>
      <c r="AR2081" s="31">
        <f t="shared" si="7021"/>
        <v>0</v>
      </c>
      <c r="AS2081" s="31">
        <f>AS2084+AS2082+AS2083</f>
        <v>0</v>
      </c>
      <c r="AT2081" s="31">
        <f>AT2084+AT2082+AT2083</f>
        <v>0</v>
      </c>
      <c r="AU2081" s="31">
        <f>AU2084+AU2082+AU2083</f>
        <v>0</v>
      </c>
      <c r="AV2081" s="31">
        <f t="shared" si="7022"/>
        <v>0</v>
      </c>
      <c r="AW2081" s="31">
        <f t="shared" si="7023"/>
        <v>0</v>
      </c>
      <c r="AX2081" s="31">
        <f t="shared" si="7024"/>
        <v>0</v>
      </c>
      <c r="AY2081" s="31">
        <f>AY2084+AY2082+AY2083</f>
        <v>0</v>
      </c>
      <c r="AZ2081" s="31">
        <f>AZ2084+AZ2082+AZ2083</f>
        <v>0</v>
      </c>
      <c r="BA2081" s="31">
        <f>BA2084+BA2082+BA2083</f>
        <v>0</v>
      </c>
      <c r="BB2081" s="31">
        <f t="shared" si="7025"/>
        <v>0</v>
      </c>
      <c r="BC2081" s="31">
        <f t="shared" si="7026"/>
        <v>0</v>
      </c>
      <c r="BD2081" s="31">
        <f t="shared" si="7027"/>
        <v>0</v>
      </c>
      <c r="BE2081" s="31">
        <f>BE2084+BE2082+BE2083</f>
        <v>0</v>
      </c>
      <c r="BF2081" s="31">
        <f>BF2084+BF2082+BF2083</f>
        <v>0</v>
      </c>
      <c r="BG2081" s="31">
        <f>BG2084+BG2082+BG2083</f>
        <v>0</v>
      </c>
      <c r="BH2081" s="31">
        <f t="shared" si="7028"/>
        <v>0</v>
      </c>
      <c r="BI2081" s="31">
        <f t="shared" si="7029"/>
        <v>0</v>
      </c>
      <c r="BJ2081" s="31">
        <f t="shared" si="7030"/>
        <v>0</v>
      </c>
      <c r="BK2081" s="31">
        <f>BK2084+BK2082+BK2083</f>
        <v>0</v>
      </c>
      <c r="BL2081" s="31">
        <f>BL2084+BL2082+BL2083</f>
        <v>0</v>
      </c>
      <c r="BM2081" s="31">
        <f>BM2084+BM2082+BM2083</f>
        <v>0</v>
      </c>
      <c r="BN2081" s="31">
        <f t="shared" si="7031"/>
        <v>0</v>
      </c>
      <c r="BO2081" s="31">
        <f t="shared" si="7032"/>
        <v>0</v>
      </c>
      <c r="BP2081" s="31">
        <f t="shared" si="7033"/>
        <v>0</v>
      </c>
      <c r="BQ2081" s="31">
        <f>BQ2084+BQ2082+BQ2083</f>
        <v>0</v>
      </c>
      <c r="BR2081" s="31">
        <f>BR2084+BR2082+BR2083</f>
        <v>0</v>
      </c>
      <c r="BS2081" s="31">
        <f t="shared" si="7034"/>
        <v>0</v>
      </c>
      <c r="BT2081" s="31">
        <f t="shared" si="7035"/>
        <v>0</v>
      </c>
      <c r="BU2081" s="31">
        <f t="shared" si="7036"/>
        <v>0</v>
      </c>
      <c r="BV2081" s="31">
        <f>BV2084+BV2082+BV2083</f>
        <v>0</v>
      </c>
      <c r="BW2081" s="31">
        <f>BW2084+BW2082+BW2083</f>
        <v>0</v>
      </c>
      <c r="BX2081" s="31">
        <f t="shared" si="7037"/>
        <v>0</v>
      </c>
      <c r="BY2081" s="31">
        <f t="shared" si="7038"/>
        <v>0</v>
      </c>
      <c r="BZ2081" s="31">
        <f t="shared" si="7039"/>
        <v>0</v>
      </c>
      <c r="CA2081" s="31">
        <f>CA2084+CA2082+CA2083</f>
        <v>0</v>
      </c>
      <c r="CB2081" s="31">
        <f>CB2084+CB2082+CB2083</f>
        <v>0</v>
      </c>
      <c r="CC2081" s="31">
        <f>CC2084+CC2082+CC2083</f>
        <v>0</v>
      </c>
      <c r="CD2081" s="31">
        <f t="shared" si="6960"/>
        <v>0</v>
      </c>
      <c r="CE2081" s="31">
        <f t="shared" si="6961"/>
        <v>0</v>
      </c>
      <c r="CF2081" s="31">
        <f t="shared" si="6962"/>
        <v>0</v>
      </c>
      <c r="CG2081" s="31">
        <f>CG2084+CG2082+CG2083</f>
        <v>0</v>
      </c>
      <c r="CH2081" s="24">
        <v>0</v>
      </c>
      <c r="CI2081" s="40"/>
      <c r="CN2081" s="1" t="s">
        <v>30</v>
      </c>
    </row>
    <row r="2082" ht="15" hidden="1">
      <c r="A2082" s="41" t="s">
        <v>1196</v>
      </c>
      <c r="B2082" s="17">
        <v>610</v>
      </c>
      <c r="C2082" s="16" t="s">
        <v>395</v>
      </c>
      <c r="D2082" s="16" t="s">
        <v>105</v>
      </c>
      <c r="E2082" s="39" t="s">
        <v>681</v>
      </c>
      <c r="F2082" s="31"/>
      <c r="G2082" s="31"/>
      <c r="H2082" s="31"/>
      <c r="I2082" s="31"/>
      <c r="J2082" s="31"/>
      <c r="K2082" s="31"/>
      <c r="L2082" s="31">
        <f t="shared" si="7004"/>
        <v>0</v>
      </c>
      <c r="M2082" s="31">
        <f t="shared" si="7005"/>
        <v>0</v>
      </c>
      <c r="N2082" s="31">
        <f t="shared" si="7006"/>
        <v>0</v>
      </c>
      <c r="O2082" s="31"/>
      <c r="P2082" s="31"/>
      <c r="Q2082" s="31"/>
      <c r="R2082" s="31">
        <f t="shared" si="7007"/>
        <v>0</v>
      </c>
      <c r="S2082" s="31">
        <f t="shared" si="7008"/>
        <v>0</v>
      </c>
      <c r="T2082" s="31">
        <f t="shared" si="7009"/>
        <v>0</v>
      </c>
      <c r="U2082" s="31"/>
      <c r="V2082" s="31"/>
      <c r="W2082" s="31"/>
      <c r="X2082" s="31">
        <f t="shared" si="7010"/>
        <v>0</v>
      </c>
      <c r="Y2082" s="31">
        <f t="shared" si="7011"/>
        <v>0</v>
      </c>
      <c r="Z2082" s="31">
        <f t="shared" si="7012"/>
        <v>0</v>
      </c>
      <c r="AA2082" s="31"/>
      <c r="AB2082" s="31"/>
      <c r="AC2082" s="31"/>
      <c r="AD2082" s="31">
        <f t="shared" si="7013"/>
        <v>0</v>
      </c>
      <c r="AE2082" s="31">
        <f t="shared" si="7014"/>
        <v>0</v>
      </c>
      <c r="AF2082" s="31">
        <f t="shared" si="7015"/>
        <v>0</v>
      </c>
      <c r="AG2082" s="31"/>
      <c r="AH2082" s="31"/>
      <c r="AI2082" s="31"/>
      <c r="AJ2082" s="31">
        <f t="shared" si="7016"/>
        <v>0</v>
      </c>
      <c r="AK2082" s="31">
        <f t="shared" si="7017"/>
        <v>0</v>
      </c>
      <c r="AL2082" s="31">
        <f t="shared" si="7018"/>
        <v>0</v>
      </c>
      <c r="AM2082" s="31"/>
      <c r="AN2082" s="31"/>
      <c r="AO2082" s="31"/>
      <c r="AP2082" s="31">
        <f t="shared" si="7019"/>
        <v>0</v>
      </c>
      <c r="AQ2082" s="31">
        <f t="shared" si="7020"/>
        <v>0</v>
      </c>
      <c r="AR2082" s="31">
        <f t="shared" si="7021"/>
        <v>0</v>
      </c>
      <c r="AS2082" s="31"/>
      <c r="AT2082" s="31"/>
      <c r="AU2082" s="31"/>
      <c r="AV2082" s="31">
        <f t="shared" si="7022"/>
        <v>0</v>
      </c>
      <c r="AW2082" s="31">
        <f t="shared" si="7023"/>
        <v>0</v>
      </c>
      <c r="AX2082" s="31">
        <f t="shared" si="7024"/>
        <v>0</v>
      </c>
      <c r="AY2082" s="31"/>
      <c r="AZ2082" s="31"/>
      <c r="BA2082" s="31"/>
      <c r="BB2082" s="31">
        <f t="shared" si="7025"/>
        <v>0</v>
      </c>
      <c r="BC2082" s="31">
        <f t="shared" si="7026"/>
        <v>0</v>
      </c>
      <c r="BD2082" s="31">
        <f t="shared" si="7027"/>
        <v>0</v>
      </c>
      <c r="BE2082" s="31"/>
      <c r="BF2082" s="31"/>
      <c r="BG2082" s="31"/>
      <c r="BH2082" s="31">
        <f t="shared" si="7028"/>
        <v>0</v>
      </c>
      <c r="BI2082" s="31">
        <f t="shared" si="7029"/>
        <v>0</v>
      </c>
      <c r="BJ2082" s="31">
        <f t="shared" si="7030"/>
        <v>0</v>
      </c>
      <c r="BK2082" s="31"/>
      <c r="BL2082" s="31"/>
      <c r="BM2082" s="31"/>
      <c r="BN2082" s="31">
        <f t="shared" si="7031"/>
        <v>0</v>
      </c>
      <c r="BO2082" s="31">
        <f t="shared" si="7032"/>
        <v>0</v>
      </c>
      <c r="BP2082" s="31">
        <f t="shared" si="7033"/>
        <v>0</v>
      </c>
      <c r="BQ2082" s="31"/>
      <c r="BR2082" s="31"/>
      <c r="BS2082" s="31">
        <f t="shared" si="7034"/>
        <v>0</v>
      </c>
      <c r="BT2082" s="31">
        <f t="shared" si="7035"/>
        <v>0</v>
      </c>
      <c r="BU2082" s="31">
        <f t="shared" si="7036"/>
        <v>0</v>
      </c>
      <c r="BV2082" s="31"/>
      <c r="BW2082" s="31"/>
      <c r="BX2082" s="31">
        <f t="shared" si="7037"/>
        <v>0</v>
      </c>
      <c r="BY2082" s="31">
        <f t="shared" si="7038"/>
        <v>0</v>
      </c>
      <c r="BZ2082" s="31">
        <f t="shared" si="7039"/>
        <v>0</v>
      </c>
      <c r="CA2082" s="31"/>
      <c r="CB2082" s="31"/>
      <c r="CC2082" s="31"/>
      <c r="CD2082" s="31">
        <f t="shared" si="6960"/>
        <v>0</v>
      </c>
      <c r="CE2082" s="31">
        <f t="shared" si="6961"/>
        <v>0</v>
      </c>
      <c r="CF2082" s="31">
        <f t="shared" si="6962"/>
        <v>0</v>
      </c>
      <c r="CG2082" s="31"/>
      <c r="CH2082" s="24">
        <v>0</v>
      </c>
      <c r="CI2082" s="40"/>
    </row>
    <row r="2083" ht="15" hidden="1">
      <c r="A2083" s="41" t="s">
        <v>1196</v>
      </c>
      <c r="B2083" s="17">
        <v>610</v>
      </c>
      <c r="C2083" s="16" t="s">
        <v>66</v>
      </c>
      <c r="D2083" s="16" t="s">
        <v>42</v>
      </c>
      <c r="E2083" s="39" t="s">
        <v>1001</v>
      </c>
      <c r="F2083" s="31"/>
      <c r="G2083" s="31"/>
      <c r="H2083" s="31"/>
      <c r="I2083" s="31"/>
      <c r="J2083" s="31"/>
      <c r="K2083" s="31"/>
      <c r="L2083" s="31">
        <f t="shared" si="7004"/>
        <v>0</v>
      </c>
      <c r="M2083" s="31">
        <f t="shared" si="7005"/>
        <v>0</v>
      </c>
      <c r="N2083" s="31">
        <f t="shared" si="7006"/>
        <v>0</v>
      </c>
      <c r="O2083" s="31"/>
      <c r="P2083" s="31"/>
      <c r="Q2083" s="31"/>
      <c r="R2083" s="31">
        <f t="shared" si="7007"/>
        <v>0</v>
      </c>
      <c r="S2083" s="31">
        <f t="shared" si="7008"/>
        <v>0</v>
      </c>
      <c r="T2083" s="31">
        <f t="shared" si="7009"/>
        <v>0</v>
      </c>
      <c r="U2083" s="31"/>
      <c r="V2083" s="31"/>
      <c r="W2083" s="31"/>
      <c r="X2083" s="31">
        <f t="shared" si="7010"/>
        <v>0</v>
      </c>
      <c r="Y2083" s="31">
        <f t="shared" si="7011"/>
        <v>0</v>
      </c>
      <c r="Z2083" s="31">
        <f t="shared" si="7012"/>
        <v>0</v>
      </c>
      <c r="AA2083" s="31"/>
      <c r="AB2083" s="31"/>
      <c r="AC2083" s="31"/>
      <c r="AD2083" s="31">
        <f t="shared" si="7013"/>
        <v>0</v>
      </c>
      <c r="AE2083" s="31">
        <f t="shared" si="7014"/>
        <v>0</v>
      </c>
      <c r="AF2083" s="31">
        <f t="shared" si="7015"/>
        <v>0</v>
      </c>
      <c r="AG2083" s="31"/>
      <c r="AH2083" s="31"/>
      <c r="AI2083" s="31"/>
      <c r="AJ2083" s="31">
        <f t="shared" si="7016"/>
        <v>0</v>
      </c>
      <c r="AK2083" s="31">
        <f t="shared" si="7017"/>
        <v>0</v>
      </c>
      <c r="AL2083" s="31">
        <f t="shared" si="7018"/>
        <v>0</v>
      </c>
      <c r="AM2083" s="31"/>
      <c r="AN2083" s="31"/>
      <c r="AO2083" s="31"/>
      <c r="AP2083" s="31">
        <f t="shared" si="7019"/>
        <v>0</v>
      </c>
      <c r="AQ2083" s="31">
        <f t="shared" si="7020"/>
        <v>0</v>
      </c>
      <c r="AR2083" s="31">
        <f t="shared" si="7021"/>
        <v>0</v>
      </c>
      <c r="AS2083" s="31"/>
      <c r="AT2083" s="31"/>
      <c r="AU2083" s="31"/>
      <c r="AV2083" s="31">
        <f t="shared" si="7022"/>
        <v>0</v>
      </c>
      <c r="AW2083" s="31">
        <f t="shared" si="7023"/>
        <v>0</v>
      </c>
      <c r="AX2083" s="31">
        <f t="shared" si="7024"/>
        <v>0</v>
      </c>
      <c r="AY2083" s="31"/>
      <c r="AZ2083" s="31"/>
      <c r="BA2083" s="31"/>
      <c r="BB2083" s="31">
        <f t="shared" si="7025"/>
        <v>0</v>
      </c>
      <c r="BC2083" s="31">
        <f t="shared" si="7026"/>
        <v>0</v>
      </c>
      <c r="BD2083" s="31">
        <f t="shared" si="7027"/>
        <v>0</v>
      </c>
      <c r="BE2083" s="31"/>
      <c r="BF2083" s="31"/>
      <c r="BG2083" s="31"/>
      <c r="BH2083" s="31">
        <f t="shared" si="7028"/>
        <v>0</v>
      </c>
      <c r="BI2083" s="31">
        <f t="shared" si="7029"/>
        <v>0</v>
      </c>
      <c r="BJ2083" s="31">
        <f t="shared" si="7030"/>
        <v>0</v>
      </c>
      <c r="BK2083" s="31"/>
      <c r="BL2083" s="31"/>
      <c r="BM2083" s="31"/>
      <c r="BN2083" s="31">
        <f t="shared" si="7031"/>
        <v>0</v>
      </c>
      <c r="BO2083" s="31">
        <f t="shared" si="7032"/>
        <v>0</v>
      </c>
      <c r="BP2083" s="31">
        <f t="shared" si="7033"/>
        <v>0</v>
      </c>
      <c r="BQ2083" s="31"/>
      <c r="BR2083" s="31"/>
      <c r="BS2083" s="31">
        <f t="shared" si="7034"/>
        <v>0</v>
      </c>
      <c r="BT2083" s="31">
        <f t="shared" si="7035"/>
        <v>0</v>
      </c>
      <c r="BU2083" s="31">
        <f t="shared" si="7036"/>
        <v>0</v>
      </c>
      <c r="BV2083" s="31"/>
      <c r="BW2083" s="31"/>
      <c r="BX2083" s="31">
        <f t="shared" si="7037"/>
        <v>0</v>
      </c>
      <c r="BY2083" s="31">
        <f t="shared" si="7038"/>
        <v>0</v>
      </c>
      <c r="BZ2083" s="31">
        <f t="shared" si="7039"/>
        <v>0</v>
      </c>
      <c r="CA2083" s="31"/>
      <c r="CB2083" s="31"/>
      <c r="CC2083" s="31"/>
      <c r="CD2083" s="31">
        <f t="shared" si="6960"/>
        <v>0</v>
      </c>
      <c r="CE2083" s="31">
        <f t="shared" si="6961"/>
        <v>0</v>
      </c>
      <c r="CF2083" s="31">
        <f t="shared" si="6962"/>
        <v>0</v>
      </c>
      <c r="CG2083" s="31"/>
      <c r="CH2083" s="24">
        <v>0</v>
      </c>
      <c r="CI2083" s="40"/>
    </row>
    <row r="2084" ht="15" hidden="1">
      <c r="A2084" s="41" t="s">
        <v>1196</v>
      </c>
      <c r="B2084" s="17">
        <v>610</v>
      </c>
      <c r="C2084" s="16" t="s">
        <v>66</v>
      </c>
      <c r="D2084" s="16" t="s">
        <v>67</v>
      </c>
      <c r="E2084" s="39" t="s">
        <v>68</v>
      </c>
      <c r="F2084" s="31"/>
      <c r="G2084" s="31"/>
      <c r="H2084" s="31"/>
      <c r="I2084" s="31"/>
      <c r="J2084" s="31"/>
      <c r="K2084" s="31"/>
      <c r="L2084" s="31">
        <f t="shared" si="7004"/>
        <v>0</v>
      </c>
      <c r="M2084" s="31">
        <f t="shared" si="7005"/>
        <v>0</v>
      </c>
      <c r="N2084" s="31">
        <f t="shared" si="7006"/>
        <v>0</v>
      </c>
      <c r="O2084" s="31"/>
      <c r="P2084" s="31"/>
      <c r="Q2084" s="31"/>
      <c r="R2084" s="31">
        <f t="shared" si="7007"/>
        <v>0</v>
      </c>
      <c r="S2084" s="31">
        <f t="shared" si="7008"/>
        <v>0</v>
      </c>
      <c r="T2084" s="31">
        <f t="shared" si="7009"/>
        <v>0</v>
      </c>
      <c r="U2084" s="31"/>
      <c r="V2084" s="31"/>
      <c r="W2084" s="31"/>
      <c r="X2084" s="31">
        <f t="shared" si="7010"/>
        <v>0</v>
      </c>
      <c r="Y2084" s="31">
        <f t="shared" si="7011"/>
        <v>0</v>
      </c>
      <c r="Z2084" s="31">
        <f t="shared" si="7012"/>
        <v>0</v>
      </c>
      <c r="AA2084" s="31"/>
      <c r="AB2084" s="31"/>
      <c r="AC2084" s="31"/>
      <c r="AD2084" s="31">
        <f t="shared" si="7013"/>
        <v>0</v>
      </c>
      <c r="AE2084" s="31">
        <f t="shared" si="7014"/>
        <v>0</v>
      </c>
      <c r="AF2084" s="31">
        <f t="shared" si="7015"/>
        <v>0</v>
      </c>
      <c r="AG2084" s="31"/>
      <c r="AH2084" s="31"/>
      <c r="AI2084" s="31"/>
      <c r="AJ2084" s="31">
        <f t="shared" si="7016"/>
        <v>0</v>
      </c>
      <c r="AK2084" s="31">
        <f t="shared" si="7017"/>
        <v>0</v>
      </c>
      <c r="AL2084" s="31">
        <f t="shared" si="7018"/>
        <v>0</v>
      </c>
      <c r="AM2084" s="31"/>
      <c r="AN2084" s="31"/>
      <c r="AO2084" s="31"/>
      <c r="AP2084" s="31">
        <f t="shared" si="7019"/>
        <v>0</v>
      </c>
      <c r="AQ2084" s="31">
        <f t="shared" si="7020"/>
        <v>0</v>
      </c>
      <c r="AR2084" s="31">
        <f t="shared" si="7021"/>
        <v>0</v>
      </c>
      <c r="AS2084" s="31"/>
      <c r="AT2084" s="31"/>
      <c r="AU2084" s="31"/>
      <c r="AV2084" s="31">
        <f t="shared" si="7022"/>
        <v>0</v>
      </c>
      <c r="AW2084" s="31">
        <f t="shared" si="7023"/>
        <v>0</v>
      </c>
      <c r="AX2084" s="31">
        <f t="shared" si="7024"/>
        <v>0</v>
      </c>
      <c r="AY2084" s="31"/>
      <c r="AZ2084" s="31"/>
      <c r="BA2084" s="31"/>
      <c r="BB2084" s="31">
        <f t="shared" si="7025"/>
        <v>0</v>
      </c>
      <c r="BC2084" s="31">
        <f t="shared" si="7026"/>
        <v>0</v>
      </c>
      <c r="BD2084" s="31">
        <f t="shared" si="7027"/>
        <v>0</v>
      </c>
      <c r="BE2084" s="31"/>
      <c r="BF2084" s="31"/>
      <c r="BG2084" s="31"/>
      <c r="BH2084" s="31">
        <f t="shared" si="7028"/>
        <v>0</v>
      </c>
      <c r="BI2084" s="31">
        <f t="shared" si="7029"/>
        <v>0</v>
      </c>
      <c r="BJ2084" s="31">
        <f t="shared" si="7030"/>
        <v>0</v>
      </c>
      <c r="BK2084" s="31"/>
      <c r="BL2084" s="31"/>
      <c r="BM2084" s="31"/>
      <c r="BN2084" s="31">
        <f t="shared" si="7031"/>
        <v>0</v>
      </c>
      <c r="BO2084" s="31">
        <f t="shared" si="7032"/>
        <v>0</v>
      </c>
      <c r="BP2084" s="31">
        <f t="shared" si="7033"/>
        <v>0</v>
      </c>
      <c r="BQ2084" s="31"/>
      <c r="BR2084" s="31"/>
      <c r="BS2084" s="31">
        <f t="shared" si="7034"/>
        <v>0</v>
      </c>
      <c r="BT2084" s="31">
        <f t="shared" si="7035"/>
        <v>0</v>
      </c>
      <c r="BU2084" s="31">
        <f t="shared" si="7036"/>
        <v>0</v>
      </c>
      <c r="BV2084" s="31"/>
      <c r="BW2084" s="31"/>
      <c r="BX2084" s="31">
        <f t="shared" si="7037"/>
        <v>0</v>
      </c>
      <c r="BY2084" s="31">
        <f t="shared" si="7038"/>
        <v>0</v>
      </c>
      <c r="BZ2084" s="31">
        <f t="shared" si="7039"/>
        <v>0</v>
      </c>
      <c r="CA2084" s="31"/>
      <c r="CB2084" s="31"/>
      <c r="CC2084" s="31"/>
      <c r="CD2084" s="31">
        <f t="shared" si="6960"/>
        <v>0</v>
      </c>
      <c r="CE2084" s="31">
        <f t="shared" si="6961"/>
        <v>0</v>
      </c>
      <c r="CF2084" s="31">
        <f t="shared" si="6962"/>
        <v>0</v>
      </c>
      <c r="CG2084" s="31"/>
      <c r="CH2084" s="24">
        <v>0</v>
      </c>
      <c r="CI2084" s="40"/>
    </row>
    <row r="2085" ht="57.700000000000003" hidden="1">
      <c r="A2085" s="41" t="s">
        <v>1197</v>
      </c>
      <c r="B2085" s="17"/>
      <c r="C2085" s="16"/>
      <c r="D2085" s="16"/>
      <c r="E2085" s="39" t="s">
        <v>1178</v>
      </c>
      <c r="F2085" s="31">
        <f t="shared" ref="F2085:F2090" si="7085">F2086</f>
        <v>0</v>
      </c>
      <c r="G2085" s="31">
        <f t="shared" ref="G2085:G2090" si="7086">G2086</f>
        <v>0</v>
      </c>
      <c r="H2085" s="31">
        <f t="shared" ref="H2085:H2090" si="7087">H2086</f>
        <v>0</v>
      </c>
      <c r="I2085" s="31">
        <f t="shared" ref="I2085:I2090" si="7088">I2086</f>
        <v>0</v>
      </c>
      <c r="J2085" s="31">
        <f t="shared" ref="J2085:J2090" si="7089">J2086</f>
        <v>0</v>
      </c>
      <c r="K2085" s="31">
        <f t="shared" ref="K2085:K2090" si="7090">K2086</f>
        <v>0</v>
      </c>
      <c r="L2085" s="31">
        <f t="shared" si="7004"/>
        <v>0</v>
      </c>
      <c r="M2085" s="31">
        <f t="shared" si="7005"/>
        <v>0</v>
      </c>
      <c r="N2085" s="31">
        <f t="shared" si="7006"/>
        <v>0</v>
      </c>
      <c r="O2085" s="31">
        <f t="shared" ref="O2085:O2090" si="7091">O2086</f>
        <v>0</v>
      </c>
      <c r="P2085" s="31">
        <f t="shared" ref="P2085:P2090" si="7092">P2086</f>
        <v>0</v>
      </c>
      <c r="Q2085" s="31">
        <f t="shared" ref="Q2085:Q2090" si="7093">Q2086</f>
        <v>0</v>
      </c>
      <c r="R2085" s="31">
        <f t="shared" si="7007"/>
        <v>0</v>
      </c>
      <c r="S2085" s="31">
        <f t="shared" si="7008"/>
        <v>0</v>
      </c>
      <c r="T2085" s="31">
        <f t="shared" si="7009"/>
        <v>0</v>
      </c>
      <c r="U2085" s="31">
        <f t="shared" ref="U2085:U2090" si="7094">U2086</f>
        <v>0</v>
      </c>
      <c r="V2085" s="31">
        <f t="shared" ref="V2085:V2090" si="7095">V2086</f>
        <v>0</v>
      </c>
      <c r="W2085" s="31">
        <f t="shared" ref="W2085:W2090" si="7096">W2086</f>
        <v>0</v>
      </c>
      <c r="X2085" s="31">
        <f t="shared" si="7010"/>
        <v>0</v>
      </c>
      <c r="Y2085" s="31">
        <f t="shared" si="7011"/>
        <v>0</v>
      </c>
      <c r="Z2085" s="31">
        <f t="shared" si="7012"/>
        <v>0</v>
      </c>
      <c r="AA2085" s="31">
        <f t="shared" ref="AA2085:AA2090" si="7097">AA2086</f>
        <v>0</v>
      </c>
      <c r="AB2085" s="31">
        <f t="shared" ref="AB2085:AB2090" si="7098">AB2086</f>
        <v>0</v>
      </c>
      <c r="AC2085" s="31">
        <f t="shared" ref="AC2085:AC2090" si="7099">AC2086</f>
        <v>0</v>
      </c>
      <c r="AD2085" s="31">
        <f t="shared" si="7013"/>
        <v>0</v>
      </c>
      <c r="AE2085" s="31">
        <f t="shared" si="7014"/>
        <v>0</v>
      </c>
      <c r="AF2085" s="31">
        <f t="shared" si="7015"/>
        <v>0</v>
      </c>
      <c r="AG2085" s="31">
        <f t="shared" ref="AG2085:AG2090" si="7100">AG2086</f>
        <v>0</v>
      </c>
      <c r="AH2085" s="31">
        <f t="shared" ref="AH2085:AH2090" si="7101">AH2086</f>
        <v>0</v>
      </c>
      <c r="AI2085" s="31">
        <f t="shared" ref="AI2085:AI2090" si="7102">AI2086</f>
        <v>0</v>
      </c>
      <c r="AJ2085" s="31">
        <f t="shared" si="7016"/>
        <v>0</v>
      </c>
      <c r="AK2085" s="31">
        <f t="shared" si="7017"/>
        <v>0</v>
      </c>
      <c r="AL2085" s="31">
        <f t="shared" si="7018"/>
        <v>0</v>
      </c>
      <c r="AM2085" s="31">
        <f t="shared" ref="AM2085:AM2090" si="7103">AM2086</f>
        <v>0</v>
      </c>
      <c r="AN2085" s="31">
        <f t="shared" ref="AN2085:AN2090" si="7104">AN2086</f>
        <v>0</v>
      </c>
      <c r="AO2085" s="31">
        <f t="shared" ref="AO2085:AO2090" si="7105">AO2086</f>
        <v>0</v>
      </c>
      <c r="AP2085" s="31">
        <f t="shared" si="7019"/>
        <v>0</v>
      </c>
      <c r="AQ2085" s="31">
        <f t="shared" si="7020"/>
        <v>0</v>
      </c>
      <c r="AR2085" s="31">
        <f t="shared" si="7021"/>
        <v>0</v>
      </c>
      <c r="AS2085" s="31">
        <f t="shared" ref="AS2085:AS2090" si="7106">AS2086</f>
        <v>0</v>
      </c>
      <c r="AT2085" s="31">
        <f t="shared" ref="AT2085:AT2090" si="7107">AT2086</f>
        <v>0</v>
      </c>
      <c r="AU2085" s="31">
        <f t="shared" ref="AU2085:AU2090" si="7108">AU2086</f>
        <v>0</v>
      </c>
      <c r="AV2085" s="31">
        <f t="shared" si="7022"/>
        <v>0</v>
      </c>
      <c r="AW2085" s="31">
        <f t="shared" si="7023"/>
        <v>0</v>
      </c>
      <c r="AX2085" s="31">
        <f t="shared" si="7024"/>
        <v>0</v>
      </c>
      <c r="AY2085" s="31">
        <f t="shared" ref="AY2085:AY2090" si="7109">AY2086</f>
        <v>0</v>
      </c>
      <c r="AZ2085" s="31">
        <f t="shared" ref="AZ2085:AZ2090" si="7110">AZ2086</f>
        <v>0</v>
      </c>
      <c r="BA2085" s="31">
        <f t="shared" ref="BA2085:BA2090" si="7111">BA2086</f>
        <v>0</v>
      </c>
      <c r="BB2085" s="31">
        <f t="shared" si="7025"/>
        <v>0</v>
      </c>
      <c r="BC2085" s="31">
        <f t="shared" si="7026"/>
        <v>0</v>
      </c>
      <c r="BD2085" s="31">
        <f t="shared" si="7027"/>
        <v>0</v>
      </c>
      <c r="BE2085" s="31">
        <f t="shared" ref="BE2085:BE2090" si="7112">BE2086</f>
        <v>0</v>
      </c>
      <c r="BF2085" s="31">
        <f t="shared" ref="BF2085:BF2090" si="7113">BF2086</f>
        <v>0</v>
      </c>
      <c r="BG2085" s="31">
        <f t="shared" ref="BG2085:BG2090" si="7114">BG2086</f>
        <v>0</v>
      </c>
      <c r="BH2085" s="31">
        <f t="shared" si="7028"/>
        <v>0</v>
      </c>
      <c r="BI2085" s="31">
        <f t="shared" si="7029"/>
        <v>0</v>
      </c>
      <c r="BJ2085" s="31">
        <f t="shared" si="7030"/>
        <v>0</v>
      </c>
      <c r="BK2085" s="31">
        <f t="shared" ref="BK2085:BK2090" si="7115">BK2086</f>
        <v>0</v>
      </c>
      <c r="BL2085" s="31">
        <f t="shared" ref="BL2085:BL2090" si="7116">BL2086</f>
        <v>0</v>
      </c>
      <c r="BM2085" s="31">
        <f t="shared" ref="BM2085:BM2090" si="7117">BM2086</f>
        <v>0</v>
      </c>
      <c r="BN2085" s="31">
        <f t="shared" si="7031"/>
        <v>0</v>
      </c>
      <c r="BO2085" s="31">
        <f t="shared" si="7032"/>
        <v>0</v>
      </c>
      <c r="BP2085" s="31">
        <f t="shared" si="7033"/>
        <v>0</v>
      </c>
      <c r="BQ2085" s="31">
        <f t="shared" ref="BQ2085:BQ2090" si="7118">BQ2086</f>
        <v>0</v>
      </c>
      <c r="BR2085" s="31">
        <f t="shared" ref="BR2085:BR2090" si="7119">BR2086</f>
        <v>0</v>
      </c>
      <c r="BS2085" s="31">
        <f t="shared" si="7034"/>
        <v>0</v>
      </c>
      <c r="BT2085" s="31">
        <f t="shared" si="7035"/>
        <v>0</v>
      </c>
      <c r="BU2085" s="31">
        <f t="shared" si="7036"/>
        <v>0</v>
      </c>
      <c r="BV2085" s="31">
        <f t="shared" ref="BV2085:BV2090" si="7120">BV2086</f>
        <v>0</v>
      </c>
      <c r="BW2085" s="31">
        <f t="shared" ref="BW2085:BW2090" si="7121">BW2086</f>
        <v>0</v>
      </c>
      <c r="BX2085" s="31">
        <f t="shared" si="7037"/>
        <v>0</v>
      </c>
      <c r="BY2085" s="31">
        <f t="shared" si="7038"/>
        <v>0</v>
      </c>
      <c r="BZ2085" s="31">
        <f t="shared" si="7039"/>
        <v>0</v>
      </c>
      <c r="CA2085" s="31">
        <f t="shared" ref="CA2085:CA2090" si="7122">CA2086</f>
        <v>0</v>
      </c>
      <c r="CB2085" s="31">
        <f t="shared" ref="CB2085:CB2090" si="7123">CB2086</f>
        <v>0</v>
      </c>
      <c r="CC2085" s="31">
        <f t="shared" ref="CC2085:CC2090" si="7124">CC2086</f>
        <v>0</v>
      </c>
      <c r="CD2085" s="31">
        <f t="shared" si="6960"/>
        <v>0</v>
      </c>
      <c r="CE2085" s="31">
        <f t="shared" si="6961"/>
        <v>0</v>
      </c>
      <c r="CF2085" s="31">
        <f t="shared" si="6962"/>
        <v>0</v>
      </c>
      <c r="CG2085" s="31">
        <f t="shared" ref="CG2085:CG2090" si="7125">CG2086</f>
        <v>0</v>
      </c>
      <c r="CH2085" s="24">
        <v>0</v>
      </c>
      <c r="CI2085" s="40"/>
      <c r="CO2085" s="1" t="s">
        <v>31</v>
      </c>
    </row>
    <row r="2086" ht="43.75" hidden="1">
      <c r="A2086" s="41" t="s">
        <v>1197</v>
      </c>
      <c r="B2086" s="17">
        <v>600</v>
      </c>
      <c r="C2086" s="16"/>
      <c r="D2086" s="16"/>
      <c r="E2086" s="39" t="s">
        <v>45</v>
      </c>
      <c r="F2086" s="31">
        <f t="shared" si="7085"/>
        <v>0</v>
      </c>
      <c r="G2086" s="31">
        <f t="shared" si="7086"/>
        <v>0</v>
      </c>
      <c r="H2086" s="31">
        <f t="shared" si="7087"/>
        <v>0</v>
      </c>
      <c r="I2086" s="31">
        <f t="shared" si="7088"/>
        <v>0</v>
      </c>
      <c r="J2086" s="31">
        <f t="shared" si="7089"/>
        <v>0</v>
      </c>
      <c r="K2086" s="31">
        <f t="shared" si="7090"/>
        <v>0</v>
      </c>
      <c r="L2086" s="31">
        <f t="shared" si="7004"/>
        <v>0</v>
      </c>
      <c r="M2086" s="31">
        <f t="shared" si="7005"/>
        <v>0</v>
      </c>
      <c r="N2086" s="31">
        <f t="shared" si="7006"/>
        <v>0</v>
      </c>
      <c r="O2086" s="31">
        <f t="shared" si="7091"/>
        <v>0</v>
      </c>
      <c r="P2086" s="31">
        <f t="shared" si="7092"/>
        <v>0</v>
      </c>
      <c r="Q2086" s="31">
        <f t="shared" si="7093"/>
        <v>0</v>
      </c>
      <c r="R2086" s="31">
        <f t="shared" si="7007"/>
        <v>0</v>
      </c>
      <c r="S2086" s="31">
        <f t="shared" si="7008"/>
        <v>0</v>
      </c>
      <c r="T2086" s="31">
        <f t="shared" si="7009"/>
        <v>0</v>
      </c>
      <c r="U2086" s="31">
        <f t="shared" si="7094"/>
        <v>0</v>
      </c>
      <c r="V2086" s="31">
        <f t="shared" si="7095"/>
        <v>0</v>
      </c>
      <c r="W2086" s="31">
        <f t="shared" si="7096"/>
        <v>0</v>
      </c>
      <c r="X2086" s="31">
        <f t="shared" si="7010"/>
        <v>0</v>
      </c>
      <c r="Y2086" s="31">
        <f t="shared" si="7011"/>
        <v>0</v>
      </c>
      <c r="Z2086" s="31">
        <f t="shared" si="7012"/>
        <v>0</v>
      </c>
      <c r="AA2086" s="31">
        <f t="shared" si="7097"/>
        <v>0</v>
      </c>
      <c r="AB2086" s="31">
        <f t="shared" si="7098"/>
        <v>0</v>
      </c>
      <c r="AC2086" s="31">
        <f t="shared" si="7099"/>
        <v>0</v>
      </c>
      <c r="AD2086" s="31">
        <f t="shared" si="7013"/>
        <v>0</v>
      </c>
      <c r="AE2086" s="31">
        <f t="shared" si="7014"/>
        <v>0</v>
      </c>
      <c r="AF2086" s="31">
        <f t="shared" si="7015"/>
        <v>0</v>
      </c>
      <c r="AG2086" s="31">
        <f t="shared" si="7100"/>
        <v>0</v>
      </c>
      <c r="AH2086" s="31">
        <f t="shared" si="7101"/>
        <v>0</v>
      </c>
      <c r="AI2086" s="31">
        <f t="shared" si="7102"/>
        <v>0</v>
      </c>
      <c r="AJ2086" s="31">
        <f t="shared" si="7016"/>
        <v>0</v>
      </c>
      <c r="AK2086" s="31">
        <f t="shared" si="7017"/>
        <v>0</v>
      </c>
      <c r="AL2086" s="31">
        <f t="shared" si="7018"/>
        <v>0</v>
      </c>
      <c r="AM2086" s="31">
        <f t="shared" si="7103"/>
        <v>0</v>
      </c>
      <c r="AN2086" s="31">
        <f t="shared" si="7104"/>
        <v>0</v>
      </c>
      <c r="AO2086" s="31">
        <f t="shared" si="7105"/>
        <v>0</v>
      </c>
      <c r="AP2086" s="31">
        <f t="shared" si="7019"/>
        <v>0</v>
      </c>
      <c r="AQ2086" s="31">
        <f t="shared" si="7020"/>
        <v>0</v>
      </c>
      <c r="AR2086" s="31">
        <f t="shared" si="7021"/>
        <v>0</v>
      </c>
      <c r="AS2086" s="31">
        <f t="shared" si="7106"/>
        <v>0</v>
      </c>
      <c r="AT2086" s="31">
        <f t="shared" si="7107"/>
        <v>0</v>
      </c>
      <c r="AU2086" s="31">
        <f t="shared" si="7108"/>
        <v>0</v>
      </c>
      <c r="AV2086" s="31">
        <f t="shared" si="7022"/>
        <v>0</v>
      </c>
      <c r="AW2086" s="31">
        <f t="shared" si="7023"/>
        <v>0</v>
      </c>
      <c r="AX2086" s="31">
        <f t="shared" si="7024"/>
        <v>0</v>
      </c>
      <c r="AY2086" s="31">
        <f t="shared" si="7109"/>
        <v>0</v>
      </c>
      <c r="AZ2086" s="31">
        <f t="shared" si="7110"/>
        <v>0</v>
      </c>
      <c r="BA2086" s="31">
        <f t="shared" si="7111"/>
        <v>0</v>
      </c>
      <c r="BB2086" s="31">
        <f t="shared" si="7025"/>
        <v>0</v>
      </c>
      <c r="BC2086" s="31">
        <f t="shared" si="7026"/>
        <v>0</v>
      </c>
      <c r="BD2086" s="31">
        <f t="shared" si="7027"/>
        <v>0</v>
      </c>
      <c r="BE2086" s="31">
        <f t="shared" si="7112"/>
        <v>0</v>
      </c>
      <c r="BF2086" s="31">
        <f t="shared" si="7113"/>
        <v>0</v>
      </c>
      <c r="BG2086" s="31">
        <f t="shared" si="7114"/>
        <v>0</v>
      </c>
      <c r="BH2086" s="31">
        <f t="shared" si="7028"/>
        <v>0</v>
      </c>
      <c r="BI2086" s="31">
        <f t="shared" si="7029"/>
        <v>0</v>
      </c>
      <c r="BJ2086" s="31">
        <f t="shared" si="7030"/>
        <v>0</v>
      </c>
      <c r="BK2086" s="31">
        <f t="shared" si="7115"/>
        <v>0</v>
      </c>
      <c r="BL2086" s="31">
        <f t="shared" si="7116"/>
        <v>0</v>
      </c>
      <c r="BM2086" s="31">
        <f t="shared" si="7117"/>
        <v>0</v>
      </c>
      <c r="BN2086" s="31">
        <f t="shared" si="7031"/>
        <v>0</v>
      </c>
      <c r="BO2086" s="31">
        <f t="shared" si="7032"/>
        <v>0</v>
      </c>
      <c r="BP2086" s="31">
        <f t="shared" si="7033"/>
        <v>0</v>
      </c>
      <c r="BQ2086" s="31">
        <f t="shared" si="7118"/>
        <v>0</v>
      </c>
      <c r="BR2086" s="31">
        <f t="shared" si="7119"/>
        <v>0</v>
      </c>
      <c r="BS2086" s="31">
        <f t="shared" si="7034"/>
        <v>0</v>
      </c>
      <c r="BT2086" s="31">
        <f t="shared" si="7035"/>
        <v>0</v>
      </c>
      <c r="BU2086" s="31">
        <f t="shared" si="7036"/>
        <v>0</v>
      </c>
      <c r="BV2086" s="31">
        <f t="shared" si="7120"/>
        <v>0</v>
      </c>
      <c r="BW2086" s="31">
        <f t="shared" si="7121"/>
        <v>0</v>
      </c>
      <c r="BX2086" s="31">
        <f t="shared" si="7037"/>
        <v>0</v>
      </c>
      <c r="BY2086" s="31">
        <f t="shared" si="7038"/>
        <v>0</v>
      </c>
      <c r="BZ2086" s="31">
        <f t="shared" si="7039"/>
        <v>0</v>
      </c>
      <c r="CA2086" s="31">
        <f t="shared" si="7122"/>
        <v>0</v>
      </c>
      <c r="CB2086" s="31">
        <f t="shared" si="7123"/>
        <v>0</v>
      </c>
      <c r="CC2086" s="31">
        <f t="shared" si="7124"/>
        <v>0</v>
      </c>
      <c r="CD2086" s="31">
        <f t="shared" si="6960"/>
        <v>0</v>
      </c>
      <c r="CE2086" s="31">
        <f t="shared" si="6961"/>
        <v>0</v>
      </c>
      <c r="CF2086" s="31">
        <f t="shared" si="6962"/>
        <v>0</v>
      </c>
      <c r="CG2086" s="31">
        <f t="shared" si="7125"/>
        <v>0</v>
      </c>
      <c r="CH2086" s="24">
        <v>0</v>
      </c>
      <c r="CI2086" s="40"/>
      <c r="CM2086" s="1" t="s">
        <v>29</v>
      </c>
    </row>
    <row r="2087" ht="15" hidden="1">
      <c r="A2087" s="41" t="s">
        <v>1197</v>
      </c>
      <c r="B2087" s="17">
        <v>610</v>
      </c>
      <c r="C2087" s="16"/>
      <c r="D2087" s="16"/>
      <c r="E2087" s="39" t="s">
        <v>104</v>
      </c>
      <c r="F2087" s="31">
        <f t="shared" si="7085"/>
        <v>0</v>
      </c>
      <c r="G2087" s="31">
        <f t="shared" si="7086"/>
        <v>0</v>
      </c>
      <c r="H2087" s="31">
        <f t="shared" si="7087"/>
        <v>0</v>
      </c>
      <c r="I2087" s="31">
        <f t="shared" si="7088"/>
        <v>0</v>
      </c>
      <c r="J2087" s="31">
        <f t="shared" si="7089"/>
        <v>0</v>
      </c>
      <c r="K2087" s="31">
        <f t="shared" si="7090"/>
        <v>0</v>
      </c>
      <c r="L2087" s="31">
        <f t="shared" si="7004"/>
        <v>0</v>
      </c>
      <c r="M2087" s="31">
        <f t="shared" si="7005"/>
        <v>0</v>
      </c>
      <c r="N2087" s="31">
        <f t="shared" si="7006"/>
        <v>0</v>
      </c>
      <c r="O2087" s="31">
        <f t="shared" si="7091"/>
        <v>0</v>
      </c>
      <c r="P2087" s="31">
        <f t="shared" si="7092"/>
        <v>0</v>
      </c>
      <c r="Q2087" s="31">
        <f t="shared" si="7093"/>
        <v>0</v>
      </c>
      <c r="R2087" s="31">
        <f t="shared" si="7007"/>
        <v>0</v>
      </c>
      <c r="S2087" s="31">
        <f t="shared" si="7008"/>
        <v>0</v>
      </c>
      <c r="T2087" s="31">
        <f t="shared" si="7009"/>
        <v>0</v>
      </c>
      <c r="U2087" s="31">
        <f t="shared" si="7094"/>
        <v>0</v>
      </c>
      <c r="V2087" s="31">
        <f t="shared" si="7095"/>
        <v>0</v>
      </c>
      <c r="W2087" s="31">
        <f t="shared" si="7096"/>
        <v>0</v>
      </c>
      <c r="X2087" s="31">
        <f t="shared" si="7010"/>
        <v>0</v>
      </c>
      <c r="Y2087" s="31">
        <f t="shared" si="7011"/>
        <v>0</v>
      </c>
      <c r="Z2087" s="31">
        <f t="shared" si="7012"/>
        <v>0</v>
      </c>
      <c r="AA2087" s="31">
        <f t="shared" si="7097"/>
        <v>0</v>
      </c>
      <c r="AB2087" s="31">
        <f t="shared" si="7098"/>
        <v>0</v>
      </c>
      <c r="AC2087" s="31">
        <f t="shared" si="7099"/>
        <v>0</v>
      </c>
      <c r="AD2087" s="31">
        <f t="shared" si="7013"/>
        <v>0</v>
      </c>
      <c r="AE2087" s="31">
        <f t="shared" si="7014"/>
        <v>0</v>
      </c>
      <c r="AF2087" s="31">
        <f t="shared" si="7015"/>
        <v>0</v>
      </c>
      <c r="AG2087" s="31">
        <f t="shared" si="7100"/>
        <v>0</v>
      </c>
      <c r="AH2087" s="31">
        <f t="shared" si="7101"/>
        <v>0</v>
      </c>
      <c r="AI2087" s="31">
        <f t="shared" si="7102"/>
        <v>0</v>
      </c>
      <c r="AJ2087" s="31">
        <f t="shared" si="7016"/>
        <v>0</v>
      </c>
      <c r="AK2087" s="31">
        <f t="shared" si="7017"/>
        <v>0</v>
      </c>
      <c r="AL2087" s="31">
        <f t="shared" si="7018"/>
        <v>0</v>
      </c>
      <c r="AM2087" s="31">
        <f t="shared" si="7103"/>
        <v>0</v>
      </c>
      <c r="AN2087" s="31">
        <f t="shared" si="7104"/>
        <v>0</v>
      </c>
      <c r="AO2087" s="31">
        <f t="shared" si="7105"/>
        <v>0</v>
      </c>
      <c r="AP2087" s="31">
        <f t="shared" si="7019"/>
        <v>0</v>
      </c>
      <c r="AQ2087" s="31">
        <f t="shared" si="7020"/>
        <v>0</v>
      </c>
      <c r="AR2087" s="31">
        <f t="shared" si="7021"/>
        <v>0</v>
      </c>
      <c r="AS2087" s="31">
        <f t="shared" si="7106"/>
        <v>0</v>
      </c>
      <c r="AT2087" s="31">
        <f t="shared" si="7107"/>
        <v>0</v>
      </c>
      <c r="AU2087" s="31">
        <f t="shared" si="7108"/>
        <v>0</v>
      </c>
      <c r="AV2087" s="31">
        <f t="shared" si="7022"/>
        <v>0</v>
      </c>
      <c r="AW2087" s="31">
        <f t="shared" si="7023"/>
        <v>0</v>
      </c>
      <c r="AX2087" s="31">
        <f t="shared" si="7024"/>
        <v>0</v>
      </c>
      <c r="AY2087" s="31">
        <f t="shared" si="7109"/>
        <v>0</v>
      </c>
      <c r="AZ2087" s="31">
        <f t="shared" si="7110"/>
        <v>0</v>
      </c>
      <c r="BA2087" s="31">
        <f t="shared" si="7111"/>
        <v>0</v>
      </c>
      <c r="BB2087" s="31">
        <f t="shared" si="7025"/>
        <v>0</v>
      </c>
      <c r="BC2087" s="31">
        <f t="shared" si="7026"/>
        <v>0</v>
      </c>
      <c r="BD2087" s="31">
        <f t="shared" si="7027"/>
        <v>0</v>
      </c>
      <c r="BE2087" s="31">
        <f t="shared" si="7112"/>
        <v>0</v>
      </c>
      <c r="BF2087" s="31">
        <f t="shared" si="7113"/>
        <v>0</v>
      </c>
      <c r="BG2087" s="31">
        <f t="shared" si="7114"/>
        <v>0</v>
      </c>
      <c r="BH2087" s="31">
        <f t="shared" si="7028"/>
        <v>0</v>
      </c>
      <c r="BI2087" s="31">
        <f t="shared" si="7029"/>
        <v>0</v>
      </c>
      <c r="BJ2087" s="31">
        <f t="shared" si="7030"/>
        <v>0</v>
      </c>
      <c r="BK2087" s="31">
        <f t="shared" si="7115"/>
        <v>0</v>
      </c>
      <c r="BL2087" s="31">
        <f t="shared" si="7116"/>
        <v>0</v>
      </c>
      <c r="BM2087" s="31">
        <f t="shared" si="7117"/>
        <v>0</v>
      </c>
      <c r="BN2087" s="31">
        <f t="shared" si="7031"/>
        <v>0</v>
      </c>
      <c r="BO2087" s="31">
        <f t="shared" si="7032"/>
        <v>0</v>
      </c>
      <c r="BP2087" s="31">
        <f t="shared" si="7033"/>
        <v>0</v>
      </c>
      <c r="BQ2087" s="31">
        <f t="shared" si="7118"/>
        <v>0</v>
      </c>
      <c r="BR2087" s="31">
        <f t="shared" si="7119"/>
        <v>0</v>
      </c>
      <c r="BS2087" s="31">
        <f t="shared" si="7034"/>
        <v>0</v>
      </c>
      <c r="BT2087" s="31">
        <f t="shared" si="7035"/>
        <v>0</v>
      </c>
      <c r="BU2087" s="31">
        <f t="shared" si="7036"/>
        <v>0</v>
      </c>
      <c r="BV2087" s="31">
        <f t="shared" si="7120"/>
        <v>0</v>
      </c>
      <c r="BW2087" s="31">
        <f t="shared" si="7121"/>
        <v>0</v>
      </c>
      <c r="BX2087" s="31">
        <f t="shared" si="7037"/>
        <v>0</v>
      </c>
      <c r="BY2087" s="31">
        <f t="shared" si="7038"/>
        <v>0</v>
      </c>
      <c r="BZ2087" s="31">
        <f t="shared" si="7039"/>
        <v>0</v>
      </c>
      <c r="CA2087" s="31">
        <f t="shared" si="7122"/>
        <v>0</v>
      </c>
      <c r="CB2087" s="31">
        <f t="shared" si="7123"/>
        <v>0</v>
      </c>
      <c r="CC2087" s="31">
        <f t="shared" si="7124"/>
        <v>0</v>
      </c>
      <c r="CD2087" s="31">
        <f t="shared" si="6960"/>
        <v>0</v>
      </c>
      <c r="CE2087" s="31">
        <f t="shared" si="6961"/>
        <v>0</v>
      </c>
      <c r="CF2087" s="31">
        <f t="shared" si="6962"/>
        <v>0</v>
      </c>
      <c r="CG2087" s="31">
        <f t="shared" si="7125"/>
        <v>0</v>
      </c>
      <c r="CH2087" s="24">
        <v>0</v>
      </c>
      <c r="CI2087" s="40"/>
      <c r="CN2087" s="1" t="s">
        <v>30</v>
      </c>
    </row>
    <row r="2088" ht="15" hidden="1">
      <c r="A2088" s="41" t="s">
        <v>1197</v>
      </c>
      <c r="B2088" s="17">
        <v>610</v>
      </c>
      <c r="C2088" s="16" t="s">
        <v>395</v>
      </c>
      <c r="D2088" s="16" t="s">
        <v>105</v>
      </c>
      <c r="E2088" s="39" t="s">
        <v>681</v>
      </c>
      <c r="F2088" s="31"/>
      <c r="G2088" s="31"/>
      <c r="H2088" s="31"/>
      <c r="I2088" s="31"/>
      <c r="J2088" s="31"/>
      <c r="K2088" s="31"/>
      <c r="L2088" s="31">
        <f t="shared" si="7004"/>
        <v>0</v>
      </c>
      <c r="M2088" s="31">
        <f t="shared" si="7005"/>
        <v>0</v>
      </c>
      <c r="N2088" s="31">
        <f t="shared" si="7006"/>
        <v>0</v>
      </c>
      <c r="O2088" s="31"/>
      <c r="P2088" s="31"/>
      <c r="Q2088" s="31"/>
      <c r="R2088" s="31">
        <f t="shared" si="7007"/>
        <v>0</v>
      </c>
      <c r="S2088" s="31">
        <f t="shared" si="7008"/>
        <v>0</v>
      </c>
      <c r="T2088" s="31">
        <f t="shared" si="7009"/>
        <v>0</v>
      </c>
      <c r="U2088" s="31"/>
      <c r="V2088" s="31"/>
      <c r="W2088" s="31"/>
      <c r="X2088" s="31">
        <f t="shared" si="7010"/>
        <v>0</v>
      </c>
      <c r="Y2088" s="31">
        <f t="shared" si="7011"/>
        <v>0</v>
      </c>
      <c r="Z2088" s="31">
        <f t="shared" si="7012"/>
        <v>0</v>
      </c>
      <c r="AA2088" s="31"/>
      <c r="AB2088" s="31"/>
      <c r="AC2088" s="31"/>
      <c r="AD2088" s="31">
        <f t="shared" si="7013"/>
        <v>0</v>
      </c>
      <c r="AE2088" s="31">
        <f t="shared" si="7014"/>
        <v>0</v>
      </c>
      <c r="AF2088" s="31">
        <f t="shared" si="7015"/>
        <v>0</v>
      </c>
      <c r="AG2088" s="31"/>
      <c r="AH2088" s="31"/>
      <c r="AI2088" s="31"/>
      <c r="AJ2088" s="31">
        <f t="shared" si="7016"/>
        <v>0</v>
      </c>
      <c r="AK2088" s="31">
        <f t="shared" si="7017"/>
        <v>0</v>
      </c>
      <c r="AL2088" s="31">
        <f t="shared" si="7018"/>
        <v>0</v>
      </c>
      <c r="AM2088" s="31"/>
      <c r="AN2088" s="31"/>
      <c r="AO2088" s="31"/>
      <c r="AP2088" s="31">
        <f t="shared" si="7019"/>
        <v>0</v>
      </c>
      <c r="AQ2088" s="31">
        <f t="shared" si="7020"/>
        <v>0</v>
      </c>
      <c r="AR2088" s="31">
        <f t="shared" si="7021"/>
        <v>0</v>
      </c>
      <c r="AS2088" s="31"/>
      <c r="AT2088" s="31"/>
      <c r="AU2088" s="31"/>
      <c r="AV2088" s="31">
        <f t="shared" si="7022"/>
        <v>0</v>
      </c>
      <c r="AW2088" s="31">
        <f t="shared" si="7023"/>
        <v>0</v>
      </c>
      <c r="AX2088" s="31">
        <f t="shared" si="7024"/>
        <v>0</v>
      </c>
      <c r="AY2088" s="31"/>
      <c r="AZ2088" s="31"/>
      <c r="BA2088" s="31"/>
      <c r="BB2088" s="31">
        <f t="shared" si="7025"/>
        <v>0</v>
      </c>
      <c r="BC2088" s="31">
        <f t="shared" si="7026"/>
        <v>0</v>
      </c>
      <c r="BD2088" s="31">
        <f t="shared" si="7027"/>
        <v>0</v>
      </c>
      <c r="BE2088" s="31"/>
      <c r="BF2088" s="31"/>
      <c r="BG2088" s="31"/>
      <c r="BH2088" s="31">
        <f t="shared" si="7028"/>
        <v>0</v>
      </c>
      <c r="BI2088" s="31">
        <f t="shared" si="7029"/>
        <v>0</v>
      </c>
      <c r="BJ2088" s="31">
        <f t="shared" si="7030"/>
        <v>0</v>
      </c>
      <c r="BK2088" s="31"/>
      <c r="BL2088" s="31"/>
      <c r="BM2088" s="31"/>
      <c r="BN2088" s="31">
        <f t="shared" si="7031"/>
        <v>0</v>
      </c>
      <c r="BO2088" s="31">
        <f t="shared" si="7032"/>
        <v>0</v>
      </c>
      <c r="BP2088" s="31">
        <f t="shared" si="7033"/>
        <v>0</v>
      </c>
      <c r="BQ2088" s="31"/>
      <c r="BR2088" s="31"/>
      <c r="BS2088" s="31">
        <f t="shared" si="7034"/>
        <v>0</v>
      </c>
      <c r="BT2088" s="31">
        <f t="shared" si="7035"/>
        <v>0</v>
      </c>
      <c r="BU2088" s="31">
        <f t="shared" si="7036"/>
        <v>0</v>
      </c>
      <c r="BV2088" s="31"/>
      <c r="BW2088" s="31"/>
      <c r="BX2088" s="31">
        <f t="shared" si="7037"/>
        <v>0</v>
      </c>
      <c r="BY2088" s="31">
        <f t="shared" si="7038"/>
        <v>0</v>
      </c>
      <c r="BZ2088" s="31">
        <f t="shared" si="7039"/>
        <v>0</v>
      </c>
      <c r="CA2088" s="31"/>
      <c r="CB2088" s="31"/>
      <c r="CC2088" s="31"/>
      <c r="CD2088" s="31">
        <f t="shared" si="6960"/>
        <v>0</v>
      </c>
      <c r="CE2088" s="31">
        <f t="shared" si="6961"/>
        <v>0</v>
      </c>
      <c r="CF2088" s="31">
        <f t="shared" si="6962"/>
        <v>0</v>
      </c>
      <c r="CG2088" s="31"/>
      <c r="CH2088" s="24">
        <v>0</v>
      </c>
      <c r="CI2088" s="40"/>
    </row>
    <row r="2089" ht="29.850000000000001" hidden="1">
      <c r="A2089" s="41" t="s">
        <v>1198</v>
      </c>
      <c r="B2089" s="41"/>
      <c r="C2089" s="39"/>
      <c r="D2089" s="16"/>
      <c r="E2089" s="39" t="s">
        <v>206</v>
      </c>
      <c r="F2089" s="31">
        <f t="shared" si="7085"/>
        <v>0</v>
      </c>
      <c r="G2089" s="31">
        <f t="shared" si="7086"/>
        <v>0</v>
      </c>
      <c r="H2089" s="31">
        <f t="shared" si="7087"/>
        <v>0</v>
      </c>
      <c r="I2089" s="31">
        <f t="shared" si="7088"/>
        <v>0</v>
      </c>
      <c r="J2089" s="31">
        <f t="shared" si="7089"/>
        <v>0</v>
      </c>
      <c r="K2089" s="31">
        <f t="shared" si="7090"/>
        <v>0</v>
      </c>
      <c r="L2089" s="31">
        <f t="shared" si="7004"/>
        <v>0</v>
      </c>
      <c r="M2089" s="31">
        <f t="shared" si="7005"/>
        <v>0</v>
      </c>
      <c r="N2089" s="31">
        <f t="shared" si="7006"/>
        <v>0</v>
      </c>
      <c r="O2089" s="31">
        <f t="shared" si="7091"/>
        <v>0</v>
      </c>
      <c r="P2089" s="31">
        <f t="shared" si="7092"/>
        <v>0</v>
      </c>
      <c r="Q2089" s="31">
        <f t="shared" si="7093"/>
        <v>0</v>
      </c>
      <c r="R2089" s="31">
        <f t="shared" si="7007"/>
        <v>0</v>
      </c>
      <c r="S2089" s="31">
        <f t="shared" si="7008"/>
        <v>0</v>
      </c>
      <c r="T2089" s="31">
        <f t="shared" si="7009"/>
        <v>0</v>
      </c>
      <c r="U2089" s="31">
        <f t="shared" si="7094"/>
        <v>0</v>
      </c>
      <c r="V2089" s="31">
        <f t="shared" si="7095"/>
        <v>0</v>
      </c>
      <c r="W2089" s="31">
        <f t="shared" si="7096"/>
        <v>0</v>
      </c>
      <c r="X2089" s="31">
        <f t="shared" si="7010"/>
        <v>0</v>
      </c>
      <c r="Y2089" s="31">
        <f t="shared" si="7011"/>
        <v>0</v>
      </c>
      <c r="Z2089" s="31">
        <f t="shared" si="7012"/>
        <v>0</v>
      </c>
      <c r="AA2089" s="31">
        <f t="shared" si="7097"/>
        <v>0</v>
      </c>
      <c r="AB2089" s="31">
        <f t="shared" si="7098"/>
        <v>0</v>
      </c>
      <c r="AC2089" s="31">
        <f t="shared" si="7099"/>
        <v>0</v>
      </c>
      <c r="AD2089" s="31">
        <f t="shared" si="7013"/>
        <v>0</v>
      </c>
      <c r="AE2089" s="31">
        <f t="shared" si="7014"/>
        <v>0</v>
      </c>
      <c r="AF2089" s="31">
        <f t="shared" si="7015"/>
        <v>0</v>
      </c>
      <c r="AG2089" s="31">
        <f t="shared" si="7100"/>
        <v>0</v>
      </c>
      <c r="AH2089" s="31">
        <f t="shared" si="7101"/>
        <v>0</v>
      </c>
      <c r="AI2089" s="31">
        <f t="shared" si="7102"/>
        <v>0</v>
      </c>
      <c r="AJ2089" s="31">
        <f t="shared" si="7016"/>
        <v>0</v>
      </c>
      <c r="AK2089" s="31">
        <f t="shared" si="7017"/>
        <v>0</v>
      </c>
      <c r="AL2089" s="31">
        <f t="shared" si="7018"/>
        <v>0</v>
      </c>
      <c r="AM2089" s="31">
        <f t="shared" si="7103"/>
        <v>0</v>
      </c>
      <c r="AN2089" s="31">
        <f t="shared" si="7104"/>
        <v>0</v>
      </c>
      <c r="AO2089" s="31">
        <f t="shared" si="7105"/>
        <v>0</v>
      </c>
      <c r="AP2089" s="31">
        <f t="shared" si="7019"/>
        <v>0</v>
      </c>
      <c r="AQ2089" s="31">
        <f t="shared" si="7020"/>
        <v>0</v>
      </c>
      <c r="AR2089" s="31">
        <f t="shared" si="7021"/>
        <v>0</v>
      </c>
      <c r="AS2089" s="31">
        <f t="shared" si="7106"/>
        <v>0</v>
      </c>
      <c r="AT2089" s="31">
        <f t="shared" si="7107"/>
        <v>0</v>
      </c>
      <c r="AU2089" s="31">
        <f t="shared" si="7108"/>
        <v>0</v>
      </c>
      <c r="AV2089" s="31">
        <f t="shared" si="7022"/>
        <v>0</v>
      </c>
      <c r="AW2089" s="31">
        <f t="shared" si="7023"/>
        <v>0</v>
      </c>
      <c r="AX2089" s="31">
        <f t="shared" si="7024"/>
        <v>0</v>
      </c>
      <c r="AY2089" s="31">
        <f t="shared" si="7109"/>
        <v>0</v>
      </c>
      <c r="AZ2089" s="31">
        <f t="shared" si="7110"/>
        <v>0</v>
      </c>
      <c r="BA2089" s="31">
        <f t="shared" si="7111"/>
        <v>0</v>
      </c>
      <c r="BB2089" s="31">
        <f t="shared" si="7025"/>
        <v>0</v>
      </c>
      <c r="BC2089" s="31">
        <f t="shared" si="7026"/>
        <v>0</v>
      </c>
      <c r="BD2089" s="31">
        <f t="shared" si="7027"/>
        <v>0</v>
      </c>
      <c r="BE2089" s="31">
        <f t="shared" si="7112"/>
        <v>0</v>
      </c>
      <c r="BF2089" s="31">
        <f t="shared" si="7113"/>
        <v>0</v>
      </c>
      <c r="BG2089" s="31">
        <f t="shared" si="7114"/>
        <v>0</v>
      </c>
      <c r="BH2089" s="31">
        <f t="shared" si="7028"/>
        <v>0</v>
      </c>
      <c r="BI2089" s="31">
        <f t="shared" si="7029"/>
        <v>0</v>
      </c>
      <c r="BJ2089" s="31">
        <f t="shared" si="7030"/>
        <v>0</v>
      </c>
      <c r="BK2089" s="31">
        <f t="shared" si="7115"/>
        <v>0</v>
      </c>
      <c r="BL2089" s="31">
        <f t="shared" si="7116"/>
        <v>0</v>
      </c>
      <c r="BM2089" s="31">
        <f t="shared" si="7117"/>
        <v>0</v>
      </c>
      <c r="BN2089" s="31">
        <f t="shared" si="7031"/>
        <v>0</v>
      </c>
      <c r="BO2089" s="31">
        <f t="shared" si="7032"/>
        <v>0</v>
      </c>
      <c r="BP2089" s="31">
        <f t="shared" si="7033"/>
        <v>0</v>
      </c>
      <c r="BQ2089" s="31">
        <f t="shared" si="7118"/>
        <v>0</v>
      </c>
      <c r="BR2089" s="31">
        <f t="shared" si="7119"/>
        <v>0</v>
      </c>
      <c r="BS2089" s="31">
        <f t="shared" si="7034"/>
        <v>0</v>
      </c>
      <c r="BT2089" s="31">
        <f t="shared" si="7035"/>
        <v>0</v>
      </c>
      <c r="BU2089" s="31">
        <f t="shared" si="7036"/>
        <v>0</v>
      </c>
      <c r="BV2089" s="31">
        <f t="shared" si="7120"/>
        <v>0</v>
      </c>
      <c r="BW2089" s="31">
        <f t="shared" si="7121"/>
        <v>0</v>
      </c>
      <c r="BX2089" s="31">
        <f t="shared" si="7037"/>
        <v>0</v>
      </c>
      <c r="BY2089" s="31">
        <f t="shared" si="7038"/>
        <v>0</v>
      </c>
      <c r="BZ2089" s="31">
        <f t="shared" si="7039"/>
        <v>0</v>
      </c>
      <c r="CA2089" s="31">
        <f t="shared" si="7122"/>
        <v>0</v>
      </c>
      <c r="CB2089" s="31">
        <f t="shared" si="7123"/>
        <v>0</v>
      </c>
      <c r="CC2089" s="31">
        <f t="shared" si="7124"/>
        <v>0</v>
      </c>
      <c r="CD2089" s="31">
        <f t="shared" si="6960"/>
        <v>0</v>
      </c>
      <c r="CE2089" s="31">
        <f t="shared" si="6961"/>
        <v>0</v>
      </c>
      <c r="CF2089" s="31">
        <f t="shared" si="6962"/>
        <v>0</v>
      </c>
      <c r="CG2089" s="31">
        <f t="shared" si="7125"/>
        <v>0</v>
      </c>
      <c r="CH2089" s="24">
        <v>0</v>
      </c>
      <c r="CI2089" s="40"/>
      <c r="CO2089" s="1" t="s">
        <v>31</v>
      </c>
    </row>
    <row r="2090" ht="43.75" hidden="1">
      <c r="A2090" s="41" t="s">
        <v>1198</v>
      </c>
      <c r="B2090" s="17">
        <v>600</v>
      </c>
      <c r="C2090" s="16"/>
      <c r="D2090" s="16"/>
      <c r="E2090" s="39" t="s">
        <v>45</v>
      </c>
      <c r="F2090" s="31">
        <f t="shared" si="7085"/>
        <v>0</v>
      </c>
      <c r="G2090" s="31">
        <f t="shared" si="7086"/>
        <v>0</v>
      </c>
      <c r="H2090" s="31">
        <f t="shared" si="7087"/>
        <v>0</v>
      </c>
      <c r="I2090" s="31">
        <f t="shared" si="7088"/>
        <v>0</v>
      </c>
      <c r="J2090" s="31">
        <f t="shared" si="7089"/>
        <v>0</v>
      </c>
      <c r="K2090" s="31">
        <f t="shared" si="7090"/>
        <v>0</v>
      </c>
      <c r="L2090" s="31">
        <f t="shared" si="7004"/>
        <v>0</v>
      </c>
      <c r="M2090" s="31">
        <f t="shared" si="7005"/>
        <v>0</v>
      </c>
      <c r="N2090" s="31">
        <f t="shared" si="7006"/>
        <v>0</v>
      </c>
      <c r="O2090" s="31">
        <f t="shared" si="7091"/>
        <v>0</v>
      </c>
      <c r="P2090" s="31">
        <f t="shared" si="7092"/>
        <v>0</v>
      </c>
      <c r="Q2090" s="31">
        <f t="shared" si="7093"/>
        <v>0</v>
      </c>
      <c r="R2090" s="31">
        <f t="shared" si="7007"/>
        <v>0</v>
      </c>
      <c r="S2090" s="31">
        <f t="shared" si="7008"/>
        <v>0</v>
      </c>
      <c r="T2090" s="31">
        <f t="shared" si="7009"/>
        <v>0</v>
      </c>
      <c r="U2090" s="31">
        <f t="shared" si="7094"/>
        <v>0</v>
      </c>
      <c r="V2090" s="31">
        <f t="shared" si="7095"/>
        <v>0</v>
      </c>
      <c r="W2090" s="31">
        <f t="shared" si="7096"/>
        <v>0</v>
      </c>
      <c r="X2090" s="31">
        <f t="shared" si="7010"/>
        <v>0</v>
      </c>
      <c r="Y2090" s="31">
        <f t="shared" si="7011"/>
        <v>0</v>
      </c>
      <c r="Z2090" s="31">
        <f t="shared" si="7012"/>
        <v>0</v>
      </c>
      <c r="AA2090" s="31">
        <f t="shared" si="7097"/>
        <v>0</v>
      </c>
      <c r="AB2090" s="31">
        <f t="shared" si="7098"/>
        <v>0</v>
      </c>
      <c r="AC2090" s="31">
        <f t="shared" si="7099"/>
        <v>0</v>
      </c>
      <c r="AD2090" s="31">
        <f t="shared" si="7013"/>
        <v>0</v>
      </c>
      <c r="AE2090" s="31">
        <f t="shared" si="7014"/>
        <v>0</v>
      </c>
      <c r="AF2090" s="31">
        <f t="shared" si="7015"/>
        <v>0</v>
      </c>
      <c r="AG2090" s="31">
        <f t="shared" si="7100"/>
        <v>0</v>
      </c>
      <c r="AH2090" s="31">
        <f t="shared" si="7101"/>
        <v>0</v>
      </c>
      <c r="AI2090" s="31">
        <f t="shared" si="7102"/>
        <v>0</v>
      </c>
      <c r="AJ2090" s="31">
        <f t="shared" si="7016"/>
        <v>0</v>
      </c>
      <c r="AK2090" s="31">
        <f t="shared" si="7017"/>
        <v>0</v>
      </c>
      <c r="AL2090" s="31">
        <f t="shared" si="7018"/>
        <v>0</v>
      </c>
      <c r="AM2090" s="31">
        <f t="shared" si="7103"/>
        <v>0</v>
      </c>
      <c r="AN2090" s="31">
        <f t="shared" si="7104"/>
        <v>0</v>
      </c>
      <c r="AO2090" s="31">
        <f t="shared" si="7105"/>
        <v>0</v>
      </c>
      <c r="AP2090" s="31">
        <f t="shared" si="7019"/>
        <v>0</v>
      </c>
      <c r="AQ2090" s="31">
        <f t="shared" si="7020"/>
        <v>0</v>
      </c>
      <c r="AR2090" s="31">
        <f t="shared" si="7021"/>
        <v>0</v>
      </c>
      <c r="AS2090" s="31">
        <f t="shared" si="7106"/>
        <v>0</v>
      </c>
      <c r="AT2090" s="31">
        <f t="shared" si="7107"/>
        <v>0</v>
      </c>
      <c r="AU2090" s="31">
        <f t="shared" si="7108"/>
        <v>0</v>
      </c>
      <c r="AV2090" s="31">
        <f t="shared" si="7022"/>
        <v>0</v>
      </c>
      <c r="AW2090" s="31">
        <f t="shared" si="7023"/>
        <v>0</v>
      </c>
      <c r="AX2090" s="31">
        <f t="shared" si="7024"/>
        <v>0</v>
      </c>
      <c r="AY2090" s="31">
        <f t="shared" si="7109"/>
        <v>0</v>
      </c>
      <c r="AZ2090" s="31">
        <f t="shared" si="7110"/>
        <v>0</v>
      </c>
      <c r="BA2090" s="31">
        <f t="shared" si="7111"/>
        <v>0</v>
      </c>
      <c r="BB2090" s="31">
        <f t="shared" si="7025"/>
        <v>0</v>
      </c>
      <c r="BC2090" s="31">
        <f t="shared" si="7026"/>
        <v>0</v>
      </c>
      <c r="BD2090" s="31">
        <f t="shared" si="7027"/>
        <v>0</v>
      </c>
      <c r="BE2090" s="31">
        <f t="shared" si="7112"/>
        <v>0</v>
      </c>
      <c r="BF2090" s="31">
        <f t="shared" si="7113"/>
        <v>0</v>
      </c>
      <c r="BG2090" s="31">
        <f t="shared" si="7114"/>
        <v>0</v>
      </c>
      <c r="BH2090" s="31">
        <f t="shared" si="7028"/>
        <v>0</v>
      </c>
      <c r="BI2090" s="31">
        <f t="shared" si="7029"/>
        <v>0</v>
      </c>
      <c r="BJ2090" s="31">
        <f t="shared" si="7030"/>
        <v>0</v>
      </c>
      <c r="BK2090" s="31">
        <f t="shared" si="7115"/>
        <v>0</v>
      </c>
      <c r="BL2090" s="31">
        <f t="shared" si="7116"/>
        <v>0</v>
      </c>
      <c r="BM2090" s="31">
        <f t="shared" si="7117"/>
        <v>0</v>
      </c>
      <c r="BN2090" s="31">
        <f t="shared" si="7031"/>
        <v>0</v>
      </c>
      <c r="BO2090" s="31">
        <f t="shared" si="7032"/>
        <v>0</v>
      </c>
      <c r="BP2090" s="31">
        <f t="shared" si="7033"/>
        <v>0</v>
      </c>
      <c r="BQ2090" s="31">
        <f t="shared" si="7118"/>
        <v>0</v>
      </c>
      <c r="BR2090" s="31">
        <f t="shared" si="7119"/>
        <v>0</v>
      </c>
      <c r="BS2090" s="31">
        <f t="shared" si="7034"/>
        <v>0</v>
      </c>
      <c r="BT2090" s="31">
        <f t="shared" si="7035"/>
        <v>0</v>
      </c>
      <c r="BU2090" s="31">
        <f t="shared" si="7036"/>
        <v>0</v>
      </c>
      <c r="BV2090" s="31">
        <f t="shared" si="7120"/>
        <v>0</v>
      </c>
      <c r="BW2090" s="31">
        <f t="shared" si="7121"/>
        <v>0</v>
      </c>
      <c r="BX2090" s="31">
        <f t="shared" si="7037"/>
        <v>0</v>
      </c>
      <c r="BY2090" s="31">
        <f t="shared" si="7038"/>
        <v>0</v>
      </c>
      <c r="BZ2090" s="31">
        <f t="shared" si="7039"/>
        <v>0</v>
      </c>
      <c r="CA2090" s="31">
        <f t="shared" si="7122"/>
        <v>0</v>
      </c>
      <c r="CB2090" s="31">
        <f t="shared" si="7123"/>
        <v>0</v>
      </c>
      <c r="CC2090" s="31">
        <f t="shared" si="7124"/>
        <v>0</v>
      </c>
      <c r="CD2090" s="31">
        <f t="shared" si="6960"/>
        <v>0</v>
      </c>
      <c r="CE2090" s="31">
        <f t="shared" si="6961"/>
        <v>0</v>
      </c>
      <c r="CF2090" s="31">
        <f t="shared" si="6962"/>
        <v>0</v>
      </c>
      <c r="CG2090" s="31">
        <f t="shared" si="7125"/>
        <v>0</v>
      </c>
      <c r="CH2090" s="24">
        <v>0</v>
      </c>
      <c r="CI2090" s="40"/>
      <c r="CM2090" s="1" t="s">
        <v>29</v>
      </c>
    </row>
    <row r="2091" ht="15" hidden="1">
      <c r="A2091" s="41" t="s">
        <v>1198</v>
      </c>
      <c r="B2091" s="17">
        <v>610</v>
      </c>
      <c r="C2091" s="16"/>
      <c r="D2091" s="16"/>
      <c r="E2091" s="39" t="s">
        <v>104</v>
      </c>
      <c r="F2091" s="31">
        <f>F2092+F2094+F2093</f>
        <v>0</v>
      </c>
      <c r="G2091" s="31">
        <f>G2092+G2094+G2093</f>
        <v>0</v>
      </c>
      <c r="H2091" s="31">
        <f>H2092+H2094+H2093</f>
        <v>0</v>
      </c>
      <c r="I2091" s="31">
        <f>I2092+I2094+I2093</f>
        <v>0</v>
      </c>
      <c r="J2091" s="31">
        <f>J2092+J2094+J2093</f>
        <v>0</v>
      </c>
      <c r="K2091" s="31">
        <f>K2092+K2094+K2093</f>
        <v>0</v>
      </c>
      <c r="L2091" s="31">
        <f t="shared" si="7004"/>
        <v>0</v>
      </c>
      <c r="M2091" s="31">
        <f t="shared" si="7005"/>
        <v>0</v>
      </c>
      <c r="N2091" s="31">
        <f t="shared" si="7006"/>
        <v>0</v>
      </c>
      <c r="O2091" s="31">
        <f>O2092+O2094+O2093</f>
        <v>0</v>
      </c>
      <c r="P2091" s="31">
        <f>P2092+P2094+P2093</f>
        <v>0</v>
      </c>
      <c r="Q2091" s="31">
        <f>Q2092+Q2094+Q2093</f>
        <v>0</v>
      </c>
      <c r="R2091" s="31">
        <f t="shared" si="7007"/>
        <v>0</v>
      </c>
      <c r="S2091" s="31">
        <f t="shared" si="7008"/>
        <v>0</v>
      </c>
      <c r="T2091" s="31">
        <f t="shared" si="7009"/>
        <v>0</v>
      </c>
      <c r="U2091" s="31">
        <f>U2092+U2094+U2093</f>
        <v>0</v>
      </c>
      <c r="V2091" s="31">
        <f>V2092+V2094+V2093</f>
        <v>0</v>
      </c>
      <c r="W2091" s="31">
        <f>W2092+W2094+W2093</f>
        <v>0</v>
      </c>
      <c r="X2091" s="31">
        <f t="shared" si="7010"/>
        <v>0</v>
      </c>
      <c r="Y2091" s="31">
        <f t="shared" si="7011"/>
        <v>0</v>
      </c>
      <c r="Z2091" s="31">
        <f t="shared" si="7012"/>
        <v>0</v>
      </c>
      <c r="AA2091" s="31">
        <f>AA2092+AA2094+AA2093</f>
        <v>0</v>
      </c>
      <c r="AB2091" s="31">
        <f>AB2092+AB2094+AB2093</f>
        <v>0</v>
      </c>
      <c r="AC2091" s="31">
        <f>AC2092+AC2094+AC2093</f>
        <v>0</v>
      </c>
      <c r="AD2091" s="31">
        <f t="shared" si="7013"/>
        <v>0</v>
      </c>
      <c r="AE2091" s="31">
        <f t="shared" si="7014"/>
        <v>0</v>
      </c>
      <c r="AF2091" s="31">
        <f t="shared" si="7015"/>
        <v>0</v>
      </c>
      <c r="AG2091" s="31">
        <f>AG2092+AG2094+AG2093</f>
        <v>0</v>
      </c>
      <c r="AH2091" s="31">
        <f>AH2092+AH2094+AH2093</f>
        <v>0</v>
      </c>
      <c r="AI2091" s="31">
        <f>AI2092+AI2094+AI2093</f>
        <v>0</v>
      </c>
      <c r="AJ2091" s="31">
        <f t="shared" si="7016"/>
        <v>0</v>
      </c>
      <c r="AK2091" s="31">
        <f t="shared" si="7017"/>
        <v>0</v>
      </c>
      <c r="AL2091" s="31">
        <f t="shared" si="7018"/>
        <v>0</v>
      </c>
      <c r="AM2091" s="31">
        <f>AM2092+AM2094+AM2093</f>
        <v>0</v>
      </c>
      <c r="AN2091" s="31">
        <f>AN2092+AN2094+AN2093</f>
        <v>0</v>
      </c>
      <c r="AO2091" s="31">
        <f>AO2092+AO2094+AO2093</f>
        <v>0</v>
      </c>
      <c r="AP2091" s="31">
        <f t="shared" si="7019"/>
        <v>0</v>
      </c>
      <c r="AQ2091" s="31">
        <f t="shared" si="7020"/>
        <v>0</v>
      </c>
      <c r="AR2091" s="31">
        <f t="shared" si="7021"/>
        <v>0</v>
      </c>
      <c r="AS2091" s="31">
        <f>AS2092+AS2094+AS2093</f>
        <v>0</v>
      </c>
      <c r="AT2091" s="31">
        <f>AT2092+AT2094+AT2093</f>
        <v>0</v>
      </c>
      <c r="AU2091" s="31">
        <f>AU2092+AU2094+AU2093</f>
        <v>0</v>
      </c>
      <c r="AV2091" s="31">
        <f t="shared" si="7022"/>
        <v>0</v>
      </c>
      <c r="AW2091" s="31">
        <f t="shared" si="7023"/>
        <v>0</v>
      </c>
      <c r="AX2091" s="31">
        <f t="shared" si="7024"/>
        <v>0</v>
      </c>
      <c r="AY2091" s="31">
        <f>AY2092+AY2094+AY2093</f>
        <v>0</v>
      </c>
      <c r="AZ2091" s="31">
        <f>AZ2092+AZ2094+AZ2093</f>
        <v>0</v>
      </c>
      <c r="BA2091" s="31">
        <f>BA2092+BA2094+BA2093</f>
        <v>0</v>
      </c>
      <c r="BB2091" s="31">
        <f t="shared" si="7025"/>
        <v>0</v>
      </c>
      <c r="BC2091" s="31">
        <f t="shared" si="7026"/>
        <v>0</v>
      </c>
      <c r="BD2091" s="31">
        <f t="shared" si="7027"/>
        <v>0</v>
      </c>
      <c r="BE2091" s="31">
        <f>BE2092+BE2094+BE2093</f>
        <v>0</v>
      </c>
      <c r="BF2091" s="31">
        <f>BF2092+BF2094+BF2093</f>
        <v>0</v>
      </c>
      <c r="BG2091" s="31">
        <f>BG2092+BG2094+BG2093</f>
        <v>0</v>
      </c>
      <c r="BH2091" s="31">
        <f t="shared" si="7028"/>
        <v>0</v>
      </c>
      <c r="BI2091" s="31">
        <f t="shared" si="7029"/>
        <v>0</v>
      </c>
      <c r="BJ2091" s="31">
        <f t="shared" si="7030"/>
        <v>0</v>
      </c>
      <c r="BK2091" s="31">
        <f>BK2092+BK2094+BK2093</f>
        <v>0</v>
      </c>
      <c r="BL2091" s="31">
        <f>BL2092+BL2094+BL2093</f>
        <v>0</v>
      </c>
      <c r="BM2091" s="31">
        <f>BM2092+BM2094+BM2093</f>
        <v>0</v>
      </c>
      <c r="BN2091" s="31">
        <f t="shared" si="7031"/>
        <v>0</v>
      </c>
      <c r="BO2091" s="31">
        <f t="shared" si="7032"/>
        <v>0</v>
      </c>
      <c r="BP2091" s="31">
        <f t="shared" si="7033"/>
        <v>0</v>
      </c>
      <c r="BQ2091" s="31">
        <f>BQ2092+BQ2094+BQ2093</f>
        <v>0</v>
      </c>
      <c r="BR2091" s="31">
        <f>BR2092+BR2094+BR2093</f>
        <v>0</v>
      </c>
      <c r="BS2091" s="31">
        <f t="shared" si="7034"/>
        <v>0</v>
      </c>
      <c r="BT2091" s="31">
        <f t="shared" si="7035"/>
        <v>0</v>
      </c>
      <c r="BU2091" s="31">
        <f t="shared" si="7036"/>
        <v>0</v>
      </c>
      <c r="BV2091" s="31">
        <f>BV2092+BV2094+BV2093</f>
        <v>0</v>
      </c>
      <c r="BW2091" s="31">
        <f>BW2092+BW2094+BW2093</f>
        <v>0</v>
      </c>
      <c r="BX2091" s="31">
        <f t="shared" si="7037"/>
        <v>0</v>
      </c>
      <c r="BY2091" s="31">
        <f t="shared" si="7038"/>
        <v>0</v>
      </c>
      <c r="BZ2091" s="31">
        <f t="shared" si="7039"/>
        <v>0</v>
      </c>
      <c r="CA2091" s="31">
        <f>CA2092+CA2094+CA2093</f>
        <v>0</v>
      </c>
      <c r="CB2091" s="31">
        <f>CB2092+CB2094+CB2093</f>
        <v>0</v>
      </c>
      <c r="CC2091" s="31">
        <f>CC2092+CC2094+CC2093</f>
        <v>0</v>
      </c>
      <c r="CD2091" s="31">
        <f t="shared" si="6960"/>
        <v>0</v>
      </c>
      <c r="CE2091" s="31">
        <f t="shared" si="6961"/>
        <v>0</v>
      </c>
      <c r="CF2091" s="31">
        <f t="shared" si="6962"/>
        <v>0</v>
      </c>
      <c r="CG2091" s="31">
        <f>CG2092+CG2094+CG2093</f>
        <v>0</v>
      </c>
      <c r="CH2091" s="24">
        <v>0</v>
      </c>
      <c r="CI2091" s="40"/>
      <c r="CN2091" s="1" t="s">
        <v>30</v>
      </c>
    </row>
    <row r="2092" ht="15" hidden="1">
      <c r="A2092" s="41" t="s">
        <v>1198</v>
      </c>
      <c r="B2092" s="17">
        <v>610</v>
      </c>
      <c r="C2092" s="16" t="s">
        <v>395</v>
      </c>
      <c r="D2092" s="16" t="s">
        <v>105</v>
      </c>
      <c r="E2092" s="39" t="s">
        <v>681</v>
      </c>
      <c r="F2092" s="31"/>
      <c r="G2092" s="31"/>
      <c r="H2092" s="31"/>
      <c r="I2092" s="31"/>
      <c r="J2092" s="31"/>
      <c r="K2092" s="31"/>
      <c r="L2092" s="31">
        <f t="shared" si="7004"/>
        <v>0</v>
      </c>
      <c r="M2092" s="31">
        <f t="shared" si="7005"/>
        <v>0</v>
      </c>
      <c r="N2092" s="31">
        <f t="shared" si="7006"/>
        <v>0</v>
      </c>
      <c r="O2092" s="31"/>
      <c r="P2092" s="31"/>
      <c r="Q2092" s="31"/>
      <c r="R2092" s="31">
        <f t="shared" si="7007"/>
        <v>0</v>
      </c>
      <c r="S2092" s="31">
        <f t="shared" si="7008"/>
        <v>0</v>
      </c>
      <c r="T2092" s="31">
        <f t="shared" si="7009"/>
        <v>0</v>
      </c>
      <c r="U2092" s="31"/>
      <c r="V2092" s="31"/>
      <c r="W2092" s="31"/>
      <c r="X2092" s="31">
        <f t="shared" si="7010"/>
        <v>0</v>
      </c>
      <c r="Y2092" s="31">
        <f t="shared" si="7011"/>
        <v>0</v>
      </c>
      <c r="Z2092" s="31">
        <f t="shared" si="7012"/>
        <v>0</v>
      </c>
      <c r="AA2092" s="31"/>
      <c r="AB2092" s="31"/>
      <c r="AC2092" s="31"/>
      <c r="AD2092" s="31">
        <f t="shared" si="7013"/>
        <v>0</v>
      </c>
      <c r="AE2092" s="31">
        <f t="shared" si="7014"/>
        <v>0</v>
      </c>
      <c r="AF2092" s="31">
        <f t="shared" si="7015"/>
        <v>0</v>
      </c>
      <c r="AG2092" s="31"/>
      <c r="AH2092" s="31"/>
      <c r="AI2092" s="31"/>
      <c r="AJ2092" s="31">
        <f t="shared" si="7016"/>
        <v>0</v>
      </c>
      <c r="AK2092" s="31">
        <f t="shared" si="7017"/>
        <v>0</v>
      </c>
      <c r="AL2092" s="31">
        <f t="shared" si="7018"/>
        <v>0</v>
      </c>
      <c r="AM2092" s="31"/>
      <c r="AN2092" s="31"/>
      <c r="AO2092" s="31"/>
      <c r="AP2092" s="31">
        <f t="shared" si="7019"/>
        <v>0</v>
      </c>
      <c r="AQ2092" s="31">
        <f t="shared" si="7020"/>
        <v>0</v>
      </c>
      <c r="AR2092" s="31">
        <f t="shared" si="7021"/>
        <v>0</v>
      </c>
      <c r="AS2092" s="31"/>
      <c r="AT2092" s="31"/>
      <c r="AU2092" s="31"/>
      <c r="AV2092" s="31">
        <f t="shared" si="7022"/>
        <v>0</v>
      </c>
      <c r="AW2092" s="31">
        <f t="shared" si="7023"/>
        <v>0</v>
      </c>
      <c r="AX2092" s="31">
        <f t="shared" si="7024"/>
        <v>0</v>
      </c>
      <c r="AY2092" s="31"/>
      <c r="AZ2092" s="31"/>
      <c r="BA2092" s="31"/>
      <c r="BB2092" s="31">
        <f t="shared" si="7025"/>
        <v>0</v>
      </c>
      <c r="BC2092" s="31">
        <f t="shared" si="7026"/>
        <v>0</v>
      </c>
      <c r="BD2092" s="31">
        <f t="shared" si="7027"/>
        <v>0</v>
      </c>
      <c r="BE2092" s="31"/>
      <c r="BF2092" s="31"/>
      <c r="BG2092" s="31"/>
      <c r="BH2092" s="31">
        <f t="shared" si="7028"/>
        <v>0</v>
      </c>
      <c r="BI2092" s="31">
        <f t="shared" si="7029"/>
        <v>0</v>
      </c>
      <c r="BJ2092" s="31">
        <f t="shared" si="7030"/>
        <v>0</v>
      </c>
      <c r="BK2092" s="31"/>
      <c r="BL2092" s="31"/>
      <c r="BM2092" s="31"/>
      <c r="BN2092" s="31">
        <f t="shared" si="7031"/>
        <v>0</v>
      </c>
      <c r="BO2092" s="31">
        <f t="shared" si="7032"/>
        <v>0</v>
      </c>
      <c r="BP2092" s="31">
        <f t="shared" si="7033"/>
        <v>0</v>
      </c>
      <c r="BQ2092" s="31"/>
      <c r="BR2092" s="31"/>
      <c r="BS2092" s="31">
        <f t="shared" si="7034"/>
        <v>0</v>
      </c>
      <c r="BT2092" s="31">
        <f t="shared" si="7035"/>
        <v>0</v>
      </c>
      <c r="BU2092" s="31">
        <f t="shared" si="7036"/>
        <v>0</v>
      </c>
      <c r="BV2092" s="31"/>
      <c r="BW2092" s="31"/>
      <c r="BX2092" s="31">
        <f t="shared" si="7037"/>
        <v>0</v>
      </c>
      <c r="BY2092" s="31">
        <f t="shared" si="7038"/>
        <v>0</v>
      </c>
      <c r="BZ2092" s="31">
        <f t="shared" si="7039"/>
        <v>0</v>
      </c>
      <c r="CA2092" s="31"/>
      <c r="CB2092" s="31"/>
      <c r="CC2092" s="31"/>
      <c r="CD2092" s="31">
        <f t="shared" si="6960"/>
        <v>0</v>
      </c>
      <c r="CE2092" s="31">
        <f t="shared" si="6961"/>
        <v>0</v>
      </c>
      <c r="CF2092" s="31">
        <f t="shared" si="6962"/>
        <v>0</v>
      </c>
      <c r="CG2092" s="31"/>
      <c r="CH2092" s="24">
        <v>0</v>
      </c>
      <c r="CI2092" s="40"/>
    </row>
    <row r="2093" ht="15" hidden="1">
      <c r="A2093" s="41" t="s">
        <v>1198</v>
      </c>
      <c r="B2093" s="17">
        <v>610</v>
      </c>
      <c r="C2093" s="16" t="s">
        <v>66</v>
      </c>
      <c r="D2093" s="16" t="s">
        <v>42</v>
      </c>
      <c r="E2093" s="39" t="s">
        <v>1001</v>
      </c>
      <c r="F2093" s="31"/>
      <c r="G2093" s="31"/>
      <c r="H2093" s="31"/>
      <c r="I2093" s="31"/>
      <c r="J2093" s="31"/>
      <c r="K2093" s="31"/>
      <c r="L2093" s="31">
        <f t="shared" si="7004"/>
        <v>0</v>
      </c>
      <c r="M2093" s="31">
        <f t="shared" si="7005"/>
        <v>0</v>
      </c>
      <c r="N2093" s="31">
        <f t="shared" si="7006"/>
        <v>0</v>
      </c>
      <c r="O2093" s="31"/>
      <c r="P2093" s="31"/>
      <c r="Q2093" s="31"/>
      <c r="R2093" s="31">
        <f t="shared" si="7007"/>
        <v>0</v>
      </c>
      <c r="S2093" s="31">
        <f t="shared" si="7008"/>
        <v>0</v>
      </c>
      <c r="T2093" s="31">
        <f t="shared" si="7009"/>
        <v>0</v>
      </c>
      <c r="U2093" s="31"/>
      <c r="V2093" s="31"/>
      <c r="W2093" s="31"/>
      <c r="X2093" s="31">
        <f t="shared" si="7010"/>
        <v>0</v>
      </c>
      <c r="Y2093" s="31">
        <f t="shared" si="7011"/>
        <v>0</v>
      </c>
      <c r="Z2093" s="31">
        <f t="shared" si="7012"/>
        <v>0</v>
      </c>
      <c r="AA2093" s="31"/>
      <c r="AB2093" s="31"/>
      <c r="AC2093" s="31"/>
      <c r="AD2093" s="31">
        <f t="shared" si="7013"/>
        <v>0</v>
      </c>
      <c r="AE2093" s="31">
        <f t="shared" si="7014"/>
        <v>0</v>
      </c>
      <c r="AF2093" s="31">
        <f t="shared" si="7015"/>
        <v>0</v>
      </c>
      <c r="AG2093" s="31"/>
      <c r="AH2093" s="31"/>
      <c r="AI2093" s="31"/>
      <c r="AJ2093" s="31">
        <f t="shared" si="7016"/>
        <v>0</v>
      </c>
      <c r="AK2093" s="31">
        <f t="shared" si="7017"/>
        <v>0</v>
      </c>
      <c r="AL2093" s="31">
        <f t="shared" si="7018"/>
        <v>0</v>
      </c>
      <c r="AM2093" s="31"/>
      <c r="AN2093" s="31"/>
      <c r="AO2093" s="31"/>
      <c r="AP2093" s="31">
        <f t="shared" si="7019"/>
        <v>0</v>
      </c>
      <c r="AQ2093" s="31">
        <f t="shared" si="7020"/>
        <v>0</v>
      </c>
      <c r="AR2093" s="31">
        <f t="shared" si="7021"/>
        <v>0</v>
      </c>
      <c r="AS2093" s="31"/>
      <c r="AT2093" s="31"/>
      <c r="AU2093" s="31"/>
      <c r="AV2093" s="31">
        <f t="shared" si="7022"/>
        <v>0</v>
      </c>
      <c r="AW2093" s="31">
        <f t="shared" si="7023"/>
        <v>0</v>
      </c>
      <c r="AX2093" s="31">
        <f t="shared" si="7024"/>
        <v>0</v>
      </c>
      <c r="AY2093" s="31"/>
      <c r="AZ2093" s="31"/>
      <c r="BA2093" s="31"/>
      <c r="BB2093" s="31">
        <f t="shared" si="7025"/>
        <v>0</v>
      </c>
      <c r="BC2093" s="31">
        <f t="shared" si="7026"/>
        <v>0</v>
      </c>
      <c r="BD2093" s="31">
        <f t="shared" si="7027"/>
        <v>0</v>
      </c>
      <c r="BE2093" s="31"/>
      <c r="BF2093" s="31"/>
      <c r="BG2093" s="31"/>
      <c r="BH2093" s="31">
        <f t="shared" si="7028"/>
        <v>0</v>
      </c>
      <c r="BI2093" s="31">
        <f t="shared" si="7029"/>
        <v>0</v>
      </c>
      <c r="BJ2093" s="31">
        <f t="shared" si="7030"/>
        <v>0</v>
      </c>
      <c r="BK2093" s="31"/>
      <c r="BL2093" s="31"/>
      <c r="BM2093" s="31"/>
      <c r="BN2093" s="31">
        <f t="shared" si="7031"/>
        <v>0</v>
      </c>
      <c r="BO2093" s="31">
        <f t="shared" si="7032"/>
        <v>0</v>
      </c>
      <c r="BP2093" s="31">
        <f t="shared" si="7033"/>
        <v>0</v>
      </c>
      <c r="BQ2093" s="31"/>
      <c r="BR2093" s="31"/>
      <c r="BS2093" s="31">
        <f t="shared" si="7034"/>
        <v>0</v>
      </c>
      <c r="BT2093" s="31">
        <f t="shared" si="7035"/>
        <v>0</v>
      </c>
      <c r="BU2093" s="31">
        <f t="shared" si="7036"/>
        <v>0</v>
      </c>
      <c r="BV2093" s="31"/>
      <c r="BW2093" s="31"/>
      <c r="BX2093" s="31">
        <f t="shared" si="7037"/>
        <v>0</v>
      </c>
      <c r="BY2093" s="31">
        <f t="shared" si="7038"/>
        <v>0</v>
      </c>
      <c r="BZ2093" s="31">
        <f t="shared" si="7039"/>
        <v>0</v>
      </c>
      <c r="CA2093" s="31"/>
      <c r="CB2093" s="31"/>
      <c r="CC2093" s="31"/>
      <c r="CD2093" s="31">
        <f t="shared" si="6960"/>
        <v>0</v>
      </c>
      <c r="CE2093" s="31">
        <f t="shared" si="6961"/>
        <v>0</v>
      </c>
      <c r="CF2093" s="31">
        <f t="shared" si="6962"/>
        <v>0</v>
      </c>
      <c r="CG2093" s="31"/>
      <c r="CH2093" s="24">
        <v>0</v>
      </c>
      <c r="CI2093" s="40"/>
    </row>
    <row r="2094" ht="15" hidden="1">
      <c r="A2094" s="41" t="s">
        <v>1198</v>
      </c>
      <c r="B2094" s="17">
        <v>610</v>
      </c>
      <c r="C2094" s="16" t="s">
        <v>66</v>
      </c>
      <c r="D2094" s="16" t="s">
        <v>67</v>
      </c>
      <c r="E2094" s="39" t="s">
        <v>68</v>
      </c>
      <c r="F2094" s="31"/>
      <c r="G2094" s="31"/>
      <c r="H2094" s="31"/>
      <c r="I2094" s="31"/>
      <c r="J2094" s="31"/>
      <c r="K2094" s="31"/>
      <c r="L2094" s="31">
        <f t="shared" si="7004"/>
        <v>0</v>
      </c>
      <c r="M2094" s="31">
        <f t="shared" si="7005"/>
        <v>0</v>
      </c>
      <c r="N2094" s="31">
        <f t="shared" si="7006"/>
        <v>0</v>
      </c>
      <c r="O2094" s="31"/>
      <c r="P2094" s="31"/>
      <c r="Q2094" s="31"/>
      <c r="R2094" s="31">
        <f t="shared" si="7007"/>
        <v>0</v>
      </c>
      <c r="S2094" s="31">
        <f t="shared" si="7008"/>
        <v>0</v>
      </c>
      <c r="T2094" s="31">
        <f t="shared" si="7009"/>
        <v>0</v>
      </c>
      <c r="U2094" s="31"/>
      <c r="V2094" s="31"/>
      <c r="W2094" s="31"/>
      <c r="X2094" s="31">
        <f t="shared" si="7010"/>
        <v>0</v>
      </c>
      <c r="Y2094" s="31">
        <f t="shared" si="7011"/>
        <v>0</v>
      </c>
      <c r="Z2094" s="31">
        <f t="shared" si="7012"/>
        <v>0</v>
      </c>
      <c r="AA2094" s="31"/>
      <c r="AB2094" s="31"/>
      <c r="AC2094" s="31"/>
      <c r="AD2094" s="31">
        <f t="shared" si="7013"/>
        <v>0</v>
      </c>
      <c r="AE2094" s="31">
        <f t="shared" si="7014"/>
        <v>0</v>
      </c>
      <c r="AF2094" s="31">
        <f t="shared" si="7015"/>
        <v>0</v>
      </c>
      <c r="AG2094" s="31"/>
      <c r="AH2094" s="31"/>
      <c r="AI2094" s="31"/>
      <c r="AJ2094" s="31">
        <f t="shared" si="7016"/>
        <v>0</v>
      </c>
      <c r="AK2094" s="31">
        <f t="shared" si="7017"/>
        <v>0</v>
      </c>
      <c r="AL2094" s="31">
        <f t="shared" si="7018"/>
        <v>0</v>
      </c>
      <c r="AM2094" s="31"/>
      <c r="AN2094" s="31"/>
      <c r="AO2094" s="31"/>
      <c r="AP2094" s="31">
        <f t="shared" si="7019"/>
        <v>0</v>
      </c>
      <c r="AQ2094" s="31">
        <f t="shared" si="7020"/>
        <v>0</v>
      </c>
      <c r="AR2094" s="31">
        <f t="shared" si="7021"/>
        <v>0</v>
      </c>
      <c r="AS2094" s="31"/>
      <c r="AT2094" s="31"/>
      <c r="AU2094" s="31"/>
      <c r="AV2094" s="31">
        <f t="shared" si="7022"/>
        <v>0</v>
      </c>
      <c r="AW2094" s="31">
        <f t="shared" si="7023"/>
        <v>0</v>
      </c>
      <c r="AX2094" s="31">
        <f t="shared" si="7024"/>
        <v>0</v>
      </c>
      <c r="AY2094" s="31"/>
      <c r="AZ2094" s="31"/>
      <c r="BA2094" s="31"/>
      <c r="BB2094" s="31">
        <f t="shared" si="7025"/>
        <v>0</v>
      </c>
      <c r="BC2094" s="31">
        <f t="shared" si="7026"/>
        <v>0</v>
      </c>
      <c r="BD2094" s="31">
        <f t="shared" si="7027"/>
        <v>0</v>
      </c>
      <c r="BE2094" s="31"/>
      <c r="BF2094" s="31"/>
      <c r="BG2094" s="31"/>
      <c r="BH2094" s="31">
        <f t="shared" si="7028"/>
        <v>0</v>
      </c>
      <c r="BI2094" s="31">
        <f t="shared" si="7029"/>
        <v>0</v>
      </c>
      <c r="BJ2094" s="31">
        <f t="shared" si="7030"/>
        <v>0</v>
      </c>
      <c r="BK2094" s="31"/>
      <c r="BL2094" s="31"/>
      <c r="BM2094" s="31"/>
      <c r="BN2094" s="31">
        <f t="shared" si="7031"/>
        <v>0</v>
      </c>
      <c r="BO2094" s="31">
        <f t="shared" si="7032"/>
        <v>0</v>
      </c>
      <c r="BP2094" s="31">
        <f t="shared" si="7033"/>
        <v>0</v>
      </c>
      <c r="BQ2094" s="31"/>
      <c r="BR2094" s="31"/>
      <c r="BS2094" s="31">
        <f t="shared" si="7034"/>
        <v>0</v>
      </c>
      <c r="BT2094" s="31">
        <f t="shared" si="7035"/>
        <v>0</v>
      </c>
      <c r="BU2094" s="31">
        <f t="shared" si="7036"/>
        <v>0</v>
      </c>
      <c r="BV2094" s="31"/>
      <c r="BW2094" s="31"/>
      <c r="BX2094" s="31">
        <f t="shared" si="7037"/>
        <v>0</v>
      </c>
      <c r="BY2094" s="31">
        <f t="shared" si="7038"/>
        <v>0</v>
      </c>
      <c r="BZ2094" s="31">
        <f t="shared" si="7039"/>
        <v>0</v>
      </c>
      <c r="CA2094" s="31"/>
      <c r="CB2094" s="31"/>
      <c r="CC2094" s="31"/>
      <c r="CD2094" s="31">
        <f t="shared" ref="CD2094:CD2157" si="7126">BX2094+CA2094</f>
        <v>0</v>
      </c>
      <c r="CE2094" s="31">
        <f t="shared" ref="CE2094:CE2157" si="7127">BY2094+CB2094</f>
        <v>0</v>
      </c>
      <c r="CF2094" s="31">
        <f t="shared" ref="CF2094:CF2157" si="7128">BZ2094+CC2094</f>
        <v>0</v>
      </c>
      <c r="CG2094" s="31"/>
      <c r="CH2094" s="24">
        <v>0</v>
      </c>
      <c r="CI2094" s="40"/>
    </row>
    <row r="2095" s="33" customFormat="1" ht="57.700000000000003">
      <c r="A2095" s="34" t="s">
        <v>1199</v>
      </c>
      <c r="B2095" s="35"/>
      <c r="C2095" s="34"/>
      <c r="D2095" s="34"/>
      <c r="E2095" s="36" t="s">
        <v>1200</v>
      </c>
      <c r="F2095" s="37">
        <f>F2096+F2101+F2121+F2129</f>
        <v>796622.79999999993</v>
      </c>
      <c r="G2095" s="37">
        <f>G2096+G2101+G2121+G2129</f>
        <v>471485</v>
      </c>
      <c r="H2095" s="37">
        <f>H2096+H2101+H2121+H2129</f>
        <v>787765</v>
      </c>
      <c r="I2095" s="37">
        <f>I2096+I2101+I2121+I2129</f>
        <v>0</v>
      </c>
      <c r="J2095" s="37">
        <f>J2096+J2101+J2121+J2129</f>
        <v>0</v>
      </c>
      <c r="K2095" s="37">
        <f>K2096+K2101+K2121+K2129</f>
        <v>0</v>
      </c>
      <c r="L2095" s="37">
        <f t="shared" si="7004"/>
        <v>796622.79999999993</v>
      </c>
      <c r="M2095" s="37">
        <f t="shared" si="7005"/>
        <v>471485</v>
      </c>
      <c r="N2095" s="37">
        <f t="shared" si="7006"/>
        <v>787765</v>
      </c>
      <c r="O2095" s="37">
        <f>O2096+O2101+O2121+O2129</f>
        <v>86115.934999999998</v>
      </c>
      <c r="P2095" s="37">
        <f>P2096+P2101+P2121+P2129</f>
        <v>27201.609</v>
      </c>
      <c r="Q2095" s="37">
        <f>Q2096+Q2101+Q2121+Q2129</f>
        <v>0</v>
      </c>
      <c r="R2095" s="37">
        <f t="shared" si="7007"/>
        <v>882738.73499999987</v>
      </c>
      <c r="S2095" s="37">
        <f t="shared" si="7008"/>
        <v>498686.609</v>
      </c>
      <c r="T2095" s="37">
        <f t="shared" si="7009"/>
        <v>787765</v>
      </c>
      <c r="U2095" s="37">
        <f>U2096+U2101+U2121+U2129</f>
        <v>0</v>
      </c>
      <c r="V2095" s="37">
        <f>V2096+V2101+V2121+V2129</f>
        <v>0</v>
      </c>
      <c r="W2095" s="37">
        <f>W2096+W2101+W2121+W2129</f>
        <v>0</v>
      </c>
      <c r="X2095" s="37">
        <f t="shared" si="7010"/>
        <v>882738.73499999987</v>
      </c>
      <c r="Y2095" s="37">
        <f t="shared" si="7011"/>
        <v>498686.609</v>
      </c>
      <c r="Z2095" s="37">
        <f t="shared" si="7012"/>
        <v>787765</v>
      </c>
      <c r="AA2095" s="37">
        <f>AA2096+AA2101+AA2121+AA2129</f>
        <v>0</v>
      </c>
      <c r="AB2095" s="37">
        <f>AB2096+AB2101+AB2121+AB2129</f>
        <v>0</v>
      </c>
      <c r="AC2095" s="37">
        <f>AC2096+AC2101+AC2121+AC2129</f>
        <v>0</v>
      </c>
      <c r="AD2095" s="37">
        <f t="shared" si="7013"/>
        <v>882738.73499999987</v>
      </c>
      <c r="AE2095" s="37">
        <f t="shared" si="7014"/>
        <v>498686.609</v>
      </c>
      <c r="AF2095" s="37">
        <f t="shared" si="7015"/>
        <v>787765</v>
      </c>
      <c r="AG2095" s="37">
        <f>AG2096+AG2101+AG2121+AG2129</f>
        <v>0</v>
      </c>
      <c r="AH2095" s="37">
        <f>AH2096+AH2101+AH2121+AH2129</f>
        <v>0</v>
      </c>
      <c r="AI2095" s="37">
        <f>AI2096+AI2101+AI2121+AI2129</f>
        <v>0</v>
      </c>
      <c r="AJ2095" s="37">
        <f t="shared" si="7016"/>
        <v>882738.73499999987</v>
      </c>
      <c r="AK2095" s="37">
        <f t="shared" si="7017"/>
        <v>498686.609</v>
      </c>
      <c r="AL2095" s="37">
        <f t="shared" si="7018"/>
        <v>787765</v>
      </c>
      <c r="AM2095" s="37">
        <f>AM2096+AM2101+AM2121+AM2129</f>
        <v>-50000</v>
      </c>
      <c r="AN2095" s="37">
        <f>AN2096+AN2101+AN2121+AN2129</f>
        <v>50000</v>
      </c>
      <c r="AO2095" s="37">
        <f>AO2096+AO2101+AO2121+AO2129</f>
        <v>0</v>
      </c>
      <c r="AP2095" s="37">
        <f t="shared" si="7019"/>
        <v>832738.73499999987</v>
      </c>
      <c r="AQ2095" s="37">
        <f t="shared" si="7020"/>
        <v>548686.60899999994</v>
      </c>
      <c r="AR2095" s="37">
        <f t="shared" si="7021"/>
        <v>787765</v>
      </c>
      <c r="AS2095" s="37">
        <f>AS2096+AS2101+AS2121+AS2129</f>
        <v>0</v>
      </c>
      <c r="AT2095" s="37">
        <f>AT2096+AT2101+AT2121+AT2129</f>
        <v>0</v>
      </c>
      <c r="AU2095" s="37">
        <f>AU2096+AU2101+AU2121+AU2129</f>
        <v>0</v>
      </c>
      <c r="AV2095" s="37">
        <f t="shared" si="7022"/>
        <v>832738.73499999987</v>
      </c>
      <c r="AW2095" s="37">
        <f t="shared" si="7023"/>
        <v>548686.60899999994</v>
      </c>
      <c r="AX2095" s="37">
        <f t="shared" si="7024"/>
        <v>787765</v>
      </c>
      <c r="AY2095" s="37">
        <f>AY2096+AY2101+AY2121+AY2129</f>
        <v>0</v>
      </c>
      <c r="AZ2095" s="37">
        <f>AZ2096+AZ2101+AZ2121+AZ2129</f>
        <v>0</v>
      </c>
      <c r="BA2095" s="37">
        <f>BA2096+BA2101+BA2121+BA2129</f>
        <v>0</v>
      </c>
      <c r="BB2095" s="37">
        <f t="shared" si="7025"/>
        <v>832738.73499999987</v>
      </c>
      <c r="BC2095" s="37">
        <f t="shared" si="7026"/>
        <v>548686.60899999994</v>
      </c>
      <c r="BD2095" s="37">
        <f t="shared" si="7027"/>
        <v>787765</v>
      </c>
      <c r="BE2095" s="37">
        <f>BE2096+BE2101+BE2121+BE2129</f>
        <v>0</v>
      </c>
      <c r="BF2095" s="37">
        <f>BF2096+BF2101+BF2121+BF2129</f>
        <v>0</v>
      </c>
      <c r="BG2095" s="37">
        <f>BG2096+BG2101+BG2121+BG2129</f>
        <v>0</v>
      </c>
      <c r="BH2095" s="37">
        <f t="shared" si="7028"/>
        <v>832738.73499999987</v>
      </c>
      <c r="BI2095" s="37">
        <f t="shared" si="7029"/>
        <v>548686.60899999994</v>
      </c>
      <c r="BJ2095" s="37">
        <f t="shared" si="7030"/>
        <v>787765</v>
      </c>
      <c r="BK2095" s="37">
        <f>BK2096+BK2101+BK2121+BK2129</f>
        <v>-23069.859</v>
      </c>
      <c r="BL2095" s="37">
        <f>BL2096+BL2101+BL2121+BL2129</f>
        <v>0</v>
      </c>
      <c r="BM2095" s="37">
        <f>BM2096+BM2101+BM2121+BM2129</f>
        <v>0</v>
      </c>
      <c r="BN2095" s="37">
        <f t="shared" si="7031"/>
        <v>809668.87599999981</v>
      </c>
      <c r="BO2095" s="37">
        <f t="shared" si="7032"/>
        <v>548686.60899999994</v>
      </c>
      <c r="BP2095" s="37">
        <f t="shared" si="7033"/>
        <v>787765</v>
      </c>
      <c r="BQ2095" s="37">
        <f>BQ2096+BQ2101+BQ2121+BQ2129</f>
        <v>0</v>
      </c>
      <c r="BR2095" s="37">
        <f>BR2096+BR2101+BR2121+BR2129</f>
        <v>0</v>
      </c>
      <c r="BS2095" s="31">
        <f t="shared" si="7034"/>
        <v>809668.87599999981</v>
      </c>
      <c r="BT2095" s="31">
        <f t="shared" si="7035"/>
        <v>548686.60899999994</v>
      </c>
      <c r="BU2095" s="31">
        <f t="shared" si="7036"/>
        <v>787765</v>
      </c>
      <c r="BV2095" s="37">
        <f>BV2096+BV2101+BV2121+BV2129</f>
        <v>0</v>
      </c>
      <c r="BW2095" s="37">
        <f>BW2096+BW2101+BW2121+BW2129</f>
        <v>0</v>
      </c>
      <c r="BX2095" s="37">
        <f t="shared" si="7037"/>
        <v>809668.87599999981</v>
      </c>
      <c r="BY2095" s="37">
        <f t="shared" si="7038"/>
        <v>548686.60899999994</v>
      </c>
      <c r="BZ2095" s="37">
        <f t="shared" si="7039"/>
        <v>787765</v>
      </c>
      <c r="CA2095" s="37">
        <f>CA2096+CA2101+CA2121+CA2129</f>
        <v>0</v>
      </c>
      <c r="CB2095" s="37">
        <f>CB2096+CB2101+CB2121+CB2129</f>
        <v>0</v>
      </c>
      <c r="CC2095" s="37">
        <f>CC2096+CC2101+CC2121+CC2129</f>
        <v>0</v>
      </c>
      <c r="CD2095" s="37">
        <f t="shared" si="7126"/>
        <v>809668.87599999981</v>
      </c>
      <c r="CE2095" s="37">
        <f t="shared" si="7127"/>
        <v>548686.60899999994</v>
      </c>
      <c r="CF2095" s="37">
        <f t="shared" si="7128"/>
        <v>787765</v>
      </c>
      <c r="CG2095" s="37">
        <f>CG2096+CG2101+CG2121+CG2129</f>
        <v>0</v>
      </c>
      <c r="CH2095" s="24"/>
      <c r="CI2095" s="38"/>
      <c r="CK2095" s="33" t="s">
        <v>27</v>
      </c>
    </row>
    <row r="2096" ht="71.599999999999994">
      <c r="A2096" s="16" t="s">
        <v>1201</v>
      </c>
      <c r="B2096" s="17"/>
      <c r="C2096" s="16"/>
      <c r="D2096" s="16"/>
      <c r="E2096" s="39" t="s">
        <v>1202</v>
      </c>
      <c r="F2096" s="31">
        <f t="shared" ref="F2096:F2099" si="7129">F2097</f>
        <v>53584.599999999999</v>
      </c>
      <c r="G2096" s="31">
        <f t="shared" ref="G2096:G2099" si="7130">G2097</f>
        <v>16833.000000000004</v>
      </c>
      <c r="H2096" s="31">
        <f t="shared" ref="H2096:H2099" si="7131">H2097</f>
        <v>14863.199999999999</v>
      </c>
      <c r="I2096" s="31">
        <f t="shared" ref="I2096:I2099" si="7132">I2097</f>
        <v>0</v>
      </c>
      <c r="J2096" s="31">
        <f t="shared" ref="J2096:J2099" si="7133">J2097</f>
        <v>0</v>
      </c>
      <c r="K2096" s="31">
        <f t="shared" ref="K2096:K2099" si="7134">K2097</f>
        <v>0</v>
      </c>
      <c r="L2096" s="31">
        <f t="shared" si="7004"/>
        <v>53584.599999999999</v>
      </c>
      <c r="M2096" s="31">
        <f t="shared" si="7005"/>
        <v>16833.000000000004</v>
      </c>
      <c r="N2096" s="31">
        <f t="shared" si="7006"/>
        <v>14863.199999999999</v>
      </c>
      <c r="O2096" s="31">
        <f t="shared" ref="O2096:O2099" si="7135">O2097</f>
        <v>0</v>
      </c>
      <c r="P2096" s="31">
        <f t="shared" ref="P2096:P2099" si="7136">P2097</f>
        <v>0</v>
      </c>
      <c r="Q2096" s="31">
        <f t="shared" ref="Q2096:Q2099" si="7137">Q2097</f>
        <v>0</v>
      </c>
      <c r="R2096" s="31">
        <f t="shared" si="7007"/>
        <v>53584.599999999999</v>
      </c>
      <c r="S2096" s="31">
        <f t="shared" si="7008"/>
        <v>16833.000000000004</v>
      </c>
      <c r="T2096" s="31">
        <f t="shared" si="7009"/>
        <v>14863.199999999999</v>
      </c>
      <c r="U2096" s="31">
        <f t="shared" ref="U2096:U2099" si="7138">U2097</f>
        <v>0</v>
      </c>
      <c r="V2096" s="31">
        <f t="shared" ref="V2096:V2099" si="7139">V2097</f>
        <v>0</v>
      </c>
      <c r="W2096" s="31">
        <f t="shared" ref="W2096:W2099" si="7140">W2097</f>
        <v>0</v>
      </c>
      <c r="X2096" s="31">
        <f t="shared" si="7010"/>
        <v>53584.599999999999</v>
      </c>
      <c r="Y2096" s="31">
        <f t="shared" si="7011"/>
        <v>16833.000000000004</v>
      </c>
      <c r="Z2096" s="31">
        <f t="shared" si="7012"/>
        <v>14863.199999999999</v>
      </c>
      <c r="AA2096" s="31">
        <f t="shared" ref="AA2096:AA2099" si="7141">AA2097</f>
        <v>0</v>
      </c>
      <c r="AB2096" s="31">
        <f t="shared" ref="AB2096:AB2099" si="7142">AB2097</f>
        <v>0</v>
      </c>
      <c r="AC2096" s="31">
        <f t="shared" ref="AC2096:AC2099" si="7143">AC2097</f>
        <v>0</v>
      </c>
      <c r="AD2096" s="31">
        <f t="shared" si="7013"/>
        <v>53584.599999999999</v>
      </c>
      <c r="AE2096" s="31">
        <f t="shared" si="7014"/>
        <v>16833.000000000004</v>
      </c>
      <c r="AF2096" s="31">
        <f t="shared" si="7015"/>
        <v>14863.199999999999</v>
      </c>
      <c r="AG2096" s="31">
        <f t="shared" ref="AG2096:AG2099" si="7144">AG2097</f>
        <v>0</v>
      </c>
      <c r="AH2096" s="31">
        <f t="shared" ref="AH2096:AH2099" si="7145">AH2097</f>
        <v>0</v>
      </c>
      <c r="AI2096" s="31">
        <f t="shared" ref="AI2096:AI2099" si="7146">AI2097</f>
        <v>0</v>
      </c>
      <c r="AJ2096" s="31">
        <f t="shared" si="7016"/>
        <v>53584.599999999999</v>
      </c>
      <c r="AK2096" s="31">
        <f t="shared" si="7017"/>
        <v>16833.000000000004</v>
      </c>
      <c r="AL2096" s="31">
        <f t="shared" si="7018"/>
        <v>14863.199999999999</v>
      </c>
      <c r="AM2096" s="31">
        <f t="shared" ref="AM2096:AM2099" si="7147">AM2097</f>
        <v>0</v>
      </c>
      <c r="AN2096" s="31">
        <f t="shared" ref="AN2096:AN2099" si="7148">AN2097</f>
        <v>0</v>
      </c>
      <c r="AO2096" s="31">
        <f t="shared" ref="AO2096:AO2099" si="7149">AO2097</f>
        <v>0</v>
      </c>
      <c r="AP2096" s="31">
        <f t="shared" si="7019"/>
        <v>53584.599999999999</v>
      </c>
      <c r="AQ2096" s="31">
        <f t="shared" si="7020"/>
        <v>16833.000000000004</v>
      </c>
      <c r="AR2096" s="31">
        <f t="shared" si="7021"/>
        <v>14863.199999999999</v>
      </c>
      <c r="AS2096" s="31">
        <f t="shared" ref="AS2096:AS2099" si="7150">AS2097</f>
        <v>0</v>
      </c>
      <c r="AT2096" s="31">
        <f t="shared" ref="AT2096:AT2099" si="7151">AT2097</f>
        <v>0</v>
      </c>
      <c r="AU2096" s="31">
        <f t="shared" ref="AU2096:AU2099" si="7152">AU2097</f>
        <v>0</v>
      </c>
      <c r="AV2096" s="31">
        <f t="shared" si="7022"/>
        <v>53584.599999999999</v>
      </c>
      <c r="AW2096" s="31">
        <f t="shared" si="7023"/>
        <v>16833.000000000004</v>
      </c>
      <c r="AX2096" s="31">
        <f t="shared" si="7024"/>
        <v>14863.199999999999</v>
      </c>
      <c r="AY2096" s="31">
        <f t="shared" ref="AY2096:AY2099" si="7153">AY2097</f>
        <v>0</v>
      </c>
      <c r="AZ2096" s="31">
        <f t="shared" ref="AZ2096:AZ2099" si="7154">AZ2097</f>
        <v>0</v>
      </c>
      <c r="BA2096" s="31">
        <f t="shared" ref="BA2096:BA2099" si="7155">BA2097</f>
        <v>0</v>
      </c>
      <c r="BB2096" s="31">
        <f t="shared" si="7025"/>
        <v>53584.599999999999</v>
      </c>
      <c r="BC2096" s="31">
        <f t="shared" si="7026"/>
        <v>16833.000000000004</v>
      </c>
      <c r="BD2096" s="31">
        <f t="shared" si="7027"/>
        <v>14863.199999999999</v>
      </c>
      <c r="BE2096" s="31">
        <f t="shared" ref="BE2096:BE2099" si="7156">BE2097</f>
        <v>0</v>
      </c>
      <c r="BF2096" s="31">
        <f t="shared" ref="BF2096:BF2099" si="7157">BF2097</f>
        <v>0</v>
      </c>
      <c r="BG2096" s="31">
        <f t="shared" ref="BG2096:BG2099" si="7158">BG2097</f>
        <v>0</v>
      </c>
      <c r="BH2096" s="31">
        <f t="shared" si="7028"/>
        <v>53584.599999999999</v>
      </c>
      <c r="BI2096" s="31">
        <f t="shared" si="7029"/>
        <v>16833.000000000004</v>
      </c>
      <c r="BJ2096" s="31">
        <f t="shared" si="7030"/>
        <v>14863.199999999999</v>
      </c>
      <c r="BK2096" s="31">
        <f t="shared" ref="BK2096:BK2099" si="7159">BK2097</f>
        <v>0</v>
      </c>
      <c r="BL2096" s="31">
        <f t="shared" ref="BL2096:BL2099" si="7160">BL2097</f>
        <v>0</v>
      </c>
      <c r="BM2096" s="31">
        <f t="shared" ref="BM2096:BM2099" si="7161">BM2097</f>
        <v>0</v>
      </c>
      <c r="BN2096" s="31">
        <f t="shared" si="7031"/>
        <v>53584.599999999999</v>
      </c>
      <c r="BO2096" s="31">
        <f t="shared" si="7032"/>
        <v>16833.000000000004</v>
      </c>
      <c r="BP2096" s="31">
        <f t="shared" si="7033"/>
        <v>14863.199999999999</v>
      </c>
      <c r="BQ2096" s="31">
        <f t="shared" ref="BQ2096:BQ2099" si="7162">BQ2097</f>
        <v>0</v>
      </c>
      <c r="BR2096" s="31">
        <f t="shared" ref="BR2096:BR2099" si="7163">BR2097</f>
        <v>0</v>
      </c>
      <c r="BS2096" s="31">
        <f t="shared" si="7034"/>
        <v>53584.599999999999</v>
      </c>
      <c r="BT2096" s="31">
        <f t="shared" si="7035"/>
        <v>16833.000000000004</v>
      </c>
      <c r="BU2096" s="31">
        <f t="shared" si="7036"/>
        <v>14863.199999999999</v>
      </c>
      <c r="BV2096" s="31">
        <f t="shared" ref="BV2096:BV2099" si="7164">BV2097</f>
        <v>0</v>
      </c>
      <c r="BW2096" s="31">
        <f t="shared" ref="BW2096:BW2099" si="7165">BW2097</f>
        <v>0</v>
      </c>
      <c r="BX2096" s="31">
        <f t="shared" si="7037"/>
        <v>53584.599999999999</v>
      </c>
      <c r="BY2096" s="31">
        <f t="shared" si="7038"/>
        <v>16833.000000000004</v>
      </c>
      <c r="BZ2096" s="31">
        <f t="shared" si="7039"/>
        <v>14863.199999999999</v>
      </c>
      <c r="CA2096" s="31">
        <f t="shared" ref="CA2096:CA2099" si="7166">CA2097</f>
        <v>0</v>
      </c>
      <c r="CB2096" s="31">
        <f t="shared" ref="CB2096:CB2099" si="7167">CB2097</f>
        <v>0</v>
      </c>
      <c r="CC2096" s="31">
        <f t="shared" ref="CC2096:CC2099" si="7168">CC2097</f>
        <v>0</v>
      </c>
      <c r="CD2096" s="31">
        <f t="shared" si="7126"/>
        <v>53584.599999999999</v>
      </c>
      <c r="CE2096" s="31">
        <f t="shared" si="7127"/>
        <v>16833.000000000004</v>
      </c>
      <c r="CF2096" s="31">
        <f t="shared" si="7128"/>
        <v>14863.199999999999</v>
      </c>
      <c r="CG2096" s="31">
        <f t="shared" ref="CG2096:CG2099" si="7169">CG2097</f>
        <v>0</v>
      </c>
      <c r="CH2096" s="24"/>
      <c r="CI2096" s="40"/>
      <c r="CL2096" s="1" t="s">
        <v>28</v>
      </c>
    </row>
    <row r="2097" ht="43.75">
      <c r="A2097" s="16" t="s">
        <v>1203</v>
      </c>
      <c r="B2097" s="17"/>
      <c r="C2097" s="16"/>
      <c r="D2097" s="16"/>
      <c r="E2097" s="39" t="s">
        <v>1204</v>
      </c>
      <c r="F2097" s="31">
        <f t="shared" si="7129"/>
        <v>53584.599999999999</v>
      </c>
      <c r="G2097" s="31">
        <f t="shared" si="7130"/>
        <v>16833.000000000004</v>
      </c>
      <c r="H2097" s="31">
        <f t="shared" si="7131"/>
        <v>14863.199999999999</v>
      </c>
      <c r="I2097" s="31">
        <f t="shared" si="7132"/>
        <v>0</v>
      </c>
      <c r="J2097" s="31">
        <f t="shared" si="7133"/>
        <v>0</v>
      </c>
      <c r="K2097" s="31">
        <f t="shared" si="7134"/>
        <v>0</v>
      </c>
      <c r="L2097" s="31">
        <f t="shared" si="7004"/>
        <v>53584.599999999999</v>
      </c>
      <c r="M2097" s="31">
        <f t="shared" si="7005"/>
        <v>16833.000000000004</v>
      </c>
      <c r="N2097" s="31">
        <f t="shared" si="7006"/>
        <v>14863.199999999999</v>
      </c>
      <c r="O2097" s="31">
        <f t="shared" si="7135"/>
        <v>0</v>
      </c>
      <c r="P2097" s="31">
        <f t="shared" si="7136"/>
        <v>0</v>
      </c>
      <c r="Q2097" s="31">
        <f t="shared" si="7137"/>
        <v>0</v>
      </c>
      <c r="R2097" s="31">
        <f t="shared" si="7007"/>
        <v>53584.599999999999</v>
      </c>
      <c r="S2097" s="31">
        <f t="shared" si="7008"/>
        <v>16833.000000000004</v>
      </c>
      <c r="T2097" s="31">
        <f t="shared" si="7009"/>
        <v>14863.199999999999</v>
      </c>
      <c r="U2097" s="31">
        <f t="shared" si="7138"/>
        <v>0</v>
      </c>
      <c r="V2097" s="31">
        <f t="shared" si="7139"/>
        <v>0</v>
      </c>
      <c r="W2097" s="31">
        <f t="shared" si="7140"/>
        <v>0</v>
      </c>
      <c r="X2097" s="31">
        <f t="shared" si="7010"/>
        <v>53584.599999999999</v>
      </c>
      <c r="Y2097" s="31">
        <f t="shared" si="7011"/>
        <v>16833.000000000004</v>
      </c>
      <c r="Z2097" s="31">
        <f t="shared" si="7012"/>
        <v>14863.199999999999</v>
      </c>
      <c r="AA2097" s="31">
        <f t="shared" si="7141"/>
        <v>0</v>
      </c>
      <c r="AB2097" s="31">
        <f t="shared" si="7142"/>
        <v>0</v>
      </c>
      <c r="AC2097" s="31">
        <f t="shared" si="7143"/>
        <v>0</v>
      </c>
      <c r="AD2097" s="31">
        <f t="shared" si="7013"/>
        <v>53584.599999999999</v>
      </c>
      <c r="AE2097" s="31">
        <f t="shared" si="7014"/>
        <v>16833.000000000004</v>
      </c>
      <c r="AF2097" s="31">
        <f t="shared" si="7015"/>
        <v>14863.199999999999</v>
      </c>
      <c r="AG2097" s="31">
        <f t="shared" si="7144"/>
        <v>0</v>
      </c>
      <c r="AH2097" s="31">
        <f t="shared" si="7145"/>
        <v>0</v>
      </c>
      <c r="AI2097" s="31">
        <f t="shared" si="7146"/>
        <v>0</v>
      </c>
      <c r="AJ2097" s="31">
        <f t="shared" si="7016"/>
        <v>53584.599999999999</v>
      </c>
      <c r="AK2097" s="31">
        <f t="shared" si="7017"/>
        <v>16833.000000000004</v>
      </c>
      <c r="AL2097" s="31">
        <f t="shared" si="7018"/>
        <v>14863.199999999999</v>
      </c>
      <c r="AM2097" s="31">
        <f t="shared" si="7147"/>
        <v>0</v>
      </c>
      <c r="AN2097" s="31">
        <f t="shared" si="7148"/>
        <v>0</v>
      </c>
      <c r="AO2097" s="31">
        <f t="shared" si="7149"/>
        <v>0</v>
      </c>
      <c r="AP2097" s="31">
        <f t="shared" si="7019"/>
        <v>53584.599999999999</v>
      </c>
      <c r="AQ2097" s="31">
        <f t="shared" si="7020"/>
        <v>16833.000000000004</v>
      </c>
      <c r="AR2097" s="31">
        <f t="shared" si="7021"/>
        <v>14863.199999999999</v>
      </c>
      <c r="AS2097" s="31">
        <f t="shared" si="7150"/>
        <v>0</v>
      </c>
      <c r="AT2097" s="31">
        <f t="shared" si="7151"/>
        <v>0</v>
      </c>
      <c r="AU2097" s="31">
        <f t="shared" si="7152"/>
        <v>0</v>
      </c>
      <c r="AV2097" s="31">
        <f t="shared" si="7022"/>
        <v>53584.599999999999</v>
      </c>
      <c r="AW2097" s="31">
        <f t="shared" si="7023"/>
        <v>16833.000000000004</v>
      </c>
      <c r="AX2097" s="31">
        <f t="shared" si="7024"/>
        <v>14863.199999999999</v>
      </c>
      <c r="AY2097" s="31">
        <f t="shared" si="7153"/>
        <v>0</v>
      </c>
      <c r="AZ2097" s="31">
        <f t="shared" si="7154"/>
        <v>0</v>
      </c>
      <c r="BA2097" s="31">
        <f t="shared" si="7155"/>
        <v>0</v>
      </c>
      <c r="BB2097" s="31">
        <f t="shared" si="7025"/>
        <v>53584.599999999999</v>
      </c>
      <c r="BC2097" s="31">
        <f t="shared" si="7026"/>
        <v>16833.000000000004</v>
      </c>
      <c r="BD2097" s="31">
        <f t="shared" si="7027"/>
        <v>14863.199999999999</v>
      </c>
      <c r="BE2097" s="31">
        <f t="shared" si="7156"/>
        <v>0</v>
      </c>
      <c r="BF2097" s="31">
        <f t="shared" si="7157"/>
        <v>0</v>
      </c>
      <c r="BG2097" s="31">
        <f t="shared" si="7158"/>
        <v>0</v>
      </c>
      <c r="BH2097" s="31">
        <f t="shared" si="7028"/>
        <v>53584.599999999999</v>
      </c>
      <c r="BI2097" s="31">
        <f t="shared" si="7029"/>
        <v>16833.000000000004</v>
      </c>
      <c r="BJ2097" s="31">
        <f t="shared" si="7030"/>
        <v>14863.199999999999</v>
      </c>
      <c r="BK2097" s="31">
        <f t="shared" si="7159"/>
        <v>0</v>
      </c>
      <c r="BL2097" s="31">
        <f t="shared" si="7160"/>
        <v>0</v>
      </c>
      <c r="BM2097" s="31">
        <f t="shared" si="7161"/>
        <v>0</v>
      </c>
      <c r="BN2097" s="31">
        <f t="shared" si="7031"/>
        <v>53584.599999999999</v>
      </c>
      <c r="BO2097" s="31">
        <f t="shared" si="7032"/>
        <v>16833.000000000004</v>
      </c>
      <c r="BP2097" s="31">
        <f t="shared" si="7033"/>
        <v>14863.199999999999</v>
      </c>
      <c r="BQ2097" s="31">
        <f t="shared" si="7162"/>
        <v>0</v>
      </c>
      <c r="BR2097" s="31">
        <f t="shared" si="7163"/>
        <v>0</v>
      </c>
      <c r="BS2097" s="31">
        <f t="shared" si="7034"/>
        <v>53584.599999999999</v>
      </c>
      <c r="BT2097" s="31">
        <f t="shared" si="7035"/>
        <v>16833.000000000004</v>
      </c>
      <c r="BU2097" s="31">
        <f t="shared" si="7036"/>
        <v>14863.199999999999</v>
      </c>
      <c r="BV2097" s="31">
        <f t="shared" si="7164"/>
        <v>0</v>
      </c>
      <c r="BW2097" s="31">
        <f t="shared" si="7165"/>
        <v>0</v>
      </c>
      <c r="BX2097" s="31">
        <f t="shared" si="7037"/>
        <v>53584.599999999999</v>
      </c>
      <c r="BY2097" s="31">
        <f t="shared" si="7038"/>
        <v>16833.000000000004</v>
      </c>
      <c r="BZ2097" s="31">
        <f t="shared" si="7039"/>
        <v>14863.199999999999</v>
      </c>
      <c r="CA2097" s="31">
        <f t="shared" si="7166"/>
        <v>0</v>
      </c>
      <c r="CB2097" s="31">
        <f t="shared" si="7167"/>
        <v>0</v>
      </c>
      <c r="CC2097" s="31">
        <f t="shared" si="7168"/>
        <v>0</v>
      </c>
      <c r="CD2097" s="31">
        <f t="shared" si="7126"/>
        <v>53584.599999999999</v>
      </c>
      <c r="CE2097" s="31">
        <f t="shared" si="7127"/>
        <v>16833.000000000004</v>
      </c>
      <c r="CF2097" s="31">
        <f t="shared" si="7128"/>
        <v>14863.199999999999</v>
      </c>
      <c r="CG2097" s="31">
        <f t="shared" si="7169"/>
        <v>0</v>
      </c>
      <c r="CH2097" s="24"/>
      <c r="CI2097" s="40"/>
      <c r="CO2097" s="1" t="s">
        <v>31</v>
      </c>
    </row>
    <row r="2098" ht="29.850000000000001">
      <c r="A2098" s="16" t="s">
        <v>1203</v>
      </c>
      <c r="B2098" s="17">
        <v>200</v>
      </c>
      <c r="C2098" s="16"/>
      <c r="D2098" s="16"/>
      <c r="E2098" s="39" t="s">
        <v>40</v>
      </c>
      <c r="F2098" s="31">
        <f t="shared" si="7129"/>
        <v>53584.599999999999</v>
      </c>
      <c r="G2098" s="31">
        <f t="shared" si="7130"/>
        <v>16833.000000000004</v>
      </c>
      <c r="H2098" s="31">
        <f t="shared" si="7131"/>
        <v>14863.199999999999</v>
      </c>
      <c r="I2098" s="31">
        <f t="shared" si="7132"/>
        <v>0</v>
      </c>
      <c r="J2098" s="31">
        <f t="shared" si="7133"/>
        <v>0</v>
      </c>
      <c r="K2098" s="31">
        <f t="shared" si="7134"/>
        <v>0</v>
      </c>
      <c r="L2098" s="31">
        <f t="shared" si="7004"/>
        <v>53584.599999999999</v>
      </c>
      <c r="M2098" s="31">
        <f t="shared" si="7005"/>
        <v>16833.000000000004</v>
      </c>
      <c r="N2098" s="31">
        <f t="shared" si="7006"/>
        <v>14863.199999999999</v>
      </c>
      <c r="O2098" s="31">
        <f t="shared" si="7135"/>
        <v>0</v>
      </c>
      <c r="P2098" s="31">
        <f t="shared" si="7136"/>
        <v>0</v>
      </c>
      <c r="Q2098" s="31">
        <f t="shared" si="7137"/>
        <v>0</v>
      </c>
      <c r="R2098" s="31">
        <f t="shared" si="7007"/>
        <v>53584.599999999999</v>
      </c>
      <c r="S2098" s="31">
        <f t="shared" si="7008"/>
        <v>16833.000000000004</v>
      </c>
      <c r="T2098" s="31">
        <f t="shared" si="7009"/>
        <v>14863.199999999999</v>
      </c>
      <c r="U2098" s="31">
        <f t="shared" si="7138"/>
        <v>0</v>
      </c>
      <c r="V2098" s="31">
        <f t="shared" si="7139"/>
        <v>0</v>
      </c>
      <c r="W2098" s="31">
        <f t="shared" si="7140"/>
        <v>0</v>
      </c>
      <c r="X2098" s="31">
        <f t="shared" si="7010"/>
        <v>53584.599999999999</v>
      </c>
      <c r="Y2098" s="31">
        <f t="shared" si="7011"/>
        <v>16833.000000000004</v>
      </c>
      <c r="Z2098" s="31">
        <f t="shared" si="7012"/>
        <v>14863.199999999999</v>
      </c>
      <c r="AA2098" s="31">
        <f t="shared" si="7141"/>
        <v>0</v>
      </c>
      <c r="AB2098" s="31">
        <f t="shared" si="7142"/>
        <v>0</v>
      </c>
      <c r="AC2098" s="31">
        <f t="shared" si="7143"/>
        <v>0</v>
      </c>
      <c r="AD2098" s="31">
        <f t="shared" si="7013"/>
        <v>53584.599999999999</v>
      </c>
      <c r="AE2098" s="31">
        <f t="shared" si="7014"/>
        <v>16833.000000000004</v>
      </c>
      <c r="AF2098" s="31">
        <f t="shared" si="7015"/>
        <v>14863.199999999999</v>
      </c>
      <c r="AG2098" s="31">
        <f t="shared" si="7144"/>
        <v>0</v>
      </c>
      <c r="AH2098" s="31">
        <f t="shared" si="7145"/>
        <v>0</v>
      </c>
      <c r="AI2098" s="31">
        <f t="shared" si="7146"/>
        <v>0</v>
      </c>
      <c r="AJ2098" s="31">
        <f t="shared" si="7016"/>
        <v>53584.599999999999</v>
      </c>
      <c r="AK2098" s="31">
        <f t="shared" si="7017"/>
        <v>16833.000000000004</v>
      </c>
      <c r="AL2098" s="31">
        <f t="shared" si="7018"/>
        <v>14863.199999999999</v>
      </c>
      <c r="AM2098" s="31">
        <f t="shared" si="7147"/>
        <v>0</v>
      </c>
      <c r="AN2098" s="31">
        <f t="shared" si="7148"/>
        <v>0</v>
      </c>
      <c r="AO2098" s="31">
        <f t="shared" si="7149"/>
        <v>0</v>
      </c>
      <c r="AP2098" s="31">
        <f t="shared" si="7019"/>
        <v>53584.599999999999</v>
      </c>
      <c r="AQ2098" s="31">
        <f t="shared" si="7020"/>
        <v>16833.000000000004</v>
      </c>
      <c r="AR2098" s="31">
        <f t="shared" si="7021"/>
        <v>14863.199999999999</v>
      </c>
      <c r="AS2098" s="31">
        <f t="shared" si="7150"/>
        <v>0</v>
      </c>
      <c r="AT2098" s="31">
        <f t="shared" si="7151"/>
        <v>0</v>
      </c>
      <c r="AU2098" s="31">
        <f t="shared" si="7152"/>
        <v>0</v>
      </c>
      <c r="AV2098" s="31">
        <f t="shared" si="7022"/>
        <v>53584.599999999999</v>
      </c>
      <c r="AW2098" s="31">
        <f t="shared" si="7023"/>
        <v>16833.000000000004</v>
      </c>
      <c r="AX2098" s="31">
        <f t="shared" si="7024"/>
        <v>14863.199999999999</v>
      </c>
      <c r="AY2098" s="31">
        <f t="shared" si="7153"/>
        <v>0</v>
      </c>
      <c r="AZ2098" s="31">
        <f t="shared" si="7154"/>
        <v>0</v>
      </c>
      <c r="BA2098" s="31">
        <f t="shared" si="7155"/>
        <v>0</v>
      </c>
      <c r="BB2098" s="31">
        <f t="shared" si="7025"/>
        <v>53584.599999999999</v>
      </c>
      <c r="BC2098" s="31">
        <f t="shared" si="7026"/>
        <v>16833.000000000004</v>
      </c>
      <c r="BD2098" s="31">
        <f t="shared" si="7027"/>
        <v>14863.199999999999</v>
      </c>
      <c r="BE2098" s="31">
        <f t="shared" si="7156"/>
        <v>0</v>
      </c>
      <c r="BF2098" s="31">
        <f t="shared" si="7157"/>
        <v>0</v>
      </c>
      <c r="BG2098" s="31">
        <f t="shared" si="7158"/>
        <v>0</v>
      </c>
      <c r="BH2098" s="31">
        <f t="shared" si="7028"/>
        <v>53584.599999999999</v>
      </c>
      <c r="BI2098" s="31">
        <f t="shared" si="7029"/>
        <v>16833.000000000004</v>
      </c>
      <c r="BJ2098" s="31">
        <f t="shared" si="7030"/>
        <v>14863.199999999999</v>
      </c>
      <c r="BK2098" s="31">
        <f t="shared" si="7159"/>
        <v>0</v>
      </c>
      <c r="BL2098" s="31">
        <f t="shared" si="7160"/>
        <v>0</v>
      </c>
      <c r="BM2098" s="31">
        <f t="shared" si="7161"/>
        <v>0</v>
      </c>
      <c r="BN2098" s="31">
        <f t="shared" si="7031"/>
        <v>53584.599999999999</v>
      </c>
      <c r="BO2098" s="31">
        <f t="shared" si="7032"/>
        <v>16833.000000000004</v>
      </c>
      <c r="BP2098" s="31">
        <f t="shared" si="7033"/>
        <v>14863.199999999999</v>
      </c>
      <c r="BQ2098" s="31">
        <f t="shared" si="7162"/>
        <v>0</v>
      </c>
      <c r="BR2098" s="31">
        <f t="shared" si="7163"/>
        <v>0</v>
      </c>
      <c r="BS2098" s="31">
        <f t="shared" si="7034"/>
        <v>53584.599999999999</v>
      </c>
      <c r="BT2098" s="31">
        <f t="shared" si="7035"/>
        <v>16833.000000000004</v>
      </c>
      <c r="BU2098" s="31">
        <f t="shared" si="7036"/>
        <v>14863.199999999999</v>
      </c>
      <c r="BV2098" s="31">
        <f t="shared" si="7164"/>
        <v>0</v>
      </c>
      <c r="BW2098" s="31">
        <f t="shared" si="7165"/>
        <v>0</v>
      </c>
      <c r="BX2098" s="31">
        <f t="shared" si="7037"/>
        <v>53584.599999999999</v>
      </c>
      <c r="BY2098" s="31">
        <f t="shared" si="7038"/>
        <v>16833.000000000004</v>
      </c>
      <c r="BZ2098" s="31">
        <f t="shared" si="7039"/>
        <v>14863.199999999999</v>
      </c>
      <c r="CA2098" s="31">
        <f t="shared" si="7166"/>
        <v>0</v>
      </c>
      <c r="CB2098" s="31">
        <f t="shared" si="7167"/>
        <v>0</v>
      </c>
      <c r="CC2098" s="31">
        <f t="shared" si="7168"/>
        <v>0</v>
      </c>
      <c r="CD2098" s="31">
        <f t="shared" si="7126"/>
        <v>53584.599999999999</v>
      </c>
      <c r="CE2098" s="31">
        <f t="shared" si="7127"/>
        <v>16833.000000000004</v>
      </c>
      <c r="CF2098" s="31">
        <f t="shared" si="7128"/>
        <v>14863.199999999999</v>
      </c>
      <c r="CG2098" s="31">
        <f t="shared" si="7169"/>
        <v>0</v>
      </c>
      <c r="CH2098" s="24"/>
      <c r="CI2098" s="40"/>
      <c r="CM2098" s="1" t="s">
        <v>29</v>
      </c>
    </row>
    <row r="2099" ht="43.75">
      <c r="A2099" s="16" t="s">
        <v>1203</v>
      </c>
      <c r="B2099" s="17">
        <v>240</v>
      </c>
      <c r="C2099" s="16"/>
      <c r="D2099" s="16"/>
      <c r="E2099" s="39" t="s">
        <v>41</v>
      </c>
      <c r="F2099" s="31">
        <f t="shared" si="7129"/>
        <v>53584.599999999999</v>
      </c>
      <c r="G2099" s="31">
        <f t="shared" si="7130"/>
        <v>16833.000000000004</v>
      </c>
      <c r="H2099" s="31">
        <f t="shared" si="7131"/>
        <v>14863.199999999999</v>
      </c>
      <c r="I2099" s="31">
        <f t="shared" si="7132"/>
        <v>0</v>
      </c>
      <c r="J2099" s="31">
        <f t="shared" si="7133"/>
        <v>0</v>
      </c>
      <c r="K2099" s="31">
        <f t="shared" si="7134"/>
        <v>0</v>
      </c>
      <c r="L2099" s="31">
        <f t="shared" si="7004"/>
        <v>53584.599999999999</v>
      </c>
      <c r="M2099" s="31">
        <f t="shared" si="7005"/>
        <v>16833.000000000004</v>
      </c>
      <c r="N2099" s="31">
        <f t="shared" si="7006"/>
        <v>14863.199999999999</v>
      </c>
      <c r="O2099" s="31">
        <f t="shared" si="7135"/>
        <v>0</v>
      </c>
      <c r="P2099" s="31">
        <f t="shared" si="7136"/>
        <v>0</v>
      </c>
      <c r="Q2099" s="31">
        <f t="shared" si="7137"/>
        <v>0</v>
      </c>
      <c r="R2099" s="31">
        <f t="shared" si="7007"/>
        <v>53584.599999999999</v>
      </c>
      <c r="S2099" s="31">
        <f t="shared" si="7008"/>
        <v>16833.000000000004</v>
      </c>
      <c r="T2099" s="31">
        <f t="shared" si="7009"/>
        <v>14863.199999999999</v>
      </c>
      <c r="U2099" s="31">
        <f t="shared" si="7138"/>
        <v>0</v>
      </c>
      <c r="V2099" s="31">
        <f t="shared" si="7139"/>
        <v>0</v>
      </c>
      <c r="W2099" s="31">
        <f t="shared" si="7140"/>
        <v>0</v>
      </c>
      <c r="X2099" s="31">
        <f t="shared" si="7010"/>
        <v>53584.599999999999</v>
      </c>
      <c r="Y2099" s="31">
        <f t="shared" si="7011"/>
        <v>16833.000000000004</v>
      </c>
      <c r="Z2099" s="31">
        <f t="shared" si="7012"/>
        <v>14863.199999999999</v>
      </c>
      <c r="AA2099" s="31">
        <f t="shared" si="7141"/>
        <v>0</v>
      </c>
      <c r="AB2099" s="31">
        <f t="shared" si="7142"/>
        <v>0</v>
      </c>
      <c r="AC2099" s="31">
        <f t="shared" si="7143"/>
        <v>0</v>
      </c>
      <c r="AD2099" s="31">
        <f t="shared" si="7013"/>
        <v>53584.599999999999</v>
      </c>
      <c r="AE2099" s="31">
        <f t="shared" si="7014"/>
        <v>16833.000000000004</v>
      </c>
      <c r="AF2099" s="31">
        <f t="shared" si="7015"/>
        <v>14863.199999999999</v>
      </c>
      <c r="AG2099" s="31">
        <f t="shared" si="7144"/>
        <v>0</v>
      </c>
      <c r="AH2099" s="31">
        <f t="shared" si="7145"/>
        <v>0</v>
      </c>
      <c r="AI2099" s="31">
        <f t="shared" si="7146"/>
        <v>0</v>
      </c>
      <c r="AJ2099" s="31">
        <f t="shared" si="7016"/>
        <v>53584.599999999999</v>
      </c>
      <c r="AK2099" s="31">
        <f t="shared" si="7017"/>
        <v>16833.000000000004</v>
      </c>
      <c r="AL2099" s="31">
        <f t="shared" si="7018"/>
        <v>14863.199999999999</v>
      </c>
      <c r="AM2099" s="31">
        <f t="shared" si="7147"/>
        <v>0</v>
      </c>
      <c r="AN2099" s="31">
        <f t="shared" si="7148"/>
        <v>0</v>
      </c>
      <c r="AO2099" s="31">
        <f t="shared" si="7149"/>
        <v>0</v>
      </c>
      <c r="AP2099" s="31">
        <f t="shared" si="7019"/>
        <v>53584.599999999999</v>
      </c>
      <c r="AQ2099" s="31">
        <f t="shared" si="7020"/>
        <v>16833.000000000004</v>
      </c>
      <c r="AR2099" s="31">
        <f t="shared" si="7021"/>
        <v>14863.199999999999</v>
      </c>
      <c r="AS2099" s="31">
        <f t="shared" si="7150"/>
        <v>0</v>
      </c>
      <c r="AT2099" s="31">
        <f t="shared" si="7151"/>
        <v>0</v>
      </c>
      <c r="AU2099" s="31">
        <f t="shared" si="7152"/>
        <v>0</v>
      </c>
      <c r="AV2099" s="31">
        <f t="shared" si="7022"/>
        <v>53584.599999999999</v>
      </c>
      <c r="AW2099" s="31">
        <f t="shared" si="7023"/>
        <v>16833.000000000004</v>
      </c>
      <c r="AX2099" s="31">
        <f t="shared" si="7024"/>
        <v>14863.199999999999</v>
      </c>
      <c r="AY2099" s="31">
        <f t="shared" si="7153"/>
        <v>0</v>
      </c>
      <c r="AZ2099" s="31">
        <f t="shared" si="7154"/>
        <v>0</v>
      </c>
      <c r="BA2099" s="31">
        <f t="shared" si="7155"/>
        <v>0</v>
      </c>
      <c r="BB2099" s="31">
        <f t="shared" si="7025"/>
        <v>53584.599999999999</v>
      </c>
      <c r="BC2099" s="31">
        <f t="shared" si="7026"/>
        <v>16833.000000000004</v>
      </c>
      <c r="BD2099" s="31">
        <f t="shared" si="7027"/>
        <v>14863.199999999999</v>
      </c>
      <c r="BE2099" s="31">
        <f t="shared" si="7156"/>
        <v>0</v>
      </c>
      <c r="BF2099" s="31">
        <f t="shared" si="7157"/>
        <v>0</v>
      </c>
      <c r="BG2099" s="31">
        <f t="shared" si="7158"/>
        <v>0</v>
      </c>
      <c r="BH2099" s="31">
        <f t="shared" si="7028"/>
        <v>53584.599999999999</v>
      </c>
      <c r="BI2099" s="31">
        <f t="shared" si="7029"/>
        <v>16833.000000000004</v>
      </c>
      <c r="BJ2099" s="31">
        <f t="shared" si="7030"/>
        <v>14863.199999999999</v>
      </c>
      <c r="BK2099" s="31">
        <f t="shared" si="7159"/>
        <v>0</v>
      </c>
      <c r="BL2099" s="31">
        <f t="shared" si="7160"/>
        <v>0</v>
      </c>
      <c r="BM2099" s="31">
        <f t="shared" si="7161"/>
        <v>0</v>
      </c>
      <c r="BN2099" s="31">
        <f t="shared" si="7031"/>
        <v>53584.599999999999</v>
      </c>
      <c r="BO2099" s="31">
        <f t="shared" si="7032"/>
        <v>16833.000000000004</v>
      </c>
      <c r="BP2099" s="31">
        <f t="shared" si="7033"/>
        <v>14863.199999999999</v>
      </c>
      <c r="BQ2099" s="31">
        <f t="shared" si="7162"/>
        <v>0</v>
      </c>
      <c r="BR2099" s="31">
        <f t="shared" si="7163"/>
        <v>0</v>
      </c>
      <c r="BS2099" s="31">
        <f t="shared" si="7034"/>
        <v>53584.599999999999</v>
      </c>
      <c r="BT2099" s="31">
        <f t="shared" si="7035"/>
        <v>16833.000000000004</v>
      </c>
      <c r="BU2099" s="31">
        <f t="shared" si="7036"/>
        <v>14863.199999999999</v>
      </c>
      <c r="BV2099" s="31">
        <f t="shared" si="7164"/>
        <v>0</v>
      </c>
      <c r="BW2099" s="31">
        <f t="shared" si="7165"/>
        <v>0</v>
      </c>
      <c r="BX2099" s="31">
        <f t="shared" si="7037"/>
        <v>53584.599999999999</v>
      </c>
      <c r="BY2099" s="31">
        <f t="shared" si="7038"/>
        <v>16833.000000000004</v>
      </c>
      <c r="BZ2099" s="31">
        <f t="shared" si="7039"/>
        <v>14863.199999999999</v>
      </c>
      <c r="CA2099" s="31">
        <f t="shared" si="7166"/>
        <v>0</v>
      </c>
      <c r="CB2099" s="31">
        <f t="shared" si="7167"/>
        <v>0</v>
      </c>
      <c r="CC2099" s="31">
        <f t="shared" si="7168"/>
        <v>0</v>
      </c>
      <c r="CD2099" s="31">
        <f t="shared" si="7126"/>
        <v>53584.599999999999</v>
      </c>
      <c r="CE2099" s="31">
        <f t="shared" si="7127"/>
        <v>16833.000000000004</v>
      </c>
      <c r="CF2099" s="31">
        <f t="shared" si="7128"/>
        <v>14863.199999999999</v>
      </c>
      <c r="CG2099" s="31">
        <f t="shared" si="7169"/>
        <v>0</v>
      </c>
      <c r="CH2099" s="24"/>
      <c r="CI2099" s="40"/>
      <c r="CN2099" s="1" t="s">
        <v>30</v>
      </c>
    </row>
    <row r="2100" ht="15">
      <c r="A2100" s="16" t="s">
        <v>1203</v>
      </c>
      <c r="B2100" s="17">
        <v>240</v>
      </c>
      <c r="C2100" s="16" t="s">
        <v>66</v>
      </c>
      <c r="D2100" s="16" t="s">
        <v>42</v>
      </c>
      <c r="E2100" s="39" t="s">
        <v>1001</v>
      </c>
      <c r="F2100" s="31">
        <v>53584.599999999999</v>
      </c>
      <c r="G2100" s="31">
        <f>53584.6-33482.7-1599.8-1669.1</f>
        <v>16833.000000000004</v>
      </c>
      <c r="H2100" s="31">
        <f>53584.6-35452.5-1599.8-1669.1</f>
        <v>14863.199999999999</v>
      </c>
      <c r="I2100" s="31"/>
      <c r="J2100" s="31"/>
      <c r="K2100" s="31"/>
      <c r="L2100" s="31">
        <f t="shared" si="7004"/>
        <v>53584.599999999999</v>
      </c>
      <c r="M2100" s="31">
        <f t="shared" si="7005"/>
        <v>16833.000000000004</v>
      </c>
      <c r="N2100" s="31">
        <f t="shared" si="7006"/>
        <v>14863.199999999999</v>
      </c>
      <c r="O2100" s="31"/>
      <c r="P2100" s="31"/>
      <c r="Q2100" s="31"/>
      <c r="R2100" s="31">
        <f t="shared" si="7007"/>
        <v>53584.599999999999</v>
      </c>
      <c r="S2100" s="31">
        <f t="shared" si="7008"/>
        <v>16833.000000000004</v>
      </c>
      <c r="T2100" s="31">
        <f t="shared" si="7009"/>
        <v>14863.199999999999</v>
      </c>
      <c r="U2100" s="31"/>
      <c r="V2100" s="31"/>
      <c r="W2100" s="31"/>
      <c r="X2100" s="31">
        <f t="shared" si="7010"/>
        <v>53584.599999999999</v>
      </c>
      <c r="Y2100" s="31">
        <f t="shared" si="7011"/>
        <v>16833.000000000004</v>
      </c>
      <c r="Z2100" s="31">
        <f t="shared" si="7012"/>
        <v>14863.199999999999</v>
      </c>
      <c r="AA2100" s="31"/>
      <c r="AB2100" s="31"/>
      <c r="AC2100" s="31"/>
      <c r="AD2100" s="31">
        <f t="shared" si="7013"/>
        <v>53584.599999999999</v>
      </c>
      <c r="AE2100" s="31">
        <f t="shared" si="7014"/>
        <v>16833.000000000004</v>
      </c>
      <c r="AF2100" s="31">
        <f t="shared" si="7015"/>
        <v>14863.199999999999</v>
      </c>
      <c r="AG2100" s="31"/>
      <c r="AH2100" s="31"/>
      <c r="AI2100" s="31"/>
      <c r="AJ2100" s="31">
        <f t="shared" si="7016"/>
        <v>53584.599999999999</v>
      </c>
      <c r="AK2100" s="31">
        <f t="shared" si="7017"/>
        <v>16833.000000000004</v>
      </c>
      <c r="AL2100" s="31">
        <f t="shared" si="7018"/>
        <v>14863.199999999999</v>
      </c>
      <c r="AM2100" s="31"/>
      <c r="AN2100" s="31"/>
      <c r="AO2100" s="31"/>
      <c r="AP2100" s="31">
        <f t="shared" si="7019"/>
        <v>53584.599999999999</v>
      </c>
      <c r="AQ2100" s="31">
        <f t="shared" si="7020"/>
        <v>16833.000000000004</v>
      </c>
      <c r="AR2100" s="31">
        <f t="shared" si="7021"/>
        <v>14863.199999999999</v>
      </c>
      <c r="AS2100" s="31"/>
      <c r="AT2100" s="31"/>
      <c r="AU2100" s="31"/>
      <c r="AV2100" s="31">
        <f t="shared" si="7022"/>
        <v>53584.599999999999</v>
      </c>
      <c r="AW2100" s="31">
        <f t="shared" si="7023"/>
        <v>16833.000000000004</v>
      </c>
      <c r="AX2100" s="31">
        <f t="shared" si="7024"/>
        <v>14863.199999999999</v>
      </c>
      <c r="AY2100" s="31"/>
      <c r="AZ2100" s="31"/>
      <c r="BA2100" s="31"/>
      <c r="BB2100" s="31">
        <f t="shared" si="7025"/>
        <v>53584.599999999999</v>
      </c>
      <c r="BC2100" s="31">
        <f t="shared" si="7026"/>
        <v>16833.000000000004</v>
      </c>
      <c r="BD2100" s="31">
        <f t="shared" si="7027"/>
        <v>14863.199999999999</v>
      </c>
      <c r="BE2100" s="31"/>
      <c r="BF2100" s="31"/>
      <c r="BG2100" s="31"/>
      <c r="BH2100" s="31">
        <f t="shared" si="7028"/>
        <v>53584.599999999999</v>
      </c>
      <c r="BI2100" s="31">
        <f t="shared" si="7029"/>
        <v>16833.000000000004</v>
      </c>
      <c r="BJ2100" s="31">
        <f t="shared" si="7030"/>
        <v>14863.199999999999</v>
      </c>
      <c r="BK2100" s="31"/>
      <c r="BL2100" s="31"/>
      <c r="BM2100" s="31"/>
      <c r="BN2100" s="31">
        <f t="shared" si="7031"/>
        <v>53584.599999999999</v>
      </c>
      <c r="BO2100" s="31">
        <f t="shared" si="7032"/>
        <v>16833.000000000004</v>
      </c>
      <c r="BP2100" s="31">
        <f t="shared" si="7033"/>
        <v>14863.199999999999</v>
      </c>
      <c r="BQ2100" s="31"/>
      <c r="BR2100" s="31"/>
      <c r="BS2100" s="31">
        <f t="shared" si="7034"/>
        <v>53584.599999999999</v>
      </c>
      <c r="BT2100" s="31">
        <f t="shared" si="7035"/>
        <v>16833.000000000004</v>
      </c>
      <c r="BU2100" s="31">
        <f t="shared" si="7036"/>
        <v>14863.199999999999</v>
      </c>
      <c r="BV2100" s="31"/>
      <c r="BW2100" s="31"/>
      <c r="BX2100" s="31">
        <f t="shared" si="7037"/>
        <v>53584.599999999999</v>
      </c>
      <c r="BY2100" s="31">
        <f t="shared" si="7038"/>
        <v>16833.000000000004</v>
      </c>
      <c r="BZ2100" s="31">
        <f t="shared" si="7039"/>
        <v>14863.199999999999</v>
      </c>
      <c r="CA2100" s="31"/>
      <c r="CB2100" s="31"/>
      <c r="CC2100" s="31"/>
      <c r="CD2100" s="31">
        <f t="shared" si="7126"/>
        <v>53584.599999999999</v>
      </c>
      <c r="CE2100" s="31">
        <f t="shared" si="7127"/>
        <v>16833.000000000004</v>
      </c>
      <c r="CF2100" s="31">
        <f t="shared" si="7128"/>
        <v>14863.199999999999</v>
      </c>
      <c r="CG2100" s="31"/>
      <c r="CH2100" s="24"/>
      <c r="CI2100" s="40"/>
    </row>
    <row r="2101" ht="43.75">
      <c r="A2101" s="16" t="s">
        <v>1205</v>
      </c>
      <c r="B2101" s="17"/>
      <c r="C2101" s="16"/>
      <c r="D2101" s="16"/>
      <c r="E2101" s="39" t="s">
        <v>1206</v>
      </c>
      <c r="F2101" s="31">
        <f>F2110+F2117+F2106+F2102</f>
        <v>582232.5</v>
      </c>
      <c r="G2101" s="31">
        <f>G2110+G2117+G2106+G2102</f>
        <v>200000</v>
      </c>
      <c r="H2101" s="31">
        <f>H2110+H2117+H2106+H2102</f>
        <v>200000</v>
      </c>
      <c r="I2101" s="31">
        <f>I2110+I2117+I2106+I2102</f>
        <v>0</v>
      </c>
      <c r="J2101" s="31">
        <f>J2110+J2117+J2106+J2102</f>
        <v>0</v>
      </c>
      <c r="K2101" s="31">
        <f>K2110+K2117+K2106+K2102</f>
        <v>0</v>
      </c>
      <c r="L2101" s="31">
        <f t="shared" si="7004"/>
        <v>582232.5</v>
      </c>
      <c r="M2101" s="31">
        <f t="shared" si="7005"/>
        <v>200000</v>
      </c>
      <c r="N2101" s="31">
        <f t="shared" si="7006"/>
        <v>200000</v>
      </c>
      <c r="O2101" s="31">
        <f>O2110+O2117+O2106+O2102</f>
        <v>29534.228000000003</v>
      </c>
      <c r="P2101" s="31">
        <f>P2110+P2117+P2106+P2102</f>
        <v>0</v>
      </c>
      <c r="Q2101" s="31">
        <f>Q2110+Q2117+Q2106+Q2102</f>
        <v>0</v>
      </c>
      <c r="R2101" s="31">
        <f t="shared" si="7007"/>
        <v>611766.728</v>
      </c>
      <c r="S2101" s="31">
        <f t="shared" si="7008"/>
        <v>200000</v>
      </c>
      <c r="T2101" s="31">
        <f t="shared" si="7009"/>
        <v>200000</v>
      </c>
      <c r="U2101" s="31">
        <f>U2110+U2117+U2106+U2102</f>
        <v>0</v>
      </c>
      <c r="V2101" s="31">
        <f>V2110+V2117+V2106+V2102</f>
        <v>0</v>
      </c>
      <c r="W2101" s="31">
        <f>W2110+W2117+W2106+W2102</f>
        <v>0</v>
      </c>
      <c r="X2101" s="31">
        <f t="shared" si="7010"/>
        <v>611766.728</v>
      </c>
      <c r="Y2101" s="31">
        <f t="shared" si="7011"/>
        <v>200000</v>
      </c>
      <c r="Z2101" s="31">
        <f t="shared" si="7012"/>
        <v>200000</v>
      </c>
      <c r="AA2101" s="31">
        <f>AA2110+AA2117+AA2106+AA2102</f>
        <v>0</v>
      </c>
      <c r="AB2101" s="31">
        <f>AB2110+AB2117+AB2106+AB2102</f>
        <v>0</v>
      </c>
      <c r="AC2101" s="31">
        <f>AC2110+AC2117+AC2106+AC2102</f>
        <v>0</v>
      </c>
      <c r="AD2101" s="31">
        <f t="shared" si="7013"/>
        <v>611766.728</v>
      </c>
      <c r="AE2101" s="31">
        <f t="shared" si="7014"/>
        <v>200000</v>
      </c>
      <c r="AF2101" s="31">
        <f t="shared" si="7015"/>
        <v>200000</v>
      </c>
      <c r="AG2101" s="31">
        <f>AG2110+AG2117+AG2106+AG2102</f>
        <v>0</v>
      </c>
      <c r="AH2101" s="31">
        <f>AH2110+AH2117+AH2106+AH2102</f>
        <v>0</v>
      </c>
      <c r="AI2101" s="31">
        <f>AI2110+AI2117+AI2106+AI2102</f>
        <v>0</v>
      </c>
      <c r="AJ2101" s="31">
        <f t="shared" si="7016"/>
        <v>611766.728</v>
      </c>
      <c r="AK2101" s="31">
        <f t="shared" si="7017"/>
        <v>200000</v>
      </c>
      <c r="AL2101" s="31">
        <f t="shared" si="7018"/>
        <v>200000</v>
      </c>
      <c r="AM2101" s="31">
        <f>AM2110+AM2117+AM2106+AM2102</f>
        <v>-50000</v>
      </c>
      <c r="AN2101" s="31">
        <f>AN2110+AN2117+AN2106+AN2102</f>
        <v>50000</v>
      </c>
      <c r="AO2101" s="31">
        <f>AO2110+AO2117+AO2106+AO2102</f>
        <v>0</v>
      </c>
      <c r="AP2101" s="31">
        <f t="shared" si="7019"/>
        <v>561766.728</v>
      </c>
      <c r="AQ2101" s="31">
        <f t="shared" si="7020"/>
        <v>250000</v>
      </c>
      <c r="AR2101" s="31">
        <f t="shared" si="7021"/>
        <v>200000</v>
      </c>
      <c r="AS2101" s="31">
        <f>AS2110+AS2117+AS2106+AS2102</f>
        <v>0</v>
      </c>
      <c r="AT2101" s="31">
        <f>AT2110+AT2117+AT2106+AT2102</f>
        <v>0</v>
      </c>
      <c r="AU2101" s="31">
        <f>AU2110+AU2117+AU2106+AU2102</f>
        <v>0</v>
      </c>
      <c r="AV2101" s="31">
        <f t="shared" si="7022"/>
        <v>561766.728</v>
      </c>
      <c r="AW2101" s="31">
        <f t="shared" si="7023"/>
        <v>250000</v>
      </c>
      <c r="AX2101" s="31">
        <f t="shared" si="7024"/>
        <v>200000</v>
      </c>
      <c r="AY2101" s="31">
        <f>AY2110+AY2117+AY2106+AY2102</f>
        <v>0</v>
      </c>
      <c r="AZ2101" s="31">
        <f>AZ2110+AZ2117+AZ2106+AZ2102</f>
        <v>0</v>
      </c>
      <c r="BA2101" s="31">
        <f>BA2110+BA2117+BA2106+BA2102</f>
        <v>0</v>
      </c>
      <c r="BB2101" s="31">
        <f t="shared" si="7025"/>
        <v>561766.728</v>
      </c>
      <c r="BC2101" s="31">
        <f t="shared" si="7026"/>
        <v>250000</v>
      </c>
      <c r="BD2101" s="31">
        <f t="shared" si="7027"/>
        <v>200000</v>
      </c>
      <c r="BE2101" s="31">
        <f>BE2110+BE2117+BE2106+BE2102</f>
        <v>0</v>
      </c>
      <c r="BF2101" s="31">
        <f>BF2110+BF2117+BF2106+BF2102</f>
        <v>0</v>
      </c>
      <c r="BG2101" s="31">
        <f>BG2110+BG2117+BG2106+BG2102</f>
        <v>0</v>
      </c>
      <c r="BH2101" s="31">
        <f t="shared" si="7028"/>
        <v>561766.728</v>
      </c>
      <c r="BI2101" s="31">
        <f t="shared" si="7029"/>
        <v>250000</v>
      </c>
      <c r="BJ2101" s="31">
        <f t="shared" si="7030"/>
        <v>200000</v>
      </c>
      <c r="BK2101" s="31">
        <f>BK2110+BK2117+BK2106+BK2102</f>
        <v>0</v>
      </c>
      <c r="BL2101" s="31">
        <f>BL2110+BL2117+BL2106+BL2102</f>
        <v>0</v>
      </c>
      <c r="BM2101" s="31">
        <f>BM2110+BM2117+BM2106+BM2102</f>
        <v>0</v>
      </c>
      <c r="BN2101" s="31">
        <f t="shared" si="7031"/>
        <v>561766.728</v>
      </c>
      <c r="BO2101" s="31">
        <f t="shared" si="7032"/>
        <v>250000</v>
      </c>
      <c r="BP2101" s="31">
        <f t="shared" si="7033"/>
        <v>200000</v>
      </c>
      <c r="BQ2101" s="31">
        <f>BQ2110+BQ2117+BQ2106+BQ2102</f>
        <v>0</v>
      </c>
      <c r="BR2101" s="31">
        <f>BR2110+BR2117+BR2106+BR2102</f>
        <v>0</v>
      </c>
      <c r="BS2101" s="31">
        <f t="shared" si="7034"/>
        <v>561766.728</v>
      </c>
      <c r="BT2101" s="31">
        <f t="shared" si="7035"/>
        <v>250000</v>
      </c>
      <c r="BU2101" s="31">
        <f t="shared" si="7036"/>
        <v>200000</v>
      </c>
      <c r="BV2101" s="31">
        <f>BV2110+BV2117+BV2106+BV2102</f>
        <v>0</v>
      </c>
      <c r="BW2101" s="31">
        <f>BW2110+BW2117+BW2106+BW2102</f>
        <v>0</v>
      </c>
      <c r="BX2101" s="31">
        <f t="shared" si="7037"/>
        <v>561766.728</v>
      </c>
      <c r="BY2101" s="31">
        <f t="shared" si="7038"/>
        <v>250000</v>
      </c>
      <c r="BZ2101" s="31">
        <f t="shared" si="7039"/>
        <v>200000</v>
      </c>
      <c r="CA2101" s="31">
        <f>CA2110+CA2117+CA2106+CA2102</f>
        <v>0</v>
      </c>
      <c r="CB2101" s="31">
        <f>CB2110+CB2117+CB2106+CB2102</f>
        <v>0</v>
      </c>
      <c r="CC2101" s="31">
        <f>CC2110+CC2117+CC2106+CC2102</f>
        <v>0</v>
      </c>
      <c r="CD2101" s="31">
        <f t="shared" si="7126"/>
        <v>561766.728</v>
      </c>
      <c r="CE2101" s="31">
        <f t="shared" si="7127"/>
        <v>250000</v>
      </c>
      <c r="CF2101" s="31">
        <f t="shared" si="7128"/>
        <v>200000</v>
      </c>
      <c r="CG2101" s="31">
        <f>CG2110+CG2117+CG2106+CG2102</f>
        <v>0</v>
      </c>
      <c r="CH2101" s="24"/>
      <c r="CI2101" s="40"/>
      <c r="CL2101" s="1" t="s">
        <v>28</v>
      </c>
    </row>
    <row r="2102" ht="43.75">
      <c r="A2102" s="16" t="s">
        <v>1207</v>
      </c>
      <c r="B2102" s="17"/>
      <c r="C2102" s="16"/>
      <c r="D2102" s="16"/>
      <c r="E2102" s="39" t="s">
        <v>1208</v>
      </c>
      <c r="F2102" s="31">
        <f t="shared" ref="F2102:F2108" si="7170">F2103</f>
        <v>200000</v>
      </c>
      <c r="G2102" s="31">
        <f t="shared" ref="G2102:G2108" si="7171">G2103</f>
        <v>200000</v>
      </c>
      <c r="H2102" s="31">
        <f t="shared" ref="H2102:H2108" si="7172">H2103</f>
        <v>200000</v>
      </c>
      <c r="I2102" s="31">
        <f t="shared" ref="I2102:I2108" si="7173">I2103</f>
        <v>0</v>
      </c>
      <c r="J2102" s="31">
        <f t="shared" ref="J2102:J2108" si="7174">J2103</f>
        <v>0</v>
      </c>
      <c r="K2102" s="31">
        <f t="shared" ref="K2102:K2108" si="7175">K2103</f>
        <v>0</v>
      </c>
      <c r="L2102" s="31">
        <f t="shared" si="7004"/>
        <v>200000</v>
      </c>
      <c r="M2102" s="31">
        <f t="shared" si="7005"/>
        <v>200000</v>
      </c>
      <c r="N2102" s="31">
        <f t="shared" si="7006"/>
        <v>200000</v>
      </c>
      <c r="O2102" s="31">
        <f t="shared" ref="O2102:O2108" si="7176">O2103</f>
        <v>0</v>
      </c>
      <c r="P2102" s="31">
        <f t="shared" ref="P2102:P2108" si="7177">P2103</f>
        <v>0</v>
      </c>
      <c r="Q2102" s="31">
        <f t="shared" ref="Q2102:Q2108" si="7178">Q2103</f>
        <v>0</v>
      </c>
      <c r="R2102" s="31">
        <f t="shared" si="7007"/>
        <v>200000</v>
      </c>
      <c r="S2102" s="31">
        <f t="shared" si="7008"/>
        <v>200000</v>
      </c>
      <c r="T2102" s="31">
        <f t="shared" si="7009"/>
        <v>200000</v>
      </c>
      <c r="U2102" s="31">
        <f t="shared" ref="U2102:U2108" si="7179">U2103</f>
        <v>0</v>
      </c>
      <c r="V2102" s="31">
        <f t="shared" ref="V2102:V2108" si="7180">V2103</f>
        <v>0</v>
      </c>
      <c r="W2102" s="31">
        <f t="shared" ref="W2102:W2108" si="7181">W2103</f>
        <v>0</v>
      </c>
      <c r="X2102" s="31">
        <f t="shared" si="7010"/>
        <v>200000</v>
      </c>
      <c r="Y2102" s="31">
        <f t="shared" si="7011"/>
        <v>200000</v>
      </c>
      <c r="Z2102" s="31">
        <f t="shared" si="7012"/>
        <v>200000</v>
      </c>
      <c r="AA2102" s="31">
        <f t="shared" ref="AA2102:AA2108" si="7182">AA2103</f>
        <v>0</v>
      </c>
      <c r="AB2102" s="31">
        <f t="shared" ref="AB2102:AB2108" si="7183">AB2103</f>
        <v>0</v>
      </c>
      <c r="AC2102" s="31">
        <f t="shared" ref="AC2102:AC2108" si="7184">AC2103</f>
        <v>0</v>
      </c>
      <c r="AD2102" s="31">
        <f t="shared" si="7013"/>
        <v>200000</v>
      </c>
      <c r="AE2102" s="31">
        <f t="shared" si="7014"/>
        <v>200000</v>
      </c>
      <c r="AF2102" s="31">
        <f t="shared" si="7015"/>
        <v>200000</v>
      </c>
      <c r="AG2102" s="31">
        <f t="shared" ref="AG2102:AG2108" si="7185">AG2103</f>
        <v>0</v>
      </c>
      <c r="AH2102" s="31">
        <f t="shared" ref="AH2102:AH2108" si="7186">AH2103</f>
        <v>0</v>
      </c>
      <c r="AI2102" s="31">
        <f t="shared" ref="AI2102:AI2108" si="7187">AI2103</f>
        <v>0</v>
      </c>
      <c r="AJ2102" s="31">
        <f t="shared" si="7016"/>
        <v>200000</v>
      </c>
      <c r="AK2102" s="31">
        <f t="shared" si="7017"/>
        <v>200000</v>
      </c>
      <c r="AL2102" s="31">
        <f t="shared" si="7018"/>
        <v>200000</v>
      </c>
      <c r="AM2102" s="31">
        <f t="shared" ref="AM2102:AM2108" si="7188">AM2103</f>
        <v>-50000</v>
      </c>
      <c r="AN2102" s="31">
        <f t="shared" ref="AN2102:AN2108" si="7189">AN2103</f>
        <v>50000</v>
      </c>
      <c r="AO2102" s="31">
        <f t="shared" ref="AO2102:AO2108" si="7190">AO2103</f>
        <v>0</v>
      </c>
      <c r="AP2102" s="31">
        <f t="shared" si="7019"/>
        <v>150000</v>
      </c>
      <c r="AQ2102" s="31">
        <f t="shared" si="7020"/>
        <v>250000</v>
      </c>
      <c r="AR2102" s="31">
        <f t="shared" si="7021"/>
        <v>200000</v>
      </c>
      <c r="AS2102" s="31">
        <f t="shared" ref="AS2102:AS2108" si="7191">AS2103</f>
        <v>0</v>
      </c>
      <c r="AT2102" s="31">
        <f t="shared" ref="AT2102:AT2108" si="7192">AT2103</f>
        <v>0</v>
      </c>
      <c r="AU2102" s="31">
        <f t="shared" ref="AU2102:AU2108" si="7193">AU2103</f>
        <v>0</v>
      </c>
      <c r="AV2102" s="31">
        <f t="shared" si="7022"/>
        <v>150000</v>
      </c>
      <c r="AW2102" s="31">
        <f t="shared" si="7023"/>
        <v>250000</v>
      </c>
      <c r="AX2102" s="31">
        <f t="shared" si="7024"/>
        <v>200000</v>
      </c>
      <c r="AY2102" s="31">
        <f t="shared" ref="AY2102:AY2108" si="7194">AY2103</f>
        <v>0</v>
      </c>
      <c r="AZ2102" s="31">
        <f t="shared" ref="AZ2102:AZ2108" si="7195">AZ2103</f>
        <v>0</v>
      </c>
      <c r="BA2102" s="31">
        <f t="shared" ref="BA2102:BA2108" si="7196">BA2103</f>
        <v>0</v>
      </c>
      <c r="BB2102" s="31">
        <f t="shared" si="7025"/>
        <v>150000</v>
      </c>
      <c r="BC2102" s="31">
        <f t="shared" si="7026"/>
        <v>250000</v>
      </c>
      <c r="BD2102" s="31">
        <f t="shared" si="7027"/>
        <v>200000</v>
      </c>
      <c r="BE2102" s="31">
        <f t="shared" ref="BE2102:BE2108" si="7197">BE2103</f>
        <v>0</v>
      </c>
      <c r="BF2102" s="31">
        <f t="shared" ref="BF2102:BF2108" si="7198">BF2103</f>
        <v>0</v>
      </c>
      <c r="BG2102" s="31">
        <f t="shared" ref="BG2102:BG2108" si="7199">BG2103</f>
        <v>0</v>
      </c>
      <c r="BH2102" s="31">
        <f t="shared" si="7028"/>
        <v>150000</v>
      </c>
      <c r="BI2102" s="31">
        <f t="shared" si="7029"/>
        <v>250000</v>
      </c>
      <c r="BJ2102" s="31">
        <f t="shared" si="7030"/>
        <v>200000</v>
      </c>
      <c r="BK2102" s="31">
        <f t="shared" ref="BK2102:BK2108" si="7200">BK2103</f>
        <v>0</v>
      </c>
      <c r="BL2102" s="31">
        <f t="shared" ref="BL2102:BL2108" si="7201">BL2103</f>
        <v>0</v>
      </c>
      <c r="BM2102" s="31">
        <f t="shared" ref="BM2102:BM2108" si="7202">BM2103</f>
        <v>0</v>
      </c>
      <c r="BN2102" s="31">
        <f t="shared" si="7031"/>
        <v>150000</v>
      </c>
      <c r="BO2102" s="31">
        <f t="shared" si="7032"/>
        <v>250000</v>
      </c>
      <c r="BP2102" s="31">
        <f t="shared" si="7033"/>
        <v>200000</v>
      </c>
      <c r="BQ2102" s="31">
        <f t="shared" ref="BQ2102:BQ2108" si="7203">BQ2103</f>
        <v>0</v>
      </c>
      <c r="BR2102" s="31">
        <f t="shared" ref="BR2102:BR2108" si="7204">BR2103</f>
        <v>0</v>
      </c>
      <c r="BS2102" s="31">
        <f t="shared" si="7034"/>
        <v>150000</v>
      </c>
      <c r="BT2102" s="31">
        <f t="shared" si="7035"/>
        <v>250000</v>
      </c>
      <c r="BU2102" s="31">
        <f t="shared" si="7036"/>
        <v>200000</v>
      </c>
      <c r="BV2102" s="31">
        <f t="shared" ref="BV2102:BV2108" si="7205">BV2103</f>
        <v>0</v>
      </c>
      <c r="BW2102" s="31">
        <f t="shared" ref="BW2102:BW2108" si="7206">BW2103</f>
        <v>0</v>
      </c>
      <c r="BX2102" s="31">
        <f t="shared" si="7037"/>
        <v>150000</v>
      </c>
      <c r="BY2102" s="31">
        <f t="shared" si="7038"/>
        <v>250000</v>
      </c>
      <c r="BZ2102" s="31">
        <f t="shared" si="7039"/>
        <v>200000</v>
      </c>
      <c r="CA2102" s="31">
        <f t="shared" ref="CA2102:CA2108" si="7207">CA2103</f>
        <v>0</v>
      </c>
      <c r="CB2102" s="31">
        <f t="shared" ref="CB2102:CB2108" si="7208">CB2103</f>
        <v>0</v>
      </c>
      <c r="CC2102" s="31">
        <f t="shared" ref="CC2102:CC2108" si="7209">CC2103</f>
        <v>0</v>
      </c>
      <c r="CD2102" s="31">
        <f t="shared" si="7126"/>
        <v>150000</v>
      </c>
      <c r="CE2102" s="31">
        <f t="shared" si="7127"/>
        <v>250000</v>
      </c>
      <c r="CF2102" s="31">
        <f t="shared" si="7128"/>
        <v>200000</v>
      </c>
      <c r="CG2102" s="31">
        <f t="shared" ref="CG2102:CG2108" si="7210">CG2103</f>
        <v>0</v>
      </c>
      <c r="CH2102" s="24"/>
      <c r="CI2102" s="40"/>
      <c r="CO2102" s="1" t="s">
        <v>31</v>
      </c>
    </row>
    <row r="2103" ht="43.75">
      <c r="A2103" s="16" t="s">
        <v>1207</v>
      </c>
      <c r="B2103" s="17">
        <v>600</v>
      </c>
      <c r="C2103" s="16"/>
      <c r="D2103" s="16"/>
      <c r="E2103" s="39" t="s">
        <v>45</v>
      </c>
      <c r="F2103" s="31">
        <f t="shared" si="7170"/>
        <v>200000</v>
      </c>
      <c r="G2103" s="31">
        <f t="shared" si="7171"/>
        <v>200000</v>
      </c>
      <c r="H2103" s="31">
        <f t="shared" si="7172"/>
        <v>200000</v>
      </c>
      <c r="I2103" s="31">
        <f t="shared" si="7173"/>
        <v>0</v>
      </c>
      <c r="J2103" s="31">
        <f t="shared" si="7174"/>
        <v>0</v>
      </c>
      <c r="K2103" s="31">
        <f t="shared" si="7175"/>
        <v>0</v>
      </c>
      <c r="L2103" s="31">
        <f t="shared" si="7004"/>
        <v>200000</v>
      </c>
      <c r="M2103" s="31">
        <f t="shared" si="7005"/>
        <v>200000</v>
      </c>
      <c r="N2103" s="31">
        <f t="shared" si="7006"/>
        <v>200000</v>
      </c>
      <c r="O2103" s="31">
        <f t="shared" si="7176"/>
        <v>0</v>
      </c>
      <c r="P2103" s="31">
        <f t="shared" si="7177"/>
        <v>0</v>
      </c>
      <c r="Q2103" s="31">
        <f t="shared" si="7178"/>
        <v>0</v>
      </c>
      <c r="R2103" s="31">
        <f t="shared" si="7007"/>
        <v>200000</v>
      </c>
      <c r="S2103" s="31">
        <f t="shared" si="7008"/>
        <v>200000</v>
      </c>
      <c r="T2103" s="31">
        <f t="shared" si="7009"/>
        <v>200000</v>
      </c>
      <c r="U2103" s="31">
        <f t="shared" si="7179"/>
        <v>0</v>
      </c>
      <c r="V2103" s="31">
        <f t="shared" si="7180"/>
        <v>0</v>
      </c>
      <c r="W2103" s="31">
        <f t="shared" si="7181"/>
        <v>0</v>
      </c>
      <c r="X2103" s="31">
        <f t="shared" si="7010"/>
        <v>200000</v>
      </c>
      <c r="Y2103" s="31">
        <f t="shared" si="7011"/>
        <v>200000</v>
      </c>
      <c r="Z2103" s="31">
        <f t="shared" si="7012"/>
        <v>200000</v>
      </c>
      <c r="AA2103" s="31">
        <f t="shared" si="7182"/>
        <v>0</v>
      </c>
      <c r="AB2103" s="31">
        <f t="shared" si="7183"/>
        <v>0</v>
      </c>
      <c r="AC2103" s="31">
        <f t="shared" si="7184"/>
        <v>0</v>
      </c>
      <c r="AD2103" s="31">
        <f t="shared" si="7013"/>
        <v>200000</v>
      </c>
      <c r="AE2103" s="31">
        <f t="shared" si="7014"/>
        <v>200000</v>
      </c>
      <c r="AF2103" s="31">
        <f t="shared" si="7015"/>
        <v>200000</v>
      </c>
      <c r="AG2103" s="31">
        <f t="shared" si="7185"/>
        <v>0</v>
      </c>
      <c r="AH2103" s="31">
        <f t="shared" si="7186"/>
        <v>0</v>
      </c>
      <c r="AI2103" s="31">
        <f t="shared" si="7187"/>
        <v>0</v>
      </c>
      <c r="AJ2103" s="31">
        <f t="shared" si="7016"/>
        <v>200000</v>
      </c>
      <c r="AK2103" s="31">
        <f t="shared" si="7017"/>
        <v>200000</v>
      </c>
      <c r="AL2103" s="31">
        <f t="shared" si="7018"/>
        <v>200000</v>
      </c>
      <c r="AM2103" s="31">
        <f t="shared" si="7188"/>
        <v>-50000</v>
      </c>
      <c r="AN2103" s="31">
        <f t="shared" si="7189"/>
        <v>50000</v>
      </c>
      <c r="AO2103" s="31">
        <f t="shared" si="7190"/>
        <v>0</v>
      </c>
      <c r="AP2103" s="31">
        <f t="shared" si="7019"/>
        <v>150000</v>
      </c>
      <c r="AQ2103" s="31">
        <f t="shared" si="7020"/>
        <v>250000</v>
      </c>
      <c r="AR2103" s="31">
        <f t="shared" si="7021"/>
        <v>200000</v>
      </c>
      <c r="AS2103" s="31">
        <f t="shared" si="7191"/>
        <v>0</v>
      </c>
      <c r="AT2103" s="31">
        <f t="shared" si="7192"/>
        <v>0</v>
      </c>
      <c r="AU2103" s="31">
        <f t="shared" si="7193"/>
        <v>0</v>
      </c>
      <c r="AV2103" s="31">
        <f t="shared" si="7022"/>
        <v>150000</v>
      </c>
      <c r="AW2103" s="31">
        <f t="shared" si="7023"/>
        <v>250000</v>
      </c>
      <c r="AX2103" s="31">
        <f t="shared" si="7024"/>
        <v>200000</v>
      </c>
      <c r="AY2103" s="31">
        <f t="shared" si="7194"/>
        <v>0</v>
      </c>
      <c r="AZ2103" s="31">
        <f t="shared" si="7195"/>
        <v>0</v>
      </c>
      <c r="BA2103" s="31">
        <f t="shared" si="7196"/>
        <v>0</v>
      </c>
      <c r="BB2103" s="31">
        <f t="shared" si="7025"/>
        <v>150000</v>
      </c>
      <c r="BC2103" s="31">
        <f t="shared" si="7026"/>
        <v>250000</v>
      </c>
      <c r="BD2103" s="31">
        <f t="shared" si="7027"/>
        <v>200000</v>
      </c>
      <c r="BE2103" s="31">
        <f t="shared" si="7197"/>
        <v>0</v>
      </c>
      <c r="BF2103" s="31">
        <f t="shared" si="7198"/>
        <v>0</v>
      </c>
      <c r="BG2103" s="31">
        <f t="shared" si="7199"/>
        <v>0</v>
      </c>
      <c r="BH2103" s="31">
        <f t="shared" si="7028"/>
        <v>150000</v>
      </c>
      <c r="BI2103" s="31">
        <f t="shared" si="7029"/>
        <v>250000</v>
      </c>
      <c r="BJ2103" s="31">
        <f t="shared" si="7030"/>
        <v>200000</v>
      </c>
      <c r="BK2103" s="31">
        <f t="shared" si="7200"/>
        <v>0</v>
      </c>
      <c r="BL2103" s="31">
        <f t="shared" si="7201"/>
        <v>0</v>
      </c>
      <c r="BM2103" s="31">
        <f t="shared" si="7202"/>
        <v>0</v>
      </c>
      <c r="BN2103" s="31">
        <f t="shared" si="7031"/>
        <v>150000</v>
      </c>
      <c r="BO2103" s="31">
        <f t="shared" si="7032"/>
        <v>250000</v>
      </c>
      <c r="BP2103" s="31">
        <f t="shared" si="7033"/>
        <v>200000</v>
      </c>
      <c r="BQ2103" s="31">
        <f t="shared" si="7203"/>
        <v>0</v>
      </c>
      <c r="BR2103" s="31">
        <f t="shared" si="7204"/>
        <v>0</v>
      </c>
      <c r="BS2103" s="31">
        <f t="shared" si="7034"/>
        <v>150000</v>
      </c>
      <c r="BT2103" s="31">
        <f t="shared" si="7035"/>
        <v>250000</v>
      </c>
      <c r="BU2103" s="31">
        <f t="shared" si="7036"/>
        <v>200000</v>
      </c>
      <c r="BV2103" s="31">
        <f t="shared" si="7205"/>
        <v>0</v>
      </c>
      <c r="BW2103" s="31">
        <f t="shared" si="7206"/>
        <v>0</v>
      </c>
      <c r="BX2103" s="31">
        <f t="shared" si="7037"/>
        <v>150000</v>
      </c>
      <c r="BY2103" s="31">
        <f t="shared" si="7038"/>
        <v>250000</v>
      </c>
      <c r="BZ2103" s="31">
        <f t="shared" si="7039"/>
        <v>200000</v>
      </c>
      <c r="CA2103" s="31">
        <f t="shared" si="7207"/>
        <v>0</v>
      </c>
      <c r="CB2103" s="31">
        <f t="shared" si="7208"/>
        <v>0</v>
      </c>
      <c r="CC2103" s="31">
        <f t="shared" si="7209"/>
        <v>0</v>
      </c>
      <c r="CD2103" s="31">
        <f t="shared" si="7126"/>
        <v>150000</v>
      </c>
      <c r="CE2103" s="31">
        <f t="shared" si="7127"/>
        <v>250000</v>
      </c>
      <c r="CF2103" s="31">
        <f t="shared" si="7128"/>
        <v>200000</v>
      </c>
      <c r="CG2103" s="31">
        <f t="shared" si="7210"/>
        <v>0</v>
      </c>
      <c r="CH2103" s="24"/>
      <c r="CI2103" s="40"/>
      <c r="CM2103" s="1" t="s">
        <v>29</v>
      </c>
    </row>
    <row r="2104" ht="65.650000000000006">
      <c r="A2104" s="16" t="s">
        <v>1207</v>
      </c>
      <c r="B2104" s="17">
        <v>630</v>
      </c>
      <c r="C2104" s="16"/>
      <c r="D2104" s="16"/>
      <c r="E2104" s="39" t="s">
        <v>51</v>
      </c>
      <c r="F2104" s="31">
        <f t="shared" si="7170"/>
        <v>200000</v>
      </c>
      <c r="G2104" s="31">
        <f t="shared" si="7171"/>
        <v>200000</v>
      </c>
      <c r="H2104" s="31">
        <f t="shared" si="7172"/>
        <v>200000</v>
      </c>
      <c r="I2104" s="31">
        <f t="shared" si="7173"/>
        <v>0</v>
      </c>
      <c r="J2104" s="31">
        <f t="shared" si="7174"/>
        <v>0</v>
      </c>
      <c r="K2104" s="31">
        <f t="shared" si="7175"/>
        <v>0</v>
      </c>
      <c r="L2104" s="31">
        <f t="shared" si="7004"/>
        <v>200000</v>
      </c>
      <c r="M2104" s="31">
        <f t="shared" si="7005"/>
        <v>200000</v>
      </c>
      <c r="N2104" s="31">
        <f t="shared" si="7006"/>
        <v>200000</v>
      </c>
      <c r="O2104" s="31">
        <f t="shared" si="7176"/>
        <v>0</v>
      </c>
      <c r="P2104" s="31">
        <f t="shared" si="7177"/>
        <v>0</v>
      </c>
      <c r="Q2104" s="31">
        <f t="shared" si="7178"/>
        <v>0</v>
      </c>
      <c r="R2104" s="31">
        <f t="shared" si="7007"/>
        <v>200000</v>
      </c>
      <c r="S2104" s="31">
        <f t="shared" si="7008"/>
        <v>200000</v>
      </c>
      <c r="T2104" s="31">
        <f t="shared" si="7009"/>
        <v>200000</v>
      </c>
      <c r="U2104" s="31">
        <f t="shared" si="7179"/>
        <v>0</v>
      </c>
      <c r="V2104" s="31">
        <f t="shared" si="7180"/>
        <v>0</v>
      </c>
      <c r="W2104" s="31">
        <f t="shared" si="7181"/>
        <v>0</v>
      </c>
      <c r="X2104" s="31">
        <f t="shared" si="7010"/>
        <v>200000</v>
      </c>
      <c r="Y2104" s="31">
        <f t="shared" si="7011"/>
        <v>200000</v>
      </c>
      <c r="Z2104" s="31">
        <f t="shared" si="7012"/>
        <v>200000</v>
      </c>
      <c r="AA2104" s="31">
        <f t="shared" si="7182"/>
        <v>0</v>
      </c>
      <c r="AB2104" s="31">
        <f t="shared" si="7183"/>
        <v>0</v>
      </c>
      <c r="AC2104" s="31">
        <f t="shared" si="7184"/>
        <v>0</v>
      </c>
      <c r="AD2104" s="31">
        <f t="shared" si="7013"/>
        <v>200000</v>
      </c>
      <c r="AE2104" s="31">
        <f t="shared" si="7014"/>
        <v>200000</v>
      </c>
      <c r="AF2104" s="31">
        <f t="shared" si="7015"/>
        <v>200000</v>
      </c>
      <c r="AG2104" s="31">
        <f t="shared" si="7185"/>
        <v>0</v>
      </c>
      <c r="AH2104" s="31">
        <f t="shared" si="7186"/>
        <v>0</v>
      </c>
      <c r="AI2104" s="31">
        <f t="shared" si="7187"/>
        <v>0</v>
      </c>
      <c r="AJ2104" s="31">
        <f t="shared" si="7016"/>
        <v>200000</v>
      </c>
      <c r="AK2104" s="31">
        <f t="shared" si="7017"/>
        <v>200000</v>
      </c>
      <c r="AL2104" s="31">
        <f t="shared" si="7018"/>
        <v>200000</v>
      </c>
      <c r="AM2104" s="31">
        <f t="shared" si="7188"/>
        <v>-50000</v>
      </c>
      <c r="AN2104" s="31">
        <f t="shared" si="7189"/>
        <v>50000</v>
      </c>
      <c r="AO2104" s="31">
        <f t="shared" si="7190"/>
        <v>0</v>
      </c>
      <c r="AP2104" s="31">
        <f t="shared" si="7019"/>
        <v>150000</v>
      </c>
      <c r="AQ2104" s="31">
        <f t="shared" si="7020"/>
        <v>250000</v>
      </c>
      <c r="AR2104" s="31">
        <f t="shared" si="7021"/>
        <v>200000</v>
      </c>
      <c r="AS2104" s="31">
        <f t="shared" si="7191"/>
        <v>0</v>
      </c>
      <c r="AT2104" s="31">
        <f t="shared" si="7192"/>
        <v>0</v>
      </c>
      <c r="AU2104" s="31">
        <f t="shared" si="7193"/>
        <v>0</v>
      </c>
      <c r="AV2104" s="31">
        <f t="shared" si="7022"/>
        <v>150000</v>
      </c>
      <c r="AW2104" s="31">
        <f t="shared" si="7023"/>
        <v>250000</v>
      </c>
      <c r="AX2104" s="31">
        <f t="shared" si="7024"/>
        <v>200000</v>
      </c>
      <c r="AY2104" s="31">
        <f t="shared" si="7194"/>
        <v>0</v>
      </c>
      <c r="AZ2104" s="31">
        <f t="shared" si="7195"/>
        <v>0</v>
      </c>
      <c r="BA2104" s="31">
        <f t="shared" si="7196"/>
        <v>0</v>
      </c>
      <c r="BB2104" s="31">
        <f t="shared" si="7025"/>
        <v>150000</v>
      </c>
      <c r="BC2104" s="31">
        <f t="shared" si="7026"/>
        <v>250000</v>
      </c>
      <c r="BD2104" s="31">
        <f t="shared" si="7027"/>
        <v>200000</v>
      </c>
      <c r="BE2104" s="31">
        <f t="shared" si="7197"/>
        <v>0</v>
      </c>
      <c r="BF2104" s="31">
        <f t="shared" si="7198"/>
        <v>0</v>
      </c>
      <c r="BG2104" s="31">
        <f t="shared" si="7199"/>
        <v>0</v>
      </c>
      <c r="BH2104" s="31">
        <f t="shared" si="7028"/>
        <v>150000</v>
      </c>
      <c r="BI2104" s="31">
        <f t="shared" si="7029"/>
        <v>250000</v>
      </c>
      <c r="BJ2104" s="31">
        <f t="shared" si="7030"/>
        <v>200000</v>
      </c>
      <c r="BK2104" s="31">
        <f t="shared" si="7200"/>
        <v>0</v>
      </c>
      <c r="BL2104" s="31">
        <f t="shared" si="7201"/>
        <v>0</v>
      </c>
      <c r="BM2104" s="31">
        <f t="shared" si="7202"/>
        <v>0</v>
      </c>
      <c r="BN2104" s="31">
        <f t="shared" si="7031"/>
        <v>150000</v>
      </c>
      <c r="BO2104" s="31">
        <f t="shared" si="7032"/>
        <v>250000</v>
      </c>
      <c r="BP2104" s="31">
        <f t="shared" si="7033"/>
        <v>200000</v>
      </c>
      <c r="BQ2104" s="31">
        <f t="shared" si="7203"/>
        <v>0</v>
      </c>
      <c r="BR2104" s="31">
        <f t="shared" si="7204"/>
        <v>0</v>
      </c>
      <c r="BS2104" s="31">
        <f t="shared" si="7034"/>
        <v>150000</v>
      </c>
      <c r="BT2104" s="31">
        <f t="shared" si="7035"/>
        <v>250000</v>
      </c>
      <c r="BU2104" s="31">
        <f t="shared" si="7036"/>
        <v>200000</v>
      </c>
      <c r="BV2104" s="31">
        <f t="shared" si="7205"/>
        <v>0</v>
      </c>
      <c r="BW2104" s="31">
        <f t="shared" si="7206"/>
        <v>0</v>
      </c>
      <c r="BX2104" s="31">
        <f t="shared" si="7037"/>
        <v>150000</v>
      </c>
      <c r="BY2104" s="31">
        <f t="shared" si="7038"/>
        <v>250000</v>
      </c>
      <c r="BZ2104" s="31">
        <f t="shared" si="7039"/>
        <v>200000</v>
      </c>
      <c r="CA2104" s="31">
        <f t="shared" si="7207"/>
        <v>0</v>
      </c>
      <c r="CB2104" s="31">
        <f t="shared" si="7208"/>
        <v>0</v>
      </c>
      <c r="CC2104" s="31">
        <f t="shared" si="7209"/>
        <v>0</v>
      </c>
      <c r="CD2104" s="31">
        <f t="shared" si="7126"/>
        <v>150000</v>
      </c>
      <c r="CE2104" s="31">
        <f t="shared" si="7127"/>
        <v>250000</v>
      </c>
      <c r="CF2104" s="31">
        <f t="shared" si="7128"/>
        <v>200000</v>
      </c>
      <c r="CG2104" s="31">
        <f t="shared" si="7210"/>
        <v>0</v>
      </c>
      <c r="CH2104" s="24"/>
      <c r="CI2104" s="40"/>
      <c r="CN2104" s="1" t="s">
        <v>30</v>
      </c>
    </row>
    <row r="2105" ht="15">
      <c r="A2105" s="16" t="s">
        <v>1207</v>
      </c>
      <c r="B2105" s="17">
        <v>630</v>
      </c>
      <c r="C2105" s="16" t="s">
        <v>66</v>
      </c>
      <c r="D2105" s="16" t="s">
        <v>42</v>
      </c>
      <c r="E2105" s="39" t="s">
        <v>1001</v>
      </c>
      <c r="F2105" s="31">
        <v>200000</v>
      </c>
      <c r="G2105" s="31">
        <v>200000</v>
      </c>
      <c r="H2105" s="31">
        <v>200000</v>
      </c>
      <c r="I2105" s="31"/>
      <c r="J2105" s="31"/>
      <c r="K2105" s="31"/>
      <c r="L2105" s="31">
        <f t="shared" si="7004"/>
        <v>200000</v>
      </c>
      <c r="M2105" s="31">
        <f t="shared" si="7005"/>
        <v>200000</v>
      </c>
      <c r="N2105" s="31">
        <f t="shared" si="7006"/>
        <v>200000</v>
      </c>
      <c r="O2105" s="31"/>
      <c r="P2105" s="31"/>
      <c r="Q2105" s="31"/>
      <c r="R2105" s="31">
        <f t="shared" si="7007"/>
        <v>200000</v>
      </c>
      <c r="S2105" s="31">
        <f t="shared" si="7008"/>
        <v>200000</v>
      </c>
      <c r="T2105" s="31">
        <f t="shared" si="7009"/>
        <v>200000</v>
      </c>
      <c r="U2105" s="31"/>
      <c r="V2105" s="31"/>
      <c r="W2105" s="31"/>
      <c r="X2105" s="31">
        <f t="shared" si="7010"/>
        <v>200000</v>
      </c>
      <c r="Y2105" s="31">
        <f t="shared" si="7011"/>
        <v>200000</v>
      </c>
      <c r="Z2105" s="31">
        <f t="shared" si="7012"/>
        <v>200000</v>
      </c>
      <c r="AA2105" s="31"/>
      <c r="AB2105" s="31"/>
      <c r="AC2105" s="31"/>
      <c r="AD2105" s="31">
        <f t="shared" si="7013"/>
        <v>200000</v>
      </c>
      <c r="AE2105" s="31">
        <f t="shared" si="7014"/>
        <v>200000</v>
      </c>
      <c r="AF2105" s="31">
        <f t="shared" si="7015"/>
        <v>200000</v>
      </c>
      <c r="AG2105" s="31"/>
      <c r="AH2105" s="31"/>
      <c r="AI2105" s="31"/>
      <c r="AJ2105" s="31">
        <f t="shared" si="7016"/>
        <v>200000</v>
      </c>
      <c r="AK2105" s="31">
        <f t="shared" si="7017"/>
        <v>200000</v>
      </c>
      <c r="AL2105" s="31">
        <f t="shared" si="7018"/>
        <v>200000</v>
      </c>
      <c r="AM2105" s="31">
        <v>-50000</v>
      </c>
      <c r="AN2105" s="31">
        <v>50000</v>
      </c>
      <c r="AO2105" s="31"/>
      <c r="AP2105" s="31">
        <f t="shared" si="7019"/>
        <v>150000</v>
      </c>
      <c r="AQ2105" s="31">
        <f t="shared" si="7020"/>
        <v>250000</v>
      </c>
      <c r="AR2105" s="31">
        <f t="shared" si="7021"/>
        <v>200000</v>
      </c>
      <c r="AS2105" s="31"/>
      <c r="AT2105" s="31"/>
      <c r="AU2105" s="31"/>
      <c r="AV2105" s="31">
        <f t="shared" si="7022"/>
        <v>150000</v>
      </c>
      <c r="AW2105" s="31">
        <f t="shared" si="7023"/>
        <v>250000</v>
      </c>
      <c r="AX2105" s="31">
        <f t="shared" si="7024"/>
        <v>200000</v>
      </c>
      <c r="AY2105" s="31"/>
      <c r="AZ2105" s="31"/>
      <c r="BA2105" s="31"/>
      <c r="BB2105" s="31">
        <f t="shared" si="7025"/>
        <v>150000</v>
      </c>
      <c r="BC2105" s="31">
        <f t="shared" si="7026"/>
        <v>250000</v>
      </c>
      <c r="BD2105" s="31">
        <f t="shared" si="7027"/>
        <v>200000</v>
      </c>
      <c r="BE2105" s="31"/>
      <c r="BF2105" s="31"/>
      <c r="BG2105" s="31"/>
      <c r="BH2105" s="31">
        <f t="shared" si="7028"/>
        <v>150000</v>
      </c>
      <c r="BI2105" s="31">
        <f t="shared" si="7029"/>
        <v>250000</v>
      </c>
      <c r="BJ2105" s="31">
        <f t="shared" si="7030"/>
        <v>200000</v>
      </c>
      <c r="BK2105" s="31"/>
      <c r="BL2105" s="31"/>
      <c r="BM2105" s="31"/>
      <c r="BN2105" s="31">
        <f t="shared" si="7031"/>
        <v>150000</v>
      </c>
      <c r="BO2105" s="31">
        <f t="shared" si="7032"/>
        <v>250000</v>
      </c>
      <c r="BP2105" s="31">
        <f t="shared" si="7033"/>
        <v>200000</v>
      </c>
      <c r="BQ2105" s="31"/>
      <c r="BR2105" s="31"/>
      <c r="BS2105" s="31">
        <f t="shared" si="7034"/>
        <v>150000</v>
      </c>
      <c r="BT2105" s="31">
        <f t="shared" si="7035"/>
        <v>250000</v>
      </c>
      <c r="BU2105" s="31">
        <f t="shared" si="7036"/>
        <v>200000</v>
      </c>
      <c r="BV2105" s="31"/>
      <c r="BW2105" s="31"/>
      <c r="BX2105" s="31">
        <f t="shared" si="7037"/>
        <v>150000</v>
      </c>
      <c r="BY2105" s="31">
        <f t="shared" si="7038"/>
        <v>250000</v>
      </c>
      <c r="BZ2105" s="31">
        <f t="shared" si="7039"/>
        <v>200000</v>
      </c>
      <c r="CA2105" s="31"/>
      <c r="CB2105" s="31"/>
      <c r="CC2105" s="31"/>
      <c r="CD2105" s="31">
        <f t="shared" si="7126"/>
        <v>150000</v>
      </c>
      <c r="CE2105" s="31">
        <f t="shared" si="7127"/>
        <v>250000</v>
      </c>
      <c r="CF2105" s="31">
        <f t="shared" si="7128"/>
        <v>200000</v>
      </c>
      <c r="CG2105" s="31"/>
      <c r="CH2105" s="24"/>
      <c r="CI2105" s="40"/>
    </row>
    <row r="2106" ht="78.599999999999994">
      <c r="A2106" s="41" t="s">
        <v>1209</v>
      </c>
      <c r="B2106" s="41"/>
      <c r="C2106" s="39"/>
      <c r="D2106" s="16"/>
      <c r="E2106" s="39" t="s">
        <v>1210</v>
      </c>
      <c r="F2106" s="31">
        <f t="shared" si="7170"/>
        <v>31539.099999999999</v>
      </c>
      <c r="G2106" s="31">
        <f t="shared" si="7171"/>
        <v>0</v>
      </c>
      <c r="H2106" s="31">
        <f t="shared" si="7172"/>
        <v>0</v>
      </c>
      <c r="I2106" s="31">
        <f t="shared" si="7173"/>
        <v>0</v>
      </c>
      <c r="J2106" s="31">
        <f t="shared" si="7174"/>
        <v>0</v>
      </c>
      <c r="K2106" s="31">
        <f t="shared" si="7175"/>
        <v>0</v>
      </c>
      <c r="L2106" s="31">
        <f t="shared" si="7004"/>
        <v>31539.099999999999</v>
      </c>
      <c r="M2106" s="31">
        <f t="shared" si="7005"/>
        <v>0</v>
      </c>
      <c r="N2106" s="31">
        <f t="shared" si="7006"/>
        <v>0</v>
      </c>
      <c r="O2106" s="31">
        <f t="shared" si="7176"/>
        <v>0</v>
      </c>
      <c r="P2106" s="31">
        <f t="shared" si="7177"/>
        <v>0</v>
      </c>
      <c r="Q2106" s="31">
        <f t="shared" si="7178"/>
        <v>0</v>
      </c>
      <c r="R2106" s="31">
        <f t="shared" si="7007"/>
        <v>31539.099999999999</v>
      </c>
      <c r="S2106" s="31">
        <f t="shared" si="7008"/>
        <v>0</v>
      </c>
      <c r="T2106" s="31">
        <f t="shared" si="7009"/>
        <v>0</v>
      </c>
      <c r="U2106" s="31">
        <f t="shared" si="7179"/>
        <v>0</v>
      </c>
      <c r="V2106" s="31">
        <f t="shared" si="7180"/>
        <v>0</v>
      </c>
      <c r="W2106" s="31">
        <f t="shared" si="7181"/>
        <v>0</v>
      </c>
      <c r="X2106" s="31">
        <f t="shared" si="7010"/>
        <v>31539.099999999999</v>
      </c>
      <c r="Y2106" s="31">
        <f t="shared" si="7011"/>
        <v>0</v>
      </c>
      <c r="Z2106" s="31">
        <f t="shared" si="7012"/>
        <v>0</v>
      </c>
      <c r="AA2106" s="31">
        <f t="shared" si="7182"/>
        <v>0</v>
      </c>
      <c r="AB2106" s="31">
        <f t="shared" si="7183"/>
        <v>0</v>
      </c>
      <c r="AC2106" s="31">
        <f t="shared" si="7184"/>
        <v>0</v>
      </c>
      <c r="AD2106" s="31">
        <f t="shared" si="7013"/>
        <v>31539.099999999999</v>
      </c>
      <c r="AE2106" s="31">
        <f t="shared" si="7014"/>
        <v>0</v>
      </c>
      <c r="AF2106" s="31">
        <f t="shared" si="7015"/>
        <v>0</v>
      </c>
      <c r="AG2106" s="31">
        <f t="shared" si="7185"/>
        <v>0</v>
      </c>
      <c r="AH2106" s="31">
        <f t="shared" si="7186"/>
        <v>0</v>
      </c>
      <c r="AI2106" s="31">
        <f t="shared" si="7187"/>
        <v>0</v>
      </c>
      <c r="AJ2106" s="31">
        <f t="shared" si="7016"/>
        <v>31539.099999999999</v>
      </c>
      <c r="AK2106" s="31">
        <f t="shared" si="7017"/>
        <v>0</v>
      </c>
      <c r="AL2106" s="31">
        <f t="shared" si="7018"/>
        <v>0</v>
      </c>
      <c r="AM2106" s="31">
        <f t="shared" si="7188"/>
        <v>0</v>
      </c>
      <c r="AN2106" s="31">
        <f t="shared" si="7189"/>
        <v>0</v>
      </c>
      <c r="AO2106" s="31">
        <f t="shared" si="7190"/>
        <v>0</v>
      </c>
      <c r="AP2106" s="31">
        <f t="shared" si="7019"/>
        <v>31539.099999999999</v>
      </c>
      <c r="AQ2106" s="31">
        <f t="shared" si="7020"/>
        <v>0</v>
      </c>
      <c r="AR2106" s="31">
        <f t="shared" si="7021"/>
        <v>0</v>
      </c>
      <c r="AS2106" s="31">
        <f t="shared" si="7191"/>
        <v>0</v>
      </c>
      <c r="AT2106" s="31">
        <f t="shared" si="7192"/>
        <v>0</v>
      </c>
      <c r="AU2106" s="31">
        <f t="shared" si="7193"/>
        <v>0</v>
      </c>
      <c r="AV2106" s="31">
        <f t="shared" si="7022"/>
        <v>31539.099999999999</v>
      </c>
      <c r="AW2106" s="31">
        <f t="shared" si="7023"/>
        <v>0</v>
      </c>
      <c r="AX2106" s="31">
        <f t="shared" si="7024"/>
        <v>0</v>
      </c>
      <c r="AY2106" s="31">
        <f t="shared" si="7194"/>
        <v>0</v>
      </c>
      <c r="AZ2106" s="31">
        <f t="shared" si="7195"/>
        <v>0</v>
      </c>
      <c r="BA2106" s="31">
        <f t="shared" si="7196"/>
        <v>0</v>
      </c>
      <c r="BB2106" s="31">
        <f t="shared" si="7025"/>
        <v>31539.099999999999</v>
      </c>
      <c r="BC2106" s="31">
        <f t="shared" si="7026"/>
        <v>0</v>
      </c>
      <c r="BD2106" s="31">
        <f t="shared" si="7027"/>
        <v>0</v>
      </c>
      <c r="BE2106" s="31">
        <f t="shared" si="7197"/>
        <v>0</v>
      </c>
      <c r="BF2106" s="31">
        <f t="shared" si="7198"/>
        <v>0</v>
      </c>
      <c r="BG2106" s="31">
        <f t="shared" si="7199"/>
        <v>0</v>
      </c>
      <c r="BH2106" s="31">
        <f t="shared" si="7028"/>
        <v>31539.099999999999</v>
      </c>
      <c r="BI2106" s="31">
        <f t="shared" si="7029"/>
        <v>0</v>
      </c>
      <c r="BJ2106" s="31">
        <f t="shared" si="7030"/>
        <v>0</v>
      </c>
      <c r="BK2106" s="31">
        <f t="shared" si="7200"/>
        <v>0</v>
      </c>
      <c r="BL2106" s="31">
        <f t="shared" si="7201"/>
        <v>0</v>
      </c>
      <c r="BM2106" s="31">
        <f t="shared" si="7202"/>
        <v>0</v>
      </c>
      <c r="BN2106" s="31">
        <f t="shared" si="7031"/>
        <v>31539.099999999999</v>
      </c>
      <c r="BO2106" s="31">
        <f t="shared" si="7032"/>
        <v>0</v>
      </c>
      <c r="BP2106" s="31">
        <f t="shared" si="7033"/>
        <v>0</v>
      </c>
      <c r="BQ2106" s="31">
        <f t="shared" si="7203"/>
        <v>0</v>
      </c>
      <c r="BR2106" s="31">
        <f t="shared" si="7204"/>
        <v>0</v>
      </c>
      <c r="BS2106" s="31">
        <f t="shared" si="7034"/>
        <v>31539.099999999999</v>
      </c>
      <c r="BT2106" s="31">
        <f t="shared" si="7035"/>
        <v>0</v>
      </c>
      <c r="BU2106" s="31">
        <f t="shared" si="7036"/>
        <v>0</v>
      </c>
      <c r="BV2106" s="31">
        <f t="shared" si="7205"/>
        <v>0</v>
      </c>
      <c r="BW2106" s="31">
        <f t="shared" si="7206"/>
        <v>0</v>
      </c>
      <c r="BX2106" s="31">
        <f t="shared" si="7037"/>
        <v>31539.099999999999</v>
      </c>
      <c r="BY2106" s="31">
        <f t="shared" si="7038"/>
        <v>0</v>
      </c>
      <c r="BZ2106" s="31">
        <f t="shared" si="7039"/>
        <v>0</v>
      </c>
      <c r="CA2106" s="31">
        <f t="shared" si="7207"/>
        <v>0</v>
      </c>
      <c r="CB2106" s="31">
        <f t="shared" si="7208"/>
        <v>0</v>
      </c>
      <c r="CC2106" s="31">
        <f t="shared" si="7209"/>
        <v>0</v>
      </c>
      <c r="CD2106" s="31">
        <f t="shared" si="7126"/>
        <v>31539.099999999999</v>
      </c>
      <c r="CE2106" s="31">
        <f t="shared" si="7127"/>
        <v>0</v>
      </c>
      <c r="CF2106" s="31">
        <f t="shared" si="7128"/>
        <v>0</v>
      </c>
      <c r="CG2106" s="31">
        <f t="shared" si="7210"/>
        <v>0</v>
      </c>
      <c r="CH2106" s="24"/>
      <c r="CI2106" s="40"/>
      <c r="CO2106" s="1" t="s">
        <v>31</v>
      </c>
    </row>
    <row r="2107" ht="43.75">
      <c r="A2107" s="41" t="s">
        <v>1209</v>
      </c>
      <c r="B2107" s="17">
        <v>600</v>
      </c>
      <c r="C2107" s="16"/>
      <c r="D2107" s="16"/>
      <c r="E2107" s="39" t="s">
        <v>45</v>
      </c>
      <c r="F2107" s="31">
        <f t="shared" si="7170"/>
        <v>31539.099999999999</v>
      </c>
      <c r="G2107" s="31">
        <f t="shared" si="7171"/>
        <v>0</v>
      </c>
      <c r="H2107" s="31">
        <f t="shared" si="7172"/>
        <v>0</v>
      </c>
      <c r="I2107" s="31">
        <f t="shared" si="7173"/>
        <v>0</v>
      </c>
      <c r="J2107" s="31">
        <f t="shared" si="7174"/>
        <v>0</v>
      </c>
      <c r="K2107" s="31">
        <f t="shared" si="7175"/>
        <v>0</v>
      </c>
      <c r="L2107" s="31">
        <f t="shared" si="7004"/>
        <v>31539.099999999999</v>
      </c>
      <c r="M2107" s="31">
        <f t="shared" si="7005"/>
        <v>0</v>
      </c>
      <c r="N2107" s="31">
        <f t="shared" si="7006"/>
        <v>0</v>
      </c>
      <c r="O2107" s="31">
        <f t="shared" si="7176"/>
        <v>0</v>
      </c>
      <c r="P2107" s="31">
        <f t="shared" si="7177"/>
        <v>0</v>
      </c>
      <c r="Q2107" s="31">
        <f t="shared" si="7178"/>
        <v>0</v>
      </c>
      <c r="R2107" s="31">
        <f t="shared" si="7007"/>
        <v>31539.099999999999</v>
      </c>
      <c r="S2107" s="31">
        <f t="shared" si="7008"/>
        <v>0</v>
      </c>
      <c r="T2107" s="31">
        <f t="shared" si="7009"/>
        <v>0</v>
      </c>
      <c r="U2107" s="31">
        <f t="shared" si="7179"/>
        <v>0</v>
      </c>
      <c r="V2107" s="31">
        <f t="shared" si="7180"/>
        <v>0</v>
      </c>
      <c r="W2107" s="31">
        <f t="shared" si="7181"/>
        <v>0</v>
      </c>
      <c r="X2107" s="31">
        <f t="shared" si="7010"/>
        <v>31539.099999999999</v>
      </c>
      <c r="Y2107" s="31">
        <f t="shared" si="7011"/>
        <v>0</v>
      </c>
      <c r="Z2107" s="31">
        <f t="shared" si="7012"/>
        <v>0</v>
      </c>
      <c r="AA2107" s="31">
        <f t="shared" si="7182"/>
        <v>0</v>
      </c>
      <c r="AB2107" s="31">
        <f t="shared" si="7183"/>
        <v>0</v>
      </c>
      <c r="AC2107" s="31">
        <f t="shared" si="7184"/>
        <v>0</v>
      </c>
      <c r="AD2107" s="31">
        <f t="shared" si="7013"/>
        <v>31539.099999999999</v>
      </c>
      <c r="AE2107" s="31">
        <f t="shared" si="7014"/>
        <v>0</v>
      </c>
      <c r="AF2107" s="31">
        <f t="shared" si="7015"/>
        <v>0</v>
      </c>
      <c r="AG2107" s="31">
        <f t="shared" si="7185"/>
        <v>0</v>
      </c>
      <c r="AH2107" s="31">
        <f t="shared" si="7186"/>
        <v>0</v>
      </c>
      <c r="AI2107" s="31">
        <f t="shared" si="7187"/>
        <v>0</v>
      </c>
      <c r="AJ2107" s="31">
        <f t="shared" si="7016"/>
        <v>31539.099999999999</v>
      </c>
      <c r="AK2107" s="31">
        <f t="shared" si="7017"/>
        <v>0</v>
      </c>
      <c r="AL2107" s="31">
        <f t="shared" si="7018"/>
        <v>0</v>
      </c>
      <c r="AM2107" s="31">
        <f t="shared" si="7188"/>
        <v>0</v>
      </c>
      <c r="AN2107" s="31">
        <f t="shared" si="7189"/>
        <v>0</v>
      </c>
      <c r="AO2107" s="31">
        <f t="shared" si="7190"/>
        <v>0</v>
      </c>
      <c r="AP2107" s="31">
        <f t="shared" si="7019"/>
        <v>31539.099999999999</v>
      </c>
      <c r="AQ2107" s="31">
        <f t="shared" si="7020"/>
        <v>0</v>
      </c>
      <c r="AR2107" s="31">
        <f t="shared" si="7021"/>
        <v>0</v>
      </c>
      <c r="AS2107" s="31">
        <f t="shared" si="7191"/>
        <v>0</v>
      </c>
      <c r="AT2107" s="31">
        <f t="shared" si="7192"/>
        <v>0</v>
      </c>
      <c r="AU2107" s="31">
        <f t="shared" si="7193"/>
        <v>0</v>
      </c>
      <c r="AV2107" s="31">
        <f t="shared" si="7022"/>
        <v>31539.099999999999</v>
      </c>
      <c r="AW2107" s="31">
        <f t="shared" si="7023"/>
        <v>0</v>
      </c>
      <c r="AX2107" s="31">
        <f t="shared" si="7024"/>
        <v>0</v>
      </c>
      <c r="AY2107" s="31">
        <f t="shared" si="7194"/>
        <v>0</v>
      </c>
      <c r="AZ2107" s="31">
        <f t="shared" si="7195"/>
        <v>0</v>
      </c>
      <c r="BA2107" s="31">
        <f t="shared" si="7196"/>
        <v>0</v>
      </c>
      <c r="BB2107" s="31">
        <f t="shared" si="7025"/>
        <v>31539.099999999999</v>
      </c>
      <c r="BC2107" s="31">
        <f t="shared" si="7026"/>
        <v>0</v>
      </c>
      <c r="BD2107" s="31">
        <f t="shared" si="7027"/>
        <v>0</v>
      </c>
      <c r="BE2107" s="31">
        <f t="shared" si="7197"/>
        <v>0</v>
      </c>
      <c r="BF2107" s="31">
        <f t="shared" si="7198"/>
        <v>0</v>
      </c>
      <c r="BG2107" s="31">
        <f t="shared" si="7199"/>
        <v>0</v>
      </c>
      <c r="BH2107" s="31">
        <f t="shared" si="7028"/>
        <v>31539.099999999999</v>
      </c>
      <c r="BI2107" s="31">
        <f t="shared" si="7029"/>
        <v>0</v>
      </c>
      <c r="BJ2107" s="31">
        <f t="shared" si="7030"/>
        <v>0</v>
      </c>
      <c r="BK2107" s="31">
        <f t="shared" si="7200"/>
        <v>0</v>
      </c>
      <c r="BL2107" s="31">
        <f t="shared" si="7201"/>
        <v>0</v>
      </c>
      <c r="BM2107" s="31">
        <f t="shared" si="7202"/>
        <v>0</v>
      </c>
      <c r="BN2107" s="31">
        <f t="shared" si="7031"/>
        <v>31539.099999999999</v>
      </c>
      <c r="BO2107" s="31">
        <f t="shared" si="7032"/>
        <v>0</v>
      </c>
      <c r="BP2107" s="31">
        <f t="shared" si="7033"/>
        <v>0</v>
      </c>
      <c r="BQ2107" s="31">
        <f t="shared" si="7203"/>
        <v>0</v>
      </c>
      <c r="BR2107" s="31">
        <f t="shared" si="7204"/>
        <v>0</v>
      </c>
      <c r="BS2107" s="31">
        <f t="shared" si="7034"/>
        <v>31539.099999999999</v>
      </c>
      <c r="BT2107" s="31">
        <f t="shared" si="7035"/>
        <v>0</v>
      </c>
      <c r="BU2107" s="31">
        <f t="shared" si="7036"/>
        <v>0</v>
      </c>
      <c r="BV2107" s="31">
        <f t="shared" si="7205"/>
        <v>0</v>
      </c>
      <c r="BW2107" s="31">
        <f t="shared" si="7206"/>
        <v>0</v>
      </c>
      <c r="BX2107" s="31">
        <f t="shared" si="7037"/>
        <v>31539.099999999999</v>
      </c>
      <c r="BY2107" s="31">
        <f t="shared" si="7038"/>
        <v>0</v>
      </c>
      <c r="BZ2107" s="31">
        <f t="shared" si="7039"/>
        <v>0</v>
      </c>
      <c r="CA2107" s="31">
        <f t="shared" si="7207"/>
        <v>0</v>
      </c>
      <c r="CB2107" s="31">
        <f t="shared" si="7208"/>
        <v>0</v>
      </c>
      <c r="CC2107" s="31">
        <f t="shared" si="7209"/>
        <v>0</v>
      </c>
      <c r="CD2107" s="31">
        <f t="shared" si="7126"/>
        <v>31539.099999999999</v>
      </c>
      <c r="CE2107" s="31">
        <f t="shared" si="7127"/>
        <v>0</v>
      </c>
      <c r="CF2107" s="31">
        <f t="shared" si="7128"/>
        <v>0</v>
      </c>
      <c r="CG2107" s="31">
        <f t="shared" si="7210"/>
        <v>0</v>
      </c>
      <c r="CH2107" s="24"/>
      <c r="CI2107" s="40"/>
      <c r="CM2107" s="1" t="s">
        <v>29</v>
      </c>
    </row>
    <row r="2108" ht="65.650000000000006">
      <c r="A2108" s="41" t="s">
        <v>1209</v>
      </c>
      <c r="B2108" s="17">
        <v>630</v>
      </c>
      <c r="C2108" s="16"/>
      <c r="D2108" s="16"/>
      <c r="E2108" s="39" t="s">
        <v>51</v>
      </c>
      <c r="F2108" s="31">
        <f t="shared" si="7170"/>
        <v>31539.099999999999</v>
      </c>
      <c r="G2108" s="31">
        <f t="shared" si="7171"/>
        <v>0</v>
      </c>
      <c r="H2108" s="31">
        <f t="shared" si="7172"/>
        <v>0</v>
      </c>
      <c r="I2108" s="31">
        <f t="shared" si="7173"/>
        <v>0</v>
      </c>
      <c r="J2108" s="31">
        <f t="shared" si="7174"/>
        <v>0</v>
      </c>
      <c r="K2108" s="31">
        <f t="shared" si="7175"/>
        <v>0</v>
      </c>
      <c r="L2108" s="31">
        <f t="shared" si="7004"/>
        <v>31539.099999999999</v>
      </c>
      <c r="M2108" s="31">
        <f t="shared" si="7005"/>
        <v>0</v>
      </c>
      <c r="N2108" s="31">
        <f t="shared" si="7006"/>
        <v>0</v>
      </c>
      <c r="O2108" s="31">
        <f t="shared" si="7176"/>
        <v>0</v>
      </c>
      <c r="P2108" s="31">
        <f t="shared" si="7177"/>
        <v>0</v>
      </c>
      <c r="Q2108" s="31">
        <f t="shared" si="7178"/>
        <v>0</v>
      </c>
      <c r="R2108" s="31">
        <f t="shared" si="7007"/>
        <v>31539.099999999999</v>
      </c>
      <c r="S2108" s="31">
        <f t="shared" si="7008"/>
        <v>0</v>
      </c>
      <c r="T2108" s="31">
        <f t="shared" si="7009"/>
        <v>0</v>
      </c>
      <c r="U2108" s="31">
        <f t="shared" si="7179"/>
        <v>0</v>
      </c>
      <c r="V2108" s="31">
        <f t="shared" si="7180"/>
        <v>0</v>
      </c>
      <c r="W2108" s="31">
        <f t="shared" si="7181"/>
        <v>0</v>
      </c>
      <c r="X2108" s="31">
        <f t="shared" si="7010"/>
        <v>31539.099999999999</v>
      </c>
      <c r="Y2108" s="31">
        <f t="shared" si="7011"/>
        <v>0</v>
      </c>
      <c r="Z2108" s="31">
        <f t="shared" si="7012"/>
        <v>0</v>
      </c>
      <c r="AA2108" s="31">
        <f t="shared" si="7182"/>
        <v>0</v>
      </c>
      <c r="AB2108" s="31">
        <f t="shared" si="7183"/>
        <v>0</v>
      </c>
      <c r="AC2108" s="31">
        <f t="shared" si="7184"/>
        <v>0</v>
      </c>
      <c r="AD2108" s="31">
        <f t="shared" si="7013"/>
        <v>31539.099999999999</v>
      </c>
      <c r="AE2108" s="31">
        <f t="shared" si="7014"/>
        <v>0</v>
      </c>
      <c r="AF2108" s="31">
        <f t="shared" si="7015"/>
        <v>0</v>
      </c>
      <c r="AG2108" s="31">
        <f t="shared" si="7185"/>
        <v>0</v>
      </c>
      <c r="AH2108" s="31">
        <f t="shared" si="7186"/>
        <v>0</v>
      </c>
      <c r="AI2108" s="31">
        <f t="shared" si="7187"/>
        <v>0</v>
      </c>
      <c r="AJ2108" s="31">
        <f t="shared" si="7016"/>
        <v>31539.099999999999</v>
      </c>
      <c r="AK2108" s="31">
        <f t="shared" si="7017"/>
        <v>0</v>
      </c>
      <c r="AL2108" s="31">
        <f t="shared" si="7018"/>
        <v>0</v>
      </c>
      <c r="AM2108" s="31">
        <f t="shared" si="7188"/>
        <v>0</v>
      </c>
      <c r="AN2108" s="31">
        <f t="shared" si="7189"/>
        <v>0</v>
      </c>
      <c r="AO2108" s="31">
        <f t="shared" si="7190"/>
        <v>0</v>
      </c>
      <c r="AP2108" s="31">
        <f t="shared" si="7019"/>
        <v>31539.099999999999</v>
      </c>
      <c r="AQ2108" s="31">
        <f t="shared" si="7020"/>
        <v>0</v>
      </c>
      <c r="AR2108" s="31">
        <f t="shared" si="7021"/>
        <v>0</v>
      </c>
      <c r="AS2108" s="31">
        <f t="shared" si="7191"/>
        <v>0</v>
      </c>
      <c r="AT2108" s="31">
        <f t="shared" si="7192"/>
        <v>0</v>
      </c>
      <c r="AU2108" s="31">
        <f t="shared" si="7193"/>
        <v>0</v>
      </c>
      <c r="AV2108" s="31">
        <f t="shared" si="7022"/>
        <v>31539.099999999999</v>
      </c>
      <c r="AW2108" s="31">
        <f t="shared" si="7023"/>
        <v>0</v>
      </c>
      <c r="AX2108" s="31">
        <f t="shared" si="7024"/>
        <v>0</v>
      </c>
      <c r="AY2108" s="31">
        <f t="shared" si="7194"/>
        <v>0</v>
      </c>
      <c r="AZ2108" s="31">
        <f t="shared" si="7195"/>
        <v>0</v>
      </c>
      <c r="BA2108" s="31">
        <f t="shared" si="7196"/>
        <v>0</v>
      </c>
      <c r="BB2108" s="31">
        <f t="shared" si="7025"/>
        <v>31539.099999999999</v>
      </c>
      <c r="BC2108" s="31">
        <f t="shared" si="7026"/>
        <v>0</v>
      </c>
      <c r="BD2108" s="31">
        <f t="shared" si="7027"/>
        <v>0</v>
      </c>
      <c r="BE2108" s="31">
        <f t="shared" si="7197"/>
        <v>0</v>
      </c>
      <c r="BF2108" s="31">
        <f t="shared" si="7198"/>
        <v>0</v>
      </c>
      <c r="BG2108" s="31">
        <f t="shared" si="7199"/>
        <v>0</v>
      </c>
      <c r="BH2108" s="31">
        <f t="shared" si="7028"/>
        <v>31539.099999999999</v>
      </c>
      <c r="BI2108" s="31">
        <f t="shared" si="7029"/>
        <v>0</v>
      </c>
      <c r="BJ2108" s="31">
        <f t="shared" si="7030"/>
        <v>0</v>
      </c>
      <c r="BK2108" s="31">
        <f t="shared" si="7200"/>
        <v>0</v>
      </c>
      <c r="BL2108" s="31">
        <f t="shared" si="7201"/>
        <v>0</v>
      </c>
      <c r="BM2108" s="31">
        <f t="shared" si="7202"/>
        <v>0</v>
      </c>
      <c r="BN2108" s="31">
        <f t="shared" si="7031"/>
        <v>31539.099999999999</v>
      </c>
      <c r="BO2108" s="31">
        <f t="shared" si="7032"/>
        <v>0</v>
      </c>
      <c r="BP2108" s="31">
        <f t="shared" si="7033"/>
        <v>0</v>
      </c>
      <c r="BQ2108" s="31">
        <f t="shared" si="7203"/>
        <v>0</v>
      </c>
      <c r="BR2108" s="31">
        <f t="shared" si="7204"/>
        <v>0</v>
      </c>
      <c r="BS2108" s="31">
        <f t="shared" si="7034"/>
        <v>31539.099999999999</v>
      </c>
      <c r="BT2108" s="31">
        <f t="shared" si="7035"/>
        <v>0</v>
      </c>
      <c r="BU2108" s="31">
        <f t="shared" si="7036"/>
        <v>0</v>
      </c>
      <c r="BV2108" s="31">
        <f t="shared" si="7205"/>
        <v>0</v>
      </c>
      <c r="BW2108" s="31">
        <f t="shared" si="7206"/>
        <v>0</v>
      </c>
      <c r="BX2108" s="31">
        <f t="shared" si="7037"/>
        <v>31539.099999999999</v>
      </c>
      <c r="BY2108" s="31">
        <f t="shared" si="7038"/>
        <v>0</v>
      </c>
      <c r="BZ2108" s="31">
        <f t="shared" si="7039"/>
        <v>0</v>
      </c>
      <c r="CA2108" s="31">
        <f t="shared" si="7207"/>
        <v>0</v>
      </c>
      <c r="CB2108" s="31">
        <f t="shared" si="7208"/>
        <v>0</v>
      </c>
      <c r="CC2108" s="31">
        <f t="shared" si="7209"/>
        <v>0</v>
      </c>
      <c r="CD2108" s="31">
        <f t="shared" si="7126"/>
        <v>31539.099999999999</v>
      </c>
      <c r="CE2108" s="31">
        <f t="shared" si="7127"/>
        <v>0</v>
      </c>
      <c r="CF2108" s="31">
        <f t="shared" si="7128"/>
        <v>0</v>
      </c>
      <c r="CG2108" s="31">
        <f t="shared" si="7210"/>
        <v>0</v>
      </c>
      <c r="CH2108" s="24"/>
      <c r="CI2108" s="40"/>
      <c r="CN2108" s="1" t="s">
        <v>30</v>
      </c>
    </row>
    <row r="2109" ht="15">
      <c r="A2109" s="41" t="s">
        <v>1209</v>
      </c>
      <c r="B2109" s="17">
        <v>630</v>
      </c>
      <c r="C2109" s="16" t="s">
        <v>66</v>
      </c>
      <c r="D2109" s="16" t="s">
        <v>42</v>
      </c>
      <c r="E2109" s="39" t="s">
        <v>1001</v>
      </c>
      <c r="F2109" s="31">
        <v>31539.099999999999</v>
      </c>
      <c r="G2109" s="31"/>
      <c r="H2109" s="31"/>
      <c r="I2109" s="31"/>
      <c r="J2109" s="31"/>
      <c r="K2109" s="31"/>
      <c r="L2109" s="31">
        <f t="shared" si="7004"/>
        <v>31539.099999999999</v>
      </c>
      <c r="M2109" s="31">
        <f t="shared" si="7005"/>
        <v>0</v>
      </c>
      <c r="N2109" s="31">
        <f t="shared" si="7006"/>
        <v>0</v>
      </c>
      <c r="O2109" s="31"/>
      <c r="P2109" s="31"/>
      <c r="Q2109" s="31"/>
      <c r="R2109" s="31">
        <f t="shared" si="7007"/>
        <v>31539.099999999999</v>
      </c>
      <c r="S2109" s="31">
        <f t="shared" si="7008"/>
        <v>0</v>
      </c>
      <c r="T2109" s="31">
        <f t="shared" si="7009"/>
        <v>0</v>
      </c>
      <c r="U2109" s="31"/>
      <c r="V2109" s="31"/>
      <c r="W2109" s="31"/>
      <c r="X2109" s="31">
        <f t="shared" si="7010"/>
        <v>31539.099999999999</v>
      </c>
      <c r="Y2109" s="31">
        <f t="shared" si="7011"/>
        <v>0</v>
      </c>
      <c r="Z2109" s="31">
        <f t="shared" si="7012"/>
        <v>0</v>
      </c>
      <c r="AA2109" s="31"/>
      <c r="AB2109" s="31"/>
      <c r="AC2109" s="31"/>
      <c r="AD2109" s="31">
        <f t="shared" si="7013"/>
        <v>31539.099999999999</v>
      </c>
      <c r="AE2109" s="31">
        <f t="shared" si="7014"/>
        <v>0</v>
      </c>
      <c r="AF2109" s="31">
        <f t="shared" si="7015"/>
        <v>0</v>
      </c>
      <c r="AG2109" s="31"/>
      <c r="AH2109" s="31"/>
      <c r="AI2109" s="31"/>
      <c r="AJ2109" s="31">
        <f t="shared" si="7016"/>
        <v>31539.099999999999</v>
      </c>
      <c r="AK2109" s="31">
        <f t="shared" si="7017"/>
        <v>0</v>
      </c>
      <c r="AL2109" s="31">
        <f t="shared" si="7018"/>
        <v>0</v>
      </c>
      <c r="AM2109" s="31"/>
      <c r="AN2109" s="31"/>
      <c r="AO2109" s="31"/>
      <c r="AP2109" s="31">
        <f t="shared" si="7019"/>
        <v>31539.099999999999</v>
      </c>
      <c r="AQ2109" s="31">
        <f t="shared" si="7020"/>
        <v>0</v>
      </c>
      <c r="AR2109" s="31">
        <f t="shared" si="7021"/>
        <v>0</v>
      </c>
      <c r="AS2109" s="31"/>
      <c r="AT2109" s="31"/>
      <c r="AU2109" s="31"/>
      <c r="AV2109" s="31">
        <f t="shared" si="7022"/>
        <v>31539.099999999999</v>
      </c>
      <c r="AW2109" s="31">
        <f t="shared" si="7023"/>
        <v>0</v>
      </c>
      <c r="AX2109" s="31">
        <f t="shared" si="7024"/>
        <v>0</v>
      </c>
      <c r="AY2109" s="31"/>
      <c r="AZ2109" s="31"/>
      <c r="BA2109" s="31"/>
      <c r="BB2109" s="31">
        <f t="shared" si="7025"/>
        <v>31539.099999999999</v>
      </c>
      <c r="BC2109" s="31">
        <f t="shared" si="7026"/>
        <v>0</v>
      </c>
      <c r="BD2109" s="31">
        <f t="shared" si="7027"/>
        <v>0</v>
      </c>
      <c r="BE2109" s="31"/>
      <c r="BF2109" s="31"/>
      <c r="BG2109" s="31"/>
      <c r="BH2109" s="31">
        <f t="shared" si="7028"/>
        <v>31539.099999999999</v>
      </c>
      <c r="BI2109" s="31">
        <f t="shared" si="7029"/>
        <v>0</v>
      </c>
      <c r="BJ2109" s="31">
        <f t="shared" si="7030"/>
        <v>0</v>
      </c>
      <c r="BK2109" s="31"/>
      <c r="BL2109" s="31"/>
      <c r="BM2109" s="31"/>
      <c r="BN2109" s="31">
        <f t="shared" si="7031"/>
        <v>31539.099999999999</v>
      </c>
      <c r="BO2109" s="31">
        <f t="shared" si="7032"/>
        <v>0</v>
      </c>
      <c r="BP2109" s="31">
        <f t="shared" si="7033"/>
        <v>0</v>
      </c>
      <c r="BQ2109" s="31"/>
      <c r="BR2109" s="31"/>
      <c r="BS2109" s="31">
        <f t="shared" si="7034"/>
        <v>31539.099999999999</v>
      </c>
      <c r="BT2109" s="31">
        <f t="shared" si="7035"/>
        <v>0</v>
      </c>
      <c r="BU2109" s="31">
        <f t="shared" si="7036"/>
        <v>0</v>
      </c>
      <c r="BV2109" s="31"/>
      <c r="BW2109" s="31"/>
      <c r="BX2109" s="31">
        <f t="shared" si="7037"/>
        <v>31539.099999999999</v>
      </c>
      <c r="BY2109" s="31">
        <f t="shared" si="7038"/>
        <v>0</v>
      </c>
      <c r="BZ2109" s="31">
        <f t="shared" si="7039"/>
        <v>0</v>
      </c>
      <c r="CA2109" s="31"/>
      <c r="CB2109" s="31"/>
      <c r="CC2109" s="31"/>
      <c r="CD2109" s="31">
        <f t="shared" si="7126"/>
        <v>31539.099999999999</v>
      </c>
      <c r="CE2109" s="31">
        <f t="shared" si="7127"/>
        <v>0</v>
      </c>
      <c r="CF2109" s="31">
        <f t="shared" si="7128"/>
        <v>0</v>
      </c>
      <c r="CG2109" s="31"/>
      <c r="CH2109" s="24"/>
      <c r="CI2109" s="40"/>
    </row>
    <row r="2110" ht="15">
      <c r="A2110" s="41" t="s">
        <v>1211</v>
      </c>
      <c r="B2110" s="41"/>
      <c r="C2110" s="39"/>
      <c r="D2110" s="16"/>
      <c r="E2110" s="39" t="s">
        <v>711</v>
      </c>
      <c r="F2110" s="31">
        <f>F2111+F2114</f>
        <v>350693.40000000002</v>
      </c>
      <c r="G2110" s="31">
        <f>G2111+G2114</f>
        <v>0</v>
      </c>
      <c r="H2110" s="31">
        <f>H2111+H2114</f>
        <v>0</v>
      </c>
      <c r="I2110" s="31">
        <f>I2111+I2114</f>
        <v>0</v>
      </c>
      <c r="J2110" s="31">
        <f>J2111+J2114</f>
        <v>0</v>
      </c>
      <c r="K2110" s="31">
        <f>K2111+K2114</f>
        <v>0</v>
      </c>
      <c r="L2110" s="31">
        <f t="shared" si="7004"/>
        <v>350693.40000000002</v>
      </c>
      <c r="M2110" s="31">
        <f t="shared" si="7005"/>
        <v>0</v>
      </c>
      <c r="N2110" s="31">
        <f t="shared" si="7006"/>
        <v>0</v>
      </c>
      <c r="O2110" s="31">
        <f>O2111+O2114</f>
        <v>9707.2960000000003</v>
      </c>
      <c r="P2110" s="31">
        <f>P2111+P2114</f>
        <v>0</v>
      </c>
      <c r="Q2110" s="31">
        <f>Q2111+Q2114</f>
        <v>0</v>
      </c>
      <c r="R2110" s="31">
        <f t="shared" si="7007"/>
        <v>360400.696</v>
      </c>
      <c r="S2110" s="31">
        <f t="shared" si="7008"/>
        <v>0</v>
      </c>
      <c r="T2110" s="31">
        <f t="shared" si="7009"/>
        <v>0</v>
      </c>
      <c r="U2110" s="31">
        <f>U2111+U2114</f>
        <v>0</v>
      </c>
      <c r="V2110" s="31">
        <f>V2111+V2114</f>
        <v>0</v>
      </c>
      <c r="W2110" s="31">
        <f>W2111+W2114</f>
        <v>0</v>
      </c>
      <c r="X2110" s="31">
        <f t="shared" si="7010"/>
        <v>360400.696</v>
      </c>
      <c r="Y2110" s="31">
        <f t="shared" si="7011"/>
        <v>0</v>
      </c>
      <c r="Z2110" s="31">
        <f t="shared" si="7012"/>
        <v>0</v>
      </c>
      <c r="AA2110" s="31">
        <f>AA2111+AA2114</f>
        <v>0</v>
      </c>
      <c r="AB2110" s="31">
        <f>AB2111+AB2114</f>
        <v>0</v>
      </c>
      <c r="AC2110" s="31">
        <f>AC2111+AC2114</f>
        <v>0</v>
      </c>
      <c r="AD2110" s="31">
        <f t="shared" si="7013"/>
        <v>360400.696</v>
      </c>
      <c r="AE2110" s="31">
        <f t="shared" si="7014"/>
        <v>0</v>
      </c>
      <c r="AF2110" s="31">
        <f t="shared" si="7015"/>
        <v>0</v>
      </c>
      <c r="AG2110" s="31">
        <f>AG2111+AG2114</f>
        <v>0</v>
      </c>
      <c r="AH2110" s="31">
        <f>AH2111+AH2114</f>
        <v>0</v>
      </c>
      <c r="AI2110" s="31">
        <f>AI2111+AI2114</f>
        <v>0</v>
      </c>
      <c r="AJ2110" s="31">
        <f t="shared" si="7016"/>
        <v>360400.696</v>
      </c>
      <c r="AK2110" s="31">
        <f t="shared" si="7017"/>
        <v>0</v>
      </c>
      <c r="AL2110" s="31">
        <f t="shared" si="7018"/>
        <v>0</v>
      </c>
      <c r="AM2110" s="31">
        <f>AM2111+AM2114</f>
        <v>0</v>
      </c>
      <c r="AN2110" s="31">
        <f>AN2111+AN2114</f>
        <v>0</v>
      </c>
      <c r="AO2110" s="31">
        <f>AO2111+AO2114</f>
        <v>0</v>
      </c>
      <c r="AP2110" s="31">
        <f t="shared" si="7019"/>
        <v>360400.696</v>
      </c>
      <c r="AQ2110" s="31">
        <f t="shared" si="7020"/>
        <v>0</v>
      </c>
      <c r="AR2110" s="31">
        <f t="shared" si="7021"/>
        <v>0</v>
      </c>
      <c r="AS2110" s="31">
        <f>AS2111+AS2114</f>
        <v>0</v>
      </c>
      <c r="AT2110" s="31">
        <f>AT2111+AT2114</f>
        <v>0</v>
      </c>
      <c r="AU2110" s="31">
        <f>AU2111+AU2114</f>
        <v>0</v>
      </c>
      <c r="AV2110" s="31">
        <f t="shared" si="7022"/>
        <v>360400.696</v>
      </c>
      <c r="AW2110" s="31">
        <f t="shared" si="7023"/>
        <v>0</v>
      </c>
      <c r="AX2110" s="31">
        <f t="shared" si="7024"/>
        <v>0</v>
      </c>
      <c r="AY2110" s="31">
        <f>AY2111+AY2114</f>
        <v>0</v>
      </c>
      <c r="AZ2110" s="31">
        <f>AZ2111+AZ2114</f>
        <v>0</v>
      </c>
      <c r="BA2110" s="31">
        <f>BA2111+BA2114</f>
        <v>0</v>
      </c>
      <c r="BB2110" s="31">
        <f t="shared" si="7025"/>
        <v>360400.696</v>
      </c>
      <c r="BC2110" s="31">
        <f t="shared" si="7026"/>
        <v>0</v>
      </c>
      <c r="BD2110" s="31">
        <f t="shared" si="7027"/>
        <v>0</v>
      </c>
      <c r="BE2110" s="31">
        <f>BE2111+BE2114</f>
        <v>0</v>
      </c>
      <c r="BF2110" s="31">
        <f>BF2111+BF2114</f>
        <v>0</v>
      </c>
      <c r="BG2110" s="31">
        <f>BG2111+BG2114</f>
        <v>0</v>
      </c>
      <c r="BH2110" s="31">
        <f t="shared" si="7028"/>
        <v>360400.696</v>
      </c>
      <c r="BI2110" s="31">
        <f t="shared" si="7029"/>
        <v>0</v>
      </c>
      <c r="BJ2110" s="31">
        <f t="shared" si="7030"/>
        <v>0</v>
      </c>
      <c r="BK2110" s="31">
        <f>BK2111+BK2114</f>
        <v>0</v>
      </c>
      <c r="BL2110" s="31">
        <f>BL2111+BL2114</f>
        <v>0</v>
      </c>
      <c r="BM2110" s="31">
        <f>BM2111+BM2114</f>
        <v>0</v>
      </c>
      <c r="BN2110" s="31">
        <f t="shared" si="7031"/>
        <v>360400.696</v>
      </c>
      <c r="BO2110" s="31">
        <f t="shared" si="7032"/>
        <v>0</v>
      </c>
      <c r="BP2110" s="31">
        <f t="shared" si="7033"/>
        <v>0</v>
      </c>
      <c r="BQ2110" s="31">
        <f>BQ2111+BQ2114</f>
        <v>0</v>
      </c>
      <c r="BR2110" s="31">
        <f>BR2111+BR2114</f>
        <v>0</v>
      </c>
      <c r="BS2110" s="31">
        <f t="shared" si="7034"/>
        <v>360400.696</v>
      </c>
      <c r="BT2110" s="31">
        <f t="shared" si="7035"/>
        <v>0</v>
      </c>
      <c r="BU2110" s="31">
        <f t="shared" si="7036"/>
        <v>0</v>
      </c>
      <c r="BV2110" s="31">
        <f>BV2111+BV2114</f>
        <v>0</v>
      </c>
      <c r="BW2110" s="31">
        <f>BW2111+BW2114</f>
        <v>0</v>
      </c>
      <c r="BX2110" s="31">
        <f t="shared" si="7037"/>
        <v>360400.696</v>
      </c>
      <c r="BY2110" s="31">
        <f t="shared" si="7038"/>
        <v>0</v>
      </c>
      <c r="BZ2110" s="31">
        <f t="shared" si="7039"/>
        <v>0</v>
      </c>
      <c r="CA2110" s="31">
        <f>CA2111+CA2114</f>
        <v>0</v>
      </c>
      <c r="CB2110" s="31">
        <f>CB2111+CB2114</f>
        <v>0</v>
      </c>
      <c r="CC2110" s="31">
        <f>CC2111+CC2114</f>
        <v>0</v>
      </c>
      <c r="CD2110" s="31">
        <f t="shared" si="7126"/>
        <v>360400.696</v>
      </c>
      <c r="CE2110" s="31">
        <f t="shared" si="7127"/>
        <v>0</v>
      </c>
      <c r="CF2110" s="31">
        <f t="shared" si="7128"/>
        <v>0</v>
      </c>
      <c r="CG2110" s="31">
        <f>CG2111+CG2114</f>
        <v>0</v>
      </c>
      <c r="CH2110" s="24"/>
      <c r="CI2110" s="40"/>
      <c r="CO2110" s="1" t="s">
        <v>31</v>
      </c>
    </row>
    <row r="2111" ht="43.75">
      <c r="A2111" s="41" t="s">
        <v>1211</v>
      </c>
      <c r="B2111" s="17">
        <v>600</v>
      </c>
      <c r="C2111" s="16"/>
      <c r="D2111" s="16"/>
      <c r="E2111" s="39" t="s">
        <v>45</v>
      </c>
      <c r="F2111" s="31">
        <f t="shared" ref="F2111:F2112" si="7211">F2112</f>
        <v>350693.40000000002</v>
      </c>
      <c r="G2111" s="31">
        <f t="shared" ref="G2111:G2121" si="7212">G2112</f>
        <v>0</v>
      </c>
      <c r="H2111" s="31">
        <f t="shared" ref="H2111:H2121" si="7213">H2112</f>
        <v>0</v>
      </c>
      <c r="I2111" s="31">
        <f t="shared" ref="I2111:I2121" si="7214">I2112</f>
        <v>0</v>
      </c>
      <c r="J2111" s="31">
        <f t="shared" ref="J2111:J2121" si="7215">J2112</f>
        <v>0</v>
      </c>
      <c r="K2111" s="31">
        <f t="shared" ref="K2111:K2121" si="7216">K2112</f>
        <v>0</v>
      </c>
      <c r="L2111" s="31">
        <f t="shared" si="7004"/>
        <v>350693.40000000002</v>
      </c>
      <c r="M2111" s="31">
        <f t="shared" si="7005"/>
        <v>0</v>
      </c>
      <c r="N2111" s="31">
        <f t="shared" si="7006"/>
        <v>0</v>
      </c>
      <c r="O2111" s="31">
        <f t="shared" ref="O2111:O2119" si="7217">O2112</f>
        <v>8779.3549999999996</v>
      </c>
      <c r="P2111" s="31">
        <f t="shared" ref="P2111:P2121" si="7218">P2112</f>
        <v>0</v>
      </c>
      <c r="Q2111" s="31">
        <f t="shared" ref="Q2111:Q2121" si="7219">Q2112</f>
        <v>0</v>
      </c>
      <c r="R2111" s="31">
        <f t="shared" si="7007"/>
        <v>359472.755</v>
      </c>
      <c r="S2111" s="31">
        <f t="shared" si="7008"/>
        <v>0</v>
      </c>
      <c r="T2111" s="31">
        <f t="shared" si="7009"/>
        <v>0</v>
      </c>
      <c r="U2111" s="31">
        <f t="shared" ref="U2111:U2121" si="7220">U2112</f>
        <v>0</v>
      </c>
      <c r="V2111" s="31">
        <f t="shared" ref="V2111:V2121" si="7221">V2112</f>
        <v>0</v>
      </c>
      <c r="W2111" s="31">
        <f t="shared" ref="W2111:W2121" si="7222">W2112</f>
        <v>0</v>
      </c>
      <c r="X2111" s="31">
        <f t="shared" si="7010"/>
        <v>359472.755</v>
      </c>
      <c r="Y2111" s="31">
        <f t="shared" si="7011"/>
        <v>0</v>
      </c>
      <c r="Z2111" s="31">
        <f t="shared" si="7012"/>
        <v>0</v>
      </c>
      <c r="AA2111" s="31">
        <f t="shared" ref="AA2111:AA2121" si="7223">AA2112</f>
        <v>0</v>
      </c>
      <c r="AB2111" s="31">
        <f t="shared" ref="AB2111:AB2121" si="7224">AB2112</f>
        <v>0</v>
      </c>
      <c r="AC2111" s="31">
        <f t="shared" ref="AC2111:AC2121" si="7225">AC2112</f>
        <v>0</v>
      </c>
      <c r="AD2111" s="31">
        <f t="shared" si="7013"/>
        <v>359472.755</v>
      </c>
      <c r="AE2111" s="31">
        <f t="shared" si="7014"/>
        <v>0</v>
      </c>
      <c r="AF2111" s="31">
        <f t="shared" si="7015"/>
        <v>0</v>
      </c>
      <c r="AG2111" s="31">
        <f t="shared" ref="AG2111:AG2121" si="7226">AG2112</f>
        <v>0</v>
      </c>
      <c r="AH2111" s="31">
        <f t="shared" ref="AH2111:AH2121" si="7227">AH2112</f>
        <v>0</v>
      </c>
      <c r="AI2111" s="31">
        <f t="shared" ref="AI2111:AI2121" si="7228">AI2112</f>
        <v>0</v>
      </c>
      <c r="AJ2111" s="31">
        <f t="shared" si="7016"/>
        <v>359472.755</v>
      </c>
      <c r="AK2111" s="31">
        <f t="shared" si="7017"/>
        <v>0</v>
      </c>
      <c r="AL2111" s="31">
        <f t="shared" si="7018"/>
        <v>0</v>
      </c>
      <c r="AM2111" s="31">
        <f t="shared" ref="AM2111:AM2121" si="7229">AM2112</f>
        <v>0</v>
      </c>
      <c r="AN2111" s="31">
        <f t="shared" ref="AN2111:AN2121" si="7230">AN2112</f>
        <v>0</v>
      </c>
      <c r="AO2111" s="31">
        <f t="shared" ref="AO2111:AO2121" si="7231">AO2112</f>
        <v>0</v>
      </c>
      <c r="AP2111" s="31">
        <f t="shared" si="7019"/>
        <v>359472.755</v>
      </c>
      <c r="AQ2111" s="31">
        <f t="shared" si="7020"/>
        <v>0</v>
      </c>
      <c r="AR2111" s="31">
        <f t="shared" si="7021"/>
        <v>0</v>
      </c>
      <c r="AS2111" s="31">
        <f t="shared" ref="AS2111:AS2121" si="7232">AS2112</f>
        <v>0</v>
      </c>
      <c r="AT2111" s="31">
        <f t="shared" ref="AT2111:AT2121" si="7233">AT2112</f>
        <v>0</v>
      </c>
      <c r="AU2111" s="31">
        <f t="shared" ref="AU2111:AU2121" si="7234">AU2112</f>
        <v>0</v>
      </c>
      <c r="AV2111" s="31">
        <f t="shared" si="7022"/>
        <v>359472.755</v>
      </c>
      <c r="AW2111" s="31">
        <f t="shared" si="7023"/>
        <v>0</v>
      </c>
      <c r="AX2111" s="31">
        <f t="shared" si="7024"/>
        <v>0</v>
      </c>
      <c r="AY2111" s="31">
        <f t="shared" ref="AY2111:AY2121" si="7235">AY2112</f>
        <v>0</v>
      </c>
      <c r="AZ2111" s="31">
        <f t="shared" ref="AZ2111:AZ2121" si="7236">AZ2112</f>
        <v>0</v>
      </c>
      <c r="BA2111" s="31">
        <f t="shared" ref="BA2111:BA2121" si="7237">BA2112</f>
        <v>0</v>
      </c>
      <c r="BB2111" s="31">
        <f t="shared" si="7025"/>
        <v>359472.755</v>
      </c>
      <c r="BC2111" s="31">
        <f t="shared" si="7026"/>
        <v>0</v>
      </c>
      <c r="BD2111" s="31">
        <f t="shared" si="7027"/>
        <v>0</v>
      </c>
      <c r="BE2111" s="31">
        <f t="shared" ref="BE2111:BE2121" si="7238">BE2112</f>
        <v>0</v>
      </c>
      <c r="BF2111" s="31">
        <f t="shared" ref="BF2111:BF2121" si="7239">BF2112</f>
        <v>0</v>
      </c>
      <c r="BG2111" s="31">
        <f t="shared" ref="BG2111:BG2121" si="7240">BG2112</f>
        <v>0</v>
      </c>
      <c r="BH2111" s="31">
        <f t="shared" si="7028"/>
        <v>359472.755</v>
      </c>
      <c r="BI2111" s="31">
        <f t="shared" si="7029"/>
        <v>0</v>
      </c>
      <c r="BJ2111" s="31">
        <f t="shared" si="7030"/>
        <v>0</v>
      </c>
      <c r="BK2111" s="31">
        <f t="shared" ref="BK2111:BK2121" si="7241">BK2112</f>
        <v>0</v>
      </c>
      <c r="BL2111" s="31">
        <f t="shared" ref="BL2111:BL2121" si="7242">BL2112</f>
        <v>0</v>
      </c>
      <c r="BM2111" s="31">
        <f t="shared" ref="BM2111:BM2121" si="7243">BM2112</f>
        <v>0</v>
      </c>
      <c r="BN2111" s="31">
        <f t="shared" si="7031"/>
        <v>359472.755</v>
      </c>
      <c r="BO2111" s="31">
        <f t="shared" si="7032"/>
        <v>0</v>
      </c>
      <c r="BP2111" s="31">
        <f t="shared" si="7033"/>
        <v>0</v>
      </c>
      <c r="BQ2111" s="31">
        <f t="shared" ref="BQ2111:BQ2121" si="7244">BQ2112</f>
        <v>0</v>
      </c>
      <c r="BR2111" s="31">
        <f t="shared" ref="BR2111:BR2121" si="7245">BR2112</f>
        <v>0</v>
      </c>
      <c r="BS2111" s="31">
        <f t="shared" si="7034"/>
        <v>359472.755</v>
      </c>
      <c r="BT2111" s="31">
        <f t="shared" si="7035"/>
        <v>0</v>
      </c>
      <c r="BU2111" s="31">
        <f t="shared" si="7036"/>
        <v>0</v>
      </c>
      <c r="BV2111" s="31">
        <f t="shared" ref="BV2111:BV2121" si="7246">BV2112</f>
        <v>0</v>
      </c>
      <c r="BW2111" s="31">
        <f t="shared" ref="BW2111:BW2121" si="7247">BW2112</f>
        <v>0</v>
      </c>
      <c r="BX2111" s="31">
        <f t="shared" si="7037"/>
        <v>359472.755</v>
      </c>
      <c r="BY2111" s="31">
        <f t="shared" si="7038"/>
        <v>0</v>
      </c>
      <c r="BZ2111" s="31">
        <f t="shared" si="7039"/>
        <v>0</v>
      </c>
      <c r="CA2111" s="31">
        <f t="shared" ref="CA2111:CA2121" si="7248">CA2112</f>
        <v>0</v>
      </c>
      <c r="CB2111" s="31">
        <f t="shared" ref="CB2111:CB2121" si="7249">CB2112</f>
        <v>0</v>
      </c>
      <c r="CC2111" s="31">
        <f t="shared" ref="CC2111:CC2121" si="7250">CC2112</f>
        <v>0</v>
      </c>
      <c r="CD2111" s="31">
        <f t="shared" si="7126"/>
        <v>359472.755</v>
      </c>
      <c r="CE2111" s="31">
        <f t="shared" si="7127"/>
        <v>0</v>
      </c>
      <c r="CF2111" s="31">
        <f t="shared" si="7128"/>
        <v>0</v>
      </c>
      <c r="CG2111" s="31">
        <f t="shared" ref="CG2111:CG2121" si="7251">CG2112</f>
        <v>0</v>
      </c>
      <c r="CH2111" s="24"/>
      <c r="CI2111" s="40"/>
      <c r="CM2111" s="1" t="s">
        <v>29</v>
      </c>
    </row>
    <row r="2112" ht="65.650000000000006">
      <c r="A2112" s="41" t="s">
        <v>1211</v>
      </c>
      <c r="B2112" s="17">
        <v>630</v>
      </c>
      <c r="C2112" s="16"/>
      <c r="D2112" s="16"/>
      <c r="E2112" s="39" t="s">
        <v>51</v>
      </c>
      <c r="F2112" s="31">
        <f t="shared" si="7211"/>
        <v>350693.40000000002</v>
      </c>
      <c r="G2112" s="31">
        <f t="shared" si="7212"/>
        <v>0</v>
      </c>
      <c r="H2112" s="31">
        <f t="shared" si="7213"/>
        <v>0</v>
      </c>
      <c r="I2112" s="31">
        <f t="shared" si="7214"/>
        <v>0</v>
      </c>
      <c r="J2112" s="31">
        <f t="shared" si="7215"/>
        <v>0</v>
      </c>
      <c r="K2112" s="31">
        <f t="shared" si="7216"/>
        <v>0</v>
      </c>
      <c r="L2112" s="31">
        <f t="shared" si="7004"/>
        <v>350693.40000000002</v>
      </c>
      <c r="M2112" s="31">
        <f t="shared" si="7005"/>
        <v>0</v>
      </c>
      <c r="N2112" s="31">
        <f t="shared" si="7006"/>
        <v>0</v>
      </c>
      <c r="O2112" s="31">
        <f t="shared" si="7217"/>
        <v>8779.3549999999996</v>
      </c>
      <c r="P2112" s="31">
        <f t="shared" si="7218"/>
        <v>0</v>
      </c>
      <c r="Q2112" s="31">
        <f t="shared" si="7219"/>
        <v>0</v>
      </c>
      <c r="R2112" s="31">
        <f t="shared" si="7007"/>
        <v>359472.755</v>
      </c>
      <c r="S2112" s="31">
        <f t="shared" si="7008"/>
        <v>0</v>
      </c>
      <c r="T2112" s="31">
        <f t="shared" si="7009"/>
        <v>0</v>
      </c>
      <c r="U2112" s="31">
        <f t="shared" si="7220"/>
        <v>0</v>
      </c>
      <c r="V2112" s="31">
        <f t="shared" si="7221"/>
        <v>0</v>
      </c>
      <c r="W2112" s="31">
        <f t="shared" si="7222"/>
        <v>0</v>
      </c>
      <c r="X2112" s="31">
        <f t="shared" si="7010"/>
        <v>359472.755</v>
      </c>
      <c r="Y2112" s="31">
        <f t="shared" si="7011"/>
        <v>0</v>
      </c>
      <c r="Z2112" s="31">
        <f t="shared" si="7012"/>
        <v>0</v>
      </c>
      <c r="AA2112" s="31">
        <f t="shared" si="7223"/>
        <v>0</v>
      </c>
      <c r="AB2112" s="31">
        <f t="shared" si="7224"/>
        <v>0</v>
      </c>
      <c r="AC2112" s="31">
        <f t="shared" si="7225"/>
        <v>0</v>
      </c>
      <c r="AD2112" s="31">
        <f t="shared" si="7013"/>
        <v>359472.755</v>
      </c>
      <c r="AE2112" s="31">
        <f t="shared" si="7014"/>
        <v>0</v>
      </c>
      <c r="AF2112" s="31">
        <f t="shared" si="7015"/>
        <v>0</v>
      </c>
      <c r="AG2112" s="31">
        <f t="shared" si="7226"/>
        <v>0</v>
      </c>
      <c r="AH2112" s="31">
        <f t="shared" si="7227"/>
        <v>0</v>
      </c>
      <c r="AI2112" s="31">
        <f t="shared" si="7228"/>
        <v>0</v>
      </c>
      <c r="AJ2112" s="31">
        <f t="shared" si="7016"/>
        <v>359472.755</v>
      </c>
      <c r="AK2112" s="31">
        <f t="shared" si="7017"/>
        <v>0</v>
      </c>
      <c r="AL2112" s="31">
        <f t="shared" si="7018"/>
        <v>0</v>
      </c>
      <c r="AM2112" s="31">
        <f t="shared" si="7229"/>
        <v>0</v>
      </c>
      <c r="AN2112" s="31">
        <f t="shared" si="7230"/>
        <v>0</v>
      </c>
      <c r="AO2112" s="31">
        <f t="shared" si="7231"/>
        <v>0</v>
      </c>
      <c r="AP2112" s="31">
        <f t="shared" si="7019"/>
        <v>359472.755</v>
      </c>
      <c r="AQ2112" s="31">
        <f t="shared" si="7020"/>
        <v>0</v>
      </c>
      <c r="AR2112" s="31">
        <f t="shared" si="7021"/>
        <v>0</v>
      </c>
      <c r="AS2112" s="31">
        <f t="shared" si="7232"/>
        <v>0</v>
      </c>
      <c r="AT2112" s="31">
        <f t="shared" si="7233"/>
        <v>0</v>
      </c>
      <c r="AU2112" s="31">
        <f t="shared" si="7234"/>
        <v>0</v>
      </c>
      <c r="AV2112" s="31">
        <f t="shared" si="7022"/>
        <v>359472.755</v>
      </c>
      <c r="AW2112" s="31">
        <f t="shared" si="7023"/>
        <v>0</v>
      </c>
      <c r="AX2112" s="31">
        <f t="shared" si="7024"/>
        <v>0</v>
      </c>
      <c r="AY2112" s="31">
        <f t="shared" si="7235"/>
        <v>0</v>
      </c>
      <c r="AZ2112" s="31">
        <f t="shared" si="7236"/>
        <v>0</v>
      </c>
      <c r="BA2112" s="31">
        <f t="shared" si="7237"/>
        <v>0</v>
      </c>
      <c r="BB2112" s="31">
        <f t="shared" si="7025"/>
        <v>359472.755</v>
      </c>
      <c r="BC2112" s="31">
        <f t="shared" si="7026"/>
        <v>0</v>
      </c>
      <c r="BD2112" s="31">
        <f t="shared" si="7027"/>
        <v>0</v>
      </c>
      <c r="BE2112" s="31">
        <f t="shared" si="7238"/>
        <v>0</v>
      </c>
      <c r="BF2112" s="31">
        <f t="shared" si="7239"/>
        <v>0</v>
      </c>
      <c r="BG2112" s="31">
        <f t="shared" si="7240"/>
        <v>0</v>
      </c>
      <c r="BH2112" s="31">
        <f t="shared" si="7028"/>
        <v>359472.755</v>
      </c>
      <c r="BI2112" s="31">
        <f t="shared" si="7029"/>
        <v>0</v>
      </c>
      <c r="BJ2112" s="31">
        <f t="shared" si="7030"/>
        <v>0</v>
      </c>
      <c r="BK2112" s="31">
        <f t="shared" si="7241"/>
        <v>0</v>
      </c>
      <c r="BL2112" s="31">
        <f t="shared" si="7242"/>
        <v>0</v>
      </c>
      <c r="BM2112" s="31">
        <f t="shared" si="7243"/>
        <v>0</v>
      </c>
      <c r="BN2112" s="31">
        <f t="shared" si="7031"/>
        <v>359472.755</v>
      </c>
      <c r="BO2112" s="31">
        <f t="shared" si="7032"/>
        <v>0</v>
      </c>
      <c r="BP2112" s="31">
        <f t="shared" si="7033"/>
        <v>0</v>
      </c>
      <c r="BQ2112" s="31">
        <f t="shared" si="7244"/>
        <v>0</v>
      </c>
      <c r="BR2112" s="31">
        <f t="shared" si="7245"/>
        <v>0</v>
      </c>
      <c r="BS2112" s="31">
        <f t="shared" si="7034"/>
        <v>359472.755</v>
      </c>
      <c r="BT2112" s="31">
        <f t="shared" si="7035"/>
        <v>0</v>
      </c>
      <c r="BU2112" s="31">
        <f t="shared" si="7036"/>
        <v>0</v>
      </c>
      <c r="BV2112" s="31">
        <f t="shared" si="7246"/>
        <v>0</v>
      </c>
      <c r="BW2112" s="31">
        <f t="shared" si="7247"/>
        <v>0</v>
      </c>
      <c r="BX2112" s="31">
        <f t="shared" si="7037"/>
        <v>359472.755</v>
      </c>
      <c r="BY2112" s="31">
        <f t="shared" si="7038"/>
        <v>0</v>
      </c>
      <c r="BZ2112" s="31">
        <f t="shared" si="7039"/>
        <v>0</v>
      </c>
      <c r="CA2112" s="31">
        <f t="shared" si="7248"/>
        <v>0</v>
      </c>
      <c r="CB2112" s="31">
        <f t="shared" si="7249"/>
        <v>0</v>
      </c>
      <c r="CC2112" s="31">
        <f t="shared" si="7250"/>
        <v>0</v>
      </c>
      <c r="CD2112" s="31">
        <f t="shared" si="7126"/>
        <v>359472.755</v>
      </c>
      <c r="CE2112" s="31">
        <f t="shared" si="7127"/>
        <v>0</v>
      </c>
      <c r="CF2112" s="31">
        <f t="shared" si="7128"/>
        <v>0</v>
      </c>
      <c r="CG2112" s="31">
        <f t="shared" si="7251"/>
        <v>0</v>
      </c>
      <c r="CH2112" s="24"/>
      <c r="CI2112" s="40"/>
      <c r="CN2112" s="1" t="s">
        <v>30</v>
      </c>
    </row>
    <row r="2113" ht="15">
      <c r="A2113" s="41" t="s">
        <v>1211</v>
      </c>
      <c r="B2113" s="17">
        <v>630</v>
      </c>
      <c r="C2113" s="16" t="s">
        <v>66</v>
      </c>
      <c r="D2113" s="16" t="s">
        <v>42</v>
      </c>
      <c r="E2113" s="39" t="s">
        <v>1001</v>
      </c>
      <c r="F2113" s="31">
        <f>550693.4-200000</f>
        <v>350693.40000000002</v>
      </c>
      <c r="G2113" s="31"/>
      <c r="H2113" s="31"/>
      <c r="I2113" s="31"/>
      <c r="J2113" s="31"/>
      <c r="K2113" s="31"/>
      <c r="L2113" s="31">
        <f t="shared" si="7004"/>
        <v>350693.40000000002</v>
      </c>
      <c r="M2113" s="31">
        <f t="shared" si="7005"/>
        <v>0</v>
      </c>
      <c r="N2113" s="31">
        <f t="shared" si="7006"/>
        <v>0</v>
      </c>
      <c r="O2113" s="31">
        <v>8779.3549999999996</v>
      </c>
      <c r="P2113" s="31"/>
      <c r="Q2113" s="31"/>
      <c r="R2113" s="31">
        <f t="shared" si="7007"/>
        <v>359472.755</v>
      </c>
      <c r="S2113" s="31">
        <f t="shared" si="7008"/>
        <v>0</v>
      </c>
      <c r="T2113" s="31">
        <f t="shared" si="7009"/>
        <v>0</v>
      </c>
      <c r="U2113" s="31"/>
      <c r="V2113" s="31"/>
      <c r="W2113" s="31"/>
      <c r="X2113" s="31">
        <f t="shared" si="7010"/>
        <v>359472.755</v>
      </c>
      <c r="Y2113" s="31">
        <f t="shared" si="7011"/>
        <v>0</v>
      </c>
      <c r="Z2113" s="31">
        <f t="shared" si="7012"/>
        <v>0</v>
      </c>
      <c r="AA2113" s="31"/>
      <c r="AB2113" s="31"/>
      <c r="AC2113" s="31"/>
      <c r="AD2113" s="31">
        <f t="shared" si="7013"/>
        <v>359472.755</v>
      </c>
      <c r="AE2113" s="31">
        <f t="shared" si="7014"/>
        <v>0</v>
      </c>
      <c r="AF2113" s="31">
        <f t="shared" si="7015"/>
        <v>0</v>
      </c>
      <c r="AG2113" s="31"/>
      <c r="AH2113" s="31"/>
      <c r="AI2113" s="31"/>
      <c r="AJ2113" s="31">
        <f t="shared" si="7016"/>
        <v>359472.755</v>
      </c>
      <c r="AK2113" s="31">
        <f t="shared" si="7017"/>
        <v>0</v>
      </c>
      <c r="AL2113" s="31">
        <f t="shared" si="7018"/>
        <v>0</v>
      </c>
      <c r="AM2113" s="31"/>
      <c r="AN2113" s="31"/>
      <c r="AO2113" s="31"/>
      <c r="AP2113" s="31">
        <f t="shared" si="7019"/>
        <v>359472.755</v>
      </c>
      <c r="AQ2113" s="31">
        <f t="shared" si="7020"/>
        <v>0</v>
      </c>
      <c r="AR2113" s="31">
        <f t="shared" si="7021"/>
        <v>0</v>
      </c>
      <c r="AS2113" s="31"/>
      <c r="AT2113" s="31"/>
      <c r="AU2113" s="31"/>
      <c r="AV2113" s="31">
        <f t="shared" si="7022"/>
        <v>359472.755</v>
      </c>
      <c r="AW2113" s="31">
        <f t="shared" si="7023"/>
        <v>0</v>
      </c>
      <c r="AX2113" s="31">
        <f t="shared" si="7024"/>
        <v>0</v>
      </c>
      <c r="AY2113" s="31"/>
      <c r="AZ2113" s="31"/>
      <c r="BA2113" s="31"/>
      <c r="BB2113" s="31">
        <f t="shared" si="7025"/>
        <v>359472.755</v>
      </c>
      <c r="BC2113" s="31">
        <f t="shared" si="7026"/>
        <v>0</v>
      </c>
      <c r="BD2113" s="31">
        <f t="shared" si="7027"/>
        <v>0</v>
      </c>
      <c r="BE2113" s="31"/>
      <c r="BF2113" s="31"/>
      <c r="BG2113" s="31"/>
      <c r="BH2113" s="31">
        <f t="shared" si="7028"/>
        <v>359472.755</v>
      </c>
      <c r="BI2113" s="31">
        <f t="shared" si="7029"/>
        <v>0</v>
      </c>
      <c r="BJ2113" s="31">
        <f t="shared" si="7030"/>
        <v>0</v>
      </c>
      <c r="BK2113" s="31"/>
      <c r="BL2113" s="31"/>
      <c r="BM2113" s="31"/>
      <c r="BN2113" s="31">
        <f t="shared" si="7031"/>
        <v>359472.755</v>
      </c>
      <c r="BO2113" s="31">
        <f t="shared" si="7032"/>
        <v>0</v>
      </c>
      <c r="BP2113" s="31">
        <f t="shared" si="7033"/>
        <v>0</v>
      </c>
      <c r="BQ2113" s="31"/>
      <c r="BR2113" s="31"/>
      <c r="BS2113" s="31">
        <f t="shared" si="7034"/>
        <v>359472.755</v>
      </c>
      <c r="BT2113" s="31">
        <f t="shared" si="7035"/>
        <v>0</v>
      </c>
      <c r="BU2113" s="31">
        <f t="shared" si="7036"/>
        <v>0</v>
      </c>
      <c r="BV2113" s="31"/>
      <c r="BW2113" s="31"/>
      <c r="BX2113" s="31">
        <f t="shared" si="7037"/>
        <v>359472.755</v>
      </c>
      <c r="BY2113" s="31">
        <f t="shared" si="7038"/>
        <v>0</v>
      </c>
      <c r="BZ2113" s="31">
        <f t="shared" si="7039"/>
        <v>0</v>
      </c>
      <c r="CA2113" s="31"/>
      <c r="CB2113" s="31"/>
      <c r="CC2113" s="31"/>
      <c r="CD2113" s="31">
        <f t="shared" si="7126"/>
        <v>359472.755</v>
      </c>
      <c r="CE2113" s="31">
        <f t="shared" si="7127"/>
        <v>0</v>
      </c>
      <c r="CF2113" s="31">
        <f t="shared" si="7128"/>
        <v>0</v>
      </c>
      <c r="CG2113" s="31"/>
      <c r="CH2113" s="24"/>
      <c r="CI2113" s="40"/>
    </row>
    <row r="2114" ht="15">
      <c r="A2114" s="41" t="s">
        <v>1211</v>
      </c>
      <c r="B2114" s="17">
        <v>800</v>
      </c>
      <c r="C2114" s="16"/>
      <c r="D2114" s="16"/>
      <c r="E2114" s="39" t="s">
        <v>54</v>
      </c>
      <c r="F2114" s="31">
        <f t="shared" ref="F2114:F2121" si="7252">F2115</f>
        <v>0</v>
      </c>
      <c r="G2114" s="31">
        <f t="shared" si="7212"/>
        <v>0</v>
      </c>
      <c r="H2114" s="31">
        <f t="shared" si="7213"/>
        <v>0</v>
      </c>
      <c r="I2114" s="31">
        <f t="shared" si="7214"/>
        <v>0</v>
      </c>
      <c r="J2114" s="31">
        <f t="shared" si="7215"/>
        <v>0</v>
      </c>
      <c r="K2114" s="31">
        <f t="shared" si="7216"/>
        <v>0</v>
      </c>
      <c r="L2114" s="31">
        <f t="shared" si="7004"/>
        <v>0</v>
      </c>
      <c r="M2114" s="31">
        <f t="shared" si="7005"/>
        <v>0</v>
      </c>
      <c r="N2114" s="31">
        <f t="shared" si="7006"/>
        <v>0</v>
      </c>
      <c r="O2114" s="31">
        <f t="shared" si="7217"/>
        <v>927.94100000000003</v>
      </c>
      <c r="P2114" s="31">
        <f t="shared" si="7218"/>
        <v>0</v>
      </c>
      <c r="Q2114" s="31">
        <f t="shared" si="7219"/>
        <v>0</v>
      </c>
      <c r="R2114" s="31">
        <f t="shared" si="7007"/>
        <v>927.94100000000003</v>
      </c>
      <c r="S2114" s="31">
        <f t="shared" si="7008"/>
        <v>0</v>
      </c>
      <c r="T2114" s="31">
        <f t="shared" si="7009"/>
        <v>0</v>
      </c>
      <c r="U2114" s="31">
        <f t="shared" si="7220"/>
        <v>0</v>
      </c>
      <c r="V2114" s="31">
        <f t="shared" si="7221"/>
        <v>0</v>
      </c>
      <c r="W2114" s="31">
        <f t="shared" si="7222"/>
        <v>0</v>
      </c>
      <c r="X2114" s="31">
        <f t="shared" si="7010"/>
        <v>927.94100000000003</v>
      </c>
      <c r="Y2114" s="31">
        <f t="shared" si="7011"/>
        <v>0</v>
      </c>
      <c r="Z2114" s="31">
        <f t="shared" si="7012"/>
        <v>0</v>
      </c>
      <c r="AA2114" s="31">
        <f t="shared" si="7223"/>
        <v>0</v>
      </c>
      <c r="AB2114" s="31">
        <f t="shared" si="7224"/>
        <v>0</v>
      </c>
      <c r="AC2114" s="31">
        <f t="shared" si="7225"/>
        <v>0</v>
      </c>
      <c r="AD2114" s="31">
        <f t="shared" si="7013"/>
        <v>927.94100000000003</v>
      </c>
      <c r="AE2114" s="31">
        <f t="shared" si="7014"/>
        <v>0</v>
      </c>
      <c r="AF2114" s="31">
        <f t="shared" si="7015"/>
        <v>0</v>
      </c>
      <c r="AG2114" s="31">
        <f t="shared" si="7226"/>
        <v>0</v>
      </c>
      <c r="AH2114" s="31">
        <f t="shared" si="7227"/>
        <v>0</v>
      </c>
      <c r="AI2114" s="31">
        <f t="shared" si="7228"/>
        <v>0</v>
      </c>
      <c r="AJ2114" s="31">
        <f t="shared" si="7016"/>
        <v>927.94100000000003</v>
      </c>
      <c r="AK2114" s="31">
        <f t="shared" si="7017"/>
        <v>0</v>
      </c>
      <c r="AL2114" s="31">
        <f t="shared" si="7018"/>
        <v>0</v>
      </c>
      <c r="AM2114" s="31">
        <f t="shared" si="7229"/>
        <v>0</v>
      </c>
      <c r="AN2114" s="31">
        <f t="shared" si="7230"/>
        <v>0</v>
      </c>
      <c r="AO2114" s="31">
        <f t="shared" si="7231"/>
        <v>0</v>
      </c>
      <c r="AP2114" s="31">
        <f t="shared" si="7019"/>
        <v>927.94100000000003</v>
      </c>
      <c r="AQ2114" s="31">
        <f t="shared" si="7020"/>
        <v>0</v>
      </c>
      <c r="AR2114" s="31">
        <f t="shared" si="7021"/>
        <v>0</v>
      </c>
      <c r="AS2114" s="31">
        <f t="shared" si="7232"/>
        <v>0</v>
      </c>
      <c r="AT2114" s="31">
        <f t="shared" si="7233"/>
        <v>0</v>
      </c>
      <c r="AU2114" s="31">
        <f t="shared" si="7234"/>
        <v>0</v>
      </c>
      <c r="AV2114" s="31">
        <f t="shared" si="7022"/>
        <v>927.94100000000003</v>
      </c>
      <c r="AW2114" s="31">
        <f t="shared" si="7023"/>
        <v>0</v>
      </c>
      <c r="AX2114" s="31">
        <f t="shared" si="7024"/>
        <v>0</v>
      </c>
      <c r="AY2114" s="31">
        <f t="shared" si="7235"/>
        <v>0</v>
      </c>
      <c r="AZ2114" s="31">
        <f t="shared" si="7236"/>
        <v>0</v>
      </c>
      <c r="BA2114" s="31">
        <f t="shared" si="7237"/>
        <v>0</v>
      </c>
      <c r="BB2114" s="31">
        <f t="shared" si="7025"/>
        <v>927.94100000000003</v>
      </c>
      <c r="BC2114" s="31">
        <f t="shared" si="7026"/>
        <v>0</v>
      </c>
      <c r="BD2114" s="31">
        <f t="shared" si="7027"/>
        <v>0</v>
      </c>
      <c r="BE2114" s="31">
        <f t="shared" si="7238"/>
        <v>0</v>
      </c>
      <c r="BF2114" s="31">
        <f t="shared" si="7239"/>
        <v>0</v>
      </c>
      <c r="BG2114" s="31">
        <f t="shared" si="7240"/>
        <v>0</v>
      </c>
      <c r="BH2114" s="31">
        <f t="shared" si="7028"/>
        <v>927.94100000000003</v>
      </c>
      <c r="BI2114" s="31">
        <f t="shared" si="7029"/>
        <v>0</v>
      </c>
      <c r="BJ2114" s="31">
        <f t="shared" si="7030"/>
        <v>0</v>
      </c>
      <c r="BK2114" s="31">
        <f t="shared" si="7241"/>
        <v>0</v>
      </c>
      <c r="BL2114" s="31">
        <f t="shared" si="7242"/>
        <v>0</v>
      </c>
      <c r="BM2114" s="31">
        <f t="shared" si="7243"/>
        <v>0</v>
      </c>
      <c r="BN2114" s="31">
        <f t="shared" si="7031"/>
        <v>927.94100000000003</v>
      </c>
      <c r="BO2114" s="31">
        <f t="shared" si="7032"/>
        <v>0</v>
      </c>
      <c r="BP2114" s="31">
        <f t="shared" si="7033"/>
        <v>0</v>
      </c>
      <c r="BQ2114" s="31">
        <f t="shared" si="7244"/>
        <v>0</v>
      </c>
      <c r="BR2114" s="31">
        <f t="shared" si="7245"/>
        <v>0</v>
      </c>
      <c r="BS2114" s="31">
        <f t="shared" si="7034"/>
        <v>927.94100000000003</v>
      </c>
      <c r="BT2114" s="31">
        <f t="shared" si="7035"/>
        <v>0</v>
      </c>
      <c r="BU2114" s="31">
        <f t="shared" si="7036"/>
        <v>0</v>
      </c>
      <c r="BV2114" s="31">
        <f t="shared" si="7246"/>
        <v>0</v>
      </c>
      <c r="BW2114" s="31">
        <f t="shared" si="7247"/>
        <v>0</v>
      </c>
      <c r="BX2114" s="31">
        <f t="shared" si="7037"/>
        <v>927.94100000000003</v>
      </c>
      <c r="BY2114" s="31">
        <f t="shared" si="7038"/>
        <v>0</v>
      </c>
      <c r="BZ2114" s="31">
        <f t="shared" si="7039"/>
        <v>0</v>
      </c>
      <c r="CA2114" s="31">
        <f t="shared" si="7248"/>
        <v>0</v>
      </c>
      <c r="CB2114" s="31">
        <f t="shared" si="7249"/>
        <v>0</v>
      </c>
      <c r="CC2114" s="31">
        <f t="shared" si="7250"/>
        <v>0</v>
      </c>
      <c r="CD2114" s="31">
        <f t="shared" si="7126"/>
        <v>927.94100000000003</v>
      </c>
      <c r="CE2114" s="31">
        <f t="shared" si="7127"/>
        <v>0</v>
      </c>
      <c r="CF2114" s="31">
        <f t="shared" si="7128"/>
        <v>0</v>
      </c>
      <c r="CG2114" s="31">
        <f t="shared" si="7251"/>
        <v>0</v>
      </c>
      <c r="CH2114" s="24"/>
      <c r="CI2114" s="40"/>
      <c r="CM2114" s="1" t="s">
        <v>29</v>
      </c>
    </row>
    <row r="2115" ht="57.700000000000003">
      <c r="A2115" s="41" t="s">
        <v>1211</v>
      </c>
      <c r="B2115" s="17">
        <v>810</v>
      </c>
      <c r="C2115" s="16"/>
      <c r="D2115" s="16"/>
      <c r="E2115" s="39" t="s">
        <v>413</v>
      </c>
      <c r="F2115" s="31">
        <f t="shared" si="7252"/>
        <v>0</v>
      </c>
      <c r="G2115" s="31">
        <f t="shared" si="7212"/>
        <v>0</v>
      </c>
      <c r="H2115" s="31">
        <f t="shared" si="7213"/>
        <v>0</v>
      </c>
      <c r="I2115" s="31">
        <f t="shared" si="7214"/>
        <v>0</v>
      </c>
      <c r="J2115" s="31">
        <f t="shared" si="7215"/>
        <v>0</v>
      </c>
      <c r="K2115" s="31">
        <f t="shared" si="7216"/>
        <v>0</v>
      </c>
      <c r="L2115" s="31">
        <f t="shared" si="7004"/>
        <v>0</v>
      </c>
      <c r="M2115" s="31">
        <f t="shared" si="7005"/>
        <v>0</v>
      </c>
      <c r="N2115" s="31">
        <f t="shared" si="7006"/>
        <v>0</v>
      </c>
      <c r="O2115" s="31">
        <f t="shared" si="7217"/>
        <v>927.94100000000003</v>
      </c>
      <c r="P2115" s="31">
        <f t="shared" si="7218"/>
        <v>0</v>
      </c>
      <c r="Q2115" s="31">
        <f t="shared" si="7219"/>
        <v>0</v>
      </c>
      <c r="R2115" s="31">
        <f t="shared" si="7007"/>
        <v>927.94100000000003</v>
      </c>
      <c r="S2115" s="31">
        <f t="shared" si="7008"/>
        <v>0</v>
      </c>
      <c r="T2115" s="31">
        <f t="shared" si="7009"/>
        <v>0</v>
      </c>
      <c r="U2115" s="31">
        <f t="shared" si="7220"/>
        <v>0</v>
      </c>
      <c r="V2115" s="31">
        <f t="shared" si="7221"/>
        <v>0</v>
      </c>
      <c r="W2115" s="31">
        <f t="shared" si="7222"/>
        <v>0</v>
      </c>
      <c r="X2115" s="31">
        <f t="shared" si="7010"/>
        <v>927.94100000000003</v>
      </c>
      <c r="Y2115" s="31">
        <f t="shared" si="7011"/>
        <v>0</v>
      </c>
      <c r="Z2115" s="31">
        <f t="shared" si="7012"/>
        <v>0</v>
      </c>
      <c r="AA2115" s="31">
        <f t="shared" si="7223"/>
        <v>0</v>
      </c>
      <c r="AB2115" s="31">
        <f t="shared" si="7224"/>
        <v>0</v>
      </c>
      <c r="AC2115" s="31">
        <f t="shared" si="7225"/>
        <v>0</v>
      </c>
      <c r="AD2115" s="31">
        <f t="shared" si="7013"/>
        <v>927.94100000000003</v>
      </c>
      <c r="AE2115" s="31">
        <f t="shared" si="7014"/>
        <v>0</v>
      </c>
      <c r="AF2115" s="31">
        <f t="shared" si="7015"/>
        <v>0</v>
      </c>
      <c r="AG2115" s="31">
        <f t="shared" si="7226"/>
        <v>0</v>
      </c>
      <c r="AH2115" s="31">
        <f t="shared" si="7227"/>
        <v>0</v>
      </c>
      <c r="AI2115" s="31">
        <f t="shared" si="7228"/>
        <v>0</v>
      </c>
      <c r="AJ2115" s="31">
        <f t="shared" si="7016"/>
        <v>927.94100000000003</v>
      </c>
      <c r="AK2115" s="31">
        <f t="shared" si="7017"/>
        <v>0</v>
      </c>
      <c r="AL2115" s="31">
        <f t="shared" si="7018"/>
        <v>0</v>
      </c>
      <c r="AM2115" s="31">
        <f t="shared" si="7229"/>
        <v>0</v>
      </c>
      <c r="AN2115" s="31">
        <f t="shared" si="7230"/>
        <v>0</v>
      </c>
      <c r="AO2115" s="31">
        <f t="shared" si="7231"/>
        <v>0</v>
      </c>
      <c r="AP2115" s="31">
        <f t="shared" si="7019"/>
        <v>927.94100000000003</v>
      </c>
      <c r="AQ2115" s="31">
        <f t="shared" si="7020"/>
        <v>0</v>
      </c>
      <c r="AR2115" s="31">
        <f t="shared" si="7021"/>
        <v>0</v>
      </c>
      <c r="AS2115" s="31">
        <f t="shared" si="7232"/>
        <v>0</v>
      </c>
      <c r="AT2115" s="31">
        <f t="shared" si="7233"/>
        <v>0</v>
      </c>
      <c r="AU2115" s="31">
        <f t="shared" si="7234"/>
        <v>0</v>
      </c>
      <c r="AV2115" s="31">
        <f t="shared" si="7022"/>
        <v>927.94100000000003</v>
      </c>
      <c r="AW2115" s="31">
        <f t="shared" si="7023"/>
        <v>0</v>
      </c>
      <c r="AX2115" s="31">
        <f t="shared" si="7024"/>
        <v>0</v>
      </c>
      <c r="AY2115" s="31">
        <f t="shared" si="7235"/>
        <v>0</v>
      </c>
      <c r="AZ2115" s="31">
        <f t="shared" si="7236"/>
        <v>0</v>
      </c>
      <c r="BA2115" s="31">
        <f t="shared" si="7237"/>
        <v>0</v>
      </c>
      <c r="BB2115" s="31">
        <f t="shared" si="7025"/>
        <v>927.94100000000003</v>
      </c>
      <c r="BC2115" s="31">
        <f t="shared" si="7026"/>
        <v>0</v>
      </c>
      <c r="BD2115" s="31">
        <f t="shared" si="7027"/>
        <v>0</v>
      </c>
      <c r="BE2115" s="31">
        <f t="shared" si="7238"/>
        <v>0</v>
      </c>
      <c r="BF2115" s="31">
        <f t="shared" si="7239"/>
        <v>0</v>
      </c>
      <c r="BG2115" s="31">
        <f t="shared" si="7240"/>
        <v>0</v>
      </c>
      <c r="BH2115" s="31">
        <f t="shared" si="7028"/>
        <v>927.94100000000003</v>
      </c>
      <c r="BI2115" s="31">
        <f t="shared" si="7029"/>
        <v>0</v>
      </c>
      <c r="BJ2115" s="31">
        <f t="shared" si="7030"/>
        <v>0</v>
      </c>
      <c r="BK2115" s="31">
        <f t="shared" si="7241"/>
        <v>0</v>
      </c>
      <c r="BL2115" s="31">
        <f t="shared" si="7242"/>
        <v>0</v>
      </c>
      <c r="BM2115" s="31">
        <f t="shared" si="7243"/>
        <v>0</v>
      </c>
      <c r="BN2115" s="31">
        <f t="shared" si="7031"/>
        <v>927.94100000000003</v>
      </c>
      <c r="BO2115" s="31">
        <f t="shared" si="7032"/>
        <v>0</v>
      </c>
      <c r="BP2115" s="31">
        <f t="shared" si="7033"/>
        <v>0</v>
      </c>
      <c r="BQ2115" s="31">
        <f t="shared" si="7244"/>
        <v>0</v>
      </c>
      <c r="BR2115" s="31">
        <f t="shared" si="7245"/>
        <v>0</v>
      </c>
      <c r="BS2115" s="31">
        <f t="shared" si="7034"/>
        <v>927.94100000000003</v>
      </c>
      <c r="BT2115" s="31">
        <f t="shared" si="7035"/>
        <v>0</v>
      </c>
      <c r="BU2115" s="31">
        <f t="shared" si="7036"/>
        <v>0</v>
      </c>
      <c r="BV2115" s="31">
        <f t="shared" si="7246"/>
        <v>0</v>
      </c>
      <c r="BW2115" s="31">
        <f t="shared" si="7247"/>
        <v>0</v>
      </c>
      <c r="BX2115" s="31">
        <f t="shared" si="7037"/>
        <v>927.94100000000003</v>
      </c>
      <c r="BY2115" s="31">
        <f t="shared" si="7038"/>
        <v>0</v>
      </c>
      <c r="BZ2115" s="31">
        <f t="shared" si="7039"/>
        <v>0</v>
      </c>
      <c r="CA2115" s="31">
        <f t="shared" si="7248"/>
        <v>0</v>
      </c>
      <c r="CB2115" s="31">
        <f t="shared" si="7249"/>
        <v>0</v>
      </c>
      <c r="CC2115" s="31">
        <f t="shared" si="7250"/>
        <v>0</v>
      </c>
      <c r="CD2115" s="31">
        <f t="shared" si="7126"/>
        <v>927.94100000000003</v>
      </c>
      <c r="CE2115" s="31">
        <f t="shared" si="7127"/>
        <v>0</v>
      </c>
      <c r="CF2115" s="31">
        <f t="shared" si="7128"/>
        <v>0</v>
      </c>
      <c r="CG2115" s="31">
        <f t="shared" si="7251"/>
        <v>0</v>
      </c>
      <c r="CH2115" s="24"/>
      <c r="CI2115" s="40"/>
      <c r="CN2115" s="1" t="s">
        <v>30</v>
      </c>
    </row>
    <row r="2116" ht="15">
      <c r="A2116" s="41" t="s">
        <v>1211</v>
      </c>
      <c r="B2116" s="17">
        <v>810</v>
      </c>
      <c r="C2116" s="16" t="s">
        <v>66</v>
      </c>
      <c r="D2116" s="16" t="s">
        <v>42</v>
      </c>
      <c r="E2116" s="39" t="s">
        <v>1001</v>
      </c>
      <c r="F2116" s="31"/>
      <c r="G2116" s="31"/>
      <c r="H2116" s="31"/>
      <c r="I2116" s="31"/>
      <c r="J2116" s="31"/>
      <c r="K2116" s="31"/>
      <c r="L2116" s="31">
        <f t="shared" si="7004"/>
        <v>0</v>
      </c>
      <c r="M2116" s="31">
        <f t="shared" si="7005"/>
        <v>0</v>
      </c>
      <c r="N2116" s="31">
        <f t="shared" si="7006"/>
        <v>0</v>
      </c>
      <c r="O2116" s="31">
        <v>927.94100000000003</v>
      </c>
      <c r="P2116" s="31"/>
      <c r="Q2116" s="31"/>
      <c r="R2116" s="31">
        <f t="shared" si="7007"/>
        <v>927.94100000000003</v>
      </c>
      <c r="S2116" s="31">
        <f t="shared" si="7008"/>
        <v>0</v>
      </c>
      <c r="T2116" s="31">
        <f t="shared" si="7009"/>
        <v>0</v>
      </c>
      <c r="U2116" s="31"/>
      <c r="V2116" s="31"/>
      <c r="W2116" s="31"/>
      <c r="X2116" s="31">
        <f t="shared" si="7010"/>
        <v>927.94100000000003</v>
      </c>
      <c r="Y2116" s="31">
        <f t="shared" si="7011"/>
        <v>0</v>
      </c>
      <c r="Z2116" s="31">
        <f t="shared" si="7012"/>
        <v>0</v>
      </c>
      <c r="AA2116" s="31"/>
      <c r="AB2116" s="31"/>
      <c r="AC2116" s="31"/>
      <c r="AD2116" s="31">
        <f t="shared" si="7013"/>
        <v>927.94100000000003</v>
      </c>
      <c r="AE2116" s="31">
        <f t="shared" si="7014"/>
        <v>0</v>
      </c>
      <c r="AF2116" s="31">
        <f t="shared" si="7015"/>
        <v>0</v>
      </c>
      <c r="AG2116" s="31"/>
      <c r="AH2116" s="31"/>
      <c r="AI2116" s="31"/>
      <c r="AJ2116" s="31">
        <f t="shared" si="7016"/>
        <v>927.94100000000003</v>
      </c>
      <c r="AK2116" s="31">
        <f t="shared" si="7017"/>
        <v>0</v>
      </c>
      <c r="AL2116" s="31">
        <f t="shared" si="7018"/>
        <v>0</v>
      </c>
      <c r="AM2116" s="31"/>
      <c r="AN2116" s="31"/>
      <c r="AO2116" s="31"/>
      <c r="AP2116" s="31">
        <f t="shared" si="7019"/>
        <v>927.94100000000003</v>
      </c>
      <c r="AQ2116" s="31">
        <f t="shared" si="7020"/>
        <v>0</v>
      </c>
      <c r="AR2116" s="31">
        <f t="shared" si="7021"/>
        <v>0</v>
      </c>
      <c r="AS2116" s="31"/>
      <c r="AT2116" s="31"/>
      <c r="AU2116" s="31"/>
      <c r="AV2116" s="31">
        <f t="shared" si="7022"/>
        <v>927.94100000000003</v>
      </c>
      <c r="AW2116" s="31">
        <f t="shared" si="7023"/>
        <v>0</v>
      </c>
      <c r="AX2116" s="31">
        <f t="shared" si="7024"/>
        <v>0</v>
      </c>
      <c r="AY2116" s="31"/>
      <c r="AZ2116" s="31"/>
      <c r="BA2116" s="31"/>
      <c r="BB2116" s="31">
        <f t="shared" si="7025"/>
        <v>927.94100000000003</v>
      </c>
      <c r="BC2116" s="31">
        <f t="shared" si="7026"/>
        <v>0</v>
      </c>
      <c r="BD2116" s="31">
        <f t="shared" si="7027"/>
        <v>0</v>
      </c>
      <c r="BE2116" s="31"/>
      <c r="BF2116" s="31"/>
      <c r="BG2116" s="31"/>
      <c r="BH2116" s="31">
        <f t="shared" si="7028"/>
        <v>927.94100000000003</v>
      </c>
      <c r="BI2116" s="31">
        <f t="shared" si="7029"/>
        <v>0</v>
      </c>
      <c r="BJ2116" s="31">
        <f t="shared" si="7030"/>
        <v>0</v>
      </c>
      <c r="BK2116" s="31"/>
      <c r="BL2116" s="31"/>
      <c r="BM2116" s="31"/>
      <c r="BN2116" s="31">
        <f t="shared" si="7031"/>
        <v>927.94100000000003</v>
      </c>
      <c r="BO2116" s="31">
        <f t="shared" si="7032"/>
        <v>0</v>
      </c>
      <c r="BP2116" s="31">
        <f t="shared" si="7033"/>
        <v>0</v>
      </c>
      <c r="BQ2116" s="31"/>
      <c r="BR2116" s="31"/>
      <c r="BS2116" s="31">
        <f t="shared" si="7034"/>
        <v>927.94100000000003</v>
      </c>
      <c r="BT2116" s="31">
        <f t="shared" si="7035"/>
        <v>0</v>
      </c>
      <c r="BU2116" s="31">
        <f t="shared" si="7036"/>
        <v>0</v>
      </c>
      <c r="BV2116" s="31"/>
      <c r="BW2116" s="31"/>
      <c r="BX2116" s="31">
        <f t="shared" si="7037"/>
        <v>927.94100000000003</v>
      </c>
      <c r="BY2116" s="31">
        <f t="shared" si="7038"/>
        <v>0</v>
      </c>
      <c r="BZ2116" s="31">
        <f t="shared" si="7039"/>
        <v>0</v>
      </c>
      <c r="CA2116" s="31"/>
      <c r="CB2116" s="31"/>
      <c r="CC2116" s="31"/>
      <c r="CD2116" s="31">
        <f t="shared" si="7126"/>
        <v>927.94100000000003</v>
      </c>
      <c r="CE2116" s="31">
        <f t="shared" si="7127"/>
        <v>0</v>
      </c>
      <c r="CF2116" s="31">
        <f t="shared" si="7128"/>
        <v>0</v>
      </c>
      <c r="CG2116" s="31"/>
      <c r="CH2116" s="24"/>
      <c r="CI2116" s="40"/>
    </row>
    <row r="2117" ht="43.75">
      <c r="A2117" s="41" t="s">
        <v>1212</v>
      </c>
      <c r="B2117" s="17"/>
      <c r="C2117" s="16"/>
      <c r="D2117" s="16"/>
      <c r="E2117" s="39" t="s">
        <v>1213</v>
      </c>
      <c r="F2117" s="31">
        <f t="shared" si="7252"/>
        <v>0</v>
      </c>
      <c r="G2117" s="31">
        <f t="shared" si="7212"/>
        <v>0</v>
      </c>
      <c r="H2117" s="31">
        <f t="shared" si="7213"/>
        <v>0</v>
      </c>
      <c r="I2117" s="31">
        <f t="shared" si="7214"/>
        <v>0</v>
      </c>
      <c r="J2117" s="31">
        <f t="shared" si="7215"/>
        <v>0</v>
      </c>
      <c r="K2117" s="31">
        <f t="shared" si="7216"/>
        <v>0</v>
      </c>
      <c r="L2117" s="31">
        <f t="shared" si="7004"/>
        <v>0</v>
      </c>
      <c r="M2117" s="31">
        <f t="shared" si="7005"/>
        <v>0</v>
      </c>
      <c r="N2117" s="31">
        <f t="shared" si="7006"/>
        <v>0</v>
      </c>
      <c r="O2117" s="31">
        <f t="shared" si="7217"/>
        <v>19826.932000000001</v>
      </c>
      <c r="P2117" s="31">
        <f t="shared" si="7218"/>
        <v>0</v>
      </c>
      <c r="Q2117" s="31">
        <f t="shared" si="7219"/>
        <v>0</v>
      </c>
      <c r="R2117" s="31">
        <f t="shared" si="7007"/>
        <v>19826.932000000001</v>
      </c>
      <c r="S2117" s="31">
        <f t="shared" si="7008"/>
        <v>0</v>
      </c>
      <c r="T2117" s="31">
        <f t="shared" si="7009"/>
        <v>0</v>
      </c>
      <c r="U2117" s="31">
        <f t="shared" si="7220"/>
        <v>0</v>
      </c>
      <c r="V2117" s="31">
        <f t="shared" si="7221"/>
        <v>0</v>
      </c>
      <c r="W2117" s="31">
        <f t="shared" si="7222"/>
        <v>0</v>
      </c>
      <c r="X2117" s="31">
        <f t="shared" si="7010"/>
        <v>19826.932000000001</v>
      </c>
      <c r="Y2117" s="31">
        <f t="shared" si="7011"/>
        <v>0</v>
      </c>
      <c r="Z2117" s="31">
        <f t="shared" si="7012"/>
        <v>0</v>
      </c>
      <c r="AA2117" s="31">
        <f t="shared" si="7223"/>
        <v>0</v>
      </c>
      <c r="AB2117" s="31">
        <f t="shared" si="7224"/>
        <v>0</v>
      </c>
      <c r="AC2117" s="31">
        <f t="shared" si="7225"/>
        <v>0</v>
      </c>
      <c r="AD2117" s="31">
        <f t="shared" si="7013"/>
        <v>19826.932000000001</v>
      </c>
      <c r="AE2117" s="31">
        <f t="shared" si="7014"/>
        <v>0</v>
      </c>
      <c r="AF2117" s="31">
        <f t="shared" si="7015"/>
        <v>0</v>
      </c>
      <c r="AG2117" s="31">
        <f t="shared" si="7226"/>
        <v>0</v>
      </c>
      <c r="AH2117" s="31">
        <f t="shared" si="7227"/>
        <v>0</v>
      </c>
      <c r="AI2117" s="31">
        <f t="shared" si="7228"/>
        <v>0</v>
      </c>
      <c r="AJ2117" s="31">
        <f t="shared" si="7016"/>
        <v>19826.932000000001</v>
      </c>
      <c r="AK2117" s="31">
        <f t="shared" si="7017"/>
        <v>0</v>
      </c>
      <c r="AL2117" s="31">
        <f t="shared" si="7018"/>
        <v>0</v>
      </c>
      <c r="AM2117" s="31">
        <f t="shared" si="7229"/>
        <v>0</v>
      </c>
      <c r="AN2117" s="31">
        <f t="shared" si="7230"/>
        <v>0</v>
      </c>
      <c r="AO2117" s="31">
        <f t="shared" si="7231"/>
        <v>0</v>
      </c>
      <c r="AP2117" s="31">
        <f t="shared" si="7019"/>
        <v>19826.932000000001</v>
      </c>
      <c r="AQ2117" s="31">
        <f t="shared" si="7020"/>
        <v>0</v>
      </c>
      <c r="AR2117" s="31">
        <f t="shared" si="7021"/>
        <v>0</v>
      </c>
      <c r="AS2117" s="31">
        <f t="shared" si="7232"/>
        <v>0</v>
      </c>
      <c r="AT2117" s="31">
        <f t="shared" si="7233"/>
        <v>0</v>
      </c>
      <c r="AU2117" s="31">
        <f t="shared" si="7234"/>
        <v>0</v>
      </c>
      <c r="AV2117" s="31">
        <f t="shared" si="7022"/>
        <v>19826.932000000001</v>
      </c>
      <c r="AW2117" s="31">
        <f t="shared" si="7023"/>
        <v>0</v>
      </c>
      <c r="AX2117" s="31">
        <f t="shared" si="7024"/>
        <v>0</v>
      </c>
      <c r="AY2117" s="31">
        <f t="shared" si="7235"/>
        <v>0</v>
      </c>
      <c r="AZ2117" s="31">
        <f t="shared" si="7236"/>
        <v>0</v>
      </c>
      <c r="BA2117" s="31">
        <f t="shared" si="7237"/>
        <v>0</v>
      </c>
      <c r="BB2117" s="31">
        <f t="shared" si="7025"/>
        <v>19826.932000000001</v>
      </c>
      <c r="BC2117" s="31">
        <f t="shared" si="7026"/>
        <v>0</v>
      </c>
      <c r="BD2117" s="31">
        <f t="shared" si="7027"/>
        <v>0</v>
      </c>
      <c r="BE2117" s="31">
        <f t="shared" si="7238"/>
        <v>0</v>
      </c>
      <c r="BF2117" s="31">
        <f t="shared" si="7239"/>
        <v>0</v>
      </c>
      <c r="BG2117" s="31">
        <f t="shared" si="7240"/>
        <v>0</v>
      </c>
      <c r="BH2117" s="31">
        <f t="shared" si="7028"/>
        <v>19826.932000000001</v>
      </c>
      <c r="BI2117" s="31">
        <f t="shared" si="7029"/>
        <v>0</v>
      </c>
      <c r="BJ2117" s="31">
        <f t="shared" si="7030"/>
        <v>0</v>
      </c>
      <c r="BK2117" s="31">
        <f t="shared" si="7241"/>
        <v>0</v>
      </c>
      <c r="BL2117" s="31">
        <f t="shared" si="7242"/>
        <v>0</v>
      </c>
      <c r="BM2117" s="31">
        <f t="shared" si="7243"/>
        <v>0</v>
      </c>
      <c r="BN2117" s="31">
        <f t="shared" si="7031"/>
        <v>19826.932000000001</v>
      </c>
      <c r="BO2117" s="31">
        <f t="shared" si="7032"/>
        <v>0</v>
      </c>
      <c r="BP2117" s="31">
        <f t="shared" si="7033"/>
        <v>0</v>
      </c>
      <c r="BQ2117" s="31">
        <f t="shared" si="7244"/>
        <v>0</v>
      </c>
      <c r="BR2117" s="31">
        <f t="shared" si="7245"/>
        <v>0</v>
      </c>
      <c r="BS2117" s="31">
        <f t="shared" si="7034"/>
        <v>19826.932000000001</v>
      </c>
      <c r="BT2117" s="31">
        <f t="shared" si="7035"/>
        <v>0</v>
      </c>
      <c r="BU2117" s="31">
        <f t="shared" si="7036"/>
        <v>0</v>
      </c>
      <c r="BV2117" s="31">
        <f t="shared" si="7246"/>
        <v>0</v>
      </c>
      <c r="BW2117" s="31">
        <f t="shared" si="7247"/>
        <v>0</v>
      </c>
      <c r="BX2117" s="31">
        <f t="shared" si="7037"/>
        <v>19826.932000000001</v>
      </c>
      <c r="BY2117" s="31">
        <f t="shared" si="7038"/>
        <v>0</v>
      </c>
      <c r="BZ2117" s="31">
        <f t="shared" si="7039"/>
        <v>0</v>
      </c>
      <c r="CA2117" s="31">
        <f t="shared" si="7248"/>
        <v>0</v>
      </c>
      <c r="CB2117" s="31">
        <f t="shared" si="7249"/>
        <v>0</v>
      </c>
      <c r="CC2117" s="31">
        <f t="shared" si="7250"/>
        <v>0</v>
      </c>
      <c r="CD2117" s="31">
        <f t="shared" si="7126"/>
        <v>19826.932000000001</v>
      </c>
      <c r="CE2117" s="31">
        <f t="shared" si="7127"/>
        <v>0</v>
      </c>
      <c r="CF2117" s="31">
        <f t="shared" si="7128"/>
        <v>0</v>
      </c>
      <c r="CG2117" s="31">
        <f t="shared" si="7251"/>
        <v>0</v>
      </c>
      <c r="CH2117" s="24"/>
      <c r="CI2117" s="40"/>
      <c r="CO2117" s="1" t="s">
        <v>31</v>
      </c>
    </row>
    <row r="2118" ht="15">
      <c r="A2118" s="41" t="s">
        <v>1212</v>
      </c>
      <c r="B2118" s="17">
        <v>800</v>
      </c>
      <c r="C2118" s="16"/>
      <c r="D2118" s="16"/>
      <c r="E2118" s="39" t="s">
        <v>54</v>
      </c>
      <c r="F2118" s="31">
        <f t="shared" si="7252"/>
        <v>0</v>
      </c>
      <c r="G2118" s="31">
        <f t="shared" si="7212"/>
        <v>0</v>
      </c>
      <c r="H2118" s="31">
        <f t="shared" si="7213"/>
        <v>0</v>
      </c>
      <c r="I2118" s="31">
        <f t="shared" si="7214"/>
        <v>0</v>
      </c>
      <c r="J2118" s="31">
        <f t="shared" si="7215"/>
        <v>0</v>
      </c>
      <c r="K2118" s="31">
        <f t="shared" si="7216"/>
        <v>0</v>
      </c>
      <c r="L2118" s="31">
        <f t="shared" si="7004"/>
        <v>0</v>
      </c>
      <c r="M2118" s="31">
        <f t="shared" si="7005"/>
        <v>0</v>
      </c>
      <c r="N2118" s="31">
        <f t="shared" si="7006"/>
        <v>0</v>
      </c>
      <c r="O2118" s="31">
        <f t="shared" si="7217"/>
        <v>19826.932000000001</v>
      </c>
      <c r="P2118" s="31">
        <f t="shared" si="7218"/>
        <v>0</v>
      </c>
      <c r="Q2118" s="31">
        <f t="shared" si="7219"/>
        <v>0</v>
      </c>
      <c r="R2118" s="31">
        <f t="shared" si="7007"/>
        <v>19826.932000000001</v>
      </c>
      <c r="S2118" s="31">
        <f t="shared" si="7008"/>
        <v>0</v>
      </c>
      <c r="T2118" s="31">
        <f t="shared" si="7009"/>
        <v>0</v>
      </c>
      <c r="U2118" s="31">
        <f t="shared" si="7220"/>
        <v>0</v>
      </c>
      <c r="V2118" s="31">
        <f t="shared" si="7221"/>
        <v>0</v>
      </c>
      <c r="W2118" s="31">
        <f t="shared" si="7222"/>
        <v>0</v>
      </c>
      <c r="X2118" s="31">
        <f t="shared" si="7010"/>
        <v>19826.932000000001</v>
      </c>
      <c r="Y2118" s="31">
        <f t="shared" si="7011"/>
        <v>0</v>
      </c>
      <c r="Z2118" s="31">
        <f t="shared" si="7012"/>
        <v>0</v>
      </c>
      <c r="AA2118" s="31">
        <f t="shared" si="7223"/>
        <v>0</v>
      </c>
      <c r="AB2118" s="31">
        <f t="shared" si="7224"/>
        <v>0</v>
      </c>
      <c r="AC2118" s="31">
        <f t="shared" si="7225"/>
        <v>0</v>
      </c>
      <c r="AD2118" s="31">
        <f t="shared" si="7013"/>
        <v>19826.932000000001</v>
      </c>
      <c r="AE2118" s="31">
        <f t="shared" si="7014"/>
        <v>0</v>
      </c>
      <c r="AF2118" s="31">
        <f t="shared" si="7015"/>
        <v>0</v>
      </c>
      <c r="AG2118" s="31">
        <f t="shared" si="7226"/>
        <v>0</v>
      </c>
      <c r="AH2118" s="31">
        <f t="shared" si="7227"/>
        <v>0</v>
      </c>
      <c r="AI2118" s="31">
        <f t="shared" si="7228"/>
        <v>0</v>
      </c>
      <c r="AJ2118" s="31">
        <f t="shared" si="7016"/>
        <v>19826.932000000001</v>
      </c>
      <c r="AK2118" s="31">
        <f t="shared" si="7017"/>
        <v>0</v>
      </c>
      <c r="AL2118" s="31">
        <f t="shared" si="7018"/>
        <v>0</v>
      </c>
      <c r="AM2118" s="31">
        <f t="shared" si="7229"/>
        <v>0</v>
      </c>
      <c r="AN2118" s="31">
        <f t="shared" si="7230"/>
        <v>0</v>
      </c>
      <c r="AO2118" s="31">
        <f t="shared" si="7231"/>
        <v>0</v>
      </c>
      <c r="AP2118" s="31">
        <f t="shared" si="7019"/>
        <v>19826.932000000001</v>
      </c>
      <c r="AQ2118" s="31">
        <f t="shared" si="7020"/>
        <v>0</v>
      </c>
      <c r="AR2118" s="31">
        <f t="shared" si="7021"/>
        <v>0</v>
      </c>
      <c r="AS2118" s="31">
        <f t="shared" si="7232"/>
        <v>0</v>
      </c>
      <c r="AT2118" s="31">
        <f t="shared" si="7233"/>
        <v>0</v>
      </c>
      <c r="AU2118" s="31">
        <f t="shared" si="7234"/>
        <v>0</v>
      </c>
      <c r="AV2118" s="31">
        <f t="shared" si="7022"/>
        <v>19826.932000000001</v>
      </c>
      <c r="AW2118" s="31">
        <f t="shared" si="7023"/>
        <v>0</v>
      </c>
      <c r="AX2118" s="31">
        <f t="shared" si="7024"/>
        <v>0</v>
      </c>
      <c r="AY2118" s="31">
        <f t="shared" si="7235"/>
        <v>0</v>
      </c>
      <c r="AZ2118" s="31">
        <f t="shared" si="7236"/>
        <v>0</v>
      </c>
      <c r="BA2118" s="31">
        <f t="shared" si="7237"/>
        <v>0</v>
      </c>
      <c r="BB2118" s="31">
        <f t="shared" si="7025"/>
        <v>19826.932000000001</v>
      </c>
      <c r="BC2118" s="31">
        <f t="shared" si="7026"/>
        <v>0</v>
      </c>
      <c r="BD2118" s="31">
        <f t="shared" si="7027"/>
        <v>0</v>
      </c>
      <c r="BE2118" s="31">
        <f t="shared" si="7238"/>
        <v>0</v>
      </c>
      <c r="BF2118" s="31">
        <f t="shared" si="7239"/>
        <v>0</v>
      </c>
      <c r="BG2118" s="31">
        <f t="shared" si="7240"/>
        <v>0</v>
      </c>
      <c r="BH2118" s="31">
        <f t="shared" si="7028"/>
        <v>19826.932000000001</v>
      </c>
      <c r="BI2118" s="31">
        <f t="shared" si="7029"/>
        <v>0</v>
      </c>
      <c r="BJ2118" s="31">
        <f t="shared" si="7030"/>
        <v>0</v>
      </c>
      <c r="BK2118" s="31">
        <f t="shared" si="7241"/>
        <v>0</v>
      </c>
      <c r="BL2118" s="31">
        <f t="shared" si="7242"/>
        <v>0</v>
      </c>
      <c r="BM2118" s="31">
        <f t="shared" si="7243"/>
        <v>0</v>
      </c>
      <c r="BN2118" s="31">
        <f t="shared" si="7031"/>
        <v>19826.932000000001</v>
      </c>
      <c r="BO2118" s="31">
        <f t="shared" si="7032"/>
        <v>0</v>
      </c>
      <c r="BP2118" s="31">
        <f t="shared" si="7033"/>
        <v>0</v>
      </c>
      <c r="BQ2118" s="31">
        <f t="shared" si="7244"/>
        <v>0</v>
      </c>
      <c r="BR2118" s="31">
        <f t="shared" si="7245"/>
        <v>0</v>
      </c>
      <c r="BS2118" s="31">
        <f t="shared" si="7034"/>
        <v>19826.932000000001</v>
      </c>
      <c r="BT2118" s="31">
        <f t="shared" si="7035"/>
        <v>0</v>
      </c>
      <c r="BU2118" s="31">
        <f t="shared" si="7036"/>
        <v>0</v>
      </c>
      <c r="BV2118" s="31">
        <f t="shared" si="7246"/>
        <v>0</v>
      </c>
      <c r="BW2118" s="31">
        <f t="shared" si="7247"/>
        <v>0</v>
      </c>
      <c r="BX2118" s="31">
        <f t="shared" si="7037"/>
        <v>19826.932000000001</v>
      </c>
      <c r="BY2118" s="31">
        <f t="shared" si="7038"/>
        <v>0</v>
      </c>
      <c r="BZ2118" s="31">
        <f t="shared" si="7039"/>
        <v>0</v>
      </c>
      <c r="CA2118" s="31">
        <f t="shared" si="7248"/>
        <v>0</v>
      </c>
      <c r="CB2118" s="31">
        <f t="shared" si="7249"/>
        <v>0</v>
      </c>
      <c r="CC2118" s="31">
        <f t="shared" si="7250"/>
        <v>0</v>
      </c>
      <c r="CD2118" s="31">
        <f t="shared" si="7126"/>
        <v>19826.932000000001</v>
      </c>
      <c r="CE2118" s="31">
        <f t="shared" si="7127"/>
        <v>0</v>
      </c>
      <c r="CF2118" s="31">
        <f t="shared" si="7128"/>
        <v>0</v>
      </c>
      <c r="CG2118" s="31">
        <f t="shared" si="7251"/>
        <v>0</v>
      </c>
      <c r="CH2118" s="24"/>
      <c r="CI2118" s="40"/>
      <c r="CM2118" s="1" t="s">
        <v>29</v>
      </c>
    </row>
    <row r="2119" ht="57.700000000000003">
      <c r="A2119" s="41" t="s">
        <v>1212</v>
      </c>
      <c r="B2119" s="17">
        <v>810</v>
      </c>
      <c r="C2119" s="16"/>
      <c r="D2119" s="16"/>
      <c r="E2119" s="39" t="s">
        <v>413</v>
      </c>
      <c r="F2119" s="31">
        <f t="shared" si="7252"/>
        <v>0</v>
      </c>
      <c r="G2119" s="31">
        <f t="shared" si="7212"/>
        <v>0</v>
      </c>
      <c r="H2119" s="31">
        <f t="shared" si="7213"/>
        <v>0</v>
      </c>
      <c r="I2119" s="31">
        <f t="shared" si="7214"/>
        <v>0</v>
      </c>
      <c r="J2119" s="31">
        <f t="shared" si="7215"/>
        <v>0</v>
      </c>
      <c r="K2119" s="31">
        <f t="shared" si="7216"/>
        <v>0</v>
      </c>
      <c r="L2119" s="31">
        <f t="shared" si="7004"/>
        <v>0</v>
      </c>
      <c r="M2119" s="31">
        <f t="shared" si="7005"/>
        <v>0</v>
      </c>
      <c r="N2119" s="31">
        <f t="shared" si="7006"/>
        <v>0</v>
      </c>
      <c r="O2119" s="31">
        <f t="shared" si="7217"/>
        <v>19826.932000000001</v>
      </c>
      <c r="P2119" s="31">
        <f t="shared" si="7218"/>
        <v>0</v>
      </c>
      <c r="Q2119" s="31">
        <f t="shared" si="7219"/>
        <v>0</v>
      </c>
      <c r="R2119" s="31">
        <f t="shared" si="7007"/>
        <v>19826.932000000001</v>
      </c>
      <c r="S2119" s="31">
        <f t="shared" si="7008"/>
        <v>0</v>
      </c>
      <c r="T2119" s="31">
        <f t="shared" si="7009"/>
        <v>0</v>
      </c>
      <c r="U2119" s="31">
        <f t="shared" si="7220"/>
        <v>0</v>
      </c>
      <c r="V2119" s="31">
        <f t="shared" si="7221"/>
        <v>0</v>
      </c>
      <c r="W2119" s="31">
        <f t="shared" si="7222"/>
        <v>0</v>
      </c>
      <c r="X2119" s="31">
        <f t="shared" si="7010"/>
        <v>19826.932000000001</v>
      </c>
      <c r="Y2119" s="31">
        <f t="shared" si="7011"/>
        <v>0</v>
      </c>
      <c r="Z2119" s="31">
        <f t="shared" si="7012"/>
        <v>0</v>
      </c>
      <c r="AA2119" s="31">
        <f t="shared" si="7223"/>
        <v>0</v>
      </c>
      <c r="AB2119" s="31">
        <f t="shared" si="7224"/>
        <v>0</v>
      </c>
      <c r="AC2119" s="31">
        <f t="shared" si="7225"/>
        <v>0</v>
      </c>
      <c r="AD2119" s="31">
        <f t="shared" si="7013"/>
        <v>19826.932000000001</v>
      </c>
      <c r="AE2119" s="31">
        <f t="shared" si="7014"/>
        <v>0</v>
      </c>
      <c r="AF2119" s="31">
        <f t="shared" si="7015"/>
        <v>0</v>
      </c>
      <c r="AG2119" s="31">
        <f t="shared" si="7226"/>
        <v>0</v>
      </c>
      <c r="AH2119" s="31">
        <f t="shared" si="7227"/>
        <v>0</v>
      </c>
      <c r="AI2119" s="31">
        <f t="shared" si="7228"/>
        <v>0</v>
      </c>
      <c r="AJ2119" s="31">
        <f t="shared" si="7016"/>
        <v>19826.932000000001</v>
      </c>
      <c r="AK2119" s="31">
        <f t="shared" si="7017"/>
        <v>0</v>
      </c>
      <c r="AL2119" s="31">
        <f t="shared" si="7018"/>
        <v>0</v>
      </c>
      <c r="AM2119" s="31">
        <f t="shared" si="7229"/>
        <v>0</v>
      </c>
      <c r="AN2119" s="31">
        <f t="shared" si="7230"/>
        <v>0</v>
      </c>
      <c r="AO2119" s="31">
        <f t="shared" si="7231"/>
        <v>0</v>
      </c>
      <c r="AP2119" s="31">
        <f t="shared" si="7019"/>
        <v>19826.932000000001</v>
      </c>
      <c r="AQ2119" s="31">
        <f t="shared" si="7020"/>
        <v>0</v>
      </c>
      <c r="AR2119" s="31">
        <f t="shared" si="7021"/>
        <v>0</v>
      </c>
      <c r="AS2119" s="31">
        <f t="shared" si="7232"/>
        <v>0</v>
      </c>
      <c r="AT2119" s="31">
        <f t="shared" si="7233"/>
        <v>0</v>
      </c>
      <c r="AU2119" s="31">
        <f t="shared" si="7234"/>
        <v>0</v>
      </c>
      <c r="AV2119" s="31">
        <f t="shared" si="7022"/>
        <v>19826.932000000001</v>
      </c>
      <c r="AW2119" s="31">
        <f t="shared" si="7023"/>
        <v>0</v>
      </c>
      <c r="AX2119" s="31">
        <f t="shared" si="7024"/>
        <v>0</v>
      </c>
      <c r="AY2119" s="31">
        <f t="shared" si="7235"/>
        <v>0</v>
      </c>
      <c r="AZ2119" s="31">
        <f t="shared" si="7236"/>
        <v>0</v>
      </c>
      <c r="BA2119" s="31">
        <f t="shared" si="7237"/>
        <v>0</v>
      </c>
      <c r="BB2119" s="31">
        <f t="shared" si="7025"/>
        <v>19826.932000000001</v>
      </c>
      <c r="BC2119" s="31">
        <f t="shared" si="7026"/>
        <v>0</v>
      </c>
      <c r="BD2119" s="31">
        <f t="shared" si="7027"/>
        <v>0</v>
      </c>
      <c r="BE2119" s="31">
        <f t="shared" si="7238"/>
        <v>0</v>
      </c>
      <c r="BF2119" s="31">
        <f t="shared" si="7239"/>
        <v>0</v>
      </c>
      <c r="BG2119" s="31">
        <f t="shared" si="7240"/>
        <v>0</v>
      </c>
      <c r="BH2119" s="31">
        <f t="shared" si="7028"/>
        <v>19826.932000000001</v>
      </c>
      <c r="BI2119" s="31">
        <f t="shared" si="7029"/>
        <v>0</v>
      </c>
      <c r="BJ2119" s="31">
        <f t="shared" si="7030"/>
        <v>0</v>
      </c>
      <c r="BK2119" s="31">
        <f t="shared" si="7241"/>
        <v>0</v>
      </c>
      <c r="BL2119" s="31">
        <f t="shared" si="7242"/>
        <v>0</v>
      </c>
      <c r="BM2119" s="31">
        <f t="shared" si="7243"/>
        <v>0</v>
      </c>
      <c r="BN2119" s="31">
        <f t="shared" si="7031"/>
        <v>19826.932000000001</v>
      </c>
      <c r="BO2119" s="31">
        <f t="shared" si="7032"/>
        <v>0</v>
      </c>
      <c r="BP2119" s="31">
        <f t="shared" si="7033"/>
        <v>0</v>
      </c>
      <c r="BQ2119" s="31">
        <f t="shared" si="7244"/>
        <v>0</v>
      </c>
      <c r="BR2119" s="31">
        <f t="shared" si="7245"/>
        <v>0</v>
      </c>
      <c r="BS2119" s="31">
        <f t="shared" si="7034"/>
        <v>19826.932000000001</v>
      </c>
      <c r="BT2119" s="31">
        <f t="shared" si="7035"/>
        <v>0</v>
      </c>
      <c r="BU2119" s="31">
        <f t="shared" si="7036"/>
        <v>0</v>
      </c>
      <c r="BV2119" s="31">
        <f t="shared" si="7246"/>
        <v>0</v>
      </c>
      <c r="BW2119" s="31">
        <f t="shared" si="7247"/>
        <v>0</v>
      </c>
      <c r="BX2119" s="31">
        <f t="shared" si="7037"/>
        <v>19826.932000000001</v>
      </c>
      <c r="BY2119" s="31">
        <f t="shared" si="7038"/>
        <v>0</v>
      </c>
      <c r="BZ2119" s="31">
        <f t="shared" si="7039"/>
        <v>0</v>
      </c>
      <c r="CA2119" s="31">
        <f t="shared" si="7248"/>
        <v>0</v>
      </c>
      <c r="CB2119" s="31">
        <f t="shared" si="7249"/>
        <v>0</v>
      </c>
      <c r="CC2119" s="31">
        <f t="shared" si="7250"/>
        <v>0</v>
      </c>
      <c r="CD2119" s="31">
        <f t="shared" si="7126"/>
        <v>19826.932000000001</v>
      </c>
      <c r="CE2119" s="31">
        <f t="shared" si="7127"/>
        <v>0</v>
      </c>
      <c r="CF2119" s="31">
        <f t="shared" si="7128"/>
        <v>0</v>
      </c>
      <c r="CG2119" s="31">
        <f t="shared" si="7251"/>
        <v>0</v>
      </c>
      <c r="CH2119" s="24"/>
      <c r="CI2119" s="40"/>
      <c r="CN2119" s="1" t="s">
        <v>30</v>
      </c>
    </row>
    <row r="2120" ht="15">
      <c r="A2120" s="41" t="s">
        <v>1212</v>
      </c>
      <c r="B2120" s="17">
        <v>810</v>
      </c>
      <c r="C2120" s="16" t="s">
        <v>66</v>
      </c>
      <c r="D2120" s="16" t="s">
        <v>42</v>
      </c>
      <c r="E2120" s="39" t="s">
        <v>1001</v>
      </c>
      <c r="F2120" s="31"/>
      <c r="G2120" s="31"/>
      <c r="H2120" s="31"/>
      <c r="I2120" s="31"/>
      <c r="J2120" s="31"/>
      <c r="K2120" s="31"/>
      <c r="L2120" s="31">
        <f t="shared" si="7004"/>
        <v>0</v>
      </c>
      <c r="M2120" s="31">
        <f t="shared" si="7005"/>
        <v>0</v>
      </c>
      <c r="N2120" s="31">
        <f t="shared" si="7006"/>
        <v>0</v>
      </c>
      <c r="O2120" s="31">
        <f>26.615+19800.317</f>
        <v>19826.932000000001</v>
      </c>
      <c r="P2120" s="31"/>
      <c r="Q2120" s="31"/>
      <c r="R2120" s="31">
        <f t="shared" si="7007"/>
        <v>19826.932000000001</v>
      </c>
      <c r="S2120" s="31">
        <f t="shared" si="7008"/>
        <v>0</v>
      </c>
      <c r="T2120" s="31">
        <f t="shared" si="7009"/>
        <v>0</v>
      </c>
      <c r="U2120" s="31"/>
      <c r="V2120" s="31"/>
      <c r="W2120" s="31"/>
      <c r="X2120" s="31">
        <f t="shared" si="7010"/>
        <v>19826.932000000001</v>
      </c>
      <c r="Y2120" s="31">
        <f t="shared" si="7011"/>
        <v>0</v>
      </c>
      <c r="Z2120" s="31">
        <f t="shared" si="7012"/>
        <v>0</v>
      </c>
      <c r="AA2120" s="31"/>
      <c r="AB2120" s="31"/>
      <c r="AC2120" s="31"/>
      <c r="AD2120" s="31">
        <f t="shared" si="7013"/>
        <v>19826.932000000001</v>
      </c>
      <c r="AE2120" s="31">
        <f t="shared" si="7014"/>
        <v>0</v>
      </c>
      <c r="AF2120" s="31">
        <f t="shared" si="7015"/>
        <v>0</v>
      </c>
      <c r="AG2120" s="31"/>
      <c r="AH2120" s="31"/>
      <c r="AI2120" s="31"/>
      <c r="AJ2120" s="31">
        <f t="shared" si="7016"/>
        <v>19826.932000000001</v>
      </c>
      <c r="AK2120" s="31">
        <f t="shared" si="7017"/>
        <v>0</v>
      </c>
      <c r="AL2120" s="31">
        <f t="shared" si="7018"/>
        <v>0</v>
      </c>
      <c r="AM2120" s="31"/>
      <c r="AN2120" s="31"/>
      <c r="AO2120" s="31"/>
      <c r="AP2120" s="31">
        <f t="shared" si="7019"/>
        <v>19826.932000000001</v>
      </c>
      <c r="AQ2120" s="31">
        <f t="shared" si="7020"/>
        <v>0</v>
      </c>
      <c r="AR2120" s="31">
        <f t="shared" si="7021"/>
        <v>0</v>
      </c>
      <c r="AS2120" s="31"/>
      <c r="AT2120" s="31"/>
      <c r="AU2120" s="31"/>
      <c r="AV2120" s="31">
        <f t="shared" si="7022"/>
        <v>19826.932000000001</v>
      </c>
      <c r="AW2120" s="31">
        <f t="shared" si="7023"/>
        <v>0</v>
      </c>
      <c r="AX2120" s="31">
        <f t="shared" si="7024"/>
        <v>0</v>
      </c>
      <c r="AY2120" s="31"/>
      <c r="AZ2120" s="31"/>
      <c r="BA2120" s="31"/>
      <c r="BB2120" s="31">
        <f t="shared" si="7025"/>
        <v>19826.932000000001</v>
      </c>
      <c r="BC2120" s="31">
        <f t="shared" si="7026"/>
        <v>0</v>
      </c>
      <c r="BD2120" s="31">
        <f t="shared" si="7027"/>
        <v>0</v>
      </c>
      <c r="BE2120" s="31"/>
      <c r="BF2120" s="31"/>
      <c r="BG2120" s="31"/>
      <c r="BH2120" s="31">
        <f t="shared" si="7028"/>
        <v>19826.932000000001</v>
      </c>
      <c r="BI2120" s="31">
        <f t="shared" si="7029"/>
        <v>0</v>
      </c>
      <c r="BJ2120" s="31">
        <f t="shared" si="7030"/>
        <v>0</v>
      </c>
      <c r="BK2120" s="31"/>
      <c r="BL2120" s="31"/>
      <c r="BM2120" s="31"/>
      <c r="BN2120" s="31">
        <f t="shared" si="7031"/>
        <v>19826.932000000001</v>
      </c>
      <c r="BO2120" s="31">
        <f t="shared" si="7032"/>
        <v>0</v>
      </c>
      <c r="BP2120" s="31">
        <f t="shared" si="7033"/>
        <v>0</v>
      </c>
      <c r="BQ2120" s="31"/>
      <c r="BR2120" s="31"/>
      <c r="BS2120" s="31">
        <f t="shared" si="7034"/>
        <v>19826.932000000001</v>
      </c>
      <c r="BT2120" s="31">
        <f t="shared" si="7035"/>
        <v>0</v>
      </c>
      <c r="BU2120" s="31">
        <f t="shared" si="7036"/>
        <v>0</v>
      </c>
      <c r="BV2120" s="31"/>
      <c r="BW2120" s="31"/>
      <c r="BX2120" s="31">
        <f t="shared" si="7037"/>
        <v>19826.932000000001</v>
      </c>
      <c r="BY2120" s="31">
        <f t="shared" si="7038"/>
        <v>0</v>
      </c>
      <c r="BZ2120" s="31">
        <f t="shared" si="7039"/>
        <v>0</v>
      </c>
      <c r="CA2120" s="31"/>
      <c r="CB2120" s="31"/>
      <c r="CC2120" s="31"/>
      <c r="CD2120" s="31">
        <f t="shared" si="7126"/>
        <v>19826.932000000001</v>
      </c>
      <c r="CE2120" s="31">
        <f t="shared" si="7127"/>
        <v>0</v>
      </c>
      <c r="CF2120" s="31">
        <f t="shared" si="7128"/>
        <v>0</v>
      </c>
      <c r="CG2120" s="31"/>
      <c r="CH2120" s="24"/>
      <c r="CI2120" s="40"/>
    </row>
    <row r="2121" ht="43.75">
      <c r="A2121" s="16" t="s">
        <v>1214</v>
      </c>
      <c r="B2121" s="17"/>
      <c r="C2121" s="16"/>
      <c r="D2121" s="16"/>
      <c r="E2121" s="39" t="s">
        <v>1215</v>
      </c>
      <c r="F2121" s="31">
        <f t="shared" si="7252"/>
        <v>160000</v>
      </c>
      <c r="G2121" s="31">
        <f t="shared" si="7212"/>
        <v>253846.29999999999</v>
      </c>
      <c r="H2121" s="31">
        <f t="shared" si="7213"/>
        <v>572096.09999999998</v>
      </c>
      <c r="I2121" s="31">
        <f t="shared" si="7214"/>
        <v>0</v>
      </c>
      <c r="J2121" s="31">
        <f t="shared" si="7215"/>
        <v>0</v>
      </c>
      <c r="K2121" s="31">
        <f t="shared" si="7216"/>
        <v>0</v>
      </c>
      <c r="L2121" s="31">
        <f t="shared" si="7004"/>
        <v>160000</v>
      </c>
      <c r="M2121" s="31">
        <f t="shared" si="7005"/>
        <v>253846.29999999999</v>
      </c>
      <c r="N2121" s="31">
        <f t="shared" si="7006"/>
        <v>572096.09999999998</v>
      </c>
      <c r="O2121" s="31">
        <f>O2122</f>
        <v>56581.707000000002</v>
      </c>
      <c r="P2121" s="31">
        <f t="shared" si="7218"/>
        <v>27201.609</v>
      </c>
      <c r="Q2121" s="31">
        <f t="shared" si="7219"/>
        <v>0</v>
      </c>
      <c r="R2121" s="31">
        <f t="shared" si="7007"/>
        <v>216581.70699999999</v>
      </c>
      <c r="S2121" s="31">
        <f t="shared" si="7008"/>
        <v>281047.90899999999</v>
      </c>
      <c r="T2121" s="31">
        <f t="shared" si="7009"/>
        <v>572096.09999999998</v>
      </c>
      <c r="U2121" s="31">
        <f t="shared" si="7220"/>
        <v>0</v>
      </c>
      <c r="V2121" s="31">
        <f t="shared" si="7221"/>
        <v>0</v>
      </c>
      <c r="W2121" s="31">
        <f t="shared" si="7222"/>
        <v>0</v>
      </c>
      <c r="X2121" s="31">
        <f t="shared" si="7010"/>
        <v>216581.70699999999</v>
      </c>
      <c r="Y2121" s="31">
        <f t="shared" si="7011"/>
        <v>281047.90899999999</v>
      </c>
      <c r="Z2121" s="31">
        <f t="shared" si="7012"/>
        <v>572096.09999999998</v>
      </c>
      <c r="AA2121" s="31">
        <f t="shared" si="7223"/>
        <v>0</v>
      </c>
      <c r="AB2121" s="31">
        <f t="shared" si="7224"/>
        <v>0</v>
      </c>
      <c r="AC2121" s="31">
        <f t="shared" si="7225"/>
        <v>0</v>
      </c>
      <c r="AD2121" s="31">
        <f t="shared" si="7013"/>
        <v>216581.70699999999</v>
      </c>
      <c r="AE2121" s="31">
        <f t="shared" si="7014"/>
        <v>281047.90899999999</v>
      </c>
      <c r="AF2121" s="31">
        <f t="shared" si="7015"/>
        <v>572096.09999999998</v>
      </c>
      <c r="AG2121" s="31">
        <f t="shared" si="7226"/>
        <v>0</v>
      </c>
      <c r="AH2121" s="31">
        <f t="shared" si="7227"/>
        <v>0</v>
      </c>
      <c r="AI2121" s="31">
        <f t="shared" si="7228"/>
        <v>0</v>
      </c>
      <c r="AJ2121" s="31">
        <f t="shared" si="7016"/>
        <v>216581.70699999999</v>
      </c>
      <c r="AK2121" s="31">
        <f t="shared" si="7017"/>
        <v>281047.90899999999</v>
      </c>
      <c r="AL2121" s="31">
        <f t="shared" si="7018"/>
        <v>572096.09999999998</v>
      </c>
      <c r="AM2121" s="31">
        <f t="shared" si="7229"/>
        <v>0</v>
      </c>
      <c r="AN2121" s="31">
        <f t="shared" si="7230"/>
        <v>0</v>
      </c>
      <c r="AO2121" s="31">
        <f t="shared" si="7231"/>
        <v>0</v>
      </c>
      <c r="AP2121" s="31">
        <f t="shared" si="7019"/>
        <v>216581.70699999999</v>
      </c>
      <c r="AQ2121" s="31">
        <f t="shared" si="7020"/>
        <v>281047.90899999999</v>
      </c>
      <c r="AR2121" s="31">
        <f t="shared" si="7021"/>
        <v>572096.09999999998</v>
      </c>
      <c r="AS2121" s="31">
        <f t="shared" si="7232"/>
        <v>0</v>
      </c>
      <c r="AT2121" s="31">
        <f t="shared" si="7233"/>
        <v>0</v>
      </c>
      <c r="AU2121" s="31">
        <f t="shared" si="7234"/>
        <v>0</v>
      </c>
      <c r="AV2121" s="31">
        <f t="shared" si="7022"/>
        <v>216581.70699999999</v>
      </c>
      <c r="AW2121" s="31">
        <f t="shared" si="7023"/>
        <v>281047.90899999999</v>
      </c>
      <c r="AX2121" s="31">
        <f t="shared" si="7024"/>
        <v>572096.09999999998</v>
      </c>
      <c r="AY2121" s="31">
        <f t="shared" si="7235"/>
        <v>0</v>
      </c>
      <c r="AZ2121" s="31">
        <f t="shared" si="7236"/>
        <v>0</v>
      </c>
      <c r="BA2121" s="31">
        <f t="shared" si="7237"/>
        <v>0</v>
      </c>
      <c r="BB2121" s="31">
        <f t="shared" si="7025"/>
        <v>216581.70699999999</v>
      </c>
      <c r="BC2121" s="31">
        <f t="shared" si="7026"/>
        <v>281047.90899999999</v>
      </c>
      <c r="BD2121" s="31">
        <f t="shared" si="7027"/>
        <v>572096.09999999998</v>
      </c>
      <c r="BE2121" s="31">
        <f t="shared" si="7238"/>
        <v>0</v>
      </c>
      <c r="BF2121" s="31">
        <f t="shared" si="7239"/>
        <v>0</v>
      </c>
      <c r="BG2121" s="31">
        <f t="shared" si="7240"/>
        <v>0</v>
      </c>
      <c r="BH2121" s="31">
        <f t="shared" si="7028"/>
        <v>216581.70699999999</v>
      </c>
      <c r="BI2121" s="31">
        <f t="shared" si="7029"/>
        <v>281047.90899999999</v>
      </c>
      <c r="BJ2121" s="31">
        <f t="shared" si="7030"/>
        <v>572096.09999999998</v>
      </c>
      <c r="BK2121" s="31">
        <f t="shared" si="7241"/>
        <v>-23600</v>
      </c>
      <c r="BL2121" s="31">
        <f t="shared" si="7242"/>
        <v>0</v>
      </c>
      <c r="BM2121" s="31">
        <f t="shared" si="7243"/>
        <v>0</v>
      </c>
      <c r="BN2121" s="31">
        <f t="shared" si="7031"/>
        <v>192981.70699999999</v>
      </c>
      <c r="BO2121" s="31">
        <f t="shared" si="7032"/>
        <v>281047.90899999999</v>
      </c>
      <c r="BP2121" s="31">
        <f t="shared" si="7033"/>
        <v>572096.09999999998</v>
      </c>
      <c r="BQ2121" s="31">
        <f t="shared" si="7244"/>
        <v>0</v>
      </c>
      <c r="BR2121" s="31">
        <f t="shared" si="7245"/>
        <v>0</v>
      </c>
      <c r="BS2121" s="31">
        <f t="shared" si="7034"/>
        <v>192981.70699999999</v>
      </c>
      <c r="BT2121" s="31">
        <f t="shared" si="7035"/>
        <v>281047.90899999999</v>
      </c>
      <c r="BU2121" s="31">
        <f t="shared" si="7036"/>
        <v>572096.09999999998</v>
      </c>
      <c r="BV2121" s="31">
        <f t="shared" si="7246"/>
        <v>0</v>
      </c>
      <c r="BW2121" s="31">
        <f t="shared" si="7247"/>
        <v>0</v>
      </c>
      <c r="BX2121" s="31">
        <f t="shared" si="7037"/>
        <v>192981.70699999999</v>
      </c>
      <c r="BY2121" s="31">
        <f t="shared" si="7038"/>
        <v>281047.90899999999</v>
      </c>
      <c r="BZ2121" s="31">
        <f t="shared" si="7039"/>
        <v>572096.09999999998</v>
      </c>
      <c r="CA2121" s="31">
        <f t="shared" si="7248"/>
        <v>0</v>
      </c>
      <c r="CB2121" s="31">
        <f t="shared" si="7249"/>
        <v>0</v>
      </c>
      <c r="CC2121" s="31">
        <f t="shared" si="7250"/>
        <v>0</v>
      </c>
      <c r="CD2121" s="31">
        <f t="shared" si="7126"/>
        <v>192981.70699999999</v>
      </c>
      <c r="CE2121" s="31">
        <f t="shared" si="7127"/>
        <v>281047.90899999999</v>
      </c>
      <c r="CF2121" s="31">
        <f t="shared" si="7128"/>
        <v>572096.09999999998</v>
      </c>
      <c r="CG2121" s="31">
        <f t="shared" si="7251"/>
        <v>0</v>
      </c>
      <c r="CH2121" s="24"/>
      <c r="CI2121" s="40"/>
      <c r="CL2121" s="1" t="s">
        <v>28</v>
      </c>
    </row>
    <row r="2122" ht="43.75">
      <c r="A2122" s="16" t="s">
        <v>1216</v>
      </c>
      <c r="B2122" s="17"/>
      <c r="C2122" s="16"/>
      <c r="D2122" s="16"/>
      <c r="E2122" s="39" t="s">
        <v>1217</v>
      </c>
      <c r="F2122" s="31">
        <f>F2123+F2126</f>
        <v>160000</v>
      </c>
      <c r="G2122" s="31">
        <f>G2123+G2126</f>
        <v>253846.29999999999</v>
      </c>
      <c r="H2122" s="31">
        <f>H2123+H2126</f>
        <v>572096.09999999998</v>
      </c>
      <c r="I2122" s="31">
        <f>I2123+I2126</f>
        <v>0</v>
      </c>
      <c r="J2122" s="31">
        <f>J2123+J2126</f>
        <v>0</v>
      </c>
      <c r="K2122" s="31">
        <f>K2123+K2126</f>
        <v>0</v>
      </c>
      <c r="L2122" s="31">
        <f t="shared" si="7004"/>
        <v>160000</v>
      </c>
      <c r="M2122" s="31">
        <f t="shared" si="7005"/>
        <v>253846.29999999999</v>
      </c>
      <c r="N2122" s="31">
        <f t="shared" si="7006"/>
        <v>572096.09999999998</v>
      </c>
      <c r="O2122" s="31">
        <f>O2123+O2126</f>
        <v>56581.707000000002</v>
      </c>
      <c r="P2122" s="31">
        <f>P2123+P2126</f>
        <v>27201.609</v>
      </c>
      <c r="Q2122" s="31">
        <f>Q2123+Q2126</f>
        <v>0</v>
      </c>
      <c r="R2122" s="31">
        <f t="shared" si="7007"/>
        <v>216581.70699999999</v>
      </c>
      <c r="S2122" s="31">
        <f t="shared" si="7008"/>
        <v>281047.90899999999</v>
      </c>
      <c r="T2122" s="31">
        <f t="shared" si="7009"/>
        <v>572096.09999999998</v>
      </c>
      <c r="U2122" s="31">
        <f>U2123+U2126</f>
        <v>0</v>
      </c>
      <c r="V2122" s="31">
        <f>V2123+V2126</f>
        <v>0</v>
      </c>
      <c r="W2122" s="31">
        <f>W2123+W2126</f>
        <v>0</v>
      </c>
      <c r="X2122" s="31">
        <f t="shared" si="7010"/>
        <v>216581.70699999999</v>
      </c>
      <c r="Y2122" s="31">
        <f t="shared" si="7011"/>
        <v>281047.90899999999</v>
      </c>
      <c r="Z2122" s="31">
        <f t="shared" si="7012"/>
        <v>572096.09999999998</v>
      </c>
      <c r="AA2122" s="31">
        <f>AA2123+AA2126</f>
        <v>0</v>
      </c>
      <c r="AB2122" s="31">
        <f>AB2123+AB2126</f>
        <v>0</v>
      </c>
      <c r="AC2122" s="31">
        <f>AC2123+AC2126</f>
        <v>0</v>
      </c>
      <c r="AD2122" s="31">
        <f t="shared" si="7013"/>
        <v>216581.70699999999</v>
      </c>
      <c r="AE2122" s="31">
        <f t="shared" si="7014"/>
        <v>281047.90899999999</v>
      </c>
      <c r="AF2122" s="31">
        <f t="shared" si="7015"/>
        <v>572096.09999999998</v>
      </c>
      <c r="AG2122" s="31">
        <f>AG2123+AG2126</f>
        <v>0</v>
      </c>
      <c r="AH2122" s="31">
        <f>AH2123+AH2126</f>
        <v>0</v>
      </c>
      <c r="AI2122" s="31">
        <f>AI2123+AI2126</f>
        <v>0</v>
      </c>
      <c r="AJ2122" s="31">
        <f t="shared" si="7016"/>
        <v>216581.70699999999</v>
      </c>
      <c r="AK2122" s="31">
        <f t="shared" si="7017"/>
        <v>281047.90899999999</v>
      </c>
      <c r="AL2122" s="31">
        <f t="shared" si="7018"/>
        <v>572096.09999999998</v>
      </c>
      <c r="AM2122" s="31">
        <f>AM2123+AM2126</f>
        <v>0</v>
      </c>
      <c r="AN2122" s="31">
        <f>AN2123+AN2126</f>
        <v>0</v>
      </c>
      <c r="AO2122" s="31">
        <f>AO2123+AO2126</f>
        <v>0</v>
      </c>
      <c r="AP2122" s="31">
        <f t="shared" si="7019"/>
        <v>216581.70699999999</v>
      </c>
      <c r="AQ2122" s="31">
        <f t="shared" si="7020"/>
        <v>281047.90899999999</v>
      </c>
      <c r="AR2122" s="31">
        <f t="shared" si="7021"/>
        <v>572096.09999999998</v>
      </c>
      <c r="AS2122" s="31">
        <f>AS2123+AS2126</f>
        <v>0</v>
      </c>
      <c r="AT2122" s="31">
        <f>AT2123+AT2126</f>
        <v>0</v>
      </c>
      <c r="AU2122" s="31">
        <f>AU2123+AU2126</f>
        <v>0</v>
      </c>
      <c r="AV2122" s="31">
        <f t="shared" si="7022"/>
        <v>216581.70699999999</v>
      </c>
      <c r="AW2122" s="31">
        <f t="shared" si="7023"/>
        <v>281047.90899999999</v>
      </c>
      <c r="AX2122" s="31">
        <f t="shared" si="7024"/>
        <v>572096.09999999998</v>
      </c>
      <c r="AY2122" s="31">
        <f>AY2123+AY2126</f>
        <v>0</v>
      </c>
      <c r="AZ2122" s="31">
        <f>AZ2123+AZ2126</f>
        <v>0</v>
      </c>
      <c r="BA2122" s="31">
        <f>BA2123+BA2126</f>
        <v>0</v>
      </c>
      <c r="BB2122" s="31">
        <f t="shared" si="7025"/>
        <v>216581.70699999999</v>
      </c>
      <c r="BC2122" s="31">
        <f t="shared" si="7026"/>
        <v>281047.90899999999</v>
      </c>
      <c r="BD2122" s="31">
        <f t="shared" si="7027"/>
        <v>572096.09999999998</v>
      </c>
      <c r="BE2122" s="31">
        <f>BE2123+BE2126</f>
        <v>0</v>
      </c>
      <c r="BF2122" s="31">
        <f>BF2123+BF2126</f>
        <v>0</v>
      </c>
      <c r="BG2122" s="31">
        <f>BG2123+BG2126</f>
        <v>0</v>
      </c>
      <c r="BH2122" s="31">
        <f t="shared" si="7028"/>
        <v>216581.70699999999</v>
      </c>
      <c r="BI2122" s="31">
        <f t="shared" si="7029"/>
        <v>281047.90899999999</v>
      </c>
      <c r="BJ2122" s="31">
        <f t="shared" si="7030"/>
        <v>572096.09999999998</v>
      </c>
      <c r="BK2122" s="31">
        <f>BK2123+BK2126</f>
        <v>-23600</v>
      </c>
      <c r="BL2122" s="31">
        <f>BL2123+BL2126</f>
        <v>0</v>
      </c>
      <c r="BM2122" s="31">
        <f>BM2123+BM2126</f>
        <v>0</v>
      </c>
      <c r="BN2122" s="31">
        <f t="shared" si="7031"/>
        <v>192981.70699999999</v>
      </c>
      <c r="BO2122" s="31">
        <f t="shared" si="7032"/>
        <v>281047.90899999999</v>
      </c>
      <c r="BP2122" s="31">
        <f t="shared" si="7033"/>
        <v>572096.09999999998</v>
      </c>
      <c r="BQ2122" s="31">
        <f>BQ2123+BQ2126</f>
        <v>0</v>
      </c>
      <c r="BR2122" s="31">
        <f>BR2123+BR2126</f>
        <v>0</v>
      </c>
      <c r="BS2122" s="31">
        <f t="shared" si="7034"/>
        <v>192981.70699999999</v>
      </c>
      <c r="BT2122" s="31">
        <f t="shared" si="7035"/>
        <v>281047.90899999999</v>
      </c>
      <c r="BU2122" s="31">
        <f t="shared" si="7036"/>
        <v>572096.09999999998</v>
      </c>
      <c r="BV2122" s="31">
        <f>BV2123+BV2126</f>
        <v>0</v>
      </c>
      <c r="BW2122" s="31">
        <f>BW2123+BW2126</f>
        <v>0</v>
      </c>
      <c r="BX2122" s="31">
        <f t="shared" si="7037"/>
        <v>192981.70699999999</v>
      </c>
      <c r="BY2122" s="31">
        <f t="shared" si="7038"/>
        <v>281047.90899999999</v>
      </c>
      <c r="BZ2122" s="31">
        <f t="shared" si="7039"/>
        <v>572096.09999999998</v>
      </c>
      <c r="CA2122" s="31">
        <f>CA2123+CA2126</f>
        <v>0</v>
      </c>
      <c r="CB2122" s="31">
        <f>CB2123+CB2126</f>
        <v>0</v>
      </c>
      <c r="CC2122" s="31">
        <f>CC2123+CC2126</f>
        <v>0</v>
      </c>
      <c r="CD2122" s="31">
        <f t="shared" si="7126"/>
        <v>192981.70699999999</v>
      </c>
      <c r="CE2122" s="31">
        <f t="shared" si="7127"/>
        <v>281047.90899999999</v>
      </c>
      <c r="CF2122" s="31">
        <f t="shared" si="7128"/>
        <v>572096.09999999998</v>
      </c>
      <c r="CG2122" s="31">
        <f>CG2123+CG2126</f>
        <v>0</v>
      </c>
      <c r="CH2122" s="24"/>
      <c r="CI2122" s="40"/>
      <c r="CO2122" s="1" t="s">
        <v>31</v>
      </c>
    </row>
    <row r="2123" ht="29.850000000000001">
      <c r="A2123" s="16" t="s">
        <v>1216</v>
      </c>
      <c r="B2123" s="17">
        <v>200</v>
      </c>
      <c r="C2123" s="16"/>
      <c r="D2123" s="16"/>
      <c r="E2123" s="39" t="s">
        <v>40</v>
      </c>
      <c r="F2123" s="31">
        <f t="shared" ref="F2123:F2132" si="7253">F2124</f>
        <v>160000</v>
      </c>
      <c r="G2123" s="31">
        <f t="shared" ref="G2123:G2132" si="7254">G2124</f>
        <v>253846.29999999999</v>
      </c>
      <c r="H2123" s="31">
        <f t="shared" ref="H2123:H2132" si="7255">H2124</f>
        <v>572096.09999999998</v>
      </c>
      <c r="I2123" s="31">
        <f t="shared" ref="I2123:I2132" si="7256">I2124</f>
        <v>0</v>
      </c>
      <c r="J2123" s="31">
        <f t="shared" ref="J2123:J2132" si="7257">J2124</f>
        <v>0</v>
      </c>
      <c r="K2123" s="31">
        <f t="shared" ref="K2123:K2132" si="7258">K2124</f>
        <v>0</v>
      </c>
      <c r="L2123" s="31">
        <f t="shared" si="7004"/>
        <v>160000</v>
      </c>
      <c r="M2123" s="31">
        <f t="shared" si="7005"/>
        <v>253846.29999999999</v>
      </c>
      <c r="N2123" s="31">
        <f t="shared" si="7006"/>
        <v>572096.09999999998</v>
      </c>
      <c r="O2123" s="31">
        <f t="shared" ref="O2123:O2132" si="7259">O2124</f>
        <v>0</v>
      </c>
      <c r="P2123" s="31">
        <f t="shared" ref="P2123:P2132" si="7260">P2124</f>
        <v>26609.212</v>
      </c>
      <c r="Q2123" s="31">
        <f t="shared" ref="Q2123:Q2132" si="7261">Q2124</f>
        <v>0</v>
      </c>
      <c r="R2123" s="31">
        <f t="shared" si="7007"/>
        <v>160000</v>
      </c>
      <c r="S2123" s="31">
        <f t="shared" si="7008"/>
        <v>280455.51199999999</v>
      </c>
      <c r="T2123" s="31">
        <f t="shared" si="7009"/>
        <v>572096.09999999998</v>
      </c>
      <c r="U2123" s="31">
        <f t="shared" ref="U2123:U2132" si="7262">U2124</f>
        <v>0</v>
      </c>
      <c r="V2123" s="31">
        <f t="shared" ref="V2123:V2132" si="7263">V2124</f>
        <v>0</v>
      </c>
      <c r="W2123" s="31">
        <f t="shared" ref="W2123:W2132" si="7264">W2124</f>
        <v>0</v>
      </c>
      <c r="X2123" s="31">
        <f t="shared" si="7010"/>
        <v>160000</v>
      </c>
      <c r="Y2123" s="31">
        <f t="shared" si="7011"/>
        <v>280455.51199999999</v>
      </c>
      <c r="Z2123" s="31">
        <f t="shared" si="7012"/>
        <v>572096.09999999998</v>
      </c>
      <c r="AA2123" s="31">
        <f t="shared" ref="AA2123:AA2132" si="7265">AA2124</f>
        <v>0</v>
      </c>
      <c r="AB2123" s="31">
        <f t="shared" ref="AB2123:AB2132" si="7266">AB2124</f>
        <v>0</v>
      </c>
      <c r="AC2123" s="31">
        <f t="shared" ref="AC2123:AC2132" si="7267">AC2124</f>
        <v>0</v>
      </c>
      <c r="AD2123" s="31">
        <f t="shared" si="7013"/>
        <v>160000</v>
      </c>
      <c r="AE2123" s="31">
        <f t="shared" si="7014"/>
        <v>280455.51199999999</v>
      </c>
      <c r="AF2123" s="31">
        <f t="shared" si="7015"/>
        <v>572096.09999999998</v>
      </c>
      <c r="AG2123" s="31">
        <f t="shared" ref="AG2123:AG2132" si="7268">AG2124</f>
        <v>0</v>
      </c>
      <c r="AH2123" s="31">
        <f t="shared" ref="AH2123:AH2132" si="7269">AH2124</f>
        <v>0</v>
      </c>
      <c r="AI2123" s="31">
        <f t="shared" ref="AI2123:AI2132" si="7270">AI2124</f>
        <v>0</v>
      </c>
      <c r="AJ2123" s="31">
        <f t="shared" si="7016"/>
        <v>160000</v>
      </c>
      <c r="AK2123" s="31">
        <f t="shared" si="7017"/>
        <v>280455.51199999999</v>
      </c>
      <c r="AL2123" s="31">
        <f t="shared" si="7018"/>
        <v>572096.09999999998</v>
      </c>
      <c r="AM2123" s="31">
        <f t="shared" ref="AM2123:AM2132" si="7271">AM2124</f>
        <v>0</v>
      </c>
      <c r="AN2123" s="31">
        <f t="shared" ref="AN2123:AN2132" si="7272">AN2124</f>
        <v>0</v>
      </c>
      <c r="AO2123" s="31">
        <f t="shared" ref="AO2123:AO2132" si="7273">AO2124</f>
        <v>0</v>
      </c>
      <c r="AP2123" s="31">
        <f t="shared" si="7019"/>
        <v>160000</v>
      </c>
      <c r="AQ2123" s="31">
        <f t="shared" si="7020"/>
        <v>280455.51199999999</v>
      </c>
      <c r="AR2123" s="31">
        <f t="shared" si="7021"/>
        <v>572096.09999999998</v>
      </c>
      <c r="AS2123" s="31">
        <f t="shared" ref="AS2123:AS2132" si="7274">AS2124</f>
        <v>0</v>
      </c>
      <c r="AT2123" s="31">
        <f t="shared" ref="AT2123:AT2132" si="7275">AT2124</f>
        <v>0</v>
      </c>
      <c r="AU2123" s="31">
        <f t="shared" ref="AU2123:AU2132" si="7276">AU2124</f>
        <v>0</v>
      </c>
      <c r="AV2123" s="31">
        <f t="shared" si="7022"/>
        <v>160000</v>
      </c>
      <c r="AW2123" s="31">
        <f t="shared" si="7023"/>
        <v>280455.51199999999</v>
      </c>
      <c r="AX2123" s="31">
        <f t="shared" si="7024"/>
        <v>572096.09999999998</v>
      </c>
      <c r="AY2123" s="31">
        <f t="shared" ref="AY2123:AY2132" si="7277">AY2124</f>
        <v>0</v>
      </c>
      <c r="AZ2123" s="31">
        <f t="shared" ref="AZ2123:AZ2132" si="7278">AZ2124</f>
        <v>0</v>
      </c>
      <c r="BA2123" s="31">
        <f t="shared" ref="BA2123:BA2132" si="7279">BA2124</f>
        <v>0</v>
      </c>
      <c r="BB2123" s="31">
        <f t="shared" si="7025"/>
        <v>160000</v>
      </c>
      <c r="BC2123" s="31">
        <f t="shared" si="7026"/>
        <v>280455.51199999999</v>
      </c>
      <c r="BD2123" s="31">
        <f t="shared" si="7027"/>
        <v>572096.09999999998</v>
      </c>
      <c r="BE2123" s="31">
        <f t="shared" ref="BE2123:BE2132" si="7280">BE2124</f>
        <v>0</v>
      </c>
      <c r="BF2123" s="31">
        <f t="shared" ref="BF2123:BF2132" si="7281">BF2124</f>
        <v>0</v>
      </c>
      <c r="BG2123" s="31">
        <f t="shared" ref="BG2123:BG2132" si="7282">BG2124</f>
        <v>0</v>
      </c>
      <c r="BH2123" s="31">
        <f t="shared" si="7028"/>
        <v>160000</v>
      </c>
      <c r="BI2123" s="31">
        <f t="shared" si="7029"/>
        <v>280455.51199999999</v>
      </c>
      <c r="BJ2123" s="31">
        <f t="shared" si="7030"/>
        <v>572096.09999999998</v>
      </c>
      <c r="BK2123" s="31">
        <f t="shared" ref="BK2123:BK2132" si="7283">BK2124</f>
        <v>-23600</v>
      </c>
      <c r="BL2123" s="31">
        <f t="shared" ref="BL2123:BL2132" si="7284">BL2124</f>
        <v>0</v>
      </c>
      <c r="BM2123" s="31">
        <f t="shared" ref="BM2123:BM2132" si="7285">BM2124</f>
        <v>0</v>
      </c>
      <c r="BN2123" s="31">
        <f t="shared" si="7031"/>
        <v>136400</v>
      </c>
      <c r="BO2123" s="31">
        <f t="shared" si="7032"/>
        <v>280455.51199999999</v>
      </c>
      <c r="BP2123" s="31">
        <f t="shared" si="7033"/>
        <v>572096.09999999998</v>
      </c>
      <c r="BQ2123" s="31">
        <f t="shared" ref="BQ2123:BQ2132" si="7286">BQ2124</f>
        <v>0</v>
      </c>
      <c r="BR2123" s="31">
        <f t="shared" ref="BR2123:BR2132" si="7287">BR2124</f>
        <v>0</v>
      </c>
      <c r="BS2123" s="31">
        <f t="shared" si="7034"/>
        <v>136400</v>
      </c>
      <c r="BT2123" s="31">
        <f t="shared" si="7035"/>
        <v>280455.51199999999</v>
      </c>
      <c r="BU2123" s="31">
        <f t="shared" si="7036"/>
        <v>572096.09999999998</v>
      </c>
      <c r="BV2123" s="31">
        <f t="shared" ref="BV2123:BV2132" si="7288">BV2124</f>
        <v>0</v>
      </c>
      <c r="BW2123" s="31">
        <f t="shared" ref="BW2123:BW2132" si="7289">BW2124</f>
        <v>0</v>
      </c>
      <c r="BX2123" s="31">
        <f t="shared" si="7037"/>
        <v>136400</v>
      </c>
      <c r="BY2123" s="31">
        <f t="shared" si="7038"/>
        <v>280455.51199999999</v>
      </c>
      <c r="BZ2123" s="31">
        <f t="shared" si="7039"/>
        <v>572096.09999999998</v>
      </c>
      <c r="CA2123" s="31">
        <f t="shared" ref="CA2123:CA2132" si="7290">CA2124</f>
        <v>0</v>
      </c>
      <c r="CB2123" s="31">
        <f t="shared" ref="CB2123:CB2132" si="7291">CB2124</f>
        <v>0</v>
      </c>
      <c r="CC2123" s="31">
        <f t="shared" ref="CC2123:CC2132" si="7292">CC2124</f>
        <v>0</v>
      </c>
      <c r="CD2123" s="31">
        <f t="shared" si="7126"/>
        <v>136400</v>
      </c>
      <c r="CE2123" s="31">
        <f t="shared" si="7127"/>
        <v>280455.51199999999</v>
      </c>
      <c r="CF2123" s="31">
        <f t="shared" si="7128"/>
        <v>572096.09999999998</v>
      </c>
      <c r="CG2123" s="31">
        <f t="shared" ref="CG2123:CG2132" si="7293">CG2124</f>
        <v>0</v>
      </c>
      <c r="CH2123" s="24"/>
      <c r="CI2123" s="40"/>
      <c r="CM2123" s="1" t="s">
        <v>29</v>
      </c>
    </row>
    <row r="2124" ht="43.75">
      <c r="A2124" s="16" t="s">
        <v>1216</v>
      </c>
      <c r="B2124" s="17">
        <v>240</v>
      </c>
      <c r="C2124" s="16"/>
      <c r="D2124" s="16"/>
      <c r="E2124" s="39" t="s">
        <v>41</v>
      </c>
      <c r="F2124" s="31">
        <f t="shared" si="7253"/>
        <v>160000</v>
      </c>
      <c r="G2124" s="31">
        <f t="shared" si="7254"/>
        <v>253846.29999999999</v>
      </c>
      <c r="H2124" s="31">
        <f t="shared" si="7255"/>
        <v>572096.09999999998</v>
      </c>
      <c r="I2124" s="31">
        <f t="shared" si="7256"/>
        <v>0</v>
      </c>
      <c r="J2124" s="31">
        <f t="shared" si="7257"/>
        <v>0</v>
      </c>
      <c r="K2124" s="31">
        <f t="shared" si="7258"/>
        <v>0</v>
      </c>
      <c r="L2124" s="31">
        <f t="shared" si="7004"/>
        <v>160000</v>
      </c>
      <c r="M2124" s="31">
        <f t="shared" si="7005"/>
        <v>253846.29999999999</v>
      </c>
      <c r="N2124" s="31">
        <f t="shared" si="7006"/>
        <v>572096.09999999998</v>
      </c>
      <c r="O2124" s="31">
        <f t="shared" si="7259"/>
        <v>0</v>
      </c>
      <c r="P2124" s="31">
        <f t="shared" si="7260"/>
        <v>26609.212</v>
      </c>
      <c r="Q2124" s="31">
        <f t="shared" si="7261"/>
        <v>0</v>
      </c>
      <c r="R2124" s="31">
        <f t="shared" si="7007"/>
        <v>160000</v>
      </c>
      <c r="S2124" s="31">
        <f t="shared" si="7008"/>
        <v>280455.51199999999</v>
      </c>
      <c r="T2124" s="31">
        <f t="shared" si="7009"/>
        <v>572096.09999999998</v>
      </c>
      <c r="U2124" s="31">
        <f t="shared" si="7262"/>
        <v>0</v>
      </c>
      <c r="V2124" s="31">
        <f t="shared" si="7263"/>
        <v>0</v>
      </c>
      <c r="W2124" s="31">
        <f t="shared" si="7264"/>
        <v>0</v>
      </c>
      <c r="X2124" s="31">
        <f t="shared" si="7010"/>
        <v>160000</v>
      </c>
      <c r="Y2124" s="31">
        <f t="shared" si="7011"/>
        <v>280455.51199999999</v>
      </c>
      <c r="Z2124" s="31">
        <f t="shared" si="7012"/>
        <v>572096.09999999998</v>
      </c>
      <c r="AA2124" s="31">
        <f t="shared" si="7265"/>
        <v>0</v>
      </c>
      <c r="AB2124" s="31">
        <f t="shared" si="7266"/>
        <v>0</v>
      </c>
      <c r="AC2124" s="31">
        <f t="shared" si="7267"/>
        <v>0</v>
      </c>
      <c r="AD2124" s="31">
        <f t="shared" si="7013"/>
        <v>160000</v>
      </c>
      <c r="AE2124" s="31">
        <f t="shared" si="7014"/>
        <v>280455.51199999999</v>
      </c>
      <c r="AF2124" s="31">
        <f t="shared" si="7015"/>
        <v>572096.09999999998</v>
      </c>
      <c r="AG2124" s="31">
        <f t="shared" si="7268"/>
        <v>0</v>
      </c>
      <c r="AH2124" s="31">
        <f t="shared" si="7269"/>
        <v>0</v>
      </c>
      <c r="AI2124" s="31">
        <f t="shared" si="7270"/>
        <v>0</v>
      </c>
      <c r="AJ2124" s="31">
        <f t="shared" si="7016"/>
        <v>160000</v>
      </c>
      <c r="AK2124" s="31">
        <f t="shared" si="7017"/>
        <v>280455.51199999999</v>
      </c>
      <c r="AL2124" s="31">
        <f t="shared" si="7018"/>
        <v>572096.09999999998</v>
      </c>
      <c r="AM2124" s="31">
        <f t="shared" si="7271"/>
        <v>0</v>
      </c>
      <c r="AN2124" s="31">
        <f t="shared" si="7272"/>
        <v>0</v>
      </c>
      <c r="AO2124" s="31">
        <f t="shared" si="7273"/>
        <v>0</v>
      </c>
      <c r="AP2124" s="31">
        <f t="shared" si="7019"/>
        <v>160000</v>
      </c>
      <c r="AQ2124" s="31">
        <f t="shared" si="7020"/>
        <v>280455.51199999999</v>
      </c>
      <c r="AR2124" s="31">
        <f t="shared" si="7021"/>
        <v>572096.09999999998</v>
      </c>
      <c r="AS2124" s="31">
        <f t="shared" si="7274"/>
        <v>0</v>
      </c>
      <c r="AT2124" s="31">
        <f t="shared" si="7275"/>
        <v>0</v>
      </c>
      <c r="AU2124" s="31">
        <f t="shared" si="7276"/>
        <v>0</v>
      </c>
      <c r="AV2124" s="31">
        <f t="shared" si="7022"/>
        <v>160000</v>
      </c>
      <c r="AW2124" s="31">
        <f t="shared" si="7023"/>
        <v>280455.51199999999</v>
      </c>
      <c r="AX2124" s="31">
        <f t="shared" si="7024"/>
        <v>572096.09999999998</v>
      </c>
      <c r="AY2124" s="31">
        <f t="shared" si="7277"/>
        <v>0</v>
      </c>
      <c r="AZ2124" s="31">
        <f t="shared" si="7278"/>
        <v>0</v>
      </c>
      <c r="BA2124" s="31">
        <f t="shared" si="7279"/>
        <v>0</v>
      </c>
      <c r="BB2124" s="31">
        <f t="shared" si="7025"/>
        <v>160000</v>
      </c>
      <c r="BC2124" s="31">
        <f t="shared" si="7026"/>
        <v>280455.51199999999</v>
      </c>
      <c r="BD2124" s="31">
        <f t="shared" si="7027"/>
        <v>572096.09999999998</v>
      </c>
      <c r="BE2124" s="31">
        <f t="shared" si="7280"/>
        <v>0</v>
      </c>
      <c r="BF2124" s="31">
        <f t="shared" si="7281"/>
        <v>0</v>
      </c>
      <c r="BG2124" s="31">
        <f t="shared" si="7282"/>
        <v>0</v>
      </c>
      <c r="BH2124" s="31">
        <f t="shared" si="7028"/>
        <v>160000</v>
      </c>
      <c r="BI2124" s="31">
        <f t="shared" si="7029"/>
        <v>280455.51199999999</v>
      </c>
      <c r="BJ2124" s="31">
        <f t="shared" si="7030"/>
        <v>572096.09999999998</v>
      </c>
      <c r="BK2124" s="31">
        <f t="shared" si="7283"/>
        <v>-23600</v>
      </c>
      <c r="BL2124" s="31">
        <f t="shared" si="7284"/>
        <v>0</v>
      </c>
      <c r="BM2124" s="31">
        <f t="shared" si="7285"/>
        <v>0</v>
      </c>
      <c r="BN2124" s="31">
        <f t="shared" si="7031"/>
        <v>136400</v>
      </c>
      <c r="BO2124" s="31">
        <f t="shared" si="7032"/>
        <v>280455.51199999999</v>
      </c>
      <c r="BP2124" s="31">
        <f t="shared" si="7033"/>
        <v>572096.09999999998</v>
      </c>
      <c r="BQ2124" s="31">
        <f t="shared" si="7286"/>
        <v>0</v>
      </c>
      <c r="BR2124" s="31">
        <f t="shared" si="7287"/>
        <v>0</v>
      </c>
      <c r="BS2124" s="31">
        <f t="shared" si="7034"/>
        <v>136400</v>
      </c>
      <c r="BT2124" s="31">
        <f t="shared" si="7035"/>
        <v>280455.51199999999</v>
      </c>
      <c r="BU2124" s="31">
        <f t="shared" si="7036"/>
        <v>572096.09999999998</v>
      </c>
      <c r="BV2124" s="31">
        <f t="shared" si="7288"/>
        <v>0</v>
      </c>
      <c r="BW2124" s="31">
        <f t="shared" si="7289"/>
        <v>0</v>
      </c>
      <c r="BX2124" s="31">
        <f t="shared" si="7037"/>
        <v>136400</v>
      </c>
      <c r="BY2124" s="31">
        <f t="shared" si="7038"/>
        <v>280455.51199999999</v>
      </c>
      <c r="BZ2124" s="31">
        <f t="shared" si="7039"/>
        <v>572096.09999999998</v>
      </c>
      <c r="CA2124" s="31">
        <f t="shared" si="7290"/>
        <v>0</v>
      </c>
      <c r="CB2124" s="31">
        <f t="shared" si="7291"/>
        <v>0</v>
      </c>
      <c r="CC2124" s="31">
        <f t="shared" si="7292"/>
        <v>0</v>
      </c>
      <c r="CD2124" s="31">
        <f t="shared" si="7126"/>
        <v>136400</v>
      </c>
      <c r="CE2124" s="31">
        <f t="shared" si="7127"/>
        <v>280455.51199999999</v>
      </c>
      <c r="CF2124" s="31">
        <f t="shared" si="7128"/>
        <v>572096.09999999998</v>
      </c>
      <c r="CG2124" s="31">
        <f t="shared" si="7293"/>
        <v>0</v>
      </c>
      <c r="CH2124" s="24"/>
      <c r="CI2124" s="40"/>
      <c r="CN2124" s="1" t="s">
        <v>30</v>
      </c>
    </row>
    <row r="2125" ht="15">
      <c r="A2125" s="16" t="s">
        <v>1216</v>
      </c>
      <c r="B2125" s="17">
        <v>240</v>
      </c>
      <c r="C2125" s="16" t="s">
        <v>66</v>
      </c>
      <c r="D2125" s="16" t="s">
        <v>42</v>
      </c>
      <c r="E2125" s="39" t="s">
        <v>1001</v>
      </c>
      <c r="F2125" s="31">
        <v>160000</v>
      </c>
      <c r="G2125" s="31">
        <v>253846.29999999999</v>
      </c>
      <c r="H2125" s="31">
        <v>572096.09999999998</v>
      </c>
      <c r="I2125" s="31"/>
      <c r="J2125" s="31"/>
      <c r="K2125" s="31"/>
      <c r="L2125" s="31">
        <f t="shared" ref="L2125:L2188" si="7294">F2125+I2125</f>
        <v>160000</v>
      </c>
      <c r="M2125" s="31">
        <f t="shared" ref="M2125:M2188" si="7295">G2125+J2125</f>
        <v>253846.29999999999</v>
      </c>
      <c r="N2125" s="31">
        <f t="shared" ref="N2125:N2188" si="7296">H2125+K2125</f>
        <v>572096.09999999998</v>
      </c>
      <c r="O2125" s="31"/>
      <c r="P2125" s="31">
        <v>26609.212</v>
      </c>
      <c r="Q2125" s="31"/>
      <c r="R2125" s="31">
        <f t="shared" ref="R2125:R2188" si="7297">L2125+O2125</f>
        <v>160000</v>
      </c>
      <c r="S2125" s="31">
        <f t="shared" ref="S2125:S2188" si="7298">M2125+P2125</f>
        <v>280455.51199999999</v>
      </c>
      <c r="T2125" s="31">
        <f t="shared" ref="T2125:T2188" si="7299">N2125+Q2125</f>
        <v>572096.09999999998</v>
      </c>
      <c r="U2125" s="31"/>
      <c r="V2125" s="31"/>
      <c r="W2125" s="31"/>
      <c r="X2125" s="31">
        <f t="shared" ref="X2125:X2188" si="7300">R2125+U2125</f>
        <v>160000</v>
      </c>
      <c r="Y2125" s="31">
        <f t="shared" ref="Y2125:Y2188" si="7301">S2125+V2125</f>
        <v>280455.51199999999</v>
      </c>
      <c r="Z2125" s="31">
        <f t="shared" ref="Z2125:Z2188" si="7302">T2125+W2125</f>
        <v>572096.09999999998</v>
      </c>
      <c r="AA2125" s="31"/>
      <c r="AB2125" s="31"/>
      <c r="AC2125" s="31"/>
      <c r="AD2125" s="31">
        <f t="shared" ref="AD2125:AD2188" si="7303">X2125+AA2125</f>
        <v>160000</v>
      </c>
      <c r="AE2125" s="31">
        <f t="shared" ref="AE2125:AE2188" si="7304">Y2125+AB2125</f>
        <v>280455.51199999999</v>
      </c>
      <c r="AF2125" s="31">
        <f t="shared" ref="AF2125:AF2188" si="7305">Z2125+AC2125</f>
        <v>572096.09999999998</v>
      </c>
      <c r="AG2125" s="31"/>
      <c r="AH2125" s="31"/>
      <c r="AI2125" s="31"/>
      <c r="AJ2125" s="31">
        <f t="shared" ref="AJ2125:AJ2188" si="7306">AD2125+AG2125</f>
        <v>160000</v>
      </c>
      <c r="AK2125" s="31">
        <f t="shared" ref="AK2125:AK2188" si="7307">AE2125+AH2125</f>
        <v>280455.51199999999</v>
      </c>
      <c r="AL2125" s="31">
        <f t="shared" ref="AL2125:AL2188" si="7308">AF2125+AI2125</f>
        <v>572096.09999999998</v>
      </c>
      <c r="AM2125" s="31"/>
      <c r="AN2125" s="31"/>
      <c r="AO2125" s="31"/>
      <c r="AP2125" s="31">
        <f t="shared" ref="AP2125:AP2188" si="7309">AJ2125+AM2125</f>
        <v>160000</v>
      </c>
      <c r="AQ2125" s="31">
        <f t="shared" ref="AQ2125:AQ2188" si="7310">AK2125+AN2125</f>
        <v>280455.51199999999</v>
      </c>
      <c r="AR2125" s="31">
        <f t="shared" ref="AR2125:AR2188" si="7311">AL2125+AO2125</f>
        <v>572096.09999999998</v>
      </c>
      <c r="AS2125" s="31"/>
      <c r="AT2125" s="31"/>
      <c r="AU2125" s="31"/>
      <c r="AV2125" s="31">
        <f t="shared" ref="AV2125:AV2188" si="7312">AP2125+AS2125</f>
        <v>160000</v>
      </c>
      <c r="AW2125" s="31">
        <f t="shared" ref="AW2125:AW2188" si="7313">AQ2125+AT2125</f>
        <v>280455.51199999999</v>
      </c>
      <c r="AX2125" s="31">
        <f t="shared" ref="AX2125:AX2188" si="7314">AR2125+AU2125</f>
        <v>572096.09999999998</v>
      </c>
      <c r="AY2125" s="31"/>
      <c r="AZ2125" s="31"/>
      <c r="BA2125" s="31"/>
      <c r="BB2125" s="31">
        <f t="shared" ref="BB2125:BB2188" si="7315">AV2125+AY2125</f>
        <v>160000</v>
      </c>
      <c r="BC2125" s="31">
        <f t="shared" ref="BC2125:BC2188" si="7316">AW2125+AZ2125</f>
        <v>280455.51199999999</v>
      </c>
      <c r="BD2125" s="31">
        <f t="shared" ref="BD2125:BD2188" si="7317">AX2125+BA2125</f>
        <v>572096.09999999998</v>
      </c>
      <c r="BE2125" s="31"/>
      <c r="BF2125" s="31"/>
      <c r="BG2125" s="31"/>
      <c r="BH2125" s="31">
        <f t="shared" ref="BH2125:BH2188" si="7318">BB2125+BE2125</f>
        <v>160000</v>
      </c>
      <c r="BI2125" s="31">
        <f t="shared" ref="BI2125:BI2188" si="7319">BC2125+BF2125</f>
        <v>280455.51199999999</v>
      </c>
      <c r="BJ2125" s="31">
        <f t="shared" ref="BJ2125:BJ2188" si="7320">BD2125+BG2125</f>
        <v>572096.09999999998</v>
      </c>
      <c r="BK2125" s="31">
        <v>-23600</v>
      </c>
      <c r="BL2125" s="31"/>
      <c r="BM2125" s="31"/>
      <c r="BN2125" s="31">
        <f t="shared" ref="BN2125:BN2188" si="7321">BH2125+BK2125</f>
        <v>136400</v>
      </c>
      <c r="BO2125" s="31">
        <f t="shared" ref="BO2125:BO2188" si="7322">BI2125+BL2125</f>
        <v>280455.51199999999</v>
      </c>
      <c r="BP2125" s="31">
        <f t="shared" ref="BP2125:BP2188" si="7323">BJ2125+BM2125</f>
        <v>572096.09999999998</v>
      </c>
      <c r="BQ2125" s="31"/>
      <c r="BR2125" s="31"/>
      <c r="BS2125" s="31">
        <f t="shared" ref="BS2125:BS2188" si="7324">BQ2125+BN2125</f>
        <v>136400</v>
      </c>
      <c r="BT2125" s="31">
        <f t="shared" ref="BT2125:BT2188" si="7325">BR2125+BO2125</f>
        <v>280455.51199999999</v>
      </c>
      <c r="BU2125" s="31">
        <f t="shared" ref="BU2125:BU2188" si="7326">BP2125</f>
        <v>572096.09999999998</v>
      </c>
      <c r="BV2125" s="31"/>
      <c r="BW2125" s="31"/>
      <c r="BX2125" s="31">
        <f t="shared" ref="BX2125:BX2188" si="7327">BS2125</f>
        <v>136400</v>
      </c>
      <c r="BY2125" s="31">
        <f t="shared" ref="BY2125:BY2188" si="7328">BT2125+BV2125</f>
        <v>280455.51199999999</v>
      </c>
      <c r="BZ2125" s="31">
        <f t="shared" ref="BZ2125:BZ2188" si="7329">BU2125+BW2125</f>
        <v>572096.09999999998</v>
      </c>
      <c r="CA2125" s="31"/>
      <c r="CB2125" s="31"/>
      <c r="CC2125" s="31"/>
      <c r="CD2125" s="31">
        <f t="shared" si="7126"/>
        <v>136400</v>
      </c>
      <c r="CE2125" s="31">
        <f t="shared" si="7127"/>
        <v>280455.51199999999</v>
      </c>
      <c r="CF2125" s="31">
        <f t="shared" si="7128"/>
        <v>572096.09999999998</v>
      </c>
      <c r="CG2125" s="31"/>
      <c r="CH2125" s="24"/>
      <c r="CI2125" s="40"/>
    </row>
    <row r="2126" ht="15">
      <c r="A2126" s="16" t="s">
        <v>1216</v>
      </c>
      <c r="B2126" s="17">
        <v>800</v>
      </c>
      <c r="C2126" s="16"/>
      <c r="D2126" s="16"/>
      <c r="E2126" s="39" t="s">
        <v>54</v>
      </c>
      <c r="F2126" s="31">
        <f t="shared" si="7253"/>
        <v>0</v>
      </c>
      <c r="G2126" s="31">
        <f t="shared" si="7254"/>
        <v>0</v>
      </c>
      <c r="H2126" s="31">
        <f t="shared" si="7255"/>
        <v>0</v>
      </c>
      <c r="I2126" s="31">
        <f t="shared" si="7256"/>
        <v>0</v>
      </c>
      <c r="J2126" s="31">
        <f t="shared" si="7257"/>
        <v>0</v>
      </c>
      <c r="K2126" s="31">
        <f t="shared" si="7258"/>
        <v>0</v>
      </c>
      <c r="L2126" s="31">
        <f t="shared" si="7294"/>
        <v>0</v>
      </c>
      <c r="M2126" s="31">
        <f t="shared" si="7295"/>
        <v>0</v>
      </c>
      <c r="N2126" s="31">
        <f t="shared" si="7296"/>
        <v>0</v>
      </c>
      <c r="O2126" s="31">
        <f t="shared" si="7259"/>
        <v>56581.707000000002</v>
      </c>
      <c r="P2126" s="31">
        <f t="shared" si="7260"/>
        <v>592.39700000000005</v>
      </c>
      <c r="Q2126" s="31">
        <f t="shared" si="7261"/>
        <v>0</v>
      </c>
      <c r="R2126" s="31">
        <f t="shared" si="7297"/>
        <v>56581.707000000002</v>
      </c>
      <c r="S2126" s="31">
        <f t="shared" si="7298"/>
        <v>592.39700000000005</v>
      </c>
      <c r="T2126" s="31">
        <f t="shared" si="7299"/>
        <v>0</v>
      </c>
      <c r="U2126" s="31">
        <f t="shared" si="7262"/>
        <v>0</v>
      </c>
      <c r="V2126" s="31">
        <f t="shared" si="7263"/>
        <v>0</v>
      </c>
      <c r="W2126" s="31">
        <f t="shared" si="7264"/>
        <v>0</v>
      </c>
      <c r="X2126" s="31">
        <f t="shared" si="7300"/>
        <v>56581.707000000002</v>
      </c>
      <c r="Y2126" s="31">
        <f t="shared" si="7301"/>
        <v>592.39700000000005</v>
      </c>
      <c r="Z2126" s="31">
        <f t="shared" si="7302"/>
        <v>0</v>
      </c>
      <c r="AA2126" s="31">
        <f t="shared" si="7265"/>
        <v>0</v>
      </c>
      <c r="AB2126" s="31">
        <f t="shared" si="7266"/>
        <v>0</v>
      </c>
      <c r="AC2126" s="31">
        <f t="shared" si="7267"/>
        <v>0</v>
      </c>
      <c r="AD2126" s="31">
        <f t="shared" si="7303"/>
        <v>56581.707000000002</v>
      </c>
      <c r="AE2126" s="31">
        <f t="shared" si="7304"/>
        <v>592.39700000000005</v>
      </c>
      <c r="AF2126" s="31">
        <f t="shared" si="7305"/>
        <v>0</v>
      </c>
      <c r="AG2126" s="31">
        <f t="shared" si="7268"/>
        <v>0</v>
      </c>
      <c r="AH2126" s="31">
        <f t="shared" si="7269"/>
        <v>0</v>
      </c>
      <c r="AI2126" s="31">
        <f t="shared" si="7270"/>
        <v>0</v>
      </c>
      <c r="AJ2126" s="31">
        <f t="shared" si="7306"/>
        <v>56581.707000000002</v>
      </c>
      <c r="AK2126" s="31">
        <f t="shared" si="7307"/>
        <v>592.39700000000005</v>
      </c>
      <c r="AL2126" s="31">
        <f t="shared" si="7308"/>
        <v>0</v>
      </c>
      <c r="AM2126" s="31">
        <f t="shared" si="7271"/>
        <v>0</v>
      </c>
      <c r="AN2126" s="31">
        <f t="shared" si="7272"/>
        <v>0</v>
      </c>
      <c r="AO2126" s="31">
        <f t="shared" si="7273"/>
        <v>0</v>
      </c>
      <c r="AP2126" s="31">
        <f t="shared" si="7309"/>
        <v>56581.707000000002</v>
      </c>
      <c r="AQ2126" s="31">
        <f t="shared" si="7310"/>
        <v>592.39700000000005</v>
      </c>
      <c r="AR2126" s="31">
        <f t="shared" si="7311"/>
        <v>0</v>
      </c>
      <c r="AS2126" s="31">
        <f t="shared" si="7274"/>
        <v>0</v>
      </c>
      <c r="AT2126" s="31">
        <f t="shared" si="7275"/>
        <v>0</v>
      </c>
      <c r="AU2126" s="31">
        <f t="shared" si="7276"/>
        <v>0</v>
      </c>
      <c r="AV2126" s="31">
        <f t="shared" si="7312"/>
        <v>56581.707000000002</v>
      </c>
      <c r="AW2126" s="31">
        <f t="shared" si="7313"/>
        <v>592.39700000000005</v>
      </c>
      <c r="AX2126" s="31">
        <f t="shared" si="7314"/>
        <v>0</v>
      </c>
      <c r="AY2126" s="31">
        <f t="shared" si="7277"/>
        <v>0</v>
      </c>
      <c r="AZ2126" s="31">
        <f t="shared" si="7278"/>
        <v>0</v>
      </c>
      <c r="BA2126" s="31">
        <f t="shared" si="7279"/>
        <v>0</v>
      </c>
      <c r="BB2126" s="31">
        <f t="shared" si="7315"/>
        <v>56581.707000000002</v>
      </c>
      <c r="BC2126" s="31">
        <f t="shared" si="7316"/>
        <v>592.39700000000005</v>
      </c>
      <c r="BD2126" s="31">
        <f t="shared" si="7317"/>
        <v>0</v>
      </c>
      <c r="BE2126" s="31">
        <f t="shared" si="7280"/>
        <v>0</v>
      </c>
      <c r="BF2126" s="31">
        <f t="shared" si="7281"/>
        <v>0</v>
      </c>
      <c r="BG2126" s="31">
        <f t="shared" si="7282"/>
        <v>0</v>
      </c>
      <c r="BH2126" s="31">
        <f t="shared" si="7318"/>
        <v>56581.707000000002</v>
      </c>
      <c r="BI2126" s="31">
        <f t="shared" si="7319"/>
        <v>592.39700000000005</v>
      </c>
      <c r="BJ2126" s="31">
        <f t="shared" si="7320"/>
        <v>0</v>
      </c>
      <c r="BK2126" s="31">
        <f t="shared" si="7283"/>
        <v>0</v>
      </c>
      <c r="BL2126" s="31">
        <f t="shared" si="7284"/>
        <v>0</v>
      </c>
      <c r="BM2126" s="31">
        <f t="shared" si="7285"/>
        <v>0</v>
      </c>
      <c r="BN2126" s="31">
        <f t="shared" si="7321"/>
        <v>56581.707000000002</v>
      </c>
      <c r="BO2126" s="31">
        <f t="shared" si="7322"/>
        <v>592.39700000000005</v>
      </c>
      <c r="BP2126" s="31">
        <f t="shared" si="7323"/>
        <v>0</v>
      </c>
      <c r="BQ2126" s="31">
        <f t="shared" si="7286"/>
        <v>0</v>
      </c>
      <c r="BR2126" s="31">
        <f t="shared" si="7287"/>
        <v>0</v>
      </c>
      <c r="BS2126" s="31">
        <f t="shared" si="7324"/>
        <v>56581.707000000002</v>
      </c>
      <c r="BT2126" s="31">
        <f t="shared" si="7325"/>
        <v>592.39700000000005</v>
      </c>
      <c r="BU2126" s="31">
        <f t="shared" si="7326"/>
        <v>0</v>
      </c>
      <c r="BV2126" s="31">
        <f t="shared" si="7288"/>
        <v>0</v>
      </c>
      <c r="BW2126" s="31">
        <f t="shared" si="7289"/>
        <v>0</v>
      </c>
      <c r="BX2126" s="31">
        <f t="shared" si="7327"/>
        <v>56581.707000000002</v>
      </c>
      <c r="BY2126" s="31">
        <f t="shared" si="7328"/>
        <v>592.39700000000005</v>
      </c>
      <c r="BZ2126" s="31">
        <f t="shared" si="7329"/>
        <v>0</v>
      </c>
      <c r="CA2126" s="31">
        <f t="shared" si="7290"/>
        <v>0</v>
      </c>
      <c r="CB2126" s="31">
        <f t="shared" si="7291"/>
        <v>0</v>
      </c>
      <c r="CC2126" s="31">
        <f t="shared" si="7292"/>
        <v>0</v>
      </c>
      <c r="CD2126" s="31">
        <f t="shared" si="7126"/>
        <v>56581.707000000002</v>
      </c>
      <c r="CE2126" s="31">
        <f t="shared" si="7127"/>
        <v>592.39700000000005</v>
      </c>
      <c r="CF2126" s="31">
        <f t="shared" si="7128"/>
        <v>0</v>
      </c>
      <c r="CG2126" s="31">
        <f t="shared" si="7293"/>
        <v>0</v>
      </c>
      <c r="CH2126" s="24"/>
      <c r="CI2126" s="40"/>
      <c r="CM2126" s="1" t="s">
        <v>29</v>
      </c>
    </row>
    <row r="2127" ht="15">
      <c r="A2127" s="16" t="s">
        <v>1216</v>
      </c>
      <c r="B2127" s="17">
        <v>830</v>
      </c>
      <c r="C2127" s="16"/>
      <c r="D2127" s="16"/>
      <c r="E2127" s="39" t="s">
        <v>1018</v>
      </c>
      <c r="F2127" s="31">
        <f t="shared" si="7253"/>
        <v>0</v>
      </c>
      <c r="G2127" s="31">
        <f t="shared" si="7254"/>
        <v>0</v>
      </c>
      <c r="H2127" s="31">
        <f t="shared" si="7255"/>
        <v>0</v>
      </c>
      <c r="I2127" s="31">
        <f t="shared" si="7256"/>
        <v>0</v>
      </c>
      <c r="J2127" s="31">
        <f t="shared" si="7257"/>
        <v>0</v>
      </c>
      <c r="K2127" s="31">
        <f t="shared" si="7258"/>
        <v>0</v>
      </c>
      <c r="L2127" s="31">
        <f t="shared" si="7294"/>
        <v>0</v>
      </c>
      <c r="M2127" s="31">
        <f t="shared" si="7295"/>
        <v>0</v>
      </c>
      <c r="N2127" s="31">
        <f t="shared" si="7296"/>
        <v>0</v>
      </c>
      <c r="O2127" s="31">
        <f t="shared" si="7259"/>
        <v>56581.707000000002</v>
      </c>
      <c r="P2127" s="31">
        <f t="shared" si="7260"/>
        <v>592.39700000000005</v>
      </c>
      <c r="Q2127" s="31">
        <f t="shared" si="7261"/>
        <v>0</v>
      </c>
      <c r="R2127" s="31">
        <f t="shared" si="7297"/>
        <v>56581.707000000002</v>
      </c>
      <c r="S2127" s="31">
        <f t="shared" si="7298"/>
        <v>592.39700000000005</v>
      </c>
      <c r="T2127" s="31">
        <f t="shared" si="7299"/>
        <v>0</v>
      </c>
      <c r="U2127" s="31">
        <f t="shared" si="7262"/>
        <v>0</v>
      </c>
      <c r="V2127" s="31">
        <f t="shared" si="7263"/>
        <v>0</v>
      </c>
      <c r="W2127" s="31">
        <f t="shared" si="7264"/>
        <v>0</v>
      </c>
      <c r="X2127" s="31">
        <f t="shared" si="7300"/>
        <v>56581.707000000002</v>
      </c>
      <c r="Y2127" s="31">
        <f t="shared" si="7301"/>
        <v>592.39700000000005</v>
      </c>
      <c r="Z2127" s="31">
        <f t="shared" si="7302"/>
        <v>0</v>
      </c>
      <c r="AA2127" s="31">
        <f t="shared" si="7265"/>
        <v>0</v>
      </c>
      <c r="AB2127" s="31">
        <f t="shared" si="7266"/>
        <v>0</v>
      </c>
      <c r="AC2127" s="31">
        <f t="shared" si="7267"/>
        <v>0</v>
      </c>
      <c r="AD2127" s="31">
        <f t="shared" si="7303"/>
        <v>56581.707000000002</v>
      </c>
      <c r="AE2127" s="31">
        <f t="shared" si="7304"/>
        <v>592.39700000000005</v>
      </c>
      <c r="AF2127" s="31">
        <f t="shared" si="7305"/>
        <v>0</v>
      </c>
      <c r="AG2127" s="31">
        <f t="shared" si="7268"/>
        <v>0</v>
      </c>
      <c r="AH2127" s="31">
        <f t="shared" si="7269"/>
        <v>0</v>
      </c>
      <c r="AI2127" s="31">
        <f t="shared" si="7270"/>
        <v>0</v>
      </c>
      <c r="AJ2127" s="31">
        <f t="shared" si="7306"/>
        <v>56581.707000000002</v>
      </c>
      <c r="AK2127" s="31">
        <f t="shared" si="7307"/>
        <v>592.39700000000005</v>
      </c>
      <c r="AL2127" s="31">
        <f t="shared" si="7308"/>
        <v>0</v>
      </c>
      <c r="AM2127" s="31">
        <f t="shared" si="7271"/>
        <v>0</v>
      </c>
      <c r="AN2127" s="31">
        <f t="shared" si="7272"/>
        <v>0</v>
      </c>
      <c r="AO2127" s="31">
        <f t="shared" si="7273"/>
        <v>0</v>
      </c>
      <c r="AP2127" s="31">
        <f t="shared" si="7309"/>
        <v>56581.707000000002</v>
      </c>
      <c r="AQ2127" s="31">
        <f t="shared" si="7310"/>
        <v>592.39700000000005</v>
      </c>
      <c r="AR2127" s="31">
        <f t="shared" si="7311"/>
        <v>0</v>
      </c>
      <c r="AS2127" s="31">
        <f t="shared" si="7274"/>
        <v>0</v>
      </c>
      <c r="AT2127" s="31">
        <f t="shared" si="7275"/>
        <v>0</v>
      </c>
      <c r="AU2127" s="31">
        <f t="shared" si="7276"/>
        <v>0</v>
      </c>
      <c r="AV2127" s="31">
        <f t="shared" si="7312"/>
        <v>56581.707000000002</v>
      </c>
      <c r="AW2127" s="31">
        <f t="shared" si="7313"/>
        <v>592.39700000000005</v>
      </c>
      <c r="AX2127" s="31">
        <f t="shared" si="7314"/>
        <v>0</v>
      </c>
      <c r="AY2127" s="31">
        <f t="shared" si="7277"/>
        <v>0</v>
      </c>
      <c r="AZ2127" s="31">
        <f t="shared" si="7278"/>
        <v>0</v>
      </c>
      <c r="BA2127" s="31">
        <f t="shared" si="7279"/>
        <v>0</v>
      </c>
      <c r="BB2127" s="31">
        <f t="shared" si="7315"/>
        <v>56581.707000000002</v>
      </c>
      <c r="BC2127" s="31">
        <f t="shared" si="7316"/>
        <v>592.39700000000005</v>
      </c>
      <c r="BD2127" s="31">
        <f t="shared" si="7317"/>
        <v>0</v>
      </c>
      <c r="BE2127" s="31">
        <f t="shared" si="7280"/>
        <v>0</v>
      </c>
      <c r="BF2127" s="31">
        <f t="shared" si="7281"/>
        <v>0</v>
      </c>
      <c r="BG2127" s="31">
        <f t="shared" si="7282"/>
        <v>0</v>
      </c>
      <c r="BH2127" s="31">
        <f t="shared" si="7318"/>
        <v>56581.707000000002</v>
      </c>
      <c r="BI2127" s="31">
        <f t="shared" si="7319"/>
        <v>592.39700000000005</v>
      </c>
      <c r="BJ2127" s="31">
        <f t="shared" si="7320"/>
        <v>0</v>
      </c>
      <c r="BK2127" s="31">
        <f t="shared" si="7283"/>
        <v>0</v>
      </c>
      <c r="BL2127" s="31">
        <f t="shared" si="7284"/>
        <v>0</v>
      </c>
      <c r="BM2127" s="31">
        <f t="shared" si="7285"/>
        <v>0</v>
      </c>
      <c r="BN2127" s="31">
        <f t="shared" si="7321"/>
        <v>56581.707000000002</v>
      </c>
      <c r="BO2127" s="31">
        <f t="shared" si="7322"/>
        <v>592.39700000000005</v>
      </c>
      <c r="BP2127" s="31">
        <f t="shared" si="7323"/>
        <v>0</v>
      </c>
      <c r="BQ2127" s="31">
        <f t="shared" si="7286"/>
        <v>0</v>
      </c>
      <c r="BR2127" s="31">
        <f t="shared" si="7287"/>
        <v>0</v>
      </c>
      <c r="BS2127" s="31">
        <f t="shared" si="7324"/>
        <v>56581.707000000002</v>
      </c>
      <c r="BT2127" s="31">
        <f t="shared" si="7325"/>
        <v>592.39700000000005</v>
      </c>
      <c r="BU2127" s="31">
        <f t="shared" si="7326"/>
        <v>0</v>
      </c>
      <c r="BV2127" s="31">
        <f t="shared" si="7288"/>
        <v>0</v>
      </c>
      <c r="BW2127" s="31">
        <f t="shared" si="7289"/>
        <v>0</v>
      </c>
      <c r="BX2127" s="31">
        <f t="shared" si="7327"/>
        <v>56581.707000000002</v>
      </c>
      <c r="BY2127" s="31">
        <f t="shared" si="7328"/>
        <v>592.39700000000005</v>
      </c>
      <c r="BZ2127" s="31">
        <f t="shared" si="7329"/>
        <v>0</v>
      </c>
      <c r="CA2127" s="31">
        <f t="shared" si="7290"/>
        <v>0</v>
      </c>
      <c r="CB2127" s="31">
        <f t="shared" si="7291"/>
        <v>0</v>
      </c>
      <c r="CC2127" s="31">
        <f t="shared" si="7292"/>
        <v>0</v>
      </c>
      <c r="CD2127" s="31">
        <f t="shared" si="7126"/>
        <v>56581.707000000002</v>
      </c>
      <c r="CE2127" s="31">
        <f t="shared" si="7127"/>
        <v>592.39700000000005</v>
      </c>
      <c r="CF2127" s="31">
        <f t="shared" si="7128"/>
        <v>0</v>
      </c>
      <c r="CG2127" s="31">
        <f t="shared" si="7293"/>
        <v>0</v>
      </c>
      <c r="CH2127" s="24"/>
      <c r="CI2127" s="40"/>
      <c r="CN2127" s="1" t="s">
        <v>30</v>
      </c>
    </row>
    <row r="2128" ht="15">
      <c r="A2128" s="16" t="s">
        <v>1216</v>
      </c>
      <c r="B2128" s="17">
        <v>830</v>
      </c>
      <c r="C2128" s="16" t="s">
        <v>66</v>
      </c>
      <c r="D2128" s="16" t="s">
        <v>42</v>
      </c>
      <c r="E2128" s="39" t="s">
        <v>1001</v>
      </c>
      <c r="F2128" s="31"/>
      <c r="G2128" s="31"/>
      <c r="H2128" s="31"/>
      <c r="I2128" s="31"/>
      <c r="J2128" s="31"/>
      <c r="K2128" s="31"/>
      <c r="L2128" s="31">
        <f t="shared" si="7294"/>
        <v>0</v>
      </c>
      <c r="M2128" s="31">
        <f t="shared" si="7295"/>
        <v>0</v>
      </c>
      <c r="N2128" s="31">
        <f t="shared" si="7296"/>
        <v>0</v>
      </c>
      <c r="O2128" s="31">
        <v>56581.707000000002</v>
      </c>
      <c r="P2128" s="31">
        <v>592.39700000000005</v>
      </c>
      <c r="Q2128" s="31"/>
      <c r="R2128" s="31">
        <f t="shared" si="7297"/>
        <v>56581.707000000002</v>
      </c>
      <c r="S2128" s="31">
        <f t="shared" si="7298"/>
        <v>592.39700000000005</v>
      </c>
      <c r="T2128" s="31">
        <f t="shared" si="7299"/>
        <v>0</v>
      </c>
      <c r="U2128" s="31"/>
      <c r="V2128" s="31"/>
      <c r="W2128" s="31"/>
      <c r="X2128" s="31">
        <f t="shared" si="7300"/>
        <v>56581.707000000002</v>
      </c>
      <c r="Y2128" s="31">
        <f t="shared" si="7301"/>
        <v>592.39700000000005</v>
      </c>
      <c r="Z2128" s="31">
        <f t="shared" si="7302"/>
        <v>0</v>
      </c>
      <c r="AA2128" s="31"/>
      <c r="AB2128" s="31"/>
      <c r="AC2128" s="31"/>
      <c r="AD2128" s="31">
        <f t="shared" si="7303"/>
        <v>56581.707000000002</v>
      </c>
      <c r="AE2128" s="31">
        <f t="shared" si="7304"/>
        <v>592.39700000000005</v>
      </c>
      <c r="AF2128" s="31">
        <f t="shared" si="7305"/>
        <v>0</v>
      </c>
      <c r="AG2128" s="31"/>
      <c r="AH2128" s="31"/>
      <c r="AI2128" s="31"/>
      <c r="AJ2128" s="31">
        <f t="shared" si="7306"/>
        <v>56581.707000000002</v>
      </c>
      <c r="AK2128" s="31">
        <f t="shared" si="7307"/>
        <v>592.39700000000005</v>
      </c>
      <c r="AL2128" s="31">
        <f t="shared" si="7308"/>
        <v>0</v>
      </c>
      <c r="AM2128" s="31"/>
      <c r="AN2128" s="31"/>
      <c r="AO2128" s="31"/>
      <c r="AP2128" s="31">
        <f t="shared" si="7309"/>
        <v>56581.707000000002</v>
      </c>
      <c r="AQ2128" s="31">
        <f t="shared" si="7310"/>
        <v>592.39700000000005</v>
      </c>
      <c r="AR2128" s="31">
        <f t="shared" si="7311"/>
        <v>0</v>
      </c>
      <c r="AS2128" s="31"/>
      <c r="AT2128" s="31"/>
      <c r="AU2128" s="31"/>
      <c r="AV2128" s="31">
        <f t="shared" si="7312"/>
        <v>56581.707000000002</v>
      </c>
      <c r="AW2128" s="31">
        <f t="shared" si="7313"/>
        <v>592.39700000000005</v>
      </c>
      <c r="AX2128" s="31">
        <f t="shared" si="7314"/>
        <v>0</v>
      </c>
      <c r="AY2128" s="31"/>
      <c r="AZ2128" s="31"/>
      <c r="BA2128" s="31"/>
      <c r="BB2128" s="31">
        <f t="shared" si="7315"/>
        <v>56581.707000000002</v>
      </c>
      <c r="BC2128" s="31">
        <f t="shared" si="7316"/>
        <v>592.39700000000005</v>
      </c>
      <c r="BD2128" s="31">
        <f t="shared" si="7317"/>
        <v>0</v>
      </c>
      <c r="BE2128" s="31"/>
      <c r="BF2128" s="31"/>
      <c r="BG2128" s="31"/>
      <c r="BH2128" s="31">
        <f t="shared" si="7318"/>
        <v>56581.707000000002</v>
      </c>
      <c r="BI2128" s="31">
        <f t="shared" si="7319"/>
        <v>592.39700000000005</v>
      </c>
      <c r="BJ2128" s="31">
        <f t="shared" si="7320"/>
        <v>0</v>
      </c>
      <c r="BK2128" s="31"/>
      <c r="BL2128" s="31"/>
      <c r="BM2128" s="31"/>
      <c r="BN2128" s="31">
        <f t="shared" si="7321"/>
        <v>56581.707000000002</v>
      </c>
      <c r="BO2128" s="31">
        <f t="shared" si="7322"/>
        <v>592.39700000000005</v>
      </c>
      <c r="BP2128" s="31">
        <f t="shared" si="7323"/>
        <v>0</v>
      </c>
      <c r="BQ2128" s="31"/>
      <c r="BR2128" s="31"/>
      <c r="BS2128" s="31">
        <f t="shared" si="7324"/>
        <v>56581.707000000002</v>
      </c>
      <c r="BT2128" s="31">
        <f t="shared" si="7325"/>
        <v>592.39700000000005</v>
      </c>
      <c r="BU2128" s="31">
        <f t="shared" si="7326"/>
        <v>0</v>
      </c>
      <c r="BV2128" s="31"/>
      <c r="BW2128" s="31"/>
      <c r="BX2128" s="31">
        <f t="shared" si="7327"/>
        <v>56581.707000000002</v>
      </c>
      <c r="BY2128" s="31">
        <f t="shared" si="7328"/>
        <v>592.39700000000005</v>
      </c>
      <c r="BZ2128" s="31">
        <f t="shared" si="7329"/>
        <v>0</v>
      </c>
      <c r="CA2128" s="31"/>
      <c r="CB2128" s="31"/>
      <c r="CC2128" s="31"/>
      <c r="CD2128" s="31">
        <f t="shared" si="7126"/>
        <v>56581.707000000002</v>
      </c>
      <c r="CE2128" s="31">
        <f t="shared" si="7127"/>
        <v>592.39700000000005</v>
      </c>
      <c r="CF2128" s="31">
        <f t="shared" si="7128"/>
        <v>0</v>
      </c>
      <c r="CG2128" s="31"/>
      <c r="CH2128" s="24"/>
      <c r="CI2128" s="40"/>
    </row>
    <row r="2129" ht="39.549999999999997">
      <c r="A2129" s="41" t="s">
        <v>1218</v>
      </c>
      <c r="B2129" s="17"/>
      <c r="C2129" s="16"/>
      <c r="D2129" s="16"/>
      <c r="E2129" s="39" t="s">
        <v>1219</v>
      </c>
      <c r="F2129" s="31">
        <f t="shared" si="7253"/>
        <v>805.70000000000005</v>
      </c>
      <c r="G2129" s="31">
        <f t="shared" si="7254"/>
        <v>805.70000000000005</v>
      </c>
      <c r="H2129" s="31">
        <f t="shared" si="7255"/>
        <v>805.70000000000005</v>
      </c>
      <c r="I2129" s="31">
        <f t="shared" si="7256"/>
        <v>0</v>
      </c>
      <c r="J2129" s="31">
        <f t="shared" si="7257"/>
        <v>0</v>
      </c>
      <c r="K2129" s="31">
        <f t="shared" si="7258"/>
        <v>0</v>
      </c>
      <c r="L2129" s="31">
        <f t="shared" si="7294"/>
        <v>805.70000000000005</v>
      </c>
      <c r="M2129" s="31">
        <f t="shared" si="7295"/>
        <v>805.70000000000005</v>
      </c>
      <c r="N2129" s="31">
        <f t="shared" si="7296"/>
        <v>805.70000000000005</v>
      </c>
      <c r="O2129" s="31">
        <f t="shared" si="7259"/>
        <v>0</v>
      </c>
      <c r="P2129" s="31">
        <f t="shared" si="7260"/>
        <v>0</v>
      </c>
      <c r="Q2129" s="31">
        <f t="shared" si="7261"/>
        <v>0</v>
      </c>
      <c r="R2129" s="31">
        <f t="shared" si="7297"/>
        <v>805.70000000000005</v>
      </c>
      <c r="S2129" s="31">
        <f t="shared" si="7298"/>
        <v>805.70000000000005</v>
      </c>
      <c r="T2129" s="31">
        <f t="shared" si="7299"/>
        <v>805.70000000000005</v>
      </c>
      <c r="U2129" s="31">
        <f t="shared" si="7262"/>
        <v>0</v>
      </c>
      <c r="V2129" s="31">
        <f t="shared" si="7263"/>
        <v>0</v>
      </c>
      <c r="W2129" s="31">
        <f t="shared" si="7264"/>
        <v>0</v>
      </c>
      <c r="X2129" s="31">
        <f t="shared" si="7300"/>
        <v>805.70000000000005</v>
      </c>
      <c r="Y2129" s="31">
        <f t="shared" si="7301"/>
        <v>805.70000000000005</v>
      </c>
      <c r="Z2129" s="31">
        <f t="shared" si="7302"/>
        <v>805.70000000000005</v>
      </c>
      <c r="AA2129" s="31">
        <f t="shared" si="7265"/>
        <v>0</v>
      </c>
      <c r="AB2129" s="31">
        <f t="shared" si="7266"/>
        <v>0</v>
      </c>
      <c r="AC2129" s="31">
        <f t="shared" si="7267"/>
        <v>0</v>
      </c>
      <c r="AD2129" s="31">
        <f t="shared" si="7303"/>
        <v>805.70000000000005</v>
      </c>
      <c r="AE2129" s="31">
        <f t="shared" si="7304"/>
        <v>805.70000000000005</v>
      </c>
      <c r="AF2129" s="31">
        <f t="shared" si="7305"/>
        <v>805.70000000000005</v>
      </c>
      <c r="AG2129" s="31">
        <f t="shared" si="7268"/>
        <v>0</v>
      </c>
      <c r="AH2129" s="31">
        <f t="shared" si="7269"/>
        <v>0</v>
      </c>
      <c r="AI2129" s="31">
        <f t="shared" si="7270"/>
        <v>0</v>
      </c>
      <c r="AJ2129" s="31">
        <f t="shared" si="7306"/>
        <v>805.70000000000005</v>
      </c>
      <c r="AK2129" s="31">
        <f t="shared" si="7307"/>
        <v>805.70000000000005</v>
      </c>
      <c r="AL2129" s="31">
        <f t="shared" si="7308"/>
        <v>805.70000000000005</v>
      </c>
      <c r="AM2129" s="31">
        <f t="shared" si="7271"/>
        <v>0</v>
      </c>
      <c r="AN2129" s="31">
        <f t="shared" si="7272"/>
        <v>0</v>
      </c>
      <c r="AO2129" s="31">
        <f t="shared" si="7273"/>
        <v>0</v>
      </c>
      <c r="AP2129" s="31">
        <f t="shared" si="7309"/>
        <v>805.70000000000005</v>
      </c>
      <c r="AQ2129" s="31">
        <f t="shared" si="7310"/>
        <v>805.70000000000005</v>
      </c>
      <c r="AR2129" s="31">
        <f t="shared" si="7311"/>
        <v>805.70000000000005</v>
      </c>
      <c r="AS2129" s="31">
        <f t="shared" si="7274"/>
        <v>0</v>
      </c>
      <c r="AT2129" s="31">
        <f t="shared" si="7275"/>
        <v>0</v>
      </c>
      <c r="AU2129" s="31">
        <f t="shared" si="7276"/>
        <v>0</v>
      </c>
      <c r="AV2129" s="31">
        <f t="shared" si="7312"/>
        <v>805.70000000000005</v>
      </c>
      <c r="AW2129" s="31">
        <f t="shared" si="7313"/>
        <v>805.70000000000005</v>
      </c>
      <c r="AX2129" s="31">
        <f t="shared" si="7314"/>
        <v>805.70000000000005</v>
      </c>
      <c r="AY2129" s="31">
        <f t="shared" si="7277"/>
        <v>0</v>
      </c>
      <c r="AZ2129" s="31">
        <f t="shared" si="7278"/>
        <v>0</v>
      </c>
      <c r="BA2129" s="31">
        <f t="shared" si="7279"/>
        <v>0</v>
      </c>
      <c r="BB2129" s="31">
        <f t="shared" si="7315"/>
        <v>805.70000000000005</v>
      </c>
      <c r="BC2129" s="31">
        <f t="shared" si="7316"/>
        <v>805.70000000000005</v>
      </c>
      <c r="BD2129" s="31">
        <f t="shared" si="7317"/>
        <v>805.70000000000005</v>
      </c>
      <c r="BE2129" s="31">
        <f t="shared" si="7280"/>
        <v>0</v>
      </c>
      <c r="BF2129" s="31">
        <f t="shared" si="7281"/>
        <v>0</v>
      </c>
      <c r="BG2129" s="31">
        <f t="shared" si="7282"/>
        <v>0</v>
      </c>
      <c r="BH2129" s="31">
        <f t="shared" si="7318"/>
        <v>805.70000000000005</v>
      </c>
      <c r="BI2129" s="31">
        <f t="shared" si="7319"/>
        <v>805.70000000000005</v>
      </c>
      <c r="BJ2129" s="31">
        <f t="shared" si="7320"/>
        <v>805.70000000000005</v>
      </c>
      <c r="BK2129" s="31">
        <f t="shared" si="7283"/>
        <v>530.14099999999996</v>
      </c>
      <c r="BL2129" s="31">
        <f t="shared" si="7284"/>
        <v>0</v>
      </c>
      <c r="BM2129" s="31">
        <f t="shared" si="7285"/>
        <v>0</v>
      </c>
      <c r="BN2129" s="31">
        <f t="shared" si="7321"/>
        <v>1335.8409999999999</v>
      </c>
      <c r="BO2129" s="31">
        <f t="shared" si="7322"/>
        <v>805.70000000000005</v>
      </c>
      <c r="BP2129" s="31">
        <f t="shared" si="7323"/>
        <v>805.70000000000005</v>
      </c>
      <c r="BQ2129" s="31">
        <f t="shared" si="7286"/>
        <v>0</v>
      </c>
      <c r="BR2129" s="31">
        <f t="shared" si="7287"/>
        <v>0</v>
      </c>
      <c r="BS2129" s="31">
        <f t="shared" si="7324"/>
        <v>1335.8409999999999</v>
      </c>
      <c r="BT2129" s="31">
        <f t="shared" si="7325"/>
        <v>805.70000000000005</v>
      </c>
      <c r="BU2129" s="31">
        <f t="shared" si="7326"/>
        <v>805.70000000000005</v>
      </c>
      <c r="BV2129" s="31">
        <f t="shared" si="7288"/>
        <v>0</v>
      </c>
      <c r="BW2129" s="31">
        <f t="shared" si="7289"/>
        <v>0</v>
      </c>
      <c r="BX2129" s="31">
        <f t="shared" si="7327"/>
        <v>1335.8409999999999</v>
      </c>
      <c r="BY2129" s="31">
        <f t="shared" si="7328"/>
        <v>805.70000000000005</v>
      </c>
      <c r="BZ2129" s="31">
        <f t="shared" si="7329"/>
        <v>805.70000000000005</v>
      </c>
      <c r="CA2129" s="31">
        <f t="shared" si="7290"/>
        <v>0</v>
      </c>
      <c r="CB2129" s="31">
        <f t="shared" si="7291"/>
        <v>0</v>
      </c>
      <c r="CC2129" s="31">
        <f t="shared" si="7292"/>
        <v>0</v>
      </c>
      <c r="CD2129" s="31">
        <f t="shared" si="7126"/>
        <v>1335.8409999999999</v>
      </c>
      <c r="CE2129" s="31">
        <f t="shared" si="7127"/>
        <v>805.70000000000005</v>
      </c>
      <c r="CF2129" s="31">
        <f t="shared" si="7128"/>
        <v>805.70000000000005</v>
      </c>
      <c r="CG2129" s="31">
        <f t="shared" si="7293"/>
        <v>0</v>
      </c>
      <c r="CH2129" s="24"/>
      <c r="CI2129" s="40"/>
      <c r="CL2129" s="1" t="s">
        <v>28</v>
      </c>
    </row>
    <row r="2130" ht="43.75">
      <c r="A2130" s="41" t="s">
        <v>1220</v>
      </c>
      <c r="B2130" s="17"/>
      <c r="C2130" s="16"/>
      <c r="D2130" s="16"/>
      <c r="E2130" s="39" t="s">
        <v>1221</v>
      </c>
      <c r="F2130" s="31">
        <f t="shared" si="7253"/>
        <v>805.70000000000005</v>
      </c>
      <c r="G2130" s="31">
        <f t="shared" si="7254"/>
        <v>805.70000000000005</v>
      </c>
      <c r="H2130" s="31">
        <f t="shared" si="7255"/>
        <v>805.70000000000005</v>
      </c>
      <c r="I2130" s="31">
        <f t="shared" si="7256"/>
        <v>0</v>
      </c>
      <c r="J2130" s="31">
        <f t="shared" si="7257"/>
        <v>0</v>
      </c>
      <c r="K2130" s="31">
        <f t="shared" si="7258"/>
        <v>0</v>
      </c>
      <c r="L2130" s="31">
        <f t="shared" si="7294"/>
        <v>805.70000000000005</v>
      </c>
      <c r="M2130" s="31">
        <f t="shared" si="7295"/>
        <v>805.70000000000005</v>
      </c>
      <c r="N2130" s="31">
        <f t="shared" si="7296"/>
        <v>805.70000000000005</v>
      </c>
      <c r="O2130" s="31">
        <f t="shared" si="7259"/>
        <v>0</v>
      </c>
      <c r="P2130" s="31">
        <f t="shared" si="7260"/>
        <v>0</v>
      </c>
      <c r="Q2130" s="31">
        <f t="shared" si="7261"/>
        <v>0</v>
      </c>
      <c r="R2130" s="31">
        <f t="shared" si="7297"/>
        <v>805.70000000000005</v>
      </c>
      <c r="S2130" s="31">
        <f t="shared" si="7298"/>
        <v>805.70000000000005</v>
      </c>
      <c r="T2130" s="31">
        <f t="shared" si="7299"/>
        <v>805.70000000000005</v>
      </c>
      <c r="U2130" s="31">
        <f t="shared" si="7262"/>
        <v>0</v>
      </c>
      <c r="V2130" s="31">
        <f t="shared" si="7263"/>
        <v>0</v>
      </c>
      <c r="W2130" s="31">
        <f t="shared" si="7264"/>
        <v>0</v>
      </c>
      <c r="X2130" s="31">
        <f t="shared" si="7300"/>
        <v>805.70000000000005</v>
      </c>
      <c r="Y2130" s="31">
        <f t="shared" si="7301"/>
        <v>805.70000000000005</v>
      </c>
      <c r="Z2130" s="31">
        <f t="shared" si="7302"/>
        <v>805.70000000000005</v>
      </c>
      <c r="AA2130" s="31">
        <f t="shared" si="7265"/>
        <v>0</v>
      </c>
      <c r="AB2130" s="31">
        <f t="shared" si="7266"/>
        <v>0</v>
      </c>
      <c r="AC2130" s="31">
        <f t="shared" si="7267"/>
        <v>0</v>
      </c>
      <c r="AD2130" s="31">
        <f t="shared" si="7303"/>
        <v>805.70000000000005</v>
      </c>
      <c r="AE2130" s="31">
        <f t="shared" si="7304"/>
        <v>805.70000000000005</v>
      </c>
      <c r="AF2130" s="31">
        <f t="shared" si="7305"/>
        <v>805.70000000000005</v>
      </c>
      <c r="AG2130" s="31">
        <f t="shared" si="7268"/>
        <v>0</v>
      </c>
      <c r="AH2130" s="31">
        <f t="shared" si="7269"/>
        <v>0</v>
      </c>
      <c r="AI2130" s="31">
        <f t="shared" si="7270"/>
        <v>0</v>
      </c>
      <c r="AJ2130" s="31">
        <f t="shared" si="7306"/>
        <v>805.70000000000005</v>
      </c>
      <c r="AK2130" s="31">
        <f t="shared" si="7307"/>
        <v>805.70000000000005</v>
      </c>
      <c r="AL2130" s="31">
        <f t="shared" si="7308"/>
        <v>805.70000000000005</v>
      </c>
      <c r="AM2130" s="31">
        <f t="shared" si="7271"/>
        <v>0</v>
      </c>
      <c r="AN2130" s="31">
        <f t="shared" si="7272"/>
        <v>0</v>
      </c>
      <c r="AO2130" s="31">
        <f t="shared" si="7273"/>
        <v>0</v>
      </c>
      <c r="AP2130" s="31">
        <f t="shared" si="7309"/>
        <v>805.70000000000005</v>
      </c>
      <c r="AQ2130" s="31">
        <f t="shared" si="7310"/>
        <v>805.70000000000005</v>
      </c>
      <c r="AR2130" s="31">
        <f t="shared" si="7311"/>
        <v>805.70000000000005</v>
      </c>
      <c r="AS2130" s="31">
        <f t="shared" si="7274"/>
        <v>0</v>
      </c>
      <c r="AT2130" s="31">
        <f t="shared" si="7275"/>
        <v>0</v>
      </c>
      <c r="AU2130" s="31">
        <f t="shared" si="7276"/>
        <v>0</v>
      </c>
      <c r="AV2130" s="31">
        <f t="shared" si="7312"/>
        <v>805.70000000000005</v>
      </c>
      <c r="AW2130" s="31">
        <f t="shared" si="7313"/>
        <v>805.70000000000005</v>
      </c>
      <c r="AX2130" s="31">
        <f t="shared" si="7314"/>
        <v>805.70000000000005</v>
      </c>
      <c r="AY2130" s="31">
        <f t="shared" si="7277"/>
        <v>0</v>
      </c>
      <c r="AZ2130" s="31">
        <f t="shared" si="7278"/>
        <v>0</v>
      </c>
      <c r="BA2130" s="31">
        <f t="shared" si="7279"/>
        <v>0</v>
      </c>
      <c r="BB2130" s="31">
        <f t="shared" si="7315"/>
        <v>805.70000000000005</v>
      </c>
      <c r="BC2130" s="31">
        <f t="shared" si="7316"/>
        <v>805.70000000000005</v>
      </c>
      <c r="BD2130" s="31">
        <f t="shared" si="7317"/>
        <v>805.70000000000005</v>
      </c>
      <c r="BE2130" s="31">
        <f t="shared" si="7280"/>
        <v>0</v>
      </c>
      <c r="BF2130" s="31">
        <f t="shared" si="7281"/>
        <v>0</v>
      </c>
      <c r="BG2130" s="31">
        <f t="shared" si="7282"/>
        <v>0</v>
      </c>
      <c r="BH2130" s="31">
        <f t="shared" si="7318"/>
        <v>805.70000000000005</v>
      </c>
      <c r="BI2130" s="31">
        <f t="shared" si="7319"/>
        <v>805.70000000000005</v>
      </c>
      <c r="BJ2130" s="31">
        <f t="shared" si="7320"/>
        <v>805.70000000000005</v>
      </c>
      <c r="BK2130" s="31">
        <f t="shared" si="7283"/>
        <v>530.14099999999996</v>
      </c>
      <c r="BL2130" s="31">
        <f t="shared" si="7284"/>
        <v>0</v>
      </c>
      <c r="BM2130" s="31">
        <f t="shared" si="7285"/>
        <v>0</v>
      </c>
      <c r="BN2130" s="31">
        <f t="shared" si="7321"/>
        <v>1335.8409999999999</v>
      </c>
      <c r="BO2130" s="31">
        <f t="shared" si="7322"/>
        <v>805.70000000000005</v>
      </c>
      <c r="BP2130" s="31">
        <f t="shared" si="7323"/>
        <v>805.70000000000005</v>
      </c>
      <c r="BQ2130" s="31">
        <f t="shared" si="7286"/>
        <v>0</v>
      </c>
      <c r="BR2130" s="31">
        <f t="shared" si="7287"/>
        <v>0</v>
      </c>
      <c r="BS2130" s="31">
        <f t="shared" si="7324"/>
        <v>1335.8409999999999</v>
      </c>
      <c r="BT2130" s="31">
        <f t="shared" si="7325"/>
        <v>805.70000000000005</v>
      </c>
      <c r="BU2130" s="31">
        <f t="shared" si="7326"/>
        <v>805.70000000000005</v>
      </c>
      <c r="BV2130" s="31">
        <f t="shared" si="7288"/>
        <v>0</v>
      </c>
      <c r="BW2130" s="31">
        <f t="shared" si="7289"/>
        <v>0</v>
      </c>
      <c r="BX2130" s="31">
        <f t="shared" si="7327"/>
        <v>1335.8409999999999</v>
      </c>
      <c r="BY2130" s="31">
        <f t="shared" si="7328"/>
        <v>805.70000000000005</v>
      </c>
      <c r="BZ2130" s="31">
        <f t="shared" si="7329"/>
        <v>805.70000000000005</v>
      </c>
      <c r="CA2130" s="31">
        <f t="shared" si="7290"/>
        <v>0</v>
      </c>
      <c r="CB2130" s="31">
        <f t="shared" si="7291"/>
        <v>0</v>
      </c>
      <c r="CC2130" s="31">
        <f t="shared" si="7292"/>
        <v>0</v>
      </c>
      <c r="CD2130" s="31">
        <f t="shared" si="7126"/>
        <v>1335.8409999999999</v>
      </c>
      <c r="CE2130" s="31">
        <f t="shared" si="7127"/>
        <v>805.70000000000005</v>
      </c>
      <c r="CF2130" s="31">
        <f t="shared" si="7128"/>
        <v>805.70000000000005</v>
      </c>
      <c r="CG2130" s="31">
        <f t="shared" si="7293"/>
        <v>0</v>
      </c>
      <c r="CH2130" s="24"/>
      <c r="CI2130" s="40"/>
      <c r="CO2130" s="1" t="s">
        <v>31</v>
      </c>
    </row>
    <row r="2131" ht="29.850000000000001">
      <c r="A2131" s="41" t="s">
        <v>1220</v>
      </c>
      <c r="B2131" s="17">
        <v>200</v>
      </c>
      <c r="C2131" s="16"/>
      <c r="D2131" s="16"/>
      <c r="E2131" s="39" t="s">
        <v>40</v>
      </c>
      <c r="F2131" s="31">
        <f t="shared" si="7253"/>
        <v>805.70000000000005</v>
      </c>
      <c r="G2131" s="31">
        <f t="shared" si="7254"/>
        <v>805.70000000000005</v>
      </c>
      <c r="H2131" s="31">
        <f t="shared" si="7255"/>
        <v>805.70000000000005</v>
      </c>
      <c r="I2131" s="31">
        <f t="shared" si="7256"/>
        <v>0</v>
      </c>
      <c r="J2131" s="31">
        <f t="shared" si="7257"/>
        <v>0</v>
      </c>
      <c r="K2131" s="31">
        <f t="shared" si="7258"/>
        <v>0</v>
      </c>
      <c r="L2131" s="31">
        <f t="shared" si="7294"/>
        <v>805.70000000000005</v>
      </c>
      <c r="M2131" s="31">
        <f t="shared" si="7295"/>
        <v>805.70000000000005</v>
      </c>
      <c r="N2131" s="31">
        <f t="shared" si="7296"/>
        <v>805.70000000000005</v>
      </c>
      <c r="O2131" s="31">
        <f t="shared" si="7259"/>
        <v>0</v>
      </c>
      <c r="P2131" s="31">
        <f t="shared" si="7260"/>
        <v>0</v>
      </c>
      <c r="Q2131" s="31">
        <f t="shared" si="7261"/>
        <v>0</v>
      </c>
      <c r="R2131" s="31">
        <f t="shared" si="7297"/>
        <v>805.70000000000005</v>
      </c>
      <c r="S2131" s="31">
        <f t="shared" si="7298"/>
        <v>805.70000000000005</v>
      </c>
      <c r="T2131" s="31">
        <f t="shared" si="7299"/>
        <v>805.70000000000005</v>
      </c>
      <c r="U2131" s="31">
        <f t="shared" si="7262"/>
        <v>0</v>
      </c>
      <c r="V2131" s="31">
        <f t="shared" si="7263"/>
        <v>0</v>
      </c>
      <c r="W2131" s="31">
        <f t="shared" si="7264"/>
        <v>0</v>
      </c>
      <c r="X2131" s="31">
        <f t="shared" si="7300"/>
        <v>805.70000000000005</v>
      </c>
      <c r="Y2131" s="31">
        <f t="shared" si="7301"/>
        <v>805.70000000000005</v>
      </c>
      <c r="Z2131" s="31">
        <f t="shared" si="7302"/>
        <v>805.70000000000005</v>
      </c>
      <c r="AA2131" s="31">
        <f t="shared" si="7265"/>
        <v>0</v>
      </c>
      <c r="AB2131" s="31">
        <f t="shared" si="7266"/>
        <v>0</v>
      </c>
      <c r="AC2131" s="31">
        <f t="shared" si="7267"/>
        <v>0</v>
      </c>
      <c r="AD2131" s="31">
        <f t="shared" si="7303"/>
        <v>805.70000000000005</v>
      </c>
      <c r="AE2131" s="31">
        <f t="shared" si="7304"/>
        <v>805.70000000000005</v>
      </c>
      <c r="AF2131" s="31">
        <f t="shared" si="7305"/>
        <v>805.70000000000005</v>
      </c>
      <c r="AG2131" s="31">
        <f t="shared" si="7268"/>
        <v>0</v>
      </c>
      <c r="AH2131" s="31">
        <f t="shared" si="7269"/>
        <v>0</v>
      </c>
      <c r="AI2131" s="31">
        <f t="shared" si="7270"/>
        <v>0</v>
      </c>
      <c r="AJ2131" s="31">
        <f t="shared" si="7306"/>
        <v>805.70000000000005</v>
      </c>
      <c r="AK2131" s="31">
        <f t="shared" si="7307"/>
        <v>805.70000000000005</v>
      </c>
      <c r="AL2131" s="31">
        <f t="shared" si="7308"/>
        <v>805.70000000000005</v>
      </c>
      <c r="AM2131" s="31">
        <f t="shared" si="7271"/>
        <v>0</v>
      </c>
      <c r="AN2131" s="31">
        <f t="shared" si="7272"/>
        <v>0</v>
      </c>
      <c r="AO2131" s="31">
        <f t="shared" si="7273"/>
        <v>0</v>
      </c>
      <c r="AP2131" s="31">
        <f t="shared" si="7309"/>
        <v>805.70000000000005</v>
      </c>
      <c r="AQ2131" s="31">
        <f t="shared" si="7310"/>
        <v>805.70000000000005</v>
      </c>
      <c r="AR2131" s="31">
        <f t="shared" si="7311"/>
        <v>805.70000000000005</v>
      </c>
      <c r="AS2131" s="31">
        <f t="shared" si="7274"/>
        <v>0</v>
      </c>
      <c r="AT2131" s="31">
        <f t="shared" si="7275"/>
        <v>0</v>
      </c>
      <c r="AU2131" s="31">
        <f t="shared" si="7276"/>
        <v>0</v>
      </c>
      <c r="AV2131" s="31">
        <f t="shared" si="7312"/>
        <v>805.70000000000005</v>
      </c>
      <c r="AW2131" s="31">
        <f t="shared" si="7313"/>
        <v>805.70000000000005</v>
      </c>
      <c r="AX2131" s="31">
        <f t="shared" si="7314"/>
        <v>805.70000000000005</v>
      </c>
      <c r="AY2131" s="31">
        <f t="shared" si="7277"/>
        <v>0</v>
      </c>
      <c r="AZ2131" s="31">
        <f t="shared" si="7278"/>
        <v>0</v>
      </c>
      <c r="BA2131" s="31">
        <f t="shared" si="7279"/>
        <v>0</v>
      </c>
      <c r="BB2131" s="31">
        <f t="shared" si="7315"/>
        <v>805.70000000000005</v>
      </c>
      <c r="BC2131" s="31">
        <f t="shared" si="7316"/>
        <v>805.70000000000005</v>
      </c>
      <c r="BD2131" s="31">
        <f t="shared" si="7317"/>
        <v>805.70000000000005</v>
      </c>
      <c r="BE2131" s="31">
        <f t="shared" si="7280"/>
        <v>0</v>
      </c>
      <c r="BF2131" s="31">
        <f t="shared" si="7281"/>
        <v>0</v>
      </c>
      <c r="BG2131" s="31">
        <f t="shared" si="7282"/>
        <v>0</v>
      </c>
      <c r="BH2131" s="31">
        <f t="shared" si="7318"/>
        <v>805.70000000000005</v>
      </c>
      <c r="BI2131" s="31">
        <f t="shared" si="7319"/>
        <v>805.70000000000005</v>
      </c>
      <c r="BJ2131" s="31">
        <f t="shared" si="7320"/>
        <v>805.70000000000005</v>
      </c>
      <c r="BK2131" s="31">
        <f t="shared" si="7283"/>
        <v>530.14099999999996</v>
      </c>
      <c r="BL2131" s="31">
        <f t="shared" si="7284"/>
        <v>0</v>
      </c>
      <c r="BM2131" s="31">
        <f t="shared" si="7285"/>
        <v>0</v>
      </c>
      <c r="BN2131" s="31">
        <f t="shared" si="7321"/>
        <v>1335.8409999999999</v>
      </c>
      <c r="BO2131" s="31">
        <f t="shared" si="7322"/>
        <v>805.70000000000005</v>
      </c>
      <c r="BP2131" s="31">
        <f t="shared" si="7323"/>
        <v>805.70000000000005</v>
      </c>
      <c r="BQ2131" s="31">
        <f t="shared" si="7286"/>
        <v>0</v>
      </c>
      <c r="BR2131" s="31">
        <f t="shared" si="7287"/>
        <v>0</v>
      </c>
      <c r="BS2131" s="31">
        <f t="shared" si="7324"/>
        <v>1335.8409999999999</v>
      </c>
      <c r="BT2131" s="31">
        <f t="shared" si="7325"/>
        <v>805.70000000000005</v>
      </c>
      <c r="BU2131" s="31">
        <f t="shared" si="7326"/>
        <v>805.70000000000005</v>
      </c>
      <c r="BV2131" s="31">
        <f t="shared" si="7288"/>
        <v>0</v>
      </c>
      <c r="BW2131" s="31">
        <f t="shared" si="7289"/>
        <v>0</v>
      </c>
      <c r="BX2131" s="31">
        <f t="shared" si="7327"/>
        <v>1335.8409999999999</v>
      </c>
      <c r="BY2131" s="31">
        <f t="shared" si="7328"/>
        <v>805.70000000000005</v>
      </c>
      <c r="BZ2131" s="31">
        <f t="shared" si="7329"/>
        <v>805.70000000000005</v>
      </c>
      <c r="CA2131" s="31">
        <f t="shared" si="7290"/>
        <v>0</v>
      </c>
      <c r="CB2131" s="31">
        <f t="shared" si="7291"/>
        <v>0</v>
      </c>
      <c r="CC2131" s="31">
        <f t="shared" si="7292"/>
        <v>0</v>
      </c>
      <c r="CD2131" s="31">
        <f t="shared" si="7126"/>
        <v>1335.8409999999999</v>
      </c>
      <c r="CE2131" s="31">
        <f t="shared" si="7127"/>
        <v>805.70000000000005</v>
      </c>
      <c r="CF2131" s="31">
        <f t="shared" si="7128"/>
        <v>805.70000000000005</v>
      </c>
      <c r="CG2131" s="31">
        <f t="shared" si="7293"/>
        <v>0</v>
      </c>
      <c r="CH2131" s="24"/>
      <c r="CI2131" s="40"/>
      <c r="CM2131" s="1" t="s">
        <v>29</v>
      </c>
    </row>
    <row r="2132" ht="43.75">
      <c r="A2132" s="41" t="s">
        <v>1220</v>
      </c>
      <c r="B2132" s="17">
        <v>240</v>
      </c>
      <c r="C2132" s="16"/>
      <c r="D2132" s="16"/>
      <c r="E2132" s="39" t="s">
        <v>41</v>
      </c>
      <c r="F2132" s="31">
        <f t="shared" si="7253"/>
        <v>805.70000000000005</v>
      </c>
      <c r="G2132" s="31">
        <f t="shared" si="7254"/>
        <v>805.70000000000005</v>
      </c>
      <c r="H2132" s="31">
        <f t="shared" si="7255"/>
        <v>805.70000000000005</v>
      </c>
      <c r="I2132" s="31">
        <f t="shared" si="7256"/>
        <v>0</v>
      </c>
      <c r="J2132" s="31">
        <f t="shared" si="7257"/>
        <v>0</v>
      </c>
      <c r="K2132" s="31">
        <f t="shared" si="7258"/>
        <v>0</v>
      </c>
      <c r="L2132" s="31">
        <f t="shared" si="7294"/>
        <v>805.70000000000005</v>
      </c>
      <c r="M2132" s="31">
        <f t="shared" si="7295"/>
        <v>805.70000000000005</v>
      </c>
      <c r="N2132" s="31">
        <f t="shared" si="7296"/>
        <v>805.70000000000005</v>
      </c>
      <c r="O2132" s="31">
        <f t="shared" si="7259"/>
        <v>0</v>
      </c>
      <c r="P2132" s="31">
        <f t="shared" si="7260"/>
        <v>0</v>
      </c>
      <c r="Q2132" s="31">
        <f t="shared" si="7261"/>
        <v>0</v>
      </c>
      <c r="R2132" s="31">
        <f t="shared" si="7297"/>
        <v>805.70000000000005</v>
      </c>
      <c r="S2132" s="31">
        <f t="shared" si="7298"/>
        <v>805.70000000000005</v>
      </c>
      <c r="T2132" s="31">
        <f t="shared" si="7299"/>
        <v>805.70000000000005</v>
      </c>
      <c r="U2132" s="31">
        <f t="shared" si="7262"/>
        <v>0</v>
      </c>
      <c r="V2132" s="31">
        <f t="shared" si="7263"/>
        <v>0</v>
      </c>
      <c r="W2132" s="31">
        <f t="shared" si="7264"/>
        <v>0</v>
      </c>
      <c r="X2132" s="31">
        <f t="shared" si="7300"/>
        <v>805.70000000000005</v>
      </c>
      <c r="Y2132" s="31">
        <f t="shared" si="7301"/>
        <v>805.70000000000005</v>
      </c>
      <c r="Z2132" s="31">
        <f t="shared" si="7302"/>
        <v>805.70000000000005</v>
      </c>
      <c r="AA2132" s="31">
        <f t="shared" si="7265"/>
        <v>0</v>
      </c>
      <c r="AB2132" s="31">
        <f t="shared" si="7266"/>
        <v>0</v>
      </c>
      <c r="AC2132" s="31">
        <f t="shared" si="7267"/>
        <v>0</v>
      </c>
      <c r="AD2132" s="31">
        <f t="shared" si="7303"/>
        <v>805.70000000000005</v>
      </c>
      <c r="AE2132" s="31">
        <f t="shared" si="7304"/>
        <v>805.70000000000005</v>
      </c>
      <c r="AF2132" s="31">
        <f t="shared" si="7305"/>
        <v>805.70000000000005</v>
      </c>
      <c r="AG2132" s="31">
        <f t="shared" si="7268"/>
        <v>0</v>
      </c>
      <c r="AH2132" s="31">
        <f t="shared" si="7269"/>
        <v>0</v>
      </c>
      <c r="AI2132" s="31">
        <f t="shared" si="7270"/>
        <v>0</v>
      </c>
      <c r="AJ2132" s="31">
        <f t="shared" si="7306"/>
        <v>805.70000000000005</v>
      </c>
      <c r="AK2132" s="31">
        <f t="shared" si="7307"/>
        <v>805.70000000000005</v>
      </c>
      <c r="AL2132" s="31">
        <f t="shared" si="7308"/>
        <v>805.70000000000005</v>
      </c>
      <c r="AM2132" s="31">
        <f t="shared" si="7271"/>
        <v>0</v>
      </c>
      <c r="AN2132" s="31">
        <f t="shared" si="7272"/>
        <v>0</v>
      </c>
      <c r="AO2132" s="31">
        <f t="shared" si="7273"/>
        <v>0</v>
      </c>
      <c r="AP2132" s="31">
        <f t="shared" si="7309"/>
        <v>805.70000000000005</v>
      </c>
      <c r="AQ2132" s="31">
        <f t="shared" si="7310"/>
        <v>805.70000000000005</v>
      </c>
      <c r="AR2132" s="31">
        <f t="shared" si="7311"/>
        <v>805.70000000000005</v>
      </c>
      <c r="AS2132" s="31">
        <f t="shared" si="7274"/>
        <v>0</v>
      </c>
      <c r="AT2132" s="31">
        <f t="shared" si="7275"/>
        <v>0</v>
      </c>
      <c r="AU2132" s="31">
        <f t="shared" si="7276"/>
        <v>0</v>
      </c>
      <c r="AV2132" s="31">
        <f t="shared" si="7312"/>
        <v>805.70000000000005</v>
      </c>
      <c r="AW2132" s="31">
        <f t="shared" si="7313"/>
        <v>805.70000000000005</v>
      </c>
      <c r="AX2132" s="31">
        <f t="shared" si="7314"/>
        <v>805.70000000000005</v>
      </c>
      <c r="AY2132" s="31">
        <f t="shared" si="7277"/>
        <v>0</v>
      </c>
      <c r="AZ2132" s="31">
        <f t="shared" si="7278"/>
        <v>0</v>
      </c>
      <c r="BA2132" s="31">
        <f t="shared" si="7279"/>
        <v>0</v>
      </c>
      <c r="BB2132" s="31">
        <f t="shared" si="7315"/>
        <v>805.70000000000005</v>
      </c>
      <c r="BC2132" s="31">
        <f t="shared" si="7316"/>
        <v>805.70000000000005</v>
      </c>
      <c r="BD2132" s="31">
        <f t="shared" si="7317"/>
        <v>805.70000000000005</v>
      </c>
      <c r="BE2132" s="31">
        <f t="shared" si="7280"/>
        <v>0</v>
      </c>
      <c r="BF2132" s="31">
        <f t="shared" si="7281"/>
        <v>0</v>
      </c>
      <c r="BG2132" s="31">
        <f t="shared" si="7282"/>
        <v>0</v>
      </c>
      <c r="BH2132" s="31">
        <f t="shared" si="7318"/>
        <v>805.70000000000005</v>
      </c>
      <c r="BI2132" s="31">
        <f t="shared" si="7319"/>
        <v>805.70000000000005</v>
      </c>
      <c r="BJ2132" s="31">
        <f t="shared" si="7320"/>
        <v>805.70000000000005</v>
      </c>
      <c r="BK2132" s="31">
        <f t="shared" si="7283"/>
        <v>530.14099999999996</v>
      </c>
      <c r="BL2132" s="31">
        <f t="shared" si="7284"/>
        <v>0</v>
      </c>
      <c r="BM2132" s="31">
        <f t="shared" si="7285"/>
        <v>0</v>
      </c>
      <c r="BN2132" s="31">
        <f t="shared" si="7321"/>
        <v>1335.8409999999999</v>
      </c>
      <c r="BO2132" s="31">
        <f t="shared" si="7322"/>
        <v>805.70000000000005</v>
      </c>
      <c r="BP2132" s="31">
        <f t="shared" si="7323"/>
        <v>805.70000000000005</v>
      </c>
      <c r="BQ2132" s="31">
        <f t="shared" si="7286"/>
        <v>0</v>
      </c>
      <c r="BR2132" s="31">
        <f t="shared" si="7287"/>
        <v>0</v>
      </c>
      <c r="BS2132" s="31">
        <f t="shared" si="7324"/>
        <v>1335.8409999999999</v>
      </c>
      <c r="BT2132" s="31">
        <f t="shared" si="7325"/>
        <v>805.70000000000005</v>
      </c>
      <c r="BU2132" s="31">
        <f t="shared" si="7326"/>
        <v>805.70000000000005</v>
      </c>
      <c r="BV2132" s="31">
        <f t="shared" si="7288"/>
        <v>0</v>
      </c>
      <c r="BW2132" s="31">
        <f t="shared" si="7289"/>
        <v>0</v>
      </c>
      <c r="BX2132" s="31">
        <f t="shared" si="7327"/>
        <v>1335.8409999999999</v>
      </c>
      <c r="BY2132" s="31">
        <f t="shared" si="7328"/>
        <v>805.70000000000005</v>
      </c>
      <c r="BZ2132" s="31">
        <f t="shared" si="7329"/>
        <v>805.70000000000005</v>
      </c>
      <c r="CA2132" s="31">
        <f t="shared" si="7290"/>
        <v>0</v>
      </c>
      <c r="CB2132" s="31">
        <f t="shared" si="7291"/>
        <v>0</v>
      </c>
      <c r="CC2132" s="31">
        <f t="shared" si="7292"/>
        <v>0</v>
      </c>
      <c r="CD2132" s="31">
        <f t="shared" si="7126"/>
        <v>1335.8409999999999</v>
      </c>
      <c r="CE2132" s="31">
        <f t="shared" si="7127"/>
        <v>805.70000000000005</v>
      </c>
      <c r="CF2132" s="31">
        <f t="shared" si="7128"/>
        <v>805.70000000000005</v>
      </c>
      <c r="CG2132" s="31">
        <f t="shared" si="7293"/>
        <v>0</v>
      </c>
      <c r="CH2132" s="24"/>
      <c r="CI2132" s="40"/>
      <c r="CN2132" s="1" t="s">
        <v>30</v>
      </c>
    </row>
    <row r="2133" ht="15">
      <c r="A2133" s="41" t="s">
        <v>1220</v>
      </c>
      <c r="B2133" s="17">
        <v>240</v>
      </c>
      <c r="C2133" s="16" t="s">
        <v>66</v>
      </c>
      <c r="D2133" s="16" t="s">
        <v>42</v>
      </c>
      <c r="E2133" s="39" t="s">
        <v>1001</v>
      </c>
      <c r="F2133" s="31">
        <v>805.70000000000005</v>
      </c>
      <c r="G2133" s="31">
        <v>805.70000000000005</v>
      </c>
      <c r="H2133" s="31">
        <v>805.70000000000005</v>
      </c>
      <c r="I2133" s="31"/>
      <c r="J2133" s="31"/>
      <c r="K2133" s="31"/>
      <c r="L2133" s="31">
        <f t="shared" si="7294"/>
        <v>805.70000000000005</v>
      </c>
      <c r="M2133" s="31">
        <f t="shared" si="7295"/>
        <v>805.70000000000005</v>
      </c>
      <c r="N2133" s="31">
        <f t="shared" si="7296"/>
        <v>805.70000000000005</v>
      </c>
      <c r="O2133" s="31"/>
      <c r="P2133" s="31"/>
      <c r="Q2133" s="31"/>
      <c r="R2133" s="31">
        <f t="shared" si="7297"/>
        <v>805.70000000000005</v>
      </c>
      <c r="S2133" s="31">
        <f t="shared" si="7298"/>
        <v>805.70000000000005</v>
      </c>
      <c r="T2133" s="31">
        <f t="shared" si="7299"/>
        <v>805.70000000000005</v>
      </c>
      <c r="U2133" s="31"/>
      <c r="V2133" s="31"/>
      <c r="W2133" s="31"/>
      <c r="X2133" s="31">
        <f t="shared" si="7300"/>
        <v>805.70000000000005</v>
      </c>
      <c r="Y2133" s="31">
        <f t="shared" si="7301"/>
        <v>805.70000000000005</v>
      </c>
      <c r="Z2133" s="31">
        <f t="shared" si="7302"/>
        <v>805.70000000000005</v>
      </c>
      <c r="AA2133" s="31"/>
      <c r="AB2133" s="31"/>
      <c r="AC2133" s="31"/>
      <c r="AD2133" s="31">
        <f t="shared" si="7303"/>
        <v>805.70000000000005</v>
      </c>
      <c r="AE2133" s="31">
        <f t="shared" si="7304"/>
        <v>805.70000000000005</v>
      </c>
      <c r="AF2133" s="31">
        <f t="shared" si="7305"/>
        <v>805.70000000000005</v>
      </c>
      <c r="AG2133" s="31"/>
      <c r="AH2133" s="31"/>
      <c r="AI2133" s="31"/>
      <c r="AJ2133" s="31">
        <f t="shared" si="7306"/>
        <v>805.70000000000005</v>
      </c>
      <c r="AK2133" s="31">
        <f t="shared" si="7307"/>
        <v>805.70000000000005</v>
      </c>
      <c r="AL2133" s="31">
        <f t="shared" si="7308"/>
        <v>805.70000000000005</v>
      </c>
      <c r="AM2133" s="31"/>
      <c r="AN2133" s="31"/>
      <c r="AO2133" s="31"/>
      <c r="AP2133" s="31">
        <f t="shared" si="7309"/>
        <v>805.70000000000005</v>
      </c>
      <c r="AQ2133" s="31">
        <f t="shared" si="7310"/>
        <v>805.70000000000005</v>
      </c>
      <c r="AR2133" s="31">
        <f t="shared" si="7311"/>
        <v>805.70000000000005</v>
      </c>
      <c r="AS2133" s="31"/>
      <c r="AT2133" s="31"/>
      <c r="AU2133" s="31"/>
      <c r="AV2133" s="31">
        <f t="shared" si="7312"/>
        <v>805.70000000000005</v>
      </c>
      <c r="AW2133" s="31">
        <f t="shared" si="7313"/>
        <v>805.70000000000005</v>
      </c>
      <c r="AX2133" s="31">
        <f t="shared" si="7314"/>
        <v>805.70000000000005</v>
      </c>
      <c r="AY2133" s="31"/>
      <c r="AZ2133" s="31"/>
      <c r="BA2133" s="31"/>
      <c r="BB2133" s="31">
        <f t="shared" si="7315"/>
        <v>805.70000000000005</v>
      </c>
      <c r="BC2133" s="31">
        <f t="shared" si="7316"/>
        <v>805.70000000000005</v>
      </c>
      <c r="BD2133" s="31">
        <f t="shared" si="7317"/>
        <v>805.70000000000005</v>
      </c>
      <c r="BE2133" s="31"/>
      <c r="BF2133" s="31"/>
      <c r="BG2133" s="31"/>
      <c r="BH2133" s="31">
        <f t="shared" si="7318"/>
        <v>805.70000000000005</v>
      </c>
      <c r="BI2133" s="31">
        <f t="shared" si="7319"/>
        <v>805.70000000000005</v>
      </c>
      <c r="BJ2133" s="31">
        <f t="shared" si="7320"/>
        <v>805.70000000000005</v>
      </c>
      <c r="BK2133" s="31">
        <v>530.14099999999996</v>
      </c>
      <c r="BL2133" s="31"/>
      <c r="BM2133" s="31"/>
      <c r="BN2133" s="31">
        <f t="shared" si="7321"/>
        <v>1335.8409999999999</v>
      </c>
      <c r="BO2133" s="31">
        <f t="shared" si="7322"/>
        <v>805.70000000000005</v>
      </c>
      <c r="BP2133" s="31">
        <f t="shared" si="7323"/>
        <v>805.70000000000005</v>
      </c>
      <c r="BQ2133" s="31"/>
      <c r="BR2133" s="31"/>
      <c r="BS2133" s="31">
        <f t="shared" si="7324"/>
        <v>1335.8409999999999</v>
      </c>
      <c r="BT2133" s="31">
        <f t="shared" si="7325"/>
        <v>805.70000000000005</v>
      </c>
      <c r="BU2133" s="31">
        <f t="shared" si="7326"/>
        <v>805.70000000000005</v>
      </c>
      <c r="BV2133" s="31"/>
      <c r="BW2133" s="31"/>
      <c r="BX2133" s="31">
        <f t="shared" si="7327"/>
        <v>1335.8409999999999</v>
      </c>
      <c r="BY2133" s="31">
        <f t="shared" si="7328"/>
        <v>805.70000000000005</v>
      </c>
      <c r="BZ2133" s="31">
        <f t="shared" si="7329"/>
        <v>805.70000000000005</v>
      </c>
      <c r="CA2133" s="31"/>
      <c r="CB2133" s="31"/>
      <c r="CC2133" s="31"/>
      <c r="CD2133" s="31">
        <f t="shared" si="7126"/>
        <v>1335.8409999999999</v>
      </c>
      <c r="CE2133" s="31">
        <f t="shared" si="7127"/>
        <v>805.70000000000005</v>
      </c>
      <c r="CF2133" s="31">
        <f t="shared" si="7128"/>
        <v>805.70000000000005</v>
      </c>
      <c r="CG2133" s="31"/>
      <c r="CH2133" s="24"/>
      <c r="CI2133" s="40"/>
    </row>
    <row r="2134" s="26" customFormat="1" ht="43.75">
      <c r="A2134" s="27" t="s">
        <v>1222</v>
      </c>
      <c r="B2134" s="28"/>
      <c r="C2134" s="27"/>
      <c r="D2134" s="27"/>
      <c r="E2134" s="29" t="s">
        <v>1223</v>
      </c>
      <c r="F2134" s="30">
        <f>F2135+F2149+F2172</f>
        <v>53393.400000000001</v>
      </c>
      <c r="G2134" s="30">
        <f>G2135+G2149+G2172</f>
        <v>50634.900000000001</v>
      </c>
      <c r="H2134" s="30">
        <f>H2135+H2149+H2172</f>
        <v>51164.099999999999</v>
      </c>
      <c r="I2134" s="30">
        <f>I2135+I2149+I2172</f>
        <v>0</v>
      </c>
      <c r="J2134" s="30">
        <f>J2135+J2149+J2172</f>
        <v>0</v>
      </c>
      <c r="K2134" s="30">
        <f>K2135+K2149+K2172</f>
        <v>0</v>
      </c>
      <c r="L2134" s="30">
        <f t="shared" si="7294"/>
        <v>53393.400000000001</v>
      </c>
      <c r="M2134" s="30">
        <f t="shared" si="7295"/>
        <v>50634.900000000001</v>
      </c>
      <c r="N2134" s="30">
        <f t="shared" si="7296"/>
        <v>51164.099999999999</v>
      </c>
      <c r="O2134" s="30">
        <f>O2135+O2149+O2172</f>
        <v>2108.79</v>
      </c>
      <c r="P2134" s="30">
        <f>P2135+P2149+P2172</f>
        <v>0</v>
      </c>
      <c r="Q2134" s="30">
        <f>Q2135+Q2149+Q2172</f>
        <v>0</v>
      </c>
      <c r="R2134" s="30">
        <f t="shared" si="7297"/>
        <v>55502.190000000002</v>
      </c>
      <c r="S2134" s="30">
        <f t="shared" si="7298"/>
        <v>50634.900000000001</v>
      </c>
      <c r="T2134" s="30">
        <f t="shared" si="7299"/>
        <v>51164.099999999999</v>
      </c>
      <c r="U2134" s="30">
        <f>U2135+U2149+U2172</f>
        <v>0</v>
      </c>
      <c r="V2134" s="30">
        <f>V2135+V2149+V2172</f>
        <v>0</v>
      </c>
      <c r="W2134" s="30">
        <f>W2135+W2149+W2172</f>
        <v>0</v>
      </c>
      <c r="X2134" s="30">
        <f t="shared" si="7300"/>
        <v>55502.190000000002</v>
      </c>
      <c r="Y2134" s="30">
        <f t="shared" si="7301"/>
        <v>50634.900000000001</v>
      </c>
      <c r="Z2134" s="30">
        <f t="shared" si="7302"/>
        <v>51164.099999999999</v>
      </c>
      <c r="AA2134" s="30">
        <f>AA2135+AA2149+AA2172</f>
        <v>0</v>
      </c>
      <c r="AB2134" s="30">
        <f>AB2135+AB2149+AB2172</f>
        <v>0</v>
      </c>
      <c r="AC2134" s="30">
        <f>AC2135+AC2149+AC2172</f>
        <v>0</v>
      </c>
      <c r="AD2134" s="30">
        <f t="shared" si="7303"/>
        <v>55502.190000000002</v>
      </c>
      <c r="AE2134" s="30">
        <f t="shared" si="7304"/>
        <v>50634.900000000001</v>
      </c>
      <c r="AF2134" s="30">
        <f t="shared" si="7305"/>
        <v>51164.099999999999</v>
      </c>
      <c r="AG2134" s="30">
        <f>AG2135+AG2149+AG2172</f>
        <v>0</v>
      </c>
      <c r="AH2134" s="30">
        <f>AH2135+AH2149+AH2172</f>
        <v>0</v>
      </c>
      <c r="AI2134" s="30">
        <f>AI2135+AI2149+AI2172</f>
        <v>0</v>
      </c>
      <c r="AJ2134" s="30">
        <f t="shared" si="7306"/>
        <v>55502.190000000002</v>
      </c>
      <c r="AK2134" s="30">
        <f t="shared" si="7307"/>
        <v>50634.900000000001</v>
      </c>
      <c r="AL2134" s="30">
        <f t="shared" si="7308"/>
        <v>51164.099999999999</v>
      </c>
      <c r="AM2134" s="30">
        <f>AM2135+AM2149+AM2172</f>
        <v>0</v>
      </c>
      <c r="AN2134" s="30">
        <f>AN2135+AN2149+AN2172</f>
        <v>0</v>
      </c>
      <c r="AO2134" s="30">
        <f>AO2135+AO2149+AO2172</f>
        <v>0</v>
      </c>
      <c r="AP2134" s="30">
        <f t="shared" si="7309"/>
        <v>55502.190000000002</v>
      </c>
      <c r="AQ2134" s="30">
        <f t="shared" si="7310"/>
        <v>50634.900000000001</v>
      </c>
      <c r="AR2134" s="30">
        <f t="shared" si="7311"/>
        <v>51164.099999999999</v>
      </c>
      <c r="AS2134" s="30">
        <f>AS2135+AS2149+AS2172</f>
        <v>0</v>
      </c>
      <c r="AT2134" s="30">
        <f>AT2135+AT2149+AT2172</f>
        <v>0</v>
      </c>
      <c r="AU2134" s="30">
        <f>AU2135+AU2149+AU2172</f>
        <v>0</v>
      </c>
      <c r="AV2134" s="30">
        <f t="shared" si="7312"/>
        <v>55502.190000000002</v>
      </c>
      <c r="AW2134" s="30">
        <f t="shared" si="7313"/>
        <v>50634.900000000001</v>
      </c>
      <c r="AX2134" s="30">
        <f t="shared" si="7314"/>
        <v>51164.099999999999</v>
      </c>
      <c r="AY2134" s="30">
        <f>AY2135+AY2149+AY2172</f>
        <v>6332.4810000000007</v>
      </c>
      <c r="AZ2134" s="30">
        <f>AZ2135+AZ2149+AZ2172</f>
        <v>0</v>
      </c>
      <c r="BA2134" s="30">
        <f>BA2135+BA2149+BA2172</f>
        <v>0</v>
      </c>
      <c r="BB2134" s="30">
        <f t="shared" si="7315"/>
        <v>61834.671000000002</v>
      </c>
      <c r="BC2134" s="30">
        <f t="shared" si="7316"/>
        <v>50634.900000000001</v>
      </c>
      <c r="BD2134" s="30">
        <f t="shared" si="7317"/>
        <v>51164.099999999999</v>
      </c>
      <c r="BE2134" s="30">
        <f>BE2135+BE2149+BE2172</f>
        <v>0</v>
      </c>
      <c r="BF2134" s="30">
        <f>BF2135+BF2149+BF2172</f>
        <v>0</v>
      </c>
      <c r="BG2134" s="30">
        <f>BG2135+BG2149+BG2172</f>
        <v>0</v>
      </c>
      <c r="BH2134" s="30">
        <f t="shared" si="7318"/>
        <v>61834.671000000002</v>
      </c>
      <c r="BI2134" s="30">
        <f t="shared" si="7319"/>
        <v>50634.900000000001</v>
      </c>
      <c r="BJ2134" s="30">
        <f t="shared" si="7320"/>
        <v>51164.099999999999</v>
      </c>
      <c r="BK2134" s="30">
        <f>BK2135+BK2149+BK2172</f>
        <v>0</v>
      </c>
      <c r="BL2134" s="30">
        <f>BL2135+BL2149+BL2172</f>
        <v>0</v>
      </c>
      <c r="BM2134" s="30">
        <f>BM2135+BM2149+BM2172</f>
        <v>0</v>
      </c>
      <c r="BN2134" s="30">
        <f t="shared" si="7321"/>
        <v>61834.671000000002</v>
      </c>
      <c r="BO2134" s="30">
        <f t="shared" si="7322"/>
        <v>50634.900000000001</v>
      </c>
      <c r="BP2134" s="30">
        <f t="shared" si="7323"/>
        <v>51164.099999999999</v>
      </c>
      <c r="BQ2134" s="30">
        <f>BQ2135+BQ2149+BQ2172</f>
        <v>0</v>
      </c>
      <c r="BR2134" s="30">
        <f>BR2135+BR2149+BR2172</f>
        <v>0</v>
      </c>
      <c r="BS2134" s="31">
        <f t="shared" si="7324"/>
        <v>61834.671000000002</v>
      </c>
      <c r="BT2134" s="31">
        <f t="shared" si="7325"/>
        <v>50634.900000000001</v>
      </c>
      <c r="BU2134" s="31">
        <f t="shared" si="7326"/>
        <v>51164.099999999999</v>
      </c>
      <c r="BV2134" s="30">
        <f>BV2135+BV2149+BV2172</f>
        <v>0</v>
      </c>
      <c r="BW2134" s="30">
        <f>BW2135+BW2149+BW2172</f>
        <v>0</v>
      </c>
      <c r="BX2134" s="30">
        <f t="shared" si="7327"/>
        <v>61834.671000000002</v>
      </c>
      <c r="BY2134" s="30">
        <f t="shared" si="7328"/>
        <v>50634.900000000001</v>
      </c>
      <c r="BZ2134" s="30">
        <f t="shared" si="7329"/>
        <v>51164.099999999999</v>
      </c>
      <c r="CA2134" s="30">
        <f>CA2135+CA2149+CA2172</f>
        <v>-487.91199999999998</v>
      </c>
      <c r="CB2134" s="30">
        <f>CB2135+CB2149+CB2172</f>
        <v>0</v>
      </c>
      <c r="CC2134" s="30">
        <f>CC2135+CC2149+CC2172</f>
        <v>0</v>
      </c>
      <c r="CD2134" s="30">
        <f t="shared" si="7126"/>
        <v>61346.759000000005</v>
      </c>
      <c r="CE2134" s="30">
        <f t="shared" si="7127"/>
        <v>50634.900000000001</v>
      </c>
      <c r="CF2134" s="30">
        <f t="shared" si="7128"/>
        <v>51164.099999999999</v>
      </c>
      <c r="CG2134" s="30">
        <f>CG2135+CG2149+CG2172</f>
        <v>0</v>
      </c>
      <c r="CH2134" s="24"/>
      <c r="CI2134" s="32"/>
      <c r="CJ2134" s="26" t="s">
        <v>26</v>
      </c>
    </row>
    <row r="2135" s="33" customFormat="1" ht="43.75">
      <c r="A2135" s="34" t="s">
        <v>1224</v>
      </c>
      <c r="B2135" s="35"/>
      <c r="C2135" s="34"/>
      <c r="D2135" s="34"/>
      <c r="E2135" s="36" t="s">
        <v>1225</v>
      </c>
      <c r="F2135" s="37">
        <f>F2141+F2136</f>
        <v>13828.799999999999</v>
      </c>
      <c r="G2135" s="37">
        <f>G2141+G2136</f>
        <v>14352.5</v>
      </c>
      <c r="H2135" s="37">
        <f>H2141+H2136</f>
        <v>14352.5</v>
      </c>
      <c r="I2135" s="37">
        <f>I2141+I2136</f>
        <v>0</v>
      </c>
      <c r="J2135" s="37">
        <f>J2141+J2136</f>
        <v>0</v>
      </c>
      <c r="K2135" s="37">
        <f>K2141+K2136</f>
        <v>0</v>
      </c>
      <c r="L2135" s="37">
        <f t="shared" si="7294"/>
        <v>13828.799999999999</v>
      </c>
      <c r="M2135" s="37">
        <f t="shared" si="7295"/>
        <v>14352.5</v>
      </c>
      <c r="N2135" s="37">
        <f t="shared" si="7296"/>
        <v>14352.5</v>
      </c>
      <c r="O2135" s="37">
        <f>O2141+O2136</f>
        <v>0</v>
      </c>
      <c r="P2135" s="37">
        <f>P2141+P2136</f>
        <v>0</v>
      </c>
      <c r="Q2135" s="37">
        <f>Q2141+Q2136</f>
        <v>0</v>
      </c>
      <c r="R2135" s="37">
        <f t="shared" si="7297"/>
        <v>13828.799999999999</v>
      </c>
      <c r="S2135" s="37">
        <f t="shared" si="7298"/>
        <v>14352.5</v>
      </c>
      <c r="T2135" s="37">
        <f t="shared" si="7299"/>
        <v>14352.5</v>
      </c>
      <c r="U2135" s="37">
        <f>U2141+U2136</f>
        <v>0</v>
      </c>
      <c r="V2135" s="37">
        <f>V2141+V2136</f>
        <v>0</v>
      </c>
      <c r="W2135" s="37">
        <f>W2141+W2136</f>
        <v>0</v>
      </c>
      <c r="X2135" s="37">
        <f t="shared" si="7300"/>
        <v>13828.799999999999</v>
      </c>
      <c r="Y2135" s="37">
        <f t="shared" si="7301"/>
        <v>14352.5</v>
      </c>
      <c r="Z2135" s="37">
        <f t="shared" si="7302"/>
        <v>14352.5</v>
      </c>
      <c r="AA2135" s="37">
        <f>AA2141+AA2136</f>
        <v>0</v>
      </c>
      <c r="AB2135" s="37">
        <f>AB2141+AB2136</f>
        <v>0</v>
      </c>
      <c r="AC2135" s="37">
        <f>AC2141+AC2136</f>
        <v>0</v>
      </c>
      <c r="AD2135" s="37">
        <f t="shared" si="7303"/>
        <v>13828.799999999999</v>
      </c>
      <c r="AE2135" s="37">
        <f t="shared" si="7304"/>
        <v>14352.5</v>
      </c>
      <c r="AF2135" s="37">
        <f t="shared" si="7305"/>
        <v>14352.5</v>
      </c>
      <c r="AG2135" s="37">
        <f>AG2141+AG2136</f>
        <v>0</v>
      </c>
      <c r="AH2135" s="37">
        <f>AH2141+AH2136</f>
        <v>0</v>
      </c>
      <c r="AI2135" s="37">
        <f>AI2141+AI2136</f>
        <v>0</v>
      </c>
      <c r="AJ2135" s="37">
        <f t="shared" si="7306"/>
        <v>13828.799999999999</v>
      </c>
      <c r="AK2135" s="37">
        <f t="shared" si="7307"/>
        <v>14352.5</v>
      </c>
      <c r="AL2135" s="37">
        <f t="shared" si="7308"/>
        <v>14352.5</v>
      </c>
      <c r="AM2135" s="37">
        <f>AM2141+AM2136</f>
        <v>0</v>
      </c>
      <c r="AN2135" s="37">
        <f>AN2141+AN2136</f>
        <v>0</v>
      </c>
      <c r="AO2135" s="37">
        <f>AO2141+AO2136</f>
        <v>0</v>
      </c>
      <c r="AP2135" s="37">
        <f t="shared" si="7309"/>
        <v>13828.799999999999</v>
      </c>
      <c r="AQ2135" s="37">
        <f t="shared" si="7310"/>
        <v>14352.5</v>
      </c>
      <c r="AR2135" s="37">
        <f t="shared" si="7311"/>
        <v>14352.5</v>
      </c>
      <c r="AS2135" s="37">
        <f>AS2141+AS2136</f>
        <v>0</v>
      </c>
      <c r="AT2135" s="37">
        <f>AT2141+AT2136</f>
        <v>0</v>
      </c>
      <c r="AU2135" s="37">
        <f>AU2141+AU2136</f>
        <v>0</v>
      </c>
      <c r="AV2135" s="37">
        <f t="shared" si="7312"/>
        <v>13828.799999999999</v>
      </c>
      <c r="AW2135" s="37">
        <f t="shared" si="7313"/>
        <v>14352.5</v>
      </c>
      <c r="AX2135" s="37">
        <f t="shared" si="7314"/>
        <v>14352.5</v>
      </c>
      <c r="AY2135" s="37">
        <f>AY2141+AY2136</f>
        <v>0</v>
      </c>
      <c r="AZ2135" s="37">
        <f>AZ2141+AZ2136</f>
        <v>0</v>
      </c>
      <c r="BA2135" s="37">
        <f>BA2141+BA2136</f>
        <v>0</v>
      </c>
      <c r="BB2135" s="37">
        <f t="shared" si="7315"/>
        <v>13828.799999999999</v>
      </c>
      <c r="BC2135" s="37">
        <f t="shared" si="7316"/>
        <v>14352.5</v>
      </c>
      <c r="BD2135" s="37">
        <f t="shared" si="7317"/>
        <v>14352.5</v>
      </c>
      <c r="BE2135" s="37">
        <f>BE2141+BE2136</f>
        <v>0</v>
      </c>
      <c r="BF2135" s="37">
        <f>BF2141+BF2136</f>
        <v>0</v>
      </c>
      <c r="BG2135" s="37">
        <f>BG2141+BG2136</f>
        <v>0</v>
      </c>
      <c r="BH2135" s="37">
        <f t="shared" si="7318"/>
        <v>13828.799999999999</v>
      </c>
      <c r="BI2135" s="37">
        <f t="shared" si="7319"/>
        <v>14352.5</v>
      </c>
      <c r="BJ2135" s="37">
        <f t="shared" si="7320"/>
        <v>14352.5</v>
      </c>
      <c r="BK2135" s="37">
        <f>BK2141+BK2136</f>
        <v>0</v>
      </c>
      <c r="BL2135" s="37">
        <f>BL2141+BL2136</f>
        <v>0</v>
      </c>
      <c r="BM2135" s="37">
        <f>BM2141+BM2136</f>
        <v>0</v>
      </c>
      <c r="BN2135" s="37">
        <f t="shared" si="7321"/>
        <v>13828.799999999999</v>
      </c>
      <c r="BO2135" s="37">
        <f t="shared" si="7322"/>
        <v>14352.5</v>
      </c>
      <c r="BP2135" s="37">
        <f t="shared" si="7323"/>
        <v>14352.5</v>
      </c>
      <c r="BQ2135" s="37">
        <f>BQ2141+BQ2136</f>
        <v>0</v>
      </c>
      <c r="BR2135" s="37">
        <f>BR2141+BR2136</f>
        <v>0</v>
      </c>
      <c r="BS2135" s="31">
        <f t="shared" si="7324"/>
        <v>13828.799999999999</v>
      </c>
      <c r="BT2135" s="31">
        <f t="shared" si="7325"/>
        <v>14352.5</v>
      </c>
      <c r="BU2135" s="31">
        <f t="shared" si="7326"/>
        <v>14352.5</v>
      </c>
      <c r="BV2135" s="37">
        <f>BV2141+BV2136</f>
        <v>0</v>
      </c>
      <c r="BW2135" s="37">
        <f>BW2141+BW2136</f>
        <v>0</v>
      </c>
      <c r="BX2135" s="37">
        <f t="shared" si="7327"/>
        <v>13828.799999999999</v>
      </c>
      <c r="BY2135" s="37">
        <f t="shared" si="7328"/>
        <v>14352.5</v>
      </c>
      <c r="BZ2135" s="37">
        <f t="shared" si="7329"/>
        <v>14352.5</v>
      </c>
      <c r="CA2135" s="37">
        <f>CA2141+CA2136</f>
        <v>0</v>
      </c>
      <c r="CB2135" s="37">
        <f>CB2141+CB2136</f>
        <v>0</v>
      </c>
      <c r="CC2135" s="37">
        <f>CC2141+CC2136</f>
        <v>0</v>
      </c>
      <c r="CD2135" s="37">
        <f t="shared" si="7126"/>
        <v>13828.799999999999</v>
      </c>
      <c r="CE2135" s="37">
        <f t="shared" si="7127"/>
        <v>14352.5</v>
      </c>
      <c r="CF2135" s="37">
        <f t="shared" si="7128"/>
        <v>14352.5</v>
      </c>
      <c r="CG2135" s="37">
        <f>CG2141+CG2136</f>
        <v>0</v>
      </c>
      <c r="CH2135" s="24"/>
      <c r="CI2135" s="38"/>
      <c r="CK2135" s="33" t="s">
        <v>27</v>
      </c>
    </row>
    <row r="2136" ht="29.850000000000001">
      <c r="A2136" s="41" t="s">
        <v>1226</v>
      </c>
      <c r="B2136" s="17"/>
      <c r="C2136" s="16"/>
      <c r="D2136" s="16"/>
      <c r="E2136" s="39" t="s">
        <v>1227</v>
      </c>
      <c r="F2136" s="31">
        <f t="shared" ref="F2136:F2141" si="7330">F2137</f>
        <v>13249.799999999999</v>
      </c>
      <c r="G2136" s="31">
        <f t="shared" ref="G2136:G2141" si="7331">G2137</f>
        <v>13773.5</v>
      </c>
      <c r="H2136" s="31">
        <f t="shared" ref="H2136:H2141" si="7332">H2137</f>
        <v>13773.5</v>
      </c>
      <c r="I2136" s="31">
        <f t="shared" ref="I2136:I2141" si="7333">I2137</f>
        <v>0</v>
      </c>
      <c r="J2136" s="31">
        <f t="shared" ref="J2136:J2141" si="7334">J2137</f>
        <v>0</v>
      </c>
      <c r="K2136" s="31">
        <f t="shared" ref="K2136:K2141" si="7335">K2137</f>
        <v>0</v>
      </c>
      <c r="L2136" s="31">
        <f t="shared" si="7294"/>
        <v>13249.799999999999</v>
      </c>
      <c r="M2136" s="31">
        <f t="shared" si="7295"/>
        <v>13773.5</v>
      </c>
      <c r="N2136" s="31">
        <f t="shared" si="7296"/>
        <v>13773.5</v>
      </c>
      <c r="O2136" s="31">
        <f t="shared" ref="O2136:O2141" si="7336">O2137</f>
        <v>0</v>
      </c>
      <c r="P2136" s="31">
        <f t="shared" ref="P2136:P2141" si="7337">P2137</f>
        <v>0</v>
      </c>
      <c r="Q2136" s="31">
        <f t="shared" ref="Q2136:Q2141" si="7338">Q2137</f>
        <v>0</v>
      </c>
      <c r="R2136" s="31">
        <f t="shared" si="7297"/>
        <v>13249.799999999999</v>
      </c>
      <c r="S2136" s="31">
        <f t="shared" si="7298"/>
        <v>13773.5</v>
      </c>
      <c r="T2136" s="31">
        <f t="shared" si="7299"/>
        <v>13773.5</v>
      </c>
      <c r="U2136" s="31">
        <f t="shared" ref="U2136:U2141" si="7339">U2137</f>
        <v>0</v>
      </c>
      <c r="V2136" s="31">
        <f t="shared" ref="V2136:V2141" si="7340">V2137</f>
        <v>0</v>
      </c>
      <c r="W2136" s="31">
        <f t="shared" ref="W2136:W2141" si="7341">W2137</f>
        <v>0</v>
      </c>
      <c r="X2136" s="31">
        <f t="shared" si="7300"/>
        <v>13249.799999999999</v>
      </c>
      <c r="Y2136" s="31">
        <f t="shared" si="7301"/>
        <v>13773.5</v>
      </c>
      <c r="Z2136" s="31">
        <f t="shared" si="7302"/>
        <v>13773.5</v>
      </c>
      <c r="AA2136" s="31">
        <f t="shared" ref="AA2136:AA2141" si="7342">AA2137</f>
        <v>0</v>
      </c>
      <c r="AB2136" s="31">
        <f t="shared" ref="AB2136:AB2141" si="7343">AB2137</f>
        <v>0</v>
      </c>
      <c r="AC2136" s="31">
        <f t="shared" ref="AC2136:AC2141" si="7344">AC2137</f>
        <v>0</v>
      </c>
      <c r="AD2136" s="31">
        <f t="shared" si="7303"/>
        <v>13249.799999999999</v>
      </c>
      <c r="AE2136" s="31">
        <f t="shared" si="7304"/>
        <v>13773.5</v>
      </c>
      <c r="AF2136" s="31">
        <f t="shared" si="7305"/>
        <v>13773.5</v>
      </c>
      <c r="AG2136" s="31">
        <f t="shared" ref="AG2136:AG2141" si="7345">AG2137</f>
        <v>0</v>
      </c>
      <c r="AH2136" s="31">
        <f t="shared" ref="AH2136:AH2141" si="7346">AH2137</f>
        <v>0</v>
      </c>
      <c r="AI2136" s="31">
        <f t="shared" ref="AI2136:AI2141" si="7347">AI2137</f>
        <v>0</v>
      </c>
      <c r="AJ2136" s="31">
        <f t="shared" si="7306"/>
        <v>13249.799999999999</v>
      </c>
      <c r="AK2136" s="31">
        <f t="shared" si="7307"/>
        <v>13773.5</v>
      </c>
      <c r="AL2136" s="31">
        <f t="shared" si="7308"/>
        <v>13773.5</v>
      </c>
      <c r="AM2136" s="31">
        <f t="shared" ref="AM2136:AM2141" si="7348">AM2137</f>
        <v>0</v>
      </c>
      <c r="AN2136" s="31">
        <f t="shared" ref="AN2136:AN2141" si="7349">AN2137</f>
        <v>0</v>
      </c>
      <c r="AO2136" s="31">
        <f t="shared" ref="AO2136:AO2141" si="7350">AO2137</f>
        <v>0</v>
      </c>
      <c r="AP2136" s="31">
        <f t="shared" si="7309"/>
        <v>13249.799999999999</v>
      </c>
      <c r="AQ2136" s="31">
        <f t="shared" si="7310"/>
        <v>13773.5</v>
      </c>
      <c r="AR2136" s="31">
        <f t="shared" si="7311"/>
        <v>13773.5</v>
      </c>
      <c r="AS2136" s="31">
        <f t="shared" ref="AS2136:AS2141" si="7351">AS2137</f>
        <v>0</v>
      </c>
      <c r="AT2136" s="31">
        <f t="shared" ref="AT2136:AT2141" si="7352">AT2137</f>
        <v>0</v>
      </c>
      <c r="AU2136" s="31">
        <f t="shared" ref="AU2136:AU2141" si="7353">AU2137</f>
        <v>0</v>
      </c>
      <c r="AV2136" s="31">
        <f t="shared" si="7312"/>
        <v>13249.799999999999</v>
      </c>
      <c r="AW2136" s="31">
        <f t="shared" si="7313"/>
        <v>13773.5</v>
      </c>
      <c r="AX2136" s="31">
        <f t="shared" si="7314"/>
        <v>13773.5</v>
      </c>
      <c r="AY2136" s="31">
        <f t="shared" ref="AY2136:AY2141" si="7354">AY2137</f>
        <v>0</v>
      </c>
      <c r="AZ2136" s="31">
        <f t="shared" ref="AZ2136:AZ2141" si="7355">AZ2137</f>
        <v>0</v>
      </c>
      <c r="BA2136" s="31">
        <f t="shared" ref="BA2136:BA2141" si="7356">BA2137</f>
        <v>0</v>
      </c>
      <c r="BB2136" s="31">
        <f t="shared" si="7315"/>
        <v>13249.799999999999</v>
      </c>
      <c r="BC2136" s="31">
        <f t="shared" si="7316"/>
        <v>13773.5</v>
      </c>
      <c r="BD2136" s="31">
        <f t="shared" si="7317"/>
        <v>13773.5</v>
      </c>
      <c r="BE2136" s="31">
        <f t="shared" ref="BE2136:BE2141" si="7357">BE2137</f>
        <v>0</v>
      </c>
      <c r="BF2136" s="31">
        <f t="shared" ref="BF2136:BF2141" si="7358">BF2137</f>
        <v>0</v>
      </c>
      <c r="BG2136" s="31">
        <f t="shared" ref="BG2136:BG2141" si="7359">BG2137</f>
        <v>0</v>
      </c>
      <c r="BH2136" s="31">
        <f t="shared" si="7318"/>
        <v>13249.799999999999</v>
      </c>
      <c r="BI2136" s="31">
        <f t="shared" si="7319"/>
        <v>13773.5</v>
      </c>
      <c r="BJ2136" s="31">
        <f t="shared" si="7320"/>
        <v>13773.5</v>
      </c>
      <c r="BK2136" s="31">
        <f t="shared" ref="BK2136:BK2141" si="7360">BK2137</f>
        <v>0</v>
      </c>
      <c r="BL2136" s="31">
        <f t="shared" ref="BL2136:BL2141" si="7361">BL2137</f>
        <v>0</v>
      </c>
      <c r="BM2136" s="31">
        <f t="shared" ref="BM2136:BM2141" si="7362">BM2137</f>
        <v>0</v>
      </c>
      <c r="BN2136" s="31">
        <f t="shared" si="7321"/>
        <v>13249.799999999999</v>
      </c>
      <c r="BO2136" s="31">
        <f t="shared" si="7322"/>
        <v>13773.5</v>
      </c>
      <c r="BP2136" s="31">
        <f t="shared" si="7323"/>
        <v>13773.5</v>
      </c>
      <c r="BQ2136" s="31">
        <f t="shared" ref="BQ2136:BQ2141" si="7363">BQ2137</f>
        <v>0</v>
      </c>
      <c r="BR2136" s="31">
        <f t="shared" ref="BR2136:BR2141" si="7364">BR2137</f>
        <v>0</v>
      </c>
      <c r="BS2136" s="31">
        <f t="shared" si="7324"/>
        <v>13249.799999999999</v>
      </c>
      <c r="BT2136" s="31">
        <f t="shared" si="7325"/>
        <v>13773.5</v>
      </c>
      <c r="BU2136" s="31">
        <f t="shared" si="7326"/>
        <v>13773.5</v>
      </c>
      <c r="BV2136" s="31">
        <f t="shared" ref="BV2136:BV2141" si="7365">BV2137</f>
        <v>0</v>
      </c>
      <c r="BW2136" s="31">
        <f t="shared" ref="BW2136:BW2141" si="7366">BW2137</f>
        <v>0</v>
      </c>
      <c r="BX2136" s="31">
        <f t="shared" si="7327"/>
        <v>13249.799999999999</v>
      </c>
      <c r="BY2136" s="31">
        <f t="shared" si="7328"/>
        <v>13773.5</v>
      </c>
      <c r="BZ2136" s="31">
        <f t="shared" si="7329"/>
        <v>13773.5</v>
      </c>
      <c r="CA2136" s="31">
        <f t="shared" ref="CA2136:CA2141" si="7367">CA2137</f>
        <v>0</v>
      </c>
      <c r="CB2136" s="31">
        <f t="shared" ref="CB2136:CB2141" si="7368">CB2137</f>
        <v>0</v>
      </c>
      <c r="CC2136" s="31">
        <f t="shared" ref="CC2136:CC2141" si="7369">CC2137</f>
        <v>0</v>
      </c>
      <c r="CD2136" s="31">
        <f t="shared" si="7126"/>
        <v>13249.799999999999</v>
      </c>
      <c r="CE2136" s="31">
        <f t="shared" si="7127"/>
        <v>13773.5</v>
      </c>
      <c r="CF2136" s="31">
        <f t="shared" si="7128"/>
        <v>13773.5</v>
      </c>
      <c r="CG2136" s="31">
        <f t="shared" ref="CG2136:CG2141" si="7370">CG2137</f>
        <v>0</v>
      </c>
      <c r="CH2136" s="24"/>
      <c r="CI2136" s="40"/>
      <c r="CL2136" s="1" t="s">
        <v>28</v>
      </c>
    </row>
    <row r="2137" ht="29.850000000000001">
      <c r="A2137" s="41" t="s">
        <v>1228</v>
      </c>
      <c r="B2137" s="17"/>
      <c r="C2137" s="16"/>
      <c r="D2137" s="16"/>
      <c r="E2137" s="39" t="s">
        <v>1229</v>
      </c>
      <c r="F2137" s="31">
        <f t="shared" si="7330"/>
        <v>13249.799999999999</v>
      </c>
      <c r="G2137" s="31">
        <f t="shared" si="7331"/>
        <v>13773.5</v>
      </c>
      <c r="H2137" s="31">
        <f t="shared" si="7332"/>
        <v>13773.5</v>
      </c>
      <c r="I2137" s="31">
        <f t="shared" si="7333"/>
        <v>0</v>
      </c>
      <c r="J2137" s="31">
        <f t="shared" si="7334"/>
        <v>0</v>
      </c>
      <c r="K2137" s="31">
        <f t="shared" si="7335"/>
        <v>0</v>
      </c>
      <c r="L2137" s="31">
        <f t="shared" si="7294"/>
        <v>13249.799999999999</v>
      </c>
      <c r="M2137" s="31">
        <f t="shared" si="7295"/>
        <v>13773.5</v>
      </c>
      <c r="N2137" s="31">
        <f t="shared" si="7296"/>
        <v>13773.5</v>
      </c>
      <c r="O2137" s="31">
        <f t="shared" si="7336"/>
        <v>0</v>
      </c>
      <c r="P2137" s="31">
        <f t="shared" si="7337"/>
        <v>0</v>
      </c>
      <c r="Q2137" s="31">
        <f t="shared" si="7338"/>
        <v>0</v>
      </c>
      <c r="R2137" s="31">
        <f t="shared" si="7297"/>
        <v>13249.799999999999</v>
      </c>
      <c r="S2137" s="31">
        <f t="shared" si="7298"/>
        <v>13773.5</v>
      </c>
      <c r="T2137" s="31">
        <f t="shared" si="7299"/>
        <v>13773.5</v>
      </c>
      <c r="U2137" s="31">
        <f t="shared" si="7339"/>
        <v>0</v>
      </c>
      <c r="V2137" s="31">
        <f t="shared" si="7340"/>
        <v>0</v>
      </c>
      <c r="W2137" s="31">
        <f t="shared" si="7341"/>
        <v>0</v>
      </c>
      <c r="X2137" s="31">
        <f t="shared" si="7300"/>
        <v>13249.799999999999</v>
      </c>
      <c r="Y2137" s="31">
        <f t="shared" si="7301"/>
        <v>13773.5</v>
      </c>
      <c r="Z2137" s="31">
        <f t="shared" si="7302"/>
        <v>13773.5</v>
      </c>
      <c r="AA2137" s="31">
        <f t="shared" si="7342"/>
        <v>0</v>
      </c>
      <c r="AB2137" s="31">
        <f t="shared" si="7343"/>
        <v>0</v>
      </c>
      <c r="AC2137" s="31">
        <f t="shared" si="7344"/>
        <v>0</v>
      </c>
      <c r="AD2137" s="31">
        <f t="shared" si="7303"/>
        <v>13249.799999999999</v>
      </c>
      <c r="AE2137" s="31">
        <f t="shared" si="7304"/>
        <v>13773.5</v>
      </c>
      <c r="AF2137" s="31">
        <f t="shared" si="7305"/>
        <v>13773.5</v>
      </c>
      <c r="AG2137" s="31">
        <f t="shared" si="7345"/>
        <v>0</v>
      </c>
      <c r="AH2137" s="31">
        <f t="shared" si="7346"/>
        <v>0</v>
      </c>
      <c r="AI2137" s="31">
        <f t="shared" si="7347"/>
        <v>0</v>
      </c>
      <c r="AJ2137" s="31">
        <f t="shared" si="7306"/>
        <v>13249.799999999999</v>
      </c>
      <c r="AK2137" s="31">
        <f t="shared" si="7307"/>
        <v>13773.5</v>
      </c>
      <c r="AL2137" s="31">
        <f t="shared" si="7308"/>
        <v>13773.5</v>
      </c>
      <c r="AM2137" s="31">
        <f t="shared" si="7348"/>
        <v>0</v>
      </c>
      <c r="AN2137" s="31">
        <f t="shared" si="7349"/>
        <v>0</v>
      </c>
      <c r="AO2137" s="31">
        <f t="shared" si="7350"/>
        <v>0</v>
      </c>
      <c r="AP2137" s="31">
        <f t="shared" si="7309"/>
        <v>13249.799999999999</v>
      </c>
      <c r="AQ2137" s="31">
        <f t="shared" si="7310"/>
        <v>13773.5</v>
      </c>
      <c r="AR2137" s="31">
        <f t="shared" si="7311"/>
        <v>13773.5</v>
      </c>
      <c r="AS2137" s="31">
        <f t="shared" si="7351"/>
        <v>0</v>
      </c>
      <c r="AT2137" s="31">
        <f t="shared" si="7352"/>
        <v>0</v>
      </c>
      <c r="AU2137" s="31">
        <f t="shared" si="7353"/>
        <v>0</v>
      </c>
      <c r="AV2137" s="31">
        <f t="shared" si="7312"/>
        <v>13249.799999999999</v>
      </c>
      <c r="AW2137" s="31">
        <f t="shared" si="7313"/>
        <v>13773.5</v>
      </c>
      <c r="AX2137" s="31">
        <f t="shared" si="7314"/>
        <v>13773.5</v>
      </c>
      <c r="AY2137" s="31">
        <f t="shared" si="7354"/>
        <v>0</v>
      </c>
      <c r="AZ2137" s="31">
        <f t="shared" si="7355"/>
        <v>0</v>
      </c>
      <c r="BA2137" s="31">
        <f t="shared" si="7356"/>
        <v>0</v>
      </c>
      <c r="BB2137" s="31">
        <f t="shared" si="7315"/>
        <v>13249.799999999999</v>
      </c>
      <c r="BC2137" s="31">
        <f t="shared" si="7316"/>
        <v>13773.5</v>
      </c>
      <c r="BD2137" s="31">
        <f t="shared" si="7317"/>
        <v>13773.5</v>
      </c>
      <c r="BE2137" s="31">
        <f t="shared" si="7357"/>
        <v>0</v>
      </c>
      <c r="BF2137" s="31">
        <f t="shared" si="7358"/>
        <v>0</v>
      </c>
      <c r="BG2137" s="31">
        <f t="shared" si="7359"/>
        <v>0</v>
      </c>
      <c r="BH2137" s="31">
        <f t="shared" si="7318"/>
        <v>13249.799999999999</v>
      </c>
      <c r="BI2137" s="31">
        <f t="shared" si="7319"/>
        <v>13773.5</v>
      </c>
      <c r="BJ2137" s="31">
        <f t="shared" si="7320"/>
        <v>13773.5</v>
      </c>
      <c r="BK2137" s="31">
        <f t="shared" si="7360"/>
        <v>0</v>
      </c>
      <c r="BL2137" s="31">
        <f t="shared" si="7361"/>
        <v>0</v>
      </c>
      <c r="BM2137" s="31">
        <f t="shared" si="7362"/>
        <v>0</v>
      </c>
      <c r="BN2137" s="31">
        <f t="shared" si="7321"/>
        <v>13249.799999999999</v>
      </c>
      <c r="BO2137" s="31">
        <f t="shared" si="7322"/>
        <v>13773.5</v>
      </c>
      <c r="BP2137" s="31">
        <f t="shared" si="7323"/>
        <v>13773.5</v>
      </c>
      <c r="BQ2137" s="31">
        <f t="shared" si="7363"/>
        <v>0</v>
      </c>
      <c r="BR2137" s="31">
        <f t="shared" si="7364"/>
        <v>0</v>
      </c>
      <c r="BS2137" s="31">
        <f t="shared" si="7324"/>
        <v>13249.799999999999</v>
      </c>
      <c r="BT2137" s="31">
        <f t="shared" si="7325"/>
        <v>13773.5</v>
      </c>
      <c r="BU2137" s="31">
        <f t="shared" si="7326"/>
        <v>13773.5</v>
      </c>
      <c r="BV2137" s="31">
        <f t="shared" si="7365"/>
        <v>0</v>
      </c>
      <c r="BW2137" s="31">
        <f t="shared" si="7366"/>
        <v>0</v>
      </c>
      <c r="BX2137" s="31">
        <f t="shared" si="7327"/>
        <v>13249.799999999999</v>
      </c>
      <c r="BY2137" s="31">
        <f t="shared" si="7328"/>
        <v>13773.5</v>
      </c>
      <c r="BZ2137" s="31">
        <f t="shared" si="7329"/>
        <v>13773.5</v>
      </c>
      <c r="CA2137" s="31">
        <f t="shared" si="7367"/>
        <v>0</v>
      </c>
      <c r="CB2137" s="31">
        <f t="shared" si="7368"/>
        <v>0</v>
      </c>
      <c r="CC2137" s="31">
        <f t="shared" si="7369"/>
        <v>0</v>
      </c>
      <c r="CD2137" s="31">
        <f t="shared" si="7126"/>
        <v>13249.799999999999</v>
      </c>
      <c r="CE2137" s="31">
        <f t="shared" si="7127"/>
        <v>13773.5</v>
      </c>
      <c r="CF2137" s="31">
        <f t="shared" si="7128"/>
        <v>13773.5</v>
      </c>
      <c r="CG2137" s="31">
        <f t="shared" si="7370"/>
        <v>0</v>
      </c>
      <c r="CH2137" s="24"/>
      <c r="CI2137" s="40"/>
      <c r="CO2137" s="1" t="s">
        <v>31</v>
      </c>
    </row>
    <row r="2138" ht="29.850000000000001">
      <c r="A2138" s="41" t="s">
        <v>1228</v>
      </c>
      <c r="B2138" s="17">
        <v>200</v>
      </c>
      <c r="C2138" s="16"/>
      <c r="D2138" s="16"/>
      <c r="E2138" s="39" t="s">
        <v>40</v>
      </c>
      <c r="F2138" s="31">
        <f t="shared" si="7330"/>
        <v>13249.799999999999</v>
      </c>
      <c r="G2138" s="31">
        <f t="shared" si="7331"/>
        <v>13773.5</v>
      </c>
      <c r="H2138" s="31">
        <f t="shared" si="7332"/>
        <v>13773.5</v>
      </c>
      <c r="I2138" s="31">
        <f t="shared" si="7333"/>
        <v>0</v>
      </c>
      <c r="J2138" s="31">
        <f t="shared" si="7334"/>
        <v>0</v>
      </c>
      <c r="K2138" s="31">
        <f t="shared" si="7335"/>
        <v>0</v>
      </c>
      <c r="L2138" s="31">
        <f t="shared" si="7294"/>
        <v>13249.799999999999</v>
      </c>
      <c r="M2138" s="31">
        <f t="shared" si="7295"/>
        <v>13773.5</v>
      </c>
      <c r="N2138" s="31">
        <f t="shared" si="7296"/>
        <v>13773.5</v>
      </c>
      <c r="O2138" s="31">
        <f t="shared" si="7336"/>
        <v>0</v>
      </c>
      <c r="P2138" s="31">
        <f t="shared" si="7337"/>
        <v>0</v>
      </c>
      <c r="Q2138" s="31">
        <f t="shared" si="7338"/>
        <v>0</v>
      </c>
      <c r="R2138" s="31">
        <f t="shared" si="7297"/>
        <v>13249.799999999999</v>
      </c>
      <c r="S2138" s="31">
        <f t="shared" si="7298"/>
        <v>13773.5</v>
      </c>
      <c r="T2138" s="31">
        <f t="shared" si="7299"/>
        <v>13773.5</v>
      </c>
      <c r="U2138" s="31">
        <f t="shared" si="7339"/>
        <v>0</v>
      </c>
      <c r="V2138" s="31">
        <f t="shared" si="7340"/>
        <v>0</v>
      </c>
      <c r="W2138" s="31">
        <f t="shared" si="7341"/>
        <v>0</v>
      </c>
      <c r="X2138" s="31">
        <f t="shared" si="7300"/>
        <v>13249.799999999999</v>
      </c>
      <c r="Y2138" s="31">
        <f t="shared" si="7301"/>
        <v>13773.5</v>
      </c>
      <c r="Z2138" s="31">
        <f t="shared" si="7302"/>
        <v>13773.5</v>
      </c>
      <c r="AA2138" s="31">
        <f t="shared" si="7342"/>
        <v>0</v>
      </c>
      <c r="AB2138" s="31">
        <f t="shared" si="7343"/>
        <v>0</v>
      </c>
      <c r="AC2138" s="31">
        <f t="shared" si="7344"/>
        <v>0</v>
      </c>
      <c r="AD2138" s="31">
        <f t="shared" si="7303"/>
        <v>13249.799999999999</v>
      </c>
      <c r="AE2138" s="31">
        <f t="shared" si="7304"/>
        <v>13773.5</v>
      </c>
      <c r="AF2138" s="31">
        <f t="shared" si="7305"/>
        <v>13773.5</v>
      </c>
      <c r="AG2138" s="31">
        <f t="shared" si="7345"/>
        <v>0</v>
      </c>
      <c r="AH2138" s="31">
        <f t="shared" si="7346"/>
        <v>0</v>
      </c>
      <c r="AI2138" s="31">
        <f t="shared" si="7347"/>
        <v>0</v>
      </c>
      <c r="AJ2138" s="31">
        <f t="shared" si="7306"/>
        <v>13249.799999999999</v>
      </c>
      <c r="AK2138" s="31">
        <f t="shared" si="7307"/>
        <v>13773.5</v>
      </c>
      <c r="AL2138" s="31">
        <f t="shared" si="7308"/>
        <v>13773.5</v>
      </c>
      <c r="AM2138" s="31">
        <f t="shared" si="7348"/>
        <v>0</v>
      </c>
      <c r="AN2138" s="31">
        <f t="shared" si="7349"/>
        <v>0</v>
      </c>
      <c r="AO2138" s="31">
        <f t="shared" si="7350"/>
        <v>0</v>
      </c>
      <c r="AP2138" s="31">
        <f t="shared" si="7309"/>
        <v>13249.799999999999</v>
      </c>
      <c r="AQ2138" s="31">
        <f t="shared" si="7310"/>
        <v>13773.5</v>
      </c>
      <c r="AR2138" s="31">
        <f t="shared" si="7311"/>
        <v>13773.5</v>
      </c>
      <c r="AS2138" s="31">
        <f t="shared" si="7351"/>
        <v>0</v>
      </c>
      <c r="AT2138" s="31">
        <f t="shared" si="7352"/>
        <v>0</v>
      </c>
      <c r="AU2138" s="31">
        <f t="shared" si="7353"/>
        <v>0</v>
      </c>
      <c r="AV2138" s="31">
        <f t="shared" si="7312"/>
        <v>13249.799999999999</v>
      </c>
      <c r="AW2138" s="31">
        <f t="shared" si="7313"/>
        <v>13773.5</v>
      </c>
      <c r="AX2138" s="31">
        <f t="shared" si="7314"/>
        <v>13773.5</v>
      </c>
      <c r="AY2138" s="31">
        <f t="shared" si="7354"/>
        <v>0</v>
      </c>
      <c r="AZ2138" s="31">
        <f t="shared" si="7355"/>
        <v>0</v>
      </c>
      <c r="BA2138" s="31">
        <f t="shared" si="7356"/>
        <v>0</v>
      </c>
      <c r="BB2138" s="31">
        <f t="shared" si="7315"/>
        <v>13249.799999999999</v>
      </c>
      <c r="BC2138" s="31">
        <f t="shared" si="7316"/>
        <v>13773.5</v>
      </c>
      <c r="BD2138" s="31">
        <f t="shared" si="7317"/>
        <v>13773.5</v>
      </c>
      <c r="BE2138" s="31">
        <f t="shared" si="7357"/>
        <v>0</v>
      </c>
      <c r="BF2138" s="31">
        <f t="shared" si="7358"/>
        <v>0</v>
      </c>
      <c r="BG2138" s="31">
        <f t="shared" si="7359"/>
        <v>0</v>
      </c>
      <c r="BH2138" s="31">
        <f t="shared" si="7318"/>
        <v>13249.799999999999</v>
      </c>
      <c r="BI2138" s="31">
        <f t="shared" si="7319"/>
        <v>13773.5</v>
      </c>
      <c r="BJ2138" s="31">
        <f t="shared" si="7320"/>
        <v>13773.5</v>
      </c>
      <c r="BK2138" s="31">
        <f t="shared" si="7360"/>
        <v>0</v>
      </c>
      <c r="BL2138" s="31">
        <f t="shared" si="7361"/>
        <v>0</v>
      </c>
      <c r="BM2138" s="31">
        <f t="shared" si="7362"/>
        <v>0</v>
      </c>
      <c r="BN2138" s="31">
        <f t="shared" si="7321"/>
        <v>13249.799999999999</v>
      </c>
      <c r="BO2138" s="31">
        <f t="shared" si="7322"/>
        <v>13773.5</v>
      </c>
      <c r="BP2138" s="31">
        <f t="shared" si="7323"/>
        <v>13773.5</v>
      </c>
      <c r="BQ2138" s="31">
        <f t="shared" si="7363"/>
        <v>0</v>
      </c>
      <c r="BR2138" s="31">
        <f t="shared" si="7364"/>
        <v>0</v>
      </c>
      <c r="BS2138" s="31">
        <f t="shared" si="7324"/>
        <v>13249.799999999999</v>
      </c>
      <c r="BT2138" s="31">
        <f t="shared" si="7325"/>
        <v>13773.5</v>
      </c>
      <c r="BU2138" s="31">
        <f t="shared" si="7326"/>
        <v>13773.5</v>
      </c>
      <c r="BV2138" s="31">
        <f t="shared" si="7365"/>
        <v>0</v>
      </c>
      <c r="BW2138" s="31">
        <f t="shared" si="7366"/>
        <v>0</v>
      </c>
      <c r="BX2138" s="31">
        <f t="shared" si="7327"/>
        <v>13249.799999999999</v>
      </c>
      <c r="BY2138" s="31">
        <f t="shared" si="7328"/>
        <v>13773.5</v>
      </c>
      <c r="BZ2138" s="31">
        <f t="shared" si="7329"/>
        <v>13773.5</v>
      </c>
      <c r="CA2138" s="31">
        <f t="shared" si="7367"/>
        <v>0</v>
      </c>
      <c r="CB2138" s="31">
        <f t="shared" si="7368"/>
        <v>0</v>
      </c>
      <c r="CC2138" s="31">
        <f t="shared" si="7369"/>
        <v>0</v>
      </c>
      <c r="CD2138" s="31">
        <f t="shared" si="7126"/>
        <v>13249.799999999999</v>
      </c>
      <c r="CE2138" s="31">
        <f t="shared" si="7127"/>
        <v>13773.5</v>
      </c>
      <c r="CF2138" s="31">
        <f t="shared" si="7128"/>
        <v>13773.5</v>
      </c>
      <c r="CG2138" s="31">
        <f t="shared" si="7370"/>
        <v>0</v>
      </c>
      <c r="CH2138" s="24"/>
      <c r="CI2138" s="40"/>
      <c r="CM2138" s="1" t="s">
        <v>29</v>
      </c>
    </row>
    <row r="2139" ht="43.75">
      <c r="A2139" s="41" t="s">
        <v>1228</v>
      </c>
      <c r="B2139" s="17">
        <v>240</v>
      </c>
      <c r="C2139" s="16"/>
      <c r="D2139" s="16"/>
      <c r="E2139" s="39" t="s">
        <v>41</v>
      </c>
      <c r="F2139" s="31">
        <f t="shared" si="7330"/>
        <v>13249.799999999999</v>
      </c>
      <c r="G2139" s="31">
        <f t="shared" si="7331"/>
        <v>13773.5</v>
      </c>
      <c r="H2139" s="31">
        <f t="shared" si="7332"/>
        <v>13773.5</v>
      </c>
      <c r="I2139" s="31">
        <f t="shared" si="7333"/>
        <v>0</v>
      </c>
      <c r="J2139" s="31">
        <f t="shared" si="7334"/>
        <v>0</v>
      </c>
      <c r="K2139" s="31">
        <f t="shared" si="7335"/>
        <v>0</v>
      </c>
      <c r="L2139" s="31">
        <f t="shared" si="7294"/>
        <v>13249.799999999999</v>
      </c>
      <c r="M2139" s="31">
        <f t="shared" si="7295"/>
        <v>13773.5</v>
      </c>
      <c r="N2139" s="31">
        <f t="shared" si="7296"/>
        <v>13773.5</v>
      </c>
      <c r="O2139" s="31">
        <f t="shared" si="7336"/>
        <v>0</v>
      </c>
      <c r="P2139" s="31">
        <f t="shared" si="7337"/>
        <v>0</v>
      </c>
      <c r="Q2139" s="31">
        <f t="shared" si="7338"/>
        <v>0</v>
      </c>
      <c r="R2139" s="31">
        <f t="shared" si="7297"/>
        <v>13249.799999999999</v>
      </c>
      <c r="S2139" s="31">
        <f t="shared" si="7298"/>
        <v>13773.5</v>
      </c>
      <c r="T2139" s="31">
        <f t="shared" si="7299"/>
        <v>13773.5</v>
      </c>
      <c r="U2139" s="31">
        <f t="shared" si="7339"/>
        <v>0</v>
      </c>
      <c r="V2139" s="31">
        <f t="shared" si="7340"/>
        <v>0</v>
      </c>
      <c r="W2139" s="31">
        <f t="shared" si="7341"/>
        <v>0</v>
      </c>
      <c r="X2139" s="31">
        <f t="shared" si="7300"/>
        <v>13249.799999999999</v>
      </c>
      <c r="Y2139" s="31">
        <f t="shared" si="7301"/>
        <v>13773.5</v>
      </c>
      <c r="Z2139" s="31">
        <f t="shared" si="7302"/>
        <v>13773.5</v>
      </c>
      <c r="AA2139" s="31">
        <f t="shared" si="7342"/>
        <v>0</v>
      </c>
      <c r="AB2139" s="31">
        <f t="shared" si="7343"/>
        <v>0</v>
      </c>
      <c r="AC2139" s="31">
        <f t="shared" si="7344"/>
        <v>0</v>
      </c>
      <c r="AD2139" s="31">
        <f t="shared" si="7303"/>
        <v>13249.799999999999</v>
      </c>
      <c r="AE2139" s="31">
        <f t="shared" si="7304"/>
        <v>13773.5</v>
      </c>
      <c r="AF2139" s="31">
        <f t="shared" si="7305"/>
        <v>13773.5</v>
      </c>
      <c r="AG2139" s="31">
        <f t="shared" si="7345"/>
        <v>0</v>
      </c>
      <c r="AH2139" s="31">
        <f t="shared" si="7346"/>
        <v>0</v>
      </c>
      <c r="AI2139" s="31">
        <f t="shared" si="7347"/>
        <v>0</v>
      </c>
      <c r="AJ2139" s="31">
        <f t="shared" si="7306"/>
        <v>13249.799999999999</v>
      </c>
      <c r="AK2139" s="31">
        <f t="shared" si="7307"/>
        <v>13773.5</v>
      </c>
      <c r="AL2139" s="31">
        <f t="shared" si="7308"/>
        <v>13773.5</v>
      </c>
      <c r="AM2139" s="31">
        <f t="shared" si="7348"/>
        <v>0</v>
      </c>
      <c r="AN2139" s="31">
        <f t="shared" si="7349"/>
        <v>0</v>
      </c>
      <c r="AO2139" s="31">
        <f t="shared" si="7350"/>
        <v>0</v>
      </c>
      <c r="AP2139" s="31">
        <f t="shared" si="7309"/>
        <v>13249.799999999999</v>
      </c>
      <c r="AQ2139" s="31">
        <f t="shared" si="7310"/>
        <v>13773.5</v>
      </c>
      <c r="AR2139" s="31">
        <f t="shared" si="7311"/>
        <v>13773.5</v>
      </c>
      <c r="AS2139" s="31">
        <f t="shared" si="7351"/>
        <v>0</v>
      </c>
      <c r="AT2139" s="31">
        <f t="shared" si="7352"/>
        <v>0</v>
      </c>
      <c r="AU2139" s="31">
        <f t="shared" si="7353"/>
        <v>0</v>
      </c>
      <c r="AV2139" s="31">
        <f t="shared" si="7312"/>
        <v>13249.799999999999</v>
      </c>
      <c r="AW2139" s="31">
        <f t="shared" si="7313"/>
        <v>13773.5</v>
      </c>
      <c r="AX2139" s="31">
        <f t="shared" si="7314"/>
        <v>13773.5</v>
      </c>
      <c r="AY2139" s="31">
        <f t="shared" si="7354"/>
        <v>0</v>
      </c>
      <c r="AZ2139" s="31">
        <f t="shared" si="7355"/>
        <v>0</v>
      </c>
      <c r="BA2139" s="31">
        <f t="shared" si="7356"/>
        <v>0</v>
      </c>
      <c r="BB2139" s="31">
        <f t="shared" si="7315"/>
        <v>13249.799999999999</v>
      </c>
      <c r="BC2139" s="31">
        <f t="shared" si="7316"/>
        <v>13773.5</v>
      </c>
      <c r="BD2139" s="31">
        <f t="shared" si="7317"/>
        <v>13773.5</v>
      </c>
      <c r="BE2139" s="31">
        <f t="shared" si="7357"/>
        <v>0</v>
      </c>
      <c r="BF2139" s="31">
        <f t="shared" si="7358"/>
        <v>0</v>
      </c>
      <c r="BG2139" s="31">
        <f t="shared" si="7359"/>
        <v>0</v>
      </c>
      <c r="BH2139" s="31">
        <f t="shared" si="7318"/>
        <v>13249.799999999999</v>
      </c>
      <c r="BI2139" s="31">
        <f t="shared" si="7319"/>
        <v>13773.5</v>
      </c>
      <c r="BJ2139" s="31">
        <f t="shared" si="7320"/>
        <v>13773.5</v>
      </c>
      <c r="BK2139" s="31">
        <f t="shared" si="7360"/>
        <v>0</v>
      </c>
      <c r="BL2139" s="31">
        <f t="shared" si="7361"/>
        <v>0</v>
      </c>
      <c r="BM2139" s="31">
        <f t="shared" si="7362"/>
        <v>0</v>
      </c>
      <c r="BN2139" s="31">
        <f t="shared" si="7321"/>
        <v>13249.799999999999</v>
      </c>
      <c r="BO2139" s="31">
        <f t="shared" si="7322"/>
        <v>13773.5</v>
      </c>
      <c r="BP2139" s="31">
        <f t="shared" si="7323"/>
        <v>13773.5</v>
      </c>
      <c r="BQ2139" s="31">
        <f t="shared" si="7363"/>
        <v>0</v>
      </c>
      <c r="BR2139" s="31">
        <f t="shared" si="7364"/>
        <v>0</v>
      </c>
      <c r="BS2139" s="31">
        <f t="shared" si="7324"/>
        <v>13249.799999999999</v>
      </c>
      <c r="BT2139" s="31">
        <f t="shared" si="7325"/>
        <v>13773.5</v>
      </c>
      <c r="BU2139" s="31">
        <f t="shared" si="7326"/>
        <v>13773.5</v>
      </c>
      <c r="BV2139" s="31">
        <f t="shared" si="7365"/>
        <v>0</v>
      </c>
      <c r="BW2139" s="31">
        <f t="shared" si="7366"/>
        <v>0</v>
      </c>
      <c r="BX2139" s="31">
        <f t="shared" si="7327"/>
        <v>13249.799999999999</v>
      </c>
      <c r="BY2139" s="31">
        <f t="shared" si="7328"/>
        <v>13773.5</v>
      </c>
      <c r="BZ2139" s="31">
        <f t="shared" si="7329"/>
        <v>13773.5</v>
      </c>
      <c r="CA2139" s="31">
        <f t="shared" si="7367"/>
        <v>0</v>
      </c>
      <c r="CB2139" s="31">
        <f t="shared" si="7368"/>
        <v>0</v>
      </c>
      <c r="CC2139" s="31">
        <f t="shared" si="7369"/>
        <v>0</v>
      </c>
      <c r="CD2139" s="31">
        <f t="shared" si="7126"/>
        <v>13249.799999999999</v>
      </c>
      <c r="CE2139" s="31">
        <f t="shared" si="7127"/>
        <v>13773.5</v>
      </c>
      <c r="CF2139" s="31">
        <f t="shared" si="7128"/>
        <v>13773.5</v>
      </c>
      <c r="CG2139" s="31">
        <f t="shared" si="7370"/>
        <v>0</v>
      </c>
      <c r="CH2139" s="24"/>
      <c r="CI2139" s="40"/>
      <c r="CN2139" s="1" t="s">
        <v>30</v>
      </c>
    </row>
    <row r="2140" ht="29.850000000000001">
      <c r="A2140" s="41" t="s">
        <v>1228</v>
      </c>
      <c r="B2140" s="17">
        <v>240</v>
      </c>
      <c r="C2140" s="16" t="s">
        <v>395</v>
      </c>
      <c r="D2140" s="16" t="s">
        <v>625</v>
      </c>
      <c r="E2140" s="39" t="s">
        <v>626</v>
      </c>
      <c r="F2140" s="31">
        <v>13249.799999999999</v>
      </c>
      <c r="G2140" s="31">
        <v>13773.5</v>
      </c>
      <c r="H2140" s="31">
        <v>13773.5</v>
      </c>
      <c r="I2140" s="31"/>
      <c r="J2140" s="31"/>
      <c r="K2140" s="31"/>
      <c r="L2140" s="31">
        <f t="shared" si="7294"/>
        <v>13249.799999999999</v>
      </c>
      <c r="M2140" s="31">
        <f t="shared" si="7295"/>
        <v>13773.5</v>
      </c>
      <c r="N2140" s="31">
        <f t="shared" si="7296"/>
        <v>13773.5</v>
      </c>
      <c r="O2140" s="31"/>
      <c r="P2140" s="31"/>
      <c r="Q2140" s="31"/>
      <c r="R2140" s="31">
        <f t="shared" si="7297"/>
        <v>13249.799999999999</v>
      </c>
      <c r="S2140" s="31">
        <f t="shared" si="7298"/>
        <v>13773.5</v>
      </c>
      <c r="T2140" s="31">
        <f t="shared" si="7299"/>
        <v>13773.5</v>
      </c>
      <c r="U2140" s="31"/>
      <c r="V2140" s="31"/>
      <c r="W2140" s="31"/>
      <c r="X2140" s="31">
        <f t="shared" si="7300"/>
        <v>13249.799999999999</v>
      </c>
      <c r="Y2140" s="31">
        <f t="shared" si="7301"/>
        <v>13773.5</v>
      </c>
      <c r="Z2140" s="31">
        <f t="shared" si="7302"/>
        <v>13773.5</v>
      </c>
      <c r="AA2140" s="31"/>
      <c r="AB2140" s="31"/>
      <c r="AC2140" s="31"/>
      <c r="AD2140" s="31">
        <f t="shared" si="7303"/>
        <v>13249.799999999999</v>
      </c>
      <c r="AE2140" s="31">
        <f t="shared" si="7304"/>
        <v>13773.5</v>
      </c>
      <c r="AF2140" s="31">
        <f t="shared" si="7305"/>
        <v>13773.5</v>
      </c>
      <c r="AG2140" s="31"/>
      <c r="AH2140" s="31"/>
      <c r="AI2140" s="31"/>
      <c r="AJ2140" s="31">
        <f t="shared" si="7306"/>
        <v>13249.799999999999</v>
      </c>
      <c r="AK2140" s="31">
        <f t="shared" si="7307"/>
        <v>13773.5</v>
      </c>
      <c r="AL2140" s="31">
        <f t="shared" si="7308"/>
        <v>13773.5</v>
      </c>
      <c r="AM2140" s="31"/>
      <c r="AN2140" s="31"/>
      <c r="AO2140" s="31"/>
      <c r="AP2140" s="31">
        <f t="shared" si="7309"/>
        <v>13249.799999999999</v>
      </c>
      <c r="AQ2140" s="31">
        <f t="shared" si="7310"/>
        <v>13773.5</v>
      </c>
      <c r="AR2140" s="31">
        <f t="shared" si="7311"/>
        <v>13773.5</v>
      </c>
      <c r="AS2140" s="31"/>
      <c r="AT2140" s="31"/>
      <c r="AU2140" s="31"/>
      <c r="AV2140" s="31">
        <f t="shared" si="7312"/>
        <v>13249.799999999999</v>
      </c>
      <c r="AW2140" s="31">
        <f t="shared" si="7313"/>
        <v>13773.5</v>
      </c>
      <c r="AX2140" s="31">
        <f t="shared" si="7314"/>
        <v>13773.5</v>
      </c>
      <c r="AY2140" s="31"/>
      <c r="AZ2140" s="31"/>
      <c r="BA2140" s="31"/>
      <c r="BB2140" s="31">
        <f t="shared" si="7315"/>
        <v>13249.799999999999</v>
      </c>
      <c r="BC2140" s="31">
        <f t="shared" si="7316"/>
        <v>13773.5</v>
      </c>
      <c r="BD2140" s="31">
        <f t="shared" si="7317"/>
        <v>13773.5</v>
      </c>
      <c r="BE2140" s="31"/>
      <c r="BF2140" s="31"/>
      <c r="BG2140" s="31"/>
      <c r="BH2140" s="31">
        <f t="shared" si="7318"/>
        <v>13249.799999999999</v>
      </c>
      <c r="BI2140" s="31">
        <f t="shared" si="7319"/>
        <v>13773.5</v>
      </c>
      <c r="BJ2140" s="31">
        <f t="shared" si="7320"/>
        <v>13773.5</v>
      </c>
      <c r="BK2140" s="31"/>
      <c r="BL2140" s="31"/>
      <c r="BM2140" s="31"/>
      <c r="BN2140" s="31">
        <f t="shared" si="7321"/>
        <v>13249.799999999999</v>
      </c>
      <c r="BO2140" s="31">
        <f t="shared" si="7322"/>
        <v>13773.5</v>
      </c>
      <c r="BP2140" s="31">
        <f t="shared" si="7323"/>
        <v>13773.5</v>
      </c>
      <c r="BQ2140" s="31"/>
      <c r="BR2140" s="31"/>
      <c r="BS2140" s="31">
        <f t="shared" si="7324"/>
        <v>13249.799999999999</v>
      </c>
      <c r="BT2140" s="31">
        <f t="shared" si="7325"/>
        <v>13773.5</v>
      </c>
      <c r="BU2140" s="31">
        <f t="shared" si="7326"/>
        <v>13773.5</v>
      </c>
      <c r="BV2140" s="31"/>
      <c r="BW2140" s="31"/>
      <c r="BX2140" s="31">
        <f t="shared" si="7327"/>
        <v>13249.799999999999</v>
      </c>
      <c r="BY2140" s="31">
        <f t="shared" si="7328"/>
        <v>13773.5</v>
      </c>
      <c r="BZ2140" s="31">
        <f t="shared" si="7329"/>
        <v>13773.5</v>
      </c>
      <c r="CA2140" s="31"/>
      <c r="CB2140" s="31"/>
      <c r="CC2140" s="31"/>
      <c r="CD2140" s="31">
        <f t="shared" si="7126"/>
        <v>13249.799999999999</v>
      </c>
      <c r="CE2140" s="31">
        <f t="shared" si="7127"/>
        <v>13773.5</v>
      </c>
      <c r="CF2140" s="31">
        <f t="shared" si="7128"/>
        <v>13773.5</v>
      </c>
      <c r="CG2140" s="31"/>
      <c r="CH2140" s="24"/>
      <c r="CI2140" s="40"/>
    </row>
    <row r="2141" ht="43.75">
      <c r="A2141" s="41" t="s">
        <v>1230</v>
      </c>
      <c r="B2141" s="41"/>
      <c r="C2141" s="39"/>
      <c r="D2141" s="16"/>
      <c r="E2141" s="39" t="s">
        <v>1231</v>
      </c>
      <c r="F2141" s="31">
        <f t="shared" si="7330"/>
        <v>579</v>
      </c>
      <c r="G2141" s="31">
        <f t="shared" si="7331"/>
        <v>579</v>
      </c>
      <c r="H2141" s="31">
        <f t="shared" si="7332"/>
        <v>579</v>
      </c>
      <c r="I2141" s="31">
        <f t="shared" si="7333"/>
        <v>0</v>
      </c>
      <c r="J2141" s="31">
        <f t="shared" si="7334"/>
        <v>0</v>
      </c>
      <c r="K2141" s="31">
        <f t="shared" si="7335"/>
        <v>0</v>
      </c>
      <c r="L2141" s="31">
        <f t="shared" si="7294"/>
        <v>579</v>
      </c>
      <c r="M2141" s="31">
        <f t="shared" si="7295"/>
        <v>579</v>
      </c>
      <c r="N2141" s="31">
        <f t="shared" si="7296"/>
        <v>579</v>
      </c>
      <c r="O2141" s="31">
        <f t="shared" si="7336"/>
        <v>0</v>
      </c>
      <c r="P2141" s="31">
        <f t="shared" si="7337"/>
        <v>0</v>
      </c>
      <c r="Q2141" s="31">
        <f t="shared" si="7338"/>
        <v>0</v>
      </c>
      <c r="R2141" s="31">
        <f t="shared" si="7297"/>
        <v>579</v>
      </c>
      <c r="S2141" s="31">
        <f t="shared" si="7298"/>
        <v>579</v>
      </c>
      <c r="T2141" s="31">
        <f t="shared" si="7299"/>
        <v>579</v>
      </c>
      <c r="U2141" s="31">
        <f t="shared" si="7339"/>
        <v>0</v>
      </c>
      <c r="V2141" s="31">
        <f t="shared" si="7340"/>
        <v>0</v>
      </c>
      <c r="W2141" s="31">
        <f t="shared" si="7341"/>
        <v>0</v>
      </c>
      <c r="X2141" s="31">
        <f t="shared" si="7300"/>
        <v>579</v>
      </c>
      <c r="Y2141" s="31">
        <f t="shared" si="7301"/>
        <v>579</v>
      </c>
      <c r="Z2141" s="31">
        <f t="shared" si="7302"/>
        <v>579</v>
      </c>
      <c r="AA2141" s="31">
        <f t="shared" si="7342"/>
        <v>0</v>
      </c>
      <c r="AB2141" s="31">
        <f t="shared" si="7343"/>
        <v>0</v>
      </c>
      <c r="AC2141" s="31">
        <f t="shared" si="7344"/>
        <v>0</v>
      </c>
      <c r="AD2141" s="31">
        <f t="shared" si="7303"/>
        <v>579</v>
      </c>
      <c r="AE2141" s="31">
        <f t="shared" si="7304"/>
        <v>579</v>
      </c>
      <c r="AF2141" s="31">
        <f t="shared" si="7305"/>
        <v>579</v>
      </c>
      <c r="AG2141" s="31">
        <f t="shared" si="7345"/>
        <v>0</v>
      </c>
      <c r="AH2141" s="31">
        <f t="shared" si="7346"/>
        <v>0</v>
      </c>
      <c r="AI2141" s="31">
        <f t="shared" si="7347"/>
        <v>0</v>
      </c>
      <c r="AJ2141" s="31">
        <f t="shared" si="7306"/>
        <v>579</v>
      </c>
      <c r="AK2141" s="31">
        <f t="shared" si="7307"/>
        <v>579</v>
      </c>
      <c r="AL2141" s="31">
        <f t="shared" si="7308"/>
        <v>579</v>
      </c>
      <c r="AM2141" s="31">
        <f t="shared" si="7348"/>
        <v>0</v>
      </c>
      <c r="AN2141" s="31">
        <f t="shared" si="7349"/>
        <v>0</v>
      </c>
      <c r="AO2141" s="31">
        <f t="shared" si="7350"/>
        <v>0</v>
      </c>
      <c r="AP2141" s="31">
        <f t="shared" si="7309"/>
        <v>579</v>
      </c>
      <c r="AQ2141" s="31">
        <f t="shared" si="7310"/>
        <v>579</v>
      </c>
      <c r="AR2141" s="31">
        <f t="shared" si="7311"/>
        <v>579</v>
      </c>
      <c r="AS2141" s="31">
        <f t="shared" si="7351"/>
        <v>0</v>
      </c>
      <c r="AT2141" s="31">
        <f t="shared" si="7352"/>
        <v>0</v>
      </c>
      <c r="AU2141" s="31">
        <f t="shared" si="7353"/>
        <v>0</v>
      </c>
      <c r="AV2141" s="31">
        <f t="shared" si="7312"/>
        <v>579</v>
      </c>
      <c r="AW2141" s="31">
        <f t="shared" si="7313"/>
        <v>579</v>
      </c>
      <c r="AX2141" s="31">
        <f t="shared" si="7314"/>
        <v>579</v>
      </c>
      <c r="AY2141" s="31">
        <f t="shared" si="7354"/>
        <v>0</v>
      </c>
      <c r="AZ2141" s="31">
        <f t="shared" si="7355"/>
        <v>0</v>
      </c>
      <c r="BA2141" s="31">
        <f t="shared" si="7356"/>
        <v>0</v>
      </c>
      <c r="BB2141" s="31">
        <f t="shared" si="7315"/>
        <v>579</v>
      </c>
      <c r="BC2141" s="31">
        <f t="shared" si="7316"/>
        <v>579</v>
      </c>
      <c r="BD2141" s="31">
        <f t="shared" si="7317"/>
        <v>579</v>
      </c>
      <c r="BE2141" s="31">
        <f t="shared" si="7357"/>
        <v>0</v>
      </c>
      <c r="BF2141" s="31">
        <f t="shared" si="7358"/>
        <v>0</v>
      </c>
      <c r="BG2141" s="31">
        <f t="shared" si="7359"/>
        <v>0</v>
      </c>
      <c r="BH2141" s="31">
        <f t="shared" si="7318"/>
        <v>579</v>
      </c>
      <c r="BI2141" s="31">
        <f t="shared" si="7319"/>
        <v>579</v>
      </c>
      <c r="BJ2141" s="31">
        <f t="shared" si="7320"/>
        <v>579</v>
      </c>
      <c r="BK2141" s="31">
        <f t="shared" si="7360"/>
        <v>0</v>
      </c>
      <c r="BL2141" s="31">
        <f t="shared" si="7361"/>
        <v>0</v>
      </c>
      <c r="BM2141" s="31">
        <f t="shared" si="7362"/>
        <v>0</v>
      </c>
      <c r="BN2141" s="31">
        <f t="shared" si="7321"/>
        <v>579</v>
      </c>
      <c r="BO2141" s="31">
        <f t="shared" si="7322"/>
        <v>579</v>
      </c>
      <c r="BP2141" s="31">
        <f t="shared" si="7323"/>
        <v>579</v>
      </c>
      <c r="BQ2141" s="31">
        <f t="shared" si="7363"/>
        <v>0</v>
      </c>
      <c r="BR2141" s="31">
        <f t="shared" si="7364"/>
        <v>0</v>
      </c>
      <c r="BS2141" s="31">
        <f t="shared" si="7324"/>
        <v>579</v>
      </c>
      <c r="BT2141" s="31">
        <f t="shared" si="7325"/>
        <v>579</v>
      </c>
      <c r="BU2141" s="31">
        <f t="shared" si="7326"/>
        <v>579</v>
      </c>
      <c r="BV2141" s="31">
        <f t="shared" si="7365"/>
        <v>0</v>
      </c>
      <c r="BW2141" s="31">
        <f t="shared" si="7366"/>
        <v>0</v>
      </c>
      <c r="BX2141" s="31">
        <f t="shared" si="7327"/>
        <v>579</v>
      </c>
      <c r="BY2141" s="31">
        <f t="shared" si="7328"/>
        <v>579</v>
      </c>
      <c r="BZ2141" s="31">
        <f t="shared" si="7329"/>
        <v>579</v>
      </c>
      <c r="CA2141" s="31">
        <f t="shared" si="7367"/>
        <v>0</v>
      </c>
      <c r="CB2141" s="31">
        <f t="shared" si="7368"/>
        <v>0</v>
      </c>
      <c r="CC2141" s="31">
        <f t="shared" si="7369"/>
        <v>0</v>
      </c>
      <c r="CD2141" s="31">
        <f t="shared" si="7126"/>
        <v>579</v>
      </c>
      <c r="CE2141" s="31">
        <f t="shared" si="7127"/>
        <v>579</v>
      </c>
      <c r="CF2141" s="31">
        <f t="shared" si="7128"/>
        <v>579</v>
      </c>
      <c r="CG2141" s="31">
        <f t="shared" si="7370"/>
        <v>0</v>
      </c>
      <c r="CH2141" s="24"/>
      <c r="CI2141" s="40"/>
      <c r="CL2141" s="1" t="s">
        <v>28</v>
      </c>
    </row>
    <row r="2142" ht="29.850000000000001">
      <c r="A2142" s="41" t="s">
        <v>1232</v>
      </c>
      <c r="B2142" s="41"/>
      <c r="C2142" s="39"/>
      <c r="D2142" s="16"/>
      <c r="E2142" s="39" t="s">
        <v>1233</v>
      </c>
      <c r="F2142" s="31">
        <f>F2143+F2146</f>
        <v>579</v>
      </c>
      <c r="G2142" s="31">
        <f>G2143+G2146</f>
        <v>579</v>
      </c>
      <c r="H2142" s="31">
        <f>H2143+H2146</f>
        <v>579</v>
      </c>
      <c r="I2142" s="31">
        <f>I2143+I2146</f>
        <v>0</v>
      </c>
      <c r="J2142" s="31">
        <f>J2143+J2146</f>
        <v>0</v>
      </c>
      <c r="K2142" s="31">
        <f>K2143+K2146</f>
        <v>0</v>
      </c>
      <c r="L2142" s="31">
        <f t="shared" si="7294"/>
        <v>579</v>
      </c>
      <c r="M2142" s="31">
        <f t="shared" si="7295"/>
        <v>579</v>
      </c>
      <c r="N2142" s="31">
        <f t="shared" si="7296"/>
        <v>579</v>
      </c>
      <c r="O2142" s="31">
        <f>O2143+O2146</f>
        <v>0</v>
      </c>
      <c r="P2142" s="31">
        <f>P2143+P2146</f>
        <v>0</v>
      </c>
      <c r="Q2142" s="31">
        <f>Q2143+Q2146</f>
        <v>0</v>
      </c>
      <c r="R2142" s="31">
        <f t="shared" si="7297"/>
        <v>579</v>
      </c>
      <c r="S2142" s="31">
        <f t="shared" si="7298"/>
        <v>579</v>
      </c>
      <c r="T2142" s="31">
        <f t="shared" si="7299"/>
        <v>579</v>
      </c>
      <c r="U2142" s="31">
        <f>U2143+U2146</f>
        <v>0</v>
      </c>
      <c r="V2142" s="31">
        <f>V2143+V2146</f>
        <v>0</v>
      </c>
      <c r="W2142" s="31">
        <f>W2143+W2146</f>
        <v>0</v>
      </c>
      <c r="X2142" s="31">
        <f t="shared" si="7300"/>
        <v>579</v>
      </c>
      <c r="Y2142" s="31">
        <f t="shared" si="7301"/>
        <v>579</v>
      </c>
      <c r="Z2142" s="31">
        <f t="shared" si="7302"/>
        <v>579</v>
      </c>
      <c r="AA2142" s="31">
        <f>AA2143+AA2146</f>
        <v>0</v>
      </c>
      <c r="AB2142" s="31">
        <f>AB2143+AB2146</f>
        <v>0</v>
      </c>
      <c r="AC2142" s="31">
        <f>AC2143+AC2146</f>
        <v>0</v>
      </c>
      <c r="AD2142" s="31">
        <f t="shared" si="7303"/>
        <v>579</v>
      </c>
      <c r="AE2142" s="31">
        <f t="shared" si="7304"/>
        <v>579</v>
      </c>
      <c r="AF2142" s="31">
        <f t="shared" si="7305"/>
        <v>579</v>
      </c>
      <c r="AG2142" s="31">
        <f>AG2143+AG2146</f>
        <v>0</v>
      </c>
      <c r="AH2142" s="31">
        <f>AH2143+AH2146</f>
        <v>0</v>
      </c>
      <c r="AI2142" s="31">
        <f>AI2143+AI2146</f>
        <v>0</v>
      </c>
      <c r="AJ2142" s="31">
        <f t="shared" si="7306"/>
        <v>579</v>
      </c>
      <c r="AK2142" s="31">
        <f t="shared" si="7307"/>
        <v>579</v>
      </c>
      <c r="AL2142" s="31">
        <f t="shared" si="7308"/>
        <v>579</v>
      </c>
      <c r="AM2142" s="31">
        <f>AM2143+AM2146</f>
        <v>0</v>
      </c>
      <c r="AN2142" s="31">
        <f>AN2143+AN2146</f>
        <v>0</v>
      </c>
      <c r="AO2142" s="31">
        <f>AO2143+AO2146</f>
        <v>0</v>
      </c>
      <c r="AP2142" s="31">
        <f t="shared" si="7309"/>
        <v>579</v>
      </c>
      <c r="AQ2142" s="31">
        <f t="shared" si="7310"/>
        <v>579</v>
      </c>
      <c r="AR2142" s="31">
        <f t="shared" si="7311"/>
        <v>579</v>
      </c>
      <c r="AS2142" s="31">
        <f>AS2143+AS2146</f>
        <v>0</v>
      </c>
      <c r="AT2142" s="31">
        <f>AT2143+AT2146</f>
        <v>0</v>
      </c>
      <c r="AU2142" s="31">
        <f>AU2143+AU2146</f>
        <v>0</v>
      </c>
      <c r="AV2142" s="31">
        <f t="shared" si="7312"/>
        <v>579</v>
      </c>
      <c r="AW2142" s="31">
        <f t="shared" si="7313"/>
        <v>579</v>
      </c>
      <c r="AX2142" s="31">
        <f t="shared" si="7314"/>
        <v>579</v>
      </c>
      <c r="AY2142" s="31">
        <f>AY2143+AY2146</f>
        <v>0</v>
      </c>
      <c r="AZ2142" s="31">
        <f>AZ2143+AZ2146</f>
        <v>0</v>
      </c>
      <c r="BA2142" s="31">
        <f>BA2143+BA2146</f>
        <v>0</v>
      </c>
      <c r="BB2142" s="31">
        <f t="shared" si="7315"/>
        <v>579</v>
      </c>
      <c r="BC2142" s="31">
        <f t="shared" si="7316"/>
        <v>579</v>
      </c>
      <c r="BD2142" s="31">
        <f t="shared" si="7317"/>
        <v>579</v>
      </c>
      <c r="BE2142" s="31">
        <f>BE2143+BE2146</f>
        <v>0</v>
      </c>
      <c r="BF2142" s="31">
        <f>BF2143+BF2146</f>
        <v>0</v>
      </c>
      <c r="BG2142" s="31">
        <f>BG2143+BG2146</f>
        <v>0</v>
      </c>
      <c r="BH2142" s="31">
        <f t="shared" si="7318"/>
        <v>579</v>
      </c>
      <c r="BI2142" s="31">
        <f t="shared" si="7319"/>
        <v>579</v>
      </c>
      <c r="BJ2142" s="31">
        <f t="shared" si="7320"/>
        <v>579</v>
      </c>
      <c r="BK2142" s="31">
        <f>BK2143+BK2146</f>
        <v>0</v>
      </c>
      <c r="BL2142" s="31">
        <f>BL2143+BL2146</f>
        <v>0</v>
      </c>
      <c r="BM2142" s="31">
        <f>BM2143+BM2146</f>
        <v>0</v>
      </c>
      <c r="BN2142" s="31">
        <f t="shared" si="7321"/>
        <v>579</v>
      </c>
      <c r="BO2142" s="31">
        <f t="shared" si="7322"/>
        <v>579</v>
      </c>
      <c r="BP2142" s="31">
        <f t="shared" si="7323"/>
        <v>579</v>
      </c>
      <c r="BQ2142" s="31">
        <f>BQ2143+BQ2146</f>
        <v>0</v>
      </c>
      <c r="BR2142" s="31">
        <f>BR2143+BR2146</f>
        <v>0</v>
      </c>
      <c r="BS2142" s="31">
        <f t="shared" si="7324"/>
        <v>579</v>
      </c>
      <c r="BT2142" s="31">
        <f t="shared" si="7325"/>
        <v>579</v>
      </c>
      <c r="BU2142" s="31">
        <f t="shared" si="7326"/>
        <v>579</v>
      </c>
      <c r="BV2142" s="31">
        <f>BV2143+BV2146</f>
        <v>0</v>
      </c>
      <c r="BW2142" s="31">
        <f>BW2143+BW2146</f>
        <v>0</v>
      </c>
      <c r="BX2142" s="31">
        <f t="shared" si="7327"/>
        <v>579</v>
      </c>
      <c r="BY2142" s="31">
        <f t="shared" si="7328"/>
        <v>579</v>
      </c>
      <c r="BZ2142" s="31">
        <f t="shared" si="7329"/>
        <v>579</v>
      </c>
      <c r="CA2142" s="31">
        <f>CA2143+CA2146</f>
        <v>0</v>
      </c>
      <c r="CB2142" s="31">
        <f>CB2143+CB2146</f>
        <v>0</v>
      </c>
      <c r="CC2142" s="31">
        <f>CC2143+CC2146</f>
        <v>0</v>
      </c>
      <c r="CD2142" s="31">
        <f t="shared" si="7126"/>
        <v>579</v>
      </c>
      <c r="CE2142" s="31">
        <f t="shared" si="7127"/>
        <v>579</v>
      </c>
      <c r="CF2142" s="31">
        <f t="shared" si="7128"/>
        <v>579</v>
      </c>
      <c r="CG2142" s="31">
        <f>CG2143+CG2146</f>
        <v>0</v>
      </c>
      <c r="CH2142" s="24"/>
      <c r="CI2142" s="40"/>
      <c r="CO2142" s="1" t="s">
        <v>31</v>
      </c>
    </row>
    <row r="2143" ht="29.850000000000001">
      <c r="A2143" s="41" t="s">
        <v>1232</v>
      </c>
      <c r="B2143" s="17">
        <v>200</v>
      </c>
      <c r="C2143" s="16"/>
      <c r="D2143" s="16"/>
      <c r="E2143" s="39" t="s">
        <v>40</v>
      </c>
      <c r="F2143" s="31">
        <f t="shared" ref="F2143:F2147" si="7371">F2144</f>
        <v>358.80000000000001</v>
      </c>
      <c r="G2143" s="31">
        <f t="shared" ref="G2143:G2147" si="7372">G2144</f>
        <v>358.80000000000001</v>
      </c>
      <c r="H2143" s="31">
        <f t="shared" ref="H2143:H2147" si="7373">H2144</f>
        <v>358.80000000000001</v>
      </c>
      <c r="I2143" s="31">
        <f t="shared" ref="I2143:I2147" si="7374">I2144</f>
        <v>0</v>
      </c>
      <c r="J2143" s="31">
        <f t="shared" ref="J2143:J2147" si="7375">J2144</f>
        <v>0</v>
      </c>
      <c r="K2143" s="31">
        <f t="shared" ref="K2143:K2147" si="7376">K2144</f>
        <v>0</v>
      </c>
      <c r="L2143" s="31">
        <f t="shared" si="7294"/>
        <v>358.80000000000001</v>
      </c>
      <c r="M2143" s="31">
        <f t="shared" si="7295"/>
        <v>358.80000000000001</v>
      </c>
      <c r="N2143" s="31">
        <f t="shared" si="7296"/>
        <v>358.80000000000001</v>
      </c>
      <c r="O2143" s="31">
        <f t="shared" ref="O2143:O2147" si="7377">O2144</f>
        <v>0</v>
      </c>
      <c r="P2143" s="31">
        <f t="shared" ref="P2143:P2147" si="7378">P2144</f>
        <v>0</v>
      </c>
      <c r="Q2143" s="31">
        <f t="shared" ref="Q2143:Q2147" si="7379">Q2144</f>
        <v>0</v>
      </c>
      <c r="R2143" s="31">
        <f t="shared" si="7297"/>
        <v>358.80000000000001</v>
      </c>
      <c r="S2143" s="31">
        <f t="shared" si="7298"/>
        <v>358.80000000000001</v>
      </c>
      <c r="T2143" s="31">
        <f t="shared" si="7299"/>
        <v>358.80000000000001</v>
      </c>
      <c r="U2143" s="31">
        <f t="shared" ref="U2143:U2147" si="7380">U2144</f>
        <v>0</v>
      </c>
      <c r="V2143" s="31">
        <f t="shared" ref="V2143:V2147" si="7381">V2144</f>
        <v>0</v>
      </c>
      <c r="W2143" s="31">
        <f t="shared" ref="W2143:W2147" si="7382">W2144</f>
        <v>0</v>
      </c>
      <c r="X2143" s="31">
        <f t="shared" si="7300"/>
        <v>358.80000000000001</v>
      </c>
      <c r="Y2143" s="31">
        <f t="shared" si="7301"/>
        <v>358.80000000000001</v>
      </c>
      <c r="Z2143" s="31">
        <f t="shared" si="7302"/>
        <v>358.80000000000001</v>
      </c>
      <c r="AA2143" s="31">
        <f t="shared" ref="AA2143:AA2147" si="7383">AA2144</f>
        <v>0</v>
      </c>
      <c r="AB2143" s="31">
        <f t="shared" ref="AB2143:AB2147" si="7384">AB2144</f>
        <v>0</v>
      </c>
      <c r="AC2143" s="31">
        <f t="shared" ref="AC2143:AC2147" si="7385">AC2144</f>
        <v>0</v>
      </c>
      <c r="AD2143" s="31">
        <f t="shared" si="7303"/>
        <v>358.80000000000001</v>
      </c>
      <c r="AE2143" s="31">
        <f t="shared" si="7304"/>
        <v>358.80000000000001</v>
      </c>
      <c r="AF2143" s="31">
        <f t="shared" si="7305"/>
        <v>358.80000000000001</v>
      </c>
      <c r="AG2143" s="31">
        <f t="shared" ref="AG2143:AG2147" si="7386">AG2144</f>
        <v>0</v>
      </c>
      <c r="AH2143" s="31">
        <f t="shared" ref="AH2143:AH2147" si="7387">AH2144</f>
        <v>0</v>
      </c>
      <c r="AI2143" s="31">
        <f t="shared" ref="AI2143:AI2147" si="7388">AI2144</f>
        <v>0</v>
      </c>
      <c r="AJ2143" s="31">
        <f t="shared" si="7306"/>
        <v>358.80000000000001</v>
      </c>
      <c r="AK2143" s="31">
        <f t="shared" si="7307"/>
        <v>358.80000000000001</v>
      </c>
      <c r="AL2143" s="31">
        <f t="shared" si="7308"/>
        <v>358.80000000000001</v>
      </c>
      <c r="AM2143" s="31">
        <f t="shared" ref="AM2143:AM2147" si="7389">AM2144</f>
        <v>0</v>
      </c>
      <c r="AN2143" s="31">
        <f t="shared" ref="AN2143:AN2147" si="7390">AN2144</f>
        <v>0</v>
      </c>
      <c r="AO2143" s="31">
        <f t="shared" ref="AO2143:AO2147" si="7391">AO2144</f>
        <v>0</v>
      </c>
      <c r="AP2143" s="31">
        <f t="shared" si="7309"/>
        <v>358.80000000000001</v>
      </c>
      <c r="AQ2143" s="31">
        <f t="shared" si="7310"/>
        <v>358.80000000000001</v>
      </c>
      <c r="AR2143" s="31">
        <f t="shared" si="7311"/>
        <v>358.80000000000001</v>
      </c>
      <c r="AS2143" s="31">
        <f t="shared" ref="AS2143:AS2147" si="7392">AS2144</f>
        <v>0</v>
      </c>
      <c r="AT2143" s="31">
        <f t="shared" ref="AT2143:AT2147" si="7393">AT2144</f>
        <v>0</v>
      </c>
      <c r="AU2143" s="31">
        <f t="shared" ref="AU2143:AU2147" si="7394">AU2144</f>
        <v>0</v>
      </c>
      <c r="AV2143" s="31">
        <f t="shared" si="7312"/>
        <v>358.80000000000001</v>
      </c>
      <c r="AW2143" s="31">
        <f t="shared" si="7313"/>
        <v>358.80000000000001</v>
      </c>
      <c r="AX2143" s="31">
        <f t="shared" si="7314"/>
        <v>358.80000000000001</v>
      </c>
      <c r="AY2143" s="31">
        <f t="shared" ref="AY2143:AY2147" si="7395">AY2144</f>
        <v>0</v>
      </c>
      <c r="AZ2143" s="31">
        <f t="shared" ref="AZ2143:AZ2147" si="7396">AZ2144</f>
        <v>0</v>
      </c>
      <c r="BA2143" s="31">
        <f t="shared" ref="BA2143:BA2147" si="7397">BA2144</f>
        <v>0</v>
      </c>
      <c r="BB2143" s="31">
        <f t="shared" si="7315"/>
        <v>358.80000000000001</v>
      </c>
      <c r="BC2143" s="31">
        <f t="shared" si="7316"/>
        <v>358.80000000000001</v>
      </c>
      <c r="BD2143" s="31">
        <f t="shared" si="7317"/>
        <v>358.80000000000001</v>
      </c>
      <c r="BE2143" s="31">
        <f t="shared" ref="BE2143:BE2147" si="7398">BE2144</f>
        <v>0</v>
      </c>
      <c r="BF2143" s="31">
        <f t="shared" ref="BF2143:BF2147" si="7399">BF2144</f>
        <v>0</v>
      </c>
      <c r="BG2143" s="31">
        <f t="shared" ref="BG2143:BG2147" si="7400">BG2144</f>
        <v>0</v>
      </c>
      <c r="BH2143" s="31">
        <f t="shared" si="7318"/>
        <v>358.80000000000001</v>
      </c>
      <c r="BI2143" s="31">
        <f t="shared" si="7319"/>
        <v>358.80000000000001</v>
      </c>
      <c r="BJ2143" s="31">
        <f t="shared" si="7320"/>
        <v>358.80000000000001</v>
      </c>
      <c r="BK2143" s="31">
        <f t="shared" ref="BK2143:BK2147" si="7401">BK2144</f>
        <v>0</v>
      </c>
      <c r="BL2143" s="31">
        <f t="shared" ref="BL2143:BL2147" si="7402">BL2144</f>
        <v>0</v>
      </c>
      <c r="BM2143" s="31">
        <f t="shared" ref="BM2143:BM2147" si="7403">BM2144</f>
        <v>0</v>
      </c>
      <c r="BN2143" s="31">
        <f t="shared" si="7321"/>
        <v>358.80000000000001</v>
      </c>
      <c r="BO2143" s="31">
        <f t="shared" si="7322"/>
        <v>358.80000000000001</v>
      </c>
      <c r="BP2143" s="31">
        <f t="shared" si="7323"/>
        <v>358.80000000000001</v>
      </c>
      <c r="BQ2143" s="31">
        <f t="shared" ref="BQ2143:BQ2147" si="7404">BQ2144</f>
        <v>0</v>
      </c>
      <c r="BR2143" s="31">
        <f t="shared" ref="BR2143:BR2147" si="7405">BR2144</f>
        <v>0</v>
      </c>
      <c r="BS2143" s="31">
        <f t="shared" si="7324"/>
        <v>358.80000000000001</v>
      </c>
      <c r="BT2143" s="31">
        <f t="shared" si="7325"/>
        <v>358.80000000000001</v>
      </c>
      <c r="BU2143" s="31">
        <f t="shared" si="7326"/>
        <v>358.80000000000001</v>
      </c>
      <c r="BV2143" s="31">
        <f t="shared" ref="BV2143:BV2147" si="7406">BV2144</f>
        <v>0</v>
      </c>
      <c r="BW2143" s="31">
        <f t="shared" ref="BW2143:BW2147" si="7407">BW2144</f>
        <v>0</v>
      </c>
      <c r="BX2143" s="31">
        <f t="shared" si="7327"/>
        <v>358.80000000000001</v>
      </c>
      <c r="BY2143" s="31">
        <f t="shared" si="7328"/>
        <v>358.80000000000001</v>
      </c>
      <c r="BZ2143" s="31">
        <f t="shared" si="7329"/>
        <v>358.80000000000001</v>
      </c>
      <c r="CA2143" s="31">
        <f t="shared" ref="CA2143:CA2147" si="7408">CA2144</f>
        <v>0</v>
      </c>
      <c r="CB2143" s="31">
        <f t="shared" ref="CB2143:CB2147" si="7409">CB2144</f>
        <v>0</v>
      </c>
      <c r="CC2143" s="31">
        <f t="shared" ref="CC2143:CC2147" si="7410">CC2144</f>
        <v>0</v>
      </c>
      <c r="CD2143" s="31">
        <f t="shared" si="7126"/>
        <v>358.80000000000001</v>
      </c>
      <c r="CE2143" s="31">
        <f t="shared" si="7127"/>
        <v>358.80000000000001</v>
      </c>
      <c r="CF2143" s="31">
        <f t="shared" si="7128"/>
        <v>358.80000000000001</v>
      </c>
      <c r="CG2143" s="31">
        <f t="shared" ref="CG2143:CG2147" si="7411">CG2144</f>
        <v>0</v>
      </c>
      <c r="CH2143" s="24"/>
      <c r="CI2143" s="40"/>
      <c r="CM2143" s="1" t="s">
        <v>29</v>
      </c>
    </row>
    <row r="2144" ht="43.75">
      <c r="A2144" s="41" t="s">
        <v>1232</v>
      </c>
      <c r="B2144" s="17">
        <v>240</v>
      </c>
      <c r="C2144" s="16"/>
      <c r="D2144" s="16"/>
      <c r="E2144" s="39" t="s">
        <v>41</v>
      </c>
      <c r="F2144" s="31">
        <f t="shared" si="7371"/>
        <v>358.80000000000001</v>
      </c>
      <c r="G2144" s="31">
        <f t="shared" si="7372"/>
        <v>358.80000000000001</v>
      </c>
      <c r="H2144" s="31">
        <f t="shared" si="7373"/>
        <v>358.80000000000001</v>
      </c>
      <c r="I2144" s="31">
        <f t="shared" si="7374"/>
        <v>0</v>
      </c>
      <c r="J2144" s="31">
        <f t="shared" si="7375"/>
        <v>0</v>
      </c>
      <c r="K2144" s="31">
        <f t="shared" si="7376"/>
        <v>0</v>
      </c>
      <c r="L2144" s="31">
        <f t="shared" si="7294"/>
        <v>358.80000000000001</v>
      </c>
      <c r="M2144" s="31">
        <f t="shared" si="7295"/>
        <v>358.80000000000001</v>
      </c>
      <c r="N2144" s="31">
        <f t="shared" si="7296"/>
        <v>358.80000000000001</v>
      </c>
      <c r="O2144" s="31">
        <f t="shared" si="7377"/>
        <v>0</v>
      </c>
      <c r="P2144" s="31">
        <f t="shared" si="7378"/>
        <v>0</v>
      </c>
      <c r="Q2144" s="31">
        <f t="shared" si="7379"/>
        <v>0</v>
      </c>
      <c r="R2144" s="31">
        <f t="shared" si="7297"/>
        <v>358.80000000000001</v>
      </c>
      <c r="S2144" s="31">
        <f t="shared" si="7298"/>
        <v>358.80000000000001</v>
      </c>
      <c r="T2144" s="31">
        <f t="shared" si="7299"/>
        <v>358.80000000000001</v>
      </c>
      <c r="U2144" s="31">
        <f t="shared" si="7380"/>
        <v>0</v>
      </c>
      <c r="V2144" s="31">
        <f t="shared" si="7381"/>
        <v>0</v>
      </c>
      <c r="W2144" s="31">
        <f t="shared" si="7382"/>
        <v>0</v>
      </c>
      <c r="X2144" s="31">
        <f t="shared" si="7300"/>
        <v>358.80000000000001</v>
      </c>
      <c r="Y2144" s="31">
        <f t="shared" si="7301"/>
        <v>358.80000000000001</v>
      </c>
      <c r="Z2144" s="31">
        <f t="shared" si="7302"/>
        <v>358.80000000000001</v>
      </c>
      <c r="AA2144" s="31">
        <f t="shared" si="7383"/>
        <v>0</v>
      </c>
      <c r="AB2144" s="31">
        <f t="shared" si="7384"/>
        <v>0</v>
      </c>
      <c r="AC2144" s="31">
        <f t="shared" si="7385"/>
        <v>0</v>
      </c>
      <c r="AD2144" s="31">
        <f t="shared" si="7303"/>
        <v>358.80000000000001</v>
      </c>
      <c r="AE2144" s="31">
        <f t="shared" si="7304"/>
        <v>358.80000000000001</v>
      </c>
      <c r="AF2144" s="31">
        <f t="shared" si="7305"/>
        <v>358.80000000000001</v>
      </c>
      <c r="AG2144" s="31">
        <f t="shared" si="7386"/>
        <v>0</v>
      </c>
      <c r="AH2144" s="31">
        <f t="shared" si="7387"/>
        <v>0</v>
      </c>
      <c r="AI2144" s="31">
        <f t="shared" si="7388"/>
        <v>0</v>
      </c>
      <c r="AJ2144" s="31">
        <f t="shared" si="7306"/>
        <v>358.80000000000001</v>
      </c>
      <c r="AK2144" s="31">
        <f t="shared" si="7307"/>
        <v>358.80000000000001</v>
      </c>
      <c r="AL2144" s="31">
        <f t="shared" si="7308"/>
        <v>358.80000000000001</v>
      </c>
      <c r="AM2144" s="31">
        <f t="shared" si="7389"/>
        <v>0</v>
      </c>
      <c r="AN2144" s="31">
        <f t="shared" si="7390"/>
        <v>0</v>
      </c>
      <c r="AO2144" s="31">
        <f t="shared" si="7391"/>
        <v>0</v>
      </c>
      <c r="AP2144" s="31">
        <f t="shared" si="7309"/>
        <v>358.80000000000001</v>
      </c>
      <c r="AQ2144" s="31">
        <f t="shared" si="7310"/>
        <v>358.80000000000001</v>
      </c>
      <c r="AR2144" s="31">
        <f t="shared" si="7311"/>
        <v>358.80000000000001</v>
      </c>
      <c r="AS2144" s="31">
        <f t="shared" si="7392"/>
        <v>0</v>
      </c>
      <c r="AT2144" s="31">
        <f t="shared" si="7393"/>
        <v>0</v>
      </c>
      <c r="AU2144" s="31">
        <f t="shared" si="7394"/>
        <v>0</v>
      </c>
      <c r="AV2144" s="31">
        <f t="shared" si="7312"/>
        <v>358.80000000000001</v>
      </c>
      <c r="AW2144" s="31">
        <f t="shared" si="7313"/>
        <v>358.80000000000001</v>
      </c>
      <c r="AX2144" s="31">
        <f t="shared" si="7314"/>
        <v>358.80000000000001</v>
      </c>
      <c r="AY2144" s="31">
        <f t="shared" si="7395"/>
        <v>0</v>
      </c>
      <c r="AZ2144" s="31">
        <f t="shared" si="7396"/>
        <v>0</v>
      </c>
      <c r="BA2144" s="31">
        <f t="shared" si="7397"/>
        <v>0</v>
      </c>
      <c r="BB2144" s="31">
        <f t="shared" si="7315"/>
        <v>358.80000000000001</v>
      </c>
      <c r="BC2144" s="31">
        <f t="shared" si="7316"/>
        <v>358.80000000000001</v>
      </c>
      <c r="BD2144" s="31">
        <f t="shared" si="7317"/>
        <v>358.80000000000001</v>
      </c>
      <c r="BE2144" s="31">
        <f t="shared" si="7398"/>
        <v>0</v>
      </c>
      <c r="BF2144" s="31">
        <f t="shared" si="7399"/>
        <v>0</v>
      </c>
      <c r="BG2144" s="31">
        <f t="shared" si="7400"/>
        <v>0</v>
      </c>
      <c r="BH2144" s="31">
        <f t="shared" si="7318"/>
        <v>358.80000000000001</v>
      </c>
      <c r="BI2144" s="31">
        <f t="shared" si="7319"/>
        <v>358.80000000000001</v>
      </c>
      <c r="BJ2144" s="31">
        <f t="shared" si="7320"/>
        <v>358.80000000000001</v>
      </c>
      <c r="BK2144" s="31">
        <f t="shared" si="7401"/>
        <v>0</v>
      </c>
      <c r="BL2144" s="31">
        <f t="shared" si="7402"/>
        <v>0</v>
      </c>
      <c r="BM2144" s="31">
        <f t="shared" si="7403"/>
        <v>0</v>
      </c>
      <c r="BN2144" s="31">
        <f t="shared" si="7321"/>
        <v>358.80000000000001</v>
      </c>
      <c r="BO2144" s="31">
        <f t="shared" si="7322"/>
        <v>358.80000000000001</v>
      </c>
      <c r="BP2144" s="31">
        <f t="shared" si="7323"/>
        <v>358.80000000000001</v>
      </c>
      <c r="BQ2144" s="31">
        <f t="shared" si="7404"/>
        <v>0</v>
      </c>
      <c r="BR2144" s="31">
        <f t="shared" si="7405"/>
        <v>0</v>
      </c>
      <c r="BS2144" s="31">
        <f t="shared" si="7324"/>
        <v>358.80000000000001</v>
      </c>
      <c r="BT2144" s="31">
        <f t="shared" si="7325"/>
        <v>358.80000000000001</v>
      </c>
      <c r="BU2144" s="31">
        <f t="shared" si="7326"/>
        <v>358.80000000000001</v>
      </c>
      <c r="BV2144" s="31">
        <f t="shared" si="7406"/>
        <v>0</v>
      </c>
      <c r="BW2144" s="31">
        <f t="shared" si="7407"/>
        <v>0</v>
      </c>
      <c r="BX2144" s="31">
        <f t="shared" si="7327"/>
        <v>358.80000000000001</v>
      </c>
      <c r="BY2144" s="31">
        <f t="shared" si="7328"/>
        <v>358.80000000000001</v>
      </c>
      <c r="BZ2144" s="31">
        <f t="shared" si="7329"/>
        <v>358.80000000000001</v>
      </c>
      <c r="CA2144" s="31">
        <f t="shared" si="7408"/>
        <v>0</v>
      </c>
      <c r="CB2144" s="31">
        <f t="shared" si="7409"/>
        <v>0</v>
      </c>
      <c r="CC2144" s="31">
        <f t="shared" si="7410"/>
        <v>0</v>
      </c>
      <c r="CD2144" s="31">
        <f t="shared" si="7126"/>
        <v>358.80000000000001</v>
      </c>
      <c r="CE2144" s="31">
        <f t="shared" si="7127"/>
        <v>358.80000000000001</v>
      </c>
      <c r="CF2144" s="31">
        <f t="shared" si="7128"/>
        <v>358.80000000000001</v>
      </c>
      <c r="CG2144" s="31">
        <f t="shared" si="7411"/>
        <v>0</v>
      </c>
      <c r="CH2144" s="24"/>
      <c r="CI2144" s="40"/>
      <c r="CN2144" s="1" t="s">
        <v>30</v>
      </c>
    </row>
    <row r="2145" ht="29.850000000000001">
      <c r="A2145" s="41" t="s">
        <v>1232</v>
      </c>
      <c r="B2145" s="17">
        <v>240</v>
      </c>
      <c r="C2145" s="16" t="s">
        <v>395</v>
      </c>
      <c r="D2145" s="16" t="s">
        <v>625</v>
      </c>
      <c r="E2145" s="39" t="s">
        <v>626</v>
      </c>
      <c r="F2145" s="31">
        <v>358.80000000000001</v>
      </c>
      <c r="G2145" s="31">
        <v>358.80000000000001</v>
      </c>
      <c r="H2145" s="31">
        <v>358.80000000000001</v>
      </c>
      <c r="I2145" s="31"/>
      <c r="J2145" s="31"/>
      <c r="K2145" s="31"/>
      <c r="L2145" s="31">
        <f t="shared" si="7294"/>
        <v>358.80000000000001</v>
      </c>
      <c r="M2145" s="31">
        <f t="shared" si="7295"/>
        <v>358.80000000000001</v>
      </c>
      <c r="N2145" s="31">
        <f t="shared" si="7296"/>
        <v>358.80000000000001</v>
      </c>
      <c r="O2145" s="31"/>
      <c r="P2145" s="31"/>
      <c r="Q2145" s="31"/>
      <c r="R2145" s="31">
        <f t="shared" si="7297"/>
        <v>358.80000000000001</v>
      </c>
      <c r="S2145" s="31">
        <f t="shared" si="7298"/>
        <v>358.80000000000001</v>
      </c>
      <c r="T2145" s="31">
        <f t="shared" si="7299"/>
        <v>358.80000000000001</v>
      </c>
      <c r="U2145" s="31"/>
      <c r="V2145" s="31"/>
      <c r="W2145" s="31"/>
      <c r="X2145" s="31">
        <f t="shared" si="7300"/>
        <v>358.80000000000001</v>
      </c>
      <c r="Y2145" s="31">
        <f t="shared" si="7301"/>
        <v>358.80000000000001</v>
      </c>
      <c r="Z2145" s="31">
        <f t="shared" si="7302"/>
        <v>358.80000000000001</v>
      </c>
      <c r="AA2145" s="31"/>
      <c r="AB2145" s="31"/>
      <c r="AC2145" s="31"/>
      <c r="AD2145" s="31">
        <f t="shared" si="7303"/>
        <v>358.80000000000001</v>
      </c>
      <c r="AE2145" s="31">
        <f t="shared" si="7304"/>
        <v>358.80000000000001</v>
      </c>
      <c r="AF2145" s="31">
        <f t="shared" si="7305"/>
        <v>358.80000000000001</v>
      </c>
      <c r="AG2145" s="31"/>
      <c r="AH2145" s="31"/>
      <c r="AI2145" s="31"/>
      <c r="AJ2145" s="31">
        <f t="shared" si="7306"/>
        <v>358.80000000000001</v>
      </c>
      <c r="AK2145" s="31">
        <f t="shared" si="7307"/>
        <v>358.80000000000001</v>
      </c>
      <c r="AL2145" s="31">
        <f t="shared" si="7308"/>
        <v>358.80000000000001</v>
      </c>
      <c r="AM2145" s="31"/>
      <c r="AN2145" s="31"/>
      <c r="AO2145" s="31"/>
      <c r="AP2145" s="31">
        <f t="shared" si="7309"/>
        <v>358.80000000000001</v>
      </c>
      <c r="AQ2145" s="31">
        <f t="shared" si="7310"/>
        <v>358.80000000000001</v>
      </c>
      <c r="AR2145" s="31">
        <f t="shared" si="7311"/>
        <v>358.80000000000001</v>
      </c>
      <c r="AS2145" s="31"/>
      <c r="AT2145" s="31"/>
      <c r="AU2145" s="31"/>
      <c r="AV2145" s="31">
        <f t="shared" si="7312"/>
        <v>358.80000000000001</v>
      </c>
      <c r="AW2145" s="31">
        <f t="shared" si="7313"/>
        <v>358.80000000000001</v>
      </c>
      <c r="AX2145" s="31">
        <f t="shared" si="7314"/>
        <v>358.80000000000001</v>
      </c>
      <c r="AY2145" s="31"/>
      <c r="AZ2145" s="31"/>
      <c r="BA2145" s="31"/>
      <c r="BB2145" s="31">
        <f t="shared" si="7315"/>
        <v>358.80000000000001</v>
      </c>
      <c r="BC2145" s="31">
        <f t="shared" si="7316"/>
        <v>358.80000000000001</v>
      </c>
      <c r="BD2145" s="31">
        <f t="shared" si="7317"/>
        <v>358.80000000000001</v>
      </c>
      <c r="BE2145" s="31"/>
      <c r="BF2145" s="31"/>
      <c r="BG2145" s="31"/>
      <c r="BH2145" s="31">
        <f t="shared" si="7318"/>
        <v>358.80000000000001</v>
      </c>
      <c r="BI2145" s="31">
        <f t="shared" si="7319"/>
        <v>358.80000000000001</v>
      </c>
      <c r="BJ2145" s="31">
        <f t="shared" si="7320"/>
        <v>358.80000000000001</v>
      </c>
      <c r="BK2145" s="31"/>
      <c r="BL2145" s="31"/>
      <c r="BM2145" s="31"/>
      <c r="BN2145" s="31">
        <f t="shared" si="7321"/>
        <v>358.80000000000001</v>
      </c>
      <c r="BO2145" s="31">
        <f t="shared" si="7322"/>
        <v>358.80000000000001</v>
      </c>
      <c r="BP2145" s="31">
        <f t="shared" si="7323"/>
        <v>358.80000000000001</v>
      </c>
      <c r="BQ2145" s="31"/>
      <c r="BR2145" s="31"/>
      <c r="BS2145" s="31">
        <f t="shared" si="7324"/>
        <v>358.80000000000001</v>
      </c>
      <c r="BT2145" s="31">
        <f t="shared" si="7325"/>
        <v>358.80000000000001</v>
      </c>
      <c r="BU2145" s="31">
        <f t="shared" si="7326"/>
        <v>358.80000000000001</v>
      </c>
      <c r="BV2145" s="31"/>
      <c r="BW2145" s="31"/>
      <c r="BX2145" s="31">
        <f t="shared" si="7327"/>
        <v>358.80000000000001</v>
      </c>
      <c r="BY2145" s="31">
        <f t="shared" si="7328"/>
        <v>358.80000000000001</v>
      </c>
      <c r="BZ2145" s="31">
        <f t="shared" si="7329"/>
        <v>358.80000000000001</v>
      </c>
      <c r="CA2145" s="31"/>
      <c r="CB2145" s="31"/>
      <c r="CC2145" s="31"/>
      <c r="CD2145" s="31">
        <f t="shared" si="7126"/>
        <v>358.80000000000001</v>
      </c>
      <c r="CE2145" s="31">
        <f t="shared" si="7127"/>
        <v>358.80000000000001</v>
      </c>
      <c r="CF2145" s="31">
        <f t="shared" si="7128"/>
        <v>358.80000000000001</v>
      </c>
      <c r="CG2145" s="31"/>
      <c r="CH2145" s="24"/>
      <c r="CI2145" s="40"/>
    </row>
    <row r="2146" ht="15">
      <c r="A2146" s="41" t="s">
        <v>1232</v>
      </c>
      <c r="B2146" s="17">
        <v>800</v>
      </c>
      <c r="C2146" s="16"/>
      <c r="D2146" s="16"/>
      <c r="E2146" s="39" t="s">
        <v>54</v>
      </c>
      <c r="F2146" s="31">
        <f t="shared" si="7371"/>
        <v>220.19999999999999</v>
      </c>
      <c r="G2146" s="31">
        <f t="shared" si="7372"/>
        <v>220.19999999999999</v>
      </c>
      <c r="H2146" s="31">
        <f t="shared" si="7373"/>
        <v>220.19999999999999</v>
      </c>
      <c r="I2146" s="31">
        <f t="shared" si="7374"/>
        <v>0</v>
      </c>
      <c r="J2146" s="31">
        <f t="shared" si="7375"/>
        <v>0</v>
      </c>
      <c r="K2146" s="31">
        <f t="shared" si="7376"/>
        <v>0</v>
      </c>
      <c r="L2146" s="31">
        <f t="shared" si="7294"/>
        <v>220.19999999999999</v>
      </c>
      <c r="M2146" s="31">
        <f t="shared" si="7295"/>
        <v>220.19999999999999</v>
      </c>
      <c r="N2146" s="31">
        <f t="shared" si="7296"/>
        <v>220.19999999999999</v>
      </c>
      <c r="O2146" s="31">
        <f t="shared" si="7377"/>
        <v>0</v>
      </c>
      <c r="P2146" s="31">
        <f t="shared" si="7378"/>
        <v>0</v>
      </c>
      <c r="Q2146" s="31">
        <f t="shared" si="7379"/>
        <v>0</v>
      </c>
      <c r="R2146" s="31">
        <f t="shared" si="7297"/>
        <v>220.19999999999999</v>
      </c>
      <c r="S2146" s="31">
        <f t="shared" si="7298"/>
        <v>220.19999999999999</v>
      </c>
      <c r="T2146" s="31">
        <f t="shared" si="7299"/>
        <v>220.19999999999999</v>
      </c>
      <c r="U2146" s="31">
        <f t="shared" si="7380"/>
        <v>0</v>
      </c>
      <c r="V2146" s="31">
        <f t="shared" si="7381"/>
        <v>0</v>
      </c>
      <c r="W2146" s="31">
        <f t="shared" si="7382"/>
        <v>0</v>
      </c>
      <c r="X2146" s="31">
        <f t="shared" si="7300"/>
        <v>220.19999999999999</v>
      </c>
      <c r="Y2146" s="31">
        <f t="shared" si="7301"/>
        <v>220.19999999999999</v>
      </c>
      <c r="Z2146" s="31">
        <f t="shared" si="7302"/>
        <v>220.19999999999999</v>
      </c>
      <c r="AA2146" s="31">
        <f t="shared" si="7383"/>
        <v>0</v>
      </c>
      <c r="AB2146" s="31">
        <f t="shared" si="7384"/>
        <v>0</v>
      </c>
      <c r="AC2146" s="31">
        <f t="shared" si="7385"/>
        <v>0</v>
      </c>
      <c r="AD2146" s="31">
        <f t="shared" si="7303"/>
        <v>220.19999999999999</v>
      </c>
      <c r="AE2146" s="31">
        <f t="shared" si="7304"/>
        <v>220.19999999999999</v>
      </c>
      <c r="AF2146" s="31">
        <f t="shared" si="7305"/>
        <v>220.19999999999999</v>
      </c>
      <c r="AG2146" s="31">
        <f t="shared" si="7386"/>
        <v>0</v>
      </c>
      <c r="AH2146" s="31">
        <f t="shared" si="7387"/>
        <v>0</v>
      </c>
      <c r="AI2146" s="31">
        <f t="shared" si="7388"/>
        <v>0</v>
      </c>
      <c r="AJ2146" s="31">
        <f t="shared" si="7306"/>
        <v>220.19999999999999</v>
      </c>
      <c r="AK2146" s="31">
        <f t="shared" si="7307"/>
        <v>220.19999999999999</v>
      </c>
      <c r="AL2146" s="31">
        <f t="shared" si="7308"/>
        <v>220.19999999999999</v>
      </c>
      <c r="AM2146" s="31">
        <f t="shared" si="7389"/>
        <v>0</v>
      </c>
      <c r="AN2146" s="31">
        <f t="shared" si="7390"/>
        <v>0</v>
      </c>
      <c r="AO2146" s="31">
        <f t="shared" si="7391"/>
        <v>0</v>
      </c>
      <c r="AP2146" s="31">
        <f t="shared" si="7309"/>
        <v>220.19999999999999</v>
      </c>
      <c r="AQ2146" s="31">
        <f t="shared" si="7310"/>
        <v>220.19999999999999</v>
      </c>
      <c r="AR2146" s="31">
        <f t="shared" si="7311"/>
        <v>220.19999999999999</v>
      </c>
      <c r="AS2146" s="31">
        <f t="shared" si="7392"/>
        <v>0</v>
      </c>
      <c r="AT2146" s="31">
        <f t="shared" si="7393"/>
        <v>0</v>
      </c>
      <c r="AU2146" s="31">
        <f t="shared" si="7394"/>
        <v>0</v>
      </c>
      <c r="AV2146" s="31">
        <f t="shared" si="7312"/>
        <v>220.19999999999999</v>
      </c>
      <c r="AW2146" s="31">
        <f t="shared" si="7313"/>
        <v>220.19999999999999</v>
      </c>
      <c r="AX2146" s="31">
        <f t="shared" si="7314"/>
        <v>220.19999999999999</v>
      </c>
      <c r="AY2146" s="31">
        <f t="shared" si="7395"/>
        <v>0</v>
      </c>
      <c r="AZ2146" s="31">
        <f t="shared" si="7396"/>
        <v>0</v>
      </c>
      <c r="BA2146" s="31">
        <f t="shared" si="7397"/>
        <v>0</v>
      </c>
      <c r="BB2146" s="31">
        <f t="shared" si="7315"/>
        <v>220.19999999999999</v>
      </c>
      <c r="BC2146" s="31">
        <f t="shared" si="7316"/>
        <v>220.19999999999999</v>
      </c>
      <c r="BD2146" s="31">
        <f t="shared" si="7317"/>
        <v>220.19999999999999</v>
      </c>
      <c r="BE2146" s="31">
        <f t="shared" si="7398"/>
        <v>0</v>
      </c>
      <c r="BF2146" s="31">
        <f t="shared" si="7399"/>
        <v>0</v>
      </c>
      <c r="BG2146" s="31">
        <f t="shared" si="7400"/>
        <v>0</v>
      </c>
      <c r="BH2146" s="31">
        <f t="shared" si="7318"/>
        <v>220.19999999999999</v>
      </c>
      <c r="BI2146" s="31">
        <f t="shared" si="7319"/>
        <v>220.19999999999999</v>
      </c>
      <c r="BJ2146" s="31">
        <f t="shared" si="7320"/>
        <v>220.19999999999999</v>
      </c>
      <c r="BK2146" s="31">
        <f t="shared" si="7401"/>
        <v>0</v>
      </c>
      <c r="BL2146" s="31">
        <f t="shared" si="7402"/>
        <v>0</v>
      </c>
      <c r="BM2146" s="31">
        <f t="shared" si="7403"/>
        <v>0</v>
      </c>
      <c r="BN2146" s="31">
        <f t="shared" si="7321"/>
        <v>220.19999999999999</v>
      </c>
      <c r="BO2146" s="31">
        <f t="shared" si="7322"/>
        <v>220.19999999999999</v>
      </c>
      <c r="BP2146" s="31">
        <f t="shared" si="7323"/>
        <v>220.19999999999999</v>
      </c>
      <c r="BQ2146" s="31">
        <f t="shared" si="7404"/>
        <v>0</v>
      </c>
      <c r="BR2146" s="31">
        <f t="shared" si="7405"/>
        <v>0</v>
      </c>
      <c r="BS2146" s="31">
        <f t="shared" si="7324"/>
        <v>220.19999999999999</v>
      </c>
      <c r="BT2146" s="31">
        <f t="shared" si="7325"/>
        <v>220.19999999999999</v>
      </c>
      <c r="BU2146" s="31">
        <f t="shared" si="7326"/>
        <v>220.19999999999999</v>
      </c>
      <c r="BV2146" s="31">
        <f t="shared" si="7406"/>
        <v>0</v>
      </c>
      <c r="BW2146" s="31">
        <f t="shared" si="7407"/>
        <v>0</v>
      </c>
      <c r="BX2146" s="31">
        <f t="shared" si="7327"/>
        <v>220.19999999999999</v>
      </c>
      <c r="BY2146" s="31">
        <f t="shared" si="7328"/>
        <v>220.19999999999999</v>
      </c>
      <c r="BZ2146" s="31">
        <f t="shared" si="7329"/>
        <v>220.19999999999999</v>
      </c>
      <c r="CA2146" s="31">
        <f t="shared" si="7408"/>
        <v>0</v>
      </c>
      <c r="CB2146" s="31">
        <f t="shared" si="7409"/>
        <v>0</v>
      </c>
      <c r="CC2146" s="31">
        <f t="shared" si="7410"/>
        <v>0</v>
      </c>
      <c r="CD2146" s="31">
        <f t="shared" si="7126"/>
        <v>220.19999999999999</v>
      </c>
      <c r="CE2146" s="31">
        <f t="shared" si="7127"/>
        <v>220.19999999999999</v>
      </c>
      <c r="CF2146" s="31">
        <f t="shared" si="7128"/>
        <v>220.19999999999999</v>
      </c>
      <c r="CG2146" s="31">
        <f t="shared" si="7411"/>
        <v>0</v>
      </c>
      <c r="CH2146" s="24"/>
      <c r="CI2146" s="40"/>
      <c r="CM2146" s="1" t="s">
        <v>29</v>
      </c>
    </row>
    <row r="2147" ht="15">
      <c r="A2147" s="41" t="s">
        <v>1232</v>
      </c>
      <c r="B2147" s="17">
        <v>830</v>
      </c>
      <c r="C2147" s="16"/>
      <c r="D2147" s="16"/>
      <c r="E2147" s="39" t="s">
        <v>1018</v>
      </c>
      <c r="F2147" s="31">
        <f t="shared" si="7371"/>
        <v>220.19999999999999</v>
      </c>
      <c r="G2147" s="31">
        <f t="shared" si="7372"/>
        <v>220.19999999999999</v>
      </c>
      <c r="H2147" s="31">
        <f t="shared" si="7373"/>
        <v>220.19999999999999</v>
      </c>
      <c r="I2147" s="31">
        <f t="shared" si="7374"/>
        <v>0</v>
      </c>
      <c r="J2147" s="31">
        <f t="shared" si="7375"/>
        <v>0</v>
      </c>
      <c r="K2147" s="31">
        <f t="shared" si="7376"/>
        <v>0</v>
      </c>
      <c r="L2147" s="31">
        <f t="shared" si="7294"/>
        <v>220.19999999999999</v>
      </c>
      <c r="M2147" s="31">
        <f t="shared" si="7295"/>
        <v>220.19999999999999</v>
      </c>
      <c r="N2147" s="31">
        <f t="shared" si="7296"/>
        <v>220.19999999999999</v>
      </c>
      <c r="O2147" s="31">
        <f t="shared" si="7377"/>
        <v>0</v>
      </c>
      <c r="P2147" s="31">
        <f t="shared" si="7378"/>
        <v>0</v>
      </c>
      <c r="Q2147" s="31">
        <f t="shared" si="7379"/>
        <v>0</v>
      </c>
      <c r="R2147" s="31">
        <f t="shared" si="7297"/>
        <v>220.19999999999999</v>
      </c>
      <c r="S2147" s="31">
        <f t="shared" si="7298"/>
        <v>220.19999999999999</v>
      </c>
      <c r="T2147" s="31">
        <f t="shared" si="7299"/>
        <v>220.19999999999999</v>
      </c>
      <c r="U2147" s="31">
        <f t="shared" si="7380"/>
        <v>0</v>
      </c>
      <c r="V2147" s="31">
        <f t="shared" si="7381"/>
        <v>0</v>
      </c>
      <c r="W2147" s="31">
        <f t="shared" si="7382"/>
        <v>0</v>
      </c>
      <c r="X2147" s="31">
        <f t="shared" si="7300"/>
        <v>220.19999999999999</v>
      </c>
      <c r="Y2147" s="31">
        <f t="shared" si="7301"/>
        <v>220.19999999999999</v>
      </c>
      <c r="Z2147" s="31">
        <f t="shared" si="7302"/>
        <v>220.19999999999999</v>
      </c>
      <c r="AA2147" s="31">
        <f t="shared" si="7383"/>
        <v>0</v>
      </c>
      <c r="AB2147" s="31">
        <f t="shared" si="7384"/>
        <v>0</v>
      </c>
      <c r="AC2147" s="31">
        <f t="shared" si="7385"/>
        <v>0</v>
      </c>
      <c r="AD2147" s="31">
        <f t="shared" si="7303"/>
        <v>220.19999999999999</v>
      </c>
      <c r="AE2147" s="31">
        <f t="shared" si="7304"/>
        <v>220.19999999999999</v>
      </c>
      <c r="AF2147" s="31">
        <f t="shared" si="7305"/>
        <v>220.19999999999999</v>
      </c>
      <c r="AG2147" s="31">
        <f t="shared" si="7386"/>
        <v>0</v>
      </c>
      <c r="AH2147" s="31">
        <f t="shared" si="7387"/>
        <v>0</v>
      </c>
      <c r="AI2147" s="31">
        <f t="shared" si="7388"/>
        <v>0</v>
      </c>
      <c r="AJ2147" s="31">
        <f t="shared" si="7306"/>
        <v>220.19999999999999</v>
      </c>
      <c r="AK2147" s="31">
        <f t="shared" si="7307"/>
        <v>220.19999999999999</v>
      </c>
      <c r="AL2147" s="31">
        <f t="shared" si="7308"/>
        <v>220.19999999999999</v>
      </c>
      <c r="AM2147" s="31">
        <f t="shared" si="7389"/>
        <v>0</v>
      </c>
      <c r="AN2147" s="31">
        <f t="shared" si="7390"/>
        <v>0</v>
      </c>
      <c r="AO2147" s="31">
        <f t="shared" si="7391"/>
        <v>0</v>
      </c>
      <c r="AP2147" s="31">
        <f t="shared" si="7309"/>
        <v>220.19999999999999</v>
      </c>
      <c r="AQ2147" s="31">
        <f t="shared" si="7310"/>
        <v>220.19999999999999</v>
      </c>
      <c r="AR2147" s="31">
        <f t="shared" si="7311"/>
        <v>220.19999999999999</v>
      </c>
      <c r="AS2147" s="31">
        <f t="shared" si="7392"/>
        <v>0</v>
      </c>
      <c r="AT2147" s="31">
        <f t="shared" si="7393"/>
        <v>0</v>
      </c>
      <c r="AU2147" s="31">
        <f t="shared" si="7394"/>
        <v>0</v>
      </c>
      <c r="AV2147" s="31">
        <f t="shared" si="7312"/>
        <v>220.19999999999999</v>
      </c>
      <c r="AW2147" s="31">
        <f t="shared" si="7313"/>
        <v>220.19999999999999</v>
      </c>
      <c r="AX2147" s="31">
        <f t="shared" si="7314"/>
        <v>220.19999999999999</v>
      </c>
      <c r="AY2147" s="31">
        <f t="shared" si="7395"/>
        <v>0</v>
      </c>
      <c r="AZ2147" s="31">
        <f t="shared" si="7396"/>
        <v>0</v>
      </c>
      <c r="BA2147" s="31">
        <f t="shared" si="7397"/>
        <v>0</v>
      </c>
      <c r="BB2147" s="31">
        <f t="shared" si="7315"/>
        <v>220.19999999999999</v>
      </c>
      <c r="BC2147" s="31">
        <f t="shared" si="7316"/>
        <v>220.19999999999999</v>
      </c>
      <c r="BD2147" s="31">
        <f t="shared" si="7317"/>
        <v>220.19999999999999</v>
      </c>
      <c r="BE2147" s="31">
        <f t="shared" si="7398"/>
        <v>0</v>
      </c>
      <c r="BF2147" s="31">
        <f t="shared" si="7399"/>
        <v>0</v>
      </c>
      <c r="BG2147" s="31">
        <f t="shared" si="7400"/>
        <v>0</v>
      </c>
      <c r="BH2147" s="31">
        <f t="shared" si="7318"/>
        <v>220.19999999999999</v>
      </c>
      <c r="BI2147" s="31">
        <f t="shared" si="7319"/>
        <v>220.19999999999999</v>
      </c>
      <c r="BJ2147" s="31">
        <f t="shared" si="7320"/>
        <v>220.19999999999999</v>
      </c>
      <c r="BK2147" s="31">
        <f t="shared" si="7401"/>
        <v>0</v>
      </c>
      <c r="BL2147" s="31">
        <f t="shared" si="7402"/>
        <v>0</v>
      </c>
      <c r="BM2147" s="31">
        <f t="shared" si="7403"/>
        <v>0</v>
      </c>
      <c r="BN2147" s="31">
        <f t="shared" si="7321"/>
        <v>220.19999999999999</v>
      </c>
      <c r="BO2147" s="31">
        <f t="shared" si="7322"/>
        <v>220.19999999999999</v>
      </c>
      <c r="BP2147" s="31">
        <f t="shared" si="7323"/>
        <v>220.19999999999999</v>
      </c>
      <c r="BQ2147" s="31">
        <f t="shared" si="7404"/>
        <v>0</v>
      </c>
      <c r="BR2147" s="31">
        <f t="shared" si="7405"/>
        <v>0</v>
      </c>
      <c r="BS2147" s="31">
        <f t="shared" si="7324"/>
        <v>220.19999999999999</v>
      </c>
      <c r="BT2147" s="31">
        <f t="shared" si="7325"/>
        <v>220.19999999999999</v>
      </c>
      <c r="BU2147" s="31">
        <f t="shared" si="7326"/>
        <v>220.19999999999999</v>
      </c>
      <c r="BV2147" s="31">
        <f t="shared" si="7406"/>
        <v>0</v>
      </c>
      <c r="BW2147" s="31">
        <f t="shared" si="7407"/>
        <v>0</v>
      </c>
      <c r="BX2147" s="31">
        <f t="shared" si="7327"/>
        <v>220.19999999999999</v>
      </c>
      <c r="BY2147" s="31">
        <f t="shared" si="7328"/>
        <v>220.19999999999999</v>
      </c>
      <c r="BZ2147" s="31">
        <f t="shared" si="7329"/>
        <v>220.19999999999999</v>
      </c>
      <c r="CA2147" s="31">
        <f t="shared" si="7408"/>
        <v>0</v>
      </c>
      <c r="CB2147" s="31">
        <f t="shared" si="7409"/>
        <v>0</v>
      </c>
      <c r="CC2147" s="31">
        <f t="shared" si="7410"/>
        <v>0</v>
      </c>
      <c r="CD2147" s="31">
        <f t="shared" si="7126"/>
        <v>220.19999999999999</v>
      </c>
      <c r="CE2147" s="31">
        <f t="shared" si="7127"/>
        <v>220.19999999999999</v>
      </c>
      <c r="CF2147" s="31">
        <f t="shared" si="7128"/>
        <v>220.19999999999999</v>
      </c>
      <c r="CG2147" s="31">
        <f t="shared" si="7411"/>
        <v>0</v>
      </c>
      <c r="CH2147" s="24"/>
      <c r="CI2147" s="40"/>
      <c r="CN2147" s="1" t="s">
        <v>30</v>
      </c>
    </row>
    <row r="2148" ht="29.850000000000001">
      <c r="A2148" s="41" t="s">
        <v>1232</v>
      </c>
      <c r="B2148" s="17">
        <v>830</v>
      </c>
      <c r="C2148" s="16" t="s">
        <v>395</v>
      </c>
      <c r="D2148" s="16" t="s">
        <v>625</v>
      </c>
      <c r="E2148" s="39" t="s">
        <v>626</v>
      </c>
      <c r="F2148" s="31">
        <v>220.19999999999999</v>
      </c>
      <c r="G2148" s="31">
        <v>220.19999999999999</v>
      </c>
      <c r="H2148" s="31">
        <v>220.19999999999999</v>
      </c>
      <c r="I2148" s="31"/>
      <c r="J2148" s="31"/>
      <c r="K2148" s="31"/>
      <c r="L2148" s="31">
        <f t="shared" si="7294"/>
        <v>220.19999999999999</v>
      </c>
      <c r="M2148" s="31">
        <f t="shared" si="7295"/>
        <v>220.19999999999999</v>
      </c>
      <c r="N2148" s="31">
        <f t="shared" si="7296"/>
        <v>220.19999999999999</v>
      </c>
      <c r="O2148" s="31"/>
      <c r="P2148" s="31"/>
      <c r="Q2148" s="31"/>
      <c r="R2148" s="31">
        <f t="shared" si="7297"/>
        <v>220.19999999999999</v>
      </c>
      <c r="S2148" s="31">
        <f t="shared" si="7298"/>
        <v>220.19999999999999</v>
      </c>
      <c r="T2148" s="31">
        <f t="shared" si="7299"/>
        <v>220.19999999999999</v>
      </c>
      <c r="U2148" s="31"/>
      <c r="V2148" s="31"/>
      <c r="W2148" s="31"/>
      <c r="X2148" s="31">
        <f t="shared" si="7300"/>
        <v>220.19999999999999</v>
      </c>
      <c r="Y2148" s="31">
        <f t="shared" si="7301"/>
        <v>220.19999999999999</v>
      </c>
      <c r="Z2148" s="31">
        <f t="shared" si="7302"/>
        <v>220.19999999999999</v>
      </c>
      <c r="AA2148" s="31"/>
      <c r="AB2148" s="31"/>
      <c r="AC2148" s="31"/>
      <c r="AD2148" s="31">
        <f t="shared" si="7303"/>
        <v>220.19999999999999</v>
      </c>
      <c r="AE2148" s="31">
        <f t="shared" si="7304"/>
        <v>220.19999999999999</v>
      </c>
      <c r="AF2148" s="31">
        <f t="shared" si="7305"/>
        <v>220.19999999999999</v>
      </c>
      <c r="AG2148" s="31"/>
      <c r="AH2148" s="31"/>
      <c r="AI2148" s="31"/>
      <c r="AJ2148" s="31">
        <f t="shared" si="7306"/>
        <v>220.19999999999999</v>
      </c>
      <c r="AK2148" s="31">
        <f t="shared" si="7307"/>
        <v>220.19999999999999</v>
      </c>
      <c r="AL2148" s="31">
        <f t="shared" si="7308"/>
        <v>220.19999999999999</v>
      </c>
      <c r="AM2148" s="31"/>
      <c r="AN2148" s="31"/>
      <c r="AO2148" s="31"/>
      <c r="AP2148" s="31">
        <f t="shared" si="7309"/>
        <v>220.19999999999999</v>
      </c>
      <c r="AQ2148" s="31">
        <f t="shared" si="7310"/>
        <v>220.19999999999999</v>
      </c>
      <c r="AR2148" s="31">
        <f t="shared" si="7311"/>
        <v>220.19999999999999</v>
      </c>
      <c r="AS2148" s="31"/>
      <c r="AT2148" s="31"/>
      <c r="AU2148" s="31"/>
      <c r="AV2148" s="31">
        <f t="shared" si="7312"/>
        <v>220.19999999999999</v>
      </c>
      <c r="AW2148" s="31">
        <f t="shared" si="7313"/>
        <v>220.19999999999999</v>
      </c>
      <c r="AX2148" s="31">
        <f t="shared" si="7314"/>
        <v>220.19999999999999</v>
      </c>
      <c r="AY2148" s="31"/>
      <c r="AZ2148" s="31"/>
      <c r="BA2148" s="31"/>
      <c r="BB2148" s="31">
        <f t="shared" si="7315"/>
        <v>220.19999999999999</v>
      </c>
      <c r="BC2148" s="31">
        <f t="shared" si="7316"/>
        <v>220.19999999999999</v>
      </c>
      <c r="BD2148" s="31">
        <f t="shared" si="7317"/>
        <v>220.19999999999999</v>
      </c>
      <c r="BE2148" s="31"/>
      <c r="BF2148" s="31"/>
      <c r="BG2148" s="31"/>
      <c r="BH2148" s="31">
        <f t="shared" si="7318"/>
        <v>220.19999999999999</v>
      </c>
      <c r="BI2148" s="31">
        <f t="shared" si="7319"/>
        <v>220.19999999999999</v>
      </c>
      <c r="BJ2148" s="31">
        <f t="shared" si="7320"/>
        <v>220.19999999999999</v>
      </c>
      <c r="BK2148" s="31"/>
      <c r="BL2148" s="31"/>
      <c r="BM2148" s="31"/>
      <c r="BN2148" s="31">
        <f t="shared" si="7321"/>
        <v>220.19999999999999</v>
      </c>
      <c r="BO2148" s="31">
        <f t="shared" si="7322"/>
        <v>220.19999999999999</v>
      </c>
      <c r="BP2148" s="31">
        <f t="shared" si="7323"/>
        <v>220.19999999999999</v>
      </c>
      <c r="BQ2148" s="31"/>
      <c r="BR2148" s="31"/>
      <c r="BS2148" s="31">
        <f t="shared" si="7324"/>
        <v>220.19999999999999</v>
      </c>
      <c r="BT2148" s="31">
        <f t="shared" si="7325"/>
        <v>220.19999999999999</v>
      </c>
      <c r="BU2148" s="31">
        <f t="shared" si="7326"/>
        <v>220.19999999999999</v>
      </c>
      <c r="BV2148" s="31"/>
      <c r="BW2148" s="31"/>
      <c r="BX2148" s="31">
        <f t="shared" si="7327"/>
        <v>220.19999999999999</v>
      </c>
      <c r="BY2148" s="31">
        <f t="shared" si="7328"/>
        <v>220.19999999999999</v>
      </c>
      <c r="BZ2148" s="31">
        <f t="shared" si="7329"/>
        <v>220.19999999999999</v>
      </c>
      <c r="CA2148" s="31"/>
      <c r="CB2148" s="31"/>
      <c r="CC2148" s="31"/>
      <c r="CD2148" s="31">
        <f t="shared" si="7126"/>
        <v>220.19999999999999</v>
      </c>
      <c r="CE2148" s="31">
        <f t="shared" si="7127"/>
        <v>220.19999999999999</v>
      </c>
      <c r="CF2148" s="31">
        <f t="shared" si="7128"/>
        <v>220.19999999999999</v>
      </c>
      <c r="CG2148" s="31"/>
      <c r="CH2148" s="24"/>
      <c r="CI2148" s="40"/>
    </row>
    <row r="2149" s="33" customFormat="1" ht="29.850000000000001">
      <c r="A2149" s="34" t="s">
        <v>1234</v>
      </c>
      <c r="B2149" s="35"/>
      <c r="C2149" s="34"/>
      <c r="D2149" s="34"/>
      <c r="E2149" s="36" t="s">
        <v>1235</v>
      </c>
      <c r="F2149" s="37">
        <f>F2150+F2159</f>
        <v>27714.200000000001</v>
      </c>
      <c r="G2149" s="37">
        <f>G2150+G2159</f>
        <v>24161.300000000003</v>
      </c>
      <c r="H2149" s="37">
        <f>H2150+H2159</f>
        <v>24690.5</v>
      </c>
      <c r="I2149" s="37">
        <f>I2150+I2159</f>
        <v>0</v>
      </c>
      <c r="J2149" s="37">
        <f>J2150+J2159</f>
        <v>0</v>
      </c>
      <c r="K2149" s="37">
        <f>K2150+K2159</f>
        <v>0</v>
      </c>
      <c r="L2149" s="37">
        <f t="shared" si="7294"/>
        <v>27714.200000000001</v>
      </c>
      <c r="M2149" s="37">
        <f t="shared" si="7295"/>
        <v>24161.300000000003</v>
      </c>
      <c r="N2149" s="37">
        <f t="shared" si="7296"/>
        <v>24690.5</v>
      </c>
      <c r="O2149" s="37">
        <f>O2150+O2159</f>
        <v>2108.79</v>
      </c>
      <c r="P2149" s="37">
        <f>P2150+P2159</f>
        <v>0</v>
      </c>
      <c r="Q2149" s="37">
        <f>Q2150+Q2159</f>
        <v>0</v>
      </c>
      <c r="R2149" s="37">
        <f t="shared" si="7297"/>
        <v>29822.990000000002</v>
      </c>
      <c r="S2149" s="37">
        <f t="shared" si="7298"/>
        <v>24161.300000000003</v>
      </c>
      <c r="T2149" s="37">
        <f t="shared" si="7299"/>
        <v>24690.5</v>
      </c>
      <c r="U2149" s="37">
        <f>U2150+U2159</f>
        <v>0</v>
      </c>
      <c r="V2149" s="37">
        <f>V2150+V2159</f>
        <v>0</v>
      </c>
      <c r="W2149" s="37">
        <f>W2150+W2159</f>
        <v>0</v>
      </c>
      <c r="X2149" s="37">
        <f t="shared" si="7300"/>
        <v>29822.990000000002</v>
      </c>
      <c r="Y2149" s="37">
        <f t="shared" si="7301"/>
        <v>24161.300000000003</v>
      </c>
      <c r="Z2149" s="37">
        <f t="shared" si="7302"/>
        <v>24690.5</v>
      </c>
      <c r="AA2149" s="37">
        <f>AA2150+AA2159</f>
        <v>0</v>
      </c>
      <c r="AB2149" s="37">
        <f>AB2150+AB2159</f>
        <v>0</v>
      </c>
      <c r="AC2149" s="37">
        <f>AC2150+AC2159</f>
        <v>0</v>
      </c>
      <c r="AD2149" s="37">
        <f t="shared" si="7303"/>
        <v>29822.990000000002</v>
      </c>
      <c r="AE2149" s="37">
        <f t="shared" si="7304"/>
        <v>24161.300000000003</v>
      </c>
      <c r="AF2149" s="37">
        <f t="shared" si="7305"/>
        <v>24690.5</v>
      </c>
      <c r="AG2149" s="37">
        <f>AG2150+AG2159</f>
        <v>0</v>
      </c>
      <c r="AH2149" s="37">
        <f>AH2150+AH2159</f>
        <v>0</v>
      </c>
      <c r="AI2149" s="37">
        <f>AI2150+AI2159</f>
        <v>0</v>
      </c>
      <c r="AJ2149" s="37">
        <f t="shared" si="7306"/>
        <v>29822.990000000002</v>
      </c>
      <c r="AK2149" s="37">
        <f t="shared" si="7307"/>
        <v>24161.300000000003</v>
      </c>
      <c r="AL2149" s="37">
        <f t="shared" si="7308"/>
        <v>24690.5</v>
      </c>
      <c r="AM2149" s="37">
        <f>AM2150+AM2159</f>
        <v>0</v>
      </c>
      <c r="AN2149" s="37">
        <f>AN2150+AN2159</f>
        <v>0</v>
      </c>
      <c r="AO2149" s="37">
        <f>AO2150+AO2159</f>
        <v>0</v>
      </c>
      <c r="AP2149" s="37">
        <f t="shared" si="7309"/>
        <v>29822.990000000002</v>
      </c>
      <c r="AQ2149" s="37">
        <f t="shared" si="7310"/>
        <v>24161.300000000003</v>
      </c>
      <c r="AR2149" s="37">
        <f t="shared" si="7311"/>
        <v>24690.5</v>
      </c>
      <c r="AS2149" s="37">
        <f>AS2150+AS2159</f>
        <v>0</v>
      </c>
      <c r="AT2149" s="37">
        <f>AT2150+AT2159</f>
        <v>0</v>
      </c>
      <c r="AU2149" s="37">
        <f>AU2150+AU2159</f>
        <v>0</v>
      </c>
      <c r="AV2149" s="37">
        <f t="shared" si="7312"/>
        <v>29822.990000000002</v>
      </c>
      <c r="AW2149" s="37">
        <f t="shared" si="7313"/>
        <v>24161.300000000003</v>
      </c>
      <c r="AX2149" s="37">
        <f t="shared" si="7314"/>
        <v>24690.5</v>
      </c>
      <c r="AY2149" s="37">
        <f>AY2150+AY2159</f>
        <v>6332.4810000000007</v>
      </c>
      <c r="AZ2149" s="37">
        <f>AZ2150+AZ2159</f>
        <v>0</v>
      </c>
      <c r="BA2149" s="37">
        <f>BA2150+BA2159</f>
        <v>0</v>
      </c>
      <c r="BB2149" s="37">
        <f t="shared" si="7315"/>
        <v>36155.471000000005</v>
      </c>
      <c r="BC2149" s="37">
        <f t="shared" si="7316"/>
        <v>24161.300000000003</v>
      </c>
      <c r="BD2149" s="37">
        <f t="shared" si="7317"/>
        <v>24690.5</v>
      </c>
      <c r="BE2149" s="37">
        <f>BE2150+BE2159</f>
        <v>0</v>
      </c>
      <c r="BF2149" s="37">
        <f>BF2150+BF2159</f>
        <v>0</v>
      </c>
      <c r="BG2149" s="37">
        <f>BG2150+BG2159</f>
        <v>0</v>
      </c>
      <c r="BH2149" s="37">
        <f t="shared" si="7318"/>
        <v>36155.471000000005</v>
      </c>
      <c r="BI2149" s="37">
        <f t="shared" si="7319"/>
        <v>24161.300000000003</v>
      </c>
      <c r="BJ2149" s="37">
        <f t="shared" si="7320"/>
        <v>24690.5</v>
      </c>
      <c r="BK2149" s="37">
        <f>BK2150+BK2159</f>
        <v>0</v>
      </c>
      <c r="BL2149" s="37">
        <f>BL2150+BL2159</f>
        <v>0</v>
      </c>
      <c r="BM2149" s="37">
        <f>BM2150+BM2159</f>
        <v>0</v>
      </c>
      <c r="BN2149" s="37">
        <f t="shared" si="7321"/>
        <v>36155.471000000005</v>
      </c>
      <c r="BO2149" s="37">
        <f t="shared" si="7322"/>
        <v>24161.300000000003</v>
      </c>
      <c r="BP2149" s="37">
        <f t="shared" si="7323"/>
        <v>24690.5</v>
      </c>
      <c r="BQ2149" s="37">
        <f>BQ2150+BQ2159</f>
        <v>0</v>
      </c>
      <c r="BR2149" s="37">
        <f>BR2150+BR2159</f>
        <v>0</v>
      </c>
      <c r="BS2149" s="31">
        <f t="shared" si="7324"/>
        <v>36155.471000000005</v>
      </c>
      <c r="BT2149" s="31">
        <f t="shared" si="7325"/>
        <v>24161.300000000003</v>
      </c>
      <c r="BU2149" s="31">
        <f t="shared" si="7326"/>
        <v>24690.5</v>
      </c>
      <c r="BV2149" s="37">
        <f>BV2150+BV2159</f>
        <v>0</v>
      </c>
      <c r="BW2149" s="37">
        <f>BW2150+BW2159</f>
        <v>0</v>
      </c>
      <c r="BX2149" s="37">
        <f t="shared" si="7327"/>
        <v>36155.471000000005</v>
      </c>
      <c r="BY2149" s="37">
        <f t="shared" si="7328"/>
        <v>24161.300000000003</v>
      </c>
      <c r="BZ2149" s="37">
        <f t="shared" si="7329"/>
        <v>24690.5</v>
      </c>
      <c r="CA2149" s="37">
        <f>CA2150+CA2159+CA2167</f>
        <v>-487.91199999999998</v>
      </c>
      <c r="CB2149" s="37">
        <f>CB2150+CB2159+CB2167</f>
        <v>0</v>
      </c>
      <c r="CC2149" s="37">
        <f>CC2150+CC2159+CC2167</f>
        <v>0</v>
      </c>
      <c r="CD2149" s="37">
        <f t="shared" si="7126"/>
        <v>35667.559000000008</v>
      </c>
      <c r="CE2149" s="37">
        <f t="shared" si="7127"/>
        <v>24161.300000000003</v>
      </c>
      <c r="CF2149" s="37">
        <f t="shared" si="7128"/>
        <v>24690.5</v>
      </c>
      <c r="CG2149" s="37">
        <f>CG2150+CG2159+CG2167</f>
        <v>0</v>
      </c>
      <c r="CH2149" s="24"/>
      <c r="CI2149" s="38"/>
      <c r="CK2149" s="33" t="s">
        <v>27</v>
      </c>
    </row>
    <row r="2150" ht="39.549999999999997">
      <c r="A2150" s="16" t="s">
        <v>1236</v>
      </c>
      <c r="B2150" s="17"/>
      <c r="C2150" s="16"/>
      <c r="D2150" s="16"/>
      <c r="E2150" s="39" t="s">
        <v>1237</v>
      </c>
      <c r="F2150" s="31">
        <f>F2151+F2155</f>
        <v>22339.900000000001</v>
      </c>
      <c r="G2150" s="31">
        <f>G2151+G2155</f>
        <v>23370.900000000001</v>
      </c>
      <c r="H2150" s="31">
        <f>H2151+H2155</f>
        <v>23370.900000000001</v>
      </c>
      <c r="I2150" s="31">
        <f>I2151+I2155</f>
        <v>0</v>
      </c>
      <c r="J2150" s="31">
        <f>J2151+J2155</f>
        <v>0</v>
      </c>
      <c r="K2150" s="31">
        <f>K2151+K2155</f>
        <v>0</v>
      </c>
      <c r="L2150" s="31">
        <f t="shared" si="7294"/>
        <v>22339.900000000001</v>
      </c>
      <c r="M2150" s="31">
        <f t="shared" si="7295"/>
        <v>23370.900000000001</v>
      </c>
      <c r="N2150" s="31">
        <f t="shared" si="7296"/>
        <v>23370.900000000001</v>
      </c>
      <c r="O2150" s="31">
        <f>O2151+O2155</f>
        <v>0</v>
      </c>
      <c r="P2150" s="31">
        <f>P2151+P2155</f>
        <v>0</v>
      </c>
      <c r="Q2150" s="31">
        <f>Q2151+Q2155</f>
        <v>0</v>
      </c>
      <c r="R2150" s="31">
        <f t="shared" si="7297"/>
        <v>22339.900000000001</v>
      </c>
      <c r="S2150" s="31">
        <f t="shared" si="7298"/>
        <v>23370.900000000001</v>
      </c>
      <c r="T2150" s="31">
        <f t="shared" si="7299"/>
        <v>23370.900000000001</v>
      </c>
      <c r="U2150" s="31">
        <f>U2151+U2155</f>
        <v>0</v>
      </c>
      <c r="V2150" s="31">
        <f>V2151+V2155</f>
        <v>0</v>
      </c>
      <c r="W2150" s="31">
        <f>W2151+W2155</f>
        <v>0</v>
      </c>
      <c r="X2150" s="31">
        <f t="shared" si="7300"/>
        <v>22339.900000000001</v>
      </c>
      <c r="Y2150" s="31">
        <f t="shared" si="7301"/>
        <v>23370.900000000001</v>
      </c>
      <c r="Z2150" s="31">
        <f t="shared" si="7302"/>
        <v>23370.900000000001</v>
      </c>
      <c r="AA2150" s="31">
        <f>AA2151+AA2155</f>
        <v>0</v>
      </c>
      <c r="AB2150" s="31">
        <f>AB2151+AB2155</f>
        <v>0</v>
      </c>
      <c r="AC2150" s="31">
        <f>AC2151+AC2155</f>
        <v>0</v>
      </c>
      <c r="AD2150" s="31">
        <f t="shared" si="7303"/>
        <v>22339.900000000001</v>
      </c>
      <c r="AE2150" s="31">
        <f t="shared" si="7304"/>
        <v>23370.900000000001</v>
      </c>
      <c r="AF2150" s="31">
        <f t="shared" si="7305"/>
        <v>23370.900000000001</v>
      </c>
      <c r="AG2150" s="31">
        <f>AG2151+AG2155</f>
        <v>0</v>
      </c>
      <c r="AH2150" s="31">
        <f>AH2151+AH2155</f>
        <v>0</v>
      </c>
      <c r="AI2150" s="31">
        <f>AI2151+AI2155</f>
        <v>0</v>
      </c>
      <c r="AJ2150" s="31">
        <f t="shared" si="7306"/>
        <v>22339.900000000001</v>
      </c>
      <c r="AK2150" s="31">
        <f t="shared" si="7307"/>
        <v>23370.900000000001</v>
      </c>
      <c r="AL2150" s="31">
        <f t="shared" si="7308"/>
        <v>23370.900000000001</v>
      </c>
      <c r="AM2150" s="31">
        <f>AM2151+AM2155</f>
        <v>0</v>
      </c>
      <c r="AN2150" s="31">
        <f>AN2151+AN2155</f>
        <v>0</v>
      </c>
      <c r="AO2150" s="31">
        <f>AO2151+AO2155</f>
        <v>0</v>
      </c>
      <c r="AP2150" s="31">
        <f t="shared" si="7309"/>
        <v>22339.900000000001</v>
      </c>
      <c r="AQ2150" s="31">
        <f t="shared" si="7310"/>
        <v>23370.900000000001</v>
      </c>
      <c r="AR2150" s="31">
        <f t="shared" si="7311"/>
        <v>23370.900000000001</v>
      </c>
      <c r="AS2150" s="31">
        <f>AS2151+AS2155</f>
        <v>0</v>
      </c>
      <c r="AT2150" s="31">
        <f>AT2151+AT2155</f>
        <v>0</v>
      </c>
      <c r="AU2150" s="31">
        <f>AU2151+AU2155</f>
        <v>0</v>
      </c>
      <c r="AV2150" s="31">
        <f t="shared" si="7312"/>
        <v>22339.900000000001</v>
      </c>
      <c r="AW2150" s="31">
        <f t="shared" si="7313"/>
        <v>23370.900000000001</v>
      </c>
      <c r="AX2150" s="31">
        <f t="shared" si="7314"/>
        <v>23370.900000000001</v>
      </c>
      <c r="AY2150" s="31">
        <f>AY2151+AY2155</f>
        <v>0</v>
      </c>
      <c r="AZ2150" s="31">
        <f>AZ2151+AZ2155</f>
        <v>0</v>
      </c>
      <c r="BA2150" s="31">
        <f>BA2151+BA2155</f>
        <v>0</v>
      </c>
      <c r="BB2150" s="31">
        <f t="shared" si="7315"/>
        <v>22339.900000000001</v>
      </c>
      <c r="BC2150" s="31">
        <f t="shared" si="7316"/>
        <v>23370.900000000001</v>
      </c>
      <c r="BD2150" s="31">
        <f t="shared" si="7317"/>
        <v>23370.900000000001</v>
      </c>
      <c r="BE2150" s="31">
        <f>BE2151+BE2155</f>
        <v>0</v>
      </c>
      <c r="BF2150" s="31">
        <f>BF2151+BF2155</f>
        <v>0</v>
      </c>
      <c r="BG2150" s="31">
        <f>BG2151+BG2155</f>
        <v>0</v>
      </c>
      <c r="BH2150" s="31">
        <f t="shared" si="7318"/>
        <v>22339.900000000001</v>
      </c>
      <c r="BI2150" s="31">
        <f t="shared" si="7319"/>
        <v>23370.900000000001</v>
      </c>
      <c r="BJ2150" s="31">
        <f t="shared" si="7320"/>
        <v>23370.900000000001</v>
      </c>
      <c r="BK2150" s="31">
        <f>BK2151+BK2155</f>
        <v>0</v>
      </c>
      <c r="BL2150" s="31">
        <f>BL2151+BL2155</f>
        <v>0</v>
      </c>
      <c r="BM2150" s="31">
        <f>BM2151+BM2155</f>
        <v>0</v>
      </c>
      <c r="BN2150" s="31">
        <f t="shared" si="7321"/>
        <v>22339.900000000001</v>
      </c>
      <c r="BO2150" s="31">
        <f t="shared" si="7322"/>
        <v>23370.900000000001</v>
      </c>
      <c r="BP2150" s="31">
        <f t="shared" si="7323"/>
        <v>23370.900000000001</v>
      </c>
      <c r="BQ2150" s="31">
        <f>BQ2151+BQ2155</f>
        <v>0</v>
      </c>
      <c r="BR2150" s="31">
        <f>BR2151+BR2155</f>
        <v>0</v>
      </c>
      <c r="BS2150" s="31">
        <f t="shared" si="7324"/>
        <v>22339.900000000001</v>
      </c>
      <c r="BT2150" s="31">
        <f t="shared" si="7325"/>
        <v>23370.900000000001</v>
      </c>
      <c r="BU2150" s="31">
        <f t="shared" si="7326"/>
        <v>23370.900000000001</v>
      </c>
      <c r="BV2150" s="31">
        <f>BV2151+BV2155</f>
        <v>0</v>
      </c>
      <c r="BW2150" s="31">
        <f>BW2151+BW2155</f>
        <v>0</v>
      </c>
      <c r="BX2150" s="31">
        <f t="shared" si="7327"/>
        <v>22339.900000000001</v>
      </c>
      <c r="BY2150" s="31">
        <f t="shared" si="7328"/>
        <v>23370.900000000001</v>
      </c>
      <c r="BZ2150" s="31">
        <f t="shared" si="7329"/>
        <v>23370.900000000001</v>
      </c>
      <c r="CA2150" s="31">
        <f>CA2151+CA2155</f>
        <v>0</v>
      </c>
      <c r="CB2150" s="31">
        <f>CB2151+CB2155</f>
        <v>0</v>
      </c>
      <c r="CC2150" s="31">
        <f>CC2151+CC2155</f>
        <v>0</v>
      </c>
      <c r="CD2150" s="31">
        <f t="shared" si="7126"/>
        <v>22339.900000000001</v>
      </c>
      <c r="CE2150" s="31">
        <f t="shared" si="7127"/>
        <v>23370.900000000001</v>
      </c>
      <c r="CF2150" s="31">
        <f t="shared" si="7128"/>
        <v>23370.900000000001</v>
      </c>
      <c r="CG2150" s="31">
        <f>CG2151+CG2155</f>
        <v>0</v>
      </c>
      <c r="CH2150" s="24"/>
      <c r="CI2150" s="40"/>
      <c r="CL2150" s="1" t="s">
        <v>28</v>
      </c>
    </row>
    <row r="2151" ht="43.75">
      <c r="A2151" s="16" t="s">
        <v>1238</v>
      </c>
      <c r="B2151" s="17"/>
      <c r="C2151" s="16"/>
      <c r="D2151" s="16"/>
      <c r="E2151" s="39" t="s">
        <v>1239</v>
      </c>
      <c r="F2151" s="31">
        <f t="shared" ref="F2151:F2159" si="7412">F2152</f>
        <v>227.5</v>
      </c>
      <c r="G2151" s="31">
        <f t="shared" ref="G2151:G2159" si="7413">G2152</f>
        <v>227.5</v>
      </c>
      <c r="H2151" s="31">
        <f t="shared" ref="H2151:H2159" si="7414">H2152</f>
        <v>227.5</v>
      </c>
      <c r="I2151" s="31">
        <f t="shared" ref="I2151:I2159" si="7415">I2152</f>
        <v>0</v>
      </c>
      <c r="J2151" s="31">
        <f t="shared" ref="J2151:J2159" si="7416">J2152</f>
        <v>0</v>
      </c>
      <c r="K2151" s="31">
        <f t="shared" ref="K2151:K2159" si="7417">K2152</f>
        <v>0</v>
      </c>
      <c r="L2151" s="31">
        <f t="shared" si="7294"/>
        <v>227.5</v>
      </c>
      <c r="M2151" s="31">
        <f t="shared" si="7295"/>
        <v>227.5</v>
      </c>
      <c r="N2151" s="31">
        <f t="shared" si="7296"/>
        <v>227.5</v>
      </c>
      <c r="O2151" s="31">
        <f t="shared" ref="O2151:O2159" si="7418">O2152</f>
        <v>0</v>
      </c>
      <c r="P2151" s="31">
        <f t="shared" ref="P2151:P2159" si="7419">P2152</f>
        <v>0</v>
      </c>
      <c r="Q2151" s="31">
        <f t="shared" ref="Q2151:Q2159" si="7420">Q2152</f>
        <v>0</v>
      </c>
      <c r="R2151" s="31">
        <f t="shared" si="7297"/>
        <v>227.5</v>
      </c>
      <c r="S2151" s="31">
        <f t="shared" si="7298"/>
        <v>227.5</v>
      </c>
      <c r="T2151" s="31">
        <f t="shared" si="7299"/>
        <v>227.5</v>
      </c>
      <c r="U2151" s="31">
        <f t="shared" ref="U2151:U2159" si="7421">U2152</f>
        <v>0</v>
      </c>
      <c r="V2151" s="31">
        <f t="shared" ref="V2151:V2159" si="7422">V2152</f>
        <v>0</v>
      </c>
      <c r="W2151" s="31">
        <f t="shared" ref="W2151:W2159" si="7423">W2152</f>
        <v>0</v>
      </c>
      <c r="X2151" s="31">
        <f t="shared" si="7300"/>
        <v>227.5</v>
      </c>
      <c r="Y2151" s="31">
        <f t="shared" si="7301"/>
        <v>227.5</v>
      </c>
      <c r="Z2151" s="31">
        <f t="shared" si="7302"/>
        <v>227.5</v>
      </c>
      <c r="AA2151" s="31">
        <f t="shared" ref="AA2151:AA2159" si="7424">AA2152</f>
        <v>0</v>
      </c>
      <c r="AB2151" s="31">
        <f t="shared" ref="AB2151:AB2159" si="7425">AB2152</f>
        <v>0</v>
      </c>
      <c r="AC2151" s="31">
        <f t="shared" ref="AC2151:AC2159" si="7426">AC2152</f>
        <v>0</v>
      </c>
      <c r="AD2151" s="31">
        <f t="shared" si="7303"/>
        <v>227.5</v>
      </c>
      <c r="AE2151" s="31">
        <f t="shared" si="7304"/>
        <v>227.5</v>
      </c>
      <c r="AF2151" s="31">
        <f t="shared" si="7305"/>
        <v>227.5</v>
      </c>
      <c r="AG2151" s="31">
        <f t="shared" ref="AG2151:AG2159" si="7427">AG2152</f>
        <v>0</v>
      </c>
      <c r="AH2151" s="31">
        <f t="shared" ref="AH2151:AH2159" si="7428">AH2152</f>
        <v>0</v>
      </c>
      <c r="AI2151" s="31">
        <f t="shared" ref="AI2151:AI2159" si="7429">AI2152</f>
        <v>0</v>
      </c>
      <c r="AJ2151" s="31">
        <f t="shared" si="7306"/>
        <v>227.5</v>
      </c>
      <c r="AK2151" s="31">
        <f t="shared" si="7307"/>
        <v>227.5</v>
      </c>
      <c r="AL2151" s="31">
        <f t="shared" si="7308"/>
        <v>227.5</v>
      </c>
      <c r="AM2151" s="31">
        <f t="shared" ref="AM2151:AM2159" si="7430">AM2152</f>
        <v>0</v>
      </c>
      <c r="AN2151" s="31">
        <f t="shared" ref="AN2151:AN2159" si="7431">AN2152</f>
        <v>0</v>
      </c>
      <c r="AO2151" s="31">
        <f t="shared" ref="AO2151:AO2159" si="7432">AO2152</f>
        <v>0</v>
      </c>
      <c r="AP2151" s="31">
        <f t="shared" si="7309"/>
        <v>227.5</v>
      </c>
      <c r="AQ2151" s="31">
        <f t="shared" si="7310"/>
        <v>227.5</v>
      </c>
      <c r="AR2151" s="31">
        <f t="shared" si="7311"/>
        <v>227.5</v>
      </c>
      <c r="AS2151" s="31">
        <f t="shared" ref="AS2151:AS2159" si="7433">AS2152</f>
        <v>0</v>
      </c>
      <c r="AT2151" s="31">
        <f t="shared" ref="AT2151:AT2159" si="7434">AT2152</f>
        <v>0</v>
      </c>
      <c r="AU2151" s="31">
        <f t="shared" ref="AU2151:AU2159" si="7435">AU2152</f>
        <v>0</v>
      </c>
      <c r="AV2151" s="31">
        <f t="shared" si="7312"/>
        <v>227.5</v>
      </c>
      <c r="AW2151" s="31">
        <f t="shared" si="7313"/>
        <v>227.5</v>
      </c>
      <c r="AX2151" s="31">
        <f t="shared" si="7314"/>
        <v>227.5</v>
      </c>
      <c r="AY2151" s="31">
        <f t="shared" ref="AY2151:AY2159" si="7436">AY2152</f>
        <v>0</v>
      </c>
      <c r="AZ2151" s="31">
        <f t="shared" ref="AZ2151:AZ2159" si="7437">AZ2152</f>
        <v>0</v>
      </c>
      <c r="BA2151" s="31">
        <f t="shared" ref="BA2151:BA2159" si="7438">BA2152</f>
        <v>0</v>
      </c>
      <c r="BB2151" s="31">
        <f t="shared" si="7315"/>
        <v>227.5</v>
      </c>
      <c r="BC2151" s="31">
        <f t="shared" si="7316"/>
        <v>227.5</v>
      </c>
      <c r="BD2151" s="31">
        <f t="shared" si="7317"/>
        <v>227.5</v>
      </c>
      <c r="BE2151" s="31">
        <f t="shared" ref="BE2151:BE2159" si="7439">BE2152</f>
        <v>0</v>
      </c>
      <c r="BF2151" s="31">
        <f t="shared" ref="BF2151:BF2159" si="7440">BF2152</f>
        <v>0</v>
      </c>
      <c r="BG2151" s="31">
        <f t="shared" ref="BG2151:BG2159" si="7441">BG2152</f>
        <v>0</v>
      </c>
      <c r="BH2151" s="31">
        <f t="shared" si="7318"/>
        <v>227.5</v>
      </c>
      <c r="BI2151" s="31">
        <f t="shared" si="7319"/>
        <v>227.5</v>
      </c>
      <c r="BJ2151" s="31">
        <f t="shared" si="7320"/>
        <v>227.5</v>
      </c>
      <c r="BK2151" s="31">
        <f t="shared" ref="BK2151:BK2159" si="7442">BK2152</f>
        <v>0</v>
      </c>
      <c r="BL2151" s="31">
        <f t="shared" ref="BL2151:BL2159" si="7443">BL2152</f>
        <v>0</v>
      </c>
      <c r="BM2151" s="31">
        <f t="shared" ref="BM2151:BM2159" si="7444">BM2152</f>
        <v>0</v>
      </c>
      <c r="BN2151" s="31">
        <f t="shared" si="7321"/>
        <v>227.5</v>
      </c>
      <c r="BO2151" s="31">
        <f t="shared" si="7322"/>
        <v>227.5</v>
      </c>
      <c r="BP2151" s="31">
        <f t="shared" si="7323"/>
        <v>227.5</v>
      </c>
      <c r="BQ2151" s="31">
        <f t="shared" ref="BQ2151:BQ2159" si="7445">BQ2152</f>
        <v>0</v>
      </c>
      <c r="BR2151" s="31">
        <f t="shared" ref="BR2151:BR2159" si="7446">BR2152</f>
        <v>0</v>
      </c>
      <c r="BS2151" s="31">
        <f t="shared" si="7324"/>
        <v>227.5</v>
      </c>
      <c r="BT2151" s="31">
        <f t="shared" si="7325"/>
        <v>227.5</v>
      </c>
      <c r="BU2151" s="31">
        <f t="shared" si="7326"/>
        <v>227.5</v>
      </c>
      <c r="BV2151" s="31">
        <f t="shared" ref="BV2151:BV2159" si="7447">BV2152</f>
        <v>0</v>
      </c>
      <c r="BW2151" s="31">
        <f t="shared" ref="BW2151:BW2159" si="7448">BW2152</f>
        <v>0</v>
      </c>
      <c r="BX2151" s="31">
        <f t="shared" si="7327"/>
        <v>227.5</v>
      </c>
      <c r="BY2151" s="31">
        <f t="shared" si="7328"/>
        <v>227.5</v>
      </c>
      <c r="BZ2151" s="31">
        <f t="shared" si="7329"/>
        <v>227.5</v>
      </c>
      <c r="CA2151" s="31">
        <f t="shared" ref="CA2151:CA2159" si="7449">CA2152</f>
        <v>0</v>
      </c>
      <c r="CB2151" s="31">
        <f t="shared" ref="CB2151:CB2159" si="7450">CB2152</f>
        <v>0</v>
      </c>
      <c r="CC2151" s="31">
        <f t="shared" ref="CC2151:CC2159" si="7451">CC2152</f>
        <v>0</v>
      </c>
      <c r="CD2151" s="31">
        <f t="shared" si="7126"/>
        <v>227.5</v>
      </c>
      <c r="CE2151" s="31">
        <f t="shared" si="7127"/>
        <v>227.5</v>
      </c>
      <c r="CF2151" s="31">
        <f t="shared" si="7128"/>
        <v>227.5</v>
      </c>
      <c r="CG2151" s="31">
        <f t="shared" ref="CG2151:CG2159" si="7452">CG2152</f>
        <v>0</v>
      </c>
      <c r="CH2151" s="24"/>
      <c r="CI2151" s="40"/>
      <c r="CO2151" s="1" t="s">
        <v>31</v>
      </c>
    </row>
    <row r="2152" ht="29.850000000000001">
      <c r="A2152" s="16" t="s">
        <v>1238</v>
      </c>
      <c r="B2152" s="17">
        <v>200</v>
      </c>
      <c r="C2152" s="16"/>
      <c r="D2152" s="16"/>
      <c r="E2152" s="39" t="s">
        <v>40</v>
      </c>
      <c r="F2152" s="31">
        <f t="shared" si="7412"/>
        <v>227.5</v>
      </c>
      <c r="G2152" s="31">
        <f t="shared" si="7413"/>
        <v>227.5</v>
      </c>
      <c r="H2152" s="31">
        <f t="shared" si="7414"/>
        <v>227.5</v>
      </c>
      <c r="I2152" s="31">
        <f t="shared" si="7415"/>
        <v>0</v>
      </c>
      <c r="J2152" s="31">
        <f t="shared" si="7416"/>
        <v>0</v>
      </c>
      <c r="K2152" s="31">
        <f t="shared" si="7417"/>
        <v>0</v>
      </c>
      <c r="L2152" s="31">
        <f t="shared" si="7294"/>
        <v>227.5</v>
      </c>
      <c r="M2152" s="31">
        <f t="shared" si="7295"/>
        <v>227.5</v>
      </c>
      <c r="N2152" s="31">
        <f t="shared" si="7296"/>
        <v>227.5</v>
      </c>
      <c r="O2152" s="31">
        <f t="shared" si="7418"/>
        <v>0</v>
      </c>
      <c r="P2152" s="31">
        <f t="shared" si="7419"/>
        <v>0</v>
      </c>
      <c r="Q2152" s="31">
        <f t="shared" si="7420"/>
        <v>0</v>
      </c>
      <c r="R2152" s="31">
        <f t="shared" si="7297"/>
        <v>227.5</v>
      </c>
      <c r="S2152" s="31">
        <f t="shared" si="7298"/>
        <v>227.5</v>
      </c>
      <c r="T2152" s="31">
        <f t="shared" si="7299"/>
        <v>227.5</v>
      </c>
      <c r="U2152" s="31">
        <f t="shared" si="7421"/>
        <v>0</v>
      </c>
      <c r="V2152" s="31">
        <f t="shared" si="7422"/>
        <v>0</v>
      </c>
      <c r="W2152" s="31">
        <f t="shared" si="7423"/>
        <v>0</v>
      </c>
      <c r="X2152" s="31">
        <f t="shared" si="7300"/>
        <v>227.5</v>
      </c>
      <c r="Y2152" s="31">
        <f t="shared" si="7301"/>
        <v>227.5</v>
      </c>
      <c r="Z2152" s="31">
        <f t="shared" si="7302"/>
        <v>227.5</v>
      </c>
      <c r="AA2152" s="31">
        <f t="shared" si="7424"/>
        <v>0</v>
      </c>
      <c r="AB2152" s="31">
        <f t="shared" si="7425"/>
        <v>0</v>
      </c>
      <c r="AC2152" s="31">
        <f t="shared" si="7426"/>
        <v>0</v>
      </c>
      <c r="AD2152" s="31">
        <f t="shared" si="7303"/>
        <v>227.5</v>
      </c>
      <c r="AE2152" s="31">
        <f t="shared" si="7304"/>
        <v>227.5</v>
      </c>
      <c r="AF2152" s="31">
        <f t="shared" si="7305"/>
        <v>227.5</v>
      </c>
      <c r="AG2152" s="31">
        <f t="shared" si="7427"/>
        <v>0</v>
      </c>
      <c r="AH2152" s="31">
        <f t="shared" si="7428"/>
        <v>0</v>
      </c>
      <c r="AI2152" s="31">
        <f t="shared" si="7429"/>
        <v>0</v>
      </c>
      <c r="AJ2152" s="31">
        <f t="shared" si="7306"/>
        <v>227.5</v>
      </c>
      <c r="AK2152" s="31">
        <f t="shared" si="7307"/>
        <v>227.5</v>
      </c>
      <c r="AL2152" s="31">
        <f t="shared" si="7308"/>
        <v>227.5</v>
      </c>
      <c r="AM2152" s="31">
        <f t="shared" si="7430"/>
        <v>0</v>
      </c>
      <c r="AN2152" s="31">
        <f t="shared" si="7431"/>
        <v>0</v>
      </c>
      <c r="AO2152" s="31">
        <f t="shared" si="7432"/>
        <v>0</v>
      </c>
      <c r="AP2152" s="31">
        <f t="shared" si="7309"/>
        <v>227.5</v>
      </c>
      <c r="AQ2152" s="31">
        <f t="shared" si="7310"/>
        <v>227.5</v>
      </c>
      <c r="AR2152" s="31">
        <f t="shared" si="7311"/>
        <v>227.5</v>
      </c>
      <c r="AS2152" s="31">
        <f t="shared" si="7433"/>
        <v>0</v>
      </c>
      <c r="AT2152" s="31">
        <f t="shared" si="7434"/>
        <v>0</v>
      </c>
      <c r="AU2152" s="31">
        <f t="shared" si="7435"/>
        <v>0</v>
      </c>
      <c r="AV2152" s="31">
        <f t="shared" si="7312"/>
        <v>227.5</v>
      </c>
      <c r="AW2152" s="31">
        <f t="shared" si="7313"/>
        <v>227.5</v>
      </c>
      <c r="AX2152" s="31">
        <f t="shared" si="7314"/>
        <v>227.5</v>
      </c>
      <c r="AY2152" s="31">
        <f t="shared" si="7436"/>
        <v>0</v>
      </c>
      <c r="AZ2152" s="31">
        <f t="shared" si="7437"/>
        <v>0</v>
      </c>
      <c r="BA2152" s="31">
        <f t="shared" si="7438"/>
        <v>0</v>
      </c>
      <c r="BB2152" s="31">
        <f t="shared" si="7315"/>
        <v>227.5</v>
      </c>
      <c r="BC2152" s="31">
        <f t="shared" si="7316"/>
        <v>227.5</v>
      </c>
      <c r="BD2152" s="31">
        <f t="shared" si="7317"/>
        <v>227.5</v>
      </c>
      <c r="BE2152" s="31">
        <f t="shared" si="7439"/>
        <v>0</v>
      </c>
      <c r="BF2152" s="31">
        <f t="shared" si="7440"/>
        <v>0</v>
      </c>
      <c r="BG2152" s="31">
        <f t="shared" si="7441"/>
        <v>0</v>
      </c>
      <c r="BH2152" s="31">
        <f t="shared" si="7318"/>
        <v>227.5</v>
      </c>
      <c r="BI2152" s="31">
        <f t="shared" si="7319"/>
        <v>227.5</v>
      </c>
      <c r="BJ2152" s="31">
        <f t="shared" si="7320"/>
        <v>227.5</v>
      </c>
      <c r="BK2152" s="31">
        <f t="shared" si="7442"/>
        <v>0</v>
      </c>
      <c r="BL2152" s="31">
        <f t="shared" si="7443"/>
        <v>0</v>
      </c>
      <c r="BM2152" s="31">
        <f t="shared" si="7444"/>
        <v>0</v>
      </c>
      <c r="BN2152" s="31">
        <f t="shared" si="7321"/>
        <v>227.5</v>
      </c>
      <c r="BO2152" s="31">
        <f t="shared" si="7322"/>
        <v>227.5</v>
      </c>
      <c r="BP2152" s="31">
        <f t="shared" si="7323"/>
        <v>227.5</v>
      </c>
      <c r="BQ2152" s="31">
        <f t="shared" si="7445"/>
        <v>0</v>
      </c>
      <c r="BR2152" s="31">
        <f t="shared" si="7446"/>
        <v>0</v>
      </c>
      <c r="BS2152" s="31">
        <f t="shared" si="7324"/>
        <v>227.5</v>
      </c>
      <c r="BT2152" s="31">
        <f t="shared" si="7325"/>
        <v>227.5</v>
      </c>
      <c r="BU2152" s="31">
        <f t="shared" si="7326"/>
        <v>227.5</v>
      </c>
      <c r="BV2152" s="31">
        <f t="shared" si="7447"/>
        <v>0</v>
      </c>
      <c r="BW2152" s="31">
        <f t="shared" si="7448"/>
        <v>0</v>
      </c>
      <c r="BX2152" s="31">
        <f t="shared" si="7327"/>
        <v>227.5</v>
      </c>
      <c r="BY2152" s="31">
        <f t="shared" si="7328"/>
        <v>227.5</v>
      </c>
      <c r="BZ2152" s="31">
        <f t="shared" si="7329"/>
        <v>227.5</v>
      </c>
      <c r="CA2152" s="31">
        <f t="shared" si="7449"/>
        <v>0</v>
      </c>
      <c r="CB2152" s="31">
        <f t="shared" si="7450"/>
        <v>0</v>
      </c>
      <c r="CC2152" s="31">
        <f t="shared" si="7451"/>
        <v>0</v>
      </c>
      <c r="CD2152" s="31">
        <f t="shared" si="7126"/>
        <v>227.5</v>
      </c>
      <c r="CE2152" s="31">
        <f t="shared" si="7127"/>
        <v>227.5</v>
      </c>
      <c r="CF2152" s="31">
        <f t="shared" si="7128"/>
        <v>227.5</v>
      </c>
      <c r="CG2152" s="31">
        <f t="shared" si="7452"/>
        <v>0</v>
      </c>
      <c r="CH2152" s="24"/>
      <c r="CI2152" s="40"/>
      <c r="CM2152" s="1" t="s">
        <v>29</v>
      </c>
    </row>
    <row r="2153" ht="43.75">
      <c r="A2153" s="16" t="s">
        <v>1238</v>
      </c>
      <c r="B2153" s="17">
        <v>240</v>
      </c>
      <c r="C2153" s="16"/>
      <c r="D2153" s="16"/>
      <c r="E2153" s="39" t="s">
        <v>41</v>
      </c>
      <c r="F2153" s="31">
        <f t="shared" si="7412"/>
        <v>227.5</v>
      </c>
      <c r="G2153" s="31">
        <f t="shared" si="7413"/>
        <v>227.5</v>
      </c>
      <c r="H2153" s="31">
        <f t="shared" si="7414"/>
        <v>227.5</v>
      </c>
      <c r="I2153" s="31">
        <f t="shared" si="7415"/>
        <v>0</v>
      </c>
      <c r="J2153" s="31">
        <f t="shared" si="7416"/>
        <v>0</v>
      </c>
      <c r="K2153" s="31">
        <f t="shared" si="7417"/>
        <v>0</v>
      </c>
      <c r="L2153" s="31">
        <f t="shared" si="7294"/>
        <v>227.5</v>
      </c>
      <c r="M2153" s="31">
        <f t="shared" si="7295"/>
        <v>227.5</v>
      </c>
      <c r="N2153" s="31">
        <f t="shared" si="7296"/>
        <v>227.5</v>
      </c>
      <c r="O2153" s="31">
        <f t="shared" si="7418"/>
        <v>0</v>
      </c>
      <c r="P2153" s="31">
        <f t="shared" si="7419"/>
        <v>0</v>
      </c>
      <c r="Q2153" s="31">
        <f t="shared" si="7420"/>
        <v>0</v>
      </c>
      <c r="R2153" s="31">
        <f t="shared" si="7297"/>
        <v>227.5</v>
      </c>
      <c r="S2153" s="31">
        <f t="shared" si="7298"/>
        <v>227.5</v>
      </c>
      <c r="T2153" s="31">
        <f t="shared" si="7299"/>
        <v>227.5</v>
      </c>
      <c r="U2153" s="31">
        <f t="shared" si="7421"/>
        <v>0</v>
      </c>
      <c r="V2153" s="31">
        <f t="shared" si="7422"/>
        <v>0</v>
      </c>
      <c r="W2153" s="31">
        <f t="shared" si="7423"/>
        <v>0</v>
      </c>
      <c r="X2153" s="31">
        <f t="shared" si="7300"/>
        <v>227.5</v>
      </c>
      <c r="Y2153" s="31">
        <f t="shared" si="7301"/>
        <v>227.5</v>
      </c>
      <c r="Z2153" s="31">
        <f t="shared" si="7302"/>
        <v>227.5</v>
      </c>
      <c r="AA2153" s="31">
        <f t="shared" si="7424"/>
        <v>0</v>
      </c>
      <c r="AB2153" s="31">
        <f t="shared" si="7425"/>
        <v>0</v>
      </c>
      <c r="AC2153" s="31">
        <f t="shared" si="7426"/>
        <v>0</v>
      </c>
      <c r="AD2153" s="31">
        <f t="shared" si="7303"/>
        <v>227.5</v>
      </c>
      <c r="AE2153" s="31">
        <f t="shared" si="7304"/>
        <v>227.5</v>
      </c>
      <c r="AF2153" s="31">
        <f t="shared" si="7305"/>
        <v>227.5</v>
      </c>
      <c r="AG2153" s="31">
        <f t="shared" si="7427"/>
        <v>0</v>
      </c>
      <c r="AH2153" s="31">
        <f t="shared" si="7428"/>
        <v>0</v>
      </c>
      <c r="AI2153" s="31">
        <f t="shared" si="7429"/>
        <v>0</v>
      </c>
      <c r="AJ2153" s="31">
        <f t="shared" si="7306"/>
        <v>227.5</v>
      </c>
      <c r="AK2153" s="31">
        <f t="shared" si="7307"/>
        <v>227.5</v>
      </c>
      <c r="AL2153" s="31">
        <f t="shared" si="7308"/>
        <v>227.5</v>
      </c>
      <c r="AM2153" s="31">
        <f t="shared" si="7430"/>
        <v>0</v>
      </c>
      <c r="AN2153" s="31">
        <f t="shared" si="7431"/>
        <v>0</v>
      </c>
      <c r="AO2153" s="31">
        <f t="shared" si="7432"/>
        <v>0</v>
      </c>
      <c r="AP2153" s="31">
        <f t="shared" si="7309"/>
        <v>227.5</v>
      </c>
      <c r="AQ2153" s="31">
        <f t="shared" si="7310"/>
        <v>227.5</v>
      </c>
      <c r="AR2153" s="31">
        <f t="shared" si="7311"/>
        <v>227.5</v>
      </c>
      <c r="AS2153" s="31">
        <f t="shared" si="7433"/>
        <v>0</v>
      </c>
      <c r="AT2153" s="31">
        <f t="shared" si="7434"/>
        <v>0</v>
      </c>
      <c r="AU2153" s="31">
        <f t="shared" si="7435"/>
        <v>0</v>
      </c>
      <c r="AV2153" s="31">
        <f t="shared" si="7312"/>
        <v>227.5</v>
      </c>
      <c r="AW2153" s="31">
        <f t="shared" si="7313"/>
        <v>227.5</v>
      </c>
      <c r="AX2153" s="31">
        <f t="shared" si="7314"/>
        <v>227.5</v>
      </c>
      <c r="AY2153" s="31">
        <f t="shared" si="7436"/>
        <v>0</v>
      </c>
      <c r="AZ2153" s="31">
        <f t="shared" si="7437"/>
        <v>0</v>
      </c>
      <c r="BA2153" s="31">
        <f t="shared" si="7438"/>
        <v>0</v>
      </c>
      <c r="BB2153" s="31">
        <f t="shared" si="7315"/>
        <v>227.5</v>
      </c>
      <c r="BC2153" s="31">
        <f t="shared" si="7316"/>
        <v>227.5</v>
      </c>
      <c r="BD2153" s="31">
        <f t="shared" si="7317"/>
        <v>227.5</v>
      </c>
      <c r="BE2153" s="31">
        <f t="shared" si="7439"/>
        <v>0</v>
      </c>
      <c r="BF2153" s="31">
        <f t="shared" si="7440"/>
        <v>0</v>
      </c>
      <c r="BG2153" s="31">
        <f t="shared" si="7441"/>
        <v>0</v>
      </c>
      <c r="BH2153" s="31">
        <f t="shared" si="7318"/>
        <v>227.5</v>
      </c>
      <c r="BI2153" s="31">
        <f t="shared" si="7319"/>
        <v>227.5</v>
      </c>
      <c r="BJ2153" s="31">
        <f t="shared" si="7320"/>
        <v>227.5</v>
      </c>
      <c r="BK2153" s="31">
        <f t="shared" si="7442"/>
        <v>0</v>
      </c>
      <c r="BL2153" s="31">
        <f t="shared" si="7443"/>
        <v>0</v>
      </c>
      <c r="BM2153" s="31">
        <f t="shared" si="7444"/>
        <v>0</v>
      </c>
      <c r="BN2153" s="31">
        <f t="shared" si="7321"/>
        <v>227.5</v>
      </c>
      <c r="BO2153" s="31">
        <f t="shared" si="7322"/>
        <v>227.5</v>
      </c>
      <c r="BP2153" s="31">
        <f t="shared" si="7323"/>
        <v>227.5</v>
      </c>
      <c r="BQ2153" s="31">
        <f t="shared" si="7445"/>
        <v>0</v>
      </c>
      <c r="BR2153" s="31">
        <f t="shared" si="7446"/>
        <v>0</v>
      </c>
      <c r="BS2153" s="31">
        <f t="shared" si="7324"/>
        <v>227.5</v>
      </c>
      <c r="BT2153" s="31">
        <f t="shared" si="7325"/>
        <v>227.5</v>
      </c>
      <c r="BU2153" s="31">
        <f t="shared" si="7326"/>
        <v>227.5</v>
      </c>
      <c r="BV2153" s="31">
        <f t="shared" si="7447"/>
        <v>0</v>
      </c>
      <c r="BW2153" s="31">
        <f t="shared" si="7448"/>
        <v>0</v>
      </c>
      <c r="BX2153" s="31">
        <f t="shared" si="7327"/>
        <v>227.5</v>
      </c>
      <c r="BY2153" s="31">
        <f t="shared" si="7328"/>
        <v>227.5</v>
      </c>
      <c r="BZ2153" s="31">
        <f t="shared" si="7329"/>
        <v>227.5</v>
      </c>
      <c r="CA2153" s="31">
        <f t="shared" si="7449"/>
        <v>0</v>
      </c>
      <c r="CB2153" s="31">
        <f t="shared" si="7450"/>
        <v>0</v>
      </c>
      <c r="CC2153" s="31">
        <f t="shared" si="7451"/>
        <v>0</v>
      </c>
      <c r="CD2153" s="31">
        <f t="shared" si="7126"/>
        <v>227.5</v>
      </c>
      <c r="CE2153" s="31">
        <f t="shared" si="7127"/>
        <v>227.5</v>
      </c>
      <c r="CF2153" s="31">
        <f t="shared" si="7128"/>
        <v>227.5</v>
      </c>
      <c r="CG2153" s="31">
        <f t="shared" si="7452"/>
        <v>0</v>
      </c>
      <c r="CH2153" s="24"/>
      <c r="CI2153" s="40"/>
      <c r="CN2153" s="1" t="s">
        <v>30</v>
      </c>
    </row>
    <row r="2154" ht="29.850000000000001">
      <c r="A2154" s="16" t="s">
        <v>1238</v>
      </c>
      <c r="B2154" s="17">
        <v>240</v>
      </c>
      <c r="C2154" s="16" t="s">
        <v>395</v>
      </c>
      <c r="D2154" s="16" t="s">
        <v>625</v>
      </c>
      <c r="E2154" s="39" t="s">
        <v>626</v>
      </c>
      <c r="F2154" s="31">
        <v>227.5</v>
      </c>
      <c r="G2154" s="31">
        <v>227.5</v>
      </c>
      <c r="H2154" s="31">
        <v>227.5</v>
      </c>
      <c r="I2154" s="31"/>
      <c r="J2154" s="31"/>
      <c r="K2154" s="31"/>
      <c r="L2154" s="31">
        <f t="shared" si="7294"/>
        <v>227.5</v>
      </c>
      <c r="M2154" s="31">
        <f t="shared" si="7295"/>
        <v>227.5</v>
      </c>
      <c r="N2154" s="31">
        <f t="shared" si="7296"/>
        <v>227.5</v>
      </c>
      <c r="O2154" s="31"/>
      <c r="P2154" s="31"/>
      <c r="Q2154" s="31"/>
      <c r="R2154" s="31">
        <f t="shared" si="7297"/>
        <v>227.5</v>
      </c>
      <c r="S2154" s="31">
        <f t="shared" si="7298"/>
        <v>227.5</v>
      </c>
      <c r="T2154" s="31">
        <f t="shared" si="7299"/>
        <v>227.5</v>
      </c>
      <c r="U2154" s="31"/>
      <c r="V2154" s="31"/>
      <c r="W2154" s="31"/>
      <c r="X2154" s="31">
        <f t="shared" si="7300"/>
        <v>227.5</v>
      </c>
      <c r="Y2154" s="31">
        <f t="shared" si="7301"/>
        <v>227.5</v>
      </c>
      <c r="Z2154" s="31">
        <f t="shared" si="7302"/>
        <v>227.5</v>
      </c>
      <c r="AA2154" s="31"/>
      <c r="AB2154" s="31"/>
      <c r="AC2154" s="31"/>
      <c r="AD2154" s="31">
        <f t="shared" si="7303"/>
        <v>227.5</v>
      </c>
      <c r="AE2154" s="31">
        <f t="shared" si="7304"/>
        <v>227.5</v>
      </c>
      <c r="AF2154" s="31">
        <f t="shared" si="7305"/>
        <v>227.5</v>
      </c>
      <c r="AG2154" s="31"/>
      <c r="AH2154" s="31"/>
      <c r="AI2154" s="31"/>
      <c r="AJ2154" s="31">
        <f t="shared" si="7306"/>
        <v>227.5</v>
      </c>
      <c r="AK2154" s="31">
        <f t="shared" si="7307"/>
        <v>227.5</v>
      </c>
      <c r="AL2154" s="31">
        <f t="shared" si="7308"/>
        <v>227.5</v>
      </c>
      <c r="AM2154" s="31"/>
      <c r="AN2154" s="31"/>
      <c r="AO2154" s="31"/>
      <c r="AP2154" s="31">
        <f t="shared" si="7309"/>
        <v>227.5</v>
      </c>
      <c r="AQ2154" s="31">
        <f t="shared" si="7310"/>
        <v>227.5</v>
      </c>
      <c r="AR2154" s="31">
        <f t="shared" si="7311"/>
        <v>227.5</v>
      </c>
      <c r="AS2154" s="31"/>
      <c r="AT2154" s="31"/>
      <c r="AU2154" s="31"/>
      <c r="AV2154" s="31">
        <f t="shared" si="7312"/>
        <v>227.5</v>
      </c>
      <c r="AW2154" s="31">
        <f t="shared" si="7313"/>
        <v>227.5</v>
      </c>
      <c r="AX2154" s="31">
        <f t="shared" si="7314"/>
        <v>227.5</v>
      </c>
      <c r="AY2154" s="31"/>
      <c r="AZ2154" s="31"/>
      <c r="BA2154" s="31"/>
      <c r="BB2154" s="31">
        <f t="shared" si="7315"/>
        <v>227.5</v>
      </c>
      <c r="BC2154" s="31">
        <f t="shared" si="7316"/>
        <v>227.5</v>
      </c>
      <c r="BD2154" s="31">
        <f t="shared" si="7317"/>
        <v>227.5</v>
      </c>
      <c r="BE2154" s="31"/>
      <c r="BF2154" s="31"/>
      <c r="BG2154" s="31"/>
      <c r="BH2154" s="31">
        <f t="shared" si="7318"/>
        <v>227.5</v>
      </c>
      <c r="BI2154" s="31">
        <f t="shared" si="7319"/>
        <v>227.5</v>
      </c>
      <c r="BJ2154" s="31">
        <f t="shared" si="7320"/>
        <v>227.5</v>
      </c>
      <c r="BK2154" s="31"/>
      <c r="BL2154" s="31"/>
      <c r="BM2154" s="31"/>
      <c r="BN2154" s="31">
        <f t="shared" si="7321"/>
        <v>227.5</v>
      </c>
      <c r="BO2154" s="31">
        <f t="shared" si="7322"/>
        <v>227.5</v>
      </c>
      <c r="BP2154" s="31">
        <f t="shared" si="7323"/>
        <v>227.5</v>
      </c>
      <c r="BQ2154" s="31"/>
      <c r="BR2154" s="31"/>
      <c r="BS2154" s="31">
        <f t="shared" si="7324"/>
        <v>227.5</v>
      </c>
      <c r="BT2154" s="31">
        <f t="shared" si="7325"/>
        <v>227.5</v>
      </c>
      <c r="BU2154" s="31">
        <f t="shared" si="7326"/>
        <v>227.5</v>
      </c>
      <c r="BV2154" s="31"/>
      <c r="BW2154" s="31"/>
      <c r="BX2154" s="31">
        <f t="shared" si="7327"/>
        <v>227.5</v>
      </c>
      <c r="BY2154" s="31">
        <f t="shared" si="7328"/>
        <v>227.5</v>
      </c>
      <c r="BZ2154" s="31">
        <f t="shared" si="7329"/>
        <v>227.5</v>
      </c>
      <c r="CA2154" s="31"/>
      <c r="CB2154" s="31"/>
      <c r="CC2154" s="31"/>
      <c r="CD2154" s="31">
        <f t="shared" si="7126"/>
        <v>227.5</v>
      </c>
      <c r="CE2154" s="31">
        <f t="shared" si="7127"/>
        <v>227.5</v>
      </c>
      <c r="CF2154" s="31">
        <f t="shared" si="7128"/>
        <v>227.5</v>
      </c>
      <c r="CG2154" s="31"/>
      <c r="CH2154" s="24"/>
      <c r="CI2154" s="40"/>
    </row>
    <row r="2155" ht="57.700000000000003">
      <c r="A2155" s="16" t="s">
        <v>1240</v>
      </c>
      <c r="B2155" s="17"/>
      <c r="C2155" s="16"/>
      <c r="D2155" s="16"/>
      <c r="E2155" s="39" t="s">
        <v>1241</v>
      </c>
      <c r="F2155" s="31">
        <f t="shared" si="7412"/>
        <v>22112.400000000001</v>
      </c>
      <c r="G2155" s="31">
        <f t="shared" si="7413"/>
        <v>23143.400000000001</v>
      </c>
      <c r="H2155" s="31">
        <f t="shared" si="7414"/>
        <v>23143.400000000001</v>
      </c>
      <c r="I2155" s="31">
        <f t="shared" si="7415"/>
        <v>0</v>
      </c>
      <c r="J2155" s="31">
        <f t="shared" si="7416"/>
        <v>0</v>
      </c>
      <c r="K2155" s="31">
        <f t="shared" si="7417"/>
        <v>0</v>
      </c>
      <c r="L2155" s="31">
        <f t="shared" si="7294"/>
        <v>22112.400000000001</v>
      </c>
      <c r="M2155" s="31">
        <f t="shared" si="7295"/>
        <v>23143.400000000001</v>
      </c>
      <c r="N2155" s="31">
        <f t="shared" si="7296"/>
        <v>23143.400000000001</v>
      </c>
      <c r="O2155" s="31">
        <f t="shared" si="7418"/>
        <v>0</v>
      </c>
      <c r="P2155" s="31">
        <f t="shared" si="7419"/>
        <v>0</v>
      </c>
      <c r="Q2155" s="31">
        <f t="shared" si="7420"/>
        <v>0</v>
      </c>
      <c r="R2155" s="31">
        <f t="shared" si="7297"/>
        <v>22112.400000000001</v>
      </c>
      <c r="S2155" s="31">
        <f t="shared" si="7298"/>
        <v>23143.400000000001</v>
      </c>
      <c r="T2155" s="31">
        <f t="shared" si="7299"/>
        <v>23143.400000000001</v>
      </c>
      <c r="U2155" s="31">
        <f t="shared" si="7421"/>
        <v>0</v>
      </c>
      <c r="V2155" s="31">
        <f t="shared" si="7422"/>
        <v>0</v>
      </c>
      <c r="W2155" s="31">
        <f t="shared" si="7423"/>
        <v>0</v>
      </c>
      <c r="X2155" s="31">
        <f t="shared" si="7300"/>
        <v>22112.400000000001</v>
      </c>
      <c r="Y2155" s="31">
        <f t="shared" si="7301"/>
        <v>23143.400000000001</v>
      </c>
      <c r="Z2155" s="31">
        <f t="shared" si="7302"/>
        <v>23143.400000000001</v>
      </c>
      <c r="AA2155" s="31">
        <f t="shared" si="7424"/>
        <v>0</v>
      </c>
      <c r="AB2155" s="31">
        <f t="shared" si="7425"/>
        <v>0</v>
      </c>
      <c r="AC2155" s="31">
        <f t="shared" si="7426"/>
        <v>0</v>
      </c>
      <c r="AD2155" s="31">
        <f t="shared" si="7303"/>
        <v>22112.400000000001</v>
      </c>
      <c r="AE2155" s="31">
        <f t="shared" si="7304"/>
        <v>23143.400000000001</v>
      </c>
      <c r="AF2155" s="31">
        <f t="shared" si="7305"/>
        <v>23143.400000000001</v>
      </c>
      <c r="AG2155" s="31">
        <f t="shared" si="7427"/>
        <v>0</v>
      </c>
      <c r="AH2155" s="31">
        <f t="shared" si="7428"/>
        <v>0</v>
      </c>
      <c r="AI2155" s="31">
        <f t="shared" si="7429"/>
        <v>0</v>
      </c>
      <c r="AJ2155" s="31">
        <f t="shared" si="7306"/>
        <v>22112.400000000001</v>
      </c>
      <c r="AK2155" s="31">
        <f t="shared" si="7307"/>
        <v>23143.400000000001</v>
      </c>
      <c r="AL2155" s="31">
        <f t="shared" si="7308"/>
        <v>23143.400000000001</v>
      </c>
      <c r="AM2155" s="31">
        <f t="shared" si="7430"/>
        <v>0</v>
      </c>
      <c r="AN2155" s="31">
        <f t="shared" si="7431"/>
        <v>0</v>
      </c>
      <c r="AO2155" s="31">
        <f t="shared" si="7432"/>
        <v>0</v>
      </c>
      <c r="AP2155" s="31">
        <f t="shared" si="7309"/>
        <v>22112.400000000001</v>
      </c>
      <c r="AQ2155" s="31">
        <f t="shared" si="7310"/>
        <v>23143.400000000001</v>
      </c>
      <c r="AR2155" s="31">
        <f t="shared" si="7311"/>
        <v>23143.400000000001</v>
      </c>
      <c r="AS2155" s="31">
        <f t="shared" si="7433"/>
        <v>0</v>
      </c>
      <c r="AT2155" s="31">
        <f t="shared" si="7434"/>
        <v>0</v>
      </c>
      <c r="AU2155" s="31">
        <f t="shared" si="7435"/>
        <v>0</v>
      </c>
      <c r="AV2155" s="31">
        <f t="shared" si="7312"/>
        <v>22112.400000000001</v>
      </c>
      <c r="AW2155" s="31">
        <f t="shared" si="7313"/>
        <v>23143.400000000001</v>
      </c>
      <c r="AX2155" s="31">
        <f t="shared" si="7314"/>
        <v>23143.400000000001</v>
      </c>
      <c r="AY2155" s="31">
        <f t="shared" si="7436"/>
        <v>0</v>
      </c>
      <c r="AZ2155" s="31">
        <f t="shared" si="7437"/>
        <v>0</v>
      </c>
      <c r="BA2155" s="31">
        <f t="shared" si="7438"/>
        <v>0</v>
      </c>
      <c r="BB2155" s="31">
        <f t="shared" si="7315"/>
        <v>22112.400000000001</v>
      </c>
      <c r="BC2155" s="31">
        <f t="shared" si="7316"/>
        <v>23143.400000000001</v>
      </c>
      <c r="BD2155" s="31">
        <f t="shared" si="7317"/>
        <v>23143.400000000001</v>
      </c>
      <c r="BE2155" s="31">
        <f t="shared" si="7439"/>
        <v>0</v>
      </c>
      <c r="BF2155" s="31">
        <f t="shared" si="7440"/>
        <v>0</v>
      </c>
      <c r="BG2155" s="31">
        <f t="shared" si="7441"/>
        <v>0</v>
      </c>
      <c r="BH2155" s="31">
        <f t="shared" si="7318"/>
        <v>22112.400000000001</v>
      </c>
      <c r="BI2155" s="31">
        <f t="shared" si="7319"/>
        <v>23143.400000000001</v>
      </c>
      <c r="BJ2155" s="31">
        <f t="shared" si="7320"/>
        <v>23143.400000000001</v>
      </c>
      <c r="BK2155" s="31">
        <f t="shared" si="7442"/>
        <v>0</v>
      </c>
      <c r="BL2155" s="31">
        <f t="shared" si="7443"/>
        <v>0</v>
      </c>
      <c r="BM2155" s="31">
        <f t="shared" si="7444"/>
        <v>0</v>
      </c>
      <c r="BN2155" s="31">
        <f t="shared" si="7321"/>
        <v>22112.400000000001</v>
      </c>
      <c r="BO2155" s="31">
        <f t="shared" si="7322"/>
        <v>23143.400000000001</v>
      </c>
      <c r="BP2155" s="31">
        <f t="shared" si="7323"/>
        <v>23143.400000000001</v>
      </c>
      <c r="BQ2155" s="31">
        <f t="shared" si="7445"/>
        <v>0</v>
      </c>
      <c r="BR2155" s="31">
        <f t="shared" si="7446"/>
        <v>0</v>
      </c>
      <c r="BS2155" s="31">
        <f t="shared" si="7324"/>
        <v>22112.400000000001</v>
      </c>
      <c r="BT2155" s="31">
        <f t="shared" si="7325"/>
        <v>23143.400000000001</v>
      </c>
      <c r="BU2155" s="31">
        <f t="shared" si="7326"/>
        <v>23143.400000000001</v>
      </c>
      <c r="BV2155" s="31">
        <f t="shared" si="7447"/>
        <v>0</v>
      </c>
      <c r="BW2155" s="31">
        <f t="shared" si="7448"/>
        <v>0</v>
      </c>
      <c r="BX2155" s="31">
        <f t="shared" si="7327"/>
        <v>22112.400000000001</v>
      </c>
      <c r="BY2155" s="31">
        <f t="shared" si="7328"/>
        <v>23143.400000000001</v>
      </c>
      <c r="BZ2155" s="31">
        <f t="shared" si="7329"/>
        <v>23143.400000000001</v>
      </c>
      <c r="CA2155" s="31">
        <f t="shared" si="7449"/>
        <v>0</v>
      </c>
      <c r="CB2155" s="31">
        <f t="shared" si="7450"/>
        <v>0</v>
      </c>
      <c r="CC2155" s="31">
        <f t="shared" si="7451"/>
        <v>0</v>
      </c>
      <c r="CD2155" s="31">
        <f t="shared" si="7126"/>
        <v>22112.400000000001</v>
      </c>
      <c r="CE2155" s="31">
        <f t="shared" si="7127"/>
        <v>23143.400000000001</v>
      </c>
      <c r="CF2155" s="31">
        <f t="shared" si="7128"/>
        <v>23143.400000000001</v>
      </c>
      <c r="CG2155" s="31">
        <f t="shared" si="7452"/>
        <v>0</v>
      </c>
      <c r="CH2155" s="24"/>
      <c r="CI2155" s="40"/>
      <c r="CO2155" s="1" t="s">
        <v>31</v>
      </c>
    </row>
    <row r="2156" ht="43.75">
      <c r="A2156" s="16" t="s">
        <v>1240</v>
      </c>
      <c r="B2156" s="17">
        <v>600</v>
      </c>
      <c r="C2156" s="16"/>
      <c r="D2156" s="16"/>
      <c r="E2156" s="39" t="s">
        <v>45</v>
      </c>
      <c r="F2156" s="31">
        <f t="shared" si="7412"/>
        <v>22112.400000000001</v>
      </c>
      <c r="G2156" s="31">
        <f t="shared" si="7413"/>
        <v>23143.400000000001</v>
      </c>
      <c r="H2156" s="31">
        <f t="shared" si="7414"/>
        <v>23143.400000000001</v>
      </c>
      <c r="I2156" s="31">
        <f t="shared" si="7415"/>
        <v>0</v>
      </c>
      <c r="J2156" s="31">
        <f t="shared" si="7416"/>
        <v>0</v>
      </c>
      <c r="K2156" s="31">
        <f t="shared" si="7417"/>
        <v>0</v>
      </c>
      <c r="L2156" s="31">
        <f t="shared" si="7294"/>
        <v>22112.400000000001</v>
      </c>
      <c r="M2156" s="31">
        <f t="shared" si="7295"/>
        <v>23143.400000000001</v>
      </c>
      <c r="N2156" s="31">
        <f t="shared" si="7296"/>
        <v>23143.400000000001</v>
      </c>
      <c r="O2156" s="31">
        <f t="shared" si="7418"/>
        <v>0</v>
      </c>
      <c r="P2156" s="31">
        <f t="shared" si="7419"/>
        <v>0</v>
      </c>
      <c r="Q2156" s="31">
        <f t="shared" si="7420"/>
        <v>0</v>
      </c>
      <c r="R2156" s="31">
        <f t="shared" si="7297"/>
        <v>22112.400000000001</v>
      </c>
      <c r="S2156" s="31">
        <f t="shared" si="7298"/>
        <v>23143.400000000001</v>
      </c>
      <c r="T2156" s="31">
        <f t="shared" si="7299"/>
        <v>23143.400000000001</v>
      </c>
      <c r="U2156" s="31">
        <f t="shared" si="7421"/>
        <v>0</v>
      </c>
      <c r="V2156" s="31">
        <f t="shared" si="7422"/>
        <v>0</v>
      </c>
      <c r="W2156" s="31">
        <f t="shared" si="7423"/>
        <v>0</v>
      </c>
      <c r="X2156" s="31">
        <f t="shared" si="7300"/>
        <v>22112.400000000001</v>
      </c>
      <c r="Y2156" s="31">
        <f t="shared" si="7301"/>
        <v>23143.400000000001</v>
      </c>
      <c r="Z2156" s="31">
        <f t="shared" si="7302"/>
        <v>23143.400000000001</v>
      </c>
      <c r="AA2156" s="31">
        <f t="shared" si="7424"/>
        <v>0</v>
      </c>
      <c r="AB2156" s="31">
        <f t="shared" si="7425"/>
        <v>0</v>
      </c>
      <c r="AC2156" s="31">
        <f t="shared" si="7426"/>
        <v>0</v>
      </c>
      <c r="AD2156" s="31">
        <f t="shared" si="7303"/>
        <v>22112.400000000001</v>
      </c>
      <c r="AE2156" s="31">
        <f t="shared" si="7304"/>
        <v>23143.400000000001</v>
      </c>
      <c r="AF2156" s="31">
        <f t="shared" si="7305"/>
        <v>23143.400000000001</v>
      </c>
      <c r="AG2156" s="31">
        <f t="shared" si="7427"/>
        <v>0</v>
      </c>
      <c r="AH2156" s="31">
        <f t="shared" si="7428"/>
        <v>0</v>
      </c>
      <c r="AI2156" s="31">
        <f t="shared" si="7429"/>
        <v>0</v>
      </c>
      <c r="AJ2156" s="31">
        <f t="shared" si="7306"/>
        <v>22112.400000000001</v>
      </c>
      <c r="AK2156" s="31">
        <f t="shared" si="7307"/>
        <v>23143.400000000001</v>
      </c>
      <c r="AL2156" s="31">
        <f t="shared" si="7308"/>
        <v>23143.400000000001</v>
      </c>
      <c r="AM2156" s="31">
        <f t="shared" si="7430"/>
        <v>0</v>
      </c>
      <c r="AN2156" s="31">
        <f t="shared" si="7431"/>
        <v>0</v>
      </c>
      <c r="AO2156" s="31">
        <f t="shared" si="7432"/>
        <v>0</v>
      </c>
      <c r="AP2156" s="31">
        <f t="shared" si="7309"/>
        <v>22112.400000000001</v>
      </c>
      <c r="AQ2156" s="31">
        <f t="shared" si="7310"/>
        <v>23143.400000000001</v>
      </c>
      <c r="AR2156" s="31">
        <f t="shared" si="7311"/>
        <v>23143.400000000001</v>
      </c>
      <c r="AS2156" s="31">
        <f t="shared" si="7433"/>
        <v>0</v>
      </c>
      <c r="AT2156" s="31">
        <f t="shared" si="7434"/>
        <v>0</v>
      </c>
      <c r="AU2156" s="31">
        <f t="shared" si="7435"/>
        <v>0</v>
      </c>
      <c r="AV2156" s="31">
        <f t="shared" si="7312"/>
        <v>22112.400000000001</v>
      </c>
      <c r="AW2156" s="31">
        <f t="shared" si="7313"/>
        <v>23143.400000000001</v>
      </c>
      <c r="AX2156" s="31">
        <f t="shared" si="7314"/>
        <v>23143.400000000001</v>
      </c>
      <c r="AY2156" s="31">
        <f t="shared" si="7436"/>
        <v>0</v>
      </c>
      <c r="AZ2156" s="31">
        <f t="shared" si="7437"/>
        <v>0</v>
      </c>
      <c r="BA2156" s="31">
        <f t="shared" si="7438"/>
        <v>0</v>
      </c>
      <c r="BB2156" s="31">
        <f t="shared" si="7315"/>
        <v>22112.400000000001</v>
      </c>
      <c r="BC2156" s="31">
        <f t="shared" si="7316"/>
        <v>23143.400000000001</v>
      </c>
      <c r="BD2156" s="31">
        <f t="shared" si="7317"/>
        <v>23143.400000000001</v>
      </c>
      <c r="BE2156" s="31">
        <f t="shared" si="7439"/>
        <v>0</v>
      </c>
      <c r="BF2156" s="31">
        <f t="shared" si="7440"/>
        <v>0</v>
      </c>
      <c r="BG2156" s="31">
        <f t="shared" si="7441"/>
        <v>0</v>
      </c>
      <c r="BH2156" s="31">
        <f t="shared" si="7318"/>
        <v>22112.400000000001</v>
      </c>
      <c r="BI2156" s="31">
        <f t="shared" si="7319"/>
        <v>23143.400000000001</v>
      </c>
      <c r="BJ2156" s="31">
        <f t="shared" si="7320"/>
        <v>23143.400000000001</v>
      </c>
      <c r="BK2156" s="31">
        <f t="shared" si="7442"/>
        <v>0</v>
      </c>
      <c r="BL2156" s="31">
        <f t="shared" si="7443"/>
        <v>0</v>
      </c>
      <c r="BM2156" s="31">
        <f t="shared" si="7444"/>
        <v>0</v>
      </c>
      <c r="BN2156" s="31">
        <f t="shared" si="7321"/>
        <v>22112.400000000001</v>
      </c>
      <c r="BO2156" s="31">
        <f t="shared" si="7322"/>
        <v>23143.400000000001</v>
      </c>
      <c r="BP2156" s="31">
        <f t="shared" si="7323"/>
        <v>23143.400000000001</v>
      </c>
      <c r="BQ2156" s="31">
        <f t="shared" si="7445"/>
        <v>0</v>
      </c>
      <c r="BR2156" s="31">
        <f t="shared" si="7446"/>
        <v>0</v>
      </c>
      <c r="BS2156" s="31">
        <f t="shared" si="7324"/>
        <v>22112.400000000001</v>
      </c>
      <c r="BT2156" s="31">
        <f t="shared" si="7325"/>
        <v>23143.400000000001</v>
      </c>
      <c r="BU2156" s="31">
        <f t="shared" si="7326"/>
        <v>23143.400000000001</v>
      </c>
      <c r="BV2156" s="31">
        <f t="shared" si="7447"/>
        <v>0</v>
      </c>
      <c r="BW2156" s="31">
        <f t="shared" si="7448"/>
        <v>0</v>
      </c>
      <c r="BX2156" s="31">
        <f t="shared" si="7327"/>
        <v>22112.400000000001</v>
      </c>
      <c r="BY2156" s="31">
        <f t="shared" si="7328"/>
        <v>23143.400000000001</v>
      </c>
      <c r="BZ2156" s="31">
        <f t="shared" si="7329"/>
        <v>23143.400000000001</v>
      </c>
      <c r="CA2156" s="31">
        <f t="shared" si="7449"/>
        <v>0</v>
      </c>
      <c r="CB2156" s="31">
        <f t="shared" si="7450"/>
        <v>0</v>
      </c>
      <c r="CC2156" s="31">
        <f t="shared" si="7451"/>
        <v>0</v>
      </c>
      <c r="CD2156" s="31">
        <f t="shared" si="7126"/>
        <v>22112.400000000001</v>
      </c>
      <c r="CE2156" s="31">
        <f t="shared" si="7127"/>
        <v>23143.400000000001</v>
      </c>
      <c r="CF2156" s="31">
        <f t="shared" si="7128"/>
        <v>23143.400000000001</v>
      </c>
      <c r="CG2156" s="31">
        <f t="shared" si="7452"/>
        <v>0</v>
      </c>
      <c r="CH2156" s="24"/>
      <c r="CI2156" s="40"/>
      <c r="CM2156" s="1" t="s">
        <v>29</v>
      </c>
    </row>
    <row r="2157" ht="15">
      <c r="A2157" s="16" t="s">
        <v>1240</v>
      </c>
      <c r="B2157" s="17">
        <v>610</v>
      </c>
      <c r="C2157" s="16"/>
      <c r="D2157" s="16"/>
      <c r="E2157" s="39" t="s">
        <v>104</v>
      </c>
      <c r="F2157" s="31">
        <f t="shared" si="7412"/>
        <v>22112.400000000001</v>
      </c>
      <c r="G2157" s="31">
        <f t="shared" si="7413"/>
        <v>23143.400000000001</v>
      </c>
      <c r="H2157" s="31">
        <f t="shared" si="7414"/>
        <v>23143.400000000001</v>
      </c>
      <c r="I2157" s="31">
        <f t="shared" si="7415"/>
        <v>0</v>
      </c>
      <c r="J2157" s="31">
        <f t="shared" si="7416"/>
        <v>0</v>
      </c>
      <c r="K2157" s="31">
        <f t="shared" si="7417"/>
        <v>0</v>
      </c>
      <c r="L2157" s="31">
        <f t="shared" si="7294"/>
        <v>22112.400000000001</v>
      </c>
      <c r="M2157" s="31">
        <f t="shared" si="7295"/>
        <v>23143.400000000001</v>
      </c>
      <c r="N2157" s="31">
        <f t="shared" si="7296"/>
        <v>23143.400000000001</v>
      </c>
      <c r="O2157" s="31">
        <f t="shared" si="7418"/>
        <v>0</v>
      </c>
      <c r="P2157" s="31">
        <f t="shared" si="7419"/>
        <v>0</v>
      </c>
      <c r="Q2157" s="31">
        <f t="shared" si="7420"/>
        <v>0</v>
      </c>
      <c r="R2157" s="31">
        <f t="shared" si="7297"/>
        <v>22112.400000000001</v>
      </c>
      <c r="S2157" s="31">
        <f t="shared" si="7298"/>
        <v>23143.400000000001</v>
      </c>
      <c r="T2157" s="31">
        <f t="shared" si="7299"/>
        <v>23143.400000000001</v>
      </c>
      <c r="U2157" s="31">
        <f t="shared" si="7421"/>
        <v>0</v>
      </c>
      <c r="V2157" s="31">
        <f t="shared" si="7422"/>
        <v>0</v>
      </c>
      <c r="W2157" s="31">
        <f t="shared" si="7423"/>
        <v>0</v>
      </c>
      <c r="X2157" s="31">
        <f t="shared" si="7300"/>
        <v>22112.400000000001</v>
      </c>
      <c r="Y2157" s="31">
        <f t="shared" si="7301"/>
        <v>23143.400000000001</v>
      </c>
      <c r="Z2157" s="31">
        <f t="shared" si="7302"/>
        <v>23143.400000000001</v>
      </c>
      <c r="AA2157" s="31">
        <f t="shared" si="7424"/>
        <v>0</v>
      </c>
      <c r="AB2157" s="31">
        <f t="shared" si="7425"/>
        <v>0</v>
      </c>
      <c r="AC2157" s="31">
        <f t="shared" si="7426"/>
        <v>0</v>
      </c>
      <c r="AD2157" s="31">
        <f t="shared" si="7303"/>
        <v>22112.400000000001</v>
      </c>
      <c r="AE2157" s="31">
        <f t="shared" si="7304"/>
        <v>23143.400000000001</v>
      </c>
      <c r="AF2157" s="31">
        <f t="shared" si="7305"/>
        <v>23143.400000000001</v>
      </c>
      <c r="AG2157" s="31">
        <f t="shared" si="7427"/>
        <v>0</v>
      </c>
      <c r="AH2157" s="31">
        <f t="shared" si="7428"/>
        <v>0</v>
      </c>
      <c r="AI2157" s="31">
        <f t="shared" si="7429"/>
        <v>0</v>
      </c>
      <c r="AJ2157" s="31">
        <f t="shared" si="7306"/>
        <v>22112.400000000001</v>
      </c>
      <c r="AK2157" s="31">
        <f t="shared" si="7307"/>
        <v>23143.400000000001</v>
      </c>
      <c r="AL2157" s="31">
        <f t="shared" si="7308"/>
        <v>23143.400000000001</v>
      </c>
      <c r="AM2157" s="31">
        <f t="shared" si="7430"/>
        <v>0</v>
      </c>
      <c r="AN2157" s="31">
        <f t="shared" si="7431"/>
        <v>0</v>
      </c>
      <c r="AO2157" s="31">
        <f t="shared" si="7432"/>
        <v>0</v>
      </c>
      <c r="AP2157" s="31">
        <f t="shared" si="7309"/>
        <v>22112.400000000001</v>
      </c>
      <c r="AQ2157" s="31">
        <f t="shared" si="7310"/>
        <v>23143.400000000001</v>
      </c>
      <c r="AR2157" s="31">
        <f t="shared" si="7311"/>
        <v>23143.400000000001</v>
      </c>
      <c r="AS2157" s="31">
        <f t="shared" si="7433"/>
        <v>0</v>
      </c>
      <c r="AT2157" s="31">
        <f t="shared" si="7434"/>
        <v>0</v>
      </c>
      <c r="AU2157" s="31">
        <f t="shared" si="7435"/>
        <v>0</v>
      </c>
      <c r="AV2157" s="31">
        <f t="shared" si="7312"/>
        <v>22112.400000000001</v>
      </c>
      <c r="AW2157" s="31">
        <f t="shared" si="7313"/>
        <v>23143.400000000001</v>
      </c>
      <c r="AX2157" s="31">
        <f t="shared" si="7314"/>
        <v>23143.400000000001</v>
      </c>
      <c r="AY2157" s="31">
        <f t="shared" si="7436"/>
        <v>0</v>
      </c>
      <c r="AZ2157" s="31">
        <f t="shared" si="7437"/>
        <v>0</v>
      </c>
      <c r="BA2157" s="31">
        <f t="shared" si="7438"/>
        <v>0</v>
      </c>
      <c r="BB2157" s="31">
        <f t="shared" si="7315"/>
        <v>22112.400000000001</v>
      </c>
      <c r="BC2157" s="31">
        <f t="shared" si="7316"/>
        <v>23143.400000000001</v>
      </c>
      <c r="BD2157" s="31">
        <f t="shared" si="7317"/>
        <v>23143.400000000001</v>
      </c>
      <c r="BE2157" s="31">
        <f t="shared" si="7439"/>
        <v>0</v>
      </c>
      <c r="BF2157" s="31">
        <f t="shared" si="7440"/>
        <v>0</v>
      </c>
      <c r="BG2157" s="31">
        <f t="shared" si="7441"/>
        <v>0</v>
      </c>
      <c r="BH2157" s="31">
        <f t="shared" si="7318"/>
        <v>22112.400000000001</v>
      </c>
      <c r="BI2157" s="31">
        <f t="shared" si="7319"/>
        <v>23143.400000000001</v>
      </c>
      <c r="BJ2157" s="31">
        <f t="shared" si="7320"/>
        <v>23143.400000000001</v>
      </c>
      <c r="BK2157" s="31">
        <f t="shared" si="7442"/>
        <v>0</v>
      </c>
      <c r="BL2157" s="31">
        <f t="shared" si="7443"/>
        <v>0</v>
      </c>
      <c r="BM2157" s="31">
        <f t="shared" si="7444"/>
        <v>0</v>
      </c>
      <c r="BN2157" s="31">
        <f t="shared" si="7321"/>
        <v>22112.400000000001</v>
      </c>
      <c r="BO2157" s="31">
        <f t="shared" si="7322"/>
        <v>23143.400000000001</v>
      </c>
      <c r="BP2157" s="31">
        <f t="shared" si="7323"/>
        <v>23143.400000000001</v>
      </c>
      <c r="BQ2157" s="31">
        <f t="shared" si="7445"/>
        <v>0</v>
      </c>
      <c r="BR2157" s="31">
        <f t="shared" si="7446"/>
        <v>0</v>
      </c>
      <c r="BS2157" s="31">
        <f t="shared" si="7324"/>
        <v>22112.400000000001</v>
      </c>
      <c r="BT2157" s="31">
        <f t="shared" si="7325"/>
        <v>23143.400000000001</v>
      </c>
      <c r="BU2157" s="31">
        <f t="shared" si="7326"/>
        <v>23143.400000000001</v>
      </c>
      <c r="BV2157" s="31">
        <f t="shared" si="7447"/>
        <v>0</v>
      </c>
      <c r="BW2157" s="31">
        <f t="shared" si="7448"/>
        <v>0</v>
      </c>
      <c r="BX2157" s="31">
        <f t="shared" si="7327"/>
        <v>22112.400000000001</v>
      </c>
      <c r="BY2157" s="31">
        <f t="shared" si="7328"/>
        <v>23143.400000000001</v>
      </c>
      <c r="BZ2157" s="31">
        <f t="shared" si="7329"/>
        <v>23143.400000000001</v>
      </c>
      <c r="CA2157" s="31">
        <f t="shared" si="7449"/>
        <v>0</v>
      </c>
      <c r="CB2157" s="31">
        <f t="shared" si="7450"/>
        <v>0</v>
      </c>
      <c r="CC2157" s="31">
        <f t="shared" si="7451"/>
        <v>0</v>
      </c>
      <c r="CD2157" s="31">
        <f t="shared" si="7126"/>
        <v>22112.400000000001</v>
      </c>
      <c r="CE2157" s="31">
        <f t="shared" si="7127"/>
        <v>23143.400000000001</v>
      </c>
      <c r="CF2157" s="31">
        <f t="shared" si="7128"/>
        <v>23143.400000000001</v>
      </c>
      <c r="CG2157" s="31">
        <f t="shared" si="7452"/>
        <v>0</v>
      </c>
      <c r="CH2157" s="24"/>
      <c r="CI2157" s="40"/>
      <c r="CN2157" s="1" t="s">
        <v>30</v>
      </c>
    </row>
    <row r="2158" ht="29.850000000000001">
      <c r="A2158" s="16" t="s">
        <v>1240</v>
      </c>
      <c r="B2158" s="17">
        <v>610</v>
      </c>
      <c r="C2158" s="16" t="s">
        <v>395</v>
      </c>
      <c r="D2158" s="16" t="s">
        <v>625</v>
      </c>
      <c r="E2158" s="39" t="s">
        <v>626</v>
      </c>
      <c r="F2158" s="31">
        <v>22112.400000000001</v>
      </c>
      <c r="G2158" s="31">
        <v>23143.400000000001</v>
      </c>
      <c r="H2158" s="31">
        <v>23143.400000000001</v>
      </c>
      <c r="I2158" s="31"/>
      <c r="J2158" s="31"/>
      <c r="K2158" s="31"/>
      <c r="L2158" s="31">
        <f t="shared" si="7294"/>
        <v>22112.400000000001</v>
      </c>
      <c r="M2158" s="31">
        <f t="shared" si="7295"/>
        <v>23143.400000000001</v>
      </c>
      <c r="N2158" s="31">
        <f t="shared" si="7296"/>
        <v>23143.400000000001</v>
      </c>
      <c r="O2158" s="31"/>
      <c r="P2158" s="31"/>
      <c r="Q2158" s="31"/>
      <c r="R2158" s="31">
        <f t="shared" si="7297"/>
        <v>22112.400000000001</v>
      </c>
      <c r="S2158" s="31">
        <f t="shared" si="7298"/>
        <v>23143.400000000001</v>
      </c>
      <c r="T2158" s="31">
        <f t="shared" si="7299"/>
        <v>23143.400000000001</v>
      </c>
      <c r="U2158" s="31"/>
      <c r="V2158" s="31"/>
      <c r="W2158" s="31"/>
      <c r="X2158" s="31">
        <f t="shared" si="7300"/>
        <v>22112.400000000001</v>
      </c>
      <c r="Y2158" s="31">
        <f t="shared" si="7301"/>
        <v>23143.400000000001</v>
      </c>
      <c r="Z2158" s="31">
        <f t="shared" si="7302"/>
        <v>23143.400000000001</v>
      </c>
      <c r="AA2158" s="31"/>
      <c r="AB2158" s="31"/>
      <c r="AC2158" s="31"/>
      <c r="AD2158" s="31">
        <f t="shared" si="7303"/>
        <v>22112.400000000001</v>
      </c>
      <c r="AE2158" s="31">
        <f t="shared" si="7304"/>
        <v>23143.400000000001</v>
      </c>
      <c r="AF2158" s="31">
        <f t="shared" si="7305"/>
        <v>23143.400000000001</v>
      </c>
      <c r="AG2158" s="31"/>
      <c r="AH2158" s="31"/>
      <c r="AI2158" s="31"/>
      <c r="AJ2158" s="31">
        <f t="shared" si="7306"/>
        <v>22112.400000000001</v>
      </c>
      <c r="AK2158" s="31">
        <f t="shared" si="7307"/>
        <v>23143.400000000001</v>
      </c>
      <c r="AL2158" s="31">
        <f t="shared" si="7308"/>
        <v>23143.400000000001</v>
      </c>
      <c r="AM2158" s="31"/>
      <c r="AN2158" s="31"/>
      <c r="AO2158" s="31"/>
      <c r="AP2158" s="31">
        <f t="shared" si="7309"/>
        <v>22112.400000000001</v>
      </c>
      <c r="AQ2158" s="31">
        <f t="shared" si="7310"/>
        <v>23143.400000000001</v>
      </c>
      <c r="AR2158" s="31">
        <f t="shared" si="7311"/>
        <v>23143.400000000001</v>
      </c>
      <c r="AS2158" s="31"/>
      <c r="AT2158" s="31"/>
      <c r="AU2158" s="31"/>
      <c r="AV2158" s="31">
        <f t="shared" si="7312"/>
        <v>22112.400000000001</v>
      </c>
      <c r="AW2158" s="31">
        <f t="shared" si="7313"/>
        <v>23143.400000000001</v>
      </c>
      <c r="AX2158" s="31">
        <f t="shared" si="7314"/>
        <v>23143.400000000001</v>
      </c>
      <c r="AY2158" s="31"/>
      <c r="AZ2158" s="31"/>
      <c r="BA2158" s="31"/>
      <c r="BB2158" s="31">
        <f t="shared" si="7315"/>
        <v>22112.400000000001</v>
      </c>
      <c r="BC2158" s="31">
        <f t="shared" si="7316"/>
        <v>23143.400000000001</v>
      </c>
      <c r="BD2158" s="31">
        <f t="shared" si="7317"/>
        <v>23143.400000000001</v>
      </c>
      <c r="BE2158" s="31"/>
      <c r="BF2158" s="31"/>
      <c r="BG2158" s="31"/>
      <c r="BH2158" s="31">
        <f t="shared" si="7318"/>
        <v>22112.400000000001</v>
      </c>
      <c r="BI2158" s="31">
        <f t="shared" si="7319"/>
        <v>23143.400000000001</v>
      </c>
      <c r="BJ2158" s="31">
        <f t="shared" si="7320"/>
        <v>23143.400000000001</v>
      </c>
      <c r="BK2158" s="31"/>
      <c r="BL2158" s="31"/>
      <c r="BM2158" s="31"/>
      <c r="BN2158" s="31">
        <f t="shared" si="7321"/>
        <v>22112.400000000001</v>
      </c>
      <c r="BO2158" s="31">
        <f t="shared" si="7322"/>
        <v>23143.400000000001</v>
      </c>
      <c r="BP2158" s="31">
        <f t="shared" si="7323"/>
        <v>23143.400000000001</v>
      </c>
      <c r="BQ2158" s="31"/>
      <c r="BR2158" s="31"/>
      <c r="BS2158" s="31">
        <f t="shared" si="7324"/>
        <v>22112.400000000001</v>
      </c>
      <c r="BT2158" s="31">
        <f t="shared" si="7325"/>
        <v>23143.400000000001</v>
      </c>
      <c r="BU2158" s="31">
        <f t="shared" si="7326"/>
        <v>23143.400000000001</v>
      </c>
      <c r="BV2158" s="31"/>
      <c r="BW2158" s="31"/>
      <c r="BX2158" s="31">
        <f t="shared" si="7327"/>
        <v>22112.400000000001</v>
      </c>
      <c r="BY2158" s="31">
        <f t="shared" si="7328"/>
        <v>23143.400000000001</v>
      </c>
      <c r="BZ2158" s="31">
        <f t="shared" si="7329"/>
        <v>23143.400000000001</v>
      </c>
      <c r="CA2158" s="31"/>
      <c r="CB2158" s="31"/>
      <c r="CC2158" s="31"/>
      <c r="CD2158" s="31">
        <f t="shared" ref="CD2158:CD2221" si="7453">BX2158+CA2158</f>
        <v>22112.400000000001</v>
      </c>
      <c r="CE2158" s="31">
        <f t="shared" ref="CE2158:CE2221" si="7454">BY2158+CB2158</f>
        <v>23143.400000000001</v>
      </c>
      <c r="CF2158" s="31">
        <f t="shared" ref="CF2158:CF2221" si="7455">BZ2158+CC2158</f>
        <v>23143.400000000001</v>
      </c>
      <c r="CG2158" s="31"/>
      <c r="CH2158" s="24"/>
      <c r="CI2158" s="40"/>
    </row>
    <row r="2159" ht="57.700000000000003">
      <c r="A2159" s="16" t="s">
        <v>1242</v>
      </c>
      <c r="B2159" s="17"/>
      <c r="C2159" s="16"/>
      <c r="D2159" s="16"/>
      <c r="E2159" s="39" t="s">
        <v>1243</v>
      </c>
      <c r="F2159" s="31">
        <f t="shared" si="7412"/>
        <v>5374.3000000000002</v>
      </c>
      <c r="G2159" s="31">
        <f t="shared" si="7413"/>
        <v>790.39999999999998</v>
      </c>
      <c r="H2159" s="31">
        <f t="shared" si="7414"/>
        <v>1319.5999999999999</v>
      </c>
      <c r="I2159" s="31">
        <f t="shared" si="7415"/>
        <v>0</v>
      </c>
      <c r="J2159" s="31">
        <f t="shared" si="7416"/>
        <v>0</v>
      </c>
      <c r="K2159" s="31">
        <f t="shared" si="7417"/>
        <v>0</v>
      </c>
      <c r="L2159" s="31">
        <f t="shared" si="7294"/>
        <v>5374.3000000000002</v>
      </c>
      <c r="M2159" s="31">
        <f t="shared" si="7295"/>
        <v>790.39999999999998</v>
      </c>
      <c r="N2159" s="31">
        <f t="shared" si="7296"/>
        <v>1319.5999999999999</v>
      </c>
      <c r="O2159" s="31">
        <f t="shared" si="7418"/>
        <v>2108.79</v>
      </c>
      <c r="P2159" s="31">
        <f t="shared" si="7419"/>
        <v>0</v>
      </c>
      <c r="Q2159" s="31">
        <f t="shared" si="7420"/>
        <v>0</v>
      </c>
      <c r="R2159" s="31">
        <f t="shared" si="7297"/>
        <v>7483.0900000000001</v>
      </c>
      <c r="S2159" s="31">
        <f t="shared" si="7298"/>
        <v>790.39999999999998</v>
      </c>
      <c r="T2159" s="31">
        <f t="shared" si="7299"/>
        <v>1319.5999999999999</v>
      </c>
      <c r="U2159" s="31">
        <f t="shared" si="7421"/>
        <v>0</v>
      </c>
      <c r="V2159" s="31">
        <f t="shared" si="7422"/>
        <v>0</v>
      </c>
      <c r="W2159" s="31">
        <f t="shared" si="7423"/>
        <v>0</v>
      </c>
      <c r="X2159" s="31">
        <f t="shared" si="7300"/>
        <v>7483.0900000000001</v>
      </c>
      <c r="Y2159" s="31">
        <f t="shared" si="7301"/>
        <v>790.39999999999998</v>
      </c>
      <c r="Z2159" s="31">
        <f t="shared" si="7302"/>
        <v>1319.5999999999999</v>
      </c>
      <c r="AA2159" s="31">
        <f t="shared" si="7424"/>
        <v>0</v>
      </c>
      <c r="AB2159" s="31">
        <f t="shared" si="7425"/>
        <v>0</v>
      </c>
      <c r="AC2159" s="31">
        <f t="shared" si="7426"/>
        <v>0</v>
      </c>
      <c r="AD2159" s="31">
        <f t="shared" si="7303"/>
        <v>7483.0900000000001</v>
      </c>
      <c r="AE2159" s="31">
        <f t="shared" si="7304"/>
        <v>790.39999999999998</v>
      </c>
      <c r="AF2159" s="31">
        <f t="shared" si="7305"/>
        <v>1319.5999999999999</v>
      </c>
      <c r="AG2159" s="31">
        <f t="shared" si="7427"/>
        <v>0</v>
      </c>
      <c r="AH2159" s="31">
        <f t="shared" si="7428"/>
        <v>0</v>
      </c>
      <c r="AI2159" s="31">
        <f t="shared" si="7429"/>
        <v>0</v>
      </c>
      <c r="AJ2159" s="31">
        <f t="shared" si="7306"/>
        <v>7483.0900000000001</v>
      </c>
      <c r="AK2159" s="31">
        <f t="shared" si="7307"/>
        <v>790.39999999999998</v>
      </c>
      <c r="AL2159" s="31">
        <f t="shared" si="7308"/>
        <v>1319.5999999999999</v>
      </c>
      <c r="AM2159" s="31">
        <f t="shared" si="7430"/>
        <v>0</v>
      </c>
      <c r="AN2159" s="31">
        <f t="shared" si="7431"/>
        <v>0</v>
      </c>
      <c r="AO2159" s="31">
        <f t="shared" si="7432"/>
        <v>0</v>
      </c>
      <c r="AP2159" s="31">
        <f t="shared" si="7309"/>
        <v>7483.0900000000001</v>
      </c>
      <c r="AQ2159" s="31">
        <f t="shared" si="7310"/>
        <v>790.39999999999998</v>
      </c>
      <c r="AR2159" s="31">
        <f t="shared" si="7311"/>
        <v>1319.5999999999999</v>
      </c>
      <c r="AS2159" s="31">
        <f t="shared" si="7433"/>
        <v>0</v>
      </c>
      <c r="AT2159" s="31">
        <f t="shared" si="7434"/>
        <v>0</v>
      </c>
      <c r="AU2159" s="31">
        <f t="shared" si="7435"/>
        <v>0</v>
      </c>
      <c r="AV2159" s="31">
        <f t="shared" si="7312"/>
        <v>7483.0900000000001</v>
      </c>
      <c r="AW2159" s="31">
        <f t="shared" si="7313"/>
        <v>790.39999999999998</v>
      </c>
      <c r="AX2159" s="31">
        <f t="shared" si="7314"/>
        <v>1319.5999999999999</v>
      </c>
      <c r="AY2159" s="31">
        <f t="shared" si="7436"/>
        <v>6332.4810000000007</v>
      </c>
      <c r="AZ2159" s="31">
        <f t="shared" si="7437"/>
        <v>0</v>
      </c>
      <c r="BA2159" s="31">
        <f t="shared" si="7438"/>
        <v>0</v>
      </c>
      <c r="BB2159" s="31">
        <f t="shared" si="7315"/>
        <v>13815.571</v>
      </c>
      <c r="BC2159" s="31">
        <f t="shared" si="7316"/>
        <v>790.39999999999998</v>
      </c>
      <c r="BD2159" s="31">
        <f t="shared" si="7317"/>
        <v>1319.5999999999999</v>
      </c>
      <c r="BE2159" s="31">
        <f t="shared" si="7439"/>
        <v>0</v>
      </c>
      <c r="BF2159" s="31">
        <f t="shared" si="7440"/>
        <v>0</v>
      </c>
      <c r="BG2159" s="31">
        <f t="shared" si="7441"/>
        <v>0</v>
      </c>
      <c r="BH2159" s="31">
        <f t="shared" si="7318"/>
        <v>13815.571</v>
      </c>
      <c r="BI2159" s="31">
        <f t="shared" si="7319"/>
        <v>790.39999999999998</v>
      </c>
      <c r="BJ2159" s="31">
        <f t="shared" si="7320"/>
        <v>1319.5999999999999</v>
      </c>
      <c r="BK2159" s="31">
        <f t="shared" si="7442"/>
        <v>0</v>
      </c>
      <c r="BL2159" s="31">
        <f t="shared" si="7443"/>
        <v>0</v>
      </c>
      <c r="BM2159" s="31">
        <f t="shared" si="7444"/>
        <v>0</v>
      </c>
      <c r="BN2159" s="31">
        <f t="shared" si="7321"/>
        <v>13815.571</v>
      </c>
      <c r="BO2159" s="31">
        <f t="shared" si="7322"/>
        <v>790.39999999999998</v>
      </c>
      <c r="BP2159" s="31">
        <f t="shared" si="7323"/>
        <v>1319.5999999999999</v>
      </c>
      <c r="BQ2159" s="31">
        <f t="shared" si="7445"/>
        <v>0</v>
      </c>
      <c r="BR2159" s="31">
        <f t="shared" si="7446"/>
        <v>0</v>
      </c>
      <c r="BS2159" s="31">
        <f t="shared" si="7324"/>
        <v>13815.571</v>
      </c>
      <c r="BT2159" s="31">
        <f t="shared" si="7325"/>
        <v>790.39999999999998</v>
      </c>
      <c r="BU2159" s="31">
        <f t="shared" si="7326"/>
        <v>1319.5999999999999</v>
      </c>
      <c r="BV2159" s="31">
        <f t="shared" si="7447"/>
        <v>0</v>
      </c>
      <c r="BW2159" s="31">
        <f t="shared" si="7448"/>
        <v>0</v>
      </c>
      <c r="BX2159" s="31">
        <f t="shared" si="7327"/>
        <v>13815.571</v>
      </c>
      <c r="BY2159" s="31">
        <f t="shared" si="7328"/>
        <v>790.39999999999998</v>
      </c>
      <c r="BZ2159" s="31">
        <f t="shared" si="7329"/>
        <v>1319.5999999999999</v>
      </c>
      <c r="CA2159" s="31">
        <f t="shared" si="7449"/>
        <v>-990.84799999999996</v>
      </c>
      <c r="CB2159" s="31">
        <f t="shared" si="7450"/>
        <v>0</v>
      </c>
      <c r="CC2159" s="31">
        <f t="shared" si="7451"/>
        <v>0</v>
      </c>
      <c r="CD2159" s="31">
        <f t="shared" si="7453"/>
        <v>12824.723</v>
      </c>
      <c r="CE2159" s="31">
        <f t="shared" si="7454"/>
        <v>790.39999999999998</v>
      </c>
      <c r="CF2159" s="31">
        <f t="shared" si="7455"/>
        <v>1319.5999999999999</v>
      </c>
      <c r="CG2159" s="31">
        <f t="shared" si="7452"/>
        <v>0</v>
      </c>
      <c r="CH2159" s="24"/>
      <c r="CI2159" s="40"/>
      <c r="CL2159" s="1" t="s">
        <v>28</v>
      </c>
    </row>
    <row r="2160" ht="57.700000000000003">
      <c r="A2160" s="16" t="s">
        <v>1244</v>
      </c>
      <c r="B2160" s="17"/>
      <c r="C2160" s="16"/>
      <c r="D2160" s="16"/>
      <c r="E2160" s="39" t="s">
        <v>1245</v>
      </c>
      <c r="F2160" s="31">
        <f>F2161+F2164</f>
        <v>5374.3000000000002</v>
      </c>
      <c r="G2160" s="31">
        <f>G2161+G2164</f>
        <v>790.39999999999998</v>
      </c>
      <c r="H2160" s="31">
        <f>H2161+H2164</f>
        <v>1319.5999999999999</v>
      </c>
      <c r="I2160" s="31">
        <f>I2161+I2164</f>
        <v>0</v>
      </c>
      <c r="J2160" s="31">
        <f>J2161+J2164</f>
        <v>0</v>
      </c>
      <c r="K2160" s="31">
        <f>K2161+K2164</f>
        <v>0</v>
      </c>
      <c r="L2160" s="31">
        <f t="shared" si="7294"/>
        <v>5374.3000000000002</v>
      </c>
      <c r="M2160" s="31">
        <f t="shared" si="7295"/>
        <v>790.39999999999998</v>
      </c>
      <c r="N2160" s="31">
        <f t="shared" si="7296"/>
        <v>1319.5999999999999</v>
      </c>
      <c r="O2160" s="31">
        <f>O2161+O2164</f>
        <v>2108.79</v>
      </c>
      <c r="P2160" s="31">
        <f>P2161+P2164</f>
        <v>0</v>
      </c>
      <c r="Q2160" s="31">
        <f>Q2161+Q2164</f>
        <v>0</v>
      </c>
      <c r="R2160" s="31">
        <f t="shared" si="7297"/>
        <v>7483.0900000000001</v>
      </c>
      <c r="S2160" s="31">
        <f t="shared" si="7298"/>
        <v>790.39999999999998</v>
      </c>
      <c r="T2160" s="31">
        <f t="shared" si="7299"/>
        <v>1319.5999999999999</v>
      </c>
      <c r="U2160" s="31">
        <f>U2161+U2164</f>
        <v>0</v>
      </c>
      <c r="V2160" s="31">
        <f>V2161+V2164</f>
        <v>0</v>
      </c>
      <c r="W2160" s="31">
        <f>W2161+W2164</f>
        <v>0</v>
      </c>
      <c r="X2160" s="31">
        <f t="shared" si="7300"/>
        <v>7483.0900000000001</v>
      </c>
      <c r="Y2160" s="31">
        <f t="shared" si="7301"/>
        <v>790.39999999999998</v>
      </c>
      <c r="Z2160" s="31">
        <f t="shared" si="7302"/>
        <v>1319.5999999999999</v>
      </c>
      <c r="AA2160" s="31">
        <f>AA2161+AA2164</f>
        <v>0</v>
      </c>
      <c r="AB2160" s="31">
        <f>AB2161+AB2164</f>
        <v>0</v>
      </c>
      <c r="AC2160" s="31">
        <f>AC2161+AC2164</f>
        <v>0</v>
      </c>
      <c r="AD2160" s="31">
        <f t="shared" si="7303"/>
        <v>7483.0900000000001</v>
      </c>
      <c r="AE2160" s="31">
        <f t="shared" si="7304"/>
        <v>790.39999999999998</v>
      </c>
      <c r="AF2160" s="31">
        <f t="shared" si="7305"/>
        <v>1319.5999999999999</v>
      </c>
      <c r="AG2160" s="31">
        <f>AG2161+AG2164</f>
        <v>0</v>
      </c>
      <c r="AH2160" s="31">
        <f>AH2161+AH2164</f>
        <v>0</v>
      </c>
      <c r="AI2160" s="31">
        <f>AI2161+AI2164</f>
        <v>0</v>
      </c>
      <c r="AJ2160" s="31">
        <f t="shared" si="7306"/>
        <v>7483.0900000000001</v>
      </c>
      <c r="AK2160" s="31">
        <f t="shared" si="7307"/>
        <v>790.39999999999998</v>
      </c>
      <c r="AL2160" s="31">
        <f t="shared" si="7308"/>
        <v>1319.5999999999999</v>
      </c>
      <c r="AM2160" s="31">
        <f>AM2161+AM2164</f>
        <v>0</v>
      </c>
      <c r="AN2160" s="31">
        <f>AN2161+AN2164</f>
        <v>0</v>
      </c>
      <c r="AO2160" s="31">
        <f>AO2161+AO2164</f>
        <v>0</v>
      </c>
      <c r="AP2160" s="31">
        <f t="shared" si="7309"/>
        <v>7483.0900000000001</v>
      </c>
      <c r="AQ2160" s="31">
        <f t="shared" si="7310"/>
        <v>790.39999999999998</v>
      </c>
      <c r="AR2160" s="31">
        <f t="shared" si="7311"/>
        <v>1319.5999999999999</v>
      </c>
      <c r="AS2160" s="31">
        <f>AS2161+AS2164</f>
        <v>0</v>
      </c>
      <c r="AT2160" s="31">
        <f>AT2161+AT2164</f>
        <v>0</v>
      </c>
      <c r="AU2160" s="31">
        <f>AU2161+AU2164</f>
        <v>0</v>
      </c>
      <c r="AV2160" s="31">
        <f t="shared" si="7312"/>
        <v>7483.0900000000001</v>
      </c>
      <c r="AW2160" s="31">
        <f t="shared" si="7313"/>
        <v>790.39999999999998</v>
      </c>
      <c r="AX2160" s="31">
        <f t="shared" si="7314"/>
        <v>1319.5999999999999</v>
      </c>
      <c r="AY2160" s="31">
        <f>AY2161+AY2164</f>
        <v>6332.4810000000007</v>
      </c>
      <c r="AZ2160" s="31">
        <f>AZ2161+AZ2164</f>
        <v>0</v>
      </c>
      <c r="BA2160" s="31">
        <f>BA2161+BA2164</f>
        <v>0</v>
      </c>
      <c r="BB2160" s="31">
        <f t="shared" si="7315"/>
        <v>13815.571</v>
      </c>
      <c r="BC2160" s="31">
        <f t="shared" si="7316"/>
        <v>790.39999999999998</v>
      </c>
      <c r="BD2160" s="31">
        <f t="shared" si="7317"/>
        <v>1319.5999999999999</v>
      </c>
      <c r="BE2160" s="31">
        <f>BE2161+BE2164</f>
        <v>0</v>
      </c>
      <c r="BF2160" s="31">
        <f>BF2161+BF2164</f>
        <v>0</v>
      </c>
      <c r="BG2160" s="31">
        <f>BG2161+BG2164</f>
        <v>0</v>
      </c>
      <c r="BH2160" s="31">
        <f t="shared" si="7318"/>
        <v>13815.571</v>
      </c>
      <c r="BI2160" s="31">
        <f t="shared" si="7319"/>
        <v>790.39999999999998</v>
      </c>
      <c r="BJ2160" s="31">
        <f t="shared" si="7320"/>
        <v>1319.5999999999999</v>
      </c>
      <c r="BK2160" s="31">
        <f>BK2161+BK2164</f>
        <v>0</v>
      </c>
      <c r="BL2160" s="31">
        <f>BL2161+BL2164</f>
        <v>0</v>
      </c>
      <c r="BM2160" s="31">
        <f>BM2161+BM2164</f>
        <v>0</v>
      </c>
      <c r="BN2160" s="31">
        <f t="shared" si="7321"/>
        <v>13815.571</v>
      </c>
      <c r="BO2160" s="31">
        <f t="shared" si="7322"/>
        <v>790.39999999999998</v>
      </c>
      <c r="BP2160" s="31">
        <f t="shared" si="7323"/>
        <v>1319.5999999999999</v>
      </c>
      <c r="BQ2160" s="31">
        <f>BQ2161+BQ2164</f>
        <v>0</v>
      </c>
      <c r="BR2160" s="31">
        <f>BR2161+BR2164</f>
        <v>0</v>
      </c>
      <c r="BS2160" s="31">
        <f t="shared" si="7324"/>
        <v>13815.571</v>
      </c>
      <c r="BT2160" s="31">
        <f t="shared" si="7325"/>
        <v>790.39999999999998</v>
      </c>
      <c r="BU2160" s="31">
        <f t="shared" si="7326"/>
        <v>1319.5999999999999</v>
      </c>
      <c r="BV2160" s="31">
        <f>BV2161+BV2164</f>
        <v>0</v>
      </c>
      <c r="BW2160" s="31">
        <f>BW2161+BW2164</f>
        <v>0</v>
      </c>
      <c r="BX2160" s="31">
        <f t="shared" si="7327"/>
        <v>13815.571</v>
      </c>
      <c r="BY2160" s="31">
        <f t="shared" si="7328"/>
        <v>790.39999999999998</v>
      </c>
      <c r="BZ2160" s="31">
        <f t="shared" si="7329"/>
        <v>1319.5999999999999</v>
      </c>
      <c r="CA2160" s="31">
        <f>CA2161+CA2164</f>
        <v>-990.84799999999996</v>
      </c>
      <c r="CB2160" s="31">
        <f>CB2161+CB2164</f>
        <v>0</v>
      </c>
      <c r="CC2160" s="31">
        <f>CC2161+CC2164</f>
        <v>0</v>
      </c>
      <c r="CD2160" s="31">
        <f t="shared" si="7453"/>
        <v>12824.723</v>
      </c>
      <c r="CE2160" s="31">
        <f t="shared" si="7454"/>
        <v>790.39999999999998</v>
      </c>
      <c r="CF2160" s="31">
        <f t="shared" si="7455"/>
        <v>1319.5999999999999</v>
      </c>
      <c r="CG2160" s="31">
        <f>CG2161+CG2164</f>
        <v>0</v>
      </c>
      <c r="CH2160" s="24"/>
      <c r="CI2160" s="40"/>
      <c r="CO2160" s="1" t="s">
        <v>31</v>
      </c>
    </row>
    <row r="2161" ht="29.850000000000001">
      <c r="A2161" s="16" t="s">
        <v>1244</v>
      </c>
      <c r="B2161" s="17">
        <v>200</v>
      </c>
      <c r="C2161" s="16"/>
      <c r="D2161" s="16"/>
      <c r="E2161" s="39" t="s">
        <v>40</v>
      </c>
      <c r="F2161" s="31">
        <f t="shared" ref="F2161:F2176" si="7456">F2162</f>
        <v>4604.5</v>
      </c>
      <c r="G2161" s="31">
        <f t="shared" ref="G2161:G2176" si="7457">G2162</f>
        <v>20.600000000000001</v>
      </c>
      <c r="H2161" s="31">
        <f t="shared" ref="H2161:H2176" si="7458">H2162</f>
        <v>549.79999999999995</v>
      </c>
      <c r="I2161" s="31">
        <f t="shared" ref="I2161:I2176" si="7459">I2162</f>
        <v>0</v>
      </c>
      <c r="J2161" s="31">
        <f t="shared" ref="J2161:J2176" si="7460">J2162</f>
        <v>0</v>
      </c>
      <c r="K2161" s="31">
        <f t="shared" ref="K2161:K2176" si="7461">K2162</f>
        <v>0</v>
      </c>
      <c r="L2161" s="31">
        <f t="shared" si="7294"/>
        <v>4604.5</v>
      </c>
      <c r="M2161" s="31">
        <f t="shared" si="7295"/>
        <v>20.600000000000001</v>
      </c>
      <c r="N2161" s="31">
        <f t="shared" si="7296"/>
        <v>549.79999999999995</v>
      </c>
      <c r="O2161" s="31">
        <f t="shared" ref="O2161:O2162" si="7462">O2162</f>
        <v>2108.79</v>
      </c>
      <c r="P2161" s="31">
        <f t="shared" ref="P2161:P2176" si="7463">P2162</f>
        <v>0</v>
      </c>
      <c r="Q2161" s="31">
        <f t="shared" ref="Q2161:Q2176" si="7464">Q2162</f>
        <v>0</v>
      </c>
      <c r="R2161" s="31">
        <f t="shared" si="7297"/>
        <v>6713.29</v>
      </c>
      <c r="S2161" s="31">
        <f t="shared" si="7298"/>
        <v>20.600000000000001</v>
      </c>
      <c r="T2161" s="31">
        <f t="shared" si="7299"/>
        <v>549.79999999999995</v>
      </c>
      <c r="U2161" s="31">
        <f t="shared" ref="U2161:U2176" si="7465">U2162</f>
        <v>0</v>
      </c>
      <c r="V2161" s="31">
        <f t="shared" ref="V2161:V2176" si="7466">V2162</f>
        <v>0</v>
      </c>
      <c r="W2161" s="31">
        <f t="shared" ref="W2161:W2176" si="7467">W2162</f>
        <v>0</v>
      </c>
      <c r="X2161" s="31">
        <f t="shared" si="7300"/>
        <v>6713.29</v>
      </c>
      <c r="Y2161" s="31">
        <f t="shared" si="7301"/>
        <v>20.600000000000001</v>
      </c>
      <c r="Z2161" s="31">
        <f t="shared" si="7302"/>
        <v>549.79999999999995</v>
      </c>
      <c r="AA2161" s="31">
        <f t="shared" ref="AA2161:AA2176" si="7468">AA2162</f>
        <v>0</v>
      </c>
      <c r="AB2161" s="31">
        <f t="shared" ref="AB2161:AB2176" si="7469">AB2162</f>
        <v>0</v>
      </c>
      <c r="AC2161" s="31">
        <f t="shared" ref="AC2161:AC2176" si="7470">AC2162</f>
        <v>0</v>
      </c>
      <c r="AD2161" s="31">
        <f t="shared" si="7303"/>
        <v>6713.29</v>
      </c>
      <c r="AE2161" s="31">
        <f t="shared" si="7304"/>
        <v>20.600000000000001</v>
      </c>
      <c r="AF2161" s="31">
        <f t="shared" si="7305"/>
        <v>549.79999999999995</v>
      </c>
      <c r="AG2161" s="31">
        <f t="shared" ref="AG2161:AG2176" si="7471">AG2162</f>
        <v>0</v>
      </c>
      <c r="AH2161" s="31">
        <f t="shared" ref="AH2161:AH2176" si="7472">AH2162</f>
        <v>0</v>
      </c>
      <c r="AI2161" s="31">
        <f t="shared" ref="AI2161:AI2176" si="7473">AI2162</f>
        <v>0</v>
      </c>
      <c r="AJ2161" s="31">
        <f t="shared" si="7306"/>
        <v>6713.29</v>
      </c>
      <c r="AK2161" s="31">
        <f t="shared" si="7307"/>
        <v>20.600000000000001</v>
      </c>
      <c r="AL2161" s="31">
        <f t="shared" si="7308"/>
        <v>549.79999999999995</v>
      </c>
      <c r="AM2161" s="31">
        <f t="shared" ref="AM2161:AM2176" si="7474">AM2162</f>
        <v>0</v>
      </c>
      <c r="AN2161" s="31">
        <f t="shared" ref="AN2161:AN2176" si="7475">AN2162</f>
        <v>0</v>
      </c>
      <c r="AO2161" s="31">
        <f t="shared" ref="AO2161:AO2176" si="7476">AO2162</f>
        <v>0</v>
      </c>
      <c r="AP2161" s="31">
        <f t="shared" si="7309"/>
        <v>6713.29</v>
      </c>
      <c r="AQ2161" s="31">
        <f t="shared" si="7310"/>
        <v>20.600000000000001</v>
      </c>
      <c r="AR2161" s="31">
        <f t="shared" si="7311"/>
        <v>549.79999999999995</v>
      </c>
      <c r="AS2161" s="31">
        <f t="shared" ref="AS2161:AS2176" si="7477">AS2162</f>
        <v>0</v>
      </c>
      <c r="AT2161" s="31">
        <f t="shared" ref="AT2161:AT2176" si="7478">AT2162</f>
        <v>0</v>
      </c>
      <c r="AU2161" s="31">
        <f t="shared" ref="AU2161:AU2176" si="7479">AU2162</f>
        <v>0</v>
      </c>
      <c r="AV2161" s="31">
        <f t="shared" si="7312"/>
        <v>6713.29</v>
      </c>
      <c r="AW2161" s="31">
        <f t="shared" si="7313"/>
        <v>20.600000000000001</v>
      </c>
      <c r="AX2161" s="31">
        <f t="shared" si="7314"/>
        <v>549.79999999999995</v>
      </c>
      <c r="AY2161" s="31">
        <f t="shared" ref="AY2161:AY2162" si="7480">AY2162</f>
        <v>5612.3470000000007</v>
      </c>
      <c r="AZ2161" s="31">
        <f t="shared" ref="AZ2161:AZ2176" si="7481">AZ2162</f>
        <v>0</v>
      </c>
      <c r="BA2161" s="31">
        <f t="shared" ref="BA2161:BA2176" si="7482">BA2162</f>
        <v>0</v>
      </c>
      <c r="BB2161" s="31">
        <f t="shared" si="7315"/>
        <v>12325.637000000001</v>
      </c>
      <c r="BC2161" s="31">
        <f t="shared" si="7316"/>
        <v>20.600000000000001</v>
      </c>
      <c r="BD2161" s="31">
        <f t="shared" si="7317"/>
        <v>549.79999999999995</v>
      </c>
      <c r="BE2161" s="31">
        <f t="shared" ref="BE2161:BE2176" si="7483">BE2162</f>
        <v>0</v>
      </c>
      <c r="BF2161" s="31">
        <f t="shared" ref="BF2161:BF2176" si="7484">BF2162</f>
        <v>0</v>
      </c>
      <c r="BG2161" s="31">
        <f t="shared" ref="BG2161:BG2176" si="7485">BG2162</f>
        <v>0</v>
      </c>
      <c r="BH2161" s="31">
        <f t="shared" si="7318"/>
        <v>12325.637000000001</v>
      </c>
      <c r="BI2161" s="31">
        <f t="shared" si="7319"/>
        <v>20.600000000000001</v>
      </c>
      <c r="BJ2161" s="31">
        <f t="shared" si="7320"/>
        <v>549.79999999999995</v>
      </c>
      <c r="BK2161" s="31">
        <f t="shared" ref="BK2161:BK2176" si="7486">BK2162</f>
        <v>0</v>
      </c>
      <c r="BL2161" s="31">
        <f t="shared" ref="BL2161:BL2176" si="7487">BL2162</f>
        <v>0</v>
      </c>
      <c r="BM2161" s="31">
        <f t="shared" ref="BM2161:BM2176" si="7488">BM2162</f>
        <v>0</v>
      </c>
      <c r="BN2161" s="31">
        <f t="shared" si="7321"/>
        <v>12325.637000000001</v>
      </c>
      <c r="BO2161" s="31">
        <f t="shared" si="7322"/>
        <v>20.600000000000001</v>
      </c>
      <c r="BP2161" s="31">
        <f t="shared" si="7323"/>
        <v>549.79999999999995</v>
      </c>
      <c r="BQ2161" s="31">
        <f t="shared" ref="BQ2161:BQ2176" si="7489">BQ2162</f>
        <v>0</v>
      </c>
      <c r="BR2161" s="31">
        <f t="shared" ref="BR2161:BR2176" si="7490">BR2162</f>
        <v>0</v>
      </c>
      <c r="BS2161" s="31">
        <f t="shared" si="7324"/>
        <v>12325.637000000001</v>
      </c>
      <c r="BT2161" s="31">
        <f t="shared" si="7325"/>
        <v>20.600000000000001</v>
      </c>
      <c r="BU2161" s="31">
        <f t="shared" si="7326"/>
        <v>549.79999999999995</v>
      </c>
      <c r="BV2161" s="31">
        <f t="shared" ref="BV2161:BV2176" si="7491">BV2162</f>
        <v>0</v>
      </c>
      <c r="BW2161" s="31">
        <f t="shared" ref="BW2161:BW2176" si="7492">BW2162</f>
        <v>0</v>
      </c>
      <c r="BX2161" s="31">
        <f t="shared" si="7327"/>
        <v>12325.637000000001</v>
      </c>
      <c r="BY2161" s="31">
        <f t="shared" si="7328"/>
        <v>20.600000000000001</v>
      </c>
      <c r="BZ2161" s="31">
        <f t="shared" si="7329"/>
        <v>549.79999999999995</v>
      </c>
      <c r="CA2161" s="31">
        <f t="shared" ref="CA2161:CA2162" si="7493">CA2162</f>
        <v>-990.84799999999996</v>
      </c>
      <c r="CB2161" s="31">
        <f t="shared" ref="CB2161:CB2176" si="7494">CB2162</f>
        <v>0</v>
      </c>
      <c r="CC2161" s="31">
        <f t="shared" ref="CC2161:CC2176" si="7495">CC2162</f>
        <v>0</v>
      </c>
      <c r="CD2161" s="31">
        <f t="shared" si="7453"/>
        <v>11334.789000000001</v>
      </c>
      <c r="CE2161" s="31">
        <f t="shared" si="7454"/>
        <v>20.600000000000001</v>
      </c>
      <c r="CF2161" s="31">
        <f t="shared" si="7455"/>
        <v>549.79999999999995</v>
      </c>
      <c r="CG2161" s="31">
        <f t="shared" ref="CG2161:CG2176" si="7496">CG2162</f>
        <v>0</v>
      </c>
      <c r="CH2161" s="24"/>
      <c r="CI2161" s="40"/>
      <c r="CM2161" s="1" t="s">
        <v>29</v>
      </c>
    </row>
    <row r="2162" ht="43.75">
      <c r="A2162" s="16" t="s">
        <v>1244</v>
      </c>
      <c r="B2162" s="17">
        <v>240</v>
      </c>
      <c r="C2162" s="16"/>
      <c r="D2162" s="16"/>
      <c r="E2162" s="39" t="s">
        <v>41</v>
      </c>
      <c r="F2162" s="31">
        <f t="shared" si="7456"/>
        <v>4604.5</v>
      </c>
      <c r="G2162" s="31">
        <f t="shared" si="7457"/>
        <v>20.600000000000001</v>
      </c>
      <c r="H2162" s="31">
        <f t="shared" si="7458"/>
        <v>549.79999999999995</v>
      </c>
      <c r="I2162" s="31">
        <f t="shared" si="7459"/>
        <v>0</v>
      </c>
      <c r="J2162" s="31">
        <f t="shared" si="7460"/>
        <v>0</v>
      </c>
      <c r="K2162" s="31">
        <f t="shared" si="7461"/>
        <v>0</v>
      </c>
      <c r="L2162" s="31">
        <f t="shared" si="7294"/>
        <v>4604.5</v>
      </c>
      <c r="M2162" s="31">
        <f t="shared" si="7295"/>
        <v>20.600000000000001</v>
      </c>
      <c r="N2162" s="31">
        <f t="shared" si="7296"/>
        <v>549.79999999999995</v>
      </c>
      <c r="O2162" s="31">
        <f t="shared" si="7462"/>
        <v>2108.79</v>
      </c>
      <c r="P2162" s="31">
        <f t="shared" si="7463"/>
        <v>0</v>
      </c>
      <c r="Q2162" s="31">
        <f t="shared" si="7464"/>
        <v>0</v>
      </c>
      <c r="R2162" s="31">
        <f t="shared" si="7297"/>
        <v>6713.29</v>
      </c>
      <c r="S2162" s="31">
        <f t="shared" si="7298"/>
        <v>20.600000000000001</v>
      </c>
      <c r="T2162" s="31">
        <f t="shared" si="7299"/>
        <v>549.79999999999995</v>
      </c>
      <c r="U2162" s="31">
        <f t="shared" si="7465"/>
        <v>0</v>
      </c>
      <c r="V2162" s="31">
        <f t="shared" si="7466"/>
        <v>0</v>
      </c>
      <c r="W2162" s="31">
        <f t="shared" si="7467"/>
        <v>0</v>
      </c>
      <c r="X2162" s="31">
        <f t="shared" si="7300"/>
        <v>6713.29</v>
      </c>
      <c r="Y2162" s="31">
        <f t="shared" si="7301"/>
        <v>20.600000000000001</v>
      </c>
      <c r="Z2162" s="31">
        <f t="shared" si="7302"/>
        <v>549.79999999999995</v>
      </c>
      <c r="AA2162" s="31">
        <f t="shared" si="7468"/>
        <v>0</v>
      </c>
      <c r="AB2162" s="31">
        <f t="shared" si="7469"/>
        <v>0</v>
      </c>
      <c r="AC2162" s="31">
        <f t="shared" si="7470"/>
        <v>0</v>
      </c>
      <c r="AD2162" s="31">
        <f t="shared" si="7303"/>
        <v>6713.29</v>
      </c>
      <c r="AE2162" s="31">
        <f t="shared" si="7304"/>
        <v>20.600000000000001</v>
      </c>
      <c r="AF2162" s="31">
        <f t="shared" si="7305"/>
        <v>549.79999999999995</v>
      </c>
      <c r="AG2162" s="31">
        <f t="shared" si="7471"/>
        <v>0</v>
      </c>
      <c r="AH2162" s="31">
        <f t="shared" si="7472"/>
        <v>0</v>
      </c>
      <c r="AI2162" s="31">
        <f t="shared" si="7473"/>
        <v>0</v>
      </c>
      <c r="AJ2162" s="31">
        <f t="shared" si="7306"/>
        <v>6713.29</v>
      </c>
      <c r="AK2162" s="31">
        <f t="shared" si="7307"/>
        <v>20.600000000000001</v>
      </c>
      <c r="AL2162" s="31">
        <f t="shared" si="7308"/>
        <v>549.79999999999995</v>
      </c>
      <c r="AM2162" s="31">
        <f t="shared" si="7474"/>
        <v>0</v>
      </c>
      <c r="AN2162" s="31">
        <f t="shared" si="7475"/>
        <v>0</v>
      </c>
      <c r="AO2162" s="31">
        <f t="shared" si="7476"/>
        <v>0</v>
      </c>
      <c r="AP2162" s="31">
        <f t="shared" si="7309"/>
        <v>6713.29</v>
      </c>
      <c r="AQ2162" s="31">
        <f t="shared" si="7310"/>
        <v>20.600000000000001</v>
      </c>
      <c r="AR2162" s="31">
        <f t="shared" si="7311"/>
        <v>549.79999999999995</v>
      </c>
      <c r="AS2162" s="31">
        <f t="shared" si="7477"/>
        <v>0</v>
      </c>
      <c r="AT2162" s="31">
        <f t="shared" si="7478"/>
        <v>0</v>
      </c>
      <c r="AU2162" s="31">
        <f t="shared" si="7479"/>
        <v>0</v>
      </c>
      <c r="AV2162" s="31">
        <f t="shared" si="7312"/>
        <v>6713.29</v>
      </c>
      <c r="AW2162" s="31">
        <f t="shared" si="7313"/>
        <v>20.600000000000001</v>
      </c>
      <c r="AX2162" s="31">
        <f t="shared" si="7314"/>
        <v>549.79999999999995</v>
      </c>
      <c r="AY2162" s="31">
        <f t="shared" si="7480"/>
        <v>5612.3470000000007</v>
      </c>
      <c r="AZ2162" s="31">
        <f t="shared" si="7481"/>
        <v>0</v>
      </c>
      <c r="BA2162" s="31">
        <f t="shared" si="7482"/>
        <v>0</v>
      </c>
      <c r="BB2162" s="31">
        <f t="shared" si="7315"/>
        <v>12325.637000000001</v>
      </c>
      <c r="BC2162" s="31">
        <f t="shared" si="7316"/>
        <v>20.600000000000001</v>
      </c>
      <c r="BD2162" s="31">
        <f t="shared" si="7317"/>
        <v>549.79999999999995</v>
      </c>
      <c r="BE2162" s="31">
        <f t="shared" si="7483"/>
        <v>0</v>
      </c>
      <c r="BF2162" s="31">
        <f t="shared" si="7484"/>
        <v>0</v>
      </c>
      <c r="BG2162" s="31">
        <f t="shared" si="7485"/>
        <v>0</v>
      </c>
      <c r="BH2162" s="31">
        <f t="shared" si="7318"/>
        <v>12325.637000000001</v>
      </c>
      <c r="BI2162" s="31">
        <f t="shared" si="7319"/>
        <v>20.600000000000001</v>
      </c>
      <c r="BJ2162" s="31">
        <f t="shared" si="7320"/>
        <v>549.79999999999995</v>
      </c>
      <c r="BK2162" s="31">
        <f t="shared" si="7486"/>
        <v>0</v>
      </c>
      <c r="BL2162" s="31">
        <f t="shared" si="7487"/>
        <v>0</v>
      </c>
      <c r="BM2162" s="31">
        <f t="shared" si="7488"/>
        <v>0</v>
      </c>
      <c r="BN2162" s="31">
        <f t="shared" si="7321"/>
        <v>12325.637000000001</v>
      </c>
      <c r="BO2162" s="31">
        <f t="shared" si="7322"/>
        <v>20.600000000000001</v>
      </c>
      <c r="BP2162" s="31">
        <f t="shared" si="7323"/>
        <v>549.79999999999995</v>
      </c>
      <c r="BQ2162" s="31">
        <f t="shared" si="7489"/>
        <v>0</v>
      </c>
      <c r="BR2162" s="31">
        <f t="shared" si="7490"/>
        <v>0</v>
      </c>
      <c r="BS2162" s="31">
        <f t="shared" si="7324"/>
        <v>12325.637000000001</v>
      </c>
      <c r="BT2162" s="31">
        <f t="shared" si="7325"/>
        <v>20.600000000000001</v>
      </c>
      <c r="BU2162" s="31">
        <f t="shared" si="7326"/>
        <v>549.79999999999995</v>
      </c>
      <c r="BV2162" s="31">
        <f t="shared" si="7491"/>
        <v>0</v>
      </c>
      <c r="BW2162" s="31">
        <f t="shared" si="7492"/>
        <v>0</v>
      </c>
      <c r="BX2162" s="31">
        <f t="shared" si="7327"/>
        <v>12325.637000000001</v>
      </c>
      <c r="BY2162" s="31">
        <f t="shared" si="7328"/>
        <v>20.600000000000001</v>
      </c>
      <c r="BZ2162" s="31">
        <f t="shared" si="7329"/>
        <v>549.79999999999995</v>
      </c>
      <c r="CA2162" s="31">
        <f t="shared" si="7493"/>
        <v>-990.84799999999996</v>
      </c>
      <c r="CB2162" s="31">
        <f t="shared" si="7494"/>
        <v>0</v>
      </c>
      <c r="CC2162" s="31">
        <f t="shared" si="7495"/>
        <v>0</v>
      </c>
      <c r="CD2162" s="31">
        <f t="shared" si="7453"/>
        <v>11334.789000000001</v>
      </c>
      <c r="CE2162" s="31">
        <f t="shared" si="7454"/>
        <v>20.600000000000001</v>
      </c>
      <c r="CF2162" s="31">
        <f t="shared" si="7455"/>
        <v>549.79999999999995</v>
      </c>
      <c r="CG2162" s="31">
        <f t="shared" si="7496"/>
        <v>0</v>
      </c>
      <c r="CH2162" s="24"/>
      <c r="CI2162" s="40"/>
      <c r="CN2162" s="1" t="s">
        <v>30</v>
      </c>
    </row>
    <row r="2163" ht="29.850000000000001">
      <c r="A2163" s="16" t="s">
        <v>1244</v>
      </c>
      <c r="B2163" s="17">
        <v>240</v>
      </c>
      <c r="C2163" s="16" t="s">
        <v>395</v>
      </c>
      <c r="D2163" s="16" t="s">
        <v>625</v>
      </c>
      <c r="E2163" s="39" t="s">
        <v>626</v>
      </c>
      <c r="F2163" s="31">
        <v>4604.5</v>
      </c>
      <c r="G2163" s="31">
        <v>20.600000000000001</v>
      </c>
      <c r="H2163" s="31">
        <v>549.79999999999995</v>
      </c>
      <c r="I2163" s="31"/>
      <c r="J2163" s="31"/>
      <c r="K2163" s="31"/>
      <c r="L2163" s="31">
        <f t="shared" si="7294"/>
        <v>4604.5</v>
      </c>
      <c r="M2163" s="31">
        <f t="shared" si="7295"/>
        <v>20.600000000000001</v>
      </c>
      <c r="N2163" s="31">
        <f t="shared" si="7296"/>
        <v>549.79999999999995</v>
      </c>
      <c r="O2163" s="31">
        <f>1021.547+1087.243</f>
        <v>2108.79</v>
      </c>
      <c r="P2163" s="31"/>
      <c r="Q2163" s="31"/>
      <c r="R2163" s="31">
        <f t="shared" si="7297"/>
        <v>6713.29</v>
      </c>
      <c r="S2163" s="31">
        <f t="shared" si="7298"/>
        <v>20.600000000000001</v>
      </c>
      <c r="T2163" s="31">
        <f t="shared" si="7299"/>
        <v>549.79999999999995</v>
      </c>
      <c r="U2163" s="31"/>
      <c r="V2163" s="31"/>
      <c r="W2163" s="31"/>
      <c r="X2163" s="31">
        <f t="shared" si="7300"/>
        <v>6713.29</v>
      </c>
      <c r="Y2163" s="31">
        <f t="shared" si="7301"/>
        <v>20.600000000000001</v>
      </c>
      <c r="Z2163" s="31">
        <f t="shared" si="7302"/>
        <v>549.79999999999995</v>
      </c>
      <c r="AA2163" s="31"/>
      <c r="AB2163" s="31"/>
      <c r="AC2163" s="31"/>
      <c r="AD2163" s="31">
        <f t="shared" si="7303"/>
        <v>6713.29</v>
      </c>
      <c r="AE2163" s="31">
        <f t="shared" si="7304"/>
        <v>20.600000000000001</v>
      </c>
      <c r="AF2163" s="31">
        <f t="shared" si="7305"/>
        <v>549.79999999999995</v>
      </c>
      <c r="AG2163" s="31"/>
      <c r="AH2163" s="31"/>
      <c r="AI2163" s="31"/>
      <c r="AJ2163" s="31">
        <f t="shared" si="7306"/>
        <v>6713.29</v>
      </c>
      <c r="AK2163" s="31">
        <f t="shared" si="7307"/>
        <v>20.600000000000001</v>
      </c>
      <c r="AL2163" s="31">
        <f t="shared" si="7308"/>
        <v>549.79999999999995</v>
      </c>
      <c r="AM2163" s="31"/>
      <c r="AN2163" s="31"/>
      <c r="AO2163" s="31"/>
      <c r="AP2163" s="31">
        <f t="shared" si="7309"/>
        <v>6713.29</v>
      </c>
      <c r="AQ2163" s="31">
        <f t="shared" si="7310"/>
        <v>20.600000000000001</v>
      </c>
      <c r="AR2163" s="31">
        <f t="shared" si="7311"/>
        <v>549.79999999999995</v>
      </c>
      <c r="AS2163" s="31"/>
      <c r="AT2163" s="31"/>
      <c r="AU2163" s="31"/>
      <c r="AV2163" s="31">
        <f t="shared" si="7312"/>
        <v>6713.29</v>
      </c>
      <c r="AW2163" s="31">
        <f t="shared" si="7313"/>
        <v>20.600000000000001</v>
      </c>
      <c r="AX2163" s="31">
        <f t="shared" si="7314"/>
        <v>549.79999999999995</v>
      </c>
      <c r="AY2163" s="31">
        <f>3036.411+1051.602+1078.667+445.667</f>
        <v>5612.3470000000007</v>
      </c>
      <c r="AZ2163" s="31"/>
      <c r="BA2163" s="31"/>
      <c r="BB2163" s="31">
        <f t="shared" si="7315"/>
        <v>12325.637000000001</v>
      </c>
      <c r="BC2163" s="31">
        <f t="shared" si="7316"/>
        <v>20.600000000000001</v>
      </c>
      <c r="BD2163" s="31">
        <f t="shared" si="7317"/>
        <v>549.79999999999995</v>
      </c>
      <c r="BE2163" s="31"/>
      <c r="BF2163" s="31"/>
      <c r="BG2163" s="31"/>
      <c r="BH2163" s="31">
        <f t="shared" si="7318"/>
        <v>12325.637000000001</v>
      </c>
      <c r="BI2163" s="31">
        <f t="shared" si="7319"/>
        <v>20.600000000000001</v>
      </c>
      <c r="BJ2163" s="31">
        <f t="shared" si="7320"/>
        <v>549.79999999999995</v>
      </c>
      <c r="BK2163" s="31"/>
      <c r="BL2163" s="31"/>
      <c r="BM2163" s="31"/>
      <c r="BN2163" s="31">
        <f t="shared" si="7321"/>
        <v>12325.637000000001</v>
      </c>
      <c r="BO2163" s="31">
        <f t="shared" si="7322"/>
        <v>20.600000000000001</v>
      </c>
      <c r="BP2163" s="31">
        <f t="shared" si="7323"/>
        <v>549.79999999999995</v>
      </c>
      <c r="BQ2163" s="31"/>
      <c r="BR2163" s="31"/>
      <c r="BS2163" s="31">
        <f t="shared" si="7324"/>
        <v>12325.637000000001</v>
      </c>
      <c r="BT2163" s="31">
        <f t="shared" si="7325"/>
        <v>20.600000000000001</v>
      </c>
      <c r="BU2163" s="31">
        <f t="shared" si="7326"/>
        <v>549.79999999999995</v>
      </c>
      <c r="BV2163" s="31"/>
      <c r="BW2163" s="31"/>
      <c r="BX2163" s="31">
        <f t="shared" si="7327"/>
        <v>12325.637000000001</v>
      </c>
      <c r="BY2163" s="31">
        <f t="shared" si="7328"/>
        <v>20.600000000000001</v>
      </c>
      <c r="BZ2163" s="31">
        <f t="shared" si="7329"/>
        <v>549.79999999999995</v>
      </c>
      <c r="CA2163" s="31">
        <f>-671.544-125.27-194.034</f>
        <v>-990.84799999999996</v>
      </c>
      <c r="CB2163" s="31"/>
      <c r="CC2163" s="31"/>
      <c r="CD2163" s="31">
        <f t="shared" si="7453"/>
        <v>11334.789000000001</v>
      </c>
      <c r="CE2163" s="31">
        <f t="shared" si="7454"/>
        <v>20.600000000000001</v>
      </c>
      <c r="CF2163" s="31">
        <f t="shared" si="7455"/>
        <v>549.79999999999995</v>
      </c>
      <c r="CG2163" s="31"/>
      <c r="CH2163" s="24"/>
      <c r="CI2163" s="40"/>
    </row>
    <row r="2164" ht="15">
      <c r="A2164" s="16" t="s">
        <v>1244</v>
      </c>
      <c r="B2164" s="17">
        <v>800</v>
      </c>
      <c r="C2164" s="16"/>
      <c r="D2164" s="16"/>
      <c r="E2164" s="39" t="s">
        <v>54</v>
      </c>
      <c r="F2164" s="31">
        <f t="shared" si="7456"/>
        <v>769.79999999999995</v>
      </c>
      <c r="G2164" s="31">
        <f t="shared" si="7457"/>
        <v>769.79999999999995</v>
      </c>
      <c r="H2164" s="31">
        <f t="shared" si="7458"/>
        <v>769.79999999999995</v>
      </c>
      <c r="I2164" s="31">
        <f t="shared" si="7459"/>
        <v>0</v>
      </c>
      <c r="J2164" s="31">
        <f t="shared" si="7460"/>
        <v>0</v>
      </c>
      <c r="K2164" s="31">
        <f t="shared" si="7461"/>
        <v>0</v>
      </c>
      <c r="L2164" s="31">
        <f t="shared" si="7294"/>
        <v>769.79999999999995</v>
      </c>
      <c r="M2164" s="31">
        <f t="shared" si="7295"/>
        <v>769.79999999999995</v>
      </c>
      <c r="N2164" s="31">
        <f t="shared" si="7296"/>
        <v>769.79999999999995</v>
      </c>
      <c r="O2164" s="31">
        <f t="shared" ref="O2164:O2176" si="7497">O2165</f>
        <v>0</v>
      </c>
      <c r="P2164" s="31">
        <f t="shared" si="7463"/>
        <v>0</v>
      </c>
      <c r="Q2164" s="31">
        <f t="shared" si="7464"/>
        <v>0</v>
      </c>
      <c r="R2164" s="31">
        <f t="shared" si="7297"/>
        <v>769.79999999999995</v>
      </c>
      <c r="S2164" s="31">
        <f t="shared" si="7298"/>
        <v>769.79999999999995</v>
      </c>
      <c r="T2164" s="31">
        <f t="shared" si="7299"/>
        <v>769.79999999999995</v>
      </c>
      <c r="U2164" s="31">
        <f t="shared" si="7465"/>
        <v>0</v>
      </c>
      <c r="V2164" s="31">
        <f t="shared" si="7466"/>
        <v>0</v>
      </c>
      <c r="W2164" s="31">
        <f t="shared" si="7467"/>
        <v>0</v>
      </c>
      <c r="X2164" s="31">
        <f t="shared" si="7300"/>
        <v>769.79999999999995</v>
      </c>
      <c r="Y2164" s="31">
        <f t="shared" si="7301"/>
        <v>769.79999999999995</v>
      </c>
      <c r="Z2164" s="31">
        <f t="shared" si="7302"/>
        <v>769.79999999999995</v>
      </c>
      <c r="AA2164" s="31">
        <f t="shared" si="7468"/>
        <v>0</v>
      </c>
      <c r="AB2164" s="31">
        <f t="shared" si="7469"/>
        <v>0</v>
      </c>
      <c r="AC2164" s="31">
        <f t="shared" si="7470"/>
        <v>0</v>
      </c>
      <c r="AD2164" s="31">
        <f t="shared" si="7303"/>
        <v>769.79999999999995</v>
      </c>
      <c r="AE2164" s="31">
        <f t="shared" si="7304"/>
        <v>769.79999999999995</v>
      </c>
      <c r="AF2164" s="31">
        <f t="shared" si="7305"/>
        <v>769.79999999999995</v>
      </c>
      <c r="AG2164" s="31">
        <f t="shared" si="7471"/>
        <v>0</v>
      </c>
      <c r="AH2164" s="31">
        <f t="shared" si="7472"/>
        <v>0</v>
      </c>
      <c r="AI2164" s="31">
        <f t="shared" si="7473"/>
        <v>0</v>
      </c>
      <c r="AJ2164" s="31">
        <f t="shared" si="7306"/>
        <v>769.79999999999995</v>
      </c>
      <c r="AK2164" s="31">
        <f t="shared" si="7307"/>
        <v>769.79999999999995</v>
      </c>
      <c r="AL2164" s="31">
        <f t="shared" si="7308"/>
        <v>769.79999999999995</v>
      </c>
      <c r="AM2164" s="31">
        <f t="shared" si="7474"/>
        <v>0</v>
      </c>
      <c r="AN2164" s="31">
        <f t="shared" si="7475"/>
        <v>0</v>
      </c>
      <c r="AO2164" s="31">
        <f t="shared" si="7476"/>
        <v>0</v>
      </c>
      <c r="AP2164" s="31">
        <f t="shared" si="7309"/>
        <v>769.79999999999995</v>
      </c>
      <c r="AQ2164" s="31">
        <f t="shared" si="7310"/>
        <v>769.79999999999995</v>
      </c>
      <c r="AR2164" s="31">
        <f t="shared" si="7311"/>
        <v>769.79999999999995</v>
      </c>
      <c r="AS2164" s="31">
        <f t="shared" si="7477"/>
        <v>0</v>
      </c>
      <c r="AT2164" s="31">
        <f t="shared" si="7478"/>
        <v>0</v>
      </c>
      <c r="AU2164" s="31">
        <f t="shared" si="7479"/>
        <v>0</v>
      </c>
      <c r="AV2164" s="31">
        <f t="shared" si="7312"/>
        <v>769.79999999999995</v>
      </c>
      <c r="AW2164" s="31">
        <f t="shared" si="7313"/>
        <v>769.79999999999995</v>
      </c>
      <c r="AX2164" s="31">
        <f t="shared" si="7314"/>
        <v>769.79999999999995</v>
      </c>
      <c r="AY2164" s="31">
        <f t="shared" ref="AY2164:AY2176" si="7498">AY2165</f>
        <v>720.13400000000001</v>
      </c>
      <c r="AZ2164" s="31">
        <f t="shared" si="7481"/>
        <v>0</v>
      </c>
      <c r="BA2164" s="31">
        <f t="shared" si="7482"/>
        <v>0</v>
      </c>
      <c r="BB2164" s="31">
        <f t="shared" si="7315"/>
        <v>1489.934</v>
      </c>
      <c r="BC2164" s="31">
        <f t="shared" si="7316"/>
        <v>769.79999999999995</v>
      </c>
      <c r="BD2164" s="31">
        <f t="shared" si="7317"/>
        <v>769.79999999999995</v>
      </c>
      <c r="BE2164" s="31">
        <f t="shared" si="7483"/>
        <v>0</v>
      </c>
      <c r="BF2164" s="31">
        <f t="shared" si="7484"/>
        <v>0</v>
      </c>
      <c r="BG2164" s="31">
        <f t="shared" si="7485"/>
        <v>0</v>
      </c>
      <c r="BH2164" s="31">
        <f t="shared" si="7318"/>
        <v>1489.934</v>
      </c>
      <c r="BI2164" s="31">
        <f t="shared" si="7319"/>
        <v>769.79999999999995</v>
      </c>
      <c r="BJ2164" s="31">
        <f t="shared" si="7320"/>
        <v>769.79999999999995</v>
      </c>
      <c r="BK2164" s="31">
        <f t="shared" si="7486"/>
        <v>0</v>
      </c>
      <c r="BL2164" s="31">
        <f t="shared" si="7487"/>
        <v>0</v>
      </c>
      <c r="BM2164" s="31">
        <f t="shared" si="7488"/>
        <v>0</v>
      </c>
      <c r="BN2164" s="31">
        <f t="shared" si="7321"/>
        <v>1489.934</v>
      </c>
      <c r="BO2164" s="31">
        <f t="shared" si="7322"/>
        <v>769.79999999999995</v>
      </c>
      <c r="BP2164" s="31">
        <f t="shared" si="7323"/>
        <v>769.79999999999995</v>
      </c>
      <c r="BQ2164" s="31">
        <f t="shared" si="7489"/>
        <v>0</v>
      </c>
      <c r="BR2164" s="31">
        <f t="shared" si="7490"/>
        <v>0</v>
      </c>
      <c r="BS2164" s="31">
        <f t="shared" si="7324"/>
        <v>1489.934</v>
      </c>
      <c r="BT2164" s="31">
        <f t="shared" si="7325"/>
        <v>769.79999999999995</v>
      </c>
      <c r="BU2164" s="31">
        <f t="shared" si="7326"/>
        <v>769.79999999999995</v>
      </c>
      <c r="BV2164" s="31">
        <f t="shared" si="7491"/>
        <v>0</v>
      </c>
      <c r="BW2164" s="31">
        <f t="shared" si="7492"/>
        <v>0</v>
      </c>
      <c r="BX2164" s="31">
        <f t="shared" si="7327"/>
        <v>1489.934</v>
      </c>
      <c r="BY2164" s="31">
        <f t="shared" si="7328"/>
        <v>769.79999999999995</v>
      </c>
      <c r="BZ2164" s="31">
        <f t="shared" si="7329"/>
        <v>769.79999999999995</v>
      </c>
      <c r="CA2164" s="31">
        <f t="shared" ref="CA2164:CA2176" si="7499">CA2165</f>
        <v>0</v>
      </c>
      <c r="CB2164" s="31">
        <f t="shared" si="7494"/>
        <v>0</v>
      </c>
      <c r="CC2164" s="31">
        <f t="shared" si="7495"/>
        <v>0</v>
      </c>
      <c r="CD2164" s="31">
        <f t="shared" si="7453"/>
        <v>1489.934</v>
      </c>
      <c r="CE2164" s="31">
        <f t="shared" si="7454"/>
        <v>769.79999999999995</v>
      </c>
      <c r="CF2164" s="31">
        <f t="shared" si="7455"/>
        <v>769.79999999999995</v>
      </c>
      <c r="CG2164" s="31">
        <f t="shared" si="7496"/>
        <v>0</v>
      </c>
      <c r="CH2164" s="24"/>
      <c r="CI2164" s="40"/>
      <c r="CM2164" s="1" t="s">
        <v>29</v>
      </c>
    </row>
    <row r="2165" ht="15">
      <c r="A2165" s="16" t="s">
        <v>1244</v>
      </c>
      <c r="B2165" s="17">
        <v>830</v>
      </c>
      <c r="C2165" s="16"/>
      <c r="D2165" s="16"/>
      <c r="E2165" s="39" t="s">
        <v>1018</v>
      </c>
      <c r="F2165" s="31">
        <f t="shared" si="7456"/>
        <v>769.79999999999995</v>
      </c>
      <c r="G2165" s="31">
        <f t="shared" si="7457"/>
        <v>769.79999999999995</v>
      </c>
      <c r="H2165" s="31">
        <f t="shared" si="7458"/>
        <v>769.79999999999995</v>
      </c>
      <c r="I2165" s="31">
        <f t="shared" si="7459"/>
        <v>0</v>
      </c>
      <c r="J2165" s="31">
        <f t="shared" si="7460"/>
        <v>0</v>
      </c>
      <c r="K2165" s="31">
        <f t="shared" si="7461"/>
        <v>0</v>
      </c>
      <c r="L2165" s="31">
        <f t="shared" si="7294"/>
        <v>769.79999999999995</v>
      </c>
      <c r="M2165" s="31">
        <f t="shared" si="7295"/>
        <v>769.79999999999995</v>
      </c>
      <c r="N2165" s="31">
        <f t="shared" si="7296"/>
        <v>769.79999999999995</v>
      </c>
      <c r="O2165" s="31">
        <f t="shared" si="7497"/>
        <v>0</v>
      </c>
      <c r="P2165" s="31">
        <f t="shared" si="7463"/>
        <v>0</v>
      </c>
      <c r="Q2165" s="31">
        <f t="shared" si="7464"/>
        <v>0</v>
      </c>
      <c r="R2165" s="31">
        <f t="shared" si="7297"/>
        <v>769.79999999999995</v>
      </c>
      <c r="S2165" s="31">
        <f t="shared" si="7298"/>
        <v>769.79999999999995</v>
      </c>
      <c r="T2165" s="31">
        <f t="shared" si="7299"/>
        <v>769.79999999999995</v>
      </c>
      <c r="U2165" s="31">
        <f t="shared" si="7465"/>
        <v>0</v>
      </c>
      <c r="V2165" s="31">
        <f t="shared" si="7466"/>
        <v>0</v>
      </c>
      <c r="W2165" s="31">
        <f t="shared" si="7467"/>
        <v>0</v>
      </c>
      <c r="X2165" s="31">
        <f t="shared" si="7300"/>
        <v>769.79999999999995</v>
      </c>
      <c r="Y2165" s="31">
        <f t="shared" si="7301"/>
        <v>769.79999999999995</v>
      </c>
      <c r="Z2165" s="31">
        <f t="shared" si="7302"/>
        <v>769.79999999999995</v>
      </c>
      <c r="AA2165" s="31">
        <f t="shared" si="7468"/>
        <v>0</v>
      </c>
      <c r="AB2165" s="31">
        <f t="shared" si="7469"/>
        <v>0</v>
      </c>
      <c r="AC2165" s="31">
        <f t="shared" si="7470"/>
        <v>0</v>
      </c>
      <c r="AD2165" s="31">
        <f t="shared" si="7303"/>
        <v>769.79999999999995</v>
      </c>
      <c r="AE2165" s="31">
        <f t="shared" si="7304"/>
        <v>769.79999999999995</v>
      </c>
      <c r="AF2165" s="31">
        <f t="shared" si="7305"/>
        <v>769.79999999999995</v>
      </c>
      <c r="AG2165" s="31">
        <f t="shared" si="7471"/>
        <v>0</v>
      </c>
      <c r="AH2165" s="31">
        <f t="shared" si="7472"/>
        <v>0</v>
      </c>
      <c r="AI2165" s="31">
        <f t="shared" si="7473"/>
        <v>0</v>
      </c>
      <c r="AJ2165" s="31">
        <f t="shared" si="7306"/>
        <v>769.79999999999995</v>
      </c>
      <c r="AK2165" s="31">
        <f t="shared" si="7307"/>
        <v>769.79999999999995</v>
      </c>
      <c r="AL2165" s="31">
        <f t="shared" si="7308"/>
        <v>769.79999999999995</v>
      </c>
      <c r="AM2165" s="31">
        <f t="shared" si="7474"/>
        <v>0</v>
      </c>
      <c r="AN2165" s="31">
        <f t="shared" si="7475"/>
        <v>0</v>
      </c>
      <c r="AO2165" s="31">
        <f t="shared" si="7476"/>
        <v>0</v>
      </c>
      <c r="AP2165" s="31">
        <f t="shared" si="7309"/>
        <v>769.79999999999995</v>
      </c>
      <c r="AQ2165" s="31">
        <f t="shared" si="7310"/>
        <v>769.79999999999995</v>
      </c>
      <c r="AR2165" s="31">
        <f t="shared" si="7311"/>
        <v>769.79999999999995</v>
      </c>
      <c r="AS2165" s="31">
        <f t="shared" si="7477"/>
        <v>0</v>
      </c>
      <c r="AT2165" s="31">
        <f t="shared" si="7478"/>
        <v>0</v>
      </c>
      <c r="AU2165" s="31">
        <f t="shared" si="7479"/>
        <v>0</v>
      </c>
      <c r="AV2165" s="31">
        <f t="shared" si="7312"/>
        <v>769.79999999999995</v>
      </c>
      <c r="AW2165" s="31">
        <f t="shared" si="7313"/>
        <v>769.79999999999995</v>
      </c>
      <c r="AX2165" s="31">
        <f t="shared" si="7314"/>
        <v>769.79999999999995</v>
      </c>
      <c r="AY2165" s="31">
        <f t="shared" si="7498"/>
        <v>720.13400000000001</v>
      </c>
      <c r="AZ2165" s="31">
        <f t="shared" si="7481"/>
        <v>0</v>
      </c>
      <c r="BA2165" s="31">
        <f t="shared" si="7482"/>
        <v>0</v>
      </c>
      <c r="BB2165" s="31">
        <f t="shared" si="7315"/>
        <v>1489.934</v>
      </c>
      <c r="BC2165" s="31">
        <f t="shared" si="7316"/>
        <v>769.79999999999995</v>
      </c>
      <c r="BD2165" s="31">
        <f t="shared" si="7317"/>
        <v>769.79999999999995</v>
      </c>
      <c r="BE2165" s="31">
        <f t="shared" si="7483"/>
        <v>0</v>
      </c>
      <c r="BF2165" s="31">
        <f t="shared" si="7484"/>
        <v>0</v>
      </c>
      <c r="BG2165" s="31">
        <f t="shared" si="7485"/>
        <v>0</v>
      </c>
      <c r="BH2165" s="31">
        <f t="shared" si="7318"/>
        <v>1489.934</v>
      </c>
      <c r="BI2165" s="31">
        <f t="shared" si="7319"/>
        <v>769.79999999999995</v>
      </c>
      <c r="BJ2165" s="31">
        <f t="shared" si="7320"/>
        <v>769.79999999999995</v>
      </c>
      <c r="BK2165" s="31">
        <f t="shared" si="7486"/>
        <v>0</v>
      </c>
      <c r="BL2165" s="31">
        <f t="shared" si="7487"/>
        <v>0</v>
      </c>
      <c r="BM2165" s="31">
        <f t="shared" si="7488"/>
        <v>0</v>
      </c>
      <c r="BN2165" s="31">
        <f t="shared" si="7321"/>
        <v>1489.934</v>
      </c>
      <c r="BO2165" s="31">
        <f t="shared" si="7322"/>
        <v>769.79999999999995</v>
      </c>
      <c r="BP2165" s="31">
        <f t="shared" si="7323"/>
        <v>769.79999999999995</v>
      </c>
      <c r="BQ2165" s="31">
        <f t="shared" si="7489"/>
        <v>0</v>
      </c>
      <c r="BR2165" s="31">
        <f t="shared" si="7490"/>
        <v>0</v>
      </c>
      <c r="BS2165" s="31">
        <f t="shared" si="7324"/>
        <v>1489.934</v>
      </c>
      <c r="BT2165" s="31">
        <f t="shared" si="7325"/>
        <v>769.79999999999995</v>
      </c>
      <c r="BU2165" s="31">
        <f t="shared" si="7326"/>
        <v>769.79999999999995</v>
      </c>
      <c r="BV2165" s="31">
        <f t="shared" si="7491"/>
        <v>0</v>
      </c>
      <c r="BW2165" s="31">
        <f t="shared" si="7492"/>
        <v>0</v>
      </c>
      <c r="BX2165" s="31">
        <f t="shared" si="7327"/>
        <v>1489.934</v>
      </c>
      <c r="BY2165" s="31">
        <f t="shared" si="7328"/>
        <v>769.79999999999995</v>
      </c>
      <c r="BZ2165" s="31">
        <f t="shared" si="7329"/>
        <v>769.79999999999995</v>
      </c>
      <c r="CA2165" s="31">
        <f t="shared" si="7499"/>
        <v>0</v>
      </c>
      <c r="CB2165" s="31">
        <f t="shared" si="7494"/>
        <v>0</v>
      </c>
      <c r="CC2165" s="31">
        <f t="shared" si="7495"/>
        <v>0</v>
      </c>
      <c r="CD2165" s="31">
        <f t="shared" si="7453"/>
        <v>1489.934</v>
      </c>
      <c r="CE2165" s="31">
        <f t="shared" si="7454"/>
        <v>769.79999999999995</v>
      </c>
      <c r="CF2165" s="31">
        <f t="shared" si="7455"/>
        <v>769.79999999999995</v>
      </c>
      <c r="CG2165" s="31">
        <f t="shared" si="7496"/>
        <v>0</v>
      </c>
      <c r="CH2165" s="24"/>
      <c r="CI2165" s="40"/>
      <c r="CN2165" s="1" t="s">
        <v>30</v>
      </c>
    </row>
    <row r="2166" ht="29.850000000000001">
      <c r="A2166" s="16" t="s">
        <v>1244</v>
      </c>
      <c r="B2166" s="17">
        <v>830</v>
      </c>
      <c r="C2166" s="16" t="s">
        <v>395</v>
      </c>
      <c r="D2166" s="16" t="s">
        <v>625</v>
      </c>
      <c r="E2166" s="39" t="s">
        <v>626</v>
      </c>
      <c r="F2166" s="31">
        <v>769.79999999999995</v>
      </c>
      <c r="G2166" s="31">
        <v>769.79999999999995</v>
      </c>
      <c r="H2166" s="31">
        <v>769.79999999999995</v>
      </c>
      <c r="I2166" s="31"/>
      <c r="J2166" s="31"/>
      <c r="K2166" s="31"/>
      <c r="L2166" s="31">
        <f t="shared" si="7294"/>
        <v>769.79999999999995</v>
      </c>
      <c r="M2166" s="31">
        <f t="shared" si="7295"/>
        <v>769.79999999999995</v>
      </c>
      <c r="N2166" s="31">
        <f t="shared" si="7296"/>
        <v>769.79999999999995</v>
      </c>
      <c r="O2166" s="31"/>
      <c r="P2166" s="31"/>
      <c r="Q2166" s="31"/>
      <c r="R2166" s="31">
        <f t="shared" si="7297"/>
        <v>769.79999999999995</v>
      </c>
      <c r="S2166" s="31">
        <f t="shared" si="7298"/>
        <v>769.79999999999995</v>
      </c>
      <c r="T2166" s="31">
        <f t="shared" si="7299"/>
        <v>769.79999999999995</v>
      </c>
      <c r="U2166" s="31"/>
      <c r="V2166" s="31"/>
      <c r="W2166" s="31"/>
      <c r="X2166" s="31">
        <f t="shared" si="7300"/>
        <v>769.79999999999995</v>
      </c>
      <c r="Y2166" s="31">
        <f t="shared" si="7301"/>
        <v>769.79999999999995</v>
      </c>
      <c r="Z2166" s="31">
        <f t="shared" si="7302"/>
        <v>769.79999999999995</v>
      </c>
      <c r="AA2166" s="31"/>
      <c r="AB2166" s="31"/>
      <c r="AC2166" s="31"/>
      <c r="AD2166" s="31">
        <f t="shared" si="7303"/>
        <v>769.79999999999995</v>
      </c>
      <c r="AE2166" s="31">
        <f t="shared" si="7304"/>
        <v>769.79999999999995</v>
      </c>
      <c r="AF2166" s="31">
        <f t="shared" si="7305"/>
        <v>769.79999999999995</v>
      </c>
      <c r="AG2166" s="31"/>
      <c r="AH2166" s="31"/>
      <c r="AI2166" s="31"/>
      <c r="AJ2166" s="31">
        <f t="shared" si="7306"/>
        <v>769.79999999999995</v>
      </c>
      <c r="AK2166" s="31">
        <f t="shared" si="7307"/>
        <v>769.79999999999995</v>
      </c>
      <c r="AL2166" s="31">
        <f t="shared" si="7308"/>
        <v>769.79999999999995</v>
      </c>
      <c r="AM2166" s="31"/>
      <c r="AN2166" s="31"/>
      <c r="AO2166" s="31"/>
      <c r="AP2166" s="31">
        <f t="shared" si="7309"/>
        <v>769.79999999999995</v>
      </c>
      <c r="AQ2166" s="31">
        <f t="shared" si="7310"/>
        <v>769.79999999999995</v>
      </c>
      <c r="AR2166" s="31">
        <f t="shared" si="7311"/>
        <v>769.79999999999995</v>
      </c>
      <c r="AS2166" s="31"/>
      <c r="AT2166" s="31"/>
      <c r="AU2166" s="31"/>
      <c r="AV2166" s="31">
        <f t="shared" si="7312"/>
        <v>769.79999999999995</v>
      </c>
      <c r="AW2166" s="31">
        <f t="shared" si="7313"/>
        <v>769.79999999999995</v>
      </c>
      <c r="AX2166" s="31">
        <f t="shared" si="7314"/>
        <v>769.79999999999995</v>
      </c>
      <c r="AY2166" s="31">
        <v>720.13400000000001</v>
      </c>
      <c r="AZ2166" s="31"/>
      <c r="BA2166" s="31"/>
      <c r="BB2166" s="31">
        <f t="shared" si="7315"/>
        <v>1489.934</v>
      </c>
      <c r="BC2166" s="31">
        <f t="shared" si="7316"/>
        <v>769.79999999999995</v>
      </c>
      <c r="BD2166" s="31">
        <f t="shared" si="7317"/>
        <v>769.79999999999995</v>
      </c>
      <c r="BE2166" s="31"/>
      <c r="BF2166" s="31"/>
      <c r="BG2166" s="31"/>
      <c r="BH2166" s="31">
        <f t="shared" si="7318"/>
        <v>1489.934</v>
      </c>
      <c r="BI2166" s="31">
        <f t="shared" si="7319"/>
        <v>769.79999999999995</v>
      </c>
      <c r="BJ2166" s="31">
        <f t="shared" si="7320"/>
        <v>769.79999999999995</v>
      </c>
      <c r="BK2166" s="31"/>
      <c r="BL2166" s="31"/>
      <c r="BM2166" s="31"/>
      <c r="BN2166" s="31">
        <f t="shared" si="7321"/>
        <v>1489.934</v>
      </c>
      <c r="BO2166" s="31">
        <f t="shared" si="7322"/>
        <v>769.79999999999995</v>
      </c>
      <c r="BP2166" s="31">
        <f t="shared" si="7323"/>
        <v>769.79999999999995</v>
      </c>
      <c r="BQ2166" s="31"/>
      <c r="BR2166" s="31"/>
      <c r="BS2166" s="31">
        <f t="shared" si="7324"/>
        <v>1489.934</v>
      </c>
      <c r="BT2166" s="31">
        <f t="shared" si="7325"/>
        <v>769.79999999999995</v>
      </c>
      <c r="BU2166" s="31">
        <f t="shared" si="7326"/>
        <v>769.79999999999995</v>
      </c>
      <c r="BV2166" s="31"/>
      <c r="BW2166" s="31"/>
      <c r="BX2166" s="31">
        <f t="shared" si="7327"/>
        <v>1489.934</v>
      </c>
      <c r="BY2166" s="31">
        <f t="shared" si="7328"/>
        <v>769.79999999999995</v>
      </c>
      <c r="BZ2166" s="31">
        <f t="shared" si="7329"/>
        <v>769.79999999999995</v>
      </c>
      <c r="CA2166" s="31"/>
      <c r="CB2166" s="31"/>
      <c r="CC2166" s="31"/>
      <c r="CD2166" s="31">
        <f t="shared" si="7453"/>
        <v>1489.934</v>
      </c>
      <c r="CE2166" s="31">
        <f t="shared" si="7454"/>
        <v>769.79999999999995</v>
      </c>
      <c r="CF2166" s="31">
        <f t="shared" si="7455"/>
        <v>769.79999999999995</v>
      </c>
      <c r="CG2166" s="31"/>
      <c r="CH2166" s="24"/>
      <c r="CI2166" s="40"/>
    </row>
    <row r="2167" ht="29.850000000000001">
      <c r="A2167" s="16" t="s">
        <v>1246</v>
      </c>
      <c r="B2167" s="17"/>
      <c r="C2167" s="16"/>
      <c r="D2167" s="16"/>
      <c r="E2167" s="39" t="s">
        <v>1247</v>
      </c>
      <c r="F2167" s="31"/>
      <c r="G2167" s="31"/>
      <c r="H2167" s="31"/>
      <c r="I2167" s="31"/>
      <c r="J2167" s="31"/>
      <c r="K2167" s="31"/>
      <c r="L2167" s="31"/>
      <c r="M2167" s="31"/>
      <c r="N2167" s="31"/>
      <c r="O2167" s="31"/>
      <c r="P2167" s="31"/>
      <c r="Q2167" s="31"/>
      <c r="R2167" s="31"/>
      <c r="S2167" s="31"/>
      <c r="T2167" s="31"/>
      <c r="U2167" s="31"/>
      <c r="V2167" s="31"/>
      <c r="W2167" s="31"/>
      <c r="X2167" s="31"/>
      <c r="Y2167" s="31"/>
      <c r="Z2167" s="31"/>
      <c r="AA2167" s="31"/>
      <c r="AB2167" s="31"/>
      <c r="AC2167" s="31"/>
      <c r="AD2167" s="31"/>
      <c r="AE2167" s="31"/>
      <c r="AF2167" s="31"/>
      <c r="AG2167" s="31"/>
      <c r="AH2167" s="31"/>
      <c r="AI2167" s="31"/>
      <c r="AJ2167" s="31"/>
      <c r="AK2167" s="31"/>
      <c r="AL2167" s="31"/>
      <c r="AM2167" s="31"/>
      <c r="AN2167" s="31"/>
      <c r="AO2167" s="31"/>
      <c r="AP2167" s="31"/>
      <c r="AQ2167" s="31"/>
      <c r="AR2167" s="31"/>
      <c r="AS2167" s="31"/>
      <c r="AT2167" s="31"/>
      <c r="AU2167" s="31"/>
      <c r="AV2167" s="31"/>
      <c r="AW2167" s="31"/>
      <c r="AX2167" s="31"/>
      <c r="AY2167" s="31"/>
      <c r="AZ2167" s="31"/>
      <c r="BA2167" s="31"/>
      <c r="BB2167" s="31"/>
      <c r="BC2167" s="31"/>
      <c r="BD2167" s="31"/>
      <c r="BE2167" s="31"/>
      <c r="BF2167" s="31"/>
      <c r="BG2167" s="31"/>
      <c r="BH2167" s="31"/>
      <c r="BI2167" s="31"/>
      <c r="BJ2167" s="31"/>
      <c r="BK2167" s="31"/>
      <c r="BL2167" s="31"/>
      <c r="BM2167" s="31"/>
      <c r="BN2167" s="31"/>
      <c r="BO2167" s="31"/>
      <c r="BP2167" s="31"/>
      <c r="BQ2167" s="31"/>
      <c r="BR2167" s="31"/>
      <c r="BS2167" s="31"/>
      <c r="BT2167" s="31"/>
      <c r="BU2167" s="31"/>
      <c r="BV2167" s="31"/>
      <c r="BW2167" s="31"/>
      <c r="BX2167" s="31"/>
      <c r="BY2167" s="31"/>
      <c r="BZ2167" s="31"/>
      <c r="CA2167" s="31">
        <f t="shared" si="7499"/>
        <v>502.93599999999998</v>
      </c>
      <c r="CB2167" s="31">
        <f t="shared" si="7494"/>
        <v>0</v>
      </c>
      <c r="CC2167" s="31">
        <f t="shared" si="7495"/>
        <v>0</v>
      </c>
      <c r="CD2167" s="31">
        <f t="shared" si="7453"/>
        <v>502.93599999999998</v>
      </c>
      <c r="CE2167" s="31">
        <f t="shared" si="7454"/>
        <v>0</v>
      </c>
      <c r="CF2167" s="31">
        <f t="shared" si="7455"/>
        <v>0</v>
      </c>
      <c r="CG2167" s="31">
        <f t="shared" si="7496"/>
        <v>0</v>
      </c>
      <c r="CH2167" s="24"/>
      <c r="CI2167" s="40"/>
    </row>
    <row r="2168" ht="29.850000000000001">
      <c r="A2168" s="16" t="s">
        <v>1248</v>
      </c>
      <c r="B2168" s="17"/>
      <c r="C2168" s="16"/>
      <c r="D2168" s="16"/>
      <c r="E2168" s="39" t="s">
        <v>1249</v>
      </c>
      <c r="F2168" s="31"/>
      <c r="G2168" s="31"/>
      <c r="H2168" s="31"/>
      <c r="I2168" s="31"/>
      <c r="J2168" s="31"/>
      <c r="K2168" s="31"/>
      <c r="L2168" s="31"/>
      <c r="M2168" s="31"/>
      <c r="N2168" s="31"/>
      <c r="O2168" s="31"/>
      <c r="P2168" s="31"/>
      <c r="Q2168" s="31"/>
      <c r="R2168" s="31"/>
      <c r="S2168" s="31"/>
      <c r="T2168" s="31"/>
      <c r="U2168" s="31"/>
      <c r="V2168" s="31"/>
      <c r="W2168" s="31"/>
      <c r="X2168" s="31"/>
      <c r="Y2168" s="31"/>
      <c r="Z2168" s="31"/>
      <c r="AA2168" s="31"/>
      <c r="AB2168" s="31"/>
      <c r="AC2168" s="31"/>
      <c r="AD2168" s="31"/>
      <c r="AE2168" s="31"/>
      <c r="AF2168" s="31"/>
      <c r="AG2168" s="31"/>
      <c r="AH2168" s="31"/>
      <c r="AI2168" s="31"/>
      <c r="AJ2168" s="31"/>
      <c r="AK2168" s="31"/>
      <c r="AL2168" s="31"/>
      <c r="AM2168" s="31"/>
      <c r="AN2168" s="31"/>
      <c r="AO2168" s="31"/>
      <c r="AP2168" s="31"/>
      <c r="AQ2168" s="31"/>
      <c r="AR2168" s="31"/>
      <c r="AS2168" s="31"/>
      <c r="AT2168" s="31"/>
      <c r="AU2168" s="31"/>
      <c r="AV2168" s="31"/>
      <c r="AW2168" s="31"/>
      <c r="AX2168" s="31"/>
      <c r="AY2168" s="31"/>
      <c r="AZ2168" s="31"/>
      <c r="BA2168" s="31"/>
      <c r="BB2168" s="31"/>
      <c r="BC2168" s="31"/>
      <c r="BD2168" s="31"/>
      <c r="BE2168" s="31"/>
      <c r="BF2168" s="31"/>
      <c r="BG2168" s="31"/>
      <c r="BH2168" s="31"/>
      <c r="BI2168" s="31"/>
      <c r="BJ2168" s="31"/>
      <c r="BK2168" s="31"/>
      <c r="BL2168" s="31"/>
      <c r="BM2168" s="31"/>
      <c r="BN2168" s="31"/>
      <c r="BO2168" s="31"/>
      <c r="BP2168" s="31"/>
      <c r="BQ2168" s="31"/>
      <c r="BR2168" s="31"/>
      <c r="BS2168" s="31"/>
      <c r="BT2168" s="31"/>
      <c r="BU2168" s="31"/>
      <c r="BV2168" s="31"/>
      <c r="BW2168" s="31"/>
      <c r="BX2168" s="31"/>
      <c r="BY2168" s="31"/>
      <c r="BZ2168" s="31"/>
      <c r="CA2168" s="31">
        <f t="shared" si="7499"/>
        <v>502.93599999999998</v>
      </c>
      <c r="CB2168" s="31">
        <f t="shared" si="7494"/>
        <v>0</v>
      </c>
      <c r="CC2168" s="31">
        <f t="shared" si="7495"/>
        <v>0</v>
      </c>
      <c r="CD2168" s="31">
        <f t="shared" si="7453"/>
        <v>502.93599999999998</v>
      </c>
      <c r="CE2168" s="31">
        <f t="shared" si="7454"/>
        <v>0</v>
      </c>
      <c r="CF2168" s="31">
        <f t="shared" si="7455"/>
        <v>0</v>
      </c>
      <c r="CG2168" s="31">
        <f t="shared" si="7496"/>
        <v>0</v>
      </c>
      <c r="CH2168" s="24"/>
      <c r="CI2168" s="40"/>
    </row>
    <row r="2169" ht="29.850000000000001">
      <c r="A2169" s="16" t="s">
        <v>1248</v>
      </c>
      <c r="B2169" s="17">
        <v>200</v>
      </c>
      <c r="C2169" s="16"/>
      <c r="D2169" s="16"/>
      <c r="E2169" s="39" t="s">
        <v>40</v>
      </c>
      <c r="F2169" s="31"/>
      <c r="G2169" s="31"/>
      <c r="H2169" s="31"/>
      <c r="I2169" s="31"/>
      <c r="J2169" s="31"/>
      <c r="K2169" s="31"/>
      <c r="L2169" s="31"/>
      <c r="M2169" s="31"/>
      <c r="N2169" s="31"/>
      <c r="O2169" s="31"/>
      <c r="P2169" s="31"/>
      <c r="Q2169" s="31"/>
      <c r="R2169" s="31"/>
      <c r="S2169" s="31"/>
      <c r="T2169" s="31"/>
      <c r="U2169" s="31"/>
      <c r="V2169" s="31"/>
      <c r="W2169" s="31"/>
      <c r="X2169" s="31"/>
      <c r="Y2169" s="31"/>
      <c r="Z2169" s="31"/>
      <c r="AA2169" s="31"/>
      <c r="AB2169" s="31"/>
      <c r="AC2169" s="31"/>
      <c r="AD2169" s="31"/>
      <c r="AE2169" s="31"/>
      <c r="AF2169" s="31"/>
      <c r="AG2169" s="31"/>
      <c r="AH2169" s="31"/>
      <c r="AI2169" s="31"/>
      <c r="AJ2169" s="31"/>
      <c r="AK2169" s="31"/>
      <c r="AL2169" s="31"/>
      <c r="AM2169" s="31"/>
      <c r="AN2169" s="31"/>
      <c r="AO2169" s="31"/>
      <c r="AP2169" s="31"/>
      <c r="AQ2169" s="31"/>
      <c r="AR2169" s="31"/>
      <c r="AS2169" s="31"/>
      <c r="AT2169" s="31"/>
      <c r="AU2169" s="31"/>
      <c r="AV2169" s="31"/>
      <c r="AW2169" s="31"/>
      <c r="AX2169" s="31"/>
      <c r="AY2169" s="31"/>
      <c r="AZ2169" s="31"/>
      <c r="BA2169" s="31"/>
      <c r="BB2169" s="31"/>
      <c r="BC2169" s="31"/>
      <c r="BD2169" s="31"/>
      <c r="BE2169" s="31"/>
      <c r="BF2169" s="31"/>
      <c r="BG2169" s="31"/>
      <c r="BH2169" s="31"/>
      <c r="BI2169" s="31"/>
      <c r="BJ2169" s="31"/>
      <c r="BK2169" s="31"/>
      <c r="BL2169" s="31"/>
      <c r="BM2169" s="31"/>
      <c r="BN2169" s="31"/>
      <c r="BO2169" s="31"/>
      <c r="BP2169" s="31"/>
      <c r="BQ2169" s="31"/>
      <c r="BR2169" s="31"/>
      <c r="BS2169" s="31"/>
      <c r="BT2169" s="31"/>
      <c r="BU2169" s="31"/>
      <c r="BV2169" s="31"/>
      <c r="BW2169" s="31"/>
      <c r="BX2169" s="31"/>
      <c r="BY2169" s="31"/>
      <c r="BZ2169" s="31"/>
      <c r="CA2169" s="31">
        <f t="shared" si="7499"/>
        <v>502.93599999999998</v>
      </c>
      <c r="CB2169" s="31">
        <f t="shared" si="7494"/>
        <v>0</v>
      </c>
      <c r="CC2169" s="31">
        <f t="shared" si="7495"/>
        <v>0</v>
      </c>
      <c r="CD2169" s="31">
        <f t="shared" si="7453"/>
        <v>502.93599999999998</v>
      </c>
      <c r="CE2169" s="31">
        <f t="shared" si="7454"/>
        <v>0</v>
      </c>
      <c r="CF2169" s="31">
        <f t="shared" si="7455"/>
        <v>0</v>
      </c>
      <c r="CG2169" s="31">
        <f t="shared" si="7496"/>
        <v>0</v>
      </c>
      <c r="CH2169" s="24"/>
      <c r="CI2169" s="40"/>
    </row>
    <row r="2170" ht="29.850000000000001">
      <c r="A2170" s="16" t="s">
        <v>1248</v>
      </c>
      <c r="B2170" s="17">
        <v>240</v>
      </c>
      <c r="C2170" s="16"/>
      <c r="D2170" s="16"/>
      <c r="E2170" s="39" t="s">
        <v>41</v>
      </c>
      <c r="F2170" s="31"/>
      <c r="G2170" s="31"/>
      <c r="H2170" s="31"/>
      <c r="I2170" s="31"/>
      <c r="J2170" s="31"/>
      <c r="K2170" s="31"/>
      <c r="L2170" s="31"/>
      <c r="M2170" s="31"/>
      <c r="N2170" s="31"/>
      <c r="O2170" s="31"/>
      <c r="P2170" s="31"/>
      <c r="Q2170" s="31"/>
      <c r="R2170" s="31"/>
      <c r="S2170" s="31"/>
      <c r="T2170" s="31"/>
      <c r="U2170" s="31"/>
      <c r="V2170" s="31"/>
      <c r="W2170" s="31"/>
      <c r="X2170" s="31"/>
      <c r="Y2170" s="31"/>
      <c r="Z2170" s="31"/>
      <c r="AA2170" s="31"/>
      <c r="AB2170" s="31"/>
      <c r="AC2170" s="31"/>
      <c r="AD2170" s="31"/>
      <c r="AE2170" s="31"/>
      <c r="AF2170" s="31"/>
      <c r="AG2170" s="31"/>
      <c r="AH2170" s="31"/>
      <c r="AI2170" s="31"/>
      <c r="AJ2170" s="31"/>
      <c r="AK2170" s="31"/>
      <c r="AL2170" s="31"/>
      <c r="AM2170" s="31"/>
      <c r="AN2170" s="31"/>
      <c r="AO2170" s="31"/>
      <c r="AP2170" s="31"/>
      <c r="AQ2170" s="31"/>
      <c r="AR2170" s="31"/>
      <c r="AS2170" s="31"/>
      <c r="AT2170" s="31"/>
      <c r="AU2170" s="31"/>
      <c r="AV2170" s="31"/>
      <c r="AW2170" s="31"/>
      <c r="AX2170" s="31"/>
      <c r="AY2170" s="31"/>
      <c r="AZ2170" s="31"/>
      <c r="BA2170" s="31"/>
      <c r="BB2170" s="31"/>
      <c r="BC2170" s="31"/>
      <c r="BD2170" s="31"/>
      <c r="BE2170" s="31"/>
      <c r="BF2170" s="31"/>
      <c r="BG2170" s="31"/>
      <c r="BH2170" s="31"/>
      <c r="BI2170" s="31"/>
      <c r="BJ2170" s="31"/>
      <c r="BK2170" s="31"/>
      <c r="BL2170" s="31"/>
      <c r="BM2170" s="31"/>
      <c r="BN2170" s="31"/>
      <c r="BO2170" s="31"/>
      <c r="BP2170" s="31"/>
      <c r="BQ2170" s="31"/>
      <c r="BR2170" s="31"/>
      <c r="BS2170" s="31"/>
      <c r="BT2170" s="31"/>
      <c r="BU2170" s="31"/>
      <c r="BV2170" s="31"/>
      <c r="BW2170" s="31"/>
      <c r="BX2170" s="31"/>
      <c r="BY2170" s="31"/>
      <c r="BZ2170" s="31"/>
      <c r="CA2170" s="31">
        <f t="shared" si="7499"/>
        <v>502.93599999999998</v>
      </c>
      <c r="CB2170" s="31">
        <f t="shared" si="7494"/>
        <v>0</v>
      </c>
      <c r="CC2170" s="31">
        <f t="shared" si="7495"/>
        <v>0</v>
      </c>
      <c r="CD2170" s="31">
        <f t="shared" si="7453"/>
        <v>502.93599999999998</v>
      </c>
      <c r="CE2170" s="31">
        <f t="shared" si="7454"/>
        <v>0</v>
      </c>
      <c r="CF2170" s="31">
        <f t="shared" si="7455"/>
        <v>0</v>
      </c>
      <c r="CG2170" s="31">
        <f t="shared" si="7496"/>
        <v>0</v>
      </c>
      <c r="CH2170" s="24"/>
      <c r="CI2170" s="40"/>
    </row>
    <row r="2171" ht="29.850000000000001">
      <c r="A2171" s="16" t="s">
        <v>1248</v>
      </c>
      <c r="B2171" s="17">
        <v>240</v>
      </c>
      <c r="C2171" s="16" t="s">
        <v>395</v>
      </c>
      <c r="D2171" s="16" t="s">
        <v>625</v>
      </c>
      <c r="E2171" s="39" t="s">
        <v>626</v>
      </c>
      <c r="F2171" s="31"/>
      <c r="G2171" s="31"/>
      <c r="H2171" s="31"/>
      <c r="I2171" s="31"/>
      <c r="J2171" s="31"/>
      <c r="K2171" s="31"/>
      <c r="L2171" s="31"/>
      <c r="M2171" s="31"/>
      <c r="N2171" s="31"/>
      <c r="O2171" s="31"/>
      <c r="P2171" s="31"/>
      <c r="Q2171" s="31"/>
      <c r="R2171" s="31"/>
      <c r="S2171" s="31"/>
      <c r="T2171" s="31"/>
      <c r="U2171" s="31"/>
      <c r="V2171" s="31"/>
      <c r="W2171" s="31"/>
      <c r="X2171" s="31"/>
      <c r="Y2171" s="31"/>
      <c r="Z2171" s="31"/>
      <c r="AA2171" s="31"/>
      <c r="AB2171" s="31"/>
      <c r="AC2171" s="31"/>
      <c r="AD2171" s="31"/>
      <c r="AE2171" s="31"/>
      <c r="AF2171" s="31"/>
      <c r="AG2171" s="31"/>
      <c r="AH2171" s="31"/>
      <c r="AI2171" s="31"/>
      <c r="AJ2171" s="31"/>
      <c r="AK2171" s="31"/>
      <c r="AL2171" s="31"/>
      <c r="AM2171" s="31"/>
      <c r="AN2171" s="31"/>
      <c r="AO2171" s="31"/>
      <c r="AP2171" s="31"/>
      <c r="AQ2171" s="31"/>
      <c r="AR2171" s="31"/>
      <c r="AS2171" s="31"/>
      <c r="AT2171" s="31"/>
      <c r="AU2171" s="31"/>
      <c r="AV2171" s="31"/>
      <c r="AW2171" s="31"/>
      <c r="AX2171" s="31"/>
      <c r="AY2171" s="31"/>
      <c r="AZ2171" s="31"/>
      <c r="BA2171" s="31"/>
      <c r="BB2171" s="31"/>
      <c r="BC2171" s="31"/>
      <c r="BD2171" s="31"/>
      <c r="BE2171" s="31"/>
      <c r="BF2171" s="31"/>
      <c r="BG2171" s="31"/>
      <c r="BH2171" s="31"/>
      <c r="BI2171" s="31"/>
      <c r="BJ2171" s="31"/>
      <c r="BK2171" s="31"/>
      <c r="BL2171" s="31"/>
      <c r="BM2171" s="31"/>
      <c r="BN2171" s="31"/>
      <c r="BO2171" s="31"/>
      <c r="BP2171" s="31"/>
      <c r="BQ2171" s="31"/>
      <c r="BR2171" s="31"/>
      <c r="BS2171" s="31"/>
      <c r="BT2171" s="31"/>
      <c r="BU2171" s="31"/>
      <c r="BV2171" s="31"/>
      <c r="BW2171" s="31"/>
      <c r="BX2171" s="31"/>
      <c r="BY2171" s="31"/>
      <c r="BZ2171" s="31"/>
      <c r="CA2171" s="31">
        <v>502.93599999999998</v>
      </c>
      <c r="CB2171" s="31"/>
      <c r="CC2171" s="31"/>
      <c r="CD2171" s="31">
        <f t="shared" si="7453"/>
        <v>502.93599999999998</v>
      </c>
      <c r="CE2171" s="31">
        <f t="shared" si="7454"/>
        <v>0</v>
      </c>
      <c r="CF2171" s="31">
        <f t="shared" si="7455"/>
        <v>0</v>
      </c>
      <c r="CG2171" s="31"/>
      <c r="CH2171" s="24"/>
      <c r="CI2171" s="40"/>
    </row>
    <row r="2172" s="33" customFormat="1" ht="57.700000000000003">
      <c r="A2172" s="44" t="s">
        <v>1250</v>
      </c>
      <c r="B2172" s="44"/>
      <c r="C2172" s="36"/>
      <c r="D2172" s="34"/>
      <c r="E2172" s="36" t="s">
        <v>1251</v>
      </c>
      <c r="F2172" s="37">
        <f t="shared" si="7456"/>
        <v>11850.4</v>
      </c>
      <c r="G2172" s="37">
        <f t="shared" si="7457"/>
        <v>12121.1</v>
      </c>
      <c r="H2172" s="37">
        <f t="shared" si="7458"/>
        <v>12121.1</v>
      </c>
      <c r="I2172" s="37">
        <f t="shared" si="7459"/>
        <v>0</v>
      </c>
      <c r="J2172" s="37">
        <f t="shared" si="7460"/>
        <v>0</v>
      </c>
      <c r="K2172" s="37">
        <f t="shared" si="7461"/>
        <v>0</v>
      </c>
      <c r="L2172" s="37">
        <f t="shared" si="7294"/>
        <v>11850.4</v>
      </c>
      <c r="M2172" s="37">
        <f t="shared" si="7295"/>
        <v>12121.1</v>
      </c>
      <c r="N2172" s="37">
        <f t="shared" si="7296"/>
        <v>12121.1</v>
      </c>
      <c r="O2172" s="37">
        <f t="shared" si="7497"/>
        <v>0</v>
      </c>
      <c r="P2172" s="37">
        <f t="shared" si="7463"/>
        <v>0</v>
      </c>
      <c r="Q2172" s="37">
        <f t="shared" si="7464"/>
        <v>0</v>
      </c>
      <c r="R2172" s="37">
        <f t="shared" si="7297"/>
        <v>11850.4</v>
      </c>
      <c r="S2172" s="37">
        <f t="shared" si="7298"/>
        <v>12121.1</v>
      </c>
      <c r="T2172" s="37">
        <f t="shared" si="7299"/>
        <v>12121.1</v>
      </c>
      <c r="U2172" s="37">
        <f t="shared" si="7465"/>
        <v>0</v>
      </c>
      <c r="V2172" s="37">
        <f t="shared" si="7466"/>
        <v>0</v>
      </c>
      <c r="W2172" s="37">
        <f t="shared" si="7467"/>
        <v>0</v>
      </c>
      <c r="X2172" s="37">
        <f t="shared" si="7300"/>
        <v>11850.4</v>
      </c>
      <c r="Y2172" s="37">
        <f t="shared" si="7301"/>
        <v>12121.1</v>
      </c>
      <c r="Z2172" s="37">
        <f t="shared" si="7302"/>
        <v>12121.1</v>
      </c>
      <c r="AA2172" s="37">
        <f t="shared" si="7468"/>
        <v>0</v>
      </c>
      <c r="AB2172" s="37">
        <f t="shared" si="7469"/>
        <v>0</v>
      </c>
      <c r="AC2172" s="37">
        <f t="shared" si="7470"/>
        <v>0</v>
      </c>
      <c r="AD2172" s="37">
        <f t="shared" si="7303"/>
        <v>11850.4</v>
      </c>
      <c r="AE2172" s="37">
        <f t="shared" si="7304"/>
        <v>12121.1</v>
      </c>
      <c r="AF2172" s="37">
        <f t="shared" si="7305"/>
        <v>12121.1</v>
      </c>
      <c r="AG2172" s="37">
        <f t="shared" si="7471"/>
        <v>0</v>
      </c>
      <c r="AH2172" s="37">
        <f t="shared" si="7472"/>
        <v>0</v>
      </c>
      <c r="AI2172" s="37">
        <f t="shared" si="7473"/>
        <v>0</v>
      </c>
      <c r="AJ2172" s="37">
        <f t="shared" si="7306"/>
        <v>11850.4</v>
      </c>
      <c r="AK2172" s="37">
        <f t="shared" si="7307"/>
        <v>12121.1</v>
      </c>
      <c r="AL2172" s="37">
        <f t="shared" si="7308"/>
        <v>12121.1</v>
      </c>
      <c r="AM2172" s="37">
        <f t="shared" si="7474"/>
        <v>0</v>
      </c>
      <c r="AN2172" s="37">
        <f t="shared" si="7475"/>
        <v>0</v>
      </c>
      <c r="AO2172" s="37">
        <f t="shared" si="7476"/>
        <v>0</v>
      </c>
      <c r="AP2172" s="37">
        <f t="shared" si="7309"/>
        <v>11850.4</v>
      </c>
      <c r="AQ2172" s="37">
        <f t="shared" si="7310"/>
        <v>12121.1</v>
      </c>
      <c r="AR2172" s="37">
        <f t="shared" si="7311"/>
        <v>12121.1</v>
      </c>
      <c r="AS2172" s="37">
        <f t="shared" si="7477"/>
        <v>0</v>
      </c>
      <c r="AT2172" s="37">
        <f t="shared" si="7478"/>
        <v>0</v>
      </c>
      <c r="AU2172" s="37">
        <f t="shared" si="7479"/>
        <v>0</v>
      </c>
      <c r="AV2172" s="37">
        <f t="shared" si="7312"/>
        <v>11850.4</v>
      </c>
      <c r="AW2172" s="37">
        <f t="shared" si="7313"/>
        <v>12121.1</v>
      </c>
      <c r="AX2172" s="37">
        <f t="shared" si="7314"/>
        <v>12121.1</v>
      </c>
      <c r="AY2172" s="37">
        <f t="shared" si="7498"/>
        <v>0</v>
      </c>
      <c r="AZ2172" s="37">
        <f t="shared" si="7481"/>
        <v>0</v>
      </c>
      <c r="BA2172" s="37">
        <f t="shared" si="7482"/>
        <v>0</v>
      </c>
      <c r="BB2172" s="37">
        <f t="shared" si="7315"/>
        <v>11850.4</v>
      </c>
      <c r="BC2172" s="37">
        <f t="shared" si="7316"/>
        <v>12121.1</v>
      </c>
      <c r="BD2172" s="37">
        <f t="shared" si="7317"/>
        <v>12121.1</v>
      </c>
      <c r="BE2172" s="37">
        <f t="shared" si="7483"/>
        <v>0</v>
      </c>
      <c r="BF2172" s="37">
        <f t="shared" si="7484"/>
        <v>0</v>
      </c>
      <c r="BG2172" s="37">
        <f t="shared" si="7485"/>
        <v>0</v>
      </c>
      <c r="BH2172" s="37">
        <f t="shared" si="7318"/>
        <v>11850.4</v>
      </c>
      <c r="BI2172" s="37">
        <f t="shared" si="7319"/>
        <v>12121.1</v>
      </c>
      <c r="BJ2172" s="37">
        <f t="shared" si="7320"/>
        <v>12121.1</v>
      </c>
      <c r="BK2172" s="37">
        <f t="shared" si="7486"/>
        <v>0</v>
      </c>
      <c r="BL2172" s="37">
        <f t="shared" si="7487"/>
        <v>0</v>
      </c>
      <c r="BM2172" s="37">
        <f t="shared" si="7488"/>
        <v>0</v>
      </c>
      <c r="BN2172" s="37">
        <f t="shared" si="7321"/>
        <v>11850.4</v>
      </c>
      <c r="BO2172" s="37">
        <f t="shared" si="7322"/>
        <v>12121.1</v>
      </c>
      <c r="BP2172" s="37">
        <f t="shared" si="7323"/>
        <v>12121.1</v>
      </c>
      <c r="BQ2172" s="37">
        <f t="shared" si="7489"/>
        <v>0</v>
      </c>
      <c r="BR2172" s="37">
        <f t="shared" si="7490"/>
        <v>0</v>
      </c>
      <c r="BS2172" s="31">
        <f t="shared" si="7324"/>
        <v>11850.4</v>
      </c>
      <c r="BT2172" s="31">
        <f t="shared" si="7325"/>
        <v>12121.1</v>
      </c>
      <c r="BU2172" s="31">
        <f t="shared" si="7326"/>
        <v>12121.1</v>
      </c>
      <c r="BV2172" s="37">
        <f t="shared" si="7491"/>
        <v>0</v>
      </c>
      <c r="BW2172" s="37">
        <f t="shared" si="7492"/>
        <v>0</v>
      </c>
      <c r="BX2172" s="37">
        <f t="shared" si="7327"/>
        <v>11850.4</v>
      </c>
      <c r="BY2172" s="37">
        <f t="shared" si="7328"/>
        <v>12121.1</v>
      </c>
      <c r="BZ2172" s="37">
        <f t="shared" si="7329"/>
        <v>12121.1</v>
      </c>
      <c r="CA2172" s="37">
        <f t="shared" si="7499"/>
        <v>0</v>
      </c>
      <c r="CB2172" s="37">
        <f t="shared" si="7494"/>
        <v>0</v>
      </c>
      <c r="CC2172" s="37">
        <f t="shared" si="7495"/>
        <v>0</v>
      </c>
      <c r="CD2172" s="37">
        <f t="shared" si="7453"/>
        <v>11850.4</v>
      </c>
      <c r="CE2172" s="37">
        <f t="shared" si="7454"/>
        <v>12121.1</v>
      </c>
      <c r="CF2172" s="37">
        <f t="shared" si="7455"/>
        <v>12121.1</v>
      </c>
      <c r="CG2172" s="37">
        <f t="shared" si="7496"/>
        <v>0</v>
      </c>
      <c r="CH2172" s="24"/>
      <c r="CI2172" s="38"/>
      <c r="CK2172" s="33" t="s">
        <v>27</v>
      </c>
    </row>
    <row r="2173" ht="43.75">
      <c r="A2173" s="41" t="s">
        <v>1252</v>
      </c>
      <c r="B2173" s="41"/>
      <c r="C2173" s="39"/>
      <c r="D2173" s="16"/>
      <c r="E2173" s="39" t="s">
        <v>1253</v>
      </c>
      <c r="F2173" s="31">
        <f t="shared" si="7456"/>
        <v>11850.4</v>
      </c>
      <c r="G2173" s="31">
        <f t="shared" si="7457"/>
        <v>12121.1</v>
      </c>
      <c r="H2173" s="31">
        <f t="shared" si="7458"/>
        <v>12121.1</v>
      </c>
      <c r="I2173" s="31">
        <f t="shared" si="7459"/>
        <v>0</v>
      </c>
      <c r="J2173" s="31">
        <f t="shared" si="7460"/>
        <v>0</v>
      </c>
      <c r="K2173" s="31">
        <f t="shared" si="7461"/>
        <v>0</v>
      </c>
      <c r="L2173" s="31">
        <f t="shared" si="7294"/>
        <v>11850.4</v>
      </c>
      <c r="M2173" s="31">
        <f t="shared" si="7295"/>
        <v>12121.1</v>
      </c>
      <c r="N2173" s="31">
        <f t="shared" si="7296"/>
        <v>12121.1</v>
      </c>
      <c r="O2173" s="31">
        <f t="shared" si="7497"/>
        <v>0</v>
      </c>
      <c r="P2173" s="31">
        <f t="shared" si="7463"/>
        <v>0</v>
      </c>
      <c r="Q2173" s="31">
        <f t="shared" si="7464"/>
        <v>0</v>
      </c>
      <c r="R2173" s="31">
        <f t="shared" si="7297"/>
        <v>11850.4</v>
      </c>
      <c r="S2173" s="31">
        <f t="shared" si="7298"/>
        <v>12121.1</v>
      </c>
      <c r="T2173" s="31">
        <f t="shared" si="7299"/>
        <v>12121.1</v>
      </c>
      <c r="U2173" s="31">
        <f t="shared" si="7465"/>
        <v>0</v>
      </c>
      <c r="V2173" s="31">
        <f t="shared" si="7466"/>
        <v>0</v>
      </c>
      <c r="W2173" s="31">
        <f t="shared" si="7467"/>
        <v>0</v>
      </c>
      <c r="X2173" s="31">
        <f t="shared" si="7300"/>
        <v>11850.4</v>
      </c>
      <c r="Y2173" s="31">
        <f t="shared" si="7301"/>
        <v>12121.1</v>
      </c>
      <c r="Z2173" s="31">
        <f t="shared" si="7302"/>
        <v>12121.1</v>
      </c>
      <c r="AA2173" s="31">
        <f t="shared" si="7468"/>
        <v>0</v>
      </c>
      <c r="AB2173" s="31">
        <f t="shared" si="7469"/>
        <v>0</v>
      </c>
      <c r="AC2173" s="31">
        <f t="shared" si="7470"/>
        <v>0</v>
      </c>
      <c r="AD2173" s="31">
        <f t="shared" si="7303"/>
        <v>11850.4</v>
      </c>
      <c r="AE2173" s="31">
        <f t="shared" si="7304"/>
        <v>12121.1</v>
      </c>
      <c r="AF2173" s="31">
        <f t="shared" si="7305"/>
        <v>12121.1</v>
      </c>
      <c r="AG2173" s="31">
        <f t="shared" si="7471"/>
        <v>0</v>
      </c>
      <c r="AH2173" s="31">
        <f t="shared" si="7472"/>
        <v>0</v>
      </c>
      <c r="AI2173" s="31">
        <f t="shared" si="7473"/>
        <v>0</v>
      </c>
      <c r="AJ2173" s="31">
        <f t="shared" si="7306"/>
        <v>11850.4</v>
      </c>
      <c r="AK2173" s="31">
        <f t="shared" si="7307"/>
        <v>12121.1</v>
      </c>
      <c r="AL2173" s="31">
        <f t="shared" si="7308"/>
        <v>12121.1</v>
      </c>
      <c r="AM2173" s="31">
        <f t="shared" si="7474"/>
        <v>0</v>
      </c>
      <c r="AN2173" s="31">
        <f t="shared" si="7475"/>
        <v>0</v>
      </c>
      <c r="AO2173" s="31">
        <f t="shared" si="7476"/>
        <v>0</v>
      </c>
      <c r="AP2173" s="31">
        <f t="shared" si="7309"/>
        <v>11850.4</v>
      </c>
      <c r="AQ2173" s="31">
        <f t="shared" si="7310"/>
        <v>12121.1</v>
      </c>
      <c r="AR2173" s="31">
        <f t="shared" si="7311"/>
        <v>12121.1</v>
      </c>
      <c r="AS2173" s="31">
        <f t="shared" si="7477"/>
        <v>0</v>
      </c>
      <c r="AT2173" s="31">
        <f t="shared" si="7478"/>
        <v>0</v>
      </c>
      <c r="AU2173" s="31">
        <f t="shared" si="7479"/>
        <v>0</v>
      </c>
      <c r="AV2173" s="31">
        <f t="shared" si="7312"/>
        <v>11850.4</v>
      </c>
      <c r="AW2173" s="31">
        <f t="shared" si="7313"/>
        <v>12121.1</v>
      </c>
      <c r="AX2173" s="31">
        <f t="shared" si="7314"/>
        <v>12121.1</v>
      </c>
      <c r="AY2173" s="31">
        <f t="shared" si="7498"/>
        <v>0</v>
      </c>
      <c r="AZ2173" s="31">
        <f t="shared" si="7481"/>
        <v>0</v>
      </c>
      <c r="BA2173" s="31">
        <f t="shared" si="7482"/>
        <v>0</v>
      </c>
      <c r="BB2173" s="31">
        <f t="shared" si="7315"/>
        <v>11850.4</v>
      </c>
      <c r="BC2173" s="31">
        <f t="shared" si="7316"/>
        <v>12121.1</v>
      </c>
      <c r="BD2173" s="31">
        <f t="shared" si="7317"/>
        <v>12121.1</v>
      </c>
      <c r="BE2173" s="31">
        <f t="shared" si="7483"/>
        <v>0</v>
      </c>
      <c r="BF2173" s="31">
        <f t="shared" si="7484"/>
        <v>0</v>
      </c>
      <c r="BG2173" s="31">
        <f t="shared" si="7485"/>
        <v>0</v>
      </c>
      <c r="BH2173" s="31">
        <f t="shared" si="7318"/>
        <v>11850.4</v>
      </c>
      <c r="BI2173" s="31">
        <f t="shared" si="7319"/>
        <v>12121.1</v>
      </c>
      <c r="BJ2173" s="31">
        <f t="shared" si="7320"/>
        <v>12121.1</v>
      </c>
      <c r="BK2173" s="31">
        <f t="shared" si="7486"/>
        <v>0</v>
      </c>
      <c r="BL2173" s="31">
        <f t="shared" si="7487"/>
        <v>0</v>
      </c>
      <c r="BM2173" s="31">
        <f t="shared" si="7488"/>
        <v>0</v>
      </c>
      <c r="BN2173" s="31">
        <f t="shared" si="7321"/>
        <v>11850.4</v>
      </c>
      <c r="BO2173" s="31">
        <f t="shared" si="7322"/>
        <v>12121.1</v>
      </c>
      <c r="BP2173" s="31">
        <f t="shared" si="7323"/>
        <v>12121.1</v>
      </c>
      <c r="BQ2173" s="31">
        <f t="shared" si="7489"/>
        <v>0</v>
      </c>
      <c r="BR2173" s="31">
        <f t="shared" si="7490"/>
        <v>0</v>
      </c>
      <c r="BS2173" s="31">
        <f t="shared" si="7324"/>
        <v>11850.4</v>
      </c>
      <c r="BT2173" s="31">
        <f t="shared" si="7325"/>
        <v>12121.1</v>
      </c>
      <c r="BU2173" s="31">
        <f t="shared" si="7326"/>
        <v>12121.1</v>
      </c>
      <c r="BV2173" s="31">
        <f t="shared" si="7491"/>
        <v>0</v>
      </c>
      <c r="BW2173" s="31">
        <f t="shared" si="7492"/>
        <v>0</v>
      </c>
      <c r="BX2173" s="31">
        <f t="shared" si="7327"/>
        <v>11850.4</v>
      </c>
      <c r="BY2173" s="31">
        <f t="shared" si="7328"/>
        <v>12121.1</v>
      </c>
      <c r="BZ2173" s="31">
        <f t="shared" si="7329"/>
        <v>12121.1</v>
      </c>
      <c r="CA2173" s="31">
        <f t="shared" si="7499"/>
        <v>0</v>
      </c>
      <c r="CB2173" s="31">
        <f t="shared" si="7494"/>
        <v>0</v>
      </c>
      <c r="CC2173" s="31">
        <f t="shared" si="7495"/>
        <v>0</v>
      </c>
      <c r="CD2173" s="31">
        <f t="shared" si="7453"/>
        <v>11850.4</v>
      </c>
      <c r="CE2173" s="31">
        <f t="shared" si="7454"/>
        <v>12121.1</v>
      </c>
      <c r="CF2173" s="31">
        <f t="shared" si="7455"/>
        <v>12121.1</v>
      </c>
      <c r="CG2173" s="31">
        <f t="shared" si="7496"/>
        <v>0</v>
      </c>
      <c r="CH2173" s="24"/>
      <c r="CI2173" s="40"/>
      <c r="CL2173" s="1" t="s">
        <v>28</v>
      </c>
    </row>
    <row r="2174" ht="43.75">
      <c r="A2174" s="41" t="s">
        <v>1254</v>
      </c>
      <c r="B2174" s="41"/>
      <c r="C2174" s="39"/>
      <c r="D2174" s="16"/>
      <c r="E2174" s="39" t="s">
        <v>1255</v>
      </c>
      <c r="F2174" s="31">
        <f t="shared" si="7456"/>
        <v>11850.4</v>
      </c>
      <c r="G2174" s="31">
        <f t="shared" si="7457"/>
        <v>12121.1</v>
      </c>
      <c r="H2174" s="31">
        <f t="shared" si="7458"/>
        <v>12121.1</v>
      </c>
      <c r="I2174" s="31">
        <f t="shared" si="7459"/>
        <v>0</v>
      </c>
      <c r="J2174" s="31">
        <f t="shared" si="7460"/>
        <v>0</v>
      </c>
      <c r="K2174" s="31">
        <f t="shared" si="7461"/>
        <v>0</v>
      </c>
      <c r="L2174" s="31">
        <f t="shared" si="7294"/>
        <v>11850.4</v>
      </c>
      <c r="M2174" s="31">
        <f t="shared" si="7295"/>
        <v>12121.1</v>
      </c>
      <c r="N2174" s="31">
        <f t="shared" si="7296"/>
        <v>12121.1</v>
      </c>
      <c r="O2174" s="31">
        <f t="shared" si="7497"/>
        <v>0</v>
      </c>
      <c r="P2174" s="31">
        <f t="shared" si="7463"/>
        <v>0</v>
      </c>
      <c r="Q2174" s="31">
        <f t="shared" si="7464"/>
        <v>0</v>
      </c>
      <c r="R2174" s="31">
        <f t="shared" si="7297"/>
        <v>11850.4</v>
      </c>
      <c r="S2174" s="31">
        <f t="shared" si="7298"/>
        <v>12121.1</v>
      </c>
      <c r="T2174" s="31">
        <f t="shared" si="7299"/>
        <v>12121.1</v>
      </c>
      <c r="U2174" s="31">
        <f t="shared" si="7465"/>
        <v>0</v>
      </c>
      <c r="V2174" s="31">
        <f t="shared" si="7466"/>
        <v>0</v>
      </c>
      <c r="W2174" s="31">
        <f t="shared" si="7467"/>
        <v>0</v>
      </c>
      <c r="X2174" s="31">
        <f t="shared" si="7300"/>
        <v>11850.4</v>
      </c>
      <c r="Y2174" s="31">
        <f t="shared" si="7301"/>
        <v>12121.1</v>
      </c>
      <c r="Z2174" s="31">
        <f t="shared" si="7302"/>
        <v>12121.1</v>
      </c>
      <c r="AA2174" s="31">
        <f t="shared" si="7468"/>
        <v>0</v>
      </c>
      <c r="AB2174" s="31">
        <f t="shared" si="7469"/>
        <v>0</v>
      </c>
      <c r="AC2174" s="31">
        <f t="shared" si="7470"/>
        <v>0</v>
      </c>
      <c r="AD2174" s="31">
        <f t="shared" si="7303"/>
        <v>11850.4</v>
      </c>
      <c r="AE2174" s="31">
        <f t="shared" si="7304"/>
        <v>12121.1</v>
      </c>
      <c r="AF2174" s="31">
        <f t="shared" si="7305"/>
        <v>12121.1</v>
      </c>
      <c r="AG2174" s="31">
        <f t="shared" si="7471"/>
        <v>0</v>
      </c>
      <c r="AH2174" s="31">
        <f t="shared" si="7472"/>
        <v>0</v>
      </c>
      <c r="AI2174" s="31">
        <f t="shared" si="7473"/>
        <v>0</v>
      </c>
      <c r="AJ2174" s="31">
        <f t="shared" si="7306"/>
        <v>11850.4</v>
      </c>
      <c r="AK2174" s="31">
        <f t="shared" si="7307"/>
        <v>12121.1</v>
      </c>
      <c r="AL2174" s="31">
        <f t="shared" si="7308"/>
        <v>12121.1</v>
      </c>
      <c r="AM2174" s="31">
        <f t="shared" si="7474"/>
        <v>0</v>
      </c>
      <c r="AN2174" s="31">
        <f t="shared" si="7475"/>
        <v>0</v>
      </c>
      <c r="AO2174" s="31">
        <f t="shared" si="7476"/>
        <v>0</v>
      </c>
      <c r="AP2174" s="31">
        <f t="shared" si="7309"/>
        <v>11850.4</v>
      </c>
      <c r="AQ2174" s="31">
        <f t="shared" si="7310"/>
        <v>12121.1</v>
      </c>
      <c r="AR2174" s="31">
        <f t="shared" si="7311"/>
        <v>12121.1</v>
      </c>
      <c r="AS2174" s="31">
        <f t="shared" si="7477"/>
        <v>0</v>
      </c>
      <c r="AT2174" s="31">
        <f t="shared" si="7478"/>
        <v>0</v>
      </c>
      <c r="AU2174" s="31">
        <f t="shared" si="7479"/>
        <v>0</v>
      </c>
      <c r="AV2174" s="31">
        <f t="shared" si="7312"/>
        <v>11850.4</v>
      </c>
      <c r="AW2174" s="31">
        <f t="shared" si="7313"/>
        <v>12121.1</v>
      </c>
      <c r="AX2174" s="31">
        <f t="shared" si="7314"/>
        <v>12121.1</v>
      </c>
      <c r="AY2174" s="31">
        <f t="shared" si="7498"/>
        <v>0</v>
      </c>
      <c r="AZ2174" s="31">
        <f t="shared" si="7481"/>
        <v>0</v>
      </c>
      <c r="BA2174" s="31">
        <f t="shared" si="7482"/>
        <v>0</v>
      </c>
      <c r="BB2174" s="31">
        <f t="shared" si="7315"/>
        <v>11850.4</v>
      </c>
      <c r="BC2174" s="31">
        <f t="shared" si="7316"/>
        <v>12121.1</v>
      </c>
      <c r="BD2174" s="31">
        <f t="shared" si="7317"/>
        <v>12121.1</v>
      </c>
      <c r="BE2174" s="31">
        <f t="shared" si="7483"/>
        <v>0</v>
      </c>
      <c r="BF2174" s="31">
        <f t="shared" si="7484"/>
        <v>0</v>
      </c>
      <c r="BG2174" s="31">
        <f t="shared" si="7485"/>
        <v>0</v>
      </c>
      <c r="BH2174" s="31">
        <f t="shared" si="7318"/>
        <v>11850.4</v>
      </c>
      <c r="BI2174" s="31">
        <f t="shared" si="7319"/>
        <v>12121.1</v>
      </c>
      <c r="BJ2174" s="31">
        <f t="shared" si="7320"/>
        <v>12121.1</v>
      </c>
      <c r="BK2174" s="31">
        <f t="shared" si="7486"/>
        <v>0</v>
      </c>
      <c r="BL2174" s="31">
        <f t="shared" si="7487"/>
        <v>0</v>
      </c>
      <c r="BM2174" s="31">
        <f t="shared" si="7488"/>
        <v>0</v>
      </c>
      <c r="BN2174" s="31">
        <f t="shared" si="7321"/>
        <v>11850.4</v>
      </c>
      <c r="BO2174" s="31">
        <f t="shared" si="7322"/>
        <v>12121.1</v>
      </c>
      <c r="BP2174" s="31">
        <f t="shared" si="7323"/>
        <v>12121.1</v>
      </c>
      <c r="BQ2174" s="31">
        <f t="shared" si="7489"/>
        <v>0</v>
      </c>
      <c r="BR2174" s="31">
        <f t="shared" si="7490"/>
        <v>0</v>
      </c>
      <c r="BS2174" s="31">
        <f t="shared" si="7324"/>
        <v>11850.4</v>
      </c>
      <c r="BT2174" s="31">
        <f t="shared" si="7325"/>
        <v>12121.1</v>
      </c>
      <c r="BU2174" s="31">
        <f t="shared" si="7326"/>
        <v>12121.1</v>
      </c>
      <c r="BV2174" s="31">
        <f t="shared" si="7491"/>
        <v>0</v>
      </c>
      <c r="BW2174" s="31">
        <f t="shared" si="7492"/>
        <v>0</v>
      </c>
      <c r="BX2174" s="31">
        <f t="shared" si="7327"/>
        <v>11850.4</v>
      </c>
      <c r="BY2174" s="31">
        <f t="shared" si="7328"/>
        <v>12121.1</v>
      </c>
      <c r="BZ2174" s="31">
        <f t="shared" si="7329"/>
        <v>12121.1</v>
      </c>
      <c r="CA2174" s="31">
        <f t="shared" si="7499"/>
        <v>0</v>
      </c>
      <c r="CB2174" s="31">
        <f t="shared" si="7494"/>
        <v>0</v>
      </c>
      <c r="CC2174" s="31">
        <f t="shared" si="7495"/>
        <v>0</v>
      </c>
      <c r="CD2174" s="31">
        <f t="shared" si="7453"/>
        <v>11850.4</v>
      </c>
      <c r="CE2174" s="31">
        <f t="shared" si="7454"/>
        <v>12121.1</v>
      </c>
      <c r="CF2174" s="31">
        <f t="shared" si="7455"/>
        <v>12121.1</v>
      </c>
      <c r="CG2174" s="31">
        <f t="shared" si="7496"/>
        <v>0</v>
      </c>
      <c r="CH2174" s="24"/>
      <c r="CI2174" s="40"/>
      <c r="CO2174" s="1" t="s">
        <v>31</v>
      </c>
    </row>
    <row r="2175" ht="29.850000000000001">
      <c r="A2175" s="41" t="s">
        <v>1254</v>
      </c>
      <c r="B2175" s="17">
        <v>200</v>
      </c>
      <c r="C2175" s="16"/>
      <c r="D2175" s="16"/>
      <c r="E2175" s="39" t="s">
        <v>40</v>
      </c>
      <c r="F2175" s="31">
        <f t="shared" si="7456"/>
        <v>11850.4</v>
      </c>
      <c r="G2175" s="31">
        <f t="shared" si="7457"/>
        <v>12121.1</v>
      </c>
      <c r="H2175" s="31">
        <f t="shared" si="7458"/>
        <v>12121.1</v>
      </c>
      <c r="I2175" s="31">
        <f t="shared" si="7459"/>
        <v>0</v>
      </c>
      <c r="J2175" s="31">
        <f t="shared" si="7460"/>
        <v>0</v>
      </c>
      <c r="K2175" s="31">
        <f t="shared" si="7461"/>
        <v>0</v>
      </c>
      <c r="L2175" s="31">
        <f t="shared" si="7294"/>
        <v>11850.4</v>
      </c>
      <c r="M2175" s="31">
        <f t="shared" si="7295"/>
        <v>12121.1</v>
      </c>
      <c r="N2175" s="31">
        <f t="shared" si="7296"/>
        <v>12121.1</v>
      </c>
      <c r="O2175" s="31">
        <f t="shared" si="7497"/>
        <v>0</v>
      </c>
      <c r="P2175" s="31">
        <f t="shared" si="7463"/>
        <v>0</v>
      </c>
      <c r="Q2175" s="31">
        <f t="shared" si="7464"/>
        <v>0</v>
      </c>
      <c r="R2175" s="31">
        <f t="shared" si="7297"/>
        <v>11850.4</v>
      </c>
      <c r="S2175" s="31">
        <f t="shared" si="7298"/>
        <v>12121.1</v>
      </c>
      <c r="T2175" s="31">
        <f t="shared" si="7299"/>
        <v>12121.1</v>
      </c>
      <c r="U2175" s="31">
        <f t="shared" si="7465"/>
        <v>0</v>
      </c>
      <c r="V2175" s="31">
        <f t="shared" si="7466"/>
        <v>0</v>
      </c>
      <c r="W2175" s="31">
        <f t="shared" si="7467"/>
        <v>0</v>
      </c>
      <c r="X2175" s="31">
        <f t="shared" si="7300"/>
        <v>11850.4</v>
      </c>
      <c r="Y2175" s="31">
        <f t="shared" si="7301"/>
        <v>12121.1</v>
      </c>
      <c r="Z2175" s="31">
        <f t="shared" si="7302"/>
        <v>12121.1</v>
      </c>
      <c r="AA2175" s="31">
        <f t="shared" si="7468"/>
        <v>0</v>
      </c>
      <c r="AB2175" s="31">
        <f t="shared" si="7469"/>
        <v>0</v>
      </c>
      <c r="AC2175" s="31">
        <f t="shared" si="7470"/>
        <v>0</v>
      </c>
      <c r="AD2175" s="31">
        <f t="shared" si="7303"/>
        <v>11850.4</v>
      </c>
      <c r="AE2175" s="31">
        <f t="shared" si="7304"/>
        <v>12121.1</v>
      </c>
      <c r="AF2175" s="31">
        <f t="shared" si="7305"/>
        <v>12121.1</v>
      </c>
      <c r="AG2175" s="31">
        <f t="shared" si="7471"/>
        <v>0</v>
      </c>
      <c r="AH2175" s="31">
        <f t="shared" si="7472"/>
        <v>0</v>
      </c>
      <c r="AI2175" s="31">
        <f t="shared" si="7473"/>
        <v>0</v>
      </c>
      <c r="AJ2175" s="31">
        <f t="shared" si="7306"/>
        <v>11850.4</v>
      </c>
      <c r="AK2175" s="31">
        <f t="shared" si="7307"/>
        <v>12121.1</v>
      </c>
      <c r="AL2175" s="31">
        <f t="shared" si="7308"/>
        <v>12121.1</v>
      </c>
      <c r="AM2175" s="31">
        <f t="shared" si="7474"/>
        <v>0</v>
      </c>
      <c r="AN2175" s="31">
        <f t="shared" si="7475"/>
        <v>0</v>
      </c>
      <c r="AO2175" s="31">
        <f t="shared" si="7476"/>
        <v>0</v>
      </c>
      <c r="AP2175" s="31">
        <f t="shared" si="7309"/>
        <v>11850.4</v>
      </c>
      <c r="AQ2175" s="31">
        <f t="shared" si="7310"/>
        <v>12121.1</v>
      </c>
      <c r="AR2175" s="31">
        <f t="shared" si="7311"/>
        <v>12121.1</v>
      </c>
      <c r="AS2175" s="31">
        <f t="shared" si="7477"/>
        <v>0</v>
      </c>
      <c r="AT2175" s="31">
        <f t="shared" si="7478"/>
        <v>0</v>
      </c>
      <c r="AU2175" s="31">
        <f t="shared" si="7479"/>
        <v>0</v>
      </c>
      <c r="AV2175" s="31">
        <f t="shared" si="7312"/>
        <v>11850.4</v>
      </c>
      <c r="AW2175" s="31">
        <f t="shared" si="7313"/>
        <v>12121.1</v>
      </c>
      <c r="AX2175" s="31">
        <f t="shared" si="7314"/>
        <v>12121.1</v>
      </c>
      <c r="AY2175" s="31">
        <f t="shared" si="7498"/>
        <v>0</v>
      </c>
      <c r="AZ2175" s="31">
        <f t="shared" si="7481"/>
        <v>0</v>
      </c>
      <c r="BA2175" s="31">
        <f t="shared" si="7482"/>
        <v>0</v>
      </c>
      <c r="BB2175" s="31">
        <f t="shared" si="7315"/>
        <v>11850.4</v>
      </c>
      <c r="BC2175" s="31">
        <f t="shared" si="7316"/>
        <v>12121.1</v>
      </c>
      <c r="BD2175" s="31">
        <f t="shared" si="7317"/>
        <v>12121.1</v>
      </c>
      <c r="BE2175" s="31">
        <f t="shared" si="7483"/>
        <v>0</v>
      </c>
      <c r="BF2175" s="31">
        <f t="shared" si="7484"/>
        <v>0</v>
      </c>
      <c r="BG2175" s="31">
        <f t="shared" si="7485"/>
        <v>0</v>
      </c>
      <c r="BH2175" s="31">
        <f t="shared" si="7318"/>
        <v>11850.4</v>
      </c>
      <c r="BI2175" s="31">
        <f t="shared" si="7319"/>
        <v>12121.1</v>
      </c>
      <c r="BJ2175" s="31">
        <f t="shared" si="7320"/>
        <v>12121.1</v>
      </c>
      <c r="BK2175" s="31">
        <f t="shared" si="7486"/>
        <v>0</v>
      </c>
      <c r="BL2175" s="31">
        <f t="shared" si="7487"/>
        <v>0</v>
      </c>
      <c r="BM2175" s="31">
        <f t="shared" si="7488"/>
        <v>0</v>
      </c>
      <c r="BN2175" s="31">
        <f t="shared" si="7321"/>
        <v>11850.4</v>
      </c>
      <c r="BO2175" s="31">
        <f t="shared" si="7322"/>
        <v>12121.1</v>
      </c>
      <c r="BP2175" s="31">
        <f t="shared" si="7323"/>
        <v>12121.1</v>
      </c>
      <c r="BQ2175" s="31">
        <f t="shared" si="7489"/>
        <v>0</v>
      </c>
      <c r="BR2175" s="31">
        <f t="shared" si="7490"/>
        <v>0</v>
      </c>
      <c r="BS2175" s="31">
        <f t="shared" si="7324"/>
        <v>11850.4</v>
      </c>
      <c r="BT2175" s="31">
        <f t="shared" si="7325"/>
        <v>12121.1</v>
      </c>
      <c r="BU2175" s="31">
        <f t="shared" si="7326"/>
        <v>12121.1</v>
      </c>
      <c r="BV2175" s="31">
        <f t="shared" si="7491"/>
        <v>0</v>
      </c>
      <c r="BW2175" s="31">
        <f t="shared" si="7492"/>
        <v>0</v>
      </c>
      <c r="BX2175" s="31">
        <f t="shared" si="7327"/>
        <v>11850.4</v>
      </c>
      <c r="BY2175" s="31">
        <f t="shared" si="7328"/>
        <v>12121.1</v>
      </c>
      <c r="BZ2175" s="31">
        <f t="shared" si="7329"/>
        <v>12121.1</v>
      </c>
      <c r="CA2175" s="31">
        <f t="shared" si="7499"/>
        <v>0</v>
      </c>
      <c r="CB2175" s="31">
        <f t="shared" si="7494"/>
        <v>0</v>
      </c>
      <c r="CC2175" s="31">
        <f t="shared" si="7495"/>
        <v>0</v>
      </c>
      <c r="CD2175" s="31">
        <f t="shared" si="7453"/>
        <v>11850.4</v>
      </c>
      <c r="CE2175" s="31">
        <f t="shared" si="7454"/>
        <v>12121.1</v>
      </c>
      <c r="CF2175" s="31">
        <f t="shared" si="7455"/>
        <v>12121.1</v>
      </c>
      <c r="CG2175" s="31">
        <f t="shared" si="7496"/>
        <v>0</v>
      </c>
      <c r="CH2175" s="24"/>
      <c r="CI2175" s="40"/>
      <c r="CM2175" s="1" t="s">
        <v>29</v>
      </c>
    </row>
    <row r="2176" ht="43.75">
      <c r="A2176" s="41" t="s">
        <v>1254</v>
      </c>
      <c r="B2176" s="17">
        <v>240</v>
      </c>
      <c r="C2176" s="16"/>
      <c r="D2176" s="16"/>
      <c r="E2176" s="39" t="s">
        <v>41</v>
      </c>
      <c r="F2176" s="31">
        <f t="shared" si="7456"/>
        <v>11850.4</v>
      </c>
      <c r="G2176" s="31">
        <f t="shared" si="7457"/>
        <v>12121.1</v>
      </c>
      <c r="H2176" s="31">
        <f t="shared" si="7458"/>
        <v>12121.1</v>
      </c>
      <c r="I2176" s="31">
        <f t="shared" si="7459"/>
        <v>0</v>
      </c>
      <c r="J2176" s="31">
        <f t="shared" si="7460"/>
        <v>0</v>
      </c>
      <c r="K2176" s="31">
        <f t="shared" si="7461"/>
        <v>0</v>
      </c>
      <c r="L2176" s="31">
        <f t="shared" si="7294"/>
        <v>11850.4</v>
      </c>
      <c r="M2176" s="31">
        <f t="shared" si="7295"/>
        <v>12121.1</v>
      </c>
      <c r="N2176" s="31">
        <f t="shared" si="7296"/>
        <v>12121.1</v>
      </c>
      <c r="O2176" s="31">
        <f t="shared" si="7497"/>
        <v>0</v>
      </c>
      <c r="P2176" s="31">
        <f t="shared" si="7463"/>
        <v>0</v>
      </c>
      <c r="Q2176" s="31">
        <f t="shared" si="7464"/>
        <v>0</v>
      </c>
      <c r="R2176" s="31">
        <f t="shared" si="7297"/>
        <v>11850.4</v>
      </c>
      <c r="S2176" s="31">
        <f t="shared" si="7298"/>
        <v>12121.1</v>
      </c>
      <c r="T2176" s="31">
        <f t="shared" si="7299"/>
        <v>12121.1</v>
      </c>
      <c r="U2176" s="31">
        <f t="shared" si="7465"/>
        <v>0</v>
      </c>
      <c r="V2176" s="31">
        <f t="shared" si="7466"/>
        <v>0</v>
      </c>
      <c r="W2176" s="31">
        <f t="shared" si="7467"/>
        <v>0</v>
      </c>
      <c r="X2176" s="31">
        <f t="shared" si="7300"/>
        <v>11850.4</v>
      </c>
      <c r="Y2176" s="31">
        <f t="shared" si="7301"/>
        <v>12121.1</v>
      </c>
      <c r="Z2176" s="31">
        <f t="shared" si="7302"/>
        <v>12121.1</v>
      </c>
      <c r="AA2176" s="31">
        <f t="shared" si="7468"/>
        <v>0</v>
      </c>
      <c r="AB2176" s="31">
        <f t="shared" si="7469"/>
        <v>0</v>
      </c>
      <c r="AC2176" s="31">
        <f t="shared" si="7470"/>
        <v>0</v>
      </c>
      <c r="AD2176" s="31">
        <f t="shared" si="7303"/>
        <v>11850.4</v>
      </c>
      <c r="AE2176" s="31">
        <f t="shared" si="7304"/>
        <v>12121.1</v>
      </c>
      <c r="AF2176" s="31">
        <f t="shared" si="7305"/>
        <v>12121.1</v>
      </c>
      <c r="AG2176" s="31">
        <f t="shared" si="7471"/>
        <v>0</v>
      </c>
      <c r="AH2176" s="31">
        <f t="shared" si="7472"/>
        <v>0</v>
      </c>
      <c r="AI2176" s="31">
        <f t="shared" si="7473"/>
        <v>0</v>
      </c>
      <c r="AJ2176" s="31">
        <f t="shared" si="7306"/>
        <v>11850.4</v>
      </c>
      <c r="AK2176" s="31">
        <f t="shared" si="7307"/>
        <v>12121.1</v>
      </c>
      <c r="AL2176" s="31">
        <f t="shared" si="7308"/>
        <v>12121.1</v>
      </c>
      <c r="AM2176" s="31">
        <f t="shared" si="7474"/>
        <v>0</v>
      </c>
      <c r="AN2176" s="31">
        <f t="shared" si="7475"/>
        <v>0</v>
      </c>
      <c r="AO2176" s="31">
        <f t="shared" si="7476"/>
        <v>0</v>
      </c>
      <c r="AP2176" s="31">
        <f t="shared" si="7309"/>
        <v>11850.4</v>
      </c>
      <c r="AQ2176" s="31">
        <f t="shared" si="7310"/>
        <v>12121.1</v>
      </c>
      <c r="AR2176" s="31">
        <f t="shared" si="7311"/>
        <v>12121.1</v>
      </c>
      <c r="AS2176" s="31">
        <f t="shared" si="7477"/>
        <v>0</v>
      </c>
      <c r="AT2176" s="31">
        <f t="shared" si="7478"/>
        <v>0</v>
      </c>
      <c r="AU2176" s="31">
        <f t="shared" si="7479"/>
        <v>0</v>
      </c>
      <c r="AV2176" s="31">
        <f t="shared" si="7312"/>
        <v>11850.4</v>
      </c>
      <c r="AW2176" s="31">
        <f t="shared" si="7313"/>
        <v>12121.1</v>
      </c>
      <c r="AX2176" s="31">
        <f t="shared" si="7314"/>
        <v>12121.1</v>
      </c>
      <c r="AY2176" s="31">
        <f t="shared" si="7498"/>
        <v>0</v>
      </c>
      <c r="AZ2176" s="31">
        <f t="shared" si="7481"/>
        <v>0</v>
      </c>
      <c r="BA2176" s="31">
        <f t="shared" si="7482"/>
        <v>0</v>
      </c>
      <c r="BB2176" s="31">
        <f t="shared" si="7315"/>
        <v>11850.4</v>
      </c>
      <c r="BC2176" s="31">
        <f t="shared" si="7316"/>
        <v>12121.1</v>
      </c>
      <c r="BD2176" s="31">
        <f t="shared" si="7317"/>
        <v>12121.1</v>
      </c>
      <c r="BE2176" s="31">
        <f t="shared" si="7483"/>
        <v>0</v>
      </c>
      <c r="BF2176" s="31">
        <f t="shared" si="7484"/>
        <v>0</v>
      </c>
      <c r="BG2176" s="31">
        <f t="shared" si="7485"/>
        <v>0</v>
      </c>
      <c r="BH2176" s="31">
        <f t="shared" si="7318"/>
        <v>11850.4</v>
      </c>
      <c r="BI2176" s="31">
        <f t="shared" si="7319"/>
        <v>12121.1</v>
      </c>
      <c r="BJ2176" s="31">
        <f t="shared" si="7320"/>
        <v>12121.1</v>
      </c>
      <c r="BK2176" s="31">
        <f t="shared" si="7486"/>
        <v>0</v>
      </c>
      <c r="BL2176" s="31">
        <f t="shared" si="7487"/>
        <v>0</v>
      </c>
      <c r="BM2176" s="31">
        <f t="shared" si="7488"/>
        <v>0</v>
      </c>
      <c r="BN2176" s="31">
        <f t="shared" si="7321"/>
        <v>11850.4</v>
      </c>
      <c r="BO2176" s="31">
        <f t="shared" si="7322"/>
        <v>12121.1</v>
      </c>
      <c r="BP2176" s="31">
        <f t="shared" si="7323"/>
        <v>12121.1</v>
      </c>
      <c r="BQ2176" s="31">
        <f t="shared" si="7489"/>
        <v>0</v>
      </c>
      <c r="BR2176" s="31">
        <f t="shared" si="7490"/>
        <v>0</v>
      </c>
      <c r="BS2176" s="31">
        <f t="shared" si="7324"/>
        <v>11850.4</v>
      </c>
      <c r="BT2176" s="31">
        <f t="shared" si="7325"/>
        <v>12121.1</v>
      </c>
      <c r="BU2176" s="31">
        <f t="shared" si="7326"/>
        <v>12121.1</v>
      </c>
      <c r="BV2176" s="31">
        <f t="shared" si="7491"/>
        <v>0</v>
      </c>
      <c r="BW2176" s="31">
        <f t="shared" si="7492"/>
        <v>0</v>
      </c>
      <c r="BX2176" s="31">
        <f t="shared" si="7327"/>
        <v>11850.4</v>
      </c>
      <c r="BY2176" s="31">
        <f t="shared" si="7328"/>
        <v>12121.1</v>
      </c>
      <c r="BZ2176" s="31">
        <f t="shared" si="7329"/>
        <v>12121.1</v>
      </c>
      <c r="CA2176" s="31">
        <f t="shared" si="7499"/>
        <v>0</v>
      </c>
      <c r="CB2176" s="31">
        <f t="shared" si="7494"/>
        <v>0</v>
      </c>
      <c r="CC2176" s="31">
        <f t="shared" si="7495"/>
        <v>0</v>
      </c>
      <c r="CD2176" s="31">
        <f t="shared" si="7453"/>
        <v>11850.4</v>
      </c>
      <c r="CE2176" s="31">
        <f t="shared" si="7454"/>
        <v>12121.1</v>
      </c>
      <c r="CF2176" s="31">
        <f t="shared" si="7455"/>
        <v>12121.1</v>
      </c>
      <c r="CG2176" s="31">
        <f t="shared" si="7496"/>
        <v>0</v>
      </c>
      <c r="CH2176" s="24"/>
      <c r="CI2176" s="40"/>
      <c r="CN2176" s="1" t="s">
        <v>30</v>
      </c>
    </row>
    <row r="2177" ht="29.850000000000001">
      <c r="A2177" s="41" t="s">
        <v>1254</v>
      </c>
      <c r="B2177" s="17">
        <v>240</v>
      </c>
      <c r="C2177" s="16" t="s">
        <v>395</v>
      </c>
      <c r="D2177" s="16" t="s">
        <v>625</v>
      </c>
      <c r="E2177" s="39" t="s">
        <v>626</v>
      </c>
      <c r="F2177" s="31">
        <v>11850.4</v>
      </c>
      <c r="G2177" s="31">
        <v>12121.1</v>
      </c>
      <c r="H2177" s="31">
        <v>12121.1</v>
      </c>
      <c r="I2177" s="31"/>
      <c r="J2177" s="31"/>
      <c r="K2177" s="31"/>
      <c r="L2177" s="31">
        <f t="shared" si="7294"/>
        <v>11850.4</v>
      </c>
      <c r="M2177" s="31">
        <f t="shared" si="7295"/>
        <v>12121.1</v>
      </c>
      <c r="N2177" s="31">
        <f t="shared" si="7296"/>
        <v>12121.1</v>
      </c>
      <c r="O2177" s="31"/>
      <c r="P2177" s="31"/>
      <c r="Q2177" s="31"/>
      <c r="R2177" s="31">
        <f t="shared" si="7297"/>
        <v>11850.4</v>
      </c>
      <c r="S2177" s="31">
        <f t="shared" si="7298"/>
        <v>12121.1</v>
      </c>
      <c r="T2177" s="31">
        <f t="shared" si="7299"/>
        <v>12121.1</v>
      </c>
      <c r="U2177" s="31"/>
      <c r="V2177" s="31"/>
      <c r="W2177" s="31"/>
      <c r="X2177" s="31">
        <f t="shared" si="7300"/>
        <v>11850.4</v>
      </c>
      <c r="Y2177" s="31">
        <f t="shared" si="7301"/>
        <v>12121.1</v>
      </c>
      <c r="Z2177" s="31">
        <f t="shared" si="7302"/>
        <v>12121.1</v>
      </c>
      <c r="AA2177" s="31"/>
      <c r="AB2177" s="31"/>
      <c r="AC2177" s="31"/>
      <c r="AD2177" s="31">
        <f t="shared" si="7303"/>
        <v>11850.4</v>
      </c>
      <c r="AE2177" s="31">
        <f t="shared" si="7304"/>
        <v>12121.1</v>
      </c>
      <c r="AF2177" s="31">
        <f t="shared" si="7305"/>
        <v>12121.1</v>
      </c>
      <c r="AG2177" s="31"/>
      <c r="AH2177" s="31"/>
      <c r="AI2177" s="31"/>
      <c r="AJ2177" s="31">
        <f t="shared" si="7306"/>
        <v>11850.4</v>
      </c>
      <c r="AK2177" s="31">
        <f t="shared" si="7307"/>
        <v>12121.1</v>
      </c>
      <c r="AL2177" s="31">
        <f t="shared" si="7308"/>
        <v>12121.1</v>
      </c>
      <c r="AM2177" s="31"/>
      <c r="AN2177" s="31"/>
      <c r="AO2177" s="31"/>
      <c r="AP2177" s="31">
        <f t="shared" si="7309"/>
        <v>11850.4</v>
      </c>
      <c r="AQ2177" s="31">
        <f t="shared" si="7310"/>
        <v>12121.1</v>
      </c>
      <c r="AR2177" s="31">
        <f t="shared" si="7311"/>
        <v>12121.1</v>
      </c>
      <c r="AS2177" s="31"/>
      <c r="AT2177" s="31"/>
      <c r="AU2177" s="31"/>
      <c r="AV2177" s="31">
        <f t="shared" si="7312"/>
        <v>11850.4</v>
      </c>
      <c r="AW2177" s="31">
        <f t="shared" si="7313"/>
        <v>12121.1</v>
      </c>
      <c r="AX2177" s="31">
        <f t="shared" si="7314"/>
        <v>12121.1</v>
      </c>
      <c r="AY2177" s="31"/>
      <c r="AZ2177" s="31"/>
      <c r="BA2177" s="31"/>
      <c r="BB2177" s="31">
        <f t="shared" si="7315"/>
        <v>11850.4</v>
      </c>
      <c r="BC2177" s="31">
        <f t="shared" si="7316"/>
        <v>12121.1</v>
      </c>
      <c r="BD2177" s="31">
        <f t="shared" si="7317"/>
        <v>12121.1</v>
      </c>
      <c r="BE2177" s="31"/>
      <c r="BF2177" s="31"/>
      <c r="BG2177" s="31"/>
      <c r="BH2177" s="31">
        <f t="shared" si="7318"/>
        <v>11850.4</v>
      </c>
      <c r="BI2177" s="31">
        <f t="shared" si="7319"/>
        <v>12121.1</v>
      </c>
      <c r="BJ2177" s="31">
        <f t="shared" si="7320"/>
        <v>12121.1</v>
      </c>
      <c r="BK2177" s="31"/>
      <c r="BL2177" s="31"/>
      <c r="BM2177" s="31"/>
      <c r="BN2177" s="31">
        <f t="shared" si="7321"/>
        <v>11850.4</v>
      </c>
      <c r="BO2177" s="31">
        <f t="shared" si="7322"/>
        <v>12121.1</v>
      </c>
      <c r="BP2177" s="31">
        <f t="shared" si="7323"/>
        <v>12121.1</v>
      </c>
      <c r="BQ2177" s="31"/>
      <c r="BR2177" s="31"/>
      <c r="BS2177" s="31">
        <f t="shared" si="7324"/>
        <v>11850.4</v>
      </c>
      <c r="BT2177" s="31">
        <f t="shared" si="7325"/>
        <v>12121.1</v>
      </c>
      <c r="BU2177" s="31">
        <f t="shared" si="7326"/>
        <v>12121.1</v>
      </c>
      <c r="BV2177" s="31"/>
      <c r="BW2177" s="31"/>
      <c r="BX2177" s="31">
        <f t="shared" si="7327"/>
        <v>11850.4</v>
      </c>
      <c r="BY2177" s="31">
        <f t="shared" si="7328"/>
        <v>12121.1</v>
      </c>
      <c r="BZ2177" s="31">
        <f t="shared" si="7329"/>
        <v>12121.1</v>
      </c>
      <c r="CA2177" s="31"/>
      <c r="CB2177" s="31"/>
      <c r="CC2177" s="31"/>
      <c r="CD2177" s="31">
        <f t="shared" si="7453"/>
        <v>11850.4</v>
      </c>
      <c r="CE2177" s="31">
        <f t="shared" si="7454"/>
        <v>12121.1</v>
      </c>
      <c r="CF2177" s="31">
        <f t="shared" si="7455"/>
        <v>12121.1</v>
      </c>
      <c r="CG2177" s="31"/>
      <c r="CH2177" s="24"/>
      <c r="CI2177" s="40"/>
    </row>
    <row r="2178" s="26" customFormat="1" ht="29.850000000000001">
      <c r="A2178" s="27" t="s">
        <v>1256</v>
      </c>
      <c r="B2178" s="28"/>
      <c r="C2178" s="27"/>
      <c r="D2178" s="27"/>
      <c r="E2178" s="29" t="s">
        <v>1257</v>
      </c>
      <c r="F2178" s="30">
        <f>F2179+F2200</f>
        <v>24205.099999999999</v>
      </c>
      <c r="G2178" s="30">
        <f>G2179+G2200</f>
        <v>21114.700000000001</v>
      </c>
      <c r="H2178" s="30">
        <f>H2179+H2200</f>
        <v>18200.599999999999</v>
      </c>
      <c r="I2178" s="30">
        <f>I2179+I2200</f>
        <v>0</v>
      </c>
      <c r="J2178" s="30">
        <f>J2179+J2200</f>
        <v>0</v>
      </c>
      <c r="K2178" s="30">
        <f>K2179+K2200</f>
        <v>0</v>
      </c>
      <c r="L2178" s="30">
        <f t="shared" si="7294"/>
        <v>24205.099999999999</v>
      </c>
      <c r="M2178" s="30">
        <f t="shared" si="7295"/>
        <v>21114.700000000001</v>
      </c>
      <c r="N2178" s="30">
        <f t="shared" si="7296"/>
        <v>18200.599999999999</v>
      </c>
      <c r="O2178" s="30">
        <f>O2179+O2200</f>
        <v>0</v>
      </c>
      <c r="P2178" s="30">
        <f>P2179+P2200</f>
        <v>0</v>
      </c>
      <c r="Q2178" s="30">
        <f>Q2179+Q2200</f>
        <v>0</v>
      </c>
      <c r="R2178" s="30">
        <f t="shared" si="7297"/>
        <v>24205.099999999999</v>
      </c>
      <c r="S2178" s="30">
        <f t="shared" si="7298"/>
        <v>21114.700000000001</v>
      </c>
      <c r="T2178" s="30">
        <f t="shared" si="7299"/>
        <v>18200.599999999999</v>
      </c>
      <c r="U2178" s="30">
        <f>U2179+U2200</f>
        <v>0</v>
      </c>
      <c r="V2178" s="30">
        <f>V2179+V2200</f>
        <v>0</v>
      </c>
      <c r="W2178" s="30">
        <f>W2179+W2200</f>
        <v>0</v>
      </c>
      <c r="X2178" s="30">
        <f t="shared" si="7300"/>
        <v>24205.099999999999</v>
      </c>
      <c r="Y2178" s="30">
        <f t="shared" si="7301"/>
        <v>21114.700000000001</v>
      </c>
      <c r="Z2178" s="30">
        <f t="shared" si="7302"/>
        <v>18200.599999999999</v>
      </c>
      <c r="AA2178" s="30">
        <f>AA2179+AA2200</f>
        <v>0</v>
      </c>
      <c r="AB2178" s="30">
        <f>AB2179+AB2200</f>
        <v>0</v>
      </c>
      <c r="AC2178" s="30">
        <f>AC2179+AC2200</f>
        <v>0</v>
      </c>
      <c r="AD2178" s="30">
        <f t="shared" si="7303"/>
        <v>24205.099999999999</v>
      </c>
      <c r="AE2178" s="30">
        <f t="shared" si="7304"/>
        <v>21114.700000000001</v>
      </c>
      <c r="AF2178" s="30">
        <f t="shared" si="7305"/>
        <v>18200.599999999999</v>
      </c>
      <c r="AG2178" s="30">
        <f>AG2179+AG2200</f>
        <v>0</v>
      </c>
      <c r="AH2178" s="30">
        <f>AH2179+AH2200</f>
        <v>0</v>
      </c>
      <c r="AI2178" s="30">
        <f>AI2179+AI2200</f>
        <v>0</v>
      </c>
      <c r="AJ2178" s="30">
        <f t="shared" si="7306"/>
        <v>24205.099999999999</v>
      </c>
      <c r="AK2178" s="30">
        <f t="shared" si="7307"/>
        <v>21114.700000000001</v>
      </c>
      <c r="AL2178" s="30">
        <f t="shared" si="7308"/>
        <v>18200.599999999999</v>
      </c>
      <c r="AM2178" s="30">
        <f>AM2179+AM2200</f>
        <v>0</v>
      </c>
      <c r="AN2178" s="30">
        <f>AN2179+AN2200</f>
        <v>0</v>
      </c>
      <c r="AO2178" s="30">
        <f>AO2179+AO2200</f>
        <v>0</v>
      </c>
      <c r="AP2178" s="30">
        <f t="shared" si="7309"/>
        <v>24205.099999999999</v>
      </c>
      <c r="AQ2178" s="30">
        <f t="shared" si="7310"/>
        <v>21114.700000000001</v>
      </c>
      <c r="AR2178" s="30">
        <f t="shared" si="7311"/>
        <v>18200.599999999999</v>
      </c>
      <c r="AS2178" s="30">
        <f>AS2179+AS2200</f>
        <v>0</v>
      </c>
      <c r="AT2178" s="30">
        <f>AT2179+AT2200</f>
        <v>0</v>
      </c>
      <c r="AU2178" s="30">
        <f>AU2179+AU2200</f>
        <v>0</v>
      </c>
      <c r="AV2178" s="30">
        <f t="shared" si="7312"/>
        <v>24205.099999999999</v>
      </c>
      <c r="AW2178" s="30">
        <f t="shared" si="7313"/>
        <v>21114.700000000001</v>
      </c>
      <c r="AX2178" s="30">
        <f t="shared" si="7314"/>
        <v>18200.599999999999</v>
      </c>
      <c r="AY2178" s="30">
        <f>AY2179+AY2200</f>
        <v>-568.05100000000016</v>
      </c>
      <c r="AZ2178" s="30">
        <f>AZ2179+AZ2200</f>
        <v>0</v>
      </c>
      <c r="BA2178" s="30">
        <f>BA2179+BA2200</f>
        <v>0</v>
      </c>
      <c r="BB2178" s="30">
        <f t="shared" si="7315"/>
        <v>23637.048999999999</v>
      </c>
      <c r="BC2178" s="30">
        <f t="shared" si="7316"/>
        <v>21114.700000000001</v>
      </c>
      <c r="BD2178" s="30">
        <f t="shared" si="7317"/>
        <v>18200.599999999999</v>
      </c>
      <c r="BE2178" s="30">
        <f>BE2179+BE2200</f>
        <v>0</v>
      </c>
      <c r="BF2178" s="30">
        <f>BF2179+BF2200</f>
        <v>0</v>
      </c>
      <c r="BG2178" s="30">
        <f>BG2179+BG2200</f>
        <v>0</v>
      </c>
      <c r="BH2178" s="30">
        <f t="shared" si="7318"/>
        <v>23637.048999999999</v>
      </c>
      <c r="BI2178" s="30">
        <f t="shared" si="7319"/>
        <v>21114.700000000001</v>
      </c>
      <c r="BJ2178" s="30">
        <f t="shared" si="7320"/>
        <v>18200.599999999999</v>
      </c>
      <c r="BK2178" s="30">
        <f>BK2179+BK2200</f>
        <v>0</v>
      </c>
      <c r="BL2178" s="30">
        <f>BL2179+BL2200</f>
        <v>0</v>
      </c>
      <c r="BM2178" s="30">
        <f>BM2179+BM2200</f>
        <v>0</v>
      </c>
      <c r="BN2178" s="30">
        <f t="shared" si="7321"/>
        <v>23637.048999999999</v>
      </c>
      <c r="BO2178" s="30">
        <f t="shared" si="7322"/>
        <v>21114.700000000001</v>
      </c>
      <c r="BP2178" s="30">
        <f t="shared" si="7323"/>
        <v>18200.599999999999</v>
      </c>
      <c r="BQ2178" s="30">
        <f>BQ2179+BQ2200</f>
        <v>0</v>
      </c>
      <c r="BR2178" s="30">
        <f>BR2179+BR2200</f>
        <v>0</v>
      </c>
      <c r="BS2178" s="31">
        <f t="shared" si="7324"/>
        <v>23637.048999999999</v>
      </c>
      <c r="BT2178" s="31">
        <f t="shared" si="7325"/>
        <v>21114.700000000001</v>
      </c>
      <c r="BU2178" s="31">
        <f t="shared" si="7326"/>
        <v>18200.599999999999</v>
      </c>
      <c r="BV2178" s="30">
        <f>BV2179+BV2200</f>
        <v>0</v>
      </c>
      <c r="BW2178" s="30">
        <f>BW2179+BW2200</f>
        <v>0</v>
      </c>
      <c r="BX2178" s="30">
        <f t="shared" si="7327"/>
        <v>23637.048999999999</v>
      </c>
      <c r="BY2178" s="30">
        <f t="shared" si="7328"/>
        <v>21114.700000000001</v>
      </c>
      <c r="BZ2178" s="30">
        <f t="shared" si="7329"/>
        <v>18200.599999999999</v>
      </c>
      <c r="CA2178" s="30">
        <f>CA2179+CA2200</f>
        <v>0</v>
      </c>
      <c r="CB2178" s="30">
        <f>CB2179+CB2200</f>
        <v>0</v>
      </c>
      <c r="CC2178" s="30">
        <f>CC2179+CC2200</f>
        <v>0</v>
      </c>
      <c r="CD2178" s="30">
        <f t="shared" si="7453"/>
        <v>23637.048999999999</v>
      </c>
      <c r="CE2178" s="30">
        <f t="shared" si="7454"/>
        <v>21114.700000000001</v>
      </c>
      <c r="CF2178" s="30">
        <f t="shared" si="7455"/>
        <v>18200.599999999999</v>
      </c>
      <c r="CG2178" s="30">
        <f>CG2179+CG2200</f>
        <v>0</v>
      </c>
      <c r="CH2178" s="24"/>
      <c r="CI2178" s="32"/>
      <c r="CJ2178" s="26" t="s">
        <v>26</v>
      </c>
    </row>
    <row r="2179" s="33" customFormat="1" ht="57.700000000000003">
      <c r="A2179" s="34" t="s">
        <v>1258</v>
      </c>
      <c r="B2179" s="35"/>
      <c r="C2179" s="34"/>
      <c r="D2179" s="34"/>
      <c r="E2179" s="36" t="s">
        <v>1259</v>
      </c>
      <c r="F2179" s="37">
        <f>F2180</f>
        <v>7048.3000000000002</v>
      </c>
      <c r="G2179" s="37">
        <f>G2180</f>
        <v>6135.8000000000002</v>
      </c>
      <c r="H2179" s="37">
        <f>H2180</f>
        <v>3617.8000000000002</v>
      </c>
      <c r="I2179" s="37">
        <f>I2180</f>
        <v>0</v>
      </c>
      <c r="J2179" s="37">
        <f>J2180</f>
        <v>0</v>
      </c>
      <c r="K2179" s="37">
        <f>K2180</f>
        <v>0</v>
      </c>
      <c r="L2179" s="37">
        <f t="shared" si="7294"/>
        <v>7048.3000000000002</v>
      </c>
      <c r="M2179" s="37">
        <f t="shared" si="7295"/>
        <v>6135.8000000000002</v>
      </c>
      <c r="N2179" s="37">
        <f t="shared" si="7296"/>
        <v>3617.8000000000002</v>
      </c>
      <c r="O2179" s="37">
        <f>O2180</f>
        <v>0</v>
      </c>
      <c r="P2179" s="37">
        <f>P2180</f>
        <v>0</v>
      </c>
      <c r="Q2179" s="37">
        <f>Q2180</f>
        <v>0</v>
      </c>
      <c r="R2179" s="37">
        <f t="shared" si="7297"/>
        <v>7048.3000000000002</v>
      </c>
      <c r="S2179" s="37">
        <f t="shared" si="7298"/>
        <v>6135.8000000000002</v>
      </c>
      <c r="T2179" s="37">
        <f t="shared" si="7299"/>
        <v>3617.8000000000002</v>
      </c>
      <c r="U2179" s="37">
        <f>U2180</f>
        <v>0</v>
      </c>
      <c r="V2179" s="37">
        <f>V2180</f>
        <v>0</v>
      </c>
      <c r="W2179" s="37">
        <f>W2180</f>
        <v>0</v>
      </c>
      <c r="X2179" s="37">
        <f t="shared" si="7300"/>
        <v>7048.3000000000002</v>
      </c>
      <c r="Y2179" s="37">
        <f t="shared" si="7301"/>
        <v>6135.8000000000002</v>
      </c>
      <c r="Z2179" s="37">
        <f t="shared" si="7302"/>
        <v>3617.8000000000002</v>
      </c>
      <c r="AA2179" s="37">
        <f>AA2180</f>
        <v>0</v>
      </c>
      <c r="AB2179" s="37">
        <f>AB2180</f>
        <v>0</v>
      </c>
      <c r="AC2179" s="37">
        <f>AC2180</f>
        <v>0</v>
      </c>
      <c r="AD2179" s="37">
        <f t="shared" si="7303"/>
        <v>7048.3000000000002</v>
      </c>
      <c r="AE2179" s="37">
        <f t="shared" si="7304"/>
        <v>6135.8000000000002</v>
      </c>
      <c r="AF2179" s="37">
        <f t="shared" si="7305"/>
        <v>3617.8000000000002</v>
      </c>
      <c r="AG2179" s="37">
        <f>AG2180</f>
        <v>0</v>
      </c>
      <c r="AH2179" s="37">
        <f>AH2180</f>
        <v>0</v>
      </c>
      <c r="AI2179" s="37">
        <f>AI2180</f>
        <v>0</v>
      </c>
      <c r="AJ2179" s="37">
        <f t="shared" si="7306"/>
        <v>7048.3000000000002</v>
      </c>
      <c r="AK2179" s="37">
        <f t="shared" si="7307"/>
        <v>6135.8000000000002</v>
      </c>
      <c r="AL2179" s="37">
        <f t="shared" si="7308"/>
        <v>3617.8000000000002</v>
      </c>
      <c r="AM2179" s="37">
        <f>AM2180</f>
        <v>0</v>
      </c>
      <c r="AN2179" s="37">
        <f>AN2180</f>
        <v>0</v>
      </c>
      <c r="AO2179" s="37">
        <f>AO2180</f>
        <v>0</v>
      </c>
      <c r="AP2179" s="37">
        <f t="shared" si="7309"/>
        <v>7048.3000000000002</v>
      </c>
      <c r="AQ2179" s="37">
        <f t="shared" si="7310"/>
        <v>6135.8000000000002</v>
      </c>
      <c r="AR2179" s="37">
        <f t="shared" si="7311"/>
        <v>3617.8000000000002</v>
      </c>
      <c r="AS2179" s="37">
        <f>AS2180</f>
        <v>0</v>
      </c>
      <c r="AT2179" s="37">
        <f>AT2180</f>
        <v>0</v>
      </c>
      <c r="AU2179" s="37">
        <f>AU2180</f>
        <v>0</v>
      </c>
      <c r="AV2179" s="37">
        <f t="shared" si="7312"/>
        <v>7048.3000000000002</v>
      </c>
      <c r="AW2179" s="37">
        <f t="shared" si="7313"/>
        <v>6135.8000000000002</v>
      </c>
      <c r="AX2179" s="37">
        <f t="shared" si="7314"/>
        <v>3617.8000000000002</v>
      </c>
      <c r="AY2179" s="37">
        <f>AY2180</f>
        <v>-568.05100000000016</v>
      </c>
      <c r="AZ2179" s="37">
        <f>AZ2180</f>
        <v>0</v>
      </c>
      <c r="BA2179" s="37">
        <f>BA2180</f>
        <v>0</v>
      </c>
      <c r="BB2179" s="37">
        <f t="shared" si="7315"/>
        <v>6480.2489999999998</v>
      </c>
      <c r="BC2179" s="37">
        <f t="shared" si="7316"/>
        <v>6135.8000000000002</v>
      </c>
      <c r="BD2179" s="37">
        <f t="shared" si="7317"/>
        <v>3617.8000000000002</v>
      </c>
      <c r="BE2179" s="37">
        <f>BE2180</f>
        <v>0</v>
      </c>
      <c r="BF2179" s="37">
        <f>BF2180</f>
        <v>0</v>
      </c>
      <c r="BG2179" s="37">
        <f>BG2180</f>
        <v>0</v>
      </c>
      <c r="BH2179" s="37">
        <f t="shared" si="7318"/>
        <v>6480.2489999999998</v>
      </c>
      <c r="BI2179" s="37">
        <f t="shared" si="7319"/>
        <v>6135.8000000000002</v>
      </c>
      <c r="BJ2179" s="37">
        <f t="shared" si="7320"/>
        <v>3617.8000000000002</v>
      </c>
      <c r="BK2179" s="37">
        <f>BK2180</f>
        <v>0</v>
      </c>
      <c r="BL2179" s="37">
        <f>BL2180</f>
        <v>0</v>
      </c>
      <c r="BM2179" s="37">
        <f>BM2180</f>
        <v>0</v>
      </c>
      <c r="BN2179" s="37">
        <f t="shared" si="7321"/>
        <v>6480.2489999999998</v>
      </c>
      <c r="BO2179" s="37">
        <f t="shared" si="7322"/>
        <v>6135.8000000000002</v>
      </c>
      <c r="BP2179" s="37">
        <f t="shared" si="7323"/>
        <v>3617.8000000000002</v>
      </c>
      <c r="BQ2179" s="37">
        <f>BQ2180</f>
        <v>0</v>
      </c>
      <c r="BR2179" s="37">
        <f>BR2180</f>
        <v>0</v>
      </c>
      <c r="BS2179" s="31">
        <f t="shared" si="7324"/>
        <v>6480.2489999999998</v>
      </c>
      <c r="BT2179" s="31">
        <f t="shared" si="7325"/>
        <v>6135.8000000000002</v>
      </c>
      <c r="BU2179" s="31">
        <f t="shared" si="7326"/>
        <v>3617.8000000000002</v>
      </c>
      <c r="BV2179" s="37">
        <f>BV2180</f>
        <v>0</v>
      </c>
      <c r="BW2179" s="37">
        <f>BW2180</f>
        <v>0</v>
      </c>
      <c r="BX2179" s="37">
        <f t="shared" si="7327"/>
        <v>6480.2489999999998</v>
      </c>
      <c r="BY2179" s="37">
        <f t="shared" si="7328"/>
        <v>6135.8000000000002</v>
      </c>
      <c r="BZ2179" s="37">
        <f t="shared" si="7329"/>
        <v>3617.8000000000002</v>
      </c>
      <c r="CA2179" s="37">
        <f>CA2180</f>
        <v>0</v>
      </c>
      <c r="CB2179" s="37">
        <f>CB2180</f>
        <v>0</v>
      </c>
      <c r="CC2179" s="37">
        <f>CC2180</f>
        <v>0</v>
      </c>
      <c r="CD2179" s="37">
        <f t="shared" si="7453"/>
        <v>6480.2489999999998</v>
      </c>
      <c r="CE2179" s="37">
        <f t="shared" si="7454"/>
        <v>6135.8000000000002</v>
      </c>
      <c r="CF2179" s="37">
        <f t="shared" si="7455"/>
        <v>3617.8000000000002</v>
      </c>
      <c r="CG2179" s="37">
        <f>CG2180</f>
        <v>0</v>
      </c>
      <c r="CH2179" s="24"/>
      <c r="CI2179" s="38"/>
      <c r="CK2179" s="33" t="s">
        <v>27</v>
      </c>
    </row>
    <row r="2180" ht="29.850000000000001">
      <c r="A2180" s="16" t="s">
        <v>1260</v>
      </c>
      <c r="B2180" s="17"/>
      <c r="C2180" s="16"/>
      <c r="D2180" s="16"/>
      <c r="E2180" s="39" t="s">
        <v>1261</v>
      </c>
      <c r="F2180" s="31">
        <f>F2181+F2188+F2192+F2196</f>
        <v>7048.3000000000002</v>
      </c>
      <c r="G2180" s="31">
        <f>G2181+G2188+G2192+G2196</f>
        <v>6135.8000000000002</v>
      </c>
      <c r="H2180" s="31">
        <f>H2181+H2188+H2192+H2196</f>
        <v>3617.8000000000002</v>
      </c>
      <c r="I2180" s="31">
        <f>I2181+I2188+I2192+I2196</f>
        <v>0</v>
      </c>
      <c r="J2180" s="31">
        <f>J2181+J2188+J2192+J2196</f>
        <v>0</v>
      </c>
      <c r="K2180" s="31">
        <f>K2181+K2188+K2192+K2196</f>
        <v>0</v>
      </c>
      <c r="L2180" s="31">
        <f t="shared" si="7294"/>
        <v>7048.3000000000002</v>
      </c>
      <c r="M2180" s="31">
        <f t="shared" si="7295"/>
        <v>6135.8000000000002</v>
      </c>
      <c r="N2180" s="31">
        <f t="shared" si="7296"/>
        <v>3617.8000000000002</v>
      </c>
      <c r="O2180" s="31">
        <f>O2181+O2188+O2192+O2196</f>
        <v>0</v>
      </c>
      <c r="P2180" s="31">
        <f>P2181+P2188+P2192+P2196</f>
        <v>0</v>
      </c>
      <c r="Q2180" s="31">
        <f>Q2181+Q2188+Q2192+Q2196</f>
        <v>0</v>
      </c>
      <c r="R2180" s="31">
        <f t="shared" si="7297"/>
        <v>7048.3000000000002</v>
      </c>
      <c r="S2180" s="31">
        <f t="shared" si="7298"/>
        <v>6135.8000000000002</v>
      </c>
      <c r="T2180" s="31">
        <f t="shared" si="7299"/>
        <v>3617.8000000000002</v>
      </c>
      <c r="U2180" s="31">
        <f>U2181+U2188+U2192+U2196</f>
        <v>0</v>
      </c>
      <c r="V2180" s="31">
        <f>V2181+V2188+V2192+V2196</f>
        <v>0</v>
      </c>
      <c r="W2180" s="31">
        <f>W2181+W2188+W2192+W2196</f>
        <v>0</v>
      </c>
      <c r="X2180" s="31">
        <f t="shared" si="7300"/>
        <v>7048.3000000000002</v>
      </c>
      <c r="Y2180" s="31">
        <f t="shared" si="7301"/>
        <v>6135.8000000000002</v>
      </c>
      <c r="Z2180" s="31">
        <f t="shared" si="7302"/>
        <v>3617.8000000000002</v>
      </c>
      <c r="AA2180" s="31">
        <f>AA2181+AA2188+AA2192+AA2196</f>
        <v>0</v>
      </c>
      <c r="AB2180" s="31">
        <f>AB2181+AB2188+AB2192+AB2196</f>
        <v>0</v>
      </c>
      <c r="AC2180" s="31">
        <f>AC2181+AC2188+AC2192+AC2196</f>
        <v>0</v>
      </c>
      <c r="AD2180" s="31">
        <f t="shared" si="7303"/>
        <v>7048.3000000000002</v>
      </c>
      <c r="AE2180" s="31">
        <f t="shared" si="7304"/>
        <v>6135.8000000000002</v>
      </c>
      <c r="AF2180" s="31">
        <f t="shared" si="7305"/>
        <v>3617.8000000000002</v>
      </c>
      <c r="AG2180" s="31">
        <f>AG2181+AG2188+AG2192+AG2196</f>
        <v>0</v>
      </c>
      <c r="AH2180" s="31">
        <f>AH2181+AH2188+AH2192+AH2196</f>
        <v>0</v>
      </c>
      <c r="AI2180" s="31">
        <f>AI2181+AI2188+AI2192+AI2196</f>
        <v>0</v>
      </c>
      <c r="AJ2180" s="31">
        <f t="shared" si="7306"/>
        <v>7048.3000000000002</v>
      </c>
      <c r="AK2180" s="31">
        <f t="shared" si="7307"/>
        <v>6135.8000000000002</v>
      </c>
      <c r="AL2180" s="31">
        <f t="shared" si="7308"/>
        <v>3617.8000000000002</v>
      </c>
      <c r="AM2180" s="31">
        <f>AM2181+AM2188+AM2192+AM2196</f>
        <v>0</v>
      </c>
      <c r="AN2180" s="31">
        <f>AN2181+AN2188+AN2192+AN2196</f>
        <v>0</v>
      </c>
      <c r="AO2180" s="31">
        <f>AO2181+AO2188+AO2192+AO2196</f>
        <v>0</v>
      </c>
      <c r="AP2180" s="31">
        <f t="shared" si="7309"/>
        <v>7048.3000000000002</v>
      </c>
      <c r="AQ2180" s="31">
        <f t="shared" si="7310"/>
        <v>6135.8000000000002</v>
      </c>
      <c r="AR2180" s="31">
        <f t="shared" si="7311"/>
        <v>3617.8000000000002</v>
      </c>
      <c r="AS2180" s="31">
        <f>AS2181+AS2188+AS2192+AS2196</f>
        <v>0</v>
      </c>
      <c r="AT2180" s="31">
        <f>AT2181+AT2188+AT2192+AT2196</f>
        <v>0</v>
      </c>
      <c r="AU2180" s="31">
        <f>AU2181+AU2188+AU2192+AU2196</f>
        <v>0</v>
      </c>
      <c r="AV2180" s="31">
        <f t="shared" si="7312"/>
        <v>7048.3000000000002</v>
      </c>
      <c r="AW2180" s="31">
        <f t="shared" si="7313"/>
        <v>6135.8000000000002</v>
      </c>
      <c r="AX2180" s="31">
        <f t="shared" si="7314"/>
        <v>3617.8000000000002</v>
      </c>
      <c r="AY2180" s="31">
        <f>AY2181+AY2188+AY2192+AY2196</f>
        <v>-568.05100000000016</v>
      </c>
      <c r="AZ2180" s="31">
        <f>AZ2181+AZ2188+AZ2192+AZ2196</f>
        <v>0</v>
      </c>
      <c r="BA2180" s="31">
        <f>BA2181+BA2188+BA2192+BA2196</f>
        <v>0</v>
      </c>
      <c r="BB2180" s="31">
        <f t="shared" si="7315"/>
        <v>6480.2489999999998</v>
      </c>
      <c r="BC2180" s="31">
        <f t="shared" si="7316"/>
        <v>6135.8000000000002</v>
      </c>
      <c r="BD2180" s="31">
        <f t="shared" si="7317"/>
        <v>3617.8000000000002</v>
      </c>
      <c r="BE2180" s="31">
        <f>BE2181+BE2188+BE2192+BE2196</f>
        <v>0</v>
      </c>
      <c r="BF2180" s="31">
        <f>BF2181+BF2188+BF2192+BF2196</f>
        <v>0</v>
      </c>
      <c r="BG2180" s="31">
        <f>BG2181+BG2188+BG2192+BG2196</f>
        <v>0</v>
      </c>
      <c r="BH2180" s="31">
        <f t="shared" si="7318"/>
        <v>6480.2489999999998</v>
      </c>
      <c r="BI2180" s="31">
        <f t="shared" si="7319"/>
        <v>6135.8000000000002</v>
      </c>
      <c r="BJ2180" s="31">
        <f t="shared" si="7320"/>
        <v>3617.8000000000002</v>
      </c>
      <c r="BK2180" s="31">
        <f>BK2181+BK2188+BK2192+BK2196</f>
        <v>0</v>
      </c>
      <c r="BL2180" s="31">
        <f>BL2181+BL2188+BL2192+BL2196</f>
        <v>0</v>
      </c>
      <c r="BM2180" s="31">
        <f>BM2181+BM2188+BM2192+BM2196</f>
        <v>0</v>
      </c>
      <c r="BN2180" s="31">
        <f t="shared" si="7321"/>
        <v>6480.2489999999998</v>
      </c>
      <c r="BO2180" s="31">
        <f t="shared" si="7322"/>
        <v>6135.8000000000002</v>
      </c>
      <c r="BP2180" s="31">
        <f t="shared" si="7323"/>
        <v>3617.8000000000002</v>
      </c>
      <c r="BQ2180" s="31">
        <f>BQ2181+BQ2188+BQ2192+BQ2196</f>
        <v>0</v>
      </c>
      <c r="BR2180" s="31">
        <f>BR2181+BR2188+BR2192+BR2196</f>
        <v>0</v>
      </c>
      <c r="BS2180" s="31">
        <f t="shared" si="7324"/>
        <v>6480.2489999999998</v>
      </c>
      <c r="BT2180" s="31">
        <f t="shared" si="7325"/>
        <v>6135.8000000000002</v>
      </c>
      <c r="BU2180" s="31">
        <f t="shared" si="7326"/>
        <v>3617.8000000000002</v>
      </c>
      <c r="BV2180" s="31">
        <f>BV2181+BV2188+BV2192+BV2196</f>
        <v>0</v>
      </c>
      <c r="BW2180" s="31">
        <f>BW2181+BW2188+BW2192+BW2196</f>
        <v>0</v>
      </c>
      <c r="BX2180" s="31">
        <f t="shared" si="7327"/>
        <v>6480.2489999999998</v>
      </c>
      <c r="BY2180" s="31">
        <f t="shared" si="7328"/>
        <v>6135.8000000000002</v>
      </c>
      <c r="BZ2180" s="31">
        <f t="shared" si="7329"/>
        <v>3617.8000000000002</v>
      </c>
      <c r="CA2180" s="31">
        <f>CA2181+CA2188+CA2192+CA2196</f>
        <v>0</v>
      </c>
      <c r="CB2180" s="31">
        <f>CB2181+CB2188+CB2192+CB2196</f>
        <v>0</v>
      </c>
      <c r="CC2180" s="31">
        <f>CC2181+CC2188+CC2192+CC2196</f>
        <v>0</v>
      </c>
      <c r="CD2180" s="31">
        <f t="shared" si="7453"/>
        <v>6480.2489999999998</v>
      </c>
      <c r="CE2180" s="31">
        <f t="shared" si="7454"/>
        <v>6135.8000000000002</v>
      </c>
      <c r="CF2180" s="31">
        <f t="shared" si="7455"/>
        <v>3617.8000000000002</v>
      </c>
      <c r="CG2180" s="31">
        <f>CG2181+CG2188+CG2192+CG2196</f>
        <v>0</v>
      </c>
      <c r="CH2180" s="24"/>
      <c r="CI2180" s="40"/>
      <c r="CL2180" s="1" t="s">
        <v>28</v>
      </c>
    </row>
    <row r="2181" ht="29.850000000000001">
      <c r="A2181" s="16" t="s">
        <v>1262</v>
      </c>
      <c r="B2181" s="17"/>
      <c r="C2181" s="16"/>
      <c r="D2181" s="16"/>
      <c r="E2181" s="39" t="s">
        <v>1263</v>
      </c>
      <c r="F2181" s="31">
        <f>F2182+F2185</f>
        <v>3678</v>
      </c>
      <c r="G2181" s="31">
        <f>G2182+G2185</f>
        <v>3548.4000000000001</v>
      </c>
      <c r="H2181" s="31">
        <f>H2182+H2185</f>
        <v>3513.4000000000001</v>
      </c>
      <c r="I2181" s="31">
        <f>I2182+I2185</f>
        <v>0</v>
      </c>
      <c r="J2181" s="31">
        <f>J2182+J2185</f>
        <v>0</v>
      </c>
      <c r="K2181" s="31">
        <f>K2182+K2185</f>
        <v>0</v>
      </c>
      <c r="L2181" s="31">
        <f t="shared" si="7294"/>
        <v>3678</v>
      </c>
      <c r="M2181" s="31">
        <f t="shared" si="7295"/>
        <v>3548.4000000000001</v>
      </c>
      <c r="N2181" s="31">
        <f t="shared" si="7296"/>
        <v>3513.4000000000001</v>
      </c>
      <c r="O2181" s="31">
        <f>O2182+O2185</f>
        <v>0</v>
      </c>
      <c r="P2181" s="31">
        <f>P2182+P2185</f>
        <v>0</v>
      </c>
      <c r="Q2181" s="31">
        <f>Q2182+Q2185</f>
        <v>0</v>
      </c>
      <c r="R2181" s="31">
        <f t="shared" si="7297"/>
        <v>3678</v>
      </c>
      <c r="S2181" s="31">
        <f t="shared" si="7298"/>
        <v>3548.4000000000001</v>
      </c>
      <c r="T2181" s="31">
        <f t="shared" si="7299"/>
        <v>3513.4000000000001</v>
      </c>
      <c r="U2181" s="31">
        <f>U2182+U2185</f>
        <v>0</v>
      </c>
      <c r="V2181" s="31">
        <f>V2182+V2185</f>
        <v>0</v>
      </c>
      <c r="W2181" s="31">
        <f>W2182+W2185</f>
        <v>0</v>
      </c>
      <c r="X2181" s="31">
        <f t="shared" si="7300"/>
        <v>3678</v>
      </c>
      <c r="Y2181" s="31">
        <f t="shared" si="7301"/>
        <v>3548.4000000000001</v>
      </c>
      <c r="Z2181" s="31">
        <f t="shared" si="7302"/>
        <v>3513.4000000000001</v>
      </c>
      <c r="AA2181" s="31">
        <f>AA2182+AA2185</f>
        <v>0</v>
      </c>
      <c r="AB2181" s="31">
        <f>AB2182+AB2185</f>
        <v>0</v>
      </c>
      <c r="AC2181" s="31">
        <f>AC2182+AC2185</f>
        <v>0</v>
      </c>
      <c r="AD2181" s="31">
        <f t="shared" si="7303"/>
        <v>3678</v>
      </c>
      <c r="AE2181" s="31">
        <f t="shared" si="7304"/>
        <v>3548.4000000000001</v>
      </c>
      <c r="AF2181" s="31">
        <f t="shared" si="7305"/>
        <v>3513.4000000000001</v>
      </c>
      <c r="AG2181" s="31">
        <f>AG2182+AG2185</f>
        <v>0</v>
      </c>
      <c r="AH2181" s="31">
        <f>AH2182+AH2185</f>
        <v>0</v>
      </c>
      <c r="AI2181" s="31">
        <f>AI2182+AI2185</f>
        <v>0</v>
      </c>
      <c r="AJ2181" s="31">
        <f t="shared" si="7306"/>
        <v>3678</v>
      </c>
      <c r="AK2181" s="31">
        <f t="shared" si="7307"/>
        <v>3548.4000000000001</v>
      </c>
      <c r="AL2181" s="31">
        <f t="shared" si="7308"/>
        <v>3513.4000000000001</v>
      </c>
      <c r="AM2181" s="31">
        <f>AM2182+AM2185</f>
        <v>0</v>
      </c>
      <c r="AN2181" s="31">
        <f>AN2182+AN2185</f>
        <v>0</v>
      </c>
      <c r="AO2181" s="31">
        <f>AO2182+AO2185</f>
        <v>0</v>
      </c>
      <c r="AP2181" s="31">
        <f t="shared" si="7309"/>
        <v>3678</v>
      </c>
      <c r="AQ2181" s="31">
        <f t="shared" si="7310"/>
        <v>3548.4000000000001</v>
      </c>
      <c r="AR2181" s="31">
        <f t="shared" si="7311"/>
        <v>3513.4000000000001</v>
      </c>
      <c r="AS2181" s="31">
        <f>AS2182+AS2185</f>
        <v>0</v>
      </c>
      <c r="AT2181" s="31">
        <f>AT2182+AT2185</f>
        <v>0</v>
      </c>
      <c r="AU2181" s="31">
        <f>AU2182+AU2185</f>
        <v>0</v>
      </c>
      <c r="AV2181" s="31">
        <f t="shared" si="7312"/>
        <v>3678</v>
      </c>
      <c r="AW2181" s="31">
        <f t="shared" si="7313"/>
        <v>3548.4000000000001</v>
      </c>
      <c r="AX2181" s="31">
        <f t="shared" si="7314"/>
        <v>3513.4000000000001</v>
      </c>
      <c r="AY2181" s="31">
        <f>AY2182+AY2185</f>
        <v>0</v>
      </c>
      <c r="AZ2181" s="31">
        <f>AZ2182+AZ2185</f>
        <v>0</v>
      </c>
      <c r="BA2181" s="31">
        <f>BA2182+BA2185</f>
        <v>0</v>
      </c>
      <c r="BB2181" s="31">
        <f t="shared" si="7315"/>
        <v>3678</v>
      </c>
      <c r="BC2181" s="31">
        <f t="shared" si="7316"/>
        <v>3548.4000000000001</v>
      </c>
      <c r="BD2181" s="31">
        <f t="shared" si="7317"/>
        <v>3513.4000000000001</v>
      </c>
      <c r="BE2181" s="31">
        <f>BE2182+BE2185</f>
        <v>0</v>
      </c>
      <c r="BF2181" s="31">
        <f>BF2182+BF2185</f>
        <v>0</v>
      </c>
      <c r="BG2181" s="31">
        <f>BG2182+BG2185</f>
        <v>0</v>
      </c>
      <c r="BH2181" s="31">
        <f t="shared" si="7318"/>
        <v>3678</v>
      </c>
      <c r="BI2181" s="31">
        <f t="shared" si="7319"/>
        <v>3548.4000000000001</v>
      </c>
      <c r="BJ2181" s="31">
        <f t="shared" si="7320"/>
        <v>3513.4000000000001</v>
      </c>
      <c r="BK2181" s="31">
        <f>BK2182+BK2185</f>
        <v>0</v>
      </c>
      <c r="BL2181" s="31">
        <f>BL2182+BL2185</f>
        <v>0</v>
      </c>
      <c r="BM2181" s="31">
        <f>BM2182+BM2185</f>
        <v>0</v>
      </c>
      <c r="BN2181" s="31">
        <f t="shared" si="7321"/>
        <v>3678</v>
      </c>
      <c r="BO2181" s="31">
        <f t="shared" si="7322"/>
        <v>3548.4000000000001</v>
      </c>
      <c r="BP2181" s="31">
        <f t="shared" si="7323"/>
        <v>3513.4000000000001</v>
      </c>
      <c r="BQ2181" s="31">
        <f>BQ2182+BQ2185</f>
        <v>0</v>
      </c>
      <c r="BR2181" s="31">
        <f>BR2182+BR2185</f>
        <v>0</v>
      </c>
      <c r="BS2181" s="31">
        <f t="shared" si="7324"/>
        <v>3678</v>
      </c>
      <c r="BT2181" s="31">
        <f t="shared" si="7325"/>
        <v>3548.4000000000001</v>
      </c>
      <c r="BU2181" s="31">
        <f t="shared" si="7326"/>
        <v>3513.4000000000001</v>
      </c>
      <c r="BV2181" s="31">
        <f>BV2182+BV2185</f>
        <v>0</v>
      </c>
      <c r="BW2181" s="31">
        <f>BW2182+BW2185</f>
        <v>0</v>
      </c>
      <c r="BX2181" s="31">
        <f t="shared" si="7327"/>
        <v>3678</v>
      </c>
      <c r="BY2181" s="31">
        <f t="shared" si="7328"/>
        <v>3548.4000000000001</v>
      </c>
      <c r="BZ2181" s="31">
        <f t="shared" si="7329"/>
        <v>3513.4000000000001</v>
      </c>
      <c r="CA2181" s="31">
        <f>CA2182+CA2185</f>
        <v>0</v>
      </c>
      <c r="CB2181" s="31">
        <f>CB2182+CB2185</f>
        <v>0</v>
      </c>
      <c r="CC2181" s="31">
        <f>CC2182+CC2185</f>
        <v>0</v>
      </c>
      <c r="CD2181" s="31">
        <f t="shared" si="7453"/>
        <v>3678</v>
      </c>
      <c r="CE2181" s="31">
        <f t="shared" si="7454"/>
        <v>3548.4000000000001</v>
      </c>
      <c r="CF2181" s="31">
        <f t="shared" si="7455"/>
        <v>3513.4000000000001</v>
      </c>
      <c r="CG2181" s="31">
        <f>CG2182+CG2185</f>
        <v>0</v>
      </c>
      <c r="CH2181" s="24"/>
      <c r="CI2181" s="40"/>
      <c r="CO2181" s="1" t="s">
        <v>31</v>
      </c>
    </row>
    <row r="2182" ht="29.850000000000001">
      <c r="A2182" s="16" t="s">
        <v>1262</v>
      </c>
      <c r="B2182" s="17">
        <v>200</v>
      </c>
      <c r="C2182" s="16"/>
      <c r="D2182" s="16"/>
      <c r="E2182" s="39" t="s">
        <v>40</v>
      </c>
      <c r="F2182" s="31">
        <f t="shared" ref="F2182:F2200" si="7500">F2183</f>
        <v>2584.4000000000001</v>
      </c>
      <c r="G2182" s="31">
        <f t="shared" ref="G2182:G2200" si="7501">G2183</f>
        <v>2570.4000000000001</v>
      </c>
      <c r="H2182" s="31">
        <f t="shared" ref="H2182:H2200" si="7502">H2183</f>
        <v>2535.4000000000001</v>
      </c>
      <c r="I2182" s="31">
        <f t="shared" ref="I2182:I2200" si="7503">I2183</f>
        <v>0</v>
      </c>
      <c r="J2182" s="31">
        <f t="shared" ref="J2182:J2200" si="7504">J2183</f>
        <v>0</v>
      </c>
      <c r="K2182" s="31">
        <f t="shared" ref="K2182:K2200" si="7505">K2183</f>
        <v>0</v>
      </c>
      <c r="L2182" s="31">
        <f t="shared" si="7294"/>
        <v>2584.4000000000001</v>
      </c>
      <c r="M2182" s="31">
        <f t="shared" si="7295"/>
        <v>2570.4000000000001</v>
      </c>
      <c r="N2182" s="31">
        <f t="shared" si="7296"/>
        <v>2535.4000000000001</v>
      </c>
      <c r="O2182" s="31">
        <f t="shared" ref="O2182:O2200" si="7506">O2183</f>
        <v>0</v>
      </c>
      <c r="P2182" s="31">
        <f t="shared" ref="P2182:P2200" si="7507">P2183</f>
        <v>0</v>
      </c>
      <c r="Q2182" s="31">
        <f t="shared" ref="Q2182:Q2200" si="7508">Q2183</f>
        <v>0</v>
      </c>
      <c r="R2182" s="31">
        <f t="shared" si="7297"/>
        <v>2584.4000000000001</v>
      </c>
      <c r="S2182" s="31">
        <f t="shared" si="7298"/>
        <v>2570.4000000000001</v>
      </c>
      <c r="T2182" s="31">
        <f t="shared" si="7299"/>
        <v>2535.4000000000001</v>
      </c>
      <c r="U2182" s="31">
        <f t="shared" ref="U2182:U2200" si="7509">U2183</f>
        <v>0</v>
      </c>
      <c r="V2182" s="31">
        <f t="shared" ref="V2182:V2200" si="7510">V2183</f>
        <v>0</v>
      </c>
      <c r="W2182" s="31">
        <f t="shared" ref="W2182:W2200" si="7511">W2183</f>
        <v>0</v>
      </c>
      <c r="X2182" s="31">
        <f t="shared" si="7300"/>
        <v>2584.4000000000001</v>
      </c>
      <c r="Y2182" s="31">
        <f t="shared" si="7301"/>
        <v>2570.4000000000001</v>
      </c>
      <c r="Z2182" s="31">
        <f t="shared" si="7302"/>
        <v>2535.4000000000001</v>
      </c>
      <c r="AA2182" s="31">
        <f t="shared" ref="AA2182:AA2200" si="7512">AA2183</f>
        <v>0</v>
      </c>
      <c r="AB2182" s="31">
        <f t="shared" ref="AB2182:AB2200" si="7513">AB2183</f>
        <v>0</v>
      </c>
      <c r="AC2182" s="31">
        <f t="shared" ref="AC2182:AC2200" si="7514">AC2183</f>
        <v>0</v>
      </c>
      <c r="AD2182" s="31">
        <f t="shared" si="7303"/>
        <v>2584.4000000000001</v>
      </c>
      <c r="AE2182" s="31">
        <f t="shared" si="7304"/>
        <v>2570.4000000000001</v>
      </c>
      <c r="AF2182" s="31">
        <f t="shared" si="7305"/>
        <v>2535.4000000000001</v>
      </c>
      <c r="AG2182" s="31">
        <f t="shared" ref="AG2182:AG2200" si="7515">AG2183</f>
        <v>0</v>
      </c>
      <c r="AH2182" s="31">
        <f t="shared" ref="AH2182:AH2200" si="7516">AH2183</f>
        <v>0</v>
      </c>
      <c r="AI2182" s="31">
        <f t="shared" ref="AI2182:AI2200" si="7517">AI2183</f>
        <v>0</v>
      </c>
      <c r="AJ2182" s="31">
        <f t="shared" si="7306"/>
        <v>2584.4000000000001</v>
      </c>
      <c r="AK2182" s="31">
        <f t="shared" si="7307"/>
        <v>2570.4000000000001</v>
      </c>
      <c r="AL2182" s="31">
        <f t="shared" si="7308"/>
        <v>2535.4000000000001</v>
      </c>
      <c r="AM2182" s="31">
        <f t="shared" ref="AM2182:AM2200" si="7518">AM2183</f>
        <v>0</v>
      </c>
      <c r="AN2182" s="31">
        <f t="shared" ref="AN2182:AN2200" si="7519">AN2183</f>
        <v>0</v>
      </c>
      <c r="AO2182" s="31">
        <f t="shared" ref="AO2182:AO2200" si="7520">AO2183</f>
        <v>0</v>
      </c>
      <c r="AP2182" s="31">
        <f t="shared" si="7309"/>
        <v>2584.4000000000001</v>
      </c>
      <c r="AQ2182" s="31">
        <f t="shared" si="7310"/>
        <v>2570.4000000000001</v>
      </c>
      <c r="AR2182" s="31">
        <f t="shared" si="7311"/>
        <v>2535.4000000000001</v>
      </c>
      <c r="AS2182" s="31">
        <f t="shared" ref="AS2182:AS2200" si="7521">AS2183</f>
        <v>0</v>
      </c>
      <c r="AT2182" s="31">
        <f t="shared" ref="AT2182:AT2200" si="7522">AT2183</f>
        <v>0</v>
      </c>
      <c r="AU2182" s="31">
        <f t="shared" ref="AU2182:AU2200" si="7523">AU2183</f>
        <v>0</v>
      </c>
      <c r="AV2182" s="31">
        <f t="shared" si="7312"/>
        <v>2584.4000000000001</v>
      </c>
      <c r="AW2182" s="31">
        <f t="shared" si="7313"/>
        <v>2570.4000000000001</v>
      </c>
      <c r="AX2182" s="31">
        <f t="shared" si="7314"/>
        <v>2535.4000000000001</v>
      </c>
      <c r="AY2182" s="31">
        <f t="shared" ref="AY2182:AY2194" si="7524">AY2183</f>
        <v>0</v>
      </c>
      <c r="AZ2182" s="31">
        <f t="shared" ref="AZ2182:AZ2200" si="7525">AZ2183</f>
        <v>0</v>
      </c>
      <c r="BA2182" s="31">
        <f t="shared" ref="BA2182:BA2200" si="7526">BA2183</f>
        <v>0</v>
      </c>
      <c r="BB2182" s="31">
        <f t="shared" si="7315"/>
        <v>2584.4000000000001</v>
      </c>
      <c r="BC2182" s="31">
        <f t="shared" si="7316"/>
        <v>2570.4000000000001</v>
      </c>
      <c r="BD2182" s="31">
        <f t="shared" si="7317"/>
        <v>2535.4000000000001</v>
      </c>
      <c r="BE2182" s="31">
        <f t="shared" ref="BE2182:BE2200" si="7527">BE2183</f>
        <v>0</v>
      </c>
      <c r="BF2182" s="31">
        <f t="shared" ref="BF2182:BF2200" si="7528">BF2183</f>
        <v>0</v>
      </c>
      <c r="BG2182" s="31">
        <f t="shared" ref="BG2182:BG2200" si="7529">BG2183</f>
        <v>0</v>
      </c>
      <c r="BH2182" s="31">
        <f t="shared" si="7318"/>
        <v>2584.4000000000001</v>
      </c>
      <c r="BI2182" s="31">
        <f t="shared" si="7319"/>
        <v>2570.4000000000001</v>
      </c>
      <c r="BJ2182" s="31">
        <f t="shared" si="7320"/>
        <v>2535.4000000000001</v>
      </c>
      <c r="BK2182" s="31">
        <f t="shared" ref="BK2182:BK2200" si="7530">BK2183</f>
        <v>0</v>
      </c>
      <c r="BL2182" s="31">
        <f t="shared" ref="BL2182:BL2200" si="7531">BL2183</f>
        <v>0</v>
      </c>
      <c r="BM2182" s="31">
        <f t="shared" ref="BM2182:BM2200" si="7532">BM2183</f>
        <v>0</v>
      </c>
      <c r="BN2182" s="31">
        <f t="shared" si="7321"/>
        <v>2584.4000000000001</v>
      </c>
      <c r="BO2182" s="31">
        <f t="shared" si="7322"/>
        <v>2570.4000000000001</v>
      </c>
      <c r="BP2182" s="31">
        <f t="shared" si="7323"/>
        <v>2535.4000000000001</v>
      </c>
      <c r="BQ2182" s="31">
        <f t="shared" ref="BQ2182:BQ2200" si="7533">BQ2183</f>
        <v>0</v>
      </c>
      <c r="BR2182" s="31">
        <f t="shared" ref="BR2182:BR2200" si="7534">BR2183</f>
        <v>0</v>
      </c>
      <c r="BS2182" s="31">
        <f t="shared" si="7324"/>
        <v>2584.4000000000001</v>
      </c>
      <c r="BT2182" s="31">
        <f t="shared" si="7325"/>
        <v>2570.4000000000001</v>
      </c>
      <c r="BU2182" s="31">
        <f t="shared" si="7326"/>
        <v>2535.4000000000001</v>
      </c>
      <c r="BV2182" s="31">
        <f t="shared" ref="BV2182:BV2200" si="7535">BV2183</f>
        <v>0</v>
      </c>
      <c r="BW2182" s="31">
        <f t="shared" ref="BW2182:BW2200" si="7536">BW2183</f>
        <v>0</v>
      </c>
      <c r="BX2182" s="31">
        <f t="shared" si="7327"/>
        <v>2584.4000000000001</v>
      </c>
      <c r="BY2182" s="31">
        <f t="shared" si="7328"/>
        <v>2570.4000000000001</v>
      </c>
      <c r="BZ2182" s="31">
        <f t="shared" si="7329"/>
        <v>2535.4000000000001</v>
      </c>
      <c r="CA2182" s="31">
        <f t="shared" ref="CA2182:CA2200" si="7537">CA2183</f>
        <v>0</v>
      </c>
      <c r="CB2182" s="31">
        <f t="shared" ref="CB2182:CB2200" si="7538">CB2183</f>
        <v>0</v>
      </c>
      <c r="CC2182" s="31">
        <f t="shared" ref="CC2182:CC2200" si="7539">CC2183</f>
        <v>0</v>
      </c>
      <c r="CD2182" s="31">
        <f t="shared" si="7453"/>
        <v>2584.4000000000001</v>
      </c>
      <c r="CE2182" s="31">
        <f t="shared" si="7454"/>
        <v>2570.4000000000001</v>
      </c>
      <c r="CF2182" s="31">
        <f t="shared" si="7455"/>
        <v>2535.4000000000001</v>
      </c>
      <c r="CG2182" s="31">
        <f t="shared" ref="CG2182:CG2200" si="7540">CG2183</f>
        <v>0</v>
      </c>
      <c r="CH2182" s="24"/>
      <c r="CI2182" s="40"/>
      <c r="CM2182" s="1" t="s">
        <v>29</v>
      </c>
    </row>
    <row r="2183" ht="43.75">
      <c r="A2183" s="16" t="s">
        <v>1262</v>
      </c>
      <c r="B2183" s="17">
        <v>240</v>
      </c>
      <c r="C2183" s="16"/>
      <c r="D2183" s="16"/>
      <c r="E2183" s="39" t="s">
        <v>41</v>
      </c>
      <c r="F2183" s="31">
        <f t="shared" si="7500"/>
        <v>2584.4000000000001</v>
      </c>
      <c r="G2183" s="31">
        <f t="shared" si="7501"/>
        <v>2570.4000000000001</v>
      </c>
      <c r="H2183" s="31">
        <f t="shared" si="7502"/>
        <v>2535.4000000000001</v>
      </c>
      <c r="I2183" s="31">
        <f t="shared" si="7503"/>
        <v>0</v>
      </c>
      <c r="J2183" s="31">
        <f t="shared" si="7504"/>
        <v>0</v>
      </c>
      <c r="K2183" s="31">
        <f t="shared" si="7505"/>
        <v>0</v>
      </c>
      <c r="L2183" s="31">
        <f t="shared" si="7294"/>
        <v>2584.4000000000001</v>
      </c>
      <c r="M2183" s="31">
        <f t="shared" si="7295"/>
        <v>2570.4000000000001</v>
      </c>
      <c r="N2183" s="31">
        <f t="shared" si="7296"/>
        <v>2535.4000000000001</v>
      </c>
      <c r="O2183" s="31">
        <f t="shared" si="7506"/>
        <v>0</v>
      </c>
      <c r="P2183" s="31">
        <f t="shared" si="7507"/>
        <v>0</v>
      </c>
      <c r="Q2183" s="31">
        <f t="shared" si="7508"/>
        <v>0</v>
      </c>
      <c r="R2183" s="31">
        <f t="shared" si="7297"/>
        <v>2584.4000000000001</v>
      </c>
      <c r="S2183" s="31">
        <f t="shared" si="7298"/>
        <v>2570.4000000000001</v>
      </c>
      <c r="T2183" s="31">
        <f t="shared" si="7299"/>
        <v>2535.4000000000001</v>
      </c>
      <c r="U2183" s="31">
        <f t="shared" si="7509"/>
        <v>0</v>
      </c>
      <c r="V2183" s="31">
        <f t="shared" si="7510"/>
        <v>0</v>
      </c>
      <c r="W2183" s="31">
        <f t="shared" si="7511"/>
        <v>0</v>
      </c>
      <c r="X2183" s="31">
        <f t="shared" si="7300"/>
        <v>2584.4000000000001</v>
      </c>
      <c r="Y2183" s="31">
        <f t="shared" si="7301"/>
        <v>2570.4000000000001</v>
      </c>
      <c r="Z2183" s="31">
        <f t="shared" si="7302"/>
        <v>2535.4000000000001</v>
      </c>
      <c r="AA2183" s="31">
        <f t="shared" si="7512"/>
        <v>0</v>
      </c>
      <c r="AB2183" s="31">
        <f t="shared" si="7513"/>
        <v>0</v>
      </c>
      <c r="AC2183" s="31">
        <f t="shared" si="7514"/>
        <v>0</v>
      </c>
      <c r="AD2183" s="31">
        <f t="shared" si="7303"/>
        <v>2584.4000000000001</v>
      </c>
      <c r="AE2183" s="31">
        <f t="shared" si="7304"/>
        <v>2570.4000000000001</v>
      </c>
      <c r="AF2183" s="31">
        <f t="shared" si="7305"/>
        <v>2535.4000000000001</v>
      </c>
      <c r="AG2183" s="31">
        <f t="shared" si="7515"/>
        <v>0</v>
      </c>
      <c r="AH2183" s="31">
        <f t="shared" si="7516"/>
        <v>0</v>
      </c>
      <c r="AI2183" s="31">
        <f t="shared" si="7517"/>
        <v>0</v>
      </c>
      <c r="AJ2183" s="31">
        <f t="shared" si="7306"/>
        <v>2584.4000000000001</v>
      </c>
      <c r="AK2183" s="31">
        <f t="shared" si="7307"/>
        <v>2570.4000000000001</v>
      </c>
      <c r="AL2183" s="31">
        <f t="shared" si="7308"/>
        <v>2535.4000000000001</v>
      </c>
      <c r="AM2183" s="31">
        <f t="shared" si="7518"/>
        <v>0</v>
      </c>
      <c r="AN2183" s="31">
        <f t="shared" si="7519"/>
        <v>0</v>
      </c>
      <c r="AO2183" s="31">
        <f t="shared" si="7520"/>
        <v>0</v>
      </c>
      <c r="AP2183" s="31">
        <f t="shared" si="7309"/>
        <v>2584.4000000000001</v>
      </c>
      <c r="AQ2183" s="31">
        <f t="shared" si="7310"/>
        <v>2570.4000000000001</v>
      </c>
      <c r="AR2183" s="31">
        <f t="shared" si="7311"/>
        <v>2535.4000000000001</v>
      </c>
      <c r="AS2183" s="31">
        <f t="shared" si="7521"/>
        <v>0</v>
      </c>
      <c r="AT2183" s="31">
        <f t="shared" si="7522"/>
        <v>0</v>
      </c>
      <c r="AU2183" s="31">
        <f t="shared" si="7523"/>
        <v>0</v>
      </c>
      <c r="AV2183" s="31">
        <f t="shared" si="7312"/>
        <v>2584.4000000000001</v>
      </c>
      <c r="AW2183" s="31">
        <f t="shared" si="7313"/>
        <v>2570.4000000000001</v>
      </c>
      <c r="AX2183" s="31">
        <f t="shared" si="7314"/>
        <v>2535.4000000000001</v>
      </c>
      <c r="AY2183" s="31">
        <f t="shared" si="7524"/>
        <v>0</v>
      </c>
      <c r="AZ2183" s="31">
        <f t="shared" si="7525"/>
        <v>0</v>
      </c>
      <c r="BA2183" s="31">
        <f t="shared" si="7526"/>
        <v>0</v>
      </c>
      <c r="BB2183" s="31">
        <f t="shared" si="7315"/>
        <v>2584.4000000000001</v>
      </c>
      <c r="BC2183" s="31">
        <f t="shared" si="7316"/>
        <v>2570.4000000000001</v>
      </c>
      <c r="BD2183" s="31">
        <f t="shared" si="7317"/>
        <v>2535.4000000000001</v>
      </c>
      <c r="BE2183" s="31">
        <f t="shared" si="7527"/>
        <v>0</v>
      </c>
      <c r="BF2183" s="31">
        <f t="shared" si="7528"/>
        <v>0</v>
      </c>
      <c r="BG2183" s="31">
        <f t="shared" si="7529"/>
        <v>0</v>
      </c>
      <c r="BH2183" s="31">
        <f t="shared" si="7318"/>
        <v>2584.4000000000001</v>
      </c>
      <c r="BI2183" s="31">
        <f t="shared" si="7319"/>
        <v>2570.4000000000001</v>
      </c>
      <c r="BJ2183" s="31">
        <f t="shared" si="7320"/>
        <v>2535.4000000000001</v>
      </c>
      <c r="BK2183" s="31">
        <f t="shared" si="7530"/>
        <v>0</v>
      </c>
      <c r="BL2183" s="31">
        <f t="shared" si="7531"/>
        <v>0</v>
      </c>
      <c r="BM2183" s="31">
        <f t="shared" si="7532"/>
        <v>0</v>
      </c>
      <c r="BN2183" s="31">
        <f t="shared" si="7321"/>
        <v>2584.4000000000001</v>
      </c>
      <c r="BO2183" s="31">
        <f t="shared" si="7322"/>
        <v>2570.4000000000001</v>
      </c>
      <c r="BP2183" s="31">
        <f t="shared" si="7323"/>
        <v>2535.4000000000001</v>
      </c>
      <c r="BQ2183" s="31">
        <f t="shared" si="7533"/>
        <v>0</v>
      </c>
      <c r="BR2183" s="31">
        <f t="shared" si="7534"/>
        <v>0</v>
      </c>
      <c r="BS2183" s="31">
        <f t="shared" si="7324"/>
        <v>2584.4000000000001</v>
      </c>
      <c r="BT2183" s="31">
        <f t="shared" si="7325"/>
        <v>2570.4000000000001</v>
      </c>
      <c r="BU2183" s="31">
        <f t="shared" si="7326"/>
        <v>2535.4000000000001</v>
      </c>
      <c r="BV2183" s="31">
        <f t="shared" si="7535"/>
        <v>0</v>
      </c>
      <c r="BW2183" s="31">
        <f t="shared" si="7536"/>
        <v>0</v>
      </c>
      <c r="BX2183" s="31">
        <f t="shared" si="7327"/>
        <v>2584.4000000000001</v>
      </c>
      <c r="BY2183" s="31">
        <f t="shared" si="7328"/>
        <v>2570.4000000000001</v>
      </c>
      <c r="BZ2183" s="31">
        <f t="shared" si="7329"/>
        <v>2535.4000000000001</v>
      </c>
      <c r="CA2183" s="31">
        <f t="shared" si="7537"/>
        <v>0</v>
      </c>
      <c r="CB2183" s="31">
        <f t="shared" si="7538"/>
        <v>0</v>
      </c>
      <c r="CC2183" s="31">
        <f t="shared" si="7539"/>
        <v>0</v>
      </c>
      <c r="CD2183" s="31">
        <f t="shared" si="7453"/>
        <v>2584.4000000000001</v>
      </c>
      <c r="CE2183" s="31">
        <f t="shared" si="7454"/>
        <v>2570.4000000000001</v>
      </c>
      <c r="CF2183" s="31">
        <f t="shared" si="7455"/>
        <v>2535.4000000000001</v>
      </c>
      <c r="CG2183" s="31">
        <f t="shared" si="7540"/>
        <v>0</v>
      </c>
      <c r="CH2183" s="24"/>
      <c r="CI2183" s="40"/>
      <c r="CN2183" s="1" t="s">
        <v>30</v>
      </c>
    </row>
    <row r="2184" ht="29.850000000000001">
      <c r="A2184" s="16" t="s">
        <v>1262</v>
      </c>
      <c r="B2184" s="17">
        <v>240</v>
      </c>
      <c r="C2184" s="16" t="s">
        <v>395</v>
      </c>
      <c r="D2184" s="16" t="s">
        <v>625</v>
      </c>
      <c r="E2184" s="39" t="s">
        <v>626</v>
      </c>
      <c r="F2184" s="31">
        <v>2584.4000000000001</v>
      </c>
      <c r="G2184" s="31">
        <v>2570.4000000000001</v>
      </c>
      <c r="H2184" s="31">
        <v>2535.4000000000001</v>
      </c>
      <c r="I2184" s="31"/>
      <c r="J2184" s="31"/>
      <c r="K2184" s="31"/>
      <c r="L2184" s="31">
        <f t="shared" si="7294"/>
        <v>2584.4000000000001</v>
      </c>
      <c r="M2184" s="31">
        <f t="shared" si="7295"/>
        <v>2570.4000000000001</v>
      </c>
      <c r="N2184" s="31">
        <f t="shared" si="7296"/>
        <v>2535.4000000000001</v>
      </c>
      <c r="O2184" s="31"/>
      <c r="P2184" s="31"/>
      <c r="Q2184" s="31"/>
      <c r="R2184" s="31">
        <f t="shared" si="7297"/>
        <v>2584.4000000000001</v>
      </c>
      <c r="S2184" s="31">
        <f t="shared" si="7298"/>
        <v>2570.4000000000001</v>
      </c>
      <c r="T2184" s="31">
        <f t="shared" si="7299"/>
        <v>2535.4000000000001</v>
      </c>
      <c r="U2184" s="31"/>
      <c r="V2184" s="31"/>
      <c r="W2184" s="31"/>
      <c r="X2184" s="31">
        <f t="shared" si="7300"/>
        <v>2584.4000000000001</v>
      </c>
      <c r="Y2184" s="31">
        <f t="shared" si="7301"/>
        <v>2570.4000000000001</v>
      </c>
      <c r="Z2184" s="31">
        <f t="shared" si="7302"/>
        <v>2535.4000000000001</v>
      </c>
      <c r="AA2184" s="31"/>
      <c r="AB2184" s="31"/>
      <c r="AC2184" s="31"/>
      <c r="AD2184" s="31">
        <f t="shared" si="7303"/>
        <v>2584.4000000000001</v>
      </c>
      <c r="AE2184" s="31">
        <f t="shared" si="7304"/>
        <v>2570.4000000000001</v>
      </c>
      <c r="AF2184" s="31">
        <f t="shared" si="7305"/>
        <v>2535.4000000000001</v>
      </c>
      <c r="AG2184" s="31"/>
      <c r="AH2184" s="31"/>
      <c r="AI2184" s="31"/>
      <c r="AJ2184" s="31">
        <f t="shared" si="7306"/>
        <v>2584.4000000000001</v>
      </c>
      <c r="AK2184" s="31">
        <f t="shared" si="7307"/>
        <v>2570.4000000000001</v>
      </c>
      <c r="AL2184" s="31">
        <f t="shared" si="7308"/>
        <v>2535.4000000000001</v>
      </c>
      <c r="AM2184" s="31"/>
      <c r="AN2184" s="31"/>
      <c r="AO2184" s="31"/>
      <c r="AP2184" s="31">
        <f t="shared" si="7309"/>
        <v>2584.4000000000001</v>
      </c>
      <c r="AQ2184" s="31">
        <f t="shared" si="7310"/>
        <v>2570.4000000000001</v>
      </c>
      <c r="AR2184" s="31">
        <f t="shared" si="7311"/>
        <v>2535.4000000000001</v>
      </c>
      <c r="AS2184" s="31"/>
      <c r="AT2184" s="31"/>
      <c r="AU2184" s="31"/>
      <c r="AV2184" s="31">
        <f t="shared" si="7312"/>
        <v>2584.4000000000001</v>
      </c>
      <c r="AW2184" s="31">
        <f t="shared" si="7313"/>
        <v>2570.4000000000001</v>
      </c>
      <c r="AX2184" s="31">
        <f t="shared" si="7314"/>
        <v>2535.4000000000001</v>
      </c>
      <c r="AY2184" s="31"/>
      <c r="AZ2184" s="31"/>
      <c r="BA2184" s="31"/>
      <c r="BB2184" s="31">
        <f t="shared" si="7315"/>
        <v>2584.4000000000001</v>
      </c>
      <c r="BC2184" s="31">
        <f t="shared" si="7316"/>
        <v>2570.4000000000001</v>
      </c>
      <c r="BD2184" s="31">
        <f t="shared" si="7317"/>
        <v>2535.4000000000001</v>
      </c>
      <c r="BE2184" s="31"/>
      <c r="BF2184" s="31"/>
      <c r="BG2184" s="31"/>
      <c r="BH2184" s="31">
        <f t="shared" si="7318"/>
        <v>2584.4000000000001</v>
      </c>
      <c r="BI2184" s="31">
        <f t="shared" si="7319"/>
        <v>2570.4000000000001</v>
      </c>
      <c r="BJ2184" s="31">
        <f t="shared" si="7320"/>
        <v>2535.4000000000001</v>
      </c>
      <c r="BK2184" s="31"/>
      <c r="BL2184" s="31"/>
      <c r="BM2184" s="31"/>
      <c r="BN2184" s="31">
        <f t="shared" si="7321"/>
        <v>2584.4000000000001</v>
      </c>
      <c r="BO2184" s="31">
        <f t="shared" si="7322"/>
        <v>2570.4000000000001</v>
      </c>
      <c r="BP2184" s="31">
        <f t="shared" si="7323"/>
        <v>2535.4000000000001</v>
      </c>
      <c r="BQ2184" s="31"/>
      <c r="BR2184" s="31"/>
      <c r="BS2184" s="31">
        <f t="shared" si="7324"/>
        <v>2584.4000000000001</v>
      </c>
      <c r="BT2184" s="31">
        <f t="shared" si="7325"/>
        <v>2570.4000000000001</v>
      </c>
      <c r="BU2184" s="31">
        <f t="shared" si="7326"/>
        <v>2535.4000000000001</v>
      </c>
      <c r="BV2184" s="31"/>
      <c r="BW2184" s="31"/>
      <c r="BX2184" s="31">
        <f t="shared" si="7327"/>
        <v>2584.4000000000001</v>
      </c>
      <c r="BY2184" s="31">
        <f t="shared" si="7328"/>
        <v>2570.4000000000001</v>
      </c>
      <c r="BZ2184" s="31">
        <f t="shared" si="7329"/>
        <v>2535.4000000000001</v>
      </c>
      <c r="CA2184" s="31"/>
      <c r="CB2184" s="31"/>
      <c r="CC2184" s="31"/>
      <c r="CD2184" s="31">
        <f t="shared" si="7453"/>
        <v>2584.4000000000001</v>
      </c>
      <c r="CE2184" s="31">
        <f t="shared" si="7454"/>
        <v>2570.4000000000001</v>
      </c>
      <c r="CF2184" s="31">
        <f t="shared" si="7455"/>
        <v>2535.4000000000001</v>
      </c>
      <c r="CG2184" s="31"/>
      <c r="CH2184" s="24"/>
      <c r="CI2184" s="40"/>
    </row>
    <row r="2185" ht="15">
      <c r="A2185" s="16" t="s">
        <v>1262</v>
      </c>
      <c r="B2185" s="17">
        <v>800</v>
      </c>
      <c r="C2185" s="16"/>
      <c r="D2185" s="16"/>
      <c r="E2185" s="39" t="s">
        <v>54</v>
      </c>
      <c r="F2185" s="31">
        <f t="shared" si="7500"/>
        <v>1093.5999999999999</v>
      </c>
      <c r="G2185" s="31">
        <f t="shared" si="7501"/>
        <v>978</v>
      </c>
      <c r="H2185" s="31">
        <f t="shared" si="7502"/>
        <v>978</v>
      </c>
      <c r="I2185" s="31">
        <f t="shared" si="7503"/>
        <v>0</v>
      </c>
      <c r="J2185" s="31">
        <f t="shared" si="7504"/>
        <v>0</v>
      </c>
      <c r="K2185" s="31">
        <f t="shared" si="7505"/>
        <v>0</v>
      </c>
      <c r="L2185" s="31">
        <f t="shared" si="7294"/>
        <v>1093.5999999999999</v>
      </c>
      <c r="M2185" s="31">
        <f t="shared" si="7295"/>
        <v>978</v>
      </c>
      <c r="N2185" s="31">
        <f t="shared" si="7296"/>
        <v>978</v>
      </c>
      <c r="O2185" s="31">
        <f t="shared" si="7506"/>
        <v>0</v>
      </c>
      <c r="P2185" s="31">
        <f t="shared" si="7507"/>
        <v>0</v>
      </c>
      <c r="Q2185" s="31">
        <f t="shared" si="7508"/>
        <v>0</v>
      </c>
      <c r="R2185" s="31">
        <f t="shared" si="7297"/>
        <v>1093.5999999999999</v>
      </c>
      <c r="S2185" s="31">
        <f t="shared" si="7298"/>
        <v>978</v>
      </c>
      <c r="T2185" s="31">
        <f t="shared" si="7299"/>
        <v>978</v>
      </c>
      <c r="U2185" s="31">
        <f t="shared" si="7509"/>
        <v>0</v>
      </c>
      <c r="V2185" s="31">
        <f t="shared" si="7510"/>
        <v>0</v>
      </c>
      <c r="W2185" s="31">
        <f t="shared" si="7511"/>
        <v>0</v>
      </c>
      <c r="X2185" s="31">
        <f t="shared" si="7300"/>
        <v>1093.5999999999999</v>
      </c>
      <c r="Y2185" s="31">
        <f t="shared" si="7301"/>
        <v>978</v>
      </c>
      <c r="Z2185" s="31">
        <f t="shared" si="7302"/>
        <v>978</v>
      </c>
      <c r="AA2185" s="31">
        <f t="shared" si="7512"/>
        <v>0</v>
      </c>
      <c r="AB2185" s="31">
        <f t="shared" si="7513"/>
        <v>0</v>
      </c>
      <c r="AC2185" s="31">
        <f t="shared" si="7514"/>
        <v>0</v>
      </c>
      <c r="AD2185" s="31">
        <f t="shared" si="7303"/>
        <v>1093.5999999999999</v>
      </c>
      <c r="AE2185" s="31">
        <f t="shared" si="7304"/>
        <v>978</v>
      </c>
      <c r="AF2185" s="31">
        <f t="shared" si="7305"/>
        <v>978</v>
      </c>
      <c r="AG2185" s="31">
        <f t="shared" si="7515"/>
        <v>0</v>
      </c>
      <c r="AH2185" s="31">
        <f t="shared" si="7516"/>
        <v>0</v>
      </c>
      <c r="AI2185" s="31">
        <f t="shared" si="7517"/>
        <v>0</v>
      </c>
      <c r="AJ2185" s="31">
        <f t="shared" si="7306"/>
        <v>1093.5999999999999</v>
      </c>
      <c r="AK2185" s="31">
        <f t="shared" si="7307"/>
        <v>978</v>
      </c>
      <c r="AL2185" s="31">
        <f t="shared" si="7308"/>
        <v>978</v>
      </c>
      <c r="AM2185" s="31">
        <f t="shared" si="7518"/>
        <v>0</v>
      </c>
      <c r="AN2185" s="31">
        <f t="shared" si="7519"/>
        <v>0</v>
      </c>
      <c r="AO2185" s="31">
        <f t="shared" si="7520"/>
        <v>0</v>
      </c>
      <c r="AP2185" s="31">
        <f t="shared" si="7309"/>
        <v>1093.5999999999999</v>
      </c>
      <c r="AQ2185" s="31">
        <f t="shared" si="7310"/>
        <v>978</v>
      </c>
      <c r="AR2185" s="31">
        <f t="shared" si="7311"/>
        <v>978</v>
      </c>
      <c r="AS2185" s="31">
        <f t="shared" si="7521"/>
        <v>0</v>
      </c>
      <c r="AT2185" s="31">
        <f t="shared" si="7522"/>
        <v>0</v>
      </c>
      <c r="AU2185" s="31">
        <f t="shared" si="7523"/>
        <v>0</v>
      </c>
      <c r="AV2185" s="31">
        <f t="shared" si="7312"/>
        <v>1093.5999999999999</v>
      </c>
      <c r="AW2185" s="31">
        <f t="shared" si="7313"/>
        <v>978</v>
      </c>
      <c r="AX2185" s="31">
        <f t="shared" si="7314"/>
        <v>978</v>
      </c>
      <c r="AY2185" s="31">
        <f t="shared" si="7524"/>
        <v>0</v>
      </c>
      <c r="AZ2185" s="31">
        <f t="shared" si="7525"/>
        <v>0</v>
      </c>
      <c r="BA2185" s="31">
        <f t="shared" si="7526"/>
        <v>0</v>
      </c>
      <c r="BB2185" s="31">
        <f t="shared" si="7315"/>
        <v>1093.5999999999999</v>
      </c>
      <c r="BC2185" s="31">
        <f t="shared" si="7316"/>
        <v>978</v>
      </c>
      <c r="BD2185" s="31">
        <f t="shared" si="7317"/>
        <v>978</v>
      </c>
      <c r="BE2185" s="31">
        <f t="shared" si="7527"/>
        <v>0</v>
      </c>
      <c r="BF2185" s="31">
        <f t="shared" si="7528"/>
        <v>0</v>
      </c>
      <c r="BG2185" s="31">
        <f t="shared" si="7529"/>
        <v>0</v>
      </c>
      <c r="BH2185" s="31">
        <f t="shared" si="7318"/>
        <v>1093.5999999999999</v>
      </c>
      <c r="BI2185" s="31">
        <f t="shared" si="7319"/>
        <v>978</v>
      </c>
      <c r="BJ2185" s="31">
        <f t="shared" si="7320"/>
        <v>978</v>
      </c>
      <c r="BK2185" s="31">
        <f t="shared" si="7530"/>
        <v>0</v>
      </c>
      <c r="BL2185" s="31">
        <f t="shared" si="7531"/>
        <v>0</v>
      </c>
      <c r="BM2185" s="31">
        <f t="shared" si="7532"/>
        <v>0</v>
      </c>
      <c r="BN2185" s="31">
        <f t="shared" si="7321"/>
        <v>1093.5999999999999</v>
      </c>
      <c r="BO2185" s="31">
        <f t="shared" si="7322"/>
        <v>978</v>
      </c>
      <c r="BP2185" s="31">
        <f t="shared" si="7323"/>
        <v>978</v>
      </c>
      <c r="BQ2185" s="31">
        <f t="shared" si="7533"/>
        <v>0</v>
      </c>
      <c r="BR2185" s="31">
        <f t="shared" si="7534"/>
        <v>0</v>
      </c>
      <c r="BS2185" s="31">
        <f t="shared" si="7324"/>
        <v>1093.5999999999999</v>
      </c>
      <c r="BT2185" s="31">
        <f t="shared" si="7325"/>
        <v>978</v>
      </c>
      <c r="BU2185" s="31">
        <f t="shared" si="7326"/>
        <v>978</v>
      </c>
      <c r="BV2185" s="31">
        <f t="shared" si="7535"/>
        <v>0</v>
      </c>
      <c r="BW2185" s="31">
        <f t="shared" si="7536"/>
        <v>0</v>
      </c>
      <c r="BX2185" s="31">
        <f t="shared" si="7327"/>
        <v>1093.5999999999999</v>
      </c>
      <c r="BY2185" s="31">
        <f t="shared" si="7328"/>
        <v>978</v>
      </c>
      <c r="BZ2185" s="31">
        <f t="shared" si="7329"/>
        <v>978</v>
      </c>
      <c r="CA2185" s="31">
        <f t="shared" si="7537"/>
        <v>0</v>
      </c>
      <c r="CB2185" s="31">
        <f t="shared" si="7538"/>
        <v>0</v>
      </c>
      <c r="CC2185" s="31">
        <f t="shared" si="7539"/>
        <v>0</v>
      </c>
      <c r="CD2185" s="31">
        <f t="shared" si="7453"/>
        <v>1093.5999999999999</v>
      </c>
      <c r="CE2185" s="31">
        <f t="shared" si="7454"/>
        <v>978</v>
      </c>
      <c r="CF2185" s="31">
        <f t="shared" si="7455"/>
        <v>978</v>
      </c>
      <c r="CG2185" s="31">
        <f t="shared" si="7540"/>
        <v>0</v>
      </c>
      <c r="CH2185" s="24"/>
      <c r="CI2185" s="40"/>
      <c r="CM2185" s="1" t="s">
        <v>29</v>
      </c>
    </row>
    <row r="2186" ht="15">
      <c r="A2186" s="16" t="s">
        <v>1262</v>
      </c>
      <c r="B2186" s="17">
        <v>830</v>
      </c>
      <c r="C2186" s="16"/>
      <c r="D2186" s="16"/>
      <c r="E2186" s="39" t="s">
        <v>1018</v>
      </c>
      <c r="F2186" s="31">
        <f t="shared" si="7500"/>
        <v>1093.5999999999999</v>
      </c>
      <c r="G2186" s="31">
        <f t="shared" si="7501"/>
        <v>978</v>
      </c>
      <c r="H2186" s="31">
        <f t="shared" si="7502"/>
        <v>978</v>
      </c>
      <c r="I2186" s="31">
        <f t="shared" si="7503"/>
        <v>0</v>
      </c>
      <c r="J2186" s="31">
        <f t="shared" si="7504"/>
        <v>0</v>
      </c>
      <c r="K2186" s="31">
        <f t="shared" si="7505"/>
        <v>0</v>
      </c>
      <c r="L2186" s="31">
        <f t="shared" si="7294"/>
        <v>1093.5999999999999</v>
      </c>
      <c r="M2186" s="31">
        <f t="shared" si="7295"/>
        <v>978</v>
      </c>
      <c r="N2186" s="31">
        <f t="shared" si="7296"/>
        <v>978</v>
      </c>
      <c r="O2186" s="31">
        <f t="shared" si="7506"/>
        <v>0</v>
      </c>
      <c r="P2186" s="31">
        <f t="shared" si="7507"/>
        <v>0</v>
      </c>
      <c r="Q2186" s="31">
        <f t="shared" si="7508"/>
        <v>0</v>
      </c>
      <c r="R2186" s="31">
        <f t="shared" si="7297"/>
        <v>1093.5999999999999</v>
      </c>
      <c r="S2186" s="31">
        <f t="shared" si="7298"/>
        <v>978</v>
      </c>
      <c r="T2186" s="31">
        <f t="shared" si="7299"/>
        <v>978</v>
      </c>
      <c r="U2186" s="31">
        <f t="shared" si="7509"/>
        <v>0</v>
      </c>
      <c r="V2186" s="31">
        <f t="shared" si="7510"/>
        <v>0</v>
      </c>
      <c r="W2186" s="31">
        <f t="shared" si="7511"/>
        <v>0</v>
      </c>
      <c r="X2186" s="31">
        <f t="shared" si="7300"/>
        <v>1093.5999999999999</v>
      </c>
      <c r="Y2186" s="31">
        <f t="shared" si="7301"/>
        <v>978</v>
      </c>
      <c r="Z2186" s="31">
        <f t="shared" si="7302"/>
        <v>978</v>
      </c>
      <c r="AA2186" s="31">
        <f t="shared" si="7512"/>
        <v>0</v>
      </c>
      <c r="AB2186" s="31">
        <f t="shared" si="7513"/>
        <v>0</v>
      </c>
      <c r="AC2186" s="31">
        <f t="shared" si="7514"/>
        <v>0</v>
      </c>
      <c r="AD2186" s="31">
        <f t="shared" si="7303"/>
        <v>1093.5999999999999</v>
      </c>
      <c r="AE2186" s="31">
        <f t="shared" si="7304"/>
        <v>978</v>
      </c>
      <c r="AF2186" s="31">
        <f t="shared" si="7305"/>
        <v>978</v>
      </c>
      <c r="AG2186" s="31">
        <f t="shared" si="7515"/>
        <v>0</v>
      </c>
      <c r="AH2186" s="31">
        <f t="shared" si="7516"/>
        <v>0</v>
      </c>
      <c r="AI2186" s="31">
        <f t="shared" si="7517"/>
        <v>0</v>
      </c>
      <c r="AJ2186" s="31">
        <f t="shared" si="7306"/>
        <v>1093.5999999999999</v>
      </c>
      <c r="AK2186" s="31">
        <f t="shared" si="7307"/>
        <v>978</v>
      </c>
      <c r="AL2186" s="31">
        <f t="shared" si="7308"/>
        <v>978</v>
      </c>
      <c r="AM2186" s="31">
        <f t="shared" si="7518"/>
        <v>0</v>
      </c>
      <c r="AN2186" s="31">
        <f t="shared" si="7519"/>
        <v>0</v>
      </c>
      <c r="AO2186" s="31">
        <f t="shared" si="7520"/>
        <v>0</v>
      </c>
      <c r="AP2186" s="31">
        <f t="shared" si="7309"/>
        <v>1093.5999999999999</v>
      </c>
      <c r="AQ2186" s="31">
        <f t="shared" si="7310"/>
        <v>978</v>
      </c>
      <c r="AR2186" s="31">
        <f t="shared" si="7311"/>
        <v>978</v>
      </c>
      <c r="AS2186" s="31">
        <f t="shared" si="7521"/>
        <v>0</v>
      </c>
      <c r="AT2186" s="31">
        <f t="shared" si="7522"/>
        <v>0</v>
      </c>
      <c r="AU2186" s="31">
        <f t="shared" si="7523"/>
        <v>0</v>
      </c>
      <c r="AV2186" s="31">
        <f t="shared" si="7312"/>
        <v>1093.5999999999999</v>
      </c>
      <c r="AW2186" s="31">
        <f t="shared" si="7313"/>
        <v>978</v>
      </c>
      <c r="AX2186" s="31">
        <f t="shared" si="7314"/>
        <v>978</v>
      </c>
      <c r="AY2186" s="31">
        <f t="shared" si="7524"/>
        <v>0</v>
      </c>
      <c r="AZ2186" s="31">
        <f t="shared" si="7525"/>
        <v>0</v>
      </c>
      <c r="BA2186" s="31">
        <f t="shared" si="7526"/>
        <v>0</v>
      </c>
      <c r="BB2186" s="31">
        <f t="shared" si="7315"/>
        <v>1093.5999999999999</v>
      </c>
      <c r="BC2186" s="31">
        <f t="shared" si="7316"/>
        <v>978</v>
      </c>
      <c r="BD2186" s="31">
        <f t="shared" si="7317"/>
        <v>978</v>
      </c>
      <c r="BE2186" s="31">
        <f t="shared" si="7527"/>
        <v>0</v>
      </c>
      <c r="BF2186" s="31">
        <f t="shared" si="7528"/>
        <v>0</v>
      </c>
      <c r="BG2186" s="31">
        <f t="shared" si="7529"/>
        <v>0</v>
      </c>
      <c r="BH2186" s="31">
        <f t="shared" si="7318"/>
        <v>1093.5999999999999</v>
      </c>
      <c r="BI2186" s="31">
        <f t="shared" si="7319"/>
        <v>978</v>
      </c>
      <c r="BJ2186" s="31">
        <f t="shared" si="7320"/>
        <v>978</v>
      </c>
      <c r="BK2186" s="31">
        <f t="shared" si="7530"/>
        <v>0</v>
      </c>
      <c r="BL2186" s="31">
        <f t="shared" si="7531"/>
        <v>0</v>
      </c>
      <c r="BM2186" s="31">
        <f t="shared" si="7532"/>
        <v>0</v>
      </c>
      <c r="BN2186" s="31">
        <f t="shared" si="7321"/>
        <v>1093.5999999999999</v>
      </c>
      <c r="BO2186" s="31">
        <f t="shared" si="7322"/>
        <v>978</v>
      </c>
      <c r="BP2186" s="31">
        <f t="shared" si="7323"/>
        <v>978</v>
      </c>
      <c r="BQ2186" s="31">
        <f t="shared" si="7533"/>
        <v>0</v>
      </c>
      <c r="BR2186" s="31">
        <f t="shared" si="7534"/>
        <v>0</v>
      </c>
      <c r="BS2186" s="31">
        <f t="shared" si="7324"/>
        <v>1093.5999999999999</v>
      </c>
      <c r="BT2186" s="31">
        <f t="shared" si="7325"/>
        <v>978</v>
      </c>
      <c r="BU2186" s="31">
        <f t="shared" si="7326"/>
        <v>978</v>
      </c>
      <c r="BV2186" s="31">
        <f t="shared" si="7535"/>
        <v>0</v>
      </c>
      <c r="BW2186" s="31">
        <f t="shared" si="7536"/>
        <v>0</v>
      </c>
      <c r="BX2186" s="31">
        <f t="shared" si="7327"/>
        <v>1093.5999999999999</v>
      </c>
      <c r="BY2186" s="31">
        <f t="shared" si="7328"/>
        <v>978</v>
      </c>
      <c r="BZ2186" s="31">
        <f t="shared" si="7329"/>
        <v>978</v>
      </c>
      <c r="CA2186" s="31">
        <f t="shared" si="7537"/>
        <v>0</v>
      </c>
      <c r="CB2186" s="31">
        <f t="shared" si="7538"/>
        <v>0</v>
      </c>
      <c r="CC2186" s="31">
        <f t="shared" si="7539"/>
        <v>0</v>
      </c>
      <c r="CD2186" s="31">
        <f t="shared" si="7453"/>
        <v>1093.5999999999999</v>
      </c>
      <c r="CE2186" s="31">
        <f t="shared" si="7454"/>
        <v>978</v>
      </c>
      <c r="CF2186" s="31">
        <f t="shared" si="7455"/>
        <v>978</v>
      </c>
      <c r="CG2186" s="31">
        <f t="shared" si="7540"/>
        <v>0</v>
      </c>
      <c r="CH2186" s="24"/>
      <c r="CI2186" s="40"/>
      <c r="CN2186" s="1" t="s">
        <v>30</v>
      </c>
    </row>
    <row r="2187" ht="29.850000000000001">
      <c r="A2187" s="16" t="s">
        <v>1262</v>
      </c>
      <c r="B2187" s="17">
        <v>830</v>
      </c>
      <c r="C2187" s="16" t="s">
        <v>395</v>
      </c>
      <c r="D2187" s="16" t="s">
        <v>625</v>
      </c>
      <c r="E2187" s="39" t="s">
        <v>626</v>
      </c>
      <c r="F2187" s="31">
        <v>1093.5999999999999</v>
      </c>
      <c r="G2187" s="31">
        <v>978</v>
      </c>
      <c r="H2187" s="31">
        <v>978</v>
      </c>
      <c r="I2187" s="31"/>
      <c r="J2187" s="31"/>
      <c r="K2187" s="31"/>
      <c r="L2187" s="31">
        <f t="shared" si="7294"/>
        <v>1093.5999999999999</v>
      </c>
      <c r="M2187" s="31">
        <f t="shared" si="7295"/>
        <v>978</v>
      </c>
      <c r="N2187" s="31">
        <f t="shared" si="7296"/>
        <v>978</v>
      </c>
      <c r="O2187" s="31"/>
      <c r="P2187" s="31"/>
      <c r="Q2187" s="31"/>
      <c r="R2187" s="31">
        <f t="shared" si="7297"/>
        <v>1093.5999999999999</v>
      </c>
      <c r="S2187" s="31">
        <f t="shared" si="7298"/>
        <v>978</v>
      </c>
      <c r="T2187" s="31">
        <f t="shared" si="7299"/>
        <v>978</v>
      </c>
      <c r="U2187" s="31"/>
      <c r="V2187" s="31"/>
      <c r="W2187" s="31"/>
      <c r="X2187" s="31">
        <f t="shared" si="7300"/>
        <v>1093.5999999999999</v>
      </c>
      <c r="Y2187" s="31">
        <f t="shared" si="7301"/>
        <v>978</v>
      </c>
      <c r="Z2187" s="31">
        <f t="shared" si="7302"/>
        <v>978</v>
      </c>
      <c r="AA2187" s="31"/>
      <c r="AB2187" s="31"/>
      <c r="AC2187" s="31"/>
      <c r="AD2187" s="31">
        <f t="shared" si="7303"/>
        <v>1093.5999999999999</v>
      </c>
      <c r="AE2187" s="31">
        <f t="shared" si="7304"/>
        <v>978</v>
      </c>
      <c r="AF2187" s="31">
        <f t="shared" si="7305"/>
        <v>978</v>
      </c>
      <c r="AG2187" s="31"/>
      <c r="AH2187" s="31"/>
      <c r="AI2187" s="31"/>
      <c r="AJ2187" s="31">
        <f t="shared" si="7306"/>
        <v>1093.5999999999999</v>
      </c>
      <c r="AK2187" s="31">
        <f t="shared" si="7307"/>
        <v>978</v>
      </c>
      <c r="AL2187" s="31">
        <f t="shared" si="7308"/>
        <v>978</v>
      </c>
      <c r="AM2187" s="31"/>
      <c r="AN2187" s="31"/>
      <c r="AO2187" s="31"/>
      <c r="AP2187" s="31">
        <f t="shared" si="7309"/>
        <v>1093.5999999999999</v>
      </c>
      <c r="AQ2187" s="31">
        <f t="shared" si="7310"/>
        <v>978</v>
      </c>
      <c r="AR2187" s="31">
        <f t="shared" si="7311"/>
        <v>978</v>
      </c>
      <c r="AS2187" s="31"/>
      <c r="AT2187" s="31"/>
      <c r="AU2187" s="31"/>
      <c r="AV2187" s="31">
        <f t="shared" si="7312"/>
        <v>1093.5999999999999</v>
      </c>
      <c r="AW2187" s="31">
        <f t="shared" si="7313"/>
        <v>978</v>
      </c>
      <c r="AX2187" s="31">
        <f t="shared" si="7314"/>
        <v>978</v>
      </c>
      <c r="AY2187" s="31"/>
      <c r="AZ2187" s="31"/>
      <c r="BA2187" s="31"/>
      <c r="BB2187" s="31">
        <f t="shared" si="7315"/>
        <v>1093.5999999999999</v>
      </c>
      <c r="BC2187" s="31">
        <f t="shared" si="7316"/>
        <v>978</v>
      </c>
      <c r="BD2187" s="31">
        <f t="shared" si="7317"/>
        <v>978</v>
      </c>
      <c r="BE2187" s="31"/>
      <c r="BF2187" s="31"/>
      <c r="BG2187" s="31"/>
      <c r="BH2187" s="31">
        <f t="shared" si="7318"/>
        <v>1093.5999999999999</v>
      </c>
      <c r="BI2187" s="31">
        <f t="shared" si="7319"/>
        <v>978</v>
      </c>
      <c r="BJ2187" s="31">
        <f t="shared" si="7320"/>
        <v>978</v>
      </c>
      <c r="BK2187" s="31"/>
      <c r="BL2187" s="31"/>
      <c r="BM2187" s="31"/>
      <c r="BN2187" s="31">
        <f t="shared" si="7321"/>
        <v>1093.5999999999999</v>
      </c>
      <c r="BO2187" s="31">
        <f t="shared" si="7322"/>
        <v>978</v>
      </c>
      <c r="BP2187" s="31">
        <f t="shared" si="7323"/>
        <v>978</v>
      </c>
      <c r="BQ2187" s="31"/>
      <c r="BR2187" s="31"/>
      <c r="BS2187" s="31">
        <f t="shared" si="7324"/>
        <v>1093.5999999999999</v>
      </c>
      <c r="BT2187" s="31">
        <f t="shared" si="7325"/>
        <v>978</v>
      </c>
      <c r="BU2187" s="31">
        <f t="shared" si="7326"/>
        <v>978</v>
      </c>
      <c r="BV2187" s="31"/>
      <c r="BW2187" s="31"/>
      <c r="BX2187" s="31">
        <f t="shared" si="7327"/>
        <v>1093.5999999999999</v>
      </c>
      <c r="BY2187" s="31">
        <f t="shared" si="7328"/>
        <v>978</v>
      </c>
      <c r="BZ2187" s="31">
        <f t="shared" si="7329"/>
        <v>978</v>
      </c>
      <c r="CA2187" s="31"/>
      <c r="CB2187" s="31"/>
      <c r="CC2187" s="31"/>
      <c r="CD2187" s="31">
        <f t="shared" si="7453"/>
        <v>1093.5999999999999</v>
      </c>
      <c r="CE2187" s="31">
        <f t="shared" si="7454"/>
        <v>978</v>
      </c>
      <c r="CF2187" s="31">
        <f t="shared" si="7455"/>
        <v>978</v>
      </c>
      <c r="CG2187" s="31"/>
      <c r="CH2187" s="24"/>
      <c r="CI2187" s="40"/>
    </row>
    <row r="2188" ht="29.850000000000001">
      <c r="A2188" s="16" t="s">
        <v>1264</v>
      </c>
      <c r="B2188" s="17"/>
      <c r="C2188" s="16"/>
      <c r="D2188" s="16"/>
      <c r="E2188" s="39" t="s">
        <v>1265</v>
      </c>
      <c r="F2188" s="31">
        <f t="shared" si="7500"/>
        <v>104.40000000000001</v>
      </c>
      <c r="G2188" s="31">
        <f t="shared" si="7501"/>
        <v>104.40000000000001</v>
      </c>
      <c r="H2188" s="31">
        <f t="shared" si="7502"/>
        <v>104.40000000000001</v>
      </c>
      <c r="I2188" s="31">
        <f t="shared" si="7503"/>
        <v>0</v>
      </c>
      <c r="J2188" s="31">
        <f t="shared" si="7504"/>
        <v>0</v>
      </c>
      <c r="K2188" s="31">
        <f t="shared" si="7505"/>
        <v>0</v>
      </c>
      <c r="L2188" s="31">
        <f t="shared" si="7294"/>
        <v>104.40000000000001</v>
      </c>
      <c r="M2188" s="31">
        <f t="shared" si="7295"/>
        <v>104.40000000000001</v>
      </c>
      <c r="N2188" s="31">
        <f t="shared" si="7296"/>
        <v>104.40000000000001</v>
      </c>
      <c r="O2188" s="31">
        <f t="shared" si="7506"/>
        <v>0</v>
      </c>
      <c r="P2188" s="31">
        <f t="shared" si="7507"/>
        <v>0</v>
      </c>
      <c r="Q2188" s="31">
        <f t="shared" si="7508"/>
        <v>0</v>
      </c>
      <c r="R2188" s="31">
        <f t="shared" si="7297"/>
        <v>104.40000000000001</v>
      </c>
      <c r="S2188" s="31">
        <f t="shared" si="7298"/>
        <v>104.40000000000001</v>
      </c>
      <c r="T2188" s="31">
        <f t="shared" si="7299"/>
        <v>104.40000000000001</v>
      </c>
      <c r="U2188" s="31">
        <f t="shared" si="7509"/>
        <v>0</v>
      </c>
      <c r="V2188" s="31">
        <f t="shared" si="7510"/>
        <v>0</v>
      </c>
      <c r="W2188" s="31">
        <f t="shared" si="7511"/>
        <v>0</v>
      </c>
      <c r="X2188" s="31">
        <f t="shared" si="7300"/>
        <v>104.40000000000001</v>
      </c>
      <c r="Y2188" s="31">
        <f t="shared" si="7301"/>
        <v>104.40000000000001</v>
      </c>
      <c r="Z2188" s="31">
        <f t="shared" si="7302"/>
        <v>104.40000000000001</v>
      </c>
      <c r="AA2188" s="31">
        <f t="shared" si="7512"/>
        <v>0</v>
      </c>
      <c r="AB2188" s="31">
        <f t="shared" si="7513"/>
        <v>0</v>
      </c>
      <c r="AC2188" s="31">
        <f t="shared" si="7514"/>
        <v>0</v>
      </c>
      <c r="AD2188" s="31">
        <f t="shared" si="7303"/>
        <v>104.40000000000001</v>
      </c>
      <c r="AE2188" s="31">
        <f t="shared" si="7304"/>
        <v>104.40000000000001</v>
      </c>
      <c r="AF2188" s="31">
        <f t="shared" si="7305"/>
        <v>104.40000000000001</v>
      </c>
      <c r="AG2188" s="31">
        <f t="shared" si="7515"/>
        <v>0</v>
      </c>
      <c r="AH2188" s="31">
        <f t="shared" si="7516"/>
        <v>0</v>
      </c>
      <c r="AI2188" s="31">
        <f t="shared" si="7517"/>
        <v>0</v>
      </c>
      <c r="AJ2188" s="31">
        <f t="shared" si="7306"/>
        <v>104.40000000000001</v>
      </c>
      <c r="AK2188" s="31">
        <f t="shared" si="7307"/>
        <v>104.40000000000001</v>
      </c>
      <c r="AL2188" s="31">
        <f t="shared" si="7308"/>
        <v>104.40000000000001</v>
      </c>
      <c r="AM2188" s="31">
        <f t="shared" si="7518"/>
        <v>0</v>
      </c>
      <c r="AN2188" s="31">
        <f t="shared" si="7519"/>
        <v>0</v>
      </c>
      <c r="AO2188" s="31">
        <f t="shared" si="7520"/>
        <v>0</v>
      </c>
      <c r="AP2188" s="31">
        <f t="shared" si="7309"/>
        <v>104.40000000000001</v>
      </c>
      <c r="AQ2188" s="31">
        <f t="shared" si="7310"/>
        <v>104.40000000000001</v>
      </c>
      <c r="AR2188" s="31">
        <f t="shared" si="7311"/>
        <v>104.40000000000001</v>
      </c>
      <c r="AS2188" s="31">
        <f t="shared" si="7521"/>
        <v>0</v>
      </c>
      <c r="AT2188" s="31">
        <f t="shared" si="7522"/>
        <v>0</v>
      </c>
      <c r="AU2188" s="31">
        <f t="shared" si="7523"/>
        <v>0</v>
      </c>
      <c r="AV2188" s="31">
        <f t="shared" si="7312"/>
        <v>104.40000000000001</v>
      </c>
      <c r="AW2188" s="31">
        <f t="shared" si="7313"/>
        <v>104.40000000000001</v>
      </c>
      <c r="AX2188" s="31">
        <f t="shared" si="7314"/>
        <v>104.40000000000001</v>
      </c>
      <c r="AY2188" s="31">
        <f t="shared" si="7524"/>
        <v>761.64599999999996</v>
      </c>
      <c r="AZ2188" s="31">
        <f t="shared" si="7525"/>
        <v>0</v>
      </c>
      <c r="BA2188" s="31">
        <f t="shared" si="7526"/>
        <v>0</v>
      </c>
      <c r="BB2188" s="31">
        <f t="shared" si="7315"/>
        <v>866.04599999999994</v>
      </c>
      <c r="BC2188" s="31">
        <f t="shared" si="7316"/>
        <v>104.40000000000001</v>
      </c>
      <c r="BD2188" s="31">
        <f t="shared" si="7317"/>
        <v>104.40000000000001</v>
      </c>
      <c r="BE2188" s="31">
        <f t="shared" si="7527"/>
        <v>0</v>
      </c>
      <c r="BF2188" s="31">
        <f t="shared" si="7528"/>
        <v>0</v>
      </c>
      <c r="BG2188" s="31">
        <f t="shared" si="7529"/>
        <v>0</v>
      </c>
      <c r="BH2188" s="31">
        <f t="shared" si="7318"/>
        <v>866.04599999999994</v>
      </c>
      <c r="BI2188" s="31">
        <f t="shared" si="7319"/>
        <v>104.40000000000001</v>
      </c>
      <c r="BJ2188" s="31">
        <f t="shared" si="7320"/>
        <v>104.40000000000001</v>
      </c>
      <c r="BK2188" s="31">
        <f t="shared" si="7530"/>
        <v>0</v>
      </c>
      <c r="BL2188" s="31">
        <f t="shared" si="7531"/>
        <v>0</v>
      </c>
      <c r="BM2188" s="31">
        <f t="shared" si="7532"/>
        <v>0</v>
      </c>
      <c r="BN2188" s="31">
        <f t="shared" si="7321"/>
        <v>866.04599999999994</v>
      </c>
      <c r="BO2188" s="31">
        <f t="shared" si="7322"/>
        <v>104.40000000000001</v>
      </c>
      <c r="BP2188" s="31">
        <f t="shared" si="7323"/>
        <v>104.40000000000001</v>
      </c>
      <c r="BQ2188" s="31">
        <f t="shared" si="7533"/>
        <v>0</v>
      </c>
      <c r="BR2188" s="31">
        <f t="shared" si="7534"/>
        <v>0</v>
      </c>
      <c r="BS2188" s="31">
        <f t="shared" si="7324"/>
        <v>866.04599999999994</v>
      </c>
      <c r="BT2188" s="31">
        <f t="shared" si="7325"/>
        <v>104.40000000000001</v>
      </c>
      <c r="BU2188" s="31">
        <f t="shared" si="7326"/>
        <v>104.40000000000001</v>
      </c>
      <c r="BV2188" s="31">
        <f t="shared" si="7535"/>
        <v>0</v>
      </c>
      <c r="BW2188" s="31">
        <f t="shared" si="7536"/>
        <v>0</v>
      </c>
      <c r="BX2188" s="31">
        <f t="shared" si="7327"/>
        <v>866.04599999999994</v>
      </c>
      <c r="BY2188" s="31">
        <f t="shared" si="7328"/>
        <v>104.40000000000001</v>
      </c>
      <c r="BZ2188" s="31">
        <f t="shared" si="7329"/>
        <v>104.40000000000001</v>
      </c>
      <c r="CA2188" s="31">
        <f t="shared" si="7537"/>
        <v>0</v>
      </c>
      <c r="CB2188" s="31">
        <f t="shared" si="7538"/>
        <v>0</v>
      </c>
      <c r="CC2188" s="31">
        <f t="shared" si="7539"/>
        <v>0</v>
      </c>
      <c r="CD2188" s="31">
        <f t="shared" si="7453"/>
        <v>866.04599999999994</v>
      </c>
      <c r="CE2188" s="31">
        <f t="shared" si="7454"/>
        <v>104.40000000000001</v>
      </c>
      <c r="CF2188" s="31">
        <f t="shared" si="7455"/>
        <v>104.40000000000001</v>
      </c>
      <c r="CG2188" s="31">
        <f t="shared" si="7540"/>
        <v>0</v>
      </c>
      <c r="CH2188" s="24"/>
      <c r="CI2188" s="40"/>
      <c r="CO2188" s="1" t="s">
        <v>31</v>
      </c>
    </row>
    <row r="2189" ht="29.850000000000001">
      <c r="A2189" s="16" t="s">
        <v>1264</v>
      </c>
      <c r="B2189" s="17">
        <v>200</v>
      </c>
      <c r="C2189" s="16"/>
      <c r="D2189" s="16"/>
      <c r="E2189" s="39" t="s">
        <v>40</v>
      </c>
      <c r="F2189" s="31">
        <f t="shared" si="7500"/>
        <v>104.40000000000001</v>
      </c>
      <c r="G2189" s="31">
        <f t="shared" si="7501"/>
        <v>104.40000000000001</v>
      </c>
      <c r="H2189" s="31">
        <f t="shared" si="7502"/>
        <v>104.40000000000001</v>
      </c>
      <c r="I2189" s="31">
        <f t="shared" si="7503"/>
        <v>0</v>
      </c>
      <c r="J2189" s="31">
        <f t="shared" si="7504"/>
        <v>0</v>
      </c>
      <c r="K2189" s="31">
        <f t="shared" si="7505"/>
        <v>0</v>
      </c>
      <c r="L2189" s="31">
        <f t="shared" ref="L2189:L2252" si="7541">F2189+I2189</f>
        <v>104.40000000000001</v>
      </c>
      <c r="M2189" s="31">
        <f t="shared" ref="M2189:M2252" si="7542">G2189+J2189</f>
        <v>104.40000000000001</v>
      </c>
      <c r="N2189" s="31">
        <f t="shared" ref="N2189:N2252" si="7543">H2189+K2189</f>
        <v>104.40000000000001</v>
      </c>
      <c r="O2189" s="31">
        <f t="shared" si="7506"/>
        <v>0</v>
      </c>
      <c r="P2189" s="31">
        <f t="shared" si="7507"/>
        <v>0</v>
      </c>
      <c r="Q2189" s="31">
        <f t="shared" si="7508"/>
        <v>0</v>
      </c>
      <c r="R2189" s="31">
        <f t="shared" ref="R2189:R2252" si="7544">L2189+O2189</f>
        <v>104.40000000000001</v>
      </c>
      <c r="S2189" s="31">
        <f t="shared" ref="S2189:S2252" si="7545">M2189+P2189</f>
        <v>104.40000000000001</v>
      </c>
      <c r="T2189" s="31">
        <f t="shared" ref="T2189:T2252" si="7546">N2189+Q2189</f>
        <v>104.40000000000001</v>
      </c>
      <c r="U2189" s="31">
        <f t="shared" si="7509"/>
        <v>0</v>
      </c>
      <c r="V2189" s="31">
        <f t="shared" si="7510"/>
        <v>0</v>
      </c>
      <c r="W2189" s="31">
        <f t="shared" si="7511"/>
        <v>0</v>
      </c>
      <c r="X2189" s="31">
        <f t="shared" ref="X2189:X2252" si="7547">R2189+U2189</f>
        <v>104.40000000000001</v>
      </c>
      <c r="Y2189" s="31">
        <f t="shared" ref="Y2189:Y2252" si="7548">S2189+V2189</f>
        <v>104.40000000000001</v>
      </c>
      <c r="Z2189" s="31">
        <f t="shared" ref="Z2189:Z2252" si="7549">T2189+W2189</f>
        <v>104.40000000000001</v>
      </c>
      <c r="AA2189" s="31">
        <f t="shared" si="7512"/>
        <v>0</v>
      </c>
      <c r="AB2189" s="31">
        <f t="shared" si="7513"/>
        <v>0</v>
      </c>
      <c r="AC2189" s="31">
        <f t="shared" si="7514"/>
        <v>0</v>
      </c>
      <c r="AD2189" s="31">
        <f t="shared" ref="AD2189:AD2252" si="7550">X2189+AA2189</f>
        <v>104.40000000000001</v>
      </c>
      <c r="AE2189" s="31">
        <f t="shared" ref="AE2189:AE2252" si="7551">Y2189+AB2189</f>
        <v>104.40000000000001</v>
      </c>
      <c r="AF2189" s="31">
        <f t="shared" ref="AF2189:AF2252" si="7552">Z2189+AC2189</f>
        <v>104.40000000000001</v>
      </c>
      <c r="AG2189" s="31">
        <f t="shared" si="7515"/>
        <v>0</v>
      </c>
      <c r="AH2189" s="31">
        <f t="shared" si="7516"/>
        <v>0</v>
      </c>
      <c r="AI2189" s="31">
        <f t="shared" si="7517"/>
        <v>0</v>
      </c>
      <c r="AJ2189" s="31">
        <f t="shared" ref="AJ2189:AJ2252" si="7553">AD2189+AG2189</f>
        <v>104.40000000000001</v>
      </c>
      <c r="AK2189" s="31">
        <f t="shared" ref="AK2189:AK2252" si="7554">AE2189+AH2189</f>
        <v>104.40000000000001</v>
      </c>
      <c r="AL2189" s="31">
        <f t="shared" ref="AL2189:AL2252" si="7555">AF2189+AI2189</f>
        <v>104.40000000000001</v>
      </c>
      <c r="AM2189" s="31">
        <f t="shared" si="7518"/>
        <v>0</v>
      </c>
      <c r="AN2189" s="31">
        <f t="shared" si="7519"/>
        <v>0</v>
      </c>
      <c r="AO2189" s="31">
        <f t="shared" si="7520"/>
        <v>0</v>
      </c>
      <c r="AP2189" s="31">
        <f t="shared" ref="AP2189:AP2252" si="7556">AJ2189+AM2189</f>
        <v>104.40000000000001</v>
      </c>
      <c r="AQ2189" s="31">
        <f t="shared" ref="AQ2189:AQ2252" si="7557">AK2189+AN2189</f>
        <v>104.40000000000001</v>
      </c>
      <c r="AR2189" s="31">
        <f t="shared" ref="AR2189:AR2252" si="7558">AL2189+AO2189</f>
        <v>104.40000000000001</v>
      </c>
      <c r="AS2189" s="31">
        <f t="shared" si="7521"/>
        <v>0</v>
      </c>
      <c r="AT2189" s="31">
        <f t="shared" si="7522"/>
        <v>0</v>
      </c>
      <c r="AU2189" s="31">
        <f t="shared" si="7523"/>
        <v>0</v>
      </c>
      <c r="AV2189" s="31">
        <f t="shared" ref="AV2189:AV2252" si="7559">AP2189+AS2189</f>
        <v>104.40000000000001</v>
      </c>
      <c r="AW2189" s="31">
        <f t="shared" ref="AW2189:AW2252" si="7560">AQ2189+AT2189</f>
        <v>104.40000000000001</v>
      </c>
      <c r="AX2189" s="31">
        <f t="shared" ref="AX2189:AX2252" si="7561">AR2189+AU2189</f>
        <v>104.40000000000001</v>
      </c>
      <c r="AY2189" s="31">
        <f t="shared" si="7524"/>
        <v>761.64599999999996</v>
      </c>
      <c r="AZ2189" s="31">
        <f t="shared" si="7525"/>
        <v>0</v>
      </c>
      <c r="BA2189" s="31">
        <f t="shared" si="7526"/>
        <v>0</v>
      </c>
      <c r="BB2189" s="31">
        <f t="shared" ref="BB2189:BB2252" si="7562">AV2189+AY2189</f>
        <v>866.04599999999994</v>
      </c>
      <c r="BC2189" s="31">
        <f t="shared" ref="BC2189:BC2252" si="7563">AW2189+AZ2189</f>
        <v>104.40000000000001</v>
      </c>
      <c r="BD2189" s="31">
        <f t="shared" ref="BD2189:BD2252" si="7564">AX2189+BA2189</f>
        <v>104.40000000000001</v>
      </c>
      <c r="BE2189" s="31">
        <f t="shared" si="7527"/>
        <v>0</v>
      </c>
      <c r="BF2189" s="31">
        <f t="shared" si="7528"/>
        <v>0</v>
      </c>
      <c r="BG2189" s="31">
        <f t="shared" si="7529"/>
        <v>0</v>
      </c>
      <c r="BH2189" s="31">
        <f t="shared" ref="BH2189:BH2252" si="7565">BB2189+BE2189</f>
        <v>866.04599999999994</v>
      </c>
      <c r="BI2189" s="31">
        <f t="shared" ref="BI2189:BI2252" si="7566">BC2189+BF2189</f>
        <v>104.40000000000001</v>
      </c>
      <c r="BJ2189" s="31">
        <f t="shared" ref="BJ2189:BJ2252" si="7567">BD2189+BG2189</f>
        <v>104.40000000000001</v>
      </c>
      <c r="BK2189" s="31">
        <f t="shared" si="7530"/>
        <v>0</v>
      </c>
      <c r="BL2189" s="31">
        <f t="shared" si="7531"/>
        <v>0</v>
      </c>
      <c r="BM2189" s="31">
        <f t="shared" si="7532"/>
        <v>0</v>
      </c>
      <c r="BN2189" s="31">
        <f t="shared" ref="BN2189:BN2252" si="7568">BH2189+BK2189</f>
        <v>866.04599999999994</v>
      </c>
      <c r="BO2189" s="31">
        <f t="shared" ref="BO2189:BO2252" si="7569">BI2189+BL2189</f>
        <v>104.40000000000001</v>
      </c>
      <c r="BP2189" s="31">
        <f t="shared" ref="BP2189:BP2252" si="7570">BJ2189+BM2189</f>
        <v>104.40000000000001</v>
      </c>
      <c r="BQ2189" s="31">
        <f t="shared" si="7533"/>
        <v>0</v>
      </c>
      <c r="BR2189" s="31">
        <f t="shared" si="7534"/>
        <v>0</v>
      </c>
      <c r="BS2189" s="31">
        <f t="shared" ref="BS2189:BS2252" si="7571">BQ2189+BN2189</f>
        <v>866.04599999999994</v>
      </c>
      <c r="BT2189" s="31">
        <f t="shared" ref="BT2189:BT2252" si="7572">BR2189+BO2189</f>
        <v>104.40000000000001</v>
      </c>
      <c r="BU2189" s="31">
        <f t="shared" ref="BU2189:BU2252" si="7573">BP2189</f>
        <v>104.40000000000001</v>
      </c>
      <c r="BV2189" s="31">
        <f t="shared" si="7535"/>
        <v>0</v>
      </c>
      <c r="BW2189" s="31">
        <f t="shared" si="7536"/>
        <v>0</v>
      </c>
      <c r="BX2189" s="31">
        <f t="shared" ref="BX2189:BX2252" si="7574">BS2189</f>
        <v>866.04599999999994</v>
      </c>
      <c r="BY2189" s="31">
        <f t="shared" ref="BY2189:BY2252" si="7575">BT2189+BV2189</f>
        <v>104.40000000000001</v>
      </c>
      <c r="BZ2189" s="31">
        <f t="shared" ref="BZ2189:BZ2252" si="7576">BU2189+BW2189</f>
        <v>104.40000000000001</v>
      </c>
      <c r="CA2189" s="31">
        <f t="shared" si="7537"/>
        <v>0</v>
      </c>
      <c r="CB2189" s="31">
        <f t="shared" si="7538"/>
        <v>0</v>
      </c>
      <c r="CC2189" s="31">
        <f t="shared" si="7539"/>
        <v>0</v>
      </c>
      <c r="CD2189" s="31">
        <f t="shared" si="7453"/>
        <v>866.04599999999994</v>
      </c>
      <c r="CE2189" s="31">
        <f t="shared" si="7454"/>
        <v>104.40000000000001</v>
      </c>
      <c r="CF2189" s="31">
        <f t="shared" si="7455"/>
        <v>104.40000000000001</v>
      </c>
      <c r="CG2189" s="31">
        <f t="shared" si="7540"/>
        <v>0</v>
      </c>
      <c r="CH2189" s="24"/>
      <c r="CI2189" s="40"/>
      <c r="CM2189" s="1" t="s">
        <v>29</v>
      </c>
    </row>
    <row r="2190" ht="43.75">
      <c r="A2190" s="16" t="s">
        <v>1264</v>
      </c>
      <c r="B2190" s="17">
        <v>240</v>
      </c>
      <c r="C2190" s="16"/>
      <c r="D2190" s="16"/>
      <c r="E2190" s="39" t="s">
        <v>41</v>
      </c>
      <c r="F2190" s="31">
        <f t="shared" si="7500"/>
        <v>104.40000000000001</v>
      </c>
      <c r="G2190" s="31">
        <f t="shared" si="7501"/>
        <v>104.40000000000001</v>
      </c>
      <c r="H2190" s="31">
        <f t="shared" si="7502"/>
        <v>104.40000000000001</v>
      </c>
      <c r="I2190" s="31">
        <f t="shared" si="7503"/>
        <v>0</v>
      </c>
      <c r="J2190" s="31">
        <f t="shared" si="7504"/>
        <v>0</v>
      </c>
      <c r="K2190" s="31">
        <f t="shared" si="7505"/>
        <v>0</v>
      </c>
      <c r="L2190" s="31">
        <f t="shared" si="7541"/>
        <v>104.40000000000001</v>
      </c>
      <c r="M2190" s="31">
        <f t="shared" si="7542"/>
        <v>104.40000000000001</v>
      </c>
      <c r="N2190" s="31">
        <f t="shared" si="7543"/>
        <v>104.40000000000001</v>
      </c>
      <c r="O2190" s="31">
        <f t="shared" si="7506"/>
        <v>0</v>
      </c>
      <c r="P2190" s="31">
        <f t="shared" si="7507"/>
        <v>0</v>
      </c>
      <c r="Q2190" s="31">
        <f t="shared" si="7508"/>
        <v>0</v>
      </c>
      <c r="R2190" s="31">
        <f t="shared" si="7544"/>
        <v>104.40000000000001</v>
      </c>
      <c r="S2190" s="31">
        <f t="shared" si="7545"/>
        <v>104.40000000000001</v>
      </c>
      <c r="T2190" s="31">
        <f t="shared" si="7546"/>
        <v>104.40000000000001</v>
      </c>
      <c r="U2190" s="31">
        <f t="shared" si="7509"/>
        <v>0</v>
      </c>
      <c r="V2190" s="31">
        <f t="shared" si="7510"/>
        <v>0</v>
      </c>
      <c r="W2190" s="31">
        <f t="shared" si="7511"/>
        <v>0</v>
      </c>
      <c r="X2190" s="31">
        <f t="shared" si="7547"/>
        <v>104.40000000000001</v>
      </c>
      <c r="Y2190" s="31">
        <f t="shared" si="7548"/>
        <v>104.40000000000001</v>
      </c>
      <c r="Z2190" s="31">
        <f t="shared" si="7549"/>
        <v>104.40000000000001</v>
      </c>
      <c r="AA2190" s="31">
        <f t="shared" si="7512"/>
        <v>0</v>
      </c>
      <c r="AB2190" s="31">
        <f t="shared" si="7513"/>
        <v>0</v>
      </c>
      <c r="AC2190" s="31">
        <f t="shared" si="7514"/>
        <v>0</v>
      </c>
      <c r="AD2190" s="31">
        <f t="shared" si="7550"/>
        <v>104.40000000000001</v>
      </c>
      <c r="AE2190" s="31">
        <f t="shared" si="7551"/>
        <v>104.40000000000001</v>
      </c>
      <c r="AF2190" s="31">
        <f t="shared" si="7552"/>
        <v>104.40000000000001</v>
      </c>
      <c r="AG2190" s="31">
        <f t="shared" si="7515"/>
        <v>0</v>
      </c>
      <c r="AH2190" s="31">
        <f t="shared" si="7516"/>
        <v>0</v>
      </c>
      <c r="AI2190" s="31">
        <f t="shared" si="7517"/>
        <v>0</v>
      </c>
      <c r="AJ2190" s="31">
        <f t="shared" si="7553"/>
        <v>104.40000000000001</v>
      </c>
      <c r="AK2190" s="31">
        <f t="shared" si="7554"/>
        <v>104.40000000000001</v>
      </c>
      <c r="AL2190" s="31">
        <f t="shared" si="7555"/>
        <v>104.40000000000001</v>
      </c>
      <c r="AM2190" s="31">
        <f t="shared" si="7518"/>
        <v>0</v>
      </c>
      <c r="AN2190" s="31">
        <f t="shared" si="7519"/>
        <v>0</v>
      </c>
      <c r="AO2190" s="31">
        <f t="shared" si="7520"/>
        <v>0</v>
      </c>
      <c r="AP2190" s="31">
        <f t="shared" si="7556"/>
        <v>104.40000000000001</v>
      </c>
      <c r="AQ2190" s="31">
        <f t="shared" si="7557"/>
        <v>104.40000000000001</v>
      </c>
      <c r="AR2190" s="31">
        <f t="shared" si="7558"/>
        <v>104.40000000000001</v>
      </c>
      <c r="AS2190" s="31">
        <f t="shared" si="7521"/>
        <v>0</v>
      </c>
      <c r="AT2190" s="31">
        <f t="shared" si="7522"/>
        <v>0</v>
      </c>
      <c r="AU2190" s="31">
        <f t="shared" si="7523"/>
        <v>0</v>
      </c>
      <c r="AV2190" s="31">
        <f t="shared" si="7559"/>
        <v>104.40000000000001</v>
      </c>
      <c r="AW2190" s="31">
        <f t="shared" si="7560"/>
        <v>104.40000000000001</v>
      </c>
      <c r="AX2190" s="31">
        <f t="shared" si="7561"/>
        <v>104.40000000000001</v>
      </c>
      <c r="AY2190" s="31">
        <f t="shared" si="7524"/>
        <v>761.64599999999996</v>
      </c>
      <c r="AZ2190" s="31">
        <f t="shared" si="7525"/>
        <v>0</v>
      </c>
      <c r="BA2190" s="31">
        <f t="shared" si="7526"/>
        <v>0</v>
      </c>
      <c r="BB2190" s="31">
        <f t="shared" si="7562"/>
        <v>866.04599999999994</v>
      </c>
      <c r="BC2190" s="31">
        <f t="shared" si="7563"/>
        <v>104.40000000000001</v>
      </c>
      <c r="BD2190" s="31">
        <f t="shared" si="7564"/>
        <v>104.40000000000001</v>
      </c>
      <c r="BE2190" s="31">
        <f t="shared" si="7527"/>
        <v>0</v>
      </c>
      <c r="BF2190" s="31">
        <f t="shared" si="7528"/>
        <v>0</v>
      </c>
      <c r="BG2190" s="31">
        <f t="shared" si="7529"/>
        <v>0</v>
      </c>
      <c r="BH2190" s="31">
        <f t="shared" si="7565"/>
        <v>866.04599999999994</v>
      </c>
      <c r="BI2190" s="31">
        <f t="shared" si="7566"/>
        <v>104.40000000000001</v>
      </c>
      <c r="BJ2190" s="31">
        <f t="shared" si="7567"/>
        <v>104.40000000000001</v>
      </c>
      <c r="BK2190" s="31">
        <f t="shared" si="7530"/>
        <v>0</v>
      </c>
      <c r="BL2190" s="31">
        <f t="shared" si="7531"/>
        <v>0</v>
      </c>
      <c r="BM2190" s="31">
        <f t="shared" si="7532"/>
        <v>0</v>
      </c>
      <c r="BN2190" s="31">
        <f t="shared" si="7568"/>
        <v>866.04599999999994</v>
      </c>
      <c r="BO2190" s="31">
        <f t="shared" si="7569"/>
        <v>104.40000000000001</v>
      </c>
      <c r="BP2190" s="31">
        <f t="shared" si="7570"/>
        <v>104.40000000000001</v>
      </c>
      <c r="BQ2190" s="31">
        <f t="shared" si="7533"/>
        <v>0</v>
      </c>
      <c r="BR2190" s="31">
        <f t="shared" si="7534"/>
        <v>0</v>
      </c>
      <c r="BS2190" s="31">
        <f t="shared" si="7571"/>
        <v>866.04599999999994</v>
      </c>
      <c r="BT2190" s="31">
        <f t="shared" si="7572"/>
        <v>104.40000000000001</v>
      </c>
      <c r="BU2190" s="31">
        <f t="shared" si="7573"/>
        <v>104.40000000000001</v>
      </c>
      <c r="BV2190" s="31">
        <f t="shared" si="7535"/>
        <v>0</v>
      </c>
      <c r="BW2190" s="31">
        <f t="shared" si="7536"/>
        <v>0</v>
      </c>
      <c r="BX2190" s="31">
        <f t="shared" si="7574"/>
        <v>866.04599999999994</v>
      </c>
      <c r="BY2190" s="31">
        <f t="shared" si="7575"/>
        <v>104.40000000000001</v>
      </c>
      <c r="BZ2190" s="31">
        <f t="shared" si="7576"/>
        <v>104.40000000000001</v>
      </c>
      <c r="CA2190" s="31">
        <f t="shared" si="7537"/>
        <v>0</v>
      </c>
      <c r="CB2190" s="31">
        <f t="shared" si="7538"/>
        <v>0</v>
      </c>
      <c r="CC2190" s="31">
        <f t="shared" si="7539"/>
        <v>0</v>
      </c>
      <c r="CD2190" s="31">
        <f t="shared" si="7453"/>
        <v>866.04599999999994</v>
      </c>
      <c r="CE2190" s="31">
        <f t="shared" si="7454"/>
        <v>104.40000000000001</v>
      </c>
      <c r="CF2190" s="31">
        <f t="shared" si="7455"/>
        <v>104.40000000000001</v>
      </c>
      <c r="CG2190" s="31">
        <f t="shared" si="7540"/>
        <v>0</v>
      </c>
      <c r="CH2190" s="24"/>
      <c r="CI2190" s="40"/>
      <c r="CN2190" s="1" t="s">
        <v>30</v>
      </c>
    </row>
    <row r="2191" ht="29.850000000000001">
      <c r="A2191" s="16" t="s">
        <v>1264</v>
      </c>
      <c r="B2191" s="17">
        <v>240</v>
      </c>
      <c r="C2191" s="16" t="s">
        <v>395</v>
      </c>
      <c r="D2191" s="16" t="s">
        <v>625</v>
      </c>
      <c r="E2191" s="39" t="s">
        <v>626</v>
      </c>
      <c r="F2191" s="31">
        <v>104.40000000000001</v>
      </c>
      <c r="G2191" s="31">
        <v>104.40000000000001</v>
      </c>
      <c r="H2191" s="31">
        <v>104.40000000000001</v>
      </c>
      <c r="I2191" s="31"/>
      <c r="J2191" s="31"/>
      <c r="K2191" s="31"/>
      <c r="L2191" s="31">
        <f t="shared" si="7541"/>
        <v>104.40000000000001</v>
      </c>
      <c r="M2191" s="31">
        <f t="shared" si="7542"/>
        <v>104.40000000000001</v>
      </c>
      <c r="N2191" s="31">
        <f t="shared" si="7543"/>
        <v>104.40000000000001</v>
      </c>
      <c r="O2191" s="31"/>
      <c r="P2191" s="31"/>
      <c r="Q2191" s="31"/>
      <c r="R2191" s="31">
        <f t="shared" si="7544"/>
        <v>104.40000000000001</v>
      </c>
      <c r="S2191" s="31">
        <f t="shared" si="7545"/>
        <v>104.40000000000001</v>
      </c>
      <c r="T2191" s="31">
        <f t="shared" si="7546"/>
        <v>104.40000000000001</v>
      </c>
      <c r="U2191" s="31"/>
      <c r="V2191" s="31"/>
      <c r="W2191" s="31"/>
      <c r="X2191" s="31">
        <f t="shared" si="7547"/>
        <v>104.40000000000001</v>
      </c>
      <c r="Y2191" s="31">
        <f t="shared" si="7548"/>
        <v>104.40000000000001</v>
      </c>
      <c r="Z2191" s="31">
        <f t="shared" si="7549"/>
        <v>104.40000000000001</v>
      </c>
      <c r="AA2191" s="31"/>
      <c r="AB2191" s="31"/>
      <c r="AC2191" s="31"/>
      <c r="AD2191" s="31">
        <f t="shared" si="7550"/>
        <v>104.40000000000001</v>
      </c>
      <c r="AE2191" s="31">
        <f t="shared" si="7551"/>
        <v>104.40000000000001</v>
      </c>
      <c r="AF2191" s="31">
        <f t="shared" si="7552"/>
        <v>104.40000000000001</v>
      </c>
      <c r="AG2191" s="31"/>
      <c r="AH2191" s="31"/>
      <c r="AI2191" s="31"/>
      <c r="AJ2191" s="31">
        <f t="shared" si="7553"/>
        <v>104.40000000000001</v>
      </c>
      <c r="AK2191" s="31">
        <f t="shared" si="7554"/>
        <v>104.40000000000001</v>
      </c>
      <c r="AL2191" s="31">
        <f t="shared" si="7555"/>
        <v>104.40000000000001</v>
      </c>
      <c r="AM2191" s="31"/>
      <c r="AN2191" s="31"/>
      <c r="AO2191" s="31"/>
      <c r="AP2191" s="31">
        <f t="shared" si="7556"/>
        <v>104.40000000000001</v>
      </c>
      <c r="AQ2191" s="31">
        <f t="shared" si="7557"/>
        <v>104.40000000000001</v>
      </c>
      <c r="AR2191" s="31">
        <f t="shared" si="7558"/>
        <v>104.40000000000001</v>
      </c>
      <c r="AS2191" s="31"/>
      <c r="AT2191" s="31"/>
      <c r="AU2191" s="31"/>
      <c r="AV2191" s="31">
        <f t="shared" si="7559"/>
        <v>104.40000000000001</v>
      </c>
      <c r="AW2191" s="31">
        <f t="shared" si="7560"/>
        <v>104.40000000000001</v>
      </c>
      <c r="AX2191" s="31">
        <f t="shared" si="7561"/>
        <v>104.40000000000001</v>
      </c>
      <c r="AY2191" s="31">
        <v>761.64599999999996</v>
      </c>
      <c r="AZ2191" s="31"/>
      <c r="BA2191" s="31"/>
      <c r="BB2191" s="31">
        <f t="shared" si="7562"/>
        <v>866.04599999999994</v>
      </c>
      <c r="BC2191" s="31">
        <f t="shared" si="7563"/>
        <v>104.40000000000001</v>
      </c>
      <c r="BD2191" s="31">
        <f t="shared" si="7564"/>
        <v>104.40000000000001</v>
      </c>
      <c r="BE2191" s="31"/>
      <c r="BF2191" s="31"/>
      <c r="BG2191" s="31"/>
      <c r="BH2191" s="31">
        <f t="shared" si="7565"/>
        <v>866.04599999999994</v>
      </c>
      <c r="BI2191" s="31">
        <f t="shared" si="7566"/>
        <v>104.40000000000001</v>
      </c>
      <c r="BJ2191" s="31">
        <f t="shared" si="7567"/>
        <v>104.40000000000001</v>
      </c>
      <c r="BK2191" s="31"/>
      <c r="BL2191" s="31"/>
      <c r="BM2191" s="31"/>
      <c r="BN2191" s="31">
        <f t="shared" si="7568"/>
        <v>866.04599999999994</v>
      </c>
      <c r="BO2191" s="31">
        <f t="shared" si="7569"/>
        <v>104.40000000000001</v>
      </c>
      <c r="BP2191" s="31">
        <f t="shared" si="7570"/>
        <v>104.40000000000001</v>
      </c>
      <c r="BQ2191" s="31"/>
      <c r="BR2191" s="31"/>
      <c r="BS2191" s="31">
        <f t="shared" si="7571"/>
        <v>866.04599999999994</v>
      </c>
      <c r="BT2191" s="31">
        <f t="shared" si="7572"/>
        <v>104.40000000000001</v>
      </c>
      <c r="BU2191" s="31">
        <f t="shared" si="7573"/>
        <v>104.40000000000001</v>
      </c>
      <c r="BV2191" s="31"/>
      <c r="BW2191" s="31"/>
      <c r="BX2191" s="31">
        <f t="shared" si="7574"/>
        <v>866.04599999999994</v>
      </c>
      <c r="BY2191" s="31">
        <f t="shared" si="7575"/>
        <v>104.40000000000001</v>
      </c>
      <c r="BZ2191" s="31">
        <f t="shared" si="7576"/>
        <v>104.40000000000001</v>
      </c>
      <c r="CA2191" s="31"/>
      <c r="CB2191" s="31"/>
      <c r="CC2191" s="31"/>
      <c r="CD2191" s="31">
        <f t="shared" si="7453"/>
        <v>866.04599999999994</v>
      </c>
      <c r="CE2191" s="31">
        <f t="shared" si="7454"/>
        <v>104.40000000000001</v>
      </c>
      <c r="CF2191" s="31">
        <f t="shared" si="7455"/>
        <v>104.40000000000001</v>
      </c>
      <c r="CG2191" s="31"/>
      <c r="CH2191" s="24"/>
      <c r="CI2191" s="40"/>
    </row>
    <row r="2192" ht="15">
      <c r="A2192" s="41" t="s">
        <v>1266</v>
      </c>
      <c r="B2192" s="17"/>
      <c r="C2192" s="16"/>
      <c r="D2192" s="16"/>
      <c r="E2192" s="39" t="s">
        <v>1267</v>
      </c>
      <c r="F2192" s="31">
        <f t="shared" si="7500"/>
        <v>1807.0999999999999</v>
      </c>
      <c r="G2192" s="31">
        <f t="shared" si="7501"/>
        <v>2483</v>
      </c>
      <c r="H2192" s="31">
        <f t="shared" si="7502"/>
        <v>0</v>
      </c>
      <c r="I2192" s="31">
        <f t="shared" si="7503"/>
        <v>0</v>
      </c>
      <c r="J2192" s="31">
        <f t="shared" si="7504"/>
        <v>0</v>
      </c>
      <c r="K2192" s="31">
        <f t="shared" si="7505"/>
        <v>0</v>
      </c>
      <c r="L2192" s="31">
        <f t="shared" si="7541"/>
        <v>1807.0999999999999</v>
      </c>
      <c r="M2192" s="31">
        <f t="shared" si="7542"/>
        <v>2483</v>
      </c>
      <c r="N2192" s="31">
        <f t="shared" si="7543"/>
        <v>0</v>
      </c>
      <c r="O2192" s="31">
        <f t="shared" si="7506"/>
        <v>0</v>
      </c>
      <c r="P2192" s="31">
        <f t="shared" si="7507"/>
        <v>0</v>
      </c>
      <c r="Q2192" s="31">
        <f t="shared" si="7508"/>
        <v>0</v>
      </c>
      <c r="R2192" s="31">
        <f t="shared" si="7544"/>
        <v>1807.0999999999999</v>
      </c>
      <c r="S2192" s="31">
        <f t="shared" si="7545"/>
        <v>2483</v>
      </c>
      <c r="T2192" s="31">
        <f t="shared" si="7546"/>
        <v>0</v>
      </c>
      <c r="U2192" s="31">
        <f t="shared" si="7509"/>
        <v>0</v>
      </c>
      <c r="V2192" s="31">
        <f t="shared" si="7510"/>
        <v>0</v>
      </c>
      <c r="W2192" s="31">
        <f t="shared" si="7511"/>
        <v>0</v>
      </c>
      <c r="X2192" s="31">
        <f t="shared" si="7547"/>
        <v>1807.0999999999999</v>
      </c>
      <c r="Y2192" s="31">
        <f t="shared" si="7548"/>
        <v>2483</v>
      </c>
      <c r="Z2192" s="31">
        <f t="shared" si="7549"/>
        <v>0</v>
      </c>
      <c r="AA2192" s="31">
        <f t="shared" si="7512"/>
        <v>0</v>
      </c>
      <c r="AB2192" s="31">
        <f t="shared" si="7513"/>
        <v>0</v>
      </c>
      <c r="AC2192" s="31">
        <f t="shared" si="7514"/>
        <v>0</v>
      </c>
      <c r="AD2192" s="31">
        <f t="shared" si="7550"/>
        <v>1807.0999999999999</v>
      </c>
      <c r="AE2192" s="31">
        <f t="shared" si="7551"/>
        <v>2483</v>
      </c>
      <c r="AF2192" s="31">
        <f t="shared" si="7552"/>
        <v>0</v>
      </c>
      <c r="AG2192" s="31">
        <f t="shared" si="7515"/>
        <v>0</v>
      </c>
      <c r="AH2192" s="31">
        <f t="shared" si="7516"/>
        <v>0</v>
      </c>
      <c r="AI2192" s="31">
        <f t="shared" si="7517"/>
        <v>0</v>
      </c>
      <c r="AJ2192" s="31">
        <f t="shared" si="7553"/>
        <v>1807.0999999999999</v>
      </c>
      <c r="AK2192" s="31">
        <f t="shared" si="7554"/>
        <v>2483</v>
      </c>
      <c r="AL2192" s="31">
        <f t="shared" si="7555"/>
        <v>0</v>
      </c>
      <c r="AM2192" s="31">
        <f t="shared" si="7518"/>
        <v>0</v>
      </c>
      <c r="AN2192" s="31">
        <f t="shared" si="7519"/>
        <v>0</v>
      </c>
      <c r="AO2192" s="31">
        <f t="shared" si="7520"/>
        <v>0</v>
      </c>
      <c r="AP2192" s="31">
        <f t="shared" si="7556"/>
        <v>1807.0999999999999</v>
      </c>
      <c r="AQ2192" s="31">
        <f t="shared" si="7557"/>
        <v>2483</v>
      </c>
      <c r="AR2192" s="31">
        <f t="shared" si="7558"/>
        <v>0</v>
      </c>
      <c r="AS2192" s="31">
        <f t="shared" si="7521"/>
        <v>0</v>
      </c>
      <c r="AT2192" s="31">
        <f t="shared" si="7522"/>
        <v>0</v>
      </c>
      <c r="AU2192" s="31">
        <f t="shared" si="7523"/>
        <v>0</v>
      </c>
      <c r="AV2192" s="31">
        <f t="shared" si="7559"/>
        <v>1807.0999999999999</v>
      </c>
      <c r="AW2192" s="31">
        <f t="shared" si="7560"/>
        <v>2483</v>
      </c>
      <c r="AX2192" s="31">
        <f t="shared" si="7561"/>
        <v>0</v>
      </c>
      <c r="AY2192" s="31">
        <f t="shared" si="7524"/>
        <v>-1329.6970000000001</v>
      </c>
      <c r="AZ2192" s="31">
        <f t="shared" si="7525"/>
        <v>0</v>
      </c>
      <c r="BA2192" s="31">
        <f t="shared" si="7526"/>
        <v>0</v>
      </c>
      <c r="BB2192" s="31">
        <f t="shared" si="7562"/>
        <v>477.40299999999979</v>
      </c>
      <c r="BC2192" s="31">
        <f t="shared" si="7563"/>
        <v>2483</v>
      </c>
      <c r="BD2192" s="31">
        <f t="shared" si="7564"/>
        <v>0</v>
      </c>
      <c r="BE2192" s="31">
        <f t="shared" si="7527"/>
        <v>0</v>
      </c>
      <c r="BF2192" s="31">
        <f t="shared" si="7528"/>
        <v>0</v>
      </c>
      <c r="BG2192" s="31">
        <f t="shared" si="7529"/>
        <v>0</v>
      </c>
      <c r="BH2192" s="31">
        <f t="shared" si="7565"/>
        <v>477.40299999999979</v>
      </c>
      <c r="BI2192" s="31">
        <f t="shared" si="7566"/>
        <v>2483</v>
      </c>
      <c r="BJ2192" s="31">
        <f t="shared" si="7567"/>
        <v>0</v>
      </c>
      <c r="BK2192" s="31">
        <f t="shared" si="7530"/>
        <v>0</v>
      </c>
      <c r="BL2192" s="31">
        <f t="shared" si="7531"/>
        <v>0</v>
      </c>
      <c r="BM2192" s="31">
        <f t="shared" si="7532"/>
        <v>0</v>
      </c>
      <c r="BN2192" s="31">
        <f t="shared" si="7568"/>
        <v>477.40299999999979</v>
      </c>
      <c r="BO2192" s="31">
        <f t="shared" si="7569"/>
        <v>2483</v>
      </c>
      <c r="BP2192" s="31">
        <f t="shared" si="7570"/>
        <v>0</v>
      </c>
      <c r="BQ2192" s="31">
        <f t="shared" si="7533"/>
        <v>0</v>
      </c>
      <c r="BR2192" s="31">
        <f t="shared" si="7534"/>
        <v>0</v>
      </c>
      <c r="BS2192" s="31">
        <f t="shared" si="7571"/>
        <v>477.40299999999979</v>
      </c>
      <c r="BT2192" s="31">
        <f t="shared" si="7572"/>
        <v>2483</v>
      </c>
      <c r="BU2192" s="31">
        <f t="shared" si="7573"/>
        <v>0</v>
      </c>
      <c r="BV2192" s="31">
        <f t="shared" si="7535"/>
        <v>0</v>
      </c>
      <c r="BW2192" s="31">
        <f t="shared" si="7536"/>
        <v>0</v>
      </c>
      <c r="BX2192" s="31">
        <f t="shared" si="7574"/>
        <v>477.40299999999979</v>
      </c>
      <c r="BY2192" s="31">
        <f t="shared" si="7575"/>
        <v>2483</v>
      </c>
      <c r="BZ2192" s="31">
        <f t="shared" si="7576"/>
        <v>0</v>
      </c>
      <c r="CA2192" s="31">
        <f t="shared" si="7537"/>
        <v>0</v>
      </c>
      <c r="CB2192" s="31">
        <f t="shared" si="7538"/>
        <v>0</v>
      </c>
      <c r="CC2192" s="31">
        <f t="shared" si="7539"/>
        <v>0</v>
      </c>
      <c r="CD2192" s="31">
        <f t="shared" si="7453"/>
        <v>477.40299999999979</v>
      </c>
      <c r="CE2192" s="31">
        <f t="shared" si="7454"/>
        <v>2483</v>
      </c>
      <c r="CF2192" s="31">
        <f t="shared" si="7455"/>
        <v>0</v>
      </c>
      <c r="CG2192" s="31">
        <f t="shared" si="7540"/>
        <v>0</v>
      </c>
      <c r="CH2192" s="24"/>
      <c r="CI2192" s="40"/>
      <c r="CO2192" s="1" t="s">
        <v>31</v>
      </c>
    </row>
    <row r="2193" ht="29.850000000000001">
      <c r="A2193" s="41" t="s">
        <v>1266</v>
      </c>
      <c r="B2193" s="17">
        <v>200</v>
      </c>
      <c r="C2193" s="16"/>
      <c r="D2193" s="16"/>
      <c r="E2193" s="39" t="s">
        <v>40</v>
      </c>
      <c r="F2193" s="31">
        <f t="shared" si="7500"/>
        <v>1807.0999999999999</v>
      </c>
      <c r="G2193" s="31">
        <f t="shared" si="7501"/>
        <v>2483</v>
      </c>
      <c r="H2193" s="31">
        <f t="shared" si="7502"/>
        <v>0</v>
      </c>
      <c r="I2193" s="31">
        <f t="shared" si="7503"/>
        <v>0</v>
      </c>
      <c r="J2193" s="31">
        <f t="shared" si="7504"/>
        <v>0</v>
      </c>
      <c r="K2193" s="31">
        <f t="shared" si="7505"/>
        <v>0</v>
      </c>
      <c r="L2193" s="31">
        <f t="shared" si="7541"/>
        <v>1807.0999999999999</v>
      </c>
      <c r="M2193" s="31">
        <f t="shared" si="7542"/>
        <v>2483</v>
      </c>
      <c r="N2193" s="31">
        <f t="shared" si="7543"/>
        <v>0</v>
      </c>
      <c r="O2193" s="31">
        <f t="shared" si="7506"/>
        <v>0</v>
      </c>
      <c r="P2193" s="31">
        <f t="shared" si="7507"/>
        <v>0</v>
      </c>
      <c r="Q2193" s="31">
        <f t="shared" si="7508"/>
        <v>0</v>
      </c>
      <c r="R2193" s="31">
        <f t="shared" si="7544"/>
        <v>1807.0999999999999</v>
      </c>
      <c r="S2193" s="31">
        <f t="shared" si="7545"/>
        <v>2483</v>
      </c>
      <c r="T2193" s="31">
        <f t="shared" si="7546"/>
        <v>0</v>
      </c>
      <c r="U2193" s="31">
        <f t="shared" si="7509"/>
        <v>0</v>
      </c>
      <c r="V2193" s="31">
        <f t="shared" si="7510"/>
        <v>0</v>
      </c>
      <c r="W2193" s="31">
        <f t="shared" si="7511"/>
        <v>0</v>
      </c>
      <c r="X2193" s="31">
        <f t="shared" si="7547"/>
        <v>1807.0999999999999</v>
      </c>
      <c r="Y2193" s="31">
        <f t="shared" si="7548"/>
        <v>2483</v>
      </c>
      <c r="Z2193" s="31">
        <f t="shared" si="7549"/>
        <v>0</v>
      </c>
      <c r="AA2193" s="31">
        <f t="shared" si="7512"/>
        <v>0</v>
      </c>
      <c r="AB2193" s="31">
        <f t="shared" si="7513"/>
        <v>0</v>
      </c>
      <c r="AC2193" s="31">
        <f t="shared" si="7514"/>
        <v>0</v>
      </c>
      <c r="AD2193" s="31">
        <f t="shared" si="7550"/>
        <v>1807.0999999999999</v>
      </c>
      <c r="AE2193" s="31">
        <f t="shared" si="7551"/>
        <v>2483</v>
      </c>
      <c r="AF2193" s="31">
        <f t="shared" si="7552"/>
        <v>0</v>
      </c>
      <c r="AG2193" s="31">
        <f t="shared" si="7515"/>
        <v>0</v>
      </c>
      <c r="AH2193" s="31">
        <f t="shared" si="7516"/>
        <v>0</v>
      </c>
      <c r="AI2193" s="31">
        <f t="shared" si="7517"/>
        <v>0</v>
      </c>
      <c r="AJ2193" s="31">
        <f t="shared" si="7553"/>
        <v>1807.0999999999999</v>
      </c>
      <c r="AK2193" s="31">
        <f t="shared" si="7554"/>
        <v>2483</v>
      </c>
      <c r="AL2193" s="31">
        <f t="shared" si="7555"/>
        <v>0</v>
      </c>
      <c r="AM2193" s="31">
        <f t="shared" si="7518"/>
        <v>0</v>
      </c>
      <c r="AN2193" s="31">
        <f t="shared" si="7519"/>
        <v>0</v>
      </c>
      <c r="AO2193" s="31">
        <f t="shared" si="7520"/>
        <v>0</v>
      </c>
      <c r="AP2193" s="31">
        <f t="shared" si="7556"/>
        <v>1807.0999999999999</v>
      </c>
      <c r="AQ2193" s="31">
        <f t="shared" si="7557"/>
        <v>2483</v>
      </c>
      <c r="AR2193" s="31">
        <f t="shared" si="7558"/>
        <v>0</v>
      </c>
      <c r="AS2193" s="31">
        <f t="shared" si="7521"/>
        <v>0</v>
      </c>
      <c r="AT2193" s="31">
        <f t="shared" si="7522"/>
        <v>0</v>
      </c>
      <c r="AU2193" s="31">
        <f t="shared" si="7523"/>
        <v>0</v>
      </c>
      <c r="AV2193" s="31">
        <f t="shared" si="7559"/>
        <v>1807.0999999999999</v>
      </c>
      <c r="AW2193" s="31">
        <f t="shared" si="7560"/>
        <v>2483</v>
      </c>
      <c r="AX2193" s="31">
        <f t="shared" si="7561"/>
        <v>0</v>
      </c>
      <c r="AY2193" s="31">
        <f t="shared" si="7524"/>
        <v>-1329.6970000000001</v>
      </c>
      <c r="AZ2193" s="31">
        <f t="shared" si="7525"/>
        <v>0</v>
      </c>
      <c r="BA2193" s="31">
        <f t="shared" si="7526"/>
        <v>0</v>
      </c>
      <c r="BB2193" s="31">
        <f t="shared" si="7562"/>
        <v>477.40299999999979</v>
      </c>
      <c r="BC2193" s="31">
        <f t="shared" si="7563"/>
        <v>2483</v>
      </c>
      <c r="BD2193" s="31">
        <f t="shared" si="7564"/>
        <v>0</v>
      </c>
      <c r="BE2193" s="31">
        <f t="shared" si="7527"/>
        <v>0</v>
      </c>
      <c r="BF2193" s="31">
        <f t="shared" si="7528"/>
        <v>0</v>
      </c>
      <c r="BG2193" s="31">
        <f t="shared" si="7529"/>
        <v>0</v>
      </c>
      <c r="BH2193" s="31">
        <f t="shared" si="7565"/>
        <v>477.40299999999979</v>
      </c>
      <c r="BI2193" s="31">
        <f t="shared" si="7566"/>
        <v>2483</v>
      </c>
      <c r="BJ2193" s="31">
        <f t="shared" si="7567"/>
        <v>0</v>
      </c>
      <c r="BK2193" s="31">
        <f t="shared" si="7530"/>
        <v>0</v>
      </c>
      <c r="BL2193" s="31">
        <f t="shared" si="7531"/>
        <v>0</v>
      </c>
      <c r="BM2193" s="31">
        <f t="shared" si="7532"/>
        <v>0</v>
      </c>
      <c r="BN2193" s="31">
        <f t="shared" si="7568"/>
        <v>477.40299999999979</v>
      </c>
      <c r="BO2193" s="31">
        <f t="shared" si="7569"/>
        <v>2483</v>
      </c>
      <c r="BP2193" s="31">
        <f t="shared" si="7570"/>
        <v>0</v>
      </c>
      <c r="BQ2193" s="31">
        <f t="shared" si="7533"/>
        <v>0</v>
      </c>
      <c r="BR2193" s="31">
        <f t="shared" si="7534"/>
        <v>0</v>
      </c>
      <c r="BS2193" s="31">
        <f t="shared" si="7571"/>
        <v>477.40299999999979</v>
      </c>
      <c r="BT2193" s="31">
        <f t="shared" si="7572"/>
        <v>2483</v>
      </c>
      <c r="BU2193" s="31">
        <f t="shared" si="7573"/>
        <v>0</v>
      </c>
      <c r="BV2193" s="31">
        <f t="shared" si="7535"/>
        <v>0</v>
      </c>
      <c r="BW2193" s="31">
        <f t="shared" si="7536"/>
        <v>0</v>
      </c>
      <c r="BX2193" s="31">
        <f t="shared" si="7574"/>
        <v>477.40299999999979</v>
      </c>
      <c r="BY2193" s="31">
        <f t="shared" si="7575"/>
        <v>2483</v>
      </c>
      <c r="BZ2193" s="31">
        <f t="shared" si="7576"/>
        <v>0</v>
      </c>
      <c r="CA2193" s="31">
        <f t="shared" si="7537"/>
        <v>0</v>
      </c>
      <c r="CB2193" s="31">
        <f t="shared" si="7538"/>
        <v>0</v>
      </c>
      <c r="CC2193" s="31">
        <f t="shared" si="7539"/>
        <v>0</v>
      </c>
      <c r="CD2193" s="31">
        <f t="shared" si="7453"/>
        <v>477.40299999999979</v>
      </c>
      <c r="CE2193" s="31">
        <f t="shared" si="7454"/>
        <v>2483</v>
      </c>
      <c r="CF2193" s="31">
        <f t="shared" si="7455"/>
        <v>0</v>
      </c>
      <c r="CG2193" s="31">
        <f t="shared" si="7540"/>
        <v>0</v>
      </c>
      <c r="CH2193" s="24"/>
      <c r="CI2193" s="40"/>
      <c r="CM2193" s="1" t="s">
        <v>29</v>
      </c>
    </row>
    <row r="2194" ht="43.75">
      <c r="A2194" s="41" t="s">
        <v>1266</v>
      </c>
      <c r="B2194" s="17">
        <v>240</v>
      </c>
      <c r="C2194" s="16"/>
      <c r="D2194" s="16"/>
      <c r="E2194" s="39" t="s">
        <v>41</v>
      </c>
      <c r="F2194" s="31">
        <f t="shared" si="7500"/>
        <v>1807.0999999999999</v>
      </c>
      <c r="G2194" s="31">
        <f t="shared" si="7501"/>
        <v>2483</v>
      </c>
      <c r="H2194" s="31">
        <f t="shared" si="7502"/>
        <v>0</v>
      </c>
      <c r="I2194" s="31">
        <f t="shared" si="7503"/>
        <v>0</v>
      </c>
      <c r="J2194" s="31">
        <f t="shared" si="7504"/>
        <v>0</v>
      </c>
      <c r="K2194" s="31">
        <f t="shared" si="7505"/>
        <v>0</v>
      </c>
      <c r="L2194" s="31">
        <f t="shared" si="7541"/>
        <v>1807.0999999999999</v>
      </c>
      <c r="M2194" s="31">
        <f t="shared" si="7542"/>
        <v>2483</v>
      </c>
      <c r="N2194" s="31">
        <f t="shared" si="7543"/>
        <v>0</v>
      </c>
      <c r="O2194" s="31">
        <f t="shared" si="7506"/>
        <v>0</v>
      </c>
      <c r="P2194" s="31">
        <f t="shared" si="7507"/>
        <v>0</v>
      </c>
      <c r="Q2194" s="31">
        <f t="shared" si="7508"/>
        <v>0</v>
      </c>
      <c r="R2194" s="31">
        <f t="shared" si="7544"/>
        <v>1807.0999999999999</v>
      </c>
      <c r="S2194" s="31">
        <f t="shared" si="7545"/>
        <v>2483</v>
      </c>
      <c r="T2194" s="31">
        <f t="shared" si="7546"/>
        <v>0</v>
      </c>
      <c r="U2194" s="31">
        <f t="shared" si="7509"/>
        <v>0</v>
      </c>
      <c r="V2194" s="31">
        <f t="shared" si="7510"/>
        <v>0</v>
      </c>
      <c r="W2194" s="31">
        <f t="shared" si="7511"/>
        <v>0</v>
      </c>
      <c r="X2194" s="31">
        <f t="shared" si="7547"/>
        <v>1807.0999999999999</v>
      </c>
      <c r="Y2194" s="31">
        <f t="shared" si="7548"/>
        <v>2483</v>
      </c>
      <c r="Z2194" s="31">
        <f t="shared" si="7549"/>
        <v>0</v>
      </c>
      <c r="AA2194" s="31">
        <f t="shared" si="7512"/>
        <v>0</v>
      </c>
      <c r="AB2194" s="31">
        <f t="shared" si="7513"/>
        <v>0</v>
      </c>
      <c r="AC2194" s="31">
        <f t="shared" si="7514"/>
        <v>0</v>
      </c>
      <c r="AD2194" s="31">
        <f t="shared" si="7550"/>
        <v>1807.0999999999999</v>
      </c>
      <c r="AE2194" s="31">
        <f t="shared" si="7551"/>
        <v>2483</v>
      </c>
      <c r="AF2194" s="31">
        <f t="shared" si="7552"/>
        <v>0</v>
      </c>
      <c r="AG2194" s="31">
        <f t="shared" si="7515"/>
        <v>0</v>
      </c>
      <c r="AH2194" s="31">
        <f t="shared" si="7516"/>
        <v>0</v>
      </c>
      <c r="AI2194" s="31">
        <f t="shared" si="7517"/>
        <v>0</v>
      </c>
      <c r="AJ2194" s="31">
        <f t="shared" si="7553"/>
        <v>1807.0999999999999</v>
      </c>
      <c r="AK2194" s="31">
        <f t="shared" si="7554"/>
        <v>2483</v>
      </c>
      <c r="AL2194" s="31">
        <f t="shared" si="7555"/>
        <v>0</v>
      </c>
      <c r="AM2194" s="31">
        <f t="shared" si="7518"/>
        <v>0</v>
      </c>
      <c r="AN2194" s="31">
        <f t="shared" si="7519"/>
        <v>0</v>
      </c>
      <c r="AO2194" s="31">
        <f t="shared" si="7520"/>
        <v>0</v>
      </c>
      <c r="AP2194" s="31">
        <f t="shared" si="7556"/>
        <v>1807.0999999999999</v>
      </c>
      <c r="AQ2194" s="31">
        <f t="shared" si="7557"/>
        <v>2483</v>
      </c>
      <c r="AR2194" s="31">
        <f t="shared" si="7558"/>
        <v>0</v>
      </c>
      <c r="AS2194" s="31">
        <f t="shared" si="7521"/>
        <v>0</v>
      </c>
      <c r="AT2194" s="31">
        <f t="shared" si="7522"/>
        <v>0</v>
      </c>
      <c r="AU2194" s="31">
        <f t="shared" si="7523"/>
        <v>0</v>
      </c>
      <c r="AV2194" s="31">
        <f t="shared" si="7559"/>
        <v>1807.0999999999999</v>
      </c>
      <c r="AW2194" s="31">
        <f t="shared" si="7560"/>
        <v>2483</v>
      </c>
      <c r="AX2194" s="31">
        <f t="shared" si="7561"/>
        <v>0</v>
      </c>
      <c r="AY2194" s="31">
        <f t="shared" si="7524"/>
        <v>-1329.6970000000001</v>
      </c>
      <c r="AZ2194" s="31">
        <f t="shared" si="7525"/>
        <v>0</v>
      </c>
      <c r="BA2194" s="31">
        <f t="shared" si="7526"/>
        <v>0</v>
      </c>
      <c r="BB2194" s="31">
        <f t="shared" si="7562"/>
        <v>477.40299999999979</v>
      </c>
      <c r="BC2194" s="31">
        <f t="shared" si="7563"/>
        <v>2483</v>
      </c>
      <c r="BD2194" s="31">
        <f t="shared" si="7564"/>
        <v>0</v>
      </c>
      <c r="BE2194" s="31">
        <f t="shared" si="7527"/>
        <v>0</v>
      </c>
      <c r="BF2194" s="31">
        <f t="shared" si="7528"/>
        <v>0</v>
      </c>
      <c r="BG2194" s="31">
        <f t="shared" si="7529"/>
        <v>0</v>
      </c>
      <c r="BH2194" s="31">
        <f t="shared" si="7565"/>
        <v>477.40299999999979</v>
      </c>
      <c r="BI2194" s="31">
        <f t="shared" si="7566"/>
        <v>2483</v>
      </c>
      <c r="BJ2194" s="31">
        <f t="shared" si="7567"/>
        <v>0</v>
      </c>
      <c r="BK2194" s="31">
        <f t="shared" si="7530"/>
        <v>0</v>
      </c>
      <c r="BL2194" s="31">
        <f t="shared" si="7531"/>
        <v>0</v>
      </c>
      <c r="BM2194" s="31">
        <f t="shared" si="7532"/>
        <v>0</v>
      </c>
      <c r="BN2194" s="31">
        <f t="shared" si="7568"/>
        <v>477.40299999999979</v>
      </c>
      <c r="BO2194" s="31">
        <f t="shared" si="7569"/>
        <v>2483</v>
      </c>
      <c r="BP2194" s="31">
        <f t="shared" si="7570"/>
        <v>0</v>
      </c>
      <c r="BQ2194" s="31">
        <f t="shared" si="7533"/>
        <v>0</v>
      </c>
      <c r="BR2194" s="31">
        <f t="shared" si="7534"/>
        <v>0</v>
      </c>
      <c r="BS2194" s="31">
        <f t="shared" si="7571"/>
        <v>477.40299999999979</v>
      </c>
      <c r="BT2194" s="31">
        <f t="shared" si="7572"/>
        <v>2483</v>
      </c>
      <c r="BU2194" s="31">
        <f t="shared" si="7573"/>
        <v>0</v>
      </c>
      <c r="BV2194" s="31">
        <f t="shared" si="7535"/>
        <v>0</v>
      </c>
      <c r="BW2194" s="31">
        <f t="shared" si="7536"/>
        <v>0</v>
      </c>
      <c r="BX2194" s="31">
        <f t="shared" si="7574"/>
        <v>477.40299999999979</v>
      </c>
      <c r="BY2194" s="31">
        <f t="shared" si="7575"/>
        <v>2483</v>
      </c>
      <c r="BZ2194" s="31">
        <f t="shared" si="7576"/>
        <v>0</v>
      </c>
      <c r="CA2194" s="31">
        <f t="shared" si="7537"/>
        <v>0</v>
      </c>
      <c r="CB2194" s="31">
        <f t="shared" si="7538"/>
        <v>0</v>
      </c>
      <c r="CC2194" s="31">
        <f t="shared" si="7539"/>
        <v>0</v>
      </c>
      <c r="CD2194" s="31">
        <f t="shared" si="7453"/>
        <v>477.40299999999979</v>
      </c>
      <c r="CE2194" s="31">
        <f t="shared" si="7454"/>
        <v>2483</v>
      </c>
      <c r="CF2194" s="31">
        <f t="shared" si="7455"/>
        <v>0</v>
      </c>
      <c r="CG2194" s="31">
        <f t="shared" si="7540"/>
        <v>0</v>
      </c>
      <c r="CH2194" s="24"/>
      <c r="CI2194" s="40"/>
      <c r="CN2194" s="1" t="s">
        <v>30</v>
      </c>
    </row>
    <row r="2195" ht="29.850000000000001">
      <c r="A2195" s="41" t="s">
        <v>1266</v>
      </c>
      <c r="B2195" s="17">
        <v>240</v>
      </c>
      <c r="C2195" s="16" t="s">
        <v>395</v>
      </c>
      <c r="D2195" s="16" t="s">
        <v>625</v>
      </c>
      <c r="E2195" s="39" t="s">
        <v>626</v>
      </c>
      <c r="F2195" s="31">
        <v>1807.0999999999999</v>
      </c>
      <c r="G2195" s="31">
        <v>2483</v>
      </c>
      <c r="H2195" s="31"/>
      <c r="I2195" s="31"/>
      <c r="J2195" s="31"/>
      <c r="K2195" s="31"/>
      <c r="L2195" s="31">
        <f t="shared" si="7541"/>
        <v>1807.0999999999999</v>
      </c>
      <c r="M2195" s="31">
        <f t="shared" si="7542"/>
        <v>2483</v>
      </c>
      <c r="N2195" s="31">
        <f t="shared" si="7543"/>
        <v>0</v>
      </c>
      <c r="O2195" s="31"/>
      <c r="P2195" s="31"/>
      <c r="Q2195" s="31"/>
      <c r="R2195" s="31">
        <f t="shared" si="7544"/>
        <v>1807.0999999999999</v>
      </c>
      <c r="S2195" s="31">
        <f t="shared" si="7545"/>
        <v>2483</v>
      </c>
      <c r="T2195" s="31">
        <f t="shared" si="7546"/>
        <v>0</v>
      </c>
      <c r="U2195" s="31"/>
      <c r="V2195" s="31"/>
      <c r="W2195" s="31"/>
      <c r="X2195" s="31">
        <f t="shared" si="7547"/>
        <v>1807.0999999999999</v>
      </c>
      <c r="Y2195" s="31">
        <f t="shared" si="7548"/>
        <v>2483</v>
      </c>
      <c r="Z2195" s="31">
        <f t="shared" si="7549"/>
        <v>0</v>
      </c>
      <c r="AA2195" s="31"/>
      <c r="AB2195" s="31"/>
      <c r="AC2195" s="31"/>
      <c r="AD2195" s="31">
        <f t="shared" si="7550"/>
        <v>1807.0999999999999</v>
      </c>
      <c r="AE2195" s="31">
        <f t="shared" si="7551"/>
        <v>2483</v>
      </c>
      <c r="AF2195" s="31">
        <f t="shared" si="7552"/>
        <v>0</v>
      </c>
      <c r="AG2195" s="31"/>
      <c r="AH2195" s="31"/>
      <c r="AI2195" s="31"/>
      <c r="AJ2195" s="31">
        <f t="shared" si="7553"/>
        <v>1807.0999999999999</v>
      </c>
      <c r="AK2195" s="31">
        <f t="shared" si="7554"/>
        <v>2483</v>
      </c>
      <c r="AL2195" s="31">
        <f t="shared" si="7555"/>
        <v>0</v>
      </c>
      <c r="AM2195" s="31"/>
      <c r="AN2195" s="31"/>
      <c r="AO2195" s="31"/>
      <c r="AP2195" s="31">
        <f t="shared" si="7556"/>
        <v>1807.0999999999999</v>
      </c>
      <c r="AQ2195" s="31">
        <f t="shared" si="7557"/>
        <v>2483</v>
      </c>
      <c r="AR2195" s="31">
        <f t="shared" si="7558"/>
        <v>0</v>
      </c>
      <c r="AS2195" s="31"/>
      <c r="AT2195" s="31"/>
      <c r="AU2195" s="31"/>
      <c r="AV2195" s="31">
        <f t="shared" si="7559"/>
        <v>1807.0999999999999</v>
      </c>
      <c r="AW2195" s="31">
        <f t="shared" si="7560"/>
        <v>2483</v>
      </c>
      <c r="AX2195" s="31">
        <f t="shared" si="7561"/>
        <v>0</v>
      </c>
      <c r="AY2195" s="31">
        <f>-761.646-568.051</f>
        <v>-1329.6970000000001</v>
      </c>
      <c r="AZ2195" s="31"/>
      <c r="BA2195" s="31"/>
      <c r="BB2195" s="31">
        <f t="shared" si="7562"/>
        <v>477.40299999999979</v>
      </c>
      <c r="BC2195" s="31">
        <f t="shared" si="7563"/>
        <v>2483</v>
      </c>
      <c r="BD2195" s="31">
        <f t="shared" si="7564"/>
        <v>0</v>
      </c>
      <c r="BE2195" s="31"/>
      <c r="BF2195" s="31"/>
      <c r="BG2195" s="31"/>
      <c r="BH2195" s="31">
        <f t="shared" si="7565"/>
        <v>477.40299999999979</v>
      </c>
      <c r="BI2195" s="31">
        <f t="shared" si="7566"/>
        <v>2483</v>
      </c>
      <c r="BJ2195" s="31">
        <f t="shared" si="7567"/>
        <v>0</v>
      </c>
      <c r="BK2195" s="31"/>
      <c r="BL2195" s="31"/>
      <c r="BM2195" s="31"/>
      <c r="BN2195" s="31">
        <f t="shared" si="7568"/>
        <v>477.40299999999979</v>
      </c>
      <c r="BO2195" s="31">
        <f t="shared" si="7569"/>
        <v>2483</v>
      </c>
      <c r="BP2195" s="31">
        <f t="shared" si="7570"/>
        <v>0</v>
      </c>
      <c r="BQ2195" s="31"/>
      <c r="BR2195" s="31"/>
      <c r="BS2195" s="31">
        <f t="shared" si="7571"/>
        <v>477.40299999999979</v>
      </c>
      <c r="BT2195" s="31">
        <f t="shared" si="7572"/>
        <v>2483</v>
      </c>
      <c r="BU2195" s="31">
        <f t="shared" si="7573"/>
        <v>0</v>
      </c>
      <c r="BV2195" s="31"/>
      <c r="BW2195" s="31"/>
      <c r="BX2195" s="31">
        <f t="shared" si="7574"/>
        <v>477.40299999999979</v>
      </c>
      <c r="BY2195" s="31">
        <f t="shared" si="7575"/>
        <v>2483</v>
      </c>
      <c r="BZ2195" s="31">
        <f t="shared" si="7576"/>
        <v>0</v>
      </c>
      <c r="CA2195" s="31"/>
      <c r="CB2195" s="31"/>
      <c r="CC2195" s="31"/>
      <c r="CD2195" s="31">
        <f t="shared" si="7453"/>
        <v>477.40299999999979</v>
      </c>
      <c r="CE2195" s="31">
        <f t="shared" si="7454"/>
        <v>2483</v>
      </c>
      <c r="CF2195" s="31">
        <f t="shared" si="7455"/>
        <v>0</v>
      </c>
      <c r="CG2195" s="31"/>
      <c r="CH2195" s="24"/>
      <c r="CI2195" s="40"/>
    </row>
    <row r="2196" ht="43.75">
      <c r="A2196" s="41" t="s">
        <v>1268</v>
      </c>
      <c r="B2196" s="17"/>
      <c r="C2196" s="16"/>
      <c r="D2196" s="16"/>
      <c r="E2196" s="39" t="s">
        <v>1269</v>
      </c>
      <c r="F2196" s="31">
        <f t="shared" si="7500"/>
        <v>1458.8</v>
      </c>
      <c r="G2196" s="31">
        <f t="shared" si="7501"/>
        <v>0</v>
      </c>
      <c r="H2196" s="31">
        <f t="shared" si="7502"/>
        <v>0</v>
      </c>
      <c r="I2196" s="31">
        <f t="shared" si="7503"/>
        <v>0</v>
      </c>
      <c r="J2196" s="31">
        <f t="shared" si="7504"/>
        <v>0</v>
      </c>
      <c r="K2196" s="31">
        <f t="shared" si="7505"/>
        <v>0</v>
      </c>
      <c r="L2196" s="31">
        <f t="shared" si="7541"/>
        <v>1458.8</v>
      </c>
      <c r="M2196" s="31">
        <f t="shared" si="7542"/>
        <v>0</v>
      </c>
      <c r="N2196" s="31">
        <f t="shared" si="7543"/>
        <v>0</v>
      </c>
      <c r="O2196" s="31">
        <f t="shared" si="7506"/>
        <v>0</v>
      </c>
      <c r="P2196" s="31">
        <f t="shared" si="7507"/>
        <v>0</v>
      </c>
      <c r="Q2196" s="31">
        <f t="shared" si="7508"/>
        <v>0</v>
      </c>
      <c r="R2196" s="31">
        <f t="shared" si="7544"/>
        <v>1458.8</v>
      </c>
      <c r="S2196" s="31">
        <f t="shared" si="7545"/>
        <v>0</v>
      </c>
      <c r="T2196" s="31">
        <f t="shared" si="7546"/>
        <v>0</v>
      </c>
      <c r="U2196" s="31">
        <f t="shared" si="7509"/>
        <v>0</v>
      </c>
      <c r="V2196" s="31">
        <f t="shared" si="7510"/>
        <v>0</v>
      </c>
      <c r="W2196" s="31">
        <f t="shared" si="7511"/>
        <v>0</v>
      </c>
      <c r="X2196" s="31">
        <f t="shared" si="7547"/>
        <v>1458.8</v>
      </c>
      <c r="Y2196" s="31">
        <f t="shared" si="7548"/>
        <v>0</v>
      </c>
      <c r="Z2196" s="31">
        <f t="shared" si="7549"/>
        <v>0</v>
      </c>
      <c r="AA2196" s="31">
        <f t="shared" si="7512"/>
        <v>0</v>
      </c>
      <c r="AB2196" s="31">
        <f t="shared" si="7513"/>
        <v>0</v>
      </c>
      <c r="AC2196" s="31">
        <f t="shared" si="7514"/>
        <v>0</v>
      </c>
      <c r="AD2196" s="31">
        <f t="shared" si="7550"/>
        <v>1458.8</v>
      </c>
      <c r="AE2196" s="31">
        <f t="shared" si="7551"/>
        <v>0</v>
      </c>
      <c r="AF2196" s="31">
        <f t="shared" si="7552"/>
        <v>0</v>
      </c>
      <c r="AG2196" s="31">
        <f t="shared" si="7515"/>
        <v>0</v>
      </c>
      <c r="AH2196" s="31">
        <f t="shared" si="7516"/>
        <v>0</v>
      </c>
      <c r="AI2196" s="31">
        <f t="shared" si="7517"/>
        <v>0</v>
      </c>
      <c r="AJ2196" s="31">
        <f t="shared" si="7553"/>
        <v>1458.8</v>
      </c>
      <c r="AK2196" s="31">
        <f t="shared" si="7554"/>
        <v>0</v>
      </c>
      <c r="AL2196" s="31">
        <f t="shared" si="7555"/>
        <v>0</v>
      </c>
      <c r="AM2196" s="31">
        <f t="shared" si="7518"/>
        <v>0</v>
      </c>
      <c r="AN2196" s="31">
        <f t="shared" si="7519"/>
        <v>0</v>
      </c>
      <c r="AO2196" s="31">
        <f t="shared" si="7520"/>
        <v>0</v>
      </c>
      <c r="AP2196" s="31">
        <f t="shared" si="7556"/>
        <v>1458.8</v>
      </c>
      <c r="AQ2196" s="31">
        <f t="shared" si="7557"/>
        <v>0</v>
      </c>
      <c r="AR2196" s="31">
        <f t="shared" si="7558"/>
        <v>0</v>
      </c>
      <c r="AS2196" s="31">
        <f t="shared" si="7521"/>
        <v>0</v>
      </c>
      <c r="AT2196" s="31">
        <f t="shared" si="7522"/>
        <v>0</v>
      </c>
      <c r="AU2196" s="31">
        <f t="shared" si="7523"/>
        <v>0</v>
      </c>
      <c r="AV2196" s="31">
        <f t="shared" si="7559"/>
        <v>1458.8</v>
      </c>
      <c r="AW2196" s="31">
        <f t="shared" si="7560"/>
        <v>0</v>
      </c>
      <c r="AX2196" s="31">
        <f t="shared" si="7561"/>
        <v>0</v>
      </c>
      <c r="AY2196" s="31">
        <f t="shared" ref="AY2196:AY2200" si="7577">AY2197</f>
        <v>0</v>
      </c>
      <c r="AZ2196" s="31">
        <f t="shared" si="7525"/>
        <v>0</v>
      </c>
      <c r="BA2196" s="31">
        <f t="shared" si="7526"/>
        <v>0</v>
      </c>
      <c r="BB2196" s="31">
        <f t="shared" si="7562"/>
        <v>1458.8</v>
      </c>
      <c r="BC2196" s="31">
        <f t="shared" si="7563"/>
        <v>0</v>
      </c>
      <c r="BD2196" s="31">
        <f t="shared" si="7564"/>
        <v>0</v>
      </c>
      <c r="BE2196" s="31">
        <f t="shared" si="7527"/>
        <v>0</v>
      </c>
      <c r="BF2196" s="31">
        <f t="shared" si="7528"/>
        <v>0</v>
      </c>
      <c r="BG2196" s="31">
        <f t="shared" si="7529"/>
        <v>0</v>
      </c>
      <c r="BH2196" s="31">
        <f t="shared" si="7565"/>
        <v>1458.8</v>
      </c>
      <c r="BI2196" s="31">
        <f t="shared" si="7566"/>
        <v>0</v>
      </c>
      <c r="BJ2196" s="31">
        <f t="shared" si="7567"/>
        <v>0</v>
      </c>
      <c r="BK2196" s="31">
        <f t="shared" si="7530"/>
        <v>0</v>
      </c>
      <c r="BL2196" s="31">
        <f t="shared" si="7531"/>
        <v>0</v>
      </c>
      <c r="BM2196" s="31">
        <f t="shared" si="7532"/>
        <v>0</v>
      </c>
      <c r="BN2196" s="31">
        <f t="shared" si="7568"/>
        <v>1458.8</v>
      </c>
      <c r="BO2196" s="31">
        <f t="shared" si="7569"/>
        <v>0</v>
      </c>
      <c r="BP2196" s="31">
        <f t="shared" si="7570"/>
        <v>0</v>
      </c>
      <c r="BQ2196" s="31">
        <f t="shared" si="7533"/>
        <v>0</v>
      </c>
      <c r="BR2196" s="31">
        <f t="shared" si="7534"/>
        <v>0</v>
      </c>
      <c r="BS2196" s="31">
        <f t="shared" si="7571"/>
        <v>1458.8</v>
      </c>
      <c r="BT2196" s="31">
        <f t="shared" si="7572"/>
        <v>0</v>
      </c>
      <c r="BU2196" s="31">
        <f t="shared" si="7573"/>
        <v>0</v>
      </c>
      <c r="BV2196" s="31">
        <f t="shared" si="7535"/>
        <v>0</v>
      </c>
      <c r="BW2196" s="31">
        <f t="shared" si="7536"/>
        <v>0</v>
      </c>
      <c r="BX2196" s="31">
        <f t="shared" si="7574"/>
        <v>1458.8</v>
      </c>
      <c r="BY2196" s="31">
        <f t="shared" si="7575"/>
        <v>0</v>
      </c>
      <c r="BZ2196" s="31">
        <f t="shared" si="7576"/>
        <v>0</v>
      </c>
      <c r="CA2196" s="31">
        <f t="shared" si="7537"/>
        <v>0</v>
      </c>
      <c r="CB2196" s="31">
        <f t="shared" si="7538"/>
        <v>0</v>
      </c>
      <c r="CC2196" s="31">
        <f t="shared" si="7539"/>
        <v>0</v>
      </c>
      <c r="CD2196" s="31">
        <f t="shared" si="7453"/>
        <v>1458.8</v>
      </c>
      <c r="CE2196" s="31">
        <f t="shared" si="7454"/>
        <v>0</v>
      </c>
      <c r="CF2196" s="31">
        <f t="shared" si="7455"/>
        <v>0</v>
      </c>
      <c r="CG2196" s="31">
        <f t="shared" si="7540"/>
        <v>0</v>
      </c>
      <c r="CH2196" s="24"/>
      <c r="CI2196" s="40"/>
      <c r="CO2196" s="1" t="s">
        <v>31</v>
      </c>
    </row>
    <row r="2197" ht="29.850000000000001">
      <c r="A2197" s="41" t="s">
        <v>1268</v>
      </c>
      <c r="B2197" s="17">
        <v>200</v>
      </c>
      <c r="C2197" s="16"/>
      <c r="D2197" s="16"/>
      <c r="E2197" s="39" t="s">
        <v>40</v>
      </c>
      <c r="F2197" s="31">
        <f t="shared" si="7500"/>
        <v>1458.8</v>
      </c>
      <c r="G2197" s="31">
        <f t="shared" si="7501"/>
        <v>0</v>
      </c>
      <c r="H2197" s="31">
        <f t="shared" si="7502"/>
        <v>0</v>
      </c>
      <c r="I2197" s="31">
        <f t="shared" si="7503"/>
        <v>0</v>
      </c>
      <c r="J2197" s="31">
        <f t="shared" si="7504"/>
        <v>0</v>
      </c>
      <c r="K2197" s="31">
        <f t="shared" si="7505"/>
        <v>0</v>
      </c>
      <c r="L2197" s="31">
        <f t="shared" si="7541"/>
        <v>1458.8</v>
      </c>
      <c r="M2197" s="31">
        <f t="shared" si="7542"/>
        <v>0</v>
      </c>
      <c r="N2197" s="31">
        <f t="shared" si="7543"/>
        <v>0</v>
      </c>
      <c r="O2197" s="31">
        <f t="shared" si="7506"/>
        <v>0</v>
      </c>
      <c r="P2197" s="31">
        <f t="shared" si="7507"/>
        <v>0</v>
      </c>
      <c r="Q2197" s="31">
        <f t="shared" si="7508"/>
        <v>0</v>
      </c>
      <c r="R2197" s="31">
        <f t="shared" si="7544"/>
        <v>1458.8</v>
      </c>
      <c r="S2197" s="31">
        <f t="shared" si="7545"/>
        <v>0</v>
      </c>
      <c r="T2197" s="31">
        <f t="shared" si="7546"/>
        <v>0</v>
      </c>
      <c r="U2197" s="31">
        <f t="shared" si="7509"/>
        <v>0</v>
      </c>
      <c r="V2197" s="31">
        <f t="shared" si="7510"/>
        <v>0</v>
      </c>
      <c r="W2197" s="31">
        <f t="shared" si="7511"/>
        <v>0</v>
      </c>
      <c r="X2197" s="31">
        <f t="shared" si="7547"/>
        <v>1458.8</v>
      </c>
      <c r="Y2197" s="31">
        <f t="shared" si="7548"/>
        <v>0</v>
      </c>
      <c r="Z2197" s="31">
        <f t="shared" si="7549"/>
        <v>0</v>
      </c>
      <c r="AA2197" s="31">
        <f t="shared" si="7512"/>
        <v>0</v>
      </c>
      <c r="AB2197" s="31">
        <f t="shared" si="7513"/>
        <v>0</v>
      </c>
      <c r="AC2197" s="31">
        <f t="shared" si="7514"/>
        <v>0</v>
      </c>
      <c r="AD2197" s="31">
        <f t="shared" si="7550"/>
        <v>1458.8</v>
      </c>
      <c r="AE2197" s="31">
        <f t="shared" si="7551"/>
        <v>0</v>
      </c>
      <c r="AF2197" s="31">
        <f t="shared" si="7552"/>
        <v>0</v>
      </c>
      <c r="AG2197" s="31">
        <f t="shared" si="7515"/>
        <v>0</v>
      </c>
      <c r="AH2197" s="31">
        <f t="shared" si="7516"/>
        <v>0</v>
      </c>
      <c r="AI2197" s="31">
        <f t="shared" si="7517"/>
        <v>0</v>
      </c>
      <c r="AJ2197" s="31">
        <f t="shared" si="7553"/>
        <v>1458.8</v>
      </c>
      <c r="AK2197" s="31">
        <f t="shared" si="7554"/>
        <v>0</v>
      </c>
      <c r="AL2197" s="31">
        <f t="shared" si="7555"/>
        <v>0</v>
      </c>
      <c r="AM2197" s="31">
        <f t="shared" si="7518"/>
        <v>0</v>
      </c>
      <c r="AN2197" s="31">
        <f t="shared" si="7519"/>
        <v>0</v>
      </c>
      <c r="AO2197" s="31">
        <f t="shared" si="7520"/>
        <v>0</v>
      </c>
      <c r="AP2197" s="31">
        <f t="shared" si="7556"/>
        <v>1458.8</v>
      </c>
      <c r="AQ2197" s="31">
        <f t="shared" si="7557"/>
        <v>0</v>
      </c>
      <c r="AR2197" s="31">
        <f t="shared" si="7558"/>
        <v>0</v>
      </c>
      <c r="AS2197" s="31">
        <f t="shared" si="7521"/>
        <v>0</v>
      </c>
      <c r="AT2197" s="31">
        <f t="shared" si="7522"/>
        <v>0</v>
      </c>
      <c r="AU2197" s="31">
        <f t="shared" si="7523"/>
        <v>0</v>
      </c>
      <c r="AV2197" s="31">
        <f t="shared" si="7559"/>
        <v>1458.8</v>
      </c>
      <c r="AW2197" s="31">
        <f t="shared" si="7560"/>
        <v>0</v>
      </c>
      <c r="AX2197" s="31">
        <f t="shared" si="7561"/>
        <v>0</v>
      </c>
      <c r="AY2197" s="31">
        <f t="shared" si="7577"/>
        <v>0</v>
      </c>
      <c r="AZ2197" s="31">
        <f t="shared" si="7525"/>
        <v>0</v>
      </c>
      <c r="BA2197" s="31">
        <f t="shared" si="7526"/>
        <v>0</v>
      </c>
      <c r="BB2197" s="31">
        <f t="shared" si="7562"/>
        <v>1458.8</v>
      </c>
      <c r="BC2197" s="31">
        <f t="shared" si="7563"/>
        <v>0</v>
      </c>
      <c r="BD2197" s="31">
        <f t="shared" si="7564"/>
        <v>0</v>
      </c>
      <c r="BE2197" s="31">
        <f t="shared" si="7527"/>
        <v>0</v>
      </c>
      <c r="BF2197" s="31">
        <f t="shared" si="7528"/>
        <v>0</v>
      </c>
      <c r="BG2197" s="31">
        <f t="shared" si="7529"/>
        <v>0</v>
      </c>
      <c r="BH2197" s="31">
        <f t="shared" si="7565"/>
        <v>1458.8</v>
      </c>
      <c r="BI2197" s="31">
        <f t="shared" si="7566"/>
        <v>0</v>
      </c>
      <c r="BJ2197" s="31">
        <f t="shared" si="7567"/>
        <v>0</v>
      </c>
      <c r="BK2197" s="31">
        <f t="shared" si="7530"/>
        <v>0</v>
      </c>
      <c r="BL2197" s="31">
        <f t="shared" si="7531"/>
        <v>0</v>
      </c>
      <c r="BM2197" s="31">
        <f t="shared" si="7532"/>
        <v>0</v>
      </c>
      <c r="BN2197" s="31">
        <f t="shared" si="7568"/>
        <v>1458.8</v>
      </c>
      <c r="BO2197" s="31">
        <f t="shared" si="7569"/>
        <v>0</v>
      </c>
      <c r="BP2197" s="31">
        <f t="shared" si="7570"/>
        <v>0</v>
      </c>
      <c r="BQ2197" s="31">
        <f t="shared" si="7533"/>
        <v>0</v>
      </c>
      <c r="BR2197" s="31">
        <f t="shared" si="7534"/>
        <v>0</v>
      </c>
      <c r="BS2197" s="31">
        <f t="shared" si="7571"/>
        <v>1458.8</v>
      </c>
      <c r="BT2197" s="31">
        <f t="shared" si="7572"/>
        <v>0</v>
      </c>
      <c r="BU2197" s="31">
        <f t="shared" si="7573"/>
        <v>0</v>
      </c>
      <c r="BV2197" s="31">
        <f t="shared" si="7535"/>
        <v>0</v>
      </c>
      <c r="BW2197" s="31">
        <f t="shared" si="7536"/>
        <v>0</v>
      </c>
      <c r="BX2197" s="31">
        <f t="shared" si="7574"/>
        <v>1458.8</v>
      </c>
      <c r="BY2197" s="31">
        <f t="shared" si="7575"/>
        <v>0</v>
      </c>
      <c r="BZ2197" s="31">
        <f t="shared" si="7576"/>
        <v>0</v>
      </c>
      <c r="CA2197" s="31">
        <f t="shared" si="7537"/>
        <v>0</v>
      </c>
      <c r="CB2197" s="31">
        <f t="shared" si="7538"/>
        <v>0</v>
      </c>
      <c r="CC2197" s="31">
        <f t="shared" si="7539"/>
        <v>0</v>
      </c>
      <c r="CD2197" s="31">
        <f t="shared" si="7453"/>
        <v>1458.8</v>
      </c>
      <c r="CE2197" s="31">
        <f t="shared" si="7454"/>
        <v>0</v>
      </c>
      <c r="CF2197" s="31">
        <f t="shared" si="7455"/>
        <v>0</v>
      </c>
      <c r="CG2197" s="31">
        <f t="shared" si="7540"/>
        <v>0</v>
      </c>
      <c r="CH2197" s="24"/>
      <c r="CI2197" s="40"/>
      <c r="CM2197" s="1" t="s">
        <v>29</v>
      </c>
    </row>
    <row r="2198" ht="43.75">
      <c r="A2198" s="41" t="s">
        <v>1268</v>
      </c>
      <c r="B2198" s="17">
        <v>240</v>
      </c>
      <c r="C2198" s="16"/>
      <c r="D2198" s="16"/>
      <c r="E2198" s="39" t="s">
        <v>41</v>
      </c>
      <c r="F2198" s="31">
        <f t="shared" si="7500"/>
        <v>1458.8</v>
      </c>
      <c r="G2198" s="31">
        <f t="shared" si="7501"/>
        <v>0</v>
      </c>
      <c r="H2198" s="31">
        <f t="shared" si="7502"/>
        <v>0</v>
      </c>
      <c r="I2198" s="31">
        <f t="shared" si="7503"/>
        <v>0</v>
      </c>
      <c r="J2198" s="31">
        <f t="shared" si="7504"/>
        <v>0</v>
      </c>
      <c r="K2198" s="31">
        <f t="shared" si="7505"/>
        <v>0</v>
      </c>
      <c r="L2198" s="31">
        <f t="shared" si="7541"/>
        <v>1458.8</v>
      </c>
      <c r="M2198" s="31">
        <f t="shared" si="7542"/>
        <v>0</v>
      </c>
      <c r="N2198" s="31">
        <f t="shared" si="7543"/>
        <v>0</v>
      </c>
      <c r="O2198" s="31">
        <f t="shared" si="7506"/>
        <v>0</v>
      </c>
      <c r="P2198" s="31">
        <f t="shared" si="7507"/>
        <v>0</v>
      </c>
      <c r="Q2198" s="31">
        <f t="shared" si="7508"/>
        <v>0</v>
      </c>
      <c r="R2198" s="31">
        <f t="shared" si="7544"/>
        <v>1458.8</v>
      </c>
      <c r="S2198" s="31">
        <f t="shared" si="7545"/>
        <v>0</v>
      </c>
      <c r="T2198" s="31">
        <f t="shared" si="7546"/>
        <v>0</v>
      </c>
      <c r="U2198" s="31">
        <f t="shared" si="7509"/>
        <v>0</v>
      </c>
      <c r="V2198" s="31">
        <f t="shared" si="7510"/>
        <v>0</v>
      </c>
      <c r="W2198" s="31">
        <f t="shared" si="7511"/>
        <v>0</v>
      </c>
      <c r="X2198" s="31">
        <f t="shared" si="7547"/>
        <v>1458.8</v>
      </c>
      <c r="Y2198" s="31">
        <f t="shared" si="7548"/>
        <v>0</v>
      </c>
      <c r="Z2198" s="31">
        <f t="shared" si="7549"/>
        <v>0</v>
      </c>
      <c r="AA2198" s="31">
        <f t="shared" si="7512"/>
        <v>0</v>
      </c>
      <c r="AB2198" s="31">
        <f t="shared" si="7513"/>
        <v>0</v>
      </c>
      <c r="AC2198" s="31">
        <f t="shared" si="7514"/>
        <v>0</v>
      </c>
      <c r="AD2198" s="31">
        <f t="shared" si="7550"/>
        <v>1458.8</v>
      </c>
      <c r="AE2198" s="31">
        <f t="shared" si="7551"/>
        <v>0</v>
      </c>
      <c r="AF2198" s="31">
        <f t="shared" si="7552"/>
        <v>0</v>
      </c>
      <c r="AG2198" s="31">
        <f t="shared" si="7515"/>
        <v>0</v>
      </c>
      <c r="AH2198" s="31">
        <f t="shared" si="7516"/>
        <v>0</v>
      </c>
      <c r="AI2198" s="31">
        <f t="shared" si="7517"/>
        <v>0</v>
      </c>
      <c r="AJ2198" s="31">
        <f t="shared" si="7553"/>
        <v>1458.8</v>
      </c>
      <c r="AK2198" s="31">
        <f t="shared" si="7554"/>
        <v>0</v>
      </c>
      <c r="AL2198" s="31">
        <f t="shared" si="7555"/>
        <v>0</v>
      </c>
      <c r="AM2198" s="31">
        <f t="shared" si="7518"/>
        <v>0</v>
      </c>
      <c r="AN2198" s="31">
        <f t="shared" si="7519"/>
        <v>0</v>
      </c>
      <c r="AO2198" s="31">
        <f t="shared" si="7520"/>
        <v>0</v>
      </c>
      <c r="AP2198" s="31">
        <f t="shared" si="7556"/>
        <v>1458.8</v>
      </c>
      <c r="AQ2198" s="31">
        <f t="shared" si="7557"/>
        <v>0</v>
      </c>
      <c r="AR2198" s="31">
        <f t="shared" si="7558"/>
        <v>0</v>
      </c>
      <c r="AS2198" s="31">
        <f t="shared" si="7521"/>
        <v>0</v>
      </c>
      <c r="AT2198" s="31">
        <f t="shared" si="7522"/>
        <v>0</v>
      </c>
      <c r="AU2198" s="31">
        <f t="shared" si="7523"/>
        <v>0</v>
      </c>
      <c r="AV2198" s="31">
        <f t="shared" si="7559"/>
        <v>1458.8</v>
      </c>
      <c r="AW2198" s="31">
        <f t="shared" si="7560"/>
        <v>0</v>
      </c>
      <c r="AX2198" s="31">
        <f t="shared" si="7561"/>
        <v>0</v>
      </c>
      <c r="AY2198" s="31">
        <f t="shared" si="7577"/>
        <v>0</v>
      </c>
      <c r="AZ2198" s="31">
        <f t="shared" si="7525"/>
        <v>0</v>
      </c>
      <c r="BA2198" s="31">
        <f t="shared" si="7526"/>
        <v>0</v>
      </c>
      <c r="BB2198" s="31">
        <f t="shared" si="7562"/>
        <v>1458.8</v>
      </c>
      <c r="BC2198" s="31">
        <f t="shared" si="7563"/>
        <v>0</v>
      </c>
      <c r="BD2198" s="31">
        <f t="shared" si="7564"/>
        <v>0</v>
      </c>
      <c r="BE2198" s="31">
        <f t="shared" si="7527"/>
        <v>0</v>
      </c>
      <c r="BF2198" s="31">
        <f t="shared" si="7528"/>
        <v>0</v>
      </c>
      <c r="BG2198" s="31">
        <f t="shared" si="7529"/>
        <v>0</v>
      </c>
      <c r="BH2198" s="31">
        <f t="shared" si="7565"/>
        <v>1458.8</v>
      </c>
      <c r="BI2198" s="31">
        <f t="shared" si="7566"/>
        <v>0</v>
      </c>
      <c r="BJ2198" s="31">
        <f t="shared" si="7567"/>
        <v>0</v>
      </c>
      <c r="BK2198" s="31">
        <f t="shared" si="7530"/>
        <v>0</v>
      </c>
      <c r="BL2198" s="31">
        <f t="shared" si="7531"/>
        <v>0</v>
      </c>
      <c r="BM2198" s="31">
        <f t="shared" si="7532"/>
        <v>0</v>
      </c>
      <c r="BN2198" s="31">
        <f t="shared" si="7568"/>
        <v>1458.8</v>
      </c>
      <c r="BO2198" s="31">
        <f t="shared" si="7569"/>
        <v>0</v>
      </c>
      <c r="BP2198" s="31">
        <f t="shared" si="7570"/>
        <v>0</v>
      </c>
      <c r="BQ2198" s="31">
        <f t="shared" si="7533"/>
        <v>0</v>
      </c>
      <c r="BR2198" s="31">
        <f t="shared" si="7534"/>
        <v>0</v>
      </c>
      <c r="BS2198" s="31">
        <f t="shared" si="7571"/>
        <v>1458.8</v>
      </c>
      <c r="BT2198" s="31">
        <f t="shared" si="7572"/>
        <v>0</v>
      </c>
      <c r="BU2198" s="31">
        <f t="shared" si="7573"/>
        <v>0</v>
      </c>
      <c r="BV2198" s="31">
        <f t="shared" si="7535"/>
        <v>0</v>
      </c>
      <c r="BW2198" s="31">
        <f t="shared" si="7536"/>
        <v>0</v>
      </c>
      <c r="BX2198" s="31">
        <f t="shared" si="7574"/>
        <v>1458.8</v>
      </c>
      <c r="BY2198" s="31">
        <f t="shared" si="7575"/>
        <v>0</v>
      </c>
      <c r="BZ2198" s="31">
        <f t="shared" si="7576"/>
        <v>0</v>
      </c>
      <c r="CA2198" s="31">
        <f t="shared" si="7537"/>
        <v>0</v>
      </c>
      <c r="CB2198" s="31">
        <f t="shared" si="7538"/>
        <v>0</v>
      </c>
      <c r="CC2198" s="31">
        <f t="shared" si="7539"/>
        <v>0</v>
      </c>
      <c r="CD2198" s="31">
        <f t="shared" si="7453"/>
        <v>1458.8</v>
      </c>
      <c r="CE2198" s="31">
        <f t="shared" si="7454"/>
        <v>0</v>
      </c>
      <c r="CF2198" s="31">
        <f t="shared" si="7455"/>
        <v>0</v>
      </c>
      <c r="CG2198" s="31">
        <f t="shared" si="7540"/>
        <v>0</v>
      </c>
      <c r="CH2198" s="24"/>
      <c r="CI2198" s="40"/>
      <c r="CN2198" s="1" t="s">
        <v>30</v>
      </c>
    </row>
    <row r="2199" ht="29.850000000000001">
      <c r="A2199" s="41" t="s">
        <v>1268</v>
      </c>
      <c r="B2199" s="17">
        <v>240</v>
      </c>
      <c r="C2199" s="16" t="s">
        <v>395</v>
      </c>
      <c r="D2199" s="16" t="s">
        <v>625</v>
      </c>
      <c r="E2199" s="39" t="s">
        <v>626</v>
      </c>
      <c r="F2199" s="31">
        <v>1458.8</v>
      </c>
      <c r="G2199" s="31"/>
      <c r="H2199" s="31"/>
      <c r="I2199" s="31"/>
      <c r="J2199" s="31"/>
      <c r="K2199" s="31"/>
      <c r="L2199" s="31">
        <f t="shared" si="7541"/>
        <v>1458.8</v>
      </c>
      <c r="M2199" s="31">
        <f t="shared" si="7542"/>
        <v>0</v>
      </c>
      <c r="N2199" s="31">
        <f t="shared" si="7543"/>
        <v>0</v>
      </c>
      <c r="O2199" s="31"/>
      <c r="P2199" s="31"/>
      <c r="Q2199" s="31"/>
      <c r="R2199" s="31">
        <f t="shared" si="7544"/>
        <v>1458.8</v>
      </c>
      <c r="S2199" s="31">
        <f t="shared" si="7545"/>
        <v>0</v>
      </c>
      <c r="T2199" s="31">
        <f t="shared" si="7546"/>
        <v>0</v>
      </c>
      <c r="U2199" s="31"/>
      <c r="V2199" s="31"/>
      <c r="W2199" s="31"/>
      <c r="X2199" s="31">
        <f t="shared" si="7547"/>
        <v>1458.8</v>
      </c>
      <c r="Y2199" s="31">
        <f t="shared" si="7548"/>
        <v>0</v>
      </c>
      <c r="Z2199" s="31">
        <f t="shared" si="7549"/>
        <v>0</v>
      </c>
      <c r="AA2199" s="31"/>
      <c r="AB2199" s="31"/>
      <c r="AC2199" s="31"/>
      <c r="AD2199" s="31">
        <f t="shared" si="7550"/>
        <v>1458.8</v>
      </c>
      <c r="AE2199" s="31">
        <f t="shared" si="7551"/>
        <v>0</v>
      </c>
      <c r="AF2199" s="31">
        <f t="shared" si="7552"/>
        <v>0</v>
      </c>
      <c r="AG2199" s="31"/>
      <c r="AH2199" s="31"/>
      <c r="AI2199" s="31"/>
      <c r="AJ2199" s="31">
        <f t="shared" si="7553"/>
        <v>1458.8</v>
      </c>
      <c r="AK2199" s="31">
        <f t="shared" si="7554"/>
        <v>0</v>
      </c>
      <c r="AL2199" s="31">
        <f t="shared" si="7555"/>
        <v>0</v>
      </c>
      <c r="AM2199" s="31"/>
      <c r="AN2199" s="31"/>
      <c r="AO2199" s="31"/>
      <c r="AP2199" s="31">
        <f t="shared" si="7556"/>
        <v>1458.8</v>
      </c>
      <c r="AQ2199" s="31">
        <f t="shared" si="7557"/>
        <v>0</v>
      </c>
      <c r="AR2199" s="31">
        <f t="shared" si="7558"/>
        <v>0</v>
      </c>
      <c r="AS2199" s="31"/>
      <c r="AT2199" s="31"/>
      <c r="AU2199" s="31"/>
      <c r="AV2199" s="31">
        <f t="shared" si="7559"/>
        <v>1458.8</v>
      </c>
      <c r="AW2199" s="31">
        <f t="shared" si="7560"/>
        <v>0</v>
      </c>
      <c r="AX2199" s="31">
        <f t="shared" si="7561"/>
        <v>0</v>
      </c>
      <c r="AY2199" s="31"/>
      <c r="AZ2199" s="31"/>
      <c r="BA2199" s="31"/>
      <c r="BB2199" s="31">
        <f t="shared" si="7562"/>
        <v>1458.8</v>
      </c>
      <c r="BC2199" s="31">
        <f t="shared" si="7563"/>
        <v>0</v>
      </c>
      <c r="BD2199" s="31">
        <f t="shared" si="7564"/>
        <v>0</v>
      </c>
      <c r="BE2199" s="31"/>
      <c r="BF2199" s="31"/>
      <c r="BG2199" s="31"/>
      <c r="BH2199" s="31">
        <f t="shared" si="7565"/>
        <v>1458.8</v>
      </c>
      <c r="BI2199" s="31">
        <f t="shared" si="7566"/>
        <v>0</v>
      </c>
      <c r="BJ2199" s="31">
        <f t="shared" si="7567"/>
        <v>0</v>
      </c>
      <c r="BK2199" s="31"/>
      <c r="BL2199" s="31"/>
      <c r="BM2199" s="31"/>
      <c r="BN2199" s="31">
        <f t="shared" si="7568"/>
        <v>1458.8</v>
      </c>
      <c r="BO2199" s="31">
        <f t="shared" si="7569"/>
        <v>0</v>
      </c>
      <c r="BP2199" s="31">
        <f t="shared" si="7570"/>
        <v>0</v>
      </c>
      <c r="BQ2199" s="31"/>
      <c r="BR2199" s="31"/>
      <c r="BS2199" s="31">
        <f t="shared" si="7571"/>
        <v>1458.8</v>
      </c>
      <c r="BT2199" s="31">
        <f t="shared" si="7572"/>
        <v>0</v>
      </c>
      <c r="BU2199" s="31">
        <f t="shared" si="7573"/>
        <v>0</v>
      </c>
      <c r="BV2199" s="31"/>
      <c r="BW2199" s="31"/>
      <c r="BX2199" s="31">
        <f t="shared" si="7574"/>
        <v>1458.8</v>
      </c>
      <c r="BY2199" s="31">
        <f t="shared" si="7575"/>
        <v>0</v>
      </c>
      <c r="BZ2199" s="31">
        <f t="shared" si="7576"/>
        <v>0</v>
      </c>
      <c r="CA2199" s="31"/>
      <c r="CB2199" s="31"/>
      <c r="CC2199" s="31"/>
      <c r="CD2199" s="31">
        <f t="shared" si="7453"/>
        <v>1458.8</v>
      </c>
      <c r="CE2199" s="31">
        <f t="shared" si="7454"/>
        <v>0</v>
      </c>
      <c r="CF2199" s="31">
        <f t="shared" si="7455"/>
        <v>0</v>
      </c>
      <c r="CG2199" s="31"/>
      <c r="CH2199" s="24"/>
      <c r="CI2199" s="40"/>
    </row>
    <row r="2200" s="33" customFormat="1" ht="57.700000000000003">
      <c r="A2200" s="34" t="s">
        <v>1270</v>
      </c>
      <c r="B2200" s="35"/>
      <c r="C2200" s="34"/>
      <c r="D2200" s="34"/>
      <c r="E2200" s="36" t="s">
        <v>1271</v>
      </c>
      <c r="F2200" s="37">
        <f t="shared" si="7500"/>
        <v>17156.799999999999</v>
      </c>
      <c r="G2200" s="37">
        <f t="shared" si="7501"/>
        <v>14978.900000000001</v>
      </c>
      <c r="H2200" s="37">
        <f t="shared" si="7502"/>
        <v>14582.799999999999</v>
      </c>
      <c r="I2200" s="37">
        <f t="shared" si="7503"/>
        <v>0</v>
      </c>
      <c r="J2200" s="37">
        <f t="shared" si="7504"/>
        <v>0</v>
      </c>
      <c r="K2200" s="37">
        <f t="shared" si="7505"/>
        <v>0</v>
      </c>
      <c r="L2200" s="37">
        <f t="shared" si="7541"/>
        <v>17156.799999999999</v>
      </c>
      <c r="M2200" s="37">
        <f t="shared" si="7542"/>
        <v>14978.900000000001</v>
      </c>
      <c r="N2200" s="37">
        <f t="shared" si="7543"/>
        <v>14582.799999999999</v>
      </c>
      <c r="O2200" s="37">
        <f t="shared" si="7506"/>
        <v>0</v>
      </c>
      <c r="P2200" s="37">
        <f t="shared" si="7507"/>
        <v>0</v>
      </c>
      <c r="Q2200" s="37">
        <f t="shared" si="7508"/>
        <v>0</v>
      </c>
      <c r="R2200" s="37">
        <f t="shared" si="7544"/>
        <v>17156.799999999999</v>
      </c>
      <c r="S2200" s="37">
        <f t="shared" si="7545"/>
        <v>14978.900000000001</v>
      </c>
      <c r="T2200" s="37">
        <f t="shared" si="7546"/>
        <v>14582.799999999999</v>
      </c>
      <c r="U2200" s="37">
        <f t="shared" si="7509"/>
        <v>0</v>
      </c>
      <c r="V2200" s="37">
        <f t="shared" si="7510"/>
        <v>0</v>
      </c>
      <c r="W2200" s="37">
        <f t="shared" si="7511"/>
        <v>0</v>
      </c>
      <c r="X2200" s="37">
        <f t="shared" si="7547"/>
        <v>17156.799999999999</v>
      </c>
      <c r="Y2200" s="37">
        <f t="shared" si="7548"/>
        <v>14978.900000000001</v>
      </c>
      <c r="Z2200" s="37">
        <f t="shared" si="7549"/>
        <v>14582.799999999999</v>
      </c>
      <c r="AA2200" s="37">
        <f t="shared" si="7512"/>
        <v>0</v>
      </c>
      <c r="AB2200" s="37">
        <f t="shared" si="7513"/>
        <v>0</v>
      </c>
      <c r="AC2200" s="37">
        <f t="shared" si="7514"/>
        <v>0</v>
      </c>
      <c r="AD2200" s="37">
        <f t="shared" si="7550"/>
        <v>17156.799999999999</v>
      </c>
      <c r="AE2200" s="37">
        <f t="shared" si="7551"/>
        <v>14978.900000000001</v>
      </c>
      <c r="AF2200" s="37">
        <f t="shared" si="7552"/>
        <v>14582.799999999999</v>
      </c>
      <c r="AG2200" s="37">
        <f t="shared" si="7515"/>
        <v>0</v>
      </c>
      <c r="AH2200" s="37">
        <f t="shared" si="7516"/>
        <v>0</v>
      </c>
      <c r="AI2200" s="37">
        <f t="shared" si="7517"/>
        <v>0</v>
      </c>
      <c r="AJ2200" s="37">
        <f t="shared" si="7553"/>
        <v>17156.799999999999</v>
      </c>
      <c r="AK2200" s="37">
        <f t="shared" si="7554"/>
        <v>14978.900000000001</v>
      </c>
      <c r="AL2200" s="37">
        <f t="shared" si="7555"/>
        <v>14582.799999999999</v>
      </c>
      <c r="AM2200" s="37">
        <f t="shared" si="7518"/>
        <v>0</v>
      </c>
      <c r="AN2200" s="37">
        <f t="shared" si="7519"/>
        <v>0</v>
      </c>
      <c r="AO2200" s="37">
        <f t="shared" si="7520"/>
        <v>0</v>
      </c>
      <c r="AP2200" s="37">
        <f t="shared" si="7556"/>
        <v>17156.799999999999</v>
      </c>
      <c r="AQ2200" s="37">
        <f t="shared" si="7557"/>
        <v>14978.900000000001</v>
      </c>
      <c r="AR2200" s="37">
        <f t="shared" si="7558"/>
        <v>14582.799999999999</v>
      </c>
      <c r="AS2200" s="37">
        <f t="shared" si="7521"/>
        <v>0</v>
      </c>
      <c r="AT2200" s="37">
        <f t="shared" si="7522"/>
        <v>0</v>
      </c>
      <c r="AU2200" s="37">
        <f t="shared" si="7523"/>
        <v>0</v>
      </c>
      <c r="AV2200" s="37">
        <f t="shared" si="7559"/>
        <v>17156.799999999999</v>
      </c>
      <c r="AW2200" s="37">
        <f t="shared" si="7560"/>
        <v>14978.900000000001</v>
      </c>
      <c r="AX2200" s="37">
        <f t="shared" si="7561"/>
        <v>14582.799999999999</v>
      </c>
      <c r="AY2200" s="37">
        <f t="shared" si="7577"/>
        <v>0</v>
      </c>
      <c r="AZ2200" s="37">
        <f t="shared" si="7525"/>
        <v>0</v>
      </c>
      <c r="BA2200" s="37">
        <f t="shared" si="7526"/>
        <v>0</v>
      </c>
      <c r="BB2200" s="37">
        <f t="shared" si="7562"/>
        <v>17156.799999999999</v>
      </c>
      <c r="BC2200" s="37">
        <f t="shared" si="7563"/>
        <v>14978.900000000001</v>
      </c>
      <c r="BD2200" s="37">
        <f t="shared" si="7564"/>
        <v>14582.799999999999</v>
      </c>
      <c r="BE2200" s="37">
        <f t="shared" si="7527"/>
        <v>0</v>
      </c>
      <c r="BF2200" s="37">
        <f t="shared" si="7528"/>
        <v>0</v>
      </c>
      <c r="BG2200" s="37">
        <f t="shared" si="7529"/>
        <v>0</v>
      </c>
      <c r="BH2200" s="37">
        <f t="shared" si="7565"/>
        <v>17156.799999999999</v>
      </c>
      <c r="BI2200" s="37">
        <f t="shared" si="7566"/>
        <v>14978.900000000001</v>
      </c>
      <c r="BJ2200" s="37">
        <f t="shared" si="7567"/>
        <v>14582.799999999999</v>
      </c>
      <c r="BK2200" s="37">
        <f t="shared" si="7530"/>
        <v>0</v>
      </c>
      <c r="BL2200" s="37">
        <f t="shared" si="7531"/>
        <v>0</v>
      </c>
      <c r="BM2200" s="37">
        <f t="shared" si="7532"/>
        <v>0</v>
      </c>
      <c r="BN2200" s="37">
        <f t="shared" si="7568"/>
        <v>17156.799999999999</v>
      </c>
      <c r="BO2200" s="37">
        <f t="shared" si="7569"/>
        <v>14978.900000000001</v>
      </c>
      <c r="BP2200" s="37">
        <f t="shared" si="7570"/>
        <v>14582.799999999999</v>
      </c>
      <c r="BQ2200" s="37">
        <f t="shared" si="7533"/>
        <v>0</v>
      </c>
      <c r="BR2200" s="37">
        <f t="shared" si="7534"/>
        <v>0</v>
      </c>
      <c r="BS2200" s="31">
        <f t="shared" si="7571"/>
        <v>17156.799999999999</v>
      </c>
      <c r="BT2200" s="31">
        <f t="shared" si="7572"/>
        <v>14978.900000000001</v>
      </c>
      <c r="BU2200" s="31">
        <f t="shared" si="7573"/>
        <v>14582.799999999999</v>
      </c>
      <c r="BV2200" s="37">
        <f t="shared" si="7535"/>
        <v>0</v>
      </c>
      <c r="BW2200" s="37">
        <f t="shared" si="7536"/>
        <v>0</v>
      </c>
      <c r="BX2200" s="37">
        <f t="shared" si="7574"/>
        <v>17156.799999999999</v>
      </c>
      <c r="BY2200" s="37">
        <f t="shared" si="7575"/>
        <v>14978.900000000001</v>
      </c>
      <c r="BZ2200" s="37">
        <f t="shared" si="7576"/>
        <v>14582.799999999999</v>
      </c>
      <c r="CA2200" s="37">
        <f t="shared" si="7537"/>
        <v>0</v>
      </c>
      <c r="CB2200" s="37">
        <f t="shared" si="7538"/>
        <v>0</v>
      </c>
      <c r="CC2200" s="37">
        <f t="shared" si="7539"/>
        <v>0</v>
      </c>
      <c r="CD2200" s="37">
        <f t="shared" si="7453"/>
        <v>17156.799999999999</v>
      </c>
      <c r="CE2200" s="37">
        <f t="shared" si="7454"/>
        <v>14978.900000000001</v>
      </c>
      <c r="CF2200" s="37">
        <f t="shared" si="7455"/>
        <v>14582.799999999999</v>
      </c>
      <c r="CG2200" s="37">
        <f t="shared" si="7540"/>
        <v>0</v>
      </c>
      <c r="CH2200" s="24"/>
      <c r="CI2200" s="38"/>
      <c r="CK2200" s="33" t="s">
        <v>27</v>
      </c>
    </row>
    <row r="2201" ht="29.850000000000001">
      <c r="A2201" s="16" t="s">
        <v>1272</v>
      </c>
      <c r="B2201" s="17"/>
      <c r="C2201" s="16"/>
      <c r="D2201" s="16"/>
      <c r="E2201" s="39" t="s">
        <v>1273</v>
      </c>
      <c r="F2201" s="31">
        <f>F2202+F2206</f>
        <v>17156.799999999999</v>
      </c>
      <c r="G2201" s="31">
        <f>G2202+G2206</f>
        <v>14978.900000000001</v>
      </c>
      <c r="H2201" s="31">
        <f>H2202+H2206</f>
        <v>14582.799999999999</v>
      </c>
      <c r="I2201" s="31">
        <f>I2202+I2206</f>
        <v>0</v>
      </c>
      <c r="J2201" s="31">
        <f>J2202+J2206</f>
        <v>0</v>
      </c>
      <c r="K2201" s="31">
        <f>K2202+K2206</f>
        <v>0</v>
      </c>
      <c r="L2201" s="31">
        <f t="shared" si="7541"/>
        <v>17156.799999999999</v>
      </c>
      <c r="M2201" s="31">
        <f t="shared" si="7542"/>
        <v>14978.900000000001</v>
      </c>
      <c r="N2201" s="31">
        <f t="shared" si="7543"/>
        <v>14582.799999999999</v>
      </c>
      <c r="O2201" s="31">
        <f>O2202+O2206</f>
        <v>0</v>
      </c>
      <c r="P2201" s="31">
        <f>P2202+P2206</f>
        <v>0</v>
      </c>
      <c r="Q2201" s="31">
        <f>Q2202+Q2206</f>
        <v>0</v>
      </c>
      <c r="R2201" s="31">
        <f t="shared" si="7544"/>
        <v>17156.799999999999</v>
      </c>
      <c r="S2201" s="31">
        <f t="shared" si="7545"/>
        <v>14978.900000000001</v>
      </c>
      <c r="T2201" s="31">
        <f t="shared" si="7546"/>
        <v>14582.799999999999</v>
      </c>
      <c r="U2201" s="31">
        <f>U2202+U2206</f>
        <v>0</v>
      </c>
      <c r="V2201" s="31">
        <f>V2202+V2206</f>
        <v>0</v>
      </c>
      <c r="W2201" s="31">
        <f>W2202+W2206</f>
        <v>0</v>
      </c>
      <c r="X2201" s="31">
        <f t="shared" si="7547"/>
        <v>17156.799999999999</v>
      </c>
      <c r="Y2201" s="31">
        <f t="shared" si="7548"/>
        <v>14978.900000000001</v>
      </c>
      <c r="Z2201" s="31">
        <f t="shared" si="7549"/>
        <v>14582.799999999999</v>
      </c>
      <c r="AA2201" s="31">
        <f>AA2202+AA2206</f>
        <v>0</v>
      </c>
      <c r="AB2201" s="31">
        <f>AB2202+AB2206</f>
        <v>0</v>
      </c>
      <c r="AC2201" s="31">
        <f>AC2202+AC2206</f>
        <v>0</v>
      </c>
      <c r="AD2201" s="31">
        <f t="shared" si="7550"/>
        <v>17156.799999999999</v>
      </c>
      <c r="AE2201" s="31">
        <f t="shared" si="7551"/>
        <v>14978.900000000001</v>
      </c>
      <c r="AF2201" s="31">
        <f t="shared" si="7552"/>
        <v>14582.799999999999</v>
      </c>
      <c r="AG2201" s="31">
        <f>AG2202+AG2206</f>
        <v>0</v>
      </c>
      <c r="AH2201" s="31">
        <f>AH2202+AH2206</f>
        <v>0</v>
      </c>
      <c r="AI2201" s="31">
        <f>AI2202+AI2206</f>
        <v>0</v>
      </c>
      <c r="AJ2201" s="31">
        <f t="shared" si="7553"/>
        <v>17156.799999999999</v>
      </c>
      <c r="AK2201" s="31">
        <f t="shared" si="7554"/>
        <v>14978.900000000001</v>
      </c>
      <c r="AL2201" s="31">
        <f t="shared" si="7555"/>
        <v>14582.799999999999</v>
      </c>
      <c r="AM2201" s="31">
        <f>AM2202+AM2206</f>
        <v>0</v>
      </c>
      <c r="AN2201" s="31">
        <f>AN2202+AN2206</f>
        <v>0</v>
      </c>
      <c r="AO2201" s="31">
        <f>AO2202+AO2206</f>
        <v>0</v>
      </c>
      <c r="AP2201" s="31">
        <f t="shared" si="7556"/>
        <v>17156.799999999999</v>
      </c>
      <c r="AQ2201" s="31">
        <f t="shared" si="7557"/>
        <v>14978.900000000001</v>
      </c>
      <c r="AR2201" s="31">
        <f t="shared" si="7558"/>
        <v>14582.799999999999</v>
      </c>
      <c r="AS2201" s="31">
        <f>AS2202+AS2206</f>
        <v>0</v>
      </c>
      <c r="AT2201" s="31">
        <f>AT2202+AT2206</f>
        <v>0</v>
      </c>
      <c r="AU2201" s="31">
        <f>AU2202+AU2206</f>
        <v>0</v>
      </c>
      <c r="AV2201" s="31">
        <f t="shared" si="7559"/>
        <v>17156.799999999999</v>
      </c>
      <c r="AW2201" s="31">
        <f t="shared" si="7560"/>
        <v>14978.900000000001</v>
      </c>
      <c r="AX2201" s="31">
        <f t="shared" si="7561"/>
        <v>14582.799999999999</v>
      </c>
      <c r="AY2201" s="31">
        <f>AY2202+AY2206</f>
        <v>0</v>
      </c>
      <c r="AZ2201" s="31">
        <f>AZ2202+AZ2206</f>
        <v>0</v>
      </c>
      <c r="BA2201" s="31">
        <f>BA2202+BA2206</f>
        <v>0</v>
      </c>
      <c r="BB2201" s="31">
        <f t="shared" si="7562"/>
        <v>17156.799999999999</v>
      </c>
      <c r="BC2201" s="31">
        <f t="shared" si="7563"/>
        <v>14978.900000000001</v>
      </c>
      <c r="BD2201" s="31">
        <f t="shared" si="7564"/>
        <v>14582.799999999999</v>
      </c>
      <c r="BE2201" s="31">
        <f>BE2202+BE2206</f>
        <v>0</v>
      </c>
      <c r="BF2201" s="31">
        <f>BF2202+BF2206</f>
        <v>0</v>
      </c>
      <c r="BG2201" s="31">
        <f>BG2202+BG2206</f>
        <v>0</v>
      </c>
      <c r="BH2201" s="31">
        <f t="shared" si="7565"/>
        <v>17156.799999999999</v>
      </c>
      <c r="BI2201" s="31">
        <f t="shared" si="7566"/>
        <v>14978.900000000001</v>
      </c>
      <c r="BJ2201" s="31">
        <f t="shared" si="7567"/>
        <v>14582.799999999999</v>
      </c>
      <c r="BK2201" s="31">
        <f>BK2202+BK2206</f>
        <v>0</v>
      </c>
      <c r="BL2201" s="31">
        <f>BL2202+BL2206</f>
        <v>0</v>
      </c>
      <c r="BM2201" s="31">
        <f>BM2202+BM2206</f>
        <v>0</v>
      </c>
      <c r="BN2201" s="31">
        <f t="shared" si="7568"/>
        <v>17156.799999999999</v>
      </c>
      <c r="BO2201" s="31">
        <f t="shared" si="7569"/>
        <v>14978.900000000001</v>
      </c>
      <c r="BP2201" s="31">
        <f t="shared" si="7570"/>
        <v>14582.799999999999</v>
      </c>
      <c r="BQ2201" s="31">
        <f>BQ2202+BQ2206</f>
        <v>0</v>
      </c>
      <c r="BR2201" s="31">
        <f>BR2202+BR2206</f>
        <v>0</v>
      </c>
      <c r="BS2201" s="31">
        <f t="shared" si="7571"/>
        <v>17156.799999999999</v>
      </c>
      <c r="BT2201" s="31">
        <f t="shared" si="7572"/>
        <v>14978.900000000001</v>
      </c>
      <c r="BU2201" s="31">
        <f t="shared" si="7573"/>
        <v>14582.799999999999</v>
      </c>
      <c r="BV2201" s="31">
        <f>BV2202+BV2206</f>
        <v>0</v>
      </c>
      <c r="BW2201" s="31">
        <f>BW2202+BW2206</f>
        <v>0</v>
      </c>
      <c r="BX2201" s="31">
        <f t="shared" si="7574"/>
        <v>17156.799999999999</v>
      </c>
      <c r="BY2201" s="31">
        <f t="shared" si="7575"/>
        <v>14978.900000000001</v>
      </c>
      <c r="BZ2201" s="31">
        <f t="shared" si="7576"/>
        <v>14582.799999999999</v>
      </c>
      <c r="CA2201" s="31">
        <f>CA2202+CA2206</f>
        <v>0</v>
      </c>
      <c r="CB2201" s="31">
        <f>CB2202+CB2206</f>
        <v>0</v>
      </c>
      <c r="CC2201" s="31">
        <f>CC2202+CC2206</f>
        <v>0</v>
      </c>
      <c r="CD2201" s="31">
        <f t="shared" si="7453"/>
        <v>17156.799999999999</v>
      </c>
      <c r="CE2201" s="31">
        <f t="shared" si="7454"/>
        <v>14978.900000000001</v>
      </c>
      <c r="CF2201" s="31">
        <f t="shared" si="7455"/>
        <v>14582.799999999999</v>
      </c>
      <c r="CG2201" s="31">
        <f>CG2202+CG2206</f>
        <v>0</v>
      </c>
      <c r="CH2201" s="24"/>
      <c r="CI2201" s="40"/>
      <c r="CL2201" s="1" t="s">
        <v>28</v>
      </c>
    </row>
    <row r="2202" ht="29.850000000000001">
      <c r="A2202" s="16" t="s">
        <v>1274</v>
      </c>
      <c r="B2202" s="17"/>
      <c r="C2202" s="16"/>
      <c r="D2202" s="16"/>
      <c r="E2202" s="39" t="s">
        <v>1275</v>
      </c>
      <c r="F2202" s="31">
        <f t="shared" ref="F2202:F2208" si="7578">F2203</f>
        <v>15535.6</v>
      </c>
      <c r="G2202" s="31">
        <f t="shared" ref="G2202:G2208" si="7579">G2203</f>
        <v>13495.200000000001</v>
      </c>
      <c r="H2202" s="31">
        <f t="shared" ref="H2202:H2208" si="7580">H2203</f>
        <v>13508.299999999999</v>
      </c>
      <c r="I2202" s="31">
        <f t="shared" ref="I2202:I2208" si="7581">I2203</f>
        <v>0</v>
      </c>
      <c r="J2202" s="31">
        <f t="shared" ref="J2202:J2208" si="7582">J2203</f>
        <v>0</v>
      </c>
      <c r="K2202" s="31">
        <f t="shared" ref="K2202:K2208" si="7583">K2203</f>
        <v>0</v>
      </c>
      <c r="L2202" s="31">
        <f t="shared" si="7541"/>
        <v>15535.6</v>
      </c>
      <c r="M2202" s="31">
        <f t="shared" si="7542"/>
        <v>13495.200000000001</v>
      </c>
      <c r="N2202" s="31">
        <f t="shared" si="7543"/>
        <v>13508.299999999999</v>
      </c>
      <c r="O2202" s="31">
        <f t="shared" ref="O2202:O2208" si="7584">O2203</f>
        <v>0</v>
      </c>
      <c r="P2202" s="31">
        <f t="shared" ref="P2202:P2208" si="7585">P2203</f>
        <v>0</v>
      </c>
      <c r="Q2202" s="31">
        <f t="shared" ref="Q2202:Q2208" si="7586">Q2203</f>
        <v>0</v>
      </c>
      <c r="R2202" s="31">
        <f t="shared" si="7544"/>
        <v>15535.6</v>
      </c>
      <c r="S2202" s="31">
        <f t="shared" si="7545"/>
        <v>13495.200000000001</v>
      </c>
      <c r="T2202" s="31">
        <f t="shared" si="7546"/>
        <v>13508.299999999999</v>
      </c>
      <c r="U2202" s="31">
        <f t="shared" ref="U2202:U2208" si="7587">U2203</f>
        <v>0</v>
      </c>
      <c r="V2202" s="31">
        <f t="shared" ref="V2202:V2208" si="7588">V2203</f>
        <v>0</v>
      </c>
      <c r="W2202" s="31">
        <f t="shared" ref="W2202:W2208" si="7589">W2203</f>
        <v>0</v>
      </c>
      <c r="X2202" s="31">
        <f t="shared" si="7547"/>
        <v>15535.6</v>
      </c>
      <c r="Y2202" s="31">
        <f t="shared" si="7548"/>
        <v>13495.200000000001</v>
      </c>
      <c r="Z2202" s="31">
        <f t="shared" si="7549"/>
        <v>13508.299999999999</v>
      </c>
      <c r="AA2202" s="31">
        <f t="shared" ref="AA2202:AA2208" si="7590">AA2203</f>
        <v>0</v>
      </c>
      <c r="AB2202" s="31">
        <f t="shared" ref="AB2202:AB2208" si="7591">AB2203</f>
        <v>0</v>
      </c>
      <c r="AC2202" s="31">
        <f t="shared" ref="AC2202:AC2208" si="7592">AC2203</f>
        <v>0</v>
      </c>
      <c r="AD2202" s="31">
        <f t="shared" si="7550"/>
        <v>15535.6</v>
      </c>
      <c r="AE2202" s="31">
        <f t="shared" si="7551"/>
        <v>13495.200000000001</v>
      </c>
      <c r="AF2202" s="31">
        <f t="shared" si="7552"/>
        <v>13508.299999999999</v>
      </c>
      <c r="AG2202" s="31">
        <f t="shared" ref="AG2202:AG2208" si="7593">AG2203</f>
        <v>0</v>
      </c>
      <c r="AH2202" s="31">
        <f t="shared" ref="AH2202:AH2208" si="7594">AH2203</f>
        <v>0</v>
      </c>
      <c r="AI2202" s="31">
        <f t="shared" ref="AI2202:AI2208" si="7595">AI2203</f>
        <v>0</v>
      </c>
      <c r="AJ2202" s="31">
        <f t="shared" si="7553"/>
        <v>15535.6</v>
      </c>
      <c r="AK2202" s="31">
        <f t="shared" si="7554"/>
        <v>13495.200000000001</v>
      </c>
      <c r="AL2202" s="31">
        <f t="shared" si="7555"/>
        <v>13508.299999999999</v>
      </c>
      <c r="AM2202" s="31">
        <f t="shared" ref="AM2202:AM2208" si="7596">AM2203</f>
        <v>0</v>
      </c>
      <c r="AN2202" s="31">
        <f t="shared" ref="AN2202:AN2208" si="7597">AN2203</f>
        <v>0</v>
      </c>
      <c r="AO2202" s="31">
        <f t="shared" ref="AO2202:AO2208" si="7598">AO2203</f>
        <v>0</v>
      </c>
      <c r="AP2202" s="31">
        <f t="shared" si="7556"/>
        <v>15535.6</v>
      </c>
      <c r="AQ2202" s="31">
        <f t="shared" si="7557"/>
        <v>13495.200000000001</v>
      </c>
      <c r="AR2202" s="31">
        <f t="shared" si="7558"/>
        <v>13508.299999999999</v>
      </c>
      <c r="AS2202" s="31">
        <f t="shared" ref="AS2202:AS2208" si="7599">AS2203</f>
        <v>0</v>
      </c>
      <c r="AT2202" s="31">
        <f t="shared" ref="AT2202:AT2208" si="7600">AT2203</f>
        <v>0</v>
      </c>
      <c r="AU2202" s="31">
        <f t="shared" ref="AU2202:AU2208" si="7601">AU2203</f>
        <v>0</v>
      </c>
      <c r="AV2202" s="31">
        <f t="shared" si="7559"/>
        <v>15535.6</v>
      </c>
      <c r="AW2202" s="31">
        <f t="shared" si="7560"/>
        <v>13495.200000000001</v>
      </c>
      <c r="AX2202" s="31">
        <f t="shared" si="7561"/>
        <v>13508.299999999999</v>
      </c>
      <c r="AY2202" s="31">
        <f t="shared" ref="AY2202:AY2208" si="7602">AY2203</f>
        <v>0</v>
      </c>
      <c r="AZ2202" s="31">
        <f t="shared" ref="AZ2202:AZ2208" si="7603">AZ2203</f>
        <v>0</v>
      </c>
      <c r="BA2202" s="31">
        <f t="shared" ref="BA2202:BA2208" si="7604">BA2203</f>
        <v>0</v>
      </c>
      <c r="BB2202" s="31">
        <f t="shared" si="7562"/>
        <v>15535.6</v>
      </c>
      <c r="BC2202" s="31">
        <f t="shared" si="7563"/>
        <v>13495.200000000001</v>
      </c>
      <c r="BD2202" s="31">
        <f t="shared" si="7564"/>
        <v>13508.299999999999</v>
      </c>
      <c r="BE2202" s="31">
        <f t="shared" ref="BE2202:BE2208" si="7605">BE2203</f>
        <v>0</v>
      </c>
      <c r="BF2202" s="31">
        <f t="shared" ref="BF2202:BF2208" si="7606">BF2203</f>
        <v>0</v>
      </c>
      <c r="BG2202" s="31">
        <f t="shared" ref="BG2202:BG2208" si="7607">BG2203</f>
        <v>0</v>
      </c>
      <c r="BH2202" s="31">
        <f t="shared" si="7565"/>
        <v>15535.6</v>
      </c>
      <c r="BI2202" s="31">
        <f t="shared" si="7566"/>
        <v>13495.200000000001</v>
      </c>
      <c r="BJ2202" s="31">
        <f t="shared" si="7567"/>
        <v>13508.299999999999</v>
      </c>
      <c r="BK2202" s="31">
        <f t="shared" ref="BK2202:BK2208" si="7608">BK2203</f>
        <v>0</v>
      </c>
      <c r="BL2202" s="31">
        <f t="shared" ref="BL2202:BL2208" si="7609">BL2203</f>
        <v>0</v>
      </c>
      <c r="BM2202" s="31">
        <f t="shared" ref="BM2202:BM2208" si="7610">BM2203</f>
        <v>0</v>
      </c>
      <c r="BN2202" s="31">
        <f t="shared" si="7568"/>
        <v>15535.6</v>
      </c>
      <c r="BO2202" s="31">
        <f t="shared" si="7569"/>
        <v>13495.200000000001</v>
      </c>
      <c r="BP2202" s="31">
        <f t="shared" si="7570"/>
        <v>13508.299999999999</v>
      </c>
      <c r="BQ2202" s="31">
        <f t="shared" ref="BQ2202:BQ2208" si="7611">BQ2203</f>
        <v>0</v>
      </c>
      <c r="BR2202" s="31">
        <f t="shared" ref="BR2202:BR2208" si="7612">BR2203</f>
        <v>0</v>
      </c>
      <c r="BS2202" s="31">
        <f t="shared" si="7571"/>
        <v>15535.6</v>
      </c>
      <c r="BT2202" s="31">
        <f t="shared" si="7572"/>
        <v>13495.200000000001</v>
      </c>
      <c r="BU2202" s="31">
        <f t="shared" si="7573"/>
        <v>13508.299999999999</v>
      </c>
      <c r="BV2202" s="31">
        <f t="shared" ref="BV2202:BV2208" si="7613">BV2203</f>
        <v>0</v>
      </c>
      <c r="BW2202" s="31">
        <f t="shared" ref="BW2202:BW2208" si="7614">BW2203</f>
        <v>0</v>
      </c>
      <c r="BX2202" s="31">
        <f t="shared" si="7574"/>
        <v>15535.6</v>
      </c>
      <c r="BY2202" s="31">
        <f t="shared" si="7575"/>
        <v>13495.200000000001</v>
      </c>
      <c r="BZ2202" s="31">
        <f t="shared" si="7576"/>
        <v>13508.299999999999</v>
      </c>
      <c r="CA2202" s="31">
        <f t="shared" ref="CA2202:CA2208" si="7615">CA2203</f>
        <v>0</v>
      </c>
      <c r="CB2202" s="31">
        <f t="shared" ref="CB2202:CB2208" si="7616">CB2203</f>
        <v>0</v>
      </c>
      <c r="CC2202" s="31">
        <f t="shared" ref="CC2202:CC2208" si="7617">CC2203</f>
        <v>0</v>
      </c>
      <c r="CD2202" s="31">
        <f t="shared" si="7453"/>
        <v>15535.6</v>
      </c>
      <c r="CE2202" s="31">
        <f t="shared" si="7454"/>
        <v>13495.200000000001</v>
      </c>
      <c r="CF2202" s="31">
        <f t="shared" si="7455"/>
        <v>13508.299999999999</v>
      </c>
      <c r="CG2202" s="31">
        <f t="shared" ref="CG2202:CG2208" si="7618">CG2203</f>
        <v>0</v>
      </c>
      <c r="CH2202" s="24"/>
      <c r="CI2202" s="40"/>
      <c r="CO2202" s="1" t="s">
        <v>31</v>
      </c>
    </row>
    <row r="2203" ht="29.850000000000001">
      <c r="A2203" s="16" t="s">
        <v>1274</v>
      </c>
      <c r="B2203" s="17">
        <v>200</v>
      </c>
      <c r="C2203" s="16"/>
      <c r="D2203" s="16"/>
      <c r="E2203" s="39" t="s">
        <v>40</v>
      </c>
      <c r="F2203" s="31">
        <f t="shared" si="7578"/>
        <v>15535.6</v>
      </c>
      <c r="G2203" s="31">
        <f t="shared" si="7579"/>
        <v>13495.200000000001</v>
      </c>
      <c r="H2203" s="31">
        <f t="shared" si="7580"/>
        <v>13508.299999999999</v>
      </c>
      <c r="I2203" s="31">
        <f t="shared" si="7581"/>
        <v>0</v>
      </c>
      <c r="J2203" s="31">
        <f t="shared" si="7582"/>
        <v>0</v>
      </c>
      <c r="K2203" s="31">
        <f t="shared" si="7583"/>
        <v>0</v>
      </c>
      <c r="L2203" s="31">
        <f t="shared" si="7541"/>
        <v>15535.6</v>
      </c>
      <c r="M2203" s="31">
        <f t="shared" si="7542"/>
        <v>13495.200000000001</v>
      </c>
      <c r="N2203" s="31">
        <f t="shared" si="7543"/>
        <v>13508.299999999999</v>
      </c>
      <c r="O2203" s="31">
        <f t="shared" si="7584"/>
        <v>0</v>
      </c>
      <c r="P2203" s="31">
        <f t="shared" si="7585"/>
        <v>0</v>
      </c>
      <c r="Q2203" s="31">
        <f t="shared" si="7586"/>
        <v>0</v>
      </c>
      <c r="R2203" s="31">
        <f t="shared" si="7544"/>
        <v>15535.6</v>
      </c>
      <c r="S2203" s="31">
        <f t="shared" si="7545"/>
        <v>13495.200000000001</v>
      </c>
      <c r="T2203" s="31">
        <f t="shared" si="7546"/>
        <v>13508.299999999999</v>
      </c>
      <c r="U2203" s="31">
        <f t="shared" si="7587"/>
        <v>0</v>
      </c>
      <c r="V2203" s="31">
        <f t="shared" si="7588"/>
        <v>0</v>
      </c>
      <c r="W2203" s="31">
        <f t="shared" si="7589"/>
        <v>0</v>
      </c>
      <c r="X2203" s="31">
        <f t="shared" si="7547"/>
        <v>15535.6</v>
      </c>
      <c r="Y2203" s="31">
        <f t="shared" si="7548"/>
        <v>13495.200000000001</v>
      </c>
      <c r="Z2203" s="31">
        <f t="shared" si="7549"/>
        <v>13508.299999999999</v>
      </c>
      <c r="AA2203" s="31">
        <f t="shared" si="7590"/>
        <v>0</v>
      </c>
      <c r="AB2203" s="31">
        <f t="shared" si="7591"/>
        <v>0</v>
      </c>
      <c r="AC2203" s="31">
        <f t="shared" si="7592"/>
        <v>0</v>
      </c>
      <c r="AD2203" s="31">
        <f t="shared" si="7550"/>
        <v>15535.6</v>
      </c>
      <c r="AE2203" s="31">
        <f t="shared" si="7551"/>
        <v>13495.200000000001</v>
      </c>
      <c r="AF2203" s="31">
        <f t="shared" si="7552"/>
        <v>13508.299999999999</v>
      </c>
      <c r="AG2203" s="31">
        <f t="shared" si="7593"/>
        <v>0</v>
      </c>
      <c r="AH2203" s="31">
        <f t="shared" si="7594"/>
        <v>0</v>
      </c>
      <c r="AI2203" s="31">
        <f t="shared" si="7595"/>
        <v>0</v>
      </c>
      <c r="AJ2203" s="31">
        <f t="shared" si="7553"/>
        <v>15535.6</v>
      </c>
      <c r="AK2203" s="31">
        <f t="shared" si="7554"/>
        <v>13495.200000000001</v>
      </c>
      <c r="AL2203" s="31">
        <f t="shared" si="7555"/>
        <v>13508.299999999999</v>
      </c>
      <c r="AM2203" s="31">
        <f t="shared" si="7596"/>
        <v>0</v>
      </c>
      <c r="AN2203" s="31">
        <f t="shared" si="7597"/>
        <v>0</v>
      </c>
      <c r="AO2203" s="31">
        <f t="shared" si="7598"/>
        <v>0</v>
      </c>
      <c r="AP2203" s="31">
        <f t="shared" si="7556"/>
        <v>15535.6</v>
      </c>
      <c r="AQ2203" s="31">
        <f t="shared" si="7557"/>
        <v>13495.200000000001</v>
      </c>
      <c r="AR2203" s="31">
        <f t="shared" si="7558"/>
        <v>13508.299999999999</v>
      </c>
      <c r="AS2203" s="31">
        <f t="shared" si="7599"/>
        <v>0</v>
      </c>
      <c r="AT2203" s="31">
        <f t="shared" si="7600"/>
        <v>0</v>
      </c>
      <c r="AU2203" s="31">
        <f t="shared" si="7601"/>
        <v>0</v>
      </c>
      <c r="AV2203" s="31">
        <f t="shared" si="7559"/>
        <v>15535.6</v>
      </c>
      <c r="AW2203" s="31">
        <f t="shared" si="7560"/>
        <v>13495.200000000001</v>
      </c>
      <c r="AX2203" s="31">
        <f t="shared" si="7561"/>
        <v>13508.299999999999</v>
      </c>
      <c r="AY2203" s="31">
        <f t="shared" si="7602"/>
        <v>0</v>
      </c>
      <c r="AZ2203" s="31">
        <f t="shared" si="7603"/>
        <v>0</v>
      </c>
      <c r="BA2203" s="31">
        <f t="shared" si="7604"/>
        <v>0</v>
      </c>
      <c r="BB2203" s="31">
        <f t="shared" si="7562"/>
        <v>15535.6</v>
      </c>
      <c r="BC2203" s="31">
        <f t="shared" si="7563"/>
        <v>13495.200000000001</v>
      </c>
      <c r="BD2203" s="31">
        <f t="shared" si="7564"/>
        <v>13508.299999999999</v>
      </c>
      <c r="BE2203" s="31">
        <f t="shared" si="7605"/>
        <v>0</v>
      </c>
      <c r="BF2203" s="31">
        <f t="shared" si="7606"/>
        <v>0</v>
      </c>
      <c r="BG2203" s="31">
        <f t="shared" si="7607"/>
        <v>0</v>
      </c>
      <c r="BH2203" s="31">
        <f t="shared" si="7565"/>
        <v>15535.6</v>
      </c>
      <c r="BI2203" s="31">
        <f t="shared" si="7566"/>
        <v>13495.200000000001</v>
      </c>
      <c r="BJ2203" s="31">
        <f t="shared" si="7567"/>
        <v>13508.299999999999</v>
      </c>
      <c r="BK2203" s="31">
        <f t="shared" si="7608"/>
        <v>0</v>
      </c>
      <c r="BL2203" s="31">
        <f t="shared" si="7609"/>
        <v>0</v>
      </c>
      <c r="BM2203" s="31">
        <f t="shared" si="7610"/>
        <v>0</v>
      </c>
      <c r="BN2203" s="31">
        <f t="shared" si="7568"/>
        <v>15535.6</v>
      </c>
      <c r="BO2203" s="31">
        <f t="shared" si="7569"/>
        <v>13495.200000000001</v>
      </c>
      <c r="BP2203" s="31">
        <f t="shared" si="7570"/>
        <v>13508.299999999999</v>
      </c>
      <c r="BQ2203" s="31">
        <f t="shared" si="7611"/>
        <v>0</v>
      </c>
      <c r="BR2203" s="31">
        <f t="shared" si="7612"/>
        <v>0</v>
      </c>
      <c r="BS2203" s="31">
        <f t="shared" si="7571"/>
        <v>15535.6</v>
      </c>
      <c r="BT2203" s="31">
        <f t="shared" si="7572"/>
        <v>13495.200000000001</v>
      </c>
      <c r="BU2203" s="31">
        <f t="shared" si="7573"/>
        <v>13508.299999999999</v>
      </c>
      <c r="BV2203" s="31">
        <f t="shared" si="7613"/>
        <v>0</v>
      </c>
      <c r="BW2203" s="31">
        <f t="shared" si="7614"/>
        <v>0</v>
      </c>
      <c r="BX2203" s="31">
        <f t="shared" si="7574"/>
        <v>15535.6</v>
      </c>
      <c r="BY2203" s="31">
        <f t="shared" si="7575"/>
        <v>13495.200000000001</v>
      </c>
      <c r="BZ2203" s="31">
        <f t="shared" si="7576"/>
        <v>13508.299999999999</v>
      </c>
      <c r="CA2203" s="31">
        <f t="shared" si="7615"/>
        <v>0</v>
      </c>
      <c r="CB2203" s="31">
        <f t="shared" si="7616"/>
        <v>0</v>
      </c>
      <c r="CC2203" s="31">
        <f t="shared" si="7617"/>
        <v>0</v>
      </c>
      <c r="CD2203" s="31">
        <f t="shared" si="7453"/>
        <v>15535.6</v>
      </c>
      <c r="CE2203" s="31">
        <f t="shared" si="7454"/>
        <v>13495.200000000001</v>
      </c>
      <c r="CF2203" s="31">
        <f t="shared" si="7455"/>
        <v>13508.299999999999</v>
      </c>
      <c r="CG2203" s="31">
        <f t="shared" si="7618"/>
        <v>0</v>
      </c>
      <c r="CH2203" s="24"/>
      <c r="CI2203" s="40"/>
      <c r="CM2203" s="1" t="s">
        <v>29</v>
      </c>
    </row>
    <row r="2204" ht="43.75">
      <c r="A2204" s="16" t="s">
        <v>1274</v>
      </c>
      <c r="B2204" s="17">
        <v>240</v>
      </c>
      <c r="C2204" s="16"/>
      <c r="D2204" s="16"/>
      <c r="E2204" s="39" t="s">
        <v>41</v>
      </c>
      <c r="F2204" s="31">
        <f t="shared" si="7578"/>
        <v>15535.6</v>
      </c>
      <c r="G2204" s="31">
        <f t="shared" si="7579"/>
        <v>13495.200000000001</v>
      </c>
      <c r="H2204" s="31">
        <f t="shared" si="7580"/>
        <v>13508.299999999999</v>
      </c>
      <c r="I2204" s="31">
        <f t="shared" si="7581"/>
        <v>0</v>
      </c>
      <c r="J2204" s="31">
        <f t="shared" si="7582"/>
        <v>0</v>
      </c>
      <c r="K2204" s="31">
        <f t="shared" si="7583"/>
        <v>0</v>
      </c>
      <c r="L2204" s="31">
        <f t="shared" si="7541"/>
        <v>15535.6</v>
      </c>
      <c r="M2204" s="31">
        <f t="shared" si="7542"/>
        <v>13495.200000000001</v>
      </c>
      <c r="N2204" s="31">
        <f t="shared" si="7543"/>
        <v>13508.299999999999</v>
      </c>
      <c r="O2204" s="31">
        <f t="shared" si="7584"/>
        <v>0</v>
      </c>
      <c r="P2204" s="31">
        <f t="shared" si="7585"/>
        <v>0</v>
      </c>
      <c r="Q2204" s="31">
        <f t="shared" si="7586"/>
        <v>0</v>
      </c>
      <c r="R2204" s="31">
        <f t="shared" si="7544"/>
        <v>15535.6</v>
      </c>
      <c r="S2204" s="31">
        <f t="shared" si="7545"/>
        <v>13495.200000000001</v>
      </c>
      <c r="T2204" s="31">
        <f t="shared" si="7546"/>
        <v>13508.299999999999</v>
      </c>
      <c r="U2204" s="31">
        <f t="shared" si="7587"/>
        <v>0</v>
      </c>
      <c r="V2204" s="31">
        <f t="shared" si="7588"/>
        <v>0</v>
      </c>
      <c r="W2204" s="31">
        <f t="shared" si="7589"/>
        <v>0</v>
      </c>
      <c r="X2204" s="31">
        <f t="shared" si="7547"/>
        <v>15535.6</v>
      </c>
      <c r="Y2204" s="31">
        <f t="shared" si="7548"/>
        <v>13495.200000000001</v>
      </c>
      <c r="Z2204" s="31">
        <f t="shared" si="7549"/>
        <v>13508.299999999999</v>
      </c>
      <c r="AA2204" s="31">
        <f t="shared" si="7590"/>
        <v>0</v>
      </c>
      <c r="AB2204" s="31">
        <f t="shared" si="7591"/>
        <v>0</v>
      </c>
      <c r="AC2204" s="31">
        <f t="shared" si="7592"/>
        <v>0</v>
      </c>
      <c r="AD2204" s="31">
        <f t="shared" si="7550"/>
        <v>15535.6</v>
      </c>
      <c r="AE2204" s="31">
        <f t="shared" si="7551"/>
        <v>13495.200000000001</v>
      </c>
      <c r="AF2204" s="31">
        <f t="shared" si="7552"/>
        <v>13508.299999999999</v>
      </c>
      <c r="AG2204" s="31">
        <f t="shared" si="7593"/>
        <v>0</v>
      </c>
      <c r="AH2204" s="31">
        <f t="shared" si="7594"/>
        <v>0</v>
      </c>
      <c r="AI2204" s="31">
        <f t="shared" si="7595"/>
        <v>0</v>
      </c>
      <c r="AJ2204" s="31">
        <f t="shared" si="7553"/>
        <v>15535.6</v>
      </c>
      <c r="AK2204" s="31">
        <f t="shared" si="7554"/>
        <v>13495.200000000001</v>
      </c>
      <c r="AL2204" s="31">
        <f t="shared" si="7555"/>
        <v>13508.299999999999</v>
      </c>
      <c r="AM2204" s="31">
        <f t="shared" si="7596"/>
        <v>0</v>
      </c>
      <c r="AN2204" s="31">
        <f t="shared" si="7597"/>
        <v>0</v>
      </c>
      <c r="AO2204" s="31">
        <f t="shared" si="7598"/>
        <v>0</v>
      </c>
      <c r="AP2204" s="31">
        <f t="shared" si="7556"/>
        <v>15535.6</v>
      </c>
      <c r="AQ2204" s="31">
        <f t="shared" si="7557"/>
        <v>13495.200000000001</v>
      </c>
      <c r="AR2204" s="31">
        <f t="shared" si="7558"/>
        <v>13508.299999999999</v>
      </c>
      <c r="AS2204" s="31">
        <f t="shared" si="7599"/>
        <v>0</v>
      </c>
      <c r="AT2204" s="31">
        <f t="shared" si="7600"/>
        <v>0</v>
      </c>
      <c r="AU2204" s="31">
        <f t="shared" si="7601"/>
        <v>0</v>
      </c>
      <c r="AV2204" s="31">
        <f t="shared" si="7559"/>
        <v>15535.6</v>
      </c>
      <c r="AW2204" s="31">
        <f t="shared" si="7560"/>
        <v>13495.200000000001</v>
      </c>
      <c r="AX2204" s="31">
        <f t="shared" si="7561"/>
        <v>13508.299999999999</v>
      </c>
      <c r="AY2204" s="31">
        <f t="shared" si="7602"/>
        <v>0</v>
      </c>
      <c r="AZ2204" s="31">
        <f t="shared" si="7603"/>
        <v>0</v>
      </c>
      <c r="BA2204" s="31">
        <f t="shared" si="7604"/>
        <v>0</v>
      </c>
      <c r="BB2204" s="31">
        <f t="shared" si="7562"/>
        <v>15535.6</v>
      </c>
      <c r="BC2204" s="31">
        <f t="shared" si="7563"/>
        <v>13495.200000000001</v>
      </c>
      <c r="BD2204" s="31">
        <f t="shared" si="7564"/>
        <v>13508.299999999999</v>
      </c>
      <c r="BE2204" s="31">
        <f t="shared" si="7605"/>
        <v>0</v>
      </c>
      <c r="BF2204" s="31">
        <f t="shared" si="7606"/>
        <v>0</v>
      </c>
      <c r="BG2204" s="31">
        <f t="shared" si="7607"/>
        <v>0</v>
      </c>
      <c r="BH2204" s="31">
        <f t="shared" si="7565"/>
        <v>15535.6</v>
      </c>
      <c r="BI2204" s="31">
        <f t="shared" si="7566"/>
        <v>13495.200000000001</v>
      </c>
      <c r="BJ2204" s="31">
        <f t="shared" si="7567"/>
        <v>13508.299999999999</v>
      </c>
      <c r="BK2204" s="31">
        <f t="shared" si="7608"/>
        <v>0</v>
      </c>
      <c r="BL2204" s="31">
        <f t="shared" si="7609"/>
        <v>0</v>
      </c>
      <c r="BM2204" s="31">
        <f t="shared" si="7610"/>
        <v>0</v>
      </c>
      <c r="BN2204" s="31">
        <f t="shared" si="7568"/>
        <v>15535.6</v>
      </c>
      <c r="BO2204" s="31">
        <f t="shared" si="7569"/>
        <v>13495.200000000001</v>
      </c>
      <c r="BP2204" s="31">
        <f t="shared" si="7570"/>
        <v>13508.299999999999</v>
      </c>
      <c r="BQ2204" s="31">
        <f t="shared" si="7611"/>
        <v>0</v>
      </c>
      <c r="BR2204" s="31">
        <f t="shared" si="7612"/>
        <v>0</v>
      </c>
      <c r="BS2204" s="31">
        <f t="shared" si="7571"/>
        <v>15535.6</v>
      </c>
      <c r="BT2204" s="31">
        <f t="shared" si="7572"/>
        <v>13495.200000000001</v>
      </c>
      <c r="BU2204" s="31">
        <f t="shared" si="7573"/>
        <v>13508.299999999999</v>
      </c>
      <c r="BV2204" s="31">
        <f t="shared" si="7613"/>
        <v>0</v>
      </c>
      <c r="BW2204" s="31">
        <f t="shared" si="7614"/>
        <v>0</v>
      </c>
      <c r="BX2204" s="31">
        <f t="shared" si="7574"/>
        <v>15535.6</v>
      </c>
      <c r="BY2204" s="31">
        <f t="shared" si="7575"/>
        <v>13495.200000000001</v>
      </c>
      <c r="BZ2204" s="31">
        <f t="shared" si="7576"/>
        <v>13508.299999999999</v>
      </c>
      <c r="CA2204" s="31">
        <f t="shared" si="7615"/>
        <v>0</v>
      </c>
      <c r="CB2204" s="31">
        <f t="shared" si="7616"/>
        <v>0</v>
      </c>
      <c r="CC2204" s="31">
        <f t="shared" si="7617"/>
        <v>0</v>
      </c>
      <c r="CD2204" s="31">
        <f t="shared" si="7453"/>
        <v>15535.6</v>
      </c>
      <c r="CE2204" s="31">
        <f t="shared" si="7454"/>
        <v>13495.200000000001</v>
      </c>
      <c r="CF2204" s="31">
        <f t="shared" si="7455"/>
        <v>13508.299999999999</v>
      </c>
      <c r="CG2204" s="31">
        <f t="shared" si="7618"/>
        <v>0</v>
      </c>
      <c r="CH2204" s="24"/>
      <c r="CI2204" s="40"/>
      <c r="CN2204" s="1" t="s">
        <v>30</v>
      </c>
    </row>
    <row r="2205" ht="29.850000000000001">
      <c r="A2205" s="16" t="s">
        <v>1274</v>
      </c>
      <c r="B2205" s="17">
        <v>240</v>
      </c>
      <c r="C2205" s="16" t="s">
        <v>395</v>
      </c>
      <c r="D2205" s="16" t="s">
        <v>625</v>
      </c>
      <c r="E2205" s="39" t="s">
        <v>626</v>
      </c>
      <c r="F2205" s="31">
        <v>15535.6</v>
      </c>
      <c r="G2205" s="31">
        <v>13495.200000000001</v>
      </c>
      <c r="H2205" s="31">
        <v>13508.299999999999</v>
      </c>
      <c r="I2205" s="31"/>
      <c r="J2205" s="31"/>
      <c r="K2205" s="31"/>
      <c r="L2205" s="31">
        <f t="shared" si="7541"/>
        <v>15535.6</v>
      </c>
      <c r="M2205" s="31">
        <f t="shared" si="7542"/>
        <v>13495.200000000001</v>
      </c>
      <c r="N2205" s="31">
        <f t="shared" si="7543"/>
        <v>13508.299999999999</v>
      </c>
      <c r="O2205" s="31"/>
      <c r="P2205" s="31"/>
      <c r="Q2205" s="31"/>
      <c r="R2205" s="31">
        <f t="shared" si="7544"/>
        <v>15535.6</v>
      </c>
      <c r="S2205" s="31">
        <f t="shared" si="7545"/>
        <v>13495.200000000001</v>
      </c>
      <c r="T2205" s="31">
        <f t="shared" si="7546"/>
        <v>13508.299999999999</v>
      </c>
      <c r="U2205" s="31"/>
      <c r="V2205" s="31"/>
      <c r="W2205" s="31"/>
      <c r="X2205" s="31">
        <f t="shared" si="7547"/>
        <v>15535.6</v>
      </c>
      <c r="Y2205" s="31">
        <f t="shared" si="7548"/>
        <v>13495.200000000001</v>
      </c>
      <c r="Z2205" s="31">
        <f t="shared" si="7549"/>
        <v>13508.299999999999</v>
      </c>
      <c r="AA2205" s="31"/>
      <c r="AB2205" s="31"/>
      <c r="AC2205" s="31"/>
      <c r="AD2205" s="31">
        <f t="shared" si="7550"/>
        <v>15535.6</v>
      </c>
      <c r="AE2205" s="31">
        <f t="shared" si="7551"/>
        <v>13495.200000000001</v>
      </c>
      <c r="AF2205" s="31">
        <f t="shared" si="7552"/>
        <v>13508.299999999999</v>
      </c>
      <c r="AG2205" s="31"/>
      <c r="AH2205" s="31"/>
      <c r="AI2205" s="31"/>
      <c r="AJ2205" s="31">
        <f t="shared" si="7553"/>
        <v>15535.6</v>
      </c>
      <c r="AK2205" s="31">
        <f t="shared" si="7554"/>
        <v>13495.200000000001</v>
      </c>
      <c r="AL2205" s="31">
        <f t="shared" si="7555"/>
        <v>13508.299999999999</v>
      </c>
      <c r="AM2205" s="31"/>
      <c r="AN2205" s="31"/>
      <c r="AO2205" s="31"/>
      <c r="AP2205" s="31">
        <f t="shared" si="7556"/>
        <v>15535.6</v>
      </c>
      <c r="AQ2205" s="31">
        <f t="shared" si="7557"/>
        <v>13495.200000000001</v>
      </c>
      <c r="AR2205" s="31">
        <f t="shared" si="7558"/>
        <v>13508.299999999999</v>
      </c>
      <c r="AS2205" s="31"/>
      <c r="AT2205" s="31"/>
      <c r="AU2205" s="31"/>
      <c r="AV2205" s="31">
        <f t="shared" si="7559"/>
        <v>15535.6</v>
      </c>
      <c r="AW2205" s="31">
        <f t="shared" si="7560"/>
        <v>13495.200000000001</v>
      </c>
      <c r="AX2205" s="31">
        <f t="shared" si="7561"/>
        <v>13508.299999999999</v>
      </c>
      <c r="AY2205" s="31"/>
      <c r="AZ2205" s="31"/>
      <c r="BA2205" s="31"/>
      <c r="BB2205" s="31">
        <f t="shared" si="7562"/>
        <v>15535.6</v>
      </c>
      <c r="BC2205" s="31">
        <f t="shared" si="7563"/>
        <v>13495.200000000001</v>
      </c>
      <c r="BD2205" s="31">
        <f t="shared" si="7564"/>
        <v>13508.299999999999</v>
      </c>
      <c r="BE2205" s="31"/>
      <c r="BF2205" s="31"/>
      <c r="BG2205" s="31"/>
      <c r="BH2205" s="31">
        <f t="shared" si="7565"/>
        <v>15535.6</v>
      </c>
      <c r="BI2205" s="31">
        <f t="shared" si="7566"/>
        <v>13495.200000000001</v>
      </c>
      <c r="BJ2205" s="31">
        <f t="shared" si="7567"/>
        <v>13508.299999999999</v>
      </c>
      <c r="BK2205" s="31"/>
      <c r="BL2205" s="31"/>
      <c r="BM2205" s="31"/>
      <c r="BN2205" s="31">
        <f t="shared" si="7568"/>
        <v>15535.6</v>
      </c>
      <c r="BO2205" s="31">
        <f t="shared" si="7569"/>
        <v>13495.200000000001</v>
      </c>
      <c r="BP2205" s="31">
        <f t="shared" si="7570"/>
        <v>13508.299999999999</v>
      </c>
      <c r="BQ2205" s="31"/>
      <c r="BR2205" s="31"/>
      <c r="BS2205" s="31">
        <f t="shared" si="7571"/>
        <v>15535.6</v>
      </c>
      <c r="BT2205" s="31">
        <f t="shared" si="7572"/>
        <v>13495.200000000001</v>
      </c>
      <c r="BU2205" s="31">
        <f t="shared" si="7573"/>
        <v>13508.299999999999</v>
      </c>
      <c r="BV2205" s="31"/>
      <c r="BW2205" s="31"/>
      <c r="BX2205" s="31">
        <f t="shared" si="7574"/>
        <v>15535.6</v>
      </c>
      <c r="BY2205" s="31">
        <f t="shared" si="7575"/>
        <v>13495.200000000001</v>
      </c>
      <c r="BZ2205" s="31">
        <f t="shared" si="7576"/>
        <v>13508.299999999999</v>
      </c>
      <c r="CA2205" s="31"/>
      <c r="CB2205" s="31"/>
      <c r="CC2205" s="31"/>
      <c r="CD2205" s="31">
        <f t="shared" si="7453"/>
        <v>15535.6</v>
      </c>
      <c r="CE2205" s="31">
        <f t="shared" si="7454"/>
        <v>13495.200000000001</v>
      </c>
      <c r="CF2205" s="31">
        <f t="shared" si="7455"/>
        <v>13508.299999999999</v>
      </c>
      <c r="CG2205" s="31"/>
      <c r="CH2205" s="24"/>
      <c r="CI2205" s="40"/>
    </row>
    <row r="2206" ht="15">
      <c r="A2206" s="16" t="s">
        <v>1276</v>
      </c>
      <c r="B2206" s="17"/>
      <c r="C2206" s="16"/>
      <c r="D2206" s="16"/>
      <c r="E2206" s="39" t="s">
        <v>1277</v>
      </c>
      <c r="F2206" s="31">
        <f t="shared" si="7578"/>
        <v>1621.2</v>
      </c>
      <c r="G2206" s="31">
        <f t="shared" si="7579"/>
        <v>1483.7</v>
      </c>
      <c r="H2206" s="31">
        <f t="shared" si="7580"/>
        <v>1074.5</v>
      </c>
      <c r="I2206" s="31">
        <f t="shared" si="7581"/>
        <v>0</v>
      </c>
      <c r="J2206" s="31">
        <f t="shared" si="7582"/>
        <v>0</v>
      </c>
      <c r="K2206" s="31">
        <f t="shared" si="7583"/>
        <v>0</v>
      </c>
      <c r="L2206" s="31">
        <f t="shared" si="7541"/>
        <v>1621.2</v>
      </c>
      <c r="M2206" s="31">
        <f t="shared" si="7542"/>
        <v>1483.7</v>
      </c>
      <c r="N2206" s="31">
        <f t="shared" si="7543"/>
        <v>1074.5</v>
      </c>
      <c r="O2206" s="31">
        <f t="shared" si="7584"/>
        <v>0</v>
      </c>
      <c r="P2206" s="31">
        <f t="shared" si="7585"/>
        <v>0</v>
      </c>
      <c r="Q2206" s="31">
        <f t="shared" si="7586"/>
        <v>0</v>
      </c>
      <c r="R2206" s="31">
        <f t="shared" si="7544"/>
        <v>1621.2</v>
      </c>
      <c r="S2206" s="31">
        <f t="shared" si="7545"/>
        <v>1483.7</v>
      </c>
      <c r="T2206" s="31">
        <f t="shared" si="7546"/>
        <v>1074.5</v>
      </c>
      <c r="U2206" s="31">
        <f t="shared" si="7587"/>
        <v>0</v>
      </c>
      <c r="V2206" s="31">
        <f t="shared" si="7588"/>
        <v>0</v>
      </c>
      <c r="W2206" s="31">
        <f t="shared" si="7589"/>
        <v>0</v>
      </c>
      <c r="X2206" s="31">
        <f t="shared" si="7547"/>
        <v>1621.2</v>
      </c>
      <c r="Y2206" s="31">
        <f t="shared" si="7548"/>
        <v>1483.7</v>
      </c>
      <c r="Z2206" s="31">
        <f t="shared" si="7549"/>
        <v>1074.5</v>
      </c>
      <c r="AA2206" s="31">
        <f t="shared" si="7590"/>
        <v>0</v>
      </c>
      <c r="AB2206" s="31">
        <f t="shared" si="7591"/>
        <v>0</v>
      </c>
      <c r="AC2206" s="31">
        <f t="shared" si="7592"/>
        <v>0</v>
      </c>
      <c r="AD2206" s="31">
        <f t="shared" si="7550"/>
        <v>1621.2</v>
      </c>
      <c r="AE2206" s="31">
        <f t="shared" si="7551"/>
        <v>1483.7</v>
      </c>
      <c r="AF2206" s="31">
        <f t="shared" si="7552"/>
        <v>1074.5</v>
      </c>
      <c r="AG2206" s="31">
        <f t="shared" si="7593"/>
        <v>0</v>
      </c>
      <c r="AH2206" s="31">
        <f t="shared" si="7594"/>
        <v>0</v>
      </c>
      <c r="AI2206" s="31">
        <f t="shared" si="7595"/>
        <v>0</v>
      </c>
      <c r="AJ2206" s="31">
        <f t="shared" si="7553"/>
        <v>1621.2</v>
      </c>
      <c r="AK2206" s="31">
        <f t="shared" si="7554"/>
        <v>1483.7</v>
      </c>
      <c r="AL2206" s="31">
        <f t="shared" si="7555"/>
        <v>1074.5</v>
      </c>
      <c r="AM2206" s="31">
        <f t="shared" si="7596"/>
        <v>0</v>
      </c>
      <c r="AN2206" s="31">
        <f t="shared" si="7597"/>
        <v>0</v>
      </c>
      <c r="AO2206" s="31">
        <f t="shared" si="7598"/>
        <v>0</v>
      </c>
      <c r="AP2206" s="31">
        <f t="shared" si="7556"/>
        <v>1621.2</v>
      </c>
      <c r="AQ2206" s="31">
        <f t="shared" si="7557"/>
        <v>1483.7</v>
      </c>
      <c r="AR2206" s="31">
        <f t="shared" si="7558"/>
        <v>1074.5</v>
      </c>
      <c r="AS2206" s="31">
        <f t="shared" si="7599"/>
        <v>0</v>
      </c>
      <c r="AT2206" s="31">
        <f t="shared" si="7600"/>
        <v>0</v>
      </c>
      <c r="AU2206" s="31">
        <f t="shared" si="7601"/>
        <v>0</v>
      </c>
      <c r="AV2206" s="31">
        <f t="shared" si="7559"/>
        <v>1621.2</v>
      </c>
      <c r="AW2206" s="31">
        <f t="shared" si="7560"/>
        <v>1483.7</v>
      </c>
      <c r="AX2206" s="31">
        <f t="shared" si="7561"/>
        <v>1074.5</v>
      </c>
      <c r="AY2206" s="31">
        <f t="shared" si="7602"/>
        <v>0</v>
      </c>
      <c r="AZ2206" s="31">
        <f t="shared" si="7603"/>
        <v>0</v>
      </c>
      <c r="BA2206" s="31">
        <f t="shared" si="7604"/>
        <v>0</v>
      </c>
      <c r="BB2206" s="31">
        <f t="shared" si="7562"/>
        <v>1621.2</v>
      </c>
      <c r="BC2206" s="31">
        <f t="shared" si="7563"/>
        <v>1483.7</v>
      </c>
      <c r="BD2206" s="31">
        <f t="shared" si="7564"/>
        <v>1074.5</v>
      </c>
      <c r="BE2206" s="31">
        <f t="shared" si="7605"/>
        <v>0</v>
      </c>
      <c r="BF2206" s="31">
        <f t="shared" si="7606"/>
        <v>0</v>
      </c>
      <c r="BG2206" s="31">
        <f t="shared" si="7607"/>
        <v>0</v>
      </c>
      <c r="BH2206" s="31">
        <f t="shared" si="7565"/>
        <v>1621.2</v>
      </c>
      <c r="BI2206" s="31">
        <f t="shared" si="7566"/>
        <v>1483.7</v>
      </c>
      <c r="BJ2206" s="31">
        <f t="shared" si="7567"/>
        <v>1074.5</v>
      </c>
      <c r="BK2206" s="31">
        <f t="shared" si="7608"/>
        <v>0</v>
      </c>
      <c r="BL2206" s="31">
        <f t="shared" si="7609"/>
        <v>0</v>
      </c>
      <c r="BM2206" s="31">
        <f t="shared" si="7610"/>
        <v>0</v>
      </c>
      <c r="BN2206" s="31">
        <f t="shared" si="7568"/>
        <v>1621.2</v>
      </c>
      <c r="BO2206" s="31">
        <f t="shared" si="7569"/>
        <v>1483.7</v>
      </c>
      <c r="BP2206" s="31">
        <f t="shared" si="7570"/>
        <v>1074.5</v>
      </c>
      <c r="BQ2206" s="31">
        <f t="shared" si="7611"/>
        <v>0</v>
      </c>
      <c r="BR2206" s="31">
        <f t="shared" si="7612"/>
        <v>0</v>
      </c>
      <c r="BS2206" s="31">
        <f t="shared" si="7571"/>
        <v>1621.2</v>
      </c>
      <c r="BT2206" s="31">
        <f t="shared" si="7572"/>
        <v>1483.7</v>
      </c>
      <c r="BU2206" s="31">
        <f t="shared" si="7573"/>
        <v>1074.5</v>
      </c>
      <c r="BV2206" s="31">
        <f t="shared" si="7613"/>
        <v>0</v>
      </c>
      <c r="BW2206" s="31">
        <f t="shared" si="7614"/>
        <v>0</v>
      </c>
      <c r="BX2206" s="31">
        <f t="shared" si="7574"/>
        <v>1621.2</v>
      </c>
      <c r="BY2206" s="31">
        <f t="shared" si="7575"/>
        <v>1483.7</v>
      </c>
      <c r="BZ2206" s="31">
        <f t="shared" si="7576"/>
        <v>1074.5</v>
      </c>
      <c r="CA2206" s="31">
        <f t="shared" si="7615"/>
        <v>0</v>
      </c>
      <c r="CB2206" s="31">
        <f t="shared" si="7616"/>
        <v>0</v>
      </c>
      <c r="CC2206" s="31">
        <f t="shared" si="7617"/>
        <v>0</v>
      </c>
      <c r="CD2206" s="31">
        <f t="shared" si="7453"/>
        <v>1621.2</v>
      </c>
      <c r="CE2206" s="31">
        <f t="shared" si="7454"/>
        <v>1483.7</v>
      </c>
      <c r="CF2206" s="31">
        <f t="shared" si="7455"/>
        <v>1074.5</v>
      </c>
      <c r="CG2206" s="31">
        <f t="shared" si="7618"/>
        <v>0</v>
      </c>
      <c r="CH2206" s="24"/>
      <c r="CI2206" s="40"/>
      <c r="CO2206" s="1" t="s">
        <v>31</v>
      </c>
    </row>
    <row r="2207" ht="29.850000000000001">
      <c r="A2207" s="16" t="s">
        <v>1276</v>
      </c>
      <c r="B2207" s="17">
        <v>200</v>
      </c>
      <c r="C2207" s="16"/>
      <c r="D2207" s="16"/>
      <c r="E2207" s="39" t="s">
        <v>40</v>
      </c>
      <c r="F2207" s="31">
        <f t="shared" si="7578"/>
        <v>1621.2</v>
      </c>
      <c r="G2207" s="31">
        <f t="shared" si="7579"/>
        <v>1483.7</v>
      </c>
      <c r="H2207" s="31">
        <f t="shared" si="7580"/>
        <v>1074.5</v>
      </c>
      <c r="I2207" s="31">
        <f t="shared" si="7581"/>
        <v>0</v>
      </c>
      <c r="J2207" s="31">
        <f t="shared" si="7582"/>
        <v>0</v>
      </c>
      <c r="K2207" s="31">
        <f t="shared" si="7583"/>
        <v>0</v>
      </c>
      <c r="L2207" s="31">
        <f t="shared" si="7541"/>
        <v>1621.2</v>
      </c>
      <c r="M2207" s="31">
        <f t="shared" si="7542"/>
        <v>1483.7</v>
      </c>
      <c r="N2207" s="31">
        <f t="shared" si="7543"/>
        <v>1074.5</v>
      </c>
      <c r="O2207" s="31">
        <f t="shared" si="7584"/>
        <v>0</v>
      </c>
      <c r="P2207" s="31">
        <f t="shared" si="7585"/>
        <v>0</v>
      </c>
      <c r="Q2207" s="31">
        <f t="shared" si="7586"/>
        <v>0</v>
      </c>
      <c r="R2207" s="31">
        <f t="shared" si="7544"/>
        <v>1621.2</v>
      </c>
      <c r="S2207" s="31">
        <f t="shared" si="7545"/>
        <v>1483.7</v>
      </c>
      <c r="T2207" s="31">
        <f t="shared" si="7546"/>
        <v>1074.5</v>
      </c>
      <c r="U2207" s="31">
        <f t="shared" si="7587"/>
        <v>0</v>
      </c>
      <c r="V2207" s="31">
        <f t="shared" si="7588"/>
        <v>0</v>
      </c>
      <c r="W2207" s="31">
        <f t="shared" si="7589"/>
        <v>0</v>
      </c>
      <c r="X2207" s="31">
        <f t="shared" si="7547"/>
        <v>1621.2</v>
      </c>
      <c r="Y2207" s="31">
        <f t="shared" si="7548"/>
        <v>1483.7</v>
      </c>
      <c r="Z2207" s="31">
        <f t="shared" si="7549"/>
        <v>1074.5</v>
      </c>
      <c r="AA2207" s="31">
        <f t="shared" si="7590"/>
        <v>0</v>
      </c>
      <c r="AB2207" s="31">
        <f t="shared" si="7591"/>
        <v>0</v>
      </c>
      <c r="AC2207" s="31">
        <f t="shared" si="7592"/>
        <v>0</v>
      </c>
      <c r="AD2207" s="31">
        <f t="shared" si="7550"/>
        <v>1621.2</v>
      </c>
      <c r="AE2207" s="31">
        <f t="shared" si="7551"/>
        <v>1483.7</v>
      </c>
      <c r="AF2207" s="31">
        <f t="shared" si="7552"/>
        <v>1074.5</v>
      </c>
      <c r="AG2207" s="31">
        <f t="shared" si="7593"/>
        <v>0</v>
      </c>
      <c r="AH2207" s="31">
        <f t="shared" si="7594"/>
        <v>0</v>
      </c>
      <c r="AI2207" s="31">
        <f t="shared" si="7595"/>
        <v>0</v>
      </c>
      <c r="AJ2207" s="31">
        <f t="shared" si="7553"/>
        <v>1621.2</v>
      </c>
      <c r="AK2207" s="31">
        <f t="shared" si="7554"/>
        <v>1483.7</v>
      </c>
      <c r="AL2207" s="31">
        <f t="shared" si="7555"/>
        <v>1074.5</v>
      </c>
      <c r="AM2207" s="31">
        <f t="shared" si="7596"/>
        <v>0</v>
      </c>
      <c r="AN2207" s="31">
        <f t="shared" si="7597"/>
        <v>0</v>
      </c>
      <c r="AO2207" s="31">
        <f t="shared" si="7598"/>
        <v>0</v>
      </c>
      <c r="AP2207" s="31">
        <f t="shared" si="7556"/>
        <v>1621.2</v>
      </c>
      <c r="AQ2207" s="31">
        <f t="shared" si="7557"/>
        <v>1483.7</v>
      </c>
      <c r="AR2207" s="31">
        <f t="shared" si="7558"/>
        <v>1074.5</v>
      </c>
      <c r="AS2207" s="31">
        <f t="shared" si="7599"/>
        <v>0</v>
      </c>
      <c r="AT2207" s="31">
        <f t="shared" si="7600"/>
        <v>0</v>
      </c>
      <c r="AU2207" s="31">
        <f t="shared" si="7601"/>
        <v>0</v>
      </c>
      <c r="AV2207" s="31">
        <f t="shared" si="7559"/>
        <v>1621.2</v>
      </c>
      <c r="AW2207" s="31">
        <f t="shared" si="7560"/>
        <v>1483.7</v>
      </c>
      <c r="AX2207" s="31">
        <f t="shared" si="7561"/>
        <v>1074.5</v>
      </c>
      <c r="AY2207" s="31">
        <f t="shared" si="7602"/>
        <v>0</v>
      </c>
      <c r="AZ2207" s="31">
        <f t="shared" si="7603"/>
        <v>0</v>
      </c>
      <c r="BA2207" s="31">
        <f t="shared" si="7604"/>
        <v>0</v>
      </c>
      <c r="BB2207" s="31">
        <f t="shared" si="7562"/>
        <v>1621.2</v>
      </c>
      <c r="BC2207" s="31">
        <f t="shared" si="7563"/>
        <v>1483.7</v>
      </c>
      <c r="BD2207" s="31">
        <f t="shared" si="7564"/>
        <v>1074.5</v>
      </c>
      <c r="BE2207" s="31">
        <f t="shared" si="7605"/>
        <v>0</v>
      </c>
      <c r="BF2207" s="31">
        <f t="shared" si="7606"/>
        <v>0</v>
      </c>
      <c r="BG2207" s="31">
        <f t="shared" si="7607"/>
        <v>0</v>
      </c>
      <c r="BH2207" s="31">
        <f t="shared" si="7565"/>
        <v>1621.2</v>
      </c>
      <c r="BI2207" s="31">
        <f t="shared" si="7566"/>
        <v>1483.7</v>
      </c>
      <c r="BJ2207" s="31">
        <f t="shared" si="7567"/>
        <v>1074.5</v>
      </c>
      <c r="BK2207" s="31">
        <f t="shared" si="7608"/>
        <v>0</v>
      </c>
      <c r="BL2207" s="31">
        <f t="shared" si="7609"/>
        <v>0</v>
      </c>
      <c r="BM2207" s="31">
        <f t="shared" si="7610"/>
        <v>0</v>
      </c>
      <c r="BN2207" s="31">
        <f t="shared" si="7568"/>
        <v>1621.2</v>
      </c>
      <c r="BO2207" s="31">
        <f t="shared" si="7569"/>
        <v>1483.7</v>
      </c>
      <c r="BP2207" s="31">
        <f t="shared" si="7570"/>
        <v>1074.5</v>
      </c>
      <c r="BQ2207" s="31">
        <f t="shared" si="7611"/>
        <v>0</v>
      </c>
      <c r="BR2207" s="31">
        <f t="shared" si="7612"/>
        <v>0</v>
      </c>
      <c r="BS2207" s="31">
        <f t="shared" si="7571"/>
        <v>1621.2</v>
      </c>
      <c r="BT2207" s="31">
        <f t="shared" si="7572"/>
        <v>1483.7</v>
      </c>
      <c r="BU2207" s="31">
        <f t="shared" si="7573"/>
        <v>1074.5</v>
      </c>
      <c r="BV2207" s="31">
        <f t="shared" si="7613"/>
        <v>0</v>
      </c>
      <c r="BW2207" s="31">
        <f t="shared" si="7614"/>
        <v>0</v>
      </c>
      <c r="BX2207" s="31">
        <f t="shared" si="7574"/>
        <v>1621.2</v>
      </c>
      <c r="BY2207" s="31">
        <f t="shared" si="7575"/>
        <v>1483.7</v>
      </c>
      <c r="BZ2207" s="31">
        <f t="shared" si="7576"/>
        <v>1074.5</v>
      </c>
      <c r="CA2207" s="31">
        <f t="shared" si="7615"/>
        <v>0</v>
      </c>
      <c r="CB2207" s="31">
        <f t="shared" si="7616"/>
        <v>0</v>
      </c>
      <c r="CC2207" s="31">
        <f t="shared" si="7617"/>
        <v>0</v>
      </c>
      <c r="CD2207" s="31">
        <f t="shared" si="7453"/>
        <v>1621.2</v>
      </c>
      <c r="CE2207" s="31">
        <f t="shared" si="7454"/>
        <v>1483.7</v>
      </c>
      <c r="CF2207" s="31">
        <f t="shared" si="7455"/>
        <v>1074.5</v>
      </c>
      <c r="CG2207" s="31">
        <f t="shared" si="7618"/>
        <v>0</v>
      </c>
      <c r="CH2207" s="24"/>
      <c r="CI2207" s="40"/>
      <c r="CM2207" s="1" t="s">
        <v>29</v>
      </c>
    </row>
    <row r="2208" ht="43.75">
      <c r="A2208" s="16" t="s">
        <v>1276</v>
      </c>
      <c r="B2208" s="17">
        <v>240</v>
      </c>
      <c r="C2208" s="16"/>
      <c r="D2208" s="16"/>
      <c r="E2208" s="39" t="s">
        <v>41</v>
      </c>
      <c r="F2208" s="31">
        <f t="shared" si="7578"/>
        <v>1621.2</v>
      </c>
      <c r="G2208" s="31">
        <f t="shared" si="7579"/>
        <v>1483.7</v>
      </c>
      <c r="H2208" s="31">
        <f t="shared" si="7580"/>
        <v>1074.5</v>
      </c>
      <c r="I2208" s="31">
        <f t="shared" si="7581"/>
        <v>0</v>
      </c>
      <c r="J2208" s="31">
        <f t="shared" si="7582"/>
        <v>0</v>
      </c>
      <c r="K2208" s="31">
        <f t="shared" si="7583"/>
        <v>0</v>
      </c>
      <c r="L2208" s="31">
        <f t="shared" si="7541"/>
        <v>1621.2</v>
      </c>
      <c r="M2208" s="31">
        <f t="shared" si="7542"/>
        <v>1483.7</v>
      </c>
      <c r="N2208" s="31">
        <f t="shared" si="7543"/>
        <v>1074.5</v>
      </c>
      <c r="O2208" s="31">
        <f t="shared" si="7584"/>
        <v>0</v>
      </c>
      <c r="P2208" s="31">
        <f t="shared" si="7585"/>
        <v>0</v>
      </c>
      <c r="Q2208" s="31">
        <f t="shared" si="7586"/>
        <v>0</v>
      </c>
      <c r="R2208" s="31">
        <f t="shared" si="7544"/>
        <v>1621.2</v>
      </c>
      <c r="S2208" s="31">
        <f t="shared" si="7545"/>
        <v>1483.7</v>
      </c>
      <c r="T2208" s="31">
        <f t="shared" si="7546"/>
        <v>1074.5</v>
      </c>
      <c r="U2208" s="31">
        <f t="shared" si="7587"/>
        <v>0</v>
      </c>
      <c r="V2208" s="31">
        <f t="shared" si="7588"/>
        <v>0</v>
      </c>
      <c r="W2208" s="31">
        <f t="shared" si="7589"/>
        <v>0</v>
      </c>
      <c r="X2208" s="31">
        <f t="shared" si="7547"/>
        <v>1621.2</v>
      </c>
      <c r="Y2208" s="31">
        <f t="shared" si="7548"/>
        <v>1483.7</v>
      </c>
      <c r="Z2208" s="31">
        <f t="shared" si="7549"/>
        <v>1074.5</v>
      </c>
      <c r="AA2208" s="31">
        <f t="shared" si="7590"/>
        <v>0</v>
      </c>
      <c r="AB2208" s="31">
        <f t="shared" si="7591"/>
        <v>0</v>
      </c>
      <c r="AC2208" s="31">
        <f t="shared" si="7592"/>
        <v>0</v>
      </c>
      <c r="AD2208" s="31">
        <f t="shared" si="7550"/>
        <v>1621.2</v>
      </c>
      <c r="AE2208" s="31">
        <f t="shared" si="7551"/>
        <v>1483.7</v>
      </c>
      <c r="AF2208" s="31">
        <f t="shared" si="7552"/>
        <v>1074.5</v>
      </c>
      <c r="AG2208" s="31">
        <f t="shared" si="7593"/>
        <v>0</v>
      </c>
      <c r="AH2208" s="31">
        <f t="shared" si="7594"/>
        <v>0</v>
      </c>
      <c r="AI2208" s="31">
        <f t="shared" si="7595"/>
        <v>0</v>
      </c>
      <c r="AJ2208" s="31">
        <f t="shared" si="7553"/>
        <v>1621.2</v>
      </c>
      <c r="AK2208" s="31">
        <f t="shared" si="7554"/>
        <v>1483.7</v>
      </c>
      <c r="AL2208" s="31">
        <f t="shared" si="7555"/>
        <v>1074.5</v>
      </c>
      <c r="AM2208" s="31">
        <f t="shared" si="7596"/>
        <v>0</v>
      </c>
      <c r="AN2208" s="31">
        <f t="shared" si="7597"/>
        <v>0</v>
      </c>
      <c r="AO2208" s="31">
        <f t="shared" si="7598"/>
        <v>0</v>
      </c>
      <c r="AP2208" s="31">
        <f t="shared" si="7556"/>
        <v>1621.2</v>
      </c>
      <c r="AQ2208" s="31">
        <f t="shared" si="7557"/>
        <v>1483.7</v>
      </c>
      <c r="AR2208" s="31">
        <f t="shared" si="7558"/>
        <v>1074.5</v>
      </c>
      <c r="AS2208" s="31">
        <f t="shared" si="7599"/>
        <v>0</v>
      </c>
      <c r="AT2208" s="31">
        <f t="shared" si="7600"/>
        <v>0</v>
      </c>
      <c r="AU2208" s="31">
        <f t="shared" si="7601"/>
        <v>0</v>
      </c>
      <c r="AV2208" s="31">
        <f t="shared" si="7559"/>
        <v>1621.2</v>
      </c>
      <c r="AW2208" s="31">
        <f t="shared" si="7560"/>
        <v>1483.7</v>
      </c>
      <c r="AX2208" s="31">
        <f t="shared" si="7561"/>
        <v>1074.5</v>
      </c>
      <c r="AY2208" s="31">
        <f t="shared" si="7602"/>
        <v>0</v>
      </c>
      <c r="AZ2208" s="31">
        <f t="shared" si="7603"/>
        <v>0</v>
      </c>
      <c r="BA2208" s="31">
        <f t="shared" si="7604"/>
        <v>0</v>
      </c>
      <c r="BB2208" s="31">
        <f t="shared" si="7562"/>
        <v>1621.2</v>
      </c>
      <c r="BC2208" s="31">
        <f t="shared" si="7563"/>
        <v>1483.7</v>
      </c>
      <c r="BD2208" s="31">
        <f t="shared" si="7564"/>
        <v>1074.5</v>
      </c>
      <c r="BE2208" s="31">
        <f t="shared" si="7605"/>
        <v>0</v>
      </c>
      <c r="BF2208" s="31">
        <f t="shared" si="7606"/>
        <v>0</v>
      </c>
      <c r="BG2208" s="31">
        <f t="shared" si="7607"/>
        <v>0</v>
      </c>
      <c r="BH2208" s="31">
        <f t="shared" si="7565"/>
        <v>1621.2</v>
      </c>
      <c r="BI2208" s="31">
        <f t="shared" si="7566"/>
        <v>1483.7</v>
      </c>
      <c r="BJ2208" s="31">
        <f t="shared" si="7567"/>
        <v>1074.5</v>
      </c>
      <c r="BK2208" s="31">
        <f t="shared" si="7608"/>
        <v>0</v>
      </c>
      <c r="BL2208" s="31">
        <f t="shared" si="7609"/>
        <v>0</v>
      </c>
      <c r="BM2208" s="31">
        <f t="shared" si="7610"/>
        <v>0</v>
      </c>
      <c r="BN2208" s="31">
        <f t="shared" si="7568"/>
        <v>1621.2</v>
      </c>
      <c r="BO2208" s="31">
        <f t="shared" si="7569"/>
        <v>1483.7</v>
      </c>
      <c r="BP2208" s="31">
        <f t="shared" si="7570"/>
        <v>1074.5</v>
      </c>
      <c r="BQ2208" s="31">
        <f t="shared" si="7611"/>
        <v>0</v>
      </c>
      <c r="BR2208" s="31">
        <f t="shared" si="7612"/>
        <v>0</v>
      </c>
      <c r="BS2208" s="31">
        <f t="shared" si="7571"/>
        <v>1621.2</v>
      </c>
      <c r="BT2208" s="31">
        <f t="shared" si="7572"/>
        <v>1483.7</v>
      </c>
      <c r="BU2208" s="31">
        <f t="shared" si="7573"/>
        <v>1074.5</v>
      </c>
      <c r="BV2208" s="31">
        <f t="shared" si="7613"/>
        <v>0</v>
      </c>
      <c r="BW2208" s="31">
        <f t="shared" si="7614"/>
        <v>0</v>
      </c>
      <c r="BX2208" s="31">
        <f t="shared" si="7574"/>
        <v>1621.2</v>
      </c>
      <c r="BY2208" s="31">
        <f t="shared" si="7575"/>
        <v>1483.7</v>
      </c>
      <c r="BZ2208" s="31">
        <f t="shared" si="7576"/>
        <v>1074.5</v>
      </c>
      <c r="CA2208" s="31">
        <f t="shared" si="7615"/>
        <v>0</v>
      </c>
      <c r="CB2208" s="31">
        <f t="shared" si="7616"/>
        <v>0</v>
      </c>
      <c r="CC2208" s="31">
        <f t="shared" si="7617"/>
        <v>0</v>
      </c>
      <c r="CD2208" s="31">
        <f t="shared" si="7453"/>
        <v>1621.2</v>
      </c>
      <c r="CE2208" s="31">
        <f t="shared" si="7454"/>
        <v>1483.7</v>
      </c>
      <c r="CF2208" s="31">
        <f t="shared" si="7455"/>
        <v>1074.5</v>
      </c>
      <c r="CG2208" s="31">
        <f t="shared" si="7618"/>
        <v>0</v>
      </c>
      <c r="CH2208" s="24"/>
      <c r="CI2208" s="40"/>
      <c r="CN2208" s="1" t="s">
        <v>30</v>
      </c>
    </row>
    <row r="2209" ht="29.850000000000001">
      <c r="A2209" s="16" t="s">
        <v>1276</v>
      </c>
      <c r="B2209" s="17">
        <v>240</v>
      </c>
      <c r="C2209" s="16" t="s">
        <v>395</v>
      </c>
      <c r="D2209" s="16" t="s">
        <v>625</v>
      </c>
      <c r="E2209" s="39" t="s">
        <v>626</v>
      </c>
      <c r="F2209" s="31">
        <v>1621.2</v>
      </c>
      <c r="G2209" s="31">
        <v>1483.7</v>
      </c>
      <c r="H2209" s="31">
        <v>1074.5</v>
      </c>
      <c r="I2209" s="31"/>
      <c r="J2209" s="31"/>
      <c r="K2209" s="31"/>
      <c r="L2209" s="31">
        <f t="shared" si="7541"/>
        <v>1621.2</v>
      </c>
      <c r="M2209" s="31">
        <f t="shared" si="7542"/>
        <v>1483.7</v>
      </c>
      <c r="N2209" s="31">
        <f t="shared" si="7543"/>
        <v>1074.5</v>
      </c>
      <c r="O2209" s="31"/>
      <c r="P2209" s="31"/>
      <c r="Q2209" s="31"/>
      <c r="R2209" s="31">
        <f t="shared" si="7544"/>
        <v>1621.2</v>
      </c>
      <c r="S2209" s="31">
        <f t="shared" si="7545"/>
        <v>1483.7</v>
      </c>
      <c r="T2209" s="31">
        <f t="shared" si="7546"/>
        <v>1074.5</v>
      </c>
      <c r="U2209" s="31"/>
      <c r="V2209" s="31"/>
      <c r="W2209" s="31"/>
      <c r="X2209" s="31">
        <f t="shared" si="7547"/>
        <v>1621.2</v>
      </c>
      <c r="Y2209" s="31">
        <f t="shared" si="7548"/>
        <v>1483.7</v>
      </c>
      <c r="Z2209" s="31">
        <f t="shared" si="7549"/>
        <v>1074.5</v>
      </c>
      <c r="AA2209" s="31"/>
      <c r="AB2209" s="31"/>
      <c r="AC2209" s="31"/>
      <c r="AD2209" s="31">
        <f t="shared" si="7550"/>
        <v>1621.2</v>
      </c>
      <c r="AE2209" s="31">
        <f t="shared" si="7551"/>
        <v>1483.7</v>
      </c>
      <c r="AF2209" s="31">
        <f t="shared" si="7552"/>
        <v>1074.5</v>
      </c>
      <c r="AG2209" s="31"/>
      <c r="AH2209" s="31"/>
      <c r="AI2209" s="31"/>
      <c r="AJ2209" s="31">
        <f t="shared" si="7553"/>
        <v>1621.2</v>
      </c>
      <c r="AK2209" s="31">
        <f t="shared" si="7554"/>
        <v>1483.7</v>
      </c>
      <c r="AL2209" s="31">
        <f t="shared" si="7555"/>
        <v>1074.5</v>
      </c>
      <c r="AM2209" s="31"/>
      <c r="AN2209" s="31"/>
      <c r="AO2209" s="31"/>
      <c r="AP2209" s="31">
        <f t="shared" si="7556"/>
        <v>1621.2</v>
      </c>
      <c r="AQ2209" s="31">
        <f t="shared" si="7557"/>
        <v>1483.7</v>
      </c>
      <c r="AR2209" s="31">
        <f t="shared" si="7558"/>
        <v>1074.5</v>
      </c>
      <c r="AS2209" s="31"/>
      <c r="AT2209" s="31"/>
      <c r="AU2209" s="31"/>
      <c r="AV2209" s="31">
        <f t="shared" si="7559"/>
        <v>1621.2</v>
      </c>
      <c r="AW2209" s="31">
        <f t="shared" si="7560"/>
        <v>1483.7</v>
      </c>
      <c r="AX2209" s="31">
        <f t="shared" si="7561"/>
        <v>1074.5</v>
      </c>
      <c r="AY2209" s="31"/>
      <c r="AZ2209" s="31"/>
      <c r="BA2209" s="31"/>
      <c r="BB2209" s="31">
        <f t="shared" si="7562"/>
        <v>1621.2</v>
      </c>
      <c r="BC2209" s="31">
        <f t="shared" si="7563"/>
        <v>1483.7</v>
      </c>
      <c r="BD2209" s="31">
        <f t="shared" si="7564"/>
        <v>1074.5</v>
      </c>
      <c r="BE2209" s="31"/>
      <c r="BF2209" s="31"/>
      <c r="BG2209" s="31"/>
      <c r="BH2209" s="31">
        <f t="shared" si="7565"/>
        <v>1621.2</v>
      </c>
      <c r="BI2209" s="31">
        <f t="shared" si="7566"/>
        <v>1483.7</v>
      </c>
      <c r="BJ2209" s="31">
        <f t="shared" si="7567"/>
        <v>1074.5</v>
      </c>
      <c r="BK2209" s="31"/>
      <c r="BL2209" s="31"/>
      <c r="BM2209" s="31"/>
      <c r="BN2209" s="31">
        <f t="shared" si="7568"/>
        <v>1621.2</v>
      </c>
      <c r="BO2209" s="31">
        <f t="shared" si="7569"/>
        <v>1483.7</v>
      </c>
      <c r="BP2209" s="31">
        <f t="shared" si="7570"/>
        <v>1074.5</v>
      </c>
      <c r="BQ2209" s="31"/>
      <c r="BR2209" s="31"/>
      <c r="BS2209" s="31">
        <f t="shared" si="7571"/>
        <v>1621.2</v>
      </c>
      <c r="BT2209" s="31">
        <f t="shared" si="7572"/>
        <v>1483.7</v>
      </c>
      <c r="BU2209" s="31">
        <f t="shared" si="7573"/>
        <v>1074.5</v>
      </c>
      <c r="BV2209" s="31"/>
      <c r="BW2209" s="31"/>
      <c r="BX2209" s="31">
        <f t="shared" si="7574"/>
        <v>1621.2</v>
      </c>
      <c r="BY2209" s="31">
        <f t="shared" si="7575"/>
        <v>1483.7</v>
      </c>
      <c r="BZ2209" s="31">
        <f t="shared" si="7576"/>
        <v>1074.5</v>
      </c>
      <c r="CA2209" s="31"/>
      <c r="CB2209" s="31"/>
      <c r="CC2209" s="31"/>
      <c r="CD2209" s="31">
        <f t="shared" si="7453"/>
        <v>1621.2</v>
      </c>
      <c r="CE2209" s="31">
        <f t="shared" si="7454"/>
        <v>1483.7</v>
      </c>
      <c r="CF2209" s="31">
        <f t="shared" si="7455"/>
        <v>1074.5</v>
      </c>
      <c r="CG2209" s="31"/>
      <c r="CH2209" s="24"/>
      <c r="CI2209" s="40"/>
    </row>
    <row r="2210" s="26" customFormat="1" ht="43.75">
      <c r="A2210" s="27" t="s">
        <v>1278</v>
      </c>
      <c r="B2210" s="28"/>
      <c r="C2210" s="27"/>
      <c r="D2210" s="27"/>
      <c r="E2210" s="29" t="s">
        <v>1279</v>
      </c>
      <c r="F2210" s="30">
        <f>F2211+F2308</f>
        <v>1245750.8999999999</v>
      </c>
      <c r="G2210" s="30">
        <f>G2211+G2308</f>
        <v>913187.59999999986</v>
      </c>
      <c r="H2210" s="30">
        <f>H2211+H2308</f>
        <v>874715.40000000002</v>
      </c>
      <c r="I2210" s="30">
        <f>I2211+I2308</f>
        <v>-3468.779</v>
      </c>
      <c r="J2210" s="30">
        <f>J2211+J2308</f>
        <v>-313979.38899999997</v>
      </c>
      <c r="K2210" s="30">
        <f>K2211+K2308</f>
        <v>-5881</v>
      </c>
      <c r="L2210" s="30">
        <f t="shared" si="7541"/>
        <v>1242282.1209999998</v>
      </c>
      <c r="M2210" s="30">
        <f t="shared" si="7542"/>
        <v>599208.21099999989</v>
      </c>
      <c r="N2210" s="30">
        <f t="shared" si="7543"/>
        <v>868834.40000000002</v>
      </c>
      <c r="O2210" s="30">
        <f>O2211+O2308</f>
        <v>32218.294999999998</v>
      </c>
      <c r="P2210" s="30">
        <f>P2211+P2308</f>
        <v>0</v>
      </c>
      <c r="Q2210" s="30">
        <f>Q2211+Q2308</f>
        <v>0</v>
      </c>
      <c r="R2210" s="30">
        <f t="shared" si="7544"/>
        <v>1274500.4159999997</v>
      </c>
      <c r="S2210" s="30">
        <f t="shared" si="7545"/>
        <v>599208.21099999989</v>
      </c>
      <c r="T2210" s="30">
        <f t="shared" si="7546"/>
        <v>868834.40000000002</v>
      </c>
      <c r="U2210" s="30">
        <f>U2211+U2308</f>
        <v>0</v>
      </c>
      <c r="V2210" s="30">
        <f>V2211+V2308</f>
        <v>0</v>
      </c>
      <c r="W2210" s="30">
        <f>W2211+W2308</f>
        <v>0</v>
      </c>
      <c r="X2210" s="30">
        <f t="shared" si="7547"/>
        <v>1274500.4159999997</v>
      </c>
      <c r="Y2210" s="30">
        <f t="shared" si="7548"/>
        <v>599208.21099999989</v>
      </c>
      <c r="Z2210" s="30">
        <f t="shared" si="7549"/>
        <v>868834.40000000002</v>
      </c>
      <c r="AA2210" s="30">
        <f>AA2211+AA2308</f>
        <v>0</v>
      </c>
      <c r="AB2210" s="30">
        <f>AB2211+AB2308</f>
        <v>0</v>
      </c>
      <c r="AC2210" s="30">
        <f>AC2211+AC2308</f>
        <v>0</v>
      </c>
      <c r="AD2210" s="30">
        <f t="shared" si="7550"/>
        <v>1274500.4159999997</v>
      </c>
      <c r="AE2210" s="30">
        <f t="shared" si="7551"/>
        <v>599208.21099999989</v>
      </c>
      <c r="AF2210" s="30">
        <f t="shared" si="7552"/>
        <v>868834.40000000002</v>
      </c>
      <c r="AG2210" s="30">
        <f>AG2211+AG2308</f>
        <v>0</v>
      </c>
      <c r="AH2210" s="30">
        <f>AH2211+AH2308</f>
        <v>0</v>
      </c>
      <c r="AI2210" s="30">
        <f>AI2211+AI2308</f>
        <v>0</v>
      </c>
      <c r="AJ2210" s="30">
        <f t="shared" si="7553"/>
        <v>1274500.4159999997</v>
      </c>
      <c r="AK2210" s="30">
        <f t="shared" si="7554"/>
        <v>599208.21099999989</v>
      </c>
      <c r="AL2210" s="30">
        <f t="shared" si="7555"/>
        <v>868834.40000000002</v>
      </c>
      <c r="AM2210" s="30">
        <f>AM2211+AM2308</f>
        <v>22873.127</v>
      </c>
      <c r="AN2210" s="30">
        <f>AN2211+AN2308</f>
        <v>2239.1350000000002</v>
      </c>
      <c r="AO2210" s="30">
        <f>AO2211+AO2308</f>
        <v>26074.239000000001</v>
      </c>
      <c r="AP2210" s="30">
        <f t="shared" si="7556"/>
        <v>1297373.5429999998</v>
      </c>
      <c r="AQ2210" s="30">
        <f t="shared" si="7557"/>
        <v>601447.3459999999</v>
      </c>
      <c r="AR2210" s="30">
        <f t="shared" si="7558"/>
        <v>894908.63899999997</v>
      </c>
      <c r="AS2210" s="30">
        <f>AS2211+AS2308</f>
        <v>0</v>
      </c>
      <c r="AT2210" s="30">
        <f>AT2211+AT2308</f>
        <v>-2239.1350000000002</v>
      </c>
      <c r="AU2210" s="30">
        <f>AU2211+AU2308</f>
        <v>-26074.239000000001</v>
      </c>
      <c r="AV2210" s="30">
        <f t="shared" si="7559"/>
        <v>1297373.5429999998</v>
      </c>
      <c r="AW2210" s="30">
        <f t="shared" si="7560"/>
        <v>599208.21099999989</v>
      </c>
      <c r="AX2210" s="30">
        <f t="shared" si="7561"/>
        <v>868834.39999999991</v>
      </c>
      <c r="AY2210" s="30">
        <f>AY2211+AY2308</f>
        <v>68065.630999999994</v>
      </c>
      <c r="AZ2210" s="30">
        <f>AZ2211+AZ2308</f>
        <v>0</v>
      </c>
      <c r="BA2210" s="30">
        <f>BA2211+BA2308</f>
        <v>0</v>
      </c>
      <c r="BB2210" s="30">
        <f t="shared" si="7562"/>
        <v>1365439.1739999999</v>
      </c>
      <c r="BC2210" s="30">
        <f t="shared" si="7563"/>
        <v>599208.21099999989</v>
      </c>
      <c r="BD2210" s="30">
        <f t="shared" si="7564"/>
        <v>868834.39999999991</v>
      </c>
      <c r="BE2210" s="30">
        <f>BE2211+BE2308</f>
        <v>-12.193</v>
      </c>
      <c r="BF2210" s="30">
        <f>BF2211+BF2308</f>
        <v>0</v>
      </c>
      <c r="BG2210" s="30">
        <f>BG2211+BG2308</f>
        <v>0</v>
      </c>
      <c r="BH2210" s="30">
        <f t="shared" si="7565"/>
        <v>1365426.9809999999</v>
      </c>
      <c r="BI2210" s="30">
        <f t="shared" si="7566"/>
        <v>599208.21099999989</v>
      </c>
      <c r="BJ2210" s="30">
        <f t="shared" si="7567"/>
        <v>868834.39999999991</v>
      </c>
      <c r="BK2210" s="30">
        <f>BK2211+BK2308</f>
        <v>-2.8421709430404007e-14</v>
      </c>
      <c r="BL2210" s="30">
        <f>BL2211+BL2308</f>
        <v>421205.74100000004</v>
      </c>
      <c r="BM2210" s="30">
        <f>BM2211+BM2308</f>
        <v>0</v>
      </c>
      <c r="BN2210" s="30">
        <f t="shared" si="7568"/>
        <v>1365426.9809999999</v>
      </c>
      <c r="BO2210" s="30">
        <f t="shared" si="7569"/>
        <v>1020413.9519999999</v>
      </c>
      <c r="BP2210" s="30">
        <f t="shared" si="7570"/>
        <v>868834.39999999991</v>
      </c>
      <c r="BQ2210" s="30">
        <f>BQ2211+BQ2308</f>
        <v>0</v>
      </c>
      <c r="BR2210" s="30">
        <f>BR2211+BR2308</f>
        <v>-579.10000000000002</v>
      </c>
      <c r="BS2210" s="31">
        <f t="shared" si="7571"/>
        <v>1365426.9809999999</v>
      </c>
      <c r="BT2210" s="31">
        <f t="shared" si="7572"/>
        <v>1019834.852</v>
      </c>
      <c r="BU2210" s="31">
        <f t="shared" si="7573"/>
        <v>868834.39999999991</v>
      </c>
      <c r="BV2210" s="30">
        <f>BV2211+BV2308</f>
        <v>0</v>
      </c>
      <c r="BW2210" s="30">
        <f>BW2211+BW2308</f>
        <v>0</v>
      </c>
      <c r="BX2210" s="30">
        <f t="shared" si="7574"/>
        <v>1365426.9809999999</v>
      </c>
      <c r="BY2210" s="30">
        <f t="shared" si="7575"/>
        <v>1019834.852</v>
      </c>
      <c r="BZ2210" s="30">
        <f t="shared" si="7576"/>
        <v>868834.39999999991</v>
      </c>
      <c r="CA2210" s="30">
        <f>CA2211+CA2308</f>
        <v>-76844.249000000011</v>
      </c>
      <c r="CB2210" s="30">
        <f>CB2211+CB2308</f>
        <v>40832.110999999997</v>
      </c>
      <c r="CC2210" s="30">
        <f>CC2211+CC2308</f>
        <v>27554.688999999998</v>
      </c>
      <c r="CD2210" s="30">
        <f t="shared" si="7453"/>
        <v>1288582.7319999998</v>
      </c>
      <c r="CE2210" s="30">
        <f t="shared" si="7454"/>
        <v>1060666.963</v>
      </c>
      <c r="CF2210" s="30">
        <f t="shared" si="7455"/>
        <v>896389.08899999992</v>
      </c>
      <c r="CG2210" s="30">
        <f>CG2211+CG2308</f>
        <v>0</v>
      </c>
      <c r="CH2210" s="24"/>
      <c r="CI2210" s="32"/>
      <c r="CJ2210" s="26" t="s">
        <v>26</v>
      </c>
    </row>
    <row r="2211" s="33" customFormat="1" ht="57.700000000000003">
      <c r="A2211" s="34" t="s">
        <v>1280</v>
      </c>
      <c r="B2211" s="35"/>
      <c r="C2211" s="34"/>
      <c r="D2211" s="34"/>
      <c r="E2211" s="36" t="s">
        <v>1281</v>
      </c>
      <c r="F2211" s="37">
        <f>F2212+F2294+F2299+F2289</f>
        <v>407706.90000000002</v>
      </c>
      <c r="G2211" s="37">
        <f>G2212+G2294+G2299+G2289</f>
        <v>169495.20000000001</v>
      </c>
      <c r="H2211" s="37">
        <f>H2212+H2294+H2299+H2289</f>
        <v>140005.60000000001</v>
      </c>
      <c r="I2211" s="37">
        <f>I2212+I2294+I2299+I2289</f>
        <v>-1425.779</v>
      </c>
      <c r="J2211" s="37">
        <f>J2212+J2294+J2299+J2289</f>
        <v>0</v>
      </c>
      <c r="K2211" s="37">
        <f>K2212+K2294+K2299+K2289</f>
        <v>0</v>
      </c>
      <c r="L2211" s="37">
        <f t="shared" si="7541"/>
        <v>406281.12100000004</v>
      </c>
      <c r="M2211" s="37">
        <f t="shared" si="7542"/>
        <v>169495.20000000001</v>
      </c>
      <c r="N2211" s="37">
        <f t="shared" si="7543"/>
        <v>140005.60000000001</v>
      </c>
      <c r="O2211" s="37">
        <f>O2212+O2294+O2299+O2289</f>
        <v>24471.079999999998</v>
      </c>
      <c r="P2211" s="37">
        <f>P2212+P2294+P2299+P2289</f>
        <v>0</v>
      </c>
      <c r="Q2211" s="37">
        <f>Q2212+Q2294+Q2299+Q2289</f>
        <v>0</v>
      </c>
      <c r="R2211" s="37">
        <f t="shared" si="7544"/>
        <v>430752.20100000006</v>
      </c>
      <c r="S2211" s="37">
        <f t="shared" si="7545"/>
        <v>169495.20000000001</v>
      </c>
      <c r="T2211" s="37">
        <f t="shared" si="7546"/>
        <v>140005.60000000001</v>
      </c>
      <c r="U2211" s="37">
        <f>U2212+U2294+U2299+U2289</f>
        <v>0</v>
      </c>
      <c r="V2211" s="37">
        <f>V2212+V2294+V2299+V2289</f>
        <v>0</v>
      </c>
      <c r="W2211" s="37">
        <f>W2212+W2294+W2299+W2289</f>
        <v>0</v>
      </c>
      <c r="X2211" s="37">
        <f t="shared" si="7547"/>
        <v>430752.20100000006</v>
      </c>
      <c r="Y2211" s="37">
        <f t="shared" si="7548"/>
        <v>169495.20000000001</v>
      </c>
      <c r="Z2211" s="37">
        <f t="shared" si="7549"/>
        <v>140005.60000000001</v>
      </c>
      <c r="AA2211" s="37">
        <f>AA2212+AA2294+AA2299+AA2289</f>
        <v>0</v>
      </c>
      <c r="AB2211" s="37">
        <f>AB2212+AB2294+AB2299+AB2289</f>
        <v>0</v>
      </c>
      <c r="AC2211" s="37">
        <f>AC2212+AC2294+AC2299+AC2289</f>
        <v>0</v>
      </c>
      <c r="AD2211" s="37">
        <f t="shared" si="7550"/>
        <v>430752.20100000006</v>
      </c>
      <c r="AE2211" s="37">
        <f t="shared" si="7551"/>
        <v>169495.20000000001</v>
      </c>
      <c r="AF2211" s="37">
        <f t="shared" si="7552"/>
        <v>140005.60000000001</v>
      </c>
      <c r="AG2211" s="37">
        <f>AG2212+AG2294+AG2299+AG2289</f>
        <v>0</v>
      </c>
      <c r="AH2211" s="37">
        <f>AH2212+AH2294+AH2299+AH2289</f>
        <v>0</v>
      </c>
      <c r="AI2211" s="37">
        <f>AI2212+AI2294+AI2299+AI2289</f>
        <v>0</v>
      </c>
      <c r="AJ2211" s="37">
        <f t="shared" si="7553"/>
        <v>430752.20100000006</v>
      </c>
      <c r="AK2211" s="37">
        <f t="shared" si="7554"/>
        <v>169495.20000000001</v>
      </c>
      <c r="AL2211" s="37">
        <f t="shared" si="7555"/>
        <v>140005.60000000001</v>
      </c>
      <c r="AM2211" s="37">
        <f>AM2212+AM2294+AM2299+AM2289</f>
        <v>22873.127</v>
      </c>
      <c r="AN2211" s="37">
        <f>AN2212+AN2294+AN2299+AN2289</f>
        <v>0</v>
      </c>
      <c r="AO2211" s="37">
        <f>AO2212+AO2294+AO2299+AO2289</f>
        <v>0</v>
      </c>
      <c r="AP2211" s="37">
        <f t="shared" si="7556"/>
        <v>453625.32800000004</v>
      </c>
      <c r="AQ2211" s="37">
        <f t="shared" si="7557"/>
        <v>169495.20000000001</v>
      </c>
      <c r="AR2211" s="37">
        <f t="shared" si="7558"/>
        <v>140005.60000000001</v>
      </c>
      <c r="AS2211" s="37">
        <f>AS2212+AS2294+AS2299+AS2289</f>
        <v>0</v>
      </c>
      <c r="AT2211" s="37">
        <f>AT2212+AT2294+AT2299+AT2289</f>
        <v>0</v>
      </c>
      <c r="AU2211" s="37">
        <f>AU2212+AU2294+AU2299+AU2289</f>
        <v>0</v>
      </c>
      <c r="AV2211" s="37">
        <f t="shared" si="7559"/>
        <v>453625.32800000004</v>
      </c>
      <c r="AW2211" s="37">
        <f t="shared" si="7560"/>
        <v>169495.20000000001</v>
      </c>
      <c r="AX2211" s="37">
        <f t="shared" si="7561"/>
        <v>140005.60000000001</v>
      </c>
      <c r="AY2211" s="37">
        <f>AY2212+AY2294+AY2299+AY2289</f>
        <v>106934.181</v>
      </c>
      <c r="AZ2211" s="37">
        <f>AZ2212+AZ2294+AZ2299+AZ2289</f>
        <v>1914</v>
      </c>
      <c r="BA2211" s="37">
        <f>BA2212+BA2294+BA2299+BA2289</f>
        <v>0</v>
      </c>
      <c r="BB2211" s="37">
        <f t="shared" si="7562"/>
        <v>560559.50900000008</v>
      </c>
      <c r="BC2211" s="37">
        <f t="shared" si="7563"/>
        <v>171409.20000000001</v>
      </c>
      <c r="BD2211" s="37">
        <f t="shared" si="7564"/>
        <v>140005.60000000001</v>
      </c>
      <c r="BE2211" s="37">
        <f>BE2212+BE2294+BE2299+BE2289</f>
        <v>-12.193</v>
      </c>
      <c r="BF2211" s="37">
        <f>BF2212+BF2294+BF2299+BF2289</f>
        <v>0</v>
      </c>
      <c r="BG2211" s="37">
        <f>BG2212+BG2294+BG2299+BG2289</f>
        <v>0</v>
      </c>
      <c r="BH2211" s="37">
        <f t="shared" si="7565"/>
        <v>560547.31600000011</v>
      </c>
      <c r="BI2211" s="37">
        <f t="shared" si="7566"/>
        <v>171409.20000000001</v>
      </c>
      <c r="BJ2211" s="37">
        <f t="shared" si="7567"/>
        <v>140005.60000000001</v>
      </c>
      <c r="BK2211" s="37">
        <f>BK2212+BK2294+BK2299+BK2289</f>
        <v>-2.8421709430404007e-14</v>
      </c>
      <c r="BL2211" s="37">
        <f>BL2212+BL2294+BL2299+BL2289</f>
        <v>537636.15800000005</v>
      </c>
      <c r="BM2211" s="37">
        <f>BM2212+BM2294+BM2299+BM2289</f>
        <v>0</v>
      </c>
      <c r="BN2211" s="37">
        <f t="shared" si="7568"/>
        <v>560547.31600000011</v>
      </c>
      <c r="BO2211" s="37">
        <f t="shared" si="7569"/>
        <v>709045.35800000001</v>
      </c>
      <c r="BP2211" s="37">
        <f t="shared" si="7570"/>
        <v>140005.60000000001</v>
      </c>
      <c r="BQ2211" s="37">
        <f>BQ2212+BQ2294+BQ2299+BQ2289</f>
        <v>0</v>
      </c>
      <c r="BR2211" s="37">
        <f>BR2212+BR2294+BR2299+BR2289</f>
        <v>-579.10000000000002</v>
      </c>
      <c r="BS2211" s="31">
        <f t="shared" si="7571"/>
        <v>560547.31600000011</v>
      </c>
      <c r="BT2211" s="31">
        <f t="shared" si="7572"/>
        <v>708466.25800000003</v>
      </c>
      <c r="BU2211" s="31">
        <f t="shared" si="7573"/>
        <v>140005.60000000001</v>
      </c>
      <c r="BV2211" s="37">
        <f>BV2212+BV2294+BV2299+BV2289</f>
        <v>0</v>
      </c>
      <c r="BW2211" s="37">
        <f>BW2212+BW2294+BW2299+BW2289</f>
        <v>0</v>
      </c>
      <c r="BX2211" s="37">
        <f t="shared" si="7574"/>
        <v>560547.31600000011</v>
      </c>
      <c r="BY2211" s="37">
        <f t="shared" si="7575"/>
        <v>708466.25800000003</v>
      </c>
      <c r="BZ2211" s="37">
        <f t="shared" si="7576"/>
        <v>140005.60000000001</v>
      </c>
      <c r="CA2211" s="37">
        <f>CA2212+CA2294+CA2299+CA2289</f>
        <v>-68386.800000000003</v>
      </c>
      <c r="CB2211" s="37">
        <f>CB2212+CB2294+CB2299+CB2289</f>
        <v>40832.110999999997</v>
      </c>
      <c r="CC2211" s="37">
        <f>CC2212+CC2294+CC2299+CC2289</f>
        <v>27554.688999999998</v>
      </c>
      <c r="CD2211" s="37">
        <f t="shared" si="7453"/>
        <v>492160.51600000012</v>
      </c>
      <c r="CE2211" s="37">
        <f t="shared" si="7454"/>
        <v>749298.36900000006</v>
      </c>
      <c r="CF2211" s="37">
        <f t="shared" si="7455"/>
        <v>167560.28899999999</v>
      </c>
      <c r="CG2211" s="37">
        <f>CG2212+CG2294+CG2299+CG2289</f>
        <v>0</v>
      </c>
      <c r="CH2211" s="24"/>
      <c r="CI2211" s="38"/>
      <c r="CK2211" s="33" t="s">
        <v>27</v>
      </c>
    </row>
    <row r="2212" ht="43.75">
      <c r="A2212" s="41" t="s">
        <v>1282</v>
      </c>
      <c r="B2212" s="41"/>
      <c r="C2212" s="41"/>
      <c r="D2212" s="41"/>
      <c r="E2212" s="39" t="s">
        <v>1283</v>
      </c>
      <c r="F2212" s="31">
        <f>F2253+F2277+F2265+F2241+F2245+F2249+F2273+F2281+F2269++F2285+F2233+F2225+F2261+F2229+F2213+F2217</f>
        <v>129061.20000000001</v>
      </c>
      <c r="G2212" s="31">
        <f>G2253+G2277+G2265+G2241+G2245+G2249+G2273+G2281+G2269++G2285+G2233+G2225+G2261+G2229+G2213+G2217</f>
        <v>40592.800000000003</v>
      </c>
      <c r="H2212" s="31">
        <f>H2253+H2277+H2265+H2241+H2245+H2249+H2273+H2281+H2269++H2285+H2233+H2225+H2261+H2229+H2213+H2217</f>
        <v>10393.299999999999</v>
      </c>
      <c r="I2212" s="31">
        <f>I2253+I2277+I2265+I2241+I2245+I2249+I2273+I2281+I2269++I2285+I2233+I2225+I2261+I2229+I2213+I2217</f>
        <v>-1425.779</v>
      </c>
      <c r="J2212" s="31">
        <f>J2253+J2277+J2265+J2241+J2245+J2249+J2273+J2281+J2269++J2285+J2233+J2225+J2261+J2229+J2213+J2217</f>
        <v>0</v>
      </c>
      <c r="K2212" s="31">
        <f>K2253+K2277+K2265+K2241+K2245+K2249+K2273+K2281+K2269++K2285+K2233+K2225+K2261+K2229+K2213+K2217</f>
        <v>0</v>
      </c>
      <c r="L2212" s="31">
        <f t="shared" si="7541"/>
        <v>127635.42100000002</v>
      </c>
      <c r="M2212" s="31">
        <f t="shared" si="7542"/>
        <v>40592.800000000003</v>
      </c>
      <c r="N2212" s="31">
        <f t="shared" si="7543"/>
        <v>10393.299999999999</v>
      </c>
      <c r="O2212" s="31">
        <f>O2253+O2277+O2265+O2241+O2245+O2249+O2273+O2281+O2269++O2285+O2233+O2225+O2261+O2229+O2213+O2217+O2221+O2237</f>
        <v>24441.925999999999</v>
      </c>
      <c r="P2212" s="31">
        <f>P2253+P2277+P2265+P2241+P2245+P2249+P2273+P2281+P2269++P2285+P2233+P2225+P2261+P2229+P2213+P2217+P2221+P2237</f>
        <v>0</v>
      </c>
      <c r="Q2212" s="31">
        <f>Q2253+Q2277+Q2265+Q2241+Q2245+Q2249+Q2273+Q2281+Q2269++Q2285+Q2233+Q2225+Q2261+Q2229+Q2213+Q2217+Q2221+Q2237</f>
        <v>0</v>
      </c>
      <c r="R2212" s="31">
        <f t="shared" si="7544"/>
        <v>152077.34700000001</v>
      </c>
      <c r="S2212" s="31">
        <f t="shared" si="7545"/>
        <v>40592.800000000003</v>
      </c>
      <c r="T2212" s="31">
        <f t="shared" si="7546"/>
        <v>10393.299999999999</v>
      </c>
      <c r="U2212" s="31">
        <f>U2253+U2277+U2265+U2241+U2245+U2249+U2273+U2281+U2269++U2285+U2233+U2225+U2261+U2229+U2213+U2217+U2221+U2237</f>
        <v>0</v>
      </c>
      <c r="V2212" s="31">
        <f>V2253+V2277+V2265+V2241+V2245+V2249+V2273+V2281+V2269++V2285+V2233+V2225+V2261+V2229+V2213+V2217+V2221+V2237</f>
        <v>0</v>
      </c>
      <c r="W2212" s="31">
        <f>W2253+W2277+W2265+W2241+W2245+W2249+W2273+W2281+W2269++W2285+W2233+W2225+W2261+W2229+W2213+W2217+W2221+W2237</f>
        <v>0</v>
      </c>
      <c r="X2212" s="31">
        <f t="shared" si="7547"/>
        <v>152077.34700000001</v>
      </c>
      <c r="Y2212" s="31">
        <f t="shared" si="7548"/>
        <v>40592.800000000003</v>
      </c>
      <c r="Z2212" s="31">
        <f t="shared" si="7549"/>
        <v>10393.299999999999</v>
      </c>
      <c r="AA2212" s="31">
        <f>AA2253+AA2277+AA2265+AA2241+AA2245+AA2249+AA2273+AA2281+AA2269++AA2285+AA2233+AA2225+AA2261+AA2229+AA2213+AA2217+AA2221+AA2237</f>
        <v>0</v>
      </c>
      <c r="AB2212" s="31">
        <f>AB2253+AB2277+AB2265+AB2241+AB2245+AB2249+AB2273+AB2281+AB2269++AB2285+AB2233+AB2225+AB2261+AB2229+AB2213+AB2217+AB2221+AB2237</f>
        <v>0</v>
      </c>
      <c r="AC2212" s="31">
        <f>AC2253+AC2277+AC2265+AC2241+AC2245+AC2249+AC2273+AC2281+AC2269++AC2285+AC2233+AC2225+AC2261+AC2229+AC2213+AC2217+AC2221+AC2237</f>
        <v>0</v>
      </c>
      <c r="AD2212" s="31">
        <f t="shared" si="7550"/>
        <v>152077.34700000001</v>
      </c>
      <c r="AE2212" s="31">
        <f t="shared" si="7551"/>
        <v>40592.800000000003</v>
      </c>
      <c r="AF2212" s="31">
        <f t="shared" si="7552"/>
        <v>10393.299999999999</v>
      </c>
      <c r="AG2212" s="31">
        <f>AG2253+AG2277+AG2265+AG2241+AG2245+AG2249+AG2273+AG2281+AG2269++AG2285+AG2233+AG2225+AG2261+AG2229+AG2213+AG2217+AG2221+AG2237</f>
        <v>0</v>
      </c>
      <c r="AH2212" s="31">
        <f>AH2253+AH2277+AH2265+AH2241+AH2245+AH2249+AH2273+AH2281+AH2269++AH2285+AH2233+AH2225+AH2261+AH2229+AH2213+AH2217+AH2221+AH2237</f>
        <v>0</v>
      </c>
      <c r="AI2212" s="31">
        <f>AI2253+AI2277+AI2265+AI2241+AI2245+AI2249+AI2273+AI2281+AI2269++AI2285+AI2233+AI2225+AI2261+AI2229+AI2213+AI2217+AI2221+AI2237</f>
        <v>0</v>
      </c>
      <c r="AJ2212" s="31">
        <f t="shared" si="7553"/>
        <v>152077.34700000001</v>
      </c>
      <c r="AK2212" s="31">
        <f t="shared" si="7554"/>
        <v>40592.800000000003</v>
      </c>
      <c r="AL2212" s="31">
        <f t="shared" si="7555"/>
        <v>10393.299999999999</v>
      </c>
      <c r="AM2212" s="31">
        <f>AM2253+AM2277+AM2265+AM2241+AM2245+AM2249+AM2273+AM2281+AM2269++AM2285+AM2233+AM2225+AM2261+AM2229+AM2213+AM2217+AM2221+AM2237</f>
        <v>22873.127</v>
      </c>
      <c r="AN2212" s="31">
        <f>AN2253+AN2277+AN2265+AN2241+AN2245+AN2249+AN2273+AN2281+AN2269++AN2285+AN2233+AN2225+AN2261+AN2229+AN2213+AN2217+AN2221+AN2237</f>
        <v>0</v>
      </c>
      <c r="AO2212" s="31">
        <f>AO2253+AO2277+AO2265+AO2241+AO2245+AO2249+AO2273+AO2281+AO2269++AO2285+AO2233+AO2225+AO2261+AO2229+AO2213+AO2217+AO2221+AO2237</f>
        <v>0</v>
      </c>
      <c r="AP2212" s="31">
        <f t="shared" si="7556"/>
        <v>174950.47400000002</v>
      </c>
      <c r="AQ2212" s="31">
        <f t="shared" si="7557"/>
        <v>40592.800000000003</v>
      </c>
      <c r="AR2212" s="31">
        <f t="shared" si="7558"/>
        <v>10393.299999999999</v>
      </c>
      <c r="AS2212" s="31">
        <f>AS2253+AS2277+AS2265+AS2241+AS2245+AS2249+AS2273+AS2281+AS2269++AS2285+AS2233+AS2225+AS2261+AS2229+AS2213+AS2217+AS2221+AS2237</f>
        <v>0</v>
      </c>
      <c r="AT2212" s="31">
        <f>AT2253+AT2277+AT2265+AT2241+AT2245+AT2249+AT2273+AT2281+AT2269++AT2285+AT2233+AT2225+AT2261+AT2229+AT2213+AT2217+AT2221+AT2237</f>
        <v>0</v>
      </c>
      <c r="AU2212" s="31">
        <f>AU2253+AU2277+AU2265+AU2241+AU2245+AU2249+AU2273+AU2281+AU2269++AU2285+AU2233+AU2225+AU2261+AU2229+AU2213+AU2217+AU2221+AU2237</f>
        <v>0</v>
      </c>
      <c r="AV2212" s="31">
        <f t="shared" si="7559"/>
        <v>174950.47400000002</v>
      </c>
      <c r="AW2212" s="31">
        <f t="shared" si="7560"/>
        <v>40592.800000000003</v>
      </c>
      <c r="AX2212" s="31">
        <f t="shared" si="7561"/>
        <v>10393.299999999999</v>
      </c>
      <c r="AY2212" s="31">
        <f>AY2253+AY2277+AY2265+AY2241+AY2245+AY2249+AY2273+AY2281+AY2269++AY2285+AY2233+AY2225+AY2261+AY2229+AY2213+AY2217+AY2221+AY2237</f>
        <v>106934.181</v>
      </c>
      <c r="AZ2212" s="31">
        <f>AZ2253+AZ2277+AZ2265+AZ2241+AZ2245+AZ2249+AZ2273+AZ2281+AZ2269++AZ2285+AZ2233+AZ2225+AZ2261+AZ2229+AZ2213+AZ2217+AZ2221+AZ2237</f>
        <v>1914</v>
      </c>
      <c r="BA2212" s="31">
        <f>BA2253+BA2277+BA2265+BA2241+BA2245+BA2249+BA2273+BA2281+BA2269++BA2285+BA2233+BA2225+BA2261+BA2229+BA2213+BA2217+BA2221+BA2237</f>
        <v>0</v>
      </c>
      <c r="BB2212" s="31">
        <f t="shared" si="7562"/>
        <v>281884.65500000003</v>
      </c>
      <c r="BC2212" s="31">
        <f t="shared" si="7563"/>
        <v>42506.800000000003</v>
      </c>
      <c r="BD2212" s="31">
        <f t="shared" si="7564"/>
        <v>10393.299999999999</v>
      </c>
      <c r="BE2212" s="31">
        <f>BE2253+BE2277+BE2265+BE2241+BE2245+BE2249+BE2273+BE2281+BE2269++BE2285+BE2233+BE2225+BE2261+BE2229+BE2213+BE2217+BE2221+BE2237</f>
        <v>-12.193</v>
      </c>
      <c r="BF2212" s="31">
        <f>BF2253+BF2277+BF2265+BF2241+BF2245+BF2249+BF2273+BF2281+BF2269++BF2285+BF2233+BF2225+BF2261+BF2229+BF2213+BF2217+BF2221+BF2237</f>
        <v>0</v>
      </c>
      <c r="BG2212" s="31">
        <f>BG2253+BG2277+BG2265+BG2241+BG2245+BG2249+BG2273+BG2281+BG2269++BG2285+BG2233+BG2225+BG2261+BG2229+BG2213+BG2217+BG2221+BG2237</f>
        <v>0</v>
      </c>
      <c r="BH2212" s="31">
        <f t="shared" si="7565"/>
        <v>281872.462</v>
      </c>
      <c r="BI2212" s="31">
        <f t="shared" si="7566"/>
        <v>42506.800000000003</v>
      </c>
      <c r="BJ2212" s="31">
        <f t="shared" si="7567"/>
        <v>10393.299999999999</v>
      </c>
      <c r="BK2212" s="31">
        <f>BK2253+BK2277+BK2265+BK2241+BK2245+BK2249+BK2273+BK2281+BK2269++BK2285+BK2233+BK2225+BK2261+BK2229+BK2213+BK2217+BK2221+BK2237+BK2257</f>
        <v>-2.8421709430404007e-14</v>
      </c>
      <c r="BL2212" s="31">
        <f>BL2253+BL2277+BL2265+BL2241+BL2245+BL2249+BL2273+BL2281+BL2269++BL2285+BL2233+BL2225+BL2261+BL2229+BL2213+BL2217+BL2221+BL2237+BL2257</f>
        <v>537636.15800000005</v>
      </c>
      <c r="BM2212" s="31">
        <f>BM2253+BM2277+BM2265+BM2241+BM2245+BM2249+BM2273+BM2281+BM2269++BM2285+BM2233+BM2225+BM2261+BM2229+BM2213+BM2217+BM2221+BM2237+BM2257</f>
        <v>0</v>
      </c>
      <c r="BN2212" s="31">
        <f t="shared" si="7568"/>
        <v>281872.462</v>
      </c>
      <c r="BO2212" s="31">
        <f t="shared" si="7569"/>
        <v>580142.9580000001</v>
      </c>
      <c r="BP2212" s="31">
        <f t="shared" si="7570"/>
        <v>10393.299999999999</v>
      </c>
      <c r="BQ2212" s="31">
        <f>BQ2253+BQ2277+BQ2265+BQ2241+BQ2245+BQ2249+BQ2273+BQ2281+BQ2269++BQ2285+BQ2233+BQ2225+BQ2261+BQ2229+BQ2213+BQ2217+BQ2221+BQ2237+BQ2257</f>
        <v>0</v>
      </c>
      <c r="BR2212" s="31">
        <f>BR2253+BR2277+BR2265+BR2241+BR2245+BR2249+BR2273+BR2281+BR2269++BR2285+BR2233+BR2225+BR2261+BR2229+BR2213+BR2217+BR2221+BR2237+BR2257</f>
        <v>-579.10000000000002</v>
      </c>
      <c r="BS2212" s="31">
        <f t="shared" si="7571"/>
        <v>281872.462</v>
      </c>
      <c r="BT2212" s="31">
        <f t="shared" si="7572"/>
        <v>579563.85800000012</v>
      </c>
      <c r="BU2212" s="31">
        <f t="shared" si="7573"/>
        <v>10393.299999999999</v>
      </c>
      <c r="BV2212" s="31">
        <f>BV2253+BV2277+BV2265+BV2241+BV2245+BV2249+BV2273+BV2281+BV2269++BV2285+BV2233+BV2225+BV2261+BV2229+BV2213+BV2217+BV2221+BV2237+BV2257</f>
        <v>0</v>
      </c>
      <c r="BW2212" s="31">
        <f>BW2253+BW2277+BW2265+BW2241+BW2245+BW2249+BW2273+BW2281+BW2269++BW2285+BW2233+BW2225+BW2261+BW2229+BW2213+BW2217+BW2221+BW2237+BW2257</f>
        <v>0</v>
      </c>
      <c r="BX2212" s="31">
        <f t="shared" si="7574"/>
        <v>281872.462</v>
      </c>
      <c r="BY2212" s="31">
        <f t="shared" si="7575"/>
        <v>579563.85800000012</v>
      </c>
      <c r="BZ2212" s="31">
        <f t="shared" si="7576"/>
        <v>10393.299999999999</v>
      </c>
      <c r="CA2212" s="31">
        <f>CA2253+CA2277+CA2265+CA2241+CA2245+CA2249+CA2273+CA2281+CA2269++CA2285+CA2233+CA2225+CA2261+CA2229+CA2213+CA2217+CA2221+CA2237+CA2257</f>
        <v>-68386.800000000003</v>
      </c>
      <c r="CB2212" s="31">
        <f>CB2253+CB2277+CB2265+CB2241+CB2245+CB2249+CB2273+CB2281+CB2269++CB2285+CB2233+CB2225+CB2261+CB2229+CB2213+CB2217+CB2221+CB2237+CB2257</f>
        <v>40832.110999999997</v>
      </c>
      <c r="CC2212" s="31">
        <f>CC2253+CC2277+CC2265+CC2241+CC2245+CC2249+CC2273+CC2281+CC2269++CC2285+CC2233+CC2225+CC2261+CC2229+CC2213+CC2217+CC2221+CC2237+CC2257</f>
        <v>27554.688999999998</v>
      </c>
      <c r="CD2212" s="31">
        <f t="shared" si="7453"/>
        <v>213485.66200000001</v>
      </c>
      <c r="CE2212" s="31">
        <f t="shared" si="7454"/>
        <v>620395.96900000016</v>
      </c>
      <c r="CF2212" s="31">
        <f t="shared" si="7455"/>
        <v>37947.989000000001</v>
      </c>
      <c r="CG2212" s="31">
        <f>CG2253+CG2277+CG2265+CG2241+CG2245+CG2249+CG2273+CG2281+CG2269++CG2285+CG2233+CG2225+CG2261+CG2229+CG2213+CG2217+CG2221+CG2237+CG2257</f>
        <v>0</v>
      </c>
      <c r="CH2212" s="24"/>
      <c r="CI2212" s="40"/>
      <c r="CL2212" s="1" t="s">
        <v>28</v>
      </c>
    </row>
    <row r="2213" ht="57.700000000000003">
      <c r="A2213" s="41" t="s">
        <v>1284</v>
      </c>
      <c r="B2213" s="41"/>
      <c r="C2213" s="39"/>
      <c r="D2213" s="41"/>
      <c r="E2213" s="39" t="s">
        <v>1285</v>
      </c>
      <c r="F2213" s="31">
        <f t="shared" ref="F2213:F2276" si="7619">F2214</f>
        <v>0</v>
      </c>
      <c r="G2213" s="31">
        <f t="shared" ref="G2213:G2276" si="7620">G2214</f>
        <v>0</v>
      </c>
      <c r="H2213" s="31">
        <f t="shared" ref="H2213:H2276" si="7621">H2214</f>
        <v>0</v>
      </c>
      <c r="I2213" s="31">
        <f t="shared" ref="I2213:I2276" si="7622">I2214</f>
        <v>0</v>
      </c>
      <c r="J2213" s="31">
        <f t="shared" ref="J2213:J2276" si="7623">J2214</f>
        <v>0</v>
      </c>
      <c r="K2213" s="31">
        <f t="shared" ref="K2213:K2276" si="7624">K2214</f>
        <v>0</v>
      </c>
      <c r="L2213" s="31">
        <f t="shared" si="7541"/>
        <v>0</v>
      </c>
      <c r="M2213" s="31">
        <f t="shared" si="7542"/>
        <v>0</v>
      </c>
      <c r="N2213" s="31">
        <f t="shared" si="7543"/>
        <v>0</v>
      </c>
      <c r="O2213" s="31">
        <f t="shared" ref="O2213:O2276" si="7625">O2214</f>
        <v>0</v>
      </c>
      <c r="P2213" s="31">
        <f t="shared" ref="P2213:P2276" si="7626">P2214</f>
        <v>0</v>
      </c>
      <c r="Q2213" s="31">
        <f t="shared" ref="Q2213:Q2276" si="7627">Q2214</f>
        <v>0</v>
      </c>
      <c r="R2213" s="31">
        <f t="shared" si="7544"/>
        <v>0</v>
      </c>
      <c r="S2213" s="31">
        <f t="shared" si="7545"/>
        <v>0</v>
      </c>
      <c r="T2213" s="31">
        <f t="shared" si="7546"/>
        <v>0</v>
      </c>
      <c r="U2213" s="31">
        <f t="shared" ref="U2213:U2276" si="7628">U2214</f>
        <v>0</v>
      </c>
      <c r="V2213" s="31">
        <f t="shared" ref="V2213:V2276" si="7629">V2214</f>
        <v>0</v>
      </c>
      <c r="W2213" s="31">
        <f t="shared" ref="W2213:W2276" si="7630">W2214</f>
        <v>0</v>
      </c>
      <c r="X2213" s="31">
        <f t="shared" si="7547"/>
        <v>0</v>
      </c>
      <c r="Y2213" s="31">
        <f t="shared" si="7548"/>
        <v>0</v>
      </c>
      <c r="Z2213" s="31">
        <f t="shared" si="7549"/>
        <v>0</v>
      </c>
      <c r="AA2213" s="31">
        <f t="shared" ref="AA2213:AA2276" si="7631">AA2214</f>
        <v>0</v>
      </c>
      <c r="AB2213" s="31">
        <f t="shared" ref="AB2213:AB2276" si="7632">AB2214</f>
        <v>0</v>
      </c>
      <c r="AC2213" s="31">
        <f t="shared" ref="AC2213:AC2276" si="7633">AC2214</f>
        <v>0</v>
      </c>
      <c r="AD2213" s="31">
        <f t="shared" si="7550"/>
        <v>0</v>
      </c>
      <c r="AE2213" s="31">
        <f t="shared" si="7551"/>
        <v>0</v>
      </c>
      <c r="AF2213" s="31">
        <f t="shared" si="7552"/>
        <v>0</v>
      </c>
      <c r="AG2213" s="31">
        <f t="shared" ref="AG2213:AG2276" si="7634">AG2214</f>
        <v>0</v>
      </c>
      <c r="AH2213" s="31">
        <f t="shared" ref="AH2213:AH2276" si="7635">AH2214</f>
        <v>0</v>
      </c>
      <c r="AI2213" s="31">
        <f t="shared" ref="AI2213:AI2276" si="7636">AI2214</f>
        <v>0</v>
      </c>
      <c r="AJ2213" s="31">
        <f t="shared" si="7553"/>
        <v>0</v>
      </c>
      <c r="AK2213" s="31">
        <f t="shared" si="7554"/>
        <v>0</v>
      </c>
      <c r="AL2213" s="31">
        <f t="shared" si="7555"/>
        <v>0</v>
      </c>
      <c r="AM2213" s="31">
        <f t="shared" ref="AM2213:AM2276" si="7637">AM2214</f>
        <v>22213.5</v>
      </c>
      <c r="AN2213" s="31">
        <f t="shared" ref="AN2213:AN2276" si="7638">AN2214</f>
        <v>0</v>
      </c>
      <c r="AO2213" s="31">
        <f t="shared" ref="AO2213:AO2276" si="7639">AO2214</f>
        <v>0</v>
      </c>
      <c r="AP2213" s="31">
        <f t="shared" si="7556"/>
        <v>22213.5</v>
      </c>
      <c r="AQ2213" s="31">
        <f t="shared" si="7557"/>
        <v>0</v>
      </c>
      <c r="AR2213" s="31">
        <f t="shared" si="7558"/>
        <v>0</v>
      </c>
      <c r="AS2213" s="31">
        <f t="shared" ref="AS2213:AS2276" si="7640">AS2214</f>
        <v>0</v>
      </c>
      <c r="AT2213" s="31">
        <f t="shared" ref="AT2213:AT2276" si="7641">AT2214</f>
        <v>0</v>
      </c>
      <c r="AU2213" s="31">
        <f t="shared" ref="AU2213:AU2276" si="7642">AU2214</f>
        <v>0</v>
      </c>
      <c r="AV2213" s="31">
        <f t="shared" si="7559"/>
        <v>22213.5</v>
      </c>
      <c r="AW2213" s="31">
        <f t="shared" si="7560"/>
        <v>0</v>
      </c>
      <c r="AX2213" s="31">
        <f t="shared" si="7561"/>
        <v>0</v>
      </c>
      <c r="AY2213" s="31">
        <f t="shared" ref="AY2213:AY2239" si="7643">AY2214</f>
        <v>112273</v>
      </c>
      <c r="AZ2213" s="31">
        <f t="shared" ref="AZ2213:AZ2276" si="7644">AZ2214</f>
        <v>0</v>
      </c>
      <c r="BA2213" s="31">
        <f t="shared" ref="BA2213:BA2276" si="7645">BA2214</f>
        <v>0</v>
      </c>
      <c r="BB2213" s="31">
        <f t="shared" si="7562"/>
        <v>134486.5</v>
      </c>
      <c r="BC2213" s="31">
        <f t="shared" si="7563"/>
        <v>0</v>
      </c>
      <c r="BD2213" s="31">
        <f t="shared" si="7564"/>
        <v>0</v>
      </c>
      <c r="BE2213" s="31">
        <f t="shared" ref="BE2213:BE2276" si="7646">BE2214</f>
        <v>0</v>
      </c>
      <c r="BF2213" s="31">
        <f t="shared" ref="BF2213:BF2276" si="7647">BF2214</f>
        <v>0</v>
      </c>
      <c r="BG2213" s="31">
        <f t="shared" ref="BG2213:BG2276" si="7648">BG2214</f>
        <v>0</v>
      </c>
      <c r="BH2213" s="31">
        <f t="shared" si="7565"/>
        <v>134486.5</v>
      </c>
      <c r="BI2213" s="31">
        <f t="shared" si="7566"/>
        <v>0</v>
      </c>
      <c r="BJ2213" s="31">
        <f t="shared" si="7567"/>
        <v>0</v>
      </c>
      <c r="BK2213" s="31">
        <f t="shared" ref="BK2213:BK2276" si="7649">BK2214</f>
        <v>0</v>
      </c>
      <c r="BL2213" s="31">
        <f t="shared" ref="BL2213:BL2255" si="7650">BL2214</f>
        <v>0</v>
      </c>
      <c r="BM2213" s="31">
        <f t="shared" ref="BM2213:BM2276" si="7651">BM2214</f>
        <v>0</v>
      </c>
      <c r="BN2213" s="31">
        <f t="shared" si="7568"/>
        <v>134486.5</v>
      </c>
      <c r="BO2213" s="31">
        <f t="shared" si="7569"/>
        <v>0</v>
      </c>
      <c r="BP2213" s="31">
        <f t="shared" si="7570"/>
        <v>0</v>
      </c>
      <c r="BQ2213" s="31">
        <f t="shared" ref="BQ2213:BQ2276" si="7652">BQ2214</f>
        <v>0</v>
      </c>
      <c r="BR2213" s="31">
        <f t="shared" ref="BR2213:BR2276" si="7653">BR2214</f>
        <v>0</v>
      </c>
      <c r="BS2213" s="31">
        <f t="shared" si="7571"/>
        <v>134486.5</v>
      </c>
      <c r="BT2213" s="31">
        <f t="shared" si="7572"/>
        <v>0</v>
      </c>
      <c r="BU2213" s="31">
        <f t="shared" si="7573"/>
        <v>0</v>
      </c>
      <c r="BV2213" s="31">
        <f t="shared" ref="BV2213:BV2276" si="7654">BV2214</f>
        <v>0</v>
      </c>
      <c r="BW2213" s="31">
        <f t="shared" ref="BW2213:BW2276" si="7655">BW2214</f>
        <v>0</v>
      </c>
      <c r="BX2213" s="31">
        <f t="shared" si="7574"/>
        <v>134486.5</v>
      </c>
      <c r="BY2213" s="31">
        <f t="shared" si="7575"/>
        <v>0</v>
      </c>
      <c r="BZ2213" s="31">
        <f t="shared" si="7576"/>
        <v>0</v>
      </c>
      <c r="CA2213" s="31">
        <f t="shared" ref="CA2213:CA2276" si="7656">CA2214</f>
        <v>0</v>
      </c>
      <c r="CB2213" s="31">
        <f t="shared" ref="CB2213:CB2276" si="7657">CB2214</f>
        <v>0</v>
      </c>
      <c r="CC2213" s="31">
        <f t="shared" ref="CC2213:CC2276" si="7658">CC2214</f>
        <v>0</v>
      </c>
      <c r="CD2213" s="31">
        <f t="shared" si="7453"/>
        <v>134486.5</v>
      </c>
      <c r="CE2213" s="31">
        <f t="shared" si="7454"/>
        <v>0</v>
      </c>
      <c r="CF2213" s="31">
        <f t="shared" si="7455"/>
        <v>0</v>
      </c>
      <c r="CG2213" s="31">
        <f t="shared" ref="CG2213:CG2276" si="7659">CG2214</f>
        <v>0</v>
      </c>
      <c r="CH2213" s="24"/>
      <c r="CI2213" s="40"/>
      <c r="CO2213" s="1" t="s">
        <v>31</v>
      </c>
    </row>
    <row r="2214" ht="15">
      <c r="A2214" s="41" t="s">
        <v>1284</v>
      </c>
      <c r="B2214" s="17">
        <v>800</v>
      </c>
      <c r="C2214" s="16"/>
      <c r="D2214" s="16"/>
      <c r="E2214" s="39" t="s">
        <v>54</v>
      </c>
      <c r="F2214" s="31">
        <f t="shared" si="7619"/>
        <v>0</v>
      </c>
      <c r="G2214" s="31">
        <f t="shared" si="7620"/>
        <v>0</v>
      </c>
      <c r="H2214" s="31">
        <f t="shared" si="7621"/>
        <v>0</v>
      </c>
      <c r="I2214" s="31">
        <f t="shared" si="7622"/>
        <v>0</v>
      </c>
      <c r="J2214" s="31">
        <f t="shared" si="7623"/>
        <v>0</v>
      </c>
      <c r="K2214" s="31">
        <f t="shared" si="7624"/>
        <v>0</v>
      </c>
      <c r="L2214" s="31">
        <f t="shared" si="7541"/>
        <v>0</v>
      </c>
      <c r="M2214" s="31">
        <f t="shared" si="7542"/>
        <v>0</v>
      </c>
      <c r="N2214" s="31">
        <f t="shared" si="7543"/>
        <v>0</v>
      </c>
      <c r="O2214" s="31">
        <f t="shared" si="7625"/>
        <v>0</v>
      </c>
      <c r="P2214" s="31">
        <f t="shared" si="7626"/>
        <v>0</v>
      </c>
      <c r="Q2214" s="31">
        <f t="shared" si="7627"/>
        <v>0</v>
      </c>
      <c r="R2214" s="31">
        <f t="shared" si="7544"/>
        <v>0</v>
      </c>
      <c r="S2214" s="31">
        <f t="shared" si="7545"/>
        <v>0</v>
      </c>
      <c r="T2214" s="31">
        <f t="shared" si="7546"/>
        <v>0</v>
      </c>
      <c r="U2214" s="31">
        <f t="shared" si="7628"/>
        <v>0</v>
      </c>
      <c r="V2214" s="31">
        <f t="shared" si="7629"/>
        <v>0</v>
      </c>
      <c r="W2214" s="31">
        <f t="shared" si="7630"/>
        <v>0</v>
      </c>
      <c r="X2214" s="31">
        <f t="shared" si="7547"/>
        <v>0</v>
      </c>
      <c r="Y2214" s="31">
        <f t="shared" si="7548"/>
        <v>0</v>
      </c>
      <c r="Z2214" s="31">
        <f t="shared" si="7549"/>
        <v>0</v>
      </c>
      <c r="AA2214" s="31">
        <f t="shared" si="7631"/>
        <v>0</v>
      </c>
      <c r="AB2214" s="31">
        <f t="shared" si="7632"/>
        <v>0</v>
      </c>
      <c r="AC2214" s="31">
        <f t="shared" si="7633"/>
        <v>0</v>
      </c>
      <c r="AD2214" s="31">
        <f t="shared" si="7550"/>
        <v>0</v>
      </c>
      <c r="AE2214" s="31">
        <f t="shared" si="7551"/>
        <v>0</v>
      </c>
      <c r="AF2214" s="31">
        <f t="shared" si="7552"/>
        <v>0</v>
      </c>
      <c r="AG2214" s="31">
        <f t="shared" si="7634"/>
        <v>0</v>
      </c>
      <c r="AH2214" s="31">
        <f t="shared" si="7635"/>
        <v>0</v>
      </c>
      <c r="AI2214" s="31">
        <f t="shared" si="7636"/>
        <v>0</v>
      </c>
      <c r="AJ2214" s="31">
        <f t="shared" si="7553"/>
        <v>0</v>
      </c>
      <c r="AK2214" s="31">
        <f t="shared" si="7554"/>
        <v>0</v>
      </c>
      <c r="AL2214" s="31">
        <f t="shared" si="7555"/>
        <v>0</v>
      </c>
      <c r="AM2214" s="31">
        <f t="shared" si="7637"/>
        <v>22213.5</v>
      </c>
      <c r="AN2214" s="31">
        <f t="shared" si="7638"/>
        <v>0</v>
      </c>
      <c r="AO2214" s="31">
        <f t="shared" si="7639"/>
        <v>0</v>
      </c>
      <c r="AP2214" s="31">
        <f t="shared" si="7556"/>
        <v>22213.5</v>
      </c>
      <c r="AQ2214" s="31">
        <f t="shared" si="7557"/>
        <v>0</v>
      </c>
      <c r="AR2214" s="31">
        <f t="shared" si="7558"/>
        <v>0</v>
      </c>
      <c r="AS2214" s="31">
        <f t="shared" si="7640"/>
        <v>0</v>
      </c>
      <c r="AT2214" s="31">
        <f t="shared" si="7641"/>
        <v>0</v>
      </c>
      <c r="AU2214" s="31">
        <f t="shared" si="7642"/>
        <v>0</v>
      </c>
      <c r="AV2214" s="31">
        <f t="shared" si="7559"/>
        <v>22213.5</v>
      </c>
      <c r="AW2214" s="31">
        <f t="shared" si="7560"/>
        <v>0</v>
      </c>
      <c r="AX2214" s="31">
        <f t="shared" si="7561"/>
        <v>0</v>
      </c>
      <c r="AY2214" s="31">
        <f t="shared" si="7643"/>
        <v>112273</v>
      </c>
      <c r="AZ2214" s="31">
        <f t="shared" si="7644"/>
        <v>0</v>
      </c>
      <c r="BA2214" s="31">
        <f t="shared" si="7645"/>
        <v>0</v>
      </c>
      <c r="BB2214" s="31">
        <f t="shared" si="7562"/>
        <v>134486.5</v>
      </c>
      <c r="BC2214" s="31">
        <f t="shared" si="7563"/>
        <v>0</v>
      </c>
      <c r="BD2214" s="31">
        <f t="shared" si="7564"/>
        <v>0</v>
      </c>
      <c r="BE2214" s="31">
        <f t="shared" si="7646"/>
        <v>0</v>
      </c>
      <c r="BF2214" s="31">
        <f t="shared" si="7647"/>
        <v>0</v>
      </c>
      <c r="BG2214" s="31">
        <f t="shared" si="7648"/>
        <v>0</v>
      </c>
      <c r="BH2214" s="31">
        <f t="shared" si="7565"/>
        <v>134486.5</v>
      </c>
      <c r="BI2214" s="31">
        <f t="shared" si="7566"/>
        <v>0</v>
      </c>
      <c r="BJ2214" s="31">
        <f t="shared" si="7567"/>
        <v>0</v>
      </c>
      <c r="BK2214" s="31">
        <f t="shared" si="7649"/>
        <v>0</v>
      </c>
      <c r="BL2214" s="31">
        <f t="shared" si="7650"/>
        <v>0</v>
      </c>
      <c r="BM2214" s="31">
        <f t="shared" si="7651"/>
        <v>0</v>
      </c>
      <c r="BN2214" s="31">
        <f t="shared" si="7568"/>
        <v>134486.5</v>
      </c>
      <c r="BO2214" s="31">
        <f t="shared" si="7569"/>
        <v>0</v>
      </c>
      <c r="BP2214" s="31">
        <f t="shared" si="7570"/>
        <v>0</v>
      </c>
      <c r="BQ2214" s="31">
        <f t="shared" si="7652"/>
        <v>0</v>
      </c>
      <c r="BR2214" s="31">
        <f t="shared" si="7653"/>
        <v>0</v>
      </c>
      <c r="BS2214" s="31">
        <f t="shared" si="7571"/>
        <v>134486.5</v>
      </c>
      <c r="BT2214" s="31">
        <f t="shared" si="7572"/>
        <v>0</v>
      </c>
      <c r="BU2214" s="31">
        <f t="shared" si="7573"/>
        <v>0</v>
      </c>
      <c r="BV2214" s="31">
        <f t="shared" si="7654"/>
        <v>0</v>
      </c>
      <c r="BW2214" s="31">
        <f t="shared" si="7655"/>
        <v>0</v>
      </c>
      <c r="BX2214" s="31">
        <f t="shared" si="7574"/>
        <v>134486.5</v>
      </c>
      <c r="BY2214" s="31">
        <f t="shared" si="7575"/>
        <v>0</v>
      </c>
      <c r="BZ2214" s="31">
        <f t="shared" si="7576"/>
        <v>0</v>
      </c>
      <c r="CA2214" s="31">
        <f t="shared" si="7656"/>
        <v>0</v>
      </c>
      <c r="CB2214" s="31">
        <f t="shared" si="7657"/>
        <v>0</v>
      </c>
      <c r="CC2214" s="31">
        <f t="shared" si="7658"/>
        <v>0</v>
      </c>
      <c r="CD2214" s="31">
        <f t="shared" si="7453"/>
        <v>134486.5</v>
      </c>
      <c r="CE2214" s="31">
        <f t="shared" si="7454"/>
        <v>0</v>
      </c>
      <c r="CF2214" s="31">
        <f t="shared" si="7455"/>
        <v>0</v>
      </c>
      <c r="CG2214" s="31">
        <f t="shared" si="7659"/>
        <v>0</v>
      </c>
      <c r="CH2214" s="24"/>
      <c r="CI2214" s="40"/>
      <c r="CM2214" s="1" t="s">
        <v>29</v>
      </c>
    </row>
    <row r="2215" ht="15">
      <c r="A2215" s="41" t="s">
        <v>1284</v>
      </c>
      <c r="B2215" s="17">
        <v>850</v>
      </c>
      <c r="C2215" s="16"/>
      <c r="D2215" s="16"/>
      <c r="E2215" s="39" t="s">
        <v>79</v>
      </c>
      <c r="F2215" s="31">
        <f t="shared" si="7619"/>
        <v>0</v>
      </c>
      <c r="G2215" s="31">
        <f t="shared" si="7620"/>
        <v>0</v>
      </c>
      <c r="H2215" s="31">
        <f t="shared" si="7621"/>
        <v>0</v>
      </c>
      <c r="I2215" s="31">
        <f t="shared" si="7622"/>
        <v>0</v>
      </c>
      <c r="J2215" s="31">
        <f t="shared" si="7623"/>
        <v>0</v>
      </c>
      <c r="K2215" s="31">
        <f t="shared" si="7624"/>
        <v>0</v>
      </c>
      <c r="L2215" s="31">
        <f t="shared" si="7541"/>
        <v>0</v>
      </c>
      <c r="M2215" s="31">
        <f t="shared" si="7542"/>
        <v>0</v>
      </c>
      <c r="N2215" s="31">
        <f t="shared" si="7543"/>
        <v>0</v>
      </c>
      <c r="O2215" s="31">
        <f t="shared" si="7625"/>
        <v>0</v>
      </c>
      <c r="P2215" s="31">
        <f t="shared" si="7626"/>
        <v>0</v>
      </c>
      <c r="Q2215" s="31">
        <f t="shared" si="7627"/>
        <v>0</v>
      </c>
      <c r="R2215" s="31">
        <f t="shared" si="7544"/>
        <v>0</v>
      </c>
      <c r="S2215" s="31">
        <f t="shared" si="7545"/>
        <v>0</v>
      </c>
      <c r="T2215" s="31">
        <f t="shared" si="7546"/>
        <v>0</v>
      </c>
      <c r="U2215" s="31">
        <f t="shared" si="7628"/>
        <v>0</v>
      </c>
      <c r="V2215" s="31">
        <f t="shared" si="7629"/>
        <v>0</v>
      </c>
      <c r="W2215" s="31">
        <f t="shared" si="7630"/>
        <v>0</v>
      </c>
      <c r="X2215" s="31">
        <f t="shared" si="7547"/>
        <v>0</v>
      </c>
      <c r="Y2215" s="31">
        <f t="shared" si="7548"/>
        <v>0</v>
      </c>
      <c r="Z2215" s="31">
        <f t="shared" si="7549"/>
        <v>0</v>
      </c>
      <c r="AA2215" s="31">
        <f t="shared" si="7631"/>
        <v>0</v>
      </c>
      <c r="AB2215" s="31">
        <f t="shared" si="7632"/>
        <v>0</v>
      </c>
      <c r="AC2215" s="31">
        <f t="shared" si="7633"/>
        <v>0</v>
      </c>
      <c r="AD2215" s="31">
        <f t="shared" si="7550"/>
        <v>0</v>
      </c>
      <c r="AE2215" s="31">
        <f t="shared" si="7551"/>
        <v>0</v>
      </c>
      <c r="AF2215" s="31">
        <f t="shared" si="7552"/>
        <v>0</v>
      </c>
      <c r="AG2215" s="31">
        <f t="shared" si="7634"/>
        <v>0</v>
      </c>
      <c r="AH2215" s="31">
        <f t="shared" si="7635"/>
        <v>0</v>
      </c>
      <c r="AI2215" s="31">
        <f t="shared" si="7636"/>
        <v>0</v>
      </c>
      <c r="AJ2215" s="31">
        <f t="shared" si="7553"/>
        <v>0</v>
      </c>
      <c r="AK2215" s="31">
        <f t="shared" si="7554"/>
        <v>0</v>
      </c>
      <c r="AL2215" s="31">
        <f t="shared" si="7555"/>
        <v>0</v>
      </c>
      <c r="AM2215" s="31">
        <f t="shared" si="7637"/>
        <v>22213.5</v>
      </c>
      <c r="AN2215" s="31">
        <f t="shared" si="7638"/>
        <v>0</v>
      </c>
      <c r="AO2215" s="31">
        <f t="shared" si="7639"/>
        <v>0</v>
      </c>
      <c r="AP2215" s="31">
        <f t="shared" si="7556"/>
        <v>22213.5</v>
      </c>
      <c r="AQ2215" s="31">
        <f t="shared" si="7557"/>
        <v>0</v>
      </c>
      <c r="AR2215" s="31">
        <f t="shared" si="7558"/>
        <v>0</v>
      </c>
      <c r="AS2215" s="31">
        <f t="shared" si="7640"/>
        <v>0</v>
      </c>
      <c r="AT2215" s="31">
        <f t="shared" si="7641"/>
        <v>0</v>
      </c>
      <c r="AU2215" s="31">
        <f t="shared" si="7642"/>
        <v>0</v>
      </c>
      <c r="AV2215" s="31">
        <f t="shared" si="7559"/>
        <v>22213.5</v>
      </c>
      <c r="AW2215" s="31">
        <f t="shared" si="7560"/>
        <v>0</v>
      </c>
      <c r="AX2215" s="31">
        <f t="shared" si="7561"/>
        <v>0</v>
      </c>
      <c r="AY2215" s="31">
        <f t="shared" si="7643"/>
        <v>112273</v>
      </c>
      <c r="AZ2215" s="31">
        <f t="shared" si="7644"/>
        <v>0</v>
      </c>
      <c r="BA2215" s="31">
        <f t="shared" si="7645"/>
        <v>0</v>
      </c>
      <c r="BB2215" s="31">
        <f t="shared" si="7562"/>
        <v>134486.5</v>
      </c>
      <c r="BC2215" s="31">
        <f t="shared" si="7563"/>
        <v>0</v>
      </c>
      <c r="BD2215" s="31">
        <f t="shared" si="7564"/>
        <v>0</v>
      </c>
      <c r="BE2215" s="31">
        <f t="shared" si="7646"/>
        <v>0</v>
      </c>
      <c r="BF2215" s="31">
        <f t="shared" si="7647"/>
        <v>0</v>
      </c>
      <c r="BG2215" s="31">
        <f t="shared" si="7648"/>
        <v>0</v>
      </c>
      <c r="BH2215" s="31">
        <f t="shared" si="7565"/>
        <v>134486.5</v>
      </c>
      <c r="BI2215" s="31">
        <f t="shared" si="7566"/>
        <v>0</v>
      </c>
      <c r="BJ2215" s="31">
        <f t="shared" si="7567"/>
        <v>0</v>
      </c>
      <c r="BK2215" s="31">
        <f t="shared" si="7649"/>
        <v>0</v>
      </c>
      <c r="BL2215" s="31">
        <f t="shared" si="7650"/>
        <v>0</v>
      </c>
      <c r="BM2215" s="31">
        <f t="shared" si="7651"/>
        <v>0</v>
      </c>
      <c r="BN2215" s="31">
        <f t="shared" si="7568"/>
        <v>134486.5</v>
      </c>
      <c r="BO2215" s="31">
        <f t="shared" si="7569"/>
        <v>0</v>
      </c>
      <c r="BP2215" s="31">
        <f t="shared" si="7570"/>
        <v>0</v>
      </c>
      <c r="BQ2215" s="31">
        <f t="shared" si="7652"/>
        <v>0</v>
      </c>
      <c r="BR2215" s="31">
        <f t="shared" si="7653"/>
        <v>0</v>
      </c>
      <c r="BS2215" s="31">
        <f t="shared" si="7571"/>
        <v>134486.5</v>
      </c>
      <c r="BT2215" s="31">
        <f t="shared" si="7572"/>
        <v>0</v>
      </c>
      <c r="BU2215" s="31">
        <f t="shared" si="7573"/>
        <v>0</v>
      </c>
      <c r="BV2215" s="31">
        <f t="shared" si="7654"/>
        <v>0</v>
      </c>
      <c r="BW2215" s="31">
        <f t="shared" si="7655"/>
        <v>0</v>
      </c>
      <c r="BX2215" s="31">
        <f t="shared" si="7574"/>
        <v>134486.5</v>
      </c>
      <c r="BY2215" s="31">
        <f t="shared" si="7575"/>
        <v>0</v>
      </c>
      <c r="BZ2215" s="31">
        <f t="shared" si="7576"/>
        <v>0</v>
      </c>
      <c r="CA2215" s="31">
        <f t="shared" si="7656"/>
        <v>0</v>
      </c>
      <c r="CB2215" s="31">
        <f t="shared" si="7657"/>
        <v>0</v>
      </c>
      <c r="CC2215" s="31">
        <f t="shared" si="7658"/>
        <v>0</v>
      </c>
      <c r="CD2215" s="31">
        <f t="shared" si="7453"/>
        <v>134486.5</v>
      </c>
      <c r="CE2215" s="31">
        <f t="shared" si="7454"/>
        <v>0</v>
      </c>
      <c r="CF2215" s="31">
        <f t="shared" si="7455"/>
        <v>0</v>
      </c>
      <c r="CG2215" s="31">
        <f t="shared" si="7659"/>
        <v>0</v>
      </c>
      <c r="CH2215" s="24"/>
      <c r="CI2215" s="40"/>
      <c r="CN2215" s="1" t="s">
        <v>30</v>
      </c>
    </row>
    <row r="2216" ht="15">
      <c r="A2216" s="41" t="s">
        <v>1284</v>
      </c>
      <c r="B2216" s="17">
        <v>850</v>
      </c>
      <c r="C2216" s="16" t="s">
        <v>395</v>
      </c>
      <c r="D2216" s="16" t="s">
        <v>105</v>
      </c>
      <c r="E2216" s="39" t="s">
        <v>681</v>
      </c>
      <c r="F2216" s="31"/>
      <c r="G2216" s="31"/>
      <c r="H2216" s="31"/>
      <c r="I2216" s="31"/>
      <c r="J2216" s="31"/>
      <c r="K2216" s="31"/>
      <c r="L2216" s="31">
        <f t="shared" si="7541"/>
        <v>0</v>
      </c>
      <c r="M2216" s="31">
        <f t="shared" si="7542"/>
        <v>0</v>
      </c>
      <c r="N2216" s="31">
        <f t="shared" si="7543"/>
        <v>0</v>
      </c>
      <c r="O2216" s="31"/>
      <c r="P2216" s="31"/>
      <c r="Q2216" s="31"/>
      <c r="R2216" s="31">
        <f t="shared" si="7544"/>
        <v>0</v>
      </c>
      <c r="S2216" s="31">
        <f t="shared" si="7545"/>
        <v>0</v>
      </c>
      <c r="T2216" s="31">
        <f t="shared" si="7546"/>
        <v>0</v>
      </c>
      <c r="U2216" s="31"/>
      <c r="V2216" s="31"/>
      <c r="W2216" s="31"/>
      <c r="X2216" s="31">
        <f t="shared" si="7547"/>
        <v>0</v>
      </c>
      <c r="Y2216" s="31">
        <f t="shared" si="7548"/>
        <v>0</v>
      </c>
      <c r="Z2216" s="31">
        <f t="shared" si="7549"/>
        <v>0</v>
      </c>
      <c r="AA2216" s="31"/>
      <c r="AB2216" s="31"/>
      <c r="AC2216" s="31"/>
      <c r="AD2216" s="31">
        <f t="shared" si="7550"/>
        <v>0</v>
      </c>
      <c r="AE2216" s="31">
        <f t="shared" si="7551"/>
        <v>0</v>
      </c>
      <c r="AF2216" s="31">
        <f t="shared" si="7552"/>
        <v>0</v>
      </c>
      <c r="AG2216" s="31"/>
      <c r="AH2216" s="31"/>
      <c r="AI2216" s="31"/>
      <c r="AJ2216" s="31">
        <f t="shared" si="7553"/>
        <v>0</v>
      </c>
      <c r="AK2216" s="31">
        <f t="shared" si="7554"/>
        <v>0</v>
      </c>
      <c r="AL2216" s="31">
        <f t="shared" si="7555"/>
        <v>0</v>
      </c>
      <c r="AM2216" s="31">
        <v>22213.5</v>
      </c>
      <c r="AN2216" s="31"/>
      <c r="AO2216" s="31"/>
      <c r="AP2216" s="31">
        <f t="shared" si="7556"/>
        <v>22213.5</v>
      </c>
      <c r="AQ2216" s="31">
        <f t="shared" si="7557"/>
        <v>0</v>
      </c>
      <c r="AR2216" s="31">
        <f t="shared" si="7558"/>
        <v>0</v>
      </c>
      <c r="AS2216" s="31"/>
      <c r="AT2216" s="31"/>
      <c r="AU2216" s="31"/>
      <c r="AV2216" s="31">
        <f t="shared" si="7559"/>
        <v>22213.5</v>
      </c>
      <c r="AW2216" s="31">
        <f t="shared" si="7560"/>
        <v>0</v>
      </c>
      <c r="AX2216" s="31">
        <f t="shared" si="7561"/>
        <v>0</v>
      </c>
      <c r="AY2216" s="31">
        <v>112273</v>
      </c>
      <c r="AZ2216" s="31"/>
      <c r="BA2216" s="31"/>
      <c r="BB2216" s="31">
        <f t="shared" si="7562"/>
        <v>134486.5</v>
      </c>
      <c r="BC2216" s="31">
        <f t="shared" si="7563"/>
        <v>0</v>
      </c>
      <c r="BD2216" s="31">
        <f t="shared" si="7564"/>
        <v>0</v>
      </c>
      <c r="BE2216" s="31"/>
      <c r="BF2216" s="31"/>
      <c r="BG2216" s="31"/>
      <c r="BH2216" s="31">
        <f t="shared" si="7565"/>
        <v>134486.5</v>
      </c>
      <c r="BI2216" s="31">
        <f t="shared" si="7566"/>
        <v>0</v>
      </c>
      <c r="BJ2216" s="31">
        <f t="shared" si="7567"/>
        <v>0</v>
      </c>
      <c r="BK2216" s="31"/>
      <c r="BL2216" s="31"/>
      <c r="BM2216" s="31"/>
      <c r="BN2216" s="31">
        <f t="shared" si="7568"/>
        <v>134486.5</v>
      </c>
      <c r="BO2216" s="31">
        <f t="shared" si="7569"/>
        <v>0</v>
      </c>
      <c r="BP2216" s="31">
        <f t="shared" si="7570"/>
        <v>0</v>
      </c>
      <c r="BQ2216" s="31"/>
      <c r="BR2216" s="31"/>
      <c r="BS2216" s="31">
        <f t="shared" si="7571"/>
        <v>134486.5</v>
      </c>
      <c r="BT2216" s="31">
        <f t="shared" si="7572"/>
        <v>0</v>
      </c>
      <c r="BU2216" s="31">
        <f t="shared" si="7573"/>
        <v>0</v>
      </c>
      <c r="BV2216" s="31"/>
      <c r="BW2216" s="31"/>
      <c r="BX2216" s="31">
        <f t="shared" si="7574"/>
        <v>134486.5</v>
      </c>
      <c r="BY2216" s="31">
        <f t="shared" si="7575"/>
        <v>0</v>
      </c>
      <c r="BZ2216" s="31">
        <f t="shared" si="7576"/>
        <v>0</v>
      </c>
      <c r="CA2216" s="31"/>
      <c r="CB2216" s="31"/>
      <c r="CC2216" s="31"/>
      <c r="CD2216" s="31">
        <f t="shared" si="7453"/>
        <v>134486.5</v>
      </c>
      <c r="CE2216" s="31">
        <f t="shared" si="7454"/>
        <v>0</v>
      </c>
      <c r="CF2216" s="31">
        <f t="shared" si="7455"/>
        <v>0</v>
      </c>
      <c r="CG2216" s="31"/>
      <c r="CH2216" s="24"/>
      <c r="CI2216" s="40"/>
    </row>
    <row r="2217" ht="29.850000000000001">
      <c r="A2217" s="41" t="s">
        <v>1286</v>
      </c>
      <c r="B2217" s="41"/>
      <c r="C2217" s="39"/>
      <c r="D2217" s="16"/>
      <c r="E2217" s="39" t="s">
        <v>1287</v>
      </c>
      <c r="F2217" s="31">
        <f t="shared" si="7619"/>
        <v>2753.5999999999999</v>
      </c>
      <c r="G2217" s="31">
        <f t="shared" si="7620"/>
        <v>0</v>
      </c>
      <c r="H2217" s="31">
        <f t="shared" si="7621"/>
        <v>0</v>
      </c>
      <c r="I2217" s="31">
        <f t="shared" si="7622"/>
        <v>0</v>
      </c>
      <c r="J2217" s="31">
        <f t="shared" si="7623"/>
        <v>0</v>
      </c>
      <c r="K2217" s="31">
        <f t="shared" si="7624"/>
        <v>0</v>
      </c>
      <c r="L2217" s="31">
        <f t="shared" si="7541"/>
        <v>2753.5999999999999</v>
      </c>
      <c r="M2217" s="31">
        <f t="shared" si="7542"/>
        <v>0</v>
      </c>
      <c r="N2217" s="31">
        <f t="shared" si="7543"/>
        <v>0</v>
      </c>
      <c r="O2217" s="31">
        <f t="shared" si="7625"/>
        <v>0</v>
      </c>
      <c r="P2217" s="31">
        <f t="shared" si="7626"/>
        <v>0</v>
      </c>
      <c r="Q2217" s="31">
        <f t="shared" si="7627"/>
        <v>0</v>
      </c>
      <c r="R2217" s="31">
        <f t="shared" si="7544"/>
        <v>2753.5999999999999</v>
      </c>
      <c r="S2217" s="31">
        <f t="shared" si="7545"/>
        <v>0</v>
      </c>
      <c r="T2217" s="31">
        <f t="shared" si="7546"/>
        <v>0</v>
      </c>
      <c r="U2217" s="31">
        <f t="shared" si="7628"/>
        <v>0</v>
      </c>
      <c r="V2217" s="31">
        <f t="shared" si="7629"/>
        <v>0</v>
      </c>
      <c r="W2217" s="31">
        <f t="shared" si="7630"/>
        <v>0</v>
      </c>
      <c r="X2217" s="31">
        <f t="shared" si="7547"/>
        <v>2753.5999999999999</v>
      </c>
      <c r="Y2217" s="31">
        <f t="shared" si="7548"/>
        <v>0</v>
      </c>
      <c r="Z2217" s="31">
        <f t="shared" si="7549"/>
        <v>0</v>
      </c>
      <c r="AA2217" s="31">
        <f t="shared" si="7631"/>
        <v>0</v>
      </c>
      <c r="AB2217" s="31">
        <f t="shared" si="7632"/>
        <v>0</v>
      </c>
      <c r="AC2217" s="31">
        <f t="shared" si="7633"/>
        <v>0</v>
      </c>
      <c r="AD2217" s="31">
        <f t="shared" si="7550"/>
        <v>2753.5999999999999</v>
      </c>
      <c r="AE2217" s="31">
        <f t="shared" si="7551"/>
        <v>0</v>
      </c>
      <c r="AF2217" s="31">
        <f t="shared" si="7552"/>
        <v>0</v>
      </c>
      <c r="AG2217" s="31">
        <f t="shared" si="7634"/>
        <v>0</v>
      </c>
      <c r="AH2217" s="31">
        <f t="shared" si="7635"/>
        <v>0</v>
      </c>
      <c r="AI2217" s="31">
        <f t="shared" si="7636"/>
        <v>0</v>
      </c>
      <c r="AJ2217" s="31">
        <f t="shared" si="7553"/>
        <v>2753.5999999999999</v>
      </c>
      <c r="AK2217" s="31">
        <f t="shared" si="7554"/>
        <v>0</v>
      </c>
      <c r="AL2217" s="31">
        <f t="shared" si="7555"/>
        <v>0</v>
      </c>
      <c r="AM2217" s="31">
        <f t="shared" si="7637"/>
        <v>0</v>
      </c>
      <c r="AN2217" s="31">
        <f t="shared" si="7638"/>
        <v>0</v>
      </c>
      <c r="AO2217" s="31">
        <f t="shared" si="7639"/>
        <v>0</v>
      </c>
      <c r="AP2217" s="31">
        <f t="shared" si="7556"/>
        <v>2753.5999999999999</v>
      </c>
      <c r="AQ2217" s="31">
        <f t="shared" si="7557"/>
        <v>0</v>
      </c>
      <c r="AR2217" s="31">
        <f t="shared" si="7558"/>
        <v>0</v>
      </c>
      <c r="AS2217" s="31">
        <f t="shared" si="7640"/>
        <v>0</v>
      </c>
      <c r="AT2217" s="31">
        <f t="shared" si="7641"/>
        <v>0</v>
      </c>
      <c r="AU2217" s="31">
        <f t="shared" si="7642"/>
        <v>0</v>
      </c>
      <c r="AV2217" s="31">
        <f t="shared" si="7559"/>
        <v>2753.5999999999999</v>
      </c>
      <c r="AW2217" s="31">
        <f t="shared" si="7560"/>
        <v>0</v>
      </c>
      <c r="AX2217" s="31">
        <f t="shared" si="7561"/>
        <v>0</v>
      </c>
      <c r="AY2217" s="31">
        <f t="shared" si="7643"/>
        <v>0</v>
      </c>
      <c r="AZ2217" s="31">
        <f t="shared" si="7644"/>
        <v>0</v>
      </c>
      <c r="BA2217" s="31">
        <f t="shared" si="7645"/>
        <v>0</v>
      </c>
      <c r="BB2217" s="31">
        <f t="shared" si="7562"/>
        <v>2753.5999999999999</v>
      </c>
      <c r="BC2217" s="31">
        <f t="shared" si="7563"/>
        <v>0</v>
      </c>
      <c r="BD2217" s="31">
        <f t="shared" si="7564"/>
        <v>0</v>
      </c>
      <c r="BE2217" s="31">
        <f t="shared" si="7646"/>
        <v>0</v>
      </c>
      <c r="BF2217" s="31">
        <f t="shared" si="7647"/>
        <v>0</v>
      </c>
      <c r="BG2217" s="31">
        <f t="shared" si="7648"/>
        <v>0</v>
      </c>
      <c r="BH2217" s="31">
        <f t="shared" si="7565"/>
        <v>2753.5999999999999</v>
      </c>
      <c r="BI2217" s="31">
        <f t="shared" si="7566"/>
        <v>0</v>
      </c>
      <c r="BJ2217" s="31">
        <f t="shared" si="7567"/>
        <v>0</v>
      </c>
      <c r="BK2217" s="31">
        <f t="shared" si="7649"/>
        <v>0</v>
      </c>
      <c r="BL2217" s="31">
        <f t="shared" si="7650"/>
        <v>0</v>
      </c>
      <c r="BM2217" s="31">
        <f t="shared" si="7651"/>
        <v>0</v>
      </c>
      <c r="BN2217" s="31">
        <f t="shared" si="7568"/>
        <v>2753.5999999999999</v>
      </c>
      <c r="BO2217" s="31">
        <f t="shared" si="7569"/>
        <v>0</v>
      </c>
      <c r="BP2217" s="31">
        <f t="shared" si="7570"/>
        <v>0</v>
      </c>
      <c r="BQ2217" s="31">
        <f t="shared" si="7652"/>
        <v>0</v>
      </c>
      <c r="BR2217" s="31">
        <f t="shared" si="7653"/>
        <v>0</v>
      </c>
      <c r="BS2217" s="31">
        <f t="shared" si="7571"/>
        <v>2753.5999999999999</v>
      </c>
      <c r="BT2217" s="31">
        <f t="shared" si="7572"/>
        <v>0</v>
      </c>
      <c r="BU2217" s="31">
        <f t="shared" si="7573"/>
        <v>0</v>
      </c>
      <c r="BV2217" s="31">
        <f t="shared" si="7654"/>
        <v>0</v>
      </c>
      <c r="BW2217" s="31">
        <f t="shared" si="7655"/>
        <v>0</v>
      </c>
      <c r="BX2217" s="31">
        <f t="shared" si="7574"/>
        <v>2753.5999999999999</v>
      </c>
      <c r="BY2217" s="31">
        <f t="shared" si="7575"/>
        <v>0</v>
      </c>
      <c r="BZ2217" s="31">
        <f t="shared" si="7576"/>
        <v>0</v>
      </c>
      <c r="CA2217" s="31">
        <f t="shared" si="7656"/>
        <v>0</v>
      </c>
      <c r="CB2217" s="31">
        <f t="shared" si="7657"/>
        <v>0</v>
      </c>
      <c r="CC2217" s="31">
        <f t="shared" si="7658"/>
        <v>0</v>
      </c>
      <c r="CD2217" s="31">
        <f t="shared" si="7453"/>
        <v>2753.5999999999999</v>
      </c>
      <c r="CE2217" s="31">
        <f t="shared" si="7454"/>
        <v>0</v>
      </c>
      <c r="CF2217" s="31">
        <f t="shared" si="7455"/>
        <v>0</v>
      </c>
      <c r="CG2217" s="31">
        <f t="shared" si="7659"/>
        <v>0</v>
      </c>
      <c r="CH2217" s="24"/>
      <c r="CI2217" s="40"/>
      <c r="CO2217" s="1" t="s">
        <v>31</v>
      </c>
    </row>
    <row r="2218" ht="39.799999999999997">
      <c r="A2218" s="41" t="s">
        <v>1286</v>
      </c>
      <c r="B2218" s="41" t="s">
        <v>1288</v>
      </c>
      <c r="C2218" s="39"/>
      <c r="D2218" s="16"/>
      <c r="E2218" s="39" t="s">
        <v>84</v>
      </c>
      <c r="F2218" s="31">
        <f t="shared" si="7619"/>
        <v>2753.5999999999999</v>
      </c>
      <c r="G2218" s="31">
        <f t="shared" si="7620"/>
        <v>0</v>
      </c>
      <c r="H2218" s="31">
        <f t="shared" si="7621"/>
        <v>0</v>
      </c>
      <c r="I2218" s="31">
        <f t="shared" si="7622"/>
        <v>0</v>
      </c>
      <c r="J2218" s="31">
        <f t="shared" si="7623"/>
        <v>0</v>
      </c>
      <c r="K2218" s="31">
        <f t="shared" si="7624"/>
        <v>0</v>
      </c>
      <c r="L2218" s="31">
        <f t="shared" si="7541"/>
        <v>2753.5999999999999</v>
      </c>
      <c r="M2218" s="31">
        <f t="shared" si="7542"/>
        <v>0</v>
      </c>
      <c r="N2218" s="31">
        <f t="shared" si="7543"/>
        <v>0</v>
      </c>
      <c r="O2218" s="31">
        <f t="shared" si="7625"/>
        <v>0</v>
      </c>
      <c r="P2218" s="31">
        <f t="shared" si="7626"/>
        <v>0</v>
      </c>
      <c r="Q2218" s="31">
        <f t="shared" si="7627"/>
        <v>0</v>
      </c>
      <c r="R2218" s="31">
        <f t="shared" si="7544"/>
        <v>2753.5999999999999</v>
      </c>
      <c r="S2218" s="31">
        <f t="shared" si="7545"/>
        <v>0</v>
      </c>
      <c r="T2218" s="31">
        <f t="shared" si="7546"/>
        <v>0</v>
      </c>
      <c r="U2218" s="31">
        <f t="shared" si="7628"/>
        <v>0</v>
      </c>
      <c r="V2218" s="31">
        <f t="shared" si="7629"/>
        <v>0</v>
      </c>
      <c r="W2218" s="31">
        <f t="shared" si="7630"/>
        <v>0</v>
      </c>
      <c r="X2218" s="31">
        <f t="shared" si="7547"/>
        <v>2753.5999999999999</v>
      </c>
      <c r="Y2218" s="31">
        <f t="shared" si="7548"/>
        <v>0</v>
      </c>
      <c r="Z2218" s="31">
        <f t="shared" si="7549"/>
        <v>0</v>
      </c>
      <c r="AA2218" s="31">
        <f t="shared" si="7631"/>
        <v>0</v>
      </c>
      <c r="AB2218" s="31">
        <f t="shared" si="7632"/>
        <v>0</v>
      </c>
      <c r="AC2218" s="31">
        <f t="shared" si="7633"/>
        <v>0</v>
      </c>
      <c r="AD2218" s="31">
        <f t="shared" si="7550"/>
        <v>2753.5999999999999</v>
      </c>
      <c r="AE2218" s="31">
        <f t="shared" si="7551"/>
        <v>0</v>
      </c>
      <c r="AF2218" s="31">
        <f t="shared" si="7552"/>
        <v>0</v>
      </c>
      <c r="AG2218" s="31">
        <f t="shared" si="7634"/>
        <v>0</v>
      </c>
      <c r="AH2218" s="31">
        <f t="shared" si="7635"/>
        <v>0</v>
      </c>
      <c r="AI2218" s="31">
        <f t="shared" si="7636"/>
        <v>0</v>
      </c>
      <c r="AJ2218" s="31">
        <f t="shared" si="7553"/>
        <v>2753.5999999999999</v>
      </c>
      <c r="AK2218" s="31">
        <f t="shared" si="7554"/>
        <v>0</v>
      </c>
      <c r="AL2218" s="31">
        <f t="shared" si="7555"/>
        <v>0</v>
      </c>
      <c r="AM2218" s="31">
        <f t="shared" si="7637"/>
        <v>0</v>
      </c>
      <c r="AN2218" s="31">
        <f t="shared" si="7638"/>
        <v>0</v>
      </c>
      <c r="AO2218" s="31">
        <f t="shared" si="7639"/>
        <v>0</v>
      </c>
      <c r="AP2218" s="31">
        <f t="shared" si="7556"/>
        <v>2753.5999999999999</v>
      </c>
      <c r="AQ2218" s="31">
        <f t="shared" si="7557"/>
        <v>0</v>
      </c>
      <c r="AR2218" s="31">
        <f t="shared" si="7558"/>
        <v>0</v>
      </c>
      <c r="AS2218" s="31">
        <f t="shared" si="7640"/>
        <v>0</v>
      </c>
      <c r="AT2218" s="31">
        <f t="shared" si="7641"/>
        <v>0</v>
      </c>
      <c r="AU2218" s="31">
        <f t="shared" si="7642"/>
        <v>0</v>
      </c>
      <c r="AV2218" s="31">
        <f t="shared" si="7559"/>
        <v>2753.5999999999999</v>
      </c>
      <c r="AW2218" s="31">
        <f t="shared" si="7560"/>
        <v>0</v>
      </c>
      <c r="AX2218" s="31">
        <f t="shared" si="7561"/>
        <v>0</v>
      </c>
      <c r="AY2218" s="31">
        <f t="shared" si="7643"/>
        <v>0</v>
      </c>
      <c r="AZ2218" s="31">
        <f t="shared" si="7644"/>
        <v>0</v>
      </c>
      <c r="BA2218" s="31">
        <f t="shared" si="7645"/>
        <v>0</v>
      </c>
      <c r="BB2218" s="31">
        <f t="shared" si="7562"/>
        <v>2753.5999999999999</v>
      </c>
      <c r="BC2218" s="31">
        <f t="shared" si="7563"/>
        <v>0</v>
      </c>
      <c r="BD2218" s="31">
        <f t="shared" si="7564"/>
        <v>0</v>
      </c>
      <c r="BE2218" s="31">
        <f t="shared" si="7646"/>
        <v>0</v>
      </c>
      <c r="BF2218" s="31">
        <f t="shared" si="7647"/>
        <v>0</v>
      </c>
      <c r="BG2218" s="31">
        <f t="shared" si="7648"/>
        <v>0</v>
      </c>
      <c r="BH2218" s="31">
        <f t="shared" si="7565"/>
        <v>2753.5999999999999</v>
      </c>
      <c r="BI2218" s="31">
        <f t="shared" si="7566"/>
        <v>0</v>
      </c>
      <c r="BJ2218" s="31">
        <f t="shared" si="7567"/>
        <v>0</v>
      </c>
      <c r="BK2218" s="31">
        <f t="shared" si="7649"/>
        <v>0</v>
      </c>
      <c r="BL2218" s="31">
        <f t="shared" si="7650"/>
        <v>0</v>
      </c>
      <c r="BM2218" s="31">
        <f t="shared" si="7651"/>
        <v>0</v>
      </c>
      <c r="BN2218" s="31">
        <f t="shared" si="7568"/>
        <v>2753.5999999999999</v>
      </c>
      <c r="BO2218" s="31">
        <f t="shared" si="7569"/>
        <v>0</v>
      </c>
      <c r="BP2218" s="31">
        <f t="shared" si="7570"/>
        <v>0</v>
      </c>
      <c r="BQ2218" s="31">
        <f t="shared" si="7652"/>
        <v>0</v>
      </c>
      <c r="BR2218" s="31">
        <f t="shared" si="7653"/>
        <v>0</v>
      </c>
      <c r="BS2218" s="31">
        <f t="shared" si="7571"/>
        <v>2753.5999999999999</v>
      </c>
      <c r="BT2218" s="31">
        <f t="shared" si="7572"/>
        <v>0</v>
      </c>
      <c r="BU2218" s="31">
        <f t="shared" si="7573"/>
        <v>0</v>
      </c>
      <c r="BV2218" s="31">
        <f t="shared" si="7654"/>
        <v>0</v>
      </c>
      <c r="BW2218" s="31">
        <f t="shared" si="7655"/>
        <v>0</v>
      </c>
      <c r="BX2218" s="31">
        <f t="shared" si="7574"/>
        <v>2753.5999999999999</v>
      </c>
      <c r="BY2218" s="31">
        <f t="shared" si="7575"/>
        <v>0</v>
      </c>
      <c r="BZ2218" s="31">
        <f t="shared" si="7576"/>
        <v>0</v>
      </c>
      <c r="CA2218" s="31">
        <f t="shared" si="7656"/>
        <v>0</v>
      </c>
      <c r="CB2218" s="31">
        <f t="shared" si="7657"/>
        <v>0</v>
      </c>
      <c r="CC2218" s="31">
        <f t="shared" si="7658"/>
        <v>0</v>
      </c>
      <c r="CD2218" s="31">
        <f t="shared" si="7453"/>
        <v>2753.5999999999999</v>
      </c>
      <c r="CE2218" s="31">
        <f t="shared" si="7454"/>
        <v>0</v>
      </c>
      <c r="CF2218" s="31">
        <f t="shared" si="7455"/>
        <v>0</v>
      </c>
      <c r="CG2218" s="31">
        <f t="shared" si="7659"/>
        <v>0</v>
      </c>
      <c r="CH2218" s="24"/>
      <c r="CI2218" s="40"/>
      <c r="CM2218" s="1" t="s">
        <v>29</v>
      </c>
    </row>
    <row r="2219" ht="15">
      <c r="A2219" s="41" t="s">
        <v>1286</v>
      </c>
      <c r="B2219" s="17">
        <v>410</v>
      </c>
      <c r="C2219" s="39"/>
      <c r="D2219" s="16"/>
      <c r="E2219" s="39" t="s">
        <v>85</v>
      </c>
      <c r="F2219" s="31">
        <f t="shared" si="7619"/>
        <v>2753.5999999999999</v>
      </c>
      <c r="G2219" s="31">
        <f t="shared" si="7620"/>
        <v>0</v>
      </c>
      <c r="H2219" s="31">
        <f t="shared" si="7621"/>
        <v>0</v>
      </c>
      <c r="I2219" s="31">
        <f t="shared" si="7622"/>
        <v>0</v>
      </c>
      <c r="J2219" s="31">
        <f t="shared" si="7623"/>
        <v>0</v>
      </c>
      <c r="K2219" s="31">
        <f t="shared" si="7624"/>
        <v>0</v>
      </c>
      <c r="L2219" s="31">
        <f t="shared" si="7541"/>
        <v>2753.5999999999999</v>
      </c>
      <c r="M2219" s="31">
        <f t="shared" si="7542"/>
        <v>0</v>
      </c>
      <c r="N2219" s="31">
        <f t="shared" si="7543"/>
        <v>0</v>
      </c>
      <c r="O2219" s="31">
        <f t="shared" si="7625"/>
        <v>0</v>
      </c>
      <c r="P2219" s="31">
        <f t="shared" si="7626"/>
        <v>0</v>
      </c>
      <c r="Q2219" s="31">
        <f t="shared" si="7627"/>
        <v>0</v>
      </c>
      <c r="R2219" s="31">
        <f t="shared" si="7544"/>
        <v>2753.5999999999999</v>
      </c>
      <c r="S2219" s="31">
        <f t="shared" si="7545"/>
        <v>0</v>
      </c>
      <c r="T2219" s="31">
        <f t="shared" si="7546"/>
        <v>0</v>
      </c>
      <c r="U2219" s="31">
        <f t="shared" si="7628"/>
        <v>0</v>
      </c>
      <c r="V2219" s="31">
        <f t="shared" si="7629"/>
        <v>0</v>
      </c>
      <c r="W2219" s="31">
        <f t="shared" si="7630"/>
        <v>0</v>
      </c>
      <c r="X2219" s="31">
        <f t="shared" si="7547"/>
        <v>2753.5999999999999</v>
      </c>
      <c r="Y2219" s="31">
        <f t="shared" si="7548"/>
        <v>0</v>
      </c>
      <c r="Z2219" s="31">
        <f t="shared" si="7549"/>
        <v>0</v>
      </c>
      <c r="AA2219" s="31">
        <f t="shared" si="7631"/>
        <v>0</v>
      </c>
      <c r="AB2219" s="31">
        <f t="shared" si="7632"/>
        <v>0</v>
      </c>
      <c r="AC2219" s="31">
        <f t="shared" si="7633"/>
        <v>0</v>
      </c>
      <c r="AD2219" s="31">
        <f t="shared" si="7550"/>
        <v>2753.5999999999999</v>
      </c>
      <c r="AE2219" s="31">
        <f t="shared" si="7551"/>
        <v>0</v>
      </c>
      <c r="AF2219" s="31">
        <f t="shared" si="7552"/>
        <v>0</v>
      </c>
      <c r="AG2219" s="31">
        <f t="shared" si="7634"/>
        <v>0</v>
      </c>
      <c r="AH2219" s="31">
        <f t="shared" si="7635"/>
        <v>0</v>
      </c>
      <c r="AI2219" s="31">
        <f t="shared" si="7636"/>
        <v>0</v>
      </c>
      <c r="AJ2219" s="31">
        <f t="shared" si="7553"/>
        <v>2753.5999999999999</v>
      </c>
      <c r="AK2219" s="31">
        <f t="shared" si="7554"/>
        <v>0</v>
      </c>
      <c r="AL2219" s="31">
        <f t="shared" si="7555"/>
        <v>0</v>
      </c>
      <c r="AM2219" s="31">
        <f t="shared" si="7637"/>
        <v>0</v>
      </c>
      <c r="AN2219" s="31">
        <f t="shared" si="7638"/>
        <v>0</v>
      </c>
      <c r="AO2219" s="31">
        <f t="shared" si="7639"/>
        <v>0</v>
      </c>
      <c r="AP2219" s="31">
        <f t="shared" si="7556"/>
        <v>2753.5999999999999</v>
      </c>
      <c r="AQ2219" s="31">
        <f t="shared" si="7557"/>
        <v>0</v>
      </c>
      <c r="AR2219" s="31">
        <f t="shared" si="7558"/>
        <v>0</v>
      </c>
      <c r="AS2219" s="31">
        <f t="shared" si="7640"/>
        <v>0</v>
      </c>
      <c r="AT2219" s="31">
        <f t="shared" si="7641"/>
        <v>0</v>
      </c>
      <c r="AU2219" s="31">
        <f t="shared" si="7642"/>
        <v>0</v>
      </c>
      <c r="AV2219" s="31">
        <f t="shared" si="7559"/>
        <v>2753.5999999999999</v>
      </c>
      <c r="AW2219" s="31">
        <f t="shared" si="7560"/>
        <v>0</v>
      </c>
      <c r="AX2219" s="31">
        <f t="shared" si="7561"/>
        <v>0</v>
      </c>
      <c r="AY2219" s="31">
        <f t="shared" si="7643"/>
        <v>0</v>
      </c>
      <c r="AZ2219" s="31">
        <f t="shared" si="7644"/>
        <v>0</v>
      </c>
      <c r="BA2219" s="31">
        <f t="shared" si="7645"/>
        <v>0</v>
      </c>
      <c r="BB2219" s="31">
        <f t="shared" si="7562"/>
        <v>2753.5999999999999</v>
      </c>
      <c r="BC2219" s="31">
        <f t="shared" si="7563"/>
        <v>0</v>
      </c>
      <c r="BD2219" s="31">
        <f t="shared" si="7564"/>
        <v>0</v>
      </c>
      <c r="BE2219" s="31">
        <f t="shared" si="7646"/>
        <v>0</v>
      </c>
      <c r="BF2219" s="31">
        <f t="shared" si="7647"/>
        <v>0</v>
      </c>
      <c r="BG2219" s="31">
        <f t="shared" si="7648"/>
        <v>0</v>
      </c>
      <c r="BH2219" s="31">
        <f t="shared" si="7565"/>
        <v>2753.5999999999999</v>
      </c>
      <c r="BI2219" s="31">
        <f t="shared" si="7566"/>
        <v>0</v>
      </c>
      <c r="BJ2219" s="31">
        <f t="shared" si="7567"/>
        <v>0</v>
      </c>
      <c r="BK2219" s="31">
        <f t="shared" si="7649"/>
        <v>0</v>
      </c>
      <c r="BL2219" s="31">
        <f t="shared" si="7650"/>
        <v>0</v>
      </c>
      <c r="BM2219" s="31">
        <f t="shared" si="7651"/>
        <v>0</v>
      </c>
      <c r="BN2219" s="31">
        <f t="shared" si="7568"/>
        <v>2753.5999999999999</v>
      </c>
      <c r="BO2219" s="31">
        <f t="shared" si="7569"/>
        <v>0</v>
      </c>
      <c r="BP2219" s="31">
        <f t="shared" si="7570"/>
        <v>0</v>
      </c>
      <c r="BQ2219" s="31">
        <f t="shared" si="7652"/>
        <v>0</v>
      </c>
      <c r="BR2219" s="31">
        <f t="shared" si="7653"/>
        <v>0</v>
      </c>
      <c r="BS2219" s="31">
        <f t="shared" si="7571"/>
        <v>2753.5999999999999</v>
      </c>
      <c r="BT2219" s="31">
        <f t="shared" si="7572"/>
        <v>0</v>
      </c>
      <c r="BU2219" s="31">
        <f t="shared" si="7573"/>
        <v>0</v>
      </c>
      <c r="BV2219" s="31">
        <f t="shared" si="7654"/>
        <v>0</v>
      </c>
      <c r="BW2219" s="31">
        <f t="shared" si="7655"/>
        <v>0</v>
      </c>
      <c r="BX2219" s="31">
        <f t="shared" si="7574"/>
        <v>2753.5999999999999</v>
      </c>
      <c r="BY2219" s="31">
        <f t="shared" si="7575"/>
        <v>0</v>
      </c>
      <c r="BZ2219" s="31">
        <f t="shared" si="7576"/>
        <v>0</v>
      </c>
      <c r="CA2219" s="31">
        <f t="shared" si="7656"/>
        <v>0</v>
      </c>
      <c r="CB2219" s="31">
        <f t="shared" si="7657"/>
        <v>0</v>
      </c>
      <c r="CC2219" s="31">
        <f t="shared" si="7658"/>
        <v>0</v>
      </c>
      <c r="CD2219" s="31">
        <f t="shared" si="7453"/>
        <v>2753.5999999999999</v>
      </c>
      <c r="CE2219" s="31">
        <f t="shared" si="7454"/>
        <v>0</v>
      </c>
      <c r="CF2219" s="31">
        <f t="shared" si="7455"/>
        <v>0</v>
      </c>
      <c r="CG2219" s="31">
        <f t="shared" si="7659"/>
        <v>0</v>
      </c>
      <c r="CH2219" s="24"/>
      <c r="CI2219" s="40"/>
      <c r="CN2219" s="1" t="s">
        <v>30</v>
      </c>
    </row>
    <row r="2220" ht="15">
      <c r="A2220" s="41" t="s">
        <v>1286</v>
      </c>
      <c r="B2220" s="17">
        <v>410</v>
      </c>
      <c r="C2220" s="16" t="s">
        <v>395</v>
      </c>
      <c r="D2220" s="16" t="s">
        <v>105</v>
      </c>
      <c r="E2220" s="39" t="s">
        <v>681</v>
      </c>
      <c r="F2220" s="31">
        <v>2753.5999999999999</v>
      </c>
      <c r="G2220" s="31"/>
      <c r="H2220" s="31"/>
      <c r="I2220" s="31"/>
      <c r="J2220" s="31"/>
      <c r="K2220" s="31"/>
      <c r="L2220" s="31">
        <f t="shared" si="7541"/>
        <v>2753.5999999999999</v>
      </c>
      <c r="M2220" s="31">
        <f t="shared" si="7542"/>
        <v>0</v>
      </c>
      <c r="N2220" s="31">
        <f t="shared" si="7543"/>
        <v>0</v>
      </c>
      <c r="O2220" s="31"/>
      <c r="P2220" s="31"/>
      <c r="Q2220" s="31"/>
      <c r="R2220" s="31">
        <f t="shared" si="7544"/>
        <v>2753.5999999999999</v>
      </c>
      <c r="S2220" s="31">
        <f t="shared" si="7545"/>
        <v>0</v>
      </c>
      <c r="T2220" s="31">
        <f t="shared" si="7546"/>
        <v>0</v>
      </c>
      <c r="U2220" s="31"/>
      <c r="V2220" s="31"/>
      <c r="W2220" s="31"/>
      <c r="X2220" s="31">
        <f t="shared" si="7547"/>
        <v>2753.5999999999999</v>
      </c>
      <c r="Y2220" s="31">
        <f t="shared" si="7548"/>
        <v>0</v>
      </c>
      <c r="Z2220" s="31">
        <f t="shared" si="7549"/>
        <v>0</v>
      </c>
      <c r="AA2220" s="31"/>
      <c r="AB2220" s="31"/>
      <c r="AC2220" s="31"/>
      <c r="AD2220" s="31">
        <f t="shared" si="7550"/>
        <v>2753.5999999999999</v>
      </c>
      <c r="AE2220" s="31">
        <f t="shared" si="7551"/>
        <v>0</v>
      </c>
      <c r="AF2220" s="31">
        <f t="shared" si="7552"/>
        <v>0</v>
      </c>
      <c r="AG2220" s="31"/>
      <c r="AH2220" s="31"/>
      <c r="AI2220" s="31"/>
      <c r="AJ2220" s="31">
        <f t="shared" si="7553"/>
        <v>2753.5999999999999</v>
      </c>
      <c r="AK2220" s="31">
        <f t="shared" si="7554"/>
        <v>0</v>
      </c>
      <c r="AL2220" s="31">
        <f t="shared" si="7555"/>
        <v>0</v>
      </c>
      <c r="AM2220" s="31"/>
      <c r="AN2220" s="31"/>
      <c r="AO2220" s="31"/>
      <c r="AP2220" s="31">
        <f t="shared" si="7556"/>
        <v>2753.5999999999999</v>
      </c>
      <c r="AQ2220" s="31">
        <f t="shared" si="7557"/>
        <v>0</v>
      </c>
      <c r="AR2220" s="31">
        <f t="shared" si="7558"/>
        <v>0</v>
      </c>
      <c r="AS2220" s="31"/>
      <c r="AT2220" s="31"/>
      <c r="AU2220" s="31"/>
      <c r="AV2220" s="31">
        <f t="shared" si="7559"/>
        <v>2753.5999999999999</v>
      </c>
      <c r="AW2220" s="31">
        <f t="shared" si="7560"/>
        <v>0</v>
      </c>
      <c r="AX2220" s="31">
        <f t="shared" si="7561"/>
        <v>0</v>
      </c>
      <c r="AY2220" s="31"/>
      <c r="AZ2220" s="31"/>
      <c r="BA2220" s="31"/>
      <c r="BB2220" s="31">
        <f t="shared" si="7562"/>
        <v>2753.5999999999999</v>
      </c>
      <c r="BC2220" s="31">
        <f t="shared" si="7563"/>
        <v>0</v>
      </c>
      <c r="BD2220" s="31">
        <f t="shared" si="7564"/>
        <v>0</v>
      </c>
      <c r="BE2220" s="31"/>
      <c r="BF2220" s="31"/>
      <c r="BG2220" s="31"/>
      <c r="BH2220" s="31">
        <f t="shared" si="7565"/>
        <v>2753.5999999999999</v>
      </c>
      <c r="BI2220" s="31">
        <f t="shared" si="7566"/>
        <v>0</v>
      </c>
      <c r="BJ2220" s="31">
        <f t="shared" si="7567"/>
        <v>0</v>
      </c>
      <c r="BK2220" s="31"/>
      <c r="BL2220" s="31"/>
      <c r="BM2220" s="31"/>
      <c r="BN2220" s="31">
        <f t="shared" si="7568"/>
        <v>2753.5999999999999</v>
      </c>
      <c r="BO2220" s="31">
        <f t="shared" si="7569"/>
        <v>0</v>
      </c>
      <c r="BP2220" s="31">
        <f t="shared" si="7570"/>
        <v>0</v>
      </c>
      <c r="BQ2220" s="31"/>
      <c r="BR2220" s="31"/>
      <c r="BS2220" s="31">
        <f t="shared" si="7571"/>
        <v>2753.5999999999999</v>
      </c>
      <c r="BT2220" s="31">
        <f t="shared" si="7572"/>
        <v>0</v>
      </c>
      <c r="BU2220" s="31">
        <f t="shared" si="7573"/>
        <v>0</v>
      </c>
      <c r="BV2220" s="31"/>
      <c r="BW2220" s="31"/>
      <c r="BX2220" s="31">
        <f t="shared" si="7574"/>
        <v>2753.5999999999999</v>
      </c>
      <c r="BY2220" s="31">
        <f t="shared" si="7575"/>
        <v>0</v>
      </c>
      <c r="BZ2220" s="31">
        <f t="shared" si="7576"/>
        <v>0</v>
      </c>
      <c r="CA2220" s="31"/>
      <c r="CB2220" s="31"/>
      <c r="CC2220" s="31"/>
      <c r="CD2220" s="31">
        <f t="shared" si="7453"/>
        <v>2753.5999999999999</v>
      </c>
      <c r="CE2220" s="31">
        <f t="shared" si="7454"/>
        <v>0</v>
      </c>
      <c r="CF2220" s="31">
        <f t="shared" si="7455"/>
        <v>0</v>
      </c>
      <c r="CG2220" s="31"/>
      <c r="CH2220" s="24"/>
      <c r="CI2220" s="40"/>
    </row>
    <row r="2221" ht="57.700000000000003">
      <c r="A2221" s="41" t="s">
        <v>1289</v>
      </c>
      <c r="B2221" s="17"/>
      <c r="C2221" s="16"/>
      <c r="D2221" s="16"/>
      <c r="E2221" s="39" t="s">
        <v>1290</v>
      </c>
      <c r="F2221" s="31"/>
      <c r="G2221" s="31"/>
      <c r="H2221" s="31"/>
      <c r="I2221" s="31"/>
      <c r="J2221" s="31"/>
      <c r="K2221" s="31"/>
      <c r="L2221" s="31"/>
      <c r="M2221" s="31"/>
      <c r="N2221" s="31"/>
      <c r="O2221" s="31">
        <f t="shared" si="7625"/>
        <v>15199.334000000001</v>
      </c>
      <c r="P2221" s="31">
        <f t="shared" si="7626"/>
        <v>0</v>
      </c>
      <c r="Q2221" s="31">
        <f t="shared" si="7627"/>
        <v>0</v>
      </c>
      <c r="R2221" s="31">
        <f t="shared" si="7544"/>
        <v>15199.334000000001</v>
      </c>
      <c r="S2221" s="31">
        <f t="shared" si="7545"/>
        <v>0</v>
      </c>
      <c r="T2221" s="31">
        <f t="shared" si="7546"/>
        <v>0</v>
      </c>
      <c r="U2221" s="31">
        <f t="shared" si="7628"/>
        <v>0</v>
      </c>
      <c r="V2221" s="31">
        <f t="shared" si="7629"/>
        <v>0</v>
      </c>
      <c r="W2221" s="31">
        <f t="shared" si="7630"/>
        <v>0</v>
      </c>
      <c r="X2221" s="31">
        <f t="shared" si="7547"/>
        <v>15199.334000000001</v>
      </c>
      <c r="Y2221" s="31">
        <f t="shared" si="7548"/>
        <v>0</v>
      </c>
      <c r="Z2221" s="31">
        <f t="shared" si="7549"/>
        <v>0</v>
      </c>
      <c r="AA2221" s="31">
        <f t="shared" si="7631"/>
        <v>0</v>
      </c>
      <c r="AB2221" s="31">
        <f t="shared" si="7632"/>
        <v>0</v>
      </c>
      <c r="AC2221" s="31">
        <f t="shared" si="7633"/>
        <v>0</v>
      </c>
      <c r="AD2221" s="31">
        <f t="shared" si="7550"/>
        <v>15199.334000000001</v>
      </c>
      <c r="AE2221" s="31">
        <f t="shared" si="7551"/>
        <v>0</v>
      </c>
      <c r="AF2221" s="31">
        <f t="shared" si="7552"/>
        <v>0</v>
      </c>
      <c r="AG2221" s="31">
        <f t="shared" si="7634"/>
        <v>0</v>
      </c>
      <c r="AH2221" s="31">
        <f t="shared" si="7635"/>
        <v>0</v>
      </c>
      <c r="AI2221" s="31">
        <f t="shared" si="7636"/>
        <v>0</v>
      </c>
      <c r="AJ2221" s="31">
        <f t="shared" si="7553"/>
        <v>15199.334000000001</v>
      </c>
      <c r="AK2221" s="31">
        <f t="shared" si="7554"/>
        <v>0</v>
      </c>
      <c r="AL2221" s="31">
        <f t="shared" si="7555"/>
        <v>0</v>
      </c>
      <c r="AM2221" s="31">
        <f t="shared" si="7637"/>
        <v>0</v>
      </c>
      <c r="AN2221" s="31">
        <f t="shared" si="7638"/>
        <v>0</v>
      </c>
      <c r="AO2221" s="31">
        <f t="shared" si="7639"/>
        <v>0</v>
      </c>
      <c r="AP2221" s="31">
        <f t="shared" si="7556"/>
        <v>15199.334000000001</v>
      </c>
      <c r="AQ2221" s="31">
        <f t="shared" si="7557"/>
        <v>0</v>
      </c>
      <c r="AR2221" s="31">
        <f t="shared" si="7558"/>
        <v>0</v>
      </c>
      <c r="AS2221" s="31">
        <f t="shared" si="7640"/>
        <v>0</v>
      </c>
      <c r="AT2221" s="31">
        <f t="shared" si="7641"/>
        <v>0</v>
      </c>
      <c r="AU2221" s="31">
        <f t="shared" si="7642"/>
        <v>0</v>
      </c>
      <c r="AV2221" s="31">
        <f t="shared" si="7559"/>
        <v>15199.334000000001</v>
      </c>
      <c r="AW2221" s="31">
        <f t="shared" si="7560"/>
        <v>0</v>
      </c>
      <c r="AX2221" s="31">
        <f t="shared" si="7561"/>
        <v>0</v>
      </c>
      <c r="AY2221" s="31">
        <f t="shared" si="7643"/>
        <v>0</v>
      </c>
      <c r="AZ2221" s="31">
        <f t="shared" si="7644"/>
        <v>0</v>
      </c>
      <c r="BA2221" s="31">
        <f t="shared" si="7645"/>
        <v>0</v>
      </c>
      <c r="BB2221" s="31">
        <f t="shared" si="7562"/>
        <v>15199.334000000001</v>
      </c>
      <c r="BC2221" s="31">
        <f t="shared" si="7563"/>
        <v>0</v>
      </c>
      <c r="BD2221" s="31">
        <f t="shared" si="7564"/>
        <v>0</v>
      </c>
      <c r="BE2221" s="31">
        <f t="shared" si="7646"/>
        <v>0</v>
      </c>
      <c r="BF2221" s="31">
        <f t="shared" si="7647"/>
        <v>0</v>
      </c>
      <c r="BG2221" s="31">
        <f t="shared" si="7648"/>
        <v>0</v>
      </c>
      <c r="BH2221" s="31">
        <f t="shared" si="7565"/>
        <v>15199.334000000001</v>
      </c>
      <c r="BI2221" s="31">
        <f t="shared" si="7566"/>
        <v>0</v>
      </c>
      <c r="BJ2221" s="31">
        <f t="shared" si="7567"/>
        <v>0</v>
      </c>
      <c r="BK2221" s="31">
        <f t="shared" si="7649"/>
        <v>-182.27000000000001</v>
      </c>
      <c r="BL2221" s="31">
        <f t="shared" si="7650"/>
        <v>0</v>
      </c>
      <c r="BM2221" s="31">
        <f t="shared" si="7651"/>
        <v>0</v>
      </c>
      <c r="BN2221" s="31">
        <f t="shared" si="7568"/>
        <v>15017.064</v>
      </c>
      <c r="BO2221" s="31">
        <f t="shared" si="7569"/>
        <v>0</v>
      </c>
      <c r="BP2221" s="31">
        <f t="shared" si="7570"/>
        <v>0</v>
      </c>
      <c r="BQ2221" s="31">
        <f t="shared" si="7652"/>
        <v>0</v>
      </c>
      <c r="BR2221" s="31">
        <f t="shared" si="7653"/>
        <v>0</v>
      </c>
      <c r="BS2221" s="31">
        <f t="shared" si="7571"/>
        <v>15017.064</v>
      </c>
      <c r="BT2221" s="31">
        <f t="shared" si="7572"/>
        <v>0</v>
      </c>
      <c r="BU2221" s="31">
        <f t="shared" si="7573"/>
        <v>0</v>
      </c>
      <c r="BV2221" s="31">
        <f t="shared" si="7654"/>
        <v>0</v>
      </c>
      <c r="BW2221" s="31">
        <f t="shared" si="7655"/>
        <v>0</v>
      </c>
      <c r="BX2221" s="31">
        <f t="shared" si="7574"/>
        <v>15017.064</v>
      </c>
      <c r="BY2221" s="31">
        <f t="shared" si="7575"/>
        <v>0</v>
      </c>
      <c r="BZ2221" s="31">
        <f t="shared" si="7576"/>
        <v>0</v>
      </c>
      <c r="CA2221" s="31">
        <f t="shared" si="7656"/>
        <v>0</v>
      </c>
      <c r="CB2221" s="31">
        <f t="shared" si="7657"/>
        <v>0</v>
      </c>
      <c r="CC2221" s="31">
        <f t="shared" si="7658"/>
        <v>0</v>
      </c>
      <c r="CD2221" s="31">
        <f t="shared" si="7453"/>
        <v>15017.064</v>
      </c>
      <c r="CE2221" s="31">
        <f t="shared" si="7454"/>
        <v>0</v>
      </c>
      <c r="CF2221" s="31">
        <f t="shared" si="7455"/>
        <v>0</v>
      </c>
      <c r="CG2221" s="31">
        <f t="shared" si="7659"/>
        <v>0</v>
      </c>
      <c r="CH2221" s="24"/>
      <c r="CI2221" s="40"/>
    </row>
    <row r="2222" ht="39.799999999999997">
      <c r="A2222" s="41" t="s">
        <v>1289</v>
      </c>
      <c r="B2222" s="41" t="s">
        <v>1288</v>
      </c>
      <c r="C2222" s="39"/>
      <c r="D2222" s="16"/>
      <c r="E2222" s="39" t="s">
        <v>84</v>
      </c>
      <c r="F2222" s="31"/>
      <c r="G2222" s="31"/>
      <c r="H2222" s="31"/>
      <c r="I2222" s="31"/>
      <c r="J2222" s="31"/>
      <c r="K2222" s="31"/>
      <c r="L2222" s="31"/>
      <c r="M2222" s="31"/>
      <c r="N2222" s="31"/>
      <c r="O2222" s="31">
        <f t="shared" si="7625"/>
        <v>15199.334000000001</v>
      </c>
      <c r="P2222" s="31">
        <f t="shared" si="7626"/>
        <v>0</v>
      </c>
      <c r="Q2222" s="31">
        <f t="shared" si="7627"/>
        <v>0</v>
      </c>
      <c r="R2222" s="31">
        <f t="shared" si="7544"/>
        <v>15199.334000000001</v>
      </c>
      <c r="S2222" s="31">
        <f t="shared" si="7545"/>
        <v>0</v>
      </c>
      <c r="T2222" s="31">
        <f t="shared" si="7546"/>
        <v>0</v>
      </c>
      <c r="U2222" s="31">
        <f t="shared" si="7628"/>
        <v>0</v>
      </c>
      <c r="V2222" s="31">
        <f t="shared" si="7629"/>
        <v>0</v>
      </c>
      <c r="W2222" s="31">
        <f t="shared" si="7630"/>
        <v>0</v>
      </c>
      <c r="X2222" s="31">
        <f t="shared" si="7547"/>
        <v>15199.334000000001</v>
      </c>
      <c r="Y2222" s="31">
        <f t="shared" si="7548"/>
        <v>0</v>
      </c>
      <c r="Z2222" s="31">
        <f t="shared" si="7549"/>
        <v>0</v>
      </c>
      <c r="AA2222" s="31">
        <f t="shared" si="7631"/>
        <v>0</v>
      </c>
      <c r="AB2222" s="31">
        <f t="shared" si="7632"/>
        <v>0</v>
      </c>
      <c r="AC2222" s="31">
        <f t="shared" si="7633"/>
        <v>0</v>
      </c>
      <c r="AD2222" s="31">
        <f t="shared" si="7550"/>
        <v>15199.334000000001</v>
      </c>
      <c r="AE2222" s="31">
        <f t="shared" si="7551"/>
        <v>0</v>
      </c>
      <c r="AF2222" s="31">
        <f t="shared" si="7552"/>
        <v>0</v>
      </c>
      <c r="AG2222" s="31">
        <f t="shared" si="7634"/>
        <v>0</v>
      </c>
      <c r="AH2222" s="31">
        <f t="shared" si="7635"/>
        <v>0</v>
      </c>
      <c r="AI2222" s="31">
        <f t="shared" si="7636"/>
        <v>0</v>
      </c>
      <c r="AJ2222" s="31">
        <f t="shared" si="7553"/>
        <v>15199.334000000001</v>
      </c>
      <c r="AK2222" s="31">
        <f t="shared" si="7554"/>
        <v>0</v>
      </c>
      <c r="AL2222" s="31">
        <f t="shared" si="7555"/>
        <v>0</v>
      </c>
      <c r="AM2222" s="31">
        <f t="shared" si="7637"/>
        <v>0</v>
      </c>
      <c r="AN2222" s="31">
        <f t="shared" si="7638"/>
        <v>0</v>
      </c>
      <c r="AO2222" s="31">
        <f t="shared" si="7639"/>
        <v>0</v>
      </c>
      <c r="AP2222" s="31">
        <f t="shared" si="7556"/>
        <v>15199.334000000001</v>
      </c>
      <c r="AQ2222" s="31">
        <f t="shared" si="7557"/>
        <v>0</v>
      </c>
      <c r="AR2222" s="31">
        <f t="shared" si="7558"/>
        <v>0</v>
      </c>
      <c r="AS2222" s="31">
        <f t="shared" si="7640"/>
        <v>0</v>
      </c>
      <c r="AT2222" s="31">
        <f t="shared" si="7641"/>
        <v>0</v>
      </c>
      <c r="AU2222" s="31">
        <f t="shared" si="7642"/>
        <v>0</v>
      </c>
      <c r="AV2222" s="31">
        <f t="shared" si="7559"/>
        <v>15199.334000000001</v>
      </c>
      <c r="AW2222" s="31">
        <f t="shared" si="7560"/>
        <v>0</v>
      </c>
      <c r="AX2222" s="31">
        <f t="shared" si="7561"/>
        <v>0</v>
      </c>
      <c r="AY2222" s="31">
        <f t="shared" si="7643"/>
        <v>0</v>
      </c>
      <c r="AZ2222" s="31">
        <f t="shared" si="7644"/>
        <v>0</v>
      </c>
      <c r="BA2222" s="31">
        <f t="shared" si="7645"/>
        <v>0</v>
      </c>
      <c r="BB2222" s="31">
        <f t="shared" si="7562"/>
        <v>15199.334000000001</v>
      </c>
      <c r="BC2222" s="31">
        <f t="shared" si="7563"/>
        <v>0</v>
      </c>
      <c r="BD2222" s="31">
        <f t="shared" si="7564"/>
        <v>0</v>
      </c>
      <c r="BE2222" s="31">
        <f t="shared" si="7646"/>
        <v>0</v>
      </c>
      <c r="BF2222" s="31">
        <f t="shared" si="7647"/>
        <v>0</v>
      </c>
      <c r="BG2222" s="31">
        <f t="shared" si="7648"/>
        <v>0</v>
      </c>
      <c r="BH2222" s="31">
        <f t="shared" si="7565"/>
        <v>15199.334000000001</v>
      </c>
      <c r="BI2222" s="31">
        <f t="shared" si="7566"/>
        <v>0</v>
      </c>
      <c r="BJ2222" s="31">
        <f t="shared" si="7567"/>
        <v>0</v>
      </c>
      <c r="BK2222" s="31">
        <f t="shared" si="7649"/>
        <v>-182.27000000000001</v>
      </c>
      <c r="BL2222" s="31">
        <f t="shared" si="7650"/>
        <v>0</v>
      </c>
      <c r="BM2222" s="31">
        <f t="shared" si="7651"/>
        <v>0</v>
      </c>
      <c r="BN2222" s="31">
        <f t="shared" si="7568"/>
        <v>15017.064</v>
      </c>
      <c r="BO2222" s="31">
        <f t="shared" si="7569"/>
        <v>0</v>
      </c>
      <c r="BP2222" s="31">
        <f t="shared" si="7570"/>
        <v>0</v>
      </c>
      <c r="BQ2222" s="31">
        <f t="shared" si="7652"/>
        <v>0</v>
      </c>
      <c r="BR2222" s="31">
        <f t="shared" si="7653"/>
        <v>0</v>
      </c>
      <c r="BS2222" s="31">
        <f t="shared" si="7571"/>
        <v>15017.064</v>
      </c>
      <c r="BT2222" s="31">
        <f t="shared" si="7572"/>
        <v>0</v>
      </c>
      <c r="BU2222" s="31">
        <f t="shared" si="7573"/>
        <v>0</v>
      </c>
      <c r="BV2222" s="31">
        <f t="shared" si="7654"/>
        <v>0</v>
      </c>
      <c r="BW2222" s="31">
        <f t="shared" si="7655"/>
        <v>0</v>
      </c>
      <c r="BX2222" s="31">
        <f t="shared" si="7574"/>
        <v>15017.064</v>
      </c>
      <c r="BY2222" s="31">
        <f t="shared" si="7575"/>
        <v>0</v>
      </c>
      <c r="BZ2222" s="31">
        <f t="shared" si="7576"/>
        <v>0</v>
      </c>
      <c r="CA2222" s="31">
        <f t="shared" si="7656"/>
        <v>0</v>
      </c>
      <c r="CB2222" s="31">
        <f t="shared" si="7657"/>
        <v>0</v>
      </c>
      <c r="CC2222" s="31">
        <f t="shared" si="7658"/>
        <v>0</v>
      </c>
      <c r="CD2222" s="31">
        <f t="shared" ref="CD2222:CD2285" si="7660">BX2222+CA2222</f>
        <v>15017.064</v>
      </c>
      <c r="CE2222" s="31">
        <f t="shared" ref="CE2222:CE2285" si="7661">BY2222+CB2222</f>
        <v>0</v>
      </c>
      <c r="CF2222" s="31">
        <f t="shared" ref="CF2222:CF2285" si="7662">BZ2222+CC2222</f>
        <v>0</v>
      </c>
      <c r="CG2222" s="31">
        <f t="shared" si="7659"/>
        <v>0</v>
      </c>
      <c r="CH2222" s="24"/>
      <c r="CI2222" s="40"/>
    </row>
    <row r="2223" ht="15">
      <c r="A2223" s="41" t="s">
        <v>1289</v>
      </c>
      <c r="B2223" s="17">
        <v>410</v>
      </c>
      <c r="C2223" s="39"/>
      <c r="D2223" s="16"/>
      <c r="E2223" s="39" t="s">
        <v>85</v>
      </c>
      <c r="F2223" s="31"/>
      <c r="G2223" s="31"/>
      <c r="H2223" s="31"/>
      <c r="I2223" s="31"/>
      <c r="J2223" s="31"/>
      <c r="K2223" s="31"/>
      <c r="L2223" s="31"/>
      <c r="M2223" s="31"/>
      <c r="N2223" s="31"/>
      <c r="O2223" s="31">
        <f t="shared" si="7625"/>
        <v>15199.334000000001</v>
      </c>
      <c r="P2223" s="31">
        <f t="shared" si="7626"/>
        <v>0</v>
      </c>
      <c r="Q2223" s="31">
        <f t="shared" si="7627"/>
        <v>0</v>
      </c>
      <c r="R2223" s="31">
        <f t="shared" si="7544"/>
        <v>15199.334000000001</v>
      </c>
      <c r="S2223" s="31">
        <f t="shared" si="7545"/>
        <v>0</v>
      </c>
      <c r="T2223" s="31">
        <f t="shared" si="7546"/>
        <v>0</v>
      </c>
      <c r="U2223" s="31">
        <f t="shared" si="7628"/>
        <v>0</v>
      </c>
      <c r="V2223" s="31">
        <f t="shared" si="7629"/>
        <v>0</v>
      </c>
      <c r="W2223" s="31">
        <f t="shared" si="7630"/>
        <v>0</v>
      </c>
      <c r="X2223" s="31">
        <f t="shared" si="7547"/>
        <v>15199.334000000001</v>
      </c>
      <c r="Y2223" s="31">
        <f t="shared" si="7548"/>
        <v>0</v>
      </c>
      <c r="Z2223" s="31">
        <f t="shared" si="7549"/>
        <v>0</v>
      </c>
      <c r="AA2223" s="31">
        <f t="shared" si="7631"/>
        <v>0</v>
      </c>
      <c r="AB2223" s="31">
        <f t="shared" si="7632"/>
        <v>0</v>
      </c>
      <c r="AC2223" s="31">
        <f t="shared" si="7633"/>
        <v>0</v>
      </c>
      <c r="AD2223" s="31">
        <f t="shared" si="7550"/>
        <v>15199.334000000001</v>
      </c>
      <c r="AE2223" s="31">
        <f t="shared" si="7551"/>
        <v>0</v>
      </c>
      <c r="AF2223" s="31">
        <f t="shared" si="7552"/>
        <v>0</v>
      </c>
      <c r="AG2223" s="31">
        <f t="shared" si="7634"/>
        <v>0</v>
      </c>
      <c r="AH2223" s="31">
        <f t="shared" si="7635"/>
        <v>0</v>
      </c>
      <c r="AI2223" s="31">
        <f t="shared" si="7636"/>
        <v>0</v>
      </c>
      <c r="AJ2223" s="31">
        <f t="shared" si="7553"/>
        <v>15199.334000000001</v>
      </c>
      <c r="AK2223" s="31">
        <f t="shared" si="7554"/>
        <v>0</v>
      </c>
      <c r="AL2223" s="31">
        <f t="shared" si="7555"/>
        <v>0</v>
      </c>
      <c r="AM2223" s="31">
        <f t="shared" si="7637"/>
        <v>0</v>
      </c>
      <c r="AN2223" s="31">
        <f t="shared" si="7638"/>
        <v>0</v>
      </c>
      <c r="AO2223" s="31">
        <f t="shared" si="7639"/>
        <v>0</v>
      </c>
      <c r="AP2223" s="31">
        <f t="shared" si="7556"/>
        <v>15199.334000000001</v>
      </c>
      <c r="AQ2223" s="31">
        <f t="shared" si="7557"/>
        <v>0</v>
      </c>
      <c r="AR2223" s="31">
        <f t="shared" si="7558"/>
        <v>0</v>
      </c>
      <c r="AS2223" s="31">
        <f t="shared" si="7640"/>
        <v>0</v>
      </c>
      <c r="AT2223" s="31">
        <f t="shared" si="7641"/>
        <v>0</v>
      </c>
      <c r="AU2223" s="31">
        <f t="shared" si="7642"/>
        <v>0</v>
      </c>
      <c r="AV2223" s="31">
        <f t="shared" si="7559"/>
        <v>15199.334000000001</v>
      </c>
      <c r="AW2223" s="31">
        <f t="shared" si="7560"/>
        <v>0</v>
      </c>
      <c r="AX2223" s="31">
        <f t="shared" si="7561"/>
        <v>0</v>
      </c>
      <c r="AY2223" s="31">
        <f t="shared" si="7643"/>
        <v>0</v>
      </c>
      <c r="AZ2223" s="31">
        <f t="shared" si="7644"/>
        <v>0</v>
      </c>
      <c r="BA2223" s="31">
        <f t="shared" si="7645"/>
        <v>0</v>
      </c>
      <c r="BB2223" s="31">
        <f t="shared" si="7562"/>
        <v>15199.334000000001</v>
      </c>
      <c r="BC2223" s="31">
        <f t="shared" si="7563"/>
        <v>0</v>
      </c>
      <c r="BD2223" s="31">
        <f t="shared" si="7564"/>
        <v>0</v>
      </c>
      <c r="BE2223" s="31">
        <f t="shared" si="7646"/>
        <v>0</v>
      </c>
      <c r="BF2223" s="31">
        <f t="shared" si="7647"/>
        <v>0</v>
      </c>
      <c r="BG2223" s="31">
        <f t="shared" si="7648"/>
        <v>0</v>
      </c>
      <c r="BH2223" s="31">
        <f t="shared" si="7565"/>
        <v>15199.334000000001</v>
      </c>
      <c r="BI2223" s="31">
        <f t="shared" si="7566"/>
        <v>0</v>
      </c>
      <c r="BJ2223" s="31">
        <f t="shared" si="7567"/>
        <v>0</v>
      </c>
      <c r="BK2223" s="31">
        <f t="shared" si="7649"/>
        <v>-182.27000000000001</v>
      </c>
      <c r="BL2223" s="31">
        <f t="shared" si="7650"/>
        <v>0</v>
      </c>
      <c r="BM2223" s="31">
        <f t="shared" si="7651"/>
        <v>0</v>
      </c>
      <c r="BN2223" s="31">
        <f t="shared" si="7568"/>
        <v>15017.064</v>
      </c>
      <c r="BO2223" s="31">
        <f t="shared" si="7569"/>
        <v>0</v>
      </c>
      <c r="BP2223" s="31">
        <f t="shared" si="7570"/>
        <v>0</v>
      </c>
      <c r="BQ2223" s="31">
        <f t="shared" si="7652"/>
        <v>0</v>
      </c>
      <c r="BR2223" s="31">
        <f t="shared" si="7653"/>
        <v>0</v>
      </c>
      <c r="BS2223" s="31">
        <f t="shared" si="7571"/>
        <v>15017.064</v>
      </c>
      <c r="BT2223" s="31">
        <f t="shared" si="7572"/>
        <v>0</v>
      </c>
      <c r="BU2223" s="31">
        <f t="shared" si="7573"/>
        <v>0</v>
      </c>
      <c r="BV2223" s="31">
        <f t="shared" si="7654"/>
        <v>0</v>
      </c>
      <c r="BW2223" s="31">
        <f t="shared" si="7655"/>
        <v>0</v>
      </c>
      <c r="BX2223" s="31">
        <f t="shared" si="7574"/>
        <v>15017.064</v>
      </c>
      <c r="BY2223" s="31">
        <f t="shared" si="7575"/>
        <v>0</v>
      </c>
      <c r="BZ2223" s="31">
        <f t="shared" si="7576"/>
        <v>0</v>
      </c>
      <c r="CA2223" s="31">
        <f t="shared" si="7656"/>
        <v>0</v>
      </c>
      <c r="CB2223" s="31">
        <f t="shared" si="7657"/>
        <v>0</v>
      </c>
      <c r="CC2223" s="31">
        <f t="shared" si="7658"/>
        <v>0</v>
      </c>
      <c r="CD2223" s="31">
        <f t="shared" si="7660"/>
        <v>15017.064</v>
      </c>
      <c r="CE2223" s="31">
        <f t="shared" si="7661"/>
        <v>0</v>
      </c>
      <c r="CF2223" s="31">
        <f t="shared" si="7662"/>
        <v>0</v>
      </c>
      <c r="CG2223" s="31">
        <f t="shared" si="7659"/>
        <v>0</v>
      </c>
      <c r="CH2223" s="24"/>
      <c r="CI2223" s="40"/>
    </row>
    <row r="2224" ht="15">
      <c r="A2224" s="41" t="s">
        <v>1289</v>
      </c>
      <c r="B2224" s="17">
        <v>410</v>
      </c>
      <c r="C2224" s="16" t="s">
        <v>395</v>
      </c>
      <c r="D2224" s="16" t="s">
        <v>105</v>
      </c>
      <c r="E2224" s="39" t="s">
        <v>681</v>
      </c>
      <c r="F2224" s="31"/>
      <c r="G2224" s="31"/>
      <c r="H2224" s="31"/>
      <c r="I2224" s="31"/>
      <c r="J2224" s="31"/>
      <c r="K2224" s="31"/>
      <c r="L2224" s="31"/>
      <c r="M2224" s="31"/>
      <c r="N2224" s="31"/>
      <c r="O2224" s="31">
        <v>15199.334000000001</v>
      </c>
      <c r="P2224" s="31"/>
      <c r="Q2224" s="31"/>
      <c r="R2224" s="31">
        <f t="shared" si="7544"/>
        <v>15199.334000000001</v>
      </c>
      <c r="S2224" s="31">
        <f t="shared" si="7545"/>
        <v>0</v>
      </c>
      <c r="T2224" s="31">
        <f t="shared" si="7546"/>
        <v>0</v>
      </c>
      <c r="U2224" s="31"/>
      <c r="V2224" s="31"/>
      <c r="W2224" s="31"/>
      <c r="X2224" s="31">
        <f t="shared" si="7547"/>
        <v>15199.334000000001</v>
      </c>
      <c r="Y2224" s="31">
        <f t="shared" si="7548"/>
        <v>0</v>
      </c>
      <c r="Z2224" s="31">
        <f t="shared" si="7549"/>
        <v>0</v>
      </c>
      <c r="AA2224" s="31"/>
      <c r="AB2224" s="31"/>
      <c r="AC2224" s="31"/>
      <c r="AD2224" s="31">
        <f t="shared" si="7550"/>
        <v>15199.334000000001</v>
      </c>
      <c r="AE2224" s="31">
        <f t="shared" si="7551"/>
        <v>0</v>
      </c>
      <c r="AF2224" s="31">
        <f t="shared" si="7552"/>
        <v>0</v>
      </c>
      <c r="AG2224" s="31"/>
      <c r="AH2224" s="31"/>
      <c r="AI2224" s="31"/>
      <c r="AJ2224" s="31">
        <f t="shared" si="7553"/>
        <v>15199.334000000001</v>
      </c>
      <c r="AK2224" s="31">
        <f t="shared" si="7554"/>
        <v>0</v>
      </c>
      <c r="AL2224" s="31">
        <f t="shared" si="7555"/>
        <v>0</v>
      </c>
      <c r="AM2224" s="31"/>
      <c r="AN2224" s="31"/>
      <c r="AO2224" s="31"/>
      <c r="AP2224" s="31">
        <f t="shared" si="7556"/>
        <v>15199.334000000001</v>
      </c>
      <c r="AQ2224" s="31">
        <f t="shared" si="7557"/>
        <v>0</v>
      </c>
      <c r="AR2224" s="31">
        <f t="shared" si="7558"/>
        <v>0</v>
      </c>
      <c r="AS2224" s="31"/>
      <c r="AT2224" s="31"/>
      <c r="AU2224" s="31"/>
      <c r="AV2224" s="31">
        <f t="shared" si="7559"/>
        <v>15199.334000000001</v>
      </c>
      <c r="AW2224" s="31">
        <f t="shared" si="7560"/>
        <v>0</v>
      </c>
      <c r="AX2224" s="31">
        <f t="shared" si="7561"/>
        <v>0</v>
      </c>
      <c r="AY2224" s="31"/>
      <c r="AZ2224" s="31"/>
      <c r="BA2224" s="31"/>
      <c r="BB2224" s="31">
        <f t="shared" si="7562"/>
        <v>15199.334000000001</v>
      </c>
      <c r="BC2224" s="31">
        <f t="shared" si="7563"/>
        <v>0</v>
      </c>
      <c r="BD2224" s="31">
        <f t="shared" si="7564"/>
        <v>0</v>
      </c>
      <c r="BE2224" s="31"/>
      <c r="BF2224" s="31"/>
      <c r="BG2224" s="31"/>
      <c r="BH2224" s="31">
        <f t="shared" si="7565"/>
        <v>15199.334000000001</v>
      </c>
      <c r="BI2224" s="31">
        <f t="shared" si="7566"/>
        <v>0</v>
      </c>
      <c r="BJ2224" s="31">
        <f t="shared" si="7567"/>
        <v>0</v>
      </c>
      <c r="BK2224" s="31">
        <v>-182.27000000000001</v>
      </c>
      <c r="BL2224" s="31"/>
      <c r="BM2224" s="31"/>
      <c r="BN2224" s="31">
        <f t="shared" si="7568"/>
        <v>15017.064</v>
      </c>
      <c r="BO2224" s="31">
        <f t="shared" si="7569"/>
        <v>0</v>
      </c>
      <c r="BP2224" s="31">
        <f t="shared" si="7570"/>
        <v>0</v>
      </c>
      <c r="BQ2224" s="31"/>
      <c r="BR2224" s="31"/>
      <c r="BS2224" s="31">
        <f t="shared" si="7571"/>
        <v>15017.064</v>
      </c>
      <c r="BT2224" s="31">
        <f t="shared" si="7572"/>
        <v>0</v>
      </c>
      <c r="BU2224" s="31">
        <f t="shared" si="7573"/>
        <v>0</v>
      </c>
      <c r="BV2224" s="31"/>
      <c r="BW2224" s="31"/>
      <c r="BX2224" s="31">
        <f t="shared" si="7574"/>
        <v>15017.064</v>
      </c>
      <c r="BY2224" s="31">
        <f t="shared" si="7575"/>
        <v>0</v>
      </c>
      <c r="BZ2224" s="31">
        <f t="shared" si="7576"/>
        <v>0</v>
      </c>
      <c r="CA2224" s="31"/>
      <c r="CB2224" s="31"/>
      <c r="CC2224" s="31"/>
      <c r="CD2224" s="31">
        <f t="shared" si="7660"/>
        <v>15017.064</v>
      </c>
      <c r="CE2224" s="31">
        <f t="shared" si="7661"/>
        <v>0</v>
      </c>
      <c r="CF2224" s="31">
        <f t="shared" si="7662"/>
        <v>0</v>
      </c>
      <c r="CG2224" s="31"/>
      <c r="CH2224" s="24"/>
      <c r="CI2224" s="40"/>
    </row>
    <row r="2225" ht="57.700000000000003">
      <c r="A2225" s="41" t="s">
        <v>1291</v>
      </c>
      <c r="B2225" s="41"/>
      <c r="C2225" s="41"/>
      <c r="D2225" s="41"/>
      <c r="E2225" s="39" t="s">
        <v>1292</v>
      </c>
      <c r="F2225" s="31">
        <f t="shared" si="7619"/>
        <v>11301.9</v>
      </c>
      <c r="G2225" s="31">
        <f t="shared" si="7620"/>
        <v>0</v>
      </c>
      <c r="H2225" s="31">
        <f t="shared" si="7621"/>
        <v>0</v>
      </c>
      <c r="I2225" s="31">
        <f t="shared" si="7622"/>
        <v>-180.65199999999999</v>
      </c>
      <c r="J2225" s="31">
        <f t="shared" si="7623"/>
        <v>0</v>
      </c>
      <c r="K2225" s="31">
        <f t="shared" si="7624"/>
        <v>0</v>
      </c>
      <c r="L2225" s="31">
        <f t="shared" si="7541"/>
        <v>11121.248</v>
      </c>
      <c r="M2225" s="31">
        <f t="shared" si="7542"/>
        <v>0</v>
      </c>
      <c r="N2225" s="31">
        <f t="shared" si="7543"/>
        <v>0</v>
      </c>
      <c r="O2225" s="31">
        <f t="shared" si="7625"/>
        <v>0</v>
      </c>
      <c r="P2225" s="31">
        <f t="shared" si="7626"/>
        <v>0</v>
      </c>
      <c r="Q2225" s="31">
        <f t="shared" si="7627"/>
        <v>0</v>
      </c>
      <c r="R2225" s="31">
        <f t="shared" si="7544"/>
        <v>11121.248</v>
      </c>
      <c r="S2225" s="31">
        <f t="shared" si="7545"/>
        <v>0</v>
      </c>
      <c r="T2225" s="31">
        <f t="shared" si="7546"/>
        <v>0</v>
      </c>
      <c r="U2225" s="31">
        <f t="shared" si="7628"/>
        <v>0</v>
      </c>
      <c r="V2225" s="31">
        <f t="shared" si="7629"/>
        <v>0</v>
      </c>
      <c r="W2225" s="31">
        <f t="shared" si="7630"/>
        <v>0</v>
      </c>
      <c r="X2225" s="31">
        <f t="shared" si="7547"/>
        <v>11121.248</v>
      </c>
      <c r="Y2225" s="31">
        <f t="shared" si="7548"/>
        <v>0</v>
      </c>
      <c r="Z2225" s="31">
        <f t="shared" si="7549"/>
        <v>0</v>
      </c>
      <c r="AA2225" s="31">
        <f t="shared" si="7631"/>
        <v>0</v>
      </c>
      <c r="AB2225" s="31">
        <f t="shared" si="7632"/>
        <v>0</v>
      </c>
      <c r="AC2225" s="31">
        <f t="shared" si="7633"/>
        <v>0</v>
      </c>
      <c r="AD2225" s="31">
        <f t="shared" si="7550"/>
        <v>11121.248</v>
      </c>
      <c r="AE2225" s="31">
        <f t="shared" si="7551"/>
        <v>0</v>
      </c>
      <c r="AF2225" s="31">
        <f t="shared" si="7552"/>
        <v>0</v>
      </c>
      <c r="AG2225" s="31">
        <f t="shared" si="7634"/>
        <v>0</v>
      </c>
      <c r="AH2225" s="31">
        <f t="shared" si="7635"/>
        <v>0</v>
      </c>
      <c r="AI2225" s="31">
        <f t="shared" si="7636"/>
        <v>0</v>
      </c>
      <c r="AJ2225" s="31">
        <f t="shared" si="7553"/>
        <v>11121.248</v>
      </c>
      <c r="AK2225" s="31">
        <f t="shared" si="7554"/>
        <v>0</v>
      </c>
      <c r="AL2225" s="31">
        <f t="shared" si="7555"/>
        <v>0</v>
      </c>
      <c r="AM2225" s="31">
        <f t="shared" si="7637"/>
        <v>0</v>
      </c>
      <c r="AN2225" s="31">
        <f t="shared" si="7638"/>
        <v>0</v>
      </c>
      <c r="AO2225" s="31">
        <f t="shared" si="7639"/>
        <v>0</v>
      </c>
      <c r="AP2225" s="31">
        <f t="shared" si="7556"/>
        <v>11121.248</v>
      </c>
      <c r="AQ2225" s="31">
        <f t="shared" si="7557"/>
        <v>0</v>
      </c>
      <c r="AR2225" s="31">
        <f t="shared" si="7558"/>
        <v>0</v>
      </c>
      <c r="AS2225" s="31">
        <f t="shared" si="7640"/>
        <v>0</v>
      </c>
      <c r="AT2225" s="31">
        <f t="shared" si="7641"/>
        <v>0</v>
      </c>
      <c r="AU2225" s="31">
        <f t="shared" si="7642"/>
        <v>0</v>
      </c>
      <c r="AV2225" s="31">
        <f t="shared" si="7559"/>
        <v>11121.248</v>
      </c>
      <c r="AW2225" s="31">
        <f t="shared" si="7560"/>
        <v>0</v>
      </c>
      <c r="AX2225" s="31">
        <f t="shared" si="7561"/>
        <v>0</v>
      </c>
      <c r="AY2225" s="31">
        <f t="shared" si="7643"/>
        <v>0</v>
      </c>
      <c r="AZ2225" s="31">
        <f t="shared" si="7644"/>
        <v>0</v>
      </c>
      <c r="BA2225" s="31">
        <f t="shared" si="7645"/>
        <v>0</v>
      </c>
      <c r="BB2225" s="31">
        <f t="shared" si="7562"/>
        <v>11121.248</v>
      </c>
      <c r="BC2225" s="31">
        <f t="shared" si="7563"/>
        <v>0</v>
      </c>
      <c r="BD2225" s="31">
        <f t="shared" si="7564"/>
        <v>0</v>
      </c>
      <c r="BE2225" s="31">
        <f t="shared" si="7646"/>
        <v>0</v>
      </c>
      <c r="BF2225" s="31">
        <f t="shared" si="7647"/>
        <v>0</v>
      </c>
      <c r="BG2225" s="31">
        <f t="shared" si="7648"/>
        <v>0</v>
      </c>
      <c r="BH2225" s="31">
        <f t="shared" si="7565"/>
        <v>11121.248</v>
      </c>
      <c r="BI2225" s="31">
        <f t="shared" si="7566"/>
        <v>0</v>
      </c>
      <c r="BJ2225" s="31">
        <f t="shared" si="7567"/>
        <v>0</v>
      </c>
      <c r="BK2225" s="31">
        <f t="shared" si="7649"/>
        <v>-260.40100000000001</v>
      </c>
      <c r="BL2225" s="31">
        <f t="shared" si="7650"/>
        <v>421205.70000000001</v>
      </c>
      <c r="BM2225" s="31">
        <f t="shared" si="7651"/>
        <v>0</v>
      </c>
      <c r="BN2225" s="31">
        <f t="shared" si="7568"/>
        <v>10860.847</v>
      </c>
      <c r="BO2225" s="31">
        <f t="shared" si="7569"/>
        <v>421205.70000000001</v>
      </c>
      <c r="BP2225" s="31">
        <f t="shared" si="7570"/>
        <v>0</v>
      </c>
      <c r="BQ2225" s="31">
        <f t="shared" si="7652"/>
        <v>0</v>
      </c>
      <c r="BR2225" s="31">
        <f t="shared" si="7653"/>
        <v>-579.10000000000002</v>
      </c>
      <c r="BS2225" s="31">
        <f t="shared" si="7571"/>
        <v>10860.847</v>
      </c>
      <c r="BT2225" s="31">
        <f t="shared" si="7572"/>
        <v>420626.60000000003</v>
      </c>
      <c r="BU2225" s="31">
        <f t="shared" si="7573"/>
        <v>0</v>
      </c>
      <c r="BV2225" s="31">
        <f t="shared" si="7654"/>
        <v>0</v>
      </c>
      <c r="BW2225" s="31">
        <f t="shared" si="7655"/>
        <v>0</v>
      </c>
      <c r="BX2225" s="31">
        <f t="shared" si="7574"/>
        <v>10860.847</v>
      </c>
      <c r="BY2225" s="31">
        <f t="shared" si="7575"/>
        <v>420626.60000000003</v>
      </c>
      <c r="BZ2225" s="31">
        <f t="shared" si="7576"/>
        <v>0</v>
      </c>
      <c r="CA2225" s="31">
        <f t="shared" si="7656"/>
        <v>0</v>
      </c>
      <c r="CB2225" s="31">
        <f t="shared" si="7657"/>
        <v>0</v>
      </c>
      <c r="CC2225" s="31">
        <f t="shared" si="7658"/>
        <v>0</v>
      </c>
      <c r="CD2225" s="31">
        <f t="shared" si="7660"/>
        <v>10860.847</v>
      </c>
      <c r="CE2225" s="31">
        <f t="shared" si="7661"/>
        <v>420626.60000000003</v>
      </c>
      <c r="CF2225" s="31">
        <f t="shared" si="7662"/>
        <v>0</v>
      </c>
      <c r="CG2225" s="31">
        <f t="shared" si="7659"/>
        <v>0</v>
      </c>
      <c r="CH2225" s="24"/>
      <c r="CI2225" s="40"/>
      <c r="CO2225" s="1" t="s">
        <v>31</v>
      </c>
    </row>
    <row r="2226" ht="39.799999999999997">
      <c r="A2226" s="41" t="s">
        <v>1291</v>
      </c>
      <c r="B2226" s="41" t="s">
        <v>1288</v>
      </c>
      <c r="C2226" s="39"/>
      <c r="D2226" s="16"/>
      <c r="E2226" s="39" t="s">
        <v>84</v>
      </c>
      <c r="F2226" s="31">
        <f t="shared" si="7619"/>
        <v>11301.9</v>
      </c>
      <c r="G2226" s="31">
        <f t="shared" si="7620"/>
        <v>0</v>
      </c>
      <c r="H2226" s="31">
        <f t="shared" si="7621"/>
        <v>0</v>
      </c>
      <c r="I2226" s="31">
        <f t="shared" si="7622"/>
        <v>-180.65199999999999</v>
      </c>
      <c r="J2226" s="31">
        <f t="shared" si="7623"/>
        <v>0</v>
      </c>
      <c r="K2226" s="31">
        <f t="shared" si="7624"/>
        <v>0</v>
      </c>
      <c r="L2226" s="31">
        <f t="shared" si="7541"/>
        <v>11121.248</v>
      </c>
      <c r="M2226" s="31">
        <f t="shared" si="7542"/>
        <v>0</v>
      </c>
      <c r="N2226" s="31">
        <f t="shared" si="7543"/>
        <v>0</v>
      </c>
      <c r="O2226" s="31">
        <f t="shared" si="7625"/>
        <v>0</v>
      </c>
      <c r="P2226" s="31">
        <f t="shared" si="7626"/>
        <v>0</v>
      </c>
      <c r="Q2226" s="31">
        <f t="shared" si="7627"/>
        <v>0</v>
      </c>
      <c r="R2226" s="31">
        <f t="shared" si="7544"/>
        <v>11121.248</v>
      </c>
      <c r="S2226" s="31">
        <f t="shared" si="7545"/>
        <v>0</v>
      </c>
      <c r="T2226" s="31">
        <f t="shared" si="7546"/>
        <v>0</v>
      </c>
      <c r="U2226" s="31">
        <f t="shared" si="7628"/>
        <v>0</v>
      </c>
      <c r="V2226" s="31">
        <f t="shared" si="7629"/>
        <v>0</v>
      </c>
      <c r="W2226" s="31">
        <f t="shared" si="7630"/>
        <v>0</v>
      </c>
      <c r="X2226" s="31">
        <f t="shared" si="7547"/>
        <v>11121.248</v>
      </c>
      <c r="Y2226" s="31">
        <f t="shared" si="7548"/>
        <v>0</v>
      </c>
      <c r="Z2226" s="31">
        <f t="shared" si="7549"/>
        <v>0</v>
      </c>
      <c r="AA2226" s="31">
        <f t="shared" si="7631"/>
        <v>0</v>
      </c>
      <c r="AB2226" s="31">
        <f t="shared" si="7632"/>
        <v>0</v>
      </c>
      <c r="AC2226" s="31">
        <f t="shared" si="7633"/>
        <v>0</v>
      </c>
      <c r="AD2226" s="31">
        <f t="shared" si="7550"/>
        <v>11121.248</v>
      </c>
      <c r="AE2226" s="31">
        <f t="shared" si="7551"/>
        <v>0</v>
      </c>
      <c r="AF2226" s="31">
        <f t="shared" si="7552"/>
        <v>0</v>
      </c>
      <c r="AG2226" s="31">
        <f t="shared" si="7634"/>
        <v>0</v>
      </c>
      <c r="AH2226" s="31">
        <f t="shared" si="7635"/>
        <v>0</v>
      </c>
      <c r="AI2226" s="31">
        <f t="shared" si="7636"/>
        <v>0</v>
      </c>
      <c r="AJ2226" s="31">
        <f t="shared" si="7553"/>
        <v>11121.248</v>
      </c>
      <c r="AK2226" s="31">
        <f t="shared" si="7554"/>
        <v>0</v>
      </c>
      <c r="AL2226" s="31">
        <f t="shared" si="7555"/>
        <v>0</v>
      </c>
      <c r="AM2226" s="31">
        <f t="shared" si="7637"/>
        <v>0</v>
      </c>
      <c r="AN2226" s="31">
        <f t="shared" si="7638"/>
        <v>0</v>
      </c>
      <c r="AO2226" s="31">
        <f t="shared" si="7639"/>
        <v>0</v>
      </c>
      <c r="AP2226" s="31">
        <f t="shared" si="7556"/>
        <v>11121.248</v>
      </c>
      <c r="AQ2226" s="31">
        <f t="shared" si="7557"/>
        <v>0</v>
      </c>
      <c r="AR2226" s="31">
        <f t="shared" si="7558"/>
        <v>0</v>
      </c>
      <c r="AS2226" s="31">
        <f t="shared" si="7640"/>
        <v>0</v>
      </c>
      <c r="AT2226" s="31">
        <f t="shared" si="7641"/>
        <v>0</v>
      </c>
      <c r="AU2226" s="31">
        <f t="shared" si="7642"/>
        <v>0</v>
      </c>
      <c r="AV2226" s="31">
        <f t="shared" si="7559"/>
        <v>11121.248</v>
      </c>
      <c r="AW2226" s="31">
        <f t="shared" si="7560"/>
        <v>0</v>
      </c>
      <c r="AX2226" s="31">
        <f t="shared" si="7561"/>
        <v>0</v>
      </c>
      <c r="AY2226" s="31">
        <f t="shared" si="7643"/>
        <v>0</v>
      </c>
      <c r="AZ2226" s="31">
        <f t="shared" si="7644"/>
        <v>0</v>
      </c>
      <c r="BA2226" s="31">
        <f t="shared" si="7645"/>
        <v>0</v>
      </c>
      <c r="BB2226" s="31">
        <f t="shared" si="7562"/>
        <v>11121.248</v>
      </c>
      <c r="BC2226" s="31">
        <f t="shared" si="7563"/>
        <v>0</v>
      </c>
      <c r="BD2226" s="31">
        <f t="shared" si="7564"/>
        <v>0</v>
      </c>
      <c r="BE2226" s="31">
        <f t="shared" si="7646"/>
        <v>0</v>
      </c>
      <c r="BF2226" s="31">
        <f t="shared" si="7647"/>
        <v>0</v>
      </c>
      <c r="BG2226" s="31">
        <f t="shared" si="7648"/>
        <v>0</v>
      </c>
      <c r="BH2226" s="31">
        <f t="shared" si="7565"/>
        <v>11121.248</v>
      </c>
      <c r="BI2226" s="31">
        <f t="shared" si="7566"/>
        <v>0</v>
      </c>
      <c r="BJ2226" s="31">
        <f t="shared" si="7567"/>
        <v>0</v>
      </c>
      <c r="BK2226" s="31">
        <f t="shared" si="7649"/>
        <v>-260.40100000000001</v>
      </c>
      <c r="BL2226" s="31">
        <f t="shared" si="7650"/>
        <v>421205.70000000001</v>
      </c>
      <c r="BM2226" s="31">
        <f t="shared" si="7651"/>
        <v>0</v>
      </c>
      <c r="BN2226" s="31">
        <f t="shared" si="7568"/>
        <v>10860.847</v>
      </c>
      <c r="BO2226" s="31">
        <f t="shared" si="7569"/>
        <v>421205.70000000001</v>
      </c>
      <c r="BP2226" s="31">
        <f t="shared" si="7570"/>
        <v>0</v>
      </c>
      <c r="BQ2226" s="31">
        <f t="shared" si="7652"/>
        <v>0</v>
      </c>
      <c r="BR2226" s="31">
        <f t="shared" si="7653"/>
        <v>-579.10000000000002</v>
      </c>
      <c r="BS2226" s="31">
        <f t="shared" si="7571"/>
        <v>10860.847</v>
      </c>
      <c r="BT2226" s="31">
        <f t="shared" si="7572"/>
        <v>420626.60000000003</v>
      </c>
      <c r="BU2226" s="31">
        <f t="shared" si="7573"/>
        <v>0</v>
      </c>
      <c r="BV2226" s="31">
        <f t="shared" si="7654"/>
        <v>0</v>
      </c>
      <c r="BW2226" s="31">
        <f t="shared" si="7655"/>
        <v>0</v>
      </c>
      <c r="BX2226" s="31">
        <f t="shared" si="7574"/>
        <v>10860.847</v>
      </c>
      <c r="BY2226" s="31">
        <f t="shared" si="7575"/>
        <v>420626.60000000003</v>
      </c>
      <c r="BZ2226" s="31">
        <f t="shared" si="7576"/>
        <v>0</v>
      </c>
      <c r="CA2226" s="31">
        <f t="shared" si="7656"/>
        <v>0</v>
      </c>
      <c r="CB2226" s="31">
        <f t="shared" si="7657"/>
        <v>0</v>
      </c>
      <c r="CC2226" s="31">
        <f t="shared" si="7658"/>
        <v>0</v>
      </c>
      <c r="CD2226" s="31">
        <f t="shared" si="7660"/>
        <v>10860.847</v>
      </c>
      <c r="CE2226" s="31">
        <f t="shared" si="7661"/>
        <v>420626.60000000003</v>
      </c>
      <c r="CF2226" s="31">
        <f t="shared" si="7662"/>
        <v>0</v>
      </c>
      <c r="CG2226" s="31">
        <f t="shared" si="7659"/>
        <v>0</v>
      </c>
      <c r="CH2226" s="24"/>
      <c r="CI2226" s="40"/>
      <c r="CM2226" s="1" t="s">
        <v>29</v>
      </c>
    </row>
    <row r="2227" ht="15">
      <c r="A2227" s="41" t="s">
        <v>1291</v>
      </c>
      <c r="B2227" s="17">
        <v>410</v>
      </c>
      <c r="C2227" s="39"/>
      <c r="D2227" s="16"/>
      <c r="E2227" s="39" t="s">
        <v>85</v>
      </c>
      <c r="F2227" s="31">
        <f t="shared" si="7619"/>
        <v>11301.9</v>
      </c>
      <c r="G2227" s="31">
        <f t="shared" si="7620"/>
        <v>0</v>
      </c>
      <c r="H2227" s="31">
        <f t="shared" si="7621"/>
        <v>0</v>
      </c>
      <c r="I2227" s="31">
        <f t="shared" si="7622"/>
        <v>-180.65199999999999</v>
      </c>
      <c r="J2227" s="31">
        <f t="shared" si="7623"/>
        <v>0</v>
      </c>
      <c r="K2227" s="31">
        <f t="shared" si="7624"/>
        <v>0</v>
      </c>
      <c r="L2227" s="31">
        <f t="shared" si="7541"/>
        <v>11121.248</v>
      </c>
      <c r="M2227" s="31">
        <f t="shared" si="7542"/>
        <v>0</v>
      </c>
      <c r="N2227" s="31">
        <f t="shared" si="7543"/>
        <v>0</v>
      </c>
      <c r="O2227" s="31">
        <f t="shared" si="7625"/>
        <v>0</v>
      </c>
      <c r="P2227" s="31">
        <f t="shared" si="7626"/>
        <v>0</v>
      </c>
      <c r="Q2227" s="31">
        <f t="shared" si="7627"/>
        <v>0</v>
      </c>
      <c r="R2227" s="31">
        <f t="shared" si="7544"/>
        <v>11121.248</v>
      </c>
      <c r="S2227" s="31">
        <f t="shared" si="7545"/>
        <v>0</v>
      </c>
      <c r="T2227" s="31">
        <f t="shared" si="7546"/>
        <v>0</v>
      </c>
      <c r="U2227" s="31">
        <f t="shared" si="7628"/>
        <v>0</v>
      </c>
      <c r="V2227" s="31">
        <f t="shared" si="7629"/>
        <v>0</v>
      </c>
      <c r="W2227" s="31">
        <f t="shared" si="7630"/>
        <v>0</v>
      </c>
      <c r="X2227" s="31">
        <f t="shared" si="7547"/>
        <v>11121.248</v>
      </c>
      <c r="Y2227" s="31">
        <f t="shared" si="7548"/>
        <v>0</v>
      </c>
      <c r="Z2227" s="31">
        <f t="shared" si="7549"/>
        <v>0</v>
      </c>
      <c r="AA2227" s="31">
        <f t="shared" si="7631"/>
        <v>0</v>
      </c>
      <c r="AB2227" s="31">
        <f t="shared" si="7632"/>
        <v>0</v>
      </c>
      <c r="AC2227" s="31">
        <f t="shared" si="7633"/>
        <v>0</v>
      </c>
      <c r="AD2227" s="31">
        <f t="shared" si="7550"/>
        <v>11121.248</v>
      </c>
      <c r="AE2227" s="31">
        <f t="shared" si="7551"/>
        <v>0</v>
      </c>
      <c r="AF2227" s="31">
        <f t="shared" si="7552"/>
        <v>0</v>
      </c>
      <c r="AG2227" s="31">
        <f t="shared" si="7634"/>
        <v>0</v>
      </c>
      <c r="AH2227" s="31">
        <f t="shared" si="7635"/>
        <v>0</v>
      </c>
      <c r="AI2227" s="31">
        <f t="shared" si="7636"/>
        <v>0</v>
      </c>
      <c r="AJ2227" s="31">
        <f t="shared" si="7553"/>
        <v>11121.248</v>
      </c>
      <c r="AK2227" s="31">
        <f t="shared" si="7554"/>
        <v>0</v>
      </c>
      <c r="AL2227" s="31">
        <f t="shared" si="7555"/>
        <v>0</v>
      </c>
      <c r="AM2227" s="31">
        <f t="shared" si="7637"/>
        <v>0</v>
      </c>
      <c r="AN2227" s="31">
        <f t="shared" si="7638"/>
        <v>0</v>
      </c>
      <c r="AO2227" s="31">
        <f t="shared" si="7639"/>
        <v>0</v>
      </c>
      <c r="AP2227" s="31">
        <f t="shared" si="7556"/>
        <v>11121.248</v>
      </c>
      <c r="AQ2227" s="31">
        <f t="shared" si="7557"/>
        <v>0</v>
      </c>
      <c r="AR2227" s="31">
        <f t="shared" si="7558"/>
        <v>0</v>
      </c>
      <c r="AS2227" s="31">
        <f t="shared" si="7640"/>
        <v>0</v>
      </c>
      <c r="AT2227" s="31">
        <f t="shared" si="7641"/>
        <v>0</v>
      </c>
      <c r="AU2227" s="31">
        <f t="shared" si="7642"/>
        <v>0</v>
      </c>
      <c r="AV2227" s="31">
        <f t="shared" si="7559"/>
        <v>11121.248</v>
      </c>
      <c r="AW2227" s="31">
        <f t="shared" si="7560"/>
        <v>0</v>
      </c>
      <c r="AX2227" s="31">
        <f t="shared" si="7561"/>
        <v>0</v>
      </c>
      <c r="AY2227" s="31">
        <f t="shared" si="7643"/>
        <v>0</v>
      </c>
      <c r="AZ2227" s="31">
        <f t="shared" si="7644"/>
        <v>0</v>
      </c>
      <c r="BA2227" s="31">
        <f t="shared" si="7645"/>
        <v>0</v>
      </c>
      <c r="BB2227" s="31">
        <f t="shared" si="7562"/>
        <v>11121.248</v>
      </c>
      <c r="BC2227" s="31">
        <f t="shared" si="7563"/>
        <v>0</v>
      </c>
      <c r="BD2227" s="31">
        <f t="shared" si="7564"/>
        <v>0</v>
      </c>
      <c r="BE2227" s="31">
        <f t="shared" si="7646"/>
        <v>0</v>
      </c>
      <c r="BF2227" s="31">
        <f t="shared" si="7647"/>
        <v>0</v>
      </c>
      <c r="BG2227" s="31">
        <f t="shared" si="7648"/>
        <v>0</v>
      </c>
      <c r="BH2227" s="31">
        <f t="shared" si="7565"/>
        <v>11121.248</v>
      </c>
      <c r="BI2227" s="31">
        <f t="shared" si="7566"/>
        <v>0</v>
      </c>
      <c r="BJ2227" s="31">
        <f t="shared" si="7567"/>
        <v>0</v>
      </c>
      <c r="BK2227" s="31">
        <f t="shared" si="7649"/>
        <v>-260.40100000000001</v>
      </c>
      <c r="BL2227" s="31">
        <f t="shared" si="7650"/>
        <v>421205.70000000001</v>
      </c>
      <c r="BM2227" s="31">
        <f t="shared" si="7651"/>
        <v>0</v>
      </c>
      <c r="BN2227" s="31">
        <f t="shared" si="7568"/>
        <v>10860.847</v>
      </c>
      <c r="BO2227" s="31">
        <f t="shared" si="7569"/>
        <v>421205.70000000001</v>
      </c>
      <c r="BP2227" s="31">
        <f t="shared" si="7570"/>
        <v>0</v>
      </c>
      <c r="BQ2227" s="31">
        <f t="shared" si="7652"/>
        <v>0</v>
      </c>
      <c r="BR2227" s="31">
        <f t="shared" si="7653"/>
        <v>-579.10000000000002</v>
      </c>
      <c r="BS2227" s="31">
        <f t="shared" si="7571"/>
        <v>10860.847</v>
      </c>
      <c r="BT2227" s="31">
        <f t="shared" si="7572"/>
        <v>420626.60000000003</v>
      </c>
      <c r="BU2227" s="31">
        <f t="shared" si="7573"/>
        <v>0</v>
      </c>
      <c r="BV2227" s="31">
        <f t="shared" si="7654"/>
        <v>0</v>
      </c>
      <c r="BW2227" s="31">
        <f t="shared" si="7655"/>
        <v>0</v>
      </c>
      <c r="BX2227" s="31">
        <f t="shared" si="7574"/>
        <v>10860.847</v>
      </c>
      <c r="BY2227" s="31">
        <f t="shared" si="7575"/>
        <v>420626.60000000003</v>
      </c>
      <c r="BZ2227" s="31">
        <f t="shared" si="7576"/>
        <v>0</v>
      </c>
      <c r="CA2227" s="31">
        <f t="shared" si="7656"/>
        <v>0</v>
      </c>
      <c r="CB2227" s="31">
        <f t="shared" si="7657"/>
        <v>0</v>
      </c>
      <c r="CC2227" s="31">
        <f t="shared" si="7658"/>
        <v>0</v>
      </c>
      <c r="CD2227" s="31">
        <f t="shared" si="7660"/>
        <v>10860.847</v>
      </c>
      <c r="CE2227" s="31">
        <f t="shared" si="7661"/>
        <v>420626.60000000003</v>
      </c>
      <c r="CF2227" s="31">
        <f t="shared" si="7662"/>
        <v>0</v>
      </c>
      <c r="CG2227" s="31">
        <f t="shared" si="7659"/>
        <v>0</v>
      </c>
      <c r="CH2227" s="24"/>
      <c r="CI2227" s="40"/>
      <c r="CN2227" s="1" t="s">
        <v>30</v>
      </c>
    </row>
    <row r="2228" ht="15">
      <c r="A2228" s="41" t="s">
        <v>1291</v>
      </c>
      <c r="B2228" s="17">
        <v>410</v>
      </c>
      <c r="C2228" s="16" t="s">
        <v>395</v>
      </c>
      <c r="D2228" s="16" t="s">
        <v>105</v>
      </c>
      <c r="E2228" s="39" t="s">
        <v>681</v>
      </c>
      <c r="F2228" s="31">
        <v>11301.9</v>
      </c>
      <c r="G2228" s="31"/>
      <c r="H2228" s="31"/>
      <c r="I2228" s="31">
        <v>-180.65199999999999</v>
      </c>
      <c r="J2228" s="31"/>
      <c r="K2228" s="31"/>
      <c r="L2228" s="31">
        <f t="shared" si="7541"/>
        <v>11121.248</v>
      </c>
      <c r="M2228" s="31">
        <f t="shared" si="7542"/>
        <v>0</v>
      </c>
      <c r="N2228" s="31">
        <f t="shared" si="7543"/>
        <v>0</v>
      </c>
      <c r="O2228" s="31"/>
      <c r="P2228" s="31"/>
      <c r="Q2228" s="31"/>
      <c r="R2228" s="31">
        <f t="shared" si="7544"/>
        <v>11121.248</v>
      </c>
      <c r="S2228" s="31">
        <f t="shared" si="7545"/>
        <v>0</v>
      </c>
      <c r="T2228" s="31">
        <f t="shared" si="7546"/>
        <v>0</v>
      </c>
      <c r="U2228" s="31"/>
      <c r="V2228" s="31"/>
      <c r="W2228" s="31"/>
      <c r="X2228" s="31">
        <f t="shared" si="7547"/>
        <v>11121.248</v>
      </c>
      <c r="Y2228" s="31">
        <f t="shared" si="7548"/>
        <v>0</v>
      </c>
      <c r="Z2228" s="31">
        <f t="shared" si="7549"/>
        <v>0</v>
      </c>
      <c r="AA2228" s="31"/>
      <c r="AB2228" s="31"/>
      <c r="AC2228" s="31"/>
      <c r="AD2228" s="31">
        <f t="shared" si="7550"/>
        <v>11121.248</v>
      </c>
      <c r="AE2228" s="31">
        <f t="shared" si="7551"/>
        <v>0</v>
      </c>
      <c r="AF2228" s="31">
        <f t="shared" si="7552"/>
        <v>0</v>
      </c>
      <c r="AG2228" s="31"/>
      <c r="AH2228" s="31"/>
      <c r="AI2228" s="31"/>
      <c r="AJ2228" s="31">
        <f t="shared" si="7553"/>
        <v>11121.248</v>
      </c>
      <c r="AK2228" s="31">
        <f t="shared" si="7554"/>
        <v>0</v>
      </c>
      <c r="AL2228" s="31">
        <f t="shared" si="7555"/>
        <v>0</v>
      </c>
      <c r="AM2228" s="31"/>
      <c r="AN2228" s="31"/>
      <c r="AO2228" s="31"/>
      <c r="AP2228" s="31">
        <f t="shared" si="7556"/>
        <v>11121.248</v>
      </c>
      <c r="AQ2228" s="31">
        <f t="shared" si="7557"/>
        <v>0</v>
      </c>
      <c r="AR2228" s="31">
        <f t="shared" si="7558"/>
        <v>0</v>
      </c>
      <c r="AS2228" s="31"/>
      <c r="AT2228" s="31"/>
      <c r="AU2228" s="31"/>
      <c r="AV2228" s="31">
        <f t="shared" si="7559"/>
        <v>11121.248</v>
      </c>
      <c r="AW2228" s="31">
        <f t="shared" si="7560"/>
        <v>0</v>
      </c>
      <c r="AX2228" s="31">
        <f t="shared" si="7561"/>
        <v>0</v>
      </c>
      <c r="AY2228" s="31"/>
      <c r="AZ2228" s="31"/>
      <c r="BA2228" s="31"/>
      <c r="BB2228" s="31">
        <f t="shared" si="7562"/>
        <v>11121.248</v>
      </c>
      <c r="BC2228" s="31">
        <f t="shared" si="7563"/>
        <v>0</v>
      </c>
      <c r="BD2228" s="31">
        <f t="shared" si="7564"/>
        <v>0</v>
      </c>
      <c r="BE2228" s="31"/>
      <c r="BF2228" s="31"/>
      <c r="BG2228" s="31"/>
      <c r="BH2228" s="31">
        <f t="shared" si="7565"/>
        <v>11121.248</v>
      </c>
      <c r="BI2228" s="31">
        <f t="shared" si="7566"/>
        <v>0</v>
      </c>
      <c r="BJ2228" s="31">
        <f t="shared" si="7567"/>
        <v>0</v>
      </c>
      <c r="BK2228" s="31">
        <v>-260.40100000000001</v>
      </c>
      <c r="BL2228" s="31">
        <v>421205.70000000001</v>
      </c>
      <c r="BM2228" s="31"/>
      <c r="BN2228" s="31">
        <f t="shared" si="7568"/>
        <v>10860.847</v>
      </c>
      <c r="BO2228" s="31">
        <f t="shared" si="7569"/>
        <v>421205.70000000001</v>
      </c>
      <c r="BP2228" s="31">
        <f t="shared" si="7570"/>
        <v>0</v>
      </c>
      <c r="BQ2228" s="31"/>
      <c r="BR2228" s="31">
        <v>-579.10000000000002</v>
      </c>
      <c r="BS2228" s="31">
        <f t="shared" si="7571"/>
        <v>10860.847</v>
      </c>
      <c r="BT2228" s="31">
        <f t="shared" si="7572"/>
        <v>420626.60000000003</v>
      </c>
      <c r="BU2228" s="31">
        <f t="shared" si="7573"/>
        <v>0</v>
      </c>
      <c r="BV2228" s="31"/>
      <c r="BW2228" s="31"/>
      <c r="BX2228" s="31">
        <f t="shared" si="7574"/>
        <v>10860.847</v>
      </c>
      <c r="BY2228" s="31">
        <f t="shared" si="7575"/>
        <v>420626.60000000003</v>
      </c>
      <c r="BZ2228" s="31">
        <f t="shared" si="7576"/>
        <v>0</v>
      </c>
      <c r="CA2228" s="31"/>
      <c r="CB2228" s="31"/>
      <c r="CC2228" s="31"/>
      <c r="CD2228" s="31">
        <f t="shared" si="7660"/>
        <v>10860.847</v>
      </c>
      <c r="CE2228" s="31">
        <f t="shared" si="7661"/>
        <v>420626.60000000003</v>
      </c>
      <c r="CF2228" s="31">
        <f t="shared" si="7662"/>
        <v>0</v>
      </c>
      <c r="CG2228" s="31"/>
      <c r="CH2228" s="24"/>
      <c r="CI2228" s="40">
        <v>71</v>
      </c>
    </row>
    <row r="2229" ht="29.850000000000001">
      <c r="A2229" s="41" t="s">
        <v>1293</v>
      </c>
      <c r="B2229" s="41"/>
      <c r="C2229" s="39"/>
      <c r="D2229" s="16"/>
      <c r="E2229" s="39" t="s">
        <v>1294</v>
      </c>
      <c r="F2229" s="31">
        <f t="shared" si="7619"/>
        <v>0</v>
      </c>
      <c r="G2229" s="31">
        <f t="shared" si="7620"/>
        <v>0</v>
      </c>
      <c r="H2229" s="31">
        <f t="shared" si="7621"/>
        <v>0</v>
      </c>
      <c r="I2229" s="31">
        <f t="shared" si="7622"/>
        <v>0</v>
      </c>
      <c r="J2229" s="31">
        <f t="shared" si="7623"/>
        <v>0</v>
      </c>
      <c r="K2229" s="31">
        <f t="shared" si="7624"/>
        <v>0</v>
      </c>
      <c r="L2229" s="31">
        <f t="shared" si="7541"/>
        <v>0</v>
      </c>
      <c r="M2229" s="31">
        <f t="shared" si="7542"/>
        <v>0</v>
      </c>
      <c r="N2229" s="31">
        <f t="shared" si="7543"/>
        <v>0</v>
      </c>
      <c r="O2229" s="31">
        <f t="shared" si="7625"/>
        <v>2699.0189999999998</v>
      </c>
      <c r="P2229" s="31">
        <f t="shared" si="7626"/>
        <v>0</v>
      </c>
      <c r="Q2229" s="31">
        <f t="shared" si="7627"/>
        <v>0</v>
      </c>
      <c r="R2229" s="31">
        <f t="shared" si="7544"/>
        <v>2699.0189999999998</v>
      </c>
      <c r="S2229" s="31">
        <f t="shared" si="7545"/>
        <v>0</v>
      </c>
      <c r="T2229" s="31">
        <f t="shared" si="7546"/>
        <v>0</v>
      </c>
      <c r="U2229" s="31">
        <f t="shared" si="7628"/>
        <v>0</v>
      </c>
      <c r="V2229" s="31">
        <f t="shared" si="7629"/>
        <v>0</v>
      </c>
      <c r="W2229" s="31">
        <f t="shared" si="7630"/>
        <v>0</v>
      </c>
      <c r="X2229" s="31">
        <f t="shared" si="7547"/>
        <v>2699.0189999999998</v>
      </c>
      <c r="Y2229" s="31">
        <f t="shared" si="7548"/>
        <v>0</v>
      </c>
      <c r="Z2229" s="31">
        <f t="shared" si="7549"/>
        <v>0</v>
      </c>
      <c r="AA2229" s="31">
        <f t="shared" si="7631"/>
        <v>0</v>
      </c>
      <c r="AB2229" s="31">
        <f t="shared" si="7632"/>
        <v>0</v>
      </c>
      <c r="AC2229" s="31">
        <f t="shared" si="7633"/>
        <v>0</v>
      </c>
      <c r="AD2229" s="31">
        <f t="shared" si="7550"/>
        <v>2699.0189999999998</v>
      </c>
      <c r="AE2229" s="31">
        <f t="shared" si="7551"/>
        <v>0</v>
      </c>
      <c r="AF2229" s="31">
        <f t="shared" si="7552"/>
        <v>0</v>
      </c>
      <c r="AG2229" s="31">
        <f t="shared" si="7634"/>
        <v>0</v>
      </c>
      <c r="AH2229" s="31">
        <f t="shared" si="7635"/>
        <v>0</v>
      </c>
      <c r="AI2229" s="31">
        <f t="shared" si="7636"/>
        <v>0</v>
      </c>
      <c r="AJ2229" s="31">
        <f t="shared" si="7553"/>
        <v>2699.0189999999998</v>
      </c>
      <c r="AK2229" s="31">
        <f t="shared" si="7554"/>
        <v>0</v>
      </c>
      <c r="AL2229" s="31">
        <f t="shared" si="7555"/>
        <v>0</v>
      </c>
      <c r="AM2229" s="31">
        <f t="shared" si="7637"/>
        <v>0</v>
      </c>
      <c r="AN2229" s="31">
        <f t="shared" si="7638"/>
        <v>0</v>
      </c>
      <c r="AO2229" s="31">
        <f t="shared" si="7639"/>
        <v>0</v>
      </c>
      <c r="AP2229" s="31">
        <f t="shared" si="7556"/>
        <v>2699.0189999999998</v>
      </c>
      <c r="AQ2229" s="31">
        <f t="shared" si="7557"/>
        <v>0</v>
      </c>
      <c r="AR2229" s="31">
        <f t="shared" si="7558"/>
        <v>0</v>
      </c>
      <c r="AS2229" s="31">
        <f t="shared" si="7640"/>
        <v>0</v>
      </c>
      <c r="AT2229" s="31">
        <f t="shared" si="7641"/>
        <v>0</v>
      </c>
      <c r="AU2229" s="31">
        <f t="shared" si="7642"/>
        <v>0</v>
      </c>
      <c r="AV2229" s="31">
        <f t="shared" si="7559"/>
        <v>2699.0189999999998</v>
      </c>
      <c r="AW2229" s="31">
        <f t="shared" si="7560"/>
        <v>0</v>
      </c>
      <c r="AX2229" s="31">
        <f t="shared" si="7561"/>
        <v>0</v>
      </c>
      <c r="AY2229" s="31">
        <f t="shared" si="7643"/>
        <v>0</v>
      </c>
      <c r="AZ2229" s="31">
        <f t="shared" si="7644"/>
        <v>0</v>
      </c>
      <c r="BA2229" s="31">
        <f t="shared" si="7645"/>
        <v>0</v>
      </c>
      <c r="BB2229" s="31">
        <f t="shared" si="7562"/>
        <v>2699.0189999999998</v>
      </c>
      <c r="BC2229" s="31">
        <f t="shared" si="7563"/>
        <v>0</v>
      </c>
      <c r="BD2229" s="31">
        <f t="shared" si="7564"/>
        <v>0</v>
      </c>
      <c r="BE2229" s="31">
        <f t="shared" si="7646"/>
        <v>0</v>
      </c>
      <c r="BF2229" s="31">
        <f t="shared" si="7647"/>
        <v>0</v>
      </c>
      <c r="BG2229" s="31">
        <f t="shared" si="7648"/>
        <v>0</v>
      </c>
      <c r="BH2229" s="31">
        <f t="shared" si="7565"/>
        <v>2699.0189999999998</v>
      </c>
      <c r="BI2229" s="31">
        <f t="shared" si="7566"/>
        <v>0</v>
      </c>
      <c r="BJ2229" s="31">
        <f t="shared" si="7567"/>
        <v>0</v>
      </c>
      <c r="BK2229" s="31">
        <f t="shared" si="7649"/>
        <v>0</v>
      </c>
      <c r="BL2229" s="31">
        <f t="shared" si="7650"/>
        <v>0</v>
      </c>
      <c r="BM2229" s="31">
        <f t="shared" si="7651"/>
        <v>0</v>
      </c>
      <c r="BN2229" s="31">
        <f t="shared" si="7568"/>
        <v>2699.0189999999998</v>
      </c>
      <c r="BO2229" s="31">
        <f t="shared" si="7569"/>
        <v>0</v>
      </c>
      <c r="BP2229" s="31">
        <f t="shared" si="7570"/>
        <v>0</v>
      </c>
      <c r="BQ2229" s="31">
        <f t="shared" si="7652"/>
        <v>0</v>
      </c>
      <c r="BR2229" s="31">
        <f t="shared" si="7653"/>
        <v>0</v>
      </c>
      <c r="BS2229" s="31">
        <f t="shared" si="7571"/>
        <v>2699.0189999999998</v>
      </c>
      <c r="BT2229" s="31">
        <f t="shared" si="7572"/>
        <v>0</v>
      </c>
      <c r="BU2229" s="31">
        <f t="shared" si="7573"/>
        <v>0</v>
      </c>
      <c r="BV2229" s="31">
        <f t="shared" si="7654"/>
        <v>0</v>
      </c>
      <c r="BW2229" s="31">
        <f t="shared" si="7655"/>
        <v>0</v>
      </c>
      <c r="BX2229" s="31">
        <f t="shared" si="7574"/>
        <v>2699.0189999999998</v>
      </c>
      <c r="BY2229" s="31">
        <f t="shared" si="7575"/>
        <v>0</v>
      </c>
      <c r="BZ2229" s="31">
        <f t="shared" si="7576"/>
        <v>0</v>
      </c>
      <c r="CA2229" s="31">
        <f t="shared" si="7656"/>
        <v>0</v>
      </c>
      <c r="CB2229" s="31">
        <f t="shared" si="7657"/>
        <v>0</v>
      </c>
      <c r="CC2229" s="31">
        <f t="shared" si="7658"/>
        <v>0</v>
      </c>
      <c r="CD2229" s="31">
        <f t="shared" si="7660"/>
        <v>2699.0189999999998</v>
      </c>
      <c r="CE2229" s="31">
        <f t="shared" si="7661"/>
        <v>0</v>
      </c>
      <c r="CF2229" s="31">
        <f t="shared" si="7662"/>
        <v>0</v>
      </c>
      <c r="CG2229" s="31">
        <f t="shared" si="7659"/>
        <v>0</v>
      </c>
      <c r="CH2229" s="24"/>
      <c r="CI2229" s="40"/>
      <c r="CO2229" s="1" t="s">
        <v>31</v>
      </c>
    </row>
    <row r="2230" ht="39.799999999999997">
      <c r="A2230" s="41" t="s">
        <v>1293</v>
      </c>
      <c r="B2230" s="41" t="s">
        <v>1288</v>
      </c>
      <c r="C2230" s="39"/>
      <c r="D2230" s="16"/>
      <c r="E2230" s="39" t="s">
        <v>84</v>
      </c>
      <c r="F2230" s="31">
        <f t="shared" si="7619"/>
        <v>0</v>
      </c>
      <c r="G2230" s="31">
        <f t="shared" si="7620"/>
        <v>0</v>
      </c>
      <c r="H2230" s="31">
        <f t="shared" si="7621"/>
        <v>0</v>
      </c>
      <c r="I2230" s="31">
        <f t="shared" si="7622"/>
        <v>0</v>
      </c>
      <c r="J2230" s="31">
        <f t="shared" si="7623"/>
        <v>0</v>
      </c>
      <c r="K2230" s="31">
        <f t="shared" si="7624"/>
        <v>0</v>
      </c>
      <c r="L2230" s="31">
        <f t="shared" si="7541"/>
        <v>0</v>
      </c>
      <c r="M2230" s="31">
        <f t="shared" si="7542"/>
        <v>0</v>
      </c>
      <c r="N2230" s="31">
        <f t="shared" si="7543"/>
        <v>0</v>
      </c>
      <c r="O2230" s="31">
        <f t="shared" si="7625"/>
        <v>2699.0189999999998</v>
      </c>
      <c r="P2230" s="31">
        <f t="shared" si="7626"/>
        <v>0</v>
      </c>
      <c r="Q2230" s="31">
        <f t="shared" si="7627"/>
        <v>0</v>
      </c>
      <c r="R2230" s="31">
        <f t="shared" si="7544"/>
        <v>2699.0189999999998</v>
      </c>
      <c r="S2230" s="31">
        <f t="shared" si="7545"/>
        <v>0</v>
      </c>
      <c r="T2230" s="31">
        <f t="shared" si="7546"/>
        <v>0</v>
      </c>
      <c r="U2230" s="31">
        <f t="shared" si="7628"/>
        <v>0</v>
      </c>
      <c r="V2230" s="31">
        <f t="shared" si="7629"/>
        <v>0</v>
      </c>
      <c r="W2230" s="31">
        <f t="shared" si="7630"/>
        <v>0</v>
      </c>
      <c r="X2230" s="31">
        <f t="shared" si="7547"/>
        <v>2699.0189999999998</v>
      </c>
      <c r="Y2230" s="31">
        <f t="shared" si="7548"/>
        <v>0</v>
      </c>
      <c r="Z2230" s="31">
        <f t="shared" si="7549"/>
        <v>0</v>
      </c>
      <c r="AA2230" s="31">
        <f t="shared" si="7631"/>
        <v>0</v>
      </c>
      <c r="AB2230" s="31">
        <f t="shared" si="7632"/>
        <v>0</v>
      </c>
      <c r="AC2230" s="31">
        <f t="shared" si="7633"/>
        <v>0</v>
      </c>
      <c r="AD2230" s="31">
        <f t="shared" si="7550"/>
        <v>2699.0189999999998</v>
      </c>
      <c r="AE2230" s="31">
        <f t="shared" si="7551"/>
        <v>0</v>
      </c>
      <c r="AF2230" s="31">
        <f t="shared" si="7552"/>
        <v>0</v>
      </c>
      <c r="AG2230" s="31">
        <f t="shared" si="7634"/>
        <v>0</v>
      </c>
      <c r="AH2230" s="31">
        <f t="shared" si="7635"/>
        <v>0</v>
      </c>
      <c r="AI2230" s="31">
        <f t="shared" si="7636"/>
        <v>0</v>
      </c>
      <c r="AJ2230" s="31">
        <f t="shared" si="7553"/>
        <v>2699.0189999999998</v>
      </c>
      <c r="AK2230" s="31">
        <f t="shared" si="7554"/>
        <v>0</v>
      </c>
      <c r="AL2230" s="31">
        <f t="shared" si="7555"/>
        <v>0</v>
      </c>
      <c r="AM2230" s="31">
        <f t="shared" si="7637"/>
        <v>0</v>
      </c>
      <c r="AN2230" s="31">
        <f t="shared" si="7638"/>
        <v>0</v>
      </c>
      <c r="AO2230" s="31">
        <f t="shared" si="7639"/>
        <v>0</v>
      </c>
      <c r="AP2230" s="31">
        <f t="shared" si="7556"/>
        <v>2699.0189999999998</v>
      </c>
      <c r="AQ2230" s="31">
        <f t="shared" si="7557"/>
        <v>0</v>
      </c>
      <c r="AR2230" s="31">
        <f t="shared" si="7558"/>
        <v>0</v>
      </c>
      <c r="AS2230" s="31">
        <f t="shared" si="7640"/>
        <v>0</v>
      </c>
      <c r="AT2230" s="31">
        <f t="shared" si="7641"/>
        <v>0</v>
      </c>
      <c r="AU2230" s="31">
        <f t="shared" si="7642"/>
        <v>0</v>
      </c>
      <c r="AV2230" s="31">
        <f t="shared" si="7559"/>
        <v>2699.0189999999998</v>
      </c>
      <c r="AW2230" s="31">
        <f t="shared" si="7560"/>
        <v>0</v>
      </c>
      <c r="AX2230" s="31">
        <f t="shared" si="7561"/>
        <v>0</v>
      </c>
      <c r="AY2230" s="31">
        <f t="shared" si="7643"/>
        <v>0</v>
      </c>
      <c r="AZ2230" s="31">
        <f t="shared" si="7644"/>
        <v>0</v>
      </c>
      <c r="BA2230" s="31">
        <f t="shared" si="7645"/>
        <v>0</v>
      </c>
      <c r="BB2230" s="31">
        <f t="shared" si="7562"/>
        <v>2699.0189999999998</v>
      </c>
      <c r="BC2230" s="31">
        <f t="shared" si="7563"/>
        <v>0</v>
      </c>
      <c r="BD2230" s="31">
        <f t="shared" si="7564"/>
        <v>0</v>
      </c>
      <c r="BE2230" s="31">
        <f t="shared" si="7646"/>
        <v>0</v>
      </c>
      <c r="BF2230" s="31">
        <f t="shared" si="7647"/>
        <v>0</v>
      </c>
      <c r="BG2230" s="31">
        <f t="shared" si="7648"/>
        <v>0</v>
      </c>
      <c r="BH2230" s="31">
        <f t="shared" si="7565"/>
        <v>2699.0189999999998</v>
      </c>
      <c r="BI2230" s="31">
        <f t="shared" si="7566"/>
        <v>0</v>
      </c>
      <c r="BJ2230" s="31">
        <f t="shared" si="7567"/>
        <v>0</v>
      </c>
      <c r="BK2230" s="31">
        <f t="shared" si="7649"/>
        <v>0</v>
      </c>
      <c r="BL2230" s="31">
        <f t="shared" si="7650"/>
        <v>0</v>
      </c>
      <c r="BM2230" s="31">
        <f t="shared" si="7651"/>
        <v>0</v>
      </c>
      <c r="BN2230" s="31">
        <f t="shared" si="7568"/>
        <v>2699.0189999999998</v>
      </c>
      <c r="BO2230" s="31">
        <f t="shared" si="7569"/>
        <v>0</v>
      </c>
      <c r="BP2230" s="31">
        <f t="shared" si="7570"/>
        <v>0</v>
      </c>
      <c r="BQ2230" s="31">
        <f t="shared" si="7652"/>
        <v>0</v>
      </c>
      <c r="BR2230" s="31">
        <f t="shared" si="7653"/>
        <v>0</v>
      </c>
      <c r="BS2230" s="31">
        <f t="shared" si="7571"/>
        <v>2699.0189999999998</v>
      </c>
      <c r="BT2230" s="31">
        <f t="shared" si="7572"/>
        <v>0</v>
      </c>
      <c r="BU2230" s="31">
        <f t="shared" si="7573"/>
        <v>0</v>
      </c>
      <c r="BV2230" s="31">
        <f t="shared" si="7654"/>
        <v>0</v>
      </c>
      <c r="BW2230" s="31">
        <f t="shared" si="7655"/>
        <v>0</v>
      </c>
      <c r="BX2230" s="31">
        <f t="shared" si="7574"/>
        <v>2699.0189999999998</v>
      </c>
      <c r="BY2230" s="31">
        <f t="shared" si="7575"/>
        <v>0</v>
      </c>
      <c r="BZ2230" s="31">
        <f t="shared" si="7576"/>
        <v>0</v>
      </c>
      <c r="CA2230" s="31">
        <f t="shared" si="7656"/>
        <v>0</v>
      </c>
      <c r="CB2230" s="31">
        <f t="shared" si="7657"/>
        <v>0</v>
      </c>
      <c r="CC2230" s="31">
        <f t="shared" si="7658"/>
        <v>0</v>
      </c>
      <c r="CD2230" s="31">
        <f t="shared" si="7660"/>
        <v>2699.0189999999998</v>
      </c>
      <c r="CE2230" s="31">
        <f t="shared" si="7661"/>
        <v>0</v>
      </c>
      <c r="CF2230" s="31">
        <f t="shared" si="7662"/>
        <v>0</v>
      </c>
      <c r="CG2230" s="31">
        <f t="shared" si="7659"/>
        <v>0</v>
      </c>
      <c r="CH2230" s="24"/>
      <c r="CI2230" s="40"/>
      <c r="CM2230" s="1" t="s">
        <v>29</v>
      </c>
    </row>
    <row r="2231" ht="15">
      <c r="A2231" s="41" t="s">
        <v>1293</v>
      </c>
      <c r="B2231" s="17">
        <v>410</v>
      </c>
      <c r="C2231" s="39"/>
      <c r="D2231" s="16"/>
      <c r="E2231" s="39" t="s">
        <v>85</v>
      </c>
      <c r="F2231" s="31">
        <f t="shared" si="7619"/>
        <v>0</v>
      </c>
      <c r="G2231" s="31">
        <f t="shared" si="7620"/>
        <v>0</v>
      </c>
      <c r="H2231" s="31">
        <f t="shared" si="7621"/>
        <v>0</v>
      </c>
      <c r="I2231" s="31">
        <f t="shared" si="7622"/>
        <v>0</v>
      </c>
      <c r="J2231" s="31">
        <f t="shared" si="7623"/>
        <v>0</v>
      </c>
      <c r="K2231" s="31">
        <f t="shared" si="7624"/>
        <v>0</v>
      </c>
      <c r="L2231" s="31">
        <f t="shared" si="7541"/>
        <v>0</v>
      </c>
      <c r="M2231" s="31">
        <f t="shared" si="7542"/>
        <v>0</v>
      </c>
      <c r="N2231" s="31">
        <f t="shared" si="7543"/>
        <v>0</v>
      </c>
      <c r="O2231" s="31">
        <f t="shared" si="7625"/>
        <v>2699.0189999999998</v>
      </c>
      <c r="P2231" s="31">
        <f t="shared" si="7626"/>
        <v>0</v>
      </c>
      <c r="Q2231" s="31">
        <f t="shared" si="7627"/>
        <v>0</v>
      </c>
      <c r="R2231" s="31">
        <f t="shared" si="7544"/>
        <v>2699.0189999999998</v>
      </c>
      <c r="S2231" s="31">
        <f t="shared" si="7545"/>
        <v>0</v>
      </c>
      <c r="T2231" s="31">
        <f t="shared" si="7546"/>
        <v>0</v>
      </c>
      <c r="U2231" s="31">
        <f t="shared" si="7628"/>
        <v>0</v>
      </c>
      <c r="V2231" s="31">
        <f t="shared" si="7629"/>
        <v>0</v>
      </c>
      <c r="W2231" s="31">
        <f t="shared" si="7630"/>
        <v>0</v>
      </c>
      <c r="X2231" s="31">
        <f t="shared" si="7547"/>
        <v>2699.0189999999998</v>
      </c>
      <c r="Y2231" s="31">
        <f t="shared" si="7548"/>
        <v>0</v>
      </c>
      <c r="Z2231" s="31">
        <f t="shared" si="7549"/>
        <v>0</v>
      </c>
      <c r="AA2231" s="31">
        <f t="shared" si="7631"/>
        <v>0</v>
      </c>
      <c r="AB2231" s="31">
        <f t="shared" si="7632"/>
        <v>0</v>
      </c>
      <c r="AC2231" s="31">
        <f t="shared" si="7633"/>
        <v>0</v>
      </c>
      <c r="AD2231" s="31">
        <f t="shared" si="7550"/>
        <v>2699.0189999999998</v>
      </c>
      <c r="AE2231" s="31">
        <f t="shared" si="7551"/>
        <v>0</v>
      </c>
      <c r="AF2231" s="31">
        <f t="shared" si="7552"/>
        <v>0</v>
      </c>
      <c r="AG2231" s="31">
        <f t="shared" si="7634"/>
        <v>0</v>
      </c>
      <c r="AH2231" s="31">
        <f t="shared" si="7635"/>
        <v>0</v>
      </c>
      <c r="AI2231" s="31">
        <f t="shared" si="7636"/>
        <v>0</v>
      </c>
      <c r="AJ2231" s="31">
        <f t="shared" si="7553"/>
        <v>2699.0189999999998</v>
      </c>
      <c r="AK2231" s="31">
        <f t="shared" si="7554"/>
        <v>0</v>
      </c>
      <c r="AL2231" s="31">
        <f t="shared" si="7555"/>
        <v>0</v>
      </c>
      <c r="AM2231" s="31">
        <f t="shared" si="7637"/>
        <v>0</v>
      </c>
      <c r="AN2231" s="31">
        <f t="shared" si="7638"/>
        <v>0</v>
      </c>
      <c r="AO2231" s="31">
        <f t="shared" si="7639"/>
        <v>0</v>
      </c>
      <c r="AP2231" s="31">
        <f t="shared" si="7556"/>
        <v>2699.0189999999998</v>
      </c>
      <c r="AQ2231" s="31">
        <f t="shared" si="7557"/>
        <v>0</v>
      </c>
      <c r="AR2231" s="31">
        <f t="shared" si="7558"/>
        <v>0</v>
      </c>
      <c r="AS2231" s="31">
        <f t="shared" si="7640"/>
        <v>0</v>
      </c>
      <c r="AT2231" s="31">
        <f t="shared" si="7641"/>
        <v>0</v>
      </c>
      <c r="AU2231" s="31">
        <f t="shared" si="7642"/>
        <v>0</v>
      </c>
      <c r="AV2231" s="31">
        <f t="shared" si="7559"/>
        <v>2699.0189999999998</v>
      </c>
      <c r="AW2231" s="31">
        <f t="shared" si="7560"/>
        <v>0</v>
      </c>
      <c r="AX2231" s="31">
        <f t="shared" si="7561"/>
        <v>0</v>
      </c>
      <c r="AY2231" s="31">
        <f t="shared" si="7643"/>
        <v>0</v>
      </c>
      <c r="AZ2231" s="31">
        <f t="shared" si="7644"/>
        <v>0</v>
      </c>
      <c r="BA2231" s="31">
        <f t="shared" si="7645"/>
        <v>0</v>
      </c>
      <c r="BB2231" s="31">
        <f t="shared" si="7562"/>
        <v>2699.0189999999998</v>
      </c>
      <c r="BC2231" s="31">
        <f t="shared" si="7563"/>
        <v>0</v>
      </c>
      <c r="BD2231" s="31">
        <f t="shared" si="7564"/>
        <v>0</v>
      </c>
      <c r="BE2231" s="31">
        <f t="shared" si="7646"/>
        <v>0</v>
      </c>
      <c r="BF2231" s="31">
        <f t="shared" si="7647"/>
        <v>0</v>
      </c>
      <c r="BG2231" s="31">
        <f t="shared" si="7648"/>
        <v>0</v>
      </c>
      <c r="BH2231" s="31">
        <f t="shared" si="7565"/>
        <v>2699.0189999999998</v>
      </c>
      <c r="BI2231" s="31">
        <f t="shared" si="7566"/>
        <v>0</v>
      </c>
      <c r="BJ2231" s="31">
        <f t="shared" si="7567"/>
        <v>0</v>
      </c>
      <c r="BK2231" s="31">
        <f t="shared" si="7649"/>
        <v>0</v>
      </c>
      <c r="BL2231" s="31">
        <f t="shared" si="7650"/>
        <v>0</v>
      </c>
      <c r="BM2231" s="31">
        <f t="shared" si="7651"/>
        <v>0</v>
      </c>
      <c r="BN2231" s="31">
        <f t="shared" si="7568"/>
        <v>2699.0189999999998</v>
      </c>
      <c r="BO2231" s="31">
        <f t="shared" si="7569"/>
        <v>0</v>
      </c>
      <c r="BP2231" s="31">
        <f t="shared" si="7570"/>
        <v>0</v>
      </c>
      <c r="BQ2231" s="31">
        <f t="shared" si="7652"/>
        <v>0</v>
      </c>
      <c r="BR2231" s="31">
        <f t="shared" si="7653"/>
        <v>0</v>
      </c>
      <c r="BS2231" s="31">
        <f t="shared" si="7571"/>
        <v>2699.0189999999998</v>
      </c>
      <c r="BT2231" s="31">
        <f t="shared" si="7572"/>
        <v>0</v>
      </c>
      <c r="BU2231" s="31">
        <f t="shared" si="7573"/>
        <v>0</v>
      </c>
      <c r="BV2231" s="31">
        <f t="shared" si="7654"/>
        <v>0</v>
      </c>
      <c r="BW2231" s="31">
        <f t="shared" si="7655"/>
        <v>0</v>
      </c>
      <c r="BX2231" s="31">
        <f t="shared" si="7574"/>
        <v>2699.0189999999998</v>
      </c>
      <c r="BY2231" s="31">
        <f t="shared" si="7575"/>
        <v>0</v>
      </c>
      <c r="BZ2231" s="31">
        <f t="shared" si="7576"/>
        <v>0</v>
      </c>
      <c r="CA2231" s="31">
        <f t="shared" si="7656"/>
        <v>0</v>
      </c>
      <c r="CB2231" s="31">
        <f t="shared" si="7657"/>
        <v>0</v>
      </c>
      <c r="CC2231" s="31">
        <f t="shared" si="7658"/>
        <v>0</v>
      </c>
      <c r="CD2231" s="31">
        <f t="shared" si="7660"/>
        <v>2699.0189999999998</v>
      </c>
      <c r="CE2231" s="31">
        <f t="shared" si="7661"/>
        <v>0</v>
      </c>
      <c r="CF2231" s="31">
        <f t="shared" si="7662"/>
        <v>0</v>
      </c>
      <c r="CG2231" s="31">
        <f t="shared" si="7659"/>
        <v>0</v>
      </c>
      <c r="CH2231" s="24"/>
      <c r="CI2231" s="40"/>
      <c r="CN2231" s="1" t="s">
        <v>30</v>
      </c>
    </row>
    <row r="2232" ht="15">
      <c r="A2232" s="41" t="s">
        <v>1293</v>
      </c>
      <c r="B2232" s="17">
        <v>410</v>
      </c>
      <c r="C2232" s="16" t="s">
        <v>395</v>
      </c>
      <c r="D2232" s="16" t="s">
        <v>105</v>
      </c>
      <c r="E2232" s="39" t="s">
        <v>681</v>
      </c>
      <c r="F2232" s="31"/>
      <c r="G2232" s="31"/>
      <c r="H2232" s="31"/>
      <c r="I2232" s="31"/>
      <c r="J2232" s="31"/>
      <c r="K2232" s="31"/>
      <c r="L2232" s="31">
        <f t="shared" si="7541"/>
        <v>0</v>
      </c>
      <c r="M2232" s="31">
        <f t="shared" si="7542"/>
        <v>0</v>
      </c>
      <c r="N2232" s="31">
        <f t="shared" si="7543"/>
        <v>0</v>
      </c>
      <c r="O2232" s="31">
        <v>2699.0189999999998</v>
      </c>
      <c r="P2232" s="31"/>
      <c r="Q2232" s="31"/>
      <c r="R2232" s="31">
        <f t="shared" si="7544"/>
        <v>2699.0189999999998</v>
      </c>
      <c r="S2232" s="31">
        <f t="shared" si="7545"/>
        <v>0</v>
      </c>
      <c r="T2232" s="31">
        <f t="shared" si="7546"/>
        <v>0</v>
      </c>
      <c r="U2232" s="31"/>
      <c r="V2232" s="31"/>
      <c r="W2232" s="31"/>
      <c r="X2232" s="31">
        <f t="shared" si="7547"/>
        <v>2699.0189999999998</v>
      </c>
      <c r="Y2232" s="31">
        <f t="shared" si="7548"/>
        <v>0</v>
      </c>
      <c r="Z2232" s="31">
        <f t="shared" si="7549"/>
        <v>0</v>
      </c>
      <c r="AA2232" s="31"/>
      <c r="AB2232" s="31"/>
      <c r="AC2232" s="31"/>
      <c r="AD2232" s="31">
        <f t="shared" si="7550"/>
        <v>2699.0189999999998</v>
      </c>
      <c r="AE2232" s="31">
        <f t="shared" si="7551"/>
        <v>0</v>
      </c>
      <c r="AF2232" s="31">
        <f t="shared" si="7552"/>
        <v>0</v>
      </c>
      <c r="AG2232" s="31"/>
      <c r="AH2232" s="31"/>
      <c r="AI2232" s="31"/>
      <c r="AJ2232" s="31">
        <f t="shared" si="7553"/>
        <v>2699.0189999999998</v>
      </c>
      <c r="AK2232" s="31">
        <f t="shared" si="7554"/>
        <v>0</v>
      </c>
      <c r="AL2232" s="31">
        <f t="shared" si="7555"/>
        <v>0</v>
      </c>
      <c r="AM2232" s="31"/>
      <c r="AN2232" s="31"/>
      <c r="AO2232" s="31"/>
      <c r="AP2232" s="31">
        <f t="shared" si="7556"/>
        <v>2699.0189999999998</v>
      </c>
      <c r="AQ2232" s="31">
        <f t="shared" si="7557"/>
        <v>0</v>
      </c>
      <c r="AR2232" s="31">
        <f t="shared" si="7558"/>
        <v>0</v>
      </c>
      <c r="AS2232" s="31"/>
      <c r="AT2232" s="31"/>
      <c r="AU2232" s="31"/>
      <c r="AV2232" s="31">
        <f t="shared" si="7559"/>
        <v>2699.0189999999998</v>
      </c>
      <c r="AW2232" s="31">
        <f t="shared" si="7560"/>
        <v>0</v>
      </c>
      <c r="AX2232" s="31">
        <f t="shared" si="7561"/>
        <v>0</v>
      </c>
      <c r="AY2232" s="31"/>
      <c r="AZ2232" s="31"/>
      <c r="BA2232" s="31"/>
      <c r="BB2232" s="31">
        <f t="shared" si="7562"/>
        <v>2699.0189999999998</v>
      </c>
      <c r="BC2232" s="31">
        <f t="shared" si="7563"/>
        <v>0</v>
      </c>
      <c r="BD2232" s="31">
        <f t="shared" si="7564"/>
        <v>0</v>
      </c>
      <c r="BE2232" s="31"/>
      <c r="BF2232" s="31"/>
      <c r="BG2232" s="31"/>
      <c r="BH2232" s="31">
        <f t="shared" si="7565"/>
        <v>2699.0189999999998</v>
      </c>
      <c r="BI2232" s="31">
        <f t="shared" si="7566"/>
        <v>0</v>
      </c>
      <c r="BJ2232" s="31">
        <f t="shared" si="7567"/>
        <v>0</v>
      </c>
      <c r="BK2232" s="31"/>
      <c r="BL2232" s="31"/>
      <c r="BM2232" s="31"/>
      <c r="BN2232" s="31">
        <f t="shared" si="7568"/>
        <v>2699.0189999999998</v>
      </c>
      <c r="BO2232" s="31">
        <f t="shared" si="7569"/>
        <v>0</v>
      </c>
      <c r="BP2232" s="31">
        <f t="shared" si="7570"/>
        <v>0</v>
      </c>
      <c r="BQ2232" s="31"/>
      <c r="BR2232" s="31"/>
      <c r="BS2232" s="31">
        <f t="shared" si="7571"/>
        <v>2699.0189999999998</v>
      </c>
      <c r="BT2232" s="31">
        <f t="shared" si="7572"/>
        <v>0</v>
      </c>
      <c r="BU2232" s="31">
        <f t="shared" si="7573"/>
        <v>0</v>
      </c>
      <c r="BV2232" s="31"/>
      <c r="BW2232" s="31"/>
      <c r="BX2232" s="31">
        <f t="shared" si="7574"/>
        <v>2699.0189999999998</v>
      </c>
      <c r="BY2232" s="31">
        <f t="shared" si="7575"/>
        <v>0</v>
      </c>
      <c r="BZ2232" s="31">
        <f t="shared" si="7576"/>
        <v>0</v>
      </c>
      <c r="CA2232" s="31"/>
      <c r="CB2232" s="31"/>
      <c r="CC2232" s="31"/>
      <c r="CD2232" s="31">
        <f t="shared" si="7660"/>
        <v>2699.0189999999998</v>
      </c>
      <c r="CE2232" s="31">
        <f t="shared" si="7661"/>
        <v>0</v>
      </c>
      <c r="CF2232" s="31">
        <f t="shared" si="7662"/>
        <v>0</v>
      </c>
      <c r="CG2232" s="31"/>
      <c r="CH2232" s="24"/>
      <c r="CI2232" s="40"/>
    </row>
    <row r="2233" ht="29.850000000000001" hidden="1">
      <c r="A2233" s="41" t="s">
        <v>1295</v>
      </c>
      <c r="B2233" s="41"/>
      <c r="C2233" s="41"/>
      <c r="D2233" s="41"/>
      <c r="E2233" s="39" t="s">
        <v>1296</v>
      </c>
      <c r="F2233" s="31">
        <f t="shared" si="7619"/>
        <v>0</v>
      </c>
      <c r="G2233" s="31">
        <f t="shared" si="7620"/>
        <v>0</v>
      </c>
      <c r="H2233" s="31">
        <f t="shared" si="7621"/>
        <v>0</v>
      </c>
      <c r="I2233" s="31">
        <f t="shared" si="7622"/>
        <v>0</v>
      </c>
      <c r="J2233" s="31">
        <f t="shared" si="7623"/>
        <v>0</v>
      </c>
      <c r="K2233" s="31">
        <f t="shared" si="7624"/>
        <v>0</v>
      </c>
      <c r="L2233" s="31">
        <f t="shared" si="7541"/>
        <v>0</v>
      </c>
      <c r="M2233" s="31">
        <f t="shared" si="7542"/>
        <v>0</v>
      </c>
      <c r="N2233" s="31">
        <f t="shared" si="7543"/>
        <v>0</v>
      </c>
      <c r="O2233" s="31">
        <f t="shared" si="7625"/>
        <v>0</v>
      </c>
      <c r="P2233" s="31">
        <f t="shared" si="7626"/>
        <v>0</v>
      </c>
      <c r="Q2233" s="31">
        <f t="shared" si="7627"/>
        <v>0</v>
      </c>
      <c r="R2233" s="31">
        <f t="shared" si="7544"/>
        <v>0</v>
      </c>
      <c r="S2233" s="31">
        <f t="shared" si="7545"/>
        <v>0</v>
      </c>
      <c r="T2233" s="31">
        <f t="shared" si="7546"/>
        <v>0</v>
      </c>
      <c r="U2233" s="31">
        <f t="shared" si="7628"/>
        <v>0</v>
      </c>
      <c r="V2233" s="31">
        <f t="shared" si="7629"/>
        <v>0</v>
      </c>
      <c r="W2233" s="31">
        <f t="shared" si="7630"/>
        <v>0</v>
      </c>
      <c r="X2233" s="31">
        <f t="shared" si="7547"/>
        <v>0</v>
      </c>
      <c r="Y2233" s="31">
        <f t="shared" si="7548"/>
        <v>0</v>
      </c>
      <c r="Z2233" s="31">
        <f t="shared" si="7549"/>
        <v>0</v>
      </c>
      <c r="AA2233" s="31">
        <f t="shared" si="7631"/>
        <v>0</v>
      </c>
      <c r="AB2233" s="31">
        <f t="shared" si="7632"/>
        <v>0</v>
      </c>
      <c r="AC2233" s="31">
        <f t="shared" si="7633"/>
        <v>0</v>
      </c>
      <c r="AD2233" s="31">
        <f t="shared" si="7550"/>
        <v>0</v>
      </c>
      <c r="AE2233" s="31">
        <f t="shared" si="7551"/>
        <v>0</v>
      </c>
      <c r="AF2233" s="31">
        <f t="shared" si="7552"/>
        <v>0</v>
      </c>
      <c r="AG2233" s="31">
        <f t="shared" si="7634"/>
        <v>0</v>
      </c>
      <c r="AH2233" s="31">
        <f t="shared" si="7635"/>
        <v>0</v>
      </c>
      <c r="AI2233" s="31">
        <f t="shared" si="7636"/>
        <v>0</v>
      </c>
      <c r="AJ2233" s="31">
        <f t="shared" si="7553"/>
        <v>0</v>
      </c>
      <c r="AK2233" s="31">
        <f t="shared" si="7554"/>
        <v>0</v>
      </c>
      <c r="AL2233" s="31">
        <f t="shared" si="7555"/>
        <v>0</v>
      </c>
      <c r="AM2233" s="31">
        <f t="shared" si="7637"/>
        <v>0</v>
      </c>
      <c r="AN2233" s="31">
        <f t="shared" si="7638"/>
        <v>0</v>
      </c>
      <c r="AO2233" s="31">
        <f t="shared" si="7639"/>
        <v>0</v>
      </c>
      <c r="AP2233" s="31">
        <f t="shared" si="7556"/>
        <v>0</v>
      </c>
      <c r="AQ2233" s="31">
        <f t="shared" si="7557"/>
        <v>0</v>
      </c>
      <c r="AR2233" s="31">
        <f t="shared" si="7558"/>
        <v>0</v>
      </c>
      <c r="AS2233" s="31">
        <f t="shared" si="7640"/>
        <v>0</v>
      </c>
      <c r="AT2233" s="31">
        <f t="shared" si="7641"/>
        <v>0</v>
      </c>
      <c r="AU2233" s="31">
        <f t="shared" si="7642"/>
        <v>0</v>
      </c>
      <c r="AV2233" s="31">
        <f t="shared" si="7559"/>
        <v>0</v>
      </c>
      <c r="AW2233" s="31">
        <f t="shared" si="7560"/>
        <v>0</v>
      </c>
      <c r="AX2233" s="31">
        <f t="shared" si="7561"/>
        <v>0</v>
      </c>
      <c r="AY2233" s="31">
        <f t="shared" si="7643"/>
        <v>0</v>
      </c>
      <c r="AZ2233" s="31">
        <f t="shared" si="7644"/>
        <v>0</v>
      </c>
      <c r="BA2233" s="31">
        <f t="shared" si="7645"/>
        <v>0</v>
      </c>
      <c r="BB2233" s="31">
        <f t="shared" si="7562"/>
        <v>0</v>
      </c>
      <c r="BC2233" s="31">
        <f t="shared" si="7563"/>
        <v>0</v>
      </c>
      <c r="BD2233" s="31">
        <f t="shared" si="7564"/>
        <v>0</v>
      </c>
      <c r="BE2233" s="31">
        <f t="shared" si="7646"/>
        <v>0</v>
      </c>
      <c r="BF2233" s="31">
        <f t="shared" si="7647"/>
        <v>0</v>
      </c>
      <c r="BG2233" s="31">
        <f t="shared" si="7648"/>
        <v>0</v>
      </c>
      <c r="BH2233" s="31">
        <f t="shared" si="7565"/>
        <v>0</v>
      </c>
      <c r="BI2233" s="31">
        <f t="shared" si="7566"/>
        <v>0</v>
      </c>
      <c r="BJ2233" s="31">
        <f t="shared" si="7567"/>
        <v>0</v>
      </c>
      <c r="BK2233" s="31">
        <f t="shared" si="7649"/>
        <v>0</v>
      </c>
      <c r="BL2233" s="31">
        <f t="shared" si="7650"/>
        <v>0</v>
      </c>
      <c r="BM2233" s="31">
        <f t="shared" si="7651"/>
        <v>0</v>
      </c>
      <c r="BN2233" s="31">
        <f t="shared" si="7568"/>
        <v>0</v>
      </c>
      <c r="BO2233" s="31">
        <f t="shared" si="7569"/>
        <v>0</v>
      </c>
      <c r="BP2233" s="31">
        <f t="shared" si="7570"/>
        <v>0</v>
      </c>
      <c r="BQ2233" s="31">
        <f t="shared" si="7652"/>
        <v>0</v>
      </c>
      <c r="BR2233" s="31">
        <f t="shared" si="7653"/>
        <v>0</v>
      </c>
      <c r="BS2233" s="31">
        <f t="shared" si="7571"/>
        <v>0</v>
      </c>
      <c r="BT2233" s="31">
        <f t="shared" si="7572"/>
        <v>0</v>
      </c>
      <c r="BU2233" s="31">
        <f t="shared" si="7573"/>
        <v>0</v>
      </c>
      <c r="BV2233" s="31">
        <f t="shared" si="7654"/>
        <v>0</v>
      </c>
      <c r="BW2233" s="31">
        <f t="shared" si="7655"/>
        <v>0</v>
      </c>
      <c r="BX2233" s="31">
        <f t="shared" si="7574"/>
        <v>0</v>
      </c>
      <c r="BY2233" s="31">
        <f t="shared" si="7575"/>
        <v>0</v>
      </c>
      <c r="BZ2233" s="31">
        <f t="shared" si="7576"/>
        <v>0</v>
      </c>
      <c r="CA2233" s="31">
        <f t="shared" si="7656"/>
        <v>0</v>
      </c>
      <c r="CB2233" s="31">
        <f t="shared" si="7657"/>
        <v>0</v>
      </c>
      <c r="CC2233" s="31">
        <f t="shared" si="7658"/>
        <v>0</v>
      </c>
      <c r="CD2233" s="31">
        <f t="shared" si="7660"/>
        <v>0</v>
      </c>
      <c r="CE2233" s="31">
        <f t="shared" si="7661"/>
        <v>0</v>
      </c>
      <c r="CF2233" s="31">
        <f t="shared" si="7662"/>
        <v>0</v>
      </c>
      <c r="CG2233" s="31">
        <f t="shared" si="7659"/>
        <v>0</v>
      </c>
      <c r="CH2233" s="24">
        <v>0</v>
      </c>
      <c r="CI2233" s="40"/>
      <c r="CO2233" s="1" t="s">
        <v>31</v>
      </c>
    </row>
    <row r="2234" ht="39.799999999999997" hidden="1">
      <c r="A2234" s="41" t="s">
        <v>1295</v>
      </c>
      <c r="B2234" s="41" t="s">
        <v>1288</v>
      </c>
      <c r="C2234" s="39"/>
      <c r="D2234" s="16"/>
      <c r="E2234" s="39" t="s">
        <v>84</v>
      </c>
      <c r="F2234" s="31">
        <f t="shared" si="7619"/>
        <v>0</v>
      </c>
      <c r="G2234" s="31">
        <f t="shared" si="7620"/>
        <v>0</v>
      </c>
      <c r="H2234" s="31">
        <f t="shared" si="7621"/>
        <v>0</v>
      </c>
      <c r="I2234" s="31">
        <f t="shared" si="7622"/>
        <v>0</v>
      </c>
      <c r="J2234" s="31">
        <f t="shared" si="7623"/>
        <v>0</v>
      </c>
      <c r="K2234" s="31">
        <f t="shared" si="7624"/>
        <v>0</v>
      </c>
      <c r="L2234" s="31">
        <f t="shared" si="7541"/>
        <v>0</v>
      </c>
      <c r="M2234" s="31">
        <f t="shared" si="7542"/>
        <v>0</v>
      </c>
      <c r="N2234" s="31">
        <f t="shared" si="7543"/>
        <v>0</v>
      </c>
      <c r="O2234" s="31">
        <f t="shared" si="7625"/>
        <v>0</v>
      </c>
      <c r="P2234" s="31">
        <f t="shared" si="7626"/>
        <v>0</v>
      </c>
      <c r="Q2234" s="31">
        <f t="shared" si="7627"/>
        <v>0</v>
      </c>
      <c r="R2234" s="31">
        <f t="shared" si="7544"/>
        <v>0</v>
      </c>
      <c r="S2234" s="31">
        <f t="shared" si="7545"/>
        <v>0</v>
      </c>
      <c r="T2234" s="31">
        <f t="shared" si="7546"/>
        <v>0</v>
      </c>
      <c r="U2234" s="31">
        <f t="shared" si="7628"/>
        <v>0</v>
      </c>
      <c r="V2234" s="31">
        <f t="shared" si="7629"/>
        <v>0</v>
      </c>
      <c r="W2234" s="31">
        <f t="shared" si="7630"/>
        <v>0</v>
      </c>
      <c r="X2234" s="31">
        <f t="shared" si="7547"/>
        <v>0</v>
      </c>
      <c r="Y2234" s="31">
        <f t="shared" si="7548"/>
        <v>0</v>
      </c>
      <c r="Z2234" s="31">
        <f t="shared" si="7549"/>
        <v>0</v>
      </c>
      <c r="AA2234" s="31">
        <f t="shared" si="7631"/>
        <v>0</v>
      </c>
      <c r="AB2234" s="31">
        <f t="shared" si="7632"/>
        <v>0</v>
      </c>
      <c r="AC2234" s="31">
        <f t="shared" si="7633"/>
        <v>0</v>
      </c>
      <c r="AD2234" s="31">
        <f t="shared" si="7550"/>
        <v>0</v>
      </c>
      <c r="AE2234" s="31">
        <f t="shared" si="7551"/>
        <v>0</v>
      </c>
      <c r="AF2234" s="31">
        <f t="shared" si="7552"/>
        <v>0</v>
      </c>
      <c r="AG2234" s="31">
        <f t="shared" si="7634"/>
        <v>0</v>
      </c>
      <c r="AH2234" s="31">
        <f t="shared" si="7635"/>
        <v>0</v>
      </c>
      <c r="AI2234" s="31">
        <f t="shared" si="7636"/>
        <v>0</v>
      </c>
      <c r="AJ2234" s="31">
        <f t="shared" si="7553"/>
        <v>0</v>
      </c>
      <c r="AK2234" s="31">
        <f t="shared" si="7554"/>
        <v>0</v>
      </c>
      <c r="AL2234" s="31">
        <f t="shared" si="7555"/>
        <v>0</v>
      </c>
      <c r="AM2234" s="31">
        <f t="shared" si="7637"/>
        <v>0</v>
      </c>
      <c r="AN2234" s="31">
        <f t="shared" si="7638"/>
        <v>0</v>
      </c>
      <c r="AO2234" s="31">
        <f t="shared" si="7639"/>
        <v>0</v>
      </c>
      <c r="AP2234" s="31">
        <f t="shared" si="7556"/>
        <v>0</v>
      </c>
      <c r="AQ2234" s="31">
        <f t="shared" si="7557"/>
        <v>0</v>
      </c>
      <c r="AR2234" s="31">
        <f t="shared" si="7558"/>
        <v>0</v>
      </c>
      <c r="AS2234" s="31">
        <f t="shared" si="7640"/>
        <v>0</v>
      </c>
      <c r="AT2234" s="31">
        <f t="shared" si="7641"/>
        <v>0</v>
      </c>
      <c r="AU2234" s="31">
        <f t="shared" si="7642"/>
        <v>0</v>
      </c>
      <c r="AV2234" s="31">
        <f t="shared" si="7559"/>
        <v>0</v>
      </c>
      <c r="AW2234" s="31">
        <f t="shared" si="7560"/>
        <v>0</v>
      </c>
      <c r="AX2234" s="31">
        <f t="shared" si="7561"/>
        <v>0</v>
      </c>
      <c r="AY2234" s="31">
        <f t="shared" si="7643"/>
        <v>0</v>
      </c>
      <c r="AZ2234" s="31">
        <f t="shared" si="7644"/>
        <v>0</v>
      </c>
      <c r="BA2234" s="31">
        <f t="shared" si="7645"/>
        <v>0</v>
      </c>
      <c r="BB2234" s="31">
        <f t="shared" si="7562"/>
        <v>0</v>
      </c>
      <c r="BC2234" s="31">
        <f t="shared" si="7563"/>
        <v>0</v>
      </c>
      <c r="BD2234" s="31">
        <f t="shared" si="7564"/>
        <v>0</v>
      </c>
      <c r="BE2234" s="31">
        <f t="shared" si="7646"/>
        <v>0</v>
      </c>
      <c r="BF2234" s="31">
        <f t="shared" si="7647"/>
        <v>0</v>
      </c>
      <c r="BG2234" s="31">
        <f t="shared" si="7648"/>
        <v>0</v>
      </c>
      <c r="BH2234" s="31">
        <f t="shared" si="7565"/>
        <v>0</v>
      </c>
      <c r="BI2234" s="31">
        <f t="shared" si="7566"/>
        <v>0</v>
      </c>
      <c r="BJ2234" s="31">
        <f t="shared" si="7567"/>
        <v>0</v>
      </c>
      <c r="BK2234" s="31">
        <f t="shared" si="7649"/>
        <v>0</v>
      </c>
      <c r="BL2234" s="31">
        <f t="shared" si="7650"/>
        <v>0</v>
      </c>
      <c r="BM2234" s="31">
        <f t="shared" si="7651"/>
        <v>0</v>
      </c>
      <c r="BN2234" s="31">
        <f t="shared" si="7568"/>
        <v>0</v>
      </c>
      <c r="BO2234" s="31">
        <f t="shared" si="7569"/>
        <v>0</v>
      </c>
      <c r="BP2234" s="31">
        <f t="shared" si="7570"/>
        <v>0</v>
      </c>
      <c r="BQ2234" s="31">
        <f t="shared" si="7652"/>
        <v>0</v>
      </c>
      <c r="BR2234" s="31">
        <f t="shared" si="7653"/>
        <v>0</v>
      </c>
      <c r="BS2234" s="31">
        <f t="shared" si="7571"/>
        <v>0</v>
      </c>
      <c r="BT2234" s="31">
        <f t="shared" si="7572"/>
        <v>0</v>
      </c>
      <c r="BU2234" s="31">
        <f t="shared" si="7573"/>
        <v>0</v>
      </c>
      <c r="BV2234" s="31">
        <f t="shared" si="7654"/>
        <v>0</v>
      </c>
      <c r="BW2234" s="31">
        <f t="shared" si="7655"/>
        <v>0</v>
      </c>
      <c r="BX2234" s="31">
        <f t="shared" si="7574"/>
        <v>0</v>
      </c>
      <c r="BY2234" s="31">
        <f t="shared" si="7575"/>
        <v>0</v>
      </c>
      <c r="BZ2234" s="31">
        <f t="shared" si="7576"/>
        <v>0</v>
      </c>
      <c r="CA2234" s="31">
        <f t="shared" si="7656"/>
        <v>0</v>
      </c>
      <c r="CB2234" s="31">
        <f t="shared" si="7657"/>
        <v>0</v>
      </c>
      <c r="CC2234" s="31">
        <f t="shared" si="7658"/>
        <v>0</v>
      </c>
      <c r="CD2234" s="31">
        <f t="shared" si="7660"/>
        <v>0</v>
      </c>
      <c r="CE2234" s="31">
        <f t="shared" si="7661"/>
        <v>0</v>
      </c>
      <c r="CF2234" s="31">
        <f t="shared" si="7662"/>
        <v>0</v>
      </c>
      <c r="CG2234" s="31">
        <f t="shared" si="7659"/>
        <v>0</v>
      </c>
      <c r="CH2234" s="24">
        <v>0</v>
      </c>
      <c r="CI2234" s="40"/>
      <c r="CM2234" s="1" t="s">
        <v>29</v>
      </c>
    </row>
    <row r="2235" ht="15" hidden="1">
      <c r="A2235" s="41" t="s">
        <v>1295</v>
      </c>
      <c r="B2235" s="17">
        <v>410</v>
      </c>
      <c r="C2235" s="39"/>
      <c r="D2235" s="16"/>
      <c r="E2235" s="39" t="s">
        <v>85</v>
      </c>
      <c r="F2235" s="31">
        <f t="shared" si="7619"/>
        <v>0</v>
      </c>
      <c r="G2235" s="31">
        <f t="shared" si="7620"/>
        <v>0</v>
      </c>
      <c r="H2235" s="31">
        <f t="shared" si="7621"/>
        <v>0</v>
      </c>
      <c r="I2235" s="31">
        <f t="shared" si="7622"/>
        <v>0</v>
      </c>
      <c r="J2235" s="31">
        <f t="shared" si="7623"/>
        <v>0</v>
      </c>
      <c r="K2235" s="31">
        <f t="shared" si="7624"/>
        <v>0</v>
      </c>
      <c r="L2235" s="31">
        <f t="shared" si="7541"/>
        <v>0</v>
      </c>
      <c r="M2235" s="31">
        <f t="shared" si="7542"/>
        <v>0</v>
      </c>
      <c r="N2235" s="31">
        <f t="shared" si="7543"/>
        <v>0</v>
      </c>
      <c r="O2235" s="31">
        <f t="shared" si="7625"/>
        <v>0</v>
      </c>
      <c r="P2235" s="31">
        <f t="shared" si="7626"/>
        <v>0</v>
      </c>
      <c r="Q2235" s="31">
        <f t="shared" si="7627"/>
        <v>0</v>
      </c>
      <c r="R2235" s="31">
        <f t="shared" si="7544"/>
        <v>0</v>
      </c>
      <c r="S2235" s="31">
        <f t="shared" si="7545"/>
        <v>0</v>
      </c>
      <c r="T2235" s="31">
        <f t="shared" si="7546"/>
        <v>0</v>
      </c>
      <c r="U2235" s="31">
        <f t="shared" si="7628"/>
        <v>0</v>
      </c>
      <c r="V2235" s="31">
        <f t="shared" si="7629"/>
        <v>0</v>
      </c>
      <c r="W2235" s="31">
        <f t="shared" si="7630"/>
        <v>0</v>
      </c>
      <c r="X2235" s="31">
        <f t="shared" si="7547"/>
        <v>0</v>
      </c>
      <c r="Y2235" s="31">
        <f t="shared" si="7548"/>
        <v>0</v>
      </c>
      <c r="Z2235" s="31">
        <f t="shared" si="7549"/>
        <v>0</v>
      </c>
      <c r="AA2235" s="31">
        <f t="shared" si="7631"/>
        <v>0</v>
      </c>
      <c r="AB2235" s="31">
        <f t="shared" si="7632"/>
        <v>0</v>
      </c>
      <c r="AC2235" s="31">
        <f t="shared" si="7633"/>
        <v>0</v>
      </c>
      <c r="AD2235" s="31">
        <f t="shared" si="7550"/>
        <v>0</v>
      </c>
      <c r="AE2235" s="31">
        <f t="shared" si="7551"/>
        <v>0</v>
      </c>
      <c r="AF2235" s="31">
        <f t="shared" si="7552"/>
        <v>0</v>
      </c>
      <c r="AG2235" s="31">
        <f t="shared" si="7634"/>
        <v>0</v>
      </c>
      <c r="AH2235" s="31">
        <f t="shared" si="7635"/>
        <v>0</v>
      </c>
      <c r="AI2235" s="31">
        <f t="shared" si="7636"/>
        <v>0</v>
      </c>
      <c r="AJ2235" s="31">
        <f t="shared" si="7553"/>
        <v>0</v>
      </c>
      <c r="AK2235" s="31">
        <f t="shared" si="7554"/>
        <v>0</v>
      </c>
      <c r="AL2235" s="31">
        <f t="shared" si="7555"/>
        <v>0</v>
      </c>
      <c r="AM2235" s="31">
        <f t="shared" si="7637"/>
        <v>0</v>
      </c>
      <c r="AN2235" s="31">
        <f t="shared" si="7638"/>
        <v>0</v>
      </c>
      <c r="AO2235" s="31">
        <f t="shared" si="7639"/>
        <v>0</v>
      </c>
      <c r="AP2235" s="31">
        <f t="shared" si="7556"/>
        <v>0</v>
      </c>
      <c r="AQ2235" s="31">
        <f t="shared" si="7557"/>
        <v>0</v>
      </c>
      <c r="AR2235" s="31">
        <f t="shared" si="7558"/>
        <v>0</v>
      </c>
      <c r="AS2235" s="31">
        <f t="shared" si="7640"/>
        <v>0</v>
      </c>
      <c r="AT2235" s="31">
        <f t="shared" si="7641"/>
        <v>0</v>
      </c>
      <c r="AU2235" s="31">
        <f t="shared" si="7642"/>
        <v>0</v>
      </c>
      <c r="AV2235" s="31">
        <f t="shared" si="7559"/>
        <v>0</v>
      </c>
      <c r="AW2235" s="31">
        <f t="shared" si="7560"/>
        <v>0</v>
      </c>
      <c r="AX2235" s="31">
        <f t="shared" si="7561"/>
        <v>0</v>
      </c>
      <c r="AY2235" s="31">
        <f t="shared" si="7643"/>
        <v>0</v>
      </c>
      <c r="AZ2235" s="31">
        <f t="shared" si="7644"/>
        <v>0</v>
      </c>
      <c r="BA2235" s="31">
        <f t="shared" si="7645"/>
        <v>0</v>
      </c>
      <c r="BB2235" s="31">
        <f t="shared" si="7562"/>
        <v>0</v>
      </c>
      <c r="BC2235" s="31">
        <f t="shared" si="7563"/>
        <v>0</v>
      </c>
      <c r="BD2235" s="31">
        <f t="shared" si="7564"/>
        <v>0</v>
      </c>
      <c r="BE2235" s="31">
        <f t="shared" si="7646"/>
        <v>0</v>
      </c>
      <c r="BF2235" s="31">
        <f t="shared" si="7647"/>
        <v>0</v>
      </c>
      <c r="BG2235" s="31">
        <f t="shared" si="7648"/>
        <v>0</v>
      </c>
      <c r="BH2235" s="31">
        <f t="shared" si="7565"/>
        <v>0</v>
      </c>
      <c r="BI2235" s="31">
        <f t="shared" si="7566"/>
        <v>0</v>
      </c>
      <c r="BJ2235" s="31">
        <f t="shared" si="7567"/>
        <v>0</v>
      </c>
      <c r="BK2235" s="31">
        <f t="shared" si="7649"/>
        <v>0</v>
      </c>
      <c r="BL2235" s="31">
        <f t="shared" si="7650"/>
        <v>0</v>
      </c>
      <c r="BM2235" s="31">
        <f t="shared" si="7651"/>
        <v>0</v>
      </c>
      <c r="BN2235" s="31">
        <f t="shared" si="7568"/>
        <v>0</v>
      </c>
      <c r="BO2235" s="31">
        <f t="shared" si="7569"/>
        <v>0</v>
      </c>
      <c r="BP2235" s="31">
        <f t="shared" si="7570"/>
        <v>0</v>
      </c>
      <c r="BQ2235" s="31">
        <f t="shared" si="7652"/>
        <v>0</v>
      </c>
      <c r="BR2235" s="31">
        <f t="shared" si="7653"/>
        <v>0</v>
      </c>
      <c r="BS2235" s="31">
        <f t="shared" si="7571"/>
        <v>0</v>
      </c>
      <c r="BT2235" s="31">
        <f t="shared" si="7572"/>
        <v>0</v>
      </c>
      <c r="BU2235" s="31">
        <f t="shared" si="7573"/>
        <v>0</v>
      </c>
      <c r="BV2235" s="31">
        <f t="shared" si="7654"/>
        <v>0</v>
      </c>
      <c r="BW2235" s="31">
        <f t="shared" si="7655"/>
        <v>0</v>
      </c>
      <c r="BX2235" s="31">
        <f t="shared" si="7574"/>
        <v>0</v>
      </c>
      <c r="BY2235" s="31">
        <f t="shared" si="7575"/>
        <v>0</v>
      </c>
      <c r="BZ2235" s="31">
        <f t="shared" si="7576"/>
        <v>0</v>
      </c>
      <c r="CA2235" s="31">
        <f t="shared" si="7656"/>
        <v>0</v>
      </c>
      <c r="CB2235" s="31">
        <f t="shared" si="7657"/>
        <v>0</v>
      </c>
      <c r="CC2235" s="31">
        <f t="shared" si="7658"/>
        <v>0</v>
      </c>
      <c r="CD2235" s="31">
        <f t="shared" si="7660"/>
        <v>0</v>
      </c>
      <c r="CE2235" s="31">
        <f t="shared" si="7661"/>
        <v>0</v>
      </c>
      <c r="CF2235" s="31">
        <f t="shared" si="7662"/>
        <v>0</v>
      </c>
      <c r="CG2235" s="31">
        <f t="shared" si="7659"/>
        <v>0</v>
      </c>
      <c r="CH2235" s="24">
        <v>0</v>
      </c>
      <c r="CI2235" s="40"/>
      <c r="CN2235" s="1" t="s">
        <v>30</v>
      </c>
    </row>
    <row r="2236" ht="15" hidden="1">
      <c r="A2236" s="41" t="s">
        <v>1295</v>
      </c>
      <c r="B2236" s="17">
        <v>410</v>
      </c>
      <c r="C2236" s="16" t="s">
        <v>395</v>
      </c>
      <c r="D2236" s="16" t="s">
        <v>105</v>
      </c>
      <c r="E2236" s="39" t="s">
        <v>681</v>
      </c>
      <c r="F2236" s="31"/>
      <c r="G2236" s="31"/>
      <c r="H2236" s="31"/>
      <c r="I2236" s="31"/>
      <c r="J2236" s="31"/>
      <c r="K2236" s="31"/>
      <c r="L2236" s="31">
        <f t="shared" si="7541"/>
        <v>0</v>
      </c>
      <c r="M2236" s="31">
        <f t="shared" si="7542"/>
        <v>0</v>
      </c>
      <c r="N2236" s="31">
        <f t="shared" si="7543"/>
        <v>0</v>
      </c>
      <c r="O2236" s="31"/>
      <c r="P2236" s="31"/>
      <c r="Q2236" s="31"/>
      <c r="R2236" s="31">
        <f t="shared" si="7544"/>
        <v>0</v>
      </c>
      <c r="S2236" s="31">
        <f t="shared" si="7545"/>
        <v>0</v>
      </c>
      <c r="T2236" s="31">
        <f t="shared" si="7546"/>
        <v>0</v>
      </c>
      <c r="U2236" s="31"/>
      <c r="V2236" s="31"/>
      <c r="W2236" s="31"/>
      <c r="X2236" s="31">
        <f t="shared" si="7547"/>
        <v>0</v>
      </c>
      <c r="Y2236" s="31">
        <f t="shared" si="7548"/>
        <v>0</v>
      </c>
      <c r="Z2236" s="31">
        <f t="shared" si="7549"/>
        <v>0</v>
      </c>
      <c r="AA2236" s="31"/>
      <c r="AB2236" s="31"/>
      <c r="AC2236" s="31"/>
      <c r="AD2236" s="31">
        <f t="shared" si="7550"/>
        <v>0</v>
      </c>
      <c r="AE2236" s="31">
        <f t="shared" si="7551"/>
        <v>0</v>
      </c>
      <c r="AF2236" s="31">
        <f t="shared" si="7552"/>
        <v>0</v>
      </c>
      <c r="AG2236" s="31"/>
      <c r="AH2236" s="31"/>
      <c r="AI2236" s="31"/>
      <c r="AJ2236" s="31">
        <f t="shared" si="7553"/>
        <v>0</v>
      </c>
      <c r="AK2236" s="31">
        <f t="shared" si="7554"/>
        <v>0</v>
      </c>
      <c r="AL2236" s="31">
        <f t="shared" si="7555"/>
        <v>0</v>
      </c>
      <c r="AM2236" s="31"/>
      <c r="AN2236" s="31"/>
      <c r="AO2236" s="31"/>
      <c r="AP2236" s="31">
        <f t="shared" si="7556"/>
        <v>0</v>
      </c>
      <c r="AQ2236" s="31">
        <f t="shared" si="7557"/>
        <v>0</v>
      </c>
      <c r="AR2236" s="31">
        <f t="shared" si="7558"/>
        <v>0</v>
      </c>
      <c r="AS2236" s="31"/>
      <c r="AT2236" s="31"/>
      <c r="AU2236" s="31"/>
      <c r="AV2236" s="31">
        <f t="shared" si="7559"/>
        <v>0</v>
      </c>
      <c r="AW2236" s="31">
        <f t="shared" si="7560"/>
        <v>0</v>
      </c>
      <c r="AX2236" s="31">
        <f t="shared" si="7561"/>
        <v>0</v>
      </c>
      <c r="AY2236" s="31"/>
      <c r="AZ2236" s="31"/>
      <c r="BA2236" s="31"/>
      <c r="BB2236" s="31">
        <f t="shared" si="7562"/>
        <v>0</v>
      </c>
      <c r="BC2236" s="31">
        <f t="shared" si="7563"/>
        <v>0</v>
      </c>
      <c r="BD2236" s="31">
        <f t="shared" si="7564"/>
        <v>0</v>
      </c>
      <c r="BE2236" s="31"/>
      <c r="BF2236" s="31"/>
      <c r="BG2236" s="31"/>
      <c r="BH2236" s="31">
        <f t="shared" si="7565"/>
        <v>0</v>
      </c>
      <c r="BI2236" s="31">
        <f t="shared" si="7566"/>
        <v>0</v>
      </c>
      <c r="BJ2236" s="31">
        <f t="shared" si="7567"/>
        <v>0</v>
      </c>
      <c r="BK2236" s="31"/>
      <c r="BL2236" s="31"/>
      <c r="BM2236" s="31"/>
      <c r="BN2236" s="31">
        <f t="shared" si="7568"/>
        <v>0</v>
      </c>
      <c r="BO2236" s="31">
        <f t="shared" si="7569"/>
        <v>0</v>
      </c>
      <c r="BP2236" s="31">
        <f t="shared" si="7570"/>
        <v>0</v>
      </c>
      <c r="BQ2236" s="31"/>
      <c r="BR2236" s="31"/>
      <c r="BS2236" s="31">
        <f t="shared" si="7571"/>
        <v>0</v>
      </c>
      <c r="BT2236" s="31">
        <f t="shared" si="7572"/>
        <v>0</v>
      </c>
      <c r="BU2236" s="31">
        <f t="shared" si="7573"/>
        <v>0</v>
      </c>
      <c r="BV2236" s="31"/>
      <c r="BW2236" s="31"/>
      <c r="BX2236" s="31">
        <f t="shared" si="7574"/>
        <v>0</v>
      </c>
      <c r="BY2236" s="31">
        <f t="shared" si="7575"/>
        <v>0</v>
      </c>
      <c r="BZ2236" s="31">
        <f t="shared" si="7576"/>
        <v>0</v>
      </c>
      <c r="CA2236" s="31"/>
      <c r="CB2236" s="31"/>
      <c r="CC2236" s="31"/>
      <c r="CD2236" s="31">
        <f t="shared" si="7660"/>
        <v>0</v>
      </c>
      <c r="CE2236" s="31">
        <f t="shared" si="7661"/>
        <v>0</v>
      </c>
      <c r="CF2236" s="31">
        <f t="shared" si="7662"/>
        <v>0</v>
      </c>
      <c r="CG2236" s="31"/>
      <c r="CH2236" s="24">
        <v>0</v>
      </c>
      <c r="CI2236" s="40"/>
    </row>
    <row r="2237" ht="29.850000000000001">
      <c r="A2237" s="41" t="s">
        <v>1297</v>
      </c>
      <c r="B2237" s="17"/>
      <c r="C2237" s="16"/>
      <c r="D2237" s="16"/>
      <c r="E2237" s="39" t="s">
        <v>1298</v>
      </c>
      <c r="F2237" s="31"/>
      <c r="G2237" s="31"/>
      <c r="H2237" s="31"/>
      <c r="I2237" s="31"/>
      <c r="J2237" s="31"/>
      <c r="K2237" s="31"/>
      <c r="L2237" s="31"/>
      <c r="M2237" s="31"/>
      <c r="N2237" s="31"/>
      <c r="O2237" s="31">
        <f t="shared" si="7625"/>
        <v>6075.5100000000002</v>
      </c>
      <c r="P2237" s="31">
        <f t="shared" si="7626"/>
        <v>0</v>
      </c>
      <c r="Q2237" s="31">
        <f t="shared" si="7627"/>
        <v>0</v>
      </c>
      <c r="R2237" s="31">
        <f t="shared" si="7544"/>
        <v>6075.5100000000002</v>
      </c>
      <c r="S2237" s="31">
        <f t="shared" si="7545"/>
        <v>0</v>
      </c>
      <c r="T2237" s="31">
        <f t="shared" si="7546"/>
        <v>0</v>
      </c>
      <c r="U2237" s="31">
        <f t="shared" si="7628"/>
        <v>0</v>
      </c>
      <c r="V2237" s="31">
        <f t="shared" si="7629"/>
        <v>0</v>
      </c>
      <c r="W2237" s="31">
        <f t="shared" si="7630"/>
        <v>0</v>
      </c>
      <c r="X2237" s="31">
        <f t="shared" si="7547"/>
        <v>6075.5100000000002</v>
      </c>
      <c r="Y2237" s="31">
        <f t="shared" si="7548"/>
        <v>0</v>
      </c>
      <c r="Z2237" s="31">
        <f t="shared" si="7549"/>
        <v>0</v>
      </c>
      <c r="AA2237" s="31">
        <f t="shared" si="7631"/>
        <v>0</v>
      </c>
      <c r="AB2237" s="31">
        <f t="shared" si="7632"/>
        <v>0</v>
      </c>
      <c r="AC2237" s="31">
        <f t="shared" si="7633"/>
        <v>0</v>
      </c>
      <c r="AD2237" s="31">
        <f t="shared" si="7550"/>
        <v>6075.5100000000002</v>
      </c>
      <c r="AE2237" s="31">
        <f t="shared" si="7551"/>
        <v>0</v>
      </c>
      <c r="AF2237" s="31">
        <f t="shared" si="7552"/>
        <v>0</v>
      </c>
      <c r="AG2237" s="31">
        <f t="shared" si="7634"/>
        <v>0</v>
      </c>
      <c r="AH2237" s="31">
        <f t="shared" si="7635"/>
        <v>0</v>
      </c>
      <c r="AI2237" s="31">
        <f t="shared" si="7636"/>
        <v>0</v>
      </c>
      <c r="AJ2237" s="31">
        <f t="shared" si="7553"/>
        <v>6075.5100000000002</v>
      </c>
      <c r="AK2237" s="31">
        <f t="shared" si="7554"/>
        <v>0</v>
      </c>
      <c r="AL2237" s="31">
        <f t="shared" si="7555"/>
        <v>0</v>
      </c>
      <c r="AM2237" s="31">
        <f t="shared" si="7637"/>
        <v>0</v>
      </c>
      <c r="AN2237" s="31">
        <f t="shared" si="7638"/>
        <v>0</v>
      </c>
      <c r="AO2237" s="31">
        <f t="shared" si="7639"/>
        <v>0</v>
      </c>
      <c r="AP2237" s="31">
        <f t="shared" si="7556"/>
        <v>6075.5100000000002</v>
      </c>
      <c r="AQ2237" s="31">
        <f t="shared" si="7557"/>
        <v>0</v>
      </c>
      <c r="AR2237" s="31">
        <f t="shared" si="7558"/>
        <v>0</v>
      </c>
      <c r="AS2237" s="31">
        <f t="shared" si="7640"/>
        <v>0</v>
      </c>
      <c r="AT2237" s="31">
        <f t="shared" si="7641"/>
        <v>0</v>
      </c>
      <c r="AU2237" s="31">
        <f t="shared" si="7642"/>
        <v>0</v>
      </c>
      <c r="AV2237" s="31">
        <f t="shared" si="7559"/>
        <v>6075.5100000000002</v>
      </c>
      <c r="AW2237" s="31">
        <f t="shared" si="7560"/>
        <v>0</v>
      </c>
      <c r="AX2237" s="31">
        <f t="shared" si="7561"/>
        <v>0</v>
      </c>
      <c r="AY2237" s="31">
        <f t="shared" si="7643"/>
        <v>-3424.819</v>
      </c>
      <c r="AZ2237" s="31">
        <f t="shared" si="7644"/>
        <v>0</v>
      </c>
      <c r="BA2237" s="31">
        <f t="shared" si="7645"/>
        <v>0</v>
      </c>
      <c r="BB2237" s="31">
        <f t="shared" si="7562"/>
        <v>2650.6910000000003</v>
      </c>
      <c r="BC2237" s="31">
        <f t="shared" si="7563"/>
        <v>0</v>
      </c>
      <c r="BD2237" s="31">
        <f t="shared" si="7564"/>
        <v>0</v>
      </c>
      <c r="BE2237" s="31">
        <f t="shared" si="7646"/>
        <v>-12.193</v>
      </c>
      <c r="BF2237" s="31">
        <f t="shared" si="7647"/>
        <v>0</v>
      </c>
      <c r="BG2237" s="31">
        <f t="shared" si="7648"/>
        <v>0</v>
      </c>
      <c r="BH2237" s="31">
        <f t="shared" si="7565"/>
        <v>2638.498</v>
      </c>
      <c r="BI2237" s="31">
        <f t="shared" si="7566"/>
        <v>0</v>
      </c>
      <c r="BJ2237" s="31">
        <f t="shared" si="7567"/>
        <v>0</v>
      </c>
      <c r="BK2237" s="31">
        <f t="shared" si="7649"/>
        <v>0</v>
      </c>
      <c r="BL2237" s="31">
        <f t="shared" si="7650"/>
        <v>0</v>
      </c>
      <c r="BM2237" s="31">
        <f t="shared" si="7651"/>
        <v>0</v>
      </c>
      <c r="BN2237" s="31">
        <f t="shared" si="7568"/>
        <v>2638.498</v>
      </c>
      <c r="BO2237" s="31">
        <f t="shared" si="7569"/>
        <v>0</v>
      </c>
      <c r="BP2237" s="31">
        <f t="shared" si="7570"/>
        <v>0</v>
      </c>
      <c r="BQ2237" s="31">
        <f t="shared" si="7652"/>
        <v>0</v>
      </c>
      <c r="BR2237" s="31">
        <f t="shared" si="7653"/>
        <v>0</v>
      </c>
      <c r="BS2237" s="31">
        <f t="shared" si="7571"/>
        <v>2638.498</v>
      </c>
      <c r="BT2237" s="31">
        <f t="shared" si="7572"/>
        <v>0</v>
      </c>
      <c r="BU2237" s="31">
        <f t="shared" si="7573"/>
        <v>0</v>
      </c>
      <c r="BV2237" s="31">
        <f t="shared" si="7654"/>
        <v>0</v>
      </c>
      <c r="BW2237" s="31">
        <f t="shared" si="7655"/>
        <v>0</v>
      </c>
      <c r="BX2237" s="31">
        <f t="shared" si="7574"/>
        <v>2638.498</v>
      </c>
      <c r="BY2237" s="31">
        <f t="shared" si="7575"/>
        <v>0</v>
      </c>
      <c r="BZ2237" s="31">
        <f t="shared" si="7576"/>
        <v>0</v>
      </c>
      <c r="CA2237" s="31">
        <f t="shared" si="7656"/>
        <v>0</v>
      </c>
      <c r="CB2237" s="31">
        <f t="shared" si="7657"/>
        <v>0</v>
      </c>
      <c r="CC2237" s="31">
        <f t="shared" si="7658"/>
        <v>0</v>
      </c>
      <c r="CD2237" s="31">
        <f t="shared" si="7660"/>
        <v>2638.498</v>
      </c>
      <c r="CE2237" s="31">
        <f t="shared" si="7661"/>
        <v>0</v>
      </c>
      <c r="CF2237" s="31">
        <f t="shared" si="7662"/>
        <v>0</v>
      </c>
      <c r="CG2237" s="31">
        <f t="shared" si="7659"/>
        <v>0</v>
      </c>
      <c r="CH2237" s="24"/>
      <c r="CI2237" s="40"/>
    </row>
    <row r="2238" ht="39.799999999999997">
      <c r="A2238" s="41" t="s">
        <v>1297</v>
      </c>
      <c r="B2238" s="41" t="s">
        <v>1288</v>
      </c>
      <c r="C2238" s="39"/>
      <c r="D2238" s="16"/>
      <c r="E2238" s="39" t="s">
        <v>84</v>
      </c>
      <c r="F2238" s="31"/>
      <c r="G2238" s="31"/>
      <c r="H2238" s="31"/>
      <c r="I2238" s="31"/>
      <c r="J2238" s="31"/>
      <c r="K2238" s="31"/>
      <c r="L2238" s="31"/>
      <c r="M2238" s="31"/>
      <c r="N2238" s="31"/>
      <c r="O2238" s="31">
        <f t="shared" si="7625"/>
        <v>6075.5100000000002</v>
      </c>
      <c r="P2238" s="31">
        <f t="shared" si="7626"/>
        <v>0</v>
      </c>
      <c r="Q2238" s="31">
        <f t="shared" si="7627"/>
        <v>0</v>
      </c>
      <c r="R2238" s="31">
        <f t="shared" si="7544"/>
        <v>6075.5100000000002</v>
      </c>
      <c r="S2238" s="31">
        <f t="shared" si="7545"/>
        <v>0</v>
      </c>
      <c r="T2238" s="31">
        <f t="shared" si="7546"/>
        <v>0</v>
      </c>
      <c r="U2238" s="31">
        <f t="shared" si="7628"/>
        <v>0</v>
      </c>
      <c r="V2238" s="31">
        <f t="shared" si="7629"/>
        <v>0</v>
      </c>
      <c r="W2238" s="31">
        <f t="shared" si="7630"/>
        <v>0</v>
      </c>
      <c r="X2238" s="31">
        <f t="shared" si="7547"/>
        <v>6075.5100000000002</v>
      </c>
      <c r="Y2238" s="31">
        <f t="shared" si="7548"/>
        <v>0</v>
      </c>
      <c r="Z2238" s="31">
        <f t="shared" si="7549"/>
        <v>0</v>
      </c>
      <c r="AA2238" s="31">
        <f t="shared" si="7631"/>
        <v>0</v>
      </c>
      <c r="AB2238" s="31">
        <f t="shared" si="7632"/>
        <v>0</v>
      </c>
      <c r="AC2238" s="31">
        <f t="shared" si="7633"/>
        <v>0</v>
      </c>
      <c r="AD2238" s="31">
        <f t="shared" si="7550"/>
        <v>6075.5100000000002</v>
      </c>
      <c r="AE2238" s="31">
        <f t="shared" si="7551"/>
        <v>0</v>
      </c>
      <c r="AF2238" s="31">
        <f t="shared" si="7552"/>
        <v>0</v>
      </c>
      <c r="AG2238" s="31">
        <f t="shared" si="7634"/>
        <v>0</v>
      </c>
      <c r="AH2238" s="31">
        <f t="shared" si="7635"/>
        <v>0</v>
      </c>
      <c r="AI2238" s="31">
        <f t="shared" si="7636"/>
        <v>0</v>
      </c>
      <c r="AJ2238" s="31">
        <f t="shared" si="7553"/>
        <v>6075.5100000000002</v>
      </c>
      <c r="AK2238" s="31">
        <f t="shared" si="7554"/>
        <v>0</v>
      </c>
      <c r="AL2238" s="31">
        <f t="shared" si="7555"/>
        <v>0</v>
      </c>
      <c r="AM2238" s="31">
        <f t="shared" si="7637"/>
        <v>0</v>
      </c>
      <c r="AN2238" s="31">
        <f t="shared" si="7638"/>
        <v>0</v>
      </c>
      <c r="AO2238" s="31">
        <f t="shared" si="7639"/>
        <v>0</v>
      </c>
      <c r="AP2238" s="31">
        <f t="shared" si="7556"/>
        <v>6075.5100000000002</v>
      </c>
      <c r="AQ2238" s="31">
        <f t="shared" si="7557"/>
        <v>0</v>
      </c>
      <c r="AR2238" s="31">
        <f t="shared" si="7558"/>
        <v>0</v>
      </c>
      <c r="AS2238" s="31">
        <f t="shared" si="7640"/>
        <v>0</v>
      </c>
      <c r="AT2238" s="31">
        <f t="shared" si="7641"/>
        <v>0</v>
      </c>
      <c r="AU2238" s="31">
        <f t="shared" si="7642"/>
        <v>0</v>
      </c>
      <c r="AV2238" s="31">
        <f t="shared" si="7559"/>
        <v>6075.5100000000002</v>
      </c>
      <c r="AW2238" s="31">
        <f t="shared" si="7560"/>
        <v>0</v>
      </c>
      <c r="AX2238" s="31">
        <f t="shared" si="7561"/>
        <v>0</v>
      </c>
      <c r="AY2238" s="31">
        <f t="shared" si="7643"/>
        <v>-3424.819</v>
      </c>
      <c r="AZ2238" s="31">
        <f t="shared" si="7644"/>
        <v>0</v>
      </c>
      <c r="BA2238" s="31">
        <f t="shared" si="7645"/>
        <v>0</v>
      </c>
      <c r="BB2238" s="31">
        <f t="shared" si="7562"/>
        <v>2650.6910000000003</v>
      </c>
      <c r="BC2238" s="31">
        <f t="shared" si="7563"/>
        <v>0</v>
      </c>
      <c r="BD2238" s="31">
        <f t="shared" si="7564"/>
        <v>0</v>
      </c>
      <c r="BE2238" s="31">
        <f t="shared" si="7646"/>
        <v>-12.193</v>
      </c>
      <c r="BF2238" s="31">
        <f t="shared" si="7647"/>
        <v>0</v>
      </c>
      <c r="BG2238" s="31">
        <f t="shared" si="7648"/>
        <v>0</v>
      </c>
      <c r="BH2238" s="31">
        <f t="shared" si="7565"/>
        <v>2638.498</v>
      </c>
      <c r="BI2238" s="31">
        <f t="shared" si="7566"/>
        <v>0</v>
      </c>
      <c r="BJ2238" s="31">
        <f t="shared" si="7567"/>
        <v>0</v>
      </c>
      <c r="BK2238" s="31">
        <f t="shared" si="7649"/>
        <v>0</v>
      </c>
      <c r="BL2238" s="31">
        <f t="shared" si="7650"/>
        <v>0</v>
      </c>
      <c r="BM2238" s="31">
        <f t="shared" si="7651"/>
        <v>0</v>
      </c>
      <c r="BN2238" s="31">
        <f t="shared" si="7568"/>
        <v>2638.498</v>
      </c>
      <c r="BO2238" s="31">
        <f t="shared" si="7569"/>
        <v>0</v>
      </c>
      <c r="BP2238" s="31">
        <f t="shared" si="7570"/>
        <v>0</v>
      </c>
      <c r="BQ2238" s="31">
        <f t="shared" si="7652"/>
        <v>0</v>
      </c>
      <c r="BR2238" s="31">
        <f t="shared" si="7653"/>
        <v>0</v>
      </c>
      <c r="BS2238" s="31">
        <f t="shared" si="7571"/>
        <v>2638.498</v>
      </c>
      <c r="BT2238" s="31">
        <f t="shared" si="7572"/>
        <v>0</v>
      </c>
      <c r="BU2238" s="31">
        <f t="shared" si="7573"/>
        <v>0</v>
      </c>
      <c r="BV2238" s="31">
        <f t="shared" si="7654"/>
        <v>0</v>
      </c>
      <c r="BW2238" s="31">
        <f t="shared" si="7655"/>
        <v>0</v>
      </c>
      <c r="BX2238" s="31">
        <f t="shared" si="7574"/>
        <v>2638.498</v>
      </c>
      <c r="BY2238" s="31">
        <f t="shared" si="7575"/>
        <v>0</v>
      </c>
      <c r="BZ2238" s="31">
        <f t="shared" si="7576"/>
        <v>0</v>
      </c>
      <c r="CA2238" s="31">
        <f t="shared" si="7656"/>
        <v>0</v>
      </c>
      <c r="CB2238" s="31">
        <f t="shared" si="7657"/>
        <v>0</v>
      </c>
      <c r="CC2238" s="31">
        <f t="shared" si="7658"/>
        <v>0</v>
      </c>
      <c r="CD2238" s="31">
        <f t="shared" si="7660"/>
        <v>2638.498</v>
      </c>
      <c r="CE2238" s="31">
        <f t="shared" si="7661"/>
        <v>0</v>
      </c>
      <c r="CF2238" s="31">
        <f t="shared" si="7662"/>
        <v>0</v>
      </c>
      <c r="CG2238" s="31">
        <f t="shared" si="7659"/>
        <v>0</v>
      </c>
      <c r="CH2238" s="24"/>
      <c r="CI2238" s="40"/>
    </row>
    <row r="2239" ht="15">
      <c r="A2239" s="41" t="s">
        <v>1297</v>
      </c>
      <c r="B2239" s="17">
        <v>410</v>
      </c>
      <c r="C2239" s="39"/>
      <c r="D2239" s="16"/>
      <c r="E2239" s="39" t="s">
        <v>85</v>
      </c>
      <c r="F2239" s="31"/>
      <c r="G2239" s="31"/>
      <c r="H2239" s="31"/>
      <c r="I2239" s="31"/>
      <c r="J2239" s="31"/>
      <c r="K2239" s="31"/>
      <c r="L2239" s="31"/>
      <c r="M2239" s="31"/>
      <c r="N2239" s="31"/>
      <c r="O2239" s="31">
        <f t="shared" si="7625"/>
        <v>6075.5100000000002</v>
      </c>
      <c r="P2239" s="31">
        <f t="shared" si="7626"/>
        <v>0</v>
      </c>
      <c r="Q2239" s="31">
        <f t="shared" si="7627"/>
        <v>0</v>
      </c>
      <c r="R2239" s="31">
        <f t="shared" si="7544"/>
        <v>6075.5100000000002</v>
      </c>
      <c r="S2239" s="31">
        <f t="shared" si="7545"/>
        <v>0</v>
      </c>
      <c r="T2239" s="31">
        <f t="shared" si="7546"/>
        <v>0</v>
      </c>
      <c r="U2239" s="31">
        <f t="shared" si="7628"/>
        <v>0</v>
      </c>
      <c r="V2239" s="31">
        <f t="shared" si="7629"/>
        <v>0</v>
      </c>
      <c r="W2239" s="31">
        <f t="shared" si="7630"/>
        <v>0</v>
      </c>
      <c r="X2239" s="31">
        <f t="shared" si="7547"/>
        <v>6075.5100000000002</v>
      </c>
      <c r="Y2239" s="31">
        <f t="shared" si="7548"/>
        <v>0</v>
      </c>
      <c r="Z2239" s="31">
        <f t="shared" si="7549"/>
        <v>0</v>
      </c>
      <c r="AA2239" s="31">
        <f t="shared" si="7631"/>
        <v>0</v>
      </c>
      <c r="AB2239" s="31">
        <f t="shared" si="7632"/>
        <v>0</v>
      </c>
      <c r="AC2239" s="31">
        <f t="shared" si="7633"/>
        <v>0</v>
      </c>
      <c r="AD2239" s="31">
        <f t="shared" si="7550"/>
        <v>6075.5100000000002</v>
      </c>
      <c r="AE2239" s="31">
        <f t="shared" si="7551"/>
        <v>0</v>
      </c>
      <c r="AF2239" s="31">
        <f t="shared" si="7552"/>
        <v>0</v>
      </c>
      <c r="AG2239" s="31">
        <f t="shared" si="7634"/>
        <v>0</v>
      </c>
      <c r="AH2239" s="31">
        <f t="shared" si="7635"/>
        <v>0</v>
      </c>
      <c r="AI2239" s="31">
        <f t="shared" si="7636"/>
        <v>0</v>
      </c>
      <c r="AJ2239" s="31">
        <f t="shared" si="7553"/>
        <v>6075.5100000000002</v>
      </c>
      <c r="AK2239" s="31">
        <f t="shared" si="7554"/>
        <v>0</v>
      </c>
      <c r="AL2239" s="31">
        <f t="shared" si="7555"/>
        <v>0</v>
      </c>
      <c r="AM2239" s="31">
        <f t="shared" si="7637"/>
        <v>0</v>
      </c>
      <c r="AN2239" s="31">
        <f t="shared" si="7638"/>
        <v>0</v>
      </c>
      <c r="AO2239" s="31">
        <f t="shared" si="7639"/>
        <v>0</v>
      </c>
      <c r="AP2239" s="31">
        <f t="shared" si="7556"/>
        <v>6075.5100000000002</v>
      </c>
      <c r="AQ2239" s="31">
        <f t="shared" si="7557"/>
        <v>0</v>
      </c>
      <c r="AR2239" s="31">
        <f t="shared" si="7558"/>
        <v>0</v>
      </c>
      <c r="AS2239" s="31">
        <f t="shared" si="7640"/>
        <v>0</v>
      </c>
      <c r="AT2239" s="31">
        <f t="shared" si="7641"/>
        <v>0</v>
      </c>
      <c r="AU2239" s="31">
        <f t="shared" si="7642"/>
        <v>0</v>
      </c>
      <c r="AV2239" s="31">
        <f t="shared" si="7559"/>
        <v>6075.5100000000002</v>
      </c>
      <c r="AW2239" s="31">
        <f t="shared" si="7560"/>
        <v>0</v>
      </c>
      <c r="AX2239" s="31">
        <f t="shared" si="7561"/>
        <v>0</v>
      </c>
      <c r="AY2239" s="31">
        <f t="shared" si="7643"/>
        <v>-3424.819</v>
      </c>
      <c r="AZ2239" s="31">
        <f t="shared" si="7644"/>
        <v>0</v>
      </c>
      <c r="BA2239" s="31">
        <f t="shared" si="7645"/>
        <v>0</v>
      </c>
      <c r="BB2239" s="31">
        <f t="shared" si="7562"/>
        <v>2650.6910000000003</v>
      </c>
      <c r="BC2239" s="31">
        <f t="shared" si="7563"/>
        <v>0</v>
      </c>
      <c r="BD2239" s="31">
        <f t="shared" si="7564"/>
        <v>0</v>
      </c>
      <c r="BE2239" s="31">
        <f t="shared" si="7646"/>
        <v>-12.193</v>
      </c>
      <c r="BF2239" s="31">
        <f t="shared" si="7647"/>
        <v>0</v>
      </c>
      <c r="BG2239" s="31">
        <f t="shared" si="7648"/>
        <v>0</v>
      </c>
      <c r="BH2239" s="31">
        <f t="shared" si="7565"/>
        <v>2638.498</v>
      </c>
      <c r="BI2239" s="31">
        <f t="shared" si="7566"/>
        <v>0</v>
      </c>
      <c r="BJ2239" s="31">
        <f t="shared" si="7567"/>
        <v>0</v>
      </c>
      <c r="BK2239" s="31">
        <f t="shared" si="7649"/>
        <v>0</v>
      </c>
      <c r="BL2239" s="31">
        <f t="shared" si="7650"/>
        <v>0</v>
      </c>
      <c r="BM2239" s="31">
        <f t="shared" si="7651"/>
        <v>0</v>
      </c>
      <c r="BN2239" s="31">
        <f t="shared" si="7568"/>
        <v>2638.498</v>
      </c>
      <c r="BO2239" s="31">
        <f t="shared" si="7569"/>
        <v>0</v>
      </c>
      <c r="BP2239" s="31">
        <f t="shared" si="7570"/>
        <v>0</v>
      </c>
      <c r="BQ2239" s="31">
        <f t="shared" si="7652"/>
        <v>0</v>
      </c>
      <c r="BR2239" s="31">
        <f t="shared" si="7653"/>
        <v>0</v>
      </c>
      <c r="BS2239" s="31">
        <f t="shared" si="7571"/>
        <v>2638.498</v>
      </c>
      <c r="BT2239" s="31">
        <f t="shared" si="7572"/>
        <v>0</v>
      </c>
      <c r="BU2239" s="31">
        <f t="shared" si="7573"/>
        <v>0</v>
      </c>
      <c r="BV2239" s="31">
        <f t="shared" si="7654"/>
        <v>0</v>
      </c>
      <c r="BW2239" s="31">
        <f t="shared" si="7655"/>
        <v>0</v>
      </c>
      <c r="BX2239" s="31">
        <f t="shared" si="7574"/>
        <v>2638.498</v>
      </c>
      <c r="BY2239" s="31">
        <f t="shared" si="7575"/>
        <v>0</v>
      </c>
      <c r="BZ2239" s="31">
        <f t="shared" si="7576"/>
        <v>0</v>
      </c>
      <c r="CA2239" s="31">
        <f t="shared" si="7656"/>
        <v>0</v>
      </c>
      <c r="CB2239" s="31">
        <f t="shared" si="7657"/>
        <v>0</v>
      </c>
      <c r="CC2239" s="31">
        <f t="shared" si="7658"/>
        <v>0</v>
      </c>
      <c r="CD2239" s="31">
        <f t="shared" si="7660"/>
        <v>2638.498</v>
      </c>
      <c r="CE2239" s="31">
        <f t="shared" si="7661"/>
        <v>0</v>
      </c>
      <c r="CF2239" s="31">
        <f t="shared" si="7662"/>
        <v>0</v>
      </c>
      <c r="CG2239" s="31">
        <f t="shared" si="7659"/>
        <v>0</v>
      </c>
      <c r="CH2239" s="24"/>
      <c r="CI2239" s="40"/>
    </row>
    <row r="2240" ht="15">
      <c r="A2240" s="41" t="s">
        <v>1297</v>
      </c>
      <c r="B2240" s="17">
        <v>410</v>
      </c>
      <c r="C2240" s="16" t="s">
        <v>395</v>
      </c>
      <c r="D2240" s="16" t="s">
        <v>105</v>
      </c>
      <c r="E2240" s="39" t="s">
        <v>681</v>
      </c>
      <c r="F2240" s="31"/>
      <c r="G2240" s="31"/>
      <c r="H2240" s="31"/>
      <c r="I2240" s="31"/>
      <c r="J2240" s="31"/>
      <c r="K2240" s="31"/>
      <c r="L2240" s="31"/>
      <c r="M2240" s="31"/>
      <c r="N2240" s="31"/>
      <c r="O2240" s="31">
        <v>6075.5100000000002</v>
      </c>
      <c r="P2240" s="31"/>
      <c r="Q2240" s="31"/>
      <c r="R2240" s="31">
        <f t="shared" si="7544"/>
        <v>6075.5100000000002</v>
      </c>
      <c r="S2240" s="31">
        <f t="shared" si="7545"/>
        <v>0</v>
      </c>
      <c r="T2240" s="31">
        <f t="shared" si="7546"/>
        <v>0</v>
      </c>
      <c r="U2240" s="31"/>
      <c r="V2240" s="31"/>
      <c r="W2240" s="31"/>
      <c r="X2240" s="31">
        <f t="shared" si="7547"/>
        <v>6075.5100000000002</v>
      </c>
      <c r="Y2240" s="31">
        <f t="shared" si="7548"/>
        <v>0</v>
      </c>
      <c r="Z2240" s="31">
        <f t="shared" si="7549"/>
        <v>0</v>
      </c>
      <c r="AA2240" s="31"/>
      <c r="AB2240" s="31"/>
      <c r="AC2240" s="31"/>
      <c r="AD2240" s="31">
        <f t="shared" si="7550"/>
        <v>6075.5100000000002</v>
      </c>
      <c r="AE2240" s="31">
        <f t="shared" si="7551"/>
        <v>0</v>
      </c>
      <c r="AF2240" s="31">
        <f t="shared" si="7552"/>
        <v>0</v>
      </c>
      <c r="AG2240" s="31"/>
      <c r="AH2240" s="31"/>
      <c r="AI2240" s="31"/>
      <c r="AJ2240" s="31">
        <f t="shared" si="7553"/>
        <v>6075.5100000000002</v>
      </c>
      <c r="AK2240" s="31">
        <f t="shared" si="7554"/>
        <v>0</v>
      </c>
      <c r="AL2240" s="31">
        <f t="shared" si="7555"/>
        <v>0</v>
      </c>
      <c r="AM2240" s="31"/>
      <c r="AN2240" s="31"/>
      <c r="AO2240" s="31"/>
      <c r="AP2240" s="31">
        <f t="shared" si="7556"/>
        <v>6075.5100000000002</v>
      </c>
      <c r="AQ2240" s="31">
        <f t="shared" si="7557"/>
        <v>0</v>
      </c>
      <c r="AR2240" s="31">
        <f t="shared" si="7558"/>
        <v>0</v>
      </c>
      <c r="AS2240" s="31"/>
      <c r="AT2240" s="31"/>
      <c r="AU2240" s="31"/>
      <c r="AV2240" s="31">
        <f t="shared" si="7559"/>
        <v>6075.5100000000002</v>
      </c>
      <c r="AW2240" s="31">
        <f t="shared" si="7560"/>
        <v>0</v>
      </c>
      <c r="AX2240" s="31">
        <f t="shared" si="7561"/>
        <v>0</v>
      </c>
      <c r="AY2240" s="31">
        <f>-2048-1376.819</f>
        <v>-3424.819</v>
      </c>
      <c r="AZ2240" s="31"/>
      <c r="BA2240" s="31"/>
      <c r="BB2240" s="31">
        <f t="shared" si="7562"/>
        <v>2650.6910000000003</v>
      </c>
      <c r="BC2240" s="31">
        <f t="shared" si="7563"/>
        <v>0</v>
      </c>
      <c r="BD2240" s="31">
        <f t="shared" si="7564"/>
        <v>0</v>
      </c>
      <c r="BE2240" s="31">
        <v>-12.193</v>
      </c>
      <c r="BF2240" s="31"/>
      <c r="BG2240" s="31"/>
      <c r="BH2240" s="31">
        <f t="shared" si="7565"/>
        <v>2638.498</v>
      </c>
      <c r="BI2240" s="31">
        <f t="shared" si="7566"/>
        <v>0</v>
      </c>
      <c r="BJ2240" s="31">
        <f t="shared" si="7567"/>
        <v>0</v>
      </c>
      <c r="BK2240" s="31"/>
      <c r="BL2240" s="31"/>
      <c r="BM2240" s="31"/>
      <c r="BN2240" s="31">
        <f t="shared" si="7568"/>
        <v>2638.498</v>
      </c>
      <c r="BO2240" s="31">
        <f t="shared" si="7569"/>
        <v>0</v>
      </c>
      <c r="BP2240" s="31">
        <f t="shared" si="7570"/>
        <v>0</v>
      </c>
      <c r="BQ2240" s="31"/>
      <c r="BR2240" s="31"/>
      <c r="BS2240" s="31">
        <f t="shared" si="7571"/>
        <v>2638.498</v>
      </c>
      <c r="BT2240" s="31">
        <f t="shared" si="7572"/>
        <v>0</v>
      </c>
      <c r="BU2240" s="31">
        <f t="shared" si="7573"/>
        <v>0</v>
      </c>
      <c r="BV2240" s="31"/>
      <c r="BW2240" s="31"/>
      <c r="BX2240" s="31">
        <f t="shared" si="7574"/>
        <v>2638.498</v>
      </c>
      <c r="BY2240" s="31">
        <f t="shared" si="7575"/>
        <v>0</v>
      </c>
      <c r="BZ2240" s="31">
        <f t="shared" si="7576"/>
        <v>0</v>
      </c>
      <c r="CA2240" s="31"/>
      <c r="CB2240" s="31"/>
      <c r="CC2240" s="31"/>
      <c r="CD2240" s="31">
        <f t="shared" si="7660"/>
        <v>2638.498</v>
      </c>
      <c r="CE2240" s="31">
        <f t="shared" si="7661"/>
        <v>0</v>
      </c>
      <c r="CF2240" s="31">
        <f t="shared" si="7662"/>
        <v>0</v>
      </c>
      <c r="CG2240" s="31"/>
      <c r="CH2240" s="24"/>
      <c r="CI2240" s="40"/>
    </row>
    <row r="2241" ht="52.700000000000003">
      <c r="A2241" s="41" t="s">
        <v>1299</v>
      </c>
      <c r="B2241" s="41"/>
      <c r="C2241" s="39"/>
      <c r="D2241" s="16"/>
      <c r="E2241" s="39" t="s">
        <v>1300</v>
      </c>
      <c r="F2241" s="31">
        <f t="shared" si="7619"/>
        <v>7202.1999999999998</v>
      </c>
      <c r="G2241" s="31">
        <f t="shared" si="7620"/>
        <v>0</v>
      </c>
      <c r="H2241" s="31">
        <f t="shared" si="7621"/>
        <v>0</v>
      </c>
      <c r="I2241" s="31">
        <f t="shared" si="7622"/>
        <v>0</v>
      </c>
      <c r="J2241" s="31">
        <f t="shared" si="7623"/>
        <v>0</v>
      </c>
      <c r="K2241" s="31">
        <f t="shared" si="7624"/>
        <v>0</v>
      </c>
      <c r="L2241" s="31">
        <f t="shared" si="7541"/>
        <v>7202.1999999999998</v>
      </c>
      <c r="M2241" s="31">
        <f t="shared" si="7542"/>
        <v>0</v>
      </c>
      <c r="N2241" s="31">
        <f t="shared" si="7543"/>
        <v>0</v>
      </c>
      <c r="O2241" s="31">
        <f t="shared" si="7625"/>
        <v>0</v>
      </c>
      <c r="P2241" s="31">
        <f t="shared" si="7626"/>
        <v>0</v>
      </c>
      <c r="Q2241" s="31">
        <f t="shared" si="7627"/>
        <v>0</v>
      </c>
      <c r="R2241" s="31">
        <f t="shared" si="7544"/>
        <v>7202.1999999999998</v>
      </c>
      <c r="S2241" s="31">
        <f t="shared" si="7545"/>
        <v>0</v>
      </c>
      <c r="T2241" s="31">
        <f t="shared" si="7546"/>
        <v>0</v>
      </c>
      <c r="U2241" s="31">
        <f t="shared" si="7628"/>
        <v>0</v>
      </c>
      <c r="V2241" s="31">
        <f t="shared" si="7629"/>
        <v>0</v>
      </c>
      <c r="W2241" s="31">
        <f t="shared" si="7630"/>
        <v>0</v>
      </c>
      <c r="X2241" s="31">
        <f t="shared" si="7547"/>
        <v>7202.1999999999998</v>
      </c>
      <c r="Y2241" s="31">
        <f t="shared" si="7548"/>
        <v>0</v>
      </c>
      <c r="Z2241" s="31">
        <f t="shared" si="7549"/>
        <v>0</v>
      </c>
      <c r="AA2241" s="31">
        <f t="shared" si="7631"/>
        <v>0</v>
      </c>
      <c r="AB2241" s="31">
        <f t="shared" si="7632"/>
        <v>0</v>
      </c>
      <c r="AC2241" s="31">
        <f t="shared" si="7633"/>
        <v>0</v>
      </c>
      <c r="AD2241" s="31">
        <f t="shared" si="7550"/>
        <v>7202.1999999999998</v>
      </c>
      <c r="AE2241" s="31">
        <f t="shared" si="7551"/>
        <v>0</v>
      </c>
      <c r="AF2241" s="31">
        <f t="shared" si="7552"/>
        <v>0</v>
      </c>
      <c r="AG2241" s="31">
        <f t="shared" si="7634"/>
        <v>0</v>
      </c>
      <c r="AH2241" s="31">
        <f t="shared" si="7635"/>
        <v>0</v>
      </c>
      <c r="AI2241" s="31">
        <f t="shared" si="7636"/>
        <v>0</v>
      </c>
      <c r="AJ2241" s="31">
        <f t="shared" si="7553"/>
        <v>7202.1999999999998</v>
      </c>
      <c r="AK2241" s="31">
        <f t="shared" si="7554"/>
        <v>0</v>
      </c>
      <c r="AL2241" s="31">
        <f t="shared" si="7555"/>
        <v>0</v>
      </c>
      <c r="AM2241" s="31">
        <f t="shared" si="7637"/>
        <v>0</v>
      </c>
      <c r="AN2241" s="31">
        <f t="shared" si="7638"/>
        <v>0</v>
      </c>
      <c r="AO2241" s="31">
        <f t="shared" si="7639"/>
        <v>0</v>
      </c>
      <c r="AP2241" s="31">
        <f t="shared" si="7556"/>
        <v>7202.1999999999998</v>
      </c>
      <c r="AQ2241" s="31">
        <f t="shared" si="7557"/>
        <v>0</v>
      </c>
      <c r="AR2241" s="31">
        <f t="shared" si="7558"/>
        <v>0</v>
      </c>
      <c r="AS2241" s="31">
        <f t="shared" si="7640"/>
        <v>0</v>
      </c>
      <c r="AT2241" s="31">
        <f t="shared" si="7641"/>
        <v>0</v>
      </c>
      <c r="AU2241" s="31">
        <f t="shared" si="7642"/>
        <v>0</v>
      </c>
      <c r="AV2241" s="31">
        <f t="shared" si="7559"/>
        <v>7202.1999999999998</v>
      </c>
      <c r="AW2241" s="31">
        <f t="shared" si="7560"/>
        <v>0</v>
      </c>
      <c r="AX2241" s="31">
        <f t="shared" si="7561"/>
        <v>0</v>
      </c>
      <c r="AY2241" s="31">
        <f t="shared" ref="AY2241:AY2297" si="7663">AY2242</f>
        <v>0</v>
      </c>
      <c r="AZ2241" s="31">
        <f t="shared" si="7644"/>
        <v>0</v>
      </c>
      <c r="BA2241" s="31">
        <f t="shared" si="7645"/>
        <v>0</v>
      </c>
      <c r="BB2241" s="31">
        <f t="shared" si="7562"/>
        <v>7202.1999999999998</v>
      </c>
      <c r="BC2241" s="31">
        <f t="shared" si="7563"/>
        <v>0</v>
      </c>
      <c r="BD2241" s="31">
        <f t="shared" si="7564"/>
        <v>0</v>
      </c>
      <c r="BE2241" s="31">
        <f t="shared" si="7646"/>
        <v>0</v>
      </c>
      <c r="BF2241" s="31">
        <f t="shared" si="7647"/>
        <v>0</v>
      </c>
      <c r="BG2241" s="31">
        <f t="shared" si="7648"/>
        <v>0</v>
      </c>
      <c r="BH2241" s="31">
        <f t="shared" si="7565"/>
        <v>7202.1999999999998</v>
      </c>
      <c r="BI2241" s="31">
        <f t="shared" si="7566"/>
        <v>0</v>
      </c>
      <c r="BJ2241" s="31">
        <f t="shared" si="7567"/>
        <v>0</v>
      </c>
      <c r="BK2241" s="31">
        <f t="shared" si="7649"/>
        <v>474.964</v>
      </c>
      <c r="BL2241" s="31">
        <f t="shared" si="7650"/>
        <v>0</v>
      </c>
      <c r="BM2241" s="31">
        <f t="shared" si="7651"/>
        <v>0</v>
      </c>
      <c r="BN2241" s="31">
        <f t="shared" si="7568"/>
        <v>7677.1639999999998</v>
      </c>
      <c r="BO2241" s="31">
        <f t="shared" si="7569"/>
        <v>0</v>
      </c>
      <c r="BP2241" s="31">
        <f t="shared" si="7570"/>
        <v>0</v>
      </c>
      <c r="BQ2241" s="31">
        <f t="shared" si="7652"/>
        <v>0</v>
      </c>
      <c r="BR2241" s="31">
        <f t="shared" si="7653"/>
        <v>0</v>
      </c>
      <c r="BS2241" s="31">
        <f t="shared" si="7571"/>
        <v>7677.1639999999998</v>
      </c>
      <c r="BT2241" s="31">
        <f t="shared" si="7572"/>
        <v>0</v>
      </c>
      <c r="BU2241" s="31">
        <f t="shared" si="7573"/>
        <v>0</v>
      </c>
      <c r="BV2241" s="31">
        <f t="shared" si="7654"/>
        <v>0</v>
      </c>
      <c r="BW2241" s="31">
        <f t="shared" si="7655"/>
        <v>0</v>
      </c>
      <c r="BX2241" s="31">
        <f t="shared" si="7574"/>
        <v>7677.1639999999998</v>
      </c>
      <c r="BY2241" s="31">
        <f t="shared" si="7575"/>
        <v>0</v>
      </c>
      <c r="BZ2241" s="31">
        <f t="shared" si="7576"/>
        <v>0</v>
      </c>
      <c r="CA2241" s="31">
        <f t="shared" si="7656"/>
        <v>0</v>
      </c>
      <c r="CB2241" s="31">
        <f t="shared" si="7657"/>
        <v>0</v>
      </c>
      <c r="CC2241" s="31">
        <f t="shared" si="7658"/>
        <v>0</v>
      </c>
      <c r="CD2241" s="31">
        <f t="shared" si="7660"/>
        <v>7677.1639999999998</v>
      </c>
      <c r="CE2241" s="31">
        <f t="shared" si="7661"/>
        <v>0</v>
      </c>
      <c r="CF2241" s="31">
        <f t="shared" si="7662"/>
        <v>0</v>
      </c>
      <c r="CG2241" s="31">
        <f t="shared" si="7659"/>
        <v>0</v>
      </c>
      <c r="CH2241" s="24"/>
      <c r="CI2241" s="40"/>
      <c r="CO2241" s="1" t="s">
        <v>31</v>
      </c>
    </row>
    <row r="2242" ht="39.799999999999997">
      <c r="A2242" s="41" t="s">
        <v>1299</v>
      </c>
      <c r="B2242" s="41" t="s">
        <v>1288</v>
      </c>
      <c r="C2242" s="39"/>
      <c r="D2242" s="16"/>
      <c r="E2242" s="39" t="s">
        <v>84</v>
      </c>
      <c r="F2242" s="31">
        <f t="shared" si="7619"/>
        <v>7202.1999999999998</v>
      </c>
      <c r="G2242" s="31">
        <f t="shared" si="7620"/>
        <v>0</v>
      </c>
      <c r="H2242" s="31">
        <f t="shared" si="7621"/>
        <v>0</v>
      </c>
      <c r="I2242" s="31">
        <f t="shared" si="7622"/>
        <v>0</v>
      </c>
      <c r="J2242" s="31">
        <f t="shared" si="7623"/>
        <v>0</v>
      </c>
      <c r="K2242" s="31">
        <f t="shared" si="7624"/>
        <v>0</v>
      </c>
      <c r="L2242" s="31">
        <f t="shared" si="7541"/>
        <v>7202.1999999999998</v>
      </c>
      <c r="M2242" s="31">
        <f t="shared" si="7542"/>
        <v>0</v>
      </c>
      <c r="N2242" s="31">
        <f t="shared" si="7543"/>
        <v>0</v>
      </c>
      <c r="O2242" s="31">
        <f t="shared" si="7625"/>
        <v>0</v>
      </c>
      <c r="P2242" s="31">
        <f t="shared" si="7626"/>
        <v>0</v>
      </c>
      <c r="Q2242" s="31">
        <f t="shared" si="7627"/>
        <v>0</v>
      </c>
      <c r="R2242" s="31">
        <f t="shared" si="7544"/>
        <v>7202.1999999999998</v>
      </c>
      <c r="S2242" s="31">
        <f t="shared" si="7545"/>
        <v>0</v>
      </c>
      <c r="T2242" s="31">
        <f t="shared" si="7546"/>
        <v>0</v>
      </c>
      <c r="U2242" s="31">
        <f t="shared" si="7628"/>
        <v>0</v>
      </c>
      <c r="V2242" s="31">
        <f t="shared" si="7629"/>
        <v>0</v>
      </c>
      <c r="W2242" s="31">
        <f t="shared" si="7630"/>
        <v>0</v>
      </c>
      <c r="X2242" s="31">
        <f t="shared" si="7547"/>
        <v>7202.1999999999998</v>
      </c>
      <c r="Y2242" s="31">
        <f t="shared" si="7548"/>
        <v>0</v>
      </c>
      <c r="Z2242" s="31">
        <f t="shared" si="7549"/>
        <v>0</v>
      </c>
      <c r="AA2242" s="31">
        <f t="shared" si="7631"/>
        <v>0</v>
      </c>
      <c r="AB2242" s="31">
        <f t="shared" si="7632"/>
        <v>0</v>
      </c>
      <c r="AC2242" s="31">
        <f t="shared" si="7633"/>
        <v>0</v>
      </c>
      <c r="AD2242" s="31">
        <f t="shared" si="7550"/>
        <v>7202.1999999999998</v>
      </c>
      <c r="AE2242" s="31">
        <f t="shared" si="7551"/>
        <v>0</v>
      </c>
      <c r="AF2242" s="31">
        <f t="shared" si="7552"/>
        <v>0</v>
      </c>
      <c r="AG2242" s="31">
        <f t="shared" si="7634"/>
        <v>0</v>
      </c>
      <c r="AH2242" s="31">
        <f t="shared" si="7635"/>
        <v>0</v>
      </c>
      <c r="AI2242" s="31">
        <f t="shared" si="7636"/>
        <v>0</v>
      </c>
      <c r="AJ2242" s="31">
        <f t="shared" si="7553"/>
        <v>7202.1999999999998</v>
      </c>
      <c r="AK2242" s="31">
        <f t="shared" si="7554"/>
        <v>0</v>
      </c>
      <c r="AL2242" s="31">
        <f t="shared" si="7555"/>
        <v>0</v>
      </c>
      <c r="AM2242" s="31">
        <f t="shared" si="7637"/>
        <v>0</v>
      </c>
      <c r="AN2242" s="31">
        <f t="shared" si="7638"/>
        <v>0</v>
      </c>
      <c r="AO2242" s="31">
        <f t="shared" si="7639"/>
        <v>0</v>
      </c>
      <c r="AP2242" s="31">
        <f t="shared" si="7556"/>
        <v>7202.1999999999998</v>
      </c>
      <c r="AQ2242" s="31">
        <f t="shared" si="7557"/>
        <v>0</v>
      </c>
      <c r="AR2242" s="31">
        <f t="shared" si="7558"/>
        <v>0</v>
      </c>
      <c r="AS2242" s="31">
        <f t="shared" si="7640"/>
        <v>0</v>
      </c>
      <c r="AT2242" s="31">
        <f t="shared" si="7641"/>
        <v>0</v>
      </c>
      <c r="AU2242" s="31">
        <f t="shared" si="7642"/>
        <v>0</v>
      </c>
      <c r="AV2242" s="31">
        <f t="shared" si="7559"/>
        <v>7202.1999999999998</v>
      </c>
      <c r="AW2242" s="31">
        <f t="shared" si="7560"/>
        <v>0</v>
      </c>
      <c r="AX2242" s="31">
        <f t="shared" si="7561"/>
        <v>0</v>
      </c>
      <c r="AY2242" s="31">
        <f t="shared" si="7663"/>
        <v>0</v>
      </c>
      <c r="AZ2242" s="31">
        <f t="shared" si="7644"/>
        <v>0</v>
      </c>
      <c r="BA2242" s="31">
        <f t="shared" si="7645"/>
        <v>0</v>
      </c>
      <c r="BB2242" s="31">
        <f t="shared" si="7562"/>
        <v>7202.1999999999998</v>
      </c>
      <c r="BC2242" s="31">
        <f t="shared" si="7563"/>
        <v>0</v>
      </c>
      <c r="BD2242" s="31">
        <f t="shared" si="7564"/>
        <v>0</v>
      </c>
      <c r="BE2242" s="31">
        <f t="shared" si="7646"/>
        <v>0</v>
      </c>
      <c r="BF2242" s="31">
        <f t="shared" si="7647"/>
        <v>0</v>
      </c>
      <c r="BG2242" s="31">
        <f t="shared" si="7648"/>
        <v>0</v>
      </c>
      <c r="BH2242" s="31">
        <f t="shared" si="7565"/>
        <v>7202.1999999999998</v>
      </c>
      <c r="BI2242" s="31">
        <f t="shared" si="7566"/>
        <v>0</v>
      </c>
      <c r="BJ2242" s="31">
        <f t="shared" si="7567"/>
        <v>0</v>
      </c>
      <c r="BK2242" s="31">
        <f t="shared" si="7649"/>
        <v>474.964</v>
      </c>
      <c r="BL2242" s="31">
        <f t="shared" si="7650"/>
        <v>0</v>
      </c>
      <c r="BM2242" s="31">
        <f t="shared" si="7651"/>
        <v>0</v>
      </c>
      <c r="BN2242" s="31">
        <f t="shared" si="7568"/>
        <v>7677.1639999999998</v>
      </c>
      <c r="BO2242" s="31">
        <f t="shared" si="7569"/>
        <v>0</v>
      </c>
      <c r="BP2242" s="31">
        <f t="shared" si="7570"/>
        <v>0</v>
      </c>
      <c r="BQ2242" s="31">
        <f t="shared" si="7652"/>
        <v>0</v>
      </c>
      <c r="BR2242" s="31">
        <f t="shared" si="7653"/>
        <v>0</v>
      </c>
      <c r="BS2242" s="31">
        <f t="shared" si="7571"/>
        <v>7677.1639999999998</v>
      </c>
      <c r="BT2242" s="31">
        <f t="shared" si="7572"/>
        <v>0</v>
      </c>
      <c r="BU2242" s="31">
        <f t="shared" si="7573"/>
        <v>0</v>
      </c>
      <c r="BV2242" s="31">
        <f t="shared" si="7654"/>
        <v>0</v>
      </c>
      <c r="BW2242" s="31">
        <f t="shared" si="7655"/>
        <v>0</v>
      </c>
      <c r="BX2242" s="31">
        <f t="shared" si="7574"/>
        <v>7677.1639999999998</v>
      </c>
      <c r="BY2242" s="31">
        <f t="shared" si="7575"/>
        <v>0</v>
      </c>
      <c r="BZ2242" s="31">
        <f t="shared" si="7576"/>
        <v>0</v>
      </c>
      <c r="CA2242" s="31">
        <f t="shared" si="7656"/>
        <v>0</v>
      </c>
      <c r="CB2242" s="31">
        <f t="shared" si="7657"/>
        <v>0</v>
      </c>
      <c r="CC2242" s="31">
        <f t="shared" si="7658"/>
        <v>0</v>
      </c>
      <c r="CD2242" s="31">
        <f t="shared" si="7660"/>
        <v>7677.1639999999998</v>
      </c>
      <c r="CE2242" s="31">
        <f t="shared" si="7661"/>
        <v>0</v>
      </c>
      <c r="CF2242" s="31">
        <f t="shared" si="7662"/>
        <v>0</v>
      </c>
      <c r="CG2242" s="31">
        <f t="shared" si="7659"/>
        <v>0</v>
      </c>
      <c r="CH2242" s="24"/>
      <c r="CI2242" s="40"/>
      <c r="CM2242" s="1" t="s">
        <v>29</v>
      </c>
    </row>
    <row r="2243" ht="15">
      <c r="A2243" s="41" t="s">
        <v>1299</v>
      </c>
      <c r="B2243" s="17">
        <v>410</v>
      </c>
      <c r="C2243" s="39"/>
      <c r="D2243" s="16"/>
      <c r="E2243" s="39" t="s">
        <v>85</v>
      </c>
      <c r="F2243" s="31">
        <f t="shared" si="7619"/>
        <v>7202.1999999999998</v>
      </c>
      <c r="G2243" s="31">
        <f t="shared" si="7620"/>
        <v>0</v>
      </c>
      <c r="H2243" s="31">
        <f t="shared" si="7621"/>
        <v>0</v>
      </c>
      <c r="I2243" s="31">
        <f t="shared" si="7622"/>
        <v>0</v>
      </c>
      <c r="J2243" s="31">
        <f t="shared" si="7623"/>
        <v>0</v>
      </c>
      <c r="K2243" s="31">
        <f t="shared" si="7624"/>
        <v>0</v>
      </c>
      <c r="L2243" s="31">
        <f t="shared" si="7541"/>
        <v>7202.1999999999998</v>
      </c>
      <c r="M2243" s="31">
        <f t="shared" si="7542"/>
        <v>0</v>
      </c>
      <c r="N2243" s="31">
        <f t="shared" si="7543"/>
        <v>0</v>
      </c>
      <c r="O2243" s="31">
        <f t="shared" si="7625"/>
        <v>0</v>
      </c>
      <c r="P2243" s="31">
        <f t="shared" si="7626"/>
        <v>0</v>
      </c>
      <c r="Q2243" s="31">
        <f t="shared" si="7627"/>
        <v>0</v>
      </c>
      <c r="R2243" s="31">
        <f t="shared" si="7544"/>
        <v>7202.1999999999998</v>
      </c>
      <c r="S2243" s="31">
        <f t="shared" si="7545"/>
        <v>0</v>
      </c>
      <c r="T2243" s="31">
        <f t="shared" si="7546"/>
        <v>0</v>
      </c>
      <c r="U2243" s="31">
        <f t="shared" si="7628"/>
        <v>0</v>
      </c>
      <c r="V2243" s="31">
        <f t="shared" si="7629"/>
        <v>0</v>
      </c>
      <c r="W2243" s="31">
        <f t="shared" si="7630"/>
        <v>0</v>
      </c>
      <c r="X2243" s="31">
        <f t="shared" si="7547"/>
        <v>7202.1999999999998</v>
      </c>
      <c r="Y2243" s="31">
        <f t="shared" si="7548"/>
        <v>0</v>
      </c>
      <c r="Z2243" s="31">
        <f t="shared" si="7549"/>
        <v>0</v>
      </c>
      <c r="AA2243" s="31">
        <f t="shared" si="7631"/>
        <v>0</v>
      </c>
      <c r="AB2243" s="31">
        <f t="shared" si="7632"/>
        <v>0</v>
      </c>
      <c r="AC2243" s="31">
        <f t="shared" si="7633"/>
        <v>0</v>
      </c>
      <c r="AD2243" s="31">
        <f t="shared" si="7550"/>
        <v>7202.1999999999998</v>
      </c>
      <c r="AE2243" s="31">
        <f t="shared" si="7551"/>
        <v>0</v>
      </c>
      <c r="AF2243" s="31">
        <f t="shared" si="7552"/>
        <v>0</v>
      </c>
      <c r="AG2243" s="31">
        <f t="shared" si="7634"/>
        <v>0</v>
      </c>
      <c r="AH2243" s="31">
        <f t="shared" si="7635"/>
        <v>0</v>
      </c>
      <c r="AI2243" s="31">
        <f t="shared" si="7636"/>
        <v>0</v>
      </c>
      <c r="AJ2243" s="31">
        <f t="shared" si="7553"/>
        <v>7202.1999999999998</v>
      </c>
      <c r="AK2243" s="31">
        <f t="shared" si="7554"/>
        <v>0</v>
      </c>
      <c r="AL2243" s="31">
        <f t="shared" si="7555"/>
        <v>0</v>
      </c>
      <c r="AM2243" s="31">
        <f t="shared" si="7637"/>
        <v>0</v>
      </c>
      <c r="AN2243" s="31">
        <f t="shared" si="7638"/>
        <v>0</v>
      </c>
      <c r="AO2243" s="31">
        <f t="shared" si="7639"/>
        <v>0</v>
      </c>
      <c r="AP2243" s="31">
        <f t="shared" si="7556"/>
        <v>7202.1999999999998</v>
      </c>
      <c r="AQ2243" s="31">
        <f t="shared" si="7557"/>
        <v>0</v>
      </c>
      <c r="AR2243" s="31">
        <f t="shared" si="7558"/>
        <v>0</v>
      </c>
      <c r="AS2243" s="31">
        <f t="shared" si="7640"/>
        <v>0</v>
      </c>
      <c r="AT2243" s="31">
        <f t="shared" si="7641"/>
        <v>0</v>
      </c>
      <c r="AU2243" s="31">
        <f t="shared" si="7642"/>
        <v>0</v>
      </c>
      <c r="AV2243" s="31">
        <f t="shared" si="7559"/>
        <v>7202.1999999999998</v>
      </c>
      <c r="AW2243" s="31">
        <f t="shared" si="7560"/>
        <v>0</v>
      </c>
      <c r="AX2243" s="31">
        <f t="shared" si="7561"/>
        <v>0</v>
      </c>
      <c r="AY2243" s="31">
        <f t="shared" si="7663"/>
        <v>0</v>
      </c>
      <c r="AZ2243" s="31">
        <f t="shared" si="7644"/>
        <v>0</v>
      </c>
      <c r="BA2243" s="31">
        <f t="shared" si="7645"/>
        <v>0</v>
      </c>
      <c r="BB2243" s="31">
        <f t="shared" si="7562"/>
        <v>7202.1999999999998</v>
      </c>
      <c r="BC2243" s="31">
        <f t="shared" si="7563"/>
        <v>0</v>
      </c>
      <c r="BD2243" s="31">
        <f t="shared" si="7564"/>
        <v>0</v>
      </c>
      <c r="BE2243" s="31">
        <f t="shared" si="7646"/>
        <v>0</v>
      </c>
      <c r="BF2243" s="31">
        <f t="shared" si="7647"/>
        <v>0</v>
      </c>
      <c r="BG2243" s="31">
        <f t="shared" si="7648"/>
        <v>0</v>
      </c>
      <c r="BH2243" s="31">
        <f t="shared" si="7565"/>
        <v>7202.1999999999998</v>
      </c>
      <c r="BI2243" s="31">
        <f t="shared" si="7566"/>
        <v>0</v>
      </c>
      <c r="BJ2243" s="31">
        <f t="shared" si="7567"/>
        <v>0</v>
      </c>
      <c r="BK2243" s="31">
        <f t="shared" si="7649"/>
        <v>474.964</v>
      </c>
      <c r="BL2243" s="31">
        <f t="shared" si="7650"/>
        <v>0</v>
      </c>
      <c r="BM2243" s="31">
        <f t="shared" si="7651"/>
        <v>0</v>
      </c>
      <c r="BN2243" s="31">
        <f t="shared" si="7568"/>
        <v>7677.1639999999998</v>
      </c>
      <c r="BO2243" s="31">
        <f t="shared" si="7569"/>
        <v>0</v>
      </c>
      <c r="BP2243" s="31">
        <f t="shared" si="7570"/>
        <v>0</v>
      </c>
      <c r="BQ2243" s="31">
        <f t="shared" si="7652"/>
        <v>0</v>
      </c>
      <c r="BR2243" s="31">
        <f t="shared" si="7653"/>
        <v>0</v>
      </c>
      <c r="BS2243" s="31">
        <f t="shared" si="7571"/>
        <v>7677.1639999999998</v>
      </c>
      <c r="BT2243" s="31">
        <f t="shared" si="7572"/>
        <v>0</v>
      </c>
      <c r="BU2243" s="31">
        <f t="shared" si="7573"/>
        <v>0</v>
      </c>
      <c r="BV2243" s="31">
        <f t="shared" si="7654"/>
        <v>0</v>
      </c>
      <c r="BW2243" s="31">
        <f t="shared" si="7655"/>
        <v>0</v>
      </c>
      <c r="BX2243" s="31">
        <f t="shared" si="7574"/>
        <v>7677.1639999999998</v>
      </c>
      <c r="BY2243" s="31">
        <f t="shared" si="7575"/>
        <v>0</v>
      </c>
      <c r="BZ2243" s="31">
        <f t="shared" si="7576"/>
        <v>0</v>
      </c>
      <c r="CA2243" s="31">
        <f t="shared" si="7656"/>
        <v>0</v>
      </c>
      <c r="CB2243" s="31">
        <f t="shared" si="7657"/>
        <v>0</v>
      </c>
      <c r="CC2243" s="31">
        <f t="shared" si="7658"/>
        <v>0</v>
      </c>
      <c r="CD2243" s="31">
        <f t="shared" si="7660"/>
        <v>7677.1639999999998</v>
      </c>
      <c r="CE2243" s="31">
        <f t="shared" si="7661"/>
        <v>0</v>
      </c>
      <c r="CF2243" s="31">
        <f t="shared" si="7662"/>
        <v>0</v>
      </c>
      <c r="CG2243" s="31">
        <f t="shared" si="7659"/>
        <v>0</v>
      </c>
      <c r="CH2243" s="24"/>
      <c r="CI2243" s="40"/>
      <c r="CN2243" s="1" t="s">
        <v>30</v>
      </c>
    </row>
    <row r="2244" ht="15">
      <c r="A2244" s="41" t="s">
        <v>1299</v>
      </c>
      <c r="B2244" s="17">
        <v>410</v>
      </c>
      <c r="C2244" s="16" t="s">
        <v>395</v>
      </c>
      <c r="D2244" s="16" t="s">
        <v>105</v>
      </c>
      <c r="E2244" s="39" t="s">
        <v>681</v>
      </c>
      <c r="F2244" s="31">
        <v>7202.1999999999998</v>
      </c>
      <c r="G2244" s="31"/>
      <c r="H2244" s="31"/>
      <c r="I2244" s="31"/>
      <c r="J2244" s="31"/>
      <c r="K2244" s="31"/>
      <c r="L2244" s="31">
        <f t="shared" si="7541"/>
        <v>7202.1999999999998</v>
      </c>
      <c r="M2244" s="31">
        <f t="shared" si="7542"/>
        <v>0</v>
      </c>
      <c r="N2244" s="31">
        <f t="shared" si="7543"/>
        <v>0</v>
      </c>
      <c r="O2244" s="31"/>
      <c r="P2244" s="31"/>
      <c r="Q2244" s="31"/>
      <c r="R2244" s="31">
        <f t="shared" si="7544"/>
        <v>7202.1999999999998</v>
      </c>
      <c r="S2244" s="31">
        <f t="shared" si="7545"/>
        <v>0</v>
      </c>
      <c r="T2244" s="31">
        <f t="shared" si="7546"/>
        <v>0</v>
      </c>
      <c r="U2244" s="31"/>
      <c r="V2244" s="31"/>
      <c r="W2244" s="31"/>
      <c r="X2244" s="31">
        <f t="shared" si="7547"/>
        <v>7202.1999999999998</v>
      </c>
      <c r="Y2244" s="31">
        <f t="shared" si="7548"/>
        <v>0</v>
      </c>
      <c r="Z2244" s="31">
        <f t="shared" si="7549"/>
        <v>0</v>
      </c>
      <c r="AA2244" s="31"/>
      <c r="AB2244" s="31"/>
      <c r="AC2244" s="31"/>
      <c r="AD2244" s="31">
        <f t="shared" si="7550"/>
        <v>7202.1999999999998</v>
      </c>
      <c r="AE2244" s="31">
        <f t="shared" si="7551"/>
        <v>0</v>
      </c>
      <c r="AF2244" s="31">
        <f t="shared" si="7552"/>
        <v>0</v>
      </c>
      <c r="AG2244" s="31"/>
      <c r="AH2244" s="31"/>
      <c r="AI2244" s="31"/>
      <c r="AJ2244" s="31">
        <f t="shared" si="7553"/>
        <v>7202.1999999999998</v>
      </c>
      <c r="AK2244" s="31">
        <f t="shared" si="7554"/>
        <v>0</v>
      </c>
      <c r="AL2244" s="31">
        <f t="shared" si="7555"/>
        <v>0</v>
      </c>
      <c r="AM2244" s="31"/>
      <c r="AN2244" s="31"/>
      <c r="AO2244" s="31"/>
      <c r="AP2244" s="31">
        <f t="shared" si="7556"/>
        <v>7202.1999999999998</v>
      </c>
      <c r="AQ2244" s="31">
        <f t="shared" si="7557"/>
        <v>0</v>
      </c>
      <c r="AR2244" s="31">
        <f t="shared" si="7558"/>
        <v>0</v>
      </c>
      <c r="AS2244" s="31"/>
      <c r="AT2244" s="31"/>
      <c r="AU2244" s="31"/>
      <c r="AV2244" s="31">
        <f t="shared" si="7559"/>
        <v>7202.1999999999998</v>
      </c>
      <c r="AW2244" s="31">
        <f t="shared" si="7560"/>
        <v>0</v>
      </c>
      <c r="AX2244" s="31">
        <f t="shared" si="7561"/>
        <v>0</v>
      </c>
      <c r="AY2244" s="31"/>
      <c r="AZ2244" s="31"/>
      <c r="BA2244" s="31"/>
      <c r="BB2244" s="31">
        <f t="shared" si="7562"/>
        <v>7202.1999999999998</v>
      </c>
      <c r="BC2244" s="31">
        <f t="shared" si="7563"/>
        <v>0</v>
      </c>
      <c r="BD2244" s="31">
        <f t="shared" si="7564"/>
        <v>0</v>
      </c>
      <c r="BE2244" s="31"/>
      <c r="BF2244" s="31"/>
      <c r="BG2244" s="31"/>
      <c r="BH2244" s="31">
        <f t="shared" si="7565"/>
        <v>7202.1999999999998</v>
      </c>
      <c r="BI2244" s="31">
        <f t="shared" si="7566"/>
        <v>0</v>
      </c>
      <c r="BJ2244" s="31">
        <f t="shared" si="7567"/>
        <v>0</v>
      </c>
      <c r="BK2244" s="31">
        <v>474.964</v>
      </c>
      <c r="BL2244" s="31"/>
      <c r="BM2244" s="31"/>
      <c r="BN2244" s="31">
        <f t="shared" si="7568"/>
        <v>7677.1639999999998</v>
      </c>
      <c r="BO2244" s="31">
        <f t="shared" si="7569"/>
        <v>0</v>
      </c>
      <c r="BP2244" s="31">
        <f t="shared" si="7570"/>
        <v>0</v>
      </c>
      <c r="BQ2244" s="31"/>
      <c r="BR2244" s="31"/>
      <c r="BS2244" s="31">
        <f t="shared" si="7571"/>
        <v>7677.1639999999998</v>
      </c>
      <c r="BT2244" s="31">
        <f t="shared" si="7572"/>
        <v>0</v>
      </c>
      <c r="BU2244" s="31">
        <f t="shared" si="7573"/>
        <v>0</v>
      </c>
      <c r="BV2244" s="31"/>
      <c r="BW2244" s="31"/>
      <c r="BX2244" s="31">
        <f t="shared" si="7574"/>
        <v>7677.1639999999998</v>
      </c>
      <c r="BY2244" s="31">
        <f t="shared" si="7575"/>
        <v>0</v>
      </c>
      <c r="BZ2244" s="31">
        <f t="shared" si="7576"/>
        <v>0</v>
      </c>
      <c r="CA2244" s="31"/>
      <c r="CB2244" s="31"/>
      <c r="CC2244" s="31"/>
      <c r="CD2244" s="31">
        <f t="shared" si="7660"/>
        <v>7677.1639999999998</v>
      </c>
      <c r="CE2244" s="31">
        <f t="shared" si="7661"/>
        <v>0</v>
      </c>
      <c r="CF2244" s="31">
        <f t="shared" si="7662"/>
        <v>0</v>
      </c>
      <c r="CG2244" s="31"/>
      <c r="CH2244" s="24"/>
      <c r="CI2244" s="40"/>
    </row>
    <row r="2245" ht="43.75">
      <c r="A2245" s="41" t="s">
        <v>1301</v>
      </c>
      <c r="B2245" s="41"/>
      <c r="C2245" s="39"/>
      <c r="D2245" s="16"/>
      <c r="E2245" s="39" t="s">
        <v>1302</v>
      </c>
      <c r="F2245" s="31">
        <f t="shared" si="7619"/>
        <v>9362.8999999999996</v>
      </c>
      <c r="G2245" s="31">
        <f t="shared" si="7620"/>
        <v>0</v>
      </c>
      <c r="H2245" s="31">
        <f t="shared" si="7621"/>
        <v>0</v>
      </c>
      <c r="I2245" s="31">
        <f t="shared" si="7622"/>
        <v>0</v>
      </c>
      <c r="J2245" s="31">
        <f t="shared" si="7623"/>
        <v>0</v>
      </c>
      <c r="K2245" s="31">
        <f t="shared" si="7624"/>
        <v>0</v>
      </c>
      <c r="L2245" s="31">
        <f t="shared" si="7541"/>
        <v>9362.8999999999996</v>
      </c>
      <c r="M2245" s="31">
        <f t="shared" si="7542"/>
        <v>0</v>
      </c>
      <c r="N2245" s="31">
        <f t="shared" si="7543"/>
        <v>0</v>
      </c>
      <c r="O2245" s="31">
        <f t="shared" si="7625"/>
        <v>0</v>
      </c>
      <c r="P2245" s="31">
        <f t="shared" si="7626"/>
        <v>0</v>
      </c>
      <c r="Q2245" s="31">
        <f t="shared" si="7627"/>
        <v>0</v>
      </c>
      <c r="R2245" s="31">
        <f t="shared" si="7544"/>
        <v>9362.8999999999996</v>
      </c>
      <c r="S2245" s="31">
        <f t="shared" si="7545"/>
        <v>0</v>
      </c>
      <c r="T2245" s="31">
        <f t="shared" si="7546"/>
        <v>0</v>
      </c>
      <c r="U2245" s="31">
        <f t="shared" si="7628"/>
        <v>0</v>
      </c>
      <c r="V2245" s="31">
        <f t="shared" si="7629"/>
        <v>0</v>
      </c>
      <c r="W2245" s="31">
        <f t="shared" si="7630"/>
        <v>0</v>
      </c>
      <c r="X2245" s="31">
        <f t="shared" si="7547"/>
        <v>9362.8999999999996</v>
      </c>
      <c r="Y2245" s="31">
        <f t="shared" si="7548"/>
        <v>0</v>
      </c>
      <c r="Z2245" s="31">
        <f t="shared" si="7549"/>
        <v>0</v>
      </c>
      <c r="AA2245" s="31">
        <f t="shared" si="7631"/>
        <v>0</v>
      </c>
      <c r="AB2245" s="31">
        <f t="shared" si="7632"/>
        <v>0</v>
      </c>
      <c r="AC2245" s="31">
        <f t="shared" si="7633"/>
        <v>0</v>
      </c>
      <c r="AD2245" s="31">
        <f t="shared" si="7550"/>
        <v>9362.8999999999996</v>
      </c>
      <c r="AE2245" s="31">
        <f t="shared" si="7551"/>
        <v>0</v>
      </c>
      <c r="AF2245" s="31">
        <f t="shared" si="7552"/>
        <v>0</v>
      </c>
      <c r="AG2245" s="31">
        <f t="shared" si="7634"/>
        <v>0</v>
      </c>
      <c r="AH2245" s="31">
        <f t="shared" si="7635"/>
        <v>0</v>
      </c>
      <c r="AI2245" s="31">
        <f t="shared" si="7636"/>
        <v>0</v>
      </c>
      <c r="AJ2245" s="31">
        <f t="shared" si="7553"/>
        <v>9362.8999999999996</v>
      </c>
      <c r="AK2245" s="31">
        <f t="shared" si="7554"/>
        <v>0</v>
      </c>
      <c r="AL2245" s="31">
        <f t="shared" si="7555"/>
        <v>0</v>
      </c>
      <c r="AM2245" s="31">
        <f t="shared" si="7637"/>
        <v>659.62699999999995</v>
      </c>
      <c r="AN2245" s="31">
        <f t="shared" si="7638"/>
        <v>0</v>
      </c>
      <c r="AO2245" s="31">
        <f t="shared" si="7639"/>
        <v>0</v>
      </c>
      <c r="AP2245" s="31">
        <f t="shared" si="7556"/>
        <v>10022.527</v>
      </c>
      <c r="AQ2245" s="31">
        <f t="shared" si="7557"/>
        <v>0</v>
      </c>
      <c r="AR2245" s="31">
        <f t="shared" si="7558"/>
        <v>0</v>
      </c>
      <c r="AS2245" s="31">
        <f t="shared" si="7640"/>
        <v>0</v>
      </c>
      <c r="AT2245" s="31">
        <f t="shared" si="7641"/>
        <v>0</v>
      </c>
      <c r="AU2245" s="31">
        <f t="shared" si="7642"/>
        <v>0</v>
      </c>
      <c r="AV2245" s="31">
        <f t="shared" si="7559"/>
        <v>10022.527</v>
      </c>
      <c r="AW2245" s="31">
        <f t="shared" si="7560"/>
        <v>0</v>
      </c>
      <c r="AX2245" s="31">
        <f t="shared" si="7561"/>
        <v>0</v>
      </c>
      <c r="AY2245" s="31">
        <f t="shared" si="7663"/>
        <v>0</v>
      </c>
      <c r="AZ2245" s="31">
        <f t="shared" si="7644"/>
        <v>0</v>
      </c>
      <c r="BA2245" s="31">
        <f t="shared" si="7645"/>
        <v>0</v>
      </c>
      <c r="BB2245" s="31">
        <f t="shared" si="7562"/>
        <v>10022.527</v>
      </c>
      <c r="BC2245" s="31">
        <f t="shared" si="7563"/>
        <v>0</v>
      </c>
      <c r="BD2245" s="31">
        <f t="shared" si="7564"/>
        <v>0</v>
      </c>
      <c r="BE2245" s="31">
        <f t="shared" si="7646"/>
        <v>0</v>
      </c>
      <c r="BF2245" s="31">
        <f t="shared" si="7647"/>
        <v>0</v>
      </c>
      <c r="BG2245" s="31">
        <f t="shared" si="7648"/>
        <v>0</v>
      </c>
      <c r="BH2245" s="31">
        <f t="shared" si="7565"/>
        <v>10022.527</v>
      </c>
      <c r="BI2245" s="31">
        <f t="shared" si="7566"/>
        <v>0</v>
      </c>
      <c r="BJ2245" s="31">
        <f t="shared" si="7567"/>
        <v>0</v>
      </c>
      <c r="BK2245" s="31">
        <f t="shared" si="7649"/>
        <v>-27.908000000000001</v>
      </c>
      <c r="BL2245" s="31">
        <f t="shared" si="7650"/>
        <v>0</v>
      </c>
      <c r="BM2245" s="31">
        <f t="shared" si="7651"/>
        <v>0</v>
      </c>
      <c r="BN2245" s="31">
        <f t="shared" si="7568"/>
        <v>9994.6190000000006</v>
      </c>
      <c r="BO2245" s="31">
        <f t="shared" si="7569"/>
        <v>0</v>
      </c>
      <c r="BP2245" s="31">
        <f t="shared" si="7570"/>
        <v>0</v>
      </c>
      <c r="BQ2245" s="31">
        <f t="shared" si="7652"/>
        <v>0</v>
      </c>
      <c r="BR2245" s="31">
        <f t="shared" si="7653"/>
        <v>0</v>
      </c>
      <c r="BS2245" s="31">
        <f t="shared" si="7571"/>
        <v>9994.6190000000006</v>
      </c>
      <c r="BT2245" s="31">
        <f t="shared" si="7572"/>
        <v>0</v>
      </c>
      <c r="BU2245" s="31">
        <f t="shared" si="7573"/>
        <v>0</v>
      </c>
      <c r="BV2245" s="31">
        <f t="shared" si="7654"/>
        <v>0</v>
      </c>
      <c r="BW2245" s="31">
        <f t="shared" si="7655"/>
        <v>0</v>
      </c>
      <c r="BX2245" s="31">
        <f t="shared" si="7574"/>
        <v>9994.6190000000006</v>
      </c>
      <c r="BY2245" s="31">
        <f t="shared" si="7575"/>
        <v>0</v>
      </c>
      <c r="BZ2245" s="31">
        <f t="shared" si="7576"/>
        <v>0</v>
      </c>
      <c r="CA2245" s="31">
        <f t="shared" si="7656"/>
        <v>0</v>
      </c>
      <c r="CB2245" s="31">
        <f t="shared" si="7657"/>
        <v>0</v>
      </c>
      <c r="CC2245" s="31">
        <f t="shared" si="7658"/>
        <v>0</v>
      </c>
      <c r="CD2245" s="31">
        <f t="shared" si="7660"/>
        <v>9994.6190000000006</v>
      </c>
      <c r="CE2245" s="31">
        <f t="shared" si="7661"/>
        <v>0</v>
      </c>
      <c r="CF2245" s="31">
        <f t="shared" si="7662"/>
        <v>0</v>
      </c>
      <c r="CG2245" s="31">
        <f t="shared" si="7659"/>
        <v>0</v>
      </c>
      <c r="CH2245" s="24"/>
      <c r="CI2245" s="40"/>
      <c r="CO2245" s="1" t="s">
        <v>31</v>
      </c>
    </row>
    <row r="2246" ht="39.549999999999997">
      <c r="A2246" s="41" t="s">
        <v>1301</v>
      </c>
      <c r="B2246" s="41" t="s">
        <v>1288</v>
      </c>
      <c r="C2246" s="39"/>
      <c r="D2246" s="16"/>
      <c r="E2246" s="39" t="s">
        <v>84</v>
      </c>
      <c r="F2246" s="31">
        <f t="shared" si="7619"/>
        <v>9362.8999999999996</v>
      </c>
      <c r="G2246" s="31">
        <f t="shared" si="7620"/>
        <v>0</v>
      </c>
      <c r="H2246" s="31">
        <f t="shared" si="7621"/>
        <v>0</v>
      </c>
      <c r="I2246" s="31">
        <f t="shared" si="7622"/>
        <v>0</v>
      </c>
      <c r="J2246" s="31">
        <f t="shared" si="7623"/>
        <v>0</v>
      </c>
      <c r="K2246" s="31">
        <f t="shared" si="7624"/>
        <v>0</v>
      </c>
      <c r="L2246" s="31">
        <f t="shared" si="7541"/>
        <v>9362.8999999999996</v>
      </c>
      <c r="M2246" s="31">
        <f t="shared" si="7542"/>
        <v>0</v>
      </c>
      <c r="N2246" s="31">
        <f t="shared" si="7543"/>
        <v>0</v>
      </c>
      <c r="O2246" s="31">
        <f t="shared" si="7625"/>
        <v>0</v>
      </c>
      <c r="P2246" s="31">
        <f t="shared" si="7626"/>
        <v>0</v>
      </c>
      <c r="Q2246" s="31">
        <f t="shared" si="7627"/>
        <v>0</v>
      </c>
      <c r="R2246" s="31">
        <f t="shared" si="7544"/>
        <v>9362.8999999999996</v>
      </c>
      <c r="S2246" s="31">
        <f t="shared" si="7545"/>
        <v>0</v>
      </c>
      <c r="T2246" s="31">
        <f t="shared" si="7546"/>
        <v>0</v>
      </c>
      <c r="U2246" s="31">
        <f t="shared" si="7628"/>
        <v>0</v>
      </c>
      <c r="V2246" s="31">
        <f t="shared" si="7629"/>
        <v>0</v>
      </c>
      <c r="W2246" s="31">
        <f t="shared" si="7630"/>
        <v>0</v>
      </c>
      <c r="X2246" s="31">
        <f t="shared" si="7547"/>
        <v>9362.8999999999996</v>
      </c>
      <c r="Y2246" s="31">
        <f t="shared" si="7548"/>
        <v>0</v>
      </c>
      <c r="Z2246" s="31">
        <f t="shared" si="7549"/>
        <v>0</v>
      </c>
      <c r="AA2246" s="31">
        <f t="shared" si="7631"/>
        <v>0</v>
      </c>
      <c r="AB2246" s="31">
        <f t="shared" si="7632"/>
        <v>0</v>
      </c>
      <c r="AC2246" s="31">
        <f t="shared" si="7633"/>
        <v>0</v>
      </c>
      <c r="AD2246" s="31">
        <f t="shared" si="7550"/>
        <v>9362.8999999999996</v>
      </c>
      <c r="AE2246" s="31">
        <f t="shared" si="7551"/>
        <v>0</v>
      </c>
      <c r="AF2246" s="31">
        <f t="shared" si="7552"/>
        <v>0</v>
      </c>
      <c r="AG2246" s="31">
        <f t="shared" si="7634"/>
        <v>0</v>
      </c>
      <c r="AH2246" s="31">
        <f t="shared" si="7635"/>
        <v>0</v>
      </c>
      <c r="AI2246" s="31">
        <f t="shared" si="7636"/>
        <v>0</v>
      </c>
      <c r="AJ2246" s="31">
        <f t="shared" si="7553"/>
        <v>9362.8999999999996</v>
      </c>
      <c r="AK2246" s="31">
        <f t="shared" si="7554"/>
        <v>0</v>
      </c>
      <c r="AL2246" s="31">
        <f t="shared" si="7555"/>
        <v>0</v>
      </c>
      <c r="AM2246" s="31">
        <f t="shared" si="7637"/>
        <v>659.62699999999995</v>
      </c>
      <c r="AN2246" s="31">
        <f t="shared" si="7638"/>
        <v>0</v>
      </c>
      <c r="AO2246" s="31">
        <f t="shared" si="7639"/>
        <v>0</v>
      </c>
      <c r="AP2246" s="31">
        <f t="shared" si="7556"/>
        <v>10022.527</v>
      </c>
      <c r="AQ2246" s="31">
        <f t="shared" si="7557"/>
        <v>0</v>
      </c>
      <c r="AR2246" s="31">
        <f t="shared" si="7558"/>
        <v>0</v>
      </c>
      <c r="AS2246" s="31">
        <f t="shared" si="7640"/>
        <v>0</v>
      </c>
      <c r="AT2246" s="31">
        <f t="shared" si="7641"/>
        <v>0</v>
      </c>
      <c r="AU2246" s="31">
        <f t="shared" si="7642"/>
        <v>0</v>
      </c>
      <c r="AV2246" s="31">
        <f t="shared" si="7559"/>
        <v>10022.527</v>
      </c>
      <c r="AW2246" s="31">
        <f t="shared" si="7560"/>
        <v>0</v>
      </c>
      <c r="AX2246" s="31">
        <f t="shared" si="7561"/>
        <v>0</v>
      </c>
      <c r="AY2246" s="31">
        <f t="shared" si="7663"/>
        <v>0</v>
      </c>
      <c r="AZ2246" s="31">
        <f t="shared" si="7644"/>
        <v>0</v>
      </c>
      <c r="BA2246" s="31">
        <f t="shared" si="7645"/>
        <v>0</v>
      </c>
      <c r="BB2246" s="31">
        <f t="shared" si="7562"/>
        <v>10022.527</v>
      </c>
      <c r="BC2246" s="31">
        <f t="shared" si="7563"/>
        <v>0</v>
      </c>
      <c r="BD2246" s="31">
        <f t="shared" si="7564"/>
        <v>0</v>
      </c>
      <c r="BE2246" s="31">
        <f t="shared" si="7646"/>
        <v>0</v>
      </c>
      <c r="BF2246" s="31">
        <f t="shared" si="7647"/>
        <v>0</v>
      </c>
      <c r="BG2246" s="31">
        <f t="shared" si="7648"/>
        <v>0</v>
      </c>
      <c r="BH2246" s="31">
        <f t="shared" si="7565"/>
        <v>10022.527</v>
      </c>
      <c r="BI2246" s="31">
        <f t="shared" si="7566"/>
        <v>0</v>
      </c>
      <c r="BJ2246" s="31">
        <f t="shared" si="7567"/>
        <v>0</v>
      </c>
      <c r="BK2246" s="31">
        <f t="shared" si="7649"/>
        <v>-27.908000000000001</v>
      </c>
      <c r="BL2246" s="31">
        <f t="shared" si="7650"/>
        <v>0</v>
      </c>
      <c r="BM2246" s="31">
        <f t="shared" si="7651"/>
        <v>0</v>
      </c>
      <c r="BN2246" s="31">
        <f t="shared" si="7568"/>
        <v>9994.6190000000006</v>
      </c>
      <c r="BO2246" s="31">
        <f t="shared" si="7569"/>
        <v>0</v>
      </c>
      <c r="BP2246" s="31">
        <f t="shared" si="7570"/>
        <v>0</v>
      </c>
      <c r="BQ2246" s="31">
        <f t="shared" si="7652"/>
        <v>0</v>
      </c>
      <c r="BR2246" s="31">
        <f t="shared" si="7653"/>
        <v>0</v>
      </c>
      <c r="BS2246" s="31">
        <f t="shared" si="7571"/>
        <v>9994.6190000000006</v>
      </c>
      <c r="BT2246" s="31">
        <f t="shared" si="7572"/>
        <v>0</v>
      </c>
      <c r="BU2246" s="31">
        <f t="shared" si="7573"/>
        <v>0</v>
      </c>
      <c r="BV2246" s="31">
        <f t="shared" si="7654"/>
        <v>0</v>
      </c>
      <c r="BW2246" s="31">
        <f t="shared" si="7655"/>
        <v>0</v>
      </c>
      <c r="BX2246" s="31">
        <f t="shared" si="7574"/>
        <v>9994.6190000000006</v>
      </c>
      <c r="BY2246" s="31">
        <f t="shared" si="7575"/>
        <v>0</v>
      </c>
      <c r="BZ2246" s="31">
        <f t="shared" si="7576"/>
        <v>0</v>
      </c>
      <c r="CA2246" s="31">
        <f t="shared" si="7656"/>
        <v>0</v>
      </c>
      <c r="CB2246" s="31">
        <f t="shared" si="7657"/>
        <v>0</v>
      </c>
      <c r="CC2246" s="31">
        <f t="shared" si="7658"/>
        <v>0</v>
      </c>
      <c r="CD2246" s="31">
        <f t="shared" si="7660"/>
        <v>9994.6190000000006</v>
      </c>
      <c r="CE2246" s="31">
        <f t="shared" si="7661"/>
        <v>0</v>
      </c>
      <c r="CF2246" s="31">
        <f t="shared" si="7662"/>
        <v>0</v>
      </c>
      <c r="CG2246" s="31">
        <f t="shared" si="7659"/>
        <v>0</v>
      </c>
      <c r="CH2246" s="24"/>
      <c r="CI2246" s="40"/>
      <c r="CM2246" s="1" t="s">
        <v>29</v>
      </c>
    </row>
    <row r="2247" ht="15">
      <c r="A2247" s="41" t="s">
        <v>1301</v>
      </c>
      <c r="B2247" s="17">
        <v>410</v>
      </c>
      <c r="C2247" s="39"/>
      <c r="D2247" s="16"/>
      <c r="E2247" s="39" t="s">
        <v>85</v>
      </c>
      <c r="F2247" s="31">
        <f t="shared" si="7619"/>
        <v>9362.8999999999996</v>
      </c>
      <c r="G2247" s="31">
        <f t="shared" si="7620"/>
        <v>0</v>
      </c>
      <c r="H2247" s="31">
        <f t="shared" si="7621"/>
        <v>0</v>
      </c>
      <c r="I2247" s="31">
        <f t="shared" si="7622"/>
        <v>0</v>
      </c>
      <c r="J2247" s="31">
        <f t="shared" si="7623"/>
        <v>0</v>
      </c>
      <c r="K2247" s="31">
        <f t="shared" si="7624"/>
        <v>0</v>
      </c>
      <c r="L2247" s="31">
        <f t="shared" si="7541"/>
        <v>9362.8999999999996</v>
      </c>
      <c r="M2247" s="31">
        <f t="shared" si="7542"/>
        <v>0</v>
      </c>
      <c r="N2247" s="31">
        <f t="shared" si="7543"/>
        <v>0</v>
      </c>
      <c r="O2247" s="31">
        <f t="shared" si="7625"/>
        <v>0</v>
      </c>
      <c r="P2247" s="31">
        <f t="shared" si="7626"/>
        <v>0</v>
      </c>
      <c r="Q2247" s="31">
        <f t="shared" si="7627"/>
        <v>0</v>
      </c>
      <c r="R2247" s="31">
        <f t="shared" si="7544"/>
        <v>9362.8999999999996</v>
      </c>
      <c r="S2247" s="31">
        <f t="shared" si="7545"/>
        <v>0</v>
      </c>
      <c r="T2247" s="31">
        <f t="shared" si="7546"/>
        <v>0</v>
      </c>
      <c r="U2247" s="31">
        <f t="shared" si="7628"/>
        <v>0</v>
      </c>
      <c r="V2247" s="31">
        <f t="shared" si="7629"/>
        <v>0</v>
      </c>
      <c r="W2247" s="31">
        <f t="shared" si="7630"/>
        <v>0</v>
      </c>
      <c r="X2247" s="31">
        <f t="shared" si="7547"/>
        <v>9362.8999999999996</v>
      </c>
      <c r="Y2247" s="31">
        <f t="shared" si="7548"/>
        <v>0</v>
      </c>
      <c r="Z2247" s="31">
        <f t="shared" si="7549"/>
        <v>0</v>
      </c>
      <c r="AA2247" s="31">
        <f t="shared" si="7631"/>
        <v>0</v>
      </c>
      <c r="AB2247" s="31">
        <f t="shared" si="7632"/>
        <v>0</v>
      </c>
      <c r="AC2247" s="31">
        <f t="shared" si="7633"/>
        <v>0</v>
      </c>
      <c r="AD2247" s="31">
        <f t="shared" si="7550"/>
        <v>9362.8999999999996</v>
      </c>
      <c r="AE2247" s="31">
        <f t="shared" si="7551"/>
        <v>0</v>
      </c>
      <c r="AF2247" s="31">
        <f t="shared" si="7552"/>
        <v>0</v>
      </c>
      <c r="AG2247" s="31">
        <f t="shared" si="7634"/>
        <v>0</v>
      </c>
      <c r="AH2247" s="31">
        <f t="shared" si="7635"/>
        <v>0</v>
      </c>
      <c r="AI2247" s="31">
        <f t="shared" si="7636"/>
        <v>0</v>
      </c>
      <c r="AJ2247" s="31">
        <f t="shared" si="7553"/>
        <v>9362.8999999999996</v>
      </c>
      <c r="AK2247" s="31">
        <f t="shared" si="7554"/>
        <v>0</v>
      </c>
      <c r="AL2247" s="31">
        <f t="shared" si="7555"/>
        <v>0</v>
      </c>
      <c r="AM2247" s="31">
        <f t="shared" si="7637"/>
        <v>659.62699999999995</v>
      </c>
      <c r="AN2247" s="31">
        <f t="shared" si="7638"/>
        <v>0</v>
      </c>
      <c r="AO2247" s="31">
        <f t="shared" si="7639"/>
        <v>0</v>
      </c>
      <c r="AP2247" s="31">
        <f t="shared" si="7556"/>
        <v>10022.527</v>
      </c>
      <c r="AQ2247" s="31">
        <f t="shared" si="7557"/>
        <v>0</v>
      </c>
      <c r="AR2247" s="31">
        <f t="shared" si="7558"/>
        <v>0</v>
      </c>
      <c r="AS2247" s="31">
        <f t="shared" si="7640"/>
        <v>0</v>
      </c>
      <c r="AT2247" s="31">
        <f t="shared" si="7641"/>
        <v>0</v>
      </c>
      <c r="AU2247" s="31">
        <f t="shared" si="7642"/>
        <v>0</v>
      </c>
      <c r="AV2247" s="31">
        <f t="shared" si="7559"/>
        <v>10022.527</v>
      </c>
      <c r="AW2247" s="31">
        <f t="shared" si="7560"/>
        <v>0</v>
      </c>
      <c r="AX2247" s="31">
        <f t="shared" si="7561"/>
        <v>0</v>
      </c>
      <c r="AY2247" s="31">
        <f t="shared" si="7663"/>
        <v>0</v>
      </c>
      <c r="AZ2247" s="31">
        <f t="shared" si="7644"/>
        <v>0</v>
      </c>
      <c r="BA2247" s="31">
        <f t="shared" si="7645"/>
        <v>0</v>
      </c>
      <c r="BB2247" s="31">
        <f t="shared" si="7562"/>
        <v>10022.527</v>
      </c>
      <c r="BC2247" s="31">
        <f t="shared" si="7563"/>
        <v>0</v>
      </c>
      <c r="BD2247" s="31">
        <f t="shared" si="7564"/>
        <v>0</v>
      </c>
      <c r="BE2247" s="31">
        <f t="shared" si="7646"/>
        <v>0</v>
      </c>
      <c r="BF2247" s="31">
        <f t="shared" si="7647"/>
        <v>0</v>
      </c>
      <c r="BG2247" s="31">
        <f t="shared" si="7648"/>
        <v>0</v>
      </c>
      <c r="BH2247" s="31">
        <f t="shared" si="7565"/>
        <v>10022.527</v>
      </c>
      <c r="BI2247" s="31">
        <f t="shared" si="7566"/>
        <v>0</v>
      </c>
      <c r="BJ2247" s="31">
        <f t="shared" si="7567"/>
        <v>0</v>
      </c>
      <c r="BK2247" s="31">
        <f t="shared" si="7649"/>
        <v>-27.908000000000001</v>
      </c>
      <c r="BL2247" s="31">
        <f t="shared" si="7650"/>
        <v>0</v>
      </c>
      <c r="BM2247" s="31">
        <f t="shared" si="7651"/>
        <v>0</v>
      </c>
      <c r="BN2247" s="31">
        <f t="shared" si="7568"/>
        <v>9994.6190000000006</v>
      </c>
      <c r="BO2247" s="31">
        <f t="shared" si="7569"/>
        <v>0</v>
      </c>
      <c r="BP2247" s="31">
        <f t="shared" si="7570"/>
        <v>0</v>
      </c>
      <c r="BQ2247" s="31">
        <f t="shared" si="7652"/>
        <v>0</v>
      </c>
      <c r="BR2247" s="31">
        <f t="shared" si="7653"/>
        <v>0</v>
      </c>
      <c r="BS2247" s="31">
        <f t="shared" si="7571"/>
        <v>9994.6190000000006</v>
      </c>
      <c r="BT2247" s="31">
        <f t="shared" si="7572"/>
        <v>0</v>
      </c>
      <c r="BU2247" s="31">
        <f t="shared" si="7573"/>
        <v>0</v>
      </c>
      <c r="BV2247" s="31">
        <f t="shared" si="7654"/>
        <v>0</v>
      </c>
      <c r="BW2247" s="31">
        <f t="shared" si="7655"/>
        <v>0</v>
      </c>
      <c r="BX2247" s="31">
        <f t="shared" si="7574"/>
        <v>9994.6190000000006</v>
      </c>
      <c r="BY2247" s="31">
        <f t="shared" si="7575"/>
        <v>0</v>
      </c>
      <c r="BZ2247" s="31">
        <f t="shared" si="7576"/>
        <v>0</v>
      </c>
      <c r="CA2247" s="31">
        <f t="shared" si="7656"/>
        <v>0</v>
      </c>
      <c r="CB2247" s="31">
        <f t="shared" si="7657"/>
        <v>0</v>
      </c>
      <c r="CC2247" s="31">
        <f t="shared" si="7658"/>
        <v>0</v>
      </c>
      <c r="CD2247" s="31">
        <f t="shared" si="7660"/>
        <v>9994.6190000000006</v>
      </c>
      <c r="CE2247" s="31">
        <f t="shared" si="7661"/>
        <v>0</v>
      </c>
      <c r="CF2247" s="31">
        <f t="shared" si="7662"/>
        <v>0</v>
      </c>
      <c r="CG2247" s="31">
        <f t="shared" si="7659"/>
        <v>0</v>
      </c>
      <c r="CH2247" s="24"/>
      <c r="CI2247" s="40"/>
      <c r="CN2247" s="1" t="s">
        <v>30</v>
      </c>
    </row>
    <row r="2248" ht="15">
      <c r="A2248" s="41" t="s">
        <v>1301</v>
      </c>
      <c r="B2248" s="17">
        <v>410</v>
      </c>
      <c r="C2248" s="16" t="s">
        <v>395</v>
      </c>
      <c r="D2248" s="16" t="s">
        <v>105</v>
      </c>
      <c r="E2248" s="39" t="s">
        <v>681</v>
      </c>
      <c r="F2248" s="31">
        <v>9362.8999999999996</v>
      </c>
      <c r="G2248" s="31"/>
      <c r="H2248" s="31"/>
      <c r="I2248" s="31"/>
      <c r="J2248" s="31"/>
      <c r="K2248" s="31"/>
      <c r="L2248" s="31">
        <f t="shared" si="7541"/>
        <v>9362.8999999999996</v>
      </c>
      <c r="M2248" s="31">
        <f t="shared" si="7542"/>
        <v>0</v>
      </c>
      <c r="N2248" s="31">
        <f t="shared" si="7543"/>
        <v>0</v>
      </c>
      <c r="O2248" s="31"/>
      <c r="P2248" s="31"/>
      <c r="Q2248" s="31"/>
      <c r="R2248" s="31">
        <f t="shared" si="7544"/>
        <v>9362.8999999999996</v>
      </c>
      <c r="S2248" s="31">
        <f t="shared" si="7545"/>
        <v>0</v>
      </c>
      <c r="T2248" s="31">
        <f t="shared" si="7546"/>
        <v>0</v>
      </c>
      <c r="U2248" s="31"/>
      <c r="V2248" s="31"/>
      <c r="W2248" s="31"/>
      <c r="X2248" s="31">
        <f t="shared" si="7547"/>
        <v>9362.8999999999996</v>
      </c>
      <c r="Y2248" s="31">
        <f t="shared" si="7548"/>
        <v>0</v>
      </c>
      <c r="Z2248" s="31">
        <f t="shared" si="7549"/>
        <v>0</v>
      </c>
      <c r="AA2248" s="31"/>
      <c r="AB2248" s="31"/>
      <c r="AC2248" s="31"/>
      <c r="AD2248" s="31">
        <f t="shared" si="7550"/>
        <v>9362.8999999999996</v>
      </c>
      <c r="AE2248" s="31">
        <f t="shared" si="7551"/>
        <v>0</v>
      </c>
      <c r="AF2248" s="31">
        <f t="shared" si="7552"/>
        <v>0</v>
      </c>
      <c r="AG2248" s="31"/>
      <c r="AH2248" s="31"/>
      <c r="AI2248" s="31"/>
      <c r="AJ2248" s="31">
        <f t="shared" si="7553"/>
        <v>9362.8999999999996</v>
      </c>
      <c r="AK2248" s="31">
        <f t="shared" si="7554"/>
        <v>0</v>
      </c>
      <c r="AL2248" s="31">
        <f t="shared" si="7555"/>
        <v>0</v>
      </c>
      <c r="AM2248" s="31">
        <v>659.62699999999995</v>
      </c>
      <c r="AN2248" s="31"/>
      <c r="AO2248" s="31"/>
      <c r="AP2248" s="31">
        <f t="shared" si="7556"/>
        <v>10022.527</v>
      </c>
      <c r="AQ2248" s="31">
        <f t="shared" si="7557"/>
        <v>0</v>
      </c>
      <c r="AR2248" s="31">
        <f t="shared" si="7558"/>
        <v>0</v>
      </c>
      <c r="AS2248" s="31"/>
      <c r="AT2248" s="31"/>
      <c r="AU2248" s="31"/>
      <c r="AV2248" s="31">
        <f t="shared" si="7559"/>
        <v>10022.527</v>
      </c>
      <c r="AW2248" s="31">
        <f t="shared" si="7560"/>
        <v>0</v>
      </c>
      <c r="AX2248" s="31">
        <f t="shared" si="7561"/>
        <v>0</v>
      </c>
      <c r="AY2248" s="31"/>
      <c r="AZ2248" s="31"/>
      <c r="BA2248" s="31"/>
      <c r="BB2248" s="31">
        <f t="shared" si="7562"/>
        <v>10022.527</v>
      </c>
      <c r="BC2248" s="31">
        <f t="shared" si="7563"/>
        <v>0</v>
      </c>
      <c r="BD2248" s="31">
        <f t="shared" si="7564"/>
        <v>0</v>
      </c>
      <c r="BE2248" s="31"/>
      <c r="BF2248" s="31"/>
      <c r="BG2248" s="31"/>
      <c r="BH2248" s="31">
        <f t="shared" si="7565"/>
        <v>10022.527</v>
      </c>
      <c r="BI2248" s="31">
        <f t="shared" si="7566"/>
        <v>0</v>
      </c>
      <c r="BJ2248" s="31">
        <f t="shared" si="7567"/>
        <v>0</v>
      </c>
      <c r="BK2248" s="31">
        <v>-27.908000000000001</v>
      </c>
      <c r="BL2248" s="31"/>
      <c r="BM2248" s="31"/>
      <c r="BN2248" s="31">
        <f t="shared" si="7568"/>
        <v>9994.6190000000006</v>
      </c>
      <c r="BO2248" s="31">
        <f t="shared" si="7569"/>
        <v>0</v>
      </c>
      <c r="BP2248" s="31">
        <f t="shared" si="7570"/>
        <v>0</v>
      </c>
      <c r="BQ2248" s="31"/>
      <c r="BR2248" s="31"/>
      <c r="BS2248" s="31">
        <f t="shared" si="7571"/>
        <v>9994.6190000000006</v>
      </c>
      <c r="BT2248" s="31">
        <f t="shared" si="7572"/>
        <v>0</v>
      </c>
      <c r="BU2248" s="31">
        <f t="shared" si="7573"/>
        <v>0</v>
      </c>
      <c r="BV2248" s="31"/>
      <c r="BW2248" s="31"/>
      <c r="BX2248" s="31">
        <f t="shared" si="7574"/>
        <v>9994.6190000000006</v>
      </c>
      <c r="BY2248" s="31">
        <f t="shared" si="7575"/>
        <v>0</v>
      </c>
      <c r="BZ2248" s="31">
        <f t="shared" si="7576"/>
        <v>0</v>
      </c>
      <c r="CA2248" s="31"/>
      <c r="CB2248" s="31"/>
      <c r="CC2248" s="31"/>
      <c r="CD2248" s="31">
        <f t="shared" si="7660"/>
        <v>9994.6190000000006</v>
      </c>
      <c r="CE2248" s="31">
        <f t="shared" si="7661"/>
        <v>0</v>
      </c>
      <c r="CF2248" s="31">
        <f t="shared" si="7662"/>
        <v>0</v>
      </c>
      <c r="CG2248" s="31"/>
      <c r="CH2248" s="24"/>
      <c r="CI2248" s="40"/>
    </row>
    <row r="2249" ht="43.75">
      <c r="A2249" s="41" t="s">
        <v>1303</v>
      </c>
      <c r="B2249" s="41"/>
      <c r="C2249" s="39"/>
      <c r="D2249" s="16"/>
      <c r="E2249" s="39" t="s">
        <v>1304</v>
      </c>
      <c r="F2249" s="31">
        <f t="shared" si="7619"/>
        <v>8982.3999999999996</v>
      </c>
      <c r="G2249" s="31">
        <f t="shared" si="7620"/>
        <v>0</v>
      </c>
      <c r="H2249" s="31">
        <f t="shared" si="7621"/>
        <v>0</v>
      </c>
      <c r="I2249" s="31">
        <f t="shared" si="7622"/>
        <v>-1245.127</v>
      </c>
      <c r="J2249" s="31">
        <f t="shared" si="7623"/>
        <v>0</v>
      </c>
      <c r="K2249" s="31">
        <f t="shared" si="7624"/>
        <v>0</v>
      </c>
      <c r="L2249" s="31">
        <f t="shared" si="7541"/>
        <v>7737.2729999999992</v>
      </c>
      <c r="M2249" s="31">
        <f t="shared" si="7542"/>
        <v>0</v>
      </c>
      <c r="N2249" s="31">
        <f t="shared" si="7543"/>
        <v>0</v>
      </c>
      <c r="O2249" s="31">
        <f t="shared" si="7625"/>
        <v>0</v>
      </c>
      <c r="P2249" s="31">
        <f t="shared" si="7626"/>
        <v>0</v>
      </c>
      <c r="Q2249" s="31">
        <f t="shared" si="7627"/>
        <v>0</v>
      </c>
      <c r="R2249" s="31">
        <f t="shared" si="7544"/>
        <v>7737.2729999999992</v>
      </c>
      <c r="S2249" s="31">
        <f t="shared" si="7545"/>
        <v>0</v>
      </c>
      <c r="T2249" s="31">
        <f t="shared" si="7546"/>
        <v>0</v>
      </c>
      <c r="U2249" s="31">
        <f t="shared" si="7628"/>
        <v>0</v>
      </c>
      <c r="V2249" s="31">
        <f t="shared" si="7629"/>
        <v>0</v>
      </c>
      <c r="W2249" s="31">
        <f t="shared" si="7630"/>
        <v>0</v>
      </c>
      <c r="X2249" s="31">
        <f t="shared" si="7547"/>
        <v>7737.2729999999992</v>
      </c>
      <c r="Y2249" s="31">
        <f t="shared" si="7548"/>
        <v>0</v>
      </c>
      <c r="Z2249" s="31">
        <f t="shared" si="7549"/>
        <v>0</v>
      </c>
      <c r="AA2249" s="31">
        <f t="shared" si="7631"/>
        <v>0</v>
      </c>
      <c r="AB2249" s="31">
        <f t="shared" si="7632"/>
        <v>0</v>
      </c>
      <c r="AC2249" s="31">
        <f t="shared" si="7633"/>
        <v>0</v>
      </c>
      <c r="AD2249" s="31">
        <f t="shared" si="7550"/>
        <v>7737.2729999999992</v>
      </c>
      <c r="AE2249" s="31">
        <f t="shared" si="7551"/>
        <v>0</v>
      </c>
      <c r="AF2249" s="31">
        <f t="shared" si="7552"/>
        <v>0</v>
      </c>
      <c r="AG2249" s="31">
        <f t="shared" si="7634"/>
        <v>0</v>
      </c>
      <c r="AH2249" s="31">
        <f t="shared" si="7635"/>
        <v>0</v>
      </c>
      <c r="AI2249" s="31">
        <f t="shared" si="7636"/>
        <v>0</v>
      </c>
      <c r="AJ2249" s="31">
        <f t="shared" si="7553"/>
        <v>7737.2729999999992</v>
      </c>
      <c r="AK2249" s="31">
        <f t="shared" si="7554"/>
        <v>0</v>
      </c>
      <c r="AL2249" s="31">
        <f t="shared" si="7555"/>
        <v>0</v>
      </c>
      <c r="AM2249" s="31">
        <f t="shared" si="7637"/>
        <v>0</v>
      </c>
      <c r="AN2249" s="31">
        <f t="shared" si="7638"/>
        <v>0</v>
      </c>
      <c r="AO2249" s="31">
        <f t="shared" si="7639"/>
        <v>0</v>
      </c>
      <c r="AP2249" s="31">
        <f t="shared" si="7556"/>
        <v>7737.2729999999992</v>
      </c>
      <c r="AQ2249" s="31">
        <f t="shared" si="7557"/>
        <v>0</v>
      </c>
      <c r="AR2249" s="31">
        <f t="shared" si="7558"/>
        <v>0</v>
      </c>
      <c r="AS2249" s="31">
        <f t="shared" si="7640"/>
        <v>0</v>
      </c>
      <c r="AT2249" s="31">
        <f t="shared" si="7641"/>
        <v>0</v>
      </c>
      <c r="AU2249" s="31">
        <f t="shared" si="7642"/>
        <v>0</v>
      </c>
      <c r="AV2249" s="31">
        <f t="shared" si="7559"/>
        <v>7737.2729999999992</v>
      </c>
      <c r="AW2249" s="31">
        <f t="shared" si="7560"/>
        <v>0</v>
      </c>
      <c r="AX2249" s="31">
        <f t="shared" si="7561"/>
        <v>0</v>
      </c>
      <c r="AY2249" s="31">
        <f t="shared" si="7663"/>
        <v>0</v>
      </c>
      <c r="AZ2249" s="31">
        <f t="shared" si="7644"/>
        <v>0</v>
      </c>
      <c r="BA2249" s="31">
        <f t="shared" si="7645"/>
        <v>0</v>
      </c>
      <c r="BB2249" s="31">
        <f t="shared" si="7562"/>
        <v>7737.2729999999992</v>
      </c>
      <c r="BC2249" s="31">
        <f t="shared" si="7563"/>
        <v>0</v>
      </c>
      <c r="BD2249" s="31">
        <f t="shared" si="7564"/>
        <v>0</v>
      </c>
      <c r="BE2249" s="31">
        <f t="shared" si="7646"/>
        <v>0</v>
      </c>
      <c r="BF2249" s="31">
        <f t="shared" si="7647"/>
        <v>0</v>
      </c>
      <c r="BG2249" s="31">
        <f t="shared" si="7648"/>
        <v>0</v>
      </c>
      <c r="BH2249" s="31">
        <f t="shared" si="7565"/>
        <v>7737.2729999999992</v>
      </c>
      <c r="BI2249" s="31">
        <f t="shared" si="7566"/>
        <v>0</v>
      </c>
      <c r="BJ2249" s="31">
        <f t="shared" si="7567"/>
        <v>0</v>
      </c>
      <c r="BK2249" s="31">
        <f t="shared" si="7649"/>
        <v>-4.3849999999999998</v>
      </c>
      <c r="BL2249" s="31">
        <f t="shared" si="7650"/>
        <v>0</v>
      </c>
      <c r="BM2249" s="31">
        <f t="shared" si="7651"/>
        <v>0</v>
      </c>
      <c r="BN2249" s="31">
        <f t="shared" si="7568"/>
        <v>7732.887999999999</v>
      </c>
      <c r="BO2249" s="31">
        <f t="shared" si="7569"/>
        <v>0</v>
      </c>
      <c r="BP2249" s="31">
        <f t="shared" si="7570"/>
        <v>0</v>
      </c>
      <c r="BQ2249" s="31">
        <f t="shared" si="7652"/>
        <v>0</v>
      </c>
      <c r="BR2249" s="31">
        <f t="shared" si="7653"/>
        <v>0</v>
      </c>
      <c r="BS2249" s="31">
        <f t="shared" si="7571"/>
        <v>7732.887999999999</v>
      </c>
      <c r="BT2249" s="31">
        <f t="shared" si="7572"/>
        <v>0</v>
      </c>
      <c r="BU2249" s="31">
        <f t="shared" si="7573"/>
        <v>0</v>
      </c>
      <c r="BV2249" s="31">
        <f t="shared" si="7654"/>
        <v>0</v>
      </c>
      <c r="BW2249" s="31">
        <f t="shared" si="7655"/>
        <v>0</v>
      </c>
      <c r="BX2249" s="31">
        <f t="shared" si="7574"/>
        <v>7732.887999999999</v>
      </c>
      <c r="BY2249" s="31">
        <f t="shared" si="7575"/>
        <v>0</v>
      </c>
      <c r="BZ2249" s="31">
        <f t="shared" si="7576"/>
        <v>0</v>
      </c>
      <c r="CA2249" s="31">
        <f t="shared" si="7656"/>
        <v>0</v>
      </c>
      <c r="CB2249" s="31">
        <f t="shared" si="7657"/>
        <v>0</v>
      </c>
      <c r="CC2249" s="31">
        <f t="shared" si="7658"/>
        <v>0</v>
      </c>
      <c r="CD2249" s="31">
        <f t="shared" si="7660"/>
        <v>7732.887999999999</v>
      </c>
      <c r="CE2249" s="31">
        <f t="shared" si="7661"/>
        <v>0</v>
      </c>
      <c r="CF2249" s="31">
        <f t="shared" si="7662"/>
        <v>0</v>
      </c>
      <c r="CG2249" s="31">
        <f t="shared" si="7659"/>
        <v>0</v>
      </c>
      <c r="CH2249" s="24"/>
      <c r="CI2249" s="40"/>
      <c r="CO2249" s="1" t="s">
        <v>31</v>
      </c>
    </row>
    <row r="2250" ht="39.549999999999997">
      <c r="A2250" s="41" t="s">
        <v>1303</v>
      </c>
      <c r="B2250" s="41" t="s">
        <v>1288</v>
      </c>
      <c r="C2250" s="39"/>
      <c r="D2250" s="16"/>
      <c r="E2250" s="39" t="s">
        <v>84</v>
      </c>
      <c r="F2250" s="31">
        <f t="shared" si="7619"/>
        <v>8982.3999999999996</v>
      </c>
      <c r="G2250" s="31">
        <f t="shared" si="7620"/>
        <v>0</v>
      </c>
      <c r="H2250" s="31">
        <f t="shared" si="7621"/>
        <v>0</v>
      </c>
      <c r="I2250" s="31">
        <f t="shared" si="7622"/>
        <v>-1245.127</v>
      </c>
      <c r="J2250" s="31">
        <f t="shared" si="7623"/>
        <v>0</v>
      </c>
      <c r="K2250" s="31">
        <f t="shared" si="7624"/>
        <v>0</v>
      </c>
      <c r="L2250" s="31">
        <f t="shared" si="7541"/>
        <v>7737.2729999999992</v>
      </c>
      <c r="M2250" s="31">
        <f t="shared" si="7542"/>
        <v>0</v>
      </c>
      <c r="N2250" s="31">
        <f t="shared" si="7543"/>
        <v>0</v>
      </c>
      <c r="O2250" s="31">
        <f t="shared" si="7625"/>
        <v>0</v>
      </c>
      <c r="P2250" s="31">
        <f t="shared" si="7626"/>
        <v>0</v>
      </c>
      <c r="Q2250" s="31">
        <f t="shared" si="7627"/>
        <v>0</v>
      </c>
      <c r="R2250" s="31">
        <f t="shared" si="7544"/>
        <v>7737.2729999999992</v>
      </c>
      <c r="S2250" s="31">
        <f t="shared" si="7545"/>
        <v>0</v>
      </c>
      <c r="T2250" s="31">
        <f t="shared" si="7546"/>
        <v>0</v>
      </c>
      <c r="U2250" s="31">
        <f t="shared" si="7628"/>
        <v>0</v>
      </c>
      <c r="V2250" s="31">
        <f t="shared" si="7629"/>
        <v>0</v>
      </c>
      <c r="W2250" s="31">
        <f t="shared" si="7630"/>
        <v>0</v>
      </c>
      <c r="X2250" s="31">
        <f t="shared" si="7547"/>
        <v>7737.2729999999992</v>
      </c>
      <c r="Y2250" s="31">
        <f t="shared" si="7548"/>
        <v>0</v>
      </c>
      <c r="Z2250" s="31">
        <f t="shared" si="7549"/>
        <v>0</v>
      </c>
      <c r="AA2250" s="31">
        <f t="shared" si="7631"/>
        <v>0</v>
      </c>
      <c r="AB2250" s="31">
        <f t="shared" si="7632"/>
        <v>0</v>
      </c>
      <c r="AC2250" s="31">
        <f t="shared" si="7633"/>
        <v>0</v>
      </c>
      <c r="AD2250" s="31">
        <f t="shared" si="7550"/>
        <v>7737.2729999999992</v>
      </c>
      <c r="AE2250" s="31">
        <f t="shared" si="7551"/>
        <v>0</v>
      </c>
      <c r="AF2250" s="31">
        <f t="shared" si="7552"/>
        <v>0</v>
      </c>
      <c r="AG2250" s="31">
        <f t="shared" si="7634"/>
        <v>0</v>
      </c>
      <c r="AH2250" s="31">
        <f t="shared" si="7635"/>
        <v>0</v>
      </c>
      <c r="AI2250" s="31">
        <f t="shared" si="7636"/>
        <v>0</v>
      </c>
      <c r="AJ2250" s="31">
        <f t="shared" si="7553"/>
        <v>7737.2729999999992</v>
      </c>
      <c r="AK2250" s="31">
        <f t="shared" si="7554"/>
        <v>0</v>
      </c>
      <c r="AL2250" s="31">
        <f t="shared" si="7555"/>
        <v>0</v>
      </c>
      <c r="AM2250" s="31">
        <f t="shared" si="7637"/>
        <v>0</v>
      </c>
      <c r="AN2250" s="31">
        <f t="shared" si="7638"/>
        <v>0</v>
      </c>
      <c r="AO2250" s="31">
        <f t="shared" si="7639"/>
        <v>0</v>
      </c>
      <c r="AP2250" s="31">
        <f t="shared" si="7556"/>
        <v>7737.2729999999992</v>
      </c>
      <c r="AQ2250" s="31">
        <f t="shared" si="7557"/>
        <v>0</v>
      </c>
      <c r="AR2250" s="31">
        <f t="shared" si="7558"/>
        <v>0</v>
      </c>
      <c r="AS2250" s="31">
        <f t="shared" si="7640"/>
        <v>0</v>
      </c>
      <c r="AT2250" s="31">
        <f t="shared" si="7641"/>
        <v>0</v>
      </c>
      <c r="AU2250" s="31">
        <f t="shared" si="7642"/>
        <v>0</v>
      </c>
      <c r="AV2250" s="31">
        <f t="shared" si="7559"/>
        <v>7737.2729999999992</v>
      </c>
      <c r="AW2250" s="31">
        <f t="shared" si="7560"/>
        <v>0</v>
      </c>
      <c r="AX2250" s="31">
        <f t="shared" si="7561"/>
        <v>0</v>
      </c>
      <c r="AY2250" s="31">
        <f t="shared" si="7663"/>
        <v>0</v>
      </c>
      <c r="AZ2250" s="31">
        <f t="shared" si="7644"/>
        <v>0</v>
      </c>
      <c r="BA2250" s="31">
        <f t="shared" si="7645"/>
        <v>0</v>
      </c>
      <c r="BB2250" s="31">
        <f t="shared" si="7562"/>
        <v>7737.2729999999992</v>
      </c>
      <c r="BC2250" s="31">
        <f t="shared" si="7563"/>
        <v>0</v>
      </c>
      <c r="BD2250" s="31">
        <f t="shared" si="7564"/>
        <v>0</v>
      </c>
      <c r="BE2250" s="31">
        <f t="shared" si="7646"/>
        <v>0</v>
      </c>
      <c r="BF2250" s="31">
        <f t="shared" si="7647"/>
        <v>0</v>
      </c>
      <c r="BG2250" s="31">
        <f t="shared" si="7648"/>
        <v>0</v>
      </c>
      <c r="BH2250" s="31">
        <f t="shared" si="7565"/>
        <v>7737.2729999999992</v>
      </c>
      <c r="BI2250" s="31">
        <f t="shared" si="7566"/>
        <v>0</v>
      </c>
      <c r="BJ2250" s="31">
        <f t="shared" si="7567"/>
        <v>0</v>
      </c>
      <c r="BK2250" s="31">
        <f t="shared" si="7649"/>
        <v>-4.3849999999999998</v>
      </c>
      <c r="BL2250" s="31">
        <f t="shared" si="7650"/>
        <v>0</v>
      </c>
      <c r="BM2250" s="31">
        <f t="shared" si="7651"/>
        <v>0</v>
      </c>
      <c r="BN2250" s="31">
        <f t="shared" si="7568"/>
        <v>7732.887999999999</v>
      </c>
      <c r="BO2250" s="31">
        <f t="shared" si="7569"/>
        <v>0</v>
      </c>
      <c r="BP2250" s="31">
        <f t="shared" si="7570"/>
        <v>0</v>
      </c>
      <c r="BQ2250" s="31">
        <f t="shared" si="7652"/>
        <v>0</v>
      </c>
      <c r="BR2250" s="31">
        <f t="shared" si="7653"/>
        <v>0</v>
      </c>
      <c r="BS2250" s="31">
        <f t="shared" si="7571"/>
        <v>7732.887999999999</v>
      </c>
      <c r="BT2250" s="31">
        <f t="shared" si="7572"/>
        <v>0</v>
      </c>
      <c r="BU2250" s="31">
        <f t="shared" si="7573"/>
        <v>0</v>
      </c>
      <c r="BV2250" s="31">
        <f t="shared" si="7654"/>
        <v>0</v>
      </c>
      <c r="BW2250" s="31">
        <f t="shared" si="7655"/>
        <v>0</v>
      </c>
      <c r="BX2250" s="31">
        <f t="shared" si="7574"/>
        <v>7732.887999999999</v>
      </c>
      <c r="BY2250" s="31">
        <f t="shared" si="7575"/>
        <v>0</v>
      </c>
      <c r="BZ2250" s="31">
        <f t="shared" si="7576"/>
        <v>0</v>
      </c>
      <c r="CA2250" s="31">
        <f t="shared" si="7656"/>
        <v>0</v>
      </c>
      <c r="CB2250" s="31">
        <f t="shared" si="7657"/>
        <v>0</v>
      </c>
      <c r="CC2250" s="31">
        <f t="shared" si="7658"/>
        <v>0</v>
      </c>
      <c r="CD2250" s="31">
        <f t="shared" si="7660"/>
        <v>7732.887999999999</v>
      </c>
      <c r="CE2250" s="31">
        <f t="shared" si="7661"/>
        <v>0</v>
      </c>
      <c r="CF2250" s="31">
        <f t="shared" si="7662"/>
        <v>0</v>
      </c>
      <c r="CG2250" s="31">
        <f t="shared" si="7659"/>
        <v>0</v>
      </c>
      <c r="CH2250" s="24"/>
      <c r="CI2250" s="40"/>
      <c r="CM2250" s="1" t="s">
        <v>29</v>
      </c>
    </row>
    <row r="2251" ht="15">
      <c r="A2251" s="41" t="s">
        <v>1303</v>
      </c>
      <c r="B2251" s="17">
        <v>410</v>
      </c>
      <c r="C2251" s="39"/>
      <c r="D2251" s="16"/>
      <c r="E2251" s="39" t="s">
        <v>85</v>
      </c>
      <c r="F2251" s="31">
        <f t="shared" si="7619"/>
        <v>8982.3999999999996</v>
      </c>
      <c r="G2251" s="31">
        <f t="shared" si="7620"/>
        <v>0</v>
      </c>
      <c r="H2251" s="31">
        <f t="shared" si="7621"/>
        <v>0</v>
      </c>
      <c r="I2251" s="31">
        <f t="shared" si="7622"/>
        <v>-1245.127</v>
      </c>
      <c r="J2251" s="31">
        <f t="shared" si="7623"/>
        <v>0</v>
      </c>
      <c r="K2251" s="31">
        <f t="shared" si="7624"/>
        <v>0</v>
      </c>
      <c r="L2251" s="31">
        <f t="shared" si="7541"/>
        <v>7737.2729999999992</v>
      </c>
      <c r="M2251" s="31">
        <f t="shared" si="7542"/>
        <v>0</v>
      </c>
      <c r="N2251" s="31">
        <f t="shared" si="7543"/>
        <v>0</v>
      </c>
      <c r="O2251" s="31">
        <f t="shared" si="7625"/>
        <v>0</v>
      </c>
      <c r="P2251" s="31">
        <f t="shared" si="7626"/>
        <v>0</v>
      </c>
      <c r="Q2251" s="31">
        <f t="shared" si="7627"/>
        <v>0</v>
      </c>
      <c r="R2251" s="31">
        <f t="shared" si="7544"/>
        <v>7737.2729999999992</v>
      </c>
      <c r="S2251" s="31">
        <f t="shared" si="7545"/>
        <v>0</v>
      </c>
      <c r="T2251" s="31">
        <f t="shared" si="7546"/>
        <v>0</v>
      </c>
      <c r="U2251" s="31">
        <f t="shared" si="7628"/>
        <v>0</v>
      </c>
      <c r="V2251" s="31">
        <f t="shared" si="7629"/>
        <v>0</v>
      </c>
      <c r="W2251" s="31">
        <f t="shared" si="7630"/>
        <v>0</v>
      </c>
      <c r="X2251" s="31">
        <f t="shared" si="7547"/>
        <v>7737.2729999999992</v>
      </c>
      <c r="Y2251" s="31">
        <f t="shared" si="7548"/>
        <v>0</v>
      </c>
      <c r="Z2251" s="31">
        <f t="shared" si="7549"/>
        <v>0</v>
      </c>
      <c r="AA2251" s="31">
        <f t="shared" si="7631"/>
        <v>0</v>
      </c>
      <c r="AB2251" s="31">
        <f t="shared" si="7632"/>
        <v>0</v>
      </c>
      <c r="AC2251" s="31">
        <f t="shared" si="7633"/>
        <v>0</v>
      </c>
      <c r="AD2251" s="31">
        <f t="shared" si="7550"/>
        <v>7737.2729999999992</v>
      </c>
      <c r="AE2251" s="31">
        <f t="shared" si="7551"/>
        <v>0</v>
      </c>
      <c r="AF2251" s="31">
        <f t="shared" si="7552"/>
        <v>0</v>
      </c>
      <c r="AG2251" s="31">
        <f t="shared" si="7634"/>
        <v>0</v>
      </c>
      <c r="AH2251" s="31">
        <f t="shared" si="7635"/>
        <v>0</v>
      </c>
      <c r="AI2251" s="31">
        <f t="shared" si="7636"/>
        <v>0</v>
      </c>
      <c r="AJ2251" s="31">
        <f t="shared" si="7553"/>
        <v>7737.2729999999992</v>
      </c>
      <c r="AK2251" s="31">
        <f t="shared" si="7554"/>
        <v>0</v>
      </c>
      <c r="AL2251" s="31">
        <f t="shared" si="7555"/>
        <v>0</v>
      </c>
      <c r="AM2251" s="31">
        <f t="shared" si="7637"/>
        <v>0</v>
      </c>
      <c r="AN2251" s="31">
        <f t="shared" si="7638"/>
        <v>0</v>
      </c>
      <c r="AO2251" s="31">
        <f t="shared" si="7639"/>
        <v>0</v>
      </c>
      <c r="AP2251" s="31">
        <f t="shared" si="7556"/>
        <v>7737.2729999999992</v>
      </c>
      <c r="AQ2251" s="31">
        <f t="shared" si="7557"/>
        <v>0</v>
      </c>
      <c r="AR2251" s="31">
        <f t="shared" si="7558"/>
        <v>0</v>
      </c>
      <c r="AS2251" s="31">
        <f t="shared" si="7640"/>
        <v>0</v>
      </c>
      <c r="AT2251" s="31">
        <f t="shared" si="7641"/>
        <v>0</v>
      </c>
      <c r="AU2251" s="31">
        <f t="shared" si="7642"/>
        <v>0</v>
      </c>
      <c r="AV2251" s="31">
        <f t="shared" si="7559"/>
        <v>7737.2729999999992</v>
      </c>
      <c r="AW2251" s="31">
        <f t="shared" si="7560"/>
        <v>0</v>
      </c>
      <c r="AX2251" s="31">
        <f t="shared" si="7561"/>
        <v>0</v>
      </c>
      <c r="AY2251" s="31">
        <f t="shared" si="7663"/>
        <v>0</v>
      </c>
      <c r="AZ2251" s="31">
        <f t="shared" si="7644"/>
        <v>0</v>
      </c>
      <c r="BA2251" s="31">
        <f t="shared" si="7645"/>
        <v>0</v>
      </c>
      <c r="BB2251" s="31">
        <f t="shared" si="7562"/>
        <v>7737.2729999999992</v>
      </c>
      <c r="BC2251" s="31">
        <f t="shared" si="7563"/>
        <v>0</v>
      </c>
      <c r="BD2251" s="31">
        <f t="shared" si="7564"/>
        <v>0</v>
      </c>
      <c r="BE2251" s="31">
        <f t="shared" si="7646"/>
        <v>0</v>
      </c>
      <c r="BF2251" s="31">
        <f t="shared" si="7647"/>
        <v>0</v>
      </c>
      <c r="BG2251" s="31">
        <f t="shared" si="7648"/>
        <v>0</v>
      </c>
      <c r="BH2251" s="31">
        <f t="shared" si="7565"/>
        <v>7737.2729999999992</v>
      </c>
      <c r="BI2251" s="31">
        <f t="shared" si="7566"/>
        <v>0</v>
      </c>
      <c r="BJ2251" s="31">
        <f t="shared" si="7567"/>
        <v>0</v>
      </c>
      <c r="BK2251" s="31">
        <f t="shared" si="7649"/>
        <v>-4.3849999999999998</v>
      </c>
      <c r="BL2251" s="31">
        <f t="shared" si="7650"/>
        <v>0</v>
      </c>
      <c r="BM2251" s="31">
        <f t="shared" si="7651"/>
        <v>0</v>
      </c>
      <c r="BN2251" s="31">
        <f t="shared" si="7568"/>
        <v>7732.887999999999</v>
      </c>
      <c r="BO2251" s="31">
        <f t="shared" si="7569"/>
        <v>0</v>
      </c>
      <c r="BP2251" s="31">
        <f t="shared" si="7570"/>
        <v>0</v>
      </c>
      <c r="BQ2251" s="31">
        <f t="shared" si="7652"/>
        <v>0</v>
      </c>
      <c r="BR2251" s="31">
        <f t="shared" si="7653"/>
        <v>0</v>
      </c>
      <c r="BS2251" s="31">
        <f t="shared" si="7571"/>
        <v>7732.887999999999</v>
      </c>
      <c r="BT2251" s="31">
        <f t="shared" si="7572"/>
        <v>0</v>
      </c>
      <c r="BU2251" s="31">
        <f t="shared" si="7573"/>
        <v>0</v>
      </c>
      <c r="BV2251" s="31">
        <f t="shared" si="7654"/>
        <v>0</v>
      </c>
      <c r="BW2251" s="31">
        <f t="shared" si="7655"/>
        <v>0</v>
      </c>
      <c r="BX2251" s="31">
        <f t="shared" si="7574"/>
        <v>7732.887999999999</v>
      </c>
      <c r="BY2251" s="31">
        <f t="shared" si="7575"/>
        <v>0</v>
      </c>
      <c r="BZ2251" s="31">
        <f t="shared" si="7576"/>
        <v>0</v>
      </c>
      <c r="CA2251" s="31">
        <f t="shared" si="7656"/>
        <v>0</v>
      </c>
      <c r="CB2251" s="31">
        <f t="shared" si="7657"/>
        <v>0</v>
      </c>
      <c r="CC2251" s="31">
        <f t="shared" si="7658"/>
        <v>0</v>
      </c>
      <c r="CD2251" s="31">
        <f t="shared" si="7660"/>
        <v>7732.887999999999</v>
      </c>
      <c r="CE2251" s="31">
        <f t="shared" si="7661"/>
        <v>0</v>
      </c>
      <c r="CF2251" s="31">
        <f t="shared" si="7662"/>
        <v>0</v>
      </c>
      <c r="CG2251" s="31">
        <f t="shared" si="7659"/>
        <v>0</v>
      </c>
      <c r="CH2251" s="24"/>
      <c r="CI2251" s="40"/>
      <c r="CN2251" s="1" t="s">
        <v>30</v>
      </c>
    </row>
    <row r="2252" ht="15">
      <c r="A2252" s="41" t="s">
        <v>1303</v>
      </c>
      <c r="B2252" s="17">
        <v>410</v>
      </c>
      <c r="C2252" s="16" t="s">
        <v>395</v>
      </c>
      <c r="D2252" s="16" t="s">
        <v>105</v>
      </c>
      <c r="E2252" s="39" t="s">
        <v>681</v>
      </c>
      <c r="F2252" s="31">
        <v>8982.3999999999996</v>
      </c>
      <c r="G2252" s="31"/>
      <c r="H2252" s="31"/>
      <c r="I2252" s="31">
        <v>-1245.127</v>
      </c>
      <c r="J2252" s="31"/>
      <c r="K2252" s="31"/>
      <c r="L2252" s="31">
        <f t="shared" si="7541"/>
        <v>7737.2729999999992</v>
      </c>
      <c r="M2252" s="31">
        <f t="shared" si="7542"/>
        <v>0</v>
      </c>
      <c r="N2252" s="31">
        <f t="shared" si="7543"/>
        <v>0</v>
      </c>
      <c r="O2252" s="31"/>
      <c r="P2252" s="31"/>
      <c r="Q2252" s="31"/>
      <c r="R2252" s="31">
        <f t="shared" si="7544"/>
        <v>7737.2729999999992</v>
      </c>
      <c r="S2252" s="31">
        <f t="shared" si="7545"/>
        <v>0</v>
      </c>
      <c r="T2252" s="31">
        <f t="shared" si="7546"/>
        <v>0</v>
      </c>
      <c r="U2252" s="31"/>
      <c r="V2252" s="31"/>
      <c r="W2252" s="31"/>
      <c r="X2252" s="31">
        <f t="shared" si="7547"/>
        <v>7737.2729999999992</v>
      </c>
      <c r="Y2252" s="31">
        <f t="shared" si="7548"/>
        <v>0</v>
      </c>
      <c r="Z2252" s="31">
        <f t="shared" si="7549"/>
        <v>0</v>
      </c>
      <c r="AA2252" s="31"/>
      <c r="AB2252" s="31"/>
      <c r="AC2252" s="31"/>
      <c r="AD2252" s="31">
        <f t="shared" si="7550"/>
        <v>7737.2729999999992</v>
      </c>
      <c r="AE2252" s="31">
        <f t="shared" si="7551"/>
        <v>0</v>
      </c>
      <c r="AF2252" s="31">
        <f t="shared" si="7552"/>
        <v>0</v>
      </c>
      <c r="AG2252" s="31"/>
      <c r="AH2252" s="31"/>
      <c r="AI2252" s="31"/>
      <c r="AJ2252" s="31">
        <f t="shared" si="7553"/>
        <v>7737.2729999999992</v>
      </c>
      <c r="AK2252" s="31">
        <f t="shared" si="7554"/>
        <v>0</v>
      </c>
      <c r="AL2252" s="31">
        <f t="shared" si="7555"/>
        <v>0</v>
      </c>
      <c r="AM2252" s="31"/>
      <c r="AN2252" s="31"/>
      <c r="AO2252" s="31"/>
      <c r="AP2252" s="31">
        <f t="shared" si="7556"/>
        <v>7737.2729999999992</v>
      </c>
      <c r="AQ2252" s="31">
        <f t="shared" si="7557"/>
        <v>0</v>
      </c>
      <c r="AR2252" s="31">
        <f t="shared" si="7558"/>
        <v>0</v>
      </c>
      <c r="AS2252" s="31"/>
      <c r="AT2252" s="31"/>
      <c r="AU2252" s="31"/>
      <c r="AV2252" s="31">
        <f t="shared" si="7559"/>
        <v>7737.2729999999992</v>
      </c>
      <c r="AW2252" s="31">
        <f t="shared" si="7560"/>
        <v>0</v>
      </c>
      <c r="AX2252" s="31">
        <f t="shared" si="7561"/>
        <v>0</v>
      </c>
      <c r="AY2252" s="31"/>
      <c r="AZ2252" s="31"/>
      <c r="BA2252" s="31"/>
      <c r="BB2252" s="31">
        <f t="shared" si="7562"/>
        <v>7737.2729999999992</v>
      </c>
      <c r="BC2252" s="31">
        <f t="shared" si="7563"/>
        <v>0</v>
      </c>
      <c r="BD2252" s="31">
        <f t="shared" si="7564"/>
        <v>0</v>
      </c>
      <c r="BE2252" s="31"/>
      <c r="BF2252" s="31"/>
      <c r="BG2252" s="31"/>
      <c r="BH2252" s="31">
        <f t="shared" si="7565"/>
        <v>7737.2729999999992</v>
      </c>
      <c r="BI2252" s="31">
        <f t="shared" si="7566"/>
        <v>0</v>
      </c>
      <c r="BJ2252" s="31">
        <f t="shared" si="7567"/>
        <v>0</v>
      </c>
      <c r="BK2252" s="31">
        <v>-4.3849999999999998</v>
      </c>
      <c r="BL2252" s="31"/>
      <c r="BM2252" s="31"/>
      <c r="BN2252" s="31">
        <f t="shared" si="7568"/>
        <v>7732.887999999999</v>
      </c>
      <c r="BO2252" s="31">
        <f t="shared" si="7569"/>
        <v>0</v>
      </c>
      <c r="BP2252" s="31">
        <f t="shared" si="7570"/>
        <v>0</v>
      </c>
      <c r="BQ2252" s="31"/>
      <c r="BR2252" s="31"/>
      <c r="BS2252" s="31">
        <f t="shared" si="7571"/>
        <v>7732.887999999999</v>
      </c>
      <c r="BT2252" s="31">
        <f t="shared" si="7572"/>
        <v>0</v>
      </c>
      <c r="BU2252" s="31">
        <f t="shared" si="7573"/>
        <v>0</v>
      </c>
      <c r="BV2252" s="31"/>
      <c r="BW2252" s="31"/>
      <c r="BX2252" s="31">
        <f t="shared" si="7574"/>
        <v>7732.887999999999</v>
      </c>
      <c r="BY2252" s="31">
        <f t="shared" si="7575"/>
        <v>0</v>
      </c>
      <c r="BZ2252" s="31">
        <f t="shared" si="7576"/>
        <v>0</v>
      </c>
      <c r="CA2252" s="31"/>
      <c r="CB2252" s="31"/>
      <c r="CC2252" s="31"/>
      <c r="CD2252" s="31">
        <f t="shared" si="7660"/>
        <v>7732.887999999999</v>
      </c>
      <c r="CE2252" s="31">
        <f t="shared" si="7661"/>
        <v>0</v>
      </c>
      <c r="CF2252" s="31">
        <f t="shared" si="7662"/>
        <v>0</v>
      </c>
      <c r="CG2252" s="31"/>
      <c r="CH2252" s="24"/>
      <c r="CI2252" s="40">
        <v>70</v>
      </c>
    </row>
    <row r="2253" ht="65.650000000000006">
      <c r="A2253" s="41" t="s">
        <v>1305</v>
      </c>
      <c r="B2253" s="41"/>
      <c r="C2253" s="41"/>
      <c r="D2253" s="41"/>
      <c r="E2253" s="39" t="s">
        <v>695</v>
      </c>
      <c r="F2253" s="31">
        <f t="shared" si="7619"/>
        <v>14572</v>
      </c>
      <c r="G2253" s="31">
        <f t="shared" si="7620"/>
        <v>40592.800000000003</v>
      </c>
      <c r="H2253" s="31">
        <f t="shared" si="7621"/>
        <v>10393.299999999999</v>
      </c>
      <c r="I2253" s="31">
        <f t="shared" si="7622"/>
        <v>0</v>
      </c>
      <c r="J2253" s="31">
        <f t="shared" si="7623"/>
        <v>0</v>
      </c>
      <c r="K2253" s="31">
        <f t="shared" si="7624"/>
        <v>0</v>
      </c>
      <c r="L2253" s="31">
        <f t="shared" ref="L2253:L2316" si="7664">F2253+I2253</f>
        <v>14572</v>
      </c>
      <c r="M2253" s="31">
        <f t="shared" ref="M2253:M2316" si="7665">G2253+J2253</f>
        <v>40592.800000000003</v>
      </c>
      <c r="N2253" s="31">
        <f t="shared" ref="N2253:N2316" si="7666">H2253+K2253</f>
        <v>10393.299999999999</v>
      </c>
      <c r="O2253" s="31">
        <f t="shared" si="7625"/>
        <v>0</v>
      </c>
      <c r="P2253" s="31">
        <f t="shared" si="7626"/>
        <v>0</v>
      </c>
      <c r="Q2253" s="31">
        <f t="shared" si="7627"/>
        <v>0</v>
      </c>
      <c r="R2253" s="31">
        <f t="shared" ref="R2253:R2316" si="7667">L2253+O2253</f>
        <v>14572</v>
      </c>
      <c r="S2253" s="31">
        <f t="shared" ref="S2253:S2316" si="7668">M2253+P2253</f>
        <v>40592.800000000003</v>
      </c>
      <c r="T2253" s="31">
        <f t="shared" ref="T2253:T2316" si="7669">N2253+Q2253</f>
        <v>10393.299999999999</v>
      </c>
      <c r="U2253" s="31">
        <f t="shared" si="7628"/>
        <v>0</v>
      </c>
      <c r="V2253" s="31">
        <f t="shared" si="7629"/>
        <v>0</v>
      </c>
      <c r="W2253" s="31">
        <f t="shared" si="7630"/>
        <v>0</v>
      </c>
      <c r="X2253" s="31">
        <f t="shared" ref="X2253:X2316" si="7670">R2253+U2253</f>
        <v>14572</v>
      </c>
      <c r="Y2253" s="31">
        <f t="shared" ref="Y2253:Y2316" si="7671">S2253+V2253</f>
        <v>40592.800000000003</v>
      </c>
      <c r="Z2253" s="31">
        <f t="shared" ref="Z2253:Z2316" si="7672">T2253+W2253</f>
        <v>10393.299999999999</v>
      </c>
      <c r="AA2253" s="31">
        <f t="shared" si="7631"/>
        <v>0</v>
      </c>
      <c r="AB2253" s="31">
        <f t="shared" si="7632"/>
        <v>0</v>
      </c>
      <c r="AC2253" s="31">
        <f t="shared" si="7633"/>
        <v>0</v>
      </c>
      <c r="AD2253" s="31">
        <f t="shared" ref="AD2253:AD2316" si="7673">X2253+AA2253</f>
        <v>14572</v>
      </c>
      <c r="AE2253" s="31">
        <f t="shared" ref="AE2253:AE2316" si="7674">Y2253+AB2253</f>
        <v>40592.800000000003</v>
      </c>
      <c r="AF2253" s="31">
        <f t="shared" ref="AF2253:AF2316" si="7675">Z2253+AC2253</f>
        <v>10393.299999999999</v>
      </c>
      <c r="AG2253" s="31">
        <f t="shared" si="7634"/>
        <v>0</v>
      </c>
      <c r="AH2253" s="31">
        <f t="shared" si="7635"/>
        <v>0</v>
      </c>
      <c r="AI2253" s="31">
        <f t="shared" si="7636"/>
        <v>0</v>
      </c>
      <c r="AJ2253" s="31">
        <f t="shared" ref="AJ2253:AJ2316" si="7676">AD2253+AG2253</f>
        <v>14572</v>
      </c>
      <c r="AK2253" s="31">
        <f t="shared" ref="AK2253:AK2316" si="7677">AE2253+AH2253</f>
        <v>40592.800000000003</v>
      </c>
      <c r="AL2253" s="31">
        <f t="shared" ref="AL2253:AL2316" si="7678">AF2253+AI2253</f>
        <v>10393.299999999999</v>
      </c>
      <c r="AM2253" s="31">
        <f t="shared" si="7637"/>
        <v>0</v>
      </c>
      <c r="AN2253" s="31">
        <f t="shared" si="7638"/>
        <v>0</v>
      </c>
      <c r="AO2253" s="31">
        <f t="shared" si="7639"/>
        <v>0</v>
      </c>
      <c r="AP2253" s="31">
        <f t="shared" ref="AP2253:AP2316" si="7679">AJ2253+AM2253</f>
        <v>14572</v>
      </c>
      <c r="AQ2253" s="31">
        <f t="shared" ref="AQ2253:AQ2316" si="7680">AK2253+AN2253</f>
        <v>40592.800000000003</v>
      </c>
      <c r="AR2253" s="31">
        <f t="shared" ref="AR2253:AR2316" si="7681">AL2253+AO2253</f>
        <v>10393.299999999999</v>
      </c>
      <c r="AS2253" s="31">
        <f t="shared" si="7640"/>
        <v>0</v>
      </c>
      <c r="AT2253" s="31">
        <f t="shared" si="7641"/>
        <v>0</v>
      </c>
      <c r="AU2253" s="31">
        <f t="shared" si="7642"/>
        <v>0</v>
      </c>
      <c r="AV2253" s="31">
        <f t="shared" ref="AV2253:AV2316" si="7682">AP2253+AS2253</f>
        <v>14572</v>
      </c>
      <c r="AW2253" s="31">
        <f t="shared" ref="AW2253:AW2316" si="7683">AQ2253+AT2253</f>
        <v>40592.800000000003</v>
      </c>
      <c r="AX2253" s="31">
        <f t="shared" ref="AX2253:AX2316" si="7684">AR2253+AU2253</f>
        <v>10393.299999999999</v>
      </c>
      <c r="AY2253" s="31">
        <f t="shared" si="7663"/>
        <v>0</v>
      </c>
      <c r="AZ2253" s="31">
        <f t="shared" si="7644"/>
        <v>0</v>
      </c>
      <c r="BA2253" s="31">
        <f t="shared" si="7645"/>
        <v>0</v>
      </c>
      <c r="BB2253" s="31">
        <f t="shared" ref="BB2253:BB2316" si="7685">AV2253+AY2253</f>
        <v>14572</v>
      </c>
      <c r="BC2253" s="31">
        <f t="shared" ref="BC2253:BC2316" si="7686">AW2253+AZ2253</f>
        <v>40592.800000000003</v>
      </c>
      <c r="BD2253" s="31">
        <f t="shared" ref="BD2253:BD2316" si="7687">AX2253+BA2253</f>
        <v>10393.299999999999</v>
      </c>
      <c r="BE2253" s="31">
        <f t="shared" si="7646"/>
        <v>0</v>
      </c>
      <c r="BF2253" s="31">
        <f t="shared" si="7647"/>
        <v>0</v>
      </c>
      <c r="BG2253" s="31">
        <f t="shared" si="7648"/>
        <v>0</v>
      </c>
      <c r="BH2253" s="31">
        <f t="shared" ref="BH2253:BH2316" si="7688">BB2253+BE2253</f>
        <v>14572</v>
      </c>
      <c r="BI2253" s="31">
        <f t="shared" ref="BI2253:BI2316" si="7689">BC2253+BF2253</f>
        <v>40592.800000000003</v>
      </c>
      <c r="BJ2253" s="31">
        <f t="shared" ref="BJ2253:BJ2316" si="7690">BD2253+BG2253</f>
        <v>10393.299999999999</v>
      </c>
      <c r="BK2253" s="31">
        <f t="shared" si="7649"/>
        <v>0</v>
      </c>
      <c r="BL2253" s="31">
        <f t="shared" si="7650"/>
        <v>78652.098999999987</v>
      </c>
      <c r="BM2253" s="31">
        <f t="shared" si="7651"/>
        <v>0</v>
      </c>
      <c r="BN2253" s="31">
        <f t="shared" ref="BN2253:BN2316" si="7691">BH2253+BK2253</f>
        <v>14572</v>
      </c>
      <c r="BO2253" s="31">
        <f t="shared" ref="BO2253:BO2316" si="7692">BI2253+BL2253</f>
        <v>119244.89899999999</v>
      </c>
      <c r="BP2253" s="31">
        <f t="shared" ref="BP2253:BP2316" si="7693">BJ2253+BM2253</f>
        <v>10393.299999999999</v>
      </c>
      <c r="BQ2253" s="31">
        <f t="shared" si="7652"/>
        <v>0</v>
      </c>
      <c r="BR2253" s="31">
        <f t="shared" si="7653"/>
        <v>0</v>
      </c>
      <c r="BS2253" s="31">
        <f t="shared" ref="BS2253:BS2316" si="7694">BQ2253+BN2253</f>
        <v>14572</v>
      </c>
      <c r="BT2253" s="31">
        <f t="shared" ref="BT2253:BT2316" si="7695">BR2253+BO2253</f>
        <v>119244.89899999999</v>
      </c>
      <c r="BU2253" s="31">
        <f t="shared" ref="BU2253:BU2316" si="7696">BP2253</f>
        <v>10393.299999999999</v>
      </c>
      <c r="BV2253" s="31">
        <f t="shared" si="7654"/>
        <v>0</v>
      </c>
      <c r="BW2253" s="31">
        <f t="shared" si="7655"/>
        <v>0</v>
      </c>
      <c r="BX2253" s="31">
        <f t="shared" ref="BX2253:BX2316" si="7697">BS2253</f>
        <v>14572</v>
      </c>
      <c r="BY2253" s="31">
        <f t="shared" ref="BY2253:BY2316" si="7698">BT2253+BV2253</f>
        <v>119244.89899999999</v>
      </c>
      <c r="BZ2253" s="31">
        <f t="shared" ref="BZ2253:BZ2316" si="7699">BU2253+BW2253</f>
        <v>10393.299999999999</v>
      </c>
      <c r="CA2253" s="31">
        <f t="shared" si="7656"/>
        <v>0</v>
      </c>
      <c r="CB2253" s="31">
        <f t="shared" si="7657"/>
        <v>0</v>
      </c>
      <c r="CC2253" s="31">
        <f t="shared" si="7658"/>
        <v>0</v>
      </c>
      <c r="CD2253" s="31">
        <f t="shared" si="7660"/>
        <v>14572</v>
      </c>
      <c r="CE2253" s="31">
        <f t="shared" si="7661"/>
        <v>119244.89899999999</v>
      </c>
      <c r="CF2253" s="31">
        <f t="shared" si="7662"/>
        <v>10393.299999999999</v>
      </c>
      <c r="CG2253" s="31">
        <f t="shared" si="7659"/>
        <v>0</v>
      </c>
      <c r="CH2253" s="24"/>
      <c r="CI2253" s="40"/>
      <c r="CO2253" s="1" t="s">
        <v>31</v>
      </c>
    </row>
    <row r="2254" ht="39.799999999999997">
      <c r="A2254" s="41" t="s">
        <v>1305</v>
      </c>
      <c r="B2254" s="17">
        <v>400</v>
      </c>
      <c r="C2254" s="16"/>
      <c r="D2254" s="16"/>
      <c r="E2254" s="39" t="s">
        <v>84</v>
      </c>
      <c r="F2254" s="31">
        <f t="shared" si="7619"/>
        <v>14572</v>
      </c>
      <c r="G2254" s="31">
        <f t="shared" si="7620"/>
        <v>40592.800000000003</v>
      </c>
      <c r="H2254" s="31">
        <f t="shared" si="7621"/>
        <v>10393.299999999999</v>
      </c>
      <c r="I2254" s="31">
        <f t="shared" si="7622"/>
        <v>0</v>
      </c>
      <c r="J2254" s="31">
        <f t="shared" si="7623"/>
        <v>0</v>
      </c>
      <c r="K2254" s="31">
        <f t="shared" si="7624"/>
        <v>0</v>
      </c>
      <c r="L2254" s="31">
        <f t="shared" si="7664"/>
        <v>14572</v>
      </c>
      <c r="M2254" s="31">
        <f t="shared" si="7665"/>
        <v>40592.800000000003</v>
      </c>
      <c r="N2254" s="31">
        <f t="shared" si="7666"/>
        <v>10393.299999999999</v>
      </c>
      <c r="O2254" s="31">
        <f t="shared" si="7625"/>
        <v>0</v>
      </c>
      <c r="P2254" s="31">
        <f t="shared" si="7626"/>
        <v>0</v>
      </c>
      <c r="Q2254" s="31">
        <f t="shared" si="7627"/>
        <v>0</v>
      </c>
      <c r="R2254" s="31">
        <f t="shared" si="7667"/>
        <v>14572</v>
      </c>
      <c r="S2254" s="31">
        <f t="shared" si="7668"/>
        <v>40592.800000000003</v>
      </c>
      <c r="T2254" s="31">
        <f t="shared" si="7669"/>
        <v>10393.299999999999</v>
      </c>
      <c r="U2254" s="31">
        <f t="shared" si="7628"/>
        <v>0</v>
      </c>
      <c r="V2254" s="31">
        <f t="shared" si="7629"/>
        <v>0</v>
      </c>
      <c r="W2254" s="31">
        <f t="shared" si="7630"/>
        <v>0</v>
      </c>
      <c r="X2254" s="31">
        <f t="shared" si="7670"/>
        <v>14572</v>
      </c>
      <c r="Y2254" s="31">
        <f t="shared" si="7671"/>
        <v>40592.800000000003</v>
      </c>
      <c r="Z2254" s="31">
        <f t="shared" si="7672"/>
        <v>10393.299999999999</v>
      </c>
      <c r="AA2254" s="31">
        <f t="shared" si="7631"/>
        <v>0</v>
      </c>
      <c r="AB2254" s="31">
        <f t="shared" si="7632"/>
        <v>0</v>
      </c>
      <c r="AC2254" s="31">
        <f t="shared" si="7633"/>
        <v>0</v>
      </c>
      <c r="AD2254" s="31">
        <f t="shared" si="7673"/>
        <v>14572</v>
      </c>
      <c r="AE2254" s="31">
        <f t="shared" si="7674"/>
        <v>40592.800000000003</v>
      </c>
      <c r="AF2254" s="31">
        <f t="shared" si="7675"/>
        <v>10393.299999999999</v>
      </c>
      <c r="AG2254" s="31">
        <f t="shared" si="7634"/>
        <v>0</v>
      </c>
      <c r="AH2254" s="31">
        <f t="shared" si="7635"/>
        <v>0</v>
      </c>
      <c r="AI2254" s="31">
        <f t="shared" si="7636"/>
        <v>0</v>
      </c>
      <c r="AJ2254" s="31">
        <f t="shared" si="7676"/>
        <v>14572</v>
      </c>
      <c r="AK2254" s="31">
        <f t="shared" si="7677"/>
        <v>40592.800000000003</v>
      </c>
      <c r="AL2254" s="31">
        <f t="shared" si="7678"/>
        <v>10393.299999999999</v>
      </c>
      <c r="AM2254" s="31">
        <f t="shared" si="7637"/>
        <v>0</v>
      </c>
      <c r="AN2254" s="31">
        <f t="shared" si="7638"/>
        <v>0</v>
      </c>
      <c r="AO2254" s="31">
        <f t="shared" si="7639"/>
        <v>0</v>
      </c>
      <c r="AP2254" s="31">
        <f t="shared" si="7679"/>
        <v>14572</v>
      </c>
      <c r="AQ2254" s="31">
        <f t="shared" si="7680"/>
        <v>40592.800000000003</v>
      </c>
      <c r="AR2254" s="31">
        <f t="shared" si="7681"/>
        <v>10393.299999999999</v>
      </c>
      <c r="AS2254" s="31">
        <f t="shared" si="7640"/>
        <v>0</v>
      </c>
      <c r="AT2254" s="31">
        <f t="shared" si="7641"/>
        <v>0</v>
      </c>
      <c r="AU2254" s="31">
        <f t="shared" si="7642"/>
        <v>0</v>
      </c>
      <c r="AV2254" s="31">
        <f t="shared" si="7682"/>
        <v>14572</v>
      </c>
      <c r="AW2254" s="31">
        <f t="shared" si="7683"/>
        <v>40592.800000000003</v>
      </c>
      <c r="AX2254" s="31">
        <f t="shared" si="7684"/>
        <v>10393.299999999999</v>
      </c>
      <c r="AY2254" s="31">
        <f t="shared" si="7663"/>
        <v>0</v>
      </c>
      <c r="AZ2254" s="31">
        <f t="shared" si="7644"/>
        <v>0</v>
      </c>
      <c r="BA2254" s="31">
        <f t="shared" si="7645"/>
        <v>0</v>
      </c>
      <c r="BB2254" s="31">
        <f t="shared" si="7685"/>
        <v>14572</v>
      </c>
      <c r="BC2254" s="31">
        <f t="shared" si="7686"/>
        <v>40592.800000000003</v>
      </c>
      <c r="BD2254" s="31">
        <f t="shared" si="7687"/>
        <v>10393.299999999999</v>
      </c>
      <c r="BE2254" s="31">
        <f t="shared" si="7646"/>
        <v>0</v>
      </c>
      <c r="BF2254" s="31">
        <f t="shared" si="7647"/>
        <v>0</v>
      </c>
      <c r="BG2254" s="31">
        <f t="shared" si="7648"/>
        <v>0</v>
      </c>
      <c r="BH2254" s="31">
        <f t="shared" si="7688"/>
        <v>14572</v>
      </c>
      <c r="BI2254" s="31">
        <f t="shared" si="7689"/>
        <v>40592.800000000003</v>
      </c>
      <c r="BJ2254" s="31">
        <f t="shared" si="7690"/>
        <v>10393.299999999999</v>
      </c>
      <c r="BK2254" s="31">
        <f t="shared" si="7649"/>
        <v>0</v>
      </c>
      <c r="BL2254" s="31">
        <f t="shared" si="7650"/>
        <v>78652.098999999987</v>
      </c>
      <c r="BM2254" s="31">
        <f t="shared" si="7651"/>
        <v>0</v>
      </c>
      <c r="BN2254" s="31">
        <f t="shared" si="7691"/>
        <v>14572</v>
      </c>
      <c r="BO2254" s="31">
        <f t="shared" si="7692"/>
        <v>119244.89899999999</v>
      </c>
      <c r="BP2254" s="31">
        <f t="shared" si="7693"/>
        <v>10393.299999999999</v>
      </c>
      <c r="BQ2254" s="31">
        <f t="shared" si="7652"/>
        <v>0</v>
      </c>
      <c r="BR2254" s="31">
        <f t="shared" si="7653"/>
        <v>0</v>
      </c>
      <c r="BS2254" s="31">
        <f t="shared" si="7694"/>
        <v>14572</v>
      </c>
      <c r="BT2254" s="31">
        <f t="shared" si="7695"/>
        <v>119244.89899999999</v>
      </c>
      <c r="BU2254" s="31">
        <f t="shared" si="7696"/>
        <v>10393.299999999999</v>
      </c>
      <c r="BV2254" s="31">
        <f t="shared" si="7654"/>
        <v>0</v>
      </c>
      <c r="BW2254" s="31">
        <f t="shared" si="7655"/>
        <v>0</v>
      </c>
      <c r="BX2254" s="31">
        <f t="shared" si="7697"/>
        <v>14572</v>
      </c>
      <c r="BY2254" s="31">
        <f t="shared" si="7698"/>
        <v>119244.89899999999</v>
      </c>
      <c r="BZ2254" s="31">
        <f t="shared" si="7699"/>
        <v>10393.299999999999</v>
      </c>
      <c r="CA2254" s="31">
        <f t="shared" si="7656"/>
        <v>0</v>
      </c>
      <c r="CB2254" s="31">
        <f t="shared" si="7657"/>
        <v>0</v>
      </c>
      <c r="CC2254" s="31">
        <f t="shared" si="7658"/>
        <v>0</v>
      </c>
      <c r="CD2254" s="31">
        <f t="shared" si="7660"/>
        <v>14572</v>
      </c>
      <c r="CE2254" s="31">
        <f t="shared" si="7661"/>
        <v>119244.89899999999</v>
      </c>
      <c r="CF2254" s="31">
        <f t="shared" si="7662"/>
        <v>10393.299999999999</v>
      </c>
      <c r="CG2254" s="31">
        <f t="shared" si="7659"/>
        <v>0</v>
      </c>
      <c r="CH2254" s="24"/>
      <c r="CI2254" s="40"/>
      <c r="CM2254" s="1" t="s">
        <v>29</v>
      </c>
    </row>
    <row r="2255" ht="15">
      <c r="A2255" s="41" t="s">
        <v>1305</v>
      </c>
      <c r="B2255" s="17">
        <v>410</v>
      </c>
      <c r="C2255" s="16"/>
      <c r="D2255" s="16"/>
      <c r="E2255" s="39" t="s">
        <v>85</v>
      </c>
      <c r="F2255" s="31">
        <f t="shared" si="7619"/>
        <v>14572</v>
      </c>
      <c r="G2255" s="31">
        <f t="shared" si="7620"/>
        <v>40592.800000000003</v>
      </c>
      <c r="H2255" s="31">
        <f t="shared" si="7621"/>
        <v>10393.299999999999</v>
      </c>
      <c r="I2255" s="31">
        <f t="shared" si="7622"/>
        <v>0</v>
      </c>
      <c r="J2255" s="31">
        <f t="shared" si="7623"/>
        <v>0</v>
      </c>
      <c r="K2255" s="31">
        <f t="shared" si="7624"/>
        <v>0</v>
      </c>
      <c r="L2255" s="31">
        <f t="shared" si="7664"/>
        <v>14572</v>
      </c>
      <c r="M2255" s="31">
        <f t="shared" si="7665"/>
        <v>40592.800000000003</v>
      </c>
      <c r="N2255" s="31">
        <f t="shared" si="7666"/>
        <v>10393.299999999999</v>
      </c>
      <c r="O2255" s="31">
        <f t="shared" si="7625"/>
        <v>0</v>
      </c>
      <c r="P2255" s="31">
        <f t="shared" si="7626"/>
        <v>0</v>
      </c>
      <c r="Q2255" s="31">
        <f t="shared" si="7627"/>
        <v>0</v>
      </c>
      <c r="R2255" s="31">
        <f t="shared" si="7667"/>
        <v>14572</v>
      </c>
      <c r="S2255" s="31">
        <f t="shared" si="7668"/>
        <v>40592.800000000003</v>
      </c>
      <c r="T2255" s="31">
        <f t="shared" si="7669"/>
        <v>10393.299999999999</v>
      </c>
      <c r="U2255" s="31">
        <f t="shared" si="7628"/>
        <v>0</v>
      </c>
      <c r="V2255" s="31">
        <f t="shared" si="7629"/>
        <v>0</v>
      </c>
      <c r="W2255" s="31">
        <f t="shared" si="7630"/>
        <v>0</v>
      </c>
      <c r="X2255" s="31">
        <f t="shared" si="7670"/>
        <v>14572</v>
      </c>
      <c r="Y2255" s="31">
        <f t="shared" si="7671"/>
        <v>40592.800000000003</v>
      </c>
      <c r="Z2255" s="31">
        <f t="shared" si="7672"/>
        <v>10393.299999999999</v>
      </c>
      <c r="AA2255" s="31">
        <f t="shared" si="7631"/>
        <v>0</v>
      </c>
      <c r="AB2255" s="31">
        <f t="shared" si="7632"/>
        <v>0</v>
      </c>
      <c r="AC2255" s="31">
        <f t="shared" si="7633"/>
        <v>0</v>
      </c>
      <c r="AD2255" s="31">
        <f t="shared" si="7673"/>
        <v>14572</v>
      </c>
      <c r="AE2255" s="31">
        <f t="shared" si="7674"/>
        <v>40592.800000000003</v>
      </c>
      <c r="AF2255" s="31">
        <f t="shared" si="7675"/>
        <v>10393.299999999999</v>
      </c>
      <c r="AG2255" s="31">
        <f t="shared" si="7634"/>
        <v>0</v>
      </c>
      <c r="AH2255" s="31">
        <f t="shared" si="7635"/>
        <v>0</v>
      </c>
      <c r="AI2255" s="31">
        <f t="shared" si="7636"/>
        <v>0</v>
      </c>
      <c r="AJ2255" s="31">
        <f t="shared" si="7676"/>
        <v>14572</v>
      </c>
      <c r="AK2255" s="31">
        <f t="shared" si="7677"/>
        <v>40592.800000000003</v>
      </c>
      <c r="AL2255" s="31">
        <f t="shared" si="7678"/>
        <v>10393.299999999999</v>
      </c>
      <c r="AM2255" s="31">
        <f t="shared" si="7637"/>
        <v>0</v>
      </c>
      <c r="AN2255" s="31">
        <f t="shared" si="7638"/>
        <v>0</v>
      </c>
      <c r="AO2255" s="31">
        <f t="shared" si="7639"/>
        <v>0</v>
      </c>
      <c r="AP2255" s="31">
        <f t="shared" si="7679"/>
        <v>14572</v>
      </c>
      <c r="AQ2255" s="31">
        <f t="shared" si="7680"/>
        <v>40592.800000000003</v>
      </c>
      <c r="AR2255" s="31">
        <f t="shared" si="7681"/>
        <v>10393.299999999999</v>
      </c>
      <c r="AS2255" s="31">
        <f t="shared" si="7640"/>
        <v>0</v>
      </c>
      <c r="AT2255" s="31">
        <f t="shared" si="7641"/>
        <v>0</v>
      </c>
      <c r="AU2255" s="31">
        <f t="shared" si="7642"/>
        <v>0</v>
      </c>
      <c r="AV2255" s="31">
        <f t="shared" si="7682"/>
        <v>14572</v>
      </c>
      <c r="AW2255" s="31">
        <f t="shared" si="7683"/>
        <v>40592.800000000003</v>
      </c>
      <c r="AX2255" s="31">
        <f t="shared" si="7684"/>
        <v>10393.299999999999</v>
      </c>
      <c r="AY2255" s="31">
        <f t="shared" si="7663"/>
        <v>0</v>
      </c>
      <c r="AZ2255" s="31">
        <f t="shared" si="7644"/>
        <v>0</v>
      </c>
      <c r="BA2255" s="31">
        <f t="shared" si="7645"/>
        <v>0</v>
      </c>
      <c r="BB2255" s="31">
        <f t="shared" si="7685"/>
        <v>14572</v>
      </c>
      <c r="BC2255" s="31">
        <f t="shared" si="7686"/>
        <v>40592.800000000003</v>
      </c>
      <c r="BD2255" s="31">
        <f t="shared" si="7687"/>
        <v>10393.299999999999</v>
      </c>
      <c r="BE2255" s="31">
        <f t="shared" si="7646"/>
        <v>0</v>
      </c>
      <c r="BF2255" s="31">
        <f t="shared" si="7647"/>
        <v>0</v>
      </c>
      <c r="BG2255" s="31">
        <f t="shared" si="7648"/>
        <v>0</v>
      </c>
      <c r="BH2255" s="31">
        <f t="shared" si="7688"/>
        <v>14572</v>
      </c>
      <c r="BI2255" s="31">
        <f t="shared" si="7689"/>
        <v>40592.800000000003</v>
      </c>
      <c r="BJ2255" s="31">
        <f t="shared" si="7690"/>
        <v>10393.299999999999</v>
      </c>
      <c r="BK2255" s="31">
        <f t="shared" si="7649"/>
        <v>0</v>
      </c>
      <c r="BL2255" s="31">
        <f t="shared" si="7650"/>
        <v>78652.098999999987</v>
      </c>
      <c r="BM2255" s="31">
        <f t="shared" si="7651"/>
        <v>0</v>
      </c>
      <c r="BN2255" s="31">
        <f t="shared" si="7691"/>
        <v>14572</v>
      </c>
      <c r="BO2255" s="31">
        <f t="shared" si="7692"/>
        <v>119244.89899999999</v>
      </c>
      <c r="BP2255" s="31">
        <f t="shared" si="7693"/>
        <v>10393.299999999999</v>
      </c>
      <c r="BQ2255" s="31">
        <f t="shared" si="7652"/>
        <v>0</v>
      </c>
      <c r="BR2255" s="31">
        <f t="shared" si="7653"/>
        <v>0</v>
      </c>
      <c r="BS2255" s="31">
        <f t="shared" si="7694"/>
        <v>14572</v>
      </c>
      <c r="BT2255" s="31">
        <f t="shared" si="7695"/>
        <v>119244.89899999999</v>
      </c>
      <c r="BU2255" s="31">
        <f t="shared" si="7696"/>
        <v>10393.299999999999</v>
      </c>
      <c r="BV2255" s="31">
        <f t="shared" si="7654"/>
        <v>0</v>
      </c>
      <c r="BW2255" s="31">
        <f t="shared" si="7655"/>
        <v>0</v>
      </c>
      <c r="BX2255" s="31">
        <f t="shared" si="7697"/>
        <v>14572</v>
      </c>
      <c r="BY2255" s="31">
        <f t="shared" si="7698"/>
        <v>119244.89899999999</v>
      </c>
      <c r="BZ2255" s="31">
        <f t="shared" si="7699"/>
        <v>10393.299999999999</v>
      </c>
      <c r="CA2255" s="31">
        <f t="shared" si="7656"/>
        <v>0</v>
      </c>
      <c r="CB2255" s="31">
        <f t="shared" si="7657"/>
        <v>0</v>
      </c>
      <c r="CC2255" s="31">
        <f t="shared" si="7658"/>
        <v>0</v>
      </c>
      <c r="CD2255" s="31">
        <f t="shared" si="7660"/>
        <v>14572</v>
      </c>
      <c r="CE2255" s="31">
        <f t="shared" si="7661"/>
        <v>119244.89899999999</v>
      </c>
      <c r="CF2255" s="31">
        <f t="shared" si="7662"/>
        <v>10393.299999999999</v>
      </c>
      <c r="CG2255" s="31">
        <f t="shared" si="7659"/>
        <v>0</v>
      </c>
      <c r="CH2255" s="24"/>
      <c r="CI2255" s="40"/>
      <c r="CN2255" s="1" t="s">
        <v>30</v>
      </c>
    </row>
    <row r="2256" ht="15">
      <c r="A2256" s="41" t="s">
        <v>1305</v>
      </c>
      <c r="B2256" s="17">
        <v>410</v>
      </c>
      <c r="C2256" s="16" t="s">
        <v>395</v>
      </c>
      <c r="D2256" s="16" t="s">
        <v>105</v>
      </c>
      <c r="E2256" s="39" t="s">
        <v>681</v>
      </c>
      <c r="F2256" s="31">
        <v>14572</v>
      </c>
      <c r="G2256" s="31">
        <v>40592.800000000003</v>
      </c>
      <c r="H2256" s="31">
        <v>10393.299999999999</v>
      </c>
      <c r="I2256" s="31"/>
      <c r="J2256" s="31"/>
      <c r="K2256" s="31"/>
      <c r="L2256" s="31">
        <f t="shared" si="7664"/>
        <v>14572</v>
      </c>
      <c r="M2256" s="31">
        <f t="shared" si="7665"/>
        <v>40592.800000000003</v>
      </c>
      <c r="N2256" s="31">
        <f t="shared" si="7666"/>
        <v>10393.299999999999</v>
      </c>
      <c r="O2256" s="31"/>
      <c r="P2256" s="31"/>
      <c r="Q2256" s="31"/>
      <c r="R2256" s="31">
        <f t="shared" si="7667"/>
        <v>14572</v>
      </c>
      <c r="S2256" s="31">
        <f t="shared" si="7668"/>
        <v>40592.800000000003</v>
      </c>
      <c r="T2256" s="31">
        <f t="shared" si="7669"/>
        <v>10393.299999999999</v>
      </c>
      <c r="U2256" s="31"/>
      <c r="V2256" s="31"/>
      <c r="W2256" s="31"/>
      <c r="X2256" s="31">
        <f t="shared" si="7670"/>
        <v>14572</v>
      </c>
      <c r="Y2256" s="31">
        <f t="shared" si="7671"/>
        <v>40592.800000000003</v>
      </c>
      <c r="Z2256" s="31">
        <f t="shared" si="7672"/>
        <v>10393.299999999999</v>
      </c>
      <c r="AA2256" s="31"/>
      <c r="AB2256" s="31"/>
      <c r="AC2256" s="31"/>
      <c r="AD2256" s="31">
        <f t="shared" si="7673"/>
        <v>14572</v>
      </c>
      <c r="AE2256" s="31">
        <f t="shared" si="7674"/>
        <v>40592.800000000003</v>
      </c>
      <c r="AF2256" s="31">
        <f t="shared" si="7675"/>
        <v>10393.299999999999</v>
      </c>
      <c r="AG2256" s="31"/>
      <c r="AH2256" s="31"/>
      <c r="AI2256" s="31"/>
      <c r="AJ2256" s="31">
        <f t="shared" si="7676"/>
        <v>14572</v>
      </c>
      <c r="AK2256" s="31">
        <f t="shared" si="7677"/>
        <v>40592.800000000003</v>
      </c>
      <c r="AL2256" s="31">
        <f t="shared" si="7678"/>
        <v>10393.299999999999</v>
      </c>
      <c r="AM2256" s="31"/>
      <c r="AN2256" s="31"/>
      <c r="AO2256" s="31"/>
      <c r="AP2256" s="31">
        <f t="shared" si="7679"/>
        <v>14572</v>
      </c>
      <c r="AQ2256" s="31">
        <f t="shared" si="7680"/>
        <v>40592.800000000003</v>
      </c>
      <c r="AR2256" s="31">
        <f t="shared" si="7681"/>
        <v>10393.299999999999</v>
      </c>
      <c r="AS2256" s="31"/>
      <c r="AT2256" s="31"/>
      <c r="AU2256" s="31"/>
      <c r="AV2256" s="31">
        <f t="shared" si="7682"/>
        <v>14572</v>
      </c>
      <c r="AW2256" s="31">
        <f t="shared" si="7683"/>
        <v>40592.800000000003</v>
      </c>
      <c r="AX2256" s="31">
        <f t="shared" si="7684"/>
        <v>10393.299999999999</v>
      </c>
      <c r="AY2256" s="31"/>
      <c r="AZ2256" s="31"/>
      <c r="BA2256" s="31"/>
      <c r="BB2256" s="31">
        <f t="shared" si="7685"/>
        <v>14572</v>
      </c>
      <c r="BC2256" s="31">
        <f t="shared" si="7686"/>
        <v>40592.800000000003</v>
      </c>
      <c r="BD2256" s="31">
        <f t="shared" si="7687"/>
        <v>10393.299999999999</v>
      </c>
      <c r="BE2256" s="31"/>
      <c r="BF2256" s="31"/>
      <c r="BG2256" s="31"/>
      <c r="BH2256" s="31">
        <f t="shared" si="7688"/>
        <v>14572</v>
      </c>
      <c r="BI2256" s="31">
        <f t="shared" si="7689"/>
        <v>40592.800000000003</v>
      </c>
      <c r="BJ2256" s="31">
        <f t="shared" si="7690"/>
        <v>10393.299999999999</v>
      </c>
      <c r="BK2256" s="31"/>
      <c r="BL2256" s="31">
        <f>113335.075-34682.976</f>
        <v>78652.098999999987</v>
      </c>
      <c r="BM2256" s="31"/>
      <c r="BN2256" s="31">
        <f t="shared" si="7691"/>
        <v>14572</v>
      </c>
      <c r="BO2256" s="31">
        <f t="shared" si="7692"/>
        <v>119244.89899999999</v>
      </c>
      <c r="BP2256" s="31">
        <f t="shared" si="7693"/>
        <v>10393.299999999999</v>
      </c>
      <c r="BQ2256" s="31"/>
      <c r="BR2256" s="31"/>
      <c r="BS2256" s="31">
        <f t="shared" si="7694"/>
        <v>14572</v>
      </c>
      <c r="BT2256" s="31">
        <f t="shared" si="7695"/>
        <v>119244.89899999999</v>
      </c>
      <c r="BU2256" s="31">
        <f t="shared" si="7696"/>
        <v>10393.299999999999</v>
      </c>
      <c r="BV2256" s="31"/>
      <c r="BW2256" s="31"/>
      <c r="BX2256" s="31">
        <f t="shared" si="7697"/>
        <v>14572</v>
      </c>
      <c r="BY2256" s="31">
        <f t="shared" si="7698"/>
        <v>119244.89899999999</v>
      </c>
      <c r="BZ2256" s="31">
        <f t="shared" si="7699"/>
        <v>10393.299999999999</v>
      </c>
      <c r="CA2256" s="31"/>
      <c r="CB2256" s="31"/>
      <c r="CC2256" s="31"/>
      <c r="CD2256" s="31">
        <f t="shared" si="7660"/>
        <v>14572</v>
      </c>
      <c r="CE2256" s="31">
        <f t="shared" si="7661"/>
        <v>119244.89899999999</v>
      </c>
      <c r="CF2256" s="31">
        <f t="shared" si="7662"/>
        <v>10393.299999999999</v>
      </c>
      <c r="CG2256" s="31"/>
      <c r="CH2256" s="24"/>
      <c r="CI2256" s="40"/>
    </row>
    <row r="2257" ht="116.40000000000001">
      <c r="A2257" s="41" t="s">
        <v>1306</v>
      </c>
      <c r="B2257" s="17"/>
      <c r="C2257" s="16"/>
      <c r="D2257" s="16"/>
      <c r="E2257" s="39" t="s">
        <v>1307</v>
      </c>
      <c r="F2257" s="31"/>
      <c r="G2257" s="31"/>
      <c r="H2257" s="31"/>
      <c r="I2257" s="31"/>
      <c r="J2257" s="31"/>
      <c r="K2257" s="31"/>
      <c r="L2257" s="31"/>
      <c r="M2257" s="31"/>
      <c r="N2257" s="31"/>
      <c r="O2257" s="31"/>
      <c r="P2257" s="31"/>
      <c r="Q2257" s="31"/>
      <c r="R2257" s="31"/>
      <c r="S2257" s="31"/>
      <c r="T2257" s="31"/>
      <c r="U2257" s="31"/>
      <c r="V2257" s="31"/>
      <c r="W2257" s="31"/>
      <c r="X2257" s="31"/>
      <c r="Y2257" s="31"/>
      <c r="Z2257" s="31"/>
      <c r="AA2257" s="31"/>
      <c r="AB2257" s="31"/>
      <c r="AC2257" s="31"/>
      <c r="AD2257" s="31"/>
      <c r="AE2257" s="31"/>
      <c r="AF2257" s="31"/>
      <c r="AG2257" s="31"/>
      <c r="AH2257" s="31"/>
      <c r="AI2257" s="31"/>
      <c r="AJ2257" s="31"/>
      <c r="AK2257" s="31"/>
      <c r="AL2257" s="31"/>
      <c r="AM2257" s="31"/>
      <c r="AN2257" s="31"/>
      <c r="AO2257" s="31"/>
      <c r="AP2257" s="31"/>
      <c r="AQ2257" s="31"/>
      <c r="AR2257" s="31"/>
      <c r="AS2257" s="31"/>
      <c r="AT2257" s="31"/>
      <c r="AU2257" s="31"/>
      <c r="AV2257" s="31"/>
      <c r="AW2257" s="31"/>
      <c r="AX2257" s="31"/>
      <c r="AY2257" s="31"/>
      <c r="AZ2257" s="31"/>
      <c r="BA2257" s="31"/>
      <c r="BB2257" s="31"/>
      <c r="BC2257" s="31"/>
      <c r="BD2257" s="31"/>
      <c r="BE2257" s="31"/>
      <c r="BF2257" s="31"/>
      <c r="BG2257" s="31"/>
      <c r="BH2257" s="31"/>
      <c r="BI2257" s="31"/>
      <c r="BJ2257" s="31"/>
      <c r="BK2257" s="31">
        <f t="shared" si="7649"/>
        <v>0</v>
      </c>
      <c r="BL2257" s="31">
        <f t="shared" ref="BL2257:BL2297" si="7700">BL2258</f>
        <v>37778.358999999997</v>
      </c>
      <c r="BM2257" s="31">
        <f t="shared" si="7651"/>
        <v>0</v>
      </c>
      <c r="BN2257" s="31">
        <f t="shared" si="7691"/>
        <v>0</v>
      </c>
      <c r="BO2257" s="31">
        <f t="shared" si="7692"/>
        <v>37778.358999999997</v>
      </c>
      <c r="BP2257" s="31">
        <f t="shared" si="7693"/>
        <v>0</v>
      </c>
      <c r="BQ2257" s="31">
        <f t="shared" si="7652"/>
        <v>0</v>
      </c>
      <c r="BR2257" s="31">
        <f t="shared" si="7653"/>
        <v>0</v>
      </c>
      <c r="BS2257" s="31">
        <f t="shared" si="7694"/>
        <v>0</v>
      </c>
      <c r="BT2257" s="31">
        <f t="shared" si="7695"/>
        <v>37778.358999999997</v>
      </c>
      <c r="BU2257" s="31">
        <f t="shared" si="7696"/>
        <v>0</v>
      </c>
      <c r="BV2257" s="31">
        <f t="shared" si="7654"/>
        <v>0</v>
      </c>
      <c r="BW2257" s="31">
        <f t="shared" si="7655"/>
        <v>0</v>
      </c>
      <c r="BX2257" s="31">
        <f t="shared" si="7697"/>
        <v>0</v>
      </c>
      <c r="BY2257" s="31">
        <f t="shared" si="7698"/>
        <v>37778.358999999997</v>
      </c>
      <c r="BZ2257" s="31">
        <f t="shared" si="7699"/>
        <v>0</v>
      </c>
      <c r="CA2257" s="31">
        <f t="shared" si="7656"/>
        <v>0</v>
      </c>
      <c r="CB2257" s="31">
        <f t="shared" si="7657"/>
        <v>0</v>
      </c>
      <c r="CC2257" s="31">
        <f t="shared" si="7658"/>
        <v>0</v>
      </c>
      <c r="CD2257" s="31">
        <f t="shared" si="7660"/>
        <v>0</v>
      </c>
      <c r="CE2257" s="31">
        <f t="shared" si="7661"/>
        <v>37778.358999999997</v>
      </c>
      <c r="CF2257" s="31">
        <f t="shared" si="7662"/>
        <v>0</v>
      </c>
      <c r="CG2257" s="31">
        <f t="shared" si="7659"/>
        <v>0</v>
      </c>
      <c r="CH2257" s="24"/>
      <c r="CI2257" s="40"/>
    </row>
    <row r="2258" ht="39.799999999999997">
      <c r="A2258" s="41" t="s">
        <v>1306</v>
      </c>
      <c r="B2258" s="17">
        <v>400</v>
      </c>
      <c r="C2258" s="16"/>
      <c r="D2258" s="16"/>
      <c r="E2258" s="39" t="s">
        <v>84</v>
      </c>
      <c r="F2258" s="31"/>
      <c r="G2258" s="31"/>
      <c r="H2258" s="31"/>
      <c r="I2258" s="31"/>
      <c r="J2258" s="31"/>
      <c r="K2258" s="31"/>
      <c r="L2258" s="31"/>
      <c r="M2258" s="31"/>
      <c r="N2258" s="31"/>
      <c r="O2258" s="31"/>
      <c r="P2258" s="31"/>
      <c r="Q2258" s="31"/>
      <c r="R2258" s="31"/>
      <c r="S2258" s="31"/>
      <c r="T2258" s="31"/>
      <c r="U2258" s="31"/>
      <c r="V2258" s="31"/>
      <c r="W2258" s="31"/>
      <c r="X2258" s="31"/>
      <c r="Y2258" s="31"/>
      <c r="Z2258" s="31"/>
      <c r="AA2258" s="31"/>
      <c r="AB2258" s="31"/>
      <c r="AC2258" s="31"/>
      <c r="AD2258" s="31"/>
      <c r="AE2258" s="31"/>
      <c r="AF2258" s="31"/>
      <c r="AG2258" s="31"/>
      <c r="AH2258" s="31"/>
      <c r="AI2258" s="31"/>
      <c r="AJ2258" s="31"/>
      <c r="AK2258" s="31"/>
      <c r="AL2258" s="31"/>
      <c r="AM2258" s="31"/>
      <c r="AN2258" s="31"/>
      <c r="AO2258" s="31"/>
      <c r="AP2258" s="31"/>
      <c r="AQ2258" s="31"/>
      <c r="AR2258" s="31"/>
      <c r="AS2258" s="31"/>
      <c r="AT2258" s="31"/>
      <c r="AU2258" s="31"/>
      <c r="AV2258" s="31"/>
      <c r="AW2258" s="31"/>
      <c r="AX2258" s="31"/>
      <c r="AY2258" s="31"/>
      <c r="AZ2258" s="31"/>
      <c r="BA2258" s="31"/>
      <c r="BB2258" s="31"/>
      <c r="BC2258" s="31"/>
      <c r="BD2258" s="31"/>
      <c r="BE2258" s="31"/>
      <c r="BF2258" s="31"/>
      <c r="BG2258" s="31"/>
      <c r="BH2258" s="31"/>
      <c r="BI2258" s="31"/>
      <c r="BJ2258" s="31"/>
      <c r="BK2258" s="31">
        <f t="shared" si="7649"/>
        <v>0</v>
      </c>
      <c r="BL2258" s="31">
        <f t="shared" si="7700"/>
        <v>37778.358999999997</v>
      </c>
      <c r="BM2258" s="31">
        <f t="shared" si="7651"/>
        <v>0</v>
      </c>
      <c r="BN2258" s="31">
        <f t="shared" si="7691"/>
        <v>0</v>
      </c>
      <c r="BO2258" s="31">
        <f t="shared" si="7692"/>
        <v>37778.358999999997</v>
      </c>
      <c r="BP2258" s="31">
        <f t="shared" si="7693"/>
        <v>0</v>
      </c>
      <c r="BQ2258" s="31">
        <f t="shared" si="7652"/>
        <v>0</v>
      </c>
      <c r="BR2258" s="31">
        <f t="shared" si="7653"/>
        <v>0</v>
      </c>
      <c r="BS2258" s="31">
        <f t="shared" si="7694"/>
        <v>0</v>
      </c>
      <c r="BT2258" s="31">
        <f t="shared" si="7695"/>
        <v>37778.358999999997</v>
      </c>
      <c r="BU2258" s="31">
        <f t="shared" si="7696"/>
        <v>0</v>
      </c>
      <c r="BV2258" s="31">
        <f t="shared" si="7654"/>
        <v>0</v>
      </c>
      <c r="BW2258" s="31">
        <f t="shared" si="7655"/>
        <v>0</v>
      </c>
      <c r="BX2258" s="31">
        <f t="shared" si="7697"/>
        <v>0</v>
      </c>
      <c r="BY2258" s="31">
        <f t="shared" si="7698"/>
        <v>37778.358999999997</v>
      </c>
      <c r="BZ2258" s="31">
        <f t="shared" si="7699"/>
        <v>0</v>
      </c>
      <c r="CA2258" s="31">
        <f t="shared" si="7656"/>
        <v>0</v>
      </c>
      <c r="CB2258" s="31">
        <f t="shared" si="7657"/>
        <v>0</v>
      </c>
      <c r="CC2258" s="31">
        <f t="shared" si="7658"/>
        <v>0</v>
      </c>
      <c r="CD2258" s="31">
        <f t="shared" si="7660"/>
        <v>0</v>
      </c>
      <c r="CE2258" s="31">
        <f t="shared" si="7661"/>
        <v>37778.358999999997</v>
      </c>
      <c r="CF2258" s="31">
        <f t="shared" si="7662"/>
        <v>0</v>
      </c>
      <c r="CG2258" s="31">
        <f t="shared" si="7659"/>
        <v>0</v>
      </c>
      <c r="CH2258" s="24"/>
      <c r="CI2258" s="40"/>
    </row>
    <row r="2259" ht="15">
      <c r="A2259" s="41" t="s">
        <v>1306</v>
      </c>
      <c r="B2259" s="17">
        <v>410</v>
      </c>
      <c r="C2259" s="16"/>
      <c r="D2259" s="16"/>
      <c r="E2259" s="39" t="s">
        <v>85</v>
      </c>
      <c r="F2259" s="31"/>
      <c r="G2259" s="31"/>
      <c r="H2259" s="31"/>
      <c r="I2259" s="31"/>
      <c r="J2259" s="31"/>
      <c r="K2259" s="31"/>
      <c r="L2259" s="31"/>
      <c r="M2259" s="31"/>
      <c r="N2259" s="31"/>
      <c r="O2259" s="31"/>
      <c r="P2259" s="31"/>
      <c r="Q2259" s="31"/>
      <c r="R2259" s="31"/>
      <c r="S2259" s="31"/>
      <c r="T2259" s="31"/>
      <c r="U2259" s="31"/>
      <c r="V2259" s="31"/>
      <c r="W2259" s="31"/>
      <c r="X2259" s="31"/>
      <c r="Y2259" s="31"/>
      <c r="Z2259" s="31"/>
      <c r="AA2259" s="31"/>
      <c r="AB2259" s="31"/>
      <c r="AC2259" s="31"/>
      <c r="AD2259" s="31"/>
      <c r="AE2259" s="31"/>
      <c r="AF2259" s="31"/>
      <c r="AG2259" s="31"/>
      <c r="AH2259" s="31"/>
      <c r="AI2259" s="31"/>
      <c r="AJ2259" s="31"/>
      <c r="AK2259" s="31"/>
      <c r="AL2259" s="31"/>
      <c r="AM2259" s="31"/>
      <c r="AN2259" s="31"/>
      <c r="AO2259" s="31"/>
      <c r="AP2259" s="31"/>
      <c r="AQ2259" s="31"/>
      <c r="AR2259" s="31"/>
      <c r="AS2259" s="31"/>
      <c r="AT2259" s="31"/>
      <c r="AU2259" s="31"/>
      <c r="AV2259" s="31"/>
      <c r="AW2259" s="31"/>
      <c r="AX2259" s="31"/>
      <c r="AY2259" s="31"/>
      <c r="AZ2259" s="31"/>
      <c r="BA2259" s="31"/>
      <c r="BB2259" s="31"/>
      <c r="BC2259" s="31"/>
      <c r="BD2259" s="31"/>
      <c r="BE2259" s="31"/>
      <c r="BF2259" s="31"/>
      <c r="BG2259" s="31"/>
      <c r="BH2259" s="31"/>
      <c r="BI2259" s="31"/>
      <c r="BJ2259" s="31"/>
      <c r="BK2259" s="31">
        <f t="shared" si="7649"/>
        <v>0</v>
      </c>
      <c r="BL2259" s="31">
        <f t="shared" si="7700"/>
        <v>37778.358999999997</v>
      </c>
      <c r="BM2259" s="31">
        <f t="shared" si="7651"/>
        <v>0</v>
      </c>
      <c r="BN2259" s="31">
        <f t="shared" si="7691"/>
        <v>0</v>
      </c>
      <c r="BO2259" s="31">
        <f t="shared" si="7692"/>
        <v>37778.358999999997</v>
      </c>
      <c r="BP2259" s="31">
        <f t="shared" si="7693"/>
        <v>0</v>
      </c>
      <c r="BQ2259" s="31">
        <f t="shared" si="7652"/>
        <v>0</v>
      </c>
      <c r="BR2259" s="31">
        <f t="shared" si="7653"/>
        <v>0</v>
      </c>
      <c r="BS2259" s="31">
        <f t="shared" si="7694"/>
        <v>0</v>
      </c>
      <c r="BT2259" s="31">
        <f t="shared" si="7695"/>
        <v>37778.358999999997</v>
      </c>
      <c r="BU2259" s="31">
        <f t="shared" si="7696"/>
        <v>0</v>
      </c>
      <c r="BV2259" s="31">
        <f t="shared" si="7654"/>
        <v>0</v>
      </c>
      <c r="BW2259" s="31">
        <f t="shared" si="7655"/>
        <v>0</v>
      </c>
      <c r="BX2259" s="31">
        <f t="shared" si="7697"/>
        <v>0</v>
      </c>
      <c r="BY2259" s="31">
        <f t="shared" si="7698"/>
        <v>37778.358999999997</v>
      </c>
      <c r="BZ2259" s="31">
        <f t="shared" si="7699"/>
        <v>0</v>
      </c>
      <c r="CA2259" s="31">
        <f t="shared" si="7656"/>
        <v>0</v>
      </c>
      <c r="CB2259" s="31">
        <f t="shared" si="7657"/>
        <v>0</v>
      </c>
      <c r="CC2259" s="31">
        <f t="shared" si="7658"/>
        <v>0</v>
      </c>
      <c r="CD2259" s="31">
        <f t="shared" si="7660"/>
        <v>0</v>
      </c>
      <c r="CE2259" s="31">
        <f t="shared" si="7661"/>
        <v>37778.358999999997</v>
      </c>
      <c r="CF2259" s="31">
        <f t="shared" si="7662"/>
        <v>0</v>
      </c>
      <c r="CG2259" s="31">
        <f t="shared" si="7659"/>
        <v>0</v>
      </c>
      <c r="CH2259" s="24"/>
      <c r="CI2259" s="40"/>
    </row>
    <row r="2260" ht="15">
      <c r="A2260" s="41" t="s">
        <v>1306</v>
      </c>
      <c r="B2260" s="17">
        <v>410</v>
      </c>
      <c r="C2260" s="16" t="s">
        <v>395</v>
      </c>
      <c r="D2260" s="16" t="s">
        <v>105</v>
      </c>
      <c r="E2260" s="39" t="s">
        <v>681</v>
      </c>
      <c r="F2260" s="31"/>
      <c r="G2260" s="31"/>
      <c r="H2260" s="31"/>
      <c r="I2260" s="31"/>
      <c r="J2260" s="31"/>
      <c r="K2260" s="31"/>
      <c r="L2260" s="31"/>
      <c r="M2260" s="31"/>
      <c r="N2260" s="31"/>
      <c r="O2260" s="31"/>
      <c r="P2260" s="31"/>
      <c r="Q2260" s="31"/>
      <c r="R2260" s="31"/>
      <c r="S2260" s="31"/>
      <c r="T2260" s="31"/>
      <c r="U2260" s="31"/>
      <c r="V2260" s="31"/>
      <c r="W2260" s="31"/>
      <c r="X2260" s="31"/>
      <c r="Y2260" s="31"/>
      <c r="Z2260" s="31"/>
      <c r="AA2260" s="31"/>
      <c r="AB2260" s="31"/>
      <c r="AC2260" s="31"/>
      <c r="AD2260" s="31"/>
      <c r="AE2260" s="31"/>
      <c r="AF2260" s="31"/>
      <c r="AG2260" s="31"/>
      <c r="AH2260" s="31"/>
      <c r="AI2260" s="31"/>
      <c r="AJ2260" s="31"/>
      <c r="AK2260" s="31"/>
      <c r="AL2260" s="31"/>
      <c r="AM2260" s="31"/>
      <c r="AN2260" s="31"/>
      <c r="AO2260" s="31"/>
      <c r="AP2260" s="31"/>
      <c r="AQ2260" s="31"/>
      <c r="AR2260" s="31"/>
      <c r="AS2260" s="31"/>
      <c r="AT2260" s="31"/>
      <c r="AU2260" s="31"/>
      <c r="AV2260" s="31"/>
      <c r="AW2260" s="31"/>
      <c r="AX2260" s="31"/>
      <c r="AY2260" s="31"/>
      <c r="AZ2260" s="31"/>
      <c r="BA2260" s="31"/>
      <c r="BB2260" s="31"/>
      <c r="BC2260" s="31"/>
      <c r="BD2260" s="31"/>
      <c r="BE2260" s="31"/>
      <c r="BF2260" s="31"/>
      <c r="BG2260" s="31"/>
      <c r="BH2260" s="31"/>
      <c r="BI2260" s="31"/>
      <c r="BJ2260" s="31"/>
      <c r="BK2260" s="31"/>
      <c r="BL2260" s="31">
        <v>37778.358999999997</v>
      </c>
      <c r="BM2260" s="31"/>
      <c r="BN2260" s="31">
        <f t="shared" si="7691"/>
        <v>0</v>
      </c>
      <c r="BO2260" s="31">
        <f t="shared" si="7692"/>
        <v>37778.358999999997</v>
      </c>
      <c r="BP2260" s="31">
        <f t="shared" si="7693"/>
        <v>0</v>
      </c>
      <c r="BQ2260" s="31"/>
      <c r="BR2260" s="31"/>
      <c r="BS2260" s="31">
        <f t="shared" si="7694"/>
        <v>0</v>
      </c>
      <c r="BT2260" s="31">
        <f t="shared" si="7695"/>
        <v>37778.358999999997</v>
      </c>
      <c r="BU2260" s="31">
        <f t="shared" si="7696"/>
        <v>0</v>
      </c>
      <c r="BV2260" s="31"/>
      <c r="BW2260" s="31"/>
      <c r="BX2260" s="31">
        <f t="shared" si="7697"/>
        <v>0</v>
      </c>
      <c r="BY2260" s="31">
        <f t="shared" si="7698"/>
        <v>37778.358999999997</v>
      </c>
      <c r="BZ2260" s="31">
        <f t="shared" si="7699"/>
        <v>0</v>
      </c>
      <c r="CA2260" s="31"/>
      <c r="CB2260" s="31"/>
      <c r="CC2260" s="31"/>
      <c r="CD2260" s="31">
        <f t="shared" si="7660"/>
        <v>0</v>
      </c>
      <c r="CE2260" s="31">
        <f t="shared" si="7661"/>
        <v>37778.358999999997</v>
      </c>
      <c r="CF2260" s="31">
        <f t="shared" si="7662"/>
        <v>0</v>
      </c>
      <c r="CG2260" s="31"/>
      <c r="CH2260" s="24"/>
      <c r="CI2260" s="40"/>
    </row>
    <row r="2261" ht="85.549999999999997">
      <c r="A2261" s="41" t="s">
        <v>1308</v>
      </c>
      <c r="B2261" s="17"/>
      <c r="C2261" s="16"/>
      <c r="D2261" s="16"/>
      <c r="E2261" s="39" t="s">
        <v>1309</v>
      </c>
      <c r="F2261" s="31">
        <f t="shared" si="7619"/>
        <v>1914</v>
      </c>
      <c r="G2261" s="31">
        <f t="shared" si="7620"/>
        <v>0</v>
      </c>
      <c r="H2261" s="31">
        <f t="shared" si="7621"/>
        <v>0</v>
      </c>
      <c r="I2261" s="31">
        <f t="shared" si="7622"/>
        <v>0</v>
      </c>
      <c r="J2261" s="31">
        <f t="shared" si="7623"/>
        <v>0</v>
      </c>
      <c r="K2261" s="31">
        <f t="shared" si="7624"/>
        <v>0</v>
      </c>
      <c r="L2261" s="31">
        <f t="shared" si="7664"/>
        <v>1914</v>
      </c>
      <c r="M2261" s="31">
        <f t="shared" si="7665"/>
        <v>0</v>
      </c>
      <c r="N2261" s="31">
        <f t="shared" si="7666"/>
        <v>0</v>
      </c>
      <c r="O2261" s="31">
        <f t="shared" si="7625"/>
        <v>0</v>
      </c>
      <c r="P2261" s="31">
        <f t="shared" si="7626"/>
        <v>0</v>
      </c>
      <c r="Q2261" s="31">
        <f t="shared" si="7627"/>
        <v>0</v>
      </c>
      <c r="R2261" s="31">
        <f t="shared" si="7667"/>
        <v>1914</v>
      </c>
      <c r="S2261" s="31">
        <f t="shared" si="7668"/>
        <v>0</v>
      </c>
      <c r="T2261" s="31">
        <f t="shared" si="7669"/>
        <v>0</v>
      </c>
      <c r="U2261" s="31">
        <f t="shared" si="7628"/>
        <v>0</v>
      </c>
      <c r="V2261" s="31">
        <f t="shared" si="7629"/>
        <v>0</v>
      </c>
      <c r="W2261" s="31">
        <f t="shared" si="7630"/>
        <v>0</v>
      </c>
      <c r="X2261" s="31">
        <f t="shared" si="7670"/>
        <v>1914</v>
      </c>
      <c r="Y2261" s="31">
        <f t="shared" si="7671"/>
        <v>0</v>
      </c>
      <c r="Z2261" s="31">
        <f t="shared" si="7672"/>
        <v>0</v>
      </c>
      <c r="AA2261" s="31">
        <f t="shared" si="7631"/>
        <v>0</v>
      </c>
      <c r="AB2261" s="31">
        <f t="shared" si="7632"/>
        <v>0</v>
      </c>
      <c r="AC2261" s="31">
        <f t="shared" si="7633"/>
        <v>0</v>
      </c>
      <c r="AD2261" s="31">
        <f t="shared" si="7673"/>
        <v>1914</v>
      </c>
      <c r="AE2261" s="31">
        <f t="shared" si="7674"/>
        <v>0</v>
      </c>
      <c r="AF2261" s="31">
        <f t="shared" si="7675"/>
        <v>0</v>
      </c>
      <c r="AG2261" s="31">
        <f t="shared" si="7634"/>
        <v>0</v>
      </c>
      <c r="AH2261" s="31">
        <f t="shared" si="7635"/>
        <v>0</v>
      </c>
      <c r="AI2261" s="31">
        <f t="shared" si="7636"/>
        <v>0</v>
      </c>
      <c r="AJ2261" s="31">
        <f t="shared" si="7676"/>
        <v>1914</v>
      </c>
      <c r="AK2261" s="31">
        <f t="shared" si="7677"/>
        <v>0</v>
      </c>
      <c r="AL2261" s="31">
        <f t="shared" si="7678"/>
        <v>0</v>
      </c>
      <c r="AM2261" s="31">
        <f t="shared" si="7637"/>
        <v>0</v>
      </c>
      <c r="AN2261" s="31">
        <f t="shared" si="7638"/>
        <v>0</v>
      </c>
      <c r="AO2261" s="31">
        <f t="shared" si="7639"/>
        <v>0</v>
      </c>
      <c r="AP2261" s="31">
        <f t="shared" si="7679"/>
        <v>1914</v>
      </c>
      <c r="AQ2261" s="31">
        <f t="shared" si="7680"/>
        <v>0</v>
      </c>
      <c r="AR2261" s="31">
        <f t="shared" si="7681"/>
        <v>0</v>
      </c>
      <c r="AS2261" s="31">
        <f t="shared" si="7640"/>
        <v>0</v>
      </c>
      <c r="AT2261" s="31">
        <f t="shared" si="7641"/>
        <v>0</v>
      </c>
      <c r="AU2261" s="31">
        <f t="shared" si="7642"/>
        <v>0</v>
      </c>
      <c r="AV2261" s="31">
        <f t="shared" si="7682"/>
        <v>1914</v>
      </c>
      <c r="AW2261" s="31">
        <f t="shared" si="7683"/>
        <v>0</v>
      </c>
      <c r="AX2261" s="31">
        <f t="shared" si="7684"/>
        <v>0</v>
      </c>
      <c r="AY2261" s="31">
        <f t="shared" si="7663"/>
        <v>-1914</v>
      </c>
      <c r="AZ2261" s="31">
        <f t="shared" si="7644"/>
        <v>1914</v>
      </c>
      <c r="BA2261" s="31">
        <f t="shared" si="7645"/>
        <v>0</v>
      </c>
      <c r="BB2261" s="31">
        <f t="shared" si="7685"/>
        <v>0</v>
      </c>
      <c r="BC2261" s="31">
        <f t="shared" si="7686"/>
        <v>1914</v>
      </c>
      <c r="BD2261" s="31">
        <f t="shared" si="7687"/>
        <v>0</v>
      </c>
      <c r="BE2261" s="31">
        <f t="shared" si="7646"/>
        <v>0</v>
      </c>
      <c r="BF2261" s="31">
        <f t="shared" si="7647"/>
        <v>0</v>
      </c>
      <c r="BG2261" s="31">
        <f t="shared" si="7648"/>
        <v>0</v>
      </c>
      <c r="BH2261" s="31">
        <f t="shared" si="7688"/>
        <v>0</v>
      </c>
      <c r="BI2261" s="31">
        <f t="shared" si="7689"/>
        <v>1914</v>
      </c>
      <c r="BJ2261" s="31">
        <f t="shared" si="7690"/>
        <v>0</v>
      </c>
      <c r="BK2261" s="31">
        <f t="shared" si="7649"/>
        <v>0</v>
      </c>
      <c r="BL2261" s="31">
        <f t="shared" si="7700"/>
        <v>0</v>
      </c>
      <c r="BM2261" s="31">
        <f t="shared" si="7651"/>
        <v>0</v>
      </c>
      <c r="BN2261" s="31">
        <f t="shared" si="7691"/>
        <v>0</v>
      </c>
      <c r="BO2261" s="31">
        <f t="shared" si="7692"/>
        <v>1914</v>
      </c>
      <c r="BP2261" s="31">
        <f t="shared" si="7693"/>
        <v>0</v>
      </c>
      <c r="BQ2261" s="31">
        <f t="shared" si="7652"/>
        <v>0</v>
      </c>
      <c r="BR2261" s="31">
        <f t="shared" si="7653"/>
        <v>0</v>
      </c>
      <c r="BS2261" s="31">
        <f t="shared" si="7694"/>
        <v>0</v>
      </c>
      <c r="BT2261" s="31">
        <f t="shared" si="7695"/>
        <v>1914</v>
      </c>
      <c r="BU2261" s="31">
        <f t="shared" si="7696"/>
        <v>0</v>
      </c>
      <c r="BV2261" s="31">
        <f t="shared" si="7654"/>
        <v>0</v>
      </c>
      <c r="BW2261" s="31">
        <f t="shared" si="7655"/>
        <v>0</v>
      </c>
      <c r="BX2261" s="31">
        <f t="shared" si="7697"/>
        <v>0</v>
      </c>
      <c r="BY2261" s="31">
        <f t="shared" si="7698"/>
        <v>1914</v>
      </c>
      <c r="BZ2261" s="31">
        <f t="shared" si="7699"/>
        <v>0</v>
      </c>
      <c r="CA2261" s="31">
        <f t="shared" si="7656"/>
        <v>0</v>
      </c>
      <c r="CB2261" s="31">
        <f t="shared" si="7657"/>
        <v>0</v>
      </c>
      <c r="CC2261" s="31">
        <f t="shared" si="7658"/>
        <v>0</v>
      </c>
      <c r="CD2261" s="31">
        <f t="shared" si="7660"/>
        <v>0</v>
      </c>
      <c r="CE2261" s="31">
        <f t="shared" si="7661"/>
        <v>1914</v>
      </c>
      <c r="CF2261" s="31">
        <f t="shared" si="7662"/>
        <v>0</v>
      </c>
      <c r="CG2261" s="31">
        <f t="shared" si="7659"/>
        <v>0</v>
      </c>
      <c r="CH2261" s="24"/>
      <c r="CI2261" s="40"/>
      <c r="CO2261" s="1" t="s">
        <v>31</v>
      </c>
    </row>
    <row r="2262" ht="39.799999999999997">
      <c r="A2262" s="41" t="s">
        <v>1308</v>
      </c>
      <c r="B2262" s="17">
        <v>400</v>
      </c>
      <c r="C2262" s="16"/>
      <c r="D2262" s="16"/>
      <c r="E2262" s="39" t="s">
        <v>84</v>
      </c>
      <c r="F2262" s="31">
        <f t="shared" si="7619"/>
        <v>1914</v>
      </c>
      <c r="G2262" s="31">
        <f t="shared" si="7620"/>
        <v>0</v>
      </c>
      <c r="H2262" s="31">
        <f t="shared" si="7621"/>
        <v>0</v>
      </c>
      <c r="I2262" s="31">
        <f t="shared" si="7622"/>
        <v>0</v>
      </c>
      <c r="J2262" s="31">
        <f t="shared" si="7623"/>
        <v>0</v>
      </c>
      <c r="K2262" s="31">
        <f t="shared" si="7624"/>
        <v>0</v>
      </c>
      <c r="L2262" s="31">
        <f t="shared" si="7664"/>
        <v>1914</v>
      </c>
      <c r="M2262" s="31">
        <f t="shared" si="7665"/>
        <v>0</v>
      </c>
      <c r="N2262" s="31">
        <f t="shared" si="7666"/>
        <v>0</v>
      </c>
      <c r="O2262" s="31">
        <f t="shared" si="7625"/>
        <v>0</v>
      </c>
      <c r="P2262" s="31">
        <f t="shared" si="7626"/>
        <v>0</v>
      </c>
      <c r="Q2262" s="31">
        <f t="shared" si="7627"/>
        <v>0</v>
      </c>
      <c r="R2262" s="31">
        <f t="shared" si="7667"/>
        <v>1914</v>
      </c>
      <c r="S2262" s="31">
        <f t="shared" si="7668"/>
        <v>0</v>
      </c>
      <c r="T2262" s="31">
        <f t="shared" si="7669"/>
        <v>0</v>
      </c>
      <c r="U2262" s="31">
        <f t="shared" si="7628"/>
        <v>0</v>
      </c>
      <c r="V2262" s="31">
        <f t="shared" si="7629"/>
        <v>0</v>
      </c>
      <c r="W2262" s="31">
        <f t="shared" si="7630"/>
        <v>0</v>
      </c>
      <c r="X2262" s="31">
        <f t="shared" si="7670"/>
        <v>1914</v>
      </c>
      <c r="Y2262" s="31">
        <f t="shared" si="7671"/>
        <v>0</v>
      </c>
      <c r="Z2262" s="31">
        <f t="shared" si="7672"/>
        <v>0</v>
      </c>
      <c r="AA2262" s="31">
        <f t="shared" si="7631"/>
        <v>0</v>
      </c>
      <c r="AB2262" s="31">
        <f t="shared" si="7632"/>
        <v>0</v>
      </c>
      <c r="AC2262" s="31">
        <f t="shared" si="7633"/>
        <v>0</v>
      </c>
      <c r="AD2262" s="31">
        <f t="shared" si="7673"/>
        <v>1914</v>
      </c>
      <c r="AE2262" s="31">
        <f t="shared" si="7674"/>
        <v>0</v>
      </c>
      <c r="AF2262" s="31">
        <f t="shared" si="7675"/>
        <v>0</v>
      </c>
      <c r="AG2262" s="31">
        <f t="shared" si="7634"/>
        <v>0</v>
      </c>
      <c r="AH2262" s="31">
        <f t="shared" si="7635"/>
        <v>0</v>
      </c>
      <c r="AI2262" s="31">
        <f t="shared" si="7636"/>
        <v>0</v>
      </c>
      <c r="AJ2262" s="31">
        <f t="shared" si="7676"/>
        <v>1914</v>
      </c>
      <c r="AK2262" s="31">
        <f t="shared" si="7677"/>
        <v>0</v>
      </c>
      <c r="AL2262" s="31">
        <f t="shared" si="7678"/>
        <v>0</v>
      </c>
      <c r="AM2262" s="31">
        <f t="shared" si="7637"/>
        <v>0</v>
      </c>
      <c r="AN2262" s="31">
        <f t="shared" si="7638"/>
        <v>0</v>
      </c>
      <c r="AO2262" s="31">
        <f t="shared" si="7639"/>
        <v>0</v>
      </c>
      <c r="AP2262" s="31">
        <f t="shared" si="7679"/>
        <v>1914</v>
      </c>
      <c r="AQ2262" s="31">
        <f t="shared" si="7680"/>
        <v>0</v>
      </c>
      <c r="AR2262" s="31">
        <f t="shared" si="7681"/>
        <v>0</v>
      </c>
      <c r="AS2262" s="31">
        <f t="shared" si="7640"/>
        <v>0</v>
      </c>
      <c r="AT2262" s="31">
        <f t="shared" si="7641"/>
        <v>0</v>
      </c>
      <c r="AU2262" s="31">
        <f t="shared" si="7642"/>
        <v>0</v>
      </c>
      <c r="AV2262" s="31">
        <f t="shared" si="7682"/>
        <v>1914</v>
      </c>
      <c r="AW2262" s="31">
        <f t="shared" si="7683"/>
        <v>0</v>
      </c>
      <c r="AX2262" s="31">
        <f t="shared" si="7684"/>
        <v>0</v>
      </c>
      <c r="AY2262" s="31">
        <f t="shared" si="7663"/>
        <v>-1914</v>
      </c>
      <c r="AZ2262" s="31">
        <f t="shared" si="7644"/>
        <v>1914</v>
      </c>
      <c r="BA2262" s="31">
        <f t="shared" si="7645"/>
        <v>0</v>
      </c>
      <c r="BB2262" s="31">
        <f t="shared" si="7685"/>
        <v>0</v>
      </c>
      <c r="BC2262" s="31">
        <f t="shared" si="7686"/>
        <v>1914</v>
      </c>
      <c r="BD2262" s="31">
        <f t="shared" si="7687"/>
        <v>0</v>
      </c>
      <c r="BE2262" s="31">
        <f t="shared" si="7646"/>
        <v>0</v>
      </c>
      <c r="BF2262" s="31">
        <f t="shared" si="7647"/>
        <v>0</v>
      </c>
      <c r="BG2262" s="31">
        <f t="shared" si="7648"/>
        <v>0</v>
      </c>
      <c r="BH2262" s="31">
        <f t="shared" si="7688"/>
        <v>0</v>
      </c>
      <c r="BI2262" s="31">
        <f t="shared" si="7689"/>
        <v>1914</v>
      </c>
      <c r="BJ2262" s="31">
        <f t="shared" si="7690"/>
        <v>0</v>
      </c>
      <c r="BK2262" s="31">
        <f t="shared" si="7649"/>
        <v>0</v>
      </c>
      <c r="BL2262" s="31">
        <f t="shared" si="7700"/>
        <v>0</v>
      </c>
      <c r="BM2262" s="31">
        <f t="shared" si="7651"/>
        <v>0</v>
      </c>
      <c r="BN2262" s="31">
        <f t="shared" si="7691"/>
        <v>0</v>
      </c>
      <c r="BO2262" s="31">
        <f t="shared" si="7692"/>
        <v>1914</v>
      </c>
      <c r="BP2262" s="31">
        <f t="shared" si="7693"/>
        <v>0</v>
      </c>
      <c r="BQ2262" s="31">
        <f t="shared" si="7652"/>
        <v>0</v>
      </c>
      <c r="BR2262" s="31">
        <f t="shared" si="7653"/>
        <v>0</v>
      </c>
      <c r="BS2262" s="31">
        <f t="shared" si="7694"/>
        <v>0</v>
      </c>
      <c r="BT2262" s="31">
        <f t="shared" si="7695"/>
        <v>1914</v>
      </c>
      <c r="BU2262" s="31">
        <f t="shared" si="7696"/>
        <v>0</v>
      </c>
      <c r="BV2262" s="31">
        <f t="shared" si="7654"/>
        <v>0</v>
      </c>
      <c r="BW2262" s="31">
        <f t="shared" si="7655"/>
        <v>0</v>
      </c>
      <c r="BX2262" s="31">
        <f t="shared" si="7697"/>
        <v>0</v>
      </c>
      <c r="BY2262" s="31">
        <f t="shared" si="7698"/>
        <v>1914</v>
      </c>
      <c r="BZ2262" s="31">
        <f t="shared" si="7699"/>
        <v>0</v>
      </c>
      <c r="CA2262" s="31">
        <f t="shared" si="7656"/>
        <v>0</v>
      </c>
      <c r="CB2262" s="31">
        <f t="shared" si="7657"/>
        <v>0</v>
      </c>
      <c r="CC2262" s="31">
        <f t="shared" si="7658"/>
        <v>0</v>
      </c>
      <c r="CD2262" s="31">
        <f t="shared" si="7660"/>
        <v>0</v>
      </c>
      <c r="CE2262" s="31">
        <f t="shared" si="7661"/>
        <v>1914</v>
      </c>
      <c r="CF2262" s="31">
        <f t="shared" si="7662"/>
        <v>0</v>
      </c>
      <c r="CG2262" s="31">
        <f t="shared" si="7659"/>
        <v>0</v>
      </c>
      <c r="CH2262" s="24"/>
      <c r="CI2262" s="40"/>
      <c r="CM2262" s="1" t="s">
        <v>29</v>
      </c>
    </row>
    <row r="2263" ht="15">
      <c r="A2263" s="41" t="s">
        <v>1308</v>
      </c>
      <c r="B2263" s="17">
        <v>410</v>
      </c>
      <c r="C2263" s="16"/>
      <c r="D2263" s="16"/>
      <c r="E2263" s="39" t="s">
        <v>85</v>
      </c>
      <c r="F2263" s="31">
        <f t="shared" si="7619"/>
        <v>1914</v>
      </c>
      <c r="G2263" s="31">
        <f t="shared" si="7620"/>
        <v>0</v>
      </c>
      <c r="H2263" s="31">
        <f t="shared" si="7621"/>
        <v>0</v>
      </c>
      <c r="I2263" s="31">
        <f t="shared" si="7622"/>
        <v>0</v>
      </c>
      <c r="J2263" s="31">
        <f t="shared" si="7623"/>
        <v>0</v>
      </c>
      <c r="K2263" s="31">
        <f t="shared" si="7624"/>
        <v>0</v>
      </c>
      <c r="L2263" s="31">
        <f t="shared" si="7664"/>
        <v>1914</v>
      </c>
      <c r="M2263" s="31">
        <f t="shared" si="7665"/>
        <v>0</v>
      </c>
      <c r="N2263" s="31">
        <f t="shared" si="7666"/>
        <v>0</v>
      </c>
      <c r="O2263" s="31">
        <f t="shared" si="7625"/>
        <v>0</v>
      </c>
      <c r="P2263" s="31">
        <f t="shared" si="7626"/>
        <v>0</v>
      </c>
      <c r="Q2263" s="31">
        <f t="shared" si="7627"/>
        <v>0</v>
      </c>
      <c r="R2263" s="31">
        <f t="shared" si="7667"/>
        <v>1914</v>
      </c>
      <c r="S2263" s="31">
        <f t="shared" si="7668"/>
        <v>0</v>
      </c>
      <c r="T2263" s="31">
        <f t="shared" si="7669"/>
        <v>0</v>
      </c>
      <c r="U2263" s="31">
        <f t="shared" si="7628"/>
        <v>0</v>
      </c>
      <c r="V2263" s="31">
        <f t="shared" si="7629"/>
        <v>0</v>
      </c>
      <c r="W2263" s="31">
        <f t="shared" si="7630"/>
        <v>0</v>
      </c>
      <c r="X2263" s="31">
        <f t="shared" si="7670"/>
        <v>1914</v>
      </c>
      <c r="Y2263" s="31">
        <f t="shared" si="7671"/>
        <v>0</v>
      </c>
      <c r="Z2263" s="31">
        <f t="shared" si="7672"/>
        <v>0</v>
      </c>
      <c r="AA2263" s="31">
        <f t="shared" si="7631"/>
        <v>0</v>
      </c>
      <c r="AB2263" s="31">
        <f t="shared" si="7632"/>
        <v>0</v>
      </c>
      <c r="AC2263" s="31">
        <f t="shared" si="7633"/>
        <v>0</v>
      </c>
      <c r="AD2263" s="31">
        <f t="shared" si="7673"/>
        <v>1914</v>
      </c>
      <c r="AE2263" s="31">
        <f t="shared" si="7674"/>
        <v>0</v>
      </c>
      <c r="AF2263" s="31">
        <f t="shared" si="7675"/>
        <v>0</v>
      </c>
      <c r="AG2263" s="31">
        <f t="shared" si="7634"/>
        <v>0</v>
      </c>
      <c r="AH2263" s="31">
        <f t="shared" si="7635"/>
        <v>0</v>
      </c>
      <c r="AI2263" s="31">
        <f t="shared" si="7636"/>
        <v>0</v>
      </c>
      <c r="AJ2263" s="31">
        <f t="shared" si="7676"/>
        <v>1914</v>
      </c>
      <c r="AK2263" s="31">
        <f t="shared" si="7677"/>
        <v>0</v>
      </c>
      <c r="AL2263" s="31">
        <f t="shared" si="7678"/>
        <v>0</v>
      </c>
      <c r="AM2263" s="31">
        <f t="shared" si="7637"/>
        <v>0</v>
      </c>
      <c r="AN2263" s="31">
        <f t="shared" si="7638"/>
        <v>0</v>
      </c>
      <c r="AO2263" s="31">
        <f t="shared" si="7639"/>
        <v>0</v>
      </c>
      <c r="AP2263" s="31">
        <f t="shared" si="7679"/>
        <v>1914</v>
      </c>
      <c r="AQ2263" s="31">
        <f t="shared" si="7680"/>
        <v>0</v>
      </c>
      <c r="AR2263" s="31">
        <f t="shared" si="7681"/>
        <v>0</v>
      </c>
      <c r="AS2263" s="31">
        <f t="shared" si="7640"/>
        <v>0</v>
      </c>
      <c r="AT2263" s="31">
        <f t="shared" si="7641"/>
        <v>0</v>
      </c>
      <c r="AU2263" s="31">
        <f t="shared" si="7642"/>
        <v>0</v>
      </c>
      <c r="AV2263" s="31">
        <f t="shared" si="7682"/>
        <v>1914</v>
      </c>
      <c r="AW2263" s="31">
        <f t="shared" si="7683"/>
        <v>0</v>
      </c>
      <c r="AX2263" s="31">
        <f t="shared" si="7684"/>
        <v>0</v>
      </c>
      <c r="AY2263" s="31">
        <f t="shared" si="7663"/>
        <v>-1914</v>
      </c>
      <c r="AZ2263" s="31">
        <f t="shared" si="7644"/>
        <v>1914</v>
      </c>
      <c r="BA2263" s="31">
        <f t="shared" si="7645"/>
        <v>0</v>
      </c>
      <c r="BB2263" s="31">
        <f t="shared" si="7685"/>
        <v>0</v>
      </c>
      <c r="BC2263" s="31">
        <f t="shared" si="7686"/>
        <v>1914</v>
      </c>
      <c r="BD2263" s="31">
        <f t="shared" si="7687"/>
        <v>0</v>
      </c>
      <c r="BE2263" s="31">
        <f t="shared" si="7646"/>
        <v>0</v>
      </c>
      <c r="BF2263" s="31">
        <f t="shared" si="7647"/>
        <v>0</v>
      </c>
      <c r="BG2263" s="31">
        <f t="shared" si="7648"/>
        <v>0</v>
      </c>
      <c r="BH2263" s="31">
        <f t="shared" si="7688"/>
        <v>0</v>
      </c>
      <c r="BI2263" s="31">
        <f t="shared" si="7689"/>
        <v>1914</v>
      </c>
      <c r="BJ2263" s="31">
        <f t="shared" si="7690"/>
        <v>0</v>
      </c>
      <c r="BK2263" s="31">
        <f t="shared" si="7649"/>
        <v>0</v>
      </c>
      <c r="BL2263" s="31">
        <f t="shared" si="7700"/>
        <v>0</v>
      </c>
      <c r="BM2263" s="31">
        <f t="shared" si="7651"/>
        <v>0</v>
      </c>
      <c r="BN2263" s="31">
        <f t="shared" si="7691"/>
        <v>0</v>
      </c>
      <c r="BO2263" s="31">
        <f t="shared" si="7692"/>
        <v>1914</v>
      </c>
      <c r="BP2263" s="31">
        <f t="shared" si="7693"/>
        <v>0</v>
      </c>
      <c r="BQ2263" s="31">
        <f t="shared" si="7652"/>
        <v>0</v>
      </c>
      <c r="BR2263" s="31">
        <f t="shared" si="7653"/>
        <v>0</v>
      </c>
      <c r="BS2263" s="31">
        <f t="shared" si="7694"/>
        <v>0</v>
      </c>
      <c r="BT2263" s="31">
        <f t="shared" si="7695"/>
        <v>1914</v>
      </c>
      <c r="BU2263" s="31">
        <f t="shared" si="7696"/>
        <v>0</v>
      </c>
      <c r="BV2263" s="31">
        <f t="shared" si="7654"/>
        <v>0</v>
      </c>
      <c r="BW2263" s="31">
        <f t="shared" si="7655"/>
        <v>0</v>
      </c>
      <c r="BX2263" s="31">
        <f t="shared" si="7697"/>
        <v>0</v>
      </c>
      <c r="BY2263" s="31">
        <f t="shared" si="7698"/>
        <v>1914</v>
      </c>
      <c r="BZ2263" s="31">
        <f t="shared" si="7699"/>
        <v>0</v>
      </c>
      <c r="CA2263" s="31">
        <f t="shared" si="7656"/>
        <v>0</v>
      </c>
      <c r="CB2263" s="31">
        <f t="shared" si="7657"/>
        <v>0</v>
      </c>
      <c r="CC2263" s="31">
        <f t="shared" si="7658"/>
        <v>0</v>
      </c>
      <c r="CD2263" s="31">
        <f t="shared" si="7660"/>
        <v>0</v>
      </c>
      <c r="CE2263" s="31">
        <f t="shared" si="7661"/>
        <v>1914</v>
      </c>
      <c r="CF2263" s="31">
        <f t="shared" si="7662"/>
        <v>0</v>
      </c>
      <c r="CG2263" s="31">
        <f t="shared" si="7659"/>
        <v>0</v>
      </c>
      <c r="CH2263" s="24"/>
      <c r="CI2263" s="40"/>
      <c r="CN2263" s="1" t="s">
        <v>30</v>
      </c>
    </row>
    <row r="2264" ht="15">
      <c r="A2264" s="41" t="s">
        <v>1308</v>
      </c>
      <c r="B2264" s="17">
        <v>410</v>
      </c>
      <c r="C2264" s="16" t="s">
        <v>395</v>
      </c>
      <c r="D2264" s="16" t="s">
        <v>105</v>
      </c>
      <c r="E2264" s="39" t="s">
        <v>681</v>
      </c>
      <c r="F2264" s="31">
        <v>1914</v>
      </c>
      <c r="G2264" s="31"/>
      <c r="H2264" s="31"/>
      <c r="I2264" s="31"/>
      <c r="J2264" s="31"/>
      <c r="K2264" s="31"/>
      <c r="L2264" s="31">
        <f t="shared" si="7664"/>
        <v>1914</v>
      </c>
      <c r="M2264" s="31">
        <f t="shared" si="7665"/>
        <v>0</v>
      </c>
      <c r="N2264" s="31">
        <f t="shared" si="7666"/>
        <v>0</v>
      </c>
      <c r="O2264" s="31"/>
      <c r="P2264" s="31"/>
      <c r="Q2264" s="31"/>
      <c r="R2264" s="31">
        <f t="shared" si="7667"/>
        <v>1914</v>
      </c>
      <c r="S2264" s="31">
        <f t="shared" si="7668"/>
        <v>0</v>
      </c>
      <c r="T2264" s="31">
        <f t="shared" si="7669"/>
        <v>0</v>
      </c>
      <c r="U2264" s="31"/>
      <c r="V2264" s="31"/>
      <c r="W2264" s="31"/>
      <c r="X2264" s="31">
        <f t="shared" si="7670"/>
        <v>1914</v>
      </c>
      <c r="Y2264" s="31">
        <f t="shared" si="7671"/>
        <v>0</v>
      </c>
      <c r="Z2264" s="31">
        <f t="shared" si="7672"/>
        <v>0</v>
      </c>
      <c r="AA2264" s="31"/>
      <c r="AB2264" s="31"/>
      <c r="AC2264" s="31"/>
      <c r="AD2264" s="31">
        <f t="shared" si="7673"/>
        <v>1914</v>
      </c>
      <c r="AE2264" s="31">
        <f t="shared" si="7674"/>
        <v>0</v>
      </c>
      <c r="AF2264" s="31">
        <f t="shared" si="7675"/>
        <v>0</v>
      </c>
      <c r="AG2264" s="31"/>
      <c r="AH2264" s="31"/>
      <c r="AI2264" s="31"/>
      <c r="AJ2264" s="31">
        <f t="shared" si="7676"/>
        <v>1914</v>
      </c>
      <c r="AK2264" s="31">
        <f t="shared" si="7677"/>
        <v>0</v>
      </c>
      <c r="AL2264" s="31">
        <f t="shared" si="7678"/>
        <v>0</v>
      </c>
      <c r="AM2264" s="31"/>
      <c r="AN2264" s="31"/>
      <c r="AO2264" s="31"/>
      <c r="AP2264" s="31">
        <f t="shared" si="7679"/>
        <v>1914</v>
      </c>
      <c r="AQ2264" s="31">
        <f t="shared" si="7680"/>
        <v>0</v>
      </c>
      <c r="AR2264" s="31">
        <f t="shared" si="7681"/>
        <v>0</v>
      </c>
      <c r="AS2264" s="31"/>
      <c r="AT2264" s="31"/>
      <c r="AU2264" s="31"/>
      <c r="AV2264" s="31">
        <f t="shared" si="7682"/>
        <v>1914</v>
      </c>
      <c r="AW2264" s="31">
        <f t="shared" si="7683"/>
        <v>0</v>
      </c>
      <c r="AX2264" s="31">
        <f t="shared" si="7684"/>
        <v>0</v>
      </c>
      <c r="AY2264" s="31">
        <v>-1914</v>
      </c>
      <c r="AZ2264" s="31">
        <v>1914</v>
      </c>
      <c r="BA2264" s="31"/>
      <c r="BB2264" s="31">
        <f t="shared" si="7685"/>
        <v>0</v>
      </c>
      <c r="BC2264" s="31">
        <f t="shared" si="7686"/>
        <v>1914</v>
      </c>
      <c r="BD2264" s="31">
        <f t="shared" si="7687"/>
        <v>0</v>
      </c>
      <c r="BE2264" s="31"/>
      <c r="BF2264" s="31"/>
      <c r="BG2264" s="31"/>
      <c r="BH2264" s="31">
        <f t="shared" si="7688"/>
        <v>0</v>
      </c>
      <c r="BI2264" s="31">
        <f t="shared" si="7689"/>
        <v>1914</v>
      </c>
      <c r="BJ2264" s="31">
        <f t="shared" si="7690"/>
        <v>0</v>
      </c>
      <c r="BK2264" s="31"/>
      <c r="BL2264" s="31"/>
      <c r="BM2264" s="31"/>
      <c r="BN2264" s="31">
        <f t="shared" si="7691"/>
        <v>0</v>
      </c>
      <c r="BO2264" s="31">
        <f t="shared" si="7692"/>
        <v>1914</v>
      </c>
      <c r="BP2264" s="31">
        <f t="shared" si="7693"/>
        <v>0</v>
      </c>
      <c r="BQ2264" s="31"/>
      <c r="BR2264" s="31"/>
      <c r="BS2264" s="31">
        <f t="shared" si="7694"/>
        <v>0</v>
      </c>
      <c r="BT2264" s="31">
        <f t="shared" si="7695"/>
        <v>1914</v>
      </c>
      <c r="BU2264" s="31">
        <f t="shared" si="7696"/>
        <v>0</v>
      </c>
      <c r="BV2264" s="31"/>
      <c r="BW2264" s="31"/>
      <c r="BX2264" s="31">
        <f t="shared" si="7697"/>
        <v>0</v>
      </c>
      <c r="BY2264" s="31">
        <f t="shared" si="7698"/>
        <v>1914</v>
      </c>
      <c r="BZ2264" s="31">
        <f t="shared" si="7699"/>
        <v>0</v>
      </c>
      <c r="CA2264" s="31"/>
      <c r="CB2264" s="31"/>
      <c r="CC2264" s="31"/>
      <c r="CD2264" s="31">
        <f t="shared" si="7660"/>
        <v>0</v>
      </c>
      <c r="CE2264" s="31">
        <f t="shared" si="7661"/>
        <v>1914</v>
      </c>
      <c r="CF2264" s="31">
        <f t="shared" si="7662"/>
        <v>0</v>
      </c>
      <c r="CG2264" s="31"/>
      <c r="CH2264" s="24"/>
      <c r="CI2264" s="40"/>
    </row>
    <row r="2265" ht="99.5">
      <c r="A2265" s="41" t="s">
        <v>1310</v>
      </c>
      <c r="B2265" s="41"/>
      <c r="C2265" s="41"/>
      <c r="D2265" s="41"/>
      <c r="E2265" s="39" t="s">
        <v>1311</v>
      </c>
      <c r="F2265" s="31">
        <f t="shared" si="7619"/>
        <v>2419.1999999999998</v>
      </c>
      <c r="G2265" s="31">
        <f t="shared" si="7620"/>
        <v>0</v>
      </c>
      <c r="H2265" s="31">
        <f t="shared" si="7621"/>
        <v>0</v>
      </c>
      <c r="I2265" s="31">
        <f t="shared" si="7622"/>
        <v>0</v>
      </c>
      <c r="J2265" s="31">
        <f t="shared" si="7623"/>
        <v>0</v>
      </c>
      <c r="K2265" s="31">
        <f t="shared" si="7624"/>
        <v>0</v>
      </c>
      <c r="L2265" s="31">
        <f t="shared" si="7664"/>
        <v>2419.1999999999998</v>
      </c>
      <c r="M2265" s="31">
        <f t="shared" si="7665"/>
        <v>0</v>
      </c>
      <c r="N2265" s="31">
        <f t="shared" si="7666"/>
        <v>0</v>
      </c>
      <c r="O2265" s="31">
        <f t="shared" si="7625"/>
        <v>468.06299999999999</v>
      </c>
      <c r="P2265" s="31">
        <f t="shared" si="7626"/>
        <v>0</v>
      </c>
      <c r="Q2265" s="31">
        <f t="shared" si="7627"/>
        <v>0</v>
      </c>
      <c r="R2265" s="31">
        <f t="shared" si="7667"/>
        <v>2887.2629999999999</v>
      </c>
      <c r="S2265" s="31">
        <f t="shared" si="7668"/>
        <v>0</v>
      </c>
      <c r="T2265" s="31">
        <f t="shared" si="7669"/>
        <v>0</v>
      </c>
      <c r="U2265" s="31">
        <f t="shared" si="7628"/>
        <v>0</v>
      </c>
      <c r="V2265" s="31">
        <f t="shared" si="7629"/>
        <v>0</v>
      </c>
      <c r="W2265" s="31">
        <f t="shared" si="7630"/>
        <v>0</v>
      </c>
      <c r="X2265" s="31">
        <f t="shared" si="7670"/>
        <v>2887.2629999999999</v>
      </c>
      <c r="Y2265" s="31">
        <f t="shared" si="7671"/>
        <v>0</v>
      </c>
      <c r="Z2265" s="31">
        <f t="shared" si="7672"/>
        <v>0</v>
      </c>
      <c r="AA2265" s="31">
        <f t="shared" si="7631"/>
        <v>0</v>
      </c>
      <c r="AB2265" s="31">
        <f t="shared" si="7632"/>
        <v>0</v>
      </c>
      <c r="AC2265" s="31">
        <f t="shared" si="7633"/>
        <v>0</v>
      </c>
      <c r="AD2265" s="31">
        <f t="shared" si="7673"/>
        <v>2887.2629999999999</v>
      </c>
      <c r="AE2265" s="31">
        <f t="shared" si="7674"/>
        <v>0</v>
      </c>
      <c r="AF2265" s="31">
        <f t="shared" si="7675"/>
        <v>0</v>
      </c>
      <c r="AG2265" s="31">
        <f t="shared" si="7634"/>
        <v>0</v>
      </c>
      <c r="AH2265" s="31">
        <f t="shared" si="7635"/>
        <v>0</v>
      </c>
      <c r="AI2265" s="31">
        <f t="shared" si="7636"/>
        <v>0</v>
      </c>
      <c r="AJ2265" s="31">
        <f t="shared" si="7676"/>
        <v>2887.2629999999999</v>
      </c>
      <c r="AK2265" s="31">
        <f t="shared" si="7677"/>
        <v>0</v>
      </c>
      <c r="AL2265" s="31">
        <f t="shared" si="7678"/>
        <v>0</v>
      </c>
      <c r="AM2265" s="31">
        <f t="shared" si="7637"/>
        <v>0</v>
      </c>
      <c r="AN2265" s="31">
        <f t="shared" si="7638"/>
        <v>0</v>
      </c>
      <c r="AO2265" s="31">
        <f t="shared" si="7639"/>
        <v>0</v>
      </c>
      <c r="AP2265" s="31">
        <f t="shared" si="7679"/>
        <v>2887.2629999999999</v>
      </c>
      <c r="AQ2265" s="31">
        <f t="shared" si="7680"/>
        <v>0</v>
      </c>
      <c r="AR2265" s="31">
        <f t="shared" si="7681"/>
        <v>0</v>
      </c>
      <c r="AS2265" s="31">
        <f t="shared" si="7640"/>
        <v>0</v>
      </c>
      <c r="AT2265" s="31">
        <f t="shared" si="7641"/>
        <v>0</v>
      </c>
      <c r="AU2265" s="31">
        <f t="shared" si="7642"/>
        <v>0</v>
      </c>
      <c r="AV2265" s="31">
        <f t="shared" si="7682"/>
        <v>2887.2629999999999</v>
      </c>
      <c r="AW2265" s="31">
        <f t="shared" si="7683"/>
        <v>0</v>
      </c>
      <c r="AX2265" s="31">
        <f t="shared" si="7684"/>
        <v>0</v>
      </c>
      <c r="AY2265" s="31">
        <f t="shared" si="7663"/>
        <v>0</v>
      </c>
      <c r="AZ2265" s="31">
        <f t="shared" si="7644"/>
        <v>0</v>
      </c>
      <c r="BA2265" s="31">
        <f t="shared" si="7645"/>
        <v>0</v>
      </c>
      <c r="BB2265" s="31">
        <f t="shared" si="7685"/>
        <v>2887.2629999999999</v>
      </c>
      <c r="BC2265" s="31">
        <f t="shared" si="7686"/>
        <v>0</v>
      </c>
      <c r="BD2265" s="31">
        <f t="shared" si="7687"/>
        <v>0</v>
      </c>
      <c r="BE2265" s="31">
        <f t="shared" si="7646"/>
        <v>0</v>
      </c>
      <c r="BF2265" s="31">
        <f t="shared" si="7647"/>
        <v>0</v>
      </c>
      <c r="BG2265" s="31">
        <f t="shared" si="7648"/>
        <v>0</v>
      </c>
      <c r="BH2265" s="31">
        <f t="shared" si="7688"/>
        <v>2887.2629999999999</v>
      </c>
      <c r="BI2265" s="31">
        <f t="shared" si="7689"/>
        <v>0</v>
      </c>
      <c r="BJ2265" s="31">
        <f t="shared" si="7690"/>
        <v>0</v>
      </c>
      <c r="BK2265" s="31">
        <f t="shared" si="7649"/>
        <v>0</v>
      </c>
      <c r="BL2265" s="31">
        <f t="shared" si="7700"/>
        <v>0</v>
      </c>
      <c r="BM2265" s="31">
        <f t="shared" si="7651"/>
        <v>0</v>
      </c>
      <c r="BN2265" s="31">
        <f t="shared" si="7691"/>
        <v>2887.2629999999999</v>
      </c>
      <c r="BO2265" s="31">
        <f t="shared" si="7692"/>
        <v>0</v>
      </c>
      <c r="BP2265" s="31">
        <f t="shared" si="7693"/>
        <v>0</v>
      </c>
      <c r="BQ2265" s="31">
        <f t="shared" si="7652"/>
        <v>0</v>
      </c>
      <c r="BR2265" s="31">
        <f t="shared" si="7653"/>
        <v>0</v>
      </c>
      <c r="BS2265" s="31">
        <f t="shared" si="7694"/>
        <v>2887.2629999999999</v>
      </c>
      <c r="BT2265" s="31">
        <f t="shared" si="7695"/>
        <v>0</v>
      </c>
      <c r="BU2265" s="31">
        <f t="shared" si="7696"/>
        <v>0</v>
      </c>
      <c r="BV2265" s="31">
        <f t="shared" si="7654"/>
        <v>0</v>
      </c>
      <c r="BW2265" s="31">
        <f t="shared" si="7655"/>
        <v>0</v>
      </c>
      <c r="BX2265" s="31">
        <f t="shared" si="7697"/>
        <v>2887.2629999999999</v>
      </c>
      <c r="BY2265" s="31">
        <f t="shared" si="7698"/>
        <v>0</v>
      </c>
      <c r="BZ2265" s="31">
        <f t="shared" si="7699"/>
        <v>0</v>
      </c>
      <c r="CA2265" s="31">
        <f t="shared" si="7656"/>
        <v>0</v>
      </c>
      <c r="CB2265" s="31">
        <f t="shared" si="7657"/>
        <v>0</v>
      </c>
      <c r="CC2265" s="31">
        <f t="shared" si="7658"/>
        <v>0</v>
      </c>
      <c r="CD2265" s="31">
        <f t="shared" si="7660"/>
        <v>2887.2629999999999</v>
      </c>
      <c r="CE2265" s="31">
        <f t="shared" si="7661"/>
        <v>0</v>
      </c>
      <c r="CF2265" s="31">
        <f t="shared" si="7662"/>
        <v>0</v>
      </c>
      <c r="CG2265" s="31">
        <f t="shared" si="7659"/>
        <v>0</v>
      </c>
      <c r="CH2265" s="24"/>
      <c r="CI2265" s="40"/>
      <c r="CO2265" s="1" t="s">
        <v>31</v>
      </c>
    </row>
    <row r="2266" ht="39.799999999999997">
      <c r="A2266" s="41" t="s">
        <v>1310</v>
      </c>
      <c r="B2266" s="17">
        <v>400</v>
      </c>
      <c r="C2266" s="16"/>
      <c r="D2266" s="16"/>
      <c r="E2266" s="39" t="s">
        <v>84</v>
      </c>
      <c r="F2266" s="31">
        <f t="shared" si="7619"/>
        <v>2419.1999999999998</v>
      </c>
      <c r="G2266" s="31">
        <f t="shared" si="7620"/>
        <v>0</v>
      </c>
      <c r="H2266" s="31">
        <f t="shared" si="7621"/>
        <v>0</v>
      </c>
      <c r="I2266" s="31">
        <f t="shared" si="7622"/>
        <v>0</v>
      </c>
      <c r="J2266" s="31">
        <f t="shared" si="7623"/>
        <v>0</v>
      </c>
      <c r="K2266" s="31">
        <f t="shared" si="7624"/>
        <v>0</v>
      </c>
      <c r="L2266" s="31">
        <f t="shared" si="7664"/>
        <v>2419.1999999999998</v>
      </c>
      <c r="M2266" s="31">
        <f t="shared" si="7665"/>
        <v>0</v>
      </c>
      <c r="N2266" s="31">
        <f t="shared" si="7666"/>
        <v>0</v>
      </c>
      <c r="O2266" s="31">
        <f t="shared" si="7625"/>
        <v>468.06299999999999</v>
      </c>
      <c r="P2266" s="31">
        <f t="shared" si="7626"/>
        <v>0</v>
      </c>
      <c r="Q2266" s="31">
        <f t="shared" si="7627"/>
        <v>0</v>
      </c>
      <c r="R2266" s="31">
        <f t="shared" si="7667"/>
        <v>2887.2629999999999</v>
      </c>
      <c r="S2266" s="31">
        <f t="shared" si="7668"/>
        <v>0</v>
      </c>
      <c r="T2266" s="31">
        <f t="shared" si="7669"/>
        <v>0</v>
      </c>
      <c r="U2266" s="31">
        <f t="shared" si="7628"/>
        <v>0</v>
      </c>
      <c r="V2266" s="31">
        <f t="shared" si="7629"/>
        <v>0</v>
      </c>
      <c r="W2266" s="31">
        <f t="shared" si="7630"/>
        <v>0</v>
      </c>
      <c r="X2266" s="31">
        <f t="shared" si="7670"/>
        <v>2887.2629999999999</v>
      </c>
      <c r="Y2266" s="31">
        <f t="shared" si="7671"/>
        <v>0</v>
      </c>
      <c r="Z2266" s="31">
        <f t="shared" si="7672"/>
        <v>0</v>
      </c>
      <c r="AA2266" s="31">
        <f t="shared" si="7631"/>
        <v>0</v>
      </c>
      <c r="AB2266" s="31">
        <f t="shared" si="7632"/>
        <v>0</v>
      </c>
      <c r="AC2266" s="31">
        <f t="shared" si="7633"/>
        <v>0</v>
      </c>
      <c r="AD2266" s="31">
        <f t="shared" si="7673"/>
        <v>2887.2629999999999</v>
      </c>
      <c r="AE2266" s="31">
        <f t="shared" si="7674"/>
        <v>0</v>
      </c>
      <c r="AF2266" s="31">
        <f t="shared" si="7675"/>
        <v>0</v>
      </c>
      <c r="AG2266" s="31">
        <f t="shared" si="7634"/>
        <v>0</v>
      </c>
      <c r="AH2266" s="31">
        <f t="shared" si="7635"/>
        <v>0</v>
      </c>
      <c r="AI2266" s="31">
        <f t="shared" si="7636"/>
        <v>0</v>
      </c>
      <c r="AJ2266" s="31">
        <f t="shared" si="7676"/>
        <v>2887.2629999999999</v>
      </c>
      <c r="AK2266" s="31">
        <f t="shared" si="7677"/>
        <v>0</v>
      </c>
      <c r="AL2266" s="31">
        <f t="shared" si="7678"/>
        <v>0</v>
      </c>
      <c r="AM2266" s="31">
        <f t="shared" si="7637"/>
        <v>0</v>
      </c>
      <c r="AN2266" s="31">
        <f t="shared" si="7638"/>
        <v>0</v>
      </c>
      <c r="AO2266" s="31">
        <f t="shared" si="7639"/>
        <v>0</v>
      </c>
      <c r="AP2266" s="31">
        <f t="shared" si="7679"/>
        <v>2887.2629999999999</v>
      </c>
      <c r="AQ2266" s="31">
        <f t="shared" si="7680"/>
        <v>0</v>
      </c>
      <c r="AR2266" s="31">
        <f t="shared" si="7681"/>
        <v>0</v>
      </c>
      <c r="AS2266" s="31">
        <f t="shared" si="7640"/>
        <v>0</v>
      </c>
      <c r="AT2266" s="31">
        <f t="shared" si="7641"/>
        <v>0</v>
      </c>
      <c r="AU2266" s="31">
        <f t="shared" si="7642"/>
        <v>0</v>
      </c>
      <c r="AV2266" s="31">
        <f t="shared" si="7682"/>
        <v>2887.2629999999999</v>
      </c>
      <c r="AW2266" s="31">
        <f t="shared" si="7683"/>
        <v>0</v>
      </c>
      <c r="AX2266" s="31">
        <f t="shared" si="7684"/>
        <v>0</v>
      </c>
      <c r="AY2266" s="31">
        <f t="shared" si="7663"/>
        <v>0</v>
      </c>
      <c r="AZ2266" s="31">
        <f t="shared" si="7644"/>
        <v>0</v>
      </c>
      <c r="BA2266" s="31">
        <f t="shared" si="7645"/>
        <v>0</v>
      </c>
      <c r="BB2266" s="31">
        <f t="shared" si="7685"/>
        <v>2887.2629999999999</v>
      </c>
      <c r="BC2266" s="31">
        <f t="shared" si="7686"/>
        <v>0</v>
      </c>
      <c r="BD2266" s="31">
        <f t="shared" si="7687"/>
        <v>0</v>
      </c>
      <c r="BE2266" s="31">
        <f t="shared" si="7646"/>
        <v>0</v>
      </c>
      <c r="BF2266" s="31">
        <f t="shared" si="7647"/>
        <v>0</v>
      </c>
      <c r="BG2266" s="31">
        <f t="shared" si="7648"/>
        <v>0</v>
      </c>
      <c r="BH2266" s="31">
        <f t="shared" si="7688"/>
        <v>2887.2629999999999</v>
      </c>
      <c r="BI2266" s="31">
        <f t="shared" si="7689"/>
        <v>0</v>
      </c>
      <c r="BJ2266" s="31">
        <f t="shared" si="7690"/>
        <v>0</v>
      </c>
      <c r="BK2266" s="31">
        <f t="shared" si="7649"/>
        <v>0</v>
      </c>
      <c r="BL2266" s="31">
        <f t="shared" si="7700"/>
        <v>0</v>
      </c>
      <c r="BM2266" s="31">
        <f t="shared" si="7651"/>
        <v>0</v>
      </c>
      <c r="BN2266" s="31">
        <f t="shared" si="7691"/>
        <v>2887.2629999999999</v>
      </c>
      <c r="BO2266" s="31">
        <f t="shared" si="7692"/>
        <v>0</v>
      </c>
      <c r="BP2266" s="31">
        <f t="shared" si="7693"/>
        <v>0</v>
      </c>
      <c r="BQ2266" s="31">
        <f t="shared" si="7652"/>
        <v>0</v>
      </c>
      <c r="BR2266" s="31">
        <f t="shared" si="7653"/>
        <v>0</v>
      </c>
      <c r="BS2266" s="31">
        <f t="shared" si="7694"/>
        <v>2887.2629999999999</v>
      </c>
      <c r="BT2266" s="31">
        <f t="shared" si="7695"/>
        <v>0</v>
      </c>
      <c r="BU2266" s="31">
        <f t="shared" si="7696"/>
        <v>0</v>
      </c>
      <c r="BV2266" s="31">
        <f t="shared" si="7654"/>
        <v>0</v>
      </c>
      <c r="BW2266" s="31">
        <f t="shared" si="7655"/>
        <v>0</v>
      </c>
      <c r="BX2266" s="31">
        <f t="shared" si="7697"/>
        <v>2887.2629999999999</v>
      </c>
      <c r="BY2266" s="31">
        <f t="shared" si="7698"/>
        <v>0</v>
      </c>
      <c r="BZ2266" s="31">
        <f t="shared" si="7699"/>
        <v>0</v>
      </c>
      <c r="CA2266" s="31">
        <f t="shared" si="7656"/>
        <v>0</v>
      </c>
      <c r="CB2266" s="31">
        <f t="shared" si="7657"/>
        <v>0</v>
      </c>
      <c r="CC2266" s="31">
        <f t="shared" si="7658"/>
        <v>0</v>
      </c>
      <c r="CD2266" s="31">
        <f t="shared" si="7660"/>
        <v>2887.2629999999999</v>
      </c>
      <c r="CE2266" s="31">
        <f t="shared" si="7661"/>
        <v>0</v>
      </c>
      <c r="CF2266" s="31">
        <f t="shared" si="7662"/>
        <v>0</v>
      </c>
      <c r="CG2266" s="31">
        <f t="shared" si="7659"/>
        <v>0</v>
      </c>
      <c r="CH2266" s="24"/>
      <c r="CI2266" s="40"/>
      <c r="CM2266" s="1" t="s">
        <v>29</v>
      </c>
    </row>
    <row r="2267" ht="15">
      <c r="A2267" s="41" t="s">
        <v>1310</v>
      </c>
      <c r="B2267" s="17">
        <v>410</v>
      </c>
      <c r="C2267" s="16"/>
      <c r="D2267" s="16"/>
      <c r="E2267" s="39" t="s">
        <v>85</v>
      </c>
      <c r="F2267" s="31">
        <f t="shared" si="7619"/>
        <v>2419.1999999999998</v>
      </c>
      <c r="G2267" s="31">
        <f t="shared" si="7620"/>
        <v>0</v>
      </c>
      <c r="H2267" s="31">
        <f t="shared" si="7621"/>
        <v>0</v>
      </c>
      <c r="I2267" s="31">
        <f t="shared" si="7622"/>
        <v>0</v>
      </c>
      <c r="J2267" s="31">
        <f t="shared" si="7623"/>
        <v>0</v>
      </c>
      <c r="K2267" s="31">
        <f t="shared" si="7624"/>
        <v>0</v>
      </c>
      <c r="L2267" s="31">
        <f t="shared" si="7664"/>
        <v>2419.1999999999998</v>
      </c>
      <c r="M2267" s="31">
        <f t="shared" si="7665"/>
        <v>0</v>
      </c>
      <c r="N2267" s="31">
        <f t="shared" si="7666"/>
        <v>0</v>
      </c>
      <c r="O2267" s="31">
        <f t="shared" si="7625"/>
        <v>468.06299999999999</v>
      </c>
      <c r="P2267" s="31">
        <f t="shared" si="7626"/>
        <v>0</v>
      </c>
      <c r="Q2267" s="31">
        <f t="shared" si="7627"/>
        <v>0</v>
      </c>
      <c r="R2267" s="31">
        <f t="shared" si="7667"/>
        <v>2887.2629999999999</v>
      </c>
      <c r="S2267" s="31">
        <f t="shared" si="7668"/>
        <v>0</v>
      </c>
      <c r="T2267" s="31">
        <f t="shared" si="7669"/>
        <v>0</v>
      </c>
      <c r="U2267" s="31">
        <f t="shared" si="7628"/>
        <v>0</v>
      </c>
      <c r="V2267" s="31">
        <f t="shared" si="7629"/>
        <v>0</v>
      </c>
      <c r="W2267" s="31">
        <f t="shared" si="7630"/>
        <v>0</v>
      </c>
      <c r="X2267" s="31">
        <f t="shared" si="7670"/>
        <v>2887.2629999999999</v>
      </c>
      <c r="Y2267" s="31">
        <f t="shared" si="7671"/>
        <v>0</v>
      </c>
      <c r="Z2267" s="31">
        <f t="shared" si="7672"/>
        <v>0</v>
      </c>
      <c r="AA2267" s="31">
        <f t="shared" si="7631"/>
        <v>0</v>
      </c>
      <c r="AB2267" s="31">
        <f t="shared" si="7632"/>
        <v>0</v>
      </c>
      <c r="AC2267" s="31">
        <f t="shared" si="7633"/>
        <v>0</v>
      </c>
      <c r="AD2267" s="31">
        <f t="shared" si="7673"/>
        <v>2887.2629999999999</v>
      </c>
      <c r="AE2267" s="31">
        <f t="shared" si="7674"/>
        <v>0</v>
      </c>
      <c r="AF2267" s="31">
        <f t="shared" si="7675"/>
        <v>0</v>
      </c>
      <c r="AG2267" s="31">
        <f t="shared" si="7634"/>
        <v>0</v>
      </c>
      <c r="AH2267" s="31">
        <f t="shared" si="7635"/>
        <v>0</v>
      </c>
      <c r="AI2267" s="31">
        <f t="shared" si="7636"/>
        <v>0</v>
      </c>
      <c r="AJ2267" s="31">
        <f t="shared" si="7676"/>
        <v>2887.2629999999999</v>
      </c>
      <c r="AK2267" s="31">
        <f t="shared" si="7677"/>
        <v>0</v>
      </c>
      <c r="AL2267" s="31">
        <f t="shared" si="7678"/>
        <v>0</v>
      </c>
      <c r="AM2267" s="31">
        <f t="shared" si="7637"/>
        <v>0</v>
      </c>
      <c r="AN2267" s="31">
        <f t="shared" si="7638"/>
        <v>0</v>
      </c>
      <c r="AO2267" s="31">
        <f t="shared" si="7639"/>
        <v>0</v>
      </c>
      <c r="AP2267" s="31">
        <f t="shared" si="7679"/>
        <v>2887.2629999999999</v>
      </c>
      <c r="AQ2267" s="31">
        <f t="shared" si="7680"/>
        <v>0</v>
      </c>
      <c r="AR2267" s="31">
        <f t="shared" si="7681"/>
        <v>0</v>
      </c>
      <c r="AS2267" s="31">
        <f t="shared" si="7640"/>
        <v>0</v>
      </c>
      <c r="AT2267" s="31">
        <f t="shared" si="7641"/>
        <v>0</v>
      </c>
      <c r="AU2267" s="31">
        <f t="shared" si="7642"/>
        <v>0</v>
      </c>
      <c r="AV2267" s="31">
        <f t="shared" si="7682"/>
        <v>2887.2629999999999</v>
      </c>
      <c r="AW2267" s="31">
        <f t="shared" si="7683"/>
        <v>0</v>
      </c>
      <c r="AX2267" s="31">
        <f t="shared" si="7684"/>
        <v>0</v>
      </c>
      <c r="AY2267" s="31">
        <f t="shared" si="7663"/>
        <v>0</v>
      </c>
      <c r="AZ2267" s="31">
        <f t="shared" si="7644"/>
        <v>0</v>
      </c>
      <c r="BA2267" s="31">
        <f t="shared" si="7645"/>
        <v>0</v>
      </c>
      <c r="BB2267" s="31">
        <f t="shared" si="7685"/>
        <v>2887.2629999999999</v>
      </c>
      <c r="BC2267" s="31">
        <f t="shared" si="7686"/>
        <v>0</v>
      </c>
      <c r="BD2267" s="31">
        <f t="shared" si="7687"/>
        <v>0</v>
      </c>
      <c r="BE2267" s="31">
        <f t="shared" si="7646"/>
        <v>0</v>
      </c>
      <c r="BF2267" s="31">
        <f t="shared" si="7647"/>
        <v>0</v>
      </c>
      <c r="BG2267" s="31">
        <f t="shared" si="7648"/>
        <v>0</v>
      </c>
      <c r="BH2267" s="31">
        <f t="shared" si="7688"/>
        <v>2887.2629999999999</v>
      </c>
      <c r="BI2267" s="31">
        <f t="shared" si="7689"/>
        <v>0</v>
      </c>
      <c r="BJ2267" s="31">
        <f t="shared" si="7690"/>
        <v>0</v>
      </c>
      <c r="BK2267" s="31">
        <f t="shared" si="7649"/>
        <v>0</v>
      </c>
      <c r="BL2267" s="31">
        <f t="shared" si="7700"/>
        <v>0</v>
      </c>
      <c r="BM2267" s="31">
        <f t="shared" si="7651"/>
        <v>0</v>
      </c>
      <c r="BN2267" s="31">
        <f t="shared" si="7691"/>
        <v>2887.2629999999999</v>
      </c>
      <c r="BO2267" s="31">
        <f t="shared" si="7692"/>
        <v>0</v>
      </c>
      <c r="BP2267" s="31">
        <f t="shared" si="7693"/>
        <v>0</v>
      </c>
      <c r="BQ2267" s="31">
        <f t="shared" si="7652"/>
        <v>0</v>
      </c>
      <c r="BR2267" s="31">
        <f t="shared" si="7653"/>
        <v>0</v>
      </c>
      <c r="BS2267" s="31">
        <f t="shared" si="7694"/>
        <v>2887.2629999999999</v>
      </c>
      <c r="BT2267" s="31">
        <f t="shared" si="7695"/>
        <v>0</v>
      </c>
      <c r="BU2267" s="31">
        <f t="shared" si="7696"/>
        <v>0</v>
      </c>
      <c r="BV2267" s="31">
        <f t="shared" si="7654"/>
        <v>0</v>
      </c>
      <c r="BW2267" s="31">
        <f t="shared" si="7655"/>
        <v>0</v>
      </c>
      <c r="BX2267" s="31">
        <f t="shared" si="7697"/>
        <v>2887.2629999999999</v>
      </c>
      <c r="BY2267" s="31">
        <f t="shared" si="7698"/>
        <v>0</v>
      </c>
      <c r="BZ2267" s="31">
        <f t="shared" si="7699"/>
        <v>0</v>
      </c>
      <c r="CA2267" s="31">
        <f t="shared" si="7656"/>
        <v>0</v>
      </c>
      <c r="CB2267" s="31">
        <f t="shared" si="7657"/>
        <v>0</v>
      </c>
      <c r="CC2267" s="31">
        <f t="shared" si="7658"/>
        <v>0</v>
      </c>
      <c r="CD2267" s="31">
        <f t="shared" si="7660"/>
        <v>2887.2629999999999</v>
      </c>
      <c r="CE2267" s="31">
        <f t="shared" si="7661"/>
        <v>0</v>
      </c>
      <c r="CF2267" s="31">
        <f t="shared" si="7662"/>
        <v>0</v>
      </c>
      <c r="CG2267" s="31">
        <f t="shared" si="7659"/>
        <v>0</v>
      </c>
      <c r="CH2267" s="24"/>
      <c r="CI2267" s="40"/>
      <c r="CN2267" s="1" t="s">
        <v>30</v>
      </c>
    </row>
    <row r="2268" ht="15">
      <c r="A2268" s="41" t="s">
        <v>1310</v>
      </c>
      <c r="B2268" s="17">
        <v>410</v>
      </c>
      <c r="C2268" s="16" t="s">
        <v>395</v>
      </c>
      <c r="D2268" s="16" t="s">
        <v>105</v>
      </c>
      <c r="E2268" s="39" t="s">
        <v>681</v>
      </c>
      <c r="F2268" s="31">
        <v>2419.1999999999998</v>
      </c>
      <c r="G2268" s="31"/>
      <c r="H2268" s="31"/>
      <c r="I2268" s="31"/>
      <c r="J2268" s="31"/>
      <c r="K2268" s="31"/>
      <c r="L2268" s="31">
        <f t="shared" si="7664"/>
        <v>2419.1999999999998</v>
      </c>
      <c r="M2268" s="31">
        <f t="shared" si="7665"/>
        <v>0</v>
      </c>
      <c r="N2268" s="31">
        <f t="shared" si="7666"/>
        <v>0</v>
      </c>
      <c r="O2268" s="31">
        <v>468.06299999999999</v>
      </c>
      <c r="P2268" s="31"/>
      <c r="Q2268" s="31"/>
      <c r="R2268" s="31">
        <f t="shared" si="7667"/>
        <v>2887.2629999999999</v>
      </c>
      <c r="S2268" s="31">
        <f t="shared" si="7668"/>
        <v>0</v>
      </c>
      <c r="T2268" s="31">
        <f t="shared" si="7669"/>
        <v>0</v>
      </c>
      <c r="U2268" s="31"/>
      <c r="V2268" s="31"/>
      <c r="W2268" s="31"/>
      <c r="X2268" s="31">
        <f t="shared" si="7670"/>
        <v>2887.2629999999999</v>
      </c>
      <c r="Y2268" s="31">
        <f t="shared" si="7671"/>
        <v>0</v>
      </c>
      <c r="Z2268" s="31">
        <f t="shared" si="7672"/>
        <v>0</v>
      </c>
      <c r="AA2268" s="31"/>
      <c r="AB2268" s="31"/>
      <c r="AC2268" s="31"/>
      <c r="AD2268" s="31">
        <f t="shared" si="7673"/>
        <v>2887.2629999999999</v>
      </c>
      <c r="AE2268" s="31">
        <f t="shared" si="7674"/>
        <v>0</v>
      </c>
      <c r="AF2268" s="31">
        <f t="shared" si="7675"/>
        <v>0</v>
      </c>
      <c r="AG2268" s="31"/>
      <c r="AH2268" s="31"/>
      <c r="AI2268" s="31"/>
      <c r="AJ2268" s="31">
        <f t="shared" si="7676"/>
        <v>2887.2629999999999</v>
      </c>
      <c r="AK2268" s="31">
        <f t="shared" si="7677"/>
        <v>0</v>
      </c>
      <c r="AL2268" s="31">
        <f t="shared" si="7678"/>
        <v>0</v>
      </c>
      <c r="AM2268" s="31"/>
      <c r="AN2268" s="31"/>
      <c r="AO2268" s="31"/>
      <c r="AP2268" s="31">
        <f t="shared" si="7679"/>
        <v>2887.2629999999999</v>
      </c>
      <c r="AQ2268" s="31">
        <f t="shared" si="7680"/>
        <v>0</v>
      </c>
      <c r="AR2268" s="31">
        <f t="shared" si="7681"/>
        <v>0</v>
      </c>
      <c r="AS2268" s="31"/>
      <c r="AT2268" s="31"/>
      <c r="AU2268" s="31"/>
      <c r="AV2268" s="31">
        <f t="shared" si="7682"/>
        <v>2887.2629999999999</v>
      </c>
      <c r="AW2268" s="31">
        <f t="shared" si="7683"/>
        <v>0</v>
      </c>
      <c r="AX2268" s="31">
        <f t="shared" si="7684"/>
        <v>0</v>
      </c>
      <c r="AY2268" s="31"/>
      <c r="AZ2268" s="31"/>
      <c r="BA2268" s="31"/>
      <c r="BB2268" s="31">
        <f t="shared" si="7685"/>
        <v>2887.2629999999999</v>
      </c>
      <c r="BC2268" s="31">
        <f t="shared" si="7686"/>
        <v>0</v>
      </c>
      <c r="BD2268" s="31">
        <f t="shared" si="7687"/>
        <v>0</v>
      </c>
      <c r="BE2268" s="31"/>
      <c r="BF2268" s="31"/>
      <c r="BG2268" s="31"/>
      <c r="BH2268" s="31">
        <f t="shared" si="7688"/>
        <v>2887.2629999999999</v>
      </c>
      <c r="BI2268" s="31">
        <f t="shared" si="7689"/>
        <v>0</v>
      </c>
      <c r="BJ2268" s="31">
        <f t="shared" si="7690"/>
        <v>0</v>
      </c>
      <c r="BK2268" s="31"/>
      <c r="BL2268" s="31"/>
      <c r="BM2268" s="31"/>
      <c r="BN2268" s="31">
        <f t="shared" si="7691"/>
        <v>2887.2629999999999</v>
      </c>
      <c r="BO2268" s="31">
        <f t="shared" si="7692"/>
        <v>0</v>
      </c>
      <c r="BP2268" s="31">
        <f t="shared" si="7693"/>
        <v>0</v>
      </c>
      <c r="BQ2268" s="31"/>
      <c r="BR2268" s="31"/>
      <c r="BS2268" s="31">
        <f t="shared" si="7694"/>
        <v>2887.2629999999999</v>
      </c>
      <c r="BT2268" s="31">
        <f t="shared" si="7695"/>
        <v>0</v>
      </c>
      <c r="BU2268" s="31">
        <f t="shared" si="7696"/>
        <v>0</v>
      </c>
      <c r="BV2268" s="31"/>
      <c r="BW2268" s="31"/>
      <c r="BX2268" s="31">
        <f t="shared" si="7697"/>
        <v>2887.2629999999999</v>
      </c>
      <c r="BY2268" s="31">
        <f t="shared" si="7698"/>
        <v>0</v>
      </c>
      <c r="BZ2268" s="31">
        <f t="shared" si="7699"/>
        <v>0</v>
      </c>
      <c r="CA2268" s="31"/>
      <c r="CB2268" s="31"/>
      <c r="CC2268" s="31"/>
      <c r="CD2268" s="31">
        <f t="shared" si="7660"/>
        <v>2887.2629999999999</v>
      </c>
      <c r="CE2268" s="31">
        <f t="shared" si="7661"/>
        <v>0</v>
      </c>
      <c r="CF2268" s="31">
        <f t="shared" si="7662"/>
        <v>0</v>
      </c>
      <c r="CG2268" s="31"/>
      <c r="CH2268" s="24"/>
      <c r="CI2268" s="40"/>
    </row>
    <row r="2269" ht="90.5" hidden="1">
      <c r="A2269" s="41" t="s">
        <v>1312</v>
      </c>
      <c r="B2269" s="17"/>
      <c r="C2269" s="16"/>
      <c r="D2269" s="16"/>
      <c r="E2269" s="39" t="s">
        <v>1313</v>
      </c>
      <c r="F2269" s="31">
        <f t="shared" si="7619"/>
        <v>0</v>
      </c>
      <c r="G2269" s="31">
        <f t="shared" si="7620"/>
        <v>0</v>
      </c>
      <c r="H2269" s="31">
        <f t="shared" si="7621"/>
        <v>0</v>
      </c>
      <c r="I2269" s="31">
        <f t="shared" si="7622"/>
        <v>0</v>
      </c>
      <c r="J2269" s="31">
        <f t="shared" si="7623"/>
        <v>0</v>
      </c>
      <c r="K2269" s="31">
        <f t="shared" si="7624"/>
        <v>0</v>
      </c>
      <c r="L2269" s="31">
        <f t="shared" si="7664"/>
        <v>0</v>
      </c>
      <c r="M2269" s="31">
        <f t="shared" si="7665"/>
        <v>0</v>
      </c>
      <c r="N2269" s="31">
        <f t="shared" si="7666"/>
        <v>0</v>
      </c>
      <c r="O2269" s="31">
        <f t="shared" si="7625"/>
        <v>0</v>
      </c>
      <c r="P2269" s="31">
        <f t="shared" si="7626"/>
        <v>0</v>
      </c>
      <c r="Q2269" s="31">
        <f t="shared" si="7627"/>
        <v>0</v>
      </c>
      <c r="R2269" s="31">
        <f t="shared" si="7667"/>
        <v>0</v>
      </c>
      <c r="S2269" s="31">
        <f t="shared" si="7668"/>
        <v>0</v>
      </c>
      <c r="T2269" s="31">
        <f t="shared" si="7669"/>
        <v>0</v>
      </c>
      <c r="U2269" s="31">
        <f t="shared" si="7628"/>
        <v>0</v>
      </c>
      <c r="V2269" s="31">
        <f t="shared" si="7629"/>
        <v>0</v>
      </c>
      <c r="W2269" s="31">
        <f t="shared" si="7630"/>
        <v>0</v>
      </c>
      <c r="X2269" s="31">
        <f t="shared" si="7670"/>
        <v>0</v>
      </c>
      <c r="Y2269" s="31">
        <f t="shared" si="7671"/>
        <v>0</v>
      </c>
      <c r="Z2269" s="31">
        <f t="shared" si="7672"/>
        <v>0</v>
      </c>
      <c r="AA2269" s="31">
        <f t="shared" si="7631"/>
        <v>0</v>
      </c>
      <c r="AB2269" s="31">
        <f t="shared" si="7632"/>
        <v>0</v>
      </c>
      <c r="AC2269" s="31">
        <f t="shared" si="7633"/>
        <v>0</v>
      </c>
      <c r="AD2269" s="31">
        <f t="shared" si="7673"/>
        <v>0</v>
      </c>
      <c r="AE2269" s="31">
        <f t="shared" si="7674"/>
        <v>0</v>
      </c>
      <c r="AF2269" s="31">
        <f t="shared" si="7675"/>
        <v>0</v>
      </c>
      <c r="AG2269" s="31">
        <f t="shared" si="7634"/>
        <v>0</v>
      </c>
      <c r="AH2269" s="31">
        <f t="shared" si="7635"/>
        <v>0</v>
      </c>
      <c r="AI2269" s="31">
        <f t="shared" si="7636"/>
        <v>0</v>
      </c>
      <c r="AJ2269" s="31">
        <f t="shared" si="7676"/>
        <v>0</v>
      </c>
      <c r="AK2269" s="31">
        <f t="shared" si="7677"/>
        <v>0</v>
      </c>
      <c r="AL2269" s="31">
        <f t="shared" si="7678"/>
        <v>0</v>
      </c>
      <c r="AM2269" s="31">
        <f t="shared" si="7637"/>
        <v>0</v>
      </c>
      <c r="AN2269" s="31">
        <f t="shared" si="7638"/>
        <v>0</v>
      </c>
      <c r="AO2269" s="31">
        <f t="shared" si="7639"/>
        <v>0</v>
      </c>
      <c r="AP2269" s="31">
        <f t="shared" si="7679"/>
        <v>0</v>
      </c>
      <c r="AQ2269" s="31">
        <f t="shared" si="7680"/>
        <v>0</v>
      </c>
      <c r="AR2269" s="31">
        <f t="shared" si="7681"/>
        <v>0</v>
      </c>
      <c r="AS2269" s="31">
        <f t="shared" si="7640"/>
        <v>0</v>
      </c>
      <c r="AT2269" s="31">
        <f t="shared" si="7641"/>
        <v>0</v>
      </c>
      <c r="AU2269" s="31">
        <f t="shared" si="7642"/>
        <v>0</v>
      </c>
      <c r="AV2269" s="31">
        <f t="shared" si="7682"/>
        <v>0</v>
      </c>
      <c r="AW2269" s="31">
        <f t="shared" si="7683"/>
        <v>0</v>
      </c>
      <c r="AX2269" s="31">
        <f t="shared" si="7684"/>
        <v>0</v>
      </c>
      <c r="AY2269" s="31">
        <f t="shared" si="7663"/>
        <v>0</v>
      </c>
      <c r="AZ2269" s="31">
        <f t="shared" si="7644"/>
        <v>0</v>
      </c>
      <c r="BA2269" s="31">
        <f t="shared" si="7645"/>
        <v>0</v>
      </c>
      <c r="BB2269" s="31">
        <f t="shared" si="7685"/>
        <v>0</v>
      </c>
      <c r="BC2269" s="31">
        <f t="shared" si="7686"/>
        <v>0</v>
      </c>
      <c r="BD2269" s="31">
        <f t="shared" si="7687"/>
        <v>0</v>
      </c>
      <c r="BE2269" s="31">
        <f t="shared" si="7646"/>
        <v>0</v>
      </c>
      <c r="BF2269" s="31">
        <f t="shared" si="7647"/>
        <v>0</v>
      </c>
      <c r="BG2269" s="31">
        <f t="shared" si="7648"/>
        <v>0</v>
      </c>
      <c r="BH2269" s="31">
        <f t="shared" si="7688"/>
        <v>0</v>
      </c>
      <c r="BI2269" s="31">
        <f t="shared" si="7689"/>
        <v>0</v>
      </c>
      <c r="BJ2269" s="31">
        <f t="shared" si="7690"/>
        <v>0</v>
      </c>
      <c r="BK2269" s="31">
        <f t="shared" si="7649"/>
        <v>0</v>
      </c>
      <c r="BL2269" s="31">
        <f t="shared" si="7700"/>
        <v>0</v>
      </c>
      <c r="BM2269" s="31">
        <f t="shared" si="7651"/>
        <v>0</v>
      </c>
      <c r="BN2269" s="31">
        <f t="shared" si="7691"/>
        <v>0</v>
      </c>
      <c r="BO2269" s="31">
        <f t="shared" si="7692"/>
        <v>0</v>
      </c>
      <c r="BP2269" s="31">
        <f t="shared" si="7693"/>
        <v>0</v>
      </c>
      <c r="BQ2269" s="31">
        <f t="shared" si="7652"/>
        <v>0</v>
      </c>
      <c r="BR2269" s="31">
        <f t="shared" si="7653"/>
        <v>0</v>
      </c>
      <c r="BS2269" s="31">
        <f t="shared" si="7694"/>
        <v>0</v>
      </c>
      <c r="BT2269" s="31">
        <f t="shared" si="7695"/>
        <v>0</v>
      </c>
      <c r="BU2269" s="31">
        <f t="shared" si="7696"/>
        <v>0</v>
      </c>
      <c r="BV2269" s="31">
        <f t="shared" si="7654"/>
        <v>0</v>
      </c>
      <c r="BW2269" s="31">
        <f t="shared" si="7655"/>
        <v>0</v>
      </c>
      <c r="BX2269" s="31">
        <f t="shared" si="7697"/>
        <v>0</v>
      </c>
      <c r="BY2269" s="31">
        <f t="shared" si="7698"/>
        <v>0</v>
      </c>
      <c r="BZ2269" s="31">
        <f t="shared" si="7699"/>
        <v>0</v>
      </c>
      <c r="CA2269" s="31">
        <f t="shared" si="7656"/>
        <v>0</v>
      </c>
      <c r="CB2269" s="31">
        <f t="shared" si="7657"/>
        <v>0</v>
      </c>
      <c r="CC2269" s="31">
        <f t="shared" si="7658"/>
        <v>0</v>
      </c>
      <c r="CD2269" s="31">
        <f t="shared" si="7660"/>
        <v>0</v>
      </c>
      <c r="CE2269" s="31">
        <f t="shared" si="7661"/>
        <v>0</v>
      </c>
      <c r="CF2269" s="31">
        <f t="shared" si="7662"/>
        <v>0</v>
      </c>
      <c r="CG2269" s="31">
        <f t="shared" si="7659"/>
        <v>0</v>
      </c>
      <c r="CH2269" s="24">
        <v>0</v>
      </c>
      <c r="CI2269" s="40"/>
      <c r="CO2269" s="1" t="s">
        <v>31</v>
      </c>
    </row>
    <row r="2270" ht="39.799999999999997" hidden="1">
      <c r="A2270" s="41" t="s">
        <v>1312</v>
      </c>
      <c r="B2270" s="17">
        <v>400</v>
      </c>
      <c r="C2270" s="16"/>
      <c r="D2270" s="16"/>
      <c r="E2270" s="39" t="s">
        <v>84</v>
      </c>
      <c r="F2270" s="31">
        <f t="shared" si="7619"/>
        <v>0</v>
      </c>
      <c r="G2270" s="31">
        <f t="shared" si="7620"/>
        <v>0</v>
      </c>
      <c r="H2270" s="31">
        <f t="shared" si="7621"/>
        <v>0</v>
      </c>
      <c r="I2270" s="31">
        <f t="shared" si="7622"/>
        <v>0</v>
      </c>
      <c r="J2270" s="31">
        <f t="shared" si="7623"/>
        <v>0</v>
      </c>
      <c r="K2270" s="31">
        <f t="shared" si="7624"/>
        <v>0</v>
      </c>
      <c r="L2270" s="31">
        <f t="shared" si="7664"/>
        <v>0</v>
      </c>
      <c r="M2270" s="31">
        <f t="shared" si="7665"/>
        <v>0</v>
      </c>
      <c r="N2270" s="31">
        <f t="shared" si="7666"/>
        <v>0</v>
      </c>
      <c r="O2270" s="31">
        <f t="shared" si="7625"/>
        <v>0</v>
      </c>
      <c r="P2270" s="31">
        <f t="shared" si="7626"/>
        <v>0</v>
      </c>
      <c r="Q2270" s="31">
        <f t="shared" si="7627"/>
        <v>0</v>
      </c>
      <c r="R2270" s="31">
        <f t="shared" si="7667"/>
        <v>0</v>
      </c>
      <c r="S2270" s="31">
        <f t="shared" si="7668"/>
        <v>0</v>
      </c>
      <c r="T2270" s="31">
        <f t="shared" si="7669"/>
        <v>0</v>
      </c>
      <c r="U2270" s="31">
        <f t="shared" si="7628"/>
        <v>0</v>
      </c>
      <c r="V2270" s="31">
        <f t="shared" si="7629"/>
        <v>0</v>
      </c>
      <c r="W2270" s="31">
        <f t="shared" si="7630"/>
        <v>0</v>
      </c>
      <c r="X2270" s="31">
        <f t="shared" si="7670"/>
        <v>0</v>
      </c>
      <c r="Y2270" s="31">
        <f t="shared" si="7671"/>
        <v>0</v>
      </c>
      <c r="Z2270" s="31">
        <f t="shared" si="7672"/>
        <v>0</v>
      </c>
      <c r="AA2270" s="31">
        <f t="shared" si="7631"/>
        <v>0</v>
      </c>
      <c r="AB2270" s="31">
        <f t="shared" si="7632"/>
        <v>0</v>
      </c>
      <c r="AC2270" s="31">
        <f t="shared" si="7633"/>
        <v>0</v>
      </c>
      <c r="AD2270" s="31">
        <f t="shared" si="7673"/>
        <v>0</v>
      </c>
      <c r="AE2270" s="31">
        <f t="shared" si="7674"/>
        <v>0</v>
      </c>
      <c r="AF2270" s="31">
        <f t="shared" si="7675"/>
        <v>0</v>
      </c>
      <c r="AG2270" s="31">
        <f t="shared" si="7634"/>
        <v>0</v>
      </c>
      <c r="AH2270" s="31">
        <f t="shared" si="7635"/>
        <v>0</v>
      </c>
      <c r="AI2270" s="31">
        <f t="shared" si="7636"/>
        <v>0</v>
      </c>
      <c r="AJ2270" s="31">
        <f t="shared" si="7676"/>
        <v>0</v>
      </c>
      <c r="AK2270" s="31">
        <f t="shared" si="7677"/>
        <v>0</v>
      </c>
      <c r="AL2270" s="31">
        <f t="shared" si="7678"/>
        <v>0</v>
      </c>
      <c r="AM2270" s="31">
        <f t="shared" si="7637"/>
        <v>0</v>
      </c>
      <c r="AN2270" s="31">
        <f t="shared" si="7638"/>
        <v>0</v>
      </c>
      <c r="AO2270" s="31">
        <f t="shared" si="7639"/>
        <v>0</v>
      </c>
      <c r="AP2270" s="31">
        <f t="shared" si="7679"/>
        <v>0</v>
      </c>
      <c r="AQ2270" s="31">
        <f t="shared" si="7680"/>
        <v>0</v>
      </c>
      <c r="AR2270" s="31">
        <f t="shared" si="7681"/>
        <v>0</v>
      </c>
      <c r="AS2270" s="31">
        <f t="shared" si="7640"/>
        <v>0</v>
      </c>
      <c r="AT2270" s="31">
        <f t="shared" si="7641"/>
        <v>0</v>
      </c>
      <c r="AU2270" s="31">
        <f t="shared" si="7642"/>
        <v>0</v>
      </c>
      <c r="AV2270" s="31">
        <f t="shared" si="7682"/>
        <v>0</v>
      </c>
      <c r="AW2270" s="31">
        <f t="shared" si="7683"/>
        <v>0</v>
      </c>
      <c r="AX2270" s="31">
        <f t="shared" si="7684"/>
        <v>0</v>
      </c>
      <c r="AY2270" s="31">
        <f t="shared" si="7663"/>
        <v>0</v>
      </c>
      <c r="AZ2270" s="31">
        <f t="shared" si="7644"/>
        <v>0</v>
      </c>
      <c r="BA2270" s="31">
        <f t="shared" si="7645"/>
        <v>0</v>
      </c>
      <c r="BB2270" s="31">
        <f t="shared" si="7685"/>
        <v>0</v>
      </c>
      <c r="BC2270" s="31">
        <f t="shared" si="7686"/>
        <v>0</v>
      </c>
      <c r="BD2270" s="31">
        <f t="shared" si="7687"/>
        <v>0</v>
      </c>
      <c r="BE2270" s="31">
        <f t="shared" si="7646"/>
        <v>0</v>
      </c>
      <c r="BF2270" s="31">
        <f t="shared" si="7647"/>
        <v>0</v>
      </c>
      <c r="BG2270" s="31">
        <f t="shared" si="7648"/>
        <v>0</v>
      </c>
      <c r="BH2270" s="31">
        <f t="shared" si="7688"/>
        <v>0</v>
      </c>
      <c r="BI2270" s="31">
        <f t="shared" si="7689"/>
        <v>0</v>
      </c>
      <c r="BJ2270" s="31">
        <f t="shared" si="7690"/>
        <v>0</v>
      </c>
      <c r="BK2270" s="31">
        <f t="shared" si="7649"/>
        <v>0</v>
      </c>
      <c r="BL2270" s="31">
        <f t="shared" si="7700"/>
        <v>0</v>
      </c>
      <c r="BM2270" s="31">
        <f t="shared" si="7651"/>
        <v>0</v>
      </c>
      <c r="BN2270" s="31">
        <f t="shared" si="7691"/>
        <v>0</v>
      </c>
      <c r="BO2270" s="31">
        <f t="shared" si="7692"/>
        <v>0</v>
      </c>
      <c r="BP2270" s="31">
        <f t="shared" si="7693"/>
        <v>0</v>
      </c>
      <c r="BQ2270" s="31">
        <f t="shared" si="7652"/>
        <v>0</v>
      </c>
      <c r="BR2270" s="31">
        <f t="shared" si="7653"/>
        <v>0</v>
      </c>
      <c r="BS2270" s="31">
        <f t="shared" si="7694"/>
        <v>0</v>
      </c>
      <c r="BT2270" s="31">
        <f t="shared" si="7695"/>
        <v>0</v>
      </c>
      <c r="BU2270" s="31">
        <f t="shared" si="7696"/>
        <v>0</v>
      </c>
      <c r="BV2270" s="31">
        <f t="shared" si="7654"/>
        <v>0</v>
      </c>
      <c r="BW2270" s="31">
        <f t="shared" si="7655"/>
        <v>0</v>
      </c>
      <c r="BX2270" s="31">
        <f t="shared" si="7697"/>
        <v>0</v>
      </c>
      <c r="BY2270" s="31">
        <f t="shared" si="7698"/>
        <v>0</v>
      </c>
      <c r="BZ2270" s="31">
        <f t="shared" si="7699"/>
        <v>0</v>
      </c>
      <c r="CA2270" s="31">
        <f t="shared" si="7656"/>
        <v>0</v>
      </c>
      <c r="CB2270" s="31">
        <f t="shared" si="7657"/>
        <v>0</v>
      </c>
      <c r="CC2270" s="31">
        <f t="shared" si="7658"/>
        <v>0</v>
      </c>
      <c r="CD2270" s="31">
        <f t="shared" si="7660"/>
        <v>0</v>
      </c>
      <c r="CE2270" s="31">
        <f t="shared" si="7661"/>
        <v>0</v>
      </c>
      <c r="CF2270" s="31">
        <f t="shared" si="7662"/>
        <v>0</v>
      </c>
      <c r="CG2270" s="31">
        <f t="shared" si="7659"/>
        <v>0</v>
      </c>
      <c r="CH2270" s="24">
        <v>0</v>
      </c>
      <c r="CI2270" s="40"/>
      <c r="CM2270" s="1" t="s">
        <v>29</v>
      </c>
    </row>
    <row r="2271" ht="15" hidden="1">
      <c r="A2271" s="41" t="s">
        <v>1312</v>
      </c>
      <c r="B2271" s="17">
        <v>410</v>
      </c>
      <c r="C2271" s="16"/>
      <c r="D2271" s="16"/>
      <c r="E2271" s="39" t="s">
        <v>85</v>
      </c>
      <c r="F2271" s="31">
        <f t="shared" si="7619"/>
        <v>0</v>
      </c>
      <c r="G2271" s="31">
        <f t="shared" si="7620"/>
        <v>0</v>
      </c>
      <c r="H2271" s="31">
        <f t="shared" si="7621"/>
        <v>0</v>
      </c>
      <c r="I2271" s="31">
        <f t="shared" si="7622"/>
        <v>0</v>
      </c>
      <c r="J2271" s="31">
        <f t="shared" si="7623"/>
        <v>0</v>
      </c>
      <c r="K2271" s="31">
        <f t="shared" si="7624"/>
        <v>0</v>
      </c>
      <c r="L2271" s="31">
        <f t="shared" si="7664"/>
        <v>0</v>
      </c>
      <c r="M2271" s="31">
        <f t="shared" si="7665"/>
        <v>0</v>
      </c>
      <c r="N2271" s="31">
        <f t="shared" si="7666"/>
        <v>0</v>
      </c>
      <c r="O2271" s="31">
        <f t="shared" si="7625"/>
        <v>0</v>
      </c>
      <c r="P2271" s="31">
        <f t="shared" si="7626"/>
        <v>0</v>
      </c>
      <c r="Q2271" s="31">
        <f t="shared" si="7627"/>
        <v>0</v>
      </c>
      <c r="R2271" s="31">
        <f t="shared" si="7667"/>
        <v>0</v>
      </c>
      <c r="S2271" s="31">
        <f t="shared" si="7668"/>
        <v>0</v>
      </c>
      <c r="T2271" s="31">
        <f t="shared" si="7669"/>
        <v>0</v>
      </c>
      <c r="U2271" s="31">
        <f t="shared" si="7628"/>
        <v>0</v>
      </c>
      <c r="V2271" s="31">
        <f t="shared" si="7629"/>
        <v>0</v>
      </c>
      <c r="W2271" s="31">
        <f t="shared" si="7630"/>
        <v>0</v>
      </c>
      <c r="X2271" s="31">
        <f t="shared" si="7670"/>
        <v>0</v>
      </c>
      <c r="Y2271" s="31">
        <f t="shared" si="7671"/>
        <v>0</v>
      </c>
      <c r="Z2271" s="31">
        <f t="shared" si="7672"/>
        <v>0</v>
      </c>
      <c r="AA2271" s="31">
        <f t="shared" si="7631"/>
        <v>0</v>
      </c>
      <c r="AB2271" s="31">
        <f t="shared" si="7632"/>
        <v>0</v>
      </c>
      <c r="AC2271" s="31">
        <f t="shared" si="7633"/>
        <v>0</v>
      </c>
      <c r="AD2271" s="31">
        <f t="shared" si="7673"/>
        <v>0</v>
      </c>
      <c r="AE2271" s="31">
        <f t="shared" si="7674"/>
        <v>0</v>
      </c>
      <c r="AF2271" s="31">
        <f t="shared" si="7675"/>
        <v>0</v>
      </c>
      <c r="AG2271" s="31">
        <f t="shared" si="7634"/>
        <v>0</v>
      </c>
      <c r="AH2271" s="31">
        <f t="shared" si="7635"/>
        <v>0</v>
      </c>
      <c r="AI2271" s="31">
        <f t="shared" si="7636"/>
        <v>0</v>
      </c>
      <c r="AJ2271" s="31">
        <f t="shared" si="7676"/>
        <v>0</v>
      </c>
      <c r="AK2271" s="31">
        <f t="shared" si="7677"/>
        <v>0</v>
      </c>
      <c r="AL2271" s="31">
        <f t="shared" si="7678"/>
        <v>0</v>
      </c>
      <c r="AM2271" s="31">
        <f t="shared" si="7637"/>
        <v>0</v>
      </c>
      <c r="AN2271" s="31">
        <f t="shared" si="7638"/>
        <v>0</v>
      </c>
      <c r="AO2271" s="31">
        <f t="shared" si="7639"/>
        <v>0</v>
      </c>
      <c r="AP2271" s="31">
        <f t="shared" si="7679"/>
        <v>0</v>
      </c>
      <c r="AQ2271" s="31">
        <f t="shared" si="7680"/>
        <v>0</v>
      </c>
      <c r="AR2271" s="31">
        <f t="shared" si="7681"/>
        <v>0</v>
      </c>
      <c r="AS2271" s="31">
        <f t="shared" si="7640"/>
        <v>0</v>
      </c>
      <c r="AT2271" s="31">
        <f t="shared" si="7641"/>
        <v>0</v>
      </c>
      <c r="AU2271" s="31">
        <f t="shared" si="7642"/>
        <v>0</v>
      </c>
      <c r="AV2271" s="31">
        <f t="shared" si="7682"/>
        <v>0</v>
      </c>
      <c r="AW2271" s="31">
        <f t="shared" si="7683"/>
        <v>0</v>
      </c>
      <c r="AX2271" s="31">
        <f t="shared" si="7684"/>
        <v>0</v>
      </c>
      <c r="AY2271" s="31">
        <f t="shared" si="7663"/>
        <v>0</v>
      </c>
      <c r="AZ2271" s="31">
        <f t="shared" si="7644"/>
        <v>0</v>
      </c>
      <c r="BA2271" s="31">
        <f t="shared" si="7645"/>
        <v>0</v>
      </c>
      <c r="BB2271" s="31">
        <f t="shared" si="7685"/>
        <v>0</v>
      </c>
      <c r="BC2271" s="31">
        <f t="shared" si="7686"/>
        <v>0</v>
      </c>
      <c r="BD2271" s="31">
        <f t="shared" si="7687"/>
        <v>0</v>
      </c>
      <c r="BE2271" s="31">
        <f t="shared" si="7646"/>
        <v>0</v>
      </c>
      <c r="BF2271" s="31">
        <f t="shared" si="7647"/>
        <v>0</v>
      </c>
      <c r="BG2271" s="31">
        <f t="shared" si="7648"/>
        <v>0</v>
      </c>
      <c r="BH2271" s="31">
        <f t="shared" si="7688"/>
        <v>0</v>
      </c>
      <c r="BI2271" s="31">
        <f t="shared" si="7689"/>
        <v>0</v>
      </c>
      <c r="BJ2271" s="31">
        <f t="shared" si="7690"/>
        <v>0</v>
      </c>
      <c r="BK2271" s="31">
        <f t="shared" si="7649"/>
        <v>0</v>
      </c>
      <c r="BL2271" s="31">
        <f t="shared" si="7700"/>
        <v>0</v>
      </c>
      <c r="BM2271" s="31">
        <f t="shared" si="7651"/>
        <v>0</v>
      </c>
      <c r="BN2271" s="31">
        <f t="shared" si="7691"/>
        <v>0</v>
      </c>
      <c r="BO2271" s="31">
        <f t="shared" si="7692"/>
        <v>0</v>
      </c>
      <c r="BP2271" s="31">
        <f t="shared" si="7693"/>
        <v>0</v>
      </c>
      <c r="BQ2271" s="31">
        <f t="shared" si="7652"/>
        <v>0</v>
      </c>
      <c r="BR2271" s="31">
        <f t="shared" si="7653"/>
        <v>0</v>
      </c>
      <c r="BS2271" s="31">
        <f t="shared" si="7694"/>
        <v>0</v>
      </c>
      <c r="BT2271" s="31">
        <f t="shared" si="7695"/>
        <v>0</v>
      </c>
      <c r="BU2271" s="31">
        <f t="shared" si="7696"/>
        <v>0</v>
      </c>
      <c r="BV2271" s="31">
        <f t="shared" si="7654"/>
        <v>0</v>
      </c>
      <c r="BW2271" s="31">
        <f t="shared" si="7655"/>
        <v>0</v>
      </c>
      <c r="BX2271" s="31">
        <f t="shared" si="7697"/>
        <v>0</v>
      </c>
      <c r="BY2271" s="31">
        <f t="shared" si="7698"/>
        <v>0</v>
      </c>
      <c r="BZ2271" s="31">
        <f t="shared" si="7699"/>
        <v>0</v>
      </c>
      <c r="CA2271" s="31">
        <f t="shared" si="7656"/>
        <v>0</v>
      </c>
      <c r="CB2271" s="31">
        <f t="shared" si="7657"/>
        <v>0</v>
      </c>
      <c r="CC2271" s="31">
        <f t="shared" si="7658"/>
        <v>0</v>
      </c>
      <c r="CD2271" s="31">
        <f t="shared" si="7660"/>
        <v>0</v>
      </c>
      <c r="CE2271" s="31">
        <f t="shared" si="7661"/>
        <v>0</v>
      </c>
      <c r="CF2271" s="31">
        <f t="shared" si="7662"/>
        <v>0</v>
      </c>
      <c r="CG2271" s="31">
        <f t="shared" si="7659"/>
        <v>0</v>
      </c>
      <c r="CH2271" s="24">
        <v>0</v>
      </c>
      <c r="CI2271" s="40"/>
      <c r="CN2271" s="1" t="s">
        <v>30</v>
      </c>
    </row>
    <row r="2272" ht="15" hidden="1">
      <c r="A2272" s="41" t="s">
        <v>1312</v>
      </c>
      <c r="B2272" s="17">
        <v>410</v>
      </c>
      <c r="C2272" s="16" t="s">
        <v>395</v>
      </c>
      <c r="D2272" s="16" t="s">
        <v>105</v>
      </c>
      <c r="E2272" s="39" t="s">
        <v>681</v>
      </c>
      <c r="F2272" s="31"/>
      <c r="G2272" s="31"/>
      <c r="H2272" s="31"/>
      <c r="I2272" s="31"/>
      <c r="J2272" s="31"/>
      <c r="K2272" s="31"/>
      <c r="L2272" s="31">
        <f t="shared" si="7664"/>
        <v>0</v>
      </c>
      <c r="M2272" s="31">
        <f t="shared" si="7665"/>
        <v>0</v>
      </c>
      <c r="N2272" s="31">
        <f t="shared" si="7666"/>
        <v>0</v>
      </c>
      <c r="O2272" s="31"/>
      <c r="P2272" s="31"/>
      <c r="Q2272" s="31"/>
      <c r="R2272" s="31">
        <f t="shared" si="7667"/>
        <v>0</v>
      </c>
      <c r="S2272" s="31">
        <f t="shared" si="7668"/>
        <v>0</v>
      </c>
      <c r="T2272" s="31">
        <f t="shared" si="7669"/>
        <v>0</v>
      </c>
      <c r="U2272" s="31"/>
      <c r="V2272" s="31"/>
      <c r="W2272" s="31"/>
      <c r="X2272" s="31">
        <f t="shared" si="7670"/>
        <v>0</v>
      </c>
      <c r="Y2272" s="31">
        <f t="shared" si="7671"/>
        <v>0</v>
      </c>
      <c r="Z2272" s="31">
        <f t="shared" si="7672"/>
        <v>0</v>
      </c>
      <c r="AA2272" s="31"/>
      <c r="AB2272" s="31"/>
      <c r="AC2272" s="31"/>
      <c r="AD2272" s="31">
        <f t="shared" si="7673"/>
        <v>0</v>
      </c>
      <c r="AE2272" s="31">
        <f t="shared" si="7674"/>
        <v>0</v>
      </c>
      <c r="AF2272" s="31">
        <f t="shared" si="7675"/>
        <v>0</v>
      </c>
      <c r="AG2272" s="31"/>
      <c r="AH2272" s="31"/>
      <c r="AI2272" s="31"/>
      <c r="AJ2272" s="31">
        <f t="shared" si="7676"/>
        <v>0</v>
      </c>
      <c r="AK2272" s="31">
        <f t="shared" si="7677"/>
        <v>0</v>
      </c>
      <c r="AL2272" s="31">
        <f t="shared" si="7678"/>
        <v>0</v>
      </c>
      <c r="AM2272" s="31"/>
      <c r="AN2272" s="31"/>
      <c r="AO2272" s="31"/>
      <c r="AP2272" s="31">
        <f t="shared" si="7679"/>
        <v>0</v>
      </c>
      <c r="AQ2272" s="31">
        <f t="shared" si="7680"/>
        <v>0</v>
      </c>
      <c r="AR2272" s="31">
        <f t="shared" si="7681"/>
        <v>0</v>
      </c>
      <c r="AS2272" s="31"/>
      <c r="AT2272" s="31"/>
      <c r="AU2272" s="31"/>
      <c r="AV2272" s="31">
        <f t="shared" si="7682"/>
        <v>0</v>
      </c>
      <c r="AW2272" s="31">
        <f t="shared" si="7683"/>
        <v>0</v>
      </c>
      <c r="AX2272" s="31">
        <f t="shared" si="7684"/>
        <v>0</v>
      </c>
      <c r="AY2272" s="31"/>
      <c r="AZ2272" s="31"/>
      <c r="BA2272" s="31"/>
      <c r="BB2272" s="31">
        <f t="shared" si="7685"/>
        <v>0</v>
      </c>
      <c r="BC2272" s="31">
        <f t="shared" si="7686"/>
        <v>0</v>
      </c>
      <c r="BD2272" s="31">
        <f t="shared" si="7687"/>
        <v>0</v>
      </c>
      <c r="BE2272" s="31"/>
      <c r="BF2272" s="31"/>
      <c r="BG2272" s="31"/>
      <c r="BH2272" s="31">
        <f t="shared" si="7688"/>
        <v>0</v>
      </c>
      <c r="BI2272" s="31">
        <f t="shared" si="7689"/>
        <v>0</v>
      </c>
      <c r="BJ2272" s="31">
        <f t="shared" si="7690"/>
        <v>0</v>
      </c>
      <c r="BK2272" s="31"/>
      <c r="BL2272" s="31"/>
      <c r="BM2272" s="31"/>
      <c r="BN2272" s="31">
        <f t="shared" si="7691"/>
        <v>0</v>
      </c>
      <c r="BO2272" s="31">
        <f t="shared" si="7692"/>
        <v>0</v>
      </c>
      <c r="BP2272" s="31">
        <f t="shared" si="7693"/>
        <v>0</v>
      </c>
      <c r="BQ2272" s="31"/>
      <c r="BR2272" s="31"/>
      <c r="BS2272" s="31">
        <f t="shared" si="7694"/>
        <v>0</v>
      </c>
      <c r="BT2272" s="31">
        <f t="shared" si="7695"/>
        <v>0</v>
      </c>
      <c r="BU2272" s="31">
        <f t="shared" si="7696"/>
        <v>0</v>
      </c>
      <c r="BV2272" s="31"/>
      <c r="BW2272" s="31"/>
      <c r="BX2272" s="31">
        <f t="shared" si="7697"/>
        <v>0</v>
      </c>
      <c r="BY2272" s="31">
        <f t="shared" si="7698"/>
        <v>0</v>
      </c>
      <c r="BZ2272" s="31">
        <f t="shared" si="7699"/>
        <v>0</v>
      </c>
      <c r="CA2272" s="31"/>
      <c r="CB2272" s="31"/>
      <c r="CC2272" s="31"/>
      <c r="CD2272" s="31">
        <f t="shared" si="7660"/>
        <v>0</v>
      </c>
      <c r="CE2272" s="31">
        <f t="shared" si="7661"/>
        <v>0</v>
      </c>
      <c r="CF2272" s="31">
        <f t="shared" si="7662"/>
        <v>0</v>
      </c>
      <c r="CG2272" s="31"/>
      <c r="CH2272" s="24">
        <v>0</v>
      </c>
      <c r="CI2272" s="40"/>
    </row>
    <row r="2273" ht="85.549999999999997">
      <c r="A2273" s="41" t="s">
        <v>1314</v>
      </c>
      <c r="B2273" s="41"/>
      <c r="C2273" s="39"/>
      <c r="D2273" s="16"/>
      <c r="E2273" s="39" t="s">
        <v>1315</v>
      </c>
      <c r="F2273" s="31">
        <f t="shared" si="7619"/>
        <v>70553</v>
      </c>
      <c r="G2273" s="31">
        <f t="shared" si="7620"/>
        <v>0</v>
      </c>
      <c r="H2273" s="31">
        <f t="shared" si="7621"/>
        <v>0</v>
      </c>
      <c r="I2273" s="31">
        <f t="shared" si="7622"/>
        <v>0</v>
      </c>
      <c r="J2273" s="31">
        <f t="shared" si="7623"/>
        <v>0</v>
      </c>
      <c r="K2273" s="31">
        <f t="shared" si="7624"/>
        <v>0</v>
      </c>
      <c r="L2273" s="31">
        <f t="shared" si="7664"/>
        <v>70553</v>
      </c>
      <c r="M2273" s="31">
        <f t="shared" si="7665"/>
        <v>0</v>
      </c>
      <c r="N2273" s="31">
        <f t="shared" si="7666"/>
        <v>0</v>
      </c>
      <c r="O2273" s="31">
        <f t="shared" si="7625"/>
        <v>0</v>
      </c>
      <c r="P2273" s="31">
        <f t="shared" si="7626"/>
        <v>0</v>
      </c>
      <c r="Q2273" s="31">
        <f t="shared" si="7627"/>
        <v>0</v>
      </c>
      <c r="R2273" s="31">
        <f t="shared" si="7667"/>
        <v>70553</v>
      </c>
      <c r="S2273" s="31">
        <f t="shared" si="7668"/>
        <v>0</v>
      </c>
      <c r="T2273" s="31">
        <f t="shared" si="7669"/>
        <v>0</v>
      </c>
      <c r="U2273" s="31">
        <f t="shared" si="7628"/>
        <v>0</v>
      </c>
      <c r="V2273" s="31">
        <f t="shared" si="7629"/>
        <v>0</v>
      </c>
      <c r="W2273" s="31">
        <f t="shared" si="7630"/>
        <v>0</v>
      </c>
      <c r="X2273" s="31">
        <f t="shared" si="7670"/>
        <v>70553</v>
      </c>
      <c r="Y2273" s="31">
        <f t="shared" si="7671"/>
        <v>0</v>
      </c>
      <c r="Z2273" s="31">
        <f t="shared" si="7672"/>
        <v>0</v>
      </c>
      <c r="AA2273" s="31">
        <f t="shared" si="7631"/>
        <v>0</v>
      </c>
      <c r="AB2273" s="31">
        <f t="shared" si="7632"/>
        <v>0</v>
      </c>
      <c r="AC2273" s="31">
        <f t="shared" si="7633"/>
        <v>0</v>
      </c>
      <c r="AD2273" s="31">
        <f t="shared" si="7673"/>
        <v>70553</v>
      </c>
      <c r="AE2273" s="31">
        <f t="shared" si="7674"/>
        <v>0</v>
      </c>
      <c r="AF2273" s="31">
        <f t="shared" si="7675"/>
        <v>0</v>
      </c>
      <c r="AG2273" s="31">
        <f t="shared" si="7634"/>
        <v>0</v>
      </c>
      <c r="AH2273" s="31">
        <f t="shared" si="7635"/>
        <v>0</v>
      </c>
      <c r="AI2273" s="31">
        <f t="shared" si="7636"/>
        <v>0</v>
      </c>
      <c r="AJ2273" s="31">
        <f t="shared" si="7676"/>
        <v>70553</v>
      </c>
      <c r="AK2273" s="31">
        <f t="shared" si="7677"/>
        <v>0</v>
      </c>
      <c r="AL2273" s="31">
        <f t="shared" si="7678"/>
        <v>0</v>
      </c>
      <c r="AM2273" s="31">
        <f t="shared" si="7637"/>
        <v>0</v>
      </c>
      <c r="AN2273" s="31">
        <f t="shared" si="7638"/>
        <v>0</v>
      </c>
      <c r="AO2273" s="31">
        <f t="shared" si="7639"/>
        <v>0</v>
      </c>
      <c r="AP2273" s="31">
        <f t="shared" si="7679"/>
        <v>70553</v>
      </c>
      <c r="AQ2273" s="31">
        <f t="shared" si="7680"/>
        <v>0</v>
      </c>
      <c r="AR2273" s="31">
        <f t="shared" si="7681"/>
        <v>0</v>
      </c>
      <c r="AS2273" s="31">
        <f t="shared" si="7640"/>
        <v>0</v>
      </c>
      <c r="AT2273" s="31">
        <f t="shared" si="7641"/>
        <v>0</v>
      </c>
      <c r="AU2273" s="31">
        <f t="shared" si="7642"/>
        <v>0</v>
      </c>
      <c r="AV2273" s="31">
        <f t="shared" si="7682"/>
        <v>70553</v>
      </c>
      <c r="AW2273" s="31">
        <f t="shared" si="7683"/>
        <v>0</v>
      </c>
      <c r="AX2273" s="31">
        <f t="shared" si="7684"/>
        <v>0</v>
      </c>
      <c r="AY2273" s="31">
        <f t="shared" si="7663"/>
        <v>0</v>
      </c>
      <c r="AZ2273" s="31">
        <f t="shared" si="7644"/>
        <v>0</v>
      </c>
      <c r="BA2273" s="31">
        <f t="shared" si="7645"/>
        <v>0</v>
      </c>
      <c r="BB2273" s="31">
        <f t="shared" si="7685"/>
        <v>70553</v>
      </c>
      <c r="BC2273" s="31">
        <f t="shared" si="7686"/>
        <v>0</v>
      </c>
      <c r="BD2273" s="31">
        <f t="shared" si="7687"/>
        <v>0</v>
      </c>
      <c r="BE2273" s="31">
        <f t="shared" si="7646"/>
        <v>0</v>
      </c>
      <c r="BF2273" s="31">
        <f t="shared" si="7647"/>
        <v>0</v>
      </c>
      <c r="BG2273" s="31">
        <f t="shared" si="7648"/>
        <v>0</v>
      </c>
      <c r="BH2273" s="31">
        <f t="shared" si="7688"/>
        <v>70553</v>
      </c>
      <c r="BI2273" s="31">
        <f t="shared" si="7689"/>
        <v>0</v>
      </c>
      <c r="BJ2273" s="31">
        <f t="shared" si="7690"/>
        <v>0</v>
      </c>
      <c r="BK2273" s="31">
        <f t="shared" si="7649"/>
        <v>0</v>
      </c>
      <c r="BL2273" s="31">
        <f t="shared" si="7700"/>
        <v>0</v>
      </c>
      <c r="BM2273" s="31">
        <f t="shared" si="7651"/>
        <v>0</v>
      </c>
      <c r="BN2273" s="31">
        <f t="shared" si="7691"/>
        <v>70553</v>
      </c>
      <c r="BO2273" s="31">
        <f t="shared" si="7692"/>
        <v>0</v>
      </c>
      <c r="BP2273" s="31">
        <f t="shared" si="7693"/>
        <v>0</v>
      </c>
      <c r="BQ2273" s="31">
        <f t="shared" si="7652"/>
        <v>0</v>
      </c>
      <c r="BR2273" s="31">
        <f t="shared" si="7653"/>
        <v>0</v>
      </c>
      <c r="BS2273" s="31">
        <f t="shared" si="7694"/>
        <v>70553</v>
      </c>
      <c r="BT2273" s="31">
        <f t="shared" si="7695"/>
        <v>0</v>
      </c>
      <c r="BU2273" s="31">
        <f t="shared" si="7696"/>
        <v>0</v>
      </c>
      <c r="BV2273" s="31">
        <f t="shared" si="7654"/>
        <v>0</v>
      </c>
      <c r="BW2273" s="31">
        <f t="shared" si="7655"/>
        <v>0</v>
      </c>
      <c r="BX2273" s="31">
        <f t="shared" si="7697"/>
        <v>70553</v>
      </c>
      <c r="BY2273" s="31">
        <f t="shared" si="7698"/>
        <v>0</v>
      </c>
      <c r="BZ2273" s="31">
        <f t="shared" si="7699"/>
        <v>0</v>
      </c>
      <c r="CA2273" s="31">
        <f t="shared" si="7656"/>
        <v>-68386.800000000003</v>
      </c>
      <c r="CB2273" s="31">
        <f t="shared" si="7657"/>
        <v>40832.110999999997</v>
      </c>
      <c r="CC2273" s="31">
        <f t="shared" si="7658"/>
        <v>27554.688999999998</v>
      </c>
      <c r="CD2273" s="31">
        <f t="shared" si="7660"/>
        <v>2166.1999999999971</v>
      </c>
      <c r="CE2273" s="31">
        <f t="shared" si="7661"/>
        <v>40832.110999999997</v>
      </c>
      <c r="CF2273" s="31">
        <f t="shared" si="7662"/>
        <v>27554.688999999998</v>
      </c>
      <c r="CG2273" s="31">
        <f t="shared" si="7659"/>
        <v>0</v>
      </c>
      <c r="CH2273" s="24"/>
      <c r="CI2273" s="40"/>
      <c r="CO2273" s="1" t="s">
        <v>31</v>
      </c>
    </row>
    <row r="2274" ht="39.799999999999997">
      <c r="A2274" s="41" t="s">
        <v>1314</v>
      </c>
      <c r="B2274" s="17">
        <v>400</v>
      </c>
      <c r="C2274" s="16"/>
      <c r="D2274" s="16"/>
      <c r="E2274" s="39" t="s">
        <v>84</v>
      </c>
      <c r="F2274" s="31">
        <f t="shared" si="7619"/>
        <v>70553</v>
      </c>
      <c r="G2274" s="31">
        <f t="shared" si="7620"/>
        <v>0</v>
      </c>
      <c r="H2274" s="31">
        <f t="shared" si="7621"/>
        <v>0</v>
      </c>
      <c r="I2274" s="31">
        <f t="shared" si="7622"/>
        <v>0</v>
      </c>
      <c r="J2274" s="31">
        <f t="shared" si="7623"/>
        <v>0</v>
      </c>
      <c r="K2274" s="31">
        <f t="shared" si="7624"/>
        <v>0</v>
      </c>
      <c r="L2274" s="31">
        <f t="shared" si="7664"/>
        <v>70553</v>
      </c>
      <c r="M2274" s="31">
        <f t="shared" si="7665"/>
        <v>0</v>
      </c>
      <c r="N2274" s="31">
        <f t="shared" si="7666"/>
        <v>0</v>
      </c>
      <c r="O2274" s="31">
        <f t="shared" si="7625"/>
        <v>0</v>
      </c>
      <c r="P2274" s="31">
        <f t="shared" si="7626"/>
        <v>0</v>
      </c>
      <c r="Q2274" s="31">
        <f t="shared" si="7627"/>
        <v>0</v>
      </c>
      <c r="R2274" s="31">
        <f t="shared" si="7667"/>
        <v>70553</v>
      </c>
      <c r="S2274" s="31">
        <f t="shared" si="7668"/>
        <v>0</v>
      </c>
      <c r="T2274" s="31">
        <f t="shared" si="7669"/>
        <v>0</v>
      </c>
      <c r="U2274" s="31">
        <f t="shared" si="7628"/>
        <v>0</v>
      </c>
      <c r="V2274" s="31">
        <f t="shared" si="7629"/>
        <v>0</v>
      </c>
      <c r="W2274" s="31">
        <f t="shared" si="7630"/>
        <v>0</v>
      </c>
      <c r="X2274" s="31">
        <f t="shared" si="7670"/>
        <v>70553</v>
      </c>
      <c r="Y2274" s="31">
        <f t="shared" si="7671"/>
        <v>0</v>
      </c>
      <c r="Z2274" s="31">
        <f t="shared" si="7672"/>
        <v>0</v>
      </c>
      <c r="AA2274" s="31">
        <f t="shared" si="7631"/>
        <v>0</v>
      </c>
      <c r="AB2274" s="31">
        <f t="shared" si="7632"/>
        <v>0</v>
      </c>
      <c r="AC2274" s="31">
        <f t="shared" si="7633"/>
        <v>0</v>
      </c>
      <c r="AD2274" s="31">
        <f t="shared" si="7673"/>
        <v>70553</v>
      </c>
      <c r="AE2274" s="31">
        <f t="shared" si="7674"/>
        <v>0</v>
      </c>
      <c r="AF2274" s="31">
        <f t="shared" si="7675"/>
        <v>0</v>
      </c>
      <c r="AG2274" s="31">
        <f t="shared" si="7634"/>
        <v>0</v>
      </c>
      <c r="AH2274" s="31">
        <f t="shared" si="7635"/>
        <v>0</v>
      </c>
      <c r="AI2274" s="31">
        <f t="shared" si="7636"/>
        <v>0</v>
      </c>
      <c r="AJ2274" s="31">
        <f t="shared" si="7676"/>
        <v>70553</v>
      </c>
      <c r="AK2274" s="31">
        <f t="shared" si="7677"/>
        <v>0</v>
      </c>
      <c r="AL2274" s="31">
        <f t="shared" si="7678"/>
        <v>0</v>
      </c>
      <c r="AM2274" s="31">
        <f t="shared" si="7637"/>
        <v>0</v>
      </c>
      <c r="AN2274" s="31">
        <f t="shared" si="7638"/>
        <v>0</v>
      </c>
      <c r="AO2274" s="31">
        <f t="shared" si="7639"/>
        <v>0</v>
      </c>
      <c r="AP2274" s="31">
        <f t="shared" si="7679"/>
        <v>70553</v>
      </c>
      <c r="AQ2274" s="31">
        <f t="shared" si="7680"/>
        <v>0</v>
      </c>
      <c r="AR2274" s="31">
        <f t="shared" si="7681"/>
        <v>0</v>
      </c>
      <c r="AS2274" s="31">
        <f t="shared" si="7640"/>
        <v>0</v>
      </c>
      <c r="AT2274" s="31">
        <f t="shared" si="7641"/>
        <v>0</v>
      </c>
      <c r="AU2274" s="31">
        <f t="shared" si="7642"/>
        <v>0</v>
      </c>
      <c r="AV2274" s="31">
        <f t="shared" si="7682"/>
        <v>70553</v>
      </c>
      <c r="AW2274" s="31">
        <f t="shared" si="7683"/>
        <v>0</v>
      </c>
      <c r="AX2274" s="31">
        <f t="shared" si="7684"/>
        <v>0</v>
      </c>
      <c r="AY2274" s="31">
        <f t="shared" si="7663"/>
        <v>0</v>
      </c>
      <c r="AZ2274" s="31">
        <f t="shared" si="7644"/>
        <v>0</v>
      </c>
      <c r="BA2274" s="31">
        <f t="shared" si="7645"/>
        <v>0</v>
      </c>
      <c r="BB2274" s="31">
        <f t="shared" si="7685"/>
        <v>70553</v>
      </c>
      <c r="BC2274" s="31">
        <f t="shared" si="7686"/>
        <v>0</v>
      </c>
      <c r="BD2274" s="31">
        <f t="shared" si="7687"/>
        <v>0</v>
      </c>
      <c r="BE2274" s="31">
        <f t="shared" si="7646"/>
        <v>0</v>
      </c>
      <c r="BF2274" s="31">
        <f t="shared" si="7647"/>
        <v>0</v>
      </c>
      <c r="BG2274" s="31">
        <f t="shared" si="7648"/>
        <v>0</v>
      </c>
      <c r="BH2274" s="31">
        <f t="shared" si="7688"/>
        <v>70553</v>
      </c>
      <c r="BI2274" s="31">
        <f t="shared" si="7689"/>
        <v>0</v>
      </c>
      <c r="BJ2274" s="31">
        <f t="shared" si="7690"/>
        <v>0</v>
      </c>
      <c r="BK2274" s="31">
        <f t="shared" si="7649"/>
        <v>0</v>
      </c>
      <c r="BL2274" s="31">
        <f t="shared" si="7700"/>
        <v>0</v>
      </c>
      <c r="BM2274" s="31">
        <f t="shared" si="7651"/>
        <v>0</v>
      </c>
      <c r="BN2274" s="31">
        <f t="shared" si="7691"/>
        <v>70553</v>
      </c>
      <c r="BO2274" s="31">
        <f t="shared" si="7692"/>
        <v>0</v>
      </c>
      <c r="BP2274" s="31">
        <f t="shared" si="7693"/>
        <v>0</v>
      </c>
      <c r="BQ2274" s="31">
        <f t="shared" si="7652"/>
        <v>0</v>
      </c>
      <c r="BR2274" s="31">
        <f t="shared" si="7653"/>
        <v>0</v>
      </c>
      <c r="BS2274" s="31">
        <f t="shared" si="7694"/>
        <v>70553</v>
      </c>
      <c r="BT2274" s="31">
        <f t="shared" si="7695"/>
        <v>0</v>
      </c>
      <c r="BU2274" s="31">
        <f t="shared" si="7696"/>
        <v>0</v>
      </c>
      <c r="BV2274" s="31">
        <f t="shared" si="7654"/>
        <v>0</v>
      </c>
      <c r="BW2274" s="31">
        <f t="shared" si="7655"/>
        <v>0</v>
      </c>
      <c r="BX2274" s="31">
        <f t="shared" si="7697"/>
        <v>70553</v>
      </c>
      <c r="BY2274" s="31">
        <f t="shared" si="7698"/>
        <v>0</v>
      </c>
      <c r="BZ2274" s="31">
        <f t="shared" si="7699"/>
        <v>0</v>
      </c>
      <c r="CA2274" s="31">
        <f t="shared" si="7656"/>
        <v>-68386.800000000003</v>
      </c>
      <c r="CB2274" s="31">
        <f t="shared" si="7657"/>
        <v>40832.110999999997</v>
      </c>
      <c r="CC2274" s="31">
        <f t="shared" si="7658"/>
        <v>27554.688999999998</v>
      </c>
      <c r="CD2274" s="31">
        <f t="shared" si="7660"/>
        <v>2166.1999999999971</v>
      </c>
      <c r="CE2274" s="31">
        <f t="shared" si="7661"/>
        <v>40832.110999999997</v>
      </c>
      <c r="CF2274" s="31">
        <f t="shared" si="7662"/>
        <v>27554.688999999998</v>
      </c>
      <c r="CG2274" s="31">
        <f t="shared" si="7659"/>
        <v>0</v>
      </c>
      <c r="CH2274" s="24"/>
      <c r="CI2274" s="40"/>
      <c r="CM2274" s="1" t="s">
        <v>29</v>
      </c>
    </row>
    <row r="2275" ht="15">
      <c r="A2275" s="41" t="s">
        <v>1314</v>
      </c>
      <c r="B2275" s="17">
        <v>410</v>
      </c>
      <c r="C2275" s="16"/>
      <c r="D2275" s="16"/>
      <c r="E2275" s="39" t="s">
        <v>85</v>
      </c>
      <c r="F2275" s="31">
        <f t="shared" si="7619"/>
        <v>70553</v>
      </c>
      <c r="G2275" s="31">
        <f t="shared" si="7620"/>
        <v>0</v>
      </c>
      <c r="H2275" s="31">
        <f t="shared" si="7621"/>
        <v>0</v>
      </c>
      <c r="I2275" s="31">
        <f t="shared" si="7622"/>
        <v>0</v>
      </c>
      <c r="J2275" s="31">
        <f t="shared" si="7623"/>
        <v>0</v>
      </c>
      <c r="K2275" s="31">
        <f t="shared" si="7624"/>
        <v>0</v>
      </c>
      <c r="L2275" s="31">
        <f t="shared" si="7664"/>
        <v>70553</v>
      </c>
      <c r="M2275" s="31">
        <f t="shared" si="7665"/>
        <v>0</v>
      </c>
      <c r="N2275" s="31">
        <f t="shared" si="7666"/>
        <v>0</v>
      </c>
      <c r="O2275" s="31">
        <f t="shared" si="7625"/>
        <v>0</v>
      </c>
      <c r="P2275" s="31">
        <f t="shared" si="7626"/>
        <v>0</v>
      </c>
      <c r="Q2275" s="31">
        <f t="shared" si="7627"/>
        <v>0</v>
      </c>
      <c r="R2275" s="31">
        <f t="shared" si="7667"/>
        <v>70553</v>
      </c>
      <c r="S2275" s="31">
        <f t="shared" si="7668"/>
        <v>0</v>
      </c>
      <c r="T2275" s="31">
        <f t="shared" si="7669"/>
        <v>0</v>
      </c>
      <c r="U2275" s="31">
        <f t="shared" si="7628"/>
        <v>0</v>
      </c>
      <c r="V2275" s="31">
        <f t="shared" si="7629"/>
        <v>0</v>
      </c>
      <c r="W2275" s="31">
        <f t="shared" si="7630"/>
        <v>0</v>
      </c>
      <c r="X2275" s="31">
        <f t="shared" si="7670"/>
        <v>70553</v>
      </c>
      <c r="Y2275" s="31">
        <f t="shared" si="7671"/>
        <v>0</v>
      </c>
      <c r="Z2275" s="31">
        <f t="shared" si="7672"/>
        <v>0</v>
      </c>
      <c r="AA2275" s="31">
        <f t="shared" si="7631"/>
        <v>0</v>
      </c>
      <c r="AB2275" s="31">
        <f t="shared" si="7632"/>
        <v>0</v>
      </c>
      <c r="AC2275" s="31">
        <f t="shared" si="7633"/>
        <v>0</v>
      </c>
      <c r="AD2275" s="31">
        <f t="shared" si="7673"/>
        <v>70553</v>
      </c>
      <c r="AE2275" s="31">
        <f t="shared" si="7674"/>
        <v>0</v>
      </c>
      <c r="AF2275" s="31">
        <f t="shared" si="7675"/>
        <v>0</v>
      </c>
      <c r="AG2275" s="31">
        <f t="shared" si="7634"/>
        <v>0</v>
      </c>
      <c r="AH2275" s="31">
        <f t="shared" si="7635"/>
        <v>0</v>
      </c>
      <c r="AI2275" s="31">
        <f t="shared" si="7636"/>
        <v>0</v>
      </c>
      <c r="AJ2275" s="31">
        <f t="shared" si="7676"/>
        <v>70553</v>
      </c>
      <c r="AK2275" s="31">
        <f t="shared" si="7677"/>
        <v>0</v>
      </c>
      <c r="AL2275" s="31">
        <f t="shared" si="7678"/>
        <v>0</v>
      </c>
      <c r="AM2275" s="31">
        <f t="shared" si="7637"/>
        <v>0</v>
      </c>
      <c r="AN2275" s="31">
        <f t="shared" si="7638"/>
        <v>0</v>
      </c>
      <c r="AO2275" s="31">
        <f t="shared" si="7639"/>
        <v>0</v>
      </c>
      <c r="AP2275" s="31">
        <f t="shared" si="7679"/>
        <v>70553</v>
      </c>
      <c r="AQ2275" s="31">
        <f t="shared" si="7680"/>
        <v>0</v>
      </c>
      <c r="AR2275" s="31">
        <f t="shared" si="7681"/>
        <v>0</v>
      </c>
      <c r="AS2275" s="31">
        <f t="shared" si="7640"/>
        <v>0</v>
      </c>
      <c r="AT2275" s="31">
        <f t="shared" si="7641"/>
        <v>0</v>
      </c>
      <c r="AU2275" s="31">
        <f t="shared" si="7642"/>
        <v>0</v>
      </c>
      <c r="AV2275" s="31">
        <f t="shared" si="7682"/>
        <v>70553</v>
      </c>
      <c r="AW2275" s="31">
        <f t="shared" si="7683"/>
        <v>0</v>
      </c>
      <c r="AX2275" s="31">
        <f t="shared" si="7684"/>
        <v>0</v>
      </c>
      <c r="AY2275" s="31">
        <f t="shared" si="7663"/>
        <v>0</v>
      </c>
      <c r="AZ2275" s="31">
        <f t="shared" si="7644"/>
        <v>0</v>
      </c>
      <c r="BA2275" s="31">
        <f t="shared" si="7645"/>
        <v>0</v>
      </c>
      <c r="BB2275" s="31">
        <f t="shared" si="7685"/>
        <v>70553</v>
      </c>
      <c r="BC2275" s="31">
        <f t="shared" si="7686"/>
        <v>0</v>
      </c>
      <c r="BD2275" s="31">
        <f t="shared" si="7687"/>
        <v>0</v>
      </c>
      <c r="BE2275" s="31">
        <f t="shared" si="7646"/>
        <v>0</v>
      </c>
      <c r="BF2275" s="31">
        <f t="shared" si="7647"/>
        <v>0</v>
      </c>
      <c r="BG2275" s="31">
        <f t="shared" si="7648"/>
        <v>0</v>
      </c>
      <c r="BH2275" s="31">
        <f t="shared" si="7688"/>
        <v>70553</v>
      </c>
      <c r="BI2275" s="31">
        <f t="shared" si="7689"/>
        <v>0</v>
      </c>
      <c r="BJ2275" s="31">
        <f t="shared" si="7690"/>
        <v>0</v>
      </c>
      <c r="BK2275" s="31">
        <f t="shared" si="7649"/>
        <v>0</v>
      </c>
      <c r="BL2275" s="31">
        <f t="shared" si="7700"/>
        <v>0</v>
      </c>
      <c r="BM2275" s="31">
        <f t="shared" si="7651"/>
        <v>0</v>
      </c>
      <c r="BN2275" s="31">
        <f t="shared" si="7691"/>
        <v>70553</v>
      </c>
      <c r="BO2275" s="31">
        <f t="shared" si="7692"/>
        <v>0</v>
      </c>
      <c r="BP2275" s="31">
        <f t="shared" si="7693"/>
        <v>0</v>
      </c>
      <c r="BQ2275" s="31">
        <f t="shared" si="7652"/>
        <v>0</v>
      </c>
      <c r="BR2275" s="31">
        <f t="shared" si="7653"/>
        <v>0</v>
      </c>
      <c r="BS2275" s="31">
        <f t="shared" si="7694"/>
        <v>70553</v>
      </c>
      <c r="BT2275" s="31">
        <f t="shared" si="7695"/>
        <v>0</v>
      </c>
      <c r="BU2275" s="31">
        <f t="shared" si="7696"/>
        <v>0</v>
      </c>
      <c r="BV2275" s="31">
        <f t="shared" si="7654"/>
        <v>0</v>
      </c>
      <c r="BW2275" s="31">
        <f t="shared" si="7655"/>
        <v>0</v>
      </c>
      <c r="BX2275" s="31">
        <f t="shared" si="7697"/>
        <v>70553</v>
      </c>
      <c r="BY2275" s="31">
        <f t="shared" si="7698"/>
        <v>0</v>
      </c>
      <c r="BZ2275" s="31">
        <f t="shared" si="7699"/>
        <v>0</v>
      </c>
      <c r="CA2275" s="31">
        <f t="shared" si="7656"/>
        <v>-68386.800000000003</v>
      </c>
      <c r="CB2275" s="31">
        <f t="shared" si="7657"/>
        <v>40832.110999999997</v>
      </c>
      <c r="CC2275" s="31">
        <f t="shared" si="7658"/>
        <v>27554.688999999998</v>
      </c>
      <c r="CD2275" s="31">
        <f t="shared" si="7660"/>
        <v>2166.1999999999971</v>
      </c>
      <c r="CE2275" s="31">
        <f t="shared" si="7661"/>
        <v>40832.110999999997</v>
      </c>
      <c r="CF2275" s="31">
        <f t="shared" si="7662"/>
        <v>27554.688999999998</v>
      </c>
      <c r="CG2275" s="31">
        <f t="shared" si="7659"/>
        <v>0</v>
      </c>
      <c r="CH2275" s="24"/>
      <c r="CI2275" s="40"/>
      <c r="CN2275" s="1" t="s">
        <v>30</v>
      </c>
    </row>
    <row r="2276" ht="15">
      <c r="A2276" s="41" t="s">
        <v>1314</v>
      </c>
      <c r="B2276" s="17">
        <v>410</v>
      </c>
      <c r="C2276" s="16" t="s">
        <v>395</v>
      </c>
      <c r="D2276" s="16" t="s">
        <v>105</v>
      </c>
      <c r="E2276" s="39" t="s">
        <v>681</v>
      </c>
      <c r="F2276" s="31">
        <v>70553</v>
      </c>
      <c r="G2276" s="31"/>
      <c r="H2276" s="31"/>
      <c r="I2276" s="31"/>
      <c r="J2276" s="31"/>
      <c r="K2276" s="31"/>
      <c r="L2276" s="31">
        <f t="shared" si="7664"/>
        <v>70553</v>
      </c>
      <c r="M2276" s="31">
        <f t="shared" si="7665"/>
        <v>0</v>
      </c>
      <c r="N2276" s="31">
        <f t="shared" si="7666"/>
        <v>0</v>
      </c>
      <c r="O2276" s="31"/>
      <c r="P2276" s="31"/>
      <c r="Q2276" s="31"/>
      <c r="R2276" s="31">
        <f t="shared" si="7667"/>
        <v>70553</v>
      </c>
      <c r="S2276" s="31">
        <f t="shared" si="7668"/>
        <v>0</v>
      </c>
      <c r="T2276" s="31">
        <f t="shared" si="7669"/>
        <v>0</v>
      </c>
      <c r="U2276" s="31"/>
      <c r="V2276" s="31"/>
      <c r="W2276" s="31"/>
      <c r="X2276" s="31">
        <f t="shared" si="7670"/>
        <v>70553</v>
      </c>
      <c r="Y2276" s="31">
        <f t="shared" si="7671"/>
        <v>0</v>
      </c>
      <c r="Z2276" s="31">
        <f t="shared" si="7672"/>
        <v>0</v>
      </c>
      <c r="AA2276" s="31"/>
      <c r="AB2276" s="31"/>
      <c r="AC2276" s="31"/>
      <c r="AD2276" s="31">
        <f t="shared" si="7673"/>
        <v>70553</v>
      </c>
      <c r="AE2276" s="31">
        <f t="shared" si="7674"/>
        <v>0</v>
      </c>
      <c r="AF2276" s="31">
        <f t="shared" si="7675"/>
        <v>0</v>
      </c>
      <c r="AG2276" s="31"/>
      <c r="AH2276" s="31"/>
      <c r="AI2276" s="31"/>
      <c r="AJ2276" s="31">
        <f t="shared" si="7676"/>
        <v>70553</v>
      </c>
      <c r="AK2276" s="31">
        <f t="shared" si="7677"/>
        <v>0</v>
      </c>
      <c r="AL2276" s="31">
        <f t="shared" si="7678"/>
        <v>0</v>
      </c>
      <c r="AM2276" s="31"/>
      <c r="AN2276" s="31"/>
      <c r="AO2276" s="31"/>
      <c r="AP2276" s="31">
        <f t="shared" si="7679"/>
        <v>70553</v>
      </c>
      <c r="AQ2276" s="31">
        <f t="shared" si="7680"/>
        <v>0</v>
      </c>
      <c r="AR2276" s="31">
        <f t="shared" si="7681"/>
        <v>0</v>
      </c>
      <c r="AS2276" s="31"/>
      <c r="AT2276" s="31"/>
      <c r="AU2276" s="31"/>
      <c r="AV2276" s="31">
        <f t="shared" si="7682"/>
        <v>70553</v>
      </c>
      <c r="AW2276" s="31">
        <f t="shared" si="7683"/>
        <v>0</v>
      </c>
      <c r="AX2276" s="31">
        <f t="shared" si="7684"/>
        <v>0</v>
      </c>
      <c r="AY2276" s="31"/>
      <c r="AZ2276" s="31"/>
      <c r="BA2276" s="31"/>
      <c r="BB2276" s="31">
        <f t="shared" si="7685"/>
        <v>70553</v>
      </c>
      <c r="BC2276" s="31">
        <f t="shared" si="7686"/>
        <v>0</v>
      </c>
      <c r="BD2276" s="31">
        <f t="shared" si="7687"/>
        <v>0</v>
      </c>
      <c r="BE2276" s="31"/>
      <c r="BF2276" s="31"/>
      <c r="BG2276" s="31"/>
      <c r="BH2276" s="31">
        <f t="shared" si="7688"/>
        <v>70553</v>
      </c>
      <c r="BI2276" s="31">
        <f t="shared" si="7689"/>
        <v>0</v>
      </c>
      <c r="BJ2276" s="31">
        <f t="shared" si="7690"/>
        <v>0</v>
      </c>
      <c r="BK2276" s="31"/>
      <c r="BL2276" s="31"/>
      <c r="BM2276" s="31"/>
      <c r="BN2276" s="31">
        <f t="shared" si="7691"/>
        <v>70553</v>
      </c>
      <c r="BO2276" s="31">
        <f t="shared" si="7692"/>
        <v>0</v>
      </c>
      <c r="BP2276" s="31">
        <f t="shared" si="7693"/>
        <v>0</v>
      </c>
      <c r="BQ2276" s="31"/>
      <c r="BR2276" s="31"/>
      <c r="BS2276" s="31">
        <f t="shared" si="7694"/>
        <v>70553</v>
      </c>
      <c r="BT2276" s="31">
        <f t="shared" si="7695"/>
        <v>0</v>
      </c>
      <c r="BU2276" s="31">
        <f t="shared" si="7696"/>
        <v>0</v>
      </c>
      <c r="BV2276" s="31"/>
      <c r="BW2276" s="31"/>
      <c r="BX2276" s="31">
        <f t="shared" si="7697"/>
        <v>70553</v>
      </c>
      <c r="BY2276" s="31">
        <f t="shared" si="7698"/>
        <v>0</v>
      </c>
      <c r="BZ2276" s="31">
        <f t="shared" si="7699"/>
        <v>0</v>
      </c>
      <c r="CA2276" s="31">
        <v>-68386.800000000003</v>
      </c>
      <c r="CB2276" s="31">
        <v>40832.110999999997</v>
      </c>
      <c r="CC2276" s="31">
        <v>27554.688999999998</v>
      </c>
      <c r="CD2276" s="31">
        <f t="shared" si="7660"/>
        <v>2166.1999999999971</v>
      </c>
      <c r="CE2276" s="31">
        <f t="shared" si="7661"/>
        <v>40832.110999999997</v>
      </c>
      <c r="CF2276" s="31">
        <f t="shared" si="7662"/>
        <v>27554.688999999998</v>
      </c>
      <c r="CG2276" s="31"/>
      <c r="CH2276" s="24"/>
      <c r="CI2276" s="40"/>
    </row>
    <row r="2277" ht="113.40000000000001" hidden="1">
      <c r="A2277" s="41" t="s">
        <v>1316</v>
      </c>
      <c r="B2277" s="41"/>
      <c r="C2277" s="41"/>
      <c r="D2277" s="41"/>
      <c r="E2277" s="39" t="s">
        <v>1317</v>
      </c>
      <c r="F2277" s="31">
        <f t="shared" ref="F2277:F2297" si="7701">F2278</f>
        <v>0</v>
      </c>
      <c r="G2277" s="31">
        <f t="shared" ref="G2277:G2297" si="7702">G2278</f>
        <v>0</v>
      </c>
      <c r="H2277" s="31">
        <f t="shared" ref="H2277:H2297" si="7703">H2278</f>
        <v>0</v>
      </c>
      <c r="I2277" s="31">
        <f t="shared" ref="I2277:I2297" si="7704">I2278</f>
        <v>0</v>
      </c>
      <c r="J2277" s="31">
        <f t="shared" ref="J2277:J2297" si="7705">J2278</f>
        <v>0</v>
      </c>
      <c r="K2277" s="31">
        <f t="shared" ref="K2277:K2297" si="7706">K2278</f>
        <v>0</v>
      </c>
      <c r="L2277" s="31">
        <f t="shared" si="7664"/>
        <v>0</v>
      </c>
      <c r="M2277" s="31">
        <f t="shared" si="7665"/>
        <v>0</v>
      </c>
      <c r="N2277" s="31">
        <f t="shared" si="7666"/>
        <v>0</v>
      </c>
      <c r="O2277" s="31">
        <f t="shared" ref="O2277:O2297" si="7707">O2278</f>
        <v>0</v>
      </c>
      <c r="P2277" s="31">
        <f t="shared" ref="P2277:P2297" si="7708">P2278</f>
        <v>0</v>
      </c>
      <c r="Q2277" s="31">
        <f t="shared" ref="Q2277:Q2297" si="7709">Q2278</f>
        <v>0</v>
      </c>
      <c r="R2277" s="31">
        <f t="shared" si="7667"/>
        <v>0</v>
      </c>
      <c r="S2277" s="31">
        <f t="shared" si="7668"/>
        <v>0</v>
      </c>
      <c r="T2277" s="31">
        <f t="shared" si="7669"/>
        <v>0</v>
      </c>
      <c r="U2277" s="31">
        <f t="shared" ref="U2277:U2297" si="7710">U2278</f>
        <v>0</v>
      </c>
      <c r="V2277" s="31">
        <f t="shared" ref="V2277:V2297" si="7711">V2278</f>
        <v>0</v>
      </c>
      <c r="W2277" s="31">
        <f t="shared" ref="W2277:W2297" si="7712">W2278</f>
        <v>0</v>
      </c>
      <c r="X2277" s="31">
        <f t="shared" si="7670"/>
        <v>0</v>
      </c>
      <c r="Y2277" s="31">
        <f t="shared" si="7671"/>
        <v>0</v>
      </c>
      <c r="Z2277" s="31">
        <f t="shared" si="7672"/>
        <v>0</v>
      </c>
      <c r="AA2277" s="31">
        <f t="shared" ref="AA2277:AA2297" si="7713">AA2278</f>
        <v>0</v>
      </c>
      <c r="AB2277" s="31">
        <f t="shared" ref="AB2277:AB2297" si="7714">AB2278</f>
        <v>0</v>
      </c>
      <c r="AC2277" s="31">
        <f t="shared" ref="AC2277:AC2297" si="7715">AC2278</f>
        <v>0</v>
      </c>
      <c r="AD2277" s="31">
        <f t="shared" si="7673"/>
        <v>0</v>
      </c>
      <c r="AE2277" s="31">
        <f t="shared" si="7674"/>
        <v>0</v>
      </c>
      <c r="AF2277" s="31">
        <f t="shared" si="7675"/>
        <v>0</v>
      </c>
      <c r="AG2277" s="31">
        <f t="shared" ref="AG2277:AG2297" si="7716">AG2278</f>
        <v>0</v>
      </c>
      <c r="AH2277" s="31">
        <f t="shared" ref="AH2277:AH2297" si="7717">AH2278</f>
        <v>0</v>
      </c>
      <c r="AI2277" s="31">
        <f t="shared" ref="AI2277:AI2297" si="7718">AI2278</f>
        <v>0</v>
      </c>
      <c r="AJ2277" s="31">
        <f t="shared" si="7676"/>
        <v>0</v>
      </c>
      <c r="AK2277" s="31">
        <f t="shared" si="7677"/>
        <v>0</v>
      </c>
      <c r="AL2277" s="31">
        <f t="shared" si="7678"/>
        <v>0</v>
      </c>
      <c r="AM2277" s="31">
        <f t="shared" ref="AM2277:AM2297" si="7719">AM2278</f>
        <v>0</v>
      </c>
      <c r="AN2277" s="31">
        <f t="shared" ref="AN2277:AN2297" si="7720">AN2278</f>
        <v>0</v>
      </c>
      <c r="AO2277" s="31">
        <f t="shared" ref="AO2277:AO2297" si="7721">AO2278</f>
        <v>0</v>
      </c>
      <c r="AP2277" s="31">
        <f t="shared" si="7679"/>
        <v>0</v>
      </c>
      <c r="AQ2277" s="31">
        <f t="shared" si="7680"/>
        <v>0</v>
      </c>
      <c r="AR2277" s="31">
        <f t="shared" si="7681"/>
        <v>0</v>
      </c>
      <c r="AS2277" s="31">
        <f t="shared" ref="AS2277:AS2297" si="7722">AS2278</f>
        <v>0</v>
      </c>
      <c r="AT2277" s="31">
        <f t="shared" ref="AT2277:AT2297" si="7723">AT2278</f>
        <v>0</v>
      </c>
      <c r="AU2277" s="31">
        <f t="shared" ref="AU2277:AU2297" si="7724">AU2278</f>
        <v>0</v>
      </c>
      <c r="AV2277" s="31">
        <f t="shared" si="7682"/>
        <v>0</v>
      </c>
      <c r="AW2277" s="31">
        <f t="shared" si="7683"/>
        <v>0</v>
      </c>
      <c r="AX2277" s="31">
        <f t="shared" si="7684"/>
        <v>0</v>
      </c>
      <c r="AY2277" s="31">
        <f t="shared" si="7663"/>
        <v>0</v>
      </c>
      <c r="AZ2277" s="31">
        <f t="shared" ref="AZ2277:AZ2297" si="7725">AZ2278</f>
        <v>0</v>
      </c>
      <c r="BA2277" s="31">
        <f t="shared" ref="BA2277:BA2297" si="7726">BA2278</f>
        <v>0</v>
      </c>
      <c r="BB2277" s="31">
        <f t="shared" si="7685"/>
        <v>0</v>
      </c>
      <c r="BC2277" s="31">
        <f t="shared" si="7686"/>
        <v>0</v>
      </c>
      <c r="BD2277" s="31">
        <f t="shared" si="7687"/>
        <v>0</v>
      </c>
      <c r="BE2277" s="31">
        <f t="shared" ref="BE2277:BE2297" si="7727">BE2278</f>
        <v>0</v>
      </c>
      <c r="BF2277" s="31">
        <f t="shared" ref="BF2277:BF2297" si="7728">BF2278</f>
        <v>0</v>
      </c>
      <c r="BG2277" s="31">
        <f t="shared" ref="BG2277:BG2297" si="7729">BG2278</f>
        <v>0</v>
      </c>
      <c r="BH2277" s="31">
        <f t="shared" si="7688"/>
        <v>0</v>
      </c>
      <c r="BI2277" s="31">
        <f t="shared" si="7689"/>
        <v>0</v>
      </c>
      <c r="BJ2277" s="31">
        <f t="shared" si="7690"/>
        <v>0</v>
      </c>
      <c r="BK2277" s="31">
        <f t="shared" ref="BK2277:BK2297" si="7730">BK2278</f>
        <v>0</v>
      </c>
      <c r="BL2277" s="31">
        <f t="shared" si="7700"/>
        <v>0</v>
      </c>
      <c r="BM2277" s="31">
        <f t="shared" ref="BM2277:BM2297" si="7731">BM2278</f>
        <v>0</v>
      </c>
      <c r="BN2277" s="31">
        <f t="shared" si="7691"/>
        <v>0</v>
      </c>
      <c r="BO2277" s="31">
        <f t="shared" si="7692"/>
        <v>0</v>
      </c>
      <c r="BP2277" s="31">
        <f t="shared" si="7693"/>
        <v>0</v>
      </c>
      <c r="BQ2277" s="31">
        <f t="shared" ref="BQ2277:BQ2297" si="7732">BQ2278</f>
        <v>0</v>
      </c>
      <c r="BR2277" s="31">
        <f t="shared" ref="BR2277:BR2297" si="7733">BR2278</f>
        <v>0</v>
      </c>
      <c r="BS2277" s="31">
        <f t="shared" si="7694"/>
        <v>0</v>
      </c>
      <c r="BT2277" s="31">
        <f t="shared" si="7695"/>
        <v>0</v>
      </c>
      <c r="BU2277" s="31">
        <f t="shared" si="7696"/>
        <v>0</v>
      </c>
      <c r="BV2277" s="31">
        <f t="shared" ref="BV2277:BV2297" si="7734">BV2278</f>
        <v>0</v>
      </c>
      <c r="BW2277" s="31">
        <f t="shared" ref="BW2277:BW2297" si="7735">BW2278</f>
        <v>0</v>
      </c>
      <c r="BX2277" s="31">
        <f t="shared" si="7697"/>
        <v>0</v>
      </c>
      <c r="BY2277" s="31">
        <f t="shared" si="7698"/>
        <v>0</v>
      </c>
      <c r="BZ2277" s="31">
        <f t="shared" si="7699"/>
        <v>0</v>
      </c>
      <c r="CA2277" s="31">
        <f t="shared" ref="CA2277:CA2297" si="7736">CA2278</f>
        <v>0</v>
      </c>
      <c r="CB2277" s="31">
        <f t="shared" ref="CB2277:CB2297" si="7737">CB2278</f>
        <v>0</v>
      </c>
      <c r="CC2277" s="31">
        <f t="shared" ref="CC2277:CC2297" si="7738">CC2278</f>
        <v>0</v>
      </c>
      <c r="CD2277" s="31">
        <f t="shared" si="7660"/>
        <v>0</v>
      </c>
      <c r="CE2277" s="31">
        <f t="shared" si="7661"/>
        <v>0</v>
      </c>
      <c r="CF2277" s="31">
        <f t="shared" si="7662"/>
        <v>0</v>
      </c>
      <c r="CG2277" s="31">
        <f t="shared" ref="CG2277:CG2297" si="7739">CG2278</f>
        <v>0</v>
      </c>
      <c r="CH2277" s="24">
        <v>0</v>
      </c>
      <c r="CI2277" s="40"/>
      <c r="CO2277" s="1" t="s">
        <v>31</v>
      </c>
    </row>
    <row r="2278" ht="39.799999999999997" hidden="1">
      <c r="A2278" s="41" t="s">
        <v>1316</v>
      </c>
      <c r="B2278" s="17">
        <v>400</v>
      </c>
      <c r="C2278" s="16"/>
      <c r="D2278" s="16"/>
      <c r="E2278" s="39" t="s">
        <v>84</v>
      </c>
      <c r="F2278" s="31">
        <f t="shared" si="7701"/>
        <v>0</v>
      </c>
      <c r="G2278" s="31">
        <f t="shared" si="7702"/>
        <v>0</v>
      </c>
      <c r="H2278" s="31">
        <f t="shared" si="7703"/>
        <v>0</v>
      </c>
      <c r="I2278" s="31">
        <f t="shared" si="7704"/>
        <v>0</v>
      </c>
      <c r="J2278" s="31">
        <f t="shared" si="7705"/>
        <v>0</v>
      </c>
      <c r="K2278" s="31">
        <f t="shared" si="7706"/>
        <v>0</v>
      </c>
      <c r="L2278" s="31">
        <f t="shared" si="7664"/>
        <v>0</v>
      </c>
      <c r="M2278" s="31">
        <f t="shared" si="7665"/>
        <v>0</v>
      </c>
      <c r="N2278" s="31">
        <f t="shared" si="7666"/>
        <v>0</v>
      </c>
      <c r="O2278" s="31">
        <f t="shared" si="7707"/>
        <v>0</v>
      </c>
      <c r="P2278" s="31">
        <f t="shared" si="7708"/>
        <v>0</v>
      </c>
      <c r="Q2278" s="31">
        <f t="shared" si="7709"/>
        <v>0</v>
      </c>
      <c r="R2278" s="31">
        <f t="shared" si="7667"/>
        <v>0</v>
      </c>
      <c r="S2278" s="31">
        <f t="shared" si="7668"/>
        <v>0</v>
      </c>
      <c r="T2278" s="31">
        <f t="shared" si="7669"/>
        <v>0</v>
      </c>
      <c r="U2278" s="31">
        <f t="shared" si="7710"/>
        <v>0</v>
      </c>
      <c r="V2278" s="31">
        <f t="shared" si="7711"/>
        <v>0</v>
      </c>
      <c r="W2278" s="31">
        <f t="shared" si="7712"/>
        <v>0</v>
      </c>
      <c r="X2278" s="31">
        <f t="shared" si="7670"/>
        <v>0</v>
      </c>
      <c r="Y2278" s="31">
        <f t="shared" si="7671"/>
        <v>0</v>
      </c>
      <c r="Z2278" s="31">
        <f t="shared" si="7672"/>
        <v>0</v>
      </c>
      <c r="AA2278" s="31">
        <f t="shared" si="7713"/>
        <v>0</v>
      </c>
      <c r="AB2278" s="31">
        <f t="shared" si="7714"/>
        <v>0</v>
      </c>
      <c r="AC2278" s="31">
        <f t="shared" si="7715"/>
        <v>0</v>
      </c>
      <c r="AD2278" s="31">
        <f t="shared" si="7673"/>
        <v>0</v>
      </c>
      <c r="AE2278" s="31">
        <f t="shared" si="7674"/>
        <v>0</v>
      </c>
      <c r="AF2278" s="31">
        <f t="shared" si="7675"/>
        <v>0</v>
      </c>
      <c r="AG2278" s="31">
        <f t="shared" si="7716"/>
        <v>0</v>
      </c>
      <c r="AH2278" s="31">
        <f t="shared" si="7717"/>
        <v>0</v>
      </c>
      <c r="AI2278" s="31">
        <f t="shared" si="7718"/>
        <v>0</v>
      </c>
      <c r="AJ2278" s="31">
        <f t="shared" si="7676"/>
        <v>0</v>
      </c>
      <c r="AK2278" s="31">
        <f t="shared" si="7677"/>
        <v>0</v>
      </c>
      <c r="AL2278" s="31">
        <f t="shared" si="7678"/>
        <v>0</v>
      </c>
      <c r="AM2278" s="31">
        <f t="shared" si="7719"/>
        <v>0</v>
      </c>
      <c r="AN2278" s="31">
        <f t="shared" si="7720"/>
        <v>0</v>
      </c>
      <c r="AO2278" s="31">
        <f t="shared" si="7721"/>
        <v>0</v>
      </c>
      <c r="AP2278" s="31">
        <f t="shared" si="7679"/>
        <v>0</v>
      </c>
      <c r="AQ2278" s="31">
        <f t="shared" si="7680"/>
        <v>0</v>
      </c>
      <c r="AR2278" s="31">
        <f t="shared" si="7681"/>
        <v>0</v>
      </c>
      <c r="AS2278" s="31">
        <f t="shared" si="7722"/>
        <v>0</v>
      </c>
      <c r="AT2278" s="31">
        <f t="shared" si="7723"/>
        <v>0</v>
      </c>
      <c r="AU2278" s="31">
        <f t="shared" si="7724"/>
        <v>0</v>
      </c>
      <c r="AV2278" s="31">
        <f t="shared" si="7682"/>
        <v>0</v>
      </c>
      <c r="AW2278" s="31">
        <f t="shared" si="7683"/>
        <v>0</v>
      </c>
      <c r="AX2278" s="31">
        <f t="shared" si="7684"/>
        <v>0</v>
      </c>
      <c r="AY2278" s="31">
        <f t="shared" si="7663"/>
        <v>0</v>
      </c>
      <c r="AZ2278" s="31">
        <f t="shared" si="7725"/>
        <v>0</v>
      </c>
      <c r="BA2278" s="31">
        <f t="shared" si="7726"/>
        <v>0</v>
      </c>
      <c r="BB2278" s="31">
        <f t="shared" si="7685"/>
        <v>0</v>
      </c>
      <c r="BC2278" s="31">
        <f t="shared" si="7686"/>
        <v>0</v>
      </c>
      <c r="BD2278" s="31">
        <f t="shared" si="7687"/>
        <v>0</v>
      </c>
      <c r="BE2278" s="31">
        <f t="shared" si="7727"/>
        <v>0</v>
      </c>
      <c r="BF2278" s="31">
        <f t="shared" si="7728"/>
        <v>0</v>
      </c>
      <c r="BG2278" s="31">
        <f t="shared" si="7729"/>
        <v>0</v>
      </c>
      <c r="BH2278" s="31">
        <f t="shared" si="7688"/>
        <v>0</v>
      </c>
      <c r="BI2278" s="31">
        <f t="shared" si="7689"/>
        <v>0</v>
      </c>
      <c r="BJ2278" s="31">
        <f t="shared" si="7690"/>
        <v>0</v>
      </c>
      <c r="BK2278" s="31">
        <f t="shared" si="7730"/>
        <v>0</v>
      </c>
      <c r="BL2278" s="31">
        <f t="shared" si="7700"/>
        <v>0</v>
      </c>
      <c r="BM2278" s="31">
        <f t="shared" si="7731"/>
        <v>0</v>
      </c>
      <c r="BN2278" s="31">
        <f t="shared" si="7691"/>
        <v>0</v>
      </c>
      <c r="BO2278" s="31">
        <f t="shared" si="7692"/>
        <v>0</v>
      </c>
      <c r="BP2278" s="31">
        <f t="shared" si="7693"/>
        <v>0</v>
      </c>
      <c r="BQ2278" s="31">
        <f t="shared" si="7732"/>
        <v>0</v>
      </c>
      <c r="BR2278" s="31">
        <f t="shared" si="7733"/>
        <v>0</v>
      </c>
      <c r="BS2278" s="31">
        <f t="shared" si="7694"/>
        <v>0</v>
      </c>
      <c r="BT2278" s="31">
        <f t="shared" si="7695"/>
        <v>0</v>
      </c>
      <c r="BU2278" s="31">
        <f t="shared" si="7696"/>
        <v>0</v>
      </c>
      <c r="BV2278" s="31">
        <f t="shared" si="7734"/>
        <v>0</v>
      </c>
      <c r="BW2278" s="31">
        <f t="shared" si="7735"/>
        <v>0</v>
      </c>
      <c r="BX2278" s="31">
        <f t="shared" si="7697"/>
        <v>0</v>
      </c>
      <c r="BY2278" s="31">
        <f t="shared" si="7698"/>
        <v>0</v>
      </c>
      <c r="BZ2278" s="31">
        <f t="shared" si="7699"/>
        <v>0</v>
      </c>
      <c r="CA2278" s="31">
        <f t="shared" si="7736"/>
        <v>0</v>
      </c>
      <c r="CB2278" s="31">
        <f t="shared" si="7737"/>
        <v>0</v>
      </c>
      <c r="CC2278" s="31">
        <f t="shared" si="7738"/>
        <v>0</v>
      </c>
      <c r="CD2278" s="31">
        <f t="shared" si="7660"/>
        <v>0</v>
      </c>
      <c r="CE2278" s="31">
        <f t="shared" si="7661"/>
        <v>0</v>
      </c>
      <c r="CF2278" s="31">
        <f t="shared" si="7662"/>
        <v>0</v>
      </c>
      <c r="CG2278" s="31">
        <f t="shared" si="7739"/>
        <v>0</v>
      </c>
      <c r="CH2278" s="24">
        <v>0</v>
      </c>
      <c r="CI2278" s="40"/>
      <c r="CM2278" s="1" t="s">
        <v>29</v>
      </c>
    </row>
    <row r="2279" ht="15" hidden="1">
      <c r="A2279" s="41" t="s">
        <v>1316</v>
      </c>
      <c r="B2279" s="17">
        <v>410</v>
      </c>
      <c r="C2279" s="16"/>
      <c r="D2279" s="16"/>
      <c r="E2279" s="39" t="s">
        <v>85</v>
      </c>
      <c r="F2279" s="31">
        <f t="shared" si="7701"/>
        <v>0</v>
      </c>
      <c r="G2279" s="31">
        <f t="shared" si="7702"/>
        <v>0</v>
      </c>
      <c r="H2279" s="31">
        <f t="shared" si="7703"/>
        <v>0</v>
      </c>
      <c r="I2279" s="31">
        <f t="shared" si="7704"/>
        <v>0</v>
      </c>
      <c r="J2279" s="31">
        <f t="shared" si="7705"/>
        <v>0</v>
      </c>
      <c r="K2279" s="31">
        <f t="shared" si="7706"/>
        <v>0</v>
      </c>
      <c r="L2279" s="31">
        <f t="shared" si="7664"/>
        <v>0</v>
      </c>
      <c r="M2279" s="31">
        <f t="shared" si="7665"/>
        <v>0</v>
      </c>
      <c r="N2279" s="31">
        <f t="shared" si="7666"/>
        <v>0</v>
      </c>
      <c r="O2279" s="31">
        <f t="shared" si="7707"/>
        <v>0</v>
      </c>
      <c r="P2279" s="31">
        <f t="shared" si="7708"/>
        <v>0</v>
      </c>
      <c r="Q2279" s="31">
        <f t="shared" si="7709"/>
        <v>0</v>
      </c>
      <c r="R2279" s="31">
        <f t="shared" si="7667"/>
        <v>0</v>
      </c>
      <c r="S2279" s="31">
        <f t="shared" si="7668"/>
        <v>0</v>
      </c>
      <c r="T2279" s="31">
        <f t="shared" si="7669"/>
        <v>0</v>
      </c>
      <c r="U2279" s="31">
        <f t="shared" si="7710"/>
        <v>0</v>
      </c>
      <c r="V2279" s="31">
        <f t="shared" si="7711"/>
        <v>0</v>
      </c>
      <c r="W2279" s="31">
        <f t="shared" si="7712"/>
        <v>0</v>
      </c>
      <c r="X2279" s="31">
        <f t="shared" si="7670"/>
        <v>0</v>
      </c>
      <c r="Y2279" s="31">
        <f t="shared" si="7671"/>
        <v>0</v>
      </c>
      <c r="Z2279" s="31">
        <f t="shared" si="7672"/>
        <v>0</v>
      </c>
      <c r="AA2279" s="31">
        <f t="shared" si="7713"/>
        <v>0</v>
      </c>
      <c r="AB2279" s="31">
        <f t="shared" si="7714"/>
        <v>0</v>
      </c>
      <c r="AC2279" s="31">
        <f t="shared" si="7715"/>
        <v>0</v>
      </c>
      <c r="AD2279" s="31">
        <f t="shared" si="7673"/>
        <v>0</v>
      </c>
      <c r="AE2279" s="31">
        <f t="shared" si="7674"/>
        <v>0</v>
      </c>
      <c r="AF2279" s="31">
        <f t="shared" si="7675"/>
        <v>0</v>
      </c>
      <c r="AG2279" s="31">
        <f t="shared" si="7716"/>
        <v>0</v>
      </c>
      <c r="AH2279" s="31">
        <f t="shared" si="7717"/>
        <v>0</v>
      </c>
      <c r="AI2279" s="31">
        <f t="shared" si="7718"/>
        <v>0</v>
      </c>
      <c r="AJ2279" s="31">
        <f t="shared" si="7676"/>
        <v>0</v>
      </c>
      <c r="AK2279" s="31">
        <f t="shared" si="7677"/>
        <v>0</v>
      </c>
      <c r="AL2279" s="31">
        <f t="shared" si="7678"/>
        <v>0</v>
      </c>
      <c r="AM2279" s="31">
        <f t="shared" si="7719"/>
        <v>0</v>
      </c>
      <c r="AN2279" s="31">
        <f t="shared" si="7720"/>
        <v>0</v>
      </c>
      <c r="AO2279" s="31">
        <f t="shared" si="7721"/>
        <v>0</v>
      </c>
      <c r="AP2279" s="31">
        <f t="shared" si="7679"/>
        <v>0</v>
      </c>
      <c r="AQ2279" s="31">
        <f t="shared" si="7680"/>
        <v>0</v>
      </c>
      <c r="AR2279" s="31">
        <f t="shared" si="7681"/>
        <v>0</v>
      </c>
      <c r="AS2279" s="31">
        <f t="shared" si="7722"/>
        <v>0</v>
      </c>
      <c r="AT2279" s="31">
        <f t="shared" si="7723"/>
        <v>0</v>
      </c>
      <c r="AU2279" s="31">
        <f t="shared" si="7724"/>
        <v>0</v>
      </c>
      <c r="AV2279" s="31">
        <f t="shared" si="7682"/>
        <v>0</v>
      </c>
      <c r="AW2279" s="31">
        <f t="shared" si="7683"/>
        <v>0</v>
      </c>
      <c r="AX2279" s="31">
        <f t="shared" si="7684"/>
        <v>0</v>
      </c>
      <c r="AY2279" s="31">
        <f t="shared" si="7663"/>
        <v>0</v>
      </c>
      <c r="AZ2279" s="31">
        <f t="shared" si="7725"/>
        <v>0</v>
      </c>
      <c r="BA2279" s="31">
        <f t="shared" si="7726"/>
        <v>0</v>
      </c>
      <c r="BB2279" s="31">
        <f t="shared" si="7685"/>
        <v>0</v>
      </c>
      <c r="BC2279" s="31">
        <f t="shared" si="7686"/>
        <v>0</v>
      </c>
      <c r="BD2279" s="31">
        <f t="shared" si="7687"/>
        <v>0</v>
      </c>
      <c r="BE2279" s="31">
        <f t="shared" si="7727"/>
        <v>0</v>
      </c>
      <c r="BF2279" s="31">
        <f t="shared" si="7728"/>
        <v>0</v>
      </c>
      <c r="BG2279" s="31">
        <f t="shared" si="7729"/>
        <v>0</v>
      </c>
      <c r="BH2279" s="31">
        <f t="shared" si="7688"/>
        <v>0</v>
      </c>
      <c r="BI2279" s="31">
        <f t="shared" si="7689"/>
        <v>0</v>
      </c>
      <c r="BJ2279" s="31">
        <f t="shared" si="7690"/>
        <v>0</v>
      </c>
      <c r="BK2279" s="31">
        <f t="shared" si="7730"/>
        <v>0</v>
      </c>
      <c r="BL2279" s="31">
        <f t="shared" si="7700"/>
        <v>0</v>
      </c>
      <c r="BM2279" s="31">
        <f t="shared" si="7731"/>
        <v>0</v>
      </c>
      <c r="BN2279" s="31">
        <f t="shared" si="7691"/>
        <v>0</v>
      </c>
      <c r="BO2279" s="31">
        <f t="shared" si="7692"/>
        <v>0</v>
      </c>
      <c r="BP2279" s="31">
        <f t="shared" si="7693"/>
        <v>0</v>
      </c>
      <c r="BQ2279" s="31">
        <f t="shared" si="7732"/>
        <v>0</v>
      </c>
      <c r="BR2279" s="31">
        <f t="shared" si="7733"/>
        <v>0</v>
      </c>
      <c r="BS2279" s="31">
        <f t="shared" si="7694"/>
        <v>0</v>
      </c>
      <c r="BT2279" s="31">
        <f t="shared" si="7695"/>
        <v>0</v>
      </c>
      <c r="BU2279" s="31">
        <f t="shared" si="7696"/>
        <v>0</v>
      </c>
      <c r="BV2279" s="31">
        <f t="shared" si="7734"/>
        <v>0</v>
      </c>
      <c r="BW2279" s="31">
        <f t="shared" si="7735"/>
        <v>0</v>
      </c>
      <c r="BX2279" s="31">
        <f t="shared" si="7697"/>
        <v>0</v>
      </c>
      <c r="BY2279" s="31">
        <f t="shared" si="7698"/>
        <v>0</v>
      </c>
      <c r="BZ2279" s="31">
        <f t="shared" si="7699"/>
        <v>0</v>
      </c>
      <c r="CA2279" s="31">
        <f t="shared" si="7736"/>
        <v>0</v>
      </c>
      <c r="CB2279" s="31">
        <f t="shared" si="7737"/>
        <v>0</v>
      </c>
      <c r="CC2279" s="31">
        <f t="shared" si="7738"/>
        <v>0</v>
      </c>
      <c r="CD2279" s="31">
        <f t="shared" si="7660"/>
        <v>0</v>
      </c>
      <c r="CE2279" s="31">
        <f t="shared" si="7661"/>
        <v>0</v>
      </c>
      <c r="CF2279" s="31">
        <f t="shared" si="7662"/>
        <v>0</v>
      </c>
      <c r="CG2279" s="31">
        <f t="shared" si="7739"/>
        <v>0</v>
      </c>
      <c r="CH2279" s="24">
        <v>0</v>
      </c>
      <c r="CI2279" s="40"/>
      <c r="CN2279" s="1" t="s">
        <v>30</v>
      </c>
    </row>
    <row r="2280" ht="15" hidden="1">
      <c r="A2280" s="41" t="s">
        <v>1316</v>
      </c>
      <c r="B2280" s="17">
        <v>410</v>
      </c>
      <c r="C2280" s="16" t="s">
        <v>395</v>
      </c>
      <c r="D2280" s="16" t="s">
        <v>105</v>
      </c>
      <c r="E2280" s="39" t="s">
        <v>681</v>
      </c>
      <c r="F2280" s="31"/>
      <c r="G2280" s="31"/>
      <c r="H2280" s="31"/>
      <c r="I2280" s="31"/>
      <c r="J2280" s="31"/>
      <c r="K2280" s="31"/>
      <c r="L2280" s="31">
        <f t="shared" si="7664"/>
        <v>0</v>
      </c>
      <c r="M2280" s="31">
        <f t="shared" si="7665"/>
        <v>0</v>
      </c>
      <c r="N2280" s="31">
        <f t="shared" si="7666"/>
        <v>0</v>
      </c>
      <c r="O2280" s="31"/>
      <c r="P2280" s="31"/>
      <c r="Q2280" s="31"/>
      <c r="R2280" s="31">
        <f t="shared" si="7667"/>
        <v>0</v>
      </c>
      <c r="S2280" s="31">
        <f t="shared" si="7668"/>
        <v>0</v>
      </c>
      <c r="T2280" s="31">
        <f t="shared" si="7669"/>
        <v>0</v>
      </c>
      <c r="U2280" s="31"/>
      <c r="V2280" s="31"/>
      <c r="W2280" s="31"/>
      <c r="X2280" s="31">
        <f t="shared" si="7670"/>
        <v>0</v>
      </c>
      <c r="Y2280" s="31">
        <f t="shared" si="7671"/>
        <v>0</v>
      </c>
      <c r="Z2280" s="31">
        <f t="shared" si="7672"/>
        <v>0</v>
      </c>
      <c r="AA2280" s="31"/>
      <c r="AB2280" s="31"/>
      <c r="AC2280" s="31"/>
      <c r="AD2280" s="31">
        <f t="shared" si="7673"/>
        <v>0</v>
      </c>
      <c r="AE2280" s="31">
        <f t="shared" si="7674"/>
        <v>0</v>
      </c>
      <c r="AF2280" s="31">
        <f t="shared" si="7675"/>
        <v>0</v>
      </c>
      <c r="AG2280" s="31"/>
      <c r="AH2280" s="31"/>
      <c r="AI2280" s="31"/>
      <c r="AJ2280" s="31">
        <f t="shared" si="7676"/>
        <v>0</v>
      </c>
      <c r="AK2280" s="31">
        <f t="shared" si="7677"/>
        <v>0</v>
      </c>
      <c r="AL2280" s="31">
        <f t="shared" si="7678"/>
        <v>0</v>
      </c>
      <c r="AM2280" s="31"/>
      <c r="AN2280" s="31"/>
      <c r="AO2280" s="31"/>
      <c r="AP2280" s="31">
        <f t="shared" si="7679"/>
        <v>0</v>
      </c>
      <c r="AQ2280" s="31">
        <f t="shared" si="7680"/>
        <v>0</v>
      </c>
      <c r="AR2280" s="31">
        <f t="shared" si="7681"/>
        <v>0</v>
      </c>
      <c r="AS2280" s="31"/>
      <c r="AT2280" s="31"/>
      <c r="AU2280" s="31"/>
      <c r="AV2280" s="31">
        <f t="shared" si="7682"/>
        <v>0</v>
      </c>
      <c r="AW2280" s="31">
        <f t="shared" si="7683"/>
        <v>0</v>
      </c>
      <c r="AX2280" s="31">
        <f t="shared" si="7684"/>
        <v>0</v>
      </c>
      <c r="AY2280" s="31"/>
      <c r="AZ2280" s="31"/>
      <c r="BA2280" s="31"/>
      <c r="BB2280" s="31">
        <f t="shared" si="7685"/>
        <v>0</v>
      </c>
      <c r="BC2280" s="31">
        <f t="shared" si="7686"/>
        <v>0</v>
      </c>
      <c r="BD2280" s="31">
        <f t="shared" si="7687"/>
        <v>0</v>
      </c>
      <c r="BE2280" s="31"/>
      <c r="BF2280" s="31"/>
      <c r="BG2280" s="31"/>
      <c r="BH2280" s="31">
        <f t="shared" si="7688"/>
        <v>0</v>
      </c>
      <c r="BI2280" s="31">
        <f t="shared" si="7689"/>
        <v>0</v>
      </c>
      <c r="BJ2280" s="31">
        <f t="shared" si="7690"/>
        <v>0</v>
      </c>
      <c r="BK2280" s="31"/>
      <c r="BL2280" s="31"/>
      <c r="BM2280" s="31"/>
      <c r="BN2280" s="31">
        <f t="shared" si="7691"/>
        <v>0</v>
      </c>
      <c r="BO2280" s="31">
        <f t="shared" si="7692"/>
        <v>0</v>
      </c>
      <c r="BP2280" s="31">
        <f t="shared" si="7693"/>
        <v>0</v>
      </c>
      <c r="BQ2280" s="31"/>
      <c r="BR2280" s="31"/>
      <c r="BS2280" s="31">
        <f t="shared" si="7694"/>
        <v>0</v>
      </c>
      <c r="BT2280" s="31">
        <f t="shared" si="7695"/>
        <v>0</v>
      </c>
      <c r="BU2280" s="31">
        <f t="shared" si="7696"/>
        <v>0</v>
      </c>
      <c r="BV2280" s="31"/>
      <c r="BW2280" s="31"/>
      <c r="BX2280" s="31">
        <f t="shared" si="7697"/>
        <v>0</v>
      </c>
      <c r="BY2280" s="31">
        <f t="shared" si="7698"/>
        <v>0</v>
      </c>
      <c r="BZ2280" s="31">
        <f t="shared" si="7699"/>
        <v>0</v>
      </c>
      <c r="CA2280" s="31"/>
      <c r="CB2280" s="31"/>
      <c r="CC2280" s="31"/>
      <c r="CD2280" s="31">
        <f t="shared" si="7660"/>
        <v>0</v>
      </c>
      <c r="CE2280" s="31">
        <f t="shared" si="7661"/>
        <v>0</v>
      </c>
      <c r="CF2280" s="31">
        <f t="shared" si="7662"/>
        <v>0</v>
      </c>
      <c r="CG2280" s="31"/>
      <c r="CH2280" s="24">
        <v>0</v>
      </c>
      <c r="CI2280" s="40"/>
    </row>
    <row r="2281" ht="99.5" hidden="1">
      <c r="A2281" s="41" t="s">
        <v>1318</v>
      </c>
      <c r="B2281" s="41"/>
      <c r="C2281" s="39"/>
      <c r="D2281" s="16"/>
      <c r="E2281" s="39" t="s">
        <v>1319</v>
      </c>
      <c r="F2281" s="31">
        <f t="shared" si="7701"/>
        <v>0</v>
      </c>
      <c r="G2281" s="31">
        <f t="shared" si="7702"/>
        <v>0</v>
      </c>
      <c r="H2281" s="31">
        <f t="shared" si="7703"/>
        <v>0</v>
      </c>
      <c r="I2281" s="31">
        <f t="shared" si="7704"/>
        <v>0</v>
      </c>
      <c r="J2281" s="31">
        <f t="shared" si="7705"/>
        <v>0</v>
      </c>
      <c r="K2281" s="31">
        <f t="shared" si="7706"/>
        <v>0</v>
      </c>
      <c r="L2281" s="31">
        <f t="shared" si="7664"/>
        <v>0</v>
      </c>
      <c r="M2281" s="31">
        <f t="shared" si="7665"/>
        <v>0</v>
      </c>
      <c r="N2281" s="31">
        <f t="shared" si="7666"/>
        <v>0</v>
      </c>
      <c r="O2281" s="31">
        <f t="shared" si="7707"/>
        <v>0</v>
      </c>
      <c r="P2281" s="31">
        <f t="shared" si="7708"/>
        <v>0</v>
      </c>
      <c r="Q2281" s="31">
        <f t="shared" si="7709"/>
        <v>0</v>
      </c>
      <c r="R2281" s="31">
        <f t="shared" si="7667"/>
        <v>0</v>
      </c>
      <c r="S2281" s="31">
        <f t="shared" si="7668"/>
        <v>0</v>
      </c>
      <c r="T2281" s="31">
        <f t="shared" si="7669"/>
        <v>0</v>
      </c>
      <c r="U2281" s="31">
        <f t="shared" si="7710"/>
        <v>0</v>
      </c>
      <c r="V2281" s="31">
        <f t="shared" si="7711"/>
        <v>0</v>
      </c>
      <c r="W2281" s="31">
        <f t="shared" si="7712"/>
        <v>0</v>
      </c>
      <c r="X2281" s="31">
        <f t="shared" si="7670"/>
        <v>0</v>
      </c>
      <c r="Y2281" s="31">
        <f t="shared" si="7671"/>
        <v>0</v>
      </c>
      <c r="Z2281" s="31">
        <f t="shared" si="7672"/>
        <v>0</v>
      </c>
      <c r="AA2281" s="31">
        <f t="shared" si="7713"/>
        <v>0</v>
      </c>
      <c r="AB2281" s="31">
        <f t="shared" si="7714"/>
        <v>0</v>
      </c>
      <c r="AC2281" s="31">
        <f t="shared" si="7715"/>
        <v>0</v>
      </c>
      <c r="AD2281" s="31">
        <f t="shared" si="7673"/>
        <v>0</v>
      </c>
      <c r="AE2281" s="31">
        <f t="shared" si="7674"/>
        <v>0</v>
      </c>
      <c r="AF2281" s="31">
        <f t="shared" si="7675"/>
        <v>0</v>
      </c>
      <c r="AG2281" s="31">
        <f t="shared" si="7716"/>
        <v>0</v>
      </c>
      <c r="AH2281" s="31">
        <f t="shared" si="7717"/>
        <v>0</v>
      </c>
      <c r="AI2281" s="31">
        <f t="shared" si="7718"/>
        <v>0</v>
      </c>
      <c r="AJ2281" s="31">
        <f t="shared" si="7676"/>
        <v>0</v>
      </c>
      <c r="AK2281" s="31">
        <f t="shared" si="7677"/>
        <v>0</v>
      </c>
      <c r="AL2281" s="31">
        <f t="shared" si="7678"/>
        <v>0</v>
      </c>
      <c r="AM2281" s="31">
        <f t="shared" si="7719"/>
        <v>0</v>
      </c>
      <c r="AN2281" s="31">
        <f t="shared" si="7720"/>
        <v>0</v>
      </c>
      <c r="AO2281" s="31">
        <f t="shared" si="7721"/>
        <v>0</v>
      </c>
      <c r="AP2281" s="31">
        <f t="shared" si="7679"/>
        <v>0</v>
      </c>
      <c r="AQ2281" s="31">
        <f t="shared" si="7680"/>
        <v>0</v>
      </c>
      <c r="AR2281" s="31">
        <f t="shared" si="7681"/>
        <v>0</v>
      </c>
      <c r="AS2281" s="31">
        <f t="shared" si="7722"/>
        <v>0</v>
      </c>
      <c r="AT2281" s="31">
        <f t="shared" si="7723"/>
        <v>0</v>
      </c>
      <c r="AU2281" s="31">
        <f t="shared" si="7724"/>
        <v>0</v>
      </c>
      <c r="AV2281" s="31">
        <f t="shared" si="7682"/>
        <v>0</v>
      </c>
      <c r="AW2281" s="31">
        <f t="shared" si="7683"/>
        <v>0</v>
      </c>
      <c r="AX2281" s="31">
        <f t="shared" si="7684"/>
        <v>0</v>
      </c>
      <c r="AY2281" s="31">
        <f t="shared" si="7663"/>
        <v>0</v>
      </c>
      <c r="AZ2281" s="31">
        <f t="shared" si="7725"/>
        <v>0</v>
      </c>
      <c r="BA2281" s="31">
        <f t="shared" si="7726"/>
        <v>0</v>
      </c>
      <c r="BB2281" s="31">
        <f t="shared" si="7685"/>
        <v>0</v>
      </c>
      <c r="BC2281" s="31">
        <f t="shared" si="7686"/>
        <v>0</v>
      </c>
      <c r="BD2281" s="31">
        <f t="shared" si="7687"/>
        <v>0</v>
      </c>
      <c r="BE2281" s="31">
        <f t="shared" si="7727"/>
        <v>0</v>
      </c>
      <c r="BF2281" s="31">
        <f t="shared" si="7728"/>
        <v>0</v>
      </c>
      <c r="BG2281" s="31">
        <f t="shared" si="7729"/>
        <v>0</v>
      </c>
      <c r="BH2281" s="31">
        <f t="shared" si="7688"/>
        <v>0</v>
      </c>
      <c r="BI2281" s="31">
        <f t="shared" si="7689"/>
        <v>0</v>
      </c>
      <c r="BJ2281" s="31">
        <f t="shared" si="7690"/>
        <v>0</v>
      </c>
      <c r="BK2281" s="31">
        <f t="shared" si="7730"/>
        <v>0</v>
      </c>
      <c r="BL2281" s="31">
        <f t="shared" si="7700"/>
        <v>0</v>
      </c>
      <c r="BM2281" s="31">
        <f t="shared" si="7731"/>
        <v>0</v>
      </c>
      <c r="BN2281" s="31">
        <f t="shared" si="7691"/>
        <v>0</v>
      </c>
      <c r="BO2281" s="31">
        <f t="shared" si="7692"/>
        <v>0</v>
      </c>
      <c r="BP2281" s="31">
        <f t="shared" si="7693"/>
        <v>0</v>
      </c>
      <c r="BQ2281" s="31">
        <f t="shared" si="7732"/>
        <v>0</v>
      </c>
      <c r="BR2281" s="31">
        <f t="shared" si="7733"/>
        <v>0</v>
      </c>
      <c r="BS2281" s="31">
        <f t="shared" si="7694"/>
        <v>0</v>
      </c>
      <c r="BT2281" s="31">
        <f t="shared" si="7695"/>
        <v>0</v>
      </c>
      <c r="BU2281" s="31">
        <f t="shared" si="7696"/>
        <v>0</v>
      </c>
      <c r="BV2281" s="31">
        <f t="shared" si="7734"/>
        <v>0</v>
      </c>
      <c r="BW2281" s="31">
        <f t="shared" si="7735"/>
        <v>0</v>
      </c>
      <c r="BX2281" s="31">
        <f t="shared" si="7697"/>
        <v>0</v>
      </c>
      <c r="BY2281" s="31">
        <f t="shared" si="7698"/>
        <v>0</v>
      </c>
      <c r="BZ2281" s="31">
        <f t="shared" si="7699"/>
        <v>0</v>
      </c>
      <c r="CA2281" s="31">
        <f t="shared" si="7736"/>
        <v>0</v>
      </c>
      <c r="CB2281" s="31">
        <f t="shared" si="7737"/>
        <v>0</v>
      </c>
      <c r="CC2281" s="31">
        <f t="shared" si="7738"/>
        <v>0</v>
      </c>
      <c r="CD2281" s="31">
        <f t="shared" si="7660"/>
        <v>0</v>
      </c>
      <c r="CE2281" s="31">
        <f t="shared" si="7661"/>
        <v>0</v>
      </c>
      <c r="CF2281" s="31">
        <f t="shared" si="7662"/>
        <v>0</v>
      </c>
      <c r="CG2281" s="31">
        <f t="shared" si="7739"/>
        <v>0</v>
      </c>
      <c r="CH2281" s="24">
        <v>0</v>
      </c>
      <c r="CI2281" s="40"/>
      <c r="CO2281" s="1" t="s">
        <v>31</v>
      </c>
    </row>
    <row r="2282" ht="39.799999999999997" hidden="1">
      <c r="A2282" s="41" t="s">
        <v>1318</v>
      </c>
      <c r="B2282" s="17">
        <v>400</v>
      </c>
      <c r="C2282" s="16"/>
      <c r="D2282" s="16"/>
      <c r="E2282" s="39" t="s">
        <v>84</v>
      </c>
      <c r="F2282" s="31">
        <f t="shared" si="7701"/>
        <v>0</v>
      </c>
      <c r="G2282" s="31">
        <f t="shared" si="7702"/>
        <v>0</v>
      </c>
      <c r="H2282" s="31">
        <f t="shared" si="7703"/>
        <v>0</v>
      </c>
      <c r="I2282" s="31">
        <f t="shared" si="7704"/>
        <v>0</v>
      </c>
      <c r="J2282" s="31">
        <f t="shared" si="7705"/>
        <v>0</v>
      </c>
      <c r="K2282" s="31">
        <f t="shared" si="7706"/>
        <v>0</v>
      </c>
      <c r="L2282" s="31">
        <f t="shared" si="7664"/>
        <v>0</v>
      </c>
      <c r="M2282" s="31">
        <f t="shared" si="7665"/>
        <v>0</v>
      </c>
      <c r="N2282" s="31">
        <f t="shared" si="7666"/>
        <v>0</v>
      </c>
      <c r="O2282" s="31">
        <f t="shared" si="7707"/>
        <v>0</v>
      </c>
      <c r="P2282" s="31">
        <f t="shared" si="7708"/>
        <v>0</v>
      </c>
      <c r="Q2282" s="31">
        <f t="shared" si="7709"/>
        <v>0</v>
      </c>
      <c r="R2282" s="31">
        <f t="shared" si="7667"/>
        <v>0</v>
      </c>
      <c r="S2282" s="31">
        <f t="shared" si="7668"/>
        <v>0</v>
      </c>
      <c r="T2282" s="31">
        <f t="shared" si="7669"/>
        <v>0</v>
      </c>
      <c r="U2282" s="31">
        <f t="shared" si="7710"/>
        <v>0</v>
      </c>
      <c r="V2282" s="31">
        <f t="shared" si="7711"/>
        <v>0</v>
      </c>
      <c r="W2282" s="31">
        <f t="shared" si="7712"/>
        <v>0</v>
      </c>
      <c r="X2282" s="31">
        <f t="shared" si="7670"/>
        <v>0</v>
      </c>
      <c r="Y2282" s="31">
        <f t="shared" si="7671"/>
        <v>0</v>
      </c>
      <c r="Z2282" s="31">
        <f t="shared" si="7672"/>
        <v>0</v>
      </c>
      <c r="AA2282" s="31">
        <f t="shared" si="7713"/>
        <v>0</v>
      </c>
      <c r="AB2282" s="31">
        <f t="shared" si="7714"/>
        <v>0</v>
      </c>
      <c r="AC2282" s="31">
        <f t="shared" si="7715"/>
        <v>0</v>
      </c>
      <c r="AD2282" s="31">
        <f t="shared" si="7673"/>
        <v>0</v>
      </c>
      <c r="AE2282" s="31">
        <f t="shared" si="7674"/>
        <v>0</v>
      </c>
      <c r="AF2282" s="31">
        <f t="shared" si="7675"/>
        <v>0</v>
      </c>
      <c r="AG2282" s="31">
        <f t="shared" si="7716"/>
        <v>0</v>
      </c>
      <c r="AH2282" s="31">
        <f t="shared" si="7717"/>
        <v>0</v>
      </c>
      <c r="AI2282" s="31">
        <f t="shared" si="7718"/>
        <v>0</v>
      </c>
      <c r="AJ2282" s="31">
        <f t="shared" si="7676"/>
        <v>0</v>
      </c>
      <c r="AK2282" s="31">
        <f t="shared" si="7677"/>
        <v>0</v>
      </c>
      <c r="AL2282" s="31">
        <f t="shared" si="7678"/>
        <v>0</v>
      </c>
      <c r="AM2282" s="31">
        <f t="shared" si="7719"/>
        <v>0</v>
      </c>
      <c r="AN2282" s="31">
        <f t="shared" si="7720"/>
        <v>0</v>
      </c>
      <c r="AO2282" s="31">
        <f t="shared" si="7721"/>
        <v>0</v>
      </c>
      <c r="AP2282" s="31">
        <f t="shared" si="7679"/>
        <v>0</v>
      </c>
      <c r="AQ2282" s="31">
        <f t="shared" si="7680"/>
        <v>0</v>
      </c>
      <c r="AR2282" s="31">
        <f t="shared" si="7681"/>
        <v>0</v>
      </c>
      <c r="AS2282" s="31">
        <f t="shared" si="7722"/>
        <v>0</v>
      </c>
      <c r="AT2282" s="31">
        <f t="shared" si="7723"/>
        <v>0</v>
      </c>
      <c r="AU2282" s="31">
        <f t="shared" si="7724"/>
        <v>0</v>
      </c>
      <c r="AV2282" s="31">
        <f t="shared" si="7682"/>
        <v>0</v>
      </c>
      <c r="AW2282" s="31">
        <f t="shared" si="7683"/>
        <v>0</v>
      </c>
      <c r="AX2282" s="31">
        <f t="shared" si="7684"/>
        <v>0</v>
      </c>
      <c r="AY2282" s="31">
        <f t="shared" si="7663"/>
        <v>0</v>
      </c>
      <c r="AZ2282" s="31">
        <f t="shared" si="7725"/>
        <v>0</v>
      </c>
      <c r="BA2282" s="31">
        <f t="shared" si="7726"/>
        <v>0</v>
      </c>
      <c r="BB2282" s="31">
        <f t="shared" si="7685"/>
        <v>0</v>
      </c>
      <c r="BC2282" s="31">
        <f t="shared" si="7686"/>
        <v>0</v>
      </c>
      <c r="BD2282" s="31">
        <f t="shared" si="7687"/>
        <v>0</v>
      </c>
      <c r="BE2282" s="31">
        <f t="shared" si="7727"/>
        <v>0</v>
      </c>
      <c r="BF2282" s="31">
        <f t="shared" si="7728"/>
        <v>0</v>
      </c>
      <c r="BG2282" s="31">
        <f t="shared" si="7729"/>
        <v>0</v>
      </c>
      <c r="BH2282" s="31">
        <f t="shared" si="7688"/>
        <v>0</v>
      </c>
      <c r="BI2282" s="31">
        <f t="shared" si="7689"/>
        <v>0</v>
      </c>
      <c r="BJ2282" s="31">
        <f t="shared" si="7690"/>
        <v>0</v>
      </c>
      <c r="BK2282" s="31">
        <f t="shared" si="7730"/>
        <v>0</v>
      </c>
      <c r="BL2282" s="31">
        <f t="shared" si="7700"/>
        <v>0</v>
      </c>
      <c r="BM2282" s="31">
        <f t="shared" si="7731"/>
        <v>0</v>
      </c>
      <c r="BN2282" s="31">
        <f t="shared" si="7691"/>
        <v>0</v>
      </c>
      <c r="BO2282" s="31">
        <f t="shared" si="7692"/>
        <v>0</v>
      </c>
      <c r="BP2282" s="31">
        <f t="shared" si="7693"/>
        <v>0</v>
      </c>
      <c r="BQ2282" s="31">
        <f t="shared" si="7732"/>
        <v>0</v>
      </c>
      <c r="BR2282" s="31">
        <f t="shared" si="7733"/>
        <v>0</v>
      </c>
      <c r="BS2282" s="31">
        <f t="shared" si="7694"/>
        <v>0</v>
      </c>
      <c r="BT2282" s="31">
        <f t="shared" si="7695"/>
        <v>0</v>
      </c>
      <c r="BU2282" s="31">
        <f t="shared" si="7696"/>
        <v>0</v>
      </c>
      <c r="BV2282" s="31">
        <f t="shared" si="7734"/>
        <v>0</v>
      </c>
      <c r="BW2282" s="31">
        <f t="shared" si="7735"/>
        <v>0</v>
      </c>
      <c r="BX2282" s="31">
        <f t="shared" si="7697"/>
        <v>0</v>
      </c>
      <c r="BY2282" s="31">
        <f t="shared" si="7698"/>
        <v>0</v>
      </c>
      <c r="BZ2282" s="31">
        <f t="shared" si="7699"/>
        <v>0</v>
      </c>
      <c r="CA2282" s="31">
        <f t="shared" si="7736"/>
        <v>0</v>
      </c>
      <c r="CB2282" s="31">
        <f t="shared" si="7737"/>
        <v>0</v>
      </c>
      <c r="CC2282" s="31">
        <f t="shared" si="7738"/>
        <v>0</v>
      </c>
      <c r="CD2282" s="31">
        <f t="shared" si="7660"/>
        <v>0</v>
      </c>
      <c r="CE2282" s="31">
        <f t="shared" si="7661"/>
        <v>0</v>
      </c>
      <c r="CF2282" s="31">
        <f t="shared" si="7662"/>
        <v>0</v>
      </c>
      <c r="CG2282" s="31">
        <f t="shared" si="7739"/>
        <v>0</v>
      </c>
      <c r="CH2282" s="24">
        <v>0</v>
      </c>
      <c r="CI2282" s="40"/>
      <c r="CM2282" s="1" t="s">
        <v>29</v>
      </c>
    </row>
    <row r="2283" ht="15" hidden="1">
      <c r="A2283" s="41" t="s">
        <v>1318</v>
      </c>
      <c r="B2283" s="17">
        <v>410</v>
      </c>
      <c r="C2283" s="16"/>
      <c r="D2283" s="16"/>
      <c r="E2283" s="39" t="s">
        <v>85</v>
      </c>
      <c r="F2283" s="31">
        <f t="shared" si="7701"/>
        <v>0</v>
      </c>
      <c r="G2283" s="31">
        <f t="shared" si="7702"/>
        <v>0</v>
      </c>
      <c r="H2283" s="31">
        <f t="shared" si="7703"/>
        <v>0</v>
      </c>
      <c r="I2283" s="31">
        <f t="shared" si="7704"/>
        <v>0</v>
      </c>
      <c r="J2283" s="31">
        <f t="shared" si="7705"/>
        <v>0</v>
      </c>
      <c r="K2283" s="31">
        <f t="shared" si="7706"/>
        <v>0</v>
      </c>
      <c r="L2283" s="31">
        <f t="shared" si="7664"/>
        <v>0</v>
      </c>
      <c r="M2283" s="31">
        <f t="shared" si="7665"/>
        <v>0</v>
      </c>
      <c r="N2283" s="31">
        <f t="shared" si="7666"/>
        <v>0</v>
      </c>
      <c r="O2283" s="31">
        <f t="shared" si="7707"/>
        <v>0</v>
      </c>
      <c r="P2283" s="31">
        <f t="shared" si="7708"/>
        <v>0</v>
      </c>
      <c r="Q2283" s="31">
        <f t="shared" si="7709"/>
        <v>0</v>
      </c>
      <c r="R2283" s="31">
        <f t="shared" si="7667"/>
        <v>0</v>
      </c>
      <c r="S2283" s="31">
        <f t="shared" si="7668"/>
        <v>0</v>
      </c>
      <c r="T2283" s="31">
        <f t="shared" si="7669"/>
        <v>0</v>
      </c>
      <c r="U2283" s="31">
        <f t="shared" si="7710"/>
        <v>0</v>
      </c>
      <c r="V2283" s="31">
        <f t="shared" si="7711"/>
        <v>0</v>
      </c>
      <c r="W2283" s="31">
        <f t="shared" si="7712"/>
        <v>0</v>
      </c>
      <c r="X2283" s="31">
        <f t="shared" si="7670"/>
        <v>0</v>
      </c>
      <c r="Y2283" s="31">
        <f t="shared" si="7671"/>
        <v>0</v>
      </c>
      <c r="Z2283" s="31">
        <f t="shared" si="7672"/>
        <v>0</v>
      </c>
      <c r="AA2283" s="31">
        <f t="shared" si="7713"/>
        <v>0</v>
      </c>
      <c r="AB2283" s="31">
        <f t="shared" si="7714"/>
        <v>0</v>
      </c>
      <c r="AC2283" s="31">
        <f t="shared" si="7715"/>
        <v>0</v>
      </c>
      <c r="AD2283" s="31">
        <f t="shared" si="7673"/>
        <v>0</v>
      </c>
      <c r="AE2283" s="31">
        <f t="shared" si="7674"/>
        <v>0</v>
      </c>
      <c r="AF2283" s="31">
        <f t="shared" si="7675"/>
        <v>0</v>
      </c>
      <c r="AG2283" s="31">
        <f t="shared" si="7716"/>
        <v>0</v>
      </c>
      <c r="AH2283" s="31">
        <f t="shared" si="7717"/>
        <v>0</v>
      </c>
      <c r="AI2283" s="31">
        <f t="shared" si="7718"/>
        <v>0</v>
      </c>
      <c r="AJ2283" s="31">
        <f t="shared" si="7676"/>
        <v>0</v>
      </c>
      <c r="AK2283" s="31">
        <f t="shared" si="7677"/>
        <v>0</v>
      </c>
      <c r="AL2283" s="31">
        <f t="shared" si="7678"/>
        <v>0</v>
      </c>
      <c r="AM2283" s="31">
        <f t="shared" si="7719"/>
        <v>0</v>
      </c>
      <c r="AN2283" s="31">
        <f t="shared" si="7720"/>
        <v>0</v>
      </c>
      <c r="AO2283" s="31">
        <f t="shared" si="7721"/>
        <v>0</v>
      </c>
      <c r="AP2283" s="31">
        <f t="shared" si="7679"/>
        <v>0</v>
      </c>
      <c r="AQ2283" s="31">
        <f t="shared" si="7680"/>
        <v>0</v>
      </c>
      <c r="AR2283" s="31">
        <f t="shared" si="7681"/>
        <v>0</v>
      </c>
      <c r="AS2283" s="31">
        <f t="shared" si="7722"/>
        <v>0</v>
      </c>
      <c r="AT2283" s="31">
        <f t="shared" si="7723"/>
        <v>0</v>
      </c>
      <c r="AU2283" s="31">
        <f t="shared" si="7724"/>
        <v>0</v>
      </c>
      <c r="AV2283" s="31">
        <f t="shared" si="7682"/>
        <v>0</v>
      </c>
      <c r="AW2283" s="31">
        <f t="shared" si="7683"/>
        <v>0</v>
      </c>
      <c r="AX2283" s="31">
        <f t="shared" si="7684"/>
        <v>0</v>
      </c>
      <c r="AY2283" s="31">
        <f t="shared" si="7663"/>
        <v>0</v>
      </c>
      <c r="AZ2283" s="31">
        <f t="shared" si="7725"/>
        <v>0</v>
      </c>
      <c r="BA2283" s="31">
        <f t="shared" si="7726"/>
        <v>0</v>
      </c>
      <c r="BB2283" s="31">
        <f t="shared" si="7685"/>
        <v>0</v>
      </c>
      <c r="BC2283" s="31">
        <f t="shared" si="7686"/>
        <v>0</v>
      </c>
      <c r="BD2283" s="31">
        <f t="shared" si="7687"/>
        <v>0</v>
      </c>
      <c r="BE2283" s="31">
        <f t="shared" si="7727"/>
        <v>0</v>
      </c>
      <c r="BF2283" s="31">
        <f t="shared" si="7728"/>
        <v>0</v>
      </c>
      <c r="BG2283" s="31">
        <f t="shared" si="7729"/>
        <v>0</v>
      </c>
      <c r="BH2283" s="31">
        <f t="shared" si="7688"/>
        <v>0</v>
      </c>
      <c r="BI2283" s="31">
        <f t="shared" si="7689"/>
        <v>0</v>
      </c>
      <c r="BJ2283" s="31">
        <f t="shared" si="7690"/>
        <v>0</v>
      </c>
      <c r="BK2283" s="31">
        <f t="shared" si="7730"/>
        <v>0</v>
      </c>
      <c r="BL2283" s="31">
        <f t="shared" si="7700"/>
        <v>0</v>
      </c>
      <c r="BM2283" s="31">
        <f t="shared" si="7731"/>
        <v>0</v>
      </c>
      <c r="BN2283" s="31">
        <f t="shared" si="7691"/>
        <v>0</v>
      </c>
      <c r="BO2283" s="31">
        <f t="shared" si="7692"/>
        <v>0</v>
      </c>
      <c r="BP2283" s="31">
        <f t="shared" si="7693"/>
        <v>0</v>
      </c>
      <c r="BQ2283" s="31">
        <f t="shared" si="7732"/>
        <v>0</v>
      </c>
      <c r="BR2283" s="31">
        <f t="shared" si="7733"/>
        <v>0</v>
      </c>
      <c r="BS2283" s="31">
        <f t="shared" si="7694"/>
        <v>0</v>
      </c>
      <c r="BT2283" s="31">
        <f t="shared" si="7695"/>
        <v>0</v>
      </c>
      <c r="BU2283" s="31">
        <f t="shared" si="7696"/>
        <v>0</v>
      </c>
      <c r="BV2283" s="31">
        <f t="shared" si="7734"/>
        <v>0</v>
      </c>
      <c r="BW2283" s="31">
        <f t="shared" si="7735"/>
        <v>0</v>
      </c>
      <c r="BX2283" s="31">
        <f t="shared" si="7697"/>
        <v>0</v>
      </c>
      <c r="BY2283" s="31">
        <f t="shared" si="7698"/>
        <v>0</v>
      </c>
      <c r="BZ2283" s="31">
        <f t="shared" si="7699"/>
        <v>0</v>
      </c>
      <c r="CA2283" s="31">
        <f t="shared" si="7736"/>
        <v>0</v>
      </c>
      <c r="CB2283" s="31">
        <f t="shared" si="7737"/>
        <v>0</v>
      </c>
      <c r="CC2283" s="31">
        <f t="shared" si="7738"/>
        <v>0</v>
      </c>
      <c r="CD2283" s="31">
        <f t="shared" si="7660"/>
        <v>0</v>
      </c>
      <c r="CE2283" s="31">
        <f t="shared" si="7661"/>
        <v>0</v>
      </c>
      <c r="CF2283" s="31">
        <f t="shared" si="7662"/>
        <v>0</v>
      </c>
      <c r="CG2283" s="31">
        <f t="shared" si="7739"/>
        <v>0</v>
      </c>
      <c r="CH2283" s="24">
        <v>0</v>
      </c>
      <c r="CI2283" s="40"/>
      <c r="CN2283" s="1" t="s">
        <v>30</v>
      </c>
    </row>
    <row r="2284" ht="15" hidden="1">
      <c r="A2284" s="41" t="s">
        <v>1318</v>
      </c>
      <c r="B2284" s="17">
        <v>410</v>
      </c>
      <c r="C2284" s="16" t="s">
        <v>395</v>
      </c>
      <c r="D2284" s="16" t="s">
        <v>105</v>
      </c>
      <c r="E2284" s="39" t="s">
        <v>681</v>
      </c>
      <c r="F2284" s="31"/>
      <c r="G2284" s="31"/>
      <c r="H2284" s="31"/>
      <c r="I2284" s="31"/>
      <c r="J2284" s="31"/>
      <c r="K2284" s="31"/>
      <c r="L2284" s="31">
        <f t="shared" si="7664"/>
        <v>0</v>
      </c>
      <c r="M2284" s="31">
        <f t="shared" si="7665"/>
        <v>0</v>
      </c>
      <c r="N2284" s="31">
        <f t="shared" si="7666"/>
        <v>0</v>
      </c>
      <c r="O2284" s="31"/>
      <c r="P2284" s="31"/>
      <c r="Q2284" s="31"/>
      <c r="R2284" s="31">
        <f t="shared" si="7667"/>
        <v>0</v>
      </c>
      <c r="S2284" s="31">
        <f t="shared" si="7668"/>
        <v>0</v>
      </c>
      <c r="T2284" s="31">
        <f t="shared" si="7669"/>
        <v>0</v>
      </c>
      <c r="U2284" s="31"/>
      <c r="V2284" s="31"/>
      <c r="W2284" s="31"/>
      <c r="X2284" s="31">
        <f t="shared" si="7670"/>
        <v>0</v>
      </c>
      <c r="Y2284" s="31">
        <f t="shared" si="7671"/>
        <v>0</v>
      </c>
      <c r="Z2284" s="31">
        <f t="shared" si="7672"/>
        <v>0</v>
      </c>
      <c r="AA2284" s="31"/>
      <c r="AB2284" s="31"/>
      <c r="AC2284" s="31"/>
      <c r="AD2284" s="31">
        <f t="shared" si="7673"/>
        <v>0</v>
      </c>
      <c r="AE2284" s="31">
        <f t="shared" si="7674"/>
        <v>0</v>
      </c>
      <c r="AF2284" s="31">
        <f t="shared" si="7675"/>
        <v>0</v>
      </c>
      <c r="AG2284" s="31"/>
      <c r="AH2284" s="31"/>
      <c r="AI2284" s="31"/>
      <c r="AJ2284" s="31">
        <f t="shared" si="7676"/>
        <v>0</v>
      </c>
      <c r="AK2284" s="31">
        <f t="shared" si="7677"/>
        <v>0</v>
      </c>
      <c r="AL2284" s="31">
        <f t="shared" si="7678"/>
        <v>0</v>
      </c>
      <c r="AM2284" s="31"/>
      <c r="AN2284" s="31"/>
      <c r="AO2284" s="31"/>
      <c r="AP2284" s="31">
        <f t="shared" si="7679"/>
        <v>0</v>
      </c>
      <c r="AQ2284" s="31">
        <f t="shared" si="7680"/>
        <v>0</v>
      </c>
      <c r="AR2284" s="31">
        <f t="shared" si="7681"/>
        <v>0</v>
      </c>
      <c r="AS2284" s="31"/>
      <c r="AT2284" s="31"/>
      <c r="AU2284" s="31"/>
      <c r="AV2284" s="31">
        <f t="shared" si="7682"/>
        <v>0</v>
      </c>
      <c r="AW2284" s="31">
        <f t="shared" si="7683"/>
        <v>0</v>
      </c>
      <c r="AX2284" s="31">
        <f t="shared" si="7684"/>
        <v>0</v>
      </c>
      <c r="AY2284" s="31"/>
      <c r="AZ2284" s="31"/>
      <c r="BA2284" s="31"/>
      <c r="BB2284" s="31">
        <f t="shared" si="7685"/>
        <v>0</v>
      </c>
      <c r="BC2284" s="31">
        <f t="shared" si="7686"/>
        <v>0</v>
      </c>
      <c r="BD2284" s="31">
        <f t="shared" si="7687"/>
        <v>0</v>
      </c>
      <c r="BE2284" s="31"/>
      <c r="BF2284" s="31"/>
      <c r="BG2284" s="31"/>
      <c r="BH2284" s="31">
        <f t="shared" si="7688"/>
        <v>0</v>
      </c>
      <c r="BI2284" s="31">
        <f t="shared" si="7689"/>
        <v>0</v>
      </c>
      <c r="BJ2284" s="31">
        <f t="shared" si="7690"/>
        <v>0</v>
      </c>
      <c r="BK2284" s="31"/>
      <c r="BL2284" s="31"/>
      <c r="BM2284" s="31"/>
      <c r="BN2284" s="31">
        <f t="shared" si="7691"/>
        <v>0</v>
      </c>
      <c r="BO2284" s="31">
        <f t="shared" si="7692"/>
        <v>0</v>
      </c>
      <c r="BP2284" s="31">
        <f t="shared" si="7693"/>
        <v>0</v>
      </c>
      <c r="BQ2284" s="31"/>
      <c r="BR2284" s="31"/>
      <c r="BS2284" s="31">
        <f t="shared" si="7694"/>
        <v>0</v>
      </c>
      <c r="BT2284" s="31">
        <f t="shared" si="7695"/>
        <v>0</v>
      </c>
      <c r="BU2284" s="31">
        <f t="shared" si="7696"/>
        <v>0</v>
      </c>
      <c r="BV2284" s="31"/>
      <c r="BW2284" s="31"/>
      <c r="BX2284" s="31">
        <f t="shared" si="7697"/>
        <v>0</v>
      </c>
      <c r="BY2284" s="31">
        <f t="shared" si="7698"/>
        <v>0</v>
      </c>
      <c r="BZ2284" s="31">
        <f t="shared" si="7699"/>
        <v>0</v>
      </c>
      <c r="CA2284" s="31"/>
      <c r="CB2284" s="31"/>
      <c r="CC2284" s="31"/>
      <c r="CD2284" s="31">
        <f t="shared" si="7660"/>
        <v>0</v>
      </c>
      <c r="CE2284" s="31">
        <f t="shared" si="7661"/>
        <v>0</v>
      </c>
      <c r="CF2284" s="31">
        <f t="shared" si="7662"/>
        <v>0</v>
      </c>
      <c r="CG2284" s="31"/>
      <c r="CH2284" s="24">
        <v>0</v>
      </c>
      <c r="CI2284" s="40"/>
    </row>
    <row r="2285" ht="57.700000000000003" hidden="1">
      <c r="A2285" s="41" t="s">
        <v>1320</v>
      </c>
      <c r="B2285" s="17"/>
      <c r="C2285" s="16"/>
      <c r="D2285" s="16"/>
      <c r="E2285" s="39" t="s">
        <v>1321</v>
      </c>
      <c r="F2285" s="31">
        <f t="shared" si="7701"/>
        <v>0</v>
      </c>
      <c r="G2285" s="31">
        <f t="shared" si="7702"/>
        <v>0</v>
      </c>
      <c r="H2285" s="31">
        <f t="shared" si="7703"/>
        <v>0</v>
      </c>
      <c r="I2285" s="31">
        <f t="shared" si="7704"/>
        <v>0</v>
      </c>
      <c r="J2285" s="31">
        <f t="shared" si="7705"/>
        <v>0</v>
      </c>
      <c r="K2285" s="31">
        <f t="shared" si="7706"/>
        <v>0</v>
      </c>
      <c r="L2285" s="31">
        <f t="shared" si="7664"/>
        <v>0</v>
      </c>
      <c r="M2285" s="31">
        <f t="shared" si="7665"/>
        <v>0</v>
      </c>
      <c r="N2285" s="31">
        <f t="shared" si="7666"/>
        <v>0</v>
      </c>
      <c r="O2285" s="31">
        <f t="shared" si="7707"/>
        <v>0</v>
      </c>
      <c r="P2285" s="31">
        <f t="shared" si="7708"/>
        <v>0</v>
      </c>
      <c r="Q2285" s="31">
        <f t="shared" si="7709"/>
        <v>0</v>
      </c>
      <c r="R2285" s="31">
        <f t="shared" si="7667"/>
        <v>0</v>
      </c>
      <c r="S2285" s="31">
        <f t="shared" si="7668"/>
        <v>0</v>
      </c>
      <c r="T2285" s="31">
        <f t="shared" si="7669"/>
        <v>0</v>
      </c>
      <c r="U2285" s="31">
        <f t="shared" si="7710"/>
        <v>0</v>
      </c>
      <c r="V2285" s="31">
        <f t="shared" si="7711"/>
        <v>0</v>
      </c>
      <c r="W2285" s="31">
        <f t="shared" si="7712"/>
        <v>0</v>
      </c>
      <c r="X2285" s="31">
        <f t="shared" si="7670"/>
        <v>0</v>
      </c>
      <c r="Y2285" s="31">
        <f t="shared" si="7671"/>
        <v>0</v>
      </c>
      <c r="Z2285" s="31">
        <f t="shared" si="7672"/>
        <v>0</v>
      </c>
      <c r="AA2285" s="31">
        <f t="shared" si="7713"/>
        <v>0</v>
      </c>
      <c r="AB2285" s="31">
        <f t="shared" si="7714"/>
        <v>0</v>
      </c>
      <c r="AC2285" s="31">
        <f t="shared" si="7715"/>
        <v>0</v>
      </c>
      <c r="AD2285" s="31">
        <f t="shared" si="7673"/>
        <v>0</v>
      </c>
      <c r="AE2285" s="31">
        <f t="shared" si="7674"/>
        <v>0</v>
      </c>
      <c r="AF2285" s="31">
        <f t="shared" si="7675"/>
        <v>0</v>
      </c>
      <c r="AG2285" s="31">
        <f t="shared" si="7716"/>
        <v>0</v>
      </c>
      <c r="AH2285" s="31">
        <f t="shared" si="7717"/>
        <v>0</v>
      </c>
      <c r="AI2285" s="31">
        <f t="shared" si="7718"/>
        <v>0</v>
      </c>
      <c r="AJ2285" s="31">
        <f t="shared" si="7676"/>
        <v>0</v>
      </c>
      <c r="AK2285" s="31">
        <f t="shared" si="7677"/>
        <v>0</v>
      </c>
      <c r="AL2285" s="31">
        <f t="shared" si="7678"/>
        <v>0</v>
      </c>
      <c r="AM2285" s="31">
        <f t="shared" si="7719"/>
        <v>0</v>
      </c>
      <c r="AN2285" s="31">
        <f t="shared" si="7720"/>
        <v>0</v>
      </c>
      <c r="AO2285" s="31">
        <f t="shared" si="7721"/>
        <v>0</v>
      </c>
      <c r="AP2285" s="31">
        <f t="shared" si="7679"/>
        <v>0</v>
      </c>
      <c r="AQ2285" s="31">
        <f t="shared" si="7680"/>
        <v>0</v>
      </c>
      <c r="AR2285" s="31">
        <f t="shared" si="7681"/>
        <v>0</v>
      </c>
      <c r="AS2285" s="31">
        <f t="shared" si="7722"/>
        <v>0</v>
      </c>
      <c r="AT2285" s="31">
        <f t="shared" si="7723"/>
        <v>0</v>
      </c>
      <c r="AU2285" s="31">
        <f t="shared" si="7724"/>
        <v>0</v>
      </c>
      <c r="AV2285" s="31">
        <f t="shared" si="7682"/>
        <v>0</v>
      </c>
      <c r="AW2285" s="31">
        <f t="shared" si="7683"/>
        <v>0</v>
      </c>
      <c r="AX2285" s="31">
        <f t="shared" si="7684"/>
        <v>0</v>
      </c>
      <c r="AY2285" s="31">
        <f t="shared" si="7663"/>
        <v>0</v>
      </c>
      <c r="AZ2285" s="31">
        <f t="shared" si="7725"/>
        <v>0</v>
      </c>
      <c r="BA2285" s="31">
        <f t="shared" si="7726"/>
        <v>0</v>
      </c>
      <c r="BB2285" s="31">
        <f t="shared" si="7685"/>
        <v>0</v>
      </c>
      <c r="BC2285" s="31">
        <f t="shared" si="7686"/>
        <v>0</v>
      </c>
      <c r="BD2285" s="31">
        <f t="shared" si="7687"/>
        <v>0</v>
      </c>
      <c r="BE2285" s="31">
        <f t="shared" si="7727"/>
        <v>0</v>
      </c>
      <c r="BF2285" s="31">
        <f t="shared" si="7728"/>
        <v>0</v>
      </c>
      <c r="BG2285" s="31">
        <f t="shared" si="7729"/>
        <v>0</v>
      </c>
      <c r="BH2285" s="31">
        <f t="shared" si="7688"/>
        <v>0</v>
      </c>
      <c r="BI2285" s="31">
        <f t="shared" si="7689"/>
        <v>0</v>
      </c>
      <c r="BJ2285" s="31">
        <f t="shared" si="7690"/>
        <v>0</v>
      </c>
      <c r="BK2285" s="31">
        <f t="shared" si="7730"/>
        <v>0</v>
      </c>
      <c r="BL2285" s="31">
        <f t="shared" si="7700"/>
        <v>0</v>
      </c>
      <c r="BM2285" s="31">
        <f t="shared" si="7731"/>
        <v>0</v>
      </c>
      <c r="BN2285" s="31">
        <f t="shared" si="7691"/>
        <v>0</v>
      </c>
      <c r="BO2285" s="31">
        <f t="shared" si="7692"/>
        <v>0</v>
      </c>
      <c r="BP2285" s="31">
        <f t="shared" si="7693"/>
        <v>0</v>
      </c>
      <c r="BQ2285" s="31">
        <f t="shared" si="7732"/>
        <v>0</v>
      </c>
      <c r="BR2285" s="31">
        <f t="shared" si="7733"/>
        <v>0</v>
      </c>
      <c r="BS2285" s="31">
        <f t="shared" si="7694"/>
        <v>0</v>
      </c>
      <c r="BT2285" s="31">
        <f t="shared" si="7695"/>
        <v>0</v>
      </c>
      <c r="BU2285" s="31">
        <f t="shared" si="7696"/>
        <v>0</v>
      </c>
      <c r="BV2285" s="31">
        <f t="shared" si="7734"/>
        <v>0</v>
      </c>
      <c r="BW2285" s="31">
        <f t="shared" si="7735"/>
        <v>0</v>
      </c>
      <c r="BX2285" s="31">
        <f t="shared" si="7697"/>
        <v>0</v>
      </c>
      <c r="BY2285" s="31">
        <f t="shared" si="7698"/>
        <v>0</v>
      </c>
      <c r="BZ2285" s="31">
        <f t="shared" si="7699"/>
        <v>0</v>
      </c>
      <c r="CA2285" s="31">
        <f t="shared" si="7736"/>
        <v>0</v>
      </c>
      <c r="CB2285" s="31">
        <f t="shared" si="7737"/>
        <v>0</v>
      </c>
      <c r="CC2285" s="31">
        <f t="shared" si="7738"/>
        <v>0</v>
      </c>
      <c r="CD2285" s="31">
        <f t="shared" si="7660"/>
        <v>0</v>
      </c>
      <c r="CE2285" s="31">
        <f t="shared" si="7661"/>
        <v>0</v>
      </c>
      <c r="CF2285" s="31">
        <f t="shared" si="7662"/>
        <v>0</v>
      </c>
      <c r="CG2285" s="31">
        <f t="shared" si="7739"/>
        <v>0</v>
      </c>
      <c r="CH2285" s="24">
        <v>0</v>
      </c>
      <c r="CI2285" s="40"/>
      <c r="CO2285" s="1" t="s">
        <v>31</v>
      </c>
    </row>
    <row r="2286" ht="15" hidden="1">
      <c r="A2286" s="41" t="s">
        <v>1320</v>
      </c>
      <c r="B2286" s="17">
        <v>800</v>
      </c>
      <c r="C2286" s="16"/>
      <c r="D2286" s="16"/>
      <c r="E2286" s="39" t="s">
        <v>54</v>
      </c>
      <c r="F2286" s="31">
        <f t="shared" si="7701"/>
        <v>0</v>
      </c>
      <c r="G2286" s="31">
        <f t="shared" si="7702"/>
        <v>0</v>
      </c>
      <c r="H2286" s="31">
        <f t="shared" si="7703"/>
        <v>0</v>
      </c>
      <c r="I2286" s="31">
        <f t="shared" si="7704"/>
        <v>0</v>
      </c>
      <c r="J2286" s="31">
        <f t="shared" si="7705"/>
        <v>0</v>
      </c>
      <c r="K2286" s="31">
        <f t="shared" si="7706"/>
        <v>0</v>
      </c>
      <c r="L2286" s="31">
        <f t="shared" si="7664"/>
        <v>0</v>
      </c>
      <c r="M2286" s="31">
        <f t="shared" si="7665"/>
        <v>0</v>
      </c>
      <c r="N2286" s="31">
        <f t="shared" si="7666"/>
        <v>0</v>
      </c>
      <c r="O2286" s="31">
        <f t="shared" si="7707"/>
        <v>0</v>
      </c>
      <c r="P2286" s="31">
        <f t="shared" si="7708"/>
        <v>0</v>
      </c>
      <c r="Q2286" s="31">
        <f t="shared" si="7709"/>
        <v>0</v>
      </c>
      <c r="R2286" s="31">
        <f t="shared" si="7667"/>
        <v>0</v>
      </c>
      <c r="S2286" s="31">
        <f t="shared" si="7668"/>
        <v>0</v>
      </c>
      <c r="T2286" s="31">
        <f t="shared" si="7669"/>
        <v>0</v>
      </c>
      <c r="U2286" s="31">
        <f t="shared" si="7710"/>
        <v>0</v>
      </c>
      <c r="V2286" s="31">
        <f t="shared" si="7711"/>
        <v>0</v>
      </c>
      <c r="W2286" s="31">
        <f t="shared" si="7712"/>
        <v>0</v>
      </c>
      <c r="X2286" s="31">
        <f t="shared" si="7670"/>
        <v>0</v>
      </c>
      <c r="Y2286" s="31">
        <f t="shared" si="7671"/>
        <v>0</v>
      </c>
      <c r="Z2286" s="31">
        <f t="shared" si="7672"/>
        <v>0</v>
      </c>
      <c r="AA2286" s="31">
        <f t="shared" si="7713"/>
        <v>0</v>
      </c>
      <c r="AB2286" s="31">
        <f t="shared" si="7714"/>
        <v>0</v>
      </c>
      <c r="AC2286" s="31">
        <f t="shared" si="7715"/>
        <v>0</v>
      </c>
      <c r="AD2286" s="31">
        <f t="shared" si="7673"/>
        <v>0</v>
      </c>
      <c r="AE2286" s="31">
        <f t="shared" si="7674"/>
        <v>0</v>
      </c>
      <c r="AF2286" s="31">
        <f t="shared" si="7675"/>
        <v>0</v>
      </c>
      <c r="AG2286" s="31">
        <f t="shared" si="7716"/>
        <v>0</v>
      </c>
      <c r="AH2286" s="31">
        <f t="shared" si="7717"/>
        <v>0</v>
      </c>
      <c r="AI2286" s="31">
        <f t="shared" si="7718"/>
        <v>0</v>
      </c>
      <c r="AJ2286" s="31">
        <f t="shared" si="7676"/>
        <v>0</v>
      </c>
      <c r="AK2286" s="31">
        <f t="shared" si="7677"/>
        <v>0</v>
      </c>
      <c r="AL2286" s="31">
        <f t="shared" si="7678"/>
        <v>0</v>
      </c>
      <c r="AM2286" s="31">
        <f t="shared" si="7719"/>
        <v>0</v>
      </c>
      <c r="AN2286" s="31">
        <f t="shared" si="7720"/>
        <v>0</v>
      </c>
      <c r="AO2286" s="31">
        <f t="shared" si="7721"/>
        <v>0</v>
      </c>
      <c r="AP2286" s="31">
        <f t="shared" si="7679"/>
        <v>0</v>
      </c>
      <c r="AQ2286" s="31">
        <f t="shared" si="7680"/>
        <v>0</v>
      </c>
      <c r="AR2286" s="31">
        <f t="shared" si="7681"/>
        <v>0</v>
      </c>
      <c r="AS2286" s="31">
        <f t="shared" si="7722"/>
        <v>0</v>
      </c>
      <c r="AT2286" s="31">
        <f t="shared" si="7723"/>
        <v>0</v>
      </c>
      <c r="AU2286" s="31">
        <f t="shared" si="7724"/>
        <v>0</v>
      </c>
      <c r="AV2286" s="31">
        <f t="shared" si="7682"/>
        <v>0</v>
      </c>
      <c r="AW2286" s="31">
        <f t="shared" si="7683"/>
        <v>0</v>
      </c>
      <c r="AX2286" s="31">
        <f t="shared" si="7684"/>
        <v>0</v>
      </c>
      <c r="AY2286" s="31">
        <f t="shared" si="7663"/>
        <v>0</v>
      </c>
      <c r="AZ2286" s="31">
        <f t="shared" si="7725"/>
        <v>0</v>
      </c>
      <c r="BA2286" s="31">
        <f t="shared" si="7726"/>
        <v>0</v>
      </c>
      <c r="BB2286" s="31">
        <f t="shared" si="7685"/>
        <v>0</v>
      </c>
      <c r="BC2286" s="31">
        <f t="shared" si="7686"/>
        <v>0</v>
      </c>
      <c r="BD2286" s="31">
        <f t="shared" si="7687"/>
        <v>0</v>
      </c>
      <c r="BE2286" s="31">
        <f t="shared" si="7727"/>
        <v>0</v>
      </c>
      <c r="BF2286" s="31">
        <f t="shared" si="7728"/>
        <v>0</v>
      </c>
      <c r="BG2286" s="31">
        <f t="shared" si="7729"/>
        <v>0</v>
      </c>
      <c r="BH2286" s="31">
        <f t="shared" si="7688"/>
        <v>0</v>
      </c>
      <c r="BI2286" s="31">
        <f t="shared" si="7689"/>
        <v>0</v>
      </c>
      <c r="BJ2286" s="31">
        <f t="shared" si="7690"/>
        <v>0</v>
      </c>
      <c r="BK2286" s="31">
        <f t="shared" si="7730"/>
        <v>0</v>
      </c>
      <c r="BL2286" s="31">
        <f t="shared" si="7700"/>
        <v>0</v>
      </c>
      <c r="BM2286" s="31">
        <f t="shared" si="7731"/>
        <v>0</v>
      </c>
      <c r="BN2286" s="31">
        <f t="shared" si="7691"/>
        <v>0</v>
      </c>
      <c r="BO2286" s="31">
        <f t="shared" si="7692"/>
        <v>0</v>
      </c>
      <c r="BP2286" s="31">
        <f t="shared" si="7693"/>
        <v>0</v>
      </c>
      <c r="BQ2286" s="31">
        <f t="shared" si="7732"/>
        <v>0</v>
      </c>
      <c r="BR2286" s="31">
        <f t="shared" si="7733"/>
        <v>0</v>
      </c>
      <c r="BS2286" s="31">
        <f t="shared" si="7694"/>
        <v>0</v>
      </c>
      <c r="BT2286" s="31">
        <f t="shared" si="7695"/>
        <v>0</v>
      </c>
      <c r="BU2286" s="31">
        <f t="shared" si="7696"/>
        <v>0</v>
      </c>
      <c r="BV2286" s="31">
        <f t="shared" si="7734"/>
        <v>0</v>
      </c>
      <c r="BW2286" s="31">
        <f t="shared" si="7735"/>
        <v>0</v>
      </c>
      <c r="BX2286" s="31">
        <f t="shared" si="7697"/>
        <v>0</v>
      </c>
      <c r="BY2286" s="31">
        <f t="shared" si="7698"/>
        <v>0</v>
      </c>
      <c r="BZ2286" s="31">
        <f t="shared" si="7699"/>
        <v>0</v>
      </c>
      <c r="CA2286" s="31">
        <f t="shared" si="7736"/>
        <v>0</v>
      </c>
      <c r="CB2286" s="31">
        <f t="shared" si="7737"/>
        <v>0</v>
      </c>
      <c r="CC2286" s="31">
        <f t="shared" si="7738"/>
        <v>0</v>
      </c>
      <c r="CD2286" s="31">
        <f t="shared" ref="CD2286:CD2349" si="7740">BX2286+CA2286</f>
        <v>0</v>
      </c>
      <c r="CE2286" s="31">
        <f t="shared" ref="CE2286:CE2349" si="7741">BY2286+CB2286</f>
        <v>0</v>
      </c>
      <c r="CF2286" s="31">
        <f t="shared" ref="CF2286:CF2349" si="7742">BZ2286+CC2286</f>
        <v>0</v>
      </c>
      <c r="CG2286" s="31">
        <f t="shared" si="7739"/>
        <v>0</v>
      </c>
      <c r="CH2286" s="24">
        <v>0</v>
      </c>
      <c r="CI2286" s="40"/>
      <c r="CM2286" s="1" t="s">
        <v>29</v>
      </c>
    </row>
    <row r="2287" ht="15" hidden="1">
      <c r="A2287" s="41" t="s">
        <v>1320</v>
      </c>
      <c r="B2287" s="17">
        <v>830</v>
      </c>
      <c r="C2287" s="16"/>
      <c r="D2287" s="16"/>
      <c r="E2287" s="39" t="s">
        <v>1018</v>
      </c>
      <c r="F2287" s="31">
        <f t="shared" si="7701"/>
        <v>0</v>
      </c>
      <c r="G2287" s="31">
        <f t="shared" si="7702"/>
        <v>0</v>
      </c>
      <c r="H2287" s="31">
        <f t="shared" si="7703"/>
        <v>0</v>
      </c>
      <c r="I2287" s="31">
        <f t="shared" si="7704"/>
        <v>0</v>
      </c>
      <c r="J2287" s="31">
        <f t="shared" si="7705"/>
        <v>0</v>
      </c>
      <c r="K2287" s="31">
        <f t="shared" si="7706"/>
        <v>0</v>
      </c>
      <c r="L2287" s="31">
        <f t="shared" si="7664"/>
        <v>0</v>
      </c>
      <c r="M2287" s="31">
        <f t="shared" si="7665"/>
        <v>0</v>
      </c>
      <c r="N2287" s="31">
        <f t="shared" si="7666"/>
        <v>0</v>
      </c>
      <c r="O2287" s="31">
        <f t="shared" si="7707"/>
        <v>0</v>
      </c>
      <c r="P2287" s="31">
        <f t="shared" si="7708"/>
        <v>0</v>
      </c>
      <c r="Q2287" s="31">
        <f t="shared" si="7709"/>
        <v>0</v>
      </c>
      <c r="R2287" s="31">
        <f t="shared" si="7667"/>
        <v>0</v>
      </c>
      <c r="S2287" s="31">
        <f t="shared" si="7668"/>
        <v>0</v>
      </c>
      <c r="T2287" s="31">
        <f t="shared" si="7669"/>
        <v>0</v>
      </c>
      <c r="U2287" s="31">
        <f t="shared" si="7710"/>
        <v>0</v>
      </c>
      <c r="V2287" s="31">
        <f t="shared" si="7711"/>
        <v>0</v>
      </c>
      <c r="W2287" s="31">
        <f t="shared" si="7712"/>
        <v>0</v>
      </c>
      <c r="X2287" s="31">
        <f t="shared" si="7670"/>
        <v>0</v>
      </c>
      <c r="Y2287" s="31">
        <f t="shared" si="7671"/>
        <v>0</v>
      </c>
      <c r="Z2287" s="31">
        <f t="shared" si="7672"/>
        <v>0</v>
      </c>
      <c r="AA2287" s="31">
        <f t="shared" si="7713"/>
        <v>0</v>
      </c>
      <c r="AB2287" s="31">
        <f t="shared" si="7714"/>
        <v>0</v>
      </c>
      <c r="AC2287" s="31">
        <f t="shared" si="7715"/>
        <v>0</v>
      </c>
      <c r="AD2287" s="31">
        <f t="shared" si="7673"/>
        <v>0</v>
      </c>
      <c r="AE2287" s="31">
        <f t="shared" si="7674"/>
        <v>0</v>
      </c>
      <c r="AF2287" s="31">
        <f t="shared" si="7675"/>
        <v>0</v>
      </c>
      <c r="AG2287" s="31">
        <f t="shared" si="7716"/>
        <v>0</v>
      </c>
      <c r="AH2287" s="31">
        <f t="shared" si="7717"/>
        <v>0</v>
      </c>
      <c r="AI2287" s="31">
        <f t="shared" si="7718"/>
        <v>0</v>
      </c>
      <c r="AJ2287" s="31">
        <f t="shared" si="7676"/>
        <v>0</v>
      </c>
      <c r="AK2287" s="31">
        <f t="shared" si="7677"/>
        <v>0</v>
      </c>
      <c r="AL2287" s="31">
        <f t="shared" si="7678"/>
        <v>0</v>
      </c>
      <c r="AM2287" s="31">
        <f t="shared" si="7719"/>
        <v>0</v>
      </c>
      <c r="AN2287" s="31">
        <f t="shared" si="7720"/>
        <v>0</v>
      </c>
      <c r="AO2287" s="31">
        <f t="shared" si="7721"/>
        <v>0</v>
      </c>
      <c r="AP2287" s="31">
        <f t="shared" si="7679"/>
        <v>0</v>
      </c>
      <c r="AQ2287" s="31">
        <f t="shared" si="7680"/>
        <v>0</v>
      </c>
      <c r="AR2287" s="31">
        <f t="shared" si="7681"/>
        <v>0</v>
      </c>
      <c r="AS2287" s="31">
        <f t="shared" si="7722"/>
        <v>0</v>
      </c>
      <c r="AT2287" s="31">
        <f t="shared" si="7723"/>
        <v>0</v>
      </c>
      <c r="AU2287" s="31">
        <f t="shared" si="7724"/>
        <v>0</v>
      </c>
      <c r="AV2287" s="31">
        <f t="shared" si="7682"/>
        <v>0</v>
      </c>
      <c r="AW2287" s="31">
        <f t="shared" si="7683"/>
        <v>0</v>
      </c>
      <c r="AX2287" s="31">
        <f t="shared" si="7684"/>
        <v>0</v>
      </c>
      <c r="AY2287" s="31">
        <f t="shared" si="7663"/>
        <v>0</v>
      </c>
      <c r="AZ2287" s="31">
        <f t="shared" si="7725"/>
        <v>0</v>
      </c>
      <c r="BA2287" s="31">
        <f t="shared" si="7726"/>
        <v>0</v>
      </c>
      <c r="BB2287" s="31">
        <f t="shared" si="7685"/>
        <v>0</v>
      </c>
      <c r="BC2287" s="31">
        <f t="shared" si="7686"/>
        <v>0</v>
      </c>
      <c r="BD2287" s="31">
        <f t="shared" si="7687"/>
        <v>0</v>
      </c>
      <c r="BE2287" s="31">
        <f t="shared" si="7727"/>
        <v>0</v>
      </c>
      <c r="BF2287" s="31">
        <f t="shared" si="7728"/>
        <v>0</v>
      </c>
      <c r="BG2287" s="31">
        <f t="shared" si="7729"/>
        <v>0</v>
      </c>
      <c r="BH2287" s="31">
        <f t="shared" si="7688"/>
        <v>0</v>
      </c>
      <c r="BI2287" s="31">
        <f t="shared" si="7689"/>
        <v>0</v>
      </c>
      <c r="BJ2287" s="31">
        <f t="shared" si="7690"/>
        <v>0</v>
      </c>
      <c r="BK2287" s="31">
        <f t="shared" si="7730"/>
        <v>0</v>
      </c>
      <c r="BL2287" s="31">
        <f t="shared" si="7700"/>
        <v>0</v>
      </c>
      <c r="BM2287" s="31">
        <f t="shared" si="7731"/>
        <v>0</v>
      </c>
      <c r="BN2287" s="31">
        <f t="shared" si="7691"/>
        <v>0</v>
      </c>
      <c r="BO2287" s="31">
        <f t="shared" si="7692"/>
        <v>0</v>
      </c>
      <c r="BP2287" s="31">
        <f t="shared" si="7693"/>
        <v>0</v>
      </c>
      <c r="BQ2287" s="31">
        <f t="shared" si="7732"/>
        <v>0</v>
      </c>
      <c r="BR2287" s="31">
        <f t="shared" si="7733"/>
        <v>0</v>
      </c>
      <c r="BS2287" s="31">
        <f t="shared" si="7694"/>
        <v>0</v>
      </c>
      <c r="BT2287" s="31">
        <f t="shared" si="7695"/>
        <v>0</v>
      </c>
      <c r="BU2287" s="31">
        <f t="shared" si="7696"/>
        <v>0</v>
      </c>
      <c r="BV2287" s="31">
        <f t="shared" si="7734"/>
        <v>0</v>
      </c>
      <c r="BW2287" s="31">
        <f t="shared" si="7735"/>
        <v>0</v>
      </c>
      <c r="BX2287" s="31">
        <f t="shared" si="7697"/>
        <v>0</v>
      </c>
      <c r="BY2287" s="31">
        <f t="shared" si="7698"/>
        <v>0</v>
      </c>
      <c r="BZ2287" s="31">
        <f t="shared" si="7699"/>
        <v>0</v>
      </c>
      <c r="CA2287" s="31">
        <f t="shared" si="7736"/>
        <v>0</v>
      </c>
      <c r="CB2287" s="31">
        <f t="shared" si="7737"/>
        <v>0</v>
      </c>
      <c r="CC2287" s="31">
        <f t="shared" si="7738"/>
        <v>0</v>
      </c>
      <c r="CD2287" s="31">
        <f t="shared" si="7740"/>
        <v>0</v>
      </c>
      <c r="CE2287" s="31">
        <f t="shared" si="7741"/>
        <v>0</v>
      </c>
      <c r="CF2287" s="31">
        <f t="shared" si="7742"/>
        <v>0</v>
      </c>
      <c r="CG2287" s="31">
        <f t="shared" si="7739"/>
        <v>0</v>
      </c>
      <c r="CH2287" s="24">
        <v>0</v>
      </c>
      <c r="CI2287" s="40"/>
      <c r="CN2287" s="1" t="s">
        <v>30</v>
      </c>
    </row>
    <row r="2288" ht="15" hidden="1">
      <c r="A2288" s="41" t="s">
        <v>1320</v>
      </c>
      <c r="B2288" s="17">
        <v>830</v>
      </c>
      <c r="C2288" s="16" t="s">
        <v>395</v>
      </c>
      <c r="D2288" s="16" t="s">
        <v>105</v>
      </c>
      <c r="E2288" s="39" t="s">
        <v>681</v>
      </c>
      <c r="F2288" s="31"/>
      <c r="G2288" s="31"/>
      <c r="H2288" s="31"/>
      <c r="I2288" s="31"/>
      <c r="J2288" s="31"/>
      <c r="K2288" s="31"/>
      <c r="L2288" s="31">
        <f t="shared" si="7664"/>
        <v>0</v>
      </c>
      <c r="M2288" s="31">
        <f t="shared" si="7665"/>
        <v>0</v>
      </c>
      <c r="N2288" s="31">
        <f t="shared" si="7666"/>
        <v>0</v>
      </c>
      <c r="O2288" s="31"/>
      <c r="P2288" s="31"/>
      <c r="Q2288" s="31"/>
      <c r="R2288" s="31">
        <f t="shared" si="7667"/>
        <v>0</v>
      </c>
      <c r="S2288" s="31">
        <f t="shared" si="7668"/>
        <v>0</v>
      </c>
      <c r="T2288" s="31">
        <f t="shared" si="7669"/>
        <v>0</v>
      </c>
      <c r="U2288" s="31"/>
      <c r="V2288" s="31"/>
      <c r="W2288" s="31"/>
      <c r="X2288" s="31">
        <f t="shared" si="7670"/>
        <v>0</v>
      </c>
      <c r="Y2288" s="31">
        <f t="shared" si="7671"/>
        <v>0</v>
      </c>
      <c r="Z2288" s="31">
        <f t="shared" si="7672"/>
        <v>0</v>
      </c>
      <c r="AA2288" s="31"/>
      <c r="AB2288" s="31"/>
      <c r="AC2288" s="31"/>
      <c r="AD2288" s="31">
        <f t="shared" si="7673"/>
        <v>0</v>
      </c>
      <c r="AE2288" s="31">
        <f t="shared" si="7674"/>
        <v>0</v>
      </c>
      <c r="AF2288" s="31">
        <f t="shared" si="7675"/>
        <v>0</v>
      </c>
      <c r="AG2288" s="31"/>
      <c r="AH2288" s="31"/>
      <c r="AI2288" s="31"/>
      <c r="AJ2288" s="31">
        <f t="shared" si="7676"/>
        <v>0</v>
      </c>
      <c r="AK2288" s="31">
        <f t="shared" si="7677"/>
        <v>0</v>
      </c>
      <c r="AL2288" s="31">
        <f t="shared" si="7678"/>
        <v>0</v>
      </c>
      <c r="AM2288" s="31"/>
      <c r="AN2288" s="31"/>
      <c r="AO2288" s="31"/>
      <c r="AP2288" s="31">
        <f t="shared" si="7679"/>
        <v>0</v>
      </c>
      <c r="AQ2288" s="31">
        <f t="shared" si="7680"/>
        <v>0</v>
      </c>
      <c r="AR2288" s="31">
        <f t="shared" si="7681"/>
        <v>0</v>
      </c>
      <c r="AS2288" s="31"/>
      <c r="AT2288" s="31"/>
      <c r="AU2288" s="31"/>
      <c r="AV2288" s="31">
        <f t="shared" si="7682"/>
        <v>0</v>
      </c>
      <c r="AW2288" s="31">
        <f t="shared" si="7683"/>
        <v>0</v>
      </c>
      <c r="AX2288" s="31">
        <f t="shared" si="7684"/>
        <v>0</v>
      </c>
      <c r="AY2288" s="31"/>
      <c r="AZ2288" s="31"/>
      <c r="BA2288" s="31"/>
      <c r="BB2288" s="31">
        <f t="shared" si="7685"/>
        <v>0</v>
      </c>
      <c r="BC2288" s="31">
        <f t="shared" si="7686"/>
        <v>0</v>
      </c>
      <c r="BD2288" s="31">
        <f t="shared" si="7687"/>
        <v>0</v>
      </c>
      <c r="BE2288" s="31"/>
      <c r="BF2288" s="31"/>
      <c r="BG2288" s="31"/>
      <c r="BH2288" s="31">
        <f t="shared" si="7688"/>
        <v>0</v>
      </c>
      <c r="BI2288" s="31">
        <f t="shared" si="7689"/>
        <v>0</v>
      </c>
      <c r="BJ2288" s="31">
        <f t="shared" si="7690"/>
        <v>0</v>
      </c>
      <c r="BK2288" s="31"/>
      <c r="BL2288" s="31"/>
      <c r="BM2288" s="31"/>
      <c r="BN2288" s="31">
        <f t="shared" si="7691"/>
        <v>0</v>
      </c>
      <c r="BO2288" s="31">
        <f t="shared" si="7692"/>
        <v>0</v>
      </c>
      <c r="BP2288" s="31">
        <f t="shared" si="7693"/>
        <v>0</v>
      </c>
      <c r="BQ2288" s="31"/>
      <c r="BR2288" s="31"/>
      <c r="BS2288" s="31">
        <f t="shared" si="7694"/>
        <v>0</v>
      </c>
      <c r="BT2288" s="31">
        <f t="shared" si="7695"/>
        <v>0</v>
      </c>
      <c r="BU2288" s="31">
        <f t="shared" si="7696"/>
        <v>0</v>
      </c>
      <c r="BV2288" s="31"/>
      <c r="BW2288" s="31"/>
      <c r="BX2288" s="31">
        <f t="shared" si="7697"/>
        <v>0</v>
      </c>
      <c r="BY2288" s="31">
        <f t="shared" si="7698"/>
        <v>0</v>
      </c>
      <c r="BZ2288" s="31">
        <f t="shared" si="7699"/>
        <v>0</v>
      </c>
      <c r="CA2288" s="31"/>
      <c r="CB2288" s="31"/>
      <c r="CC2288" s="31"/>
      <c r="CD2288" s="31">
        <f t="shared" si="7740"/>
        <v>0</v>
      </c>
      <c r="CE2288" s="31">
        <f t="shared" si="7741"/>
        <v>0</v>
      </c>
      <c r="CF2288" s="31">
        <f t="shared" si="7742"/>
        <v>0</v>
      </c>
      <c r="CG2288" s="31"/>
      <c r="CH2288" s="24">
        <v>0</v>
      </c>
      <c r="CI2288" s="40"/>
    </row>
    <row r="2289" ht="43.75" hidden="1">
      <c r="A2289" s="41" t="s">
        <v>1322</v>
      </c>
      <c r="B2289" s="17"/>
      <c r="C2289" s="16"/>
      <c r="D2289" s="16"/>
      <c r="E2289" s="39" t="s">
        <v>1127</v>
      </c>
      <c r="F2289" s="31">
        <f t="shared" si="7701"/>
        <v>0</v>
      </c>
      <c r="G2289" s="31">
        <f t="shared" si="7702"/>
        <v>0</v>
      </c>
      <c r="H2289" s="31">
        <f t="shared" si="7703"/>
        <v>0</v>
      </c>
      <c r="I2289" s="31">
        <f t="shared" si="7704"/>
        <v>0</v>
      </c>
      <c r="J2289" s="31">
        <f t="shared" si="7705"/>
        <v>0</v>
      </c>
      <c r="K2289" s="31">
        <f t="shared" si="7706"/>
        <v>0</v>
      </c>
      <c r="L2289" s="31">
        <f t="shared" si="7664"/>
        <v>0</v>
      </c>
      <c r="M2289" s="31">
        <f t="shared" si="7665"/>
        <v>0</v>
      </c>
      <c r="N2289" s="31">
        <f t="shared" si="7666"/>
        <v>0</v>
      </c>
      <c r="O2289" s="31">
        <f t="shared" si="7707"/>
        <v>0</v>
      </c>
      <c r="P2289" s="31">
        <f t="shared" si="7708"/>
        <v>0</v>
      </c>
      <c r="Q2289" s="31">
        <f t="shared" si="7709"/>
        <v>0</v>
      </c>
      <c r="R2289" s="31">
        <f t="shared" si="7667"/>
        <v>0</v>
      </c>
      <c r="S2289" s="31">
        <f t="shared" si="7668"/>
        <v>0</v>
      </c>
      <c r="T2289" s="31">
        <f t="shared" si="7669"/>
        <v>0</v>
      </c>
      <c r="U2289" s="31">
        <f t="shared" si="7710"/>
        <v>0</v>
      </c>
      <c r="V2289" s="31">
        <f t="shared" si="7711"/>
        <v>0</v>
      </c>
      <c r="W2289" s="31">
        <f t="shared" si="7712"/>
        <v>0</v>
      </c>
      <c r="X2289" s="31">
        <f t="shared" si="7670"/>
        <v>0</v>
      </c>
      <c r="Y2289" s="31">
        <f t="shared" si="7671"/>
        <v>0</v>
      </c>
      <c r="Z2289" s="31">
        <f t="shared" si="7672"/>
        <v>0</v>
      </c>
      <c r="AA2289" s="31">
        <f t="shared" si="7713"/>
        <v>0</v>
      </c>
      <c r="AB2289" s="31">
        <f t="shared" si="7714"/>
        <v>0</v>
      </c>
      <c r="AC2289" s="31">
        <f t="shared" si="7715"/>
        <v>0</v>
      </c>
      <c r="AD2289" s="31">
        <f t="shared" si="7673"/>
        <v>0</v>
      </c>
      <c r="AE2289" s="31">
        <f t="shared" si="7674"/>
        <v>0</v>
      </c>
      <c r="AF2289" s="31">
        <f t="shared" si="7675"/>
        <v>0</v>
      </c>
      <c r="AG2289" s="31">
        <f t="shared" si="7716"/>
        <v>0</v>
      </c>
      <c r="AH2289" s="31">
        <f t="shared" si="7717"/>
        <v>0</v>
      </c>
      <c r="AI2289" s="31">
        <f t="shared" si="7718"/>
        <v>0</v>
      </c>
      <c r="AJ2289" s="31">
        <f t="shared" si="7676"/>
        <v>0</v>
      </c>
      <c r="AK2289" s="31">
        <f t="shared" si="7677"/>
        <v>0</v>
      </c>
      <c r="AL2289" s="31">
        <f t="shared" si="7678"/>
        <v>0</v>
      </c>
      <c r="AM2289" s="31">
        <f t="shared" si="7719"/>
        <v>0</v>
      </c>
      <c r="AN2289" s="31">
        <f t="shared" si="7720"/>
        <v>0</v>
      </c>
      <c r="AO2289" s="31">
        <f t="shared" si="7721"/>
        <v>0</v>
      </c>
      <c r="AP2289" s="31">
        <f t="shared" si="7679"/>
        <v>0</v>
      </c>
      <c r="AQ2289" s="31">
        <f t="shared" si="7680"/>
        <v>0</v>
      </c>
      <c r="AR2289" s="31">
        <f t="shared" si="7681"/>
        <v>0</v>
      </c>
      <c r="AS2289" s="31">
        <f t="shared" si="7722"/>
        <v>0</v>
      </c>
      <c r="AT2289" s="31">
        <f t="shared" si="7723"/>
        <v>0</v>
      </c>
      <c r="AU2289" s="31">
        <f t="shared" si="7724"/>
        <v>0</v>
      </c>
      <c r="AV2289" s="31">
        <f t="shared" si="7682"/>
        <v>0</v>
      </c>
      <c r="AW2289" s="31">
        <f t="shared" si="7683"/>
        <v>0</v>
      </c>
      <c r="AX2289" s="31">
        <f t="shared" si="7684"/>
        <v>0</v>
      </c>
      <c r="AY2289" s="31">
        <f t="shared" si="7663"/>
        <v>0</v>
      </c>
      <c r="AZ2289" s="31">
        <f t="shared" si="7725"/>
        <v>0</v>
      </c>
      <c r="BA2289" s="31">
        <f t="shared" si="7726"/>
        <v>0</v>
      </c>
      <c r="BB2289" s="31">
        <f t="shared" si="7685"/>
        <v>0</v>
      </c>
      <c r="BC2289" s="31">
        <f t="shared" si="7686"/>
        <v>0</v>
      </c>
      <c r="BD2289" s="31">
        <f t="shared" si="7687"/>
        <v>0</v>
      </c>
      <c r="BE2289" s="31">
        <f t="shared" si="7727"/>
        <v>0</v>
      </c>
      <c r="BF2289" s="31">
        <f t="shared" si="7728"/>
        <v>0</v>
      </c>
      <c r="BG2289" s="31">
        <f t="shared" si="7729"/>
        <v>0</v>
      </c>
      <c r="BH2289" s="31">
        <f t="shared" si="7688"/>
        <v>0</v>
      </c>
      <c r="BI2289" s="31">
        <f t="shared" si="7689"/>
        <v>0</v>
      </c>
      <c r="BJ2289" s="31">
        <f t="shared" si="7690"/>
        <v>0</v>
      </c>
      <c r="BK2289" s="31">
        <f t="shared" si="7730"/>
        <v>0</v>
      </c>
      <c r="BL2289" s="31">
        <f t="shared" si="7700"/>
        <v>0</v>
      </c>
      <c r="BM2289" s="31">
        <f t="shared" si="7731"/>
        <v>0</v>
      </c>
      <c r="BN2289" s="31">
        <f t="shared" si="7691"/>
        <v>0</v>
      </c>
      <c r="BO2289" s="31">
        <f t="shared" si="7692"/>
        <v>0</v>
      </c>
      <c r="BP2289" s="31">
        <f t="shared" si="7693"/>
        <v>0</v>
      </c>
      <c r="BQ2289" s="31">
        <f t="shared" si="7732"/>
        <v>0</v>
      </c>
      <c r="BR2289" s="31">
        <f t="shared" si="7733"/>
        <v>0</v>
      </c>
      <c r="BS2289" s="31">
        <f t="shared" si="7694"/>
        <v>0</v>
      </c>
      <c r="BT2289" s="31">
        <f t="shared" si="7695"/>
        <v>0</v>
      </c>
      <c r="BU2289" s="31">
        <f t="shared" si="7696"/>
        <v>0</v>
      </c>
      <c r="BV2289" s="31">
        <f t="shared" si="7734"/>
        <v>0</v>
      </c>
      <c r="BW2289" s="31">
        <f t="shared" si="7735"/>
        <v>0</v>
      </c>
      <c r="BX2289" s="31">
        <f t="shared" si="7697"/>
        <v>0</v>
      </c>
      <c r="BY2289" s="31">
        <f t="shared" si="7698"/>
        <v>0</v>
      </c>
      <c r="BZ2289" s="31">
        <f t="shared" si="7699"/>
        <v>0</v>
      </c>
      <c r="CA2289" s="31">
        <f t="shared" si="7736"/>
        <v>0</v>
      </c>
      <c r="CB2289" s="31">
        <f t="shared" si="7737"/>
        <v>0</v>
      </c>
      <c r="CC2289" s="31">
        <f t="shared" si="7738"/>
        <v>0</v>
      </c>
      <c r="CD2289" s="31">
        <f t="shared" si="7740"/>
        <v>0</v>
      </c>
      <c r="CE2289" s="31">
        <f t="shared" si="7741"/>
        <v>0</v>
      </c>
      <c r="CF2289" s="31">
        <f t="shared" si="7742"/>
        <v>0</v>
      </c>
      <c r="CG2289" s="31">
        <f t="shared" si="7739"/>
        <v>0</v>
      </c>
      <c r="CH2289" s="24">
        <v>0</v>
      </c>
      <c r="CI2289" s="40"/>
      <c r="CL2289" s="1" t="s">
        <v>28</v>
      </c>
    </row>
    <row r="2290" ht="29.850000000000001" hidden="1">
      <c r="A2290" s="41" t="s">
        <v>1323</v>
      </c>
      <c r="B2290" s="17"/>
      <c r="C2290" s="16"/>
      <c r="D2290" s="16"/>
      <c r="E2290" s="39" t="s">
        <v>1129</v>
      </c>
      <c r="F2290" s="31">
        <f t="shared" si="7701"/>
        <v>0</v>
      </c>
      <c r="G2290" s="31">
        <f t="shared" si="7702"/>
        <v>0</v>
      </c>
      <c r="H2290" s="31">
        <f t="shared" si="7703"/>
        <v>0</v>
      </c>
      <c r="I2290" s="31">
        <f t="shared" si="7704"/>
        <v>0</v>
      </c>
      <c r="J2290" s="31">
        <f t="shared" si="7705"/>
        <v>0</v>
      </c>
      <c r="K2290" s="31">
        <f t="shared" si="7706"/>
        <v>0</v>
      </c>
      <c r="L2290" s="31">
        <f t="shared" si="7664"/>
        <v>0</v>
      </c>
      <c r="M2290" s="31">
        <f t="shared" si="7665"/>
        <v>0</v>
      </c>
      <c r="N2290" s="31">
        <f t="shared" si="7666"/>
        <v>0</v>
      </c>
      <c r="O2290" s="31">
        <f t="shared" si="7707"/>
        <v>0</v>
      </c>
      <c r="P2290" s="31">
        <f t="shared" si="7708"/>
        <v>0</v>
      </c>
      <c r="Q2290" s="31">
        <f t="shared" si="7709"/>
        <v>0</v>
      </c>
      <c r="R2290" s="31">
        <f t="shared" si="7667"/>
        <v>0</v>
      </c>
      <c r="S2290" s="31">
        <f t="shared" si="7668"/>
        <v>0</v>
      </c>
      <c r="T2290" s="31">
        <f t="shared" si="7669"/>
        <v>0</v>
      </c>
      <c r="U2290" s="31">
        <f t="shared" si="7710"/>
        <v>0</v>
      </c>
      <c r="V2290" s="31">
        <f t="shared" si="7711"/>
        <v>0</v>
      </c>
      <c r="W2290" s="31">
        <f t="shared" si="7712"/>
        <v>0</v>
      </c>
      <c r="X2290" s="31">
        <f t="shared" si="7670"/>
        <v>0</v>
      </c>
      <c r="Y2290" s="31">
        <f t="shared" si="7671"/>
        <v>0</v>
      </c>
      <c r="Z2290" s="31">
        <f t="shared" si="7672"/>
        <v>0</v>
      </c>
      <c r="AA2290" s="31">
        <f t="shared" si="7713"/>
        <v>0</v>
      </c>
      <c r="AB2290" s="31">
        <f t="shared" si="7714"/>
        <v>0</v>
      </c>
      <c r="AC2290" s="31">
        <f t="shared" si="7715"/>
        <v>0</v>
      </c>
      <c r="AD2290" s="31">
        <f t="shared" si="7673"/>
        <v>0</v>
      </c>
      <c r="AE2290" s="31">
        <f t="shared" si="7674"/>
        <v>0</v>
      </c>
      <c r="AF2290" s="31">
        <f t="shared" si="7675"/>
        <v>0</v>
      </c>
      <c r="AG2290" s="31">
        <f t="shared" si="7716"/>
        <v>0</v>
      </c>
      <c r="AH2290" s="31">
        <f t="shared" si="7717"/>
        <v>0</v>
      </c>
      <c r="AI2290" s="31">
        <f t="shared" si="7718"/>
        <v>0</v>
      </c>
      <c r="AJ2290" s="31">
        <f t="shared" si="7676"/>
        <v>0</v>
      </c>
      <c r="AK2290" s="31">
        <f t="shared" si="7677"/>
        <v>0</v>
      </c>
      <c r="AL2290" s="31">
        <f t="shared" si="7678"/>
        <v>0</v>
      </c>
      <c r="AM2290" s="31">
        <f t="shared" si="7719"/>
        <v>0</v>
      </c>
      <c r="AN2290" s="31">
        <f t="shared" si="7720"/>
        <v>0</v>
      </c>
      <c r="AO2290" s="31">
        <f t="shared" si="7721"/>
        <v>0</v>
      </c>
      <c r="AP2290" s="31">
        <f t="shared" si="7679"/>
        <v>0</v>
      </c>
      <c r="AQ2290" s="31">
        <f t="shared" si="7680"/>
        <v>0</v>
      </c>
      <c r="AR2290" s="31">
        <f t="shared" si="7681"/>
        <v>0</v>
      </c>
      <c r="AS2290" s="31">
        <f t="shared" si="7722"/>
        <v>0</v>
      </c>
      <c r="AT2290" s="31">
        <f t="shared" si="7723"/>
        <v>0</v>
      </c>
      <c r="AU2290" s="31">
        <f t="shared" si="7724"/>
        <v>0</v>
      </c>
      <c r="AV2290" s="31">
        <f t="shared" si="7682"/>
        <v>0</v>
      </c>
      <c r="AW2290" s="31">
        <f t="shared" si="7683"/>
        <v>0</v>
      </c>
      <c r="AX2290" s="31">
        <f t="shared" si="7684"/>
        <v>0</v>
      </c>
      <c r="AY2290" s="31">
        <f t="shared" si="7663"/>
        <v>0</v>
      </c>
      <c r="AZ2290" s="31">
        <f t="shared" si="7725"/>
        <v>0</v>
      </c>
      <c r="BA2290" s="31">
        <f t="shared" si="7726"/>
        <v>0</v>
      </c>
      <c r="BB2290" s="31">
        <f t="shared" si="7685"/>
        <v>0</v>
      </c>
      <c r="BC2290" s="31">
        <f t="shared" si="7686"/>
        <v>0</v>
      </c>
      <c r="BD2290" s="31">
        <f t="shared" si="7687"/>
        <v>0</v>
      </c>
      <c r="BE2290" s="31">
        <f t="shared" si="7727"/>
        <v>0</v>
      </c>
      <c r="BF2290" s="31">
        <f t="shared" si="7728"/>
        <v>0</v>
      </c>
      <c r="BG2290" s="31">
        <f t="shared" si="7729"/>
        <v>0</v>
      </c>
      <c r="BH2290" s="31">
        <f t="shared" si="7688"/>
        <v>0</v>
      </c>
      <c r="BI2290" s="31">
        <f t="shared" si="7689"/>
        <v>0</v>
      </c>
      <c r="BJ2290" s="31">
        <f t="shared" si="7690"/>
        <v>0</v>
      </c>
      <c r="BK2290" s="31">
        <f t="shared" si="7730"/>
        <v>0</v>
      </c>
      <c r="BL2290" s="31">
        <f t="shared" si="7700"/>
        <v>0</v>
      </c>
      <c r="BM2290" s="31">
        <f t="shared" si="7731"/>
        <v>0</v>
      </c>
      <c r="BN2290" s="31">
        <f t="shared" si="7691"/>
        <v>0</v>
      </c>
      <c r="BO2290" s="31">
        <f t="shared" si="7692"/>
        <v>0</v>
      </c>
      <c r="BP2290" s="31">
        <f t="shared" si="7693"/>
        <v>0</v>
      </c>
      <c r="BQ2290" s="31">
        <f t="shared" si="7732"/>
        <v>0</v>
      </c>
      <c r="BR2290" s="31">
        <f t="shared" si="7733"/>
        <v>0</v>
      </c>
      <c r="BS2290" s="31">
        <f t="shared" si="7694"/>
        <v>0</v>
      </c>
      <c r="BT2290" s="31">
        <f t="shared" si="7695"/>
        <v>0</v>
      </c>
      <c r="BU2290" s="31">
        <f t="shared" si="7696"/>
        <v>0</v>
      </c>
      <c r="BV2290" s="31">
        <f t="shared" si="7734"/>
        <v>0</v>
      </c>
      <c r="BW2290" s="31">
        <f t="shared" si="7735"/>
        <v>0</v>
      </c>
      <c r="BX2290" s="31">
        <f t="shared" si="7697"/>
        <v>0</v>
      </c>
      <c r="BY2290" s="31">
        <f t="shared" si="7698"/>
        <v>0</v>
      </c>
      <c r="BZ2290" s="31">
        <f t="shared" si="7699"/>
        <v>0</v>
      </c>
      <c r="CA2290" s="31">
        <f t="shared" si="7736"/>
        <v>0</v>
      </c>
      <c r="CB2290" s="31">
        <f t="shared" si="7737"/>
        <v>0</v>
      </c>
      <c r="CC2290" s="31">
        <f t="shared" si="7738"/>
        <v>0</v>
      </c>
      <c r="CD2290" s="31">
        <f t="shared" si="7740"/>
        <v>0</v>
      </c>
      <c r="CE2290" s="31">
        <f t="shared" si="7741"/>
        <v>0</v>
      </c>
      <c r="CF2290" s="31">
        <f t="shared" si="7742"/>
        <v>0</v>
      </c>
      <c r="CG2290" s="31">
        <f t="shared" si="7739"/>
        <v>0</v>
      </c>
      <c r="CH2290" s="24">
        <v>0</v>
      </c>
      <c r="CI2290" s="40"/>
      <c r="CO2290" s="1" t="s">
        <v>31</v>
      </c>
    </row>
    <row r="2291" ht="39.799999999999997" hidden="1">
      <c r="A2291" s="41" t="s">
        <v>1323</v>
      </c>
      <c r="B2291" s="17">
        <v>400</v>
      </c>
      <c r="C2291" s="16"/>
      <c r="D2291" s="16"/>
      <c r="E2291" s="39" t="s">
        <v>84</v>
      </c>
      <c r="F2291" s="31">
        <f t="shared" si="7701"/>
        <v>0</v>
      </c>
      <c r="G2291" s="31">
        <f t="shared" si="7702"/>
        <v>0</v>
      </c>
      <c r="H2291" s="31">
        <f t="shared" si="7703"/>
        <v>0</v>
      </c>
      <c r="I2291" s="31">
        <f t="shared" si="7704"/>
        <v>0</v>
      </c>
      <c r="J2291" s="31">
        <f t="shared" si="7705"/>
        <v>0</v>
      </c>
      <c r="K2291" s="31">
        <f t="shared" si="7706"/>
        <v>0</v>
      </c>
      <c r="L2291" s="31">
        <f t="shared" si="7664"/>
        <v>0</v>
      </c>
      <c r="M2291" s="31">
        <f t="shared" si="7665"/>
        <v>0</v>
      </c>
      <c r="N2291" s="31">
        <f t="shared" si="7666"/>
        <v>0</v>
      </c>
      <c r="O2291" s="31">
        <f t="shared" si="7707"/>
        <v>0</v>
      </c>
      <c r="P2291" s="31">
        <f t="shared" si="7708"/>
        <v>0</v>
      </c>
      <c r="Q2291" s="31">
        <f t="shared" si="7709"/>
        <v>0</v>
      </c>
      <c r="R2291" s="31">
        <f t="shared" si="7667"/>
        <v>0</v>
      </c>
      <c r="S2291" s="31">
        <f t="shared" si="7668"/>
        <v>0</v>
      </c>
      <c r="T2291" s="31">
        <f t="shared" si="7669"/>
        <v>0</v>
      </c>
      <c r="U2291" s="31">
        <f t="shared" si="7710"/>
        <v>0</v>
      </c>
      <c r="V2291" s="31">
        <f t="shared" si="7711"/>
        <v>0</v>
      </c>
      <c r="W2291" s="31">
        <f t="shared" si="7712"/>
        <v>0</v>
      </c>
      <c r="X2291" s="31">
        <f t="shared" si="7670"/>
        <v>0</v>
      </c>
      <c r="Y2291" s="31">
        <f t="shared" si="7671"/>
        <v>0</v>
      </c>
      <c r="Z2291" s="31">
        <f t="shared" si="7672"/>
        <v>0</v>
      </c>
      <c r="AA2291" s="31">
        <f t="shared" si="7713"/>
        <v>0</v>
      </c>
      <c r="AB2291" s="31">
        <f t="shared" si="7714"/>
        <v>0</v>
      </c>
      <c r="AC2291" s="31">
        <f t="shared" si="7715"/>
        <v>0</v>
      </c>
      <c r="AD2291" s="31">
        <f t="shared" si="7673"/>
        <v>0</v>
      </c>
      <c r="AE2291" s="31">
        <f t="shared" si="7674"/>
        <v>0</v>
      </c>
      <c r="AF2291" s="31">
        <f t="shared" si="7675"/>
        <v>0</v>
      </c>
      <c r="AG2291" s="31">
        <f t="shared" si="7716"/>
        <v>0</v>
      </c>
      <c r="AH2291" s="31">
        <f t="shared" si="7717"/>
        <v>0</v>
      </c>
      <c r="AI2291" s="31">
        <f t="shared" si="7718"/>
        <v>0</v>
      </c>
      <c r="AJ2291" s="31">
        <f t="shared" si="7676"/>
        <v>0</v>
      </c>
      <c r="AK2291" s="31">
        <f t="shared" si="7677"/>
        <v>0</v>
      </c>
      <c r="AL2291" s="31">
        <f t="shared" si="7678"/>
        <v>0</v>
      </c>
      <c r="AM2291" s="31">
        <f t="shared" si="7719"/>
        <v>0</v>
      </c>
      <c r="AN2291" s="31">
        <f t="shared" si="7720"/>
        <v>0</v>
      </c>
      <c r="AO2291" s="31">
        <f t="shared" si="7721"/>
        <v>0</v>
      </c>
      <c r="AP2291" s="31">
        <f t="shared" si="7679"/>
        <v>0</v>
      </c>
      <c r="AQ2291" s="31">
        <f t="shared" si="7680"/>
        <v>0</v>
      </c>
      <c r="AR2291" s="31">
        <f t="shared" si="7681"/>
        <v>0</v>
      </c>
      <c r="AS2291" s="31">
        <f t="shared" si="7722"/>
        <v>0</v>
      </c>
      <c r="AT2291" s="31">
        <f t="shared" si="7723"/>
        <v>0</v>
      </c>
      <c r="AU2291" s="31">
        <f t="shared" si="7724"/>
        <v>0</v>
      </c>
      <c r="AV2291" s="31">
        <f t="shared" si="7682"/>
        <v>0</v>
      </c>
      <c r="AW2291" s="31">
        <f t="shared" si="7683"/>
        <v>0</v>
      </c>
      <c r="AX2291" s="31">
        <f t="shared" si="7684"/>
        <v>0</v>
      </c>
      <c r="AY2291" s="31">
        <f t="shared" si="7663"/>
        <v>0</v>
      </c>
      <c r="AZ2291" s="31">
        <f t="shared" si="7725"/>
        <v>0</v>
      </c>
      <c r="BA2291" s="31">
        <f t="shared" si="7726"/>
        <v>0</v>
      </c>
      <c r="BB2291" s="31">
        <f t="shared" si="7685"/>
        <v>0</v>
      </c>
      <c r="BC2291" s="31">
        <f t="shared" si="7686"/>
        <v>0</v>
      </c>
      <c r="BD2291" s="31">
        <f t="shared" si="7687"/>
        <v>0</v>
      </c>
      <c r="BE2291" s="31">
        <f t="shared" si="7727"/>
        <v>0</v>
      </c>
      <c r="BF2291" s="31">
        <f t="shared" si="7728"/>
        <v>0</v>
      </c>
      <c r="BG2291" s="31">
        <f t="shared" si="7729"/>
        <v>0</v>
      </c>
      <c r="BH2291" s="31">
        <f t="shared" si="7688"/>
        <v>0</v>
      </c>
      <c r="BI2291" s="31">
        <f t="shared" si="7689"/>
        <v>0</v>
      </c>
      <c r="BJ2291" s="31">
        <f t="shared" si="7690"/>
        <v>0</v>
      </c>
      <c r="BK2291" s="31">
        <f t="shared" si="7730"/>
        <v>0</v>
      </c>
      <c r="BL2291" s="31">
        <f t="shared" si="7700"/>
        <v>0</v>
      </c>
      <c r="BM2291" s="31">
        <f t="shared" si="7731"/>
        <v>0</v>
      </c>
      <c r="BN2291" s="31">
        <f t="shared" si="7691"/>
        <v>0</v>
      </c>
      <c r="BO2291" s="31">
        <f t="shared" si="7692"/>
        <v>0</v>
      </c>
      <c r="BP2291" s="31">
        <f t="shared" si="7693"/>
        <v>0</v>
      </c>
      <c r="BQ2291" s="31">
        <f t="shared" si="7732"/>
        <v>0</v>
      </c>
      <c r="BR2291" s="31">
        <f t="shared" si="7733"/>
        <v>0</v>
      </c>
      <c r="BS2291" s="31">
        <f t="shared" si="7694"/>
        <v>0</v>
      </c>
      <c r="BT2291" s="31">
        <f t="shared" si="7695"/>
        <v>0</v>
      </c>
      <c r="BU2291" s="31">
        <f t="shared" si="7696"/>
        <v>0</v>
      </c>
      <c r="BV2291" s="31">
        <f t="shared" si="7734"/>
        <v>0</v>
      </c>
      <c r="BW2291" s="31">
        <f t="shared" si="7735"/>
        <v>0</v>
      </c>
      <c r="BX2291" s="31">
        <f t="shared" si="7697"/>
        <v>0</v>
      </c>
      <c r="BY2291" s="31">
        <f t="shared" si="7698"/>
        <v>0</v>
      </c>
      <c r="BZ2291" s="31">
        <f t="shared" si="7699"/>
        <v>0</v>
      </c>
      <c r="CA2291" s="31">
        <f t="shared" si="7736"/>
        <v>0</v>
      </c>
      <c r="CB2291" s="31">
        <f t="shared" si="7737"/>
        <v>0</v>
      </c>
      <c r="CC2291" s="31">
        <f t="shared" si="7738"/>
        <v>0</v>
      </c>
      <c r="CD2291" s="31">
        <f t="shared" si="7740"/>
        <v>0</v>
      </c>
      <c r="CE2291" s="31">
        <f t="shared" si="7741"/>
        <v>0</v>
      </c>
      <c r="CF2291" s="31">
        <f t="shared" si="7742"/>
        <v>0</v>
      </c>
      <c r="CG2291" s="31">
        <f t="shared" si="7739"/>
        <v>0</v>
      </c>
      <c r="CH2291" s="24">
        <v>0</v>
      </c>
      <c r="CI2291" s="40"/>
      <c r="CM2291" s="1" t="s">
        <v>29</v>
      </c>
    </row>
    <row r="2292" ht="15" hidden="1">
      <c r="A2292" s="41" t="s">
        <v>1323</v>
      </c>
      <c r="B2292" s="17">
        <v>410</v>
      </c>
      <c r="C2292" s="16"/>
      <c r="D2292" s="16"/>
      <c r="E2292" s="39" t="s">
        <v>85</v>
      </c>
      <c r="F2292" s="31">
        <f t="shared" si="7701"/>
        <v>0</v>
      </c>
      <c r="G2292" s="31">
        <f t="shared" si="7702"/>
        <v>0</v>
      </c>
      <c r="H2292" s="31">
        <f t="shared" si="7703"/>
        <v>0</v>
      </c>
      <c r="I2292" s="31">
        <f t="shared" si="7704"/>
        <v>0</v>
      </c>
      <c r="J2292" s="31">
        <f t="shared" si="7705"/>
        <v>0</v>
      </c>
      <c r="K2292" s="31">
        <f t="shared" si="7706"/>
        <v>0</v>
      </c>
      <c r="L2292" s="31">
        <f t="shared" si="7664"/>
        <v>0</v>
      </c>
      <c r="M2292" s="31">
        <f t="shared" si="7665"/>
        <v>0</v>
      </c>
      <c r="N2292" s="31">
        <f t="shared" si="7666"/>
        <v>0</v>
      </c>
      <c r="O2292" s="31">
        <f t="shared" si="7707"/>
        <v>0</v>
      </c>
      <c r="P2292" s="31">
        <f t="shared" si="7708"/>
        <v>0</v>
      </c>
      <c r="Q2292" s="31">
        <f t="shared" si="7709"/>
        <v>0</v>
      </c>
      <c r="R2292" s="31">
        <f t="shared" si="7667"/>
        <v>0</v>
      </c>
      <c r="S2292" s="31">
        <f t="shared" si="7668"/>
        <v>0</v>
      </c>
      <c r="T2292" s="31">
        <f t="shared" si="7669"/>
        <v>0</v>
      </c>
      <c r="U2292" s="31">
        <f t="shared" si="7710"/>
        <v>0</v>
      </c>
      <c r="V2292" s="31">
        <f t="shared" si="7711"/>
        <v>0</v>
      </c>
      <c r="W2292" s="31">
        <f t="shared" si="7712"/>
        <v>0</v>
      </c>
      <c r="X2292" s="31">
        <f t="shared" si="7670"/>
        <v>0</v>
      </c>
      <c r="Y2292" s="31">
        <f t="shared" si="7671"/>
        <v>0</v>
      </c>
      <c r="Z2292" s="31">
        <f t="shared" si="7672"/>
        <v>0</v>
      </c>
      <c r="AA2292" s="31">
        <f t="shared" si="7713"/>
        <v>0</v>
      </c>
      <c r="AB2292" s="31">
        <f t="shared" si="7714"/>
        <v>0</v>
      </c>
      <c r="AC2292" s="31">
        <f t="shared" si="7715"/>
        <v>0</v>
      </c>
      <c r="AD2292" s="31">
        <f t="shared" si="7673"/>
        <v>0</v>
      </c>
      <c r="AE2292" s="31">
        <f t="shared" si="7674"/>
        <v>0</v>
      </c>
      <c r="AF2292" s="31">
        <f t="shared" si="7675"/>
        <v>0</v>
      </c>
      <c r="AG2292" s="31">
        <f t="shared" si="7716"/>
        <v>0</v>
      </c>
      <c r="AH2292" s="31">
        <f t="shared" si="7717"/>
        <v>0</v>
      </c>
      <c r="AI2292" s="31">
        <f t="shared" si="7718"/>
        <v>0</v>
      </c>
      <c r="AJ2292" s="31">
        <f t="shared" si="7676"/>
        <v>0</v>
      </c>
      <c r="AK2292" s="31">
        <f t="shared" si="7677"/>
        <v>0</v>
      </c>
      <c r="AL2292" s="31">
        <f t="shared" si="7678"/>
        <v>0</v>
      </c>
      <c r="AM2292" s="31">
        <f t="shared" si="7719"/>
        <v>0</v>
      </c>
      <c r="AN2292" s="31">
        <f t="shared" si="7720"/>
        <v>0</v>
      </c>
      <c r="AO2292" s="31">
        <f t="shared" si="7721"/>
        <v>0</v>
      </c>
      <c r="AP2292" s="31">
        <f t="shared" si="7679"/>
        <v>0</v>
      </c>
      <c r="AQ2292" s="31">
        <f t="shared" si="7680"/>
        <v>0</v>
      </c>
      <c r="AR2292" s="31">
        <f t="shared" si="7681"/>
        <v>0</v>
      </c>
      <c r="AS2292" s="31">
        <f t="shared" si="7722"/>
        <v>0</v>
      </c>
      <c r="AT2292" s="31">
        <f t="shared" si="7723"/>
        <v>0</v>
      </c>
      <c r="AU2292" s="31">
        <f t="shared" si="7724"/>
        <v>0</v>
      </c>
      <c r="AV2292" s="31">
        <f t="shared" si="7682"/>
        <v>0</v>
      </c>
      <c r="AW2292" s="31">
        <f t="shared" si="7683"/>
        <v>0</v>
      </c>
      <c r="AX2292" s="31">
        <f t="shared" si="7684"/>
        <v>0</v>
      </c>
      <c r="AY2292" s="31">
        <f t="shared" si="7663"/>
        <v>0</v>
      </c>
      <c r="AZ2292" s="31">
        <f t="shared" si="7725"/>
        <v>0</v>
      </c>
      <c r="BA2292" s="31">
        <f t="shared" si="7726"/>
        <v>0</v>
      </c>
      <c r="BB2292" s="31">
        <f t="shared" si="7685"/>
        <v>0</v>
      </c>
      <c r="BC2292" s="31">
        <f t="shared" si="7686"/>
        <v>0</v>
      </c>
      <c r="BD2292" s="31">
        <f t="shared" si="7687"/>
        <v>0</v>
      </c>
      <c r="BE2292" s="31">
        <f t="shared" si="7727"/>
        <v>0</v>
      </c>
      <c r="BF2292" s="31">
        <f t="shared" si="7728"/>
        <v>0</v>
      </c>
      <c r="BG2292" s="31">
        <f t="shared" si="7729"/>
        <v>0</v>
      </c>
      <c r="BH2292" s="31">
        <f t="shared" si="7688"/>
        <v>0</v>
      </c>
      <c r="BI2292" s="31">
        <f t="shared" si="7689"/>
        <v>0</v>
      </c>
      <c r="BJ2292" s="31">
        <f t="shared" si="7690"/>
        <v>0</v>
      </c>
      <c r="BK2292" s="31">
        <f t="shared" si="7730"/>
        <v>0</v>
      </c>
      <c r="BL2292" s="31">
        <f t="shared" si="7700"/>
        <v>0</v>
      </c>
      <c r="BM2292" s="31">
        <f t="shared" si="7731"/>
        <v>0</v>
      </c>
      <c r="BN2292" s="31">
        <f t="shared" si="7691"/>
        <v>0</v>
      </c>
      <c r="BO2292" s="31">
        <f t="shared" si="7692"/>
        <v>0</v>
      </c>
      <c r="BP2292" s="31">
        <f t="shared" si="7693"/>
        <v>0</v>
      </c>
      <c r="BQ2292" s="31">
        <f t="shared" si="7732"/>
        <v>0</v>
      </c>
      <c r="BR2292" s="31">
        <f t="shared" si="7733"/>
        <v>0</v>
      </c>
      <c r="BS2292" s="31">
        <f t="shared" si="7694"/>
        <v>0</v>
      </c>
      <c r="BT2292" s="31">
        <f t="shared" si="7695"/>
        <v>0</v>
      </c>
      <c r="BU2292" s="31">
        <f t="shared" si="7696"/>
        <v>0</v>
      </c>
      <c r="BV2292" s="31">
        <f t="shared" si="7734"/>
        <v>0</v>
      </c>
      <c r="BW2292" s="31">
        <f t="shared" si="7735"/>
        <v>0</v>
      </c>
      <c r="BX2292" s="31">
        <f t="shared" si="7697"/>
        <v>0</v>
      </c>
      <c r="BY2292" s="31">
        <f t="shared" si="7698"/>
        <v>0</v>
      </c>
      <c r="BZ2292" s="31">
        <f t="shared" si="7699"/>
        <v>0</v>
      </c>
      <c r="CA2292" s="31">
        <f t="shared" si="7736"/>
        <v>0</v>
      </c>
      <c r="CB2292" s="31">
        <f t="shared" si="7737"/>
        <v>0</v>
      </c>
      <c r="CC2292" s="31">
        <f t="shared" si="7738"/>
        <v>0</v>
      </c>
      <c r="CD2292" s="31">
        <f t="shared" si="7740"/>
        <v>0</v>
      </c>
      <c r="CE2292" s="31">
        <f t="shared" si="7741"/>
        <v>0</v>
      </c>
      <c r="CF2292" s="31">
        <f t="shared" si="7742"/>
        <v>0</v>
      </c>
      <c r="CG2292" s="31">
        <f t="shared" si="7739"/>
        <v>0</v>
      </c>
      <c r="CH2292" s="24">
        <v>0</v>
      </c>
      <c r="CI2292" s="40"/>
      <c r="CN2292" s="1" t="s">
        <v>30</v>
      </c>
    </row>
    <row r="2293" ht="15" hidden="1">
      <c r="A2293" s="41" t="s">
        <v>1323</v>
      </c>
      <c r="B2293" s="17">
        <v>410</v>
      </c>
      <c r="C2293" s="16" t="s">
        <v>66</v>
      </c>
      <c r="D2293" s="16" t="s">
        <v>67</v>
      </c>
      <c r="E2293" s="39" t="s">
        <v>68</v>
      </c>
      <c r="F2293" s="31"/>
      <c r="G2293" s="31"/>
      <c r="H2293" s="31"/>
      <c r="I2293" s="31"/>
      <c r="J2293" s="31"/>
      <c r="K2293" s="31"/>
      <c r="L2293" s="31">
        <f t="shared" si="7664"/>
        <v>0</v>
      </c>
      <c r="M2293" s="31">
        <f t="shared" si="7665"/>
        <v>0</v>
      </c>
      <c r="N2293" s="31">
        <f t="shared" si="7666"/>
        <v>0</v>
      </c>
      <c r="O2293" s="31"/>
      <c r="P2293" s="31"/>
      <c r="Q2293" s="31"/>
      <c r="R2293" s="31">
        <f t="shared" si="7667"/>
        <v>0</v>
      </c>
      <c r="S2293" s="31">
        <f t="shared" si="7668"/>
        <v>0</v>
      </c>
      <c r="T2293" s="31">
        <f t="shared" si="7669"/>
        <v>0</v>
      </c>
      <c r="U2293" s="31"/>
      <c r="V2293" s="31"/>
      <c r="W2293" s="31"/>
      <c r="X2293" s="31">
        <f t="shared" si="7670"/>
        <v>0</v>
      </c>
      <c r="Y2293" s="31">
        <f t="shared" si="7671"/>
        <v>0</v>
      </c>
      <c r="Z2293" s="31">
        <f t="shared" si="7672"/>
        <v>0</v>
      </c>
      <c r="AA2293" s="31"/>
      <c r="AB2293" s="31"/>
      <c r="AC2293" s="31"/>
      <c r="AD2293" s="31">
        <f t="shared" si="7673"/>
        <v>0</v>
      </c>
      <c r="AE2293" s="31">
        <f t="shared" si="7674"/>
        <v>0</v>
      </c>
      <c r="AF2293" s="31">
        <f t="shared" si="7675"/>
        <v>0</v>
      </c>
      <c r="AG2293" s="31"/>
      <c r="AH2293" s="31"/>
      <c r="AI2293" s="31"/>
      <c r="AJ2293" s="31">
        <f t="shared" si="7676"/>
        <v>0</v>
      </c>
      <c r="AK2293" s="31">
        <f t="shared" si="7677"/>
        <v>0</v>
      </c>
      <c r="AL2293" s="31">
        <f t="shared" si="7678"/>
        <v>0</v>
      </c>
      <c r="AM2293" s="31"/>
      <c r="AN2293" s="31"/>
      <c r="AO2293" s="31"/>
      <c r="AP2293" s="31">
        <f t="shared" si="7679"/>
        <v>0</v>
      </c>
      <c r="AQ2293" s="31">
        <f t="shared" si="7680"/>
        <v>0</v>
      </c>
      <c r="AR2293" s="31">
        <f t="shared" si="7681"/>
        <v>0</v>
      </c>
      <c r="AS2293" s="31"/>
      <c r="AT2293" s="31"/>
      <c r="AU2293" s="31"/>
      <c r="AV2293" s="31">
        <f t="shared" si="7682"/>
        <v>0</v>
      </c>
      <c r="AW2293" s="31">
        <f t="shared" si="7683"/>
        <v>0</v>
      </c>
      <c r="AX2293" s="31">
        <f t="shared" si="7684"/>
        <v>0</v>
      </c>
      <c r="AY2293" s="31"/>
      <c r="AZ2293" s="31"/>
      <c r="BA2293" s="31"/>
      <c r="BB2293" s="31">
        <f t="shared" si="7685"/>
        <v>0</v>
      </c>
      <c r="BC2293" s="31">
        <f t="shared" si="7686"/>
        <v>0</v>
      </c>
      <c r="BD2293" s="31">
        <f t="shared" si="7687"/>
        <v>0</v>
      </c>
      <c r="BE2293" s="31"/>
      <c r="BF2293" s="31"/>
      <c r="BG2293" s="31"/>
      <c r="BH2293" s="31">
        <f t="shared" si="7688"/>
        <v>0</v>
      </c>
      <c r="BI2293" s="31">
        <f t="shared" si="7689"/>
        <v>0</v>
      </c>
      <c r="BJ2293" s="31">
        <f t="shared" si="7690"/>
        <v>0</v>
      </c>
      <c r="BK2293" s="31"/>
      <c r="BL2293" s="31"/>
      <c r="BM2293" s="31"/>
      <c r="BN2293" s="31">
        <f t="shared" si="7691"/>
        <v>0</v>
      </c>
      <c r="BO2293" s="31">
        <f t="shared" si="7692"/>
        <v>0</v>
      </c>
      <c r="BP2293" s="31">
        <f t="shared" si="7693"/>
        <v>0</v>
      </c>
      <c r="BQ2293" s="31"/>
      <c r="BR2293" s="31"/>
      <c r="BS2293" s="31">
        <f t="shared" si="7694"/>
        <v>0</v>
      </c>
      <c r="BT2293" s="31">
        <f t="shared" si="7695"/>
        <v>0</v>
      </c>
      <c r="BU2293" s="31">
        <f t="shared" si="7696"/>
        <v>0</v>
      </c>
      <c r="BV2293" s="31"/>
      <c r="BW2293" s="31"/>
      <c r="BX2293" s="31">
        <f t="shared" si="7697"/>
        <v>0</v>
      </c>
      <c r="BY2293" s="31">
        <f t="shared" si="7698"/>
        <v>0</v>
      </c>
      <c r="BZ2293" s="31">
        <f t="shared" si="7699"/>
        <v>0</v>
      </c>
      <c r="CA2293" s="31"/>
      <c r="CB2293" s="31"/>
      <c r="CC2293" s="31"/>
      <c r="CD2293" s="31">
        <f t="shared" si="7740"/>
        <v>0</v>
      </c>
      <c r="CE2293" s="31">
        <f t="shared" si="7741"/>
        <v>0</v>
      </c>
      <c r="CF2293" s="31">
        <f t="shared" si="7742"/>
        <v>0</v>
      </c>
      <c r="CG2293" s="31"/>
      <c r="CH2293" s="24">
        <v>0</v>
      </c>
      <c r="CI2293" s="40"/>
    </row>
    <row r="2294" ht="39.549999999999997">
      <c r="A2294" s="41" t="s">
        <v>1324</v>
      </c>
      <c r="B2294" s="41"/>
      <c r="C2294" s="39"/>
      <c r="D2294" s="16"/>
      <c r="E2294" s="39" t="s">
        <v>1325</v>
      </c>
      <c r="F2294" s="31">
        <f t="shared" si="7701"/>
        <v>0</v>
      </c>
      <c r="G2294" s="31">
        <f t="shared" si="7702"/>
        <v>0</v>
      </c>
      <c r="H2294" s="31">
        <f t="shared" si="7703"/>
        <v>0</v>
      </c>
      <c r="I2294" s="31">
        <f t="shared" si="7704"/>
        <v>0</v>
      </c>
      <c r="J2294" s="31">
        <f t="shared" si="7705"/>
        <v>0</v>
      </c>
      <c r="K2294" s="31">
        <f t="shared" si="7706"/>
        <v>0</v>
      </c>
      <c r="L2294" s="31">
        <f t="shared" si="7664"/>
        <v>0</v>
      </c>
      <c r="M2294" s="31">
        <f t="shared" si="7665"/>
        <v>0</v>
      </c>
      <c r="N2294" s="31">
        <f t="shared" si="7666"/>
        <v>0</v>
      </c>
      <c r="O2294" s="31">
        <f t="shared" si="7707"/>
        <v>29.154</v>
      </c>
      <c r="P2294" s="31">
        <f t="shared" si="7708"/>
        <v>0</v>
      </c>
      <c r="Q2294" s="31">
        <f t="shared" si="7709"/>
        <v>0</v>
      </c>
      <c r="R2294" s="31">
        <f t="shared" si="7667"/>
        <v>29.154</v>
      </c>
      <c r="S2294" s="31">
        <f t="shared" si="7668"/>
        <v>0</v>
      </c>
      <c r="T2294" s="31">
        <f t="shared" si="7669"/>
        <v>0</v>
      </c>
      <c r="U2294" s="31">
        <f t="shared" si="7710"/>
        <v>0</v>
      </c>
      <c r="V2294" s="31">
        <f t="shared" si="7711"/>
        <v>0</v>
      </c>
      <c r="W2294" s="31">
        <f t="shared" si="7712"/>
        <v>0</v>
      </c>
      <c r="X2294" s="31">
        <f t="shared" si="7670"/>
        <v>29.154</v>
      </c>
      <c r="Y2294" s="31">
        <f t="shared" si="7671"/>
        <v>0</v>
      </c>
      <c r="Z2294" s="31">
        <f t="shared" si="7672"/>
        <v>0</v>
      </c>
      <c r="AA2294" s="31">
        <f t="shared" si="7713"/>
        <v>0</v>
      </c>
      <c r="AB2294" s="31">
        <f t="shared" si="7714"/>
        <v>0</v>
      </c>
      <c r="AC2294" s="31">
        <f t="shared" si="7715"/>
        <v>0</v>
      </c>
      <c r="AD2294" s="31">
        <f t="shared" si="7673"/>
        <v>29.154</v>
      </c>
      <c r="AE2294" s="31">
        <f t="shared" si="7674"/>
        <v>0</v>
      </c>
      <c r="AF2294" s="31">
        <f t="shared" si="7675"/>
        <v>0</v>
      </c>
      <c r="AG2294" s="31">
        <f t="shared" si="7716"/>
        <v>0</v>
      </c>
      <c r="AH2294" s="31">
        <f t="shared" si="7717"/>
        <v>0</v>
      </c>
      <c r="AI2294" s="31">
        <f t="shared" si="7718"/>
        <v>0</v>
      </c>
      <c r="AJ2294" s="31">
        <f t="shared" si="7676"/>
        <v>29.154</v>
      </c>
      <c r="AK2294" s="31">
        <f t="shared" si="7677"/>
        <v>0</v>
      </c>
      <c r="AL2294" s="31">
        <f t="shared" si="7678"/>
        <v>0</v>
      </c>
      <c r="AM2294" s="31">
        <f t="shared" si="7719"/>
        <v>0</v>
      </c>
      <c r="AN2294" s="31">
        <f t="shared" si="7720"/>
        <v>0</v>
      </c>
      <c r="AO2294" s="31">
        <f t="shared" si="7721"/>
        <v>0</v>
      </c>
      <c r="AP2294" s="31">
        <f t="shared" si="7679"/>
        <v>29.154</v>
      </c>
      <c r="AQ2294" s="31">
        <f t="shared" si="7680"/>
        <v>0</v>
      </c>
      <c r="AR2294" s="31">
        <f t="shared" si="7681"/>
        <v>0</v>
      </c>
      <c r="AS2294" s="31">
        <f t="shared" si="7722"/>
        <v>0</v>
      </c>
      <c r="AT2294" s="31">
        <f t="shared" si="7723"/>
        <v>0</v>
      </c>
      <c r="AU2294" s="31">
        <f t="shared" si="7724"/>
        <v>0</v>
      </c>
      <c r="AV2294" s="31">
        <f t="shared" si="7682"/>
        <v>29.154</v>
      </c>
      <c r="AW2294" s="31">
        <f t="shared" si="7683"/>
        <v>0</v>
      </c>
      <c r="AX2294" s="31">
        <f t="shared" si="7684"/>
        <v>0</v>
      </c>
      <c r="AY2294" s="31">
        <f t="shared" si="7663"/>
        <v>0</v>
      </c>
      <c r="AZ2294" s="31">
        <f t="shared" si="7725"/>
        <v>0</v>
      </c>
      <c r="BA2294" s="31">
        <f t="shared" si="7726"/>
        <v>0</v>
      </c>
      <c r="BB2294" s="31">
        <f t="shared" si="7685"/>
        <v>29.154</v>
      </c>
      <c r="BC2294" s="31">
        <f t="shared" si="7686"/>
        <v>0</v>
      </c>
      <c r="BD2294" s="31">
        <f t="shared" si="7687"/>
        <v>0</v>
      </c>
      <c r="BE2294" s="31">
        <f t="shared" si="7727"/>
        <v>0</v>
      </c>
      <c r="BF2294" s="31">
        <f t="shared" si="7728"/>
        <v>0</v>
      </c>
      <c r="BG2294" s="31">
        <f t="shared" si="7729"/>
        <v>0</v>
      </c>
      <c r="BH2294" s="31">
        <f t="shared" si="7688"/>
        <v>29.154</v>
      </c>
      <c r="BI2294" s="31">
        <f t="shared" si="7689"/>
        <v>0</v>
      </c>
      <c r="BJ2294" s="31">
        <f t="shared" si="7690"/>
        <v>0</v>
      </c>
      <c r="BK2294" s="31">
        <f t="shared" si="7730"/>
        <v>0</v>
      </c>
      <c r="BL2294" s="31">
        <f t="shared" si="7700"/>
        <v>0</v>
      </c>
      <c r="BM2294" s="31">
        <f t="shared" si="7731"/>
        <v>0</v>
      </c>
      <c r="BN2294" s="31">
        <f t="shared" si="7691"/>
        <v>29.154</v>
      </c>
      <c r="BO2294" s="31">
        <f t="shared" si="7692"/>
        <v>0</v>
      </c>
      <c r="BP2294" s="31">
        <f t="shared" si="7693"/>
        <v>0</v>
      </c>
      <c r="BQ2294" s="31">
        <f t="shared" si="7732"/>
        <v>0</v>
      </c>
      <c r="BR2294" s="31">
        <f t="shared" si="7733"/>
        <v>0</v>
      </c>
      <c r="BS2294" s="31">
        <f t="shared" si="7694"/>
        <v>29.154</v>
      </c>
      <c r="BT2294" s="31">
        <f t="shared" si="7695"/>
        <v>0</v>
      </c>
      <c r="BU2294" s="31">
        <f t="shared" si="7696"/>
        <v>0</v>
      </c>
      <c r="BV2294" s="31">
        <f t="shared" si="7734"/>
        <v>0</v>
      </c>
      <c r="BW2294" s="31">
        <f t="shared" si="7735"/>
        <v>0</v>
      </c>
      <c r="BX2294" s="31">
        <f t="shared" si="7697"/>
        <v>29.154</v>
      </c>
      <c r="BY2294" s="31">
        <f t="shared" si="7698"/>
        <v>0</v>
      </c>
      <c r="BZ2294" s="31">
        <f t="shared" si="7699"/>
        <v>0</v>
      </c>
      <c r="CA2294" s="31">
        <f t="shared" si="7736"/>
        <v>0</v>
      </c>
      <c r="CB2294" s="31">
        <f t="shared" si="7737"/>
        <v>0</v>
      </c>
      <c r="CC2294" s="31">
        <f t="shared" si="7738"/>
        <v>0</v>
      </c>
      <c r="CD2294" s="31">
        <f t="shared" si="7740"/>
        <v>29.154</v>
      </c>
      <c r="CE2294" s="31">
        <f t="shared" si="7741"/>
        <v>0</v>
      </c>
      <c r="CF2294" s="31">
        <f t="shared" si="7742"/>
        <v>0</v>
      </c>
      <c r="CG2294" s="31">
        <f t="shared" si="7739"/>
        <v>0</v>
      </c>
      <c r="CH2294" s="24"/>
      <c r="CI2294" s="40"/>
      <c r="CL2294" s="1" t="s">
        <v>28</v>
      </c>
    </row>
    <row r="2295" ht="43.75">
      <c r="A2295" s="41" t="s">
        <v>1326</v>
      </c>
      <c r="B2295" s="41"/>
      <c r="C2295" s="39"/>
      <c r="D2295" s="16"/>
      <c r="E2295" s="39" t="s">
        <v>1327</v>
      </c>
      <c r="F2295" s="31">
        <f t="shared" si="7701"/>
        <v>0</v>
      </c>
      <c r="G2295" s="31">
        <f t="shared" si="7702"/>
        <v>0</v>
      </c>
      <c r="H2295" s="31">
        <f t="shared" si="7703"/>
        <v>0</v>
      </c>
      <c r="I2295" s="31">
        <f t="shared" si="7704"/>
        <v>0</v>
      </c>
      <c r="J2295" s="31">
        <f t="shared" si="7705"/>
        <v>0</v>
      </c>
      <c r="K2295" s="31">
        <f t="shared" si="7706"/>
        <v>0</v>
      </c>
      <c r="L2295" s="31">
        <f t="shared" si="7664"/>
        <v>0</v>
      </c>
      <c r="M2295" s="31">
        <f t="shared" si="7665"/>
        <v>0</v>
      </c>
      <c r="N2295" s="31">
        <f t="shared" si="7666"/>
        <v>0</v>
      </c>
      <c r="O2295" s="31">
        <f t="shared" si="7707"/>
        <v>29.154</v>
      </c>
      <c r="P2295" s="31">
        <f t="shared" si="7708"/>
        <v>0</v>
      </c>
      <c r="Q2295" s="31">
        <f t="shared" si="7709"/>
        <v>0</v>
      </c>
      <c r="R2295" s="31">
        <f t="shared" si="7667"/>
        <v>29.154</v>
      </c>
      <c r="S2295" s="31">
        <f t="shared" si="7668"/>
        <v>0</v>
      </c>
      <c r="T2295" s="31">
        <f t="shared" si="7669"/>
        <v>0</v>
      </c>
      <c r="U2295" s="31">
        <f t="shared" si="7710"/>
        <v>0</v>
      </c>
      <c r="V2295" s="31">
        <f t="shared" si="7711"/>
        <v>0</v>
      </c>
      <c r="W2295" s="31">
        <f t="shared" si="7712"/>
        <v>0</v>
      </c>
      <c r="X2295" s="31">
        <f t="shared" si="7670"/>
        <v>29.154</v>
      </c>
      <c r="Y2295" s="31">
        <f t="shared" si="7671"/>
        <v>0</v>
      </c>
      <c r="Z2295" s="31">
        <f t="shared" si="7672"/>
        <v>0</v>
      </c>
      <c r="AA2295" s="31">
        <f t="shared" si="7713"/>
        <v>0</v>
      </c>
      <c r="AB2295" s="31">
        <f t="shared" si="7714"/>
        <v>0</v>
      </c>
      <c r="AC2295" s="31">
        <f t="shared" si="7715"/>
        <v>0</v>
      </c>
      <c r="AD2295" s="31">
        <f t="shared" si="7673"/>
        <v>29.154</v>
      </c>
      <c r="AE2295" s="31">
        <f t="shared" si="7674"/>
        <v>0</v>
      </c>
      <c r="AF2295" s="31">
        <f t="shared" si="7675"/>
        <v>0</v>
      </c>
      <c r="AG2295" s="31">
        <f t="shared" si="7716"/>
        <v>0</v>
      </c>
      <c r="AH2295" s="31">
        <f t="shared" si="7717"/>
        <v>0</v>
      </c>
      <c r="AI2295" s="31">
        <f t="shared" si="7718"/>
        <v>0</v>
      </c>
      <c r="AJ2295" s="31">
        <f t="shared" si="7676"/>
        <v>29.154</v>
      </c>
      <c r="AK2295" s="31">
        <f t="shared" si="7677"/>
        <v>0</v>
      </c>
      <c r="AL2295" s="31">
        <f t="shared" si="7678"/>
        <v>0</v>
      </c>
      <c r="AM2295" s="31">
        <f t="shared" si="7719"/>
        <v>0</v>
      </c>
      <c r="AN2295" s="31">
        <f t="shared" si="7720"/>
        <v>0</v>
      </c>
      <c r="AO2295" s="31">
        <f t="shared" si="7721"/>
        <v>0</v>
      </c>
      <c r="AP2295" s="31">
        <f t="shared" si="7679"/>
        <v>29.154</v>
      </c>
      <c r="AQ2295" s="31">
        <f t="shared" si="7680"/>
        <v>0</v>
      </c>
      <c r="AR2295" s="31">
        <f t="shared" si="7681"/>
        <v>0</v>
      </c>
      <c r="AS2295" s="31">
        <f t="shared" si="7722"/>
        <v>0</v>
      </c>
      <c r="AT2295" s="31">
        <f t="shared" si="7723"/>
        <v>0</v>
      </c>
      <c r="AU2295" s="31">
        <f t="shared" si="7724"/>
        <v>0</v>
      </c>
      <c r="AV2295" s="31">
        <f t="shared" si="7682"/>
        <v>29.154</v>
      </c>
      <c r="AW2295" s="31">
        <f t="shared" si="7683"/>
        <v>0</v>
      </c>
      <c r="AX2295" s="31">
        <f t="shared" si="7684"/>
        <v>0</v>
      </c>
      <c r="AY2295" s="31">
        <f t="shared" si="7663"/>
        <v>0</v>
      </c>
      <c r="AZ2295" s="31">
        <f t="shared" si="7725"/>
        <v>0</v>
      </c>
      <c r="BA2295" s="31">
        <f t="shared" si="7726"/>
        <v>0</v>
      </c>
      <c r="BB2295" s="31">
        <f t="shared" si="7685"/>
        <v>29.154</v>
      </c>
      <c r="BC2295" s="31">
        <f t="shared" si="7686"/>
        <v>0</v>
      </c>
      <c r="BD2295" s="31">
        <f t="shared" si="7687"/>
        <v>0</v>
      </c>
      <c r="BE2295" s="31">
        <f t="shared" si="7727"/>
        <v>0</v>
      </c>
      <c r="BF2295" s="31">
        <f t="shared" si="7728"/>
        <v>0</v>
      </c>
      <c r="BG2295" s="31">
        <f t="shared" si="7729"/>
        <v>0</v>
      </c>
      <c r="BH2295" s="31">
        <f t="shared" si="7688"/>
        <v>29.154</v>
      </c>
      <c r="BI2295" s="31">
        <f t="shared" si="7689"/>
        <v>0</v>
      </c>
      <c r="BJ2295" s="31">
        <f t="shared" si="7690"/>
        <v>0</v>
      </c>
      <c r="BK2295" s="31">
        <f t="shared" si="7730"/>
        <v>0</v>
      </c>
      <c r="BL2295" s="31">
        <f t="shared" si="7700"/>
        <v>0</v>
      </c>
      <c r="BM2295" s="31">
        <f t="shared" si="7731"/>
        <v>0</v>
      </c>
      <c r="BN2295" s="31">
        <f t="shared" si="7691"/>
        <v>29.154</v>
      </c>
      <c r="BO2295" s="31">
        <f t="shared" si="7692"/>
        <v>0</v>
      </c>
      <c r="BP2295" s="31">
        <f t="shared" si="7693"/>
        <v>0</v>
      </c>
      <c r="BQ2295" s="31">
        <f t="shared" si="7732"/>
        <v>0</v>
      </c>
      <c r="BR2295" s="31">
        <f t="shared" si="7733"/>
        <v>0</v>
      </c>
      <c r="BS2295" s="31">
        <f t="shared" si="7694"/>
        <v>29.154</v>
      </c>
      <c r="BT2295" s="31">
        <f t="shared" si="7695"/>
        <v>0</v>
      </c>
      <c r="BU2295" s="31">
        <f t="shared" si="7696"/>
        <v>0</v>
      </c>
      <c r="BV2295" s="31">
        <f t="shared" si="7734"/>
        <v>0</v>
      </c>
      <c r="BW2295" s="31">
        <f t="shared" si="7735"/>
        <v>0</v>
      </c>
      <c r="BX2295" s="31">
        <f t="shared" si="7697"/>
        <v>29.154</v>
      </c>
      <c r="BY2295" s="31">
        <f t="shared" si="7698"/>
        <v>0</v>
      </c>
      <c r="BZ2295" s="31">
        <f t="shared" si="7699"/>
        <v>0</v>
      </c>
      <c r="CA2295" s="31">
        <f t="shared" si="7736"/>
        <v>0</v>
      </c>
      <c r="CB2295" s="31">
        <f t="shared" si="7737"/>
        <v>0</v>
      </c>
      <c r="CC2295" s="31">
        <f t="shared" si="7738"/>
        <v>0</v>
      </c>
      <c r="CD2295" s="31">
        <f t="shared" si="7740"/>
        <v>29.154</v>
      </c>
      <c r="CE2295" s="31">
        <f t="shared" si="7741"/>
        <v>0</v>
      </c>
      <c r="CF2295" s="31">
        <f t="shared" si="7742"/>
        <v>0</v>
      </c>
      <c r="CG2295" s="31">
        <f t="shared" si="7739"/>
        <v>0</v>
      </c>
      <c r="CH2295" s="24"/>
      <c r="CI2295" s="40"/>
      <c r="CO2295" s="1" t="s">
        <v>31</v>
      </c>
    </row>
    <row r="2296" ht="39.549999999999997">
      <c r="A2296" s="41" t="s">
        <v>1326</v>
      </c>
      <c r="B2296" s="17">
        <v>400</v>
      </c>
      <c r="C2296" s="16"/>
      <c r="D2296" s="16"/>
      <c r="E2296" s="39" t="s">
        <v>84</v>
      </c>
      <c r="F2296" s="31">
        <f t="shared" si="7701"/>
        <v>0</v>
      </c>
      <c r="G2296" s="31">
        <f t="shared" si="7702"/>
        <v>0</v>
      </c>
      <c r="H2296" s="31">
        <f t="shared" si="7703"/>
        <v>0</v>
      </c>
      <c r="I2296" s="31">
        <f t="shared" si="7704"/>
        <v>0</v>
      </c>
      <c r="J2296" s="31">
        <f t="shared" si="7705"/>
        <v>0</v>
      </c>
      <c r="K2296" s="31">
        <f t="shared" si="7706"/>
        <v>0</v>
      </c>
      <c r="L2296" s="31">
        <f t="shared" si="7664"/>
        <v>0</v>
      </c>
      <c r="M2296" s="31">
        <f t="shared" si="7665"/>
        <v>0</v>
      </c>
      <c r="N2296" s="31">
        <f t="shared" si="7666"/>
        <v>0</v>
      </c>
      <c r="O2296" s="31">
        <f t="shared" si="7707"/>
        <v>29.154</v>
      </c>
      <c r="P2296" s="31">
        <f t="shared" si="7708"/>
        <v>0</v>
      </c>
      <c r="Q2296" s="31">
        <f t="shared" si="7709"/>
        <v>0</v>
      </c>
      <c r="R2296" s="31">
        <f t="shared" si="7667"/>
        <v>29.154</v>
      </c>
      <c r="S2296" s="31">
        <f t="shared" si="7668"/>
        <v>0</v>
      </c>
      <c r="T2296" s="31">
        <f t="shared" si="7669"/>
        <v>0</v>
      </c>
      <c r="U2296" s="31">
        <f t="shared" si="7710"/>
        <v>0</v>
      </c>
      <c r="V2296" s="31">
        <f t="shared" si="7711"/>
        <v>0</v>
      </c>
      <c r="W2296" s="31">
        <f t="shared" si="7712"/>
        <v>0</v>
      </c>
      <c r="X2296" s="31">
        <f t="shared" si="7670"/>
        <v>29.154</v>
      </c>
      <c r="Y2296" s="31">
        <f t="shared" si="7671"/>
        <v>0</v>
      </c>
      <c r="Z2296" s="31">
        <f t="shared" si="7672"/>
        <v>0</v>
      </c>
      <c r="AA2296" s="31">
        <f t="shared" si="7713"/>
        <v>0</v>
      </c>
      <c r="AB2296" s="31">
        <f t="shared" si="7714"/>
        <v>0</v>
      </c>
      <c r="AC2296" s="31">
        <f t="shared" si="7715"/>
        <v>0</v>
      </c>
      <c r="AD2296" s="31">
        <f t="shared" si="7673"/>
        <v>29.154</v>
      </c>
      <c r="AE2296" s="31">
        <f t="shared" si="7674"/>
        <v>0</v>
      </c>
      <c r="AF2296" s="31">
        <f t="shared" si="7675"/>
        <v>0</v>
      </c>
      <c r="AG2296" s="31">
        <f t="shared" si="7716"/>
        <v>0</v>
      </c>
      <c r="AH2296" s="31">
        <f t="shared" si="7717"/>
        <v>0</v>
      </c>
      <c r="AI2296" s="31">
        <f t="shared" si="7718"/>
        <v>0</v>
      </c>
      <c r="AJ2296" s="31">
        <f t="shared" si="7676"/>
        <v>29.154</v>
      </c>
      <c r="AK2296" s="31">
        <f t="shared" si="7677"/>
        <v>0</v>
      </c>
      <c r="AL2296" s="31">
        <f t="shared" si="7678"/>
        <v>0</v>
      </c>
      <c r="AM2296" s="31">
        <f t="shared" si="7719"/>
        <v>0</v>
      </c>
      <c r="AN2296" s="31">
        <f t="shared" si="7720"/>
        <v>0</v>
      </c>
      <c r="AO2296" s="31">
        <f t="shared" si="7721"/>
        <v>0</v>
      </c>
      <c r="AP2296" s="31">
        <f t="shared" si="7679"/>
        <v>29.154</v>
      </c>
      <c r="AQ2296" s="31">
        <f t="shared" si="7680"/>
        <v>0</v>
      </c>
      <c r="AR2296" s="31">
        <f t="shared" si="7681"/>
        <v>0</v>
      </c>
      <c r="AS2296" s="31">
        <f t="shared" si="7722"/>
        <v>0</v>
      </c>
      <c r="AT2296" s="31">
        <f t="shared" si="7723"/>
        <v>0</v>
      </c>
      <c r="AU2296" s="31">
        <f t="shared" si="7724"/>
        <v>0</v>
      </c>
      <c r="AV2296" s="31">
        <f t="shared" si="7682"/>
        <v>29.154</v>
      </c>
      <c r="AW2296" s="31">
        <f t="shared" si="7683"/>
        <v>0</v>
      </c>
      <c r="AX2296" s="31">
        <f t="shared" si="7684"/>
        <v>0</v>
      </c>
      <c r="AY2296" s="31">
        <f t="shared" si="7663"/>
        <v>0</v>
      </c>
      <c r="AZ2296" s="31">
        <f t="shared" si="7725"/>
        <v>0</v>
      </c>
      <c r="BA2296" s="31">
        <f t="shared" si="7726"/>
        <v>0</v>
      </c>
      <c r="BB2296" s="31">
        <f t="shared" si="7685"/>
        <v>29.154</v>
      </c>
      <c r="BC2296" s="31">
        <f t="shared" si="7686"/>
        <v>0</v>
      </c>
      <c r="BD2296" s="31">
        <f t="shared" si="7687"/>
        <v>0</v>
      </c>
      <c r="BE2296" s="31">
        <f t="shared" si="7727"/>
        <v>0</v>
      </c>
      <c r="BF2296" s="31">
        <f t="shared" si="7728"/>
        <v>0</v>
      </c>
      <c r="BG2296" s="31">
        <f t="shared" si="7729"/>
        <v>0</v>
      </c>
      <c r="BH2296" s="31">
        <f t="shared" si="7688"/>
        <v>29.154</v>
      </c>
      <c r="BI2296" s="31">
        <f t="shared" si="7689"/>
        <v>0</v>
      </c>
      <c r="BJ2296" s="31">
        <f t="shared" si="7690"/>
        <v>0</v>
      </c>
      <c r="BK2296" s="31">
        <f t="shared" si="7730"/>
        <v>0</v>
      </c>
      <c r="BL2296" s="31">
        <f t="shared" si="7700"/>
        <v>0</v>
      </c>
      <c r="BM2296" s="31">
        <f t="shared" si="7731"/>
        <v>0</v>
      </c>
      <c r="BN2296" s="31">
        <f t="shared" si="7691"/>
        <v>29.154</v>
      </c>
      <c r="BO2296" s="31">
        <f t="shared" si="7692"/>
        <v>0</v>
      </c>
      <c r="BP2296" s="31">
        <f t="shared" si="7693"/>
        <v>0</v>
      </c>
      <c r="BQ2296" s="31">
        <f t="shared" si="7732"/>
        <v>0</v>
      </c>
      <c r="BR2296" s="31">
        <f t="shared" si="7733"/>
        <v>0</v>
      </c>
      <c r="BS2296" s="31">
        <f t="shared" si="7694"/>
        <v>29.154</v>
      </c>
      <c r="BT2296" s="31">
        <f t="shared" si="7695"/>
        <v>0</v>
      </c>
      <c r="BU2296" s="31">
        <f t="shared" si="7696"/>
        <v>0</v>
      </c>
      <c r="BV2296" s="31">
        <f t="shared" si="7734"/>
        <v>0</v>
      </c>
      <c r="BW2296" s="31">
        <f t="shared" si="7735"/>
        <v>0</v>
      </c>
      <c r="BX2296" s="31">
        <f t="shared" si="7697"/>
        <v>29.154</v>
      </c>
      <c r="BY2296" s="31">
        <f t="shared" si="7698"/>
        <v>0</v>
      </c>
      <c r="BZ2296" s="31">
        <f t="shared" si="7699"/>
        <v>0</v>
      </c>
      <c r="CA2296" s="31">
        <f t="shared" si="7736"/>
        <v>0</v>
      </c>
      <c r="CB2296" s="31">
        <f t="shared" si="7737"/>
        <v>0</v>
      </c>
      <c r="CC2296" s="31">
        <f t="shared" si="7738"/>
        <v>0</v>
      </c>
      <c r="CD2296" s="31">
        <f t="shared" si="7740"/>
        <v>29.154</v>
      </c>
      <c r="CE2296" s="31">
        <f t="shared" si="7741"/>
        <v>0</v>
      </c>
      <c r="CF2296" s="31">
        <f t="shared" si="7742"/>
        <v>0</v>
      </c>
      <c r="CG2296" s="31">
        <f t="shared" si="7739"/>
        <v>0</v>
      </c>
      <c r="CH2296" s="24"/>
      <c r="CI2296" s="40"/>
      <c r="CM2296" s="1" t="s">
        <v>29</v>
      </c>
    </row>
    <row r="2297" ht="15">
      <c r="A2297" s="41" t="s">
        <v>1326</v>
      </c>
      <c r="B2297" s="17">
        <v>410</v>
      </c>
      <c r="C2297" s="16"/>
      <c r="D2297" s="16"/>
      <c r="E2297" s="39" t="s">
        <v>85</v>
      </c>
      <c r="F2297" s="31">
        <f t="shared" si="7701"/>
        <v>0</v>
      </c>
      <c r="G2297" s="31">
        <f t="shared" si="7702"/>
        <v>0</v>
      </c>
      <c r="H2297" s="31">
        <f t="shared" si="7703"/>
        <v>0</v>
      </c>
      <c r="I2297" s="31">
        <f t="shared" si="7704"/>
        <v>0</v>
      </c>
      <c r="J2297" s="31">
        <f t="shared" si="7705"/>
        <v>0</v>
      </c>
      <c r="K2297" s="31">
        <f t="shared" si="7706"/>
        <v>0</v>
      </c>
      <c r="L2297" s="31">
        <f t="shared" si="7664"/>
        <v>0</v>
      </c>
      <c r="M2297" s="31">
        <f t="shared" si="7665"/>
        <v>0</v>
      </c>
      <c r="N2297" s="31">
        <f t="shared" si="7666"/>
        <v>0</v>
      </c>
      <c r="O2297" s="31">
        <f t="shared" si="7707"/>
        <v>29.154</v>
      </c>
      <c r="P2297" s="31">
        <f t="shared" si="7708"/>
        <v>0</v>
      </c>
      <c r="Q2297" s="31">
        <f t="shared" si="7709"/>
        <v>0</v>
      </c>
      <c r="R2297" s="31">
        <f t="shared" si="7667"/>
        <v>29.154</v>
      </c>
      <c r="S2297" s="31">
        <f t="shared" si="7668"/>
        <v>0</v>
      </c>
      <c r="T2297" s="31">
        <f t="shared" si="7669"/>
        <v>0</v>
      </c>
      <c r="U2297" s="31">
        <f t="shared" si="7710"/>
        <v>0</v>
      </c>
      <c r="V2297" s="31">
        <f t="shared" si="7711"/>
        <v>0</v>
      </c>
      <c r="W2297" s="31">
        <f t="shared" si="7712"/>
        <v>0</v>
      </c>
      <c r="X2297" s="31">
        <f t="shared" si="7670"/>
        <v>29.154</v>
      </c>
      <c r="Y2297" s="31">
        <f t="shared" si="7671"/>
        <v>0</v>
      </c>
      <c r="Z2297" s="31">
        <f t="shared" si="7672"/>
        <v>0</v>
      </c>
      <c r="AA2297" s="31">
        <f t="shared" si="7713"/>
        <v>0</v>
      </c>
      <c r="AB2297" s="31">
        <f t="shared" si="7714"/>
        <v>0</v>
      </c>
      <c r="AC2297" s="31">
        <f t="shared" si="7715"/>
        <v>0</v>
      </c>
      <c r="AD2297" s="31">
        <f t="shared" si="7673"/>
        <v>29.154</v>
      </c>
      <c r="AE2297" s="31">
        <f t="shared" si="7674"/>
        <v>0</v>
      </c>
      <c r="AF2297" s="31">
        <f t="shared" si="7675"/>
        <v>0</v>
      </c>
      <c r="AG2297" s="31">
        <f t="shared" si="7716"/>
        <v>0</v>
      </c>
      <c r="AH2297" s="31">
        <f t="shared" si="7717"/>
        <v>0</v>
      </c>
      <c r="AI2297" s="31">
        <f t="shared" si="7718"/>
        <v>0</v>
      </c>
      <c r="AJ2297" s="31">
        <f t="shared" si="7676"/>
        <v>29.154</v>
      </c>
      <c r="AK2297" s="31">
        <f t="shared" si="7677"/>
        <v>0</v>
      </c>
      <c r="AL2297" s="31">
        <f t="shared" si="7678"/>
        <v>0</v>
      </c>
      <c r="AM2297" s="31">
        <f t="shared" si="7719"/>
        <v>0</v>
      </c>
      <c r="AN2297" s="31">
        <f t="shared" si="7720"/>
        <v>0</v>
      </c>
      <c r="AO2297" s="31">
        <f t="shared" si="7721"/>
        <v>0</v>
      </c>
      <c r="AP2297" s="31">
        <f t="shared" si="7679"/>
        <v>29.154</v>
      </c>
      <c r="AQ2297" s="31">
        <f t="shared" si="7680"/>
        <v>0</v>
      </c>
      <c r="AR2297" s="31">
        <f t="shared" si="7681"/>
        <v>0</v>
      </c>
      <c r="AS2297" s="31">
        <f t="shared" si="7722"/>
        <v>0</v>
      </c>
      <c r="AT2297" s="31">
        <f t="shared" si="7723"/>
        <v>0</v>
      </c>
      <c r="AU2297" s="31">
        <f t="shared" si="7724"/>
        <v>0</v>
      </c>
      <c r="AV2297" s="31">
        <f t="shared" si="7682"/>
        <v>29.154</v>
      </c>
      <c r="AW2297" s="31">
        <f t="shared" si="7683"/>
        <v>0</v>
      </c>
      <c r="AX2297" s="31">
        <f t="shared" si="7684"/>
        <v>0</v>
      </c>
      <c r="AY2297" s="31">
        <f t="shared" si="7663"/>
        <v>0</v>
      </c>
      <c r="AZ2297" s="31">
        <f t="shared" si="7725"/>
        <v>0</v>
      </c>
      <c r="BA2297" s="31">
        <f t="shared" si="7726"/>
        <v>0</v>
      </c>
      <c r="BB2297" s="31">
        <f t="shared" si="7685"/>
        <v>29.154</v>
      </c>
      <c r="BC2297" s="31">
        <f t="shared" si="7686"/>
        <v>0</v>
      </c>
      <c r="BD2297" s="31">
        <f t="shared" si="7687"/>
        <v>0</v>
      </c>
      <c r="BE2297" s="31">
        <f t="shared" si="7727"/>
        <v>0</v>
      </c>
      <c r="BF2297" s="31">
        <f t="shared" si="7728"/>
        <v>0</v>
      </c>
      <c r="BG2297" s="31">
        <f t="shared" si="7729"/>
        <v>0</v>
      </c>
      <c r="BH2297" s="31">
        <f t="shared" si="7688"/>
        <v>29.154</v>
      </c>
      <c r="BI2297" s="31">
        <f t="shared" si="7689"/>
        <v>0</v>
      </c>
      <c r="BJ2297" s="31">
        <f t="shared" si="7690"/>
        <v>0</v>
      </c>
      <c r="BK2297" s="31">
        <f t="shared" si="7730"/>
        <v>0</v>
      </c>
      <c r="BL2297" s="31">
        <f t="shared" si="7700"/>
        <v>0</v>
      </c>
      <c r="BM2297" s="31">
        <f t="shared" si="7731"/>
        <v>0</v>
      </c>
      <c r="BN2297" s="31">
        <f t="shared" si="7691"/>
        <v>29.154</v>
      </c>
      <c r="BO2297" s="31">
        <f t="shared" si="7692"/>
        <v>0</v>
      </c>
      <c r="BP2297" s="31">
        <f t="shared" si="7693"/>
        <v>0</v>
      </c>
      <c r="BQ2297" s="31">
        <f t="shared" si="7732"/>
        <v>0</v>
      </c>
      <c r="BR2297" s="31">
        <f t="shared" si="7733"/>
        <v>0</v>
      </c>
      <c r="BS2297" s="31">
        <f t="shared" si="7694"/>
        <v>29.154</v>
      </c>
      <c r="BT2297" s="31">
        <f t="shared" si="7695"/>
        <v>0</v>
      </c>
      <c r="BU2297" s="31">
        <f t="shared" si="7696"/>
        <v>0</v>
      </c>
      <c r="BV2297" s="31">
        <f t="shared" si="7734"/>
        <v>0</v>
      </c>
      <c r="BW2297" s="31">
        <f t="shared" si="7735"/>
        <v>0</v>
      </c>
      <c r="BX2297" s="31">
        <f t="shared" si="7697"/>
        <v>29.154</v>
      </c>
      <c r="BY2297" s="31">
        <f t="shared" si="7698"/>
        <v>0</v>
      </c>
      <c r="BZ2297" s="31">
        <f t="shared" si="7699"/>
        <v>0</v>
      </c>
      <c r="CA2297" s="31">
        <f t="shared" si="7736"/>
        <v>0</v>
      </c>
      <c r="CB2297" s="31">
        <f t="shared" si="7737"/>
        <v>0</v>
      </c>
      <c r="CC2297" s="31">
        <f t="shared" si="7738"/>
        <v>0</v>
      </c>
      <c r="CD2297" s="31">
        <f t="shared" si="7740"/>
        <v>29.154</v>
      </c>
      <c r="CE2297" s="31">
        <f t="shared" si="7741"/>
        <v>0</v>
      </c>
      <c r="CF2297" s="31">
        <f t="shared" si="7742"/>
        <v>0</v>
      </c>
      <c r="CG2297" s="31">
        <f t="shared" si="7739"/>
        <v>0</v>
      </c>
      <c r="CH2297" s="24"/>
      <c r="CI2297" s="40"/>
      <c r="CN2297" s="1" t="s">
        <v>30</v>
      </c>
    </row>
    <row r="2298" ht="15">
      <c r="A2298" s="41" t="s">
        <v>1326</v>
      </c>
      <c r="B2298" s="17">
        <v>410</v>
      </c>
      <c r="C2298" s="16" t="s">
        <v>66</v>
      </c>
      <c r="D2298" s="16" t="s">
        <v>67</v>
      </c>
      <c r="E2298" s="39" t="s">
        <v>68</v>
      </c>
      <c r="F2298" s="31"/>
      <c r="G2298" s="31"/>
      <c r="H2298" s="31"/>
      <c r="I2298" s="31"/>
      <c r="J2298" s="31"/>
      <c r="K2298" s="31"/>
      <c r="L2298" s="31">
        <f t="shared" si="7664"/>
        <v>0</v>
      </c>
      <c r="M2298" s="31">
        <f t="shared" si="7665"/>
        <v>0</v>
      </c>
      <c r="N2298" s="31">
        <f t="shared" si="7666"/>
        <v>0</v>
      </c>
      <c r="O2298" s="31">
        <v>29.154</v>
      </c>
      <c r="P2298" s="31"/>
      <c r="Q2298" s="31"/>
      <c r="R2298" s="31">
        <f t="shared" si="7667"/>
        <v>29.154</v>
      </c>
      <c r="S2298" s="31">
        <f t="shared" si="7668"/>
        <v>0</v>
      </c>
      <c r="T2298" s="31">
        <f t="shared" si="7669"/>
        <v>0</v>
      </c>
      <c r="U2298" s="31"/>
      <c r="V2298" s="31"/>
      <c r="W2298" s="31"/>
      <c r="X2298" s="31">
        <f t="shared" si="7670"/>
        <v>29.154</v>
      </c>
      <c r="Y2298" s="31">
        <f t="shared" si="7671"/>
        <v>0</v>
      </c>
      <c r="Z2298" s="31">
        <f t="shared" si="7672"/>
        <v>0</v>
      </c>
      <c r="AA2298" s="31"/>
      <c r="AB2298" s="31"/>
      <c r="AC2298" s="31"/>
      <c r="AD2298" s="31">
        <f t="shared" si="7673"/>
        <v>29.154</v>
      </c>
      <c r="AE2298" s="31">
        <f t="shared" si="7674"/>
        <v>0</v>
      </c>
      <c r="AF2298" s="31">
        <f t="shared" si="7675"/>
        <v>0</v>
      </c>
      <c r="AG2298" s="31"/>
      <c r="AH2298" s="31"/>
      <c r="AI2298" s="31"/>
      <c r="AJ2298" s="31">
        <f t="shared" si="7676"/>
        <v>29.154</v>
      </c>
      <c r="AK2298" s="31">
        <f t="shared" si="7677"/>
        <v>0</v>
      </c>
      <c r="AL2298" s="31">
        <f t="shared" si="7678"/>
        <v>0</v>
      </c>
      <c r="AM2298" s="31"/>
      <c r="AN2298" s="31"/>
      <c r="AO2298" s="31"/>
      <c r="AP2298" s="31">
        <f t="shared" si="7679"/>
        <v>29.154</v>
      </c>
      <c r="AQ2298" s="31">
        <f t="shared" si="7680"/>
        <v>0</v>
      </c>
      <c r="AR2298" s="31">
        <f t="shared" si="7681"/>
        <v>0</v>
      </c>
      <c r="AS2298" s="31"/>
      <c r="AT2298" s="31"/>
      <c r="AU2298" s="31"/>
      <c r="AV2298" s="31">
        <f t="shared" si="7682"/>
        <v>29.154</v>
      </c>
      <c r="AW2298" s="31">
        <f t="shared" si="7683"/>
        <v>0</v>
      </c>
      <c r="AX2298" s="31">
        <f t="shared" si="7684"/>
        <v>0</v>
      </c>
      <c r="AY2298" s="31"/>
      <c r="AZ2298" s="31"/>
      <c r="BA2298" s="31"/>
      <c r="BB2298" s="31">
        <f t="shared" si="7685"/>
        <v>29.154</v>
      </c>
      <c r="BC2298" s="31">
        <f t="shared" si="7686"/>
        <v>0</v>
      </c>
      <c r="BD2298" s="31">
        <f t="shared" si="7687"/>
        <v>0</v>
      </c>
      <c r="BE2298" s="31"/>
      <c r="BF2298" s="31"/>
      <c r="BG2298" s="31"/>
      <c r="BH2298" s="31">
        <f t="shared" si="7688"/>
        <v>29.154</v>
      </c>
      <c r="BI2298" s="31">
        <f t="shared" si="7689"/>
        <v>0</v>
      </c>
      <c r="BJ2298" s="31">
        <f t="shared" si="7690"/>
        <v>0</v>
      </c>
      <c r="BK2298" s="31"/>
      <c r="BL2298" s="31"/>
      <c r="BM2298" s="31"/>
      <c r="BN2298" s="31">
        <f t="shared" si="7691"/>
        <v>29.154</v>
      </c>
      <c r="BO2298" s="31">
        <f t="shared" si="7692"/>
        <v>0</v>
      </c>
      <c r="BP2298" s="31">
        <f t="shared" si="7693"/>
        <v>0</v>
      </c>
      <c r="BQ2298" s="31"/>
      <c r="BR2298" s="31"/>
      <c r="BS2298" s="31">
        <f t="shared" si="7694"/>
        <v>29.154</v>
      </c>
      <c r="BT2298" s="31">
        <f t="shared" si="7695"/>
        <v>0</v>
      </c>
      <c r="BU2298" s="31">
        <f t="shared" si="7696"/>
        <v>0</v>
      </c>
      <c r="BV2298" s="31"/>
      <c r="BW2298" s="31"/>
      <c r="BX2298" s="31">
        <f t="shared" si="7697"/>
        <v>29.154</v>
      </c>
      <c r="BY2298" s="31">
        <f t="shared" si="7698"/>
        <v>0</v>
      </c>
      <c r="BZ2298" s="31">
        <f t="shared" si="7699"/>
        <v>0</v>
      </c>
      <c r="CA2298" s="31"/>
      <c r="CB2298" s="31"/>
      <c r="CC2298" s="31"/>
      <c r="CD2298" s="31">
        <f t="shared" si="7740"/>
        <v>29.154</v>
      </c>
      <c r="CE2298" s="31">
        <f t="shared" si="7741"/>
        <v>0</v>
      </c>
      <c r="CF2298" s="31">
        <f t="shared" si="7742"/>
        <v>0</v>
      </c>
      <c r="CG2298" s="31"/>
      <c r="CH2298" s="24"/>
      <c r="CI2298" s="40"/>
    </row>
    <row r="2299" ht="29.850000000000001">
      <c r="A2299" s="41" t="s">
        <v>1328</v>
      </c>
      <c r="B2299" s="41"/>
      <c r="C2299" s="39"/>
      <c r="D2299" s="16"/>
      <c r="E2299" s="39" t="s">
        <v>1329</v>
      </c>
      <c r="F2299" s="31">
        <f>F2300+F2304</f>
        <v>278645.70000000001</v>
      </c>
      <c r="G2299" s="31">
        <f>G2300+G2304</f>
        <v>128902.39999999999</v>
      </c>
      <c r="H2299" s="31">
        <f>H2300+H2304</f>
        <v>129612.3</v>
      </c>
      <c r="I2299" s="31">
        <f>I2300+I2304</f>
        <v>0</v>
      </c>
      <c r="J2299" s="31">
        <f>J2300+J2304</f>
        <v>0</v>
      </c>
      <c r="K2299" s="31">
        <f>K2300+K2304</f>
        <v>0</v>
      </c>
      <c r="L2299" s="31">
        <f t="shared" si="7664"/>
        <v>278645.70000000001</v>
      </c>
      <c r="M2299" s="31">
        <f t="shared" si="7665"/>
        <v>128902.39999999999</v>
      </c>
      <c r="N2299" s="31">
        <f t="shared" si="7666"/>
        <v>129612.3</v>
      </c>
      <c r="O2299" s="31">
        <f>O2300+O2304</f>
        <v>0</v>
      </c>
      <c r="P2299" s="31">
        <f>P2300+P2304</f>
        <v>0</v>
      </c>
      <c r="Q2299" s="31">
        <f>Q2300+Q2304</f>
        <v>0</v>
      </c>
      <c r="R2299" s="31">
        <f t="shared" si="7667"/>
        <v>278645.70000000001</v>
      </c>
      <c r="S2299" s="31">
        <f t="shared" si="7668"/>
        <v>128902.39999999999</v>
      </c>
      <c r="T2299" s="31">
        <f t="shared" si="7669"/>
        <v>129612.3</v>
      </c>
      <c r="U2299" s="31">
        <f>U2300+U2304</f>
        <v>0</v>
      </c>
      <c r="V2299" s="31">
        <f>V2300+V2304</f>
        <v>0</v>
      </c>
      <c r="W2299" s="31">
        <f>W2300+W2304</f>
        <v>0</v>
      </c>
      <c r="X2299" s="31">
        <f t="shared" si="7670"/>
        <v>278645.70000000001</v>
      </c>
      <c r="Y2299" s="31">
        <f t="shared" si="7671"/>
        <v>128902.39999999999</v>
      </c>
      <c r="Z2299" s="31">
        <f t="shared" si="7672"/>
        <v>129612.3</v>
      </c>
      <c r="AA2299" s="31">
        <f>AA2300+AA2304</f>
        <v>0</v>
      </c>
      <c r="AB2299" s="31">
        <f>AB2300+AB2304</f>
        <v>0</v>
      </c>
      <c r="AC2299" s="31">
        <f>AC2300+AC2304</f>
        <v>0</v>
      </c>
      <c r="AD2299" s="31">
        <f t="shared" si="7673"/>
        <v>278645.70000000001</v>
      </c>
      <c r="AE2299" s="31">
        <f t="shared" si="7674"/>
        <v>128902.39999999999</v>
      </c>
      <c r="AF2299" s="31">
        <f t="shared" si="7675"/>
        <v>129612.3</v>
      </c>
      <c r="AG2299" s="31">
        <f>AG2300+AG2304</f>
        <v>0</v>
      </c>
      <c r="AH2299" s="31">
        <f>AH2300+AH2304</f>
        <v>0</v>
      </c>
      <c r="AI2299" s="31">
        <f>AI2300+AI2304</f>
        <v>0</v>
      </c>
      <c r="AJ2299" s="31">
        <f t="shared" si="7676"/>
        <v>278645.70000000001</v>
      </c>
      <c r="AK2299" s="31">
        <f t="shared" si="7677"/>
        <v>128902.39999999999</v>
      </c>
      <c r="AL2299" s="31">
        <f t="shared" si="7678"/>
        <v>129612.3</v>
      </c>
      <c r="AM2299" s="31">
        <f>AM2300+AM2304</f>
        <v>0</v>
      </c>
      <c r="AN2299" s="31">
        <f>AN2300+AN2304</f>
        <v>0</v>
      </c>
      <c r="AO2299" s="31">
        <f>AO2300+AO2304</f>
        <v>0</v>
      </c>
      <c r="AP2299" s="31">
        <f t="shared" si="7679"/>
        <v>278645.70000000001</v>
      </c>
      <c r="AQ2299" s="31">
        <f t="shared" si="7680"/>
        <v>128902.39999999999</v>
      </c>
      <c r="AR2299" s="31">
        <f t="shared" si="7681"/>
        <v>129612.3</v>
      </c>
      <c r="AS2299" s="31">
        <f>AS2300+AS2304</f>
        <v>0</v>
      </c>
      <c r="AT2299" s="31">
        <f>AT2300+AT2304</f>
        <v>0</v>
      </c>
      <c r="AU2299" s="31">
        <f>AU2300+AU2304</f>
        <v>0</v>
      </c>
      <c r="AV2299" s="31">
        <f t="shared" si="7682"/>
        <v>278645.70000000001</v>
      </c>
      <c r="AW2299" s="31">
        <f t="shared" si="7683"/>
        <v>128902.39999999999</v>
      </c>
      <c r="AX2299" s="31">
        <f t="shared" si="7684"/>
        <v>129612.3</v>
      </c>
      <c r="AY2299" s="31">
        <f>AY2300+AY2304</f>
        <v>0</v>
      </c>
      <c r="AZ2299" s="31">
        <f>AZ2300+AZ2304</f>
        <v>0</v>
      </c>
      <c r="BA2299" s="31">
        <f>BA2300+BA2304</f>
        <v>0</v>
      </c>
      <c r="BB2299" s="31">
        <f t="shared" si="7685"/>
        <v>278645.70000000001</v>
      </c>
      <c r="BC2299" s="31">
        <f t="shared" si="7686"/>
        <v>128902.39999999999</v>
      </c>
      <c r="BD2299" s="31">
        <f t="shared" si="7687"/>
        <v>129612.3</v>
      </c>
      <c r="BE2299" s="31">
        <f>BE2300+BE2304</f>
        <v>0</v>
      </c>
      <c r="BF2299" s="31">
        <f>BF2300+BF2304</f>
        <v>0</v>
      </c>
      <c r="BG2299" s="31">
        <f>BG2300+BG2304</f>
        <v>0</v>
      </c>
      <c r="BH2299" s="31">
        <f t="shared" si="7688"/>
        <v>278645.70000000001</v>
      </c>
      <c r="BI2299" s="31">
        <f t="shared" si="7689"/>
        <v>128902.39999999999</v>
      </c>
      <c r="BJ2299" s="31">
        <f t="shared" si="7690"/>
        <v>129612.3</v>
      </c>
      <c r="BK2299" s="31">
        <f>BK2300+BK2304</f>
        <v>0</v>
      </c>
      <c r="BL2299" s="31">
        <f>BL2300+BL2304</f>
        <v>0</v>
      </c>
      <c r="BM2299" s="31">
        <f>BM2300+BM2304</f>
        <v>0</v>
      </c>
      <c r="BN2299" s="31">
        <f t="shared" si="7691"/>
        <v>278645.70000000001</v>
      </c>
      <c r="BO2299" s="31">
        <f t="shared" si="7692"/>
        <v>128902.39999999999</v>
      </c>
      <c r="BP2299" s="31">
        <f t="shared" si="7693"/>
        <v>129612.3</v>
      </c>
      <c r="BQ2299" s="31">
        <f>BQ2300+BQ2304</f>
        <v>0</v>
      </c>
      <c r="BR2299" s="31">
        <f>BR2300+BR2304</f>
        <v>0</v>
      </c>
      <c r="BS2299" s="31">
        <f t="shared" si="7694"/>
        <v>278645.70000000001</v>
      </c>
      <c r="BT2299" s="31">
        <f t="shared" si="7695"/>
        <v>128902.39999999999</v>
      </c>
      <c r="BU2299" s="31">
        <f t="shared" si="7696"/>
        <v>129612.3</v>
      </c>
      <c r="BV2299" s="31">
        <f>BV2300+BV2304</f>
        <v>0</v>
      </c>
      <c r="BW2299" s="31">
        <f>BW2300+BW2304</f>
        <v>0</v>
      </c>
      <c r="BX2299" s="31">
        <f t="shared" si="7697"/>
        <v>278645.70000000001</v>
      </c>
      <c r="BY2299" s="31">
        <f t="shared" si="7698"/>
        <v>128902.39999999999</v>
      </c>
      <c r="BZ2299" s="31">
        <f t="shared" si="7699"/>
        <v>129612.3</v>
      </c>
      <c r="CA2299" s="31">
        <f>CA2300+CA2304</f>
        <v>0</v>
      </c>
      <c r="CB2299" s="31">
        <f>CB2300+CB2304</f>
        <v>0</v>
      </c>
      <c r="CC2299" s="31">
        <f>CC2300+CC2304</f>
        <v>0</v>
      </c>
      <c r="CD2299" s="31">
        <f t="shared" si="7740"/>
        <v>278645.70000000001</v>
      </c>
      <c r="CE2299" s="31">
        <f t="shared" si="7741"/>
        <v>128902.39999999999</v>
      </c>
      <c r="CF2299" s="31">
        <f t="shared" si="7742"/>
        <v>129612.3</v>
      </c>
      <c r="CG2299" s="31">
        <f>CG2300+CG2304</f>
        <v>0</v>
      </c>
      <c r="CH2299" s="24"/>
      <c r="CI2299" s="40"/>
      <c r="CL2299" s="1" t="s">
        <v>28</v>
      </c>
    </row>
    <row r="2300" ht="29.850000000000001">
      <c r="A2300" s="41" t="s">
        <v>1330</v>
      </c>
      <c r="B2300" s="41"/>
      <c r="C2300" s="39"/>
      <c r="D2300" s="16"/>
      <c r="E2300" s="39" t="s">
        <v>1331</v>
      </c>
      <c r="F2300" s="31">
        <f t="shared" ref="F2300:F2308" si="7743">F2301</f>
        <v>52559.900000000001</v>
      </c>
      <c r="G2300" s="31">
        <f t="shared" ref="G2300:G2308" si="7744">G2301</f>
        <v>28902.400000000001</v>
      </c>
      <c r="H2300" s="31">
        <f t="shared" ref="H2300:H2308" si="7745">H2301</f>
        <v>29612.299999999999</v>
      </c>
      <c r="I2300" s="31">
        <f t="shared" ref="I2300:I2308" si="7746">I2301</f>
        <v>0</v>
      </c>
      <c r="J2300" s="31">
        <f t="shared" ref="J2300:J2308" si="7747">J2301</f>
        <v>0</v>
      </c>
      <c r="K2300" s="31">
        <f t="shared" ref="K2300:K2308" si="7748">K2301</f>
        <v>0</v>
      </c>
      <c r="L2300" s="31">
        <f t="shared" si="7664"/>
        <v>52559.900000000001</v>
      </c>
      <c r="M2300" s="31">
        <f t="shared" si="7665"/>
        <v>28902.400000000001</v>
      </c>
      <c r="N2300" s="31">
        <f t="shared" si="7666"/>
        <v>29612.299999999999</v>
      </c>
      <c r="O2300" s="31">
        <f t="shared" ref="O2300:O2308" si="7749">O2301</f>
        <v>0</v>
      </c>
      <c r="P2300" s="31">
        <f t="shared" ref="P2300:P2308" si="7750">P2301</f>
        <v>0</v>
      </c>
      <c r="Q2300" s="31">
        <f t="shared" ref="Q2300:Q2308" si="7751">Q2301</f>
        <v>0</v>
      </c>
      <c r="R2300" s="31">
        <f t="shared" si="7667"/>
        <v>52559.900000000001</v>
      </c>
      <c r="S2300" s="31">
        <f t="shared" si="7668"/>
        <v>28902.400000000001</v>
      </c>
      <c r="T2300" s="31">
        <f t="shared" si="7669"/>
        <v>29612.299999999999</v>
      </c>
      <c r="U2300" s="31">
        <f t="shared" ref="U2300:U2308" si="7752">U2301</f>
        <v>0</v>
      </c>
      <c r="V2300" s="31">
        <f t="shared" ref="V2300:V2308" si="7753">V2301</f>
        <v>0</v>
      </c>
      <c r="W2300" s="31">
        <f t="shared" ref="W2300:W2308" si="7754">W2301</f>
        <v>0</v>
      </c>
      <c r="X2300" s="31">
        <f t="shared" si="7670"/>
        <v>52559.900000000001</v>
      </c>
      <c r="Y2300" s="31">
        <f t="shared" si="7671"/>
        <v>28902.400000000001</v>
      </c>
      <c r="Z2300" s="31">
        <f t="shared" si="7672"/>
        <v>29612.299999999999</v>
      </c>
      <c r="AA2300" s="31">
        <f t="shared" ref="AA2300:AA2308" si="7755">AA2301</f>
        <v>0</v>
      </c>
      <c r="AB2300" s="31">
        <f t="shared" ref="AB2300:AB2308" si="7756">AB2301</f>
        <v>0</v>
      </c>
      <c r="AC2300" s="31">
        <f t="shared" ref="AC2300:AC2308" si="7757">AC2301</f>
        <v>0</v>
      </c>
      <c r="AD2300" s="31">
        <f t="shared" si="7673"/>
        <v>52559.900000000001</v>
      </c>
      <c r="AE2300" s="31">
        <f t="shared" si="7674"/>
        <v>28902.400000000001</v>
      </c>
      <c r="AF2300" s="31">
        <f t="shared" si="7675"/>
        <v>29612.299999999999</v>
      </c>
      <c r="AG2300" s="31">
        <f t="shared" ref="AG2300:AG2308" si="7758">AG2301</f>
        <v>0</v>
      </c>
      <c r="AH2300" s="31">
        <f t="shared" ref="AH2300:AH2308" si="7759">AH2301</f>
        <v>0</v>
      </c>
      <c r="AI2300" s="31">
        <f t="shared" ref="AI2300:AI2308" si="7760">AI2301</f>
        <v>0</v>
      </c>
      <c r="AJ2300" s="31">
        <f t="shared" si="7676"/>
        <v>52559.900000000001</v>
      </c>
      <c r="AK2300" s="31">
        <f t="shared" si="7677"/>
        <v>28902.400000000001</v>
      </c>
      <c r="AL2300" s="31">
        <f t="shared" si="7678"/>
        <v>29612.299999999999</v>
      </c>
      <c r="AM2300" s="31">
        <f t="shared" ref="AM2300:AM2308" si="7761">AM2301</f>
        <v>0</v>
      </c>
      <c r="AN2300" s="31">
        <f t="shared" ref="AN2300:AN2308" si="7762">AN2301</f>
        <v>0</v>
      </c>
      <c r="AO2300" s="31">
        <f t="shared" ref="AO2300:AO2308" si="7763">AO2301</f>
        <v>0</v>
      </c>
      <c r="AP2300" s="31">
        <f t="shared" si="7679"/>
        <v>52559.900000000001</v>
      </c>
      <c r="AQ2300" s="31">
        <f t="shared" si="7680"/>
        <v>28902.400000000001</v>
      </c>
      <c r="AR2300" s="31">
        <f t="shared" si="7681"/>
        <v>29612.299999999999</v>
      </c>
      <c r="AS2300" s="31">
        <f t="shared" ref="AS2300:AS2308" si="7764">AS2301</f>
        <v>0</v>
      </c>
      <c r="AT2300" s="31">
        <f t="shared" ref="AT2300:AT2308" si="7765">AT2301</f>
        <v>0</v>
      </c>
      <c r="AU2300" s="31">
        <f t="shared" ref="AU2300:AU2308" si="7766">AU2301</f>
        <v>0</v>
      </c>
      <c r="AV2300" s="31">
        <f t="shared" si="7682"/>
        <v>52559.900000000001</v>
      </c>
      <c r="AW2300" s="31">
        <f t="shared" si="7683"/>
        <v>28902.400000000001</v>
      </c>
      <c r="AX2300" s="31">
        <f t="shared" si="7684"/>
        <v>29612.299999999999</v>
      </c>
      <c r="AY2300" s="31">
        <f t="shared" ref="AY2300:AY2308" si="7767">AY2301</f>
        <v>0</v>
      </c>
      <c r="AZ2300" s="31">
        <f t="shared" ref="AZ2300:AZ2308" si="7768">AZ2301</f>
        <v>0</v>
      </c>
      <c r="BA2300" s="31">
        <f t="shared" ref="BA2300:BA2308" si="7769">BA2301</f>
        <v>0</v>
      </c>
      <c r="BB2300" s="31">
        <f t="shared" si="7685"/>
        <v>52559.900000000001</v>
      </c>
      <c r="BC2300" s="31">
        <f t="shared" si="7686"/>
        <v>28902.400000000001</v>
      </c>
      <c r="BD2300" s="31">
        <f t="shared" si="7687"/>
        <v>29612.299999999999</v>
      </c>
      <c r="BE2300" s="31">
        <f t="shared" ref="BE2300:BE2308" si="7770">BE2301</f>
        <v>0</v>
      </c>
      <c r="BF2300" s="31">
        <f t="shared" ref="BF2300:BF2308" si="7771">BF2301</f>
        <v>0</v>
      </c>
      <c r="BG2300" s="31">
        <f t="shared" ref="BG2300:BG2308" si="7772">BG2301</f>
        <v>0</v>
      </c>
      <c r="BH2300" s="31">
        <f t="shared" si="7688"/>
        <v>52559.900000000001</v>
      </c>
      <c r="BI2300" s="31">
        <f t="shared" si="7689"/>
        <v>28902.400000000001</v>
      </c>
      <c r="BJ2300" s="31">
        <f t="shared" si="7690"/>
        <v>29612.299999999999</v>
      </c>
      <c r="BK2300" s="31">
        <f t="shared" ref="BK2300:BK2308" si="7773">BK2301</f>
        <v>0</v>
      </c>
      <c r="BL2300" s="31">
        <f t="shared" ref="BL2300:BL2308" si="7774">BL2301</f>
        <v>0</v>
      </c>
      <c r="BM2300" s="31">
        <f t="shared" ref="BM2300:BM2308" si="7775">BM2301</f>
        <v>0</v>
      </c>
      <c r="BN2300" s="31">
        <f t="shared" si="7691"/>
        <v>52559.900000000001</v>
      </c>
      <c r="BO2300" s="31">
        <f t="shared" si="7692"/>
        <v>28902.400000000001</v>
      </c>
      <c r="BP2300" s="31">
        <f t="shared" si="7693"/>
        <v>29612.299999999999</v>
      </c>
      <c r="BQ2300" s="31">
        <f t="shared" ref="BQ2300:BQ2308" si="7776">BQ2301</f>
        <v>0</v>
      </c>
      <c r="BR2300" s="31">
        <f t="shared" ref="BR2300:BR2308" si="7777">BR2301</f>
        <v>0</v>
      </c>
      <c r="BS2300" s="31">
        <f t="shared" si="7694"/>
        <v>52559.900000000001</v>
      </c>
      <c r="BT2300" s="31">
        <f t="shared" si="7695"/>
        <v>28902.400000000001</v>
      </c>
      <c r="BU2300" s="31">
        <f t="shared" si="7696"/>
        <v>29612.299999999999</v>
      </c>
      <c r="BV2300" s="31">
        <f t="shared" ref="BV2300:BV2308" si="7778">BV2301</f>
        <v>0</v>
      </c>
      <c r="BW2300" s="31">
        <f t="shared" ref="BW2300:BW2308" si="7779">BW2301</f>
        <v>0</v>
      </c>
      <c r="BX2300" s="31">
        <f t="shared" si="7697"/>
        <v>52559.900000000001</v>
      </c>
      <c r="BY2300" s="31">
        <f t="shared" si="7698"/>
        <v>28902.400000000001</v>
      </c>
      <c r="BZ2300" s="31">
        <f t="shared" si="7699"/>
        <v>29612.299999999999</v>
      </c>
      <c r="CA2300" s="31">
        <f t="shared" ref="CA2300:CA2308" si="7780">CA2301</f>
        <v>0</v>
      </c>
      <c r="CB2300" s="31">
        <f t="shared" ref="CB2300:CB2308" si="7781">CB2301</f>
        <v>0</v>
      </c>
      <c r="CC2300" s="31">
        <f t="shared" ref="CC2300:CC2308" si="7782">CC2301</f>
        <v>0</v>
      </c>
      <c r="CD2300" s="31">
        <f t="shared" si="7740"/>
        <v>52559.900000000001</v>
      </c>
      <c r="CE2300" s="31">
        <f t="shared" si="7741"/>
        <v>28902.400000000001</v>
      </c>
      <c r="CF2300" s="31">
        <f t="shared" si="7742"/>
        <v>29612.299999999999</v>
      </c>
      <c r="CG2300" s="31">
        <f t="shared" ref="CG2300:CG2308" si="7783">CG2301</f>
        <v>0</v>
      </c>
      <c r="CH2300" s="24"/>
      <c r="CI2300" s="40"/>
      <c r="CO2300" s="1" t="s">
        <v>31</v>
      </c>
    </row>
    <row r="2301" ht="29.850000000000001">
      <c r="A2301" s="41" t="s">
        <v>1330</v>
      </c>
      <c r="B2301" s="41" t="s">
        <v>641</v>
      </c>
      <c r="C2301" s="39"/>
      <c r="D2301" s="16"/>
      <c r="E2301" s="39" t="s">
        <v>40</v>
      </c>
      <c r="F2301" s="31">
        <f t="shared" si="7743"/>
        <v>52559.900000000001</v>
      </c>
      <c r="G2301" s="31">
        <f t="shared" si="7744"/>
        <v>28902.400000000001</v>
      </c>
      <c r="H2301" s="31">
        <f t="shared" si="7745"/>
        <v>29612.299999999999</v>
      </c>
      <c r="I2301" s="31">
        <f t="shared" si="7746"/>
        <v>0</v>
      </c>
      <c r="J2301" s="31">
        <f t="shared" si="7747"/>
        <v>0</v>
      </c>
      <c r="K2301" s="31">
        <f t="shared" si="7748"/>
        <v>0</v>
      </c>
      <c r="L2301" s="31">
        <f t="shared" si="7664"/>
        <v>52559.900000000001</v>
      </c>
      <c r="M2301" s="31">
        <f t="shared" si="7665"/>
        <v>28902.400000000001</v>
      </c>
      <c r="N2301" s="31">
        <f t="shared" si="7666"/>
        <v>29612.299999999999</v>
      </c>
      <c r="O2301" s="31">
        <f t="shared" si="7749"/>
        <v>0</v>
      </c>
      <c r="P2301" s="31">
        <f t="shared" si="7750"/>
        <v>0</v>
      </c>
      <c r="Q2301" s="31">
        <f t="shared" si="7751"/>
        <v>0</v>
      </c>
      <c r="R2301" s="31">
        <f t="shared" si="7667"/>
        <v>52559.900000000001</v>
      </c>
      <c r="S2301" s="31">
        <f t="shared" si="7668"/>
        <v>28902.400000000001</v>
      </c>
      <c r="T2301" s="31">
        <f t="shared" si="7669"/>
        <v>29612.299999999999</v>
      </c>
      <c r="U2301" s="31">
        <f t="shared" si="7752"/>
        <v>0</v>
      </c>
      <c r="V2301" s="31">
        <f t="shared" si="7753"/>
        <v>0</v>
      </c>
      <c r="W2301" s="31">
        <f t="shared" si="7754"/>
        <v>0</v>
      </c>
      <c r="X2301" s="31">
        <f t="shared" si="7670"/>
        <v>52559.900000000001</v>
      </c>
      <c r="Y2301" s="31">
        <f t="shared" si="7671"/>
        <v>28902.400000000001</v>
      </c>
      <c r="Z2301" s="31">
        <f t="shared" si="7672"/>
        <v>29612.299999999999</v>
      </c>
      <c r="AA2301" s="31">
        <f t="shared" si="7755"/>
        <v>0</v>
      </c>
      <c r="AB2301" s="31">
        <f t="shared" si="7756"/>
        <v>0</v>
      </c>
      <c r="AC2301" s="31">
        <f t="shared" si="7757"/>
        <v>0</v>
      </c>
      <c r="AD2301" s="31">
        <f t="shared" si="7673"/>
        <v>52559.900000000001</v>
      </c>
      <c r="AE2301" s="31">
        <f t="shared" si="7674"/>
        <v>28902.400000000001</v>
      </c>
      <c r="AF2301" s="31">
        <f t="shared" si="7675"/>
        <v>29612.299999999999</v>
      </c>
      <c r="AG2301" s="31">
        <f t="shared" si="7758"/>
        <v>0</v>
      </c>
      <c r="AH2301" s="31">
        <f t="shared" si="7759"/>
        <v>0</v>
      </c>
      <c r="AI2301" s="31">
        <f t="shared" si="7760"/>
        <v>0</v>
      </c>
      <c r="AJ2301" s="31">
        <f t="shared" si="7676"/>
        <v>52559.900000000001</v>
      </c>
      <c r="AK2301" s="31">
        <f t="shared" si="7677"/>
        <v>28902.400000000001</v>
      </c>
      <c r="AL2301" s="31">
        <f t="shared" si="7678"/>
        <v>29612.299999999999</v>
      </c>
      <c r="AM2301" s="31">
        <f t="shared" si="7761"/>
        <v>0</v>
      </c>
      <c r="AN2301" s="31">
        <f t="shared" si="7762"/>
        <v>0</v>
      </c>
      <c r="AO2301" s="31">
        <f t="shared" si="7763"/>
        <v>0</v>
      </c>
      <c r="AP2301" s="31">
        <f t="shared" si="7679"/>
        <v>52559.900000000001</v>
      </c>
      <c r="AQ2301" s="31">
        <f t="shared" si="7680"/>
        <v>28902.400000000001</v>
      </c>
      <c r="AR2301" s="31">
        <f t="shared" si="7681"/>
        <v>29612.299999999999</v>
      </c>
      <c r="AS2301" s="31">
        <f t="shared" si="7764"/>
        <v>0</v>
      </c>
      <c r="AT2301" s="31">
        <f t="shared" si="7765"/>
        <v>0</v>
      </c>
      <c r="AU2301" s="31">
        <f t="shared" si="7766"/>
        <v>0</v>
      </c>
      <c r="AV2301" s="31">
        <f t="shared" si="7682"/>
        <v>52559.900000000001</v>
      </c>
      <c r="AW2301" s="31">
        <f t="shared" si="7683"/>
        <v>28902.400000000001</v>
      </c>
      <c r="AX2301" s="31">
        <f t="shared" si="7684"/>
        <v>29612.299999999999</v>
      </c>
      <c r="AY2301" s="31">
        <f t="shared" si="7767"/>
        <v>0</v>
      </c>
      <c r="AZ2301" s="31">
        <f t="shared" si="7768"/>
        <v>0</v>
      </c>
      <c r="BA2301" s="31">
        <f t="shared" si="7769"/>
        <v>0</v>
      </c>
      <c r="BB2301" s="31">
        <f t="shared" si="7685"/>
        <v>52559.900000000001</v>
      </c>
      <c r="BC2301" s="31">
        <f t="shared" si="7686"/>
        <v>28902.400000000001</v>
      </c>
      <c r="BD2301" s="31">
        <f t="shared" si="7687"/>
        <v>29612.299999999999</v>
      </c>
      <c r="BE2301" s="31">
        <f t="shared" si="7770"/>
        <v>0</v>
      </c>
      <c r="BF2301" s="31">
        <f t="shared" si="7771"/>
        <v>0</v>
      </c>
      <c r="BG2301" s="31">
        <f t="shared" si="7772"/>
        <v>0</v>
      </c>
      <c r="BH2301" s="31">
        <f t="shared" si="7688"/>
        <v>52559.900000000001</v>
      </c>
      <c r="BI2301" s="31">
        <f t="shared" si="7689"/>
        <v>28902.400000000001</v>
      </c>
      <c r="BJ2301" s="31">
        <f t="shared" si="7690"/>
        <v>29612.299999999999</v>
      </c>
      <c r="BK2301" s="31">
        <f t="shared" si="7773"/>
        <v>0</v>
      </c>
      <c r="BL2301" s="31">
        <f t="shared" si="7774"/>
        <v>0</v>
      </c>
      <c r="BM2301" s="31">
        <f t="shared" si="7775"/>
        <v>0</v>
      </c>
      <c r="BN2301" s="31">
        <f t="shared" si="7691"/>
        <v>52559.900000000001</v>
      </c>
      <c r="BO2301" s="31">
        <f t="shared" si="7692"/>
        <v>28902.400000000001</v>
      </c>
      <c r="BP2301" s="31">
        <f t="shared" si="7693"/>
        <v>29612.299999999999</v>
      </c>
      <c r="BQ2301" s="31">
        <f t="shared" si="7776"/>
        <v>0</v>
      </c>
      <c r="BR2301" s="31">
        <f t="shared" si="7777"/>
        <v>0</v>
      </c>
      <c r="BS2301" s="31">
        <f t="shared" si="7694"/>
        <v>52559.900000000001</v>
      </c>
      <c r="BT2301" s="31">
        <f t="shared" si="7695"/>
        <v>28902.400000000001</v>
      </c>
      <c r="BU2301" s="31">
        <f t="shared" si="7696"/>
        <v>29612.299999999999</v>
      </c>
      <c r="BV2301" s="31">
        <f t="shared" si="7778"/>
        <v>0</v>
      </c>
      <c r="BW2301" s="31">
        <f t="shared" si="7779"/>
        <v>0</v>
      </c>
      <c r="BX2301" s="31">
        <f t="shared" si="7697"/>
        <v>52559.900000000001</v>
      </c>
      <c r="BY2301" s="31">
        <f t="shared" si="7698"/>
        <v>28902.400000000001</v>
      </c>
      <c r="BZ2301" s="31">
        <f t="shared" si="7699"/>
        <v>29612.299999999999</v>
      </c>
      <c r="CA2301" s="31">
        <f t="shared" si="7780"/>
        <v>0</v>
      </c>
      <c r="CB2301" s="31">
        <f t="shared" si="7781"/>
        <v>0</v>
      </c>
      <c r="CC2301" s="31">
        <f t="shared" si="7782"/>
        <v>0</v>
      </c>
      <c r="CD2301" s="31">
        <f t="shared" si="7740"/>
        <v>52559.900000000001</v>
      </c>
      <c r="CE2301" s="31">
        <f t="shared" si="7741"/>
        <v>28902.400000000001</v>
      </c>
      <c r="CF2301" s="31">
        <f t="shared" si="7742"/>
        <v>29612.299999999999</v>
      </c>
      <c r="CG2301" s="31">
        <f t="shared" si="7783"/>
        <v>0</v>
      </c>
      <c r="CH2301" s="24"/>
      <c r="CI2301" s="40"/>
      <c r="CM2301" s="1" t="s">
        <v>29</v>
      </c>
    </row>
    <row r="2302" ht="43.75">
      <c r="A2302" s="41" t="s">
        <v>1330</v>
      </c>
      <c r="B2302" s="17">
        <v>240</v>
      </c>
      <c r="C2302" s="39"/>
      <c r="D2302" s="16"/>
      <c r="E2302" s="39" t="s">
        <v>41</v>
      </c>
      <c r="F2302" s="31">
        <f t="shared" si="7743"/>
        <v>52559.900000000001</v>
      </c>
      <c r="G2302" s="31">
        <f t="shared" si="7744"/>
        <v>28902.400000000001</v>
      </c>
      <c r="H2302" s="31">
        <f t="shared" si="7745"/>
        <v>29612.299999999999</v>
      </c>
      <c r="I2302" s="31">
        <f t="shared" si="7746"/>
        <v>0</v>
      </c>
      <c r="J2302" s="31">
        <f t="shared" si="7747"/>
        <v>0</v>
      </c>
      <c r="K2302" s="31">
        <f t="shared" si="7748"/>
        <v>0</v>
      </c>
      <c r="L2302" s="31">
        <f t="shared" si="7664"/>
        <v>52559.900000000001</v>
      </c>
      <c r="M2302" s="31">
        <f t="shared" si="7665"/>
        <v>28902.400000000001</v>
      </c>
      <c r="N2302" s="31">
        <f t="shared" si="7666"/>
        <v>29612.299999999999</v>
      </c>
      <c r="O2302" s="31">
        <f t="shared" si="7749"/>
        <v>0</v>
      </c>
      <c r="P2302" s="31">
        <f t="shared" si="7750"/>
        <v>0</v>
      </c>
      <c r="Q2302" s="31">
        <f t="shared" si="7751"/>
        <v>0</v>
      </c>
      <c r="R2302" s="31">
        <f t="shared" si="7667"/>
        <v>52559.900000000001</v>
      </c>
      <c r="S2302" s="31">
        <f t="shared" si="7668"/>
        <v>28902.400000000001</v>
      </c>
      <c r="T2302" s="31">
        <f t="shared" si="7669"/>
        <v>29612.299999999999</v>
      </c>
      <c r="U2302" s="31">
        <f t="shared" si="7752"/>
        <v>0</v>
      </c>
      <c r="V2302" s="31">
        <f t="shared" si="7753"/>
        <v>0</v>
      </c>
      <c r="W2302" s="31">
        <f t="shared" si="7754"/>
        <v>0</v>
      </c>
      <c r="X2302" s="31">
        <f t="shared" si="7670"/>
        <v>52559.900000000001</v>
      </c>
      <c r="Y2302" s="31">
        <f t="shared" si="7671"/>
        <v>28902.400000000001</v>
      </c>
      <c r="Z2302" s="31">
        <f t="shared" si="7672"/>
        <v>29612.299999999999</v>
      </c>
      <c r="AA2302" s="31">
        <f t="shared" si="7755"/>
        <v>0</v>
      </c>
      <c r="AB2302" s="31">
        <f t="shared" si="7756"/>
        <v>0</v>
      </c>
      <c r="AC2302" s="31">
        <f t="shared" si="7757"/>
        <v>0</v>
      </c>
      <c r="AD2302" s="31">
        <f t="shared" si="7673"/>
        <v>52559.900000000001</v>
      </c>
      <c r="AE2302" s="31">
        <f t="shared" si="7674"/>
        <v>28902.400000000001</v>
      </c>
      <c r="AF2302" s="31">
        <f t="shared" si="7675"/>
        <v>29612.299999999999</v>
      </c>
      <c r="AG2302" s="31">
        <f t="shared" si="7758"/>
        <v>0</v>
      </c>
      <c r="AH2302" s="31">
        <f t="shared" si="7759"/>
        <v>0</v>
      </c>
      <c r="AI2302" s="31">
        <f t="shared" si="7760"/>
        <v>0</v>
      </c>
      <c r="AJ2302" s="31">
        <f t="shared" si="7676"/>
        <v>52559.900000000001</v>
      </c>
      <c r="AK2302" s="31">
        <f t="shared" si="7677"/>
        <v>28902.400000000001</v>
      </c>
      <c r="AL2302" s="31">
        <f t="shared" si="7678"/>
        <v>29612.299999999999</v>
      </c>
      <c r="AM2302" s="31">
        <f t="shared" si="7761"/>
        <v>0</v>
      </c>
      <c r="AN2302" s="31">
        <f t="shared" si="7762"/>
        <v>0</v>
      </c>
      <c r="AO2302" s="31">
        <f t="shared" si="7763"/>
        <v>0</v>
      </c>
      <c r="AP2302" s="31">
        <f t="shared" si="7679"/>
        <v>52559.900000000001</v>
      </c>
      <c r="AQ2302" s="31">
        <f t="shared" si="7680"/>
        <v>28902.400000000001</v>
      </c>
      <c r="AR2302" s="31">
        <f t="shared" si="7681"/>
        <v>29612.299999999999</v>
      </c>
      <c r="AS2302" s="31">
        <f t="shared" si="7764"/>
        <v>0</v>
      </c>
      <c r="AT2302" s="31">
        <f t="shared" si="7765"/>
        <v>0</v>
      </c>
      <c r="AU2302" s="31">
        <f t="shared" si="7766"/>
        <v>0</v>
      </c>
      <c r="AV2302" s="31">
        <f t="shared" si="7682"/>
        <v>52559.900000000001</v>
      </c>
      <c r="AW2302" s="31">
        <f t="shared" si="7683"/>
        <v>28902.400000000001</v>
      </c>
      <c r="AX2302" s="31">
        <f t="shared" si="7684"/>
        <v>29612.299999999999</v>
      </c>
      <c r="AY2302" s="31">
        <f t="shared" si="7767"/>
        <v>0</v>
      </c>
      <c r="AZ2302" s="31">
        <f t="shared" si="7768"/>
        <v>0</v>
      </c>
      <c r="BA2302" s="31">
        <f t="shared" si="7769"/>
        <v>0</v>
      </c>
      <c r="BB2302" s="31">
        <f t="shared" si="7685"/>
        <v>52559.900000000001</v>
      </c>
      <c r="BC2302" s="31">
        <f t="shared" si="7686"/>
        <v>28902.400000000001</v>
      </c>
      <c r="BD2302" s="31">
        <f t="shared" si="7687"/>
        <v>29612.299999999999</v>
      </c>
      <c r="BE2302" s="31">
        <f t="shared" si="7770"/>
        <v>0</v>
      </c>
      <c r="BF2302" s="31">
        <f t="shared" si="7771"/>
        <v>0</v>
      </c>
      <c r="BG2302" s="31">
        <f t="shared" si="7772"/>
        <v>0</v>
      </c>
      <c r="BH2302" s="31">
        <f t="shared" si="7688"/>
        <v>52559.900000000001</v>
      </c>
      <c r="BI2302" s="31">
        <f t="shared" si="7689"/>
        <v>28902.400000000001</v>
      </c>
      <c r="BJ2302" s="31">
        <f t="shared" si="7690"/>
        <v>29612.299999999999</v>
      </c>
      <c r="BK2302" s="31">
        <f t="shared" si="7773"/>
        <v>0</v>
      </c>
      <c r="BL2302" s="31">
        <f t="shared" si="7774"/>
        <v>0</v>
      </c>
      <c r="BM2302" s="31">
        <f t="shared" si="7775"/>
        <v>0</v>
      </c>
      <c r="BN2302" s="31">
        <f t="shared" si="7691"/>
        <v>52559.900000000001</v>
      </c>
      <c r="BO2302" s="31">
        <f t="shared" si="7692"/>
        <v>28902.400000000001</v>
      </c>
      <c r="BP2302" s="31">
        <f t="shared" si="7693"/>
        <v>29612.299999999999</v>
      </c>
      <c r="BQ2302" s="31">
        <f t="shared" si="7776"/>
        <v>0</v>
      </c>
      <c r="BR2302" s="31">
        <f t="shared" si="7777"/>
        <v>0</v>
      </c>
      <c r="BS2302" s="31">
        <f t="shared" si="7694"/>
        <v>52559.900000000001</v>
      </c>
      <c r="BT2302" s="31">
        <f t="shared" si="7695"/>
        <v>28902.400000000001</v>
      </c>
      <c r="BU2302" s="31">
        <f t="shared" si="7696"/>
        <v>29612.299999999999</v>
      </c>
      <c r="BV2302" s="31">
        <f t="shared" si="7778"/>
        <v>0</v>
      </c>
      <c r="BW2302" s="31">
        <f t="shared" si="7779"/>
        <v>0</v>
      </c>
      <c r="BX2302" s="31">
        <f t="shared" si="7697"/>
        <v>52559.900000000001</v>
      </c>
      <c r="BY2302" s="31">
        <f t="shared" si="7698"/>
        <v>28902.400000000001</v>
      </c>
      <c r="BZ2302" s="31">
        <f t="shared" si="7699"/>
        <v>29612.299999999999</v>
      </c>
      <c r="CA2302" s="31">
        <f t="shared" si="7780"/>
        <v>0</v>
      </c>
      <c r="CB2302" s="31">
        <f t="shared" si="7781"/>
        <v>0</v>
      </c>
      <c r="CC2302" s="31">
        <f t="shared" si="7782"/>
        <v>0</v>
      </c>
      <c r="CD2302" s="31">
        <f t="shared" si="7740"/>
        <v>52559.900000000001</v>
      </c>
      <c r="CE2302" s="31">
        <f t="shared" si="7741"/>
        <v>28902.400000000001</v>
      </c>
      <c r="CF2302" s="31">
        <f t="shared" si="7742"/>
        <v>29612.299999999999</v>
      </c>
      <c r="CG2302" s="31">
        <f t="shared" si="7783"/>
        <v>0</v>
      </c>
      <c r="CH2302" s="24"/>
      <c r="CI2302" s="40"/>
      <c r="CN2302" s="1" t="s">
        <v>30</v>
      </c>
    </row>
    <row r="2303" ht="15">
      <c r="A2303" s="41" t="s">
        <v>1330</v>
      </c>
      <c r="B2303" s="17">
        <v>240</v>
      </c>
      <c r="C2303" s="16" t="s">
        <v>395</v>
      </c>
      <c r="D2303" s="16" t="s">
        <v>105</v>
      </c>
      <c r="E2303" s="39" t="s">
        <v>681</v>
      </c>
      <c r="F2303" s="31">
        <v>52559.900000000001</v>
      </c>
      <c r="G2303" s="31">
        <v>28902.400000000001</v>
      </c>
      <c r="H2303" s="31">
        <v>29612.299999999999</v>
      </c>
      <c r="I2303" s="31"/>
      <c r="J2303" s="31"/>
      <c r="K2303" s="31"/>
      <c r="L2303" s="31">
        <f t="shared" si="7664"/>
        <v>52559.900000000001</v>
      </c>
      <c r="M2303" s="31">
        <f t="shared" si="7665"/>
        <v>28902.400000000001</v>
      </c>
      <c r="N2303" s="31">
        <f t="shared" si="7666"/>
        <v>29612.299999999999</v>
      </c>
      <c r="O2303" s="31"/>
      <c r="P2303" s="31"/>
      <c r="Q2303" s="31"/>
      <c r="R2303" s="31">
        <f t="shared" si="7667"/>
        <v>52559.900000000001</v>
      </c>
      <c r="S2303" s="31">
        <f t="shared" si="7668"/>
        <v>28902.400000000001</v>
      </c>
      <c r="T2303" s="31">
        <f t="shared" si="7669"/>
        <v>29612.299999999999</v>
      </c>
      <c r="U2303" s="31"/>
      <c r="V2303" s="31"/>
      <c r="W2303" s="31"/>
      <c r="X2303" s="31">
        <f t="shared" si="7670"/>
        <v>52559.900000000001</v>
      </c>
      <c r="Y2303" s="31">
        <f t="shared" si="7671"/>
        <v>28902.400000000001</v>
      </c>
      <c r="Z2303" s="31">
        <f t="shared" si="7672"/>
        <v>29612.299999999999</v>
      </c>
      <c r="AA2303" s="31"/>
      <c r="AB2303" s="31"/>
      <c r="AC2303" s="31"/>
      <c r="AD2303" s="31">
        <f t="shared" si="7673"/>
        <v>52559.900000000001</v>
      </c>
      <c r="AE2303" s="31">
        <f t="shared" si="7674"/>
        <v>28902.400000000001</v>
      </c>
      <c r="AF2303" s="31">
        <f t="shared" si="7675"/>
        <v>29612.299999999999</v>
      </c>
      <c r="AG2303" s="31"/>
      <c r="AH2303" s="31"/>
      <c r="AI2303" s="31"/>
      <c r="AJ2303" s="31">
        <f t="shared" si="7676"/>
        <v>52559.900000000001</v>
      </c>
      <c r="AK2303" s="31">
        <f t="shared" si="7677"/>
        <v>28902.400000000001</v>
      </c>
      <c r="AL2303" s="31">
        <f t="shared" si="7678"/>
        <v>29612.299999999999</v>
      </c>
      <c r="AM2303" s="31"/>
      <c r="AN2303" s="31"/>
      <c r="AO2303" s="31"/>
      <c r="AP2303" s="31">
        <f t="shared" si="7679"/>
        <v>52559.900000000001</v>
      </c>
      <c r="AQ2303" s="31">
        <f t="shared" si="7680"/>
        <v>28902.400000000001</v>
      </c>
      <c r="AR2303" s="31">
        <f t="shared" si="7681"/>
        <v>29612.299999999999</v>
      </c>
      <c r="AS2303" s="31"/>
      <c r="AT2303" s="31"/>
      <c r="AU2303" s="31"/>
      <c r="AV2303" s="31">
        <f t="shared" si="7682"/>
        <v>52559.900000000001</v>
      </c>
      <c r="AW2303" s="31">
        <f t="shared" si="7683"/>
        <v>28902.400000000001</v>
      </c>
      <c r="AX2303" s="31">
        <f t="shared" si="7684"/>
        <v>29612.299999999999</v>
      </c>
      <c r="AY2303" s="31"/>
      <c r="AZ2303" s="31"/>
      <c r="BA2303" s="31"/>
      <c r="BB2303" s="31">
        <f t="shared" si="7685"/>
        <v>52559.900000000001</v>
      </c>
      <c r="BC2303" s="31">
        <f t="shared" si="7686"/>
        <v>28902.400000000001</v>
      </c>
      <c r="BD2303" s="31">
        <f t="shared" si="7687"/>
        <v>29612.299999999999</v>
      </c>
      <c r="BE2303" s="31"/>
      <c r="BF2303" s="31"/>
      <c r="BG2303" s="31"/>
      <c r="BH2303" s="31">
        <f t="shared" si="7688"/>
        <v>52559.900000000001</v>
      </c>
      <c r="BI2303" s="31">
        <f t="shared" si="7689"/>
        <v>28902.400000000001</v>
      </c>
      <c r="BJ2303" s="31">
        <f t="shared" si="7690"/>
        <v>29612.299999999999</v>
      </c>
      <c r="BK2303" s="31"/>
      <c r="BL2303" s="31"/>
      <c r="BM2303" s="31"/>
      <c r="BN2303" s="31">
        <f t="shared" si="7691"/>
        <v>52559.900000000001</v>
      </c>
      <c r="BO2303" s="31">
        <f t="shared" si="7692"/>
        <v>28902.400000000001</v>
      </c>
      <c r="BP2303" s="31">
        <f t="shared" si="7693"/>
        <v>29612.299999999999</v>
      </c>
      <c r="BQ2303" s="31"/>
      <c r="BR2303" s="31"/>
      <c r="BS2303" s="31">
        <f t="shared" si="7694"/>
        <v>52559.900000000001</v>
      </c>
      <c r="BT2303" s="31">
        <f t="shared" si="7695"/>
        <v>28902.400000000001</v>
      </c>
      <c r="BU2303" s="31">
        <f t="shared" si="7696"/>
        <v>29612.299999999999</v>
      </c>
      <c r="BV2303" s="31"/>
      <c r="BW2303" s="31"/>
      <c r="BX2303" s="31">
        <f t="shared" si="7697"/>
        <v>52559.900000000001</v>
      </c>
      <c r="BY2303" s="31">
        <f t="shared" si="7698"/>
        <v>28902.400000000001</v>
      </c>
      <c r="BZ2303" s="31">
        <f t="shared" si="7699"/>
        <v>29612.299999999999</v>
      </c>
      <c r="CA2303" s="31"/>
      <c r="CB2303" s="31"/>
      <c r="CC2303" s="31"/>
      <c r="CD2303" s="31">
        <f t="shared" si="7740"/>
        <v>52559.900000000001</v>
      </c>
      <c r="CE2303" s="31">
        <f t="shared" si="7741"/>
        <v>28902.400000000001</v>
      </c>
      <c r="CF2303" s="31">
        <f t="shared" si="7742"/>
        <v>29612.299999999999</v>
      </c>
      <c r="CG2303" s="31"/>
      <c r="CH2303" s="24"/>
      <c r="CI2303" s="40"/>
    </row>
    <row r="2304" ht="15">
      <c r="A2304" s="41" t="s">
        <v>1332</v>
      </c>
      <c r="B2304" s="41"/>
      <c r="C2304" s="39"/>
      <c r="D2304" s="16"/>
      <c r="E2304" s="39" t="s">
        <v>1333</v>
      </c>
      <c r="F2304" s="31">
        <f t="shared" si="7743"/>
        <v>226085.79999999999</v>
      </c>
      <c r="G2304" s="31">
        <f t="shared" si="7744"/>
        <v>100000</v>
      </c>
      <c r="H2304" s="31">
        <f t="shared" si="7745"/>
        <v>100000</v>
      </c>
      <c r="I2304" s="31">
        <f t="shared" si="7746"/>
        <v>0</v>
      </c>
      <c r="J2304" s="31">
        <f t="shared" si="7747"/>
        <v>0</v>
      </c>
      <c r="K2304" s="31">
        <f t="shared" si="7748"/>
        <v>0</v>
      </c>
      <c r="L2304" s="31">
        <f t="shared" si="7664"/>
        <v>226085.79999999999</v>
      </c>
      <c r="M2304" s="31">
        <f t="shared" si="7665"/>
        <v>100000</v>
      </c>
      <c r="N2304" s="31">
        <f t="shared" si="7666"/>
        <v>100000</v>
      </c>
      <c r="O2304" s="31">
        <f t="shared" si="7749"/>
        <v>0</v>
      </c>
      <c r="P2304" s="31">
        <f t="shared" si="7750"/>
        <v>0</v>
      </c>
      <c r="Q2304" s="31">
        <f t="shared" si="7751"/>
        <v>0</v>
      </c>
      <c r="R2304" s="31">
        <f t="shared" si="7667"/>
        <v>226085.79999999999</v>
      </c>
      <c r="S2304" s="31">
        <f t="shared" si="7668"/>
        <v>100000</v>
      </c>
      <c r="T2304" s="31">
        <f t="shared" si="7669"/>
        <v>100000</v>
      </c>
      <c r="U2304" s="31">
        <f t="shared" si="7752"/>
        <v>0</v>
      </c>
      <c r="V2304" s="31">
        <f t="shared" si="7753"/>
        <v>0</v>
      </c>
      <c r="W2304" s="31">
        <f t="shared" si="7754"/>
        <v>0</v>
      </c>
      <c r="X2304" s="31">
        <f t="shared" si="7670"/>
        <v>226085.79999999999</v>
      </c>
      <c r="Y2304" s="31">
        <f t="shared" si="7671"/>
        <v>100000</v>
      </c>
      <c r="Z2304" s="31">
        <f t="shared" si="7672"/>
        <v>100000</v>
      </c>
      <c r="AA2304" s="31">
        <f t="shared" si="7755"/>
        <v>0</v>
      </c>
      <c r="AB2304" s="31">
        <f t="shared" si="7756"/>
        <v>0</v>
      </c>
      <c r="AC2304" s="31">
        <f t="shared" si="7757"/>
        <v>0</v>
      </c>
      <c r="AD2304" s="31">
        <f t="shared" si="7673"/>
        <v>226085.79999999999</v>
      </c>
      <c r="AE2304" s="31">
        <f t="shared" si="7674"/>
        <v>100000</v>
      </c>
      <c r="AF2304" s="31">
        <f t="shared" si="7675"/>
        <v>100000</v>
      </c>
      <c r="AG2304" s="31">
        <f t="shared" si="7758"/>
        <v>0</v>
      </c>
      <c r="AH2304" s="31">
        <f t="shared" si="7759"/>
        <v>0</v>
      </c>
      <c r="AI2304" s="31">
        <f t="shared" si="7760"/>
        <v>0</v>
      </c>
      <c r="AJ2304" s="31">
        <f t="shared" si="7676"/>
        <v>226085.79999999999</v>
      </c>
      <c r="AK2304" s="31">
        <f t="shared" si="7677"/>
        <v>100000</v>
      </c>
      <c r="AL2304" s="31">
        <f t="shared" si="7678"/>
        <v>100000</v>
      </c>
      <c r="AM2304" s="31">
        <f t="shared" si="7761"/>
        <v>0</v>
      </c>
      <c r="AN2304" s="31">
        <f t="shared" si="7762"/>
        <v>0</v>
      </c>
      <c r="AO2304" s="31">
        <f t="shared" si="7763"/>
        <v>0</v>
      </c>
      <c r="AP2304" s="31">
        <f t="shared" si="7679"/>
        <v>226085.79999999999</v>
      </c>
      <c r="AQ2304" s="31">
        <f t="shared" si="7680"/>
        <v>100000</v>
      </c>
      <c r="AR2304" s="31">
        <f t="shared" si="7681"/>
        <v>100000</v>
      </c>
      <c r="AS2304" s="31">
        <f t="shared" si="7764"/>
        <v>0</v>
      </c>
      <c r="AT2304" s="31">
        <f t="shared" si="7765"/>
        <v>0</v>
      </c>
      <c r="AU2304" s="31">
        <f t="shared" si="7766"/>
        <v>0</v>
      </c>
      <c r="AV2304" s="31">
        <f t="shared" si="7682"/>
        <v>226085.79999999999</v>
      </c>
      <c r="AW2304" s="31">
        <f t="shared" si="7683"/>
        <v>100000</v>
      </c>
      <c r="AX2304" s="31">
        <f t="shared" si="7684"/>
        <v>100000</v>
      </c>
      <c r="AY2304" s="31">
        <f t="shared" si="7767"/>
        <v>0</v>
      </c>
      <c r="AZ2304" s="31">
        <f t="shared" si="7768"/>
        <v>0</v>
      </c>
      <c r="BA2304" s="31">
        <f t="shared" si="7769"/>
        <v>0</v>
      </c>
      <c r="BB2304" s="31">
        <f t="shared" si="7685"/>
        <v>226085.79999999999</v>
      </c>
      <c r="BC2304" s="31">
        <f t="shared" si="7686"/>
        <v>100000</v>
      </c>
      <c r="BD2304" s="31">
        <f t="shared" si="7687"/>
        <v>100000</v>
      </c>
      <c r="BE2304" s="31">
        <f t="shared" si="7770"/>
        <v>0</v>
      </c>
      <c r="BF2304" s="31">
        <f t="shared" si="7771"/>
        <v>0</v>
      </c>
      <c r="BG2304" s="31">
        <f t="shared" si="7772"/>
        <v>0</v>
      </c>
      <c r="BH2304" s="31">
        <f t="shared" si="7688"/>
        <v>226085.79999999999</v>
      </c>
      <c r="BI2304" s="31">
        <f t="shared" si="7689"/>
        <v>100000</v>
      </c>
      <c r="BJ2304" s="31">
        <f t="shared" si="7690"/>
        <v>100000</v>
      </c>
      <c r="BK2304" s="31">
        <f t="shared" si="7773"/>
        <v>0</v>
      </c>
      <c r="BL2304" s="31">
        <f t="shared" si="7774"/>
        <v>0</v>
      </c>
      <c r="BM2304" s="31">
        <f t="shared" si="7775"/>
        <v>0</v>
      </c>
      <c r="BN2304" s="31">
        <f t="shared" si="7691"/>
        <v>226085.79999999999</v>
      </c>
      <c r="BO2304" s="31">
        <f t="shared" si="7692"/>
        <v>100000</v>
      </c>
      <c r="BP2304" s="31">
        <f t="shared" si="7693"/>
        <v>100000</v>
      </c>
      <c r="BQ2304" s="31">
        <f t="shared" si="7776"/>
        <v>0</v>
      </c>
      <c r="BR2304" s="31">
        <f t="shared" si="7777"/>
        <v>0</v>
      </c>
      <c r="BS2304" s="31">
        <f t="shared" si="7694"/>
        <v>226085.79999999999</v>
      </c>
      <c r="BT2304" s="31">
        <f t="shared" si="7695"/>
        <v>100000</v>
      </c>
      <c r="BU2304" s="31">
        <f t="shared" si="7696"/>
        <v>100000</v>
      </c>
      <c r="BV2304" s="31">
        <f t="shared" si="7778"/>
        <v>0</v>
      </c>
      <c r="BW2304" s="31">
        <f t="shared" si="7779"/>
        <v>0</v>
      </c>
      <c r="BX2304" s="31">
        <f t="shared" si="7697"/>
        <v>226085.79999999999</v>
      </c>
      <c r="BY2304" s="31">
        <f t="shared" si="7698"/>
        <v>100000</v>
      </c>
      <c r="BZ2304" s="31">
        <f t="shared" si="7699"/>
        <v>100000</v>
      </c>
      <c r="CA2304" s="31">
        <f t="shared" si="7780"/>
        <v>0</v>
      </c>
      <c r="CB2304" s="31">
        <f t="shared" si="7781"/>
        <v>0</v>
      </c>
      <c r="CC2304" s="31">
        <f t="shared" si="7782"/>
        <v>0</v>
      </c>
      <c r="CD2304" s="31">
        <f t="shared" si="7740"/>
        <v>226085.79999999999</v>
      </c>
      <c r="CE2304" s="31">
        <f t="shared" si="7741"/>
        <v>100000</v>
      </c>
      <c r="CF2304" s="31">
        <f t="shared" si="7742"/>
        <v>100000</v>
      </c>
      <c r="CG2304" s="31">
        <f t="shared" si="7783"/>
        <v>0</v>
      </c>
      <c r="CH2304" s="24"/>
      <c r="CI2304" s="40"/>
      <c r="CO2304" s="1" t="s">
        <v>31</v>
      </c>
    </row>
    <row r="2305" ht="29.850000000000001">
      <c r="A2305" s="41" t="s">
        <v>1332</v>
      </c>
      <c r="B2305" s="41" t="s">
        <v>641</v>
      </c>
      <c r="C2305" s="39"/>
      <c r="D2305" s="16"/>
      <c r="E2305" s="39" t="s">
        <v>40</v>
      </c>
      <c r="F2305" s="31">
        <f t="shared" si="7743"/>
        <v>226085.79999999999</v>
      </c>
      <c r="G2305" s="31">
        <f t="shared" si="7744"/>
        <v>100000</v>
      </c>
      <c r="H2305" s="31">
        <f t="shared" si="7745"/>
        <v>100000</v>
      </c>
      <c r="I2305" s="31">
        <f t="shared" si="7746"/>
        <v>0</v>
      </c>
      <c r="J2305" s="31">
        <f t="shared" si="7747"/>
        <v>0</v>
      </c>
      <c r="K2305" s="31">
        <f t="shared" si="7748"/>
        <v>0</v>
      </c>
      <c r="L2305" s="31">
        <f t="shared" si="7664"/>
        <v>226085.79999999999</v>
      </c>
      <c r="M2305" s="31">
        <f t="shared" si="7665"/>
        <v>100000</v>
      </c>
      <c r="N2305" s="31">
        <f t="shared" si="7666"/>
        <v>100000</v>
      </c>
      <c r="O2305" s="31">
        <f t="shared" si="7749"/>
        <v>0</v>
      </c>
      <c r="P2305" s="31">
        <f t="shared" si="7750"/>
        <v>0</v>
      </c>
      <c r="Q2305" s="31">
        <f t="shared" si="7751"/>
        <v>0</v>
      </c>
      <c r="R2305" s="31">
        <f t="shared" si="7667"/>
        <v>226085.79999999999</v>
      </c>
      <c r="S2305" s="31">
        <f t="shared" si="7668"/>
        <v>100000</v>
      </c>
      <c r="T2305" s="31">
        <f t="shared" si="7669"/>
        <v>100000</v>
      </c>
      <c r="U2305" s="31">
        <f t="shared" si="7752"/>
        <v>0</v>
      </c>
      <c r="V2305" s="31">
        <f t="shared" si="7753"/>
        <v>0</v>
      </c>
      <c r="W2305" s="31">
        <f t="shared" si="7754"/>
        <v>0</v>
      </c>
      <c r="X2305" s="31">
        <f t="shared" si="7670"/>
        <v>226085.79999999999</v>
      </c>
      <c r="Y2305" s="31">
        <f t="shared" si="7671"/>
        <v>100000</v>
      </c>
      <c r="Z2305" s="31">
        <f t="shared" si="7672"/>
        <v>100000</v>
      </c>
      <c r="AA2305" s="31">
        <f t="shared" si="7755"/>
        <v>0</v>
      </c>
      <c r="AB2305" s="31">
        <f t="shared" si="7756"/>
        <v>0</v>
      </c>
      <c r="AC2305" s="31">
        <f t="shared" si="7757"/>
        <v>0</v>
      </c>
      <c r="AD2305" s="31">
        <f t="shared" si="7673"/>
        <v>226085.79999999999</v>
      </c>
      <c r="AE2305" s="31">
        <f t="shared" si="7674"/>
        <v>100000</v>
      </c>
      <c r="AF2305" s="31">
        <f t="shared" si="7675"/>
        <v>100000</v>
      </c>
      <c r="AG2305" s="31">
        <f t="shared" si="7758"/>
        <v>0</v>
      </c>
      <c r="AH2305" s="31">
        <f t="shared" si="7759"/>
        <v>0</v>
      </c>
      <c r="AI2305" s="31">
        <f t="shared" si="7760"/>
        <v>0</v>
      </c>
      <c r="AJ2305" s="31">
        <f t="shared" si="7676"/>
        <v>226085.79999999999</v>
      </c>
      <c r="AK2305" s="31">
        <f t="shared" si="7677"/>
        <v>100000</v>
      </c>
      <c r="AL2305" s="31">
        <f t="shared" si="7678"/>
        <v>100000</v>
      </c>
      <c r="AM2305" s="31">
        <f t="shared" si="7761"/>
        <v>0</v>
      </c>
      <c r="AN2305" s="31">
        <f t="shared" si="7762"/>
        <v>0</v>
      </c>
      <c r="AO2305" s="31">
        <f t="shared" si="7763"/>
        <v>0</v>
      </c>
      <c r="AP2305" s="31">
        <f t="shared" si="7679"/>
        <v>226085.79999999999</v>
      </c>
      <c r="AQ2305" s="31">
        <f t="shared" si="7680"/>
        <v>100000</v>
      </c>
      <c r="AR2305" s="31">
        <f t="shared" si="7681"/>
        <v>100000</v>
      </c>
      <c r="AS2305" s="31">
        <f t="shared" si="7764"/>
        <v>0</v>
      </c>
      <c r="AT2305" s="31">
        <f t="shared" si="7765"/>
        <v>0</v>
      </c>
      <c r="AU2305" s="31">
        <f t="shared" si="7766"/>
        <v>0</v>
      </c>
      <c r="AV2305" s="31">
        <f t="shared" si="7682"/>
        <v>226085.79999999999</v>
      </c>
      <c r="AW2305" s="31">
        <f t="shared" si="7683"/>
        <v>100000</v>
      </c>
      <c r="AX2305" s="31">
        <f t="shared" si="7684"/>
        <v>100000</v>
      </c>
      <c r="AY2305" s="31">
        <f t="shared" si="7767"/>
        <v>0</v>
      </c>
      <c r="AZ2305" s="31">
        <f t="shared" si="7768"/>
        <v>0</v>
      </c>
      <c r="BA2305" s="31">
        <f t="shared" si="7769"/>
        <v>0</v>
      </c>
      <c r="BB2305" s="31">
        <f t="shared" si="7685"/>
        <v>226085.79999999999</v>
      </c>
      <c r="BC2305" s="31">
        <f t="shared" si="7686"/>
        <v>100000</v>
      </c>
      <c r="BD2305" s="31">
        <f t="shared" si="7687"/>
        <v>100000</v>
      </c>
      <c r="BE2305" s="31">
        <f t="shared" si="7770"/>
        <v>0</v>
      </c>
      <c r="BF2305" s="31">
        <f t="shared" si="7771"/>
        <v>0</v>
      </c>
      <c r="BG2305" s="31">
        <f t="shared" si="7772"/>
        <v>0</v>
      </c>
      <c r="BH2305" s="31">
        <f t="shared" si="7688"/>
        <v>226085.79999999999</v>
      </c>
      <c r="BI2305" s="31">
        <f t="shared" si="7689"/>
        <v>100000</v>
      </c>
      <c r="BJ2305" s="31">
        <f t="shared" si="7690"/>
        <v>100000</v>
      </c>
      <c r="BK2305" s="31">
        <f t="shared" si="7773"/>
        <v>0</v>
      </c>
      <c r="BL2305" s="31">
        <f t="shared" si="7774"/>
        <v>0</v>
      </c>
      <c r="BM2305" s="31">
        <f t="shared" si="7775"/>
        <v>0</v>
      </c>
      <c r="BN2305" s="31">
        <f t="shared" si="7691"/>
        <v>226085.79999999999</v>
      </c>
      <c r="BO2305" s="31">
        <f t="shared" si="7692"/>
        <v>100000</v>
      </c>
      <c r="BP2305" s="31">
        <f t="shared" si="7693"/>
        <v>100000</v>
      </c>
      <c r="BQ2305" s="31">
        <f t="shared" si="7776"/>
        <v>0</v>
      </c>
      <c r="BR2305" s="31">
        <f t="shared" si="7777"/>
        <v>0</v>
      </c>
      <c r="BS2305" s="31">
        <f t="shared" si="7694"/>
        <v>226085.79999999999</v>
      </c>
      <c r="BT2305" s="31">
        <f t="shared" si="7695"/>
        <v>100000</v>
      </c>
      <c r="BU2305" s="31">
        <f t="shared" si="7696"/>
        <v>100000</v>
      </c>
      <c r="BV2305" s="31">
        <f t="shared" si="7778"/>
        <v>0</v>
      </c>
      <c r="BW2305" s="31">
        <f t="shared" si="7779"/>
        <v>0</v>
      </c>
      <c r="BX2305" s="31">
        <f t="shared" si="7697"/>
        <v>226085.79999999999</v>
      </c>
      <c r="BY2305" s="31">
        <f t="shared" si="7698"/>
        <v>100000</v>
      </c>
      <c r="BZ2305" s="31">
        <f t="shared" si="7699"/>
        <v>100000</v>
      </c>
      <c r="CA2305" s="31">
        <f t="shared" si="7780"/>
        <v>0</v>
      </c>
      <c r="CB2305" s="31">
        <f t="shared" si="7781"/>
        <v>0</v>
      </c>
      <c r="CC2305" s="31">
        <f t="shared" si="7782"/>
        <v>0</v>
      </c>
      <c r="CD2305" s="31">
        <f t="shared" si="7740"/>
        <v>226085.79999999999</v>
      </c>
      <c r="CE2305" s="31">
        <f t="shared" si="7741"/>
        <v>100000</v>
      </c>
      <c r="CF2305" s="31">
        <f t="shared" si="7742"/>
        <v>100000</v>
      </c>
      <c r="CG2305" s="31">
        <f t="shared" si="7783"/>
        <v>0</v>
      </c>
      <c r="CH2305" s="24"/>
      <c r="CI2305" s="40"/>
      <c r="CM2305" s="1" t="s">
        <v>29</v>
      </c>
    </row>
    <row r="2306" ht="43.75">
      <c r="A2306" s="41" t="s">
        <v>1332</v>
      </c>
      <c r="B2306" s="17">
        <v>240</v>
      </c>
      <c r="C2306" s="39"/>
      <c r="D2306" s="16"/>
      <c r="E2306" s="39" t="s">
        <v>41</v>
      </c>
      <c r="F2306" s="31">
        <f t="shared" si="7743"/>
        <v>226085.79999999999</v>
      </c>
      <c r="G2306" s="31">
        <f t="shared" si="7744"/>
        <v>100000</v>
      </c>
      <c r="H2306" s="31">
        <f t="shared" si="7745"/>
        <v>100000</v>
      </c>
      <c r="I2306" s="31">
        <f t="shared" si="7746"/>
        <v>0</v>
      </c>
      <c r="J2306" s="31">
        <f t="shared" si="7747"/>
        <v>0</v>
      </c>
      <c r="K2306" s="31">
        <f t="shared" si="7748"/>
        <v>0</v>
      </c>
      <c r="L2306" s="31">
        <f t="shared" si="7664"/>
        <v>226085.79999999999</v>
      </c>
      <c r="M2306" s="31">
        <f t="shared" si="7665"/>
        <v>100000</v>
      </c>
      <c r="N2306" s="31">
        <f t="shared" si="7666"/>
        <v>100000</v>
      </c>
      <c r="O2306" s="31">
        <f t="shared" si="7749"/>
        <v>0</v>
      </c>
      <c r="P2306" s="31">
        <f t="shared" si="7750"/>
        <v>0</v>
      </c>
      <c r="Q2306" s="31">
        <f t="shared" si="7751"/>
        <v>0</v>
      </c>
      <c r="R2306" s="31">
        <f t="shared" si="7667"/>
        <v>226085.79999999999</v>
      </c>
      <c r="S2306" s="31">
        <f t="shared" si="7668"/>
        <v>100000</v>
      </c>
      <c r="T2306" s="31">
        <f t="shared" si="7669"/>
        <v>100000</v>
      </c>
      <c r="U2306" s="31">
        <f t="shared" si="7752"/>
        <v>0</v>
      </c>
      <c r="V2306" s="31">
        <f t="shared" si="7753"/>
        <v>0</v>
      </c>
      <c r="W2306" s="31">
        <f t="shared" si="7754"/>
        <v>0</v>
      </c>
      <c r="X2306" s="31">
        <f t="shared" si="7670"/>
        <v>226085.79999999999</v>
      </c>
      <c r="Y2306" s="31">
        <f t="shared" si="7671"/>
        <v>100000</v>
      </c>
      <c r="Z2306" s="31">
        <f t="shared" si="7672"/>
        <v>100000</v>
      </c>
      <c r="AA2306" s="31">
        <f t="shared" si="7755"/>
        <v>0</v>
      </c>
      <c r="AB2306" s="31">
        <f t="shared" si="7756"/>
        <v>0</v>
      </c>
      <c r="AC2306" s="31">
        <f t="shared" si="7757"/>
        <v>0</v>
      </c>
      <c r="AD2306" s="31">
        <f t="shared" si="7673"/>
        <v>226085.79999999999</v>
      </c>
      <c r="AE2306" s="31">
        <f t="shared" si="7674"/>
        <v>100000</v>
      </c>
      <c r="AF2306" s="31">
        <f t="shared" si="7675"/>
        <v>100000</v>
      </c>
      <c r="AG2306" s="31">
        <f t="shared" si="7758"/>
        <v>0</v>
      </c>
      <c r="AH2306" s="31">
        <f t="shared" si="7759"/>
        <v>0</v>
      </c>
      <c r="AI2306" s="31">
        <f t="shared" si="7760"/>
        <v>0</v>
      </c>
      <c r="AJ2306" s="31">
        <f t="shared" si="7676"/>
        <v>226085.79999999999</v>
      </c>
      <c r="AK2306" s="31">
        <f t="shared" si="7677"/>
        <v>100000</v>
      </c>
      <c r="AL2306" s="31">
        <f t="shared" si="7678"/>
        <v>100000</v>
      </c>
      <c r="AM2306" s="31">
        <f t="shared" si="7761"/>
        <v>0</v>
      </c>
      <c r="AN2306" s="31">
        <f t="shared" si="7762"/>
        <v>0</v>
      </c>
      <c r="AO2306" s="31">
        <f t="shared" si="7763"/>
        <v>0</v>
      </c>
      <c r="AP2306" s="31">
        <f t="shared" si="7679"/>
        <v>226085.79999999999</v>
      </c>
      <c r="AQ2306" s="31">
        <f t="shared" si="7680"/>
        <v>100000</v>
      </c>
      <c r="AR2306" s="31">
        <f t="shared" si="7681"/>
        <v>100000</v>
      </c>
      <c r="AS2306" s="31">
        <f t="shared" si="7764"/>
        <v>0</v>
      </c>
      <c r="AT2306" s="31">
        <f t="shared" si="7765"/>
        <v>0</v>
      </c>
      <c r="AU2306" s="31">
        <f t="shared" si="7766"/>
        <v>0</v>
      </c>
      <c r="AV2306" s="31">
        <f t="shared" si="7682"/>
        <v>226085.79999999999</v>
      </c>
      <c r="AW2306" s="31">
        <f t="shared" si="7683"/>
        <v>100000</v>
      </c>
      <c r="AX2306" s="31">
        <f t="shared" si="7684"/>
        <v>100000</v>
      </c>
      <c r="AY2306" s="31">
        <f t="shared" si="7767"/>
        <v>0</v>
      </c>
      <c r="AZ2306" s="31">
        <f t="shared" si="7768"/>
        <v>0</v>
      </c>
      <c r="BA2306" s="31">
        <f t="shared" si="7769"/>
        <v>0</v>
      </c>
      <c r="BB2306" s="31">
        <f t="shared" si="7685"/>
        <v>226085.79999999999</v>
      </c>
      <c r="BC2306" s="31">
        <f t="shared" si="7686"/>
        <v>100000</v>
      </c>
      <c r="BD2306" s="31">
        <f t="shared" si="7687"/>
        <v>100000</v>
      </c>
      <c r="BE2306" s="31">
        <f t="shared" si="7770"/>
        <v>0</v>
      </c>
      <c r="BF2306" s="31">
        <f t="shared" si="7771"/>
        <v>0</v>
      </c>
      <c r="BG2306" s="31">
        <f t="shared" si="7772"/>
        <v>0</v>
      </c>
      <c r="BH2306" s="31">
        <f t="shared" si="7688"/>
        <v>226085.79999999999</v>
      </c>
      <c r="BI2306" s="31">
        <f t="shared" si="7689"/>
        <v>100000</v>
      </c>
      <c r="BJ2306" s="31">
        <f t="shared" si="7690"/>
        <v>100000</v>
      </c>
      <c r="BK2306" s="31">
        <f t="shared" si="7773"/>
        <v>0</v>
      </c>
      <c r="BL2306" s="31">
        <f t="shared" si="7774"/>
        <v>0</v>
      </c>
      <c r="BM2306" s="31">
        <f t="shared" si="7775"/>
        <v>0</v>
      </c>
      <c r="BN2306" s="31">
        <f t="shared" si="7691"/>
        <v>226085.79999999999</v>
      </c>
      <c r="BO2306" s="31">
        <f t="shared" si="7692"/>
        <v>100000</v>
      </c>
      <c r="BP2306" s="31">
        <f t="shared" si="7693"/>
        <v>100000</v>
      </c>
      <c r="BQ2306" s="31">
        <f t="shared" si="7776"/>
        <v>0</v>
      </c>
      <c r="BR2306" s="31">
        <f t="shared" si="7777"/>
        <v>0</v>
      </c>
      <c r="BS2306" s="31">
        <f t="shared" si="7694"/>
        <v>226085.79999999999</v>
      </c>
      <c r="BT2306" s="31">
        <f t="shared" si="7695"/>
        <v>100000</v>
      </c>
      <c r="BU2306" s="31">
        <f t="shared" si="7696"/>
        <v>100000</v>
      </c>
      <c r="BV2306" s="31">
        <f t="shared" si="7778"/>
        <v>0</v>
      </c>
      <c r="BW2306" s="31">
        <f t="shared" si="7779"/>
        <v>0</v>
      </c>
      <c r="BX2306" s="31">
        <f t="shared" si="7697"/>
        <v>226085.79999999999</v>
      </c>
      <c r="BY2306" s="31">
        <f t="shared" si="7698"/>
        <v>100000</v>
      </c>
      <c r="BZ2306" s="31">
        <f t="shared" si="7699"/>
        <v>100000</v>
      </c>
      <c r="CA2306" s="31">
        <f t="shared" si="7780"/>
        <v>0</v>
      </c>
      <c r="CB2306" s="31">
        <f t="shared" si="7781"/>
        <v>0</v>
      </c>
      <c r="CC2306" s="31">
        <f t="shared" si="7782"/>
        <v>0</v>
      </c>
      <c r="CD2306" s="31">
        <f t="shared" si="7740"/>
        <v>226085.79999999999</v>
      </c>
      <c r="CE2306" s="31">
        <f t="shared" si="7741"/>
        <v>100000</v>
      </c>
      <c r="CF2306" s="31">
        <f t="shared" si="7742"/>
        <v>100000</v>
      </c>
      <c r="CG2306" s="31">
        <f t="shared" si="7783"/>
        <v>0</v>
      </c>
      <c r="CH2306" s="24"/>
      <c r="CI2306" s="40"/>
      <c r="CN2306" s="1" t="s">
        <v>30</v>
      </c>
    </row>
    <row r="2307" ht="15">
      <c r="A2307" s="41" t="s">
        <v>1332</v>
      </c>
      <c r="B2307" s="17">
        <v>240</v>
      </c>
      <c r="C2307" s="16" t="s">
        <v>395</v>
      </c>
      <c r="D2307" s="16" t="s">
        <v>105</v>
      </c>
      <c r="E2307" s="39" t="s">
        <v>681</v>
      </c>
      <c r="F2307" s="31">
        <v>226085.79999999999</v>
      </c>
      <c r="G2307" s="31">
        <v>100000</v>
      </c>
      <c r="H2307" s="31">
        <v>100000</v>
      </c>
      <c r="I2307" s="31"/>
      <c r="J2307" s="31"/>
      <c r="K2307" s="31"/>
      <c r="L2307" s="31">
        <f t="shared" si="7664"/>
        <v>226085.79999999999</v>
      </c>
      <c r="M2307" s="31">
        <f t="shared" si="7665"/>
        <v>100000</v>
      </c>
      <c r="N2307" s="31">
        <f t="shared" si="7666"/>
        <v>100000</v>
      </c>
      <c r="O2307" s="31"/>
      <c r="P2307" s="31"/>
      <c r="Q2307" s="31"/>
      <c r="R2307" s="31">
        <f t="shared" si="7667"/>
        <v>226085.79999999999</v>
      </c>
      <c r="S2307" s="31">
        <f t="shared" si="7668"/>
        <v>100000</v>
      </c>
      <c r="T2307" s="31">
        <f t="shared" si="7669"/>
        <v>100000</v>
      </c>
      <c r="U2307" s="31"/>
      <c r="V2307" s="31"/>
      <c r="W2307" s="31"/>
      <c r="X2307" s="31">
        <f t="shared" si="7670"/>
        <v>226085.79999999999</v>
      </c>
      <c r="Y2307" s="31">
        <f t="shared" si="7671"/>
        <v>100000</v>
      </c>
      <c r="Z2307" s="31">
        <f t="shared" si="7672"/>
        <v>100000</v>
      </c>
      <c r="AA2307" s="31"/>
      <c r="AB2307" s="31"/>
      <c r="AC2307" s="31"/>
      <c r="AD2307" s="31">
        <f t="shared" si="7673"/>
        <v>226085.79999999999</v>
      </c>
      <c r="AE2307" s="31">
        <f t="shared" si="7674"/>
        <v>100000</v>
      </c>
      <c r="AF2307" s="31">
        <f t="shared" si="7675"/>
        <v>100000</v>
      </c>
      <c r="AG2307" s="31"/>
      <c r="AH2307" s="31"/>
      <c r="AI2307" s="31"/>
      <c r="AJ2307" s="31">
        <f t="shared" si="7676"/>
        <v>226085.79999999999</v>
      </c>
      <c r="AK2307" s="31">
        <f t="shared" si="7677"/>
        <v>100000</v>
      </c>
      <c r="AL2307" s="31">
        <f t="shared" si="7678"/>
        <v>100000</v>
      </c>
      <c r="AM2307" s="31"/>
      <c r="AN2307" s="31"/>
      <c r="AO2307" s="31"/>
      <c r="AP2307" s="31">
        <f t="shared" si="7679"/>
        <v>226085.79999999999</v>
      </c>
      <c r="AQ2307" s="31">
        <f t="shared" si="7680"/>
        <v>100000</v>
      </c>
      <c r="AR2307" s="31">
        <f t="shared" si="7681"/>
        <v>100000</v>
      </c>
      <c r="AS2307" s="31"/>
      <c r="AT2307" s="31"/>
      <c r="AU2307" s="31"/>
      <c r="AV2307" s="31">
        <f t="shared" si="7682"/>
        <v>226085.79999999999</v>
      </c>
      <c r="AW2307" s="31">
        <f t="shared" si="7683"/>
        <v>100000</v>
      </c>
      <c r="AX2307" s="31">
        <f t="shared" si="7684"/>
        <v>100000</v>
      </c>
      <c r="AY2307" s="31"/>
      <c r="AZ2307" s="31"/>
      <c r="BA2307" s="31"/>
      <c r="BB2307" s="31">
        <f t="shared" si="7685"/>
        <v>226085.79999999999</v>
      </c>
      <c r="BC2307" s="31">
        <f t="shared" si="7686"/>
        <v>100000</v>
      </c>
      <c r="BD2307" s="31">
        <f t="shared" si="7687"/>
        <v>100000</v>
      </c>
      <c r="BE2307" s="31"/>
      <c r="BF2307" s="31"/>
      <c r="BG2307" s="31"/>
      <c r="BH2307" s="31">
        <f t="shared" si="7688"/>
        <v>226085.79999999999</v>
      </c>
      <c r="BI2307" s="31">
        <f t="shared" si="7689"/>
        <v>100000</v>
      </c>
      <c r="BJ2307" s="31">
        <f t="shared" si="7690"/>
        <v>100000</v>
      </c>
      <c r="BK2307" s="31"/>
      <c r="BL2307" s="31"/>
      <c r="BM2307" s="31"/>
      <c r="BN2307" s="31">
        <f t="shared" si="7691"/>
        <v>226085.79999999999</v>
      </c>
      <c r="BO2307" s="31">
        <f t="shared" si="7692"/>
        <v>100000</v>
      </c>
      <c r="BP2307" s="31">
        <f t="shared" si="7693"/>
        <v>100000</v>
      </c>
      <c r="BQ2307" s="31"/>
      <c r="BR2307" s="31"/>
      <c r="BS2307" s="31">
        <f t="shared" si="7694"/>
        <v>226085.79999999999</v>
      </c>
      <c r="BT2307" s="31">
        <f t="shared" si="7695"/>
        <v>100000</v>
      </c>
      <c r="BU2307" s="31">
        <f t="shared" si="7696"/>
        <v>100000</v>
      </c>
      <c r="BV2307" s="31"/>
      <c r="BW2307" s="31"/>
      <c r="BX2307" s="31">
        <f t="shared" si="7697"/>
        <v>226085.79999999999</v>
      </c>
      <c r="BY2307" s="31">
        <f t="shared" si="7698"/>
        <v>100000</v>
      </c>
      <c r="BZ2307" s="31">
        <f t="shared" si="7699"/>
        <v>100000</v>
      </c>
      <c r="CA2307" s="31"/>
      <c r="CB2307" s="31"/>
      <c r="CC2307" s="31"/>
      <c r="CD2307" s="31">
        <f t="shared" si="7740"/>
        <v>226085.79999999999</v>
      </c>
      <c r="CE2307" s="31">
        <f t="shared" si="7741"/>
        <v>100000</v>
      </c>
      <c r="CF2307" s="31">
        <f t="shared" si="7742"/>
        <v>100000</v>
      </c>
      <c r="CG2307" s="31"/>
      <c r="CH2307" s="24"/>
      <c r="CI2307" s="40"/>
    </row>
    <row r="2308" s="33" customFormat="1" ht="43.75">
      <c r="A2308" s="34" t="s">
        <v>1334</v>
      </c>
      <c r="B2308" s="35"/>
      <c r="C2308" s="34"/>
      <c r="D2308" s="34"/>
      <c r="E2308" s="36" t="s">
        <v>1335</v>
      </c>
      <c r="F2308" s="37">
        <f t="shared" si="7743"/>
        <v>838044</v>
      </c>
      <c r="G2308" s="37">
        <f t="shared" si="7744"/>
        <v>743692.39999999991</v>
      </c>
      <c r="H2308" s="37">
        <f t="shared" si="7745"/>
        <v>734709.80000000005</v>
      </c>
      <c r="I2308" s="37">
        <f t="shared" si="7746"/>
        <v>-2043</v>
      </c>
      <c r="J2308" s="37">
        <f t="shared" si="7747"/>
        <v>-313979.38899999997</v>
      </c>
      <c r="K2308" s="37">
        <f t="shared" si="7748"/>
        <v>-5881</v>
      </c>
      <c r="L2308" s="37">
        <f t="shared" si="7664"/>
        <v>836001</v>
      </c>
      <c r="M2308" s="37">
        <f t="shared" si="7665"/>
        <v>429713.01099999994</v>
      </c>
      <c r="N2308" s="37">
        <f t="shared" si="7666"/>
        <v>728828.80000000005</v>
      </c>
      <c r="O2308" s="37">
        <f t="shared" si="7749"/>
        <v>7747.2150000000001</v>
      </c>
      <c r="P2308" s="37">
        <f t="shared" si="7750"/>
        <v>0</v>
      </c>
      <c r="Q2308" s="37">
        <f t="shared" si="7751"/>
        <v>0</v>
      </c>
      <c r="R2308" s="37">
        <f t="shared" si="7667"/>
        <v>843748.21499999997</v>
      </c>
      <c r="S2308" s="37">
        <f t="shared" si="7668"/>
        <v>429713.01099999994</v>
      </c>
      <c r="T2308" s="37">
        <f t="shared" si="7669"/>
        <v>728828.80000000005</v>
      </c>
      <c r="U2308" s="37">
        <f t="shared" si="7752"/>
        <v>0</v>
      </c>
      <c r="V2308" s="37">
        <f t="shared" si="7753"/>
        <v>0</v>
      </c>
      <c r="W2308" s="37">
        <f t="shared" si="7754"/>
        <v>0</v>
      </c>
      <c r="X2308" s="37">
        <f t="shared" si="7670"/>
        <v>843748.21499999997</v>
      </c>
      <c r="Y2308" s="37">
        <f t="shared" si="7671"/>
        <v>429713.01099999994</v>
      </c>
      <c r="Z2308" s="37">
        <f t="shared" si="7672"/>
        <v>728828.80000000005</v>
      </c>
      <c r="AA2308" s="37">
        <f t="shared" si="7755"/>
        <v>0</v>
      </c>
      <c r="AB2308" s="37">
        <f t="shared" si="7756"/>
        <v>0</v>
      </c>
      <c r="AC2308" s="37">
        <f t="shared" si="7757"/>
        <v>0</v>
      </c>
      <c r="AD2308" s="37">
        <f t="shared" si="7673"/>
        <v>843748.21499999997</v>
      </c>
      <c r="AE2308" s="37">
        <f t="shared" si="7674"/>
        <v>429713.01099999994</v>
      </c>
      <c r="AF2308" s="37">
        <f t="shared" si="7675"/>
        <v>728828.80000000005</v>
      </c>
      <c r="AG2308" s="37">
        <f t="shared" si="7758"/>
        <v>0</v>
      </c>
      <c r="AH2308" s="37">
        <f t="shared" si="7759"/>
        <v>0</v>
      </c>
      <c r="AI2308" s="37">
        <f t="shared" si="7760"/>
        <v>0</v>
      </c>
      <c r="AJ2308" s="37">
        <f t="shared" si="7676"/>
        <v>843748.21499999997</v>
      </c>
      <c r="AK2308" s="37">
        <f t="shared" si="7677"/>
        <v>429713.01099999994</v>
      </c>
      <c r="AL2308" s="37">
        <f t="shared" si="7678"/>
        <v>728828.80000000005</v>
      </c>
      <c r="AM2308" s="37">
        <f t="shared" si="7761"/>
        <v>0</v>
      </c>
      <c r="AN2308" s="37">
        <f t="shared" si="7762"/>
        <v>2239.1350000000002</v>
      </c>
      <c r="AO2308" s="37">
        <f t="shared" si="7763"/>
        <v>26074.239000000001</v>
      </c>
      <c r="AP2308" s="37">
        <f t="shared" si="7679"/>
        <v>843748.21499999997</v>
      </c>
      <c r="AQ2308" s="37">
        <f t="shared" si="7680"/>
        <v>431952.14599999995</v>
      </c>
      <c r="AR2308" s="37">
        <f t="shared" si="7681"/>
        <v>754903.03900000011</v>
      </c>
      <c r="AS2308" s="37">
        <f t="shared" si="7764"/>
        <v>0</v>
      </c>
      <c r="AT2308" s="37">
        <f t="shared" si="7765"/>
        <v>-2239.1350000000002</v>
      </c>
      <c r="AU2308" s="37">
        <f t="shared" si="7766"/>
        <v>-26074.239000000001</v>
      </c>
      <c r="AV2308" s="37">
        <f t="shared" si="7682"/>
        <v>843748.21499999997</v>
      </c>
      <c r="AW2308" s="37">
        <f t="shared" si="7683"/>
        <v>429713.01099999994</v>
      </c>
      <c r="AX2308" s="37">
        <f t="shared" si="7684"/>
        <v>728828.80000000005</v>
      </c>
      <c r="AY2308" s="37">
        <f t="shared" si="7767"/>
        <v>-38868.550000000003</v>
      </c>
      <c r="AZ2308" s="37">
        <f t="shared" si="7768"/>
        <v>-1914</v>
      </c>
      <c r="BA2308" s="37">
        <f t="shared" si="7769"/>
        <v>0</v>
      </c>
      <c r="BB2308" s="37">
        <f t="shared" si="7685"/>
        <v>804879.66499999992</v>
      </c>
      <c r="BC2308" s="37">
        <f t="shared" si="7686"/>
        <v>427799.01099999994</v>
      </c>
      <c r="BD2308" s="37">
        <f t="shared" si="7687"/>
        <v>728828.80000000005</v>
      </c>
      <c r="BE2308" s="37">
        <f t="shared" si="7770"/>
        <v>0</v>
      </c>
      <c r="BF2308" s="37">
        <f t="shared" si="7771"/>
        <v>0</v>
      </c>
      <c r="BG2308" s="37">
        <f t="shared" si="7772"/>
        <v>0</v>
      </c>
      <c r="BH2308" s="37">
        <f t="shared" si="7688"/>
        <v>804879.66499999992</v>
      </c>
      <c r="BI2308" s="37">
        <f t="shared" si="7689"/>
        <v>427799.01099999994</v>
      </c>
      <c r="BJ2308" s="37">
        <f t="shared" si="7690"/>
        <v>728828.80000000005</v>
      </c>
      <c r="BK2308" s="37">
        <f t="shared" si="7773"/>
        <v>0</v>
      </c>
      <c r="BL2308" s="37">
        <f t="shared" si="7774"/>
        <v>-116430.417</v>
      </c>
      <c r="BM2308" s="37">
        <f t="shared" si="7775"/>
        <v>0</v>
      </c>
      <c r="BN2308" s="37">
        <f t="shared" si="7691"/>
        <v>804879.66499999992</v>
      </c>
      <c r="BO2308" s="37">
        <f t="shared" si="7692"/>
        <v>311368.59399999992</v>
      </c>
      <c r="BP2308" s="37">
        <f t="shared" si="7693"/>
        <v>728828.80000000005</v>
      </c>
      <c r="BQ2308" s="37">
        <f t="shared" si="7776"/>
        <v>0</v>
      </c>
      <c r="BR2308" s="37">
        <f t="shared" si="7777"/>
        <v>0</v>
      </c>
      <c r="BS2308" s="31">
        <f t="shared" si="7694"/>
        <v>804879.66499999992</v>
      </c>
      <c r="BT2308" s="31">
        <f t="shared" si="7695"/>
        <v>311368.59399999992</v>
      </c>
      <c r="BU2308" s="31">
        <f t="shared" si="7696"/>
        <v>728828.80000000005</v>
      </c>
      <c r="BV2308" s="37">
        <f t="shared" si="7778"/>
        <v>0</v>
      </c>
      <c r="BW2308" s="37">
        <f t="shared" si="7779"/>
        <v>0</v>
      </c>
      <c r="BX2308" s="37">
        <f t="shared" si="7697"/>
        <v>804879.66499999992</v>
      </c>
      <c r="BY2308" s="37">
        <f t="shared" si="7698"/>
        <v>311368.59399999992</v>
      </c>
      <c r="BZ2308" s="37">
        <f t="shared" si="7699"/>
        <v>728828.80000000005</v>
      </c>
      <c r="CA2308" s="37">
        <f t="shared" si="7780"/>
        <v>-8457.4490000000005</v>
      </c>
      <c r="CB2308" s="37">
        <f t="shared" si="7781"/>
        <v>0</v>
      </c>
      <c r="CC2308" s="37">
        <f t="shared" si="7782"/>
        <v>0</v>
      </c>
      <c r="CD2308" s="37">
        <f t="shared" si="7740"/>
        <v>796422.2159999999</v>
      </c>
      <c r="CE2308" s="37">
        <f t="shared" si="7741"/>
        <v>311368.59399999992</v>
      </c>
      <c r="CF2308" s="37">
        <f t="shared" si="7742"/>
        <v>728828.80000000005</v>
      </c>
      <c r="CG2308" s="37">
        <f t="shared" si="7783"/>
        <v>0</v>
      </c>
      <c r="CH2308" s="24"/>
      <c r="CI2308" s="38"/>
      <c r="CK2308" s="33" t="s">
        <v>27</v>
      </c>
    </row>
    <row r="2309" ht="57.700000000000003">
      <c r="A2309" s="41" t="s">
        <v>1336</v>
      </c>
      <c r="B2309" s="41"/>
      <c r="C2309" s="41"/>
      <c r="D2309" s="41"/>
      <c r="E2309" s="39" t="s">
        <v>1337</v>
      </c>
      <c r="F2309" s="31">
        <f>F2310+F2314</f>
        <v>838044</v>
      </c>
      <c r="G2309" s="31">
        <f>G2310+G2314</f>
        <v>743692.39999999991</v>
      </c>
      <c r="H2309" s="31">
        <f>H2310+H2314</f>
        <v>734709.80000000005</v>
      </c>
      <c r="I2309" s="31">
        <f>I2310+I2314</f>
        <v>-2043</v>
      </c>
      <c r="J2309" s="31">
        <f>J2310+J2314</f>
        <v>-313979.38899999997</v>
      </c>
      <c r="K2309" s="31">
        <f>K2310+K2314</f>
        <v>-5881</v>
      </c>
      <c r="L2309" s="31">
        <f t="shared" si="7664"/>
        <v>836001</v>
      </c>
      <c r="M2309" s="31">
        <f t="shared" si="7665"/>
        <v>429713.01099999994</v>
      </c>
      <c r="N2309" s="31">
        <f t="shared" si="7666"/>
        <v>728828.80000000005</v>
      </c>
      <c r="O2309" s="31">
        <f>O2310+O2314</f>
        <v>7747.2150000000001</v>
      </c>
      <c r="P2309" s="31">
        <f>P2310+P2314</f>
        <v>0</v>
      </c>
      <c r="Q2309" s="31">
        <f>Q2310+Q2314</f>
        <v>0</v>
      </c>
      <c r="R2309" s="31">
        <f t="shared" si="7667"/>
        <v>843748.21499999997</v>
      </c>
      <c r="S2309" s="31">
        <f t="shared" si="7668"/>
        <v>429713.01099999994</v>
      </c>
      <c r="T2309" s="31">
        <f t="shared" si="7669"/>
        <v>728828.80000000005</v>
      </c>
      <c r="U2309" s="31">
        <f>U2310+U2314</f>
        <v>0</v>
      </c>
      <c r="V2309" s="31">
        <f>V2310+V2314</f>
        <v>0</v>
      </c>
      <c r="W2309" s="31">
        <f>W2310+W2314</f>
        <v>0</v>
      </c>
      <c r="X2309" s="31">
        <f t="shared" si="7670"/>
        <v>843748.21499999997</v>
      </c>
      <c r="Y2309" s="31">
        <f t="shared" si="7671"/>
        <v>429713.01099999994</v>
      </c>
      <c r="Z2309" s="31">
        <f t="shared" si="7672"/>
        <v>728828.80000000005</v>
      </c>
      <c r="AA2309" s="31">
        <f>AA2310+AA2314</f>
        <v>0</v>
      </c>
      <c r="AB2309" s="31">
        <f>AB2310+AB2314</f>
        <v>0</v>
      </c>
      <c r="AC2309" s="31">
        <f>AC2310+AC2314</f>
        <v>0</v>
      </c>
      <c r="AD2309" s="31">
        <f t="shared" si="7673"/>
        <v>843748.21499999997</v>
      </c>
      <c r="AE2309" s="31">
        <f t="shared" si="7674"/>
        <v>429713.01099999994</v>
      </c>
      <c r="AF2309" s="31">
        <f t="shared" si="7675"/>
        <v>728828.80000000005</v>
      </c>
      <c r="AG2309" s="31">
        <f>AG2310+AG2314</f>
        <v>0</v>
      </c>
      <c r="AH2309" s="31">
        <f>AH2310+AH2314</f>
        <v>0</v>
      </c>
      <c r="AI2309" s="31">
        <f>AI2310+AI2314</f>
        <v>0</v>
      </c>
      <c r="AJ2309" s="31">
        <f t="shared" si="7676"/>
        <v>843748.21499999997</v>
      </c>
      <c r="AK2309" s="31">
        <f t="shared" si="7677"/>
        <v>429713.01099999994</v>
      </c>
      <c r="AL2309" s="31">
        <f t="shared" si="7678"/>
        <v>728828.80000000005</v>
      </c>
      <c r="AM2309" s="31">
        <f>AM2310+AM2314</f>
        <v>0</v>
      </c>
      <c r="AN2309" s="31">
        <f>AN2310+AN2314</f>
        <v>2239.1350000000002</v>
      </c>
      <c r="AO2309" s="31">
        <f>AO2310+AO2314</f>
        <v>26074.239000000001</v>
      </c>
      <c r="AP2309" s="31">
        <f t="shared" si="7679"/>
        <v>843748.21499999997</v>
      </c>
      <c r="AQ2309" s="31">
        <f t="shared" si="7680"/>
        <v>431952.14599999995</v>
      </c>
      <c r="AR2309" s="31">
        <f t="shared" si="7681"/>
        <v>754903.03900000011</v>
      </c>
      <c r="AS2309" s="31">
        <f>AS2310+AS2314</f>
        <v>0</v>
      </c>
      <c r="AT2309" s="31">
        <f>AT2310+AT2314</f>
        <v>-2239.1350000000002</v>
      </c>
      <c r="AU2309" s="31">
        <f>AU2310+AU2314</f>
        <v>-26074.239000000001</v>
      </c>
      <c r="AV2309" s="31">
        <f t="shared" si="7682"/>
        <v>843748.21499999997</v>
      </c>
      <c r="AW2309" s="31">
        <f t="shared" si="7683"/>
        <v>429713.01099999994</v>
      </c>
      <c r="AX2309" s="31">
        <f t="shared" si="7684"/>
        <v>728828.80000000005</v>
      </c>
      <c r="AY2309" s="31">
        <f>AY2310+AY2314</f>
        <v>-38868.550000000003</v>
      </c>
      <c r="AZ2309" s="31">
        <f>AZ2310+AZ2314</f>
        <v>-1914</v>
      </c>
      <c r="BA2309" s="31">
        <f>BA2310+BA2314</f>
        <v>0</v>
      </c>
      <c r="BB2309" s="31">
        <f t="shared" si="7685"/>
        <v>804879.66499999992</v>
      </c>
      <c r="BC2309" s="31">
        <f t="shared" si="7686"/>
        <v>427799.01099999994</v>
      </c>
      <c r="BD2309" s="31">
        <f t="shared" si="7687"/>
        <v>728828.80000000005</v>
      </c>
      <c r="BE2309" s="31">
        <f>BE2310+BE2314</f>
        <v>0</v>
      </c>
      <c r="BF2309" s="31">
        <f>BF2310+BF2314</f>
        <v>0</v>
      </c>
      <c r="BG2309" s="31">
        <f>BG2310+BG2314</f>
        <v>0</v>
      </c>
      <c r="BH2309" s="31">
        <f t="shared" si="7688"/>
        <v>804879.66499999992</v>
      </c>
      <c r="BI2309" s="31">
        <f t="shared" si="7689"/>
        <v>427799.01099999994</v>
      </c>
      <c r="BJ2309" s="31">
        <f t="shared" si="7690"/>
        <v>728828.80000000005</v>
      </c>
      <c r="BK2309" s="31">
        <f>BK2310+BK2314</f>
        <v>0</v>
      </c>
      <c r="BL2309" s="31">
        <f>BL2310+BL2314</f>
        <v>-116430.417</v>
      </c>
      <c r="BM2309" s="31">
        <f>BM2310+BM2314</f>
        <v>0</v>
      </c>
      <c r="BN2309" s="31">
        <f t="shared" si="7691"/>
        <v>804879.66499999992</v>
      </c>
      <c r="BO2309" s="31">
        <f t="shared" si="7692"/>
        <v>311368.59399999992</v>
      </c>
      <c r="BP2309" s="31">
        <f t="shared" si="7693"/>
        <v>728828.80000000005</v>
      </c>
      <c r="BQ2309" s="31">
        <f>BQ2310+BQ2314</f>
        <v>0</v>
      </c>
      <c r="BR2309" s="31">
        <f>BR2310+BR2314</f>
        <v>0</v>
      </c>
      <c r="BS2309" s="31">
        <f t="shared" si="7694"/>
        <v>804879.66499999992</v>
      </c>
      <c r="BT2309" s="31">
        <f t="shared" si="7695"/>
        <v>311368.59399999992</v>
      </c>
      <c r="BU2309" s="31">
        <f t="shared" si="7696"/>
        <v>728828.80000000005</v>
      </c>
      <c r="BV2309" s="31">
        <f>BV2310+BV2314</f>
        <v>0</v>
      </c>
      <c r="BW2309" s="31">
        <f>BW2310+BW2314</f>
        <v>0</v>
      </c>
      <c r="BX2309" s="31">
        <f t="shared" si="7697"/>
        <v>804879.66499999992</v>
      </c>
      <c r="BY2309" s="31">
        <f t="shared" si="7698"/>
        <v>311368.59399999992</v>
      </c>
      <c r="BZ2309" s="31">
        <f t="shared" si="7699"/>
        <v>728828.80000000005</v>
      </c>
      <c r="CA2309" s="31">
        <f>CA2310+CA2314</f>
        <v>-8457.4490000000005</v>
      </c>
      <c r="CB2309" s="31">
        <f>CB2310+CB2314</f>
        <v>0</v>
      </c>
      <c r="CC2309" s="31">
        <f>CC2310+CC2314</f>
        <v>0</v>
      </c>
      <c r="CD2309" s="31">
        <f t="shared" si="7740"/>
        <v>796422.2159999999</v>
      </c>
      <c r="CE2309" s="31">
        <f t="shared" si="7741"/>
        <v>311368.59399999992</v>
      </c>
      <c r="CF2309" s="31">
        <f t="shared" si="7742"/>
        <v>728828.80000000005</v>
      </c>
      <c r="CG2309" s="31">
        <f>CG2310+CG2314</f>
        <v>0</v>
      </c>
      <c r="CH2309" s="24"/>
      <c r="CI2309" s="40"/>
      <c r="CL2309" s="1" t="s">
        <v>28</v>
      </c>
    </row>
    <row r="2310" ht="29.850000000000001">
      <c r="A2310" s="41" t="s">
        <v>1338</v>
      </c>
      <c r="B2310" s="41"/>
      <c r="C2310" s="41"/>
      <c r="D2310" s="41"/>
      <c r="E2310" s="39" t="s">
        <v>1339</v>
      </c>
      <c r="F2310" s="31">
        <f t="shared" ref="F2310:F2316" si="7784">F2311</f>
        <v>267314</v>
      </c>
      <c r="G2310" s="31">
        <f t="shared" ref="G2310:G2316" si="7785">G2311</f>
        <v>285593.79999999999</v>
      </c>
      <c r="H2310" s="31">
        <f t="shared" ref="H2310:H2316" si="7786">H2311</f>
        <v>300000</v>
      </c>
      <c r="I2310" s="31">
        <f t="shared" ref="I2310:I2316" si="7787">I2311</f>
        <v>-2043</v>
      </c>
      <c r="J2310" s="31">
        <f t="shared" ref="J2310:J2316" si="7788">J2311</f>
        <v>-33888.099999999999</v>
      </c>
      <c r="K2310" s="31">
        <f t="shared" ref="K2310:K2316" si="7789">K2311</f>
        <v>-5881</v>
      </c>
      <c r="L2310" s="31">
        <f t="shared" si="7664"/>
        <v>265271</v>
      </c>
      <c r="M2310" s="31">
        <f t="shared" si="7665"/>
        <v>251705.69999999998</v>
      </c>
      <c r="N2310" s="31">
        <f t="shared" si="7666"/>
        <v>294119</v>
      </c>
      <c r="O2310" s="31">
        <f t="shared" ref="O2310:O2316" si="7790">O2311</f>
        <v>7747.2150000000001</v>
      </c>
      <c r="P2310" s="31">
        <f t="shared" ref="P2310:P2316" si="7791">P2311</f>
        <v>0</v>
      </c>
      <c r="Q2310" s="31">
        <f t="shared" ref="Q2310:Q2316" si="7792">Q2311</f>
        <v>0</v>
      </c>
      <c r="R2310" s="31">
        <f t="shared" si="7667"/>
        <v>273018.21500000003</v>
      </c>
      <c r="S2310" s="31">
        <f t="shared" si="7668"/>
        <v>251705.69999999998</v>
      </c>
      <c r="T2310" s="31">
        <f t="shared" si="7669"/>
        <v>294119</v>
      </c>
      <c r="U2310" s="31">
        <f t="shared" ref="U2310:U2316" si="7793">U2311</f>
        <v>0</v>
      </c>
      <c r="V2310" s="31">
        <f t="shared" ref="V2310:V2316" si="7794">V2311</f>
        <v>0</v>
      </c>
      <c r="W2310" s="31">
        <f t="shared" ref="W2310:W2316" si="7795">W2311</f>
        <v>0</v>
      </c>
      <c r="X2310" s="31">
        <f t="shared" si="7670"/>
        <v>273018.21500000003</v>
      </c>
      <c r="Y2310" s="31">
        <f t="shared" si="7671"/>
        <v>251705.69999999998</v>
      </c>
      <c r="Z2310" s="31">
        <f t="shared" si="7672"/>
        <v>294119</v>
      </c>
      <c r="AA2310" s="31">
        <f t="shared" ref="AA2310:AA2316" si="7796">AA2311</f>
        <v>0</v>
      </c>
      <c r="AB2310" s="31">
        <f t="shared" ref="AB2310:AB2316" si="7797">AB2311</f>
        <v>0</v>
      </c>
      <c r="AC2310" s="31">
        <f t="shared" ref="AC2310:AC2316" si="7798">AC2311</f>
        <v>0</v>
      </c>
      <c r="AD2310" s="31">
        <f t="shared" si="7673"/>
        <v>273018.21500000003</v>
      </c>
      <c r="AE2310" s="31">
        <f t="shared" si="7674"/>
        <v>251705.69999999998</v>
      </c>
      <c r="AF2310" s="31">
        <f t="shared" si="7675"/>
        <v>294119</v>
      </c>
      <c r="AG2310" s="31">
        <f t="shared" ref="AG2310:AG2316" si="7799">AG2311</f>
        <v>0</v>
      </c>
      <c r="AH2310" s="31">
        <f t="shared" ref="AH2310:AH2316" si="7800">AH2311</f>
        <v>0</v>
      </c>
      <c r="AI2310" s="31">
        <f t="shared" ref="AI2310:AI2316" si="7801">AI2311</f>
        <v>0</v>
      </c>
      <c r="AJ2310" s="31">
        <f t="shared" si="7676"/>
        <v>273018.21500000003</v>
      </c>
      <c r="AK2310" s="31">
        <f t="shared" si="7677"/>
        <v>251705.69999999998</v>
      </c>
      <c r="AL2310" s="31">
        <f t="shared" si="7678"/>
        <v>294119</v>
      </c>
      <c r="AM2310" s="31">
        <f t="shared" ref="AM2310:AM2316" si="7802">AM2311</f>
        <v>0</v>
      </c>
      <c r="AN2310" s="31">
        <f t="shared" ref="AN2310:AN2316" si="7803">AN2311</f>
        <v>2239.1350000000002</v>
      </c>
      <c r="AO2310" s="31">
        <f t="shared" ref="AO2310:AO2316" si="7804">AO2311</f>
        <v>26074.239000000001</v>
      </c>
      <c r="AP2310" s="31">
        <f t="shared" si="7679"/>
        <v>273018.21500000003</v>
      </c>
      <c r="AQ2310" s="31">
        <f t="shared" si="7680"/>
        <v>253944.83499999999</v>
      </c>
      <c r="AR2310" s="31">
        <f t="shared" si="7681"/>
        <v>320193.239</v>
      </c>
      <c r="AS2310" s="31">
        <f t="shared" ref="AS2310:AS2316" si="7805">AS2311</f>
        <v>0</v>
      </c>
      <c r="AT2310" s="31">
        <f t="shared" ref="AT2310:AT2316" si="7806">AT2311</f>
        <v>-2239.1350000000002</v>
      </c>
      <c r="AU2310" s="31">
        <f t="shared" ref="AU2310:AU2316" si="7807">AU2311</f>
        <v>-26074.239000000001</v>
      </c>
      <c r="AV2310" s="31">
        <f t="shared" si="7682"/>
        <v>273018.21500000003</v>
      </c>
      <c r="AW2310" s="31">
        <f t="shared" si="7683"/>
        <v>251705.69999999998</v>
      </c>
      <c r="AX2310" s="31">
        <f t="shared" si="7684"/>
        <v>294119</v>
      </c>
      <c r="AY2310" s="31">
        <f t="shared" ref="AY2310:AY2316" si="7808">AY2311</f>
        <v>0</v>
      </c>
      <c r="AZ2310" s="31">
        <f t="shared" ref="AZ2310:AZ2316" si="7809">AZ2311</f>
        <v>0</v>
      </c>
      <c r="BA2310" s="31">
        <f t="shared" ref="BA2310:BA2316" si="7810">BA2311</f>
        <v>0</v>
      </c>
      <c r="BB2310" s="31">
        <f t="shared" si="7685"/>
        <v>273018.21500000003</v>
      </c>
      <c r="BC2310" s="31">
        <f t="shared" si="7686"/>
        <v>251705.69999999998</v>
      </c>
      <c r="BD2310" s="31">
        <f t="shared" si="7687"/>
        <v>294119</v>
      </c>
      <c r="BE2310" s="31">
        <f t="shared" ref="BE2310:BE2316" si="7811">BE2311</f>
        <v>0</v>
      </c>
      <c r="BF2310" s="31">
        <f t="shared" ref="BF2310:BF2316" si="7812">BF2311</f>
        <v>0</v>
      </c>
      <c r="BG2310" s="31">
        <f t="shared" ref="BG2310:BG2316" si="7813">BG2311</f>
        <v>0</v>
      </c>
      <c r="BH2310" s="31">
        <f t="shared" si="7688"/>
        <v>273018.21500000003</v>
      </c>
      <c r="BI2310" s="31">
        <f t="shared" si="7689"/>
        <v>251705.69999999998</v>
      </c>
      <c r="BJ2310" s="31">
        <f t="shared" si="7690"/>
        <v>294119</v>
      </c>
      <c r="BK2310" s="31">
        <f t="shared" ref="BK2310:BK2316" si="7814">BK2311</f>
        <v>0</v>
      </c>
      <c r="BL2310" s="31">
        <f t="shared" ref="BL2310:BL2316" si="7815">BL2311</f>
        <v>0</v>
      </c>
      <c r="BM2310" s="31">
        <f t="shared" ref="BM2310:BM2316" si="7816">BM2311</f>
        <v>0</v>
      </c>
      <c r="BN2310" s="31">
        <f t="shared" si="7691"/>
        <v>273018.21500000003</v>
      </c>
      <c r="BO2310" s="31">
        <f t="shared" si="7692"/>
        <v>251705.69999999998</v>
      </c>
      <c r="BP2310" s="31">
        <f t="shared" si="7693"/>
        <v>294119</v>
      </c>
      <c r="BQ2310" s="31">
        <f t="shared" ref="BQ2310:BQ2316" si="7817">BQ2311</f>
        <v>0</v>
      </c>
      <c r="BR2310" s="31">
        <f t="shared" ref="BR2310:BR2316" si="7818">BR2311</f>
        <v>0</v>
      </c>
      <c r="BS2310" s="31">
        <f t="shared" si="7694"/>
        <v>273018.21500000003</v>
      </c>
      <c r="BT2310" s="31">
        <f t="shared" si="7695"/>
        <v>251705.69999999998</v>
      </c>
      <c r="BU2310" s="31">
        <f t="shared" si="7696"/>
        <v>294119</v>
      </c>
      <c r="BV2310" s="31">
        <f t="shared" ref="BV2310:BV2316" si="7819">BV2311</f>
        <v>0</v>
      </c>
      <c r="BW2310" s="31">
        <f t="shared" ref="BW2310:BW2316" si="7820">BW2311</f>
        <v>0</v>
      </c>
      <c r="BX2310" s="31">
        <f t="shared" si="7697"/>
        <v>273018.21500000003</v>
      </c>
      <c r="BY2310" s="31">
        <f t="shared" si="7698"/>
        <v>251705.69999999998</v>
      </c>
      <c r="BZ2310" s="31">
        <f t="shared" si="7699"/>
        <v>294119</v>
      </c>
      <c r="CA2310" s="31">
        <f t="shared" ref="CA2310:CA2316" si="7821">CA2311</f>
        <v>0</v>
      </c>
      <c r="CB2310" s="31">
        <f t="shared" ref="CB2310:CB2316" si="7822">CB2311</f>
        <v>0</v>
      </c>
      <c r="CC2310" s="31">
        <f t="shared" ref="CC2310:CC2316" si="7823">CC2311</f>
        <v>0</v>
      </c>
      <c r="CD2310" s="31">
        <f t="shared" si="7740"/>
        <v>273018.21500000003</v>
      </c>
      <c r="CE2310" s="31">
        <f t="shared" si="7741"/>
        <v>251705.69999999998</v>
      </c>
      <c r="CF2310" s="31">
        <f t="shared" si="7742"/>
        <v>294119</v>
      </c>
      <c r="CG2310" s="31">
        <f t="shared" ref="CG2310:CG2316" si="7824">CG2311</f>
        <v>0</v>
      </c>
      <c r="CH2310" s="24"/>
      <c r="CI2310" s="40"/>
      <c r="CO2310" s="1" t="s">
        <v>31</v>
      </c>
    </row>
    <row r="2311" ht="29.850000000000001">
      <c r="A2311" s="41" t="s">
        <v>1338</v>
      </c>
      <c r="B2311" s="17">
        <v>200</v>
      </c>
      <c r="C2311" s="16"/>
      <c r="D2311" s="16"/>
      <c r="E2311" s="39" t="s">
        <v>40</v>
      </c>
      <c r="F2311" s="31">
        <f t="shared" si="7784"/>
        <v>267314</v>
      </c>
      <c r="G2311" s="31">
        <f t="shared" si="7785"/>
        <v>285593.79999999999</v>
      </c>
      <c r="H2311" s="31">
        <f t="shared" si="7786"/>
        <v>300000</v>
      </c>
      <c r="I2311" s="31">
        <f t="shared" si="7787"/>
        <v>-2043</v>
      </c>
      <c r="J2311" s="31">
        <f t="shared" si="7788"/>
        <v>-33888.099999999999</v>
      </c>
      <c r="K2311" s="31">
        <f t="shared" si="7789"/>
        <v>-5881</v>
      </c>
      <c r="L2311" s="31">
        <f t="shared" si="7664"/>
        <v>265271</v>
      </c>
      <c r="M2311" s="31">
        <f t="shared" si="7665"/>
        <v>251705.69999999998</v>
      </c>
      <c r="N2311" s="31">
        <f t="shared" si="7666"/>
        <v>294119</v>
      </c>
      <c r="O2311" s="31">
        <f t="shared" si="7790"/>
        <v>7747.2150000000001</v>
      </c>
      <c r="P2311" s="31">
        <f t="shared" si="7791"/>
        <v>0</v>
      </c>
      <c r="Q2311" s="31">
        <f t="shared" si="7792"/>
        <v>0</v>
      </c>
      <c r="R2311" s="31">
        <f t="shared" si="7667"/>
        <v>273018.21500000003</v>
      </c>
      <c r="S2311" s="31">
        <f t="shared" si="7668"/>
        <v>251705.69999999998</v>
      </c>
      <c r="T2311" s="31">
        <f t="shared" si="7669"/>
        <v>294119</v>
      </c>
      <c r="U2311" s="31">
        <f t="shared" si="7793"/>
        <v>0</v>
      </c>
      <c r="V2311" s="31">
        <f t="shared" si="7794"/>
        <v>0</v>
      </c>
      <c r="W2311" s="31">
        <f t="shared" si="7795"/>
        <v>0</v>
      </c>
      <c r="X2311" s="31">
        <f t="shared" si="7670"/>
        <v>273018.21500000003</v>
      </c>
      <c r="Y2311" s="31">
        <f t="shared" si="7671"/>
        <v>251705.69999999998</v>
      </c>
      <c r="Z2311" s="31">
        <f t="shared" si="7672"/>
        <v>294119</v>
      </c>
      <c r="AA2311" s="31">
        <f t="shared" si="7796"/>
        <v>0</v>
      </c>
      <c r="AB2311" s="31">
        <f t="shared" si="7797"/>
        <v>0</v>
      </c>
      <c r="AC2311" s="31">
        <f t="shared" si="7798"/>
        <v>0</v>
      </c>
      <c r="AD2311" s="31">
        <f t="shared" si="7673"/>
        <v>273018.21500000003</v>
      </c>
      <c r="AE2311" s="31">
        <f t="shared" si="7674"/>
        <v>251705.69999999998</v>
      </c>
      <c r="AF2311" s="31">
        <f t="shared" si="7675"/>
        <v>294119</v>
      </c>
      <c r="AG2311" s="31">
        <f t="shared" si="7799"/>
        <v>0</v>
      </c>
      <c r="AH2311" s="31">
        <f t="shared" si="7800"/>
        <v>0</v>
      </c>
      <c r="AI2311" s="31">
        <f t="shared" si="7801"/>
        <v>0</v>
      </c>
      <c r="AJ2311" s="31">
        <f t="shared" si="7676"/>
        <v>273018.21500000003</v>
      </c>
      <c r="AK2311" s="31">
        <f t="shared" si="7677"/>
        <v>251705.69999999998</v>
      </c>
      <c r="AL2311" s="31">
        <f t="shared" si="7678"/>
        <v>294119</v>
      </c>
      <c r="AM2311" s="31">
        <f t="shared" si="7802"/>
        <v>0</v>
      </c>
      <c r="AN2311" s="31">
        <f t="shared" si="7803"/>
        <v>2239.1350000000002</v>
      </c>
      <c r="AO2311" s="31">
        <f t="shared" si="7804"/>
        <v>26074.239000000001</v>
      </c>
      <c r="AP2311" s="31">
        <f t="shared" si="7679"/>
        <v>273018.21500000003</v>
      </c>
      <c r="AQ2311" s="31">
        <f t="shared" si="7680"/>
        <v>253944.83499999999</v>
      </c>
      <c r="AR2311" s="31">
        <f t="shared" si="7681"/>
        <v>320193.239</v>
      </c>
      <c r="AS2311" s="31">
        <f t="shared" si="7805"/>
        <v>0</v>
      </c>
      <c r="AT2311" s="31">
        <f t="shared" si="7806"/>
        <v>-2239.1350000000002</v>
      </c>
      <c r="AU2311" s="31">
        <f t="shared" si="7807"/>
        <v>-26074.239000000001</v>
      </c>
      <c r="AV2311" s="31">
        <f t="shared" si="7682"/>
        <v>273018.21500000003</v>
      </c>
      <c r="AW2311" s="31">
        <f t="shared" si="7683"/>
        <v>251705.69999999998</v>
      </c>
      <c r="AX2311" s="31">
        <f t="shared" si="7684"/>
        <v>294119</v>
      </c>
      <c r="AY2311" s="31">
        <f t="shared" si="7808"/>
        <v>0</v>
      </c>
      <c r="AZ2311" s="31">
        <f t="shared" si="7809"/>
        <v>0</v>
      </c>
      <c r="BA2311" s="31">
        <f t="shared" si="7810"/>
        <v>0</v>
      </c>
      <c r="BB2311" s="31">
        <f t="shared" si="7685"/>
        <v>273018.21500000003</v>
      </c>
      <c r="BC2311" s="31">
        <f t="shared" si="7686"/>
        <v>251705.69999999998</v>
      </c>
      <c r="BD2311" s="31">
        <f t="shared" si="7687"/>
        <v>294119</v>
      </c>
      <c r="BE2311" s="31">
        <f t="shared" si="7811"/>
        <v>0</v>
      </c>
      <c r="BF2311" s="31">
        <f t="shared" si="7812"/>
        <v>0</v>
      </c>
      <c r="BG2311" s="31">
        <f t="shared" si="7813"/>
        <v>0</v>
      </c>
      <c r="BH2311" s="31">
        <f t="shared" si="7688"/>
        <v>273018.21500000003</v>
      </c>
      <c r="BI2311" s="31">
        <f t="shared" si="7689"/>
        <v>251705.69999999998</v>
      </c>
      <c r="BJ2311" s="31">
        <f t="shared" si="7690"/>
        <v>294119</v>
      </c>
      <c r="BK2311" s="31">
        <f t="shared" si="7814"/>
        <v>0</v>
      </c>
      <c r="BL2311" s="31">
        <f t="shared" si="7815"/>
        <v>0</v>
      </c>
      <c r="BM2311" s="31">
        <f t="shared" si="7816"/>
        <v>0</v>
      </c>
      <c r="BN2311" s="31">
        <f t="shared" si="7691"/>
        <v>273018.21500000003</v>
      </c>
      <c r="BO2311" s="31">
        <f t="shared" si="7692"/>
        <v>251705.69999999998</v>
      </c>
      <c r="BP2311" s="31">
        <f t="shared" si="7693"/>
        <v>294119</v>
      </c>
      <c r="BQ2311" s="31">
        <f t="shared" si="7817"/>
        <v>0</v>
      </c>
      <c r="BR2311" s="31">
        <f t="shared" si="7818"/>
        <v>0</v>
      </c>
      <c r="BS2311" s="31">
        <f t="shared" si="7694"/>
        <v>273018.21500000003</v>
      </c>
      <c r="BT2311" s="31">
        <f t="shared" si="7695"/>
        <v>251705.69999999998</v>
      </c>
      <c r="BU2311" s="31">
        <f t="shared" si="7696"/>
        <v>294119</v>
      </c>
      <c r="BV2311" s="31">
        <f t="shared" si="7819"/>
        <v>0</v>
      </c>
      <c r="BW2311" s="31">
        <f t="shared" si="7820"/>
        <v>0</v>
      </c>
      <c r="BX2311" s="31">
        <f t="shared" si="7697"/>
        <v>273018.21500000003</v>
      </c>
      <c r="BY2311" s="31">
        <f t="shared" si="7698"/>
        <v>251705.69999999998</v>
      </c>
      <c r="BZ2311" s="31">
        <f t="shared" si="7699"/>
        <v>294119</v>
      </c>
      <c r="CA2311" s="31">
        <f t="shared" si="7821"/>
        <v>0</v>
      </c>
      <c r="CB2311" s="31">
        <f t="shared" si="7822"/>
        <v>0</v>
      </c>
      <c r="CC2311" s="31">
        <f t="shared" si="7823"/>
        <v>0</v>
      </c>
      <c r="CD2311" s="31">
        <f t="shared" si="7740"/>
        <v>273018.21500000003</v>
      </c>
      <c r="CE2311" s="31">
        <f t="shared" si="7741"/>
        <v>251705.69999999998</v>
      </c>
      <c r="CF2311" s="31">
        <f t="shared" si="7742"/>
        <v>294119</v>
      </c>
      <c r="CG2311" s="31">
        <f t="shared" si="7824"/>
        <v>0</v>
      </c>
      <c r="CH2311" s="24"/>
      <c r="CI2311" s="40"/>
      <c r="CM2311" s="1" t="s">
        <v>29</v>
      </c>
    </row>
    <row r="2312" ht="43.75">
      <c r="A2312" s="41" t="s">
        <v>1338</v>
      </c>
      <c r="B2312" s="17">
        <v>240</v>
      </c>
      <c r="C2312" s="16"/>
      <c r="D2312" s="16"/>
      <c r="E2312" s="39" t="s">
        <v>41</v>
      </c>
      <c r="F2312" s="31">
        <f t="shared" si="7784"/>
        <v>267314</v>
      </c>
      <c r="G2312" s="31">
        <f t="shared" si="7785"/>
        <v>285593.79999999999</v>
      </c>
      <c r="H2312" s="31">
        <f t="shared" si="7786"/>
        <v>300000</v>
      </c>
      <c r="I2312" s="31">
        <f t="shared" si="7787"/>
        <v>-2043</v>
      </c>
      <c r="J2312" s="31">
        <f t="shared" si="7788"/>
        <v>-33888.099999999999</v>
      </c>
      <c r="K2312" s="31">
        <f t="shared" si="7789"/>
        <v>-5881</v>
      </c>
      <c r="L2312" s="31">
        <f t="shared" si="7664"/>
        <v>265271</v>
      </c>
      <c r="M2312" s="31">
        <f t="shared" si="7665"/>
        <v>251705.69999999998</v>
      </c>
      <c r="N2312" s="31">
        <f t="shared" si="7666"/>
        <v>294119</v>
      </c>
      <c r="O2312" s="31">
        <f t="shared" si="7790"/>
        <v>7747.2150000000001</v>
      </c>
      <c r="P2312" s="31">
        <f t="shared" si="7791"/>
        <v>0</v>
      </c>
      <c r="Q2312" s="31">
        <f t="shared" si="7792"/>
        <v>0</v>
      </c>
      <c r="R2312" s="31">
        <f t="shared" si="7667"/>
        <v>273018.21500000003</v>
      </c>
      <c r="S2312" s="31">
        <f t="shared" si="7668"/>
        <v>251705.69999999998</v>
      </c>
      <c r="T2312" s="31">
        <f t="shared" si="7669"/>
        <v>294119</v>
      </c>
      <c r="U2312" s="31">
        <f t="shared" si="7793"/>
        <v>0</v>
      </c>
      <c r="V2312" s="31">
        <f t="shared" si="7794"/>
        <v>0</v>
      </c>
      <c r="W2312" s="31">
        <f t="shared" si="7795"/>
        <v>0</v>
      </c>
      <c r="X2312" s="31">
        <f t="shared" si="7670"/>
        <v>273018.21500000003</v>
      </c>
      <c r="Y2312" s="31">
        <f t="shared" si="7671"/>
        <v>251705.69999999998</v>
      </c>
      <c r="Z2312" s="31">
        <f t="shared" si="7672"/>
        <v>294119</v>
      </c>
      <c r="AA2312" s="31">
        <f t="shared" si="7796"/>
        <v>0</v>
      </c>
      <c r="AB2312" s="31">
        <f t="shared" si="7797"/>
        <v>0</v>
      </c>
      <c r="AC2312" s="31">
        <f t="shared" si="7798"/>
        <v>0</v>
      </c>
      <c r="AD2312" s="31">
        <f t="shared" si="7673"/>
        <v>273018.21500000003</v>
      </c>
      <c r="AE2312" s="31">
        <f t="shared" si="7674"/>
        <v>251705.69999999998</v>
      </c>
      <c r="AF2312" s="31">
        <f t="shared" si="7675"/>
        <v>294119</v>
      </c>
      <c r="AG2312" s="31">
        <f t="shared" si="7799"/>
        <v>0</v>
      </c>
      <c r="AH2312" s="31">
        <f t="shared" si="7800"/>
        <v>0</v>
      </c>
      <c r="AI2312" s="31">
        <f t="shared" si="7801"/>
        <v>0</v>
      </c>
      <c r="AJ2312" s="31">
        <f t="shared" si="7676"/>
        <v>273018.21500000003</v>
      </c>
      <c r="AK2312" s="31">
        <f t="shared" si="7677"/>
        <v>251705.69999999998</v>
      </c>
      <c r="AL2312" s="31">
        <f t="shared" si="7678"/>
        <v>294119</v>
      </c>
      <c r="AM2312" s="31">
        <f t="shared" si="7802"/>
        <v>0</v>
      </c>
      <c r="AN2312" s="31">
        <f t="shared" si="7803"/>
        <v>2239.1350000000002</v>
      </c>
      <c r="AO2312" s="31">
        <f t="shared" si="7804"/>
        <v>26074.239000000001</v>
      </c>
      <c r="AP2312" s="31">
        <f t="shared" si="7679"/>
        <v>273018.21500000003</v>
      </c>
      <c r="AQ2312" s="31">
        <f t="shared" si="7680"/>
        <v>253944.83499999999</v>
      </c>
      <c r="AR2312" s="31">
        <f t="shared" si="7681"/>
        <v>320193.239</v>
      </c>
      <c r="AS2312" s="31">
        <f t="shared" si="7805"/>
        <v>0</v>
      </c>
      <c r="AT2312" s="31">
        <f t="shared" si="7806"/>
        <v>-2239.1350000000002</v>
      </c>
      <c r="AU2312" s="31">
        <f t="shared" si="7807"/>
        <v>-26074.239000000001</v>
      </c>
      <c r="AV2312" s="31">
        <f t="shared" si="7682"/>
        <v>273018.21500000003</v>
      </c>
      <c r="AW2312" s="31">
        <f t="shared" si="7683"/>
        <v>251705.69999999998</v>
      </c>
      <c r="AX2312" s="31">
        <f t="shared" si="7684"/>
        <v>294119</v>
      </c>
      <c r="AY2312" s="31">
        <f t="shared" si="7808"/>
        <v>0</v>
      </c>
      <c r="AZ2312" s="31">
        <f t="shared" si="7809"/>
        <v>0</v>
      </c>
      <c r="BA2312" s="31">
        <f t="shared" si="7810"/>
        <v>0</v>
      </c>
      <c r="BB2312" s="31">
        <f t="shared" si="7685"/>
        <v>273018.21500000003</v>
      </c>
      <c r="BC2312" s="31">
        <f t="shared" si="7686"/>
        <v>251705.69999999998</v>
      </c>
      <c r="BD2312" s="31">
        <f t="shared" si="7687"/>
        <v>294119</v>
      </c>
      <c r="BE2312" s="31">
        <f t="shared" si="7811"/>
        <v>0</v>
      </c>
      <c r="BF2312" s="31">
        <f t="shared" si="7812"/>
        <v>0</v>
      </c>
      <c r="BG2312" s="31">
        <f t="shared" si="7813"/>
        <v>0</v>
      </c>
      <c r="BH2312" s="31">
        <f t="shared" si="7688"/>
        <v>273018.21500000003</v>
      </c>
      <c r="BI2312" s="31">
        <f t="shared" si="7689"/>
        <v>251705.69999999998</v>
      </c>
      <c r="BJ2312" s="31">
        <f t="shared" si="7690"/>
        <v>294119</v>
      </c>
      <c r="BK2312" s="31">
        <f t="shared" si="7814"/>
        <v>0</v>
      </c>
      <c r="BL2312" s="31">
        <f t="shared" si="7815"/>
        <v>0</v>
      </c>
      <c r="BM2312" s="31">
        <f t="shared" si="7816"/>
        <v>0</v>
      </c>
      <c r="BN2312" s="31">
        <f t="shared" si="7691"/>
        <v>273018.21500000003</v>
      </c>
      <c r="BO2312" s="31">
        <f t="shared" si="7692"/>
        <v>251705.69999999998</v>
      </c>
      <c r="BP2312" s="31">
        <f t="shared" si="7693"/>
        <v>294119</v>
      </c>
      <c r="BQ2312" s="31">
        <f t="shared" si="7817"/>
        <v>0</v>
      </c>
      <c r="BR2312" s="31">
        <f t="shared" si="7818"/>
        <v>0</v>
      </c>
      <c r="BS2312" s="31">
        <f t="shared" si="7694"/>
        <v>273018.21500000003</v>
      </c>
      <c r="BT2312" s="31">
        <f t="shared" si="7695"/>
        <v>251705.69999999998</v>
      </c>
      <c r="BU2312" s="31">
        <f t="shared" si="7696"/>
        <v>294119</v>
      </c>
      <c r="BV2312" s="31">
        <f t="shared" si="7819"/>
        <v>0</v>
      </c>
      <c r="BW2312" s="31">
        <f t="shared" si="7820"/>
        <v>0</v>
      </c>
      <c r="BX2312" s="31">
        <f t="shared" si="7697"/>
        <v>273018.21500000003</v>
      </c>
      <c r="BY2312" s="31">
        <f t="shared" si="7698"/>
        <v>251705.69999999998</v>
      </c>
      <c r="BZ2312" s="31">
        <f t="shared" si="7699"/>
        <v>294119</v>
      </c>
      <c r="CA2312" s="31">
        <f t="shared" si="7821"/>
        <v>0</v>
      </c>
      <c r="CB2312" s="31">
        <f t="shared" si="7822"/>
        <v>0</v>
      </c>
      <c r="CC2312" s="31">
        <f t="shared" si="7823"/>
        <v>0</v>
      </c>
      <c r="CD2312" s="31">
        <f t="shared" si="7740"/>
        <v>273018.21500000003</v>
      </c>
      <c r="CE2312" s="31">
        <f t="shared" si="7741"/>
        <v>251705.69999999998</v>
      </c>
      <c r="CF2312" s="31">
        <f t="shared" si="7742"/>
        <v>294119</v>
      </c>
      <c r="CG2312" s="31">
        <f t="shared" si="7824"/>
        <v>0</v>
      </c>
      <c r="CH2312" s="24"/>
      <c r="CI2312" s="40"/>
      <c r="CN2312" s="1" t="s">
        <v>30</v>
      </c>
    </row>
    <row r="2313" ht="15">
      <c r="A2313" s="41" t="s">
        <v>1338</v>
      </c>
      <c r="B2313" s="17">
        <v>240</v>
      </c>
      <c r="C2313" s="16" t="s">
        <v>395</v>
      </c>
      <c r="D2313" s="16" t="s">
        <v>105</v>
      </c>
      <c r="E2313" s="39" t="s">
        <v>681</v>
      </c>
      <c r="F2313" s="31">
        <v>267314</v>
      </c>
      <c r="G2313" s="31">
        <v>285593.79999999999</v>
      </c>
      <c r="H2313" s="31">
        <v>300000</v>
      </c>
      <c r="I2313" s="31">
        <v>-2043</v>
      </c>
      <c r="J2313" s="31">
        <v>-33888.099999999999</v>
      </c>
      <c r="K2313" s="31">
        <v>-5881</v>
      </c>
      <c r="L2313" s="31">
        <f t="shared" si="7664"/>
        <v>265271</v>
      </c>
      <c r="M2313" s="31">
        <f t="shared" si="7665"/>
        <v>251705.69999999998</v>
      </c>
      <c r="N2313" s="31">
        <f t="shared" si="7666"/>
        <v>294119</v>
      </c>
      <c r="O2313" s="31">
        <v>7747.2150000000001</v>
      </c>
      <c r="P2313" s="31"/>
      <c r="Q2313" s="31"/>
      <c r="R2313" s="31">
        <f t="shared" si="7667"/>
        <v>273018.21500000003</v>
      </c>
      <c r="S2313" s="31">
        <f t="shared" si="7668"/>
        <v>251705.69999999998</v>
      </c>
      <c r="T2313" s="31">
        <f t="shared" si="7669"/>
        <v>294119</v>
      </c>
      <c r="U2313" s="31"/>
      <c r="V2313" s="31"/>
      <c r="W2313" s="31"/>
      <c r="X2313" s="31">
        <f t="shared" si="7670"/>
        <v>273018.21500000003</v>
      </c>
      <c r="Y2313" s="31">
        <f t="shared" si="7671"/>
        <v>251705.69999999998</v>
      </c>
      <c r="Z2313" s="31">
        <f t="shared" si="7672"/>
        <v>294119</v>
      </c>
      <c r="AA2313" s="31"/>
      <c r="AB2313" s="31"/>
      <c r="AC2313" s="31"/>
      <c r="AD2313" s="31">
        <f t="shared" si="7673"/>
        <v>273018.21500000003</v>
      </c>
      <c r="AE2313" s="31">
        <f t="shared" si="7674"/>
        <v>251705.69999999998</v>
      </c>
      <c r="AF2313" s="31">
        <f t="shared" si="7675"/>
        <v>294119</v>
      </c>
      <c r="AG2313" s="31"/>
      <c r="AH2313" s="31"/>
      <c r="AI2313" s="31"/>
      <c r="AJ2313" s="31">
        <f t="shared" si="7676"/>
        <v>273018.21500000003</v>
      </c>
      <c r="AK2313" s="31">
        <f t="shared" si="7677"/>
        <v>251705.69999999998</v>
      </c>
      <c r="AL2313" s="31">
        <f t="shared" si="7678"/>
        <v>294119</v>
      </c>
      <c r="AM2313" s="31"/>
      <c r="AN2313" s="31">
        <v>2239.1350000000002</v>
      </c>
      <c r="AO2313" s="31">
        <v>26074.239000000001</v>
      </c>
      <c r="AP2313" s="31">
        <f t="shared" si="7679"/>
        <v>273018.21500000003</v>
      </c>
      <c r="AQ2313" s="31">
        <f t="shared" si="7680"/>
        <v>253944.83499999999</v>
      </c>
      <c r="AR2313" s="31">
        <f t="shared" si="7681"/>
        <v>320193.239</v>
      </c>
      <c r="AS2313" s="31"/>
      <c r="AT2313" s="31">
        <v>-2239.1350000000002</v>
      </c>
      <c r="AU2313" s="31">
        <v>-26074.239000000001</v>
      </c>
      <c r="AV2313" s="31">
        <f t="shared" si="7682"/>
        <v>273018.21500000003</v>
      </c>
      <c r="AW2313" s="31">
        <f t="shared" si="7683"/>
        <v>251705.69999999998</v>
      </c>
      <c r="AX2313" s="31">
        <f t="shared" si="7684"/>
        <v>294119</v>
      </c>
      <c r="AY2313" s="31"/>
      <c r="AZ2313" s="31"/>
      <c r="BA2313" s="31"/>
      <c r="BB2313" s="31">
        <f t="shared" si="7685"/>
        <v>273018.21500000003</v>
      </c>
      <c r="BC2313" s="31">
        <f t="shared" si="7686"/>
        <v>251705.69999999998</v>
      </c>
      <c r="BD2313" s="31">
        <f t="shared" si="7687"/>
        <v>294119</v>
      </c>
      <c r="BE2313" s="31"/>
      <c r="BF2313" s="31"/>
      <c r="BG2313" s="31"/>
      <c r="BH2313" s="31">
        <f t="shared" si="7688"/>
        <v>273018.21500000003</v>
      </c>
      <c r="BI2313" s="31">
        <f t="shared" si="7689"/>
        <v>251705.69999999998</v>
      </c>
      <c r="BJ2313" s="31">
        <f t="shared" si="7690"/>
        <v>294119</v>
      </c>
      <c r="BK2313" s="31"/>
      <c r="BL2313" s="31"/>
      <c r="BM2313" s="31"/>
      <c r="BN2313" s="31">
        <f t="shared" si="7691"/>
        <v>273018.21500000003</v>
      </c>
      <c r="BO2313" s="31">
        <f t="shared" si="7692"/>
        <v>251705.69999999998</v>
      </c>
      <c r="BP2313" s="31">
        <f t="shared" si="7693"/>
        <v>294119</v>
      </c>
      <c r="BQ2313" s="31"/>
      <c r="BR2313" s="31"/>
      <c r="BS2313" s="31">
        <f t="shared" si="7694"/>
        <v>273018.21500000003</v>
      </c>
      <c r="BT2313" s="31">
        <f t="shared" si="7695"/>
        <v>251705.69999999998</v>
      </c>
      <c r="BU2313" s="31">
        <f t="shared" si="7696"/>
        <v>294119</v>
      </c>
      <c r="BV2313" s="31"/>
      <c r="BW2313" s="31"/>
      <c r="BX2313" s="31">
        <f t="shared" si="7697"/>
        <v>273018.21500000003</v>
      </c>
      <c r="BY2313" s="31">
        <f t="shared" si="7698"/>
        <v>251705.69999999998</v>
      </c>
      <c r="BZ2313" s="31">
        <f t="shared" si="7699"/>
        <v>294119</v>
      </c>
      <c r="CA2313" s="31"/>
      <c r="CB2313" s="31"/>
      <c r="CC2313" s="31"/>
      <c r="CD2313" s="31">
        <f t="shared" si="7740"/>
        <v>273018.21500000003</v>
      </c>
      <c r="CE2313" s="31">
        <f t="shared" si="7741"/>
        <v>251705.69999999998</v>
      </c>
      <c r="CF2313" s="31">
        <f t="shared" si="7742"/>
        <v>294119</v>
      </c>
      <c r="CG2313" s="31"/>
      <c r="CH2313" s="24"/>
      <c r="CI2313" s="40">
        <v>73</v>
      </c>
    </row>
    <row r="2314" ht="65.650000000000006">
      <c r="A2314" s="16" t="s">
        <v>1340</v>
      </c>
      <c r="B2314" s="17"/>
      <c r="C2314" s="16"/>
      <c r="D2314" s="16"/>
      <c r="E2314" s="39" t="s">
        <v>695</v>
      </c>
      <c r="F2314" s="31">
        <f t="shared" si="7784"/>
        <v>570730</v>
      </c>
      <c r="G2314" s="31">
        <f t="shared" si="7785"/>
        <v>458098.59999999998</v>
      </c>
      <c r="H2314" s="31">
        <f t="shared" si="7786"/>
        <v>434709.79999999999</v>
      </c>
      <c r="I2314" s="31">
        <f t="shared" si="7787"/>
        <v>0</v>
      </c>
      <c r="J2314" s="31">
        <f t="shared" si="7788"/>
        <v>-280091.28899999999</v>
      </c>
      <c r="K2314" s="31">
        <f t="shared" si="7789"/>
        <v>0</v>
      </c>
      <c r="L2314" s="31">
        <f t="shared" si="7664"/>
        <v>570730</v>
      </c>
      <c r="M2314" s="31">
        <f t="shared" si="7665"/>
        <v>178007.31099999999</v>
      </c>
      <c r="N2314" s="31">
        <f t="shared" si="7666"/>
        <v>434709.79999999999</v>
      </c>
      <c r="O2314" s="31">
        <f t="shared" si="7790"/>
        <v>0</v>
      </c>
      <c r="P2314" s="31">
        <f t="shared" si="7791"/>
        <v>0</v>
      </c>
      <c r="Q2314" s="31">
        <f t="shared" si="7792"/>
        <v>0</v>
      </c>
      <c r="R2314" s="31">
        <f t="shared" si="7667"/>
        <v>570730</v>
      </c>
      <c r="S2314" s="31">
        <f t="shared" si="7668"/>
        <v>178007.31099999999</v>
      </c>
      <c r="T2314" s="31">
        <f t="shared" si="7669"/>
        <v>434709.79999999999</v>
      </c>
      <c r="U2314" s="31">
        <f t="shared" si="7793"/>
        <v>0</v>
      </c>
      <c r="V2314" s="31">
        <f t="shared" si="7794"/>
        <v>0</v>
      </c>
      <c r="W2314" s="31">
        <f t="shared" si="7795"/>
        <v>0</v>
      </c>
      <c r="X2314" s="31">
        <f t="shared" si="7670"/>
        <v>570730</v>
      </c>
      <c r="Y2314" s="31">
        <f t="shared" si="7671"/>
        <v>178007.31099999999</v>
      </c>
      <c r="Z2314" s="31">
        <f t="shared" si="7672"/>
        <v>434709.79999999999</v>
      </c>
      <c r="AA2314" s="31">
        <f t="shared" si="7796"/>
        <v>0</v>
      </c>
      <c r="AB2314" s="31">
        <f t="shared" si="7797"/>
        <v>0</v>
      </c>
      <c r="AC2314" s="31">
        <f t="shared" si="7798"/>
        <v>0</v>
      </c>
      <c r="AD2314" s="31">
        <f t="shared" si="7673"/>
        <v>570730</v>
      </c>
      <c r="AE2314" s="31">
        <f t="shared" si="7674"/>
        <v>178007.31099999999</v>
      </c>
      <c r="AF2314" s="31">
        <f t="shared" si="7675"/>
        <v>434709.79999999999</v>
      </c>
      <c r="AG2314" s="31">
        <f t="shared" si="7799"/>
        <v>0</v>
      </c>
      <c r="AH2314" s="31">
        <f t="shared" si="7800"/>
        <v>0</v>
      </c>
      <c r="AI2314" s="31">
        <f t="shared" si="7801"/>
        <v>0</v>
      </c>
      <c r="AJ2314" s="31">
        <f t="shared" si="7676"/>
        <v>570730</v>
      </c>
      <c r="AK2314" s="31">
        <f t="shared" si="7677"/>
        <v>178007.31099999999</v>
      </c>
      <c r="AL2314" s="31">
        <f t="shared" si="7678"/>
        <v>434709.79999999999</v>
      </c>
      <c r="AM2314" s="31">
        <f t="shared" si="7802"/>
        <v>0</v>
      </c>
      <c r="AN2314" s="31">
        <f t="shared" si="7803"/>
        <v>0</v>
      </c>
      <c r="AO2314" s="31">
        <f t="shared" si="7804"/>
        <v>0</v>
      </c>
      <c r="AP2314" s="31">
        <f t="shared" si="7679"/>
        <v>570730</v>
      </c>
      <c r="AQ2314" s="31">
        <f t="shared" si="7680"/>
        <v>178007.31099999999</v>
      </c>
      <c r="AR2314" s="31">
        <f t="shared" si="7681"/>
        <v>434709.79999999999</v>
      </c>
      <c r="AS2314" s="31">
        <f t="shared" si="7805"/>
        <v>0</v>
      </c>
      <c r="AT2314" s="31">
        <f t="shared" si="7806"/>
        <v>0</v>
      </c>
      <c r="AU2314" s="31">
        <f t="shared" si="7807"/>
        <v>0</v>
      </c>
      <c r="AV2314" s="31">
        <f t="shared" si="7682"/>
        <v>570730</v>
      </c>
      <c r="AW2314" s="31">
        <f t="shared" si="7683"/>
        <v>178007.31099999999</v>
      </c>
      <c r="AX2314" s="31">
        <f t="shared" si="7684"/>
        <v>434709.79999999999</v>
      </c>
      <c r="AY2314" s="31">
        <f t="shared" si="7808"/>
        <v>-38868.550000000003</v>
      </c>
      <c r="AZ2314" s="31">
        <f t="shared" si="7809"/>
        <v>-1914</v>
      </c>
      <c r="BA2314" s="31">
        <f t="shared" si="7810"/>
        <v>0</v>
      </c>
      <c r="BB2314" s="31">
        <f t="shared" si="7685"/>
        <v>531861.44999999995</v>
      </c>
      <c r="BC2314" s="31">
        <f t="shared" si="7686"/>
        <v>176093.31099999999</v>
      </c>
      <c r="BD2314" s="31">
        <f t="shared" si="7687"/>
        <v>434709.79999999999</v>
      </c>
      <c r="BE2314" s="31">
        <f t="shared" si="7811"/>
        <v>0</v>
      </c>
      <c r="BF2314" s="31">
        <f t="shared" si="7812"/>
        <v>0</v>
      </c>
      <c r="BG2314" s="31">
        <f t="shared" si="7813"/>
        <v>0</v>
      </c>
      <c r="BH2314" s="31">
        <f t="shared" si="7688"/>
        <v>531861.44999999995</v>
      </c>
      <c r="BI2314" s="31">
        <f t="shared" si="7689"/>
        <v>176093.31099999999</v>
      </c>
      <c r="BJ2314" s="31">
        <f t="shared" si="7690"/>
        <v>434709.79999999999</v>
      </c>
      <c r="BK2314" s="31">
        <f t="shared" si="7814"/>
        <v>0</v>
      </c>
      <c r="BL2314" s="31">
        <f t="shared" si="7815"/>
        <v>-116430.417</v>
      </c>
      <c r="BM2314" s="31">
        <f t="shared" si="7816"/>
        <v>0</v>
      </c>
      <c r="BN2314" s="31">
        <f t="shared" si="7691"/>
        <v>531861.44999999995</v>
      </c>
      <c r="BO2314" s="31">
        <f t="shared" si="7692"/>
        <v>59662.893999999986</v>
      </c>
      <c r="BP2314" s="31">
        <f t="shared" si="7693"/>
        <v>434709.79999999999</v>
      </c>
      <c r="BQ2314" s="31">
        <f t="shared" si="7817"/>
        <v>0</v>
      </c>
      <c r="BR2314" s="31">
        <f t="shared" si="7818"/>
        <v>0</v>
      </c>
      <c r="BS2314" s="31">
        <f t="shared" si="7694"/>
        <v>531861.44999999995</v>
      </c>
      <c r="BT2314" s="31">
        <f t="shared" si="7695"/>
        <v>59662.893999999986</v>
      </c>
      <c r="BU2314" s="31">
        <f t="shared" si="7696"/>
        <v>434709.79999999999</v>
      </c>
      <c r="BV2314" s="31">
        <f t="shared" si="7819"/>
        <v>0</v>
      </c>
      <c r="BW2314" s="31">
        <f t="shared" si="7820"/>
        <v>0</v>
      </c>
      <c r="BX2314" s="31">
        <f t="shared" si="7697"/>
        <v>531861.44999999995</v>
      </c>
      <c r="BY2314" s="31">
        <f t="shared" si="7698"/>
        <v>59662.893999999986</v>
      </c>
      <c r="BZ2314" s="31">
        <f t="shared" si="7699"/>
        <v>434709.79999999999</v>
      </c>
      <c r="CA2314" s="31">
        <f t="shared" si="7821"/>
        <v>-8457.4490000000005</v>
      </c>
      <c r="CB2314" s="31">
        <f t="shared" si="7822"/>
        <v>0</v>
      </c>
      <c r="CC2314" s="31">
        <f t="shared" si="7823"/>
        <v>0</v>
      </c>
      <c r="CD2314" s="31">
        <f t="shared" si="7740"/>
        <v>523404.00099999993</v>
      </c>
      <c r="CE2314" s="31">
        <f t="shared" si="7741"/>
        <v>59662.893999999986</v>
      </c>
      <c r="CF2314" s="31">
        <f t="shared" si="7742"/>
        <v>434709.79999999999</v>
      </c>
      <c r="CG2314" s="31">
        <f t="shared" si="7824"/>
        <v>0</v>
      </c>
      <c r="CH2314" s="24"/>
      <c r="CI2314" s="40"/>
      <c r="CO2314" s="1" t="s">
        <v>31</v>
      </c>
    </row>
    <row r="2315" ht="29.850000000000001">
      <c r="A2315" s="16" t="s">
        <v>1340</v>
      </c>
      <c r="B2315" s="17">
        <v>200</v>
      </c>
      <c r="C2315" s="16"/>
      <c r="D2315" s="16"/>
      <c r="E2315" s="39" t="s">
        <v>40</v>
      </c>
      <c r="F2315" s="31">
        <f t="shared" si="7784"/>
        <v>570730</v>
      </c>
      <c r="G2315" s="31">
        <f t="shared" si="7785"/>
        <v>458098.59999999998</v>
      </c>
      <c r="H2315" s="31">
        <f t="shared" si="7786"/>
        <v>434709.79999999999</v>
      </c>
      <c r="I2315" s="31">
        <f t="shared" si="7787"/>
        <v>0</v>
      </c>
      <c r="J2315" s="31">
        <f t="shared" si="7788"/>
        <v>-280091.28899999999</v>
      </c>
      <c r="K2315" s="31">
        <f t="shared" si="7789"/>
        <v>0</v>
      </c>
      <c r="L2315" s="31">
        <f t="shared" si="7664"/>
        <v>570730</v>
      </c>
      <c r="M2315" s="31">
        <f t="shared" si="7665"/>
        <v>178007.31099999999</v>
      </c>
      <c r="N2315" s="31">
        <f t="shared" si="7666"/>
        <v>434709.79999999999</v>
      </c>
      <c r="O2315" s="31">
        <f t="shared" si="7790"/>
        <v>0</v>
      </c>
      <c r="P2315" s="31">
        <f t="shared" si="7791"/>
        <v>0</v>
      </c>
      <c r="Q2315" s="31">
        <f t="shared" si="7792"/>
        <v>0</v>
      </c>
      <c r="R2315" s="31">
        <f t="shared" si="7667"/>
        <v>570730</v>
      </c>
      <c r="S2315" s="31">
        <f t="shared" si="7668"/>
        <v>178007.31099999999</v>
      </c>
      <c r="T2315" s="31">
        <f t="shared" si="7669"/>
        <v>434709.79999999999</v>
      </c>
      <c r="U2315" s="31">
        <f t="shared" si="7793"/>
        <v>0</v>
      </c>
      <c r="V2315" s="31">
        <f t="shared" si="7794"/>
        <v>0</v>
      </c>
      <c r="W2315" s="31">
        <f t="shared" si="7795"/>
        <v>0</v>
      </c>
      <c r="X2315" s="31">
        <f t="shared" si="7670"/>
        <v>570730</v>
      </c>
      <c r="Y2315" s="31">
        <f t="shared" si="7671"/>
        <v>178007.31099999999</v>
      </c>
      <c r="Z2315" s="31">
        <f t="shared" si="7672"/>
        <v>434709.79999999999</v>
      </c>
      <c r="AA2315" s="31">
        <f t="shared" si="7796"/>
        <v>0</v>
      </c>
      <c r="AB2315" s="31">
        <f t="shared" si="7797"/>
        <v>0</v>
      </c>
      <c r="AC2315" s="31">
        <f t="shared" si="7798"/>
        <v>0</v>
      </c>
      <c r="AD2315" s="31">
        <f t="shared" si="7673"/>
        <v>570730</v>
      </c>
      <c r="AE2315" s="31">
        <f t="shared" si="7674"/>
        <v>178007.31099999999</v>
      </c>
      <c r="AF2315" s="31">
        <f t="shared" si="7675"/>
        <v>434709.79999999999</v>
      </c>
      <c r="AG2315" s="31">
        <f t="shared" si="7799"/>
        <v>0</v>
      </c>
      <c r="AH2315" s="31">
        <f t="shared" si="7800"/>
        <v>0</v>
      </c>
      <c r="AI2315" s="31">
        <f t="shared" si="7801"/>
        <v>0</v>
      </c>
      <c r="AJ2315" s="31">
        <f t="shared" si="7676"/>
        <v>570730</v>
      </c>
      <c r="AK2315" s="31">
        <f t="shared" si="7677"/>
        <v>178007.31099999999</v>
      </c>
      <c r="AL2315" s="31">
        <f t="shared" si="7678"/>
        <v>434709.79999999999</v>
      </c>
      <c r="AM2315" s="31">
        <f t="shared" si="7802"/>
        <v>0</v>
      </c>
      <c r="AN2315" s="31">
        <f t="shared" si="7803"/>
        <v>0</v>
      </c>
      <c r="AO2315" s="31">
        <f t="shared" si="7804"/>
        <v>0</v>
      </c>
      <c r="AP2315" s="31">
        <f t="shared" si="7679"/>
        <v>570730</v>
      </c>
      <c r="AQ2315" s="31">
        <f t="shared" si="7680"/>
        <v>178007.31099999999</v>
      </c>
      <c r="AR2315" s="31">
        <f t="shared" si="7681"/>
        <v>434709.79999999999</v>
      </c>
      <c r="AS2315" s="31">
        <f t="shared" si="7805"/>
        <v>0</v>
      </c>
      <c r="AT2315" s="31">
        <f t="shared" si="7806"/>
        <v>0</v>
      </c>
      <c r="AU2315" s="31">
        <f t="shared" si="7807"/>
        <v>0</v>
      </c>
      <c r="AV2315" s="31">
        <f t="shared" si="7682"/>
        <v>570730</v>
      </c>
      <c r="AW2315" s="31">
        <f t="shared" si="7683"/>
        <v>178007.31099999999</v>
      </c>
      <c r="AX2315" s="31">
        <f t="shared" si="7684"/>
        <v>434709.79999999999</v>
      </c>
      <c r="AY2315" s="31">
        <f t="shared" si="7808"/>
        <v>-38868.550000000003</v>
      </c>
      <c r="AZ2315" s="31">
        <f t="shared" si="7809"/>
        <v>-1914</v>
      </c>
      <c r="BA2315" s="31">
        <f t="shared" si="7810"/>
        <v>0</v>
      </c>
      <c r="BB2315" s="31">
        <f t="shared" si="7685"/>
        <v>531861.44999999995</v>
      </c>
      <c r="BC2315" s="31">
        <f t="shared" si="7686"/>
        <v>176093.31099999999</v>
      </c>
      <c r="BD2315" s="31">
        <f t="shared" si="7687"/>
        <v>434709.79999999999</v>
      </c>
      <c r="BE2315" s="31">
        <f t="shared" si="7811"/>
        <v>0</v>
      </c>
      <c r="BF2315" s="31">
        <f t="shared" si="7812"/>
        <v>0</v>
      </c>
      <c r="BG2315" s="31">
        <f t="shared" si="7813"/>
        <v>0</v>
      </c>
      <c r="BH2315" s="31">
        <f t="shared" si="7688"/>
        <v>531861.44999999995</v>
      </c>
      <c r="BI2315" s="31">
        <f t="shared" si="7689"/>
        <v>176093.31099999999</v>
      </c>
      <c r="BJ2315" s="31">
        <f t="shared" si="7690"/>
        <v>434709.79999999999</v>
      </c>
      <c r="BK2315" s="31">
        <f t="shared" si="7814"/>
        <v>0</v>
      </c>
      <c r="BL2315" s="31">
        <f t="shared" si="7815"/>
        <v>-116430.417</v>
      </c>
      <c r="BM2315" s="31">
        <f t="shared" si="7816"/>
        <v>0</v>
      </c>
      <c r="BN2315" s="31">
        <f t="shared" si="7691"/>
        <v>531861.44999999995</v>
      </c>
      <c r="BO2315" s="31">
        <f t="shared" si="7692"/>
        <v>59662.893999999986</v>
      </c>
      <c r="BP2315" s="31">
        <f t="shared" si="7693"/>
        <v>434709.79999999999</v>
      </c>
      <c r="BQ2315" s="31">
        <f t="shared" si="7817"/>
        <v>0</v>
      </c>
      <c r="BR2315" s="31">
        <f t="shared" si="7818"/>
        <v>0</v>
      </c>
      <c r="BS2315" s="31">
        <f t="shared" si="7694"/>
        <v>531861.44999999995</v>
      </c>
      <c r="BT2315" s="31">
        <f t="shared" si="7695"/>
        <v>59662.893999999986</v>
      </c>
      <c r="BU2315" s="31">
        <f t="shared" si="7696"/>
        <v>434709.79999999999</v>
      </c>
      <c r="BV2315" s="31">
        <f t="shared" si="7819"/>
        <v>0</v>
      </c>
      <c r="BW2315" s="31">
        <f t="shared" si="7820"/>
        <v>0</v>
      </c>
      <c r="BX2315" s="31">
        <f t="shared" si="7697"/>
        <v>531861.44999999995</v>
      </c>
      <c r="BY2315" s="31">
        <f t="shared" si="7698"/>
        <v>59662.893999999986</v>
      </c>
      <c r="BZ2315" s="31">
        <f t="shared" si="7699"/>
        <v>434709.79999999999</v>
      </c>
      <c r="CA2315" s="31">
        <f t="shared" si="7821"/>
        <v>-8457.4490000000005</v>
      </c>
      <c r="CB2315" s="31">
        <f t="shared" si="7822"/>
        <v>0</v>
      </c>
      <c r="CC2315" s="31">
        <f t="shared" si="7823"/>
        <v>0</v>
      </c>
      <c r="CD2315" s="31">
        <f t="shared" si="7740"/>
        <v>523404.00099999993</v>
      </c>
      <c r="CE2315" s="31">
        <f t="shared" si="7741"/>
        <v>59662.893999999986</v>
      </c>
      <c r="CF2315" s="31">
        <f t="shared" si="7742"/>
        <v>434709.79999999999</v>
      </c>
      <c r="CG2315" s="31">
        <f t="shared" si="7824"/>
        <v>0</v>
      </c>
      <c r="CH2315" s="24"/>
      <c r="CI2315" s="40"/>
      <c r="CM2315" s="1" t="s">
        <v>29</v>
      </c>
    </row>
    <row r="2316" ht="43.75">
      <c r="A2316" s="16" t="s">
        <v>1340</v>
      </c>
      <c r="B2316" s="17">
        <v>240</v>
      </c>
      <c r="C2316" s="16"/>
      <c r="D2316" s="16"/>
      <c r="E2316" s="39" t="s">
        <v>41</v>
      </c>
      <c r="F2316" s="31">
        <f t="shared" si="7784"/>
        <v>570730</v>
      </c>
      <c r="G2316" s="31">
        <f t="shared" si="7785"/>
        <v>458098.59999999998</v>
      </c>
      <c r="H2316" s="31">
        <f t="shared" si="7786"/>
        <v>434709.79999999999</v>
      </c>
      <c r="I2316" s="31">
        <f t="shared" si="7787"/>
        <v>0</v>
      </c>
      <c r="J2316" s="31">
        <f t="shared" si="7788"/>
        <v>-280091.28899999999</v>
      </c>
      <c r="K2316" s="31">
        <f t="shared" si="7789"/>
        <v>0</v>
      </c>
      <c r="L2316" s="31">
        <f t="shared" si="7664"/>
        <v>570730</v>
      </c>
      <c r="M2316" s="31">
        <f t="shared" si="7665"/>
        <v>178007.31099999999</v>
      </c>
      <c r="N2316" s="31">
        <f t="shared" si="7666"/>
        <v>434709.79999999999</v>
      </c>
      <c r="O2316" s="31">
        <f t="shared" si="7790"/>
        <v>0</v>
      </c>
      <c r="P2316" s="31">
        <f t="shared" si="7791"/>
        <v>0</v>
      </c>
      <c r="Q2316" s="31">
        <f t="shared" si="7792"/>
        <v>0</v>
      </c>
      <c r="R2316" s="31">
        <f t="shared" si="7667"/>
        <v>570730</v>
      </c>
      <c r="S2316" s="31">
        <f t="shared" si="7668"/>
        <v>178007.31099999999</v>
      </c>
      <c r="T2316" s="31">
        <f t="shared" si="7669"/>
        <v>434709.79999999999</v>
      </c>
      <c r="U2316" s="31">
        <f t="shared" si="7793"/>
        <v>0</v>
      </c>
      <c r="V2316" s="31">
        <f t="shared" si="7794"/>
        <v>0</v>
      </c>
      <c r="W2316" s="31">
        <f t="shared" si="7795"/>
        <v>0</v>
      </c>
      <c r="X2316" s="31">
        <f t="shared" si="7670"/>
        <v>570730</v>
      </c>
      <c r="Y2316" s="31">
        <f t="shared" si="7671"/>
        <v>178007.31099999999</v>
      </c>
      <c r="Z2316" s="31">
        <f t="shared" si="7672"/>
        <v>434709.79999999999</v>
      </c>
      <c r="AA2316" s="31">
        <f t="shared" si="7796"/>
        <v>0</v>
      </c>
      <c r="AB2316" s="31">
        <f t="shared" si="7797"/>
        <v>0</v>
      </c>
      <c r="AC2316" s="31">
        <f t="shared" si="7798"/>
        <v>0</v>
      </c>
      <c r="AD2316" s="31">
        <f t="shared" si="7673"/>
        <v>570730</v>
      </c>
      <c r="AE2316" s="31">
        <f t="shared" si="7674"/>
        <v>178007.31099999999</v>
      </c>
      <c r="AF2316" s="31">
        <f t="shared" si="7675"/>
        <v>434709.79999999999</v>
      </c>
      <c r="AG2316" s="31">
        <f t="shared" si="7799"/>
        <v>0</v>
      </c>
      <c r="AH2316" s="31">
        <f t="shared" si="7800"/>
        <v>0</v>
      </c>
      <c r="AI2316" s="31">
        <f t="shared" si="7801"/>
        <v>0</v>
      </c>
      <c r="AJ2316" s="31">
        <f t="shared" si="7676"/>
        <v>570730</v>
      </c>
      <c r="AK2316" s="31">
        <f t="shared" si="7677"/>
        <v>178007.31099999999</v>
      </c>
      <c r="AL2316" s="31">
        <f t="shared" si="7678"/>
        <v>434709.79999999999</v>
      </c>
      <c r="AM2316" s="31">
        <f t="shared" si="7802"/>
        <v>0</v>
      </c>
      <c r="AN2316" s="31">
        <f t="shared" si="7803"/>
        <v>0</v>
      </c>
      <c r="AO2316" s="31">
        <f t="shared" si="7804"/>
        <v>0</v>
      </c>
      <c r="AP2316" s="31">
        <f t="shared" si="7679"/>
        <v>570730</v>
      </c>
      <c r="AQ2316" s="31">
        <f t="shared" si="7680"/>
        <v>178007.31099999999</v>
      </c>
      <c r="AR2316" s="31">
        <f t="shared" si="7681"/>
        <v>434709.79999999999</v>
      </c>
      <c r="AS2316" s="31">
        <f t="shared" si="7805"/>
        <v>0</v>
      </c>
      <c r="AT2316" s="31">
        <f t="shared" si="7806"/>
        <v>0</v>
      </c>
      <c r="AU2316" s="31">
        <f t="shared" si="7807"/>
        <v>0</v>
      </c>
      <c r="AV2316" s="31">
        <f t="shared" si="7682"/>
        <v>570730</v>
      </c>
      <c r="AW2316" s="31">
        <f t="shared" si="7683"/>
        <v>178007.31099999999</v>
      </c>
      <c r="AX2316" s="31">
        <f t="shared" si="7684"/>
        <v>434709.79999999999</v>
      </c>
      <c r="AY2316" s="31">
        <f t="shared" si="7808"/>
        <v>-38868.550000000003</v>
      </c>
      <c r="AZ2316" s="31">
        <f t="shared" si="7809"/>
        <v>-1914</v>
      </c>
      <c r="BA2316" s="31">
        <f t="shared" si="7810"/>
        <v>0</v>
      </c>
      <c r="BB2316" s="31">
        <f t="shared" si="7685"/>
        <v>531861.44999999995</v>
      </c>
      <c r="BC2316" s="31">
        <f t="shared" si="7686"/>
        <v>176093.31099999999</v>
      </c>
      <c r="BD2316" s="31">
        <f t="shared" si="7687"/>
        <v>434709.79999999999</v>
      </c>
      <c r="BE2316" s="31">
        <f t="shared" si="7811"/>
        <v>0</v>
      </c>
      <c r="BF2316" s="31">
        <f t="shared" si="7812"/>
        <v>0</v>
      </c>
      <c r="BG2316" s="31">
        <f t="shared" si="7813"/>
        <v>0</v>
      </c>
      <c r="BH2316" s="31">
        <f t="shared" si="7688"/>
        <v>531861.44999999995</v>
      </c>
      <c r="BI2316" s="31">
        <f t="shared" si="7689"/>
        <v>176093.31099999999</v>
      </c>
      <c r="BJ2316" s="31">
        <f t="shared" si="7690"/>
        <v>434709.79999999999</v>
      </c>
      <c r="BK2316" s="31">
        <f t="shared" si="7814"/>
        <v>0</v>
      </c>
      <c r="BL2316" s="31">
        <f t="shared" si="7815"/>
        <v>-116430.417</v>
      </c>
      <c r="BM2316" s="31">
        <f t="shared" si="7816"/>
        <v>0</v>
      </c>
      <c r="BN2316" s="31">
        <f t="shared" si="7691"/>
        <v>531861.44999999995</v>
      </c>
      <c r="BO2316" s="31">
        <f t="shared" si="7692"/>
        <v>59662.893999999986</v>
      </c>
      <c r="BP2316" s="31">
        <f t="shared" si="7693"/>
        <v>434709.79999999999</v>
      </c>
      <c r="BQ2316" s="31">
        <f t="shared" si="7817"/>
        <v>0</v>
      </c>
      <c r="BR2316" s="31">
        <f t="shared" si="7818"/>
        <v>0</v>
      </c>
      <c r="BS2316" s="31">
        <f t="shared" si="7694"/>
        <v>531861.44999999995</v>
      </c>
      <c r="BT2316" s="31">
        <f t="shared" si="7695"/>
        <v>59662.893999999986</v>
      </c>
      <c r="BU2316" s="31">
        <f t="shared" si="7696"/>
        <v>434709.79999999999</v>
      </c>
      <c r="BV2316" s="31">
        <f t="shared" si="7819"/>
        <v>0</v>
      </c>
      <c r="BW2316" s="31">
        <f t="shared" si="7820"/>
        <v>0</v>
      </c>
      <c r="BX2316" s="31">
        <f t="shared" si="7697"/>
        <v>531861.44999999995</v>
      </c>
      <c r="BY2316" s="31">
        <f t="shared" si="7698"/>
        <v>59662.893999999986</v>
      </c>
      <c r="BZ2316" s="31">
        <f t="shared" si="7699"/>
        <v>434709.79999999999</v>
      </c>
      <c r="CA2316" s="31">
        <f t="shared" si="7821"/>
        <v>-8457.4490000000005</v>
      </c>
      <c r="CB2316" s="31">
        <f t="shared" si="7822"/>
        <v>0</v>
      </c>
      <c r="CC2316" s="31">
        <f t="shared" si="7823"/>
        <v>0</v>
      </c>
      <c r="CD2316" s="31">
        <f t="shared" si="7740"/>
        <v>523404.00099999993</v>
      </c>
      <c r="CE2316" s="31">
        <f t="shared" si="7741"/>
        <v>59662.893999999986</v>
      </c>
      <c r="CF2316" s="31">
        <f t="shared" si="7742"/>
        <v>434709.79999999999</v>
      </c>
      <c r="CG2316" s="31">
        <f t="shared" si="7824"/>
        <v>0</v>
      </c>
      <c r="CH2316" s="24"/>
      <c r="CI2316" s="40"/>
      <c r="CN2316" s="1" t="s">
        <v>30</v>
      </c>
    </row>
    <row r="2317" ht="15">
      <c r="A2317" s="16" t="s">
        <v>1340</v>
      </c>
      <c r="B2317" s="17">
        <v>240</v>
      </c>
      <c r="C2317" s="16" t="s">
        <v>395</v>
      </c>
      <c r="D2317" s="16" t="s">
        <v>105</v>
      </c>
      <c r="E2317" s="39" t="s">
        <v>681</v>
      </c>
      <c r="F2317" s="31">
        <v>570730</v>
      </c>
      <c r="G2317" s="31">
        <v>458098.59999999998</v>
      </c>
      <c r="H2317" s="31">
        <v>434709.79999999999</v>
      </c>
      <c r="I2317" s="31"/>
      <c r="J2317" s="31">
        <v>-280091.28899999999</v>
      </c>
      <c r="K2317" s="31"/>
      <c r="L2317" s="31">
        <f t="shared" ref="L2317:L2380" si="7825">F2317+I2317</f>
        <v>570730</v>
      </c>
      <c r="M2317" s="31">
        <f t="shared" ref="M2317:M2380" si="7826">G2317+J2317</f>
        <v>178007.31099999999</v>
      </c>
      <c r="N2317" s="31">
        <f t="shared" ref="N2317:N2380" si="7827">H2317+K2317</f>
        <v>434709.79999999999</v>
      </c>
      <c r="O2317" s="31"/>
      <c r="P2317" s="31"/>
      <c r="Q2317" s="31"/>
      <c r="R2317" s="31">
        <f t="shared" ref="R2317:R2380" si="7828">L2317+O2317</f>
        <v>570730</v>
      </c>
      <c r="S2317" s="31">
        <f t="shared" ref="S2317:S2380" si="7829">M2317+P2317</f>
        <v>178007.31099999999</v>
      </c>
      <c r="T2317" s="31">
        <f t="shared" ref="T2317:T2380" si="7830">N2317+Q2317</f>
        <v>434709.79999999999</v>
      </c>
      <c r="U2317" s="31"/>
      <c r="V2317" s="31"/>
      <c r="W2317" s="31"/>
      <c r="X2317" s="31">
        <f t="shared" ref="X2317:X2380" si="7831">R2317+U2317</f>
        <v>570730</v>
      </c>
      <c r="Y2317" s="31">
        <f t="shared" ref="Y2317:Y2380" si="7832">S2317+V2317</f>
        <v>178007.31099999999</v>
      </c>
      <c r="Z2317" s="31">
        <f t="shared" ref="Z2317:Z2380" si="7833">T2317+W2317</f>
        <v>434709.79999999999</v>
      </c>
      <c r="AA2317" s="31"/>
      <c r="AB2317" s="31"/>
      <c r="AC2317" s="31"/>
      <c r="AD2317" s="31">
        <f t="shared" ref="AD2317:AD2380" si="7834">X2317+AA2317</f>
        <v>570730</v>
      </c>
      <c r="AE2317" s="31">
        <f t="shared" ref="AE2317:AE2380" si="7835">Y2317+AB2317</f>
        <v>178007.31099999999</v>
      </c>
      <c r="AF2317" s="31">
        <f t="shared" ref="AF2317:AF2380" si="7836">Z2317+AC2317</f>
        <v>434709.79999999999</v>
      </c>
      <c r="AG2317" s="31"/>
      <c r="AH2317" s="31"/>
      <c r="AI2317" s="31"/>
      <c r="AJ2317" s="31">
        <f t="shared" ref="AJ2317:AJ2380" si="7837">AD2317+AG2317</f>
        <v>570730</v>
      </c>
      <c r="AK2317" s="31">
        <f t="shared" ref="AK2317:AK2380" si="7838">AE2317+AH2317</f>
        <v>178007.31099999999</v>
      </c>
      <c r="AL2317" s="31">
        <f t="shared" ref="AL2317:AL2380" si="7839">AF2317+AI2317</f>
        <v>434709.79999999999</v>
      </c>
      <c r="AM2317" s="31"/>
      <c r="AN2317" s="31"/>
      <c r="AO2317" s="31"/>
      <c r="AP2317" s="31">
        <f t="shared" ref="AP2317:AP2380" si="7840">AJ2317+AM2317</f>
        <v>570730</v>
      </c>
      <c r="AQ2317" s="31">
        <f t="shared" ref="AQ2317:AQ2380" si="7841">AK2317+AN2317</f>
        <v>178007.31099999999</v>
      </c>
      <c r="AR2317" s="31">
        <f t="shared" ref="AR2317:AR2380" si="7842">AL2317+AO2317</f>
        <v>434709.79999999999</v>
      </c>
      <c r="AS2317" s="31"/>
      <c r="AT2317" s="31"/>
      <c r="AU2317" s="31"/>
      <c r="AV2317" s="31">
        <f t="shared" ref="AV2317:AV2380" si="7843">AP2317+AS2317</f>
        <v>570730</v>
      </c>
      <c r="AW2317" s="31">
        <f t="shared" ref="AW2317:AW2380" si="7844">AQ2317+AT2317</f>
        <v>178007.31099999999</v>
      </c>
      <c r="AX2317" s="31">
        <f t="shared" ref="AX2317:AX2380" si="7845">AR2317+AU2317</f>
        <v>434709.79999999999</v>
      </c>
      <c r="AY2317" s="31">
        <v>-38868.550000000003</v>
      </c>
      <c r="AZ2317" s="31">
        <v>-1914</v>
      </c>
      <c r="BA2317" s="31"/>
      <c r="BB2317" s="31">
        <f t="shared" ref="BB2317:BB2380" si="7846">AV2317+AY2317</f>
        <v>531861.44999999995</v>
      </c>
      <c r="BC2317" s="31">
        <f t="shared" ref="BC2317:BC2380" si="7847">AW2317+AZ2317</f>
        <v>176093.31099999999</v>
      </c>
      <c r="BD2317" s="31">
        <f t="shared" ref="BD2317:BD2380" si="7848">AX2317+BA2317</f>
        <v>434709.79999999999</v>
      </c>
      <c r="BE2317" s="31"/>
      <c r="BF2317" s="31"/>
      <c r="BG2317" s="31"/>
      <c r="BH2317" s="31">
        <f t="shared" ref="BH2317:BH2380" si="7849">BB2317+BE2317</f>
        <v>531861.44999999995</v>
      </c>
      <c r="BI2317" s="31">
        <f t="shared" ref="BI2317:BI2380" si="7850">BC2317+BF2317</f>
        <v>176093.31099999999</v>
      </c>
      <c r="BJ2317" s="31">
        <f t="shared" ref="BJ2317:BJ2380" si="7851">BD2317+BG2317</f>
        <v>434709.79999999999</v>
      </c>
      <c r="BK2317" s="31"/>
      <c r="BL2317" s="31">
        <f>-78652.099-37778.318</f>
        <v>-116430.417</v>
      </c>
      <c r="BM2317" s="31"/>
      <c r="BN2317" s="31">
        <f t="shared" ref="BN2317:BN2380" si="7852">BH2317+BK2317</f>
        <v>531861.44999999995</v>
      </c>
      <c r="BO2317" s="31">
        <f t="shared" ref="BO2317:BO2380" si="7853">BI2317+BL2317</f>
        <v>59662.893999999986</v>
      </c>
      <c r="BP2317" s="31">
        <f t="shared" ref="BP2317:BP2380" si="7854">BJ2317+BM2317</f>
        <v>434709.79999999999</v>
      </c>
      <c r="BQ2317" s="31"/>
      <c r="BR2317" s="31"/>
      <c r="BS2317" s="31">
        <f t="shared" ref="BS2317:BS2380" si="7855">BQ2317+BN2317</f>
        <v>531861.44999999995</v>
      </c>
      <c r="BT2317" s="31">
        <f t="shared" ref="BT2317:BT2380" si="7856">BR2317+BO2317</f>
        <v>59662.893999999986</v>
      </c>
      <c r="BU2317" s="31">
        <f t="shared" ref="BU2317:BU2380" si="7857">BP2317</f>
        <v>434709.79999999999</v>
      </c>
      <c r="BV2317" s="31"/>
      <c r="BW2317" s="31"/>
      <c r="BX2317" s="31">
        <f t="shared" ref="BX2317:BX2380" si="7858">BS2317</f>
        <v>531861.44999999995</v>
      </c>
      <c r="BY2317" s="31">
        <f t="shared" ref="BY2317:BY2380" si="7859">BT2317+BV2317</f>
        <v>59662.893999999986</v>
      </c>
      <c r="BZ2317" s="31">
        <f t="shared" ref="BZ2317:BZ2380" si="7860">BU2317+BW2317</f>
        <v>434709.79999999999</v>
      </c>
      <c r="CA2317" s="31">
        <v>-8457.4490000000005</v>
      </c>
      <c r="CB2317" s="31"/>
      <c r="CC2317" s="31"/>
      <c r="CD2317" s="31">
        <f t="shared" si="7740"/>
        <v>523404.00099999993</v>
      </c>
      <c r="CE2317" s="31">
        <f t="shared" si="7741"/>
        <v>59662.893999999986</v>
      </c>
      <c r="CF2317" s="31">
        <f t="shared" si="7742"/>
        <v>434709.79999999999</v>
      </c>
      <c r="CG2317" s="31"/>
      <c r="CH2317" s="24"/>
      <c r="CI2317" s="40">
        <v>160</v>
      </c>
    </row>
    <row r="2318" s="26" customFormat="1" ht="29.850000000000001">
      <c r="A2318" s="27" t="s">
        <v>1341</v>
      </c>
      <c r="B2318" s="28"/>
      <c r="C2318" s="27"/>
      <c r="D2318" s="27"/>
      <c r="E2318" s="29" t="s">
        <v>1342</v>
      </c>
      <c r="F2318" s="30">
        <f>F2319+F2353+F2375+F2384+F2401+F2342</f>
        <v>1677630.9000000001</v>
      </c>
      <c r="G2318" s="30">
        <f>G2319+G2353+G2375+G2384+G2401+G2342</f>
        <v>1615418.7000000002</v>
      </c>
      <c r="H2318" s="30">
        <f>H2319+H2353+H2375+H2384+H2401+H2342</f>
        <v>1715168.7000000002</v>
      </c>
      <c r="I2318" s="30">
        <f>I2319+I2353+I2375+I2384+I2401+I2342</f>
        <v>40.100000000000023</v>
      </c>
      <c r="J2318" s="30">
        <f>J2319+J2353+J2375+J2384+J2401+J2342</f>
        <v>-259.89999999999998</v>
      </c>
      <c r="K2318" s="30">
        <f>K2319+K2353+K2375+K2384+K2401+K2342</f>
        <v>-259.89999999999998</v>
      </c>
      <c r="L2318" s="30">
        <f t="shared" si="7825"/>
        <v>1677671.0000000002</v>
      </c>
      <c r="M2318" s="30">
        <f t="shared" si="7826"/>
        <v>1615158.8000000003</v>
      </c>
      <c r="N2318" s="30">
        <f t="shared" si="7827"/>
        <v>1714908.8000000003</v>
      </c>
      <c r="O2318" s="30">
        <f>O2319+O2353+O2375+O2384+O2401+O2342</f>
        <v>1456.2890000000043</v>
      </c>
      <c r="P2318" s="30">
        <f>P2319+P2353+P2375+P2384+P2401+P2342</f>
        <v>15532.4</v>
      </c>
      <c r="Q2318" s="30">
        <f>Q2319+Q2353+Q2375+Q2384+Q2401+Q2342</f>
        <v>15858.299999999999</v>
      </c>
      <c r="R2318" s="30">
        <f t="shared" si="7828"/>
        <v>1679127.2890000003</v>
      </c>
      <c r="S2318" s="30">
        <f t="shared" si="7829"/>
        <v>1630691.2000000002</v>
      </c>
      <c r="T2318" s="30">
        <f t="shared" si="7830"/>
        <v>1730767.1000000003</v>
      </c>
      <c r="U2318" s="30">
        <f>U2319+U2353+U2375+U2384+U2401+U2342</f>
        <v>-16614.650000000001</v>
      </c>
      <c r="V2318" s="30">
        <f>V2319+V2353+V2375+V2384+V2401+V2342</f>
        <v>-15000</v>
      </c>
      <c r="W2318" s="30">
        <f>W2319+W2353+W2375+W2384+W2401+W2342</f>
        <v>-15000</v>
      </c>
      <c r="X2318" s="30">
        <f t="shared" si="7831"/>
        <v>1662512.6390000004</v>
      </c>
      <c r="Y2318" s="30">
        <f t="shared" si="7832"/>
        <v>1615691.2000000002</v>
      </c>
      <c r="Z2318" s="30">
        <f t="shared" si="7833"/>
        <v>1715767.1000000003</v>
      </c>
      <c r="AA2318" s="30">
        <f>AA2319+AA2353+AA2375+AA2384+AA2401+AA2342</f>
        <v>0</v>
      </c>
      <c r="AB2318" s="30">
        <f>AB2319+AB2353+AB2375+AB2384+AB2401+AB2342</f>
        <v>0</v>
      </c>
      <c r="AC2318" s="30">
        <f>AC2319+AC2353+AC2375+AC2384+AC2401+AC2342</f>
        <v>0</v>
      </c>
      <c r="AD2318" s="30">
        <f t="shared" si="7834"/>
        <v>1662512.6390000004</v>
      </c>
      <c r="AE2318" s="30">
        <f t="shared" si="7835"/>
        <v>1615691.2000000002</v>
      </c>
      <c r="AF2318" s="30">
        <f t="shared" si="7836"/>
        <v>1715767.1000000003</v>
      </c>
      <c r="AG2318" s="30">
        <f>AG2319+AG2353+AG2375+AG2384+AG2401+AG2342</f>
        <v>0</v>
      </c>
      <c r="AH2318" s="30">
        <f>AH2319+AH2353+AH2375+AH2384+AH2401+AH2342</f>
        <v>0</v>
      </c>
      <c r="AI2318" s="30">
        <f>AI2319+AI2353+AI2375+AI2384+AI2401+AI2342</f>
        <v>0</v>
      </c>
      <c r="AJ2318" s="30">
        <f t="shared" si="7837"/>
        <v>1662512.6390000004</v>
      </c>
      <c r="AK2318" s="30">
        <f t="shared" si="7838"/>
        <v>1615691.2000000002</v>
      </c>
      <c r="AL2318" s="30">
        <f t="shared" si="7839"/>
        <v>1715767.1000000003</v>
      </c>
      <c r="AM2318" s="30">
        <f>AM2319+AM2353+AM2375+AM2384+AM2401+AM2342</f>
        <v>1812.26</v>
      </c>
      <c r="AN2318" s="30">
        <f>AN2319+AN2353+AN2375+AN2384+AN2401+AN2342</f>
        <v>0</v>
      </c>
      <c r="AO2318" s="30">
        <f>AO2319+AO2353+AO2375+AO2384+AO2401+AO2342</f>
        <v>0</v>
      </c>
      <c r="AP2318" s="30">
        <f t="shared" si="7840"/>
        <v>1664324.8990000004</v>
      </c>
      <c r="AQ2318" s="30">
        <f t="shared" si="7841"/>
        <v>1615691.2000000002</v>
      </c>
      <c r="AR2318" s="30">
        <f t="shared" si="7842"/>
        <v>1715767.1000000003</v>
      </c>
      <c r="AS2318" s="30">
        <f>AS2319+AS2353+AS2375+AS2384+AS2401+AS2342</f>
        <v>0</v>
      </c>
      <c r="AT2318" s="30">
        <f>AT2319+AT2353+AT2375+AT2384+AT2401+AT2342</f>
        <v>0</v>
      </c>
      <c r="AU2318" s="30">
        <f>AU2319+AU2353+AU2375+AU2384+AU2401+AU2342</f>
        <v>0</v>
      </c>
      <c r="AV2318" s="30">
        <f t="shared" si="7843"/>
        <v>1664324.8990000004</v>
      </c>
      <c r="AW2318" s="30">
        <f t="shared" si="7844"/>
        <v>1615691.2000000002</v>
      </c>
      <c r="AX2318" s="30">
        <f t="shared" si="7845"/>
        <v>1715767.1000000003</v>
      </c>
      <c r="AY2318" s="30">
        <f>AY2319+AY2353+AY2375+AY2384+AY2401+AY2342</f>
        <v>8577.643</v>
      </c>
      <c r="AZ2318" s="30">
        <f>AZ2319+AZ2353+AZ2375+AZ2384+AZ2401+AZ2342</f>
        <v>18465.096999999998</v>
      </c>
      <c r="BA2318" s="30">
        <f>BA2319+BA2353+BA2375+BA2384+BA2401+BA2342</f>
        <v>18465.096999999998</v>
      </c>
      <c r="BB2318" s="30">
        <f t="shared" si="7846"/>
        <v>1672902.5420000004</v>
      </c>
      <c r="BC2318" s="30">
        <f t="shared" si="7847"/>
        <v>1634156.2970000003</v>
      </c>
      <c r="BD2318" s="30">
        <f t="shared" si="7848"/>
        <v>1734232.1970000004</v>
      </c>
      <c r="BE2318" s="30">
        <f>BE2319+BE2353+BE2375+BE2384+BE2401+BE2342</f>
        <v>0</v>
      </c>
      <c r="BF2318" s="30">
        <f>BF2319+BF2353+BF2375+BF2384+BF2401+BF2342</f>
        <v>0</v>
      </c>
      <c r="BG2318" s="30">
        <f>BG2319+BG2353+BG2375+BG2384+BG2401+BG2342</f>
        <v>0</v>
      </c>
      <c r="BH2318" s="30">
        <f t="shared" si="7849"/>
        <v>1672902.5420000004</v>
      </c>
      <c r="BI2318" s="30">
        <f t="shared" si="7850"/>
        <v>1634156.2970000003</v>
      </c>
      <c r="BJ2318" s="30">
        <f t="shared" si="7851"/>
        <v>1734232.1970000004</v>
      </c>
      <c r="BK2318" s="30">
        <f>BK2319+BK2353+BK2375+BK2384+BK2401+BK2342</f>
        <v>5595.6910000000007</v>
      </c>
      <c r="BL2318" s="30">
        <f>BL2319+BL2353+BL2375+BL2384+BL2401+BL2342</f>
        <v>208549.85000000001</v>
      </c>
      <c r="BM2318" s="30">
        <f>BM2319+BM2353+BM2375+BM2384+BM2401+BM2342</f>
        <v>0</v>
      </c>
      <c r="BN2318" s="30">
        <f t="shared" si="7852"/>
        <v>1678498.2330000005</v>
      </c>
      <c r="BO2318" s="30">
        <f t="shared" si="7853"/>
        <v>1842706.1470000003</v>
      </c>
      <c r="BP2318" s="30">
        <f t="shared" si="7854"/>
        <v>1734232.1970000004</v>
      </c>
      <c r="BQ2318" s="30">
        <f>BQ2319+BQ2353+BQ2375+BQ2384+BQ2401+BQ2342</f>
        <v>0</v>
      </c>
      <c r="BR2318" s="30">
        <f>BR2319+BR2353+BR2375+BR2384+BR2401+BR2342</f>
        <v>0</v>
      </c>
      <c r="BS2318" s="31">
        <f t="shared" si="7855"/>
        <v>1678498.2330000005</v>
      </c>
      <c r="BT2318" s="31">
        <f t="shared" si="7856"/>
        <v>1842706.1470000003</v>
      </c>
      <c r="BU2318" s="31">
        <f t="shared" si="7857"/>
        <v>1734232.1970000004</v>
      </c>
      <c r="BV2318" s="30">
        <f>BV2319+BV2353+BV2375+BV2384+BV2401+BV2342</f>
        <v>0</v>
      </c>
      <c r="BW2318" s="30">
        <f>BW2319+BW2353+BW2375+BW2384+BW2401+BW2342</f>
        <v>0</v>
      </c>
      <c r="BX2318" s="30">
        <f t="shared" si="7858"/>
        <v>1678498.2330000005</v>
      </c>
      <c r="BY2318" s="30">
        <f t="shared" si="7859"/>
        <v>1842706.1470000003</v>
      </c>
      <c r="BZ2318" s="30">
        <f t="shared" si="7860"/>
        <v>1734232.1970000004</v>
      </c>
      <c r="CA2318" s="30">
        <f>CA2319+CA2353+CA2375+CA2384+CA2401+CA2342</f>
        <v>210.70799999999997</v>
      </c>
      <c r="CB2318" s="30">
        <f>CB2319+CB2353+CB2375+CB2384+CB2401+CB2342</f>
        <v>0</v>
      </c>
      <c r="CC2318" s="30">
        <f>CC2319+CC2353+CC2375+CC2384+CC2401+CC2342</f>
        <v>0</v>
      </c>
      <c r="CD2318" s="30">
        <f t="shared" si="7740"/>
        <v>1678708.9410000006</v>
      </c>
      <c r="CE2318" s="30">
        <f t="shared" si="7741"/>
        <v>1842706.1470000003</v>
      </c>
      <c r="CF2318" s="30">
        <f t="shared" si="7742"/>
        <v>1734232.1970000004</v>
      </c>
      <c r="CG2318" s="30">
        <f>CG2319+CG2353+CG2375+CG2384+CG2401+CG2342</f>
        <v>0</v>
      </c>
      <c r="CH2318" s="24"/>
      <c r="CI2318" s="32"/>
      <c r="CJ2318" s="26" t="s">
        <v>26</v>
      </c>
    </row>
    <row r="2319" s="33" customFormat="1" ht="15">
      <c r="A2319" s="34" t="s">
        <v>1343</v>
      </c>
      <c r="B2319" s="35"/>
      <c r="C2319" s="34"/>
      <c r="D2319" s="34"/>
      <c r="E2319" s="36" t="s">
        <v>1344</v>
      </c>
      <c r="F2319" s="37">
        <f>F2320+F2333</f>
        <v>732807.09999999998</v>
      </c>
      <c r="G2319" s="37">
        <f>G2320+G2333</f>
        <v>756747.29999999993</v>
      </c>
      <c r="H2319" s="37">
        <f>H2320+H2333</f>
        <v>756803.69999999995</v>
      </c>
      <c r="I2319" s="37">
        <f>I2320+I2333</f>
        <v>0</v>
      </c>
      <c r="J2319" s="37">
        <f>J2320+J2333</f>
        <v>0</v>
      </c>
      <c r="K2319" s="37">
        <f>K2320+K2333</f>
        <v>0</v>
      </c>
      <c r="L2319" s="37">
        <f t="shared" si="7825"/>
        <v>732807.09999999998</v>
      </c>
      <c r="M2319" s="37">
        <f t="shared" si="7826"/>
        <v>756747.29999999993</v>
      </c>
      <c r="N2319" s="37">
        <f t="shared" si="7827"/>
        <v>756803.69999999995</v>
      </c>
      <c r="O2319" s="37">
        <f>O2320+O2333</f>
        <v>0</v>
      </c>
      <c r="P2319" s="37">
        <f>P2320+P2333</f>
        <v>0</v>
      </c>
      <c r="Q2319" s="37">
        <f>Q2320+Q2333</f>
        <v>0</v>
      </c>
      <c r="R2319" s="37">
        <f t="shared" si="7828"/>
        <v>732807.09999999998</v>
      </c>
      <c r="S2319" s="37">
        <f t="shared" si="7829"/>
        <v>756747.29999999993</v>
      </c>
      <c r="T2319" s="37">
        <f t="shared" si="7830"/>
        <v>756803.69999999995</v>
      </c>
      <c r="U2319" s="37">
        <f>U2320+U2333</f>
        <v>0</v>
      </c>
      <c r="V2319" s="37">
        <f>V2320+V2333</f>
        <v>0</v>
      </c>
      <c r="W2319" s="37">
        <f>W2320+W2333</f>
        <v>0</v>
      </c>
      <c r="X2319" s="37">
        <f t="shared" si="7831"/>
        <v>732807.09999999998</v>
      </c>
      <c r="Y2319" s="37">
        <f t="shared" si="7832"/>
        <v>756747.29999999993</v>
      </c>
      <c r="Z2319" s="37">
        <f t="shared" si="7833"/>
        <v>756803.69999999995</v>
      </c>
      <c r="AA2319" s="37">
        <f>AA2320+AA2333</f>
        <v>0</v>
      </c>
      <c r="AB2319" s="37">
        <f>AB2320+AB2333</f>
        <v>0</v>
      </c>
      <c r="AC2319" s="37">
        <f>AC2320+AC2333</f>
        <v>0</v>
      </c>
      <c r="AD2319" s="37">
        <f t="shared" si="7834"/>
        <v>732807.09999999998</v>
      </c>
      <c r="AE2319" s="37">
        <f t="shared" si="7835"/>
        <v>756747.29999999993</v>
      </c>
      <c r="AF2319" s="37">
        <f t="shared" si="7836"/>
        <v>756803.69999999995</v>
      </c>
      <c r="AG2319" s="37">
        <f>AG2320+AG2333</f>
        <v>0</v>
      </c>
      <c r="AH2319" s="37">
        <f>AH2320+AH2333</f>
        <v>0</v>
      </c>
      <c r="AI2319" s="37">
        <f>AI2320+AI2333</f>
        <v>0</v>
      </c>
      <c r="AJ2319" s="37">
        <f t="shared" si="7837"/>
        <v>732807.09999999998</v>
      </c>
      <c r="AK2319" s="37">
        <f t="shared" si="7838"/>
        <v>756747.29999999993</v>
      </c>
      <c r="AL2319" s="37">
        <f t="shared" si="7839"/>
        <v>756803.69999999995</v>
      </c>
      <c r="AM2319" s="37">
        <f>AM2320+AM2333</f>
        <v>0</v>
      </c>
      <c r="AN2319" s="37">
        <f>AN2320+AN2333</f>
        <v>0</v>
      </c>
      <c r="AO2319" s="37">
        <f>AO2320+AO2333</f>
        <v>0</v>
      </c>
      <c r="AP2319" s="37">
        <f t="shared" si="7840"/>
        <v>732807.09999999998</v>
      </c>
      <c r="AQ2319" s="37">
        <f t="shared" si="7841"/>
        <v>756747.29999999993</v>
      </c>
      <c r="AR2319" s="37">
        <f t="shared" si="7842"/>
        <v>756803.69999999995</v>
      </c>
      <c r="AS2319" s="37">
        <f>AS2320+AS2333</f>
        <v>0</v>
      </c>
      <c r="AT2319" s="37">
        <f>AT2320+AT2333</f>
        <v>0</v>
      </c>
      <c r="AU2319" s="37">
        <f>AU2320+AU2333</f>
        <v>0</v>
      </c>
      <c r="AV2319" s="37">
        <f t="shared" si="7843"/>
        <v>732807.09999999998</v>
      </c>
      <c r="AW2319" s="37">
        <f t="shared" si="7844"/>
        <v>756747.29999999993</v>
      </c>
      <c r="AX2319" s="37">
        <f t="shared" si="7845"/>
        <v>756803.69999999995</v>
      </c>
      <c r="AY2319" s="37">
        <f>AY2320+AY2333</f>
        <v>0</v>
      </c>
      <c r="AZ2319" s="37">
        <f>AZ2320+AZ2333</f>
        <v>0</v>
      </c>
      <c r="BA2319" s="37">
        <f>BA2320+BA2333</f>
        <v>0</v>
      </c>
      <c r="BB2319" s="37">
        <f t="shared" si="7846"/>
        <v>732807.09999999998</v>
      </c>
      <c r="BC2319" s="37">
        <f t="shared" si="7847"/>
        <v>756747.29999999993</v>
      </c>
      <c r="BD2319" s="37">
        <f t="shared" si="7848"/>
        <v>756803.69999999995</v>
      </c>
      <c r="BE2319" s="37">
        <f>BE2320+BE2333</f>
        <v>0</v>
      </c>
      <c r="BF2319" s="37">
        <f>BF2320+BF2333</f>
        <v>0</v>
      </c>
      <c r="BG2319" s="37">
        <f>BG2320+BG2333</f>
        <v>0</v>
      </c>
      <c r="BH2319" s="37">
        <f t="shared" si="7849"/>
        <v>732807.09999999998</v>
      </c>
      <c r="BI2319" s="37">
        <f t="shared" si="7850"/>
        <v>756747.29999999993</v>
      </c>
      <c r="BJ2319" s="37">
        <f t="shared" si="7851"/>
        <v>756803.69999999995</v>
      </c>
      <c r="BK2319" s="37">
        <f>BK2320+BK2333</f>
        <v>0</v>
      </c>
      <c r="BL2319" s="37">
        <f>BL2320+BL2333</f>
        <v>0</v>
      </c>
      <c r="BM2319" s="37">
        <f>BM2320+BM2333</f>
        <v>0</v>
      </c>
      <c r="BN2319" s="37">
        <f t="shared" si="7852"/>
        <v>732807.09999999998</v>
      </c>
      <c r="BO2319" s="37">
        <f t="shared" si="7853"/>
        <v>756747.29999999993</v>
      </c>
      <c r="BP2319" s="37">
        <f t="shared" si="7854"/>
        <v>756803.69999999995</v>
      </c>
      <c r="BQ2319" s="37">
        <f>BQ2320+BQ2333</f>
        <v>0</v>
      </c>
      <c r="BR2319" s="37">
        <f>BR2320+BR2333</f>
        <v>0</v>
      </c>
      <c r="BS2319" s="31">
        <f t="shared" si="7855"/>
        <v>732807.09999999998</v>
      </c>
      <c r="BT2319" s="31">
        <f t="shared" si="7856"/>
        <v>756747.29999999993</v>
      </c>
      <c r="BU2319" s="31">
        <f t="shared" si="7857"/>
        <v>756803.69999999995</v>
      </c>
      <c r="BV2319" s="37">
        <f>BV2320+BV2333</f>
        <v>0</v>
      </c>
      <c r="BW2319" s="37">
        <f>BW2320+BW2333</f>
        <v>0</v>
      </c>
      <c r="BX2319" s="37">
        <f t="shared" si="7858"/>
        <v>732807.09999999998</v>
      </c>
      <c r="BY2319" s="37">
        <f t="shared" si="7859"/>
        <v>756747.29999999993</v>
      </c>
      <c r="BZ2319" s="37">
        <f t="shared" si="7860"/>
        <v>756803.69999999995</v>
      </c>
      <c r="CA2319" s="37">
        <f>CA2320+CA2333</f>
        <v>0</v>
      </c>
      <c r="CB2319" s="37">
        <f>CB2320+CB2333</f>
        <v>0</v>
      </c>
      <c r="CC2319" s="37">
        <f>CC2320+CC2333</f>
        <v>0</v>
      </c>
      <c r="CD2319" s="37">
        <f t="shared" si="7740"/>
        <v>732807.09999999998</v>
      </c>
      <c r="CE2319" s="37">
        <f t="shared" si="7741"/>
        <v>756747.29999999993</v>
      </c>
      <c r="CF2319" s="37">
        <f t="shared" si="7742"/>
        <v>756803.69999999995</v>
      </c>
      <c r="CG2319" s="37">
        <f>CG2320+CG2333</f>
        <v>0</v>
      </c>
      <c r="CH2319" s="24"/>
      <c r="CI2319" s="38"/>
      <c r="CK2319" s="33" t="s">
        <v>27</v>
      </c>
    </row>
    <row r="2320" ht="43.75">
      <c r="A2320" s="16" t="s">
        <v>1345</v>
      </c>
      <c r="B2320" s="17"/>
      <c r="C2320" s="16"/>
      <c r="D2320" s="16"/>
      <c r="E2320" s="39" t="s">
        <v>130</v>
      </c>
      <c r="F2320" s="31">
        <f>F2321+F2327</f>
        <v>366712.5</v>
      </c>
      <c r="G2320" s="31">
        <f>G2321+G2327</f>
        <v>377854.09999999992</v>
      </c>
      <c r="H2320" s="31">
        <f>H2321+H2327</f>
        <v>377854.09999999992</v>
      </c>
      <c r="I2320" s="31">
        <f>I2321+I2327</f>
        <v>0</v>
      </c>
      <c r="J2320" s="31">
        <f>J2321+J2327</f>
        <v>0</v>
      </c>
      <c r="K2320" s="31">
        <f>K2321+K2327</f>
        <v>0</v>
      </c>
      <c r="L2320" s="31">
        <f t="shared" si="7825"/>
        <v>366712.5</v>
      </c>
      <c r="M2320" s="31">
        <f t="shared" si="7826"/>
        <v>377854.09999999992</v>
      </c>
      <c r="N2320" s="31">
        <f t="shared" si="7827"/>
        <v>377854.09999999992</v>
      </c>
      <c r="O2320" s="31">
        <f>O2321+O2327</f>
        <v>0</v>
      </c>
      <c r="P2320" s="31">
        <f>P2321+P2327</f>
        <v>0</v>
      </c>
      <c r="Q2320" s="31">
        <f>Q2321+Q2327</f>
        <v>0</v>
      </c>
      <c r="R2320" s="31">
        <f t="shared" si="7828"/>
        <v>366712.5</v>
      </c>
      <c r="S2320" s="31">
        <f t="shared" si="7829"/>
        <v>377854.09999999992</v>
      </c>
      <c r="T2320" s="31">
        <f t="shared" si="7830"/>
        <v>377854.09999999992</v>
      </c>
      <c r="U2320" s="31">
        <f>U2321+U2327</f>
        <v>0</v>
      </c>
      <c r="V2320" s="31">
        <f>V2321+V2327</f>
        <v>0</v>
      </c>
      <c r="W2320" s="31">
        <f>W2321+W2327</f>
        <v>0</v>
      </c>
      <c r="X2320" s="31">
        <f t="shared" si="7831"/>
        <v>366712.5</v>
      </c>
      <c r="Y2320" s="31">
        <f t="shared" si="7832"/>
        <v>377854.09999999992</v>
      </c>
      <c r="Z2320" s="31">
        <f t="shared" si="7833"/>
        <v>377854.09999999992</v>
      </c>
      <c r="AA2320" s="31">
        <f>AA2321+AA2327</f>
        <v>0</v>
      </c>
      <c r="AB2320" s="31">
        <f>AB2321+AB2327</f>
        <v>0</v>
      </c>
      <c r="AC2320" s="31">
        <f>AC2321+AC2327</f>
        <v>0</v>
      </c>
      <c r="AD2320" s="31">
        <f t="shared" si="7834"/>
        <v>366712.5</v>
      </c>
      <c r="AE2320" s="31">
        <f t="shared" si="7835"/>
        <v>377854.09999999992</v>
      </c>
      <c r="AF2320" s="31">
        <f t="shared" si="7836"/>
        <v>377854.09999999992</v>
      </c>
      <c r="AG2320" s="31">
        <f>AG2321+AG2327</f>
        <v>0</v>
      </c>
      <c r="AH2320" s="31">
        <f>AH2321+AH2327</f>
        <v>0</v>
      </c>
      <c r="AI2320" s="31">
        <f>AI2321+AI2327</f>
        <v>0</v>
      </c>
      <c r="AJ2320" s="31">
        <f t="shared" si="7837"/>
        <v>366712.5</v>
      </c>
      <c r="AK2320" s="31">
        <f t="shared" si="7838"/>
        <v>377854.09999999992</v>
      </c>
      <c r="AL2320" s="31">
        <f t="shared" si="7839"/>
        <v>377854.09999999992</v>
      </c>
      <c r="AM2320" s="31">
        <f>AM2321+AM2327</f>
        <v>0</v>
      </c>
      <c r="AN2320" s="31">
        <f>AN2321+AN2327</f>
        <v>0</v>
      </c>
      <c r="AO2320" s="31">
        <f>AO2321+AO2327</f>
        <v>0</v>
      </c>
      <c r="AP2320" s="31">
        <f t="shared" si="7840"/>
        <v>366712.5</v>
      </c>
      <c r="AQ2320" s="31">
        <f t="shared" si="7841"/>
        <v>377854.09999999992</v>
      </c>
      <c r="AR2320" s="31">
        <f t="shared" si="7842"/>
        <v>377854.09999999992</v>
      </c>
      <c r="AS2320" s="31">
        <f>AS2321+AS2327</f>
        <v>0</v>
      </c>
      <c r="AT2320" s="31">
        <f>AT2321+AT2327</f>
        <v>0</v>
      </c>
      <c r="AU2320" s="31">
        <f>AU2321+AU2327</f>
        <v>0</v>
      </c>
      <c r="AV2320" s="31">
        <f t="shared" si="7843"/>
        <v>366712.5</v>
      </c>
      <c r="AW2320" s="31">
        <f t="shared" si="7844"/>
        <v>377854.09999999992</v>
      </c>
      <c r="AX2320" s="31">
        <f t="shared" si="7845"/>
        <v>377854.09999999992</v>
      </c>
      <c r="AY2320" s="31">
        <f>AY2321+AY2327</f>
        <v>0</v>
      </c>
      <c r="AZ2320" s="31">
        <f>AZ2321+AZ2327</f>
        <v>0</v>
      </c>
      <c r="BA2320" s="31">
        <f>BA2321+BA2327</f>
        <v>0</v>
      </c>
      <c r="BB2320" s="31">
        <f t="shared" si="7846"/>
        <v>366712.5</v>
      </c>
      <c r="BC2320" s="31">
        <f t="shared" si="7847"/>
        <v>377854.09999999992</v>
      </c>
      <c r="BD2320" s="31">
        <f t="shared" si="7848"/>
        <v>377854.09999999992</v>
      </c>
      <c r="BE2320" s="31">
        <f>BE2321+BE2327</f>
        <v>0</v>
      </c>
      <c r="BF2320" s="31">
        <f>BF2321+BF2327</f>
        <v>0</v>
      </c>
      <c r="BG2320" s="31">
        <f>BG2321+BG2327</f>
        <v>0</v>
      </c>
      <c r="BH2320" s="31">
        <f t="shared" si="7849"/>
        <v>366712.5</v>
      </c>
      <c r="BI2320" s="31">
        <f t="shared" si="7850"/>
        <v>377854.09999999992</v>
      </c>
      <c r="BJ2320" s="31">
        <f t="shared" si="7851"/>
        <v>377854.09999999992</v>
      </c>
      <c r="BK2320" s="31">
        <f>BK2321+BK2327</f>
        <v>0</v>
      </c>
      <c r="BL2320" s="31">
        <f>BL2321+BL2327</f>
        <v>0</v>
      </c>
      <c r="BM2320" s="31">
        <f>BM2321+BM2327</f>
        <v>0</v>
      </c>
      <c r="BN2320" s="31">
        <f t="shared" si="7852"/>
        <v>366712.5</v>
      </c>
      <c r="BO2320" s="31">
        <f t="shared" si="7853"/>
        <v>377854.09999999992</v>
      </c>
      <c r="BP2320" s="31">
        <f t="shared" si="7854"/>
        <v>377854.09999999992</v>
      </c>
      <c r="BQ2320" s="31">
        <f>BQ2321+BQ2327</f>
        <v>0</v>
      </c>
      <c r="BR2320" s="31">
        <f>BR2321+BR2327</f>
        <v>0</v>
      </c>
      <c r="BS2320" s="31">
        <f t="shared" si="7855"/>
        <v>366712.5</v>
      </c>
      <c r="BT2320" s="31">
        <f t="shared" si="7856"/>
        <v>377854.09999999992</v>
      </c>
      <c r="BU2320" s="31">
        <f t="shared" si="7857"/>
        <v>377854.09999999992</v>
      </c>
      <c r="BV2320" s="31">
        <f>BV2321+BV2327</f>
        <v>0</v>
      </c>
      <c r="BW2320" s="31">
        <f>BW2321+BW2327</f>
        <v>0</v>
      </c>
      <c r="BX2320" s="31">
        <f t="shared" si="7858"/>
        <v>366712.5</v>
      </c>
      <c r="BY2320" s="31">
        <f t="shared" si="7859"/>
        <v>377854.09999999992</v>
      </c>
      <c r="BZ2320" s="31">
        <f t="shared" si="7860"/>
        <v>377854.09999999992</v>
      </c>
      <c r="CA2320" s="31">
        <f>CA2321+CA2327</f>
        <v>0</v>
      </c>
      <c r="CB2320" s="31">
        <f>CB2321+CB2327</f>
        <v>0</v>
      </c>
      <c r="CC2320" s="31">
        <f>CC2321+CC2327</f>
        <v>0</v>
      </c>
      <c r="CD2320" s="31">
        <f t="shared" si="7740"/>
        <v>366712.5</v>
      </c>
      <c r="CE2320" s="31">
        <f t="shared" si="7741"/>
        <v>377854.09999999992</v>
      </c>
      <c r="CF2320" s="31">
        <f t="shared" si="7742"/>
        <v>377854.09999999992</v>
      </c>
      <c r="CG2320" s="31">
        <f>CG2321+CG2327</f>
        <v>0</v>
      </c>
      <c r="CH2320" s="24"/>
      <c r="CI2320" s="40"/>
      <c r="CL2320" s="1" t="s">
        <v>1346</v>
      </c>
      <c r="CO2320" s="1" t="s">
        <v>31</v>
      </c>
    </row>
    <row r="2321" ht="71.599999999999994">
      <c r="A2321" s="16" t="s">
        <v>1345</v>
      </c>
      <c r="B2321" s="17">
        <v>100</v>
      </c>
      <c r="C2321" s="16"/>
      <c r="D2321" s="16"/>
      <c r="E2321" s="39" t="s">
        <v>131</v>
      </c>
      <c r="F2321" s="31">
        <f>F2322</f>
        <v>307126.89999999997</v>
      </c>
      <c r="G2321" s="31">
        <f>G2322</f>
        <v>318281.29999999993</v>
      </c>
      <c r="H2321" s="31">
        <f>H2322</f>
        <v>318281.29999999993</v>
      </c>
      <c r="I2321" s="31">
        <f>I2322</f>
        <v>0</v>
      </c>
      <c r="J2321" s="31">
        <f>J2322</f>
        <v>0</v>
      </c>
      <c r="K2321" s="31">
        <f>K2322</f>
        <v>0</v>
      </c>
      <c r="L2321" s="31">
        <f t="shared" si="7825"/>
        <v>307126.89999999997</v>
      </c>
      <c r="M2321" s="31">
        <f t="shared" si="7826"/>
        <v>318281.29999999993</v>
      </c>
      <c r="N2321" s="31">
        <f t="shared" si="7827"/>
        <v>318281.29999999993</v>
      </c>
      <c r="O2321" s="31">
        <f>O2322</f>
        <v>0</v>
      </c>
      <c r="P2321" s="31">
        <f>P2322</f>
        <v>0</v>
      </c>
      <c r="Q2321" s="31">
        <f>Q2322</f>
        <v>0</v>
      </c>
      <c r="R2321" s="31">
        <f t="shared" si="7828"/>
        <v>307126.89999999997</v>
      </c>
      <c r="S2321" s="31">
        <f t="shared" si="7829"/>
        <v>318281.29999999993</v>
      </c>
      <c r="T2321" s="31">
        <f t="shared" si="7830"/>
        <v>318281.29999999993</v>
      </c>
      <c r="U2321" s="31">
        <f>U2322</f>
        <v>0</v>
      </c>
      <c r="V2321" s="31">
        <f>V2322</f>
        <v>0</v>
      </c>
      <c r="W2321" s="31">
        <f>W2322</f>
        <v>0</v>
      </c>
      <c r="X2321" s="31">
        <f t="shared" si="7831"/>
        <v>307126.89999999997</v>
      </c>
      <c r="Y2321" s="31">
        <f t="shared" si="7832"/>
        <v>318281.29999999993</v>
      </c>
      <c r="Z2321" s="31">
        <f t="shared" si="7833"/>
        <v>318281.29999999993</v>
      </c>
      <c r="AA2321" s="31">
        <f>AA2322</f>
        <v>0</v>
      </c>
      <c r="AB2321" s="31">
        <f>AB2322</f>
        <v>0</v>
      </c>
      <c r="AC2321" s="31">
        <f>AC2322</f>
        <v>0</v>
      </c>
      <c r="AD2321" s="31">
        <f t="shared" si="7834"/>
        <v>307126.89999999997</v>
      </c>
      <c r="AE2321" s="31">
        <f t="shared" si="7835"/>
        <v>318281.29999999993</v>
      </c>
      <c r="AF2321" s="31">
        <f t="shared" si="7836"/>
        <v>318281.29999999993</v>
      </c>
      <c r="AG2321" s="31">
        <f>AG2322</f>
        <v>0</v>
      </c>
      <c r="AH2321" s="31">
        <f>AH2322</f>
        <v>0</v>
      </c>
      <c r="AI2321" s="31">
        <f>AI2322</f>
        <v>0</v>
      </c>
      <c r="AJ2321" s="31">
        <f t="shared" si="7837"/>
        <v>307126.89999999997</v>
      </c>
      <c r="AK2321" s="31">
        <f t="shared" si="7838"/>
        <v>318281.29999999993</v>
      </c>
      <c r="AL2321" s="31">
        <f t="shared" si="7839"/>
        <v>318281.29999999993</v>
      </c>
      <c r="AM2321" s="31">
        <f>AM2322</f>
        <v>0</v>
      </c>
      <c r="AN2321" s="31">
        <f>AN2322</f>
        <v>0</v>
      </c>
      <c r="AO2321" s="31">
        <f>AO2322</f>
        <v>0</v>
      </c>
      <c r="AP2321" s="31">
        <f t="shared" si="7840"/>
        <v>307126.89999999997</v>
      </c>
      <c r="AQ2321" s="31">
        <f t="shared" si="7841"/>
        <v>318281.29999999993</v>
      </c>
      <c r="AR2321" s="31">
        <f t="shared" si="7842"/>
        <v>318281.29999999993</v>
      </c>
      <c r="AS2321" s="31">
        <f>AS2322</f>
        <v>0</v>
      </c>
      <c r="AT2321" s="31">
        <f>AT2322</f>
        <v>0</v>
      </c>
      <c r="AU2321" s="31">
        <f>AU2322</f>
        <v>0</v>
      </c>
      <c r="AV2321" s="31">
        <f t="shared" si="7843"/>
        <v>307126.89999999997</v>
      </c>
      <c r="AW2321" s="31">
        <f t="shared" si="7844"/>
        <v>318281.29999999993</v>
      </c>
      <c r="AX2321" s="31">
        <f t="shared" si="7845"/>
        <v>318281.29999999993</v>
      </c>
      <c r="AY2321" s="31">
        <f>AY2322</f>
        <v>0</v>
      </c>
      <c r="AZ2321" s="31">
        <f>AZ2322</f>
        <v>0</v>
      </c>
      <c r="BA2321" s="31">
        <f>BA2322</f>
        <v>0</v>
      </c>
      <c r="BB2321" s="31">
        <f t="shared" si="7846"/>
        <v>307126.89999999997</v>
      </c>
      <c r="BC2321" s="31">
        <f t="shared" si="7847"/>
        <v>318281.29999999993</v>
      </c>
      <c r="BD2321" s="31">
        <f t="shared" si="7848"/>
        <v>318281.29999999993</v>
      </c>
      <c r="BE2321" s="31">
        <f>BE2322</f>
        <v>0</v>
      </c>
      <c r="BF2321" s="31">
        <f>BF2322</f>
        <v>0</v>
      </c>
      <c r="BG2321" s="31">
        <f>BG2322</f>
        <v>0</v>
      </c>
      <c r="BH2321" s="31">
        <f t="shared" si="7849"/>
        <v>307126.89999999997</v>
      </c>
      <c r="BI2321" s="31">
        <f t="shared" si="7850"/>
        <v>318281.29999999993</v>
      </c>
      <c r="BJ2321" s="31">
        <f t="shared" si="7851"/>
        <v>318281.29999999993</v>
      </c>
      <c r="BK2321" s="31">
        <f>BK2322</f>
        <v>0</v>
      </c>
      <c r="BL2321" s="31">
        <f>BL2322</f>
        <v>0</v>
      </c>
      <c r="BM2321" s="31">
        <f>BM2322</f>
        <v>0</v>
      </c>
      <c r="BN2321" s="31">
        <f t="shared" si="7852"/>
        <v>307126.89999999997</v>
      </c>
      <c r="BO2321" s="31">
        <f t="shared" si="7853"/>
        <v>318281.29999999993</v>
      </c>
      <c r="BP2321" s="31">
        <f t="shared" si="7854"/>
        <v>318281.29999999993</v>
      </c>
      <c r="BQ2321" s="31">
        <f>BQ2322</f>
        <v>0</v>
      </c>
      <c r="BR2321" s="31">
        <f>BR2322</f>
        <v>0</v>
      </c>
      <c r="BS2321" s="31">
        <f t="shared" si="7855"/>
        <v>307126.89999999997</v>
      </c>
      <c r="BT2321" s="31">
        <f t="shared" si="7856"/>
        <v>318281.29999999993</v>
      </c>
      <c r="BU2321" s="31">
        <f t="shared" si="7857"/>
        <v>318281.29999999993</v>
      </c>
      <c r="BV2321" s="31">
        <f>BV2322</f>
        <v>0</v>
      </c>
      <c r="BW2321" s="31">
        <f>BW2322</f>
        <v>0</v>
      </c>
      <c r="BX2321" s="31">
        <f t="shared" si="7858"/>
        <v>307126.89999999997</v>
      </c>
      <c r="BY2321" s="31">
        <f t="shared" si="7859"/>
        <v>318281.29999999993</v>
      </c>
      <c r="BZ2321" s="31">
        <f t="shared" si="7860"/>
        <v>318281.29999999993</v>
      </c>
      <c r="CA2321" s="31">
        <f>CA2322</f>
        <v>0</v>
      </c>
      <c r="CB2321" s="31">
        <f>CB2322</f>
        <v>0</v>
      </c>
      <c r="CC2321" s="31">
        <f>CC2322</f>
        <v>0</v>
      </c>
      <c r="CD2321" s="31">
        <f t="shared" si="7740"/>
        <v>307126.89999999997</v>
      </c>
      <c r="CE2321" s="31">
        <f t="shared" si="7741"/>
        <v>318281.29999999993</v>
      </c>
      <c r="CF2321" s="31">
        <f t="shared" si="7742"/>
        <v>318281.29999999993</v>
      </c>
      <c r="CG2321" s="31">
        <f>CG2322</f>
        <v>0</v>
      </c>
      <c r="CH2321" s="24"/>
      <c r="CI2321" s="40"/>
      <c r="CM2321" s="1" t="s">
        <v>29</v>
      </c>
    </row>
    <row r="2322" ht="29.850000000000001">
      <c r="A2322" s="16" t="s">
        <v>1345</v>
      </c>
      <c r="B2322" s="17">
        <v>110</v>
      </c>
      <c r="C2322" s="16"/>
      <c r="D2322" s="16"/>
      <c r="E2322" s="39" t="s">
        <v>132</v>
      </c>
      <c r="F2322" s="31">
        <f>F2323+F2324+F2325+F2326</f>
        <v>307126.89999999997</v>
      </c>
      <c r="G2322" s="31">
        <f>G2323+G2324+G2325+G2326</f>
        <v>318281.29999999993</v>
      </c>
      <c r="H2322" s="31">
        <f>H2323+H2324+H2325+H2326</f>
        <v>318281.29999999993</v>
      </c>
      <c r="I2322" s="31">
        <f>I2323+I2324+I2325+I2326</f>
        <v>0</v>
      </c>
      <c r="J2322" s="31">
        <f>J2323+J2324+J2325+J2326</f>
        <v>0</v>
      </c>
      <c r="K2322" s="31">
        <f>K2323+K2324+K2325+K2326</f>
        <v>0</v>
      </c>
      <c r="L2322" s="31">
        <f t="shared" si="7825"/>
        <v>307126.89999999997</v>
      </c>
      <c r="M2322" s="31">
        <f t="shared" si="7826"/>
        <v>318281.29999999993</v>
      </c>
      <c r="N2322" s="31">
        <f t="shared" si="7827"/>
        <v>318281.29999999993</v>
      </c>
      <c r="O2322" s="31">
        <f>O2323+O2324+O2325+O2326</f>
        <v>0</v>
      </c>
      <c r="P2322" s="31">
        <f>P2323+P2324+P2325+P2326</f>
        <v>0</v>
      </c>
      <c r="Q2322" s="31">
        <f>Q2323+Q2324+Q2325+Q2326</f>
        <v>0</v>
      </c>
      <c r="R2322" s="31">
        <f t="shared" si="7828"/>
        <v>307126.89999999997</v>
      </c>
      <c r="S2322" s="31">
        <f t="shared" si="7829"/>
        <v>318281.29999999993</v>
      </c>
      <c r="T2322" s="31">
        <f t="shared" si="7830"/>
        <v>318281.29999999993</v>
      </c>
      <c r="U2322" s="31">
        <f>U2323+U2324+U2325+U2326</f>
        <v>0</v>
      </c>
      <c r="V2322" s="31">
        <f>V2323+V2324+V2325+V2326</f>
        <v>0</v>
      </c>
      <c r="W2322" s="31">
        <f>W2323+W2324+W2325+W2326</f>
        <v>0</v>
      </c>
      <c r="X2322" s="31">
        <f t="shared" si="7831"/>
        <v>307126.89999999997</v>
      </c>
      <c r="Y2322" s="31">
        <f t="shared" si="7832"/>
        <v>318281.29999999993</v>
      </c>
      <c r="Z2322" s="31">
        <f t="shared" si="7833"/>
        <v>318281.29999999993</v>
      </c>
      <c r="AA2322" s="31">
        <f>AA2323+AA2324+AA2325+AA2326</f>
        <v>0</v>
      </c>
      <c r="AB2322" s="31">
        <f>AB2323+AB2324+AB2325+AB2326</f>
        <v>0</v>
      </c>
      <c r="AC2322" s="31">
        <f>AC2323+AC2324+AC2325+AC2326</f>
        <v>0</v>
      </c>
      <c r="AD2322" s="31">
        <f t="shared" si="7834"/>
        <v>307126.89999999997</v>
      </c>
      <c r="AE2322" s="31">
        <f t="shared" si="7835"/>
        <v>318281.29999999993</v>
      </c>
      <c r="AF2322" s="31">
        <f t="shared" si="7836"/>
        <v>318281.29999999993</v>
      </c>
      <c r="AG2322" s="31">
        <f>AG2323+AG2324+AG2325+AG2326</f>
        <v>0</v>
      </c>
      <c r="AH2322" s="31">
        <f>AH2323+AH2324+AH2325+AH2326</f>
        <v>0</v>
      </c>
      <c r="AI2322" s="31">
        <f>AI2323+AI2324+AI2325+AI2326</f>
        <v>0</v>
      </c>
      <c r="AJ2322" s="31">
        <f t="shared" si="7837"/>
        <v>307126.89999999997</v>
      </c>
      <c r="AK2322" s="31">
        <f t="shared" si="7838"/>
        <v>318281.29999999993</v>
      </c>
      <c r="AL2322" s="31">
        <f t="shared" si="7839"/>
        <v>318281.29999999993</v>
      </c>
      <c r="AM2322" s="31">
        <f>AM2323+AM2324+AM2325+AM2326</f>
        <v>0</v>
      </c>
      <c r="AN2322" s="31">
        <f>AN2323+AN2324+AN2325+AN2326</f>
        <v>0</v>
      </c>
      <c r="AO2322" s="31">
        <f>AO2323+AO2324+AO2325+AO2326</f>
        <v>0</v>
      </c>
      <c r="AP2322" s="31">
        <f t="shared" si="7840"/>
        <v>307126.89999999997</v>
      </c>
      <c r="AQ2322" s="31">
        <f t="shared" si="7841"/>
        <v>318281.29999999993</v>
      </c>
      <c r="AR2322" s="31">
        <f t="shared" si="7842"/>
        <v>318281.29999999993</v>
      </c>
      <c r="AS2322" s="31">
        <f>AS2323+AS2324+AS2325+AS2326</f>
        <v>0</v>
      </c>
      <c r="AT2322" s="31">
        <f>AT2323+AT2324+AT2325+AT2326</f>
        <v>0</v>
      </c>
      <c r="AU2322" s="31">
        <f>AU2323+AU2324+AU2325+AU2326</f>
        <v>0</v>
      </c>
      <c r="AV2322" s="31">
        <f t="shared" si="7843"/>
        <v>307126.89999999997</v>
      </c>
      <c r="AW2322" s="31">
        <f t="shared" si="7844"/>
        <v>318281.29999999993</v>
      </c>
      <c r="AX2322" s="31">
        <f t="shared" si="7845"/>
        <v>318281.29999999993</v>
      </c>
      <c r="AY2322" s="31">
        <f>AY2323+AY2324+AY2325+AY2326</f>
        <v>0</v>
      </c>
      <c r="AZ2322" s="31">
        <f>AZ2323+AZ2324+AZ2325+AZ2326</f>
        <v>0</v>
      </c>
      <c r="BA2322" s="31">
        <f>BA2323+BA2324+BA2325+BA2326</f>
        <v>0</v>
      </c>
      <c r="BB2322" s="31">
        <f t="shared" si="7846"/>
        <v>307126.89999999997</v>
      </c>
      <c r="BC2322" s="31">
        <f t="shared" si="7847"/>
        <v>318281.29999999993</v>
      </c>
      <c r="BD2322" s="31">
        <f t="shared" si="7848"/>
        <v>318281.29999999993</v>
      </c>
      <c r="BE2322" s="31">
        <f>BE2323+BE2324+BE2325+BE2326</f>
        <v>0</v>
      </c>
      <c r="BF2322" s="31">
        <f>BF2323+BF2324+BF2325+BF2326</f>
        <v>0</v>
      </c>
      <c r="BG2322" s="31">
        <f>BG2323+BG2324+BG2325+BG2326</f>
        <v>0</v>
      </c>
      <c r="BH2322" s="31">
        <f t="shared" si="7849"/>
        <v>307126.89999999997</v>
      </c>
      <c r="BI2322" s="31">
        <f t="shared" si="7850"/>
        <v>318281.29999999993</v>
      </c>
      <c r="BJ2322" s="31">
        <f t="shared" si="7851"/>
        <v>318281.29999999993</v>
      </c>
      <c r="BK2322" s="31">
        <f>BK2323+BK2324+BK2325+BK2326</f>
        <v>0</v>
      </c>
      <c r="BL2322" s="31">
        <f>BL2323+BL2324+BL2325+BL2326</f>
        <v>0</v>
      </c>
      <c r="BM2322" s="31">
        <f>BM2323+BM2324+BM2325+BM2326</f>
        <v>0</v>
      </c>
      <c r="BN2322" s="31">
        <f t="shared" si="7852"/>
        <v>307126.89999999997</v>
      </c>
      <c r="BO2322" s="31">
        <f t="shared" si="7853"/>
        <v>318281.29999999993</v>
      </c>
      <c r="BP2322" s="31">
        <f t="shared" si="7854"/>
        <v>318281.29999999993</v>
      </c>
      <c r="BQ2322" s="31">
        <f>BQ2323+BQ2324+BQ2325+BQ2326</f>
        <v>0</v>
      </c>
      <c r="BR2322" s="31">
        <f>BR2323+BR2324+BR2325+BR2326</f>
        <v>0</v>
      </c>
      <c r="BS2322" s="31">
        <f t="shared" si="7855"/>
        <v>307126.89999999997</v>
      </c>
      <c r="BT2322" s="31">
        <f t="shared" si="7856"/>
        <v>318281.29999999993</v>
      </c>
      <c r="BU2322" s="31">
        <f t="shared" si="7857"/>
        <v>318281.29999999993</v>
      </c>
      <c r="BV2322" s="31">
        <f>BV2323+BV2324+BV2325+BV2326</f>
        <v>0</v>
      </c>
      <c r="BW2322" s="31">
        <f>BW2323+BW2324+BW2325+BW2326</f>
        <v>0</v>
      </c>
      <c r="BX2322" s="31">
        <f t="shared" si="7858"/>
        <v>307126.89999999997</v>
      </c>
      <c r="BY2322" s="31">
        <f t="shared" si="7859"/>
        <v>318281.29999999993</v>
      </c>
      <c r="BZ2322" s="31">
        <f t="shared" si="7860"/>
        <v>318281.29999999993</v>
      </c>
      <c r="CA2322" s="31">
        <f>CA2323+CA2324+CA2325+CA2326</f>
        <v>0</v>
      </c>
      <c r="CB2322" s="31">
        <f>CB2323+CB2324+CB2325+CB2326</f>
        <v>0</v>
      </c>
      <c r="CC2322" s="31">
        <f>CC2323+CC2324+CC2325+CC2326</f>
        <v>0</v>
      </c>
      <c r="CD2322" s="31">
        <f t="shared" si="7740"/>
        <v>307126.89999999997</v>
      </c>
      <c r="CE2322" s="31">
        <f t="shared" si="7741"/>
        <v>318281.29999999993</v>
      </c>
      <c r="CF2322" s="31">
        <f t="shared" si="7742"/>
        <v>318281.29999999993</v>
      </c>
      <c r="CG2322" s="31">
        <f>CG2323+CG2324+CG2325+CG2326</f>
        <v>0</v>
      </c>
      <c r="CH2322" s="24"/>
      <c r="CI2322" s="40"/>
      <c r="CN2322" s="1" t="s">
        <v>30</v>
      </c>
    </row>
    <row r="2323" ht="15">
      <c r="A2323" s="16" t="s">
        <v>1345</v>
      </c>
      <c r="B2323" s="17">
        <v>110</v>
      </c>
      <c r="C2323" s="16" t="s">
        <v>42</v>
      </c>
      <c r="D2323" s="16" t="s">
        <v>43</v>
      </c>
      <c r="E2323" s="39" t="s">
        <v>44</v>
      </c>
      <c r="F2323" s="31">
        <f>122725.8-3245.8</f>
        <v>119480</v>
      </c>
      <c r="G2323" s="31">
        <f>127183.4-3363.7</f>
        <v>123819.7</v>
      </c>
      <c r="H2323" s="31">
        <f>127183.4-3363.7</f>
        <v>123819.7</v>
      </c>
      <c r="I2323" s="31"/>
      <c r="J2323" s="31"/>
      <c r="K2323" s="31"/>
      <c r="L2323" s="31">
        <f t="shared" si="7825"/>
        <v>119480</v>
      </c>
      <c r="M2323" s="31">
        <f t="shared" si="7826"/>
        <v>123819.7</v>
      </c>
      <c r="N2323" s="31">
        <f t="shared" si="7827"/>
        <v>123819.7</v>
      </c>
      <c r="O2323" s="31"/>
      <c r="P2323" s="31"/>
      <c r="Q2323" s="31"/>
      <c r="R2323" s="31">
        <f t="shared" si="7828"/>
        <v>119480</v>
      </c>
      <c r="S2323" s="31">
        <f t="shared" si="7829"/>
        <v>123819.7</v>
      </c>
      <c r="T2323" s="31">
        <f t="shared" si="7830"/>
        <v>123819.7</v>
      </c>
      <c r="U2323" s="31"/>
      <c r="V2323" s="31"/>
      <c r="W2323" s="31"/>
      <c r="X2323" s="31">
        <f t="shared" si="7831"/>
        <v>119480</v>
      </c>
      <c r="Y2323" s="31">
        <f t="shared" si="7832"/>
        <v>123819.7</v>
      </c>
      <c r="Z2323" s="31">
        <f t="shared" si="7833"/>
        <v>123819.7</v>
      </c>
      <c r="AA2323" s="31"/>
      <c r="AB2323" s="31"/>
      <c r="AC2323" s="31"/>
      <c r="AD2323" s="31">
        <f t="shared" si="7834"/>
        <v>119480</v>
      </c>
      <c r="AE2323" s="31">
        <f t="shared" si="7835"/>
        <v>123819.7</v>
      </c>
      <c r="AF2323" s="31">
        <f t="shared" si="7836"/>
        <v>123819.7</v>
      </c>
      <c r="AG2323" s="31"/>
      <c r="AH2323" s="31"/>
      <c r="AI2323" s="31"/>
      <c r="AJ2323" s="31">
        <f t="shared" si="7837"/>
        <v>119480</v>
      </c>
      <c r="AK2323" s="31">
        <f t="shared" si="7838"/>
        <v>123819.7</v>
      </c>
      <c r="AL2323" s="31">
        <f t="shared" si="7839"/>
        <v>123819.7</v>
      </c>
      <c r="AM2323" s="31"/>
      <c r="AN2323" s="31"/>
      <c r="AO2323" s="31"/>
      <c r="AP2323" s="31">
        <f t="shared" si="7840"/>
        <v>119480</v>
      </c>
      <c r="AQ2323" s="31">
        <f t="shared" si="7841"/>
        <v>123819.7</v>
      </c>
      <c r="AR2323" s="31">
        <f t="shared" si="7842"/>
        <v>123819.7</v>
      </c>
      <c r="AS2323" s="31"/>
      <c r="AT2323" s="31"/>
      <c r="AU2323" s="31"/>
      <c r="AV2323" s="31">
        <f t="shared" si="7843"/>
        <v>119480</v>
      </c>
      <c r="AW2323" s="31">
        <f t="shared" si="7844"/>
        <v>123819.7</v>
      </c>
      <c r="AX2323" s="31">
        <f t="shared" si="7845"/>
        <v>123819.7</v>
      </c>
      <c r="AY2323" s="31"/>
      <c r="AZ2323" s="31"/>
      <c r="BA2323" s="31"/>
      <c r="BB2323" s="31">
        <f t="shared" si="7846"/>
        <v>119480</v>
      </c>
      <c r="BC2323" s="31">
        <f t="shared" si="7847"/>
        <v>123819.7</v>
      </c>
      <c r="BD2323" s="31">
        <f t="shared" si="7848"/>
        <v>123819.7</v>
      </c>
      <c r="BE2323" s="31"/>
      <c r="BF2323" s="31"/>
      <c r="BG2323" s="31"/>
      <c r="BH2323" s="31">
        <f t="shared" si="7849"/>
        <v>119480</v>
      </c>
      <c r="BI2323" s="31">
        <f t="shared" si="7850"/>
        <v>123819.7</v>
      </c>
      <c r="BJ2323" s="31">
        <f t="shared" si="7851"/>
        <v>123819.7</v>
      </c>
      <c r="BK2323" s="31"/>
      <c r="BL2323" s="31"/>
      <c r="BM2323" s="31"/>
      <c r="BN2323" s="31">
        <f t="shared" si="7852"/>
        <v>119480</v>
      </c>
      <c r="BO2323" s="31">
        <f t="shared" si="7853"/>
        <v>123819.7</v>
      </c>
      <c r="BP2323" s="31">
        <f t="shared" si="7854"/>
        <v>123819.7</v>
      </c>
      <c r="BQ2323" s="31"/>
      <c r="BR2323" s="31"/>
      <c r="BS2323" s="31">
        <f t="shared" si="7855"/>
        <v>119480</v>
      </c>
      <c r="BT2323" s="31">
        <f t="shared" si="7856"/>
        <v>123819.7</v>
      </c>
      <c r="BU2323" s="31">
        <f t="shared" si="7857"/>
        <v>123819.7</v>
      </c>
      <c r="BV2323" s="31"/>
      <c r="BW2323" s="31"/>
      <c r="BX2323" s="31">
        <f t="shared" si="7858"/>
        <v>119480</v>
      </c>
      <c r="BY2323" s="31">
        <f t="shared" si="7859"/>
        <v>123819.7</v>
      </c>
      <c r="BZ2323" s="31">
        <f t="shared" si="7860"/>
        <v>123819.7</v>
      </c>
      <c r="CA2323" s="31"/>
      <c r="CB2323" s="31"/>
      <c r="CC2323" s="31"/>
      <c r="CD2323" s="31">
        <f t="shared" si="7740"/>
        <v>119480</v>
      </c>
      <c r="CE2323" s="31">
        <f t="shared" si="7741"/>
        <v>123819.7</v>
      </c>
      <c r="CF2323" s="31">
        <f t="shared" si="7742"/>
        <v>123819.7</v>
      </c>
      <c r="CG2323" s="31"/>
      <c r="CH2323" s="24"/>
      <c r="CI2323" s="40"/>
    </row>
    <row r="2324" ht="15">
      <c r="A2324" s="16" t="s">
        <v>1345</v>
      </c>
      <c r="B2324" s="17">
        <v>110</v>
      </c>
      <c r="C2324" s="16" t="s">
        <v>47</v>
      </c>
      <c r="D2324" s="16" t="s">
        <v>105</v>
      </c>
      <c r="E2324" s="39" t="s">
        <v>106</v>
      </c>
      <c r="F2324" s="31">
        <f>44533.1-1340.8</f>
        <v>43192.299999999996</v>
      </c>
      <c r="G2324" s="31">
        <f>46150.1-1389.5</f>
        <v>44760.599999999999</v>
      </c>
      <c r="H2324" s="31">
        <f>46150.1-1389.5</f>
        <v>44760.599999999999</v>
      </c>
      <c r="I2324" s="31"/>
      <c r="J2324" s="31"/>
      <c r="K2324" s="31"/>
      <c r="L2324" s="31">
        <f t="shared" si="7825"/>
        <v>43192.299999999996</v>
      </c>
      <c r="M2324" s="31">
        <f t="shared" si="7826"/>
        <v>44760.599999999999</v>
      </c>
      <c r="N2324" s="31">
        <f t="shared" si="7827"/>
        <v>44760.599999999999</v>
      </c>
      <c r="O2324" s="31"/>
      <c r="P2324" s="31"/>
      <c r="Q2324" s="31"/>
      <c r="R2324" s="31">
        <f t="shared" si="7828"/>
        <v>43192.299999999996</v>
      </c>
      <c r="S2324" s="31">
        <f t="shared" si="7829"/>
        <v>44760.599999999999</v>
      </c>
      <c r="T2324" s="31">
        <f t="shared" si="7830"/>
        <v>44760.599999999999</v>
      </c>
      <c r="U2324" s="31"/>
      <c r="V2324" s="31"/>
      <c r="W2324" s="31"/>
      <c r="X2324" s="31">
        <f t="shared" si="7831"/>
        <v>43192.299999999996</v>
      </c>
      <c r="Y2324" s="31">
        <f t="shared" si="7832"/>
        <v>44760.599999999999</v>
      </c>
      <c r="Z2324" s="31">
        <f t="shared" si="7833"/>
        <v>44760.599999999999</v>
      </c>
      <c r="AA2324" s="31"/>
      <c r="AB2324" s="31"/>
      <c r="AC2324" s="31"/>
      <c r="AD2324" s="31">
        <f t="shared" si="7834"/>
        <v>43192.299999999996</v>
      </c>
      <c r="AE2324" s="31">
        <f t="shared" si="7835"/>
        <v>44760.599999999999</v>
      </c>
      <c r="AF2324" s="31">
        <f t="shared" si="7836"/>
        <v>44760.599999999999</v>
      </c>
      <c r="AG2324" s="31"/>
      <c r="AH2324" s="31"/>
      <c r="AI2324" s="31"/>
      <c r="AJ2324" s="31">
        <f t="shared" si="7837"/>
        <v>43192.299999999996</v>
      </c>
      <c r="AK2324" s="31">
        <f t="shared" si="7838"/>
        <v>44760.599999999999</v>
      </c>
      <c r="AL2324" s="31">
        <f t="shared" si="7839"/>
        <v>44760.599999999999</v>
      </c>
      <c r="AM2324" s="31"/>
      <c r="AN2324" s="31"/>
      <c r="AO2324" s="31"/>
      <c r="AP2324" s="31">
        <f t="shared" si="7840"/>
        <v>43192.299999999996</v>
      </c>
      <c r="AQ2324" s="31">
        <f t="shared" si="7841"/>
        <v>44760.599999999999</v>
      </c>
      <c r="AR2324" s="31">
        <f t="shared" si="7842"/>
        <v>44760.599999999999</v>
      </c>
      <c r="AS2324" s="31"/>
      <c r="AT2324" s="31"/>
      <c r="AU2324" s="31"/>
      <c r="AV2324" s="31">
        <f t="shared" si="7843"/>
        <v>43192.299999999996</v>
      </c>
      <c r="AW2324" s="31">
        <f t="shared" si="7844"/>
        <v>44760.599999999999</v>
      </c>
      <c r="AX2324" s="31">
        <f t="shared" si="7845"/>
        <v>44760.599999999999</v>
      </c>
      <c r="AY2324" s="31"/>
      <c r="AZ2324" s="31"/>
      <c r="BA2324" s="31"/>
      <c r="BB2324" s="31">
        <f t="shared" si="7846"/>
        <v>43192.299999999996</v>
      </c>
      <c r="BC2324" s="31">
        <f t="shared" si="7847"/>
        <v>44760.599999999999</v>
      </c>
      <c r="BD2324" s="31">
        <f t="shared" si="7848"/>
        <v>44760.599999999999</v>
      </c>
      <c r="BE2324" s="31"/>
      <c r="BF2324" s="31"/>
      <c r="BG2324" s="31"/>
      <c r="BH2324" s="31">
        <f t="shared" si="7849"/>
        <v>43192.299999999996</v>
      </c>
      <c r="BI2324" s="31">
        <f t="shared" si="7850"/>
        <v>44760.599999999999</v>
      </c>
      <c r="BJ2324" s="31">
        <f t="shared" si="7851"/>
        <v>44760.599999999999</v>
      </c>
      <c r="BK2324" s="31"/>
      <c r="BL2324" s="31"/>
      <c r="BM2324" s="31"/>
      <c r="BN2324" s="31">
        <f t="shared" si="7852"/>
        <v>43192.299999999996</v>
      </c>
      <c r="BO2324" s="31">
        <f t="shared" si="7853"/>
        <v>44760.599999999999</v>
      </c>
      <c r="BP2324" s="31">
        <f t="shared" si="7854"/>
        <v>44760.599999999999</v>
      </c>
      <c r="BQ2324" s="31"/>
      <c r="BR2324" s="31"/>
      <c r="BS2324" s="31">
        <f t="shared" si="7855"/>
        <v>43192.299999999996</v>
      </c>
      <c r="BT2324" s="31">
        <f t="shared" si="7856"/>
        <v>44760.599999999999</v>
      </c>
      <c r="BU2324" s="31">
        <f t="shared" si="7857"/>
        <v>44760.599999999999</v>
      </c>
      <c r="BV2324" s="31"/>
      <c r="BW2324" s="31"/>
      <c r="BX2324" s="31">
        <f t="shared" si="7858"/>
        <v>43192.299999999996</v>
      </c>
      <c r="BY2324" s="31">
        <f t="shared" si="7859"/>
        <v>44760.599999999999</v>
      </c>
      <c r="BZ2324" s="31">
        <f t="shared" si="7860"/>
        <v>44760.599999999999</v>
      </c>
      <c r="CA2324" s="31"/>
      <c r="CB2324" s="31"/>
      <c r="CC2324" s="31"/>
      <c r="CD2324" s="31">
        <f t="shared" si="7740"/>
        <v>43192.299999999996</v>
      </c>
      <c r="CE2324" s="31">
        <f t="shared" si="7741"/>
        <v>44760.599999999999</v>
      </c>
      <c r="CF2324" s="31">
        <f t="shared" si="7742"/>
        <v>44760.599999999999</v>
      </c>
      <c r="CG2324" s="31"/>
      <c r="CH2324" s="24"/>
      <c r="CI2324" s="40"/>
    </row>
    <row r="2325" ht="29.850000000000001">
      <c r="A2325" s="16" t="s">
        <v>1345</v>
      </c>
      <c r="B2325" s="17">
        <v>110</v>
      </c>
      <c r="C2325" s="16" t="s">
        <v>49</v>
      </c>
      <c r="D2325" s="16" t="s">
        <v>395</v>
      </c>
      <c r="E2325" s="39" t="s">
        <v>1347</v>
      </c>
      <c r="F2325" s="31">
        <f>94631-1609.1</f>
        <v>93021.899999999994</v>
      </c>
      <c r="G2325" s="31">
        <f>98067.9-1667.5</f>
        <v>96400.399999999994</v>
      </c>
      <c r="H2325" s="31">
        <f>98067.9-1667.5</f>
        <v>96400.399999999994</v>
      </c>
      <c r="I2325" s="31"/>
      <c r="J2325" s="31"/>
      <c r="K2325" s="31"/>
      <c r="L2325" s="31">
        <f t="shared" si="7825"/>
        <v>93021.899999999994</v>
      </c>
      <c r="M2325" s="31">
        <f t="shared" si="7826"/>
        <v>96400.399999999994</v>
      </c>
      <c r="N2325" s="31">
        <f t="shared" si="7827"/>
        <v>96400.399999999994</v>
      </c>
      <c r="O2325" s="31"/>
      <c r="P2325" s="31"/>
      <c r="Q2325" s="31"/>
      <c r="R2325" s="31">
        <f t="shared" si="7828"/>
        <v>93021.899999999994</v>
      </c>
      <c r="S2325" s="31">
        <f t="shared" si="7829"/>
        <v>96400.399999999994</v>
      </c>
      <c r="T2325" s="31">
        <f t="shared" si="7830"/>
        <v>96400.399999999994</v>
      </c>
      <c r="U2325" s="31"/>
      <c r="V2325" s="31"/>
      <c r="W2325" s="31"/>
      <c r="X2325" s="31">
        <f t="shared" si="7831"/>
        <v>93021.899999999994</v>
      </c>
      <c r="Y2325" s="31">
        <f t="shared" si="7832"/>
        <v>96400.399999999994</v>
      </c>
      <c r="Z2325" s="31">
        <f t="shared" si="7833"/>
        <v>96400.399999999994</v>
      </c>
      <c r="AA2325" s="31"/>
      <c r="AB2325" s="31"/>
      <c r="AC2325" s="31"/>
      <c r="AD2325" s="31">
        <f t="shared" si="7834"/>
        <v>93021.899999999994</v>
      </c>
      <c r="AE2325" s="31">
        <f t="shared" si="7835"/>
        <v>96400.399999999994</v>
      </c>
      <c r="AF2325" s="31">
        <f t="shared" si="7836"/>
        <v>96400.399999999994</v>
      </c>
      <c r="AG2325" s="31"/>
      <c r="AH2325" s="31"/>
      <c r="AI2325" s="31"/>
      <c r="AJ2325" s="31">
        <f t="shared" si="7837"/>
        <v>93021.899999999994</v>
      </c>
      <c r="AK2325" s="31">
        <f t="shared" si="7838"/>
        <v>96400.399999999994</v>
      </c>
      <c r="AL2325" s="31">
        <f t="shared" si="7839"/>
        <v>96400.399999999994</v>
      </c>
      <c r="AM2325" s="31"/>
      <c r="AN2325" s="31"/>
      <c r="AO2325" s="31"/>
      <c r="AP2325" s="31">
        <f t="shared" si="7840"/>
        <v>93021.899999999994</v>
      </c>
      <c r="AQ2325" s="31">
        <f t="shared" si="7841"/>
        <v>96400.399999999994</v>
      </c>
      <c r="AR2325" s="31">
        <f t="shared" si="7842"/>
        <v>96400.399999999994</v>
      </c>
      <c r="AS2325" s="31"/>
      <c r="AT2325" s="31"/>
      <c r="AU2325" s="31"/>
      <c r="AV2325" s="31">
        <f t="shared" si="7843"/>
        <v>93021.899999999994</v>
      </c>
      <c r="AW2325" s="31">
        <f t="shared" si="7844"/>
        <v>96400.399999999994</v>
      </c>
      <c r="AX2325" s="31">
        <f t="shared" si="7845"/>
        <v>96400.399999999994</v>
      </c>
      <c r="AY2325" s="31"/>
      <c r="AZ2325" s="31"/>
      <c r="BA2325" s="31"/>
      <c r="BB2325" s="31">
        <f t="shared" si="7846"/>
        <v>93021.899999999994</v>
      </c>
      <c r="BC2325" s="31">
        <f t="shared" si="7847"/>
        <v>96400.399999999994</v>
      </c>
      <c r="BD2325" s="31">
        <f t="shared" si="7848"/>
        <v>96400.399999999994</v>
      </c>
      <c r="BE2325" s="31"/>
      <c r="BF2325" s="31"/>
      <c r="BG2325" s="31"/>
      <c r="BH2325" s="31">
        <f t="shared" si="7849"/>
        <v>93021.899999999994</v>
      </c>
      <c r="BI2325" s="31">
        <f t="shared" si="7850"/>
        <v>96400.399999999994</v>
      </c>
      <c r="BJ2325" s="31">
        <f t="shared" si="7851"/>
        <v>96400.399999999994</v>
      </c>
      <c r="BK2325" s="31"/>
      <c r="BL2325" s="31"/>
      <c r="BM2325" s="31"/>
      <c r="BN2325" s="31">
        <f t="shared" si="7852"/>
        <v>93021.899999999994</v>
      </c>
      <c r="BO2325" s="31">
        <f t="shared" si="7853"/>
        <v>96400.399999999994</v>
      </c>
      <c r="BP2325" s="31">
        <f t="shared" si="7854"/>
        <v>96400.399999999994</v>
      </c>
      <c r="BQ2325" s="31"/>
      <c r="BR2325" s="31"/>
      <c r="BS2325" s="31">
        <f t="shared" si="7855"/>
        <v>93021.899999999994</v>
      </c>
      <c r="BT2325" s="31">
        <f t="shared" si="7856"/>
        <v>96400.399999999994</v>
      </c>
      <c r="BU2325" s="31">
        <f t="shared" si="7857"/>
        <v>96400.399999999994</v>
      </c>
      <c r="BV2325" s="31"/>
      <c r="BW2325" s="31"/>
      <c r="BX2325" s="31">
        <f t="shared" si="7858"/>
        <v>93021.899999999994</v>
      </c>
      <c r="BY2325" s="31">
        <f t="shared" si="7859"/>
        <v>96400.399999999994</v>
      </c>
      <c r="BZ2325" s="31">
        <f t="shared" si="7860"/>
        <v>96400.399999999994</v>
      </c>
      <c r="CA2325" s="31"/>
      <c r="CB2325" s="31"/>
      <c r="CC2325" s="31"/>
      <c r="CD2325" s="31">
        <f t="shared" si="7740"/>
        <v>93021.899999999994</v>
      </c>
      <c r="CE2325" s="31">
        <f t="shared" si="7741"/>
        <v>96400.399999999994</v>
      </c>
      <c r="CF2325" s="31">
        <f t="shared" si="7742"/>
        <v>96400.399999999994</v>
      </c>
      <c r="CG2325" s="31"/>
      <c r="CH2325" s="24"/>
      <c r="CI2325" s="40"/>
    </row>
    <row r="2326" ht="29.850000000000001">
      <c r="A2326" s="16" t="s">
        <v>1345</v>
      </c>
      <c r="B2326" s="17">
        <v>110</v>
      </c>
      <c r="C2326" s="16" t="s">
        <v>278</v>
      </c>
      <c r="D2326" s="16" t="s">
        <v>66</v>
      </c>
      <c r="E2326" s="39" t="s">
        <v>1348</v>
      </c>
      <c r="F2326" s="31">
        <f>53358.6-1925.9</f>
        <v>51432.699999999997</v>
      </c>
      <c r="G2326" s="31">
        <f>55296.5-1995.9</f>
        <v>53300.599999999999</v>
      </c>
      <c r="H2326" s="31">
        <f>55296.5-1995.9</f>
        <v>53300.599999999999</v>
      </c>
      <c r="I2326" s="31"/>
      <c r="J2326" s="31"/>
      <c r="K2326" s="31"/>
      <c r="L2326" s="31">
        <f t="shared" si="7825"/>
        <v>51432.699999999997</v>
      </c>
      <c r="M2326" s="31">
        <f t="shared" si="7826"/>
        <v>53300.599999999999</v>
      </c>
      <c r="N2326" s="31">
        <f t="shared" si="7827"/>
        <v>53300.599999999999</v>
      </c>
      <c r="O2326" s="31"/>
      <c r="P2326" s="31"/>
      <c r="Q2326" s="31"/>
      <c r="R2326" s="31">
        <f t="shared" si="7828"/>
        <v>51432.699999999997</v>
      </c>
      <c r="S2326" s="31">
        <f t="shared" si="7829"/>
        <v>53300.599999999999</v>
      </c>
      <c r="T2326" s="31">
        <f t="shared" si="7830"/>
        <v>53300.599999999999</v>
      </c>
      <c r="U2326" s="31"/>
      <c r="V2326" s="31"/>
      <c r="W2326" s="31"/>
      <c r="X2326" s="31">
        <f t="shared" si="7831"/>
        <v>51432.699999999997</v>
      </c>
      <c r="Y2326" s="31">
        <f t="shared" si="7832"/>
        <v>53300.599999999999</v>
      </c>
      <c r="Z2326" s="31">
        <f t="shared" si="7833"/>
        <v>53300.599999999999</v>
      </c>
      <c r="AA2326" s="31"/>
      <c r="AB2326" s="31"/>
      <c r="AC2326" s="31"/>
      <c r="AD2326" s="31">
        <f t="shared" si="7834"/>
        <v>51432.699999999997</v>
      </c>
      <c r="AE2326" s="31">
        <f t="shared" si="7835"/>
        <v>53300.599999999999</v>
      </c>
      <c r="AF2326" s="31">
        <f t="shared" si="7836"/>
        <v>53300.599999999999</v>
      </c>
      <c r="AG2326" s="31"/>
      <c r="AH2326" s="31"/>
      <c r="AI2326" s="31"/>
      <c r="AJ2326" s="31">
        <f t="shared" si="7837"/>
        <v>51432.699999999997</v>
      </c>
      <c r="AK2326" s="31">
        <f t="shared" si="7838"/>
        <v>53300.599999999999</v>
      </c>
      <c r="AL2326" s="31">
        <f t="shared" si="7839"/>
        <v>53300.599999999999</v>
      </c>
      <c r="AM2326" s="31"/>
      <c r="AN2326" s="31"/>
      <c r="AO2326" s="31"/>
      <c r="AP2326" s="31">
        <f t="shared" si="7840"/>
        <v>51432.699999999997</v>
      </c>
      <c r="AQ2326" s="31">
        <f t="shared" si="7841"/>
        <v>53300.599999999999</v>
      </c>
      <c r="AR2326" s="31">
        <f t="shared" si="7842"/>
        <v>53300.599999999999</v>
      </c>
      <c r="AS2326" s="31"/>
      <c r="AT2326" s="31"/>
      <c r="AU2326" s="31"/>
      <c r="AV2326" s="31">
        <f t="shared" si="7843"/>
        <v>51432.699999999997</v>
      </c>
      <c r="AW2326" s="31">
        <f t="shared" si="7844"/>
        <v>53300.599999999999</v>
      </c>
      <c r="AX2326" s="31">
        <f t="shared" si="7845"/>
        <v>53300.599999999999</v>
      </c>
      <c r="AY2326" s="31"/>
      <c r="AZ2326" s="31"/>
      <c r="BA2326" s="31"/>
      <c r="BB2326" s="31">
        <f t="shared" si="7846"/>
        <v>51432.699999999997</v>
      </c>
      <c r="BC2326" s="31">
        <f t="shared" si="7847"/>
        <v>53300.599999999999</v>
      </c>
      <c r="BD2326" s="31">
        <f t="shared" si="7848"/>
        <v>53300.599999999999</v>
      </c>
      <c r="BE2326" s="31"/>
      <c r="BF2326" s="31"/>
      <c r="BG2326" s="31"/>
      <c r="BH2326" s="31">
        <f t="shared" si="7849"/>
        <v>51432.699999999997</v>
      </c>
      <c r="BI2326" s="31">
        <f t="shared" si="7850"/>
        <v>53300.599999999999</v>
      </c>
      <c r="BJ2326" s="31">
        <f t="shared" si="7851"/>
        <v>53300.599999999999</v>
      </c>
      <c r="BK2326" s="31"/>
      <c r="BL2326" s="31"/>
      <c r="BM2326" s="31"/>
      <c r="BN2326" s="31">
        <f t="shared" si="7852"/>
        <v>51432.699999999997</v>
      </c>
      <c r="BO2326" s="31">
        <f t="shared" si="7853"/>
        <v>53300.599999999999</v>
      </c>
      <c r="BP2326" s="31">
        <f t="shared" si="7854"/>
        <v>53300.599999999999</v>
      </c>
      <c r="BQ2326" s="31"/>
      <c r="BR2326" s="31"/>
      <c r="BS2326" s="31">
        <f t="shared" si="7855"/>
        <v>51432.699999999997</v>
      </c>
      <c r="BT2326" s="31">
        <f t="shared" si="7856"/>
        <v>53300.599999999999</v>
      </c>
      <c r="BU2326" s="31">
        <f t="shared" si="7857"/>
        <v>53300.599999999999</v>
      </c>
      <c r="BV2326" s="31"/>
      <c r="BW2326" s="31"/>
      <c r="BX2326" s="31">
        <f t="shared" si="7858"/>
        <v>51432.699999999997</v>
      </c>
      <c r="BY2326" s="31">
        <f t="shared" si="7859"/>
        <v>53300.599999999999</v>
      </c>
      <c r="BZ2326" s="31">
        <f t="shared" si="7860"/>
        <v>53300.599999999999</v>
      </c>
      <c r="CA2326" s="31"/>
      <c r="CB2326" s="31"/>
      <c r="CC2326" s="31"/>
      <c r="CD2326" s="31">
        <f t="shared" si="7740"/>
        <v>51432.699999999997</v>
      </c>
      <c r="CE2326" s="31">
        <f t="shared" si="7741"/>
        <v>53300.599999999999</v>
      </c>
      <c r="CF2326" s="31">
        <f t="shared" si="7742"/>
        <v>53300.599999999999</v>
      </c>
      <c r="CG2326" s="31"/>
      <c r="CH2326" s="24"/>
      <c r="CI2326" s="40"/>
    </row>
    <row r="2327" ht="29.850000000000001">
      <c r="A2327" s="16" t="s">
        <v>1345</v>
      </c>
      <c r="B2327" s="17">
        <v>200</v>
      </c>
      <c r="C2327" s="16"/>
      <c r="D2327" s="16"/>
      <c r="E2327" s="39" t="s">
        <v>40</v>
      </c>
      <c r="F2327" s="31">
        <f>F2328</f>
        <v>59585.600000000006</v>
      </c>
      <c r="G2327" s="31">
        <f>G2328</f>
        <v>59572.800000000003</v>
      </c>
      <c r="H2327" s="31">
        <f>H2328</f>
        <v>59572.800000000003</v>
      </c>
      <c r="I2327" s="31">
        <f>I2328</f>
        <v>0</v>
      </c>
      <c r="J2327" s="31">
        <f>J2328</f>
        <v>0</v>
      </c>
      <c r="K2327" s="31">
        <f>K2328</f>
        <v>0</v>
      </c>
      <c r="L2327" s="31">
        <f t="shared" si="7825"/>
        <v>59585.600000000006</v>
      </c>
      <c r="M2327" s="31">
        <f t="shared" si="7826"/>
        <v>59572.800000000003</v>
      </c>
      <c r="N2327" s="31">
        <f t="shared" si="7827"/>
        <v>59572.800000000003</v>
      </c>
      <c r="O2327" s="31">
        <f>O2328</f>
        <v>0</v>
      </c>
      <c r="P2327" s="31">
        <f>P2328</f>
        <v>0</v>
      </c>
      <c r="Q2327" s="31">
        <f>Q2328</f>
        <v>0</v>
      </c>
      <c r="R2327" s="31">
        <f t="shared" si="7828"/>
        <v>59585.600000000006</v>
      </c>
      <c r="S2327" s="31">
        <f t="shared" si="7829"/>
        <v>59572.800000000003</v>
      </c>
      <c r="T2327" s="31">
        <f t="shared" si="7830"/>
        <v>59572.800000000003</v>
      </c>
      <c r="U2327" s="31">
        <f>U2328</f>
        <v>0</v>
      </c>
      <c r="V2327" s="31">
        <f>V2328</f>
        <v>0</v>
      </c>
      <c r="W2327" s="31">
        <f>W2328</f>
        <v>0</v>
      </c>
      <c r="X2327" s="31">
        <f t="shared" si="7831"/>
        <v>59585.600000000006</v>
      </c>
      <c r="Y2327" s="31">
        <f t="shared" si="7832"/>
        <v>59572.800000000003</v>
      </c>
      <c r="Z2327" s="31">
        <f t="shared" si="7833"/>
        <v>59572.800000000003</v>
      </c>
      <c r="AA2327" s="31">
        <f>AA2328</f>
        <v>0</v>
      </c>
      <c r="AB2327" s="31">
        <f>AB2328</f>
        <v>0</v>
      </c>
      <c r="AC2327" s="31">
        <f>AC2328</f>
        <v>0</v>
      </c>
      <c r="AD2327" s="31">
        <f t="shared" si="7834"/>
        <v>59585.600000000006</v>
      </c>
      <c r="AE2327" s="31">
        <f t="shared" si="7835"/>
        <v>59572.800000000003</v>
      </c>
      <c r="AF2327" s="31">
        <f t="shared" si="7836"/>
        <v>59572.800000000003</v>
      </c>
      <c r="AG2327" s="31">
        <f>AG2328</f>
        <v>0</v>
      </c>
      <c r="AH2327" s="31">
        <f>AH2328</f>
        <v>0</v>
      </c>
      <c r="AI2327" s="31">
        <f>AI2328</f>
        <v>0</v>
      </c>
      <c r="AJ2327" s="31">
        <f t="shared" si="7837"/>
        <v>59585.600000000006</v>
      </c>
      <c r="AK2327" s="31">
        <f t="shared" si="7838"/>
        <v>59572.800000000003</v>
      </c>
      <c r="AL2327" s="31">
        <f t="shared" si="7839"/>
        <v>59572.800000000003</v>
      </c>
      <c r="AM2327" s="31">
        <f>AM2328</f>
        <v>0</v>
      </c>
      <c r="AN2327" s="31">
        <f>AN2328</f>
        <v>0</v>
      </c>
      <c r="AO2327" s="31">
        <f>AO2328</f>
        <v>0</v>
      </c>
      <c r="AP2327" s="31">
        <f t="shared" si="7840"/>
        <v>59585.600000000006</v>
      </c>
      <c r="AQ2327" s="31">
        <f t="shared" si="7841"/>
        <v>59572.800000000003</v>
      </c>
      <c r="AR2327" s="31">
        <f t="shared" si="7842"/>
        <v>59572.800000000003</v>
      </c>
      <c r="AS2327" s="31">
        <f>AS2328</f>
        <v>0</v>
      </c>
      <c r="AT2327" s="31">
        <f>AT2328</f>
        <v>0</v>
      </c>
      <c r="AU2327" s="31">
        <f>AU2328</f>
        <v>0</v>
      </c>
      <c r="AV2327" s="31">
        <f t="shared" si="7843"/>
        <v>59585.600000000006</v>
      </c>
      <c r="AW2327" s="31">
        <f t="shared" si="7844"/>
        <v>59572.800000000003</v>
      </c>
      <c r="AX2327" s="31">
        <f t="shared" si="7845"/>
        <v>59572.800000000003</v>
      </c>
      <c r="AY2327" s="31">
        <f>AY2328</f>
        <v>0</v>
      </c>
      <c r="AZ2327" s="31">
        <f>AZ2328</f>
        <v>0</v>
      </c>
      <c r="BA2327" s="31">
        <f>BA2328</f>
        <v>0</v>
      </c>
      <c r="BB2327" s="31">
        <f t="shared" si="7846"/>
        <v>59585.600000000006</v>
      </c>
      <c r="BC2327" s="31">
        <f t="shared" si="7847"/>
        <v>59572.800000000003</v>
      </c>
      <c r="BD2327" s="31">
        <f t="shared" si="7848"/>
        <v>59572.800000000003</v>
      </c>
      <c r="BE2327" s="31">
        <f>BE2328</f>
        <v>0</v>
      </c>
      <c r="BF2327" s="31">
        <f>BF2328</f>
        <v>0</v>
      </c>
      <c r="BG2327" s="31">
        <f>BG2328</f>
        <v>0</v>
      </c>
      <c r="BH2327" s="31">
        <f t="shared" si="7849"/>
        <v>59585.600000000006</v>
      </c>
      <c r="BI2327" s="31">
        <f t="shared" si="7850"/>
        <v>59572.800000000003</v>
      </c>
      <c r="BJ2327" s="31">
        <f t="shared" si="7851"/>
        <v>59572.800000000003</v>
      </c>
      <c r="BK2327" s="31">
        <f>BK2328</f>
        <v>0</v>
      </c>
      <c r="BL2327" s="31">
        <f>BL2328</f>
        <v>0</v>
      </c>
      <c r="BM2327" s="31">
        <f>BM2328</f>
        <v>0</v>
      </c>
      <c r="BN2327" s="31">
        <f t="shared" si="7852"/>
        <v>59585.600000000006</v>
      </c>
      <c r="BO2327" s="31">
        <f t="shared" si="7853"/>
        <v>59572.800000000003</v>
      </c>
      <c r="BP2327" s="31">
        <f t="shared" si="7854"/>
        <v>59572.800000000003</v>
      </c>
      <c r="BQ2327" s="31">
        <f>BQ2328</f>
        <v>0</v>
      </c>
      <c r="BR2327" s="31">
        <f>BR2328</f>
        <v>0</v>
      </c>
      <c r="BS2327" s="31">
        <f t="shared" si="7855"/>
        <v>59585.600000000006</v>
      </c>
      <c r="BT2327" s="31">
        <f t="shared" si="7856"/>
        <v>59572.800000000003</v>
      </c>
      <c r="BU2327" s="31">
        <f t="shared" si="7857"/>
        <v>59572.800000000003</v>
      </c>
      <c r="BV2327" s="31">
        <f>BV2328</f>
        <v>0</v>
      </c>
      <c r="BW2327" s="31">
        <f>BW2328</f>
        <v>0</v>
      </c>
      <c r="BX2327" s="31">
        <f t="shared" si="7858"/>
        <v>59585.600000000006</v>
      </c>
      <c r="BY2327" s="31">
        <f t="shared" si="7859"/>
        <v>59572.800000000003</v>
      </c>
      <c r="BZ2327" s="31">
        <f t="shared" si="7860"/>
        <v>59572.800000000003</v>
      </c>
      <c r="CA2327" s="31">
        <f>CA2328</f>
        <v>0</v>
      </c>
      <c r="CB2327" s="31">
        <f>CB2328</f>
        <v>0</v>
      </c>
      <c r="CC2327" s="31">
        <f>CC2328</f>
        <v>0</v>
      </c>
      <c r="CD2327" s="31">
        <f t="shared" si="7740"/>
        <v>59585.600000000006</v>
      </c>
      <c r="CE2327" s="31">
        <f t="shared" si="7741"/>
        <v>59572.800000000003</v>
      </c>
      <c r="CF2327" s="31">
        <f t="shared" si="7742"/>
        <v>59572.800000000003</v>
      </c>
      <c r="CG2327" s="31">
        <f>CG2328</f>
        <v>0</v>
      </c>
      <c r="CH2327" s="24"/>
      <c r="CI2327" s="40"/>
      <c r="CM2327" s="1" t="s">
        <v>29</v>
      </c>
    </row>
    <row r="2328" ht="43.75">
      <c r="A2328" s="16" t="s">
        <v>1345</v>
      </c>
      <c r="B2328" s="17">
        <v>240</v>
      </c>
      <c r="C2328" s="16"/>
      <c r="D2328" s="16"/>
      <c r="E2328" s="39" t="s">
        <v>41</v>
      </c>
      <c r="F2328" s="31">
        <f>F2329+F2330+F2331+F2332</f>
        <v>59585.600000000006</v>
      </c>
      <c r="G2328" s="31">
        <f>G2329+G2330+G2331+G2332</f>
        <v>59572.800000000003</v>
      </c>
      <c r="H2328" s="31">
        <f>H2329+H2330+H2331+H2332</f>
        <v>59572.800000000003</v>
      </c>
      <c r="I2328" s="31">
        <f>I2329+I2330+I2331+I2332</f>
        <v>0</v>
      </c>
      <c r="J2328" s="31">
        <f>J2329+J2330+J2331+J2332</f>
        <v>0</v>
      </c>
      <c r="K2328" s="31">
        <f>K2329+K2330+K2331+K2332</f>
        <v>0</v>
      </c>
      <c r="L2328" s="31">
        <f t="shared" si="7825"/>
        <v>59585.600000000006</v>
      </c>
      <c r="M2328" s="31">
        <f t="shared" si="7826"/>
        <v>59572.800000000003</v>
      </c>
      <c r="N2328" s="31">
        <f t="shared" si="7827"/>
        <v>59572.800000000003</v>
      </c>
      <c r="O2328" s="31">
        <f>O2329+O2330+O2331+O2332</f>
        <v>0</v>
      </c>
      <c r="P2328" s="31">
        <f>P2329+P2330+P2331+P2332</f>
        <v>0</v>
      </c>
      <c r="Q2328" s="31">
        <f>Q2329+Q2330+Q2331+Q2332</f>
        <v>0</v>
      </c>
      <c r="R2328" s="31">
        <f t="shared" si="7828"/>
        <v>59585.600000000006</v>
      </c>
      <c r="S2328" s="31">
        <f t="shared" si="7829"/>
        <v>59572.800000000003</v>
      </c>
      <c r="T2328" s="31">
        <f t="shared" si="7830"/>
        <v>59572.800000000003</v>
      </c>
      <c r="U2328" s="31">
        <f>U2329+U2330+U2331+U2332</f>
        <v>0</v>
      </c>
      <c r="V2328" s="31">
        <f>V2329+V2330+V2331+V2332</f>
        <v>0</v>
      </c>
      <c r="W2328" s="31">
        <f>W2329+W2330+W2331+W2332</f>
        <v>0</v>
      </c>
      <c r="X2328" s="31">
        <f t="shared" si="7831"/>
        <v>59585.600000000006</v>
      </c>
      <c r="Y2328" s="31">
        <f t="shared" si="7832"/>
        <v>59572.800000000003</v>
      </c>
      <c r="Z2328" s="31">
        <f t="shared" si="7833"/>
        <v>59572.800000000003</v>
      </c>
      <c r="AA2328" s="31">
        <f>AA2329+AA2330+AA2331+AA2332</f>
        <v>0</v>
      </c>
      <c r="AB2328" s="31">
        <f>AB2329+AB2330+AB2331+AB2332</f>
        <v>0</v>
      </c>
      <c r="AC2328" s="31">
        <f>AC2329+AC2330+AC2331+AC2332</f>
        <v>0</v>
      </c>
      <c r="AD2328" s="31">
        <f t="shared" si="7834"/>
        <v>59585.600000000006</v>
      </c>
      <c r="AE2328" s="31">
        <f t="shared" si="7835"/>
        <v>59572.800000000003</v>
      </c>
      <c r="AF2328" s="31">
        <f t="shared" si="7836"/>
        <v>59572.800000000003</v>
      </c>
      <c r="AG2328" s="31">
        <f>AG2329+AG2330+AG2331+AG2332</f>
        <v>0</v>
      </c>
      <c r="AH2328" s="31">
        <f>AH2329+AH2330+AH2331+AH2332</f>
        <v>0</v>
      </c>
      <c r="AI2328" s="31">
        <f>AI2329+AI2330+AI2331+AI2332</f>
        <v>0</v>
      </c>
      <c r="AJ2328" s="31">
        <f t="shared" si="7837"/>
        <v>59585.600000000006</v>
      </c>
      <c r="AK2328" s="31">
        <f t="shared" si="7838"/>
        <v>59572.800000000003</v>
      </c>
      <c r="AL2328" s="31">
        <f t="shared" si="7839"/>
        <v>59572.800000000003</v>
      </c>
      <c r="AM2328" s="31">
        <f>AM2329+AM2330+AM2331+AM2332</f>
        <v>0</v>
      </c>
      <c r="AN2328" s="31">
        <f>AN2329+AN2330+AN2331+AN2332</f>
        <v>0</v>
      </c>
      <c r="AO2328" s="31">
        <f>AO2329+AO2330+AO2331+AO2332</f>
        <v>0</v>
      </c>
      <c r="AP2328" s="31">
        <f t="shared" si="7840"/>
        <v>59585.600000000006</v>
      </c>
      <c r="AQ2328" s="31">
        <f t="shared" si="7841"/>
        <v>59572.800000000003</v>
      </c>
      <c r="AR2328" s="31">
        <f t="shared" si="7842"/>
        <v>59572.800000000003</v>
      </c>
      <c r="AS2328" s="31">
        <f>AS2329+AS2330+AS2331+AS2332</f>
        <v>0</v>
      </c>
      <c r="AT2328" s="31">
        <f>AT2329+AT2330+AT2331+AT2332</f>
        <v>0</v>
      </c>
      <c r="AU2328" s="31">
        <f>AU2329+AU2330+AU2331+AU2332</f>
        <v>0</v>
      </c>
      <c r="AV2328" s="31">
        <f t="shared" si="7843"/>
        <v>59585.600000000006</v>
      </c>
      <c r="AW2328" s="31">
        <f t="shared" si="7844"/>
        <v>59572.800000000003</v>
      </c>
      <c r="AX2328" s="31">
        <f t="shared" si="7845"/>
        <v>59572.800000000003</v>
      </c>
      <c r="AY2328" s="31">
        <f>AY2329+AY2330+AY2331+AY2332</f>
        <v>0</v>
      </c>
      <c r="AZ2328" s="31">
        <f>AZ2329+AZ2330+AZ2331+AZ2332</f>
        <v>0</v>
      </c>
      <c r="BA2328" s="31">
        <f>BA2329+BA2330+BA2331+BA2332</f>
        <v>0</v>
      </c>
      <c r="BB2328" s="31">
        <f t="shared" si="7846"/>
        <v>59585.600000000006</v>
      </c>
      <c r="BC2328" s="31">
        <f t="shared" si="7847"/>
        <v>59572.800000000003</v>
      </c>
      <c r="BD2328" s="31">
        <f t="shared" si="7848"/>
        <v>59572.800000000003</v>
      </c>
      <c r="BE2328" s="31">
        <f>BE2329+BE2330+BE2331+BE2332</f>
        <v>0</v>
      </c>
      <c r="BF2328" s="31">
        <f>BF2329+BF2330+BF2331+BF2332</f>
        <v>0</v>
      </c>
      <c r="BG2328" s="31">
        <f>BG2329+BG2330+BG2331+BG2332</f>
        <v>0</v>
      </c>
      <c r="BH2328" s="31">
        <f t="shared" si="7849"/>
        <v>59585.600000000006</v>
      </c>
      <c r="BI2328" s="31">
        <f t="shared" si="7850"/>
        <v>59572.800000000003</v>
      </c>
      <c r="BJ2328" s="31">
        <f t="shared" si="7851"/>
        <v>59572.800000000003</v>
      </c>
      <c r="BK2328" s="31">
        <f>BK2329+BK2330+BK2331+BK2332</f>
        <v>0</v>
      </c>
      <c r="BL2328" s="31">
        <f>BL2329+BL2330+BL2331+BL2332</f>
        <v>0</v>
      </c>
      <c r="BM2328" s="31">
        <f>BM2329+BM2330+BM2331+BM2332</f>
        <v>0</v>
      </c>
      <c r="BN2328" s="31">
        <f t="shared" si="7852"/>
        <v>59585.600000000006</v>
      </c>
      <c r="BO2328" s="31">
        <f t="shared" si="7853"/>
        <v>59572.800000000003</v>
      </c>
      <c r="BP2328" s="31">
        <f t="shared" si="7854"/>
        <v>59572.800000000003</v>
      </c>
      <c r="BQ2328" s="31">
        <f>BQ2329+BQ2330+BQ2331+BQ2332</f>
        <v>0</v>
      </c>
      <c r="BR2328" s="31">
        <f>BR2329+BR2330+BR2331+BR2332</f>
        <v>0</v>
      </c>
      <c r="BS2328" s="31">
        <f t="shared" si="7855"/>
        <v>59585.600000000006</v>
      </c>
      <c r="BT2328" s="31">
        <f t="shared" si="7856"/>
        <v>59572.800000000003</v>
      </c>
      <c r="BU2328" s="31">
        <f t="shared" si="7857"/>
        <v>59572.800000000003</v>
      </c>
      <c r="BV2328" s="31">
        <f>BV2329+BV2330+BV2331+BV2332</f>
        <v>0</v>
      </c>
      <c r="BW2328" s="31">
        <f>BW2329+BW2330+BW2331+BW2332</f>
        <v>0</v>
      </c>
      <c r="BX2328" s="31">
        <f t="shared" si="7858"/>
        <v>59585.600000000006</v>
      </c>
      <c r="BY2328" s="31">
        <f t="shared" si="7859"/>
        <v>59572.800000000003</v>
      </c>
      <c r="BZ2328" s="31">
        <f t="shared" si="7860"/>
        <v>59572.800000000003</v>
      </c>
      <c r="CA2328" s="31">
        <f>CA2329+CA2330+CA2331+CA2332</f>
        <v>0</v>
      </c>
      <c r="CB2328" s="31">
        <f>CB2329+CB2330+CB2331+CB2332</f>
        <v>0</v>
      </c>
      <c r="CC2328" s="31">
        <f>CC2329+CC2330+CC2331+CC2332</f>
        <v>0</v>
      </c>
      <c r="CD2328" s="31">
        <f t="shared" si="7740"/>
        <v>59585.600000000006</v>
      </c>
      <c r="CE2328" s="31">
        <f t="shared" si="7741"/>
        <v>59572.800000000003</v>
      </c>
      <c r="CF2328" s="31">
        <f t="shared" si="7742"/>
        <v>59572.800000000003</v>
      </c>
      <c r="CG2328" s="31">
        <f>CG2329+CG2330+CG2331+CG2332</f>
        <v>0</v>
      </c>
      <c r="CH2328" s="24"/>
      <c r="CI2328" s="40"/>
      <c r="CN2328" s="1" t="s">
        <v>30</v>
      </c>
    </row>
    <row r="2329" ht="15">
      <c r="A2329" s="16" t="s">
        <v>1345</v>
      </c>
      <c r="B2329" s="17">
        <v>240</v>
      </c>
      <c r="C2329" s="16" t="s">
        <v>42</v>
      </c>
      <c r="D2329" s="16" t="s">
        <v>43</v>
      </c>
      <c r="E2329" s="39" t="s">
        <v>44</v>
      </c>
      <c r="F2329" s="31">
        <f>15499.9-174</f>
        <v>15325.9</v>
      </c>
      <c r="G2329" s="31">
        <f>15499.9-174</f>
        <v>15325.9</v>
      </c>
      <c r="H2329" s="31">
        <f>15499.9-174</f>
        <v>15325.9</v>
      </c>
      <c r="I2329" s="31"/>
      <c r="J2329" s="31"/>
      <c r="K2329" s="31"/>
      <c r="L2329" s="31">
        <f t="shared" si="7825"/>
        <v>15325.9</v>
      </c>
      <c r="M2329" s="31">
        <f t="shared" si="7826"/>
        <v>15325.9</v>
      </c>
      <c r="N2329" s="31">
        <f t="shared" si="7827"/>
        <v>15325.9</v>
      </c>
      <c r="O2329" s="31"/>
      <c r="P2329" s="31"/>
      <c r="Q2329" s="31"/>
      <c r="R2329" s="31">
        <f t="shared" si="7828"/>
        <v>15325.9</v>
      </c>
      <c r="S2329" s="31">
        <f t="shared" si="7829"/>
        <v>15325.9</v>
      </c>
      <c r="T2329" s="31">
        <f t="shared" si="7830"/>
        <v>15325.9</v>
      </c>
      <c r="U2329" s="31"/>
      <c r="V2329" s="31"/>
      <c r="W2329" s="31"/>
      <c r="X2329" s="31">
        <f t="shared" si="7831"/>
        <v>15325.9</v>
      </c>
      <c r="Y2329" s="31">
        <f t="shared" si="7832"/>
        <v>15325.9</v>
      </c>
      <c r="Z2329" s="31">
        <f t="shared" si="7833"/>
        <v>15325.9</v>
      </c>
      <c r="AA2329" s="31"/>
      <c r="AB2329" s="31"/>
      <c r="AC2329" s="31"/>
      <c r="AD2329" s="31">
        <f t="shared" si="7834"/>
        <v>15325.9</v>
      </c>
      <c r="AE2329" s="31">
        <f t="shared" si="7835"/>
        <v>15325.9</v>
      </c>
      <c r="AF2329" s="31">
        <f t="shared" si="7836"/>
        <v>15325.9</v>
      </c>
      <c r="AG2329" s="31"/>
      <c r="AH2329" s="31"/>
      <c r="AI2329" s="31"/>
      <c r="AJ2329" s="31">
        <f t="shared" si="7837"/>
        <v>15325.9</v>
      </c>
      <c r="AK2329" s="31">
        <f t="shared" si="7838"/>
        <v>15325.9</v>
      </c>
      <c r="AL2329" s="31">
        <f t="shared" si="7839"/>
        <v>15325.9</v>
      </c>
      <c r="AM2329" s="31"/>
      <c r="AN2329" s="31"/>
      <c r="AO2329" s="31"/>
      <c r="AP2329" s="31">
        <f t="shared" si="7840"/>
        <v>15325.9</v>
      </c>
      <c r="AQ2329" s="31">
        <f t="shared" si="7841"/>
        <v>15325.9</v>
      </c>
      <c r="AR2329" s="31">
        <f t="shared" si="7842"/>
        <v>15325.9</v>
      </c>
      <c r="AS2329" s="31"/>
      <c r="AT2329" s="31"/>
      <c r="AU2329" s="31"/>
      <c r="AV2329" s="31">
        <f t="shared" si="7843"/>
        <v>15325.9</v>
      </c>
      <c r="AW2329" s="31">
        <f t="shared" si="7844"/>
        <v>15325.9</v>
      </c>
      <c r="AX2329" s="31">
        <f t="shared" si="7845"/>
        <v>15325.9</v>
      </c>
      <c r="AY2329" s="31"/>
      <c r="AZ2329" s="31"/>
      <c r="BA2329" s="31"/>
      <c r="BB2329" s="31">
        <f t="shared" si="7846"/>
        <v>15325.9</v>
      </c>
      <c r="BC2329" s="31">
        <f t="shared" si="7847"/>
        <v>15325.9</v>
      </c>
      <c r="BD2329" s="31">
        <f t="shared" si="7848"/>
        <v>15325.9</v>
      </c>
      <c r="BE2329" s="31"/>
      <c r="BF2329" s="31"/>
      <c r="BG2329" s="31"/>
      <c r="BH2329" s="31">
        <f t="shared" si="7849"/>
        <v>15325.9</v>
      </c>
      <c r="BI2329" s="31">
        <f t="shared" si="7850"/>
        <v>15325.9</v>
      </c>
      <c r="BJ2329" s="31">
        <f t="shared" si="7851"/>
        <v>15325.9</v>
      </c>
      <c r="BK2329" s="31"/>
      <c r="BL2329" s="31"/>
      <c r="BM2329" s="31"/>
      <c r="BN2329" s="31">
        <f t="shared" si="7852"/>
        <v>15325.9</v>
      </c>
      <c r="BO2329" s="31">
        <f t="shared" si="7853"/>
        <v>15325.9</v>
      </c>
      <c r="BP2329" s="31">
        <f t="shared" si="7854"/>
        <v>15325.9</v>
      </c>
      <c r="BQ2329" s="31"/>
      <c r="BR2329" s="31"/>
      <c r="BS2329" s="31">
        <f t="shared" si="7855"/>
        <v>15325.9</v>
      </c>
      <c r="BT2329" s="31">
        <f t="shared" si="7856"/>
        <v>15325.9</v>
      </c>
      <c r="BU2329" s="31">
        <f t="shared" si="7857"/>
        <v>15325.9</v>
      </c>
      <c r="BV2329" s="31"/>
      <c r="BW2329" s="31"/>
      <c r="BX2329" s="31">
        <f t="shared" si="7858"/>
        <v>15325.9</v>
      </c>
      <c r="BY2329" s="31">
        <f t="shared" si="7859"/>
        <v>15325.9</v>
      </c>
      <c r="BZ2329" s="31">
        <f t="shared" si="7860"/>
        <v>15325.9</v>
      </c>
      <c r="CA2329" s="31"/>
      <c r="CB2329" s="31"/>
      <c r="CC2329" s="31"/>
      <c r="CD2329" s="31">
        <f t="shared" si="7740"/>
        <v>15325.9</v>
      </c>
      <c r="CE2329" s="31">
        <f t="shared" si="7741"/>
        <v>15325.9</v>
      </c>
      <c r="CF2329" s="31">
        <f t="shared" si="7742"/>
        <v>15325.9</v>
      </c>
      <c r="CG2329" s="31"/>
      <c r="CH2329" s="24"/>
      <c r="CI2329" s="40"/>
    </row>
    <row r="2330" ht="15">
      <c r="A2330" s="16" t="s">
        <v>1345</v>
      </c>
      <c r="B2330" s="17">
        <v>240</v>
      </c>
      <c r="C2330" s="16" t="s">
        <v>47</v>
      </c>
      <c r="D2330" s="16" t="s">
        <v>105</v>
      </c>
      <c r="E2330" s="39" t="s">
        <v>106</v>
      </c>
      <c r="F2330" s="31">
        <f>26780.9-217.5</f>
        <v>26563.400000000001</v>
      </c>
      <c r="G2330" s="31">
        <f>26780.9-217.5</f>
        <v>26563.400000000001</v>
      </c>
      <c r="H2330" s="31">
        <f>26780.9-217.5</f>
        <v>26563.400000000001</v>
      </c>
      <c r="I2330" s="31"/>
      <c r="J2330" s="31"/>
      <c r="K2330" s="31"/>
      <c r="L2330" s="31">
        <f t="shared" si="7825"/>
        <v>26563.400000000001</v>
      </c>
      <c r="M2330" s="31">
        <f t="shared" si="7826"/>
        <v>26563.400000000001</v>
      </c>
      <c r="N2330" s="31">
        <f t="shared" si="7827"/>
        <v>26563.400000000001</v>
      </c>
      <c r="O2330" s="31"/>
      <c r="P2330" s="31"/>
      <c r="Q2330" s="31"/>
      <c r="R2330" s="31">
        <f t="shared" si="7828"/>
        <v>26563.400000000001</v>
      </c>
      <c r="S2330" s="31">
        <f t="shared" si="7829"/>
        <v>26563.400000000001</v>
      </c>
      <c r="T2330" s="31">
        <f t="shared" si="7830"/>
        <v>26563.400000000001</v>
      </c>
      <c r="U2330" s="31"/>
      <c r="V2330" s="31"/>
      <c r="W2330" s="31"/>
      <c r="X2330" s="31">
        <f t="shared" si="7831"/>
        <v>26563.400000000001</v>
      </c>
      <c r="Y2330" s="31">
        <f t="shared" si="7832"/>
        <v>26563.400000000001</v>
      </c>
      <c r="Z2330" s="31">
        <f t="shared" si="7833"/>
        <v>26563.400000000001</v>
      </c>
      <c r="AA2330" s="31"/>
      <c r="AB2330" s="31"/>
      <c r="AC2330" s="31"/>
      <c r="AD2330" s="31">
        <f t="shared" si="7834"/>
        <v>26563.400000000001</v>
      </c>
      <c r="AE2330" s="31">
        <f t="shared" si="7835"/>
        <v>26563.400000000001</v>
      </c>
      <c r="AF2330" s="31">
        <f t="shared" si="7836"/>
        <v>26563.400000000001</v>
      </c>
      <c r="AG2330" s="31"/>
      <c r="AH2330" s="31"/>
      <c r="AI2330" s="31"/>
      <c r="AJ2330" s="31">
        <f t="shared" si="7837"/>
        <v>26563.400000000001</v>
      </c>
      <c r="AK2330" s="31">
        <f t="shared" si="7838"/>
        <v>26563.400000000001</v>
      </c>
      <c r="AL2330" s="31">
        <f t="shared" si="7839"/>
        <v>26563.400000000001</v>
      </c>
      <c r="AM2330" s="31"/>
      <c r="AN2330" s="31"/>
      <c r="AO2330" s="31"/>
      <c r="AP2330" s="31">
        <f t="shared" si="7840"/>
        <v>26563.400000000001</v>
      </c>
      <c r="AQ2330" s="31">
        <f t="shared" si="7841"/>
        <v>26563.400000000001</v>
      </c>
      <c r="AR2330" s="31">
        <f t="shared" si="7842"/>
        <v>26563.400000000001</v>
      </c>
      <c r="AS2330" s="31"/>
      <c r="AT2330" s="31"/>
      <c r="AU2330" s="31"/>
      <c r="AV2330" s="31">
        <f t="shared" si="7843"/>
        <v>26563.400000000001</v>
      </c>
      <c r="AW2330" s="31">
        <f t="shared" si="7844"/>
        <v>26563.400000000001</v>
      </c>
      <c r="AX2330" s="31">
        <f t="shared" si="7845"/>
        <v>26563.400000000001</v>
      </c>
      <c r="AY2330" s="31"/>
      <c r="AZ2330" s="31"/>
      <c r="BA2330" s="31"/>
      <c r="BB2330" s="31">
        <f t="shared" si="7846"/>
        <v>26563.400000000001</v>
      </c>
      <c r="BC2330" s="31">
        <f t="shared" si="7847"/>
        <v>26563.400000000001</v>
      </c>
      <c r="BD2330" s="31">
        <f t="shared" si="7848"/>
        <v>26563.400000000001</v>
      </c>
      <c r="BE2330" s="31"/>
      <c r="BF2330" s="31"/>
      <c r="BG2330" s="31"/>
      <c r="BH2330" s="31">
        <f t="shared" si="7849"/>
        <v>26563.400000000001</v>
      </c>
      <c r="BI2330" s="31">
        <f t="shared" si="7850"/>
        <v>26563.400000000001</v>
      </c>
      <c r="BJ2330" s="31">
        <f t="shared" si="7851"/>
        <v>26563.400000000001</v>
      </c>
      <c r="BK2330" s="31"/>
      <c r="BL2330" s="31"/>
      <c r="BM2330" s="31"/>
      <c r="BN2330" s="31">
        <f t="shared" si="7852"/>
        <v>26563.400000000001</v>
      </c>
      <c r="BO2330" s="31">
        <f t="shared" si="7853"/>
        <v>26563.400000000001</v>
      </c>
      <c r="BP2330" s="31">
        <f t="shared" si="7854"/>
        <v>26563.400000000001</v>
      </c>
      <c r="BQ2330" s="31"/>
      <c r="BR2330" s="31"/>
      <c r="BS2330" s="31">
        <f t="shared" si="7855"/>
        <v>26563.400000000001</v>
      </c>
      <c r="BT2330" s="31">
        <f t="shared" si="7856"/>
        <v>26563.400000000001</v>
      </c>
      <c r="BU2330" s="31">
        <f t="shared" si="7857"/>
        <v>26563.400000000001</v>
      </c>
      <c r="BV2330" s="31"/>
      <c r="BW2330" s="31"/>
      <c r="BX2330" s="31">
        <f t="shared" si="7858"/>
        <v>26563.400000000001</v>
      </c>
      <c r="BY2330" s="31">
        <f t="shared" si="7859"/>
        <v>26563.400000000001</v>
      </c>
      <c r="BZ2330" s="31">
        <f t="shared" si="7860"/>
        <v>26563.400000000001</v>
      </c>
      <c r="CA2330" s="31"/>
      <c r="CB2330" s="31"/>
      <c r="CC2330" s="31"/>
      <c r="CD2330" s="31">
        <f t="shared" si="7740"/>
        <v>26563.400000000001</v>
      </c>
      <c r="CE2330" s="31">
        <f t="shared" si="7741"/>
        <v>26563.400000000001</v>
      </c>
      <c r="CF2330" s="31">
        <f t="shared" si="7742"/>
        <v>26563.400000000001</v>
      </c>
      <c r="CG2330" s="31"/>
      <c r="CH2330" s="24"/>
      <c r="CI2330" s="40"/>
    </row>
    <row r="2331" ht="29.850000000000001">
      <c r="A2331" s="16" t="s">
        <v>1345</v>
      </c>
      <c r="B2331" s="17">
        <v>240</v>
      </c>
      <c r="C2331" s="16" t="s">
        <v>49</v>
      </c>
      <c r="D2331" s="16" t="s">
        <v>395</v>
      </c>
      <c r="E2331" s="39" t="s">
        <v>1347</v>
      </c>
      <c r="F2331" s="31">
        <f>12211.8-130.5</f>
        <v>12081.299999999999</v>
      </c>
      <c r="G2331" s="31">
        <f>12199-130.5</f>
        <v>12068.5</v>
      </c>
      <c r="H2331" s="31">
        <f>12199-130.5</f>
        <v>12068.5</v>
      </c>
      <c r="I2331" s="31"/>
      <c r="J2331" s="31"/>
      <c r="K2331" s="31"/>
      <c r="L2331" s="31">
        <f t="shared" si="7825"/>
        <v>12081.299999999999</v>
      </c>
      <c r="M2331" s="31">
        <f t="shared" si="7826"/>
        <v>12068.5</v>
      </c>
      <c r="N2331" s="31">
        <f t="shared" si="7827"/>
        <v>12068.5</v>
      </c>
      <c r="O2331" s="31"/>
      <c r="P2331" s="31"/>
      <c r="Q2331" s="31"/>
      <c r="R2331" s="31">
        <f t="shared" si="7828"/>
        <v>12081.299999999999</v>
      </c>
      <c r="S2331" s="31">
        <f t="shared" si="7829"/>
        <v>12068.5</v>
      </c>
      <c r="T2331" s="31">
        <f t="shared" si="7830"/>
        <v>12068.5</v>
      </c>
      <c r="U2331" s="31"/>
      <c r="V2331" s="31"/>
      <c r="W2331" s="31"/>
      <c r="X2331" s="31">
        <f t="shared" si="7831"/>
        <v>12081.299999999999</v>
      </c>
      <c r="Y2331" s="31">
        <f t="shared" si="7832"/>
        <v>12068.5</v>
      </c>
      <c r="Z2331" s="31">
        <f t="shared" si="7833"/>
        <v>12068.5</v>
      </c>
      <c r="AA2331" s="31"/>
      <c r="AB2331" s="31"/>
      <c r="AC2331" s="31"/>
      <c r="AD2331" s="31">
        <f t="shared" si="7834"/>
        <v>12081.299999999999</v>
      </c>
      <c r="AE2331" s="31">
        <f t="shared" si="7835"/>
        <v>12068.5</v>
      </c>
      <c r="AF2331" s="31">
        <f t="shared" si="7836"/>
        <v>12068.5</v>
      </c>
      <c r="AG2331" s="31"/>
      <c r="AH2331" s="31"/>
      <c r="AI2331" s="31"/>
      <c r="AJ2331" s="31">
        <f t="shared" si="7837"/>
        <v>12081.299999999999</v>
      </c>
      <c r="AK2331" s="31">
        <f t="shared" si="7838"/>
        <v>12068.5</v>
      </c>
      <c r="AL2331" s="31">
        <f t="shared" si="7839"/>
        <v>12068.5</v>
      </c>
      <c r="AM2331" s="31"/>
      <c r="AN2331" s="31"/>
      <c r="AO2331" s="31"/>
      <c r="AP2331" s="31">
        <f t="shared" si="7840"/>
        <v>12081.299999999999</v>
      </c>
      <c r="AQ2331" s="31">
        <f t="shared" si="7841"/>
        <v>12068.5</v>
      </c>
      <c r="AR2331" s="31">
        <f t="shared" si="7842"/>
        <v>12068.5</v>
      </c>
      <c r="AS2331" s="31"/>
      <c r="AT2331" s="31"/>
      <c r="AU2331" s="31"/>
      <c r="AV2331" s="31">
        <f t="shared" si="7843"/>
        <v>12081.299999999999</v>
      </c>
      <c r="AW2331" s="31">
        <f t="shared" si="7844"/>
        <v>12068.5</v>
      </c>
      <c r="AX2331" s="31">
        <f t="shared" si="7845"/>
        <v>12068.5</v>
      </c>
      <c r="AY2331" s="31"/>
      <c r="AZ2331" s="31"/>
      <c r="BA2331" s="31"/>
      <c r="BB2331" s="31">
        <f t="shared" si="7846"/>
        <v>12081.299999999999</v>
      </c>
      <c r="BC2331" s="31">
        <f t="shared" si="7847"/>
        <v>12068.5</v>
      </c>
      <c r="BD2331" s="31">
        <f t="shared" si="7848"/>
        <v>12068.5</v>
      </c>
      <c r="BE2331" s="31"/>
      <c r="BF2331" s="31"/>
      <c r="BG2331" s="31"/>
      <c r="BH2331" s="31">
        <f t="shared" si="7849"/>
        <v>12081.299999999999</v>
      </c>
      <c r="BI2331" s="31">
        <f t="shared" si="7850"/>
        <v>12068.5</v>
      </c>
      <c r="BJ2331" s="31">
        <f t="shared" si="7851"/>
        <v>12068.5</v>
      </c>
      <c r="BK2331" s="31"/>
      <c r="BL2331" s="31"/>
      <c r="BM2331" s="31"/>
      <c r="BN2331" s="31">
        <f t="shared" si="7852"/>
        <v>12081.299999999999</v>
      </c>
      <c r="BO2331" s="31">
        <f t="shared" si="7853"/>
        <v>12068.5</v>
      </c>
      <c r="BP2331" s="31">
        <f t="shared" si="7854"/>
        <v>12068.5</v>
      </c>
      <c r="BQ2331" s="31"/>
      <c r="BR2331" s="31"/>
      <c r="BS2331" s="31">
        <f t="shared" si="7855"/>
        <v>12081.299999999999</v>
      </c>
      <c r="BT2331" s="31">
        <f t="shared" si="7856"/>
        <v>12068.5</v>
      </c>
      <c r="BU2331" s="31">
        <f t="shared" si="7857"/>
        <v>12068.5</v>
      </c>
      <c r="BV2331" s="31"/>
      <c r="BW2331" s="31"/>
      <c r="BX2331" s="31">
        <f t="shared" si="7858"/>
        <v>12081.299999999999</v>
      </c>
      <c r="BY2331" s="31">
        <f t="shared" si="7859"/>
        <v>12068.5</v>
      </c>
      <c r="BZ2331" s="31">
        <f t="shared" si="7860"/>
        <v>12068.5</v>
      </c>
      <c r="CA2331" s="31"/>
      <c r="CB2331" s="31"/>
      <c r="CC2331" s="31"/>
      <c r="CD2331" s="31">
        <f t="shared" si="7740"/>
        <v>12081.299999999999</v>
      </c>
      <c r="CE2331" s="31">
        <f t="shared" si="7741"/>
        <v>12068.5</v>
      </c>
      <c r="CF2331" s="31">
        <f t="shared" si="7742"/>
        <v>12068.5</v>
      </c>
      <c r="CG2331" s="31"/>
      <c r="CH2331" s="24"/>
      <c r="CI2331" s="40"/>
    </row>
    <row r="2332" ht="29.850000000000001">
      <c r="A2332" s="16" t="s">
        <v>1345</v>
      </c>
      <c r="B2332" s="17">
        <v>240</v>
      </c>
      <c r="C2332" s="16" t="s">
        <v>278</v>
      </c>
      <c r="D2332" s="16" t="s">
        <v>66</v>
      </c>
      <c r="E2332" s="39" t="s">
        <v>1348</v>
      </c>
      <c r="F2332" s="31">
        <f>5732.5-117.5</f>
        <v>5615</v>
      </c>
      <c r="G2332" s="31">
        <f>5732.5-117.5</f>
        <v>5615</v>
      </c>
      <c r="H2332" s="31">
        <f>5732.5-117.5</f>
        <v>5615</v>
      </c>
      <c r="I2332" s="31"/>
      <c r="J2332" s="31"/>
      <c r="K2332" s="31"/>
      <c r="L2332" s="31">
        <f t="shared" si="7825"/>
        <v>5615</v>
      </c>
      <c r="M2332" s="31">
        <f t="shared" si="7826"/>
        <v>5615</v>
      </c>
      <c r="N2332" s="31">
        <f t="shared" si="7827"/>
        <v>5615</v>
      </c>
      <c r="O2332" s="31"/>
      <c r="P2332" s="31"/>
      <c r="Q2332" s="31"/>
      <c r="R2332" s="31">
        <f t="shared" si="7828"/>
        <v>5615</v>
      </c>
      <c r="S2332" s="31">
        <f t="shared" si="7829"/>
        <v>5615</v>
      </c>
      <c r="T2332" s="31">
        <f t="shared" si="7830"/>
        <v>5615</v>
      </c>
      <c r="U2332" s="31"/>
      <c r="V2332" s="31"/>
      <c r="W2332" s="31"/>
      <c r="X2332" s="31">
        <f t="shared" si="7831"/>
        <v>5615</v>
      </c>
      <c r="Y2332" s="31">
        <f t="shared" si="7832"/>
        <v>5615</v>
      </c>
      <c r="Z2332" s="31">
        <f t="shared" si="7833"/>
        <v>5615</v>
      </c>
      <c r="AA2332" s="31"/>
      <c r="AB2332" s="31"/>
      <c r="AC2332" s="31"/>
      <c r="AD2332" s="31">
        <f t="shared" si="7834"/>
        <v>5615</v>
      </c>
      <c r="AE2332" s="31">
        <f t="shared" si="7835"/>
        <v>5615</v>
      </c>
      <c r="AF2332" s="31">
        <f t="shared" si="7836"/>
        <v>5615</v>
      </c>
      <c r="AG2332" s="31"/>
      <c r="AH2332" s="31"/>
      <c r="AI2332" s="31"/>
      <c r="AJ2332" s="31">
        <f t="shared" si="7837"/>
        <v>5615</v>
      </c>
      <c r="AK2332" s="31">
        <f t="shared" si="7838"/>
        <v>5615</v>
      </c>
      <c r="AL2332" s="31">
        <f t="shared" si="7839"/>
        <v>5615</v>
      </c>
      <c r="AM2332" s="31"/>
      <c r="AN2332" s="31"/>
      <c r="AO2332" s="31"/>
      <c r="AP2332" s="31">
        <f t="shared" si="7840"/>
        <v>5615</v>
      </c>
      <c r="AQ2332" s="31">
        <f t="shared" si="7841"/>
        <v>5615</v>
      </c>
      <c r="AR2332" s="31">
        <f t="shared" si="7842"/>
        <v>5615</v>
      </c>
      <c r="AS2332" s="31"/>
      <c r="AT2332" s="31"/>
      <c r="AU2332" s="31"/>
      <c r="AV2332" s="31">
        <f t="shared" si="7843"/>
        <v>5615</v>
      </c>
      <c r="AW2332" s="31">
        <f t="shared" si="7844"/>
        <v>5615</v>
      </c>
      <c r="AX2332" s="31">
        <f t="shared" si="7845"/>
        <v>5615</v>
      </c>
      <c r="AY2332" s="31"/>
      <c r="AZ2332" s="31"/>
      <c r="BA2332" s="31"/>
      <c r="BB2332" s="31">
        <f t="shared" si="7846"/>
        <v>5615</v>
      </c>
      <c r="BC2332" s="31">
        <f t="shared" si="7847"/>
        <v>5615</v>
      </c>
      <c r="BD2332" s="31">
        <f t="shared" si="7848"/>
        <v>5615</v>
      </c>
      <c r="BE2332" s="31"/>
      <c r="BF2332" s="31"/>
      <c r="BG2332" s="31"/>
      <c r="BH2332" s="31">
        <f t="shared" si="7849"/>
        <v>5615</v>
      </c>
      <c r="BI2332" s="31">
        <f t="shared" si="7850"/>
        <v>5615</v>
      </c>
      <c r="BJ2332" s="31">
        <f t="shared" si="7851"/>
        <v>5615</v>
      </c>
      <c r="BK2332" s="31"/>
      <c r="BL2332" s="31"/>
      <c r="BM2332" s="31"/>
      <c r="BN2332" s="31">
        <f t="shared" si="7852"/>
        <v>5615</v>
      </c>
      <c r="BO2332" s="31">
        <f t="shared" si="7853"/>
        <v>5615</v>
      </c>
      <c r="BP2332" s="31">
        <f t="shared" si="7854"/>
        <v>5615</v>
      </c>
      <c r="BQ2332" s="31"/>
      <c r="BR2332" s="31"/>
      <c r="BS2332" s="31">
        <f t="shared" si="7855"/>
        <v>5615</v>
      </c>
      <c r="BT2332" s="31">
        <f t="shared" si="7856"/>
        <v>5615</v>
      </c>
      <c r="BU2332" s="31">
        <f t="shared" si="7857"/>
        <v>5615</v>
      </c>
      <c r="BV2332" s="31"/>
      <c r="BW2332" s="31"/>
      <c r="BX2332" s="31">
        <f t="shared" si="7858"/>
        <v>5615</v>
      </c>
      <c r="BY2332" s="31">
        <f t="shared" si="7859"/>
        <v>5615</v>
      </c>
      <c r="BZ2332" s="31">
        <f t="shared" si="7860"/>
        <v>5615</v>
      </c>
      <c r="CA2332" s="31"/>
      <c r="CB2332" s="31"/>
      <c r="CC2332" s="31"/>
      <c r="CD2332" s="31">
        <f t="shared" si="7740"/>
        <v>5615</v>
      </c>
      <c r="CE2332" s="31">
        <f t="shared" si="7741"/>
        <v>5615</v>
      </c>
      <c r="CF2332" s="31">
        <f t="shared" si="7742"/>
        <v>5615</v>
      </c>
      <c r="CG2332" s="31"/>
      <c r="CH2332" s="24"/>
      <c r="CI2332" s="40"/>
    </row>
    <row r="2333" ht="43.75">
      <c r="A2333" s="16" t="s">
        <v>1349</v>
      </c>
      <c r="B2333" s="17"/>
      <c r="C2333" s="16"/>
      <c r="D2333" s="16"/>
      <c r="E2333" s="39" t="s">
        <v>442</v>
      </c>
      <c r="F2333" s="31">
        <f>F2334+F2339</f>
        <v>366094.59999999998</v>
      </c>
      <c r="G2333" s="31">
        <f>G2334+G2339</f>
        <v>378893.20000000001</v>
      </c>
      <c r="H2333" s="31">
        <f>H2334+H2339</f>
        <v>378949.60000000003</v>
      </c>
      <c r="I2333" s="31">
        <f>I2334+I2339</f>
        <v>0</v>
      </c>
      <c r="J2333" s="31">
        <f>J2334+J2339</f>
        <v>0</v>
      </c>
      <c r="K2333" s="31">
        <f>K2334+K2339</f>
        <v>0</v>
      </c>
      <c r="L2333" s="31">
        <f t="shared" si="7825"/>
        <v>366094.59999999998</v>
      </c>
      <c r="M2333" s="31">
        <f t="shared" si="7826"/>
        <v>378893.20000000001</v>
      </c>
      <c r="N2333" s="31">
        <f t="shared" si="7827"/>
        <v>378949.60000000003</v>
      </c>
      <c r="O2333" s="31">
        <f>O2334+O2339</f>
        <v>0</v>
      </c>
      <c r="P2333" s="31">
        <f>P2334+P2339</f>
        <v>0</v>
      </c>
      <c r="Q2333" s="31">
        <f>Q2334+Q2339</f>
        <v>0</v>
      </c>
      <c r="R2333" s="31">
        <f t="shared" si="7828"/>
        <v>366094.59999999998</v>
      </c>
      <c r="S2333" s="31">
        <f t="shared" si="7829"/>
        <v>378893.20000000001</v>
      </c>
      <c r="T2333" s="31">
        <f t="shared" si="7830"/>
        <v>378949.60000000003</v>
      </c>
      <c r="U2333" s="31">
        <f>U2334+U2339</f>
        <v>0</v>
      </c>
      <c r="V2333" s="31">
        <f>V2334+V2339</f>
        <v>0</v>
      </c>
      <c r="W2333" s="31">
        <f>W2334+W2339</f>
        <v>0</v>
      </c>
      <c r="X2333" s="31">
        <f t="shared" si="7831"/>
        <v>366094.59999999998</v>
      </c>
      <c r="Y2333" s="31">
        <f t="shared" si="7832"/>
        <v>378893.20000000001</v>
      </c>
      <c r="Z2333" s="31">
        <f t="shared" si="7833"/>
        <v>378949.60000000003</v>
      </c>
      <c r="AA2333" s="31">
        <f>AA2334+AA2339</f>
        <v>0</v>
      </c>
      <c r="AB2333" s="31">
        <f>AB2334+AB2339</f>
        <v>0</v>
      </c>
      <c r="AC2333" s="31">
        <f>AC2334+AC2339</f>
        <v>0</v>
      </c>
      <c r="AD2333" s="31">
        <f t="shared" si="7834"/>
        <v>366094.59999999998</v>
      </c>
      <c r="AE2333" s="31">
        <f t="shared" si="7835"/>
        <v>378893.20000000001</v>
      </c>
      <c r="AF2333" s="31">
        <f t="shared" si="7836"/>
        <v>378949.60000000003</v>
      </c>
      <c r="AG2333" s="31">
        <f>AG2334+AG2339</f>
        <v>0</v>
      </c>
      <c r="AH2333" s="31">
        <f>AH2334+AH2339</f>
        <v>0</v>
      </c>
      <c r="AI2333" s="31">
        <f>AI2334+AI2339</f>
        <v>0</v>
      </c>
      <c r="AJ2333" s="31">
        <f t="shared" si="7837"/>
        <v>366094.59999999998</v>
      </c>
      <c r="AK2333" s="31">
        <f t="shared" si="7838"/>
        <v>378893.20000000001</v>
      </c>
      <c r="AL2333" s="31">
        <f t="shared" si="7839"/>
        <v>378949.60000000003</v>
      </c>
      <c r="AM2333" s="31">
        <f>AM2334+AM2339</f>
        <v>0</v>
      </c>
      <c r="AN2333" s="31">
        <f>AN2334+AN2339</f>
        <v>0</v>
      </c>
      <c r="AO2333" s="31">
        <f>AO2334+AO2339</f>
        <v>0</v>
      </c>
      <c r="AP2333" s="31">
        <f t="shared" si="7840"/>
        <v>366094.59999999998</v>
      </c>
      <c r="AQ2333" s="31">
        <f t="shared" si="7841"/>
        <v>378893.20000000001</v>
      </c>
      <c r="AR2333" s="31">
        <f t="shared" si="7842"/>
        <v>378949.60000000003</v>
      </c>
      <c r="AS2333" s="31">
        <f>AS2334+AS2339</f>
        <v>0</v>
      </c>
      <c r="AT2333" s="31">
        <f>AT2334+AT2339</f>
        <v>0</v>
      </c>
      <c r="AU2333" s="31">
        <f>AU2334+AU2339</f>
        <v>0</v>
      </c>
      <c r="AV2333" s="31">
        <f t="shared" si="7843"/>
        <v>366094.59999999998</v>
      </c>
      <c r="AW2333" s="31">
        <f t="shared" si="7844"/>
        <v>378893.20000000001</v>
      </c>
      <c r="AX2333" s="31">
        <f t="shared" si="7845"/>
        <v>378949.60000000003</v>
      </c>
      <c r="AY2333" s="31">
        <f>AY2334+AY2339</f>
        <v>0</v>
      </c>
      <c r="AZ2333" s="31">
        <f>AZ2334+AZ2339</f>
        <v>0</v>
      </c>
      <c r="BA2333" s="31">
        <f>BA2334+BA2339</f>
        <v>0</v>
      </c>
      <c r="BB2333" s="31">
        <f t="shared" si="7846"/>
        <v>366094.59999999998</v>
      </c>
      <c r="BC2333" s="31">
        <f t="shared" si="7847"/>
        <v>378893.20000000001</v>
      </c>
      <c r="BD2333" s="31">
        <f t="shared" si="7848"/>
        <v>378949.60000000003</v>
      </c>
      <c r="BE2333" s="31">
        <f>BE2334+BE2339</f>
        <v>0</v>
      </c>
      <c r="BF2333" s="31">
        <f>BF2334+BF2339</f>
        <v>0</v>
      </c>
      <c r="BG2333" s="31">
        <f>BG2334+BG2339</f>
        <v>0</v>
      </c>
      <c r="BH2333" s="31">
        <f t="shared" si="7849"/>
        <v>366094.59999999998</v>
      </c>
      <c r="BI2333" s="31">
        <f t="shared" si="7850"/>
        <v>378893.20000000001</v>
      </c>
      <c r="BJ2333" s="31">
        <f t="shared" si="7851"/>
        <v>378949.60000000003</v>
      </c>
      <c r="BK2333" s="31">
        <f>BK2334+BK2339</f>
        <v>0</v>
      </c>
      <c r="BL2333" s="31">
        <f>BL2334+BL2339</f>
        <v>0</v>
      </c>
      <c r="BM2333" s="31">
        <f>BM2334+BM2339</f>
        <v>0</v>
      </c>
      <c r="BN2333" s="31">
        <f t="shared" si="7852"/>
        <v>366094.59999999998</v>
      </c>
      <c r="BO2333" s="31">
        <f t="shared" si="7853"/>
        <v>378893.20000000001</v>
      </c>
      <c r="BP2333" s="31">
        <f t="shared" si="7854"/>
        <v>378949.60000000003</v>
      </c>
      <c r="BQ2333" s="31">
        <f>BQ2334+BQ2339</f>
        <v>0</v>
      </c>
      <c r="BR2333" s="31">
        <f>BR2334+BR2339</f>
        <v>0</v>
      </c>
      <c r="BS2333" s="31">
        <f t="shared" si="7855"/>
        <v>366094.59999999998</v>
      </c>
      <c r="BT2333" s="31">
        <f t="shared" si="7856"/>
        <v>378893.20000000001</v>
      </c>
      <c r="BU2333" s="31">
        <f t="shared" si="7857"/>
        <v>378949.60000000003</v>
      </c>
      <c r="BV2333" s="31">
        <f>BV2334+BV2339</f>
        <v>0</v>
      </c>
      <c r="BW2333" s="31">
        <f>BW2334+BW2339</f>
        <v>0</v>
      </c>
      <c r="BX2333" s="31">
        <f t="shared" si="7858"/>
        <v>366094.59999999998</v>
      </c>
      <c r="BY2333" s="31">
        <f t="shared" si="7859"/>
        <v>378893.20000000001</v>
      </c>
      <c r="BZ2333" s="31">
        <f t="shared" si="7860"/>
        <v>378949.60000000003</v>
      </c>
      <c r="CA2333" s="31">
        <f>CA2334+CA2339</f>
        <v>0</v>
      </c>
      <c r="CB2333" s="31">
        <f>CB2334+CB2339</f>
        <v>0</v>
      </c>
      <c r="CC2333" s="31">
        <f>CC2334+CC2339</f>
        <v>0</v>
      </c>
      <c r="CD2333" s="31">
        <f t="shared" si="7740"/>
        <v>366094.59999999998</v>
      </c>
      <c r="CE2333" s="31">
        <f t="shared" si="7741"/>
        <v>378893.20000000001</v>
      </c>
      <c r="CF2333" s="31">
        <f t="shared" si="7742"/>
        <v>378949.60000000003</v>
      </c>
      <c r="CG2333" s="31">
        <f>CG2334+CG2339</f>
        <v>0</v>
      </c>
      <c r="CH2333" s="24"/>
      <c r="CI2333" s="40"/>
      <c r="CL2333" s="1" t="s">
        <v>1346</v>
      </c>
      <c r="CO2333" s="1" t="s">
        <v>31</v>
      </c>
    </row>
    <row r="2334" ht="71.599999999999994">
      <c r="A2334" s="16" t="s">
        <v>1349</v>
      </c>
      <c r="B2334" s="17">
        <v>100</v>
      </c>
      <c r="C2334" s="16"/>
      <c r="D2334" s="16"/>
      <c r="E2334" s="39" t="s">
        <v>131</v>
      </c>
      <c r="F2334" s="31">
        <f>F2335+F2337</f>
        <v>361331.59999999998</v>
      </c>
      <c r="G2334" s="31">
        <f>G2335+G2337</f>
        <v>374115</v>
      </c>
      <c r="H2334" s="31">
        <f>H2335+H2337</f>
        <v>374171.40000000002</v>
      </c>
      <c r="I2334" s="31">
        <f>I2335+I2337</f>
        <v>0</v>
      </c>
      <c r="J2334" s="31">
        <f>J2335+J2337</f>
        <v>0</v>
      </c>
      <c r="K2334" s="31">
        <f>K2335+K2337</f>
        <v>0</v>
      </c>
      <c r="L2334" s="31">
        <f t="shared" si="7825"/>
        <v>361331.59999999998</v>
      </c>
      <c r="M2334" s="31">
        <f t="shared" si="7826"/>
        <v>374115</v>
      </c>
      <c r="N2334" s="31">
        <f t="shared" si="7827"/>
        <v>374171.40000000002</v>
      </c>
      <c r="O2334" s="31">
        <f>O2335+O2337</f>
        <v>0</v>
      </c>
      <c r="P2334" s="31">
        <f>P2335+P2337</f>
        <v>0</v>
      </c>
      <c r="Q2334" s="31">
        <f>Q2335+Q2337</f>
        <v>0</v>
      </c>
      <c r="R2334" s="31">
        <f t="shared" si="7828"/>
        <v>361331.59999999998</v>
      </c>
      <c r="S2334" s="31">
        <f t="shared" si="7829"/>
        <v>374115</v>
      </c>
      <c r="T2334" s="31">
        <f t="shared" si="7830"/>
        <v>374171.40000000002</v>
      </c>
      <c r="U2334" s="31">
        <f>U2335+U2337</f>
        <v>0</v>
      </c>
      <c r="V2334" s="31">
        <f>V2335+V2337</f>
        <v>0</v>
      </c>
      <c r="W2334" s="31">
        <f>W2335+W2337</f>
        <v>0</v>
      </c>
      <c r="X2334" s="31">
        <f t="shared" si="7831"/>
        <v>361331.59999999998</v>
      </c>
      <c r="Y2334" s="31">
        <f t="shared" si="7832"/>
        <v>374115</v>
      </c>
      <c r="Z2334" s="31">
        <f t="shared" si="7833"/>
        <v>374171.40000000002</v>
      </c>
      <c r="AA2334" s="31">
        <f>AA2335+AA2337</f>
        <v>0</v>
      </c>
      <c r="AB2334" s="31">
        <f>AB2335+AB2337</f>
        <v>0</v>
      </c>
      <c r="AC2334" s="31">
        <f>AC2335+AC2337</f>
        <v>0</v>
      </c>
      <c r="AD2334" s="31">
        <f t="shared" si="7834"/>
        <v>361331.59999999998</v>
      </c>
      <c r="AE2334" s="31">
        <f t="shared" si="7835"/>
        <v>374115</v>
      </c>
      <c r="AF2334" s="31">
        <f t="shared" si="7836"/>
        <v>374171.40000000002</v>
      </c>
      <c r="AG2334" s="31">
        <f>AG2335+AG2337</f>
        <v>0</v>
      </c>
      <c r="AH2334" s="31">
        <f>AH2335+AH2337</f>
        <v>0</v>
      </c>
      <c r="AI2334" s="31">
        <f>AI2335+AI2337</f>
        <v>0</v>
      </c>
      <c r="AJ2334" s="31">
        <f t="shared" si="7837"/>
        <v>361331.59999999998</v>
      </c>
      <c r="AK2334" s="31">
        <f t="shared" si="7838"/>
        <v>374115</v>
      </c>
      <c r="AL2334" s="31">
        <f t="shared" si="7839"/>
        <v>374171.40000000002</v>
      </c>
      <c r="AM2334" s="31">
        <f>AM2335+AM2337</f>
        <v>0</v>
      </c>
      <c r="AN2334" s="31">
        <f>AN2335+AN2337</f>
        <v>0</v>
      </c>
      <c r="AO2334" s="31">
        <f>AO2335+AO2337</f>
        <v>0</v>
      </c>
      <c r="AP2334" s="31">
        <f t="shared" si="7840"/>
        <v>361331.59999999998</v>
      </c>
      <c r="AQ2334" s="31">
        <f t="shared" si="7841"/>
        <v>374115</v>
      </c>
      <c r="AR2334" s="31">
        <f t="shared" si="7842"/>
        <v>374171.40000000002</v>
      </c>
      <c r="AS2334" s="31">
        <f>AS2335+AS2337</f>
        <v>0</v>
      </c>
      <c r="AT2334" s="31">
        <f>AT2335+AT2337</f>
        <v>0</v>
      </c>
      <c r="AU2334" s="31">
        <f>AU2335+AU2337</f>
        <v>0</v>
      </c>
      <c r="AV2334" s="31">
        <f t="shared" si="7843"/>
        <v>361331.59999999998</v>
      </c>
      <c r="AW2334" s="31">
        <f t="shared" si="7844"/>
        <v>374115</v>
      </c>
      <c r="AX2334" s="31">
        <f t="shared" si="7845"/>
        <v>374171.40000000002</v>
      </c>
      <c r="AY2334" s="31">
        <f>AY2335+AY2337</f>
        <v>0</v>
      </c>
      <c r="AZ2334" s="31">
        <f>AZ2335+AZ2337</f>
        <v>0</v>
      </c>
      <c r="BA2334" s="31">
        <f>BA2335+BA2337</f>
        <v>0</v>
      </c>
      <c r="BB2334" s="31">
        <f t="shared" si="7846"/>
        <v>361331.59999999998</v>
      </c>
      <c r="BC2334" s="31">
        <f t="shared" si="7847"/>
        <v>374115</v>
      </c>
      <c r="BD2334" s="31">
        <f t="shared" si="7848"/>
        <v>374171.40000000002</v>
      </c>
      <c r="BE2334" s="31">
        <f>BE2335+BE2337</f>
        <v>0</v>
      </c>
      <c r="BF2334" s="31">
        <f>BF2335+BF2337</f>
        <v>0</v>
      </c>
      <c r="BG2334" s="31">
        <f>BG2335+BG2337</f>
        <v>0</v>
      </c>
      <c r="BH2334" s="31">
        <f t="shared" si="7849"/>
        <v>361331.59999999998</v>
      </c>
      <c r="BI2334" s="31">
        <f t="shared" si="7850"/>
        <v>374115</v>
      </c>
      <c r="BJ2334" s="31">
        <f t="shared" si="7851"/>
        <v>374171.40000000002</v>
      </c>
      <c r="BK2334" s="31">
        <f>BK2335+BK2337</f>
        <v>0</v>
      </c>
      <c r="BL2334" s="31">
        <f>BL2335+BL2337</f>
        <v>0</v>
      </c>
      <c r="BM2334" s="31">
        <f>BM2335+BM2337</f>
        <v>0</v>
      </c>
      <c r="BN2334" s="31">
        <f t="shared" si="7852"/>
        <v>361331.59999999998</v>
      </c>
      <c r="BO2334" s="31">
        <f t="shared" si="7853"/>
        <v>374115</v>
      </c>
      <c r="BP2334" s="31">
        <f t="shared" si="7854"/>
        <v>374171.40000000002</v>
      </c>
      <c r="BQ2334" s="31">
        <f>BQ2335+BQ2337</f>
        <v>0</v>
      </c>
      <c r="BR2334" s="31">
        <f>BR2335+BR2337</f>
        <v>0</v>
      </c>
      <c r="BS2334" s="31">
        <f t="shared" si="7855"/>
        <v>361331.59999999998</v>
      </c>
      <c r="BT2334" s="31">
        <f t="shared" si="7856"/>
        <v>374115</v>
      </c>
      <c r="BU2334" s="31">
        <f t="shared" si="7857"/>
        <v>374171.40000000002</v>
      </c>
      <c r="BV2334" s="31">
        <f>BV2335+BV2337</f>
        <v>0</v>
      </c>
      <c r="BW2334" s="31">
        <f>BW2335+BW2337</f>
        <v>0</v>
      </c>
      <c r="BX2334" s="31">
        <f t="shared" si="7858"/>
        <v>361331.59999999998</v>
      </c>
      <c r="BY2334" s="31">
        <f t="shared" si="7859"/>
        <v>374115</v>
      </c>
      <c r="BZ2334" s="31">
        <f t="shared" si="7860"/>
        <v>374171.40000000002</v>
      </c>
      <c r="CA2334" s="31">
        <f>CA2335+CA2337</f>
        <v>0</v>
      </c>
      <c r="CB2334" s="31">
        <f>CB2335+CB2337</f>
        <v>0</v>
      </c>
      <c r="CC2334" s="31">
        <f>CC2335+CC2337</f>
        <v>0</v>
      </c>
      <c r="CD2334" s="31">
        <f t="shared" si="7740"/>
        <v>361331.59999999998</v>
      </c>
      <c r="CE2334" s="31">
        <f t="shared" si="7741"/>
        <v>374115</v>
      </c>
      <c r="CF2334" s="31">
        <f t="shared" si="7742"/>
        <v>374171.40000000002</v>
      </c>
      <c r="CG2334" s="31">
        <f>CG2335+CG2337</f>
        <v>0</v>
      </c>
      <c r="CH2334" s="24"/>
      <c r="CI2334" s="40"/>
      <c r="CM2334" s="1" t="s">
        <v>29</v>
      </c>
    </row>
    <row r="2335" ht="29.850000000000001">
      <c r="A2335" s="16" t="s">
        <v>1349</v>
      </c>
      <c r="B2335" s="17">
        <v>110</v>
      </c>
      <c r="C2335" s="16"/>
      <c r="D2335" s="16"/>
      <c r="E2335" s="39" t="s">
        <v>132</v>
      </c>
      <c r="F2335" s="31">
        <f>F2336</f>
        <v>361331.59999999998</v>
      </c>
      <c r="G2335" s="31">
        <f>G2336</f>
        <v>374115</v>
      </c>
      <c r="H2335" s="31">
        <f>H2336</f>
        <v>374171.40000000002</v>
      </c>
      <c r="I2335" s="31">
        <f>I2336</f>
        <v>0</v>
      </c>
      <c r="J2335" s="31">
        <f>J2336</f>
        <v>0</v>
      </c>
      <c r="K2335" s="31">
        <f>K2336</f>
        <v>0</v>
      </c>
      <c r="L2335" s="31">
        <f t="shared" si="7825"/>
        <v>361331.59999999998</v>
      </c>
      <c r="M2335" s="31">
        <f t="shared" si="7826"/>
        <v>374115</v>
      </c>
      <c r="N2335" s="31">
        <f t="shared" si="7827"/>
        <v>374171.40000000002</v>
      </c>
      <c r="O2335" s="31">
        <f>O2336</f>
        <v>0</v>
      </c>
      <c r="P2335" s="31">
        <f>P2336</f>
        <v>0</v>
      </c>
      <c r="Q2335" s="31">
        <f>Q2336</f>
        <v>0</v>
      </c>
      <c r="R2335" s="31">
        <f t="shared" si="7828"/>
        <v>361331.59999999998</v>
      </c>
      <c r="S2335" s="31">
        <f t="shared" si="7829"/>
        <v>374115</v>
      </c>
      <c r="T2335" s="31">
        <f t="shared" si="7830"/>
        <v>374171.40000000002</v>
      </c>
      <c r="U2335" s="31">
        <f>U2336</f>
        <v>0</v>
      </c>
      <c r="V2335" s="31">
        <f>V2336</f>
        <v>0</v>
      </c>
      <c r="W2335" s="31">
        <f>W2336</f>
        <v>0</v>
      </c>
      <c r="X2335" s="31">
        <f t="shared" si="7831"/>
        <v>361331.59999999998</v>
      </c>
      <c r="Y2335" s="31">
        <f t="shared" si="7832"/>
        <v>374115</v>
      </c>
      <c r="Z2335" s="31">
        <f t="shared" si="7833"/>
        <v>374171.40000000002</v>
      </c>
      <c r="AA2335" s="31">
        <f>AA2336</f>
        <v>0</v>
      </c>
      <c r="AB2335" s="31">
        <f>AB2336</f>
        <v>0</v>
      </c>
      <c r="AC2335" s="31">
        <f>AC2336</f>
        <v>0</v>
      </c>
      <c r="AD2335" s="31">
        <f t="shared" si="7834"/>
        <v>361331.59999999998</v>
      </c>
      <c r="AE2335" s="31">
        <f t="shared" si="7835"/>
        <v>374115</v>
      </c>
      <c r="AF2335" s="31">
        <f t="shared" si="7836"/>
        <v>374171.40000000002</v>
      </c>
      <c r="AG2335" s="31">
        <f>AG2336</f>
        <v>0</v>
      </c>
      <c r="AH2335" s="31">
        <f>AH2336</f>
        <v>0</v>
      </c>
      <c r="AI2335" s="31">
        <f>AI2336</f>
        <v>0</v>
      </c>
      <c r="AJ2335" s="31">
        <f t="shared" si="7837"/>
        <v>361331.59999999998</v>
      </c>
      <c r="AK2335" s="31">
        <f t="shared" si="7838"/>
        <v>374115</v>
      </c>
      <c r="AL2335" s="31">
        <f t="shared" si="7839"/>
        <v>374171.40000000002</v>
      </c>
      <c r="AM2335" s="31">
        <f>AM2336</f>
        <v>0</v>
      </c>
      <c r="AN2335" s="31">
        <f>AN2336</f>
        <v>0</v>
      </c>
      <c r="AO2335" s="31">
        <f>AO2336</f>
        <v>0</v>
      </c>
      <c r="AP2335" s="31">
        <f t="shared" si="7840"/>
        <v>361331.59999999998</v>
      </c>
      <c r="AQ2335" s="31">
        <f t="shared" si="7841"/>
        <v>374115</v>
      </c>
      <c r="AR2335" s="31">
        <f t="shared" si="7842"/>
        <v>374171.40000000002</v>
      </c>
      <c r="AS2335" s="31">
        <f>AS2336</f>
        <v>0</v>
      </c>
      <c r="AT2335" s="31">
        <f>AT2336</f>
        <v>0</v>
      </c>
      <c r="AU2335" s="31">
        <f>AU2336</f>
        <v>0</v>
      </c>
      <c r="AV2335" s="31">
        <f t="shared" si="7843"/>
        <v>361331.59999999998</v>
      </c>
      <c r="AW2335" s="31">
        <f t="shared" si="7844"/>
        <v>374115</v>
      </c>
      <c r="AX2335" s="31">
        <f t="shared" si="7845"/>
        <v>374171.40000000002</v>
      </c>
      <c r="AY2335" s="31">
        <f>AY2336</f>
        <v>0</v>
      </c>
      <c r="AZ2335" s="31">
        <f>AZ2336</f>
        <v>0</v>
      </c>
      <c r="BA2335" s="31">
        <f>BA2336</f>
        <v>0</v>
      </c>
      <c r="BB2335" s="31">
        <f t="shared" si="7846"/>
        <v>361331.59999999998</v>
      </c>
      <c r="BC2335" s="31">
        <f t="shared" si="7847"/>
        <v>374115</v>
      </c>
      <c r="BD2335" s="31">
        <f t="shared" si="7848"/>
        <v>374171.40000000002</v>
      </c>
      <c r="BE2335" s="31">
        <f>BE2336</f>
        <v>0</v>
      </c>
      <c r="BF2335" s="31">
        <f>BF2336</f>
        <v>0</v>
      </c>
      <c r="BG2335" s="31">
        <f>BG2336</f>
        <v>0</v>
      </c>
      <c r="BH2335" s="31">
        <f t="shared" si="7849"/>
        <v>361331.59999999998</v>
      </c>
      <c r="BI2335" s="31">
        <f t="shared" si="7850"/>
        <v>374115</v>
      </c>
      <c r="BJ2335" s="31">
        <f t="shared" si="7851"/>
        <v>374171.40000000002</v>
      </c>
      <c r="BK2335" s="31">
        <f>BK2336</f>
        <v>0</v>
      </c>
      <c r="BL2335" s="31">
        <f>BL2336</f>
        <v>0</v>
      </c>
      <c r="BM2335" s="31">
        <f>BM2336</f>
        <v>0</v>
      </c>
      <c r="BN2335" s="31">
        <f t="shared" si="7852"/>
        <v>361331.59999999998</v>
      </c>
      <c r="BO2335" s="31">
        <f t="shared" si="7853"/>
        <v>374115</v>
      </c>
      <c r="BP2335" s="31">
        <f t="shared" si="7854"/>
        <v>374171.40000000002</v>
      </c>
      <c r="BQ2335" s="31">
        <f>BQ2336</f>
        <v>0</v>
      </c>
      <c r="BR2335" s="31">
        <f>BR2336</f>
        <v>0</v>
      </c>
      <c r="BS2335" s="31">
        <f t="shared" si="7855"/>
        <v>361331.59999999998</v>
      </c>
      <c r="BT2335" s="31">
        <f t="shared" si="7856"/>
        <v>374115</v>
      </c>
      <c r="BU2335" s="31">
        <f t="shared" si="7857"/>
        <v>374171.40000000002</v>
      </c>
      <c r="BV2335" s="31">
        <f>BV2336</f>
        <v>0</v>
      </c>
      <c r="BW2335" s="31">
        <f>BW2336</f>
        <v>0</v>
      </c>
      <c r="BX2335" s="31">
        <f t="shared" si="7858"/>
        <v>361331.59999999998</v>
      </c>
      <c r="BY2335" s="31">
        <f t="shared" si="7859"/>
        <v>374115</v>
      </c>
      <c r="BZ2335" s="31">
        <f t="shared" si="7860"/>
        <v>374171.40000000002</v>
      </c>
      <c r="CA2335" s="31">
        <f>CA2336</f>
        <v>0</v>
      </c>
      <c r="CB2335" s="31">
        <f>CB2336</f>
        <v>0</v>
      </c>
      <c r="CC2335" s="31">
        <f>CC2336</f>
        <v>0</v>
      </c>
      <c r="CD2335" s="31">
        <f t="shared" si="7740"/>
        <v>361331.59999999998</v>
      </c>
      <c r="CE2335" s="31">
        <f t="shared" si="7741"/>
        <v>374115</v>
      </c>
      <c r="CF2335" s="31">
        <f t="shared" si="7742"/>
        <v>374171.40000000002</v>
      </c>
      <c r="CG2335" s="31">
        <f>CG2336</f>
        <v>0</v>
      </c>
      <c r="CH2335" s="24"/>
      <c r="CI2335" s="40"/>
      <c r="CN2335" s="1" t="s">
        <v>30</v>
      </c>
    </row>
    <row r="2336" ht="15">
      <c r="A2336" s="16" t="s">
        <v>1349</v>
      </c>
      <c r="B2336" s="17">
        <v>110</v>
      </c>
      <c r="C2336" s="16" t="s">
        <v>47</v>
      </c>
      <c r="D2336" s="16" t="s">
        <v>105</v>
      </c>
      <c r="E2336" s="39" t="s">
        <v>106</v>
      </c>
      <c r="F2336" s="31">
        <v>361331.59999999998</v>
      </c>
      <c r="G2336" s="31">
        <v>374115</v>
      </c>
      <c r="H2336" s="31">
        <v>374171.40000000002</v>
      </c>
      <c r="I2336" s="31"/>
      <c r="J2336" s="31"/>
      <c r="K2336" s="31"/>
      <c r="L2336" s="31">
        <f t="shared" si="7825"/>
        <v>361331.59999999998</v>
      </c>
      <c r="M2336" s="31">
        <f t="shared" si="7826"/>
        <v>374115</v>
      </c>
      <c r="N2336" s="31">
        <f t="shared" si="7827"/>
        <v>374171.40000000002</v>
      </c>
      <c r="O2336" s="31"/>
      <c r="P2336" s="31"/>
      <c r="Q2336" s="31"/>
      <c r="R2336" s="31">
        <f t="shared" si="7828"/>
        <v>361331.59999999998</v>
      </c>
      <c r="S2336" s="31">
        <f t="shared" si="7829"/>
        <v>374115</v>
      </c>
      <c r="T2336" s="31">
        <f t="shared" si="7830"/>
        <v>374171.40000000002</v>
      </c>
      <c r="U2336" s="31"/>
      <c r="V2336" s="31"/>
      <c r="W2336" s="31"/>
      <c r="X2336" s="31">
        <f t="shared" si="7831"/>
        <v>361331.59999999998</v>
      </c>
      <c r="Y2336" s="31">
        <f t="shared" si="7832"/>
        <v>374115</v>
      </c>
      <c r="Z2336" s="31">
        <f t="shared" si="7833"/>
        <v>374171.40000000002</v>
      </c>
      <c r="AA2336" s="31"/>
      <c r="AB2336" s="31"/>
      <c r="AC2336" s="31"/>
      <c r="AD2336" s="31">
        <f t="shared" si="7834"/>
        <v>361331.59999999998</v>
      </c>
      <c r="AE2336" s="31">
        <f t="shared" si="7835"/>
        <v>374115</v>
      </c>
      <c r="AF2336" s="31">
        <f t="shared" si="7836"/>
        <v>374171.40000000002</v>
      </c>
      <c r="AG2336" s="31"/>
      <c r="AH2336" s="31"/>
      <c r="AI2336" s="31"/>
      <c r="AJ2336" s="31">
        <f t="shared" si="7837"/>
        <v>361331.59999999998</v>
      </c>
      <c r="AK2336" s="31">
        <f t="shared" si="7838"/>
        <v>374115</v>
      </c>
      <c r="AL2336" s="31">
        <f t="shared" si="7839"/>
        <v>374171.40000000002</v>
      </c>
      <c r="AM2336" s="31"/>
      <c r="AN2336" s="31"/>
      <c r="AO2336" s="31"/>
      <c r="AP2336" s="31">
        <f t="shared" si="7840"/>
        <v>361331.59999999998</v>
      </c>
      <c r="AQ2336" s="31">
        <f t="shared" si="7841"/>
        <v>374115</v>
      </c>
      <c r="AR2336" s="31">
        <f t="shared" si="7842"/>
        <v>374171.40000000002</v>
      </c>
      <c r="AS2336" s="31"/>
      <c r="AT2336" s="31"/>
      <c r="AU2336" s="31"/>
      <c r="AV2336" s="31">
        <f t="shared" si="7843"/>
        <v>361331.59999999998</v>
      </c>
      <c r="AW2336" s="31">
        <f t="shared" si="7844"/>
        <v>374115</v>
      </c>
      <c r="AX2336" s="31">
        <f t="shared" si="7845"/>
        <v>374171.40000000002</v>
      </c>
      <c r="AY2336" s="31"/>
      <c r="AZ2336" s="31"/>
      <c r="BA2336" s="31"/>
      <c r="BB2336" s="31">
        <f t="shared" si="7846"/>
        <v>361331.59999999998</v>
      </c>
      <c r="BC2336" s="31">
        <f t="shared" si="7847"/>
        <v>374115</v>
      </c>
      <c r="BD2336" s="31">
        <f t="shared" si="7848"/>
        <v>374171.40000000002</v>
      </c>
      <c r="BE2336" s="31"/>
      <c r="BF2336" s="31"/>
      <c r="BG2336" s="31"/>
      <c r="BH2336" s="31">
        <f t="shared" si="7849"/>
        <v>361331.59999999998</v>
      </c>
      <c r="BI2336" s="31">
        <f t="shared" si="7850"/>
        <v>374115</v>
      </c>
      <c r="BJ2336" s="31">
        <f t="shared" si="7851"/>
        <v>374171.40000000002</v>
      </c>
      <c r="BK2336" s="31"/>
      <c r="BL2336" s="31"/>
      <c r="BM2336" s="31"/>
      <c r="BN2336" s="31">
        <f t="shared" si="7852"/>
        <v>361331.59999999998</v>
      </c>
      <c r="BO2336" s="31">
        <f t="shared" si="7853"/>
        <v>374115</v>
      </c>
      <c r="BP2336" s="31">
        <f t="shared" si="7854"/>
        <v>374171.40000000002</v>
      </c>
      <c r="BQ2336" s="31"/>
      <c r="BR2336" s="31"/>
      <c r="BS2336" s="31">
        <f t="shared" si="7855"/>
        <v>361331.59999999998</v>
      </c>
      <c r="BT2336" s="31">
        <f t="shared" si="7856"/>
        <v>374115</v>
      </c>
      <c r="BU2336" s="31">
        <f t="shared" si="7857"/>
        <v>374171.40000000002</v>
      </c>
      <c r="BV2336" s="31"/>
      <c r="BW2336" s="31"/>
      <c r="BX2336" s="31">
        <f t="shared" si="7858"/>
        <v>361331.59999999998</v>
      </c>
      <c r="BY2336" s="31">
        <f t="shared" si="7859"/>
        <v>374115</v>
      </c>
      <c r="BZ2336" s="31">
        <f t="shared" si="7860"/>
        <v>374171.40000000002</v>
      </c>
      <c r="CA2336" s="31"/>
      <c r="CB2336" s="31"/>
      <c r="CC2336" s="31"/>
      <c r="CD2336" s="31">
        <f t="shared" si="7740"/>
        <v>361331.59999999998</v>
      </c>
      <c r="CE2336" s="31">
        <f t="shared" si="7741"/>
        <v>374115</v>
      </c>
      <c r="CF2336" s="31">
        <f t="shared" si="7742"/>
        <v>374171.40000000002</v>
      </c>
      <c r="CG2336" s="31"/>
      <c r="CH2336" s="24"/>
      <c r="CI2336" s="40"/>
    </row>
    <row r="2337" ht="29.850000000000001" hidden="1">
      <c r="A2337" s="16" t="s">
        <v>1349</v>
      </c>
      <c r="B2337" s="17">
        <v>120</v>
      </c>
      <c r="C2337" s="16"/>
      <c r="D2337" s="16"/>
      <c r="E2337" s="39" t="s">
        <v>394</v>
      </c>
      <c r="F2337" s="31">
        <f>F2338</f>
        <v>0</v>
      </c>
      <c r="G2337" s="31">
        <f>G2338</f>
        <v>0</v>
      </c>
      <c r="H2337" s="31">
        <f>H2338</f>
        <v>0</v>
      </c>
      <c r="I2337" s="31">
        <f>I2338</f>
        <v>0</v>
      </c>
      <c r="J2337" s="31">
        <f>J2338</f>
        <v>0</v>
      </c>
      <c r="K2337" s="31">
        <f>K2338</f>
        <v>0</v>
      </c>
      <c r="L2337" s="31">
        <f t="shared" si="7825"/>
        <v>0</v>
      </c>
      <c r="M2337" s="31">
        <f t="shared" si="7826"/>
        <v>0</v>
      </c>
      <c r="N2337" s="31">
        <f t="shared" si="7827"/>
        <v>0</v>
      </c>
      <c r="O2337" s="31">
        <f>O2338</f>
        <v>0</v>
      </c>
      <c r="P2337" s="31">
        <f>P2338</f>
        <v>0</v>
      </c>
      <c r="Q2337" s="31">
        <f>Q2338</f>
        <v>0</v>
      </c>
      <c r="R2337" s="31">
        <f t="shared" si="7828"/>
        <v>0</v>
      </c>
      <c r="S2337" s="31">
        <f t="shared" si="7829"/>
        <v>0</v>
      </c>
      <c r="T2337" s="31">
        <f t="shared" si="7830"/>
        <v>0</v>
      </c>
      <c r="U2337" s="31">
        <f>U2338</f>
        <v>0</v>
      </c>
      <c r="V2337" s="31">
        <f>V2338</f>
        <v>0</v>
      </c>
      <c r="W2337" s="31">
        <f>W2338</f>
        <v>0</v>
      </c>
      <c r="X2337" s="31">
        <f t="shared" si="7831"/>
        <v>0</v>
      </c>
      <c r="Y2337" s="31">
        <f t="shared" si="7832"/>
        <v>0</v>
      </c>
      <c r="Z2337" s="31">
        <f t="shared" si="7833"/>
        <v>0</v>
      </c>
      <c r="AA2337" s="31">
        <f>AA2338</f>
        <v>0</v>
      </c>
      <c r="AB2337" s="31">
        <f>AB2338</f>
        <v>0</v>
      </c>
      <c r="AC2337" s="31">
        <f>AC2338</f>
        <v>0</v>
      </c>
      <c r="AD2337" s="31">
        <f t="shared" si="7834"/>
        <v>0</v>
      </c>
      <c r="AE2337" s="31">
        <f t="shared" si="7835"/>
        <v>0</v>
      </c>
      <c r="AF2337" s="31">
        <f t="shared" si="7836"/>
        <v>0</v>
      </c>
      <c r="AG2337" s="31">
        <f>AG2338</f>
        <v>0</v>
      </c>
      <c r="AH2337" s="31">
        <f>AH2338</f>
        <v>0</v>
      </c>
      <c r="AI2337" s="31">
        <f>AI2338</f>
        <v>0</v>
      </c>
      <c r="AJ2337" s="31">
        <f t="shared" si="7837"/>
        <v>0</v>
      </c>
      <c r="AK2337" s="31">
        <f t="shared" si="7838"/>
        <v>0</v>
      </c>
      <c r="AL2337" s="31">
        <f t="shared" si="7839"/>
        <v>0</v>
      </c>
      <c r="AM2337" s="31">
        <f>AM2338</f>
        <v>0</v>
      </c>
      <c r="AN2337" s="31">
        <f>AN2338</f>
        <v>0</v>
      </c>
      <c r="AO2337" s="31">
        <f>AO2338</f>
        <v>0</v>
      </c>
      <c r="AP2337" s="31">
        <f t="shared" si="7840"/>
        <v>0</v>
      </c>
      <c r="AQ2337" s="31">
        <f t="shared" si="7841"/>
        <v>0</v>
      </c>
      <c r="AR2337" s="31">
        <f t="shared" si="7842"/>
        <v>0</v>
      </c>
      <c r="AS2337" s="31">
        <f>AS2338</f>
        <v>0</v>
      </c>
      <c r="AT2337" s="31">
        <f>AT2338</f>
        <v>0</v>
      </c>
      <c r="AU2337" s="31">
        <f>AU2338</f>
        <v>0</v>
      </c>
      <c r="AV2337" s="31">
        <f t="shared" si="7843"/>
        <v>0</v>
      </c>
      <c r="AW2337" s="31">
        <f t="shared" si="7844"/>
        <v>0</v>
      </c>
      <c r="AX2337" s="31">
        <f t="shared" si="7845"/>
        <v>0</v>
      </c>
      <c r="AY2337" s="31">
        <f>AY2338</f>
        <v>0</v>
      </c>
      <c r="AZ2337" s="31">
        <f>AZ2338</f>
        <v>0</v>
      </c>
      <c r="BA2337" s="31">
        <f>BA2338</f>
        <v>0</v>
      </c>
      <c r="BB2337" s="31">
        <f t="shared" si="7846"/>
        <v>0</v>
      </c>
      <c r="BC2337" s="31">
        <f t="shared" si="7847"/>
        <v>0</v>
      </c>
      <c r="BD2337" s="31">
        <f t="shared" si="7848"/>
        <v>0</v>
      </c>
      <c r="BE2337" s="31">
        <f>BE2338</f>
        <v>0</v>
      </c>
      <c r="BF2337" s="31">
        <f>BF2338</f>
        <v>0</v>
      </c>
      <c r="BG2337" s="31">
        <f>BG2338</f>
        <v>0</v>
      </c>
      <c r="BH2337" s="31">
        <f t="shared" si="7849"/>
        <v>0</v>
      </c>
      <c r="BI2337" s="31">
        <f t="shared" si="7850"/>
        <v>0</v>
      </c>
      <c r="BJ2337" s="31">
        <f t="shared" si="7851"/>
        <v>0</v>
      </c>
      <c r="BK2337" s="31">
        <f>BK2338</f>
        <v>0</v>
      </c>
      <c r="BL2337" s="31">
        <f>BL2338</f>
        <v>0</v>
      </c>
      <c r="BM2337" s="31">
        <f>BM2338</f>
        <v>0</v>
      </c>
      <c r="BN2337" s="31">
        <f t="shared" si="7852"/>
        <v>0</v>
      </c>
      <c r="BO2337" s="31">
        <f t="shared" si="7853"/>
        <v>0</v>
      </c>
      <c r="BP2337" s="31">
        <f t="shared" si="7854"/>
        <v>0</v>
      </c>
      <c r="BQ2337" s="31">
        <f>BQ2338</f>
        <v>0</v>
      </c>
      <c r="BR2337" s="31">
        <f>BR2338</f>
        <v>0</v>
      </c>
      <c r="BS2337" s="31">
        <f t="shared" si="7855"/>
        <v>0</v>
      </c>
      <c r="BT2337" s="31">
        <f t="shared" si="7856"/>
        <v>0</v>
      </c>
      <c r="BU2337" s="31">
        <f t="shared" si="7857"/>
        <v>0</v>
      </c>
      <c r="BV2337" s="31">
        <f>BV2338</f>
        <v>0</v>
      </c>
      <c r="BW2337" s="31">
        <f>BW2338</f>
        <v>0</v>
      </c>
      <c r="BX2337" s="31">
        <f t="shared" si="7858"/>
        <v>0</v>
      </c>
      <c r="BY2337" s="31">
        <f t="shared" si="7859"/>
        <v>0</v>
      </c>
      <c r="BZ2337" s="31">
        <f t="shared" si="7860"/>
        <v>0</v>
      </c>
      <c r="CA2337" s="31">
        <f>CA2338</f>
        <v>0</v>
      </c>
      <c r="CB2337" s="31">
        <f>CB2338</f>
        <v>0</v>
      </c>
      <c r="CC2337" s="31">
        <f>CC2338</f>
        <v>0</v>
      </c>
      <c r="CD2337" s="31">
        <f t="shared" si="7740"/>
        <v>0</v>
      </c>
      <c r="CE2337" s="31">
        <f t="shared" si="7741"/>
        <v>0</v>
      </c>
      <c r="CF2337" s="31">
        <f t="shared" si="7742"/>
        <v>0</v>
      </c>
      <c r="CG2337" s="31">
        <f>CG2338</f>
        <v>0</v>
      </c>
      <c r="CH2337" s="24">
        <v>0</v>
      </c>
      <c r="CI2337" s="40"/>
      <c r="CN2337" s="1" t="s">
        <v>30</v>
      </c>
    </row>
    <row r="2338" ht="15" hidden="1">
      <c r="A2338" s="16" t="s">
        <v>1349</v>
      </c>
      <c r="B2338" s="17">
        <v>120</v>
      </c>
      <c r="C2338" s="16" t="s">
        <v>47</v>
      </c>
      <c r="D2338" s="16" t="s">
        <v>105</v>
      </c>
      <c r="E2338" s="39" t="s">
        <v>106</v>
      </c>
      <c r="F2338" s="31"/>
      <c r="G2338" s="31"/>
      <c r="H2338" s="31"/>
      <c r="I2338" s="31"/>
      <c r="J2338" s="31"/>
      <c r="K2338" s="31"/>
      <c r="L2338" s="31">
        <f t="shared" si="7825"/>
        <v>0</v>
      </c>
      <c r="M2338" s="31">
        <f t="shared" si="7826"/>
        <v>0</v>
      </c>
      <c r="N2338" s="31">
        <f t="shared" si="7827"/>
        <v>0</v>
      </c>
      <c r="O2338" s="31"/>
      <c r="P2338" s="31"/>
      <c r="Q2338" s="31"/>
      <c r="R2338" s="31">
        <f t="shared" si="7828"/>
        <v>0</v>
      </c>
      <c r="S2338" s="31">
        <f t="shared" si="7829"/>
        <v>0</v>
      </c>
      <c r="T2338" s="31">
        <f t="shared" si="7830"/>
        <v>0</v>
      </c>
      <c r="U2338" s="31"/>
      <c r="V2338" s="31"/>
      <c r="W2338" s="31"/>
      <c r="X2338" s="31">
        <f t="shared" si="7831"/>
        <v>0</v>
      </c>
      <c r="Y2338" s="31">
        <f t="shared" si="7832"/>
        <v>0</v>
      </c>
      <c r="Z2338" s="31">
        <f t="shared" si="7833"/>
        <v>0</v>
      </c>
      <c r="AA2338" s="31"/>
      <c r="AB2338" s="31"/>
      <c r="AC2338" s="31"/>
      <c r="AD2338" s="31">
        <f t="shared" si="7834"/>
        <v>0</v>
      </c>
      <c r="AE2338" s="31">
        <f t="shared" si="7835"/>
        <v>0</v>
      </c>
      <c r="AF2338" s="31">
        <f t="shared" si="7836"/>
        <v>0</v>
      </c>
      <c r="AG2338" s="31"/>
      <c r="AH2338" s="31"/>
      <c r="AI2338" s="31"/>
      <c r="AJ2338" s="31">
        <f t="shared" si="7837"/>
        <v>0</v>
      </c>
      <c r="AK2338" s="31">
        <f t="shared" si="7838"/>
        <v>0</v>
      </c>
      <c r="AL2338" s="31">
        <f t="shared" si="7839"/>
        <v>0</v>
      </c>
      <c r="AM2338" s="31"/>
      <c r="AN2338" s="31"/>
      <c r="AO2338" s="31"/>
      <c r="AP2338" s="31">
        <f t="shared" si="7840"/>
        <v>0</v>
      </c>
      <c r="AQ2338" s="31">
        <f t="shared" si="7841"/>
        <v>0</v>
      </c>
      <c r="AR2338" s="31">
        <f t="shared" si="7842"/>
        <v>0</v>
      </c>
      <c r="AS2338" s="31"/>
      <c r="AT2338" s="31"/>
      <c r="AU2338" s="31"/>
      <c r="AV2338" s="31">
        <f t="shared" si="7843"/>
        <v>0</v>
      </c>
      <c r="AW2338" s="31">
        <f t="shared" si="7844"/>
        <v>0</v>
      </c>
      <c r="AX2338" s="31">
        <f t="shared" si="7845"/>
        <v>0</v>
      </c>
      <c r="AY2338" s="31"/>
      <c r="AZ2338" s="31"/>
      <c r="BA2338" s="31"/>
      <c r="BB2338" s="31">
        <f t="shared" si="7846"/>
        <v>0</v>
      </c>
      <c r="BC2338" s="31">
        <f t="shared" si="7847"/>
        <v>0</v>
      </c>
      <c r="BD2338" s="31">
        <f t="shared" si="7848"/>
        <v>0</v>
      </c>
      <c r="BE2338" s="31"/>
      <c r="BF2338" s="31"/>
      <c r="BG2338" s="31"/>
      <c r="BH2338" s="31">
        <f t="shared" si="7849"/>
        <v>0</v>
      </c>
      <c r="BI2338" s="31">
        <f t="shared" si="7850"/>
        <v>0</v>
      </c>
      <c r="BJ2338" s="31">
        <f t="shared" si="7851"/>
        <v>0</v>
      </c>
      <c r="BK2338" s="31"/>
      <c r="BL2338" s="31"/>
      <c r="BM2338" s="31"/>
      <c r="BN2338" s="31">
        <f t="shared" si="7852"/>
        <v>0</v>
      </c>
      <c r="BO2338" s="31">
        <f t="shared" si="7853"/>
        <v>0</v>
      </c>
      <c r="BP2338" s="31">
        <f t="shared" si="7854"/>
        <v>0</v>
      </c>
      <c r="BQ2338" s="31"/>
      <c r="BR2338" s="31"/>
      <c r="BS2338" s="31">
        <f t="shared" si="7855"/>
        <v>0</v>
      </c>
      <c r="BT2338" s="31">
        <f t="shared" si="7856"/>
        <v>0</v>
      </c>
      <c r="BU2338" s="31">
        <f t="shared" si="7857"/>
        <v>0</v>
      </c>
      <c r="BV2338" s="31"/>
      <c r="BW2338" s="31"/>
      <c r="BX2338" s="31">
        <f t="shared" si="7858"/>
        <v>0</v>
      </c>
      <c r="BY2338" s="31">
        <f t="shared" si="7859"/>
        <v>0</v>
      </c>
      <c r="BZ2338" s="31">
        <f t="shared" si="7860"/>
        <v>0</v>
      </c>
      <c r="CA2338" s="31"/>
      <c r="CB2338" s="31"/>
      <c r="CC2338" s="31"/>
      <c r="CD2338" s="31">
        <f t="shared" si="7740"/>
        <v>0</v>
      </c>
      <c r="CE2338" s="31">
        <f t="shared" si="7741"/>
        <v>0</v>
      </c>
      <c r="CF2338" s="31">
        <f t="shared" si="7742"/>
        <v>0</v>
      </c>
      <c r="CG2338" s="31"/>
      <c r="CH2338" s="24">
        <v>0</v>
      </c>
      <c r="CI2338" s="40"/>
    </row>
    <row r="2339" ht="29.850000000000001">
      <c r="A2339" s="16" t="s">
        <v>1349</v>
      </c>
      <c r="B2339" s="17">
        <v>200</v>
      </c>
      <c r="C2339" s="16"/>
      <c r="D2339" s="16"/>
      <c r="E2339" s="39" t="s">
        <v>40</v>
      </c>
      <c r="F2339" s="31">
        <f t="shared" ref="F2339:F2342" si="7861">F2340</f>
        <v>4763</v>
      </c>
      <c r="G2339" s="31">
        <f t="shared" ref="G2339:G2342" si="7862">G2340</f>
        <v>4778.1999999999998</v>
      </c>
      <c r="H2339" s="31">
        <f t="shared" ref="H2339:H2342" si="7863">H2340</f>
        <v>4778.1999999999998</v>
      </c>
      <c r="I2339" s="31">
        <f t="shared" ref="I2339:I2342" si="7864">I2340</f>
        <v>0</v>
      </c>
      <c r="J2339" s="31">
        <f t="shared" ref="J2339:J2342" si="7865">J2340</f>
        <v>0</v>
      </c>
      <c r="K2339" s="31">
        <f t="shared" ref="K2339:K2342" si="7866">K2340</f>
        <v>0</v>
      </c>
      <c r="L2339" s="31">
        <f t="shared" si="7825"/>
        <v>4763</v>
      </c>
      <c r="M2339" s="31">
        <f t="shared" si="7826"/>
        <v>4778.1999999999998</v>
      </c>
      <c r="N2339" s="31">
        <f t="shared" si="7827"/>
        <v>4778.1999999999998</v>
      </c>
      <c r="O2339" s="31">
        <f t="shared" ref="O2339:O2342" si="7867">O2340</f>
        <v>0</v>
      </c>
      <c r="P2339" s="31">
        <f t="shared" ref="P2339:P2342" si="7868">P2340</f>
        <v>0</v>
      </c>
      <c r="Q2339" s="31">
        <f t="shared" ref="Q2339:Q2342" si="7869">Q2340</f>
        <v>0</v>
      </c>
      <c r="R2339" s="31">
        <f t="shared" si="7828"/>
        <v>4763</v>
      </c>
      <c r="S2339" s="31">
        <f t="shared" si="7829"/>
        <v>4778.1999999999998</v>
      </c>
      <c r="T2339" s="31">
        <f t="shared" si="7830"/>
        <v>4778.1999999999998</v>
      </c>
      <c r="U2339" s="31">
        <f t="shared" ref="U2339:U2342" si="7870">U2340</f>
        <v>0</v>
      </c>
      <c r="V2339" s="31">
        <f t="shared" ref="V2339:V2342" si="7871">V2340</f>
        <v>0</v>
      </c>
      <c r="W2339" s="31">
        <f t="shared" ref="W2339:W2342" si="7872">W2340</f>
        <v>0</v>
      </c>
      <c r="X2339" s="31">
        <f t="shared" si="7831"/>
        <v>4763</v>
      </c>
      <c r="Y2339" s="31">
        <f t="shared" si="7832"/>
        <v>4778.1999999999998</v>
      </c>
      <c r="Z2339" s="31">
        <f t="shared" si="7833"/>
        <v>4778.1999999999998</v>
      </c>
      <c r="AA2339" s="31">
        <f t="shared" ref="AA2339:AA2342" si="7873">AA2340</f>
        <v>0</v>
      </c>
      <c r="AB2339" s="31">
        <f t="shared" ref="AB2339:AB2342" si="7874">AB2340</f>
        <v>0</v>
      </c>
      <c r="AC2339" s="31">
        <f t="shared" ref="AC2339:AC2342" si="7875">AC2340</f>
        <v>0</v>
      </c>
      <c r="AD2339" s="31">
        <f t="shared" si="7834"/>
        <v>4763</v>
      </c>
      <c r="AE2339" s="31">
        <f t="shared" si="7835"/>
        <v>4778.1999999999998</v>
      </c>
      <c r="AF2339" s="31">
        <f t="shared" si="7836"/>
        <v>4778.1999999999998</v>
      </c>
      <c r="AG2339" s="31">
        <f t="shared" ref="AG2339:AG2342" si="7876">AG2340</f>
        <v>0</v>
      </c>
      <c r="AH2339" s="31">
        <f t="shared" ref="AH2339:AH2342" si="7877">AH2340</f>
        <v>0</v>
      </c>
      <c r="AI2339" s="31">
        <f t="shared" ref="AI2339:AI2342" si="7878">AI2340</f>
        <v>0</v>
      </c>
      <c r="AJ2339" s="31">
        <f t="shared" si="7837"/>
        <v>4763</v>
      </c>
      <c r="AK2339" s="31">
        <f t="shared" si="7838"/>
        <v>4778.1999999999998</v>
      </c>
      <c r="AL2339" s="31">
        <f t="shared" si="7839"/>
        <v>4778.1999999999998</v>
      </c>
      <c r="AM2339" s="31">
        <f t="shared" ref="AM2339:AM2342" si="7879">AM2340</f>
        <v>0</v>
      </c>
      <c r="AN2339" s="31">
        <f t="shared" ref="AN2339:AN2342" si="7880">AN2340</f>
        <v>0</v>
      </c>
      <c r="AO2339" s="31">
        <f t="shared" ref="AO2339:AO2342" si="7881">AO2340</f>
        <v>0</v>
      </c>
      <c r="AP2339" s="31">
        <f t="shared" si="7840"/>
        <v>4763</v>
      </c>
      <c r="AQ2339" s="31">
        <f t="shared" si="7841"/>
        <v>4778.1999999999998</v>
      </c>
      <c r="AR2339" s="31">
        <f t="shared" si="7842"/>
        <v>4778.1999999999998</v>
      </c>
      <c r="AS2339" s="31">
        <f t="shared" ref="AS2339:AS2342" si="7882">AS2340</f>
        <v>0</v>
      </c>
      <c r="AT2339" s="31">
        <f t="shared" ref="AT2339:AT2342" si="7883">AT2340</f>
        <v>0</v>
      </c>
      <c r="AU2339" s="31">
        <f t="shared" ref="AU2339:AU2342" si="7884">AU2340</f>
        <v>0</v>
      </c>
      <c r="AV2339" s="31">
        <f t="shared" si="7843"/>
        <v>4763</v>
      </c>
      <c r="AW2339" s="31">
        <f t="shared" si="7844"/>
        <v>4778.1999999999998</v>
      </c>
      <c r="AX2339" s="31">
        <f t="shared" si="7845"/>
        <v>4778.1999999999998</v>
      </c>
      <c r="AY2339" s="31">
        <f t="shared" ref="AY2339:AY2342" si="7885">AY2340</f>
        <v>0</v>
      </c>
      <c r="AZ2339" s="31">
        <f t="shared" ref="AZ2339:AZ2342" si="7886">AZ2340</f>
        <v>0</v>
      </c>
      <c r="BA2339" s="31">
        <f t="shared" ref="BA2339:BA2342" si="7887">BA2340</f>
        <v>0</v>
      </c>
      <c r="BB2339" s="31">
        <f t="shared" si="7846"/>
        <v>4763</v>
      </c>
      <c r="BC2339" s="31">
        <f t="shared" si="7847"/>
        <v>4778.1999999999998</v>
      </c>
      <c r="BD2339" s="31">
        <f t="shared" si="7848"/>
        <v>4778.1999999999998</v>
      </c>
      <c r="BE2339" s="31">
        <f t="shared" ref="BE2339:BE2342" si="7888">BE2340</f>
        <v>0</v>
      </c>
      <c r="BF2339" s="31">
        <f t="shared" ref="BF2339:BF2342" si="7889">BF2340</f>
        <v>0</v>
      </c>
      <c r="BG2339" s="31">
        <f t="shared" ref="BG2339:BG2342" si="7890">BG2340</f>
        <v>0</v>
      </c>
      <c r="BH2339" s="31">
        <f t="shared" si="7849"/>
        <v>4763</v>
      </c>
      <c r="BI2339" s="31">
        <f t="shared" si="7850"/>
        <v>4778.1999999999998</v>
      </c>
      <c r="BJ2339" s="31">
        <f t="shared" si="7851"/>
        <v>4778.1999999999998</v>
      </c>
      <c r="BK2339" s="31">
        <f t="shared" ref="BK2339:BK2342" si="7891">BK2340</f>
        <v>0</v>
      </c>
      <c r="BL2339" s="31">
        <f t="shared" ref="BL2339:BL2342" si="7892">BL2340</f>
        <v>0</v>
      </c>
      <c r="BM2339" s="31">
        <f t="shared" ref="BM2339:BM2342" si="7893">BM2340</f>
        <v>0</v>
      </c>
      <c r="BN2339" s="31">
        <f t="shared" si="7852"/>
        <v>4763</v>
      </c>
      <c r="BO2339" s="31">
        <f t="shared" si="7853"/>
        <v>4778.1999999999998</v>
      </c>
      <c r="BP2339" s="31">
        <f t="shared" si="7854"/>
        <v>4778.1999999999998</v>
      </c>
      <c r="BQ2339" s="31">
        <f t="shared" ref="BQ2339:BQ2342" si="7894">BQ2340</f>
        <v>0</v>
      </c>
      <c r="BR2339" s="31">
        <f t="shared" ref="BR2339:BR2342" si="7895">BR2340</f>
        <v>0</v>
      </c>
      <c r="BS2339" s="31">
        <f t="shared" si="7855"/>
        <v>4763</v>
      </c>
      <c r="BT2339" s="31">
        <f t="shared" si="7856"/>
        <v>4778.1999999999998</v>
      </c>
      <c r="BU2339" s="31">
        <f t="shared" si="7857"/>
        <v>4778.1999999999998</v>
      </c>
      <c r="BV2339" s="31">
        <f t="shared" ref="BV2339:BV2342" si="7896">BV2340</f>
        <v>0</v>
      </c>
      <c r="BW2339" s="31">
        <f t="shared" ref="BW2339:BW2342" si="7897">BW2340</f>
        <v>0</v>
      </c>
      <c r="BX2339" s="31">
        <f t="shared" si="7858"/>
        <v>4763</v>
      </c>
      <c r="BY2339" s="31">
        <f t="shared" si="7859"/>
        <v>4778.1999999999998</v>
      </c>
      <c r="BZ2339" s="31">
        <f t="shared" si="7860"/>
        <v>4778.1999999999998</v>
      </c>
      <c r="CA2339" s="31">
        <f t="shared" ref="CA2339:CA2342" si="7898">CA2340</f>
        <v>0</v>
      </c>
      <c r="CB2339" s="31">
        <f t="shared" ref="CB2339:CB2342" si="7899">CB2340</f>
        <v>0</v>
      </c>
      <c r="CC2339" s="31">
        <f t="shared" ref="CC2339:CC2342" si="7900">CC2340</f>
        <v>0</v>
      </c>
      <c r="CD2339" s="31">
        <f t="shared" si="7740"/>
        <v>4763</v>
      </c>
      <c r="CE2339" s="31">
        <f t="shared" si="7741"/>
        <v>4778.1999999999998</v>
      </c>
      <c r="CF2339" s="31">
        <f t="shared" si="7742"/>
        <v>4778.1999999999998</v>
      </c>
      <c r="CG2339" s="31">
        <f t="shared" ref="CG2339:CG2342" si="7901">CG2340</f>
        <v>0</v>
      </c>
      <c r="CH2339" s="24"/>
      <c r="CI2339" s="40"/>
      <c r="CM2339" s="1" t="s">
        <v>29</v>
      </c>
    </row>
    <row r="2340" ht="43.75">
      <c r="A2340" s="16" t="s">
        <v>1349</v>
      </c>
      <c r="B2340" s="17">
        <v>240</v>
      </c>
      <c r="C2340" s="16"/>
      <c r="D2340" s="16"/>
      <c r="E2340" s="39" t="s">
        <v>41</v>
      </c>
      <c r="F2340" s="31">
        <f t="shared" si="7861"/>
        <v>4763</v>
      </c>
      <c r="G2340" s="31">
        <f t="shared" si="7862"/>
        <v>4778.1999999999998</v>
      </c>
      <c r="H2340" s="31">
        <f t="shared" si="7863"/>
        <v>4778.1999999999998</v>
      </c>
      <c r="I2340" s="31">
        <f t="shared" si="7864"/>
        <v>0</v>
      </c>
      <c r="J2340" s="31">
        <f t="shared" si="7865"/>
        <v>0</v>
      </c>
      <c r="K2340" s="31">
        <f t="shared" si="7866"/>
        <v>0</v>
      </c>
      <c r="L2340" s="31">
        <f t="shared" si="7825"/>
        <v>4763</v>
      </c>
      <c r="M2340" s="31">
        <f t="shared" si="7826"/>
        <v>4778.1999999999998</v>
      </c>
      <c r="N2340" s="31">
        <f t="shared" si="7827"/>
        <v>4778.1999999999998</v>
      </c>
      <c r="O2340" s="31">
        <f t="shared" si="7867"/>
        <v>0</v>
      </c>
      <c r="P2340" s="31">
        <f t="shared" si="7868"/>
        <v>0</v>
      </c>
      <c r="Q2340" s="31">
        <f t="shared" si="7869"/>
        <v>0</v>
      </c>
      <c r="R2340" s="31">
        <f t="shared" si="7828"/>
        <v>4763</v>
      </c>
      <c r="S2340" s="31">
        <f t="shared" si="7829"/>
        <v>4778.1999999999998</v>
      </c>
      <c r="T2340" s="31">
        <f t="shared" si="7830"/>
        <v>4778.1999999999998</v>
      </c>
      <c r="U2340" s="31">
        <f t="shared" si="7870"/>
        <v>0</v>
      </c>
      <c r="V2340" s="31">
        <f t="shared" si="7871"/>
        <v>0</v>
      </c>
      <c r="W2340" s="31">
        <f t="shared" si="7872"/>
        <v>0</v>
      </c>
      <c r="X2340" s="31">
        <f t="shared" si="7831"/>
        <v>4763</v>
      </c>
      <c r="Y2340" s="31">
        <f t="shared" si="7832"/>
        <v>4778.1999999999998</v>
      </c>
      <c r="Z2340" s="31">
        <f t="shared" si="7833"/>
        <v>4778.1999999999998</v>
      </c>
      <c r="AA2340" s="31">
        <f t="shared" si="7873"/>
        <v>0</v>
      </c>
      <c r="AB2340" s="31">
        <f t="shared" si="7874"/>
        <v>0</v>
      </c>
      <c r="AC2340" s="31">
        <f t="shared" si="7875"/>
        <v>0</v>
      </c>
      <c r="AD2340" s="31">
        <f t="shared" si="7834"/>
        <v>4763</v>
      </c>
      <c r="AE2340" s="31">
        <f t="shared" si="7835"/>
        <v>4778.1999999999998</v>
      </c>
      <c r="AF2340" s="31">
        <f t="shared" si="7836"/>
        <v>4778.1999999999998</v>
      </c>
      <c r="AG2340" s="31">
        <f t="shared" si="7876"/>
        <v>0</v>
      </c>
      <c r="AH2340" s="31">
        <f t="shared" si="7877"/>
        <v>0</v>
      </c>
      <c r="AI2340" s="31">
        <f t="shared" si="7878"/>
        <v>0</v>
      </c>
      <c r="AJ2340" s="31">
        <f t="shared" si="7837"/>
        <v>4763</v>
      </c>
      <c r="AK2340" s="31">
        <f t="shared" si="7838"/>
        <v>4778.1999999999998</v>
      </c>
      <c r="AL2340" s="31">
        <f t="shared" si="7839"/>
        <v>4778.1999999999998</v>
      </c>
      <c r="AM2340" s="31">
        <f t="shared" si="7879"/>
        <v>0</v>
      </c>
      <c r="AN2340" s="31">
        <f t="shared" si="7880"/>
        <v>0</v>
      </c>
      <c r="AO2340" s="31">
        <f t="shared" si="7881"/>
        <v>0</v>
      </c>
      <c r="AP2340" s="31">
        <f t="shared" si="7840"/>
        <v>4763</v>
      </c>
      <c r="AQ2340" s="31">
        <f t="shared" si="7841"/>
        <v>4778.1999999999998</v>
      </c>
      <c r="AR2340" s="31">
        <f t="shared" si="7842"/>
        <v>4778.1999999999998</v>
      </c>
      <c r="AS2340" s="31">
        <f t="shared" si="7882"/>
        <v>0</v>
      </c>
      <c r="AT2340" s="31">
        <f t="shared" si="7883"/>
        <v>0</v>
      </c>
      <c r="AU2340" s="31">
        <f t="shared" si="7884"/>
        <v>0</v>
      </c>
      <c r="AV2340" s="31">
        <f t="shared" si="7843"/>
        <v>4763</v>
      </c>
      <c r="AW2340" s="31">
        <f t="shared" si="7844"/>
        <v>4778.1999999999998</v>
      </c>
      <c r="AX2340" s="31">
        <f t="shared" si="7845"/>
        <v>4778.1999999999998</v>
      </c>
      <c r="AY2340" s="31">
        <f t="shared" si="7885"/>
        <v>0</v>
      </c>
      <c r="AZ2340" s="31">
        <f t="shared" si="7886"/>
        <v>0</v>
      </c>
      <c r="BA2340" s="31">
        <f t="shared" si="7887"/>
        <v>0</v>
      </c>
      <c r="BB2340" s="31">
        <f t="shared" si="7846"/>
        <v>4763</v>
      </c>
      <c r="BC2340" s="31">
        <f t="shared" si="7847"/>
        <v>4778.1999999999998</v>
      </c>
      <c r="BD2340" s="31">
        <f t="shared" si="7848"/>
        <v>4778.1999999999998</v>
      </c>
      <c r="BE2340" s="31">
        <f t="shared" si="7888"/>
        <v>0</v>
      </c>
      <c r="BF2340" s="31">
        <f t="shared" si="7889"/>
        <v>0</v>
      </c>
      <c r="BG2340" s="31">
        <f t="shared" si="7890"/>
        <v>0</v>
      </c>
      <c r="BH2340" s="31">
        <f t="shared" si="7849"/>
        <v>4763</v>
      </c>
      <c r="BI2340" s="31">
        <f t="shared" si="7850"/>
        <v>4778.1999999999998</v>
      </c>
      <c r="BJ2340" s="31">
        <f t="shared" si="7851"/>
        <v>4778.1999999999998</v>
      </c>
      <c r="BK2340" s="31">
        <f t="shared" si="7891"/>
        <v>0</v>
      </c>
      <c r="BL2340" s="31">
        <f t="shared" si="7892"/>
        <v>0</v>
      </c>
      <c r="BM2340" s="31">
        <f t="shared" si="7893"/>
        <v>0</v>
      </c>
      <c r="BN2340" s="31">
        <f t="shared" si="7852"/>
        <v>4763</v>
      </c>
      <c r="BO2340" s="31">
        <f t="shared" si="7853"/>
        <v>4778.1999999999998</v>
      </c>
      <c r="BP2340" s="31">
        <f t="shared" si="7854"/>
        <v>4778.1999999999998</v>
      </c>
      <c r="BQ2340" s="31">
        <f t="shared" si="7894"/>
        <v>0</v>
      </c>
      <c r="BR2340" s="31">
        <f t="shared" si="7895"/>
        <v>0</v>
      </c>
      <c r="BS2340" s="31">
        <f t="shared" si="7855"/>
        <v>4763</v>
      </c>
      <c r="BT2340" s="31">
        <f t="shared" si="7856"/>
        <v>4778.1999999999998</v>
      </c>
      <c r="BU2340" s="31">
        <f t="shared" si="7857"/>
        <v>4778.1999999999998</v>
      </c>
      <c r="BV2340" s="31">
        <f t="shared" si="7896"/>
        <v>0</v>
      </c>
      <c r="BW2340" s="31">
        <f t="shared" si="7897"/>
        <v>0</v>
      </c>
      <c r="BX2340" s="31">
        <f t="shared" si="7858"/>
        <v>4763</v>
      </c>
      <c r="BY2340" s="31">
        <f t="shared" si="7859"/>
        <v>4778.1999999999998</v>
      </c>
      <c r="BZ2340" s="31">
        <f t="shared" si="7860"/>
        <v>4778.1999999999998</v>
      </c>
      <c r="CA2340" s="31">
        <f t="shared" si="7898"/>
        <v>0</v>
      </c>
      <c r="CB2340" s="31">
        <f t="shared" si="7899"/>
        <v>0</v>
      </c>
      <c r="CC2340" s="31">
        <f t="shared" si="7900"/>
        <v>0</v>
      </c>
      <c r="CD2340" s="31">
        <f t="shared" si="7740"/>
        <v>4763</v>
      </c>
      <c r="CE2340" s="31">
        <f t="shared" si="7741"/>
        <v>4778.1999999999998</v>
      </c>
      <c r="CF2340" s="31">
        <f t="shared" si="7742"/>
        <v>4778.1999999999998</v>
      </c>
      <c r="CG2340" s="31">
        <f t="shared" si="7901"/>
        <v>0</v>
      </c>
      <c r="CH2340" s="24"/>
      <c r="CI2340" s="40"/>
      <c r="CN2340" s="1" t="s">
        <v>30</v>
      </c>
    </row>
    <row r="2341" ht="15">
      <c r="A2341" s="16" t="s">
        <v>1349</v>
      </c>
      <c r="B2341" s="17">
        <v>240</v>
      </c>
      <c r="C2341" s="16" t="s">
        <v>47</v>
      </c>
      <c r="D2341" s="16" t="s">
        <v>105</v>
      </c>
      <c r="E2341" s="39" t="s">
        <v>106</v>
      </c>
      <c r="F2341" s="31">
        <v>4763</v>
      </c>
      <c r="G2341" s="31">
        <v>4778.1999999999998</v>
      </c>
      <c r="H2341" s="31">
        <v>4778.1999999999998</v>
      </c>
      <c r="I2341" s="31"/>
      <c r="J2341" s="31"/>
      <c r="K2341" s="31"/>
      <c r="L2341" s="31">
        <f t="shared" si="7825"/>
        <v>4763</v>
      </c>
      <c r="M2341" s="31">
        <f t="shared" si="7826"/>
        <v>4778.1999999999998</v>
      </c>
      <c r="N2341" s="31">
        <f t="shared" si="7827"/>
        <v>4778.1999999999998</v>
      </c>
      <c r="O2341" s="31"/>
      <c r="P2341" s="31"/>
      <c r="Q2341" s="31"/>
      <c r="R2341" s="31">
        <f t="shared" si="7828"/>
        <v>4763</v>
      </c>
      <c r="S2341" s="31">
        <f t="shared" si="7829"/>
        <v>4778.1999999999998</v>
      </c>
      <c r="T2341" s="31">
        <f t="shared" si="7830"/>
        <v>4778.1999999999998</v>
      </c>
      <c r="U2341" s="31"/>
      <c r="V2341" s="31"/>
      <c r="W2341" s="31"/>
      <c r="X2341" s="31">
        <f t="shared" si="7831"/>
        <v>4763</v>
      </c>
      <c r="Y2341" s="31">
        <f t="shared" si="7832"/>
        <v>4778.1999999999998</v>
      </c>
      <c r="Z2341" s="31">
        <f t="shared" si="7833"/>
        <v>4778.1999999999998</v>
      </c>
      <c r="AA2341" s="31"/>
      <c r="AB2341" s="31"/>
      <c r="AC2341" s="31"/>
      <c r="AD2341" s="31">
        <f t="shared" si="7834"/>
        <v>4763</v>
      </c>
      <c r="AE2341" s="31">
        <f t="shared" si="7835"/>
        <v>4778.1999999999998</v>
      </c>
      <c r="AF2341" s="31">
        <f t="shared" si="7836"/>
        <v>4778.1999999999998</v>
      </c>
      <c r="AG2341" s="31"/>
      <c r="AH2341" s="31"/>
      <c r="AI2341" s="31"/>
      <c r="AJ2341" s="31">
        <f t="shared" si="7837"/>
        <v>4763</v>
      </c>
      <c r="AK2341" s="31">
        <f t="shared" si="7838"/>
        <v>4778.1999999999998</v>
      </c>
      <c r="AL2341" s="31">
        <f t="shared" si="7839"/>
        <v>4778.1999999999998</v>
      </c>
      <c r="AM2341" s="31"/>
      <c r="AN2341" s="31"/>
      <c r="AO2341" s="31"/>
      <c r="AP2341" s="31">
        <f t="shared" si="7840"/>
        <v>4763</v>
      </c>
      <c r="AQ2341" s="31">
        <f t="shared" si="7841"/>
        <v>4778.1999999999998</v>
      </c>
      <c r="AR2341" s="31">
        <f t="shared" si="7842"/>
        <v>4778.1999999999998</v>
      </c>
      <c r="AS2341" s="31"/>
      <c r="AT2341" s="31"/>
      <c r="AU2341" s="31"/>
      <c r="AV2341" s="31">
        <f t="shared" si="7843"/>
        <v>4763</v>
      </c>
      <c r="AW2341" s="31">
        <f t="shared" si="7844"/>
        <v>4778.1999999999998</v>
      </c>
      <c r="AX2341" s="31">
        <f t="shared" si="7845"/>
        <v>4778.1999999999998</v>
      </c>
      <c r="AY2341" s="31"/>
      <c r="AZ2341" s="31"/>
      <c r="BA2341" s="31"/>
      <c r="BB2341" s="31">
        <f t="shared" si="7846"/>
        <v>4763</v>
      </c>
      <c r="BC2341" s="31">
        <f t="shared" si="7847"/>
        <v>4778.1999999999998</v>
      </c>
      <c r="BD2341" s="31">
        <f t="shared" si="7848"/>
        <v>4778.1999999999998</v>
      </c>
      <c r="BE2341" s="31"/>
      <c r="BF2341" s="31"/>
      <c r="BG2341" s="31"/>
      <c r="BH2341" s="31">
        <f t="shared" si="7849"/>
        <v>4763</v>
      </c>
      <c r="BI2341" s="31">
        <f t="shared" si="7850"/>
        <v>4778.1999999999998</v>
      </c>
      <c r="BJ2341" s="31">
        <f t="shared" si="7851"/>
        <v>4778.1999999999998</v>
      </c>
      <c r="BK2341" s="31"/>
      <c r="BL2341" s="31"/>
      <c r="BM2341" s="31"/>
      <c r="BN2341" s="31">
        <f t="shared" si="7852"/>
        <v>4763</v>
      </c>
      <c r="BO2341" s="31">
        <f t="shared" si="7853"/>
        <v>4778.1999999999998</v>
      </c>
      <c r="BP2341" s="31">
        <f t="shared" si="7854"/>
        <v>4778.1999999999998</v>
      </c>
      <c r="BQ2341" s="31"/>
      <c r="BR2341" s="31"/>
      <c r="BS2341" s="31">
        <f t="shared" si="7855"/>
        <v>4763</v>
      </c>
      <c r="BT2341" s="31">
        <f t="shared" si="7856"/>
        <v>4778.1999999999998</v>
      </c>
      <c r="BU2341" s="31">
        <f t="shared" si="7857"/>
        <v>4778.1999999999998</v>
      </c>
      <c r="BV2341" s="31"/>
      <c r="BW2341" s="31"/>
      <c r="BX2341" s="31">
        <f t="shared" si="7858"/>
        <v>4763</v>
      </c>
      <c r="BY2341" s="31">
        <f t="shared" si="7859"/>
        <v>4778.1999999999998</v>
      </c>
      <c r="BZ2341" s="31">
        <f t="shared" si="7860"/>
        <v>4778.1999999999998</v>
      </c>
      <c r="CA2341" s="31"/>
      <c r="CB2341" s="31"/>
      <c r="CC2341" s="31"/>
      <c r="CD2341" s="31">
        <f t="shared" si="7740"/>
        <v>4763</v>
      </c>
      <c r="CE2341" s="31">
        <f t="shared" si="7741"/>
        <v>4778.1999999999998</v>
      </c>
      <c r="CF2341" s="31">
        <f t="shared" si="7742"/>
        <v>4778.1999999999998</v>
      </c>
      <c r="CG2341" s="31"/>
      <c r="CH2341" s="24"/>
      <c r="CI2341" s="40"/>
    </row>
    <row r="2342" s="33" customFormat="1" ht="29.850000000000001">
      <c r="A2342" s="34" t="s">
        <v>1350</v>
      </c>
      <c r="B2342" s="35"/>
      <c r="C2342" s="34"/>
      <c r="D2342" s="34"/>
      <c r="E2342" s="36" t="s">
        <v>1351</v>
      </c>
      <c r="F2342" s="37">
        <f t="shared" si="7861"/>
        <v>96993.800000000003</v>
      </c>
      <c r="G2342" s="37">
        <f t="shared" si="7862"/>
        <v>100112.60000000001</v>
      </c>
      <c r="H2342" s="37">
        <f t="shared" si="7863"/>
        <v>100112.60000000001</v>
      </c>
      <c r="I2342" s="37">
        <f t="shared" si="7864"/>
        <v>0</v>
      </c>
      <c r="J2342" s="37">
        <f t="shared" si="7865"/>
        <v>0</v>
      </c>
      <c r="K2342" s="37">
        <f t="shared" si="7866"/>
        <v>0</v>
      </c>
      <c r="L2342" s="37">
        <f t="shared" si="7825"/>
        <v>96993.800000000003</v>
      </c>
      <c r="M2342" s="37">
        <f t="shared" si="7826"/>
        <v>100112.60000000001</v>
      </c>
      <c r="N2342" s="37">
        <f t="shared" si="7827"/>
        <v>100112.60000000001</v>
      </c>
      <c r="O2342" s="37">
        <f t="shared" si="7867"/>
        <v>0</v>
      </c>
      <c r="P2342" s="37">
        <f t="shared" si="7868"/>
        <v>0</v>
      </c>
      <c r="Q2342" s="37">
        <f t="shared" si="7869"/>
        <v>0</v>
      </c>
      <c r="R2342" s="37">
        <f t="shared" si="7828"/>
        <v>96993.800000000003</v>
      </c>
      <c r="S2342" s="37">
        <f t="shared" si="7829"/>
        <v>100112.60000000001</v>
      </c>
      <c r="T2342" s="37">
        <f t="shared" si="7830"/>
        <v>100112.60000000001</v>
      </c>
      <c r="U2342" s="37">
        <f t="shared" si="7870"/>
        <v>0</v>
      </c>
      <c r="V2342" s="37">
        <f t="shared" si="7871"/>
        <v>0</v>
      </c>
      <c r="W2342" s="37">
        <f t="shared" si="7872"/>
        <v>0</v>
      </c>
      <c r="X2342" s="37">
        <f t="shared" si="7831"/>
        <v>96993.800000000003</v>
      </c>
      <c r="Y2342" s="37">
        <f t="shared" si="7832"/>
        <v>100112.60000000001</v>
      </c>
      <c r="Z2342" s="37">
        <f t="shared" si="7833"/>
        <v>100112.60000000001</v>
      </c>
      <c r="AA2342" s="37">
        <f t="shared" si="7873"/>
        <v>0</v>
      </c>
      <c r="AB2342" s="37">
        <f t="shared" si="7874"/>
        <v>0</v>
      </c>
      <c r="AC2342" s="37">
        <f t="shared" si="7875"/>
        <v>0</v>
      </c>
      <c r="AD2342" s="37">
        <f t="shared" si="7834"/>
        <v>96993.800000000003</v>
      </c>
      <c r="AE2342" s="37">
        <f t="shared" si="7835"/>
        <v>100112.60000000001</v>
      </c>
      <c r="AF2342" s="37">
        <f t="shared" si="7836"/>
        <v>100112.60000000001</v>
      </c>
      <c r="AG2342" s="37">
        <f t="shared" si="7876"/>
        <v>0</v>
      </c>
      <c r="AH2342" s="37">
        <f t="shared" si="7877"/>
        <v>0</v>
      </c>
      <c r="AI2342" s="37">
        <f t="shared" si="7878"/>
        <v>0</v>
      </c>
      <c r="AJ2342" s="37">
        <f t="shared" si="7837"/>
        <v>96993.800000000003</v>
      </c>
      <c r="AK2342" s="37">
        <f t="shared" si="7838"/>
        <v>100112.60000000001</v>
      </c>
      <c r="AL2342" s="37">
        <f t="shared" si="7839"/>
        <v>100112.60000000001</v>
      </c>
      <c r="AM2342" s="37">
        <f t="shared" si="7879"/>
        <v>0</v>
      </c>
      <c r="AN2342" s="37">
        <f t="shared" si="7880"/>
        <v>0</v>
      </c>
      <c r="AO2342" s="37">
        <f t="shared" si="7881"/>
        <v>0</v>
      </c>
      <c r="AP2342" s="37">
        <f t="shared" si="7840"/>
        <v>96993.800000000003</v>
      </c>
      <c r="AQ2342" s="37">
        <f t="shared" si="7841"/>
        <v>100112.60000000001</v>
      </c>
      <c r="AR2342" s="37">
        <f t="shared" si="7842"/>
        <v>100112.60000000001</v>
      </c>
      <c r="AS2342" s="37">
        <f t="shared" si="7882"/>
        <v>0</v>
      </c>
      <c r="AT2342" s="37">
        <f t="shared" si="7883"/>
        <v>0</v>
      </c>
      <c r="AU2342" s="37">
        <f t="shared" si="7884"/>
        <v>0</v>
      </c>
      <c r="AV2342" s="37">
        <f t="shared" si="7843"/>
        <v>96993.800000000003</v>
      </c>
      <c r="AW2342" s="37">
        <f t="shared" si="7844"/>
        <v>100112.60000000001</v>
      </c>
      <c r="AX2342" s="37">
        <f t="shared" si="7845"/>
        <v>100112.60000000001</v>
      </c>
      <c r="AY2342" s="37">
        <f t="shared" si="7885"/>
        <v>0</v>
      </c>
      <c r="AZ2342" s="37">
        <f t="shared" si="7886"/>
        <v>0</v>
      </c>
      <c r="BA2342" s="37">
        <f t="shared" si="7887"/>
        <v>0</v>
      </c>
      <c r="BB2342" s="37">
        <f t="shared" si="7846"/>
        <v>96993.800000000003</v>
      </c>
      <c r="BC2342" s="37">
        <f t="shared" si="7847"/>
        <v>100112.60000000001</v>
      </c>
      <c r="BD2342" s="37">
        <f t="shared" si="7848"/>
        <v>100112.60000000001</v>
      </c>
      <c r="BE2342" s="37">
        <f t="shared" si="7888"/>
        <v>0</v>
      </c>
      <c r="BF2342" s="37">
        <f t="shared" si="7889"/>
        <v>0</v>
      </c>
      <c r="BG2342" s="37">
        <f t="shared" si="7890"/>
        <v>0</v>
      </c>
      <c r="BH2342" s="37">
        <f t="shared" si="7849"/>
        <v>96993.800000000003</v>
      </c>
      <c r="BI2342" s="37">
        <f t="shared" si="7850"/>
        <v>100112.60000000001</v>
      </c>
      <c r="BJ2342" s="37">
        <f t="shared" si="7851"/>
        <v>100112.60000000001</v>
      </c>
      <c r="BK2342" s="37">
        <f t="shared" si="7891"/>
        <v>0</v>
      </c>
      <c r="BL2342" s="37">
        <f t="shared" si="7892"/>
        <v>0</v>
      </c>
      <c r="BM2342" s="37">
        <f t="shared" si="7893"/>
        <v>0</v>
      </c>
      <c r="BN2342" s="37">
        <f t="shared" si="7852"/>
        <v>96993.800000000003</v>
      </c>
      <c r="BO2342" s="37">
        <f t="shared" si="7853"/>
        <v>100112.60000000001</v>
      </c>
      <c r="BP2342" s="37">
        <f t="shared" si="7854"/>
        <v>100112.60000000001</v>
      </c>
      <c r="BQ2342" s="37">
        <f t="shared" si="7894"/>
        <v>0</v>
      </c>
      <c r="BR2342" s="37">
        <f t="shared" si="7895"/>
        <v>0</v>
      </c>
      <c r="BS2342" s="31">
        <f t="shared" si="7855"/>
        <v>96993.800000000003</v>
      </c>
      <c r="BT2342" s="31">
        <f t="shared" si="7856"/>
        <v>100112.60000000001</v>
      </c>
      <c r="BU2342" s="31">
        <f t="shared" si="7857"/>
        <v>100112.60000000001</v>
      </c>
      <c r="BV2342" s="37">
        <f t="shared" si="7896"/>
        <v>0</v>
      </c>
      <c r="BW2342" s="37">
        <f t="shared" si="7897"/>
        <v>0</v>
      </c>
      <c r="BX2342" s="37">
        <f t="shared" si="7858"/>
        <v>96993.800000000003</v>
      </c>
      <c r="BY2342" s="37">
        <f t="shared" si="7859"/>
        <v>100112.60000000001</v>
      </c>
      <c r="BZ2342" s="37">
        <f t="shared" si="7860"/>
        <v>100112.60000000001</v>
      </c>
      <c r="CA2342" s="37">
        <f t="shared" si="7898"/>
        <v>0</v>
      </c>
      <c r="CB2342" s="37">
        <f t="shared" si="7899"/>
        <v>0</v>
      </c>
      <c r="CC2342" s="37">
        <f t="shared" si="7900"/>
        <v>0</v>
      </c>
      <c r="CD2342" s="37">
        <f t="shared" si="7740"/>
        <v>96993.800000000003</v>
      </c>
      <c r="CE2342" s="37">
        <f t="shared" si="7741"/>
        <v>100112.60000000001</v>
      </c>
      <c r="CF2342" s="37">
        <f t="shared" si="7742"/>
        <v>100112.60000000001</v>
      </c>
      <c r="CG2342" s="37">
        <f t="shared" si="7901"/>
        <v>0</v>
      </c>
      <c r="CH2342" s="24"/>
      <c r="CI2342" s="38"/>
      <c r="CK2342" s="33" t="s">
        <v>27</v>
      </c>
    </row>
    <row r="2343" ht="43.75">
      <c r="A2343" s="16" t="s">
        <v>1352</v>
      </c>
      <c r="B2343" s="17"/>
      <c r="C2343" s="16"/>
      <c r="D2343" s="16"/>
      <c r="E2343" s="39" t="s">
        <v>130</v>
      </c>
      <c r="F2343" s="31">
        <f>F2344+F2347+F2350</f>
        <v>96993.800000000003</v>
      </c>
      <c r="G2343" s="31">
        <f>G2344+G2347+G2350</f>
        <v>100112.60000000001</v>
      </c>
      <c r="H2343" s="31">
        <f>H2344+H2347+H2350</f>
        <v>100112.60000000001</v>
      </c>
      <c r="I2343" s="31">
        <f>I2344+I2347+I2350</f>
        <v>0</v>
      </c>
      <c r="J2343" s="31">
        <f>J2344+J2347+J2350</f>
        <v>0</v>
      </c>
      <c r="K2343" s="31">
        <f>K2344+K2347+K2350</f>
        <v>0</v>
      </c>
      <c r="L2343" s="31">
        <f t="shared" si="7825"/>
        <v>96993.800000000003</v>
      </c>
      <c r="M2343" s="31">
        <f t="shared" si="7826"/>
        <v>100112.60000000001</v>
      </c>
      <c r="N2343" s="31">
        <f t="shared" si="7827"/>
        <v>100112.60000000001</v>
      </c>
      <c r="O2343" s="31">
        <f>O2344+O2347+O2350</f>
        <v>0</v>
      </c>
      <c r="P2343" s="31">
        <f>P2344+P2347+P2350</f>
        <v>0</v>
      </c>
      <c r="Q2343" s="31">
        <f>Q2344+Q2347+Q2350</f>
        <v>0</v>
      </c>
      <c r="R2343" s="31">
        <f t="shared" si="7828"/>
        <v>96993.800000000003</v>
      </c>
      <c r="S2343" s="31">
        <f t="shared" si="7829"/>
        <v>100112.60000000001</v>
      </c>
      <c r="T2343" s="31">
        <f t="shared" si="7830"/>
        <v>100112.60000000001</v>
      </c>
      <c r="U2343" s="31">
        <f>U2344+U2347+U2350</f>
        <v>0</v>
      </c>
      <c r="V2343" s="31">
        <f>V2344+V2347+V2350</f>
        <v>0</v>
      </c>
      <c r="W2343" s="31">
        <f>W2344+W2347+W2350</f>
        <v>0</v>
      </c>
      <c r="X2343" s="31">
        <f t="shared" si="7831"/>
        <v>96993.800000000003</v>
      </c>
      <c r="Y2343" s="31">
        <f t="shared" si="7832"/>
        <v>100112.60000000001</v>
      </c>
      <c r="Z2343" s="31">
        <f t="shared" si="7833"/>
        <v>100112.60000000001</v>
      </c>
      <c r="AA2343" s="31">
        <f>AA2344+AA2347+AA2350</f>
        <v>0</v>
      </c>
      <c r="AB2343" s="31">
        <f>AB2344+AB2347+AB2350</f>
        <v>0</v>
      </c>
      <c r="AC2343" s="31">
        <f>AC2344+AC2347+AC2350</f>
        <v>0</v>
      </c>
      <c r="AD2343" s="31">
        <f t="shared" si="7834"/>
        <v>96993.800000000003</v>
      </c>
      <c r="AE2343" s="31">
        <f t="shared" si="7835"/>
        <v>100112.60000000001</v>
      </c>
      <c r="AF2343" s="31">
        <f t="shared" si="7836"/>
        <v>100112.60000000001</v>
      </c>
      <c r="AG2343" s="31">
        <f>AG2344+AG2347+AG2350</f>
        <v>0</v>
      </c>
      <c r="AH2343" s="31">
        <f>AH2344+AH2347+AH2350</f>
        <v>0</v>
      </c>
      <c r="AI2343" s="31">
        <f>AI2344+AI2347+AI2350</f>
        <v>0</v>
      </c>
      <c r="AJ2343" s="31">
        <f t="shared" si="7837"/>
        <v>96993.800000000003</v>
      </c>
      <c r="AK2343" s="31">
        <f t="shared" si="7838"/>
        <v>100112.60000000001</v>
      </c>
      <c r="AL2343" s="31">
        <f t="shared" si="7839"/>
        <v>100112.60000000001</v>
      </c>
      <c r="AM2343" s="31">
        <f>AM2344+AM2347+AM2350</f>
        <v>0</v>
      </c>
      <c r="AN2343" s="31">
        <f>AN2344+AN2347+AN2350</f>
        <v>0</v>
      </c>
      <c r="AO2343" s="31">
        <f>AO2344+AO2347+AO2350</f>
        <v>0</v>
      </c>
      <c r="AP2343" s="31">
        <f t="shared" si="7840"/>
        <v>96993.800000000003</v>
      </c>
      <c r="AQ2343" s="31">
        <f t="shared" si="7841"/>
        <v>100112.60000000001</v>
      </c>
      <c r="AR2343" s="31">
        <f t="shared" si="7842"/>
        <v>100112.60000000001</v>
      </c>
      <c r="AS2343" s="31">
        <f>AS2344+AS2347+AS2350</f>
        <v>0</v>
      </c>
      <c r="AT2343" s="31">
        <f>AT2344+AT2347+AT2350</f>
        <v>0</v>
      </c>
      <c r="AU2343" s="31">
        <f>AU2344+AU2347+AU2350</f>
        <v>0</v>
      </c>
      <c r="AV2343" s="31">
        <f t="shared" si="7843"/>
        <v>96993.800000000003</v>
      </c>
      <c r="AW2343" s="31">
        <f t="shared" si="7844"/>
        <v>100112.60000000001</v>
      </c>
      <c r="AX2343" s="31">
        <f t="shared" si="7845"/>
        <v>100112.60000000001</v>
      </c>
      <c r="AY2343" s="31">
        <f>AY2344+AY2347+AY2350</f>
        <v>0</v>
      </c>
      <c r="AZ2343" s="31">
        <f>AZ2344+AZ2347+AZ2350</f>
        <v>0</v>
      </c>
      <c r="BA2343" s="31">
        <f>BA2344+BA2347+BA2350</f>
        <v>0</v>
      </c>
      <c r="BB2343" s="31">
        <f t="shared" si="7846"/>
        <v>96993.800000000003</v>
      </c>
      <c r="BC2343" s="31">
        <f t="shared" si="7847"/>
        <v>100112.60000000001</v>
      </c>
      <c r="BD2343" s="31">
        <f t="shared" si="7848"/>
        <v>100112.60000000001</v>
      </c>
      <c r="BE2343" s="31">
        <f>BE2344+BE2347+BE2350</f>
        <v>0</v>
      </c>
      <c r="BF2343" s="31">
        <f>BF2344+BF2347+BF2350</f>
        <v>0</v>
      </c>
      <c r="BG2343" s="31">
        <f>BG2344+BG2347+BG2350</f>
        <v>0</v>
      </c>
      <c r="BH2343" s="31">
        <f t="shared" si="7849"/>
        <v>96993.800000000003</v>
      </c>
      <c r="BI2343" s="31">
        <f t="shared" si="7850"/>
        <v>100112.60000000001</v>
      </c>
      <c r="BJ2343" s="31">
        <f t="shared" si="7851"/>
        <v>100112.60000000001</v>
      </c>
      <c r="BK2343" s="31">
        <f>BK2344+BK2347+BK2350</f>
        <v>0</v>
      </c>
      <c r="BL2343" s="31">
        <f>BL2344+BL2347+BL2350</f>
        <v>0</v>
      </c>
      <c r="BM2343" s="31">
        <f>BM2344+BM2347+BM2350</f>
        <v>0</v>
      </c>
      <c r="BN2343" s="31">
        <f t="shared" si="7852"/>
        <v>96993.800000000003</v>
      </c>
      <c r="BO2343" s="31">
        <f t="shared" si="7853"/>
        <v>100112.60000000001</v>
      </c>
      <c r="BP2343" s="31">
        <f t="shared" si="7854"/>
        <v>100112.60000000001</v>
      </c>
      <c r="BQ2343" s="31">
        <f>BQ2344+BQ2347+BQ2350</f>
        <v>0</v>
      </c>
      <c r="BR2343" s="31">
        <f>BR2344+BR2347+BR2350</f>
        <v>0</v>
      </c>
      <c r="BS2343" s="31">
        <f t="shared" si="7855"/>
        <v>96993.800000000003</v>
      </c>
      <c r="BT2343" s="31">
        <f t="shared" si="7856"/>
        <v>100112.60000000001</v>
      </c>
      <c r="BU2343" s="31">
        <f t="shared" si="7857"/>
        <v>100112.60000000001</v>
      </c>
      <c r="BV2343" s="31">
        <f>BV2344+BV2347+BV2350</f>
        <v>0</v>
      </c>
      <c r="BW2343" s="31">
        <f>BW2344+BW2347+BW2350</f>
        <v>0</v>
      </c>
      <c r="BX2343" s="31">
        <f t="shared" si="7858"/>
        <v>96993.800000000003</v>
      </c>
      <c r="BY2343" s="31">
        <f t="shared" si="7859"/>
        <v>100112.60000000001</v>
      </c>
      <c r="BZ2343" s="31">
        <f t="shared" si="7860"/>
        <v>100112.60000000001</v>
      </c>
      <c r="CA2343" s="31">
        <f>CA2344+CA2347+CA2350</f>
        <v>0</v>
      </c>
      <c r="CB2343" s="31">
        <f>CB2344+CB2347+CB2350</f>
        <v>0</v>
      </c>
      <c r="CC2343" s="31">
        <f>CC2344+CC2347+CC2350</f>
        <v>0</v>
      </c>
      <c r="CD2343" s="31">
        <f t="shared" si="7740"/>
        <v>96993.800000000003</v>
      </c>
      <c r="CE2343" s="31">
        <f t="shared" si="7741"/>
        <v>100112.60000000001</v>
      </c>
      <c r="CF2343" s="31">
        <f t="shared" si="7742"/>
        <v>100112.60000000001</v>
      </c>
      <c r="CG2343" s="31">
        <f>CG2344+CG2347+CG2350</f>
        <v>0</v>
      </c>
      <c r="CH2343" s="24"/>
      <c r="CI2343" s="40"/>
      <c r="CL2343" s="1" t="s">
        <v>1346</v>
      </c>
      <c r="CO2343" s="1" t="s">
        <v>31</v>
      </c>
    </row>
    <row r="2344" ht="71.599999999999994">
      <c r="A2344" s="16" t="s">
        <v>1352</v>
      </c>
      <c r="B2344" s="17">
        <v>100</v>
      </c>
      <c r="C2344" s="16"/>
      <c r="D2344" s="16"/>
      <c r="E2344" s="39" t="s">
        <v>131</v>
      </c>
      <c r="F2344" s="31">
        <f t="shared" ref="F2344:F2345" si="7902">F2345</f>
        <v>85899.800000000003</v>
      </c>
      <c r="G2344" s="31">
        <f t="shared" ref="G2344:G2345" si="7903">G2345</f>
        <v>89018.600000000006</v>
      </c>
      <c r="H2344" s="31">
        <f t="shared" ref="H2344:H2345" si="7904">H2345</f>
        <v>89018.600000000006</v>
      </c>
      <c r="I2344" s="31">
        <f t="shared" ref="I2344:I2351" si="7905">I2345</f>
        <v>0</v>
      </c>
      <c r="J2344" s="31">
        <f t="shared" ref="J2344:J2351" si="7906">J2345</f>
        <v>0</v>
      </c>
      <c r="K2344" s="31">
        <f t="shared" ref="K2344:K2351" si="7907">K2345</f>
        <v>0</v>
      </c>
      <c r="L2344" s="31">
        <f t="shared" si="7825"/>
        <v>85899.800000000003</v>
      </c>
      <c r="M2344" s="31">
        <f t="shared" si="7826"/>
        <v>89018.600000000006</v>
      </c>
      <c r="N2344" s="31">
        <f t="shared" si="7827"/>
        <v>89018.600000000006</v>
      </c>
      <c r="O2344" s="31">
        <f t="shared" ref="O2344:O2351" si="7908">O2345</f>
        <v>0</v>
      </c>
      <c r="P2344" s="31">
        <f t="shared" ref="P2344:P2351" si="7909">P2345</f>
        <v>0</v>
      </c>
      <c r="Q2344" s="31">
        <f t="shared" ref="Q2344:Q2351" si="7910">Q2345</f>
        <v>0</v>
      </c>
      <c r="R2344" s="31">
        <f t="shared" si="7828"/>
        <v>85899.800000000003</v>
      </c>
      <c r="S2344" s="31">
        <f t="shared" si="7829"/>
        <v>89018.600000000006</v>
      </c>
      <c r="T2344" s="31">
        <f t="shared" si="7830"/>
        <v>89018.600000000006</v>
      </c>
      <c r="U2344" s="31">
        <f t="shared" ref="U2344:U2351" si="7911">U2345</f>
        <v>0</v>
      </c>
      <c r="V2344" s="31">
        <f t="shared" ref="V2344:V2351" si="7912">V2345</f>
        <v>0</v>
      </c>
      <c r="W2344" s="31">
        <f t="shared" ref="W2344:W2351" si="7913">W2345</f>
        <v>0</v>
      </c>
      <c r="X2344" s="31">
        <f t="shared" si="7831"/>
        <v>85899.800000000003</v>
      </c>
      <c r="Y2344" s="31">
        <f t="shared" si="7832"/>
        <v>89018.600000000006</v>
      </c>
      <c r="Z2344" s="31">
        <f t="shared" si="7833"/>
        <v>89018.600000000006</v>
      </c>
      <c r="AA2344" s="31">
        <f t="shared" ref="AA2344:AA2351" si="7914">AA2345</f>
        <v>0</v>
      </c>
      <c r="AB2344" s="31">
        <f t="shared" ref="AB2344:AB2351" si="7915">AB2345</f>
        <v>0</v>
      </c>
      <c r="AC2344" s="31">
        <f t="shared" ref="AC2344:AC2351" si="7916">AC2345</f>
        <v>0</v>
      </c>
      <c r="AD2344" s="31">
        <f t="shared" si="7834"/>
        <v>85899.800000000003</v>
      </c>
      <c r="AE2344" s="31">
        <f t="shared" si="7835"/>
        <v>89018.600000000006</v>
      </c>
      <c r="AF2344" s="31">
        <f t="shared" si="7836"/>
        <v>89018.600000000006</v>
      </c>
      <c r="AG2344" s="31">
        <f t="shared" ref="AG2344:AG2351" si="7917">AG2345</f>
        <v>0</v>
      </c>
      <c r="AH2344" s="31">
        <f t="shared" ref="AH2344:AH2351" si="7918">AH2345</f>
        <v>0</v>
      </c>
      <c r="AI2344" s="31">
        <f t="shared" ref="AI2344:AI2351" si="7919">AI2345</f>
        <v>0</v>
      </c>
      <c r="AJ2344" s="31">
        <f t="shared" si="7837"/>
        <v>85899.800000000003</v>
      </c>
      <c r="AK2344" s="31">
        <f t="shared" si="7838"/>
        <v>89018.600000000006</v>
      </c>
      <c r="AL2344" s="31">
        <f t="shared" si="7839"/>
        <v>89018.600000000006</v>
      </c>
      <c r="AM2344" s="31">
        <f t="shared" ref="AM2344:AM2351" si="7920">AM2345</f>
        <v>0</v>
      </c>
      <c r="AN2344" s="31">
        <f t="shared" ref="AN2344:AN2351" si="7921">AN2345</f>
        <v>0</v>
      </c>
      <c r="AO2344" s="31">
        <f t="shared" ref="AO2344:AO2351" si="7922">AO2345</f>
        <v>0</v>
      </c>
      <c r="AP2344" s="31">
        <f t="shared" si="7840"/>
        <v>85899.800000000003</v>
      </c>
      <c r="AQ2344" s="31">
        <f t="shared" si="7841"/>
        <v>89018.600000000006</v>
      </c>
      <c r="AR2344" s="31">
        <f t="shared" si="7842"/>
        <v>89018.600000000006</v>
      </c>
      <c r="AS2344" s="31">
        <f t="shared" ref="AS2344:AS2351" si="7923">AS2345</f>
        <v>0</v>
      </c>
      <c r="AT2344" s="31">
        <f t="shared" ref="AT2344:AT2351" si="7924">AT2345</f>
        <v>0</v>
      </c>
      <c r="AU2344" s="31">
        <f t="shared" ref="AU2344:AU2351" si="7925">AU2345</f>
        <v>0</v>
      </c>
      <c r="AV2344" s="31">
        <f t="shared" si="7843"/>
        <v>85899.800000000003</v>
      </c>
      <c r="AW2344" s="31">
        <f t="shared" si="7844"/>
        <v>89018.600000000006</v>
      </c>
      <c r="AX2344" s="31">
        <f t="shared" si="7845"/>
        <v>89018.600000000006</v>
      </c>
      <c r="AY2344" s="31">
        <f t="shared" ref="AY2344:AY2351" si="7926">AY2345</f>
        <v>0</v>
      </c>
      <c r="AZ2344" s="31">
        <f t="shared" ref="AZ2344:AZ2351" si="7927">AZ2345</f>
        <v>0</v>
      </c>
      <c r="BA2344" s="31">
        <f t="shared" ref="BA2344:BA2351" si="7928">BA2345</f>
        <v>0</v>
      </c>
      <c r="BB2344" s="31">
        <f t="shared" si="7846"/>
        <v>85899.800000000003</v>
      </c>
      <c r="BC2344" s="31">
        <f t="shared" si="7847"/>
        <v>89018.600000000006</v>
      </c>
      <c r="BD2344" s="31">
        <f t="shared" si="7848"/>
        <v>89018.600000000006</v>
      </c>
      <c r="BE2344" s="31">
        <f t="shared" ref="BE2344:BE2351" si="7929">BE2345</f>
        <v>0</v>
      </c>
      <c r="BF2344" s="31">
        <f t="shared" ref="BF2344:BF2351" si="7930">BF2345</f>
        <v>0</v>
      </c>
      <c r="BG2344" s="31">
        <f t="shared" ref="BG2344:BG2351" si="7931">BG2345</f>
        <v>0</v>
      </c>
      <c r="BH2344" s="31">
        <f t="shared" si="7849"/>
        <v>85899.800000000003</v>
      </c>
      <c r="BI2344" s="31">
        <f t="shared" si="7850"/>
        <v>89018.600000000006</v>
      </c>
      <c r="BJ2344" s="31">
        <f t="shared" si="7851"/>
        <v>89018.600000000006</v>
      </c>
      <c r="BK2344" s="31">
        <f t="shared" ref="BK2344:BK2351" si="7932">BK2345</f>
        <v>0</v>
      </c>
      <c r="BL2344" s="31">
        <f t="shared" ref="BL2344:BL2351" si="7933">BL2345</f>
        <v>0</v>
      </c>
      <c r="BM2344" s="31">
        <f t="shared" ref="BM2344:BM2351" si="7934">BM2345</f>
        <v>0</v>
      </c>
      <c r="BN2344" s="31">
        <f t="shared" si="7852"/>
        <v>85899.800000000003</v>
      </c>
      <c r="BO2344" s="31">
        <f t="shared" si="7853"/>
        <v>89018.600000000006</v>
      </c>
      <c r="BP2344" s="31">
        <f t="shared" si="7854"/>
        <v>89018.600000000006</v>
      </c>
      <c r="BQ2344" s="31">
        <f t="shared" ref="BQ2344:BQ2351" si="7935">BQ2345</f>
        <v>0</v>
      </c>
      <c r="BR2344" s="31">
        <f t="shared" ref="BR2344:BR2351" si="7936">BR2345</f>
        <v>0</v>
      </c>
      <c r="BS2344" s="31">
        <f t="shared" si="7855"/>
        <v>85899.800000000003</v>
      </c>
      <c r="BT2344" s="31">
        <f t="shared" si="7856"/>
        <v>89018.600000000006</v>
      </c>
      <c r="BU2344" s="31">
        <f t="shared" si="7857"/>
        <v>89018.600000000006</v>
      </c>
      <c r="BV2344" s="31">
        <f t="shared" ref="BV2344:BV2351" si="7937">BV2345</f>
        <v>0</v>
      </c>
      <c r="BW2344" s="31">
        <f t="shared" ref="BW2344:BW2351" si="7938">BW2345</f>
        <v>0</v>
      </c>
      <c r="BX2344" s="31">
        <f t="shared" si="7858"/>
        <v>85899.800000000003</v>
      </c>
      <c r="BY2344" s="31">
        <f t="shared" si="7859"/>
        <v>89018.600000000006</v>
      </c>
      <c r="BZ2344" s="31">
        <f t="shared" si="7860"/>
        <v>89018.600000000006</v>
      </c>
      <c r="CA2344" s="31">
        <f t="shared" ref="CA2344:CA2351" si="7939">CA2345</f>
        <v>0</v>
      </c>
      <c r="CB2344" s="31">
        <f t="shared" ref="CB2344:CB2351" si="7940">CB2345</f>
        <v>0</v>
      </c>
      <c r="CC2344" s="31">
        <f t="shared" ref="CC2344:CC2351" si="7941">CC2345</f>
        <v>0</v>
      </c>
      <c r="CD2344" s="31">
        <f t="shared" si="7740"/>
        <v>85899.800000000003</v>
      </c>
      <c r="CE2344" s="31">
        <f t="shared" si="7741"/>
        <v>89018.600000000006</v>
      </c>
      <c r="CF2344" s="31">
        <f t="shared" si="7742"/>
        <v>89018.600000000006</v>
      </c>
      <c r="CG2344" s="31">
        <f t="shared" ref="CG2344:CG2351" si="7942">CG2345</f>
        <v>0</v>
      </c>
      <c r="CH2344" s="24"/>
      <c r="CI2344" s="40"/>
      <c r="CM2344" s="1" t="s">
        <v>29</v>
      </c>
    </row>
    <row r="2345" ht="29.850000000000001">
      <c r="A2345" s="16" t="s">
        <v>1352</v>
      </c>
      <c r="B2345" s="17">
        <v>110</v>
      </c>
      <c r="C2345" s="16"/>
      <c r="D2345" s="16"/>
      <c r="E2345" s="39" t="s">
        <v>132</v>
      </c>
      <c r="F2345" s="31">
        <f t="shared" si="7902"/>
        <v>85899.800000000003</v>
      </c>
      <c r="G2345" s="31">
        <f t="shared" si="7903"/>
        <v>89018.600000000006</v>
      </c>
      <c r="H2345" s="31">
        <f t="shared" si="7904"/>
        <v>89018.600000000006</v>
      </c>
      <c r="I2345" s="31">
        <f t="shared" si="7905"/>
        <v>0</v>
      </c>
      <c r="J2345" s="31">
        <f t="shared" si="7906"/>
        <v>0</v>
      </c>
      <c r="K2345" s="31">
        <f t="shared" si="7907"/>
        <v>0</v>
      </c>
      <c r="L2345" s="31">
        <f t="shared" si="7825"/>
        <v>85899.800000000003</v>
      </c>
      <c r="M2345" s="31">
        <f t="shared" si="7826"/>
        <v>89018.600000000006</v>
      </c>
      <c r="N2345" s="31">
        <f t="shared" si="7827"/>
        <v>89018.600000000006</v>
      </c>
      <c r="O2345" s="31">
        <f t="shared" si="7908"/>
        <v>0</v>
      </c>
      <c r="P2345" s="31">
        <f t="shared" si="7909"/>
        <v>0</v>
      </c>
      <c r="Q2345" s="31">
        <f t="shared" si="7910"/>
        <v>0</v>
      </c>
      <c r="R2345" s="31">
        <f t="shared" si="7828"/>
        <v>85899.800000000003</v>
      </c>
      <c r="S2345" s="31">
        <f t="shared" si="7829"/>
        <v>89018.600000000006</v>
      </c>
      <c r="T2345" s="31">
        <f t="shared" si="7830"/>
        <v>89018.600000000006</v>
      </c>
      <c r="U2345" s="31">
        <f t="shared" si="7911"/>
        <v>0</v>
      </c>
      <c r="V2345" s="31">
        <f t="shared" si="7912"/>
        <v>0</v>
      </c>
      <c r="W2345" s="31">
        <f t="shared" si="7913"/>
        <v>0</v>
      </c>
      <c r="X2345" s="31">
        <f t="shared" si="7831"/>
        <v>85899.800000000003</v>
      </c>
      <c r="Y2345" s="31">
        <f t="shared" si="7832"/>
        <v>89018.600000000006</v>
      </c>
      <c r="Z2345" s="31">
        <f t="shared" si="7833"/>
        <v>89018.600000000006</v>
      </c>
      <c r="AA2345" s="31">
        <f t="shared" si="7914"/>
        <v>0</v>
      </c>
      <c r="AB2345" s="31">
        <f t="shared" si="7915"/>
        <v>0</v>
      </c>
      <c r="AC2345" s="31">
        <f t="shared" si="7916"/>
        <v>0</v>
      </c>
      <c r="AD2345" s="31">
        <f t="shared" si="7834"/>
        <v>85899.800000000003</v>
      </c>
      <c r="AE2345" s="31">
        <f t="shared" si="7835"/>
        <v>89018.600000000006</v>
      </c>
      <c r="AF2345" s="31">
        <f t="shared" si="7836"/>
        <v>89018.600000000006</v>
      </c>
      <c r="AG2345" s="31">
        <f t="shared" si="7917"/>
        <v>0</v>
      </c>
      <c r="AH2345" s="31">
        <f t="shared" si="7918"/>
        <v>0</v>
      </c>
      <c r="AI2345" s="31">
        <f t="shared" si="7919"/>
        <v>0</v>
      </c>
      <c r="AJ2345" s="31">
        <f t="shared" si="7837"/>
        <v>85899.800000000003</v>
      </c>
      <c r="AK2345" s="31">
        <f t="shared" si="7838"/>
        <v>89018.600000000006</v>
      </c>
      <c r="AL2345" s="31">
        <f t="shared" si="7839"/>
        <v>89018.600000000006</v>
      </c>
      <c r="AM2345" s="31">
        <f t="shared" si="7920"/>
        <v>0</v>
      </c>
      <c r="AN2345" s="31">
        <f t="shared" si="7921"/>
        <v>0</v>
      </c>
      <c r="AO2345" s="31">
        <f t="shared" si="7922"/>
        <v>0</v>
      </c>
      <c r="AP2345" s="31">
        <f t="shared" si="7840"/>
        <v>85899.800000000003</v>
      </c>
      <c r="AQ2345" s="31">
        <f t="shared" si="7841"/>
        <v>89018.600000000006</v>
      </c>
      <c r="AR2345" s="31">
        <f t="shared" si="7842"/>
        <v>89018.600000000006</v>
      </c>
      <c r="AS2345" s="31">
        <f t="shared" si="7923"/>
        <v>0</v>
      </c>
      <c r="AT2345" s="31">
        <f t="shared" si="7924"/>
        <v>0</v>
      </c>
      <c r="AU2345" s="31">
        <f t="shared" si="7925"/>
        <v>0</v>
      </c>
      <c r="AV2345" s="31">
        <f t="shared" si="7843"/>
        <v>85899.800000000003</v>
      </c>
      <c r="AW2345" s="31">
        <f t="shared" si="7844"/>
        <v>89018.600000000006</v>
      </c>
      <c r="AX2345" s="31">
        <f t="shared" si="7845"/>
        <v>89018.600000000006</v>
      </c>
      <c r="AY2345" s="31">
        <f t="shared" si="7926"/>
        <v>0</v>
      </c>
      <c r="AZ2345" s="31">
        <f t="shared" si="7927"/>
        <v>0</v>
      </c>
      <c r="BA2345" s="31">
        <f t="shared" si="7928"/>
        <v>0</v>
      </c>
      <c r="BB2345" s="31">
        <f t="shared" si="7846"/>
        <v>85899.800000000003</v>
      </c>
      <c r="BC2345" s="31">
        <f t="shared" si="7847"/>
        <v>89018.600000000006</v>
      </c>
      <c r="BD2345" s="31">
        <f t="shared" si="7848"/>
        <v>89018.600000000006</v>
      </c>
      <c r="BE2345" s="31">
        <f t="shared" si="7929"/>
        <v>0</v>
      </c>
      <c r="BF2345" s="31">
        <f t="shared" si="7930"/>
        <v>0</v>
      </c>
      <c r="BG2345" s="31">
        <f t="shared" si="7931"/>
        <v>0</v>
      </c>
      <c r="BH2345" s="31">
        <f t="shared" si="7849"/>
        <v>85899.800000000003</v>
      </c>
      <c r="BI2345" s="31">
        <f t="shared" si="7850"/>
        <v>89018.600000000006</v>
      </c>
      <c r="BJ2345" s="31">
        <f t="shared" si="7851"/>
        <v>89018.600000000006</v>
      </c>
      <c r="BK2345" s="31">
        <f t="shared" si="7932"/>
        <v>0</v>
      </c>
      <c r="BL2345" s="31">
        <f t="shared" si="7933"/>
        <v>0</v>
      </c>
      <c r="BM2345" s="31">
        <f t="shared" si="7934"/>
        <v>0</v>
      </c>
      <c r="BN2345" s="31">
        <f t="shared" si="7852"/>
        <v>85899.800000000003</v>
      </c>
      <c r="BO2345" s="31">
        <f t="shared" si="7853"/>
        <v>89018.600000000006</v>
      </c>
      <c r="BP2345" s="31">
        <f t="shared" si="7854"/>
        <v>89018.600000000006</v>
      </c>
      <c r="BQ2345" s="31">
        <f t="shared" si="7935"/>
        <v>0</v>
      </c>
      <c r="BR2345" s="31">
        <f t="shared" si="7936"/>
        <v>0</v>
      </c>
      <c r="BS2345" s="31">
        <f t="shared" si="7855"/>
        <v>85899.800000000003</v>
      </c>
      <c r="BT2345" s="31">
        <f t="shared" si="7856"/>
        <v>89018.600000000006</v>
      </c>
      <c r="BU2345" s="31">
        <f t="shared" si="7857"/>
        <v>89018.600000000006</v>
      </c>
      <c r="BV2345" s="31">
        <f t="shared" si="7937"/>
        <v>0</v>
      </c>
      <c r="BW2345" s="31">
        <f t="shared" si="7938"/>
        <v>0</v>
      </c>
      <c r="BX2345" s="31">
        <f t="shared" si="7858"/>
        <v>85899.800000000003</v>
      </c>
      <c r="BY2345" s="31">
        <f t="shared" si="7859"/>
        <v>89018.600000000006</v>
      </c>
      <c r="BZ2345" s="31">
        <f t="shared" si="7860"/>
        <v>89018.600000000006</v>
      </c>
      <c r="CA2345" s="31">
        <f t="shared" si="7939"/>
        <v>0</v>
      </c>
      <c r="CB2345" s="31">
        <f t="shared" si="7940"/>
        <v>0</v>
      </c>
      <c r="CC2345" s="31">
        <f t="shared" si="7941"/>
        <v>0</v>
      </c>
      <c r="CD2345" s="31">
        <f t="shared" si="7740"/>
        <v>85899.800000000003</v>
      </c>
      <c r="CE2345" s="31">
        <f t="shared" si="7741"/>
        <v>89018.600000000006</v>
      </c>
      <c r="CF2345" s="31">
        <f t="shared" si="7742"/>
        <v>89018.600000000006</v>
      </c>
      <c r="CG2345" s="31">
        <f t="shared" si="7942"/>
        <v>0</v>
      </c>
      <c r="CH2345" s="24"/>
      <c r="CI2345" s="40"/>
      <c r="CN2345" s="1" t="s">
        <v>30</v>
      </c>
    </row>
    <row r="2346" ht="15">
      <c r="A2346" s="16" t="s">
        <v>1352</v>
      </c>
      <c r="B2346" s="17">
        <v>110</v>
      </c>
      <c r="C2346" s="16" t="s">
        <v>42</v>
      </c>
      <c r="D2346" s="16" t="s">
        <v>43</v>
      </c>
      <c r="E2346" s="39" t="s">
        <v>44</v>
      </c>
      <c r="F2346" s="31">
        <f>89983.7-4083.9</f>
        <v>85899.800000000003</v>
      </c>
      <c r="G2346" s="31">
        <f>93250.8-4232.2</f>
        <v>89018.600000000006</v>
      </c>
      <c r="H2346" s="31">
        <f>93250.8-4232.2</f>
        <v>89018.600000000006</v>
      </c>
      <c r="I2346" s="31"/>
      <c r="J2346" s="31"/>
      <c r="K2346" s="31"/>
      <c r="L2346" s="31">
        <f t="shared" si="7825"/>
        <v>85899.800000000003</v>
      </c>
      <c r="M2346" s="31">
        <f t="shared" si="7826"/>
        <v>89018.600000000006</v>
      </c>
      <c r="N2346" s="31">
        <f t="shared" si="7827"/>
        <v>89018.600000000006</v>
      </c>
      <c r="O2346" s="31"/>
      <c r="P2346" s="31"/>
      <c r="Q2346" s="31"/>
      <c r="R2346" s="31">
        <f t="shared" si="7828"/>
        <v>85899.800000000003</v>
      </c>
      <c r="S2346" s="31">
        <f t="shared" si="7829"/>
        <v>89018.600000000006</v>
      </c>
      <c r="T2346" s="31">
        <f t="shared" si="7830"/>
        <v>89018.600000000006</v>
      </c>
      <c r="U2346" s="31"/>
      <c r="V2346" s="31"/>
      <c r="W2346" s="31"/>
      <c r="X2346" s="31">
        <f t="shared" si="7831"/>
        <v>85899.800000000003</v>
      </c>
      <c r="Y2346" s="31">
        <f t="shared" si="7832"/>
        <v>89018.600000000006</v>
      </c>
      <c r="Z2346" s="31">
        <f t="shared" si="7833"/>
        <v>89018.600000000006</v>
      </c>
      <c r="AA2346" s="31"/>
      <c r="AB2346" s="31"/>
      <c r="AC2346" s="31"/>
      <c r="AD2346" s="31">
        <f t="shared" si="7834"/>
        <v>85899.800000000003</v>
      </c>
      <c r="AE2346" s="31">
        <f t="shared" si="7835"/>
        <v>89018.600000000006</v>
      </c>
      <c r="AF2346" s="31">
        <f t="shared" si="7836"/>
        <v>89018.600000000006</v>
      </c>
      <c r="AG2346" s="31"/>
      <c r="AH2346" s="31"/>
      <c r="AI2346" s="31"/>
      <c r="AJ2346" s="31">
        <f t="shared" si="7837"/>
        <v>85899.800000000003</v>
      </c>
      <c r="AK2346" s="31">
        <f t="shared" si="7838"/>
        <v>89018.600000000006</v>
      </c>
      <c r="AL2346" s="31">
        <f t="shared" si="7839"/>
        <v>89018.600000000006</v>
      </c>
      <c r="AM2346" s="31"/>
      <c r="AN2346" s="31"/>
      <c r="AO2346" s="31"/>
      <c r="AP2346" s="31">
        <f t="shared" si="7840"/>
        <v>85899.800000000003</v>
      </c>
      <c r="AQ2346" s="31">
        <f t="shared" si="7841"/>
        <v>89018.600000000006</v>
      </c>
      <c r="AR2346" s="31">
        <f t="shared" si="7842"/>
        <v>89018.600000000006</v>
      </c>
      <c r="AS2346" s="31"/>
      <c r="AT2346" s="31"/>
      <c r="AU2346" s="31"/>
      <c r="AV2346" s="31">
        <f t="shared" si="7843"/>
        <v>85899.800000000003</v>
      </c>
      <c r="AW2346" s="31">
        <f t="shared" si="7844"/>
        <v>89018.600000000006</v>
      </c>
      <c r="AX2346" s="31">
        <f t="shared" si="7845"/>
        <v>89018.600000000006</v>
      </c>
      <c r="AY2346" s="31"/>
      <c r="AZ2346" s="31"/>
      <c r="BA2346" s="31"/>
      <c r="BB2346" s="31">
        <f t="shared" si="7846"/>
        <v>85899.800000000003</v>
      </c>
      <c r="BC2346" s="31">
        <f t="shared" si="7847"/>
        <v>89018.600000000006</v>
      </c>
      <c r="BD2346" s="31">
        <f t="shared" si="7848"/>
        <v>89018.600000000006</v>
      </c>
      <c r="BE2346" s="31"/>
      <c r="BF2346" s="31"/>
      <c r="BG2346" s="31"/>
      <c r="BH2346" s="31">
        <f t="shared" si="7849"/>
        <v>85899.800000000003</v>
      </c>
      <c r="BI2346" s="31">
        <f t="shared" si="7850"/>
        <v>89018.600000000006</v>
      </c>
      <c r="BJ2346" s="31">
        <f t="shared" si="7851"/>
        <v>89018.600000000006</v>
      </c>
      <c r="BK2346" s="31"/>
      <c r="BL2346" s="31"/>
      <c r="BM2346" s="31"/>
      <c r="BN2346" s="31">
        <f t="shared" si="7852"/>
        <v>85899.800000000003</v>
      </c>
      <c r="BO2346" s="31">
        <f t="shared" si="7853"/>
        <v>89018.600000000006</v>
      </c>
      <c r="BP2346" s="31">
        <f t="shared" si="7854"/>
        <v>89018.600000000006</v>
      </c>
      <c r="BQ2346" s="31"/>
      <c r="BR2346" s="31"/>
      <c r="BS2346" s="31">
        <f t="shared" si="7855"/>
        <v>85899.800000000003</v>
      </c>
      <c r="BT2346" s="31">
        <f t="shared" si="7856"/>
        <v>89018.600000000006</v>
      </c>
      <c r="BU2346" s="31">
        <f t="shared" si="7857"/>
        <v>89018.600000000006</v>
      </c>
      <c r="BV2346" s="31"/>
      <c r="BW2346" s="31"/>
      <c r="BX2346" s="31">
        <f t="shared" si="7858"/>
        <v>85899.800000000003</v>
      </c>
      <c r="BY2346" s="31">
        <f t="shared" si="7859"/>
        <v>89018.600000000006</v>
      </c>
      <c r="BZ2346" s="31">
        <f t="shared" si="7860"/>
        <v>89018.600000000006</v>
      </c>
      <c r="CA2346" s="31"/>
      <c r="CB2346" s="31"/>
      <c r="CC2346" s="31"/>
      <c r="CD2346" s="31">
        <f t="shared" si="7740"/>
        <v>85899.800000000003</v>
      </c>
      <c r="CE2346" s="31">
        <f t="shared" si="7741"/>
        <v>89018.600000000006</v>
      </c>
      <c r="CF2346" s="31">
        <f t="shared" si="7742"/>
        <v>89018.600000000006</v>
      </c>
      <c r="CG2346" s="31"/>
      <c r="CH2346" s="24"/>
      <c r="CI2346" s="40"/>
    </row>
    <row r="2347" ht="29.850000000000001">
      <c r="A2347" s="16" t="s">
        <v>1352</v>
      </c>
      <c r="B2347" s="17">
        <v>200</v>
      </c>
      <c r="C2347" s="16"/>
      <c r="D2347" s="16"/>
      <c r="E2347" s="39" t="s">
        <v>40</v>
      </c>
      <c r="F2347" s="31">
        <f t="shared" ref="F2347:F2348" si="7943">F2348</f>
        <v>11072</v>
      </c>
      <c r="G2347" s="31">
        <f t="shared" ref="G2347:G2348" si="7944">G2348</f>
        <v>11072</v>
      </c>
      <c r="H2347" s="31">
        <f t="shared" ref="H2347:H2348" si="7945">H2348</f>
        <v>11072</v>
      </c>
      <c r="I2347" s="31">
        <f t="shared" si="7905"/>
        <v>0</v>
      </c>
      <c r="J2347" s="31">
        <f t="shared" si="7906"/>
        <v>0</v>
      </c>
      <c r="K2347" s="31">
        <f t="shared" si="7907"/>
        <v>0</v>
      </c>
      <c r="L2347" s="31">
        <f t="shared" si="7825"/>
        <v>11072</v>
      </c>
      <c r="M2347" s="31">
        <f t="shared" si="7826"/>
        <v>11072</v>
      </c>
      <c r="N2347" s="31">
        <f t="shared" si="7827"/>
        <v>11072</v>
      </c>
      <c r="O2347" s="31">
        <f t="shared" si="7908"/>
        <v>0</v>
      </c>
      <c r="P2347" s="31">
        <f t="shared" si="7909"/>
        <v>0</v>
      </c>
      <c r="Q2347" s="31">
        <f t="shared" si="7910"/>
        <v>0</v>
      </c>
      <c r="R2347" s="31">
        <f t="shared" si="7828"/>
        <v>11072</v>
      </c>
      <c r="S2347" s="31">
        <f t="shared" si="7829"/>
        <v>11072</v>
      </c>
      <c r="T2347" s="31">
        <f t="shared" si="7830"/>
        <v>11072</v>
      </c>
      <c r="U2347" s="31">
        <f t="shared" si="7911"/>
        <v>0</v>
      </c>
      <c r="V2347" s="31">
        <f t="shared" si="7912"/>
        <v>0</v>
      </c>
      <c r="W2347" s="31">
        <f t="shared" si="7913"/>
        <v>0</v>
      </c>
      <c r="X2347" s="31">
        <f t="shared" si="7831"/>
        <v>11072</v>
      </c>
      <c r="Y2347" s="31">
        <f t="shared" si="7832"/>
        <v>11072</v>
      </c>
      <c r="Z2347" s="31">
        <f t="shared" si="7833"/>
        <v>11072</v>
      </c>
      <c r="AA2347" s="31">
        <f t="shared" si="7914"/>
        <v>0</v>
      </c>
      <c r="AB2347" s="31">
        <f t="shared" si="7915"/>
        <v>0</v>
      </c>
      <c r="AC2347" s="31">
        <f t="shared" si="7916"/>
        <v>0</v>
      </c>
      <c r="AD2347" s="31">
        <f t="shared" si="7834"/>
        <v>11072</v>
      </c>
      <c r="AE2347" s="31">
        <f t="shared" si="7835"/>
        <v>11072</v>
      </c>
      <c r="AF2347" s="31">
        <f t="shared" si="7836"/>
        <v>11072</v>
      </c>
      <c r="AG2347" s="31">
        <f t="shared" si="7917"/>
        <v>0</v>
      </c>
      <c r="AH2347" s="31">
        <f t="shared" si="7918"/>
        <v>0</v>
      </c>
      <c r="AI2347" s="31">
        <f t="shared" si="7919"/>
        <v>0</v>
      </c>
      <c r="AJ2347" s="31">
        <f t="shared" si="7837"/>
        <v>11072</v>
      </c>
      <c r="AK2347" s="31">
        <f t="shared" si="7838"/>
        <v>11072</v>
      </c>
      <c r="AL2347" s="31">
        <f t="shared" si="7839"/>
        <v>11072</v>
      </c>
      <c r="AM2347" s="31">
        <f t="shared" si="7920"/>
        <v>0</v>
      </c>
      <c r="AN2347" s="31">
        <f t="shared" si="7921"/>
        <v>0</v>
      </c>
      <c r="AO2347" s="31">
        <f t="shared" si="7922"/>
        <v>0</v>
      </c>
      <c r="AP2347" s="31">
        <f t="shared" si="7840"/>
        <v>11072</v>
      </c>
      <c r="AQ2347" s="31">
        <f t="shared" si="7841"/>
        <v>11072</v>
      </c>
      <c r="AR2347" s="31">
        <f t="shared" si="7842"/>
        <v>11072</v>
      </c>
      <c r="AS2347" s="31">
        <f t="shared" si="7923"/>
        <v>0</v>
      </c>
      <c r="AT2347" s="31">
        <f t="shared" si="7924"/>
        <v>0</v>
      </c>
      <c r="AU2347" s="31">
        <f t="shared" si="7925"/>
        <v>0</v>
      </c>
      <c r="AV2347" s="31">
        <f t="shared" si="7843"/>
        <v>11072</v>
      </c>
      <c r="AW2347" s="31">
        <f t="shared" si="7844"/>
        <v>11072</v>
      </c>
      <c r="AX2347" s="31">
        <f t="shared" si="7845"/>
        <v>11072</v>
      </c>
      <c r="AY2347" s="31">
        <f t="shared" si="7926"/>
        <v>0</v>
      </c>
      <c r="AZ2347" s="31">
        <f t="shared" si="7927"/>
        <v>0</v>
      </c>
      <c r="BA2347" s="31">
        <f t="shared" si="7928"/>
        <v>0</v>
      </c>
      <c r="BB2347" s="31">
        <f t="shared" si="7846"/>
        <v>11072</v>
      </c>
      <c r="BC2347" s="31">
        <f t="shared" si="7847"/>
        <v>11072</v>
      </c>
      <c r="BD2347" s="31">
        <f t="shared" si="7848"/>
        <v>11072</v>
      </c>
      <c r="BE2347" s="31">
        <f t="shared" si="7929"/>
        <v>0</v>
      </c>
      <c r="BF2347" s="31">
        <f t="shared" si="7930"/>
        <v>0</v>
      </c>
      <c r="BG2347" s="31">
        <f t="shared" si="7931"/>
        <v>0</v>
      </c>
      <c r="BH2347" s="31">
        <f t="shared" si="7849"/>
        <v>11072</v>
      </c>
      <c r="BI2347" s="31">
        <f t="shared" si="7850"/>
        <v>11072</v>
      </c>
      <c r="BJ2347" s="31">
        <f t="shared" si="7851"/>
        <v>11072</v>
      </c>
      <c r="BK2347" s="31">
        <f t="shared" si="7932"/>
        <v>0</v>
      </c>
      <c r="BL2347" s="31">
        <f t="shared" si="7933"/>
        <v>0</v>
      </c>
      <c r="BM2347" s="31">
        <f t="shared" si="7934"/>
        <v>0</v>
      </c>
      <c r="BN2347" s="31">
        <f t="shared" si="7852"/>
        <v>11072</v>
      </c>
      <c r="BO2347" s="31">
        <f t="shared" si="7853"/>
        <v>11072</v>
      </c>
      <c r="BP2347" s="31">
        <f t="shared" si="7854"/>
        <v>11072</v>
      </c>
      <c r="BQ2347" s="31">
        <f t="shared" si="7935"/>
        <v>0</v>
      </c>
      <c r="BR2347" s="31">
        <f t="shared" si="7936"/>
        <v>0</v>
      </c>
      <c r="BS2347" s="31">
        <f t="shared" si="7855"/>
        <v>11072</v>
      </c>
      <c r="BT2347" s="31">
        <f t="shared" si="7856"/>
        <v>11072</v>
      </c>
      <c r="BU2347" s="31">
        <f t="shared" si="7857"/>
        <v>11072</v>
      </c>
      <c r="BV2347" s="31">
        <f t="shared" si="7937"/>
        <v>0</v>
      </c>
      <c r="BW2347" s="31">
        <f t="shared" si="7938"/>
        <v>0</v>
      </c>
      <c r="BX2347" s="31">
        <f t="shared" si="7858"/>
        <v>11072</v>
      </c>
      <c r="BY2347" s="31">
        <f t="shared" si="7859"/>
        <v>11072</v>
      </c>
      <c r="BZ2347" s="31">
        <f t="shared" si="7860"/>
        <v>11072</v>
      </c>
      <c r="CA2347" s="31">
        <f t="shared" si="7939"/>
        <v>0</v>
      </c>
      <c r="CB2347" s="31">
        <f t="shared" si="7940"/>
        <v>0</v>
      </c>
      <c r="CC2347" s="31">
        <f t="shared" si="7941"/>
        <v>0</v>
      </c>
      <c r="CD2347" s="31">
        <f t="shared" si="7740"/>
        <v>11072</v>
      </c>
      <c r="CE2347" s="31">
        <f t="shared" si="7741"/>
        <v>11072</v>
      </c>
      <c r="CF2347" s="31">
        <f t="shared" si="7742"/>
        <v>11072</v>
      </c>
      <c r="CG2347" s="31">
        <f t="shared" si="7942"/>
        <v>0</v>
      </c>
      <c r="CH2347" s="24"/>
      <c r="CI2347" s="40"/>
      <c r="CM2347" s="1" t="s">
        <v>29</v>
      </c>
    </row>
    <row r="2348" ht="43.75">
      <c r="A2348" s="16" t="s">
        <v>1352</v>
      </c>
      <c r="B2348" s="17">
        <v>240</v>
      </c>
      <c r="C2348" s="16"/>
      <c r="D2348" s="16"/>
      <c r="E2348" s="39" t="s">
        <v>41</v>
      </c>
      <c r="F2348" s="31">
        <f t="shared" si="7943"/>
        <v>11072</v>
      </c>
      <c r="G2348" s="31">
        <f t="shared" si="7944"/>
        <v>11072</v>
      </c>
      <c r="H2348" s="31">
        <f t="shared" si="7945"/>
        <v>11072</v>
      </c>
      <c r="I2348" s="31">
        <f t="shared" si="7905"/>
        <v>0</v>
      </c>
      <c r="J2348" s="31">
        <f t="shared" si="7906"/>
        <v>0</v>
      </c>
      <c r="K2348" s="31">
        <f t="shared" si="7907"/>
        <v>0</v>
      </c>
      <c r="L2348" s="31">
        <f t="shared" si="7825"/>
        <v>11072</v>
      </c>
      <c r="M2348" s="31">
        <f t="shared" si="7826"/>
        <v>11072</v>
      </c>
      <c r="N2348" s="31">
        <f t="shared" si="7827"/>
        <v>11072</v>
      </c>
      <c r="O2348" s="31">
        <f t="shared" si="7908"/>
        <v>0</v>
      </c>
      <c r="P2348" s="31">
        <f t="shared" si="7909"/>
        <v>0</v>
      </c>
      <c r="Q2348" s="31">
        <f t="shared" si="7910"/>
        <v>0</v>
      </c>
      <c r="R2348" s="31">
        <f t="shared" si="7828"/>
        <v>11072</v>
      </c>
      <c r="S2348" s="31">
        <f t="shared" si="7829"/>
        <v>11072</v>
      </c>
      <c r="T2348" s="31">
        <f t="shared" si="7830"/>
        <v>11072</v>
      </c>
      <c r="U2348" s="31">
        <f t="shared" si="7911"/>
        <v>0</v>
      </c>
      <c r="V2348" s="31">
        <f t="shared" si="7912"/>
        <v>0</v>
      </c>
      <c r="W2348" s="31">
        <f t="shared" si="7913"/>
        <v>0</v>
      </c>
      <c r="X2348" s="31">
        <f t="shared" si="7831"/>
        <v>11072</v>
      </c>
      <c r="Y2348" s="31">
        <f t="shared" si="7832"/>
        <v>11072</v>
      </c>
      <c r="Z2348" s="31">
        <f t="shared" si="7833"/>
        <v>11072</v>
      </c>
      <c r="AA2348" s="31">
        <f t="shared" si="7914"/>
        <v>0</v>
      </c>
      <c r="AB2348" s="31">
        <f t="shared" si="7915"/>
        <v>0</v>
      </c>
      <c r="AC2348" s="31">
        <f t="shared" si="7916"/>
        <v>0</v>
      </c>
      <c r="AD2348" s="31">
        <f t="shared" si="7834"/>
        <v>11072</v>
      </c>
      <c r="AE2348" s="31">
        <f t="shared" si="7835"/>
        <v>11072</v>
      </c>
      <c r="AF2348" s="31">
        <f t="shared" si="7836"/>
        <v>11072</v>
      </c>
      <c r="AG2348" s="31">
        <f t="shared" si="7917"/>
        <v>0</v>
      </c>
      <c r="AH2348" s="31">
        <f t="shared" si="7918"/>
        <v>0</v>
      </c>
      <c r="AI2348" s="31">
        <f t="shared" si="7919"/>
        <v>0</v>
      </c>
      <c r="AJ2348" s="31">
        <f t="shared" si="7837"/>
        <v>11072</v>
      </c>
      <c r="AK2348" s="31">
        <f t="shared" si="7838"/>
        <v>11072</v>
      </c>
      <c r="AL2348" s="31">
        <f t="shared" si="7839"/>
        <v>11072</v>
      </c>
      <c r="AM2348" s="31">
        <f t="shared" si="7920"/>
        <v>0</v>
      </c>
      <c r="AN2348" s="31">
        <f t="shared" si="7921"/>
        <v>0</v>
      </c>
      <c r="AO2348" s="31">
        <f t="shared" si="7922"/>
        <v>0</v>
      </c>
      <c r="AP2348" s="31">
        <f t="shared" si="7840"/>
        <v>11072</v>
      </c>
      <c r="AQ2348" s="31">
        <f t="shared" si="7841"/>
        <v>11072</v>
      </c>
      <c r="AR2348" s="31">
        <f t="shared" si="7842"/>
        <v>11072</v>
      </c>
      <c r="AS2348" s="31">
        <f t="shared" si="7923"/>
        <v>0</v>
      </c>
      <c r="AT2348" s="31">
        <f t="shared" si="7924"/>
        <v>0</v>
      </c>
      <c r="AU2348" s="31">
        <f t="shared" si="7925"/>
        <v>0</v>
      </c>
      <c r="AV2348" s="31">
        <f t="shared" si="7843"/>
        <v>11072</v>
      </c>
      <c r="AW2348" s="31">
        <f t="shared" si="7844"/>
        <v>11072</v>
      </c>
      <c r="AX2348" s="31">
        <f t="shared" si="7845"/>
        <v>11072</v>
      </c>
      <c r="AY2348" s="31">
        <f t="shared" si="7926"/>
        <v>0</v>
      </c>
      <c r="AZ2348" s="31">
        <f t="shared" si="7927"/>
        <v>0</v>
      </c>
      <c r="BA2348" s="31">
        <f t="shared" si="7928"/>
        <v>0</v>
      </c>
      <c r="BB2348" s="31">
        <f t="shared" si="7846"/>
        <v>11072</v>
      </c>
      <c r="BC2348" s="31">
        <f t="shared" si="7847"/>
        <v>11072</v>
      </c>
      <c r="BD2348" s="31">
        <f t="shared" si="7848"/>
        <v>11072</v>
      </c>
      <c r="BE2348" s="31">
        <f t="shared" si="7929"/>
        <v>0</v>
      </c>
      <c r="BF2348" s="31">
        <f t="shared" si="7930"/>
        <v>0</v>
      </c>
      <c r="BG2348" s="31">
        <f t="shared" si="7931"/>
        <v>0</v>
      </c>
      <c r="BH2348" s="31">
        <f t="shared" si="7849"/>
        <v>11072</v>
      </c>
      <c r="BI2348" s="31">
        <f t="shared" si="7850"/>
        <v>11072</v>
      </c>
      <c r="BJ2348" s="31">
        <f t="shared" si="7851"/>
        <v>11072</v>
      </c>
      <c r="BK2348" s="31">
        <f t="shared" si="7932"/>
        <v>0</v>
      </c>
      <c r="BL2348" s="31">
        <f t="shared" si="7933"/>
        <v>0</v>
      </c>
      <c r="BM2348" s="31">
        <f t="shared" si="7934"/>
        <v>0</v>
      </c>
      <c r="BN2348" s="31">
        <f t="shared" si="7852"/>
        <v>11072</v>
      </c>
      <c r="BO2348" s="31">
        <f t="shared" si="7853"/>
        <v>11072</v>
      </c>
      <c r="BP2348" s="31">
        <f t="shared" si="7854"/>
        <v>11072</v>
      </c>
      <c r="BQ2348" s="31">
        <f t="shared" si="7935"/>
        <v>0</v>
      </c>
      <c r="BR2348" s="31">
        <f t="shared" si="7936"/>
        <v>0</v>
      </c>
      <c r="BS2348" s="31">
        <f t="shared" si="7855"/>
        <v>11072</v>
      </c>
      <c r="BT2348" s="31">
        <f t="shared" si="7856"/>
        <v>11072</v>
      </c>
      <c r="BU2348" s="31">
        <f t="shared" si="7857"/>
        <v>11072</v>
      </c>
      <c r="BV2348" s="31">
        <f t="shared" si="7937"/>
        <v>0</v>
      </c>
      <c r="BW2348" s="31">
        <f t="shared" si="7938"/>
        <v>0</v>
      </c>
      <c r="BX2348" s="31">
        <f t="shared" si="7858"/>
        <v>11072</v>
      </c>
      <c r="BY2348" s="31">
        <f t="shared" si="7859"/>
        <v>11072</v>
      </c>
      <c r="BZ2348" s="31">
        <f t="shared" si="7860"/>
        <v>11072</v>
      </c>
      <c r="CA2348" s="31">
        <f t="shared" si="7939"/>
        <v>0</v>
      </c>
      <c r="CB2348" s="31">
        <f t="shared" si="7940"/>
        <v>0</v>
      </c>
      <c r="CC2348" s="31">
        <f t="shared" si="7941"/>
        <v>0</v>
      </c>
      <c r="CD2348" s="31">
        <f t="shared" si="7740"/>
        <v>11072</v>
      </c>
      <c r="CE2348" s="31">
        <f t="shared" si="7741"/>
        <v>11072</v>
      </c>
      <c r="CF2348" s="31">
        <f t="shared" si="7742"/>
        <v>11072</v>
      </c>
      <c r="CG2348" s="31">
        <f t="shared" si="7942"/>
        <v>0</v>
      </c>
      <c r="CH2348" s="24"/>
      <c r="CI2348" s="40"/>
      <c r="CN2348" s="1" t="s">
        <v>30</v>
      </c>
    </row>
    <row r="2349" ht="15">
      <c r="A2349" s="16" t="s">
        <v>1352</v>
      </c>
      <c r="B2349" s="17">
        <v>240</v>
      </c>
      <c r="C2349" s="16" t="s">
        <v>42</v>
      </c>
      <c r="D2349" s="16" t="s">
        <v>43</v>
      </c>
      <c r="E2349" s="39" t="s">
        <v>44</v>
      </c>
      <c r="F2349" s="31">
        <f>11289.5-217.5</f>
        <v>11072</v>
      </c>
      <c r="G2349" s="31">
        <f>11289.5-217.5</f>
        <v>11072</v>
      </c>
      <c r="H2349" s="31">
        <f>11289.5-217.5</f>
        <v>11072</v>
      </c>
      <c r="I2349" s="31"/>
      <c r="J2349" s="31"/>
      <c r="K2349" s="31"/>
      <c r="L2349" s="31">
        <f t="shared" si="7825"/>
        <v>11072</v>
      </c>
      <c r="M2349" s="31">
        <f t="shared" si="7826"/>
        <v>11072</v>
      </c>
      <c r="N2349" s="31">
        <f t="shared" si="7827"/>
        <v>11072</v>
      </c>
      <c r="O2349" s="31"/>
      <c r="P2349" s="31"/>
      <c r="Q2349" s="31"/>
      <c r="R2349" s="31">
        <f t="shared" si="7828"/>
        <v>11072</v>
      </c>
      <c r="S2349" s="31">
        <f t="shared" si="7829"/>
        <v>11072</v>
      </c>
      <c r="T2349" s="31">
        <f t="shared" si="7830"/>
        <v>11072</v>
      </c>
      <c r="U2349" s="31"/>
      <c r="V2349" s="31"/>
      <c r="W2349" s="31"/>
      <c r="X2349" s="31">
        <f t="shared" si="7831"/>
        <v>11072</v>
      </c>
      <c r="Y2349" s="31">
        <f t="shared" si="7832"/>
        <v>11072</v>
      </c>
      <c r="Z2349" s="31">
        <f t="shared" si="7833"/>
        <v>11072</v>
      </c>
      <c r="AA2349" s="31"/>
      <c r="AB2349" s="31"/>
      <c r="AC2349" s="31"/>
      <c r="AD2349" s="31">
        <f t="shared" si="7834"/>
        <v>11072</v>
      </c>
      <c r="AE2349" s="31">
        <f t="shared" si="7835"/>
        <v>11072</v>
      </c>
      <c r="AF2349" s="31">
        <f t="shared" si="7836"/>
        <v>11072</v>
      </c>
      <c r="AG2349" s="31"/>
      <c r="AH2349" s="31"/>
      <c r="AI2349" s="31"/>
      <c r="AJ2349" s="31">
        <f t="shared" si="7837"/>
        <v>11072</v>
      </c>
      <c r="AK2349" s="31">
        <f t="shared" si="7838"/>
        <v>11072</v>
      </c>
      <c r="AL2349" s="31">
        <f t="shared" si="7839"/>
        <v>11072</v>
      </c>
      <c r="AM2349" s="31"/>
      <c r="AN2349" s="31"/>
      <c r="AO2349" s="31"/>
      <c r="AP2349" s="31">
        <f t="shared" si="7840"/>
        <v>11072</v>
      </c>
      <c r="AQ2349" s="31">
        <f t="shared" si="7841"/>
        <v>11072</v>
      </c>
      <c r="AR2349" s="31">
        <f t="shared" si="7842"/>
        <v>11072</v>
      </c>
      <c r="AS2349" s="31"/>
      <c r="AT2349" s="31"/>
      <c r="AU2349" s="31"/>
      <c r="AV2349" s="31">
        <f t="shared" si="7843"/>
        <v>11072</v>
      </c>
      <c r="AW2349" s="31">
        <f t="shared" si="7844"/>
        <v>11072</v>
      </c>
      <c r="AX2349" s="31">
        <f t="shared" si="7845"/>
        <v>11072</v>
      </c>
      <c r="AY2349" s="31"/>
      <c r="AZ2349" s="31"/>
      <c r="BA2349" s="31"/>
      <c r="BB2349" s="31">
        <f t="shared" si="7846"/>
        <v>11072</v>
      </c>
      <c r="BC2349" s="31">
        <f t="shared" si="7847"/>
        <v>11072</v>
      </c>
      <c r="BD2349" s="31">
        <f t="shared" si="7848"/>
        <v>11072</v>
      </c>
      <c r="BE2349" s="31"/>
      <c r="BF2349" s="31"/>
      <c r="BG2349" s="31"/>
      <c r="BH2349" s="31">
        <f t="shared" si="7849"/>
        <v>11072</v>
      </c>
      <c r="BI2349" s="31">
        <f t="shared" si="7850"/>
        <v>11072</v>
      </c>
      <c r="BJ2349" s="31">
        <f t="shared" si="7851"/>
        <v>11072</v>
      </c>
      <c r="BK2349" s="31"/>
      <c r="BL2349" s="31"/>
      <c r="BM2349" s="31"/>
      <c r="BN2349" s="31">
        <f t="shared" si="7852"/>
        <v>11072</v>
      </c>
      <c r="BO2349" s="31">
        <f t="shared" si="7853"/>
        <v>11072</v>
      </c>
      <c r="BP2349" s="31">
        <f t="shared" si="7854"/>
        <v>11072</v>
      </c>
      <c r="BQ2349" s="31"/>
      <c r="BR2349" s="31"/>
      <c r="BS2349" s="31">
        <f t="shared" si="7855"/>
        <v>11072</v>
      </c>
      <c r="BT2349" s="31">
        <f t="shared" si="7856"/>
        <v>11072</v>
      </c>
      <c r="BU2349" s="31">
        <f t="shared" si="7857"/>
        <v>11072</v>
      </c>
      <c r="BV2349" s="31"/>
      <c r="BW2349" s="31"/>
      <c r="BX2349" s="31">
        <f t="shared" si="7858"/>
        <v>11072</v>
      </c>
      <c r="BY2349" s="31">
        <f t="shared" si="7859"/>
        <v>11072</v>
      </c>
      <c r="BZ2349" s="31">
        <f t="shared" si="7860"/>
        <v>11072</v>
      </c>
      <c r="CA2349" s="31"/>
      <c r="CB2349" s="31"/>
      <c r="CC2349" s="31"/>
      <c r="CD2349" s="31">
        <f t="shared" si="7740"/>
        <v>11072</v>
      </c>
      <c r="CE2349" s="31">
        <f t="shared" si="7741"/>
        <v>11072</v>
      </c>
      <c r="CF2349" s="31">
        <f t="shared" si="7742"/>
        <v>11072</v>
      </c>
      <c r="CG2349" s="31"/>
      <c r="CH2349" s="24"/>
      <c r="CI2349" s="40"/>
    </row>
    <row r="2350" ht="15">
      <c r="A2350" s="16" t="s">
        <v>1352</v>
      </c>
      <c r="B2350" s="17">
        <v>800</v>
      </c>
      <c r="C2350" s="16"/>
      <c r="D2350" s="16"/>
      <c r="E2350" s="39" t="s">
        <v>54</v>
      </c>
      <c r="F2350" s="31">
        <f t="shared" ref="F2350:F2351" si="7946">F2351</f>
        <v>22</v>
      </c>
      <c r="G2350" s="31">
        <f t="shared" ref="G2350:G2351" si="7947">G2351</f>
        <v>22</v>
      </c>
      <c r="H2350" s="31">
        <f t="shared" ref="H2350:H2351" si="7948">H2351</f>
        <v>22</v>
      </c>
      <c r="I2350" s="31">
        <f t="shared" si="7905"/>
        <v>0</v>
      </c>
      <c r="J2350" s="31">
        <f t="shared" si="7906"/>
        <v>0</v>
      </c>
      <c r="K2350" s="31">
        <f t="shared" si="7907"/>
        <v>0</v>
      </c>
      <c r="L2350" s="31">
        <f t="shared" si="7825"/>
        <v>22</v>
      </c>
      <c r="M2350" s="31">
        <f t="shared" si="7826"/>
        <v>22</v>
      </c>
      <c r="N2350" s="31">
        <f t="shared" si="7827"/>
        <v>22</v>
      </c>
      <c r="O2350" s="31">
        <f t="shared" si="7908"/>
        <v>0</v>
      </c>
      <c r="P2350" s="31">
        <f t="shared" si="7909"/>
        <v>0</v>
      </c>
      <c r="Q2350" s="31">
        <f t="shared" si="7910"/>
        <v>0</v>
      </c>
      <c r="R2350" s="31">
        <f t="shared" si="7828"/>
        <v>22</v>
      </c>
      <c r="S2350" s="31">
        <f t="shared" si="7829"/>
        <v>22</v>
      </c>
      <c r="T2350" s="31">
        <f t="shared" si="7830"/>
        <v>22</v>
      </c>
      <c r="U2350" s="31">
        <f t="shared" si="7911"/>
        <v>0</v>
      </c>
      <c r="V2350" s="31">
        <f t="shared" si="7912"/>
        <v>0</v>
      </c>
      <c r="W2350" s="31">
        <f t="shared" si="7913"/>
        <v>0</v>
      </c>
      <c r="X2350" s="31">
        <f t="shared" si="7831"/>
        <v>22</v>
      </c>
      <c r="Y2350" s="31">
        <f t="shared" si="7832"/>
        <v>22</v>
      </c>
      <c r="Z2350" s="31">
        <f t="shared" si="7833"/>
        <v>22</v>
      </c>
      <c r="AA2350" s="31">
        <f t="shared" si="7914"/>
        <v>0</v>
      </c>
      <c r="AB2350" s="31">
        <f t="shared" si="7915"/>
        <v>0</v>
      </c>
      <c r="AC2350" s="31">
        <f t="shared" si="7916"/>
        <v>0</v>
      </c>
      <c r="AD2350" s="31">
        <f t="shared" si="7834"/>
        <v>22</v>
      </c>
      <c r="AE2350" s="31">
        <f t="shared" si="7835"/>
        <v>22</v>
      </c>
      <c r="AF2350" s="31">
        <f t="shared" si="7836"/>
        <v>22</v>
      </c>
      <c r="AG2350" s="31">
        <f t="shared" si="7917"/>
        <v>0</v>
      </c>
      <c r="AH2350" s="31">
        <f t="shared" si="7918"/>
        <v>0</v>
      </c>
      <c r="AI2350" s="31">
        <f t="shared" si="7919"/>
        <v>0</v>
      </c>
      <c r="AJ2350" s="31">
        <f t="shared" si="7837"/>
        <v>22</v>
      </c>
      <c r="AK2350" s="31">
        <f t="shared" si="7838"/>
        <v>22</v>
      </c>
      <c r="AL2350" s="31">
        <f t="shared" si="7839"/>
        <v>22</v>
      </c>
      <c r="AM2350" s="31">
        <f t="shared" si="7920"/>
        <v>0</v>
      </c>
      <c r="AN2350" s="31">
        <f t="shared" si="7921"/>
        <v>0</v>
      </c>
      <c r="AO2350" s="31">
        <f t="shared" si="7922"/>
        <v>0</v>
      </c>
      <c r="AP2350" s="31">
        <f t="shared" si="7840"/>
        <v>22</v>
      </c>
      <c r="AQ2350" s="31">
        <f t="shared" si="7841"/>
        <v>22</v>
      </c>
      <c r="AR2350" s="31">
        <f t="shared" si="7842"/>
        <v>22</v>
      </c>
      <c r="AS2350" s="31">
        <f t="shared" si="7923"/>
        <v>0</v>
      </c>
      <c r="AT2350" s="31">
        <f t="shared" si="7924"/>
        <v>0</v>
      </c>
      <c r="AU2350" s="31">
        <f t="shared" si="7925"/>
        <v>0</v>
      </c>
      <c r="AV2350" s="31">
        <f t="shared" si="7843"/>
        <v>22</v>
      </c>
      <c r="AW2350" s="31">
        <f t="shared" si="7844"/>
        <v>22</v>
      </c>
      <c r="AX2350" s="31">
        <f t="shared" si="7845"/>
        <v>22</v>
      </c>
      <c r="AY2350" s="31">
        <f t="shared" si="7926"/>
        <v>0</v>
      </c>
      <c r="AZ2350" s="31">
        <f t="shared" si="7927"/>
        <v>0</v>
      </c>
      <c r="BA2350" s="31">
        <f t="shared" si="7928"/>
        <v>0</v>
      </c>
      <c r="BB2350" s="31">
        <f t="shared" si="7846"/>
        <v>22</v>
      </c>
      <c r="BC2350" s="31">
        <f t="shared" si="7847"/>
        <v>22</v>
      </c>
      <c r="BD2350" s="31">
        <f t="shared" si="7848"/>
        <v>22</v>
      </c>
      <c r="BE2350" s="31">
        <f t="shared" si="7929"/>
        <v>0</v>
      </c>
      <c r="BF2350" s="31">
        <f t="shared" si="7930"/>
        <v>0</v>
      </c>
      <c r="BG2350" s="31">
        <f t="shared" si="7931"/>
        <v>0</v>
      </c>
      <c r="BH2350" s="31">
        <f t="shared" si="7849"/>
        <v>22</v>
      </c>
      <c r="BI2350" s="31">
        <f t="shared" si="7850"/>
        <v>22</v>
      </c>
      <c r="BJ2350" s="31">
        <f t="shared" si="7851"/>
        <v>22</v>
      </c>
      <c r="BK2350" s="31">
        <f t="shared" si="7932"/>
        <v>0</v>
      </c>
      <c r="BL2350" s="31">
        <f t="shared" si="7933"/>
        <v>0</v>
      </c>
      <c r="BM2350" s="31">
        <f t="shared" si="7934"/>
        <v>0</v>
      </c>
      <c r="BN2350" s="31">
        <f t="shared" si="7852"/>
        <v>22</v>
      </c>
      <c r="BO2350" s="31">
        <f t="shared" si="7853"/>
        <v>22</v>
      </c>
      <c r="BP2350" s="31">
        <f t="shared" si="7854"/>
        <v>22</v>
      </c>
      <c r="BQ2350" s="31">
        <f t="shared" si="7935"/>
        <v>0</v>
      </c>
      <c r="BR2350" s="31">
        <f t="shared" si="7936"/>
        <v>0</v>
      </c>
      <c r="BS2350" s="31">
        <f t="shared" si="7855"/>
        <v>22</v>
      </c>
      <c r="BT2350" s="31">
        <f t="shared" si="7856"/>
        <v>22</v>
      </c>
      <c r="BU2350" s="31">
        <f t="shared" si="7857"/>
        <v>22</v>
      </c>
      <c r="BV2350" s="31">
        <f t="shared" si="7937"/>
        <v>0</v>
      </c>
      <c r="BW2350" s="31">
        <f t="shared" si="7938"/>
        <v>0</v>
      </c>
      <c r="BX2350" s="31">
        <f t="shared" si="7858"/>
        <v>22</v>
      </c>
      <c r="BY2350" s="31">
        <f t="shared" si="7859"/>
        <v>22</v>
      </c>
      <c r="BZ2350" s="31">
        <f t="shared" si="7860"/>
        <v>22</v>
      </c>
      <c r="CA2350" s="31">
        <f t="shared" si="7939"/>
        <v>0</v>
      </c>
      <c r="CB2350" s="31">
        <f t="shared" si="7940"/>
        <v>0</v>
      </c>
      <c r="CC2350" s="31">
        <f t="shared" si="7941"/>
        <v>0</v>
      </c>
      <c r="CD2350" s="31">
        <f t="shared" ref="CD2350:CD2413" si="7949">BX2350+CA2350</f>
        <v>22</v>
      </c>
      <c r="CE2350" s="31">
        <f t="shared" ref="CE2350:CE2413" si="7950">BY2350+CB2350</f>
        <v>22</v>
      </c>
      <c r="CF2350" s="31">
        <f t="shared" ref="CF2350:CF2413" si="7951">BZ2350+CC2350</f>
        <v>22</v>
      </c>
      <c r="CG2350" s="31">
        <f t="shared" si="7942"/>
        <v>0</v>
      </c>
      <c r="CH2350" s="24"/>
      <c r="CI2350" s="40"/>
      <c r="CM2350" s="1" t="s">
        <v>29</v>
      </c>
    </row>
    <row r="2351" ht="15">
      <c r="A2351" s="16" t="s">
        <v>1352</v>
      </c>
      <c r="B2351" s="17">
        <v>850</v>
      </c>
      <c r="C2351" s="16"/>
      <c r="D2351" s="16"/>
      <c r="E2351" s="39" t="s">
        <v>79</v>
      </c>
      <c r="F2351" s="31">
        <f t="shared" si="7946"/>
        <v>22</v>
      </c>
      <c r="G2351" s="31">
        <f t="shared" si="7947"/>
        <v>22</v>
      </c>
      <c r="H2351" s="31">
        <f t="shared" si="7948"/>
        <v>22</v>
      </c>
      <c r="I2351" s="31">
        <f t="shared" si="7905"/>
        <v>0</v>
      </c>
      <c r="J2351" s="31">
        <f t="shared" si="7906"/>
        <v>0</v>
      </c>
      <c r="K2351" s="31">
        <f t="shared" si="7907"/>
        <v>0</v>
      </c>
      <c r="L2351" s="31">
        <f t="shared" si="7825"/>
        <v>22</v>
      </c>
      <c r="M2351" s="31">
        <f t="shared" si="7826"/>
        <v>22</v>
      </c>
      <c r="N2351" s="31">
        <f t="shared" si="7827"/>
        <v>22</v>
      </c>
      <c r="O2351" s="31">
        <f t="shared" si="7908"/>
        <v>0</v>
      </c>
      <c r="P2351" s="31">
        <f t="shared" si="7909"/>
        <v>0</v>
      </c>
      <c r="Q2351" s="31">
        <f t="shared" si="7910"/>
        <v>0</v>
      </c>
      <c r="R2351" s="31">
        <f t="shared" si="7828"/>
        <v>22</v>
      </c>
      <c r="S2351" s="31">
        <f t="shared" si="7829"/>
        <v>22</v>
      </c>
      <c r="T2351" s="31">
        <f t="shared" si="7830"/>
        <v>22</v>
      </c>
      <c r="U2351" s="31">
        <f t="shared" si="7911"/>
        <v>0</v>
      </c>
      <c r="V2351" s="31">
        <f t="shared" si="7912"/>
        <v>0</v>
      </c>
      <c r="W2351" s="31">
        <f t="shared" si="7913"/>
        <v>0</v>
      </c>
      <c r="X2351" s="31">
        <f t="shared" si="7831"/>
        <v>22</v>
      </c>
      <c r="Y2351" s="31">
        <f t="shared" si="7832"/>
        <v>22</v>
      </c>
      <c r="Z2351" s="31">
        <f t="shared" si="7833"/>
        <v>22</v>
      </c>
      <c r="AA2351" s="31">
        <f t="shared" si="7914"/>
        <v>0</v>
      </c>
      <c r="AB2351" s="31">
        <f t="shared" si="7915"/>
        <v>0</v>
      </c>
      <c r="AC2351" s="31">
        <f t="shared" si="7916"/>
        <v>0</v>
      </c>
      <c r="AD2351" s="31">
        <f t="shared" si="7834"/>
        <v>22</v>
      </c>
      <c r="AE2351" s="31">
        <f t="shared" si="7835"/>
        <v>22</v>
      </c>
      <c r="AF2351" s="31">
        <f t="shared" si="7836"/>
        <v>22</v>
      </c>
      <c r="AG2351" s="31">
        <f t="shared" si="7917"/>
        <v>0</v>
      </c>
      <c r="AH2351" s="31">
        <f t="shared" si="7918"/>
        <v>0</v>
      </c>
      <c r="AI2351" s="31">
        <f t="shared" si="7919"/>
        <v>0</v>
      </c>
      <c r="AJ2351" s="31">
        <f t="shared" si="7837"/>
        <v>22</v>
      </c>
      <c r="AK2351" s="31">
        <f t="shared" si="7838"/>
        <v>22</v>
      </c>
      <c r="AL2351" s="31">
        <f t="shared" si="7839"/>
        <v>22</v>
      </c>
      <c r="AM2351" s="31">
        <f t="shared" si="7920"/>
        <v>0</v>
      </c>
      <c r="AN2351" s="31">
        <f t="shared" si="7921"/>
        <v>0</v>
      </c>
      <c r="AO2351" s="31">
        <f t="shared" si="7922"/>
        <v>0</v>
      </c>
      <c r="AP2351" s="31">
        <f t="shared" si="7840"/>
        <v>22</v>
      </c>
      <c r="AQ2351" s="31">
        <f t="shared" si="7841"/>
        <v>22</v>
      </c>
      <c r="AR2351" s="31">
        <f t="shared" si="7842"/>
        <v>22</v>
      </c>
      <c r="AS2351" s="31">
        <f t="shared" si="7923"/>
        <v>0</v>
      </c>
      <c r="AT2351" s="31">
        <f t="shared" si="7924"/>
        <v>0</v>
      </c>
      <c r="AU2351" s="31">
        <f t="shared" si="7925"/>
        <v>0</v>
      </c>
      <c r="AV2351" s="31">
        <f t="shared" si="7843"/>
        <v>22</v>
      </c>
      <c r="AW2351" s="31">
        <f t="shared" si="7844"/>
        <v>22</v>
      </c>
      <c r="AX2351" s="31">
        <f t="shared" si="7845"/>
        <v>22</v>
      </c>
      <c r="AY2351" s="31">
        <f t="shared" si="7926"/>
        <v>0</v>
      </c>
      <c r="AZ2351" s="31">
        <f t="shared" si="7927"/>
        <v>0</v>
      </c>
      <c r="BA2351" s="31">
        <f t="shared" si="7928"/>
        <v>0</v>
      </c>
      <c r="BB2351" s="31">
        <f t="shared" si="7846"/>
        <v>22</v>
      </c>
      <c r="BC2351" s="31">
        <f t="shared" si="7847"/>
        <v>22</v>
      </c>
      <c r="BD2351" s="31">
        <f t="shared" si="7848"/>
        <v>22</v>
      </c>
      <c r="BE2351" s="31">
        <f t="shared" si="7929"/>
        <v>0</v>
      </c>
      <c r="BF2351" s="31">
        <f t="shared" si="7930"/>
        <v>0</v>
      </c>
      <c r="BG2351" s="31">
        <f t="shared" si="7931"/>
        <v>0</v>
      </c>
      <c r="BH2351" s="31">
        <f t="shared" si="7849"/>
        <v>22</v>
      </c>
      <c r="BI2351" s="31">
        <f t="shared" si="7850"/>
        <v>22</v>
      </c>
      <c r="BJ2351" s="31">
        <f t="shared" si="7851"/>
        <v>22</v>
      </c>
      <c r="BK2351" s="31">
        <f t="shared" si="7932"/>
        <v>0</v>
      </c>
      <c r="BL2351" s="31">
        <f t="shared" si="7933"/>
        <v>0</v>
      </c>
      <c r="BM2351" s="31">
        <f t="shared" si="7934"/>
        <v>0</v>
      </c>
      <c r="BN2351" s="31">
        <f t="shared" si="7852"/>
        <v>22</v>
      </c>
      <c r="BO2351" s="31">
        <f t="shared" si="7853"/>
        <v>22</v>
      </c>
      <c r="BP2351" s="31">
        <f t="shared" si="7854"/>
        <v>22</v>
      </c>
      <c r="BQ2351" s="31">
        <f t="shared" si="7935"/>
        <v>0</v>
      </c>
      <c r="BR2351" s="31">
        <f t="shared" si="7936"/>
        <v>0</v>
      </c>
      <c r="BS2351" s="31">
        <f t="shared" si="7855"/>
        <v>22</v>
      </c>
      <c r="BT2351" s="31">
        <f t="shared" si="7856"/>
        <v>22</v>
      </c>
      <c r="BU2351" s="31">
        <f t="shared" si="7857"/>
        <v>22</v>
      </c>
      <c r="BV2351" s="31">
        <f t="shared" si="7937"/>
        <v>0</v>
      </c>
      <c r="BW2351" s="31">
        <f t="shared" si="7938"/>
        <v>0</v>
      </c>
      <c r="BX2351" s="31">
        <f t="shared" si="7858"/>
        <v>22</v>
      </c>
      <c r="BY2351" s="31">
        <f t="shared" si="7859"/>
        <v>22</v>
      </c>
      <c r="BZ2351" s="31">
        <f t="shared" si="7860"/>
        <v>22</v>
      </c>
      <c r="CA2351" s="31">
        <f t="shared" si="7939"/>
        <v>0</v>
      </c>
      <c r="CB2351" s="31">
        <f t="shared" si="7940"/>
        <v>0</v>
      </c>
      <c r="CC2351" s="31">
        <f t="shared" si="7941"/>
        <v>0</v>
      </c>
      <c r="CD2351" s="31">
        <f t="shared" si="7949"/>
        <v>22</v>
      </c>
      <c r="CE2351" s="31">
        <f t="shared" si="7950"/>
        <v>22</v>
      </c>
      <c r="CF2351" s="31">
        <f t="shared" si="7951"/>
        <v>22</v>
      </c>
      <c r="CG2351" s="31">
        <f t="shared" si="7942"/>
        <v>0</v>
      </c>
      <c r="CH2351" s="24"/>
      <c r="CI2351" s="40"/>
      <c r="CN2351" s="1" t="s">
        <v>30</v>
      </c>
    </row>
    <row r="2352" ht="15">
      <c r="A2352" s="16" t="s">
        <v>1352</v>
      </c>
      <c r="B2352" s="17">
        <v>850</v>
      </c>
      <c r="C2352" s="16" t="s">
        <v>42</v>
      </c>
      <c r="D2352" s="16" t="s">
        <v>43</v>
      </c>
      <c r="E2352" s="39" t="s">
        <v>44</v>
      </c>
      <c r="F2352" s="31">
        <v>22</v>
      </c>
      <c r="G2352" s="31">
        <v>22</v>
      </c>
      <c r="H2352" s="31">
        <v>22</v>
      </c>
      <c r="I2352" s="31"/>
      <c r="J2352" s="31"/>
      <c r="K2352" s="31"/>
      <c r="L2352" s="31">
        <f t="shared" si="7825"/>
        <v>22</v>
      </c>
      <c r="M2352" s="31">
        <f t="shared" si="7826"/>
        <v>22</v>
      </c>
      <c r="N2352" s="31">
        <f t="shared" si="7827"/>
        <v>22</v>
      </c>
      <c r="O2352" s="31"/>
      <c r="P2352" s="31"/>
      <c r="Q2352" s="31"/>
      <c r="R2352" s="31">
        <f t="shared" si="7828"/>
        <v>22</v>
      </c>
      <c r="S2352" s="31">
        <f t="shared" si="7829"/>
        <v>22</v>
      </c>
      <c r="T2352" s="31">
        <f t="shared" si="7830"/>
        <v>22</v>
      </c>
      <c r="U2352" s="31"/>
      <c r="V2352" s="31"/>
      <c r="W2352" s="31"/>
      <c r="X2352" s="31">
        <f t="shared" si="7831"/>
        <v>22</v>
      </c>
      <c r="Y2352" s="31">
        <f t="shared" si="7832"/>
        <v>22</v>
      </c>
      <c r="Z2352" s="31">
        <f t="shared" si="7833"/>
        <v>22</v>
      </c>
      <c r="AA2352" s="31"/>
      <c r="AB2352" s="31"/>
      <c r="AC2352" s="31"/>
      <c r="AD2352" s="31">
        <f t="shared" si="7834"/>
        <v>22</v>
      </c>
      <c r="AE2352" s="31">
        <f t="shared" si="7835"/>
        <v>22</v>
      </c>
      <c r="AF2352" s="31">
        <f t="shared" si="7836"/>
        <v>22</v>
      </c>
      <c r="AG2352" s="31"/>
      <c r="AH2352" s="31"/>
      <c r="AI2352" s="31"/>
      <c r="AJ2352" s="31">
        <f t="shared" si="7837"/>
        <v>22</v>
      </c>
      <c r="AK2352" s="31">
        <f t="shared" si="7838"/>
        <v>22</v>
      </c>
      <c r="AL2352" s="31">
        <f t="shared" si="7839"/>
        <v>22</v>
      </c>
      <c r="AM2352" s="31"/>
      <c r="AN2352" s="31"/>
      <c r="AO2352" s="31"/>
      <c r="AP2352" s="31">
        <f t="shared" si="7840"/>
        <v>22</v>
      </c>
      <c r="AQ2352" s="31">
        <f t="shared" si="7841"/>
        <v>22</v>
      </c>
      <c r="AR2352" s="31">
        <f t="shared" si="7842"/>
        <v>22</v>
      </c>
      <c r="AS2352" s="31"/>
      <c r="AT2352" s="31"/>
      <c r="AU2352" s="31"/>
      <c r="AV2352" s="31">
        <f t="shared" si="7843"/>
        <v>22</v>
      </c>
      <c r="AW2352" s="31">
        <f t="shared" si="7844"/>
        <v>22</v>
      </c>
      <c r="AX2352" s="31">
        <f t="shared" si="7845"/>
        <v>22</v>
      </c>
      <c r="AY2352" s="31"/>
      <c r="AZ2352" s="31"/>
      <c r="BA2352" s="31"/>
      <c r="BB2352" s="31">
        <f t="shared" si="7846"/>
        <v>22</v>
      </c>
      <c r="BC2352" s="31">
        <f t="shared" si="7847"/>
        <v>22</v>
      </c>
      <c r="BD2352" s="31">
        <f t="shared" si="7848"/>
        <v>22</v>
      </c>
      <c r="BE2352" s="31"/>
      <c r="BF2352" s="31"/>
      <c r="BG2352" s="31"/>
      <c r="BH2352" s="31">
        <f t="shared" si="7849"/>
        <v>22</v>
      </c>
      <c r="BI2352" s="31">
        <f t="shared" si="7850"/>
        <v>22</v>
      </c>
      <c r="BJ2352" s="31">
        <f t="shared" si="7851"/>
        <v>22</v>
      </c>
      <c r="BK2352" s="31"/>
      <c r="BL2352" s="31"/>
      <c r="BM2352" s="31"/>
      <c r="BN2352" s="31">
        <f t="shared" si="7852"/>
        <v>22</v>
      </c>
      <c r="BO2352" s="31">
        <f t="shared" si="7853"/>
        <v>22</v>
      </c>
      <c r="BP2352" s="31">
        <f t="shared" si="7854"/>
        <v>22</v>
      </c>
      <c r="BQ2352" s="31"/>
      <c r="BR2352" s="31"/>
      <c r="BS2352" s="31">
        <f t="shared" si="7855"/>
        <v>22</v>
      </c>
      <c r="BT2352" s="31">
        <f t="shared" si="7856"/>
        <v>22</v>
      </c>
      <c r="BU2352" s="31">
        <f t="shared" si="7857"/>
        <v>22</v>
      </c>
      <c r="BV2352" s="31"/>
      <c r="BW2352" s="31"/>
      <c r="BX2352" s="31">
        <f t="shared" si="7858"/>
        <v>22</v>
      </c>
      <c r="BY2352" s="31">
        <f t="shared" si="7859"/>
        <v>22</v>
      </c>
      <c r="BZ2352" s="31">
        <f t="shared" si="7860"/>
        <v>22</v>
      </c>
      <c r="CA2352" s="31"/>
      <c r="CB2352" s="31"/>
      <c r="CC2352" s="31"/>
      <c r="CD2352" s="31">
        <f t="shared" si="7949"/>
        <v>22</v>
      </c>
      <c r="CE2352" s="31">
        <f t="shared" si="7950"/>
        <v>22</v>
      </c>
      <c r="CF2352" s="31">
        <f t="shared" si="7951"/>
        <v>22</v>
      </c>
      <c r="CG2352" s="31"/>
      <c r="CH2352" s="24"/>
      <c r="CI2352" s="40"/>
    </row>
    <row r="2353" s="33" customFormat="1" ht="43.75">
      <c r="A2353" s="34" t="s">
        <v>1353</v>
      </c>
      <c r="B2353" s="35"/>
      <c r="C2353" s="34"/>
      <c r="D2353" s="34"/>
      <c r="E2353" s="36" t="s">
        <v>1354</v>
      </c>
      <c r="F2353" s="37">
        <f>F2354+F2364+F2371</f>
        <v>226593.29999999999</v>
      </c>
      <c r="G2353" s="37">
        <f>G2354+G2364+G2371</f>
        <v>186667.29999999999</v>
      </c>
      <c r="H2353" s="37">
        <f>H2354+H2364+H2371</f>
        <v>185767.40000000002</v>
      </c>
      <c r="I2353" s="37">
        <f>I2354+I2364+I2371</f>
        <v>0</v>
      </c>
      <c r="J2353" s="37">
        <f>J2354+J2364+J2371</f>
        <v>0</v>
      </c>
      <c r="K2353" s="37">
        <f>K2354+K2364+K2371</f>
        <v>0</v>
      </c>
      <c r="L2353" s="37">
        <f t="shared" si="7825"/>
        <v>226593.29999999999</v>
      </c>
      <c r="M2353" s="37">
        <f t="shared" si="7826"/>
        <v>186667.29999999999</v>
      </c>
      <c r="N2353" s="37">
        <f t="shared" si="7827"/>
        <v>185767.40000000002</v>
      </c>
      <c r="O2353" s="37">
        <f>O2354+O2364+O2371</f>
        <v>19993.127</v>
      </c>
      <c r="P2353" s="37">
        <f>P2354+P2364+P2371</f>
        <v>0</v>
      </c>
      <c r="Q2353" s="37">
        <f>Q2354+Q2364+Q2371</f>
        <v>0</v>
      </c>
      <c r="R2353" s="37">
        <f t="shared" si="7828"/>
        <v>246586.427</v>
      </c>
      <c r="S2353" s="37">
        <f t="shared" si="7829"/>
        <v>186667.29999999999</v>
      </c>
      <c r="T2353" s="37">
        <f t="shared" si="7830"/>
        <v>185767.40000000002</v>
      </c>
      <c r="U2353" s="37">
        <f>U2354+U2364+U2371</f>
        <v>0</v>
      </c>
      <c r="V2353" s="37">
        <f>V2354+V2364+V2371</f>
        <v>0</v>
      </c>
      <c r="W2353" s="37">
        <f>W2354+W2364+W2371</f>
        <v>0</v>
      </c>
      <c r="X2353" s="37">
        <f t="shared" si="7831"/>
        <v>246586.427</v>
      </c>
      <c r="Y2353" s="37">
        <f t="shared" si="7832"/>
        <v>186667.29999999999</v>
      </c>
      <c r="Z2353" s="37">
        <f t="shared" si="7833"/>
        <v>185767.40000000002</v>
      </c>
      <c r="AA2353" s="37">
        <f>AA2354+AA2364+AA2371</f>
        <v>0</v>
      </c>
      <c r="AB2353" s="37">
        <f>AB2354+AB2364+AB2371</f>
        <v>0</v>
      </c>
      <c r="AC2353" s="37">
        <f>AC2354+AC2364+AC2371</f>
        <v>0</v>
      </c>
      <c r="AD2353" s="37">
        <f t="shared" si="7834"/>
        <v>246586.427</v>
      </c>
      <c r="AE2353" s="37">
        <f t="shared" si="7835"/>
        <v>186667.29999999999</v>
      </c>
      <c r="AF2353" s="37">
        <f t="shared" si="7836"/>
        <v>185767.40000000002</v>
      </c>
      <c r="AG2353" s="37">
        <f>AG2354+AG2364+AG2371</f>
        <v>0</v>
      </c>
      <c r="AH2353" s="37">
        <f>AH2354+AH2364+AH2371</f>
        <v>0</v>
      </c>
      <c r="AI2353" s="37">
        <f>AI2354+AI2364+AI2371</f>
        <v>0</v>
      </c>
      <c r="AJ2353" s="37">
        <f t="shared" si="7837"/>
        <v>246586.427</v>
      </c>
      <c r="AK2353" s="37">
        <f t="shared" si="7838"/>
        <v>186667.29999999999</v>
      </c>
      <c r="AL2353" s="37">
        <f t="shared" si="7839"/>
        <v>185767.40000000002</v>
      </c>
      <c r="AM2353" s="37">
        <f>AM2354+AM2364+AM2371</f>
        <v>0</v>
      </c>
      <c r="AN2353" s="37">
        <f>AN2354+AN2364+AN2371</f>
        <v>0</v>
      </c>
      <c r="AO2353" s="37">
        <f>AO2354+AO2364+AO2371</f>
        <v>0</v>
      </c>
      <c r="AP2353" s="37">
        <f t="shared" si="7840"/>
        <v>246586.427</v>
      </c>
      <c r="AQ2353" s="37">
        <f t="shared" si="7841"/>
        <v>186667.29999999999</v>
      </c>
      <c r="AR2353" s="37">
        <f t="shared" si="7842"/>
        <v>185767.40000000002</v>
      </c>
      <c r="AS2353" s="37">
        <f>AS2354+AS2364+AS2371</f>
        <v>0</v>
      </c>
      <c r="AT2353" s="37">
        <f>AT2354+AT2364+AT2371</f>
        <v>0</v>
      </c>
      <c r="AU2353" s="37">
        <f>AU2354+AU2364+AU2371</f>
        <v>0</v>
      </c>
      <c r="AV2353" s="37">
        <f t="shared" si="7843"/>
        <v>246586.427</v>
      </c>
      <c r="AW2353" s="37">
        <f t="shared" si="7844"/>
        <v>186667.29999999999</v>
      </c>
      <c r="AX2353" s="37">
        <f t="shared" si="7845"/>
        <v>185767.40000000002</v>
      </c>
      <c r="AY2353" s="37">
        <f>AY2354+AY2364+AY2371</f>
        <v>10219.909</v>
      </c>
      <c r="AZ2353" s="37">
        <f>AZ2354+AZ2364+AZ2371</f>
        <v>17815.599999999999</v>
      </c>
      <c r="BA2353" s="37">
        <f>BA2354+BA2364+BA2371</f>
        <v>17815.599999999999</v>
      </c>
      <c r="BB2353" s="37">
        <f t="shared" si="7846"/>
        <v>256806.33600000001</v>
      </c>
      <c r="BC2353" s="37">
        <f t="shared" si="7847"/>
        <v>204482.89999999999</v>
      </c>
      <c r="BD2353" s="37">
        <f t="shared" si="7848"/>
        <v>203583.00000000003</v>
      </c>
      <c r="BE2353" s="37">
        <f>BE2354+BE2364+BE2371</f>
        <v>0</v>
      </c>
      <c r="BF2353" s="37">
        <f>BF2354+BF2364+BF2371</f>
        <v>0</v>
      </c>
      <c r="BG2353" s="37">
        <f>BG2354+BG2364+BG2371</f>
        <v>0</v>
      </c>
      <c r="BH2353" s="37">
        <f t="shared" si="7849"/>
        <v>256806.33600000001</v>
      </c>
      <c r="BI2353" s="37">
        <f t="shared" si="7850"/>
        <v>204482.89999999999</v>
      </c>
      <c r="BJ2353" s="37">
        <f t="shared" si="7851"/>
        <v>203583.00000000003</v>
      </c>
      <c r="BK2353" s="37">
        <f>BK2354+BK2364+BK2371</f>
        <v>9619.6440000000002</v>
      </c>
      <c r="BL2353" s="37">
        <f>BL2354+BL2364+BL2371</f>
        <v>0</v>
      </c>
      <c r="BM2353" s="37">
        <f>BM2354+BM2364+BM2371</f>
        <v>0</v>
      </c>
      <c r="BN2353" s="37">
        <f t="shared" si="7852"/>
        <v>266425.97999999998</v>
      </c>
      <c r="BO2353" s="37">
        <f t="shared" si="7853"/>
        <v>204482.89999999999</v>
      </c>
      <c r="BP2353" s="37">
        <f t="shared" si="7854"/>
        <v>203583.00000000003</v>
      </c>
      <c r="BQ2353" s="37">
        <f>BQ2354+BQ2364+BQ2371</f>
        <v>0</v>
      </c>
      <c r="BR2353" s="37">
        <f>BR2354+BR2364+BR2371</f>
        <v>0</v>
      </c>
      <c r="BS2353" s="31">
        <f t="shared" si="7855"/>
        <v>266425.97999999998</v>
      </c>
      <c r="BT2353" s="31">
        <f t="shared" si="7856"/>
        <v>204482.89999999999</v>
      </c>
      <c r="BU2353" s="31">
        <f t="shared" si="7857"/>
        <v>203583.00000000003</v>
      </c>
      <c r="BV2353" s="37">
        <f>BV2354+BV2364+BV2371</f>
        <v>0</v>
      </c>
      <c r="BW2353" s="37">
        <f>BW2354+BW2364+BW2371</f>
        <v>0</v>
      </c>
      <c r="BX2353" s="37">
        <f t="shared" si="7858"/>
        <v>266425.97999999998</v>
      </c>
      <c r="BY2353" s="37">
        <f t="shared" si="7859"/>
        <v>204482.89999999999</v>
      </c>
      <c r="BZ2353" s="37">
        <f t="shared" si="7860"/>
        <v>203583.00000000003</v>
      </c>
      <c r="CA2353" s="37">
        <f>CA2354+CA2364+CA2371</f>
        <v>838.90800000000002</v>
      </c>
      <c r="CB2353" s="37">
        <f>CB2354+CB2364+CB2371</f>
        <v>0</v>
      </c>
      <c r="CC2353" s="37">
        <f>CC2354+CC2364+CC2371</f>
        <v>0</v>
      </c>
      <c r="CD2353" s="37">
        <f t="shared" si="7949"/>
        <v>267264.88799999998</v>
      </c>
      <c r="CE2353" s="37">
        <f t="shared" si="7950"/>
        <v>204482.89999999999</v>
      </c>
      <c r="CF2353" s="37">
        <f t="shared" si="7951"/>
        <v>203583.00000000003</v>
      </c>
      <c r="CG2353" s="37">
        <f>CG2354+CG2364+CG2371</f>
        <v>0</v>
      </c>
      <c r="CH2353" s="24"/>
      <c r="CI2353" s="38"/>
      <c r="CK2353" s="33" t="s">
        <v>27</v>
      </c>
    </row>
    <row r="2354" ht="43.75">
      <c r="A2354" s="16" t="s">
        <v>1355</v>
      </c>
      <c r="B2354" s="17"/>
      <c r="C2354" s="16"/>
      <c r="D2354" s="16"/>
      <c r="E2354" s="39" t="s">
        <v>130</v>
      </c>
      <c r="F2354" s="31">
        <f>F2355+F2358+F2361</f>
        <v>87506.900000000009</v>
      </c>
      <c r="G2354" s="31">
        <f>G2355+G2358+G2361</f>
        <v>90221.200000000012</v>
      </c>
      <c r="H2354" s="31">
        <f>H2355+H2358+H2361</f>
        <v>84221.200000000012</v>
      </c>
      <c r="I2354" s="31">
        <f>I2355+I2358+I2361</f>
        <v>0</v>
      </c>
      <c r="J2354" s="31">
        <f>J2355+J2358+J2361</f>
        <v>0</v>
      </c>
      <c r="K2354" s="31">
        <f>K2355+K2358+K2361</f>
        <v>0</v>
      </c>
      <c r="L2354" s="31">
        <f t="shared" si="7825"/>
        <v>87506.900000000009</v>
      </c>
      <c r="M2354" s="31">
        <f t="shared" si="7826"/>
        <v>90221.200000000012</v>
      </c>
      <c r="N2354" s="31">
        <f t="shared" si="7827"/>
        <v>84221.200000000012</v>
      </c>
      <c r="O2354" s="31">
        <f>O2355+O2358+O2361</f>
        <v>808.29999999999995</v>
      </c>
      <c r="P2354" s="31">
        <f>P2355+P2358+P2361</f>
        <v>0</v>
      </c>
      <c r="Q2354" s="31">
        <f>Q2355+Q2358+Q2361</f>
        <v>0</v>
      </c>
      <c r="R2354" s="31">
        <f t="shared" si="7828"/>
        <v>88315.200000000012</v>
      </c>
      <c r="S2354" s="31">
        <f t="shared" si="7829"/>
        <v>90221.200000000012</v>
      </c>
      <c r="T2354" s="31">
        <f t="shared" si="7830"/>
        <v>84221.200000000012</v>
      </c>
      <c r="U2354" s="31">
        <f>U2355+U2358+U2361</f>
        <v>0</v>
      </c>
      <c r="V2354" s="31">
        <f>V2355+V2358+V2361</f>
        <v>0</v>
      </c>
      <c r="W2354" s="31">
        <f>W2355+W2358+W2361</f>
        <v>0</v>
      </c>
      <c r="X2354" s="31">
        <f t="shared" si="7831"/>
        <v>88315.200000000012</v>
      </c>
      <c r="Y2354" s="31">
        <f t="shared" si="7832"/>
        <v>90221.200000000012</v>
      </c>
      <c r="Z2354" s="31">
        <f t="shared" si="7833"/>
        <v>84221.200000000012</v>
      </c>
      <c r="AA2354" s="31">
        <f>AA2355+AA2358+AA2361</f>
        <v>0</v>
      </c>
      <c r="AB2354" s="31">
        <f>AB2355+AB2358+AB2361</f>
        <v>0</v>
      </c>
      <c r="AC2354" s="31">
        <f>AC2355+AC2358+AC2361</f>
        <v>0</v>
      </c>
      <c r="AD2354" s="31">
        <f t="shared" si="7834"/>
        <v>88315.200000000012</v>
      </c>
      <c r="AE2354" s="31">
        <f t="shared" si="7835"/>
        <v>90221.200000000012</v>
      </c>
      <c r="AF2354" s="31">
        <f t="shared" si="7836"/>
        <v>84221.200000000012</v>
      </c>
      <c r="AG2354" s="31">
        <f>AG2355+AG2358+AG2361</f>
        <v>0</v>
      </c>
      <c r="AH2354" s="31">
        <f>AH2355+AH2358+AH2361</f>
        <v>0</v>
      </c>
      <c r="AI2354" s="31">
        <f>AI2355+AI2358+AI2361</f>
        <v>0</v>
      </c>
      <c r="AJ2354" s="31">
        <f t="shared" si="7837"/>
        <v>88315.200000000012</v>
      </c>
      <c r="AK2354" s="31">
        <f t="shared" si="7838"/>
        <v>90221.200000000012</v>
      </c>
      <c r="AL2354" s="31">
        <f t="shared" si="7839"/>
        <v>84221.200000000012</v>
      </c>
      <c r="AM2354" s="31">
        <f>AM2355+AM2358+AM2361</f>
        <v>0</v>
      </c>
      <c r="AN2354" s="31">
        <f>AN2355+AN2358+AN2361</f>
        <v>0</v>
      </c>
      <c r="AO2354" s="31">
        <f>AO2355+AO2358+AO2361</f>
        <v>0</v>
      </c>
      <c r="AP2354" s="31">
        <f t="shared" si="7840"/>
        <v>88315.200000000012</v>
      </c>
      <c r="AQ2354" s="31">
        <f t="shared" si="7841"/>
        <v>90221.200000000012</v>
      </c>
      <c r="AR2354" s="31">
        <f t="shared" si="7842"/>
        <v>84221.200000000012</v>
      </c>
      <c r="AS2354" s="31">
        <f>AS2355+AS2358+AS2361</f>
        <v>0</v>
      </c>
      <c r="AT2354" s="31">
        <f>AT2355+AT2358+AT2361</f>
        <v>0</v>
      </c>
      <c r="AU2354" s="31">
        <f>AU2355+AU2358+AU2361</f>
        <v>0</v>
      </c>
      <c r="AV2354" s="31">
        <f t="shared" si="7843"/>
        <v>88315.200000000012</v>
      </c>
      <c r="AW2354" s="31">
        <f t="shared" si="7844"/>
        <v>90221.200000000012</v>
      </c>
      <c r="AX2354" s="31">
        <f t="shared" si="7845"/>
        <v>84221.200000000012</v>
      </c>
      <c r="AY2354" s="31">
        <f>AY2355+AY2358+AY2361</f>
        <v>8702.6000000000004</v>
      </c>
      <c r="AZ2354" s="31">
        <f>AZ2355+AZ2358+AZ2361</f>
        <v>17815.599999999999</v>
      </c>
      <c r="BA2354" s="31">
        <f>BA2355+BA2358+BA2361</f>
        <v>17815.599999999999</v>
      </c>
      <c r="BB2354" s="31">
        <f t="shared" si="7846"/>
        <v>97017.800000000017</v>
      </c>
      <c r="BC2354" s="31">
        <f t="shared" si="7847"/>
        <v>108036.80000000002</v>
      </c>
      <c r="BD2354" s="31">
        <f t="shared" si="7848"/>
        <v>102036.80000000002</v>
      </c>
      <c r="BE2354" s="31">
        <f>BE2355+BE2358+BE2361</f>
        <v>0</v>
      </c>
      <c r="BF2354" s="31">
        <f>BF2355+BF2358+BF2361</f>
        <v>0</v>
      </c>
      <c r="BG2354" s="31">
        <f>BG2355+BG2358+BG2361</f>
        <v>0</v>
      </c>
      <c r="BH2354" s="31">
        <f t="shared" si="7849"/>
        <v>97017.800000000017</v>
      </c>
      <c r="BI2354" s="31">
        <f t="shared" si="7850"/>
        <v>108036.80000000002</v>
      </c>
      <c r="BJ2354" s="31">
        <f t="shared" si="7851"/>
        <v>102036.80000000002</v>
      </c>
      <c r="BK2354" s="31">
        <f>BK2355+BK2358+BK2361</f>
        <v>906.88999999999999</v>
      </c>
      <c r="BL2354" s="31">
        <f>BL2355+BL2358+BL2361</f>
        <v>0</v>
      </c>
      <c r="BM2354" s="31">
        <f>BM2355+BM2358+BM2361</f>
        <v>0</v>
      </c>
      <c r="BN2354" s="31">
        <f t="shared" si="7852"/>
        <v>97924.690000000017</v>
      </c>
      <c r="BO2354" s="31">
        <f t="shared" si="7853"/>
        <v>108036.80000000002</v>
      </c>
      <c r="BP2354" s="31">
        <f t="shared" si="7854"/>
        <v>102036.80000000002</v>
      </c>
      <c r="BQ2354" s="31">
        <f>BQ2355+BQ2358+BQ2361</f>
        <v>0</v>
      </c>
      <c r="BR2354" s="31">
        <f>BR2355+BR2358+BR2361</f>
        <v>0</v>
      </c>
      <c r="BS2354" s="31">
        <f t="shared" si="7855"/>
        <v>97924.690000000017</v>
      </c>
      <c r="BT2354" s="31">
        <f t="shared" si="7856"/>
        <v>108036.80000000002</v>
      </c>
      <c r="BU2354" s="31">
        <f t="shared" si="7857"/>
        <v>102036.80000000002</v>
      </c>
      <c r="BV2354" s="31">
        <f>BV2355+BV2358+BV2361</f>
        <v>0</v>
      </c>
      <c r="BW2354" s="31">
        <f>BW2355+BW2358+BW2361</f>
        <v>0</v>
      </c>
      <c r="BX2354" s="31">
        <f t="shared" si="7858"/>
        <v>97924.690000000017</v>
      </c>
      <c r="BY2354" s="31">
        <f t="shared" si="7859"/>
        <v>108036.80000000002</v>
      </c>
      <c r="BZ2354" s="31">
        <f t="shared" si="7860"/>
        <v>102036.80000000002</v>
      </c>
      <c r="CA2354" s="31">
        <f>CA2355+CA2358+CA2361</f>
        <v>838.90800000000002</v>
      </c>
      <c r="CB2354" s="31">
        <f>CB2355+CB2358+CB2361</f>
        <v>0</v>
      </c>
      <c r="CC2354" s="31">
        <f>CC2355+CC2358+CC2361</f>
        <v>0</v>
      </c>
      <c r="CD2354" s="31">
        <f t="shared" si="7949"/>
        <v>98763.598000000013</v>
      </c>
      <c r="CE2354" s="31">
        <f t="shared" si="7950"/>
        <v>108036.80000000002</v>
      </c>
      <c r="CF2354" s="31">
        <f t="shared" si="7951"/>
        <v>102036.80000000002</v>
      </c>
      <c r="CG2354" s="31">
        <f>CG2355+CG2358+CG2361</f>
        <v>0</v>
      </c>
      <c r="CH2354" s="24"/>
      <c r="CI2354" s="40"/>
      <c r="CL2354" s="1" t="s">
        <v>1346</v>
      </c>
      <c r="CO2354" s="1" t="s">
        <v>31</v>
      </c>
    </row>
    <row r="2355" ht="71.599999999999994">
      <c r="A2355" s="16" t="s">
        <v>1355</v>
      </c>
      <c r="B2355" s="17">
        <v>100</v>
      </c>
      <c r="C2355" s="16"/>
      <c r="D2355" s="16"/>
      <c r="E2355" s="39" t="s">
        <v>131</v>
      </c>
      <c r="F2355" s="31">
        <f t="shared" ref="F2355:F2362" si="7952">F2356</f>
        <v>74865.800000000003</v>
      </c>
      <c r="G2355" s="31">
        <f t="shared" ref="G2355:G2362" si="7953">G2356</f>
        <v>77580.100000000006</v>
      </c>
      <c r="H2355" s="31">
        <f t="shared" ref="H2355:H2362" si="7954">H2356</f>
        <v>77580.100000000006</v>
      </c>
      <c r="I2355" s="31">
        <f t="shared" ref="I2355:I2362" si="7955">I2356</f>
        <v>0</v>
      </c>
      <c r="J2355" s="31">
        <f t="shared" ref="J2355:J2362" si="7956">J2356</f>
        <v>0</v>
      </c>
      <c r="K2355" s="31">
        <f t="shared" ref="K2355:K2362" si="7957">K2356</f>
        <v>0</v>
      </c>
      <c r="L2355" s="31">
        <f t="shared" si="7825"/>
        <v>74865.800000000003</v>
      </c>
      <c r="M2355" s="31">
        <f t="shared" si="7826"/>
        <v>77580.100000000006</v>
      </c>
      <c r="N2355" s="31">
        <f t="shared" si="7827"/>
        <v>77580.100000000006</v>
      </c>
      <c r="O2355" s="31">
        <f t="shared" ref="O2355:O2362" si="7958">O2356</f>
        <v>808.29999999999995</v>
      </c>
      <c r="P2355" s="31">
        <f t="shared" ref="P2355:P2362" si="7959">P2356</f>
        <v>0</v>
      </c>
      <c r="Q2355" s="31">
        <f t="shared" ref="Q2355:Q2362" si="7960">Q2356</f>
        <v>0</v>
      </c>
      <c r="R2355" s="31">
        <f t="shared" si="7828"/>
        <v>75674.100000000006</v>
      </c>
      <c r="S2355" s="31">
        <f t="shared" si="7829"/>
        <v>77580.100000000006</v>
      </c>
      <c r="T2355" s="31">
        <f t="shared" si="7830"/>
        <v>77580.100000000006</v>
      </c>
      <c r="U2355" s="31">
        <f t="shared" ref="U2355:U2362" si="7961">U2356</f>
        <v>0</v>
      </c>
      <c r="V2355" s="31">
        <f t="shared" ref="V2355:V2362" si="7962">V2356</f>
        <v>0</v>
      </c>
      <c r="W2355" s="31">
        <f t="shared" ref="W2355:W2362" si="7963">W2356</f>
        <v>0</v>
      </c>
      <c r="X2355" s="31">
        <f t="shared" si="7831"/>
        <v>75674.100000000006</v>
      </c>
      <c r="Y2355" s="31">
        <f t="shared" si="7832"/>
        <v>77580.100000000006</v>
      </c>
      <c r="Z2355" s="31">
        <f t="shared" si="7833"/>
        <v>77580.100000000006</v>
      </c>
      <c r="AA2355" s="31">
        <f t="shared" ref="AA2355:AA2362" si="7964">AA2356</f>
        <v>0</v>
      </c>
      <c r="AB2355" s="31">
        <f t="shared" ref="AB2355:AB2362" si="7965">AB2356</f>
        <v>0</v>
      </c>
      <c r="AC2355" s="31">
        <f t="shared" ref="AC2355:AC2362" si="7966">AC2356</f>
        <v>0</v>
      </c>
      <c r="AD2355" s="31">
        <f t="shared" si="7834"/>
        <v>75674.100000000006</v>
      </c>
      <c r="AE2355" s="31">
        <f t="shared" si="7835"/>
        <v>77580.100000000006</v>
      </c>
      <c r="AF2355" s="31">
        <f t="shared" si="7836"/>
        <v>77580.100000000006</v>
      </c>
      <c r="AG2355" s="31">
        <f t="shared" ref="AG2355:AG2362" si="7967">AG2356</f>
        <v>0</v>
      </c>
      <c r="AH2355" s="31">
        <f t="shared" ref="AH2355:AH2362" si="7968">AH2356</f>
        <v>0</v>
      </c>
      <c r="AI2355" s="31">
        <f t="shared" ref="AI2355:AI2362" si="7969">AI2356</f>
        <v>0</v>
      </c>
      <c r="AJ2355" s="31">
        <f t="shared" si="7837"/>
        <v>75674.100000000006</v>
      </c>
      <c r="AK2355" s="31">
        <f t="shared" si="7838"/>
        <v>77580.100000000006</v>
      </c>
      <c r="AL2355" s="31">
        <f t="shared" si="7839"/>
        <v>77580.100000000006</v>
      </c>
      <c r="AM2355" s="31">
        <f t="shared" ref="AM2355:AM2362" si="7970">AM2356</f>
        <v>0</v>
      </c>
      <c r="AN2355" s="31">
        <f t="shared" ref="AN2355:AN2362" si="7971">AN2356</f>
        <v>0</v>
      </c>
      <c r="AO2355" s="31">
        <f t="shared" ref="AO2355:AO2362" si="7972">AO2356</f>
        <v>0</v>
      </c>
      <c r="AP2355" s="31">
        <f t="shared" si="7840"/>
        <v>75674.100000000006</v>
      </c>
      <c r="AQ2355" s="31">
        <f t="shared" si="7841"/>
        <v>77580.100000000006</v>
      </c>
      <c r="AR2355" s="31">
        <f t="shared" si="7842"/>
        <v>77580.100000000006</v>
      </c>
      <c r="AS2355" s="31">
        <f t="shared" ref="AS2355:AS2362" si="7973">AS2356</f>
        <v>0</v>
      </c>
      <c r="AT2355" s="31">
        <f t="shared" ref="AT2355:AT2362" si="7974">AT2356</f>
        <v>0</v>
      </c>
      <c r="AU2355" s="31">
        <f t="shared" ref="AU2355:AU2362" si="7975">AU2356</f>
        <v>0</v>
      </c>
      <c r="AV2355" s="31">
        <f t="shared" si="7843"/>
        <v>75674.100000000006</v>
      </c>
      <c r="AW2355" s="31">
        <f t="shared" si="7844"/>
        <v>77580.100000000006</v>
      </c>
      <c r="AX2355" s="31">
        <f t="shared" si="7845"/>
        <v>77580.100000000006</v>
      </c>
      <c r="AY2355" s="31">
        <f t="shared" ref="AY2355:AY2362" si="7976">AY2356</f>
        <v>8702.6000000000004</v>
      </c>
      <c r="AZ2355" s="31">
        <f t="shared" ref="AZ2355:AZ2362" si="7977">AZ2356</f>
        <v>17815.599999999999</v>
      </c>
      <c r="BA2355" s="31">
        <f t="shared" ref="BA2355:BA2362" si="7978">BA2356</f>
        <v>17815.599999999999</v>
      </c>
      <c r="BB2355" s="31">
        <f t="shared" si="7846"/>
        <v>84376.700000000012</v>
      </c>
      <c r="BC2355" s="31">
        <f t="shared" si="7847"/>
        <v>95395.700000000012</v>
      </c>
      <c r="BD2355" s="31">
        <f t="shared" si="7848"/>
        <v>95395.700000000012</v>
      </c>
      <c r="BE2355" s="31">
        <f t="shared" ref="BE2355:BE2362" si="7979">BE2356</f>
        <v>0</v>
      </c>
      <c r="BF2355" s="31">
        <f t="shared" ref="BF2355:BF2362" si="7980">BF2356</f>
        <v>0</v>
      </c>
      <c r="BG2355" s="31">
        <f t="shared" ref="BG2355:BG2362" si="7981">BG2356</f>
        <v>0</v>
      </c>
      <c r="BH2355" s="31">
        <f t="shared" si="7849"/>
        <v>84376.700000000012</v>
      </c>
      <c r="BI2355" s="31">
        <f t="shared" si="7850"/>
        <v>95395.700000000012</v>
      </c>
      <c r="BJ2355" s="31">
        <f t="shared" si="7851"/>
        <v>95395.700000000012</v>
      </c>
      <c r="BK2355" s="31">
        <f t="shared" ref="BK2355:BK2362" si="7982">BK2356</f>
        <v>0</v>
      </c>
      <c r="BL2355" s="31">
        <f t="shared" ref="BL2355:BL2362" si="7983">BL2356</f>
        <v>0</v>
      </c>
      <c r="BM2355" s="31">
        <f t="shared" ref="BM2355:BM2362" si="7984">BM2356</f>
        <v>0</v>
      </c>
      <c r="BN2355" s="31">
        <f t="shared" si="7852"/>
        <v>84376.700000000012</v>
      </c>
      <c r="BO2355" s="31">
        <f t="shared" si="7853"/>
        <v>95395.700000000012</v>
      </c>
      <c r="BP2355" s="31">
        <f t="shared" si="7854"/>
        <v>95395.700000000012</v>
      </c>
      <c r="BQ2355" s="31">
        <f t="shared" ref="BQ2355:BQ2362" si="7985">BQ2356</f>
        <v>0</v>
      </c>
      <c r="BR2355" s="31">
        <f t="shared" ref="BR2355:BR2362" si="7986">BR2356</f>
        <v>0</v>
      </c>
      <c r="BS2355" s="31">
        <f t="shared" si="7855"/>
        <v>84376.700000000012</v>
      </c>
      <c r="BT2355" s="31">
        <f t="shared" si="7856"/>
        <v>95395.700000000012</v>
      </c>
      <c r="BU2355" s="31">
        <f t="shared" si="7857"/>
        <v>95395.700000000012</v>
      </c>
      <c r="BV2355" s="31">
        <f t="shared" ref="BV2355:BV2362" si="7987">BV2356</f>
        <v>0</v>
      </c>
      <c r="BW2355" s="31">
        <f t="shared" ref="BW2355:BW2362" si="7988">BW2356</f>
        <v>0</v>
      </c>
      <c r="BX2355" s="31">
        <f t="shared" si="7858"/>
        <v>84376.700000000012</v>
      </c>
      <c r="BY2355" s="31">
        <f t="shared" si="7859"/>
        <v>95395.700000000012</v>
      </c>
      <c r="BZ2355" s="31">
        <f t="shared" si="7860"/>
        <v>95395.700000000012</v>
      </c>
      <c r="CA2355" s="31">
        <f t="shared" ref="CA2355:CA2362" si="7989">CA2356</f>
        <v>0</v>
      </c>
      <c r="CB2355" s="31">
        <f t="shared" ref="CB2355:CB2362" si="7990">CB2356</f>
        <v>0</v>
      </c>
      <c r="CC2355" s="31">
        <f t="shared" ref="CC2355:CC2362" si="7991">CC2356</f>
        <v>0</v>
      </c>
      <c r="CD2355" s="31">
        <f t="shared" si="7949"/>
        <v>84376.700000000012</v>
      </c>
      <c r="CE2355" s="31">
        <f t="shared" si="7950"/>
        <v>95395.700000000012</v>
      </c>
      <c r="CF2355" s="31">
        <f t="shared" si="7951"/>
        <v>95395.700000000012</v>
      </c>
      <c r="CG2355" s="31">
        <f t="shared" ref="CG2355:CG2362" si="7992">CG2356</f>
        <v>0</v>
      </c>
      <c r="CH2355" s="24"/>
      <c r="CI2355" s="40"/>
      <c r="CM2355" s="1" t="s">
        <v>29</v>
      </c>
    </row>
    <row r="2356" ht="29.850000000000001">
      <c r="A2356" s="16" t="s">
        <v>1355</v>
      </c>
      <c r="B2356" s="17">
        <v>110</v>
      </c>
      <c r="C2356" s="16"/>
      <c r="D2356" s="16"/>
      <c r="E2356" s="39" t="s">
        <v>132</v>
      </c>
      <c r="F2356" s="31">
        <f t="shared" si="7952"/>
        <v>74865.800000000003</v>
      </c>
      <c r="G2356" s="31">
        <f t="shared" si="7953"/>
        <v>77580.100000000006</v>
      </c>
      <c r="H2356" s="31">
        <f t="shared" si="7954"/>
        <v>77580.100000000006</v>
      </c>
      <c r="I2356" s="31">
        <f t="shared" si="7955"/>
        <v>0</v>
      </c>
      <c r="J2356" s="31">
        <f t="shared" si="7956"/>
        <v>0</v>
      </c>
      <c r="K2356" s="31">
        <f t="shared" si="7957"/>
        <v>0</v>
      </c>
      <c r="L2356" s="31">
        <f t="shared" si="7825"/>
        <v>74865.800000000003</v>
      </c>
      <c r="M2356" s="31">
        <f t="shared" si="7826"/>
        <v>77580.100000000006</v>
      </c>
      <c r="N2356" s="31">
        <f t="shared" si="7827"/>
        <v>77580.100000000006</v>
      </c>
      <c r="O2356" s="31">
        <f t="shared" si="7958"/>
        <v>808.29999999999995</v>
      </c>
      <c r="P2356" s="31">
        <f t="shared" si="7959"/>
        <v>0</v>
      </c>
      <c r="Q2356" s="31">
        <f t="shared" si="7960"/>
        <v>0</v>
      </c>
      <c r="R2356" s="31">
        <f t="shared" si="7828"/>
        <v>75674.100000000006</v>
      </c>
      <c r="S2356" s="31">
        <f t="shared" si="7829"/>
        <v>77580.100000000006</v>
      </c>
      <c r="T2356" s="31">
        <f t="shared" si="7830"/>
        <v>77580.100000000006</v>
      </c>
      <c r="U2356" s="31">
        <f t="shared" si="7961"/>
        <v>0</v>
      </c>
      <c r="V2356" s="31">
        <f t="shared" si="7962"/>
        <v>0</v>
      </c>
      <c r="W2356" s="31">
        <f t="shared" si="7963"/>
        <v>0</v>
      </c>
      <c r="X2356" s="31">
        <f t="shared" si="7831"/>
        <v>75674.100000000006</v>
      </c>
      <c r="Y2356" s="31">
        <f t="shared" si="7832"/>
        <v>77580.100000000006</v>
      </c>
      <c r="Z2356" s="31">
        <f t="shared" si="7833"/>
        <v>77580.100000000006</v>
      </c>
      <c r="AA2356" s="31">
        <f t="shared" si="7964"/>
        <v>0</v>
      </c>
      <c r="AB2356" s="31">
        <f t="shared" si="7965"/>
        <v>0</v>
      </c>
      <c r="AC2356" s="31">
        <f t="shared" si="7966"/>
        <v>0</v>
      </c>
      <c r="AD2356" s="31">
        <f t="shared" si="7834"/>
        <v>75674.100000000006</v>
      </c>
      <c r="AE2356" s="31">
        <f t="shared" si="7835"/>
        <v>77580.100000000006</v>
      </c>
      <c r="AF2356" s="31">
        <f t="shared" si="7836"/>
        <v>77580.100000000006</v>
      </c>
      <c r="AG2356" s="31">
        <f t="shared" si="7967"/>
        <v>0</v>
      </c>
      <c r="AH2356" s="31">
        <f t="shared" si="7968"/>
        <v>0</v>
      </c>
      <c r="AI2356" s="31">
        <f t="shared" si="7969"/>
        <v>0</v>
      </c>
      <c r="AJ2356" s="31">
        <f t="shared" si="7837"/>
        <v>75674.100000000006</v>
      </c>
      <c r="AK2356" s="31">
        <f t="shared" si="7838"/>
        <v>77580.100000000006</v>
      </c>
      <c r="AL2356" s="31">
        <f t="shared" si="7839"/>
        <v>77580.100000000006</v>
      </c>
      <c r="AM2356" s="31">
        <f t="shared" si="7970"/>
        <v>0</v>
      </c>
      <c r="AN2356" s="31">
        <f t="shared" si="7971"/>
        <v>0</v>
      </c>
      <c r="AO2356" s="31">
        <f t="shared" si="7972"/>
        <v>0</v>
      </c>
      <c r="AP2356" s="31">
        <f t="shared" si="7840"/>
        <v>75674.100000000006</v>
      </c>
      <c r="AQ2356" s="31">
        <f t="shared" si="7841"/>
        <v>77580.100000000006</v>
      </c>
      <c r="AR2356" s="31">
        <f t="shared" si="7842"/>
        <v>77580.100000000006</v>
      </c>
      <c r="AS2356" s="31">
        <f t="shared" si="7973"/>
        <v>0</v>
      </c>
      <c r="AT2356" s="31">
        <f t="shared" si="7974"/>
        <v>0</v>
      </c>
      <c r="AU2356" s="31">
        <f t="shared" si="7975"/>
        <v>0</v>
      </c>
      <c r="AV2356" s="31">
        <f t="shared" si="7843"/>
        <v>75674.100000000006</v>
      </c>
      <c r="AW2356" s="31">
        <f t="shared" si="7844"/>
        <v>77580.100000000006</v>
      </c>
      <c r="AX2356" s="31">
        <f t="shared" si="7845"/>
        <v>77580.100000000006</v>
      </c>
      <c r="AY2356" s="31">
        <f t="shared" si="7976"/>
        <v>8702.6000000000004</v>
      </c>
      <c r="AZ2356" s="31">
        <f t="shared" si="7977"/>
        <v>17815.599999999999</v>
      </c>
      <c r="BA2356" s="31">
        <f t="shared" si="7978"/>
        <v>17815.599999999999</v>
      </c>
      <c r="BB2356" s="31">
        <f t="shared" si="7846"/>
        <v>84376.700000000012</v>
      </c>
      <c r="BC2356" s="31">
        <f t="shared" si="7847"/>
        <v>95395.700000000012</v>
      </c>
      <c r="BD2356" s="31">
        <f t="shared" si="7848"/>
        <v>95395.700000000012</v>
      </c>
      <c r="BE2356" s="31">
        <f t="shared" si="7979"/>
        <v>0</v>
      </c>
      <c r="BF2356" s="31">
        <f t="shared" si="7980"/>
        <v>0</v>
      </c>
      <c r="BG2356" s="31">
        <f t="shared" si="7981"/>
        <v>0</v>
      </c>
      <c r="BH2356" s="31">
        <f t="shared" si="7849"/>
        <v>84376.700000000012</v>
      </c>
      <c r="BI2356" s="31">
        <f t="shared" si="7850"/>
        <v>95395.700000000012</v>
      </c>
      <c r="BJ2356" s="31">
        <f t="shared" si="7851"/>
        <v>95395.700000000012</v>
      </c>
      <c r="BK2356" s="31">
        <f t="shared" si="7982"/>
        <v>0</v>
      </c>
      <c r="BL2356" s="31">
        <f t="shared" si="7983"/>
        <v>0</v>
      </c>
      <c r="BM2356" s="31">
        <f t="shared" si="7984"/>
        <v>0</v>
      </c>
      <c r="BN2356" s="31">
        <f t="shared" si="7852"/>
        <v>84376.700000000012</v>
      </c>
      <c r="BO2356" s="31">
        <f t="shared" si="7853"/>
        <v>95395.700000000012</v>
      </c>
      <c r="BP2356" s="31">
        <f t="shared" si="7854"/>
        <v>95395.700000000012</v>
      </c>
      <c r="BQ2356" s="31">
        <f t="shared" si="7985"/>
        <v>0</v>
      </c>
      <c r="BR2356" s="31">
        <f t="shared" si="7986"/>
        <v>0</v>
      </c>
      <c r="BS2356" s="31">
        <f t="shared" si="7855"/>
        <v>84376.700000000012</v>
      </c>
      <c r="BT2356" s="31">
        <f t="shared" si="7856"/>
        <v>95395.700000000012</v>
      </c>
      <c r="BU2356" s="31">
        <f t="shared" si="7857"/>
        <v>95395.700000000012</v>
      </c>
      <c r="BV2356" s="31">
        <f t="shared" si="7987"/>
        <v>0</v>
      </c>
      <c r="BW2356" s="31">
        <f t="shared" si="7988"/>
        <v>0</v>
      </c>
      <c r="BX2356" s="31">
        <f t="shared" si="7858"/>
        <v>84376.700000000012</v>
      </c>
      <c r="BY2356" s="31">
        <f t="shared" si="7859"/>
        <v>95395.700000000012</v>
      </c>
      <c r="BZ2356" s="31">
        <f t="shared" si="7860"/>
        <v>95395.700000000012</v>
      </c>
      <c r="CA2356" s="31">
        <f t="shared" si="7989"/>
        <v>0</v>
      </c>
      <c r="CB2356" s="31">
        <f t="shared" si="7990"/>
        <v>0</v>
      </c>
      <c r="CC2356" s="31">
        <f t="shared" si="7991"/>
        <v>0</v>
      </c>
      <c r="CD2356" s="31">
        <f t="shared" si="7949"/>
        <v>84376.700000000012</v>
      </c>
      <c r="CE2356" s="31">
        <f t="shared" si="7950"/>
        <v>95395.700000000012</v>
      </c>
      <c r="CF2356" s="31">
        <f t="shared" si="7951"/>
        <v>95395.700000000012</v>
      </c>
      <c r="CG2356" s="31">
        <f t="shared" si="7992"/>
        <v>0</v>
      </c>
      <c r="CH2356" s="24"/>
      <c r="CI2356" s="40"/>
      <c r="CN2356" s="1" t="s">
        <v>30</v>
      </c>
    </row>
    <row r="2357" ht="15">
      <c r="A2357" s="16" t="s">
        <v>1355</v>
      </c>
      <c r="B2357" s="17">
        <v>110</v>
      </c>
      <c r="C2357" s="16" t="s">
        <v>42</v>
      </c>
      <c r="D2357" s="16" t="s">
        <v>43</v>
      </c>
      <c r="E2357" s="39" t="s">
        <v>44</v>
      </c>
      <c r="F2357" s="31">
        <v>74865.800000000003</v>
      </c>
      <c r="G2357" s="31">
        <v>77580.100000000006</v>
      </c>
      <c r="H2357" s="31">
        <v>77580.100000000006</v>
      </c>
      <c r="I2357" s="31"/>
      <c r="J2357" s="31"/>
      <c r="K2357" s="31"/>
      <c r="L2357" s="31">
        <f t="shared" si="7825"/>
        <v>74865.800000000003</v>
      </c>
      <c r="M2357" s="31">
        <f t="shared" si="7826"/>
        <v>77580.100000000006</v>
      </c>
      <c r="N2357" s="31">
        <f t="shared" si="7827"/>
        <v>77580.100000000006</v>
      </c>
      <c r="O2357" s="31">
        <v>808.29999999999995</v>
      </c>
      <c r="P2357" s="31"/>
      <c r="Q2357" s="31"/>
      <c r="R2357" s="31">
        <f t="shared" si="7828"/>
        <v>75674.100000000006</v>
      </c>
      <c r="S2357" s="31">
        <f t="shared" si="7829"/>
        <v>77580.100000000006</v>
      </c>
      <c r="T2357" s="31">
        <f t="shared" si="7830"/>
        <v>77580.100000000006</v>
      </c>
      <c r="U2357" s="31"/>
      <c r="V2357" s="31"/>
      <c r="W2357" s="31"/>
      <c r="X2357" s="31">
        <f t="shared" si="7831"/>
        <v>75674.100000000006</v>
      </c>
      <c r="Y2357" s="31">
        <f t="shared" si="7832"/>
        <v>77580.100000000006</v>
      </c>
      <c r="Z2357" s="31">
        <f t="shared" si="7833"/>
        <v>77580.100000000006</v>
      </c>
      <c r="AA2357" s="31"/>
      <c r="AB2357" s="31"/>
      <c r="AC2357" s="31"/>
      <c r="AD2357" s="31">
        <f t="shared" si="7834"/>
        <v>75674.100000000006</v>
      </c>
      <c r="AE2357" s="31">
        <f t="shared" si="7835"/>
        <v>77580.100000000006</v>
      </c>
      <c r="AF2357" s="31">
        <f t="shared" si="7836"/>
        <v>77580.100000000006</v>
      </c>
      <c r="AG2357" s="31"/>
      <c r="AH2357" s="31"/>
      <c r="AI2357" s="31"/>
      <c r="AJ2357" s="31">
        <f t="shared" si="7837"/>
        <v>75674.100000000006</v>
      </c>
      <c r="AK2357" s="31">
        <f t="shared" si="7838"/>
        <v>77580.100000000006</v>
      </c>
      <c r="AL2357" s="31">
        <f t="shared" si="7839"/>
        <v>77580.100000000006</v>
      </c>
      <c r="AM2357" s="31"/>
      <c r="AN2357" s="31"/>
      <c r="AO2357" s="31"/>
      <c r="AP2357" s="31">
        <f t="shared" si="7840"/>
        <v>75674.100000000006</v>
      </c>
      <c r="AQ2357" s="31">
        <f t="shared" si="7841"/>
        <v>77580.100000000006</v>
      </c>
      <c r="AR2357" s="31">
        <f t="shared" si="7842"/>
        <v>77580.100000000006</v>
      </c>
      <c r="AS2357" s="31"/>
      <c r="AT2357" s="31"/>
      <c r="AU2357" s="31"/>
      <c r="AV2357" s="31">
        <f t="shared" si="7843"/>
        <v>75674.100000000006</v>
      </c>
      <c r="AW2357" s="31">
        <f t="shared" si="7844"/>
        <v>77580.100000000006</v>
      </c>
      <c r="AX2357" s="31">
        <f t="shared" si="7845"/>
        <v>77580.100000000006</v>
      </c>
      <c r="AY2357" s="31">
        <v>8702.6000000000004</v>
      </c>
      <c r="AZ2357" s="31">
        <v>17815.599999999999</v>
      </c>
      <c r="BA2357" s="31">
        <v>17815.599999999999</v>
      </c>
      <c r="BB2357" s="31">
        <f t="shared" si="7846"/>
        <v>84376.700000000012</v>
      </c>
      <c r="BC2357" s="31">
        <f t="shared" si="7847"/>
        <v>95395.700000000012</v>
      </c>
      <c r="BD2357" s="31">
        <f t="shared" si="7848"/>
        <v>95395.700000000012</v>
      </c>
      <c r="BE2357" s="31"/>
      <c r="BF2357" s="31"/>
      <c r="BG2357" s="31"/>
      <c r="BH2357" s="31">
        <f t="shared" si="7849"/>
        <v>84376.700000000012</v>
      </c>
      <c r="BI2357" s="31">
        <f t="shared" si="7850"/>
        <v>95395.700000000012</v>
      </c>
      <c r="BJ2357" s="31">
        <f t="shared" si="7851"/>
        <v>95395.700000000012</v>
      </c>
      <c r="BK2357" s="31"/>
      <c r="BL2357" s="31"/>
      <c r="BM2357" s="31"/>
      <c r="BN2357" s="31">
        <f t="shared" si="7852"/>
        <v>84376.700000000012</v>
      </c>
      <c r="BO2357" s="31">
        <f t="shared" si="7853"/>
        <v>95395.700000000012</v>
      </c>
      <c r="BP2357" s="31">
        <f t="shared" si="7854"/>
        <v>95395.700000000012</v>
      </c>
      <c r="BQ2357" s="31"/>
      <c r="BR2357" s="31"/>
      <c r="BS2357" s="31">
        <f t="shared" si="7855"/>
        <v>84376.700000000012</v>
      </c>
      <c r="BT2357" s="31">
        <f t="shared" si="7856"/>
        <v>95395.700000000012</v>
      </c>
      <c r="BU2357" s="31">
        <f t="shared" si="7857"/>
        <v>95395.700000000012</v>
      </c>
      <c r="BV2357" s="31"/>
      <c r="BW2357" s="31"/>
      <c r="BX2357" s="31">
        <f t="shared" si="7858"/>
        <v>84376.700000000012</v>
      </c>
      <c r="BY2357" s="31">
        <f t="shared" si="7859"/>
        <v>95395.700000000012</v>
      </c>
      <c r="BZ2357" s="31">
        <f t="shared" si="7860"/>
        <v>95395.700000000012</v>
      </c>
      <c r="CA2357" s="31"/>
      <c r="CB2357" s="31"/>
      <c r="CC2357" s="31"/>
      <c r="CD2357" s="31">
        <f t="shared" si="7949"/>
        <v>84376.700000000012</v>
      </c>
      <c r="CE2357" s="31">
        <f t="shared" si="7950"/>
        <v>95395.700000000012</v>
      </c>
      <c r="CF2357" s="31">
        <f t="shared" si="7951"/>
        <v>95395.700000000012</v>
      </c>
      <c r="CG2357" s="31"/>
      <c r="CH2357" s="24"/>
      <c r="CI2357" s="40"/>
    </row>
    <row r="2358" ht="29.850000000000001">
      <c r="A2358" s="16" t="s">
        <v>1355</v>
      </c>
      <c r="B2358" s="17">
        <v>200</v>
      </c>
      <c r="C2358" s="16"/>
      <c r="D2358" s="16"/>
      <c r="E2358" s="39" t="s">
        <v>40</v>
      </c>
      <c r="F2358" s="31">
        <f t="shared" si="7952"/>
        <v>12530.1</v>
      </c>
      <c r="G2358" s="31">
        <f t="shared" si="7953"/>
        <v>12530.1</v>
      </c>
      <c r="H2358" s="31">
        <f t="shared" si="7954"/>
        <v>6530.1000000000004</v>
      </c>
      <c r="I2358" s="31">
        <f t="shared" si="7955"/>
        <v>0</v>
      </c>
      <c r="J2358" s="31">
        <f t="shared" si="7956"/>
        <v>0</v>
      </c>
      <c r="K2358" s="31">
        <f t="shared" si="7957"/>
        <v>0</v>
      </c>
      <c r="L2358" s="31">
        <f t="shared" si="7825"/>
        <v>12530.1</v>
      </c>
      <c r="M2358" s="31">
        <f t="shared" si="7826"/>
        <v>12530.1</v>
      </c>
      <c r="N2358" s="31">
        <f t="shared" si="7827"/>
        <v>6530.1000000000004</v>
      </c>
      <c r="O2358" s="31">
        <f t="shared" si="7958"/>
        <v>0</v>
      </c>
      <c r="P2358" s="31">
        <f t="shared" si="7959"/>
        <v>0</v>
      </c>
      <c r="Q2358" s="31">
        <f t="shared" si="7960"/>
        <v>0</v>
      </c>
      <c r="R2358" s="31">
        <f t="shared" si="7828"/>
        <v>12530.1</v>
      </c>
      <c r="S2358" s="31">
        <f t="shared" si="7829"/>
        <v>12530.1</v>
      </c>
      <c r="T2358" s="31">
        <f t="shared" si="7830"/>
        <v>6530.1000000000004</v>
      </c>
      <c r="U2358" s="31">
        <f t="shared" si="7961"/>
        <v>0</v>
      </c>
      <c r="V2358" s="31">
        <f t="shared" si="7962"/>
        <v>0</v>
      </c>
      <c r="W2358" s="31">
        <f t="shared" si="7963"/>
        <v>0</v>
      </c>
      <c r="X2358" s="31">
        <f t="shared" si="7831"/>
        <v>12530.1</v>
      </c>
      <c r="Y2358" s="31">
        <f t="shared" si="7832"/>
        <v>12530.1</v>
      </c>
      <c r="Z2358" s="31">
        <f t="shared" si="7833"/>
        <v>6530.1000000000004</v>
      </c>
      <c r="AA2358" s="31">
        <f t="shared" si="7964"/>
        <v>0</v>
      </c>
      <c r="AB2358" s="31">
        <f t="shared" si="7965"/>
        <v>0</v>
      </c>
      <c r="AC2358" s="31">
        <f t="shared" si="7966"/>
        <v>0</v>
      </c>
      <c r="AD2358" s="31">
        <f t="shared" si="7834"/>
        <v>12530.1</v>
      </c>
      <c r="AE2358" s="31">
        <f t="shared" si="7835"/>
        <v>12530.1</v>
      </c>
      <c r="AF2358" s="31">
        <f t="shared" si="7836"/>
        <v>6530.1000000000004</v>
      </c>
      <c r="AG2358" s="31">
        <f t="shared" si="7967"/>
        <v>0</v>
      </c>
      <c r="AH2358" s="31">
        <f t="shared" si="7968"/>
        <v>0</v>
      </c>
      <c r="AI2358" s="31">
        <f t="shared" si="7969"/>
        <v>0</v>
      </c>
      <c r="AJ2358" s="31">
        <f t="shared" si="7837"/>
        <v>12530.1</v>
      </c>
      <c r="AK2358" s="31">
        <f t="shared" si="7838"/>
        <v>12530.1</v>
      </c>
      <c r="AL2358" s="31">
        <f t="shared" si="7839"/>
        <v>6530.1000000000004</v>
      </c>
      <c r="AM2358" s="31">
        <f t="shared" si="7970"/>
        <v>0</v>
      </c>
      <c r="AN2358" s="31">
        <f t="shared" si="7971"/>
        <v>0</v>
      </c>
      <c r="AO2358" s="31">
        <f t="shared" si="7972"/>
        <v>0</v>
      </c>
      <c r="AP2358" s="31">
        <f t="shared" si="7840"/>
        <v>12530.1</v>
      </c>
      <c r="AQ2358" s="31">
        <f t="shared" si="7841"/>
        <v>12530.1</v>
      </c>
      <c r="AR2358" s="31">
        <f t="shared" si="7842"/>
        <v>6530.1000000000004</v>
      </c>
      <c r="AS2358" s="31">
        <f t="shared" si="7973"/>
        <v>0</v>
      </c>
      <c r="AT2358" s="31">
        <f t="shared" si="7974"/>
        <v>0</v>
      </c>
      <c r="AU2358" s="31">
        <f t="shared" si="7975"/>
        <v>0</v>
      </c>
      <c r="AV2358" s="31">
        <f t="shared" si="7843"/>
        <v>12530.1</v>
      </c>
      <c r="AW2358" s="31">
        <f t="shared" si="7844"/>
        <v>12530.1</v>
      </c>
      <c r="AX2358" s="31">
        <f t="shared" si="7845"/>
        <v>6530.1000000000004</v>
      </c>
      <c r="AY2358" s="31">
        <f t="shared" si="7976"/>
        <v>0</v>
      </c>
      <c r="AZ2358" s="31">
        <f t="shared" si="7977"/>
        <v>0</v>
      </c>
      <c r="BA2358" s="31">
        <f t="shared" si="7978"/>
        <v>0</v>
      </c>
      <c r="BB2358" s="31">
        <f t="shared" si="7846"/>
        <v>12530.1</v>
      </c>
      <c r="BC2358" s="31">
        <f t="shared" si="7847"/>
        <v>12530.1</v>
      </c>
      <c r="BD2358" s="31">
        <f t="shared" si="7848"/>
        <v>6530.1000000000004</v>
      </c>
      <c r="BE2358" s="31">
        <f t="shared" si="7979"/>
        <v>0</v>
      </c>
      <c r="BF2358" s="31">
        <f t="shared" si="7980"/>
        <v>0</v>
      </c>
      <c r="BG2358" s="31">
        <f t="shared" si="7981"/>
        <v>0</v>
      </c>
      <c r="BH2358" s="31">
        <f t="shared" si="7849"/>
        <v>12530.1</v>
      </c>
      <c r="BI2358" s="31">
        <f t="shared" si="7850"/>
        <v>12530.1</v>
      </c>
      <c r="BJ2358" s="31">
        <f t="shared" si="7851"/>
        <v>6530.1000000000004</v>
      </c>
      <c r="BK2358" s="31">
        <f t="shared" si="7982"/>
        <v>891.32799999999997</v>
      </c>
      <c r="BL2358" s="31">
        <f t="shared" si="7983"/>
        <v>0</v>
      </c>
      <c r="BM2358" s="31">
        <f t="shared" si="7984"/>
        <v>0</v>
      </c>
      <c r="BN2358" s="31">
        <f t="shared" si="7852"/>
        <v>13421.428</v>
      </c>
      <c r="BO2358" s="31">
        <f t="shared" si="7853"/>
        <v>12530.1</v>
      </c>
      <c r="BP2358" s="31">
        <f t="shared" si="7854"/>
        <v>6530.1000000000004</v>
      </c>
      <c r="BQ2358" s="31">
        <f t="shared" si="7985"/>
        <v>0</v>
      </c>
      <c r="BR2358" s="31">
        <f t="shared" si="7986"/>
        <v>0</v>
      </c>
      <c r="BS2358" s="31">
        <f t="shared" si="7855"/>
        <v>13421.428</v>
      </c>
      <c r="BT2358" s="31">
        <f t="shared" si="7856"/>
        <v>12530.1</v>
      </c>
      <c r="BU2358" s="31">
        <f t="shared" si="7857"/>
        <v>6530.1000000000004</v>
      </c>
      <c r="BV2358" s="31">
        <f t="shared" si="7987"/>
        <v>0</v>
      </c>
      <c r="BW2358" s="31">
        <f t="shared" si="7988"/>
        <v>0</v>
      </c>
      <c r="BX2358" s="31">
        <f t="shared" si="7858"/>
        <v>13421.428</v>
      </c>
      <c r="BY2358" s="31">
        <f t="shared" si="7859"/>
        <v>12530.1</v>
      </c>
      <c r="BZ2358" s="31">
        <f t="shared" si="7860"/>
        <v>6530.1000000000004</v>
      </c>
      <c r="CA2358" s="31">
        <f t="shared" si="7989"/>
        <v>838.90800000000002</v>
      </c>
      <c r="CB2358" s="31">
        <f t="shared" si="7990"/>
        <v>0</v>
      </c>
      <c r="CC2358" s="31">
        <f t="shared" si="7991"/>
        <v>0</v>
      </c>
      <c r="CD2358" s="31">
        <f t="shared" si="7949"/>
        <v>14260.335999999999</v>
      </c>
      <c r="CE2358" s="31">
        <f t="shared" si="7950"/>
        <v>12530.1</v>
      </c>
      <c r="CF2358" s="31">
        <f t="shared" si="7951"/>
        <v>6530.1000000000004</v>
      </c>
      <c r="CG2358" s="31">
        <f t="shared" si="7992"/>
        <v>0</v>
      </c>
      <c r="CH2358" s="24"/>
      <c r="CI2358" s="40"/>
      <c r="CM2358" s="1" t="s">
        <v>29</v>
      </c>
    </row>
    <row r="2359" ht="43.75">
      <c r="A2359" s="16" t="s">
        <v>1355</v>
      </c>
      <c r="B2359" s="17">
        <v>240</v>
      </c>
      <c r="C2359" s="16"/>
      <c r="D2359" s="16"/>
      <c r="E2359" s="39" t="s">
        <v>41</v>
      </c>
      <c r="F2359" s="31">
        <f t="shared" si="7952"/>
        <v>12530.1</v>
      </c>
      <c r="G2359" s="31">
        <f t="shared" si="7953"/>
        <v>12530.1</v>
      </c>
      <c r="H2359" s="31">
        <f t="shared" si="7954"/>
        <v>6530.1000000000004</v>
      </c>
      <c r="I2359" s="31">
        <f t="shared" si="7955"/>
        <v>0</v>
      </c>
      <c r="J2359" s="31">
        <f t="shared" si="7956"/>
        <v>0</v>
      </c>
      <c r="K2359" s="31">
        <f t="shared" si="7957"/>
        <v>0</v>
      </c>
      <c r="L2359" s="31">
        <f t="shared" si="7825"/>
        <v>12530.1</v>
      </c>
      <c r="M2359" s="31">
        <f t="shared" si="7826"/>
        <v>12530.1</v>
      </c>
      <c r="N2359" s="31">
        <f t="shared" si="7827"/>
        <v>6530.1000000000004</v>
      </c>
      <c r="O2359" s="31">
        <f t="shared" si="7958"/>
        <v>0</v>
      </c>
      <c r="P2359" s="31">
        <f t="shared" si="7959"/>
        <v>0</v>
      </c>
      <c r="Q2359" s="31">
        <f t="shared" si="7960"/>
        <v>0</v>
      </c>
      <c r="R2359" s="31">
        <f t="shared" si="7828"/>
        <v>12530.1</v>
      </c>
      <c r="S2359" s="31">
        <f t="shared" si="7829"/>
        <v>12530.1</v>
      </c>
      <c r="T2359" s="31">
        <f t="shared" si="7830"/>
        <v>6530.1000000000004</v>
      </c>
      <c r="U2359" s="31">
        <f t="shared" si="7961"/>
        <v>0</v>
      </c>
      <c r="V2359" s="31">
        <f t="shared" si="7962"/>
        <v>0</v>
      </c>
      <c r="W2359" s="31">
        <f t="shared" si="7963"/>
        <v>0</v>
      </c>
      <c r="X2359" s="31">
        <f t="shared" si="7831"/>
        <v>12530.1</v>
      </c>
      <c r="Y2359" s="31">
        <f t="shared" si="7832"/>
        <v>12530.1</v>
      </c>
      <c r="Z2359" s="31">
        <f t="shared" si="7833"/>
        <v>6530.1000000000004</v>
      </c>
      <c r="AA2359" s="31">
        <f t="shared" si="7964"/>
        <v>0</v>
      </c>
      <c r="AB2359" s="31">
        <f t="shared" si="7965"/>
        <v>0</v>
      </c>
      <c r="AC2359" s="31">
        <f t="shared" si="7966"/>
        <v>0</v>
      </c>
      <c r="AD2359" s="31">
        <f t="shared" si="7834"/>
        <v>12530.1</v>
      </c>
      <c r="AE2359" s="31">
        <f t="shared" si="7835"/>
        <v>12530.1</v>
      </c>
      <c r="AF2359" s="31">
        <f t="shared" si="7836"/>
        <v>6530.1000000000004</v>
      </c>
      <c r="AG2359" s="31">
        <f t="shared" si="7967"/>
        <v>0</v>
      </c>
      <c r="AH2359" s="31">
        <f t="shared" si="7968"/>
        <v>0</v>
      </c>
      <c r="AI2359" s="31">
        <f t="shared" si="7969"/>
        <v>0</v>
      </c>
      <c r="AJ2359" s="31">
        <f t="shared" si="7837"/>
        <v>12530.1</v>
      </c>
      <c r="AK2359" s="31">
        <f t="shared" si="7838"/>
        <v>12530.1</v>
      </c>
      <c r="AL2359" s="31">
        <f t="shared" si="7839"/>
        <v>6530.1000000000004</v>
      </c>
      <c r="AM2359" s="31">
        <f t="shared" si="7970"/>
        <v>0</v>
      </c>
      <c r="AN2359" s="31">
        <f t="shared" si="7971"/>
        <v>0</v>
      </c>
      <c r="AO2359" s="31">
        <f t="shared" si="7972"/>
        <v>0</v>
      </c>
      <c r="AP2359" s="31">
        <f t="shared" si="7840"/>
        <v>12530.1</v>
      </c>
      <c r="AQ2359" s="31">
        <f t="shared" si="7841"/>
        <v>12530.1</v>
      </c>
      <c r="AR2359" s="31">
        <f t="shared" si="7842"/>
        <v>6530.1000000000004</v>
      </c>
      <c r="AS2359" s="31">
        <f t="shared" si="7973"/>
        <v>0</v>
      </c>
      <c r="AT2359" s="31">
        <f t="shared" si="7974"/>
        <v>0</v>
      </c>
      <c r="AU2359" s="31">
        <f t="shared" si="7975"/>
        <v>0</v>
      </c>
      <c r="AV2359" s="31">
        <f t="shared" si="7843"/>
        <v>12530.1</v>
      </c>
      <c r="AW2359" s="31">
        <f t="shared" si="7844"/>
        <v>12530.1</v>
      </c>
      <c r="AX2359" s="31">
        <f t="shared" si="7845"/>
        <v>6530.1000000000004</v>
      </c>
      <c r="AY2359" s="31">
        <f t="shared" si="7976"/>
        <v>0</v>
      </c>
      <c r="AZ2359" s="31">
        <f t="shared" si="7977"/>
        <v>0</v>
      </c>
      <c r="BA2359" s="31">
        <f t="shared" si="7978"/>
        <v>0</v>
      </c>
      <c r="BB2359" s="31">
        <f t="shared" si="7846"/>
        <v>12530.1</v>
      </c>
      <c r="BC2359" s="31">
        <f t="shared" si="7847"/>
        <v>12530.1</v>
      </c>
      <c r="BD2359" s="31">
        <f t="shared" si="7848"/>
        <v>6530.1000000000004</v>
      </c>
      <c r="BE2359" s="31">
        <f t="shared" si="7979"/>
        <v>0</v>
      </c>
      <c r="BF2359" s="31">
        <f t="shared" si="7980"/>
        <v>0</v>
      </c>
      <c r="BG2359" s="31">
        <f t="shared" si="7981"/>
        <v>0</v>
      </c>
      <c r="BH2359" s="31">
        <f t="shared" si="7849"/>
        <v>12530.1</v>
      </c>
      <c r="BI2359" s="31">
        <f t="shared" si="7850"/>
        <v>12530.1</v>
      </c>
      <c r="BJ2359" s="31">
        <f t="shared" si="7851"/>
        <v>6530.1000000000004</v>
      </c>
      <c r="BK2359" s="31">
        <f t="shared" si="7982"/>
        <v>891.32799999999997</v>
      </c>
      <c r="BL2359" s="31">
        <f t="shared" si="7983"/>
        <v>0</v>
      </c>
      <c r="BM2359" s="31">
        <f t="shared" si="7984"/>
        <v>0</v>
      </c>
      <c r="BN2359" s="31">
        <f t="shared" si="7852"/>
        <v>13421.428</v>
      </c>
      <c r="BO2359" s="31">
        <f t="shared" si="7853"/>
        <v>12530.1</v>
      </c>
      <c r="BP2359" s="31">
        <f t="shared" si="7854"/>
        <v>6530.1000000000004</v>
      </c>
      <c r="BQ2359" s="31">
        <f t="shared" si="7985"/>
        <v>0</v>
      </c>
      <c r="BR2359" s="31">
        <f t="shared" si="7986"/>
        <v>0</v>
      </c>
      <c r="BS2359" s="31">
        <f t="shared" si="7855"/>
        <v>13421.428</v>
      </c>
      <c r="BT2359" s="31">
        <f t="shared" si="7856"/>
        <v>12530.1</v>
      </c>
      <c r="BU2359" s="31">
        <f t="shared" si="7857"/>
        <v>6530.1000000000004</v>
      </c>
      <c r="BV2359" s="31">
        <f t="shared" si="7987"/>
        <v>0</v>
      </c>
      <c r="BW2359" s="31">
        <f t="shared" si="7988"/>
        <v>0</v>
      </c>
      <c r="BX2359" s="31">
        <f t="shared" si="7858"/>
        <v>13421.428</v>
      </c>
      <c r="BY2359" s="31">
        <f t="shared" si="7859"/>
        <v>12530.1</v>
      </c>
      <c r="BZ2359" s="31">
        <f t="shared" si="7860"/>
        <v>6530.1000000000004</v>
      </c>
      <c r="CA2359" s="31">
        <f t="shared" si="7989"/>
        <v>838.90800000000002</v>
      </c>
      <c r="CB2359" s="31">
        <f t="shared" si="7990"/>
        <v>0</v>
      </c>
      <c r="CC2359" s="31">
        <f t="shared" si="7991"/>
        <v>0</v>
      </c>
      <c r="CD2359" s="31">
        <f t="shared" si="7949"/>
        <v>14260.335999999999</v>
      </c>
      <c r="CE2359" s="31">
        <f t="shared" si="7950"/>
        <v>12530.1</v>
      </c>
      <c r="CF2359" s="31">
        <f t="shared" si="7951"/>
        <v>6530.1000000000004</v>
      </c>
      <c r="CG2359" s="31">
        <f t="shared" si="7992"/>
        <v>0</v>
      </c>
      <c r="CH2359" s="24"/>
      <c r="CI2359" s="40"/>
      <c r="CN2359" s="1" t="s">
        <v>30</v>
      </c>
    </row>
    <row r="2360" ht="15">
      <c r="A2360" s="16" t="s">
        <v>1355</v>
      </c>
      <c r="B2360" s="17">
        <v>240</v>
      </c>
      <c r="C2360" s="16" t="s">
        <v>42</v>
      </c>
      <c r="D2360" s="16" t="s">
        <v>43</v>
      </c>
      <c r="E2360" s="39" t="s">
        <v>44</v>
      </c>
      <c r="F2360" s="31">
        <v>12530.1</v>
      </c>
      <c r="G2360" s="31">
        <v>12530.1</v>
      </c>
      <c r="H2360" s="31">
        <v>6530.1000000000004</v>
      </c>
      <c r="I2360" s="31"/>
      <c r="J2360" s="31"/>
      <c r="K2360" s="31"/>
      <c r="L2360" s="31">
        <f t="shared" si="7825"/>
        <v>12530.1</v>
      </c>
      <c r="M2360" s="31">
        <f t="shared" si="7826"/>
        <v>12530.1</v>
      </c>
      <c r="N2360" s="31">
        <f t="shared" si="7827"/>
        <v>6530.1000000000004</v>
      </c>
      <c r="O2360" s="31"/>
      <c r="P2360" s="31"/>
      <c r="Q2360" s="31"/>
      <c r="R2360" s="31">
        <f t="shared" si="7828"/>
        <v>12530.1</v>
      </c>
      <c r="S2360" s="31">
        <f t="shared" si="7829"/>
        <v>12530.1</v>
      </c>
      <c r="T2360" s="31">
        <f t="shared" si="7830"/>
        <v>6530.1000000000004</v>
      </c>
      <c r="U2360" s="31"/>
      <c r="V2360" s="31"/>
      <c r="W2360" s="31"/>
      <c r="X2360" s="31">
        <f t="shared" si="7831"/>
        <v>12530.1</v>
      </c>
      <c r="Y2360" s="31">
        <f t="shared" si="7832"/>
        <v>12530.1</v>
      </c>
      <c r="Z2360" s="31">
        <f t="shared" si="7833"/>
        <v>6530.1000000000004</v>
      </c>
      <c r="AA2360" s="31"/>
      <c r="AB2360" s="31"/>
      <c r="AC2360" s="31"/>
      <c r="AD2360" s="31">
        <f t="shared" si="7834"/>
        <v>12530.1</v>
      </c>
      <c r="AE2360" s="31">
        <f t="shared" si="7835"/>
        <v>12530.1</v>
      </c>
      <c r="AF2360" s="31">
        <f t="shared" si="7836"/>
        <v>6530.1000000000004</v>
      </c>
      <c r="AG2360" s="31"/>
      <c r="AH2360" s="31"/>
      <c r="AI2360" s="31"/>
      <c r="AJ2360" s="31">
        <f t="shared" si="7837"/>
        <v>12530.1</v>
      </c>
      <c r="AK2360" s="31">
        <f t="shared" si="7838"/>
        <v>12530.1</v>
      </c>
      <c r="AL2360" s="31">
        <f t="shared" si="7839"/>
        <v>6530.1000000000004</v>
      </c>
      <c r="AM2360" s="31"/>
      <c r="AN2360" s="31"/>
      <c r="AO2360" s="31"/>
      <c r="AP2360" s="31">
        <f t="shared" si="7840"/>
        <v>12530.1</v>
      </c>
      <c r="AQ2360" s="31">
        <f t="shared" si="7841"/>
        <v>12530.1</v>
      </c>
      <c r="AR2360" s="31">
        <f t="shared" si="7842"/>
        <v>6530.1000000000004</v>
      </c>
      <c r="AS2360" s="31"/>
      <c r="AT2360" s="31"/>
      <c r="AU2360" s="31"/>
      <c r="AV2360" s="31">
        <f t="shared" si="7843"/>
        <v>12530.1</v>
      </c>
      <c r="AW2360" s="31">
        <f t="shared" si="7844"/>
        <v>12530.1</v>
      </c>
      <c r="AX2360" s="31">
        <f t="shared" si="7845"/>
        <v>6530.1000000000004</v>
      </c>
      <c r="AY2360" s="31"/>
      <c r="AZ2360" s="31"/>
      <c r="BA2360" s="31"/>
      <c r="BB2360" s="31">
        <f t="shared" si="7846"/>
        <v>12530.1</v>
      </c>
      <c r="BC2360" s="31">
        <f t="shared" si="7847"/>
        <v>12530.1</v>
      </c>
      <c r="BD2360" s="31">
        <f t="shared" si="7848"/>
        <v>6530.1000000000004</v>
      </c>
      <c r="BE2360" s="31"/>
      <c r="BF2360" s="31"/>
      <c r="BG2360" s="31"/>
      <c r="BH2360" s="31">
        <f t="shared" si="7849"/>
        <v>12530.1</v>
      </c>
      <c r="BI2360" s="31">
        <f t="shared" si="7850"/>
        <v>12530.1</v>
      </c>
      <c r="BJ2360" s="31">
        <f t="shared" si="7851"/>
        <v>6530.1000000000004</v>
      </c>
      <c r="BK2360" s="31">
        <v>891.32799999999997</v>
      </c>
      <c r="BL2360" s="31"/>
      <c r="BM2360" s="31"/>
      <c r="BN2360" s="31">
        <f t="shared" si="7852"/>
        <v>13421.428</v>
      </c>
      <c r="BO2360" s="31">
        <f t="shared" si="7853"/>
        <v>12530.1</v>
      </c>
      <c r="BP2360" s="31">
        <f t="shared" si="7854"/>
        <v>6530.1000000000004</v>
      </c>
      <c r="BQ2360" s="31"/>
      <c r="BR2360" s="31"/>
      <c r="BS2360" s="31">
        <f t="shared" si="7855"/>
        <v>13421.428</v>
      </c>
      <c r="BT2360" s="31">
        <f t="shared" si="7856"/>
        <v>12530.1</v>
      </c>
      <c r="BU2360" s="31">
        <f t="shared" si="7857"/>
        <v>6530.1000000000004</v>
      </c>
      <c r="BV2360" s="31"/>
      <c r="BW2360" s="31"/>
      <c r="BX2360" s="31">
        <f t="shared" si="7858"/>
        <v>13421.428</v>
      </c>
      <c r="BY2360" s="31">
        <f t="shared" si="7859"/>
        <v>12530.1</v>
      </c>
      <c r="BZ2360" s="31">
        <f t="shared" si="7860"/>
        <v>6530.1000000000004</v>
      </c>
      <c r="CA2360" s="31">
        <v>838.90800000000002</v>
      </c>
      <c r="CB2360" s="31"/>
      <c r="CC2360" s="31"/>
      <c r="CD2360" s="31">
        <f t="shared" si="7949"/>
        <v>14260.335999999999</v>
      </c>
      <c r="CE2360" s="31">
        <f t="shared" si="7950"/>
        <v>12530.1</v>
      </c>
      <c r="CF2360" s="31">
        <f t="shared" si="7951"/>
        <v>6530.1000000000004</v>
      </c>
      <c r="CG2360" s="31"/>
      <c r="CH2360" s="24"/>
      <c r="CI2360" s="40"/>
    </row>
    <row r="2361" ht="15">
      <c r="A2361" s="16" t="s">
        <v>1355</v>
      </c>
      <c r="B2361" s="17">
        <v>800</v>
      </c>
      <c r="C2361" s="16"/>
      <c r="D2361" s="16"/>
      <c r="E2361" s="39" t="s">
        <v>54</v>
      </c>
      <c r="F2361" s="31">
        <f t="shared" si="7952"/>
        <v>111</v>
      </c>
      <c r="G2361" s="31">
        <f t="shared" si="7953"/>
        <v>111</v>
      </c>
      <c r="H2361" s="31">
        <f t="shared" si="7954"/>
        <v>111</v>
      </c>
      <c r="I2361" s="31">
        <f t="shared" si="7955"/>
        <v>0</v>
      </c>
      <c r="J2361" s="31">
        <f t="shared" si="7956"/>
        <v>0</v>
      </c>
      <c r="K2361" s="31">
        <f t="shared" si="7957"/>
        <v>0</v>
      </c>
      <c r="L2361" s="31">
        <f t="shared" si="7825"/>
        <v>111</v>
      </c>
      <c r="M2361" s="31">
        <f t="shared" si="7826"/>
        <v>111</v>
      </c>
      <c r="N2361" s="31">
        <f t="shared" si="7827"/>
        <v>111</v>
      </c>
      <c r="O2361" s="31">
        <f t="shared" si="7958"/>
        <v>0</v>
      </c>
      <c r="P2361" s="31">
        <f t="shared" si="7959"/>
        <v>0</v>
      </c>
      <c r="Q2361" s="31">
        <f t="shared" si="7960"/>
        <v>0</v>
      </c>
      <c r="R2361" s="31">
        <f t="shared" si="7828"/>
        <v>111</v>
      </c>
      <c r="S2361" s="31">
        <f t="shared" si="7829"/>
        <v>111</v>
      </c>
      <c r="T2361" s="31">
        <f t="shared" si="7830"/>
        <v>111</v>
      </c>
      <c r="U2361" s="31">
        <f t="shared" si="7961"/>
        <v>0</v>
      </c>
      <c r="V2361" s="31">
        <f t="shared" si="7962"/>
        <v>0</v>
      </c>
      <c r="W2361" s="31">
        <f t="shared" si="7963"/>
        <v>0</v>
      </c>
      <c r="X2361" s="31">
        <f t="shared" si="7831"/>
        <v>111</v>
      </c>
      <c r="Y2361" s="31">
        <f t="shared" si="7832"/>
        <v>111</v>
      </c>
      <c r="Z2361" s="31">
        <f t="shared" si="7833"/>
        <v>111</v>
      </c>
      <c r="AA2361" s="31">
        <f t="shared" si="7964"/>
        <v>0</v>
      </c>
      <c r="AB2361" s="31">
        <f t="shared" si="7965"/>
        <v>0</v>
      </c>
      <c r="AC2361" s="31">
        <f t="shared" si="7966"/>
        <v>0</v>
      </c>
      <c r="AD2361" s="31">
        <f t="shared" si="7834"/>
        <v>111</v>
      </c>
      <c r="AE2361" s="31">
        <f t="shared" si="7835"/>
        <v>111</v>
      </c>
      <c r="AF2361" s="31">
        <f t="shared" si="7836"/>
        <v>111</v>
      </c>
      <c r="AG2361" s="31">
        <f t="shared" si="7967"/>
        <v>0</v>
      </c>
      <c r="AH2361" s="31">
        <f t="shared" si="7968"/>
        <v>0</v>
      </c>
      <c r="AI2361" s="31">
        <f t="shared" si="7969"/>
        <v>0</v>
      </c>
      <c r="AJ2361" s="31">
        <f t="shared" si="7837"/>
        <v>111</v>
      </c>
      <c r="AK2361" s="31">
        <f t="shared" si="7838"/>
        <v>111</v>
      </c>
      <c r="AL2361" s="31">
        <f t="shared" si="7839"/>
        <v>111</v>
      </c>
      <c r="AM2361" s="31">
        <f t="shared" si="7970"/>
        <v>0</v>
      </c>
      <c r="AN2361" s="31">
        <f t="shared" si="7971"/>
        <v>0</v>
      </c>
      <c r="AO2361" s="31">
        <f t="shared" si="7972"/>
        <v>0</v>
      </c>
      <c r="AP2361" s="31">
        <f t="shared" si="7840"/>
        <v>111</v>
      </c>
      <c r="AQ2361" s="31">
        <f t="shared" si="7841"/>
        <v>111</v>
      </c>
      <c r="AR2361" s="31">
        <f t="shared" si="7842"/>
        <v>111</v>
      </c>
      <c r="AS2361" s="31">
        <f t="shared" si="7973"/>
        <v>0</v>
      </c>
      <c r="AT2361" s="31">
        <f t="shared" si="7974"/>
        <v>0</v>
      </c>
      <c r="AU2361" s="31">
        <f t="shared" si="7975"/>
        <v>0</v>
      </c>
      <c r="AV2361" s="31">
        <f t="shared" si="7843"/>
        <v>111</v>
      </c>
      <c r="AW2361" s="31">
        <f t="shared" si="7844"/>
        <v>111</v>
      </c>
      <c r="AX2361" s="31">
        <f t="shared" si="7845"/>
        <v>111</v>
      </c>
      <c r="AY2361" s="31">
        <f t="shared" si="7976"/>
        <v>0</v>
      </c>
      <c r="AZ2361" s="31">
        <f t="shared" si="7977"/>
        <v>0</v>
      </c>
      <c r="BA2361" s="31">
        <f t="shared" si="7978"/>
        <v>0</v>
      </c>
      <c r="BB2361" s="31">
        <f t="shared" si="7846"/>
        <v>111</v>
      </c>
      <c r="BC2361" s="31">
        <f t="shared" si="7847"/>
        <v>111</v>
      </c>
      <c r="BD2361" s="31">
        <f t="shared" si="7848"/>
        <v>111</v>
      </c>
      <c r="BE2361" s="31">
        <f t="shared" si="7979"/>
        <v>0</v>
      </c>
      <c r="BF2361" s="31">
        <f t="shared" si="7980"/>
        <v>0</v>
      </c>
      <c r="BG2361" s="31">
        <f t="shared" si="7981"/>
        <v>0</v>
      </c>
      <c r="BH2361" s="31">
        <f t="shared" si="7849"/>
        <v>111</v>
      </c>
      <c r="BI2361" s="31">
        <f t="shared" si="7850"/>
        <v>111</v>
      </c>
      <c r="BJ2361" s="31">
        <f t="shared" si="7851"/>
        <v>111</v>
      </c>
      <c r="BK2361" s="31">
        <f t="shared" si="7982"/>
        <v>15.561999999999999</v>
      </c>
      <c r="BL2361" s="31">
        <f t="shared" si="7983"/>
        <v>0</v>
      </c>
      <c r="BM2361" s="31">
        <f t="shared" si="7984"/>
        <v>0</v>
      </c>
      <c r="BN2361" s="31">
        <f t="shared" si="7852"/>
        <v>126.562</v>
      </c>
      <c r="BO2361" s="31">
        <f t="shared" si="7853"/>
        <v>111</v>
      </c>
      <c r="BP2361" s="31">
        <f t="shared" si="7854"/>
        <v>111</v>
      </c>
      <c r="BQ2361" s="31">
        <f t="shared" si="7985"/>
        <v>0</v>
      </c>
      <c r="BR2361" s="31">
        <f t="shared" si="7986"/>
        <v>0</v>
      </c>
      <c r="BS2361" s="31">
        <f t="shared" si="7855"/>
        <v>126.562</v>
      </c>
      <c r="BT2361" s="31">
        <f t="shared" si="7856"/>
        <v>111</v>
      </c>
      <c r="BU2361" s="31">
        <f t="shared" si="7857"/>
        <v>111</v>
      </c>
      <c r="BV2361" s="31">
        <f t="shared" si="7987"/>
        <v>0</v>
      </c>
      <c r="BW2361" s="31">
        <f t="shared" si="7988"/>
        <v>0</v>
      </c>
      <c r="BX2361" s="31">
        <f t="shared" si="7858"/>
        <v>126.562</v>
      </c>
      <c r="BY2361" s="31">
        <f t="shared" si="7859"/>
        <v>111</v>
      </c>
      <c r="BZ2361" s="31">
        <f t="shared" si="7860"/>
        <v>111</v>
      </c>
      <c r="CA2361" s="31">
        <f t="shared" si="7989"/>
        <v>0</v>
      </c>
      <c r="CB2361" s="31">
        <f t="shared" si="7990"/>
        <v>0</v>
      </c>
      <c r="CC2361" s="31">
        <f t="shared" si="7991"/>
        <v>0</v>
      </c>
      <c r="CD2361" s="31">
        <f t="shared" si="7949"/>
        <v>126.562</v>
      </c>
      <c r="CE2361" s="31">
        <f t="shared" si="7950"/>
        <v>111</v>
      </c>
      <c r="CF2361" s="31">
        <f t="shared" si="7951"/>
        <v>111</v>
      </c>
      <c r="CG2361" s="31">
        <f t="shared" si="7992"/>
        <v>0</v>
      </c>
      <c r="CH2361" s="24"/>
      <c r="CI2361" s="40"/>
      <c r="CM2361" s="1" t="s">
        <v>29</v>
      </c>
    </row>
    <row r="2362" ht="15">
      <c r="A2362" s="16" t="s">
        <v>1355</v>
      </c>
      <c r="B2362" s="17">
        <v>850</v>
      </c>
      <c r="C2362" s="16"/>
      <c r="D2362" s="16"/>
      <c r="E2362" s="39" t="s">
        <v>79</v>
      </c>
      <c r="F2362" s="31">
        <f t="shared" si="7952"/>
        <v>111</v>
      </c>
      <c r="G2362" s="31">
        <f t="shared" si="7953"/>
        <v>111</v>
      </c>
      <c r="H2362" s="31">
        <f t="shared" si="7954"/>
        <v>111</v>
      </c>
      <c r="I2362" s="31">
        <f t="shared" si="7955"/>
        <v>0</v>
      </c>
      <c r="J2362" s="31">
        <f t="shared" si="7956"/>
        <v>0</v>
      </c>
      <c r="K2362" s="31">
        <f t="shared" si="7957"/>
        <v>0</v>
      </c>
      <c r="L2362" s="31">
        <f t="shared" si="7825"/>
        <v>111</v>
      </c>
      <c r="M2362" s="31">
        <f t="shared" si="7826"/>
        <v>111</v>
      </c>
      <c r="N2362" s="31">
        <f t="shared" si="7827"/>
        <v>111</v>
      </c>
      <c r="O2362" s="31">
        <f t="shared" si="7958"/>
        <v>0</v>
      </c>
      <c r="P2362" s="31">
        <f t="shared" si="7959"/>
        <v>0</v>
      </c>
      <c r="Q2362" s="31">
        <f t="shared" si="7960"/>
        <v>0</v>
      </c>
      <c r="R2362" s="31">
        <f t="shared" si="7828"/>
        <v>111</v>
      </c>
      <c r="S2362" s="31">
        <f t="shared" si="7829"/>
        <v>111</v>
      </c>
      <c r="T2362" s="31">
        <f t="shared" si="7830"/>
        <v>111</v>
      </c>
      <c r="U2362" s="31">
        <f t="shared" si="7961"/>
        <v>0</v>
      </c>
      <c r="V2362" s="31">
        <f t="shared" si="7962"/>
        <v>0</v>
      </c>
      <c r="W2362" s="31">
        <f t="shared" si="7963"/>
        <v>0</v>
      </c>
      <c r="X2362" s="31">
        <f t="shared" si="7831"/>
        <v>111</v>
      </c>
      <c r="Y2362" s="31">
        <f t="shared" si="7832"/>
        <v>111</v>
      </c>
      <c r="Z2362" s="31">
        <f t="shared" si="7833"/>
        <v>111</v>
      </c>
      <c r="AA2362" s="31">
        <f t="shared" si="7964"/>
        <v>0</v>
      </c>
      <c r="AB2362" s="31">
        <f t="shared" si="7965"/>
        <v>0</v>
      </c>
      <c r="AC2362" s="31">
        <f t="shared" si="7966"/>
        <v>0</v>
      </c>
      <c r="AD2362" s="31">
        <f t="shared" si="7834"/>
        <v>111</v>
      </c>
      <c r="AE2362" s="31">
        <f t="shared" si="7835"/>
        <v>111</v>
      </c>
      <c r="AF2362" s="31">
        <f t="shared" si="7836"/>
        <v>111</v>
      </c>
      <c r="AG2362" s="31">
        <f t="shared" si="7967"/>
        <v>0</v>
      </c>
      <c r="AH2362" s="31">
        <f t="shared" si="7968"/>
        <v>0</v>
      </c>
      <c r="AI2362" s="31">
        <f t="shared" si="7969"/>
        <v>0</v>
      </c>
      <c r="AJ2362" s="31">
        <f t="shared" si="7837"/>
        <v>111</v>
      </c>
      <c r="AK2362" s="31">
        <f t="shared" si="7838"/>
        <v>111</v>
      </c>
      <c r="AL2362" s="31">
        <f t="shared" si="7839"/>
        <v>111</v>
      </c>
      <c r="AM2362" s="31">
        <f t="shared" si="7970"/>
        <v>0</v>
      </c>
      <c r="AN2362" s="31">
        <f t="shared" si="7971"/>
        <v>0</v>
      </c>
      <c r="AO2362" s="31">
        <f t="shared" si="7972"/>
        <v>0</v>
      </c>
      <c r="AP2362" s="31">
        <f t="shared" si="7840"/>
        <v>111</v>
      </c>
      <c r="AQ2362" s="31">
        <f t="shared" si="7841"/>
        <v>111</v>
      </c>
      <c r="AR2362" s="31">
        <f t="shared" si="7842"/>
        <v>111</v>
      </c>
      <c r="AS2362" s="31">
        <f t="shared" si="7973"/>
        <v>0</v>
      </c>
      <c r="AT2362" s="31">
        <f t="shared" si="7974"/>
        <v>0</v>
      </c>
      <c r="AU2362" s="31">
        <f t="shared" si="7975"/>
        <v>0</v>
      </c>
      <c r="AV2362" s="31">
        <f t="shared" si="7843"/>
        <v>111</v>
      </c>
      <c r="AW2362" s="31">
        <f t="shared" si="7844"/>
        <v>111</v>
      </c>
      <c r="AX2362" s="31">
        <f t="shared" si="7845"/>
        <v>111</v>
      </c>
      <c r="AY2362" s="31">
        <f t="shared" si="7976"/>
        <v>0</v>
      </c>
      <c r="AZ2362" s="31">
        <f t="shared" si="7977"/>
        <v>0</v>
      </c>
      <c r="BA2362" s="31">
        <f t="shared" si="7978"/>
        <v>0</v>
      </c>
      <c r="BB2362" s="31">
        <f t="shared" si="7846"/>
        <v>111</v>
      </c>
      <c r="BC2362" s="31">
        <f t="shared" si="7847"/>
        <v>111</v>
      </c>
      <c r="BD2362" s="31">
        <f t="shared" si="7848"/>
        <v>111</v>
      </c>
      <c r="BE2362" s="31">
        <f t="shared" si="7979"/>
        <v>0</v>
      </c>
      <c r="BF2362" s="31">
        <f t="shared" si="7980"/>
        <v>0</v>
      </c>
      <c r="BG2362" s="31">
        <f t="shared" si="7981"/>
        <v>0</v>
      </c>
      <c r="BH2362" s="31">
        <f t="shared" si="7849"/>
        <v>111</v>
      </c>
      <c r="BI2362" s="31">
        <f t="shared" si="7850"/>
        <v>111</v>
      </c>
      <c r="BJ2362" s="31">
        <f t="shared" si="7851"/>
        <v>111</v>
      </c>
      <c r="BK2362" s="31">
        <f t="shared" si="7982"/>
        <v>15.561999999999999</v>
      </c>
      <c r="BL2362" s="31">
        <f t="shared" si="7983"/>
        <v>0</v>
      </c>
      <c r="BM2362" s="31">
        <f t="shared" si="7984"/>
        <v>0</v>
      </c>
      <c r="BN2362" s="31">
        <f t="shared" si="7852"/>
        <v>126.562</v>
      </c>
      <c r="BO2362" s="31">
        <f t="shared" si="7853"/>
        <v>111</v>
      </c>
      <c r="BP2362" s="31">
        <f t="shared" si="7854"/>
        <v>111</v>
      </c>
      <c r="BQ2362" s="31">
        <f t="shared" si="7985"/>
        <v>0</v>
      </c>
      <c r="BR2362" s="31">
        <f t="shared" si="7986"/>
        <v>0</v>
      </c>
      <c r="BS2362" s="31">
        <f t="shared" si="7855"/>
        <v>126.562</v>
      </c>
      <c r="BT2362" s="31">
        <f t="shared" si="7856"/>
        <v>111</v>
      </c>
      <c r="BU2362" s="31">
        <f t="shared" si="7857"/>
        <v>111</v>
      </c>
      <c r="BV2362" s="31">
        <f t="shared" si="7987"/>
        <v>0</v>
      </c>
      <c r="BW2362" s="31">
        <f t="shared" si="7988"/>
        <v>0</v>
      </c>
      <c r="BX2362" s="31">
        <f t="shared" si="7858"/>
        <v>126.562</v>
      </c>
      <c r="BY2362" s="31">
        <f t="shared" si="7859"/>
        <v>111</v>
      </c>
      <c r="BZ2362" s="31">
        <f t="shared" si="7860"/>
        <v>111</v>
      </c>
      <c r="CA2362" s="31">
        <f t="shared" si="7989"/>
        <v>0</v>
      </c>
      <c r="CB2362" s="31">
        <f t="shared" si="7990"/>
        <v>0</v>
      </c>
      <c r="CC2362" s="31">
        <f t="shared" si="7991"/>
        <v>0</v>
      </c>
      <c r="CD2362" s="31">
        <f t="shared" si="7949"/>
        <v>126.562</v>
      </c>
      <c r="CE2362" s="31">
        <f t="shared" si="7950"/>
        <v>111</v>
      </c>
      <c r="CF2362" s="31">
        <f t="shared" si="7951"/>
        <v>111</v>
      </c>
      <c r="CG2362" s="31">
        <f t="shared" si="7992"/>
        <v>0</v>
      </c>
      <c r="CH2362" s="24"/>
      <c r="CI2362" s="40"/>
      <c r="CN2362" s="1" t="s">
        <v>30</v>
      </c>
    </row>
    <row r="2363" ht="15">
      <c r="A2363" s="16" t="s">
        <v>1355</v>
      </c>
      <c r="B2363" s="17">
        <v>850</v>
      </c>
      <c r="C2363" s="16" t="s">
        <v>42</v>
      </c>
      <c r="D2363" s="16" t="s">
        <v>43</v>
      </c>
      <c r="E2363" s="39" t="s">
        <v>44</v>
      </c>
      <c r="F2363" s="31">
        <v>111</v>
      </c>
      <c r="G2363" s="31">
        <v>111</v>
      </c>
      <c r="H2363" s="31">
        <v>111</v>
      </c>
      <c r="I2363" s="31"/>
      <c r="J2363" s="31"/>
      <c r="K2363" s="31"/>
      <c r="L2363" s="31">
        <f t="shared" si="7825"/>
        <v>111</v>
      </c>
      <c r="M2363" s="31">
        <f t="shared" si="7826"/>
        <v>111</v>
      </c>
      <c r="N2363" s="31">
        <f t="shared" si="7827"/>
        <v>111</v>
      </c>
      <c r="O2363" s="31"/>
      <c r="P2363" s="31"/>
      <c r="Q2363" s="31"/>
      <c r="R2363" s="31">
        <f t="shared" si="7828"/>
        <v>111</v>
      </c>
      <c r="S2363" s="31">
        <f t="shared" si="7829"/>
        <v>111</v>
      </c>
      <c r="T2363" s="31">
        <f t="shared" si="7830"/>
        <v>111</v>
      </c>
      <c r="U2363" s="31"/>
      <c r="V2363" s="31"/>
      <c r="W2363" s="31"/>
      <c r="X2363" s="31">
        <f t="shared" si="7831"/>
        <v>111</v>
      </c>
      <c r="Y2363" s="31">
        <f t="shared" si="7832"/>
        <v>111</v>
      </c>
      <c r="Z2363" s="31">
        <f t="shared" si="7833"/>
        <v>111</v>
      </c>
      <c r="AA2363" s="31"/>
      <c r="AB2363" s="31"/>
      <c r="AC2363" s="31"/>
      <c r="AD2363" s="31">
        <f t="shared" si="7834"/>
        <v>111</v>
      </c>
      <c r="AE2363" s="31">
        <f t="shared" si="7835"/>
        <v>111</v>
      </c>
      <c r="AF2363" s="31">
        <f t="shared" si="7836"/>
        <v>111</v>
      </c>
      <c r="AG2363" s="31"/>
      <c r="AH2363" s="31"/>
      <c r="AI2363" s="31"/>
      <c r="AJ2363" s="31">
        <f t="shared" si="7837"/>
        <v>111</v>
      </c>
      <c r="AK2363" s="31">
        <f t="shared" si="7838"/>
        <v>111</v>
      </c>
      <c r="AL2363" s="31">
        <f t="shared" si="7839"/>
        <v>111</v>
      </c>
      <c r="AM2363" s="31"/>
      <c r="AN2363" s="31"/>
      <c r="AO2363" s="31"/>
      <c r="AP2363" s="31">
        <f t="shared" si="7840"/>
        <v>111</v>
      </c>
      <c r="AQ2363" s="31">
        <f t="shared" si="7841"/>
        <v>111</v>
      </c>
      <c r="AR2363" s="31">
        <f t="shared" si="7842"/>
        <v>111</v>
      </c>
      <c r="AS2363" s="31"/>
      <c r="AT2363" s="31"/>
      <c r="AU2363" s="31"/>
      <c r="AV2363" s="31">
        <f t="shared" si="7843"/>
        <v>111</v>
      </c>
      <c r="AW2363" s="31">
        <f t="shared" si="7844"/>
        <v>111</v>
      </c>
      <c r="AX2363" s="31">
        <f t="shared" si="7845"/>
        <v>111</v>
      </c>
      <c r="AY2363" s="31"/>
      <c r="AZ2363" s="31"/>
      <c r="BA2363" s="31"/>
      <c r="BB2363" s="31">
        <f t="shared" si="7846"/>
        <v>111</v>
      </c>
      <c r="BC2363" s="31">
        <f t="shared" si="7847"/>
        <v>111</v>
      </c>
      <c r="BD2363" s="31">
        <f t="shared" si="7848"/>
        <v>111</v>
      </c>
      <c r="BE2363" s="31"/>
      <c r="BF2363" s="31"/>
      <c r="BG2363" s="31"/>
      <c r="BH2363" s="31">
        <f t="shared" si="7849"/>
        <v>111</v>
      </c>
      <c r="BI2363" s="31">
        <f t="shared" si="7850"/>
        <v>111</v>
      </c>
      <c r="BJ2363" s="31">
        <f t="shared" si="7851"/>
        <v>111</v>
      </c>
      <c r="BK2363" s="31">
        <v>15.561999999999999</v>
      </c>
      <c r="BL2363" s="31"/>
      <c r="BM2363" s="31"/>
      <c r="BN2363" s="31">
        <f t="shared" si="7852"/>
        <v>126.562</v>
      </c>
      <c r="BO2363" s="31">
        <f t="shared" si="7853"/>
        <v>111</v>
      </c>
      <c r="BP2363" s="31">
        <f t="shared" si="7854"/>
        <v>111</v>
      </c>
      <c r="BQ2363" s="31"/>
      <c r="BR2363" s="31"/>
      <c r="BS2363" s="31">
        <f t="shared" si="7855"/>
        <v>126.562</v>
      </c>
      <c r="BT2363" s="31">
        <f t="shared" si="7856"/>
        <v>111</v>
      </c>
      <c r="BU2363" s="31">
        <f t="shared" si="7857"/>
        <v>111</v>
      </c>
      <c r="BV2363" s="31"/>
      <c r="BW2363" s="31"/>
      <c r="BX2363" s="31">
        <f t="shared" si="7858"/>
        <v>126.562</v>
      </c>
      <c r="BY2363" s="31">
        <f t="shared" si="7859"/>
        <v>111</v>
      </c>
      <c r="BZ2363" s="31">
        <f t="shared" si="7860"/>
        <v>111</v>
      </c>
      <c r="CA2363" s="31"/>
      <c r="CB2363" s="31"/>
      <c r="CC2363" s="31"/>
      <c r="CD2363" s="31">
        <f t="shared" si="7949"/>
        <v>126.562</v>
      </c>
      <c r="CE2363" s="31">
        <f t="shared" si="7950"/>
        <v>111</v>
      </c>
      <c r="CF2363" s="31">
        <f t="shared" si="7951"/>
        <v>111</v>
      </c>
      <c r="CG2363" s="31"/>
      <c r="CH2363" s="24"/>
      <c r="CI2363" s="40"/>
    </row>
    <row r="2364" ht="29.850000000000001">
      <c r="A2364" s="16" t="s">
        <v>1356</v>
      </c>
      <c r="B2364" s="17"/>
      <c r="C2364" s="16"/>
      <c r="D2364" s="16"/>
      <c r="E2364" s="39" t="s">
        <v>1357</v>
      </c>
      <c r="F2364" s="31">
        <f>F2365+F2368</f>
        <v>123738.89999999999</v>
      </c>
      <c r="G2364" s="31">
        <f>G2365+G2368</f>
        <v>96446.099999999991</v>
      </c>
      <c r="H2364" s="31">
        <f>H2365+H2368</f>
        <v>101546.20000000001</v>
      </c>
      <c r="I2364" s="31">
        <f>I2365+I2368</f>
        <v>0</v>
      </c>
      <c r="J2364" s="31">
        <f>J2365+J2368</f>
        <v>0</v>
      </c>
      <c r="K2364" s="31">
        <f>K2365+K2368</f>
        <v>0</v>
      </c>
      <c r="L2364" s="31">
        <f t="shared" si="7825"/>
        <v>123738.89999999999</v>
      </c>
      <c r="M2364" s="31">
        <f t="shared" si="7826"/>
        <v>96446.099999999991</v>
      </c>
      <c r="N2364" s="31">
        <f t="shared" si="7827"/>
        <v>101546.20000000001</v>
      </c>
      <c r="O2364" s="31">
        <f>O2365+O2368</f>
        <v>14852.513000000001</v>
      </c>
      <c r="P2364" s="31">
        <f>P2365+P2368</f>
        <v>0</v>
      </c>
      <c r="Q2364" s="31">
        <f>Q2365+Q2368</f>
        <v>0</v>
      </c>
      <c r="R2364" s="31">
        <f t="shared" si="7828"/>
        <v>138591.413</v>
      </c>
      <c r="S2364" s="31">
        <f t="shared" si="7829"/>
        <v>96446.099999999991</v>
      </c>
      <c r="T2364" s="31">
        <f t="shared" si="7830"/>
        <v>101546.20000000001</v>
      </c>
      <c r="U2364" s="31">
        <f>U2365+U2368</f>
        <v>0</v>
      </c>
      <c r="V2364" s="31">
        <f>V2365+V2368</f>
        <v>0</v>
      </c>
      <c r="W2364" s="31">
        <f>W2365+W2368</f>
        <v>0</v>
      </c>
      <c r="X2364" s="31">
        <f t="shared" si="7831"/>
        <v>138591.413</v>
      </c>
      <c r="Y2364" s="31">
        <f t="shared" si="7832"/>
        <v>96446.099999999991</v>
      </c>
      <c r="Z2364" s="31">
        <f t="shared" si="7833"/>
        <v>101546.20000000001</v>
      </c>
      <c r="AA2364" s="31">
        <f>AA2365+AA2368</f>
        <v>0</v>
      </c>
      <c r="AB2364" s="31">
        <f>AB2365+AB2368</f>
        <v>0</v>
      </c>
      <c r="AC2364" s="31">
        <f>AC2365+AC2368</f>
        <v>0</v>
      </c>
      <c r="AD2364" s="31">
        <f t="shared" si="7834"/>
        <v>138591.413</v>
      </c>
      <c r="AE2364" s="31">
        <f t="shared" si="7835"/>
        <v>96446.099999999991</v>
      </c>
      <c r="AF2364" s="31">
        <f t="shared" si="7836"/>
        <v>101546.20000000001</v>
      </c>
      <c r="AG2364" s="31">
        <f>AG2365+AG2368</f>
        <v>0</v>
      </c>
      <c r="AH2364" s="31">
        <f>AH2365+AH2368</f>
        <v>0</v>
      </c>
      <c r="AI2364" s="31">
        <f>AI2365+AI2368</f>
        <v>0</v>
      </c>
      <c r="AJ2364" s="31">
        <f t="shared" si="7837"/>
        <v>138591.413</v>
      </c>
      <c r="AK2364" s="31">
        <f t="shared" si="7838"/>
        <v>96446.099999999991</v>
      </c>
      <c r="AL2364" s="31">
        <f t="shared" si="7839"/>
        <v>101546.20000000001</v>
      </c>
      <c r="AM2364" s="31">
        <f>AM2365+AM2368</f>
        <v>0</v>
      </c>
      <c r="AN2364" s="31">
        <f>AN2365+AN2368</f>
        <v>0</v>
      </c>
      <c r="AO2364" s="31">
        <f>AO2365+AO2368</f>
        <v>0</v>
      </c>
      <c r="AP2364" s="31">
        <f t="shared" si="7840"/>
        <v>138591.413</v>
      </c>
      <c r="AQ2364" s="31">
        <f t="shared" si="7841"/>
        <v>96446.099999999991</v>
      </c>
      <c r="AR2364" s="31">
        <f t="shared" si="7842"/>
        <v>101546.20000000001</v>
      </c>
      <c r="AS2364" s="31">
        <f>AS2365+AS2368</f>
        <v>0</v>
      </c>
      <c r="AT2364" s="31">
        <f>AT2365+AT2368</f>
        <v>0</v>
      </c>
      <c r="AU2364" s="31">
        <f>AU2365+AU2368</f>
        <v>0</v>
      </c>
      <c r="AV2364" s="31">
        <f t="shared" si="7843"/>
        <v>138591.413</v>
      </c>
      <c r="AW2364" s="31">
        <f t="shared" si="7844"/>
        <v>96446.099999999991</v>
      </c>
      <c r="AX2364" s="31">
        <f t="shared" si="7845"/>
        <v>101546.20000000001</v>
      </c>
      <c r="AY2364" s="31">
        <f>AY2365+AY2368</f>
        <v>1517.309</v>
      </c>
      <c r="AZ2364" s="31">
        <f>AZ2365+AZ2368</f>
        <v>0</v>
      </c>
      <c r="BA2364" s="31">
        <f>BA2365+BA2368</f>
        <v>0</v>
      </c>
      <c r="BB2364" s="31">
        <f t="shared" si="7846"/>
        <v>140108.72200000001</v>
      </c>
      <c r="BC2364" s="31">
        <f t="shared" si="7847"/>
        <v>96446.099999999991</v>
      </c>
      <c r="BD2364" s="31">
        <f t="shared" si="7848"/>
        <v>101546.20000000001</v>
      </c>
      <c r="BE2364" s="31">
        <f>BE2365+BE2368</f>
        <v>0</v>
      </c>
      <c r="BF2364" s="31">
        <f>BF2365+BF2368</f>
        <v>0</v>
      </c>
      <c r="BG2364" s="31">
        <f>BG2365+BG2368</f>
        <v>0</v>
      </c>
      <c r="BH2364" s="31">
        <f t="shared" si="7849"/>
        <v>140108.72200000001</v>
      </c>
      <c r="BI2364" s="31">
        <f t="shared" si="7850"/>
        <v>96446.099999999991</v>
      </c>
      <c r="BJ2364" s="31">
        <f t="shared" si="7851"/>
        <v>101546.20000000001</v>
      </c>
      <c r="BK2364" s="31">
        <f>BK2365+BK2368</f>
        <v>13001.935000000001</v>
      </c>
      <c r="BL2364" s="31">
        <f>BL2365+BL2368</f>
        <v>0</v>
      </c>
      <c r="BM2364" s="31">
        <f>BM2365+BM2368</f>
        <v>0</v>
      </c>
      <c r="BN2364" s="31">
        <f t="shared" si="7852"/>
        <v>153110.65700000001</v>
      </c>
      <c r="BO2364" s="31">
        <f t="shared" si="7853"/>
        <v>96446.099999999991</v>
      </c>
      <c r="BP2364" s="31">
        <f t="shared" si="7854"/>
        <v>101546.20000000001</v>
      </c>
      <c r="BQ2364" s="31">
        <f>BQ2365+BQ2368</f>
        <v>0</v>
      </c>
      <c r="BR2364" s="31">
        <f>BR2365+BR2368</f>
        <v>0</v>
      </c>
      <c r="BS2364" s="31">
        <f t="shared" si="7855"/>
        <v>153110.65700000001</v>
      </c>
      <c r="BT2364" s="31">
        <f t="shared" si="7856"/>
        <v>96446.099999999991</v>
      </c>
      <c r="BU2364" s="31">
        <f t="shared" si="7857"/>
        <v>101546.20000000001</v>
      </c>
      <c r="BV2364" s="31">
        <f>BV2365+BV2368</f>
        <v>0</v>
      </c>
      <c r="BW2364" s="31">
        <f>BW2365+BW2368</f>
        <v>0</v>
      </c>
      <c r="BX2364" s="31">
        <f t="shared" si="7858"/>
        <v>153110.65700000001</v>
      </c>
      <c r="BY2364" s="31">
        <f t="shared" si="7859"/>
        <v>96446.099999999991</v>
      </c>
      <c r="BZ2364" s="31">
        <f t="shared" si="7860"/>
        <v>101546.20000000001</v>
      </c>
      <c r="CA2364" s="31">
        <f>CA2365+CA2368</f>
        <v>0</v>
      </c>
      <c r="CB2364" s="31">
        <f>CB2365+CB2368</f>
        <v>0</v>
      </c>
      <c r="CC2364" s="31">
        <f>CC2365+CC2368</f>
        <v>0</v>
      </c>
      <c r="CD2364" s="31">
        <f t="shared" si="7949"/>
        <v>153110.65700000001</v>
      </c>
      <c r="CE2364" s="31">
        <f t="shared" si="7950"/>
        <v>96446.099999999991</v>
      </c>
      <c r="CF2364" s="31">
        <f t="shared" si="7951"/>
        <v>101546.20000000001</v>
      </c>
      <c r="CG2364" s="31">
        <f>CG2365+CG2368</f>
        <v>0</v>
      </c>
      <c r="CH2364" s="24"/>
      <c r="CI2364" s="40"/>
      <c r="CL2364" s="1" t="s">
        <v>1346</v>
      </c>
      <c r="CO2364" s="1" t="s">
        <v>31</v>
      </c>
    </row>
    <row r="2365" ht="29.850000000000001">
      <c r="A2365" s="16" t="s">
        <v>1356</v>
      </c>
      <c r="B2365" s="17">
        <v>200</v>
      </c>
      <c r="C2365" s="16"/>
      <c r="D2365" s="16"/>
      <c r="E2365" s="39" t="s">
        <v>40</v>
      </c>
      <c r="F2365" s="31">
        <f t="shared" ref="F2365:F2366" si="7993">F2366</f>
        <v>118813.29999999999</v>
      </c>
      <c r="G2365" s="31">
        <f t="shared" ref="G2365:G2373" si="7994">G2366</f>
        <v>91611.199999999997</v>
      </c>
      <c r="H2365" s="31">
        <f t="shared" ref="H2365:H2373" si="7995">H2366</f>
        <v>96801.600000000006</v>
      </c>
      <c r="I2365" s="31">
        <f t="shared" ref="I2365:I2373" si="7996">I2366</f>
        <v>0</v>
      </c>
      <c r="J2365" s="31">
        <f t="shared" ref="J2365:J2373" si="7997">J2366</f>
        <v>0</v>
      </c>
      <c r="K2365" s="31">
        <f t="shared" ref="K2365:K2373" si="7998">K2366</f>
        <v>0</v>
      </c>
      <c r="L2365" s="31">
        <f t="shared" si="7825"/>
        <v>118813.29999999999</v>
      </c>
      <c r="M2365" s="31">
        <f t="shared" si="7826"/>
        <v>91611.199999999997</v>
      </c>
      <c r="N2365" s="31">
        <f t="shared" si="7827"/>
        <v>96801.600000000006</v>
      </c>
      <c r="O2365" s="31">
        <f t="shared" ref="O2365:O2373" si="7999">O2366</f>
        <v>14852.513000000001</v>
      </c>
      <c r="P2365" s="31">
        <f t="shared" ref="P2365:P2373" si="8000">P2366</f>
        <v>0</v>
      </c>
      <c r="Q2365" s="31">
        <f t="shared" ref="Q2365:Q2373" si="8001">Q2366</f>
        <v>0</v>
      </c>
      <c r="R2365" s="31">
        <f t="shared" si="7828"/>
        <v>133665.81299999999</v>
      </c>
      <c r="S2365" s="31">
        <f t="shared" si="7829"/>
        <v>91611.199999999997</v>
      </c>
      <c r="T2365" s="31">
        <f t="shared" si="7830"/>
        <v>96801.600000000006</v>
      </c>
      <c r="U2365" s="31">
        <f t="shared" ref="U2365:U2373" si="8002">U2366</f>
        <v>0</v>
      </c>
      <c r="V2365" s="31">
        <f t="shared" ref="V2365:V2373" si="8003">V2366</f>
        <v>0</v>
      </c>
      <c r="W2365" s="31">
        <f t="shared" ref="W2365:W2373" si="8004">W2366</f>
        <v>0</v>
      </c>
      <c r="X2365" s="31">
        <f t="shared" si="7831"/>
        <v>133665.81299999999</v>
      </c>
      <c r="Y2365" s="31">
        <f t="shared" si="7832"/>
        <v>91611.199999999997</v>
      </c>
      <c r="Z2365" s="31">
        <f t="shared" si="7833"/>
        <v>96801.600000000006</v>
      </c>
      <c r="AA2365" s="31">
        <f t="shared" ref="AA2365:AA2373" si="8005">AA2366</f>
        <v>0</v>
      </c>
      <c r="AB2365" s="31">
        <f t="shared" ref="AB2365:AB2373" si="8006">AB2366</f>
        <v>0</v>
      </c>
      <c r="AC2365" s="31">
        <f t="shared" ref="AC2365:AC2373" si="8007">AC2366</f>
        <v>0</v>
      </c>
      <c r="AD2365" s="31">
        <f t="shared" si="7834"/>
        <v>133665.81299999999</v>
      </c>
      <c r="AE2365" s="31">
        <f t="shared" si="7835"/>
        <v>91611.199999999997</v>
      </c>
      <c r="AF2365" s="31">
        <f t="shared" si="7836"/>
        <v>96801.600000000006</v>
      </c>
      <c r="AG2365" s="31">
        <f t="shared" ref="AG2365:AG2373" si="8008">AG2366</f>
        <v>0</v>
      </c>
      <c r="AH2365" s="31">
        <f t="shared" ref="AH2365:AH2373" si="8009">AH2366</f>
        <v>0</v>
      </c>
      <c r="AI2365" s="31">
        <f t="shared" ref="AI2365:AI2373" si="8010">AI2366</f>
        <v>0</v>
      </c>
      <c r="AJ2365" s="31">
        <f t="shared" si="7837"/>
        <v>133665.81299999999</v>
      </c>
      <c r="AK2365" s="31">
        <f t="shared" si="7838"/>
        <v>91611.199999999997</v>
      </c>
      <c r="AL2365" s="31">
        <f t="shared" si="7839"/>
        <v>96801.600000000006</v>
      </c>
      <c r="AM2365" s="31">
        <f t="shared" ref="AM2365:AM2373" si="8011">AM2366</f>
        <v>0</v>
      </c>
      <c r="AN2365" s="31">
        <f t="shared" ref="AN2365:AN2373" si="8012">AN2366</f>
        <v>0</v>
      </c>
      <c r="AO2365" s="31">
        <f t="shared" ref="AO2365:AO2373" si="8013">AO2366</f>
        <v>0</v>
      </c>
      <c r="AP2365" s="31">
        <f t="shared" si="7840"/>
        <v>133665.81299999999</v>
      </c>
      <c r="AQ2365" s="31">
        <f t="shared" si="7841"/>
        <v>91611.199999999997</v>
      </c>
      <c r="AR2365" s="31">
        <f t="shared" si="7842"/>
        <v>96801.600000000006</v>
      </c>
      <c r="AS2365" s="31">
        <f t="shared" ref="AS2365:AS2373" si="8014">AS2366</f>
        <v>0</v>
      </c>
      <c r="AT2365" s="31">
        <f t="shared" ref="AT2365:AT2373" si="8015">AT2366</f>
        <v>0</v>
      </c>
      <c r="AU2365" s="31">
        <f t="shared" ref="AU2365:AU2373" si="8016">AU2366</f>
        <v>0</v>
      </c>
      <c r="AV2365" s="31">
        <f t="shared" si="7843"/>
        <v>133665.81299999999</v>
      </c>
      <c r="AW2365" s="31">
        <f t="shared" si="7844"/>
        <v>91611.199999999997</v>
      </c>
      <c r="AX2365" s="31">
        <f t="shared" si="7845"/>
        <v>96801.600000000006</v>
      </c>
      <c r="AY2365" s="31">
        <f t="shared" ref="AY2365:AY2373" si="8017">AY2366</f>
        <v>1517.309</v>
      </c>
      <c r="AZ2365" s="31">
        <f t="shared" ref="AZ2365:AZ2373" si="8018">AZ2366</f>
        <v>0</v>
      </c>
      <c r="BA2365" s="31">
        <f t="shared" ref="BA2365:BA2373" si="8019">BA2366</f>
        <v>0</v>
      </c>
      <c r="BB2365" s="31">
        <f t="shared" si="7846"/>
        <v>135183.122</v>
      </c>
      <c r="BC2365" s="31">
        <f t="shared" si="7847"/>
        <v>91611.199999999997</v>
      </c>
      <c r="BD2365" s="31">
        <f t="shared" si="7848"/>
        <v>96801.600000000006</v>
      </c>
      <c r="BE2365" s="31">
        <f t="shared" ref="BE2365:BE2373" si="8020">BE2366</f>
        <v>0</v>
      </c>
      <c r="BF2365" s="31">
        <f t="shared" ref="BF2365:BF2373" si="8021">BF2366</f>
        <v>0</v>
      </c>
      <c r="BG2365" s="31">
        <f t="shared" ref="BG2365:BG2373" si="8022">BG2366</f>
        <v>0</v>
      </c>
      <c r="BH2365" s="31">
        <f t="shared" si="7849"/>
        <v>135183.122</v>
      </c>
      <c r="BI2365" s="31">
        <f t="shared" si="7850"/>
        <v>91611.199999999997</v>
      </c>
      <c r="BJ2365" s="31">
        <f t="shared" si="7851"/>
        <v>96801.600000000006</v>
      </c>
      <c r="BK2365" s="31">
        <f t="shared" ref="BK2365:BK2366" si="8023">BK2366</f>
        <v>13001.935000000001</v>
      </c>
      <c r="BL2365" s="31">
        <f t="shared" ref="BL2365:BL2373" si="8024">BL2366</f>
        <v>0</v>
      </c>
      <c r="BM2365" s="31">
        <f t="shared" ref="BM2365:BM2373" si="8025">BM2366</f>
        <v>0</v>
      </c>
      <c r="BN2365" s="31">
        <f t="shared" si="7852"/>
        <v>148185.057</v>
      </c>
      <c r="BO2365" s="31">
        <f t="shared" si="7853"/>
        <v>91611.199999999997</v>
      </c>
      <c r="BP2365" s="31">
        <f t="shared" si="7854"/>
        <v>96801.600000000006</v>
      </c>
      <c r="BQ2365" s="31">
        <f t="shared" ref="BQ2365:BQ2373" si="8026">BQ2366</f>
        <v>0</v>
      </c>
      <c r="BR2365" s="31">
        <f t="shared" ref="BR2365:BR2373" si="8027">BR2366</f>
        <v>0</v>
      </c>
      <c r="BS2365" s="31">
        <f t="shared" si="7855"/>
        <v>148185.057</v>
      </c>
      <c r="BT2365" s="31">
        <f t="shared" si="7856"/>
        <v>91611.199999999997</v>
      </c>
      <c r="BU2365" s="31">
        <f t="shared" si="7857"/>
        <v>96801.600000000006</v>
      </c>
      <c r="BV2365" s="31">
        <f t="shared" ref="BV2365:BV2373" si="8028">BV2366</f>
        <v>0</v>
      </c>
      <c r="BW2365" s="31">
        <f t="shared" ref="BW2365:BW2373" si="8029">BW2366</f>
        <v>0</v>
      </c>
      <c r="BX2365" s="31">
        <f t="shared" si="7858"/>
        <v>148185.057</v>
      </c>
      <c r="BY2365" s="31">
        <f t="shared" si="7859"/>
        <v>91611.199999999997</v>
      </c>
      <c r="BZ2365" s="31">
        <f t="shared" si="7860"/>
        <v>96801.600000000006</v>
      </c>
      <c r="CA2365" s="31">
        <f t="shared" ref="CA2365:CA2373" si="8030">CA2366</f>
        <v>0</v>
      </c>
      <c r="CB2365" s="31">
        <f t="shared" ref="CB2365:CB2373" si="8031">CB2366</f>
        <v>0</v>
      </c>
      <c r="CC2365" s="31">
        <f t="shared" ref="CC2365:CC2373" si="8032">CC2366</f>
        <v>0</v>
      </c>
      <c r="CD2365" s="31">
        <f t="shared" si="7949"/>
        <v>148185.057</v>
      </c>
      <c r="CE2365" s="31">
        <f t="shared" si="7950"/>
        <v>91611.199999999997</v>
      </c>
      <c r="CF2365" s="31">
        <f t="shared" si="7951"/>
        <v>96801.600000000006</v>
      </c>
      <c r="CG2365" s="31">
        <f t="shared" ref="CG2365:CG2373" si="8033">CG2366</f>
        <v>0</v>
      </c>
      <c r="CH2365" s="24"/>
      <c r="CI2365" s="40"/>
      <c r="CM2365" s="1" t="s">
        <v>29</v>
      </c>
    </row>
    <row r="2366" ht="43.75">
      <c r="A2366" s="16" t="s">
        <v>1356</v>
      </c>
      <c r="B2366" s="17">
        <v>240</v>
      </c>
      <c r="C2366" s="16"/>
      <c r="D2366" s="16"/>
      <c r="E2366" s="39" t="s">
        <v>41</v>
      </c>
      <c r="F2366" s="31">
        <f t="shared" si="7993"/>
        <v>118813.29999999999</v>
      </c>
      <c r="G2366" s="31">
        <f t="shared" si="7994"/>
        <v>91611.199999999997</v>
      </c>
      <c r="H2366" s="31">
        <f t="shared" si="7995"/>
        <v>96801.600000000006</v>
      </c>
      <c r="I2366" s="31">
        <f t="shared" si="7996"/>
        <v>0</v>
      </c>
      <c r="J2366" s="31">
        <f t="shared" si="7997"/>
        <v>0</v>
      </c>
      <c r="K2366" s="31">
        <f t="shared" si="7998"/>
        <v>0</v>
      </c>
      <c r="L2366" s="31">
        <f t="shared" si="7825"/>
        <v>118813.29999999999</v>
      </c>
      <c r="M2366" s="31">
        <f t="shared" si="7826"/>
        <v>91611.199999999997</v>
      </c>
      <c r="N2366" s="31">
        <f t="shared" si="7827"/>
        <v>96801.600000000006</v>
      </c>
      <c r="O2366" s="31">
        <f t="shared" si="7999"/>
        <v>14852.513000000001</v>
      </c>
      <c r="P2366" s="31">
        <f t="shared" si="8000"/>
        <v>0</v>
      </c>
      <c r="Q2366" s="31">
        <f t="shared" si="8001"/>
        <v>0</v>
      </c>
      <c r="R2366" s="31">
        <f t="shared" si="7828"/>
        <v>133665.81299999999</v>
      </c>
      <c r="S2366" s="31">
        <f t="shared" si="7829"/>
        <v>91611.199999999997</v>
      </c>
      <c r="T2366" s="31">
        <f t="shared" si="7830"/>
        <v>96801.600000000006</v>
      </c>
      <c r="U2366" s="31">
        <f t="shared" si="8002"/>
        <v>0</v>
      </c>
      <c r="V2366" s="31">
        <f t="shared" si="8003"/>
        <v>0</v>
      </c>
      <c r="W2366" s="31">
        <f t="shared" si="8004"/>
        <v>0</v>
      </c>
      <c r="X2366" s="31">
        <f t="shared" si="7831"/>
        <v>133665.81299999999</v>
      </c>
      <c r="Y2366" s="31">
        <f t="shared" si="7832"/>
        <v>91611.199999999997</v>
      </c>
      <c r="Z2366" s="31">
        <f t="shared" si="7833"/>
        <v>96801.600000000006</v>
      </c>
      <c r="AA2366" s="31">
        <f t="shared" si="8005"/>
        <v>0</v>
      </c>
      <c r="AB2366" s="31">
        <f t="shared" si="8006"/>
        <v>0</v>
      </c>
      <c r="AC2366" s="31">
        <f t="shared" si="8007"/>
        <v>0</v>
      </c>
      <c r="AD2366" s="31">
        <f t="shared" si="7834"/>
        <v>133665.81299999999</v>
      </c>
      <c r="AE2366" s="31">
        <f t="shared" si="7835"/>
        <v>91611.199999999997</v>
      </c>
      <c r="AF2366" s="31">
        <f t="shared" si="7836"/>
        <v>96801.600000000006</v>
      </c>
      <c r="AG2366" s="31">
        <f t="shared" si="8008"/>
        <v>0</v>
      </c>
      <c r="AH2366" s="31">
        <f t="shared" si="8009"/>
        <v>0</v>
      </c>
      <c r="AI2366" s="31">
        <f t="shared" si="8010"/>
        <v>0</v>
      </c>
      <c r="AJ2366" s="31">
        <f t="shared" si="7837"/>
        <v>133665.81299999999</v>
      </c>
      <c r="AK2366" s="31">
        <f t="shared" si="7838"/>
        <v>91611.199999999997</v>
      </c>
      <c r="AL2366" s="31">
        <f t="shared" si="7839"/>
        <v>96801.600000000006</v>
      </c>
      <c r="AM2366" s="31">
        <f t="shared" si="8011"/>
        <v>0</v>
      </c>
      <c r="AN2366" s="31">
        <f t="shared" si="8012"/>
        <v>0</v>
      </c>
      <c r="AO2366" s="31">
        <f t="shared" si="8013"/>
        <v>0</v>
      </c>
      <c r="AP2366" s="31">
        <f t="shared" si="7840"/>
        <v>133665.81299999999</v>
      </c>
      <c r="AQ2366" s="31">
        <f t="shared" si="7841"/>
        <v>91611.199999999997</v>
      </c>
      <c r="AR2366" s="31">
        <f t="shared" si="7842"/>
        <v>96801.600000000006</v>
      </c>
      <c r="AS2366" s="31">
        <f t="shared" si="8014"/>
        <v>0</v>
      </c>
      <c r="AT2366" s="31">
        <f t="shared" si="8015"/>
        <v>0</v>
      </c>
      <c r="AU2366" s="31">
        <f t="shared" si="8016"/>
        <v>0</v>
      </c>
      <c r="AV2366" s="31">
        <f t="shared" si="7843"/>
        <v>133665.81299999999</v>
      </c>
      <c r="AW2366" s="31">
        <f t="shared" si="7844"/>
        <v>91611.199999999997</v>
      </c>
      <c r="AX2366" s="31">
        <f t="shared" si="7845"/>
        <v>96801.600000000006</v>
      </c>
      <c r="AY2366" s="31">
        <f t="shared" si="8017"/>
        <v>1517.309</v>
      </c>
      <c r="AZ2366" s="31">
        <f t="shared" si="8018"/>
        <v>0</v>
      </c>
      <c r="BA2366" s="31">
        <f t="shared" si="8019"/>
        <v>0</v>
      </c>
      <c r="BB2366" s="31">
        <f t="shared" si="7846"/>
        <v>135183.122</v>
      </c>
      <c r="BC2366" s="31">
        <f t="shared" si="7847"/>
        <v>91611.199999999997</v>
      </c>
      <c r="BD2366" s="31">
        <f t="shared" si="7848"/>
        <v>96801.600000000006</v>
      </c>
      <c r="BE2366" s="31">
        <f t="shared" si="8020"/>
        <v>0</v>
      </c>
      <c r="BF2366" s="31">
        <f t="shared" si="8021"/>
        <v>0</v>
      </c>
      <c r="BG2366" s="31">
        <f t="shared" si="8022"/>
        <v>0</v>
      </c>
      <c r="BH2366" s="31">
        <f t="shared" si="7849"/>
        <v>135183.122</v>
      </c>
      <c r="BI2366" s="31">
        <f t="shared" si="7850"/>
        <v>91611.199999999997</v>
      </c>
      <c r="BJ2366" s="31">
        <f t="shared" si="7851"/>
        <v>96801.600000000006</v>
      </c>
      <c r="BK2366" s="31">
        <f t="shared" si="8023"/>
        <v>13001.935000000001</v>
      </c>
      <c r="BL2366" s="31">
        <f t="shared" si="8024"/>
        <v>0</v>
      </c>
      <c r="BM2366" s="31">
        <f t="shared" si="8025"/>
        <v>0</v>
      </c>
      <c r="BN2366" s="31">
        <f t="shared" si="7852"/>
        <v>148185.057</v>
      </c>
      <c r="BO2366" s="31">
        <f t="shared" si="7853"/>
        <v>91611.199999999997</v>
      </c>
      <c r="BP2366" s="31">
        <f t="shared" si="7854"/>
        <v>96801.600000000006</v>
      </c>
      <c r="BQ2366" s="31">
        <f t="shared" si="8026"/>
        <v>0</v>
      </c>
      <c r="BR2366" s="31">
        <f t="shared" si="8027"/>
        <v>0</v>
      </c>
      <c r="BS2366" s="31">
        <f t="shared" si="7855"/>
        <v>148185.057</v>
      </c>
      <c r="BT2366" s="31">
        <f t="shared" si="7856"/>
        <v>91611.199999999997</v>
      </c>
      <c r="BU2366" s="31">
        <f t="shared" si="7857"/>
        <v>96801.600000000006</v>
      </c>
      <c r="BV2366" s="31">
        <f t="shared" si="8028"/>
        <v>0</v>
      </c>
      <c r="BW2366" s="31">
        <f t="shared" si="8029"/>
        <v>0</v>
      </c>
      <c r="BX2366" s="31">
        <f t="shared" si="7858"/>
        <v>148185.057</v>
      </c>
      <c r="BY2366" s="31">
        <f t="shared" si="7859"/>
        <v>91611.199999999997</v>
      </c>
      <c r="BZ2366" s="31">
        <f t="shared" si="7860"/>
        <v>96801.600000000006</v>
      </c>
      <c r="CA2366" s="31">
        <f t="shared" si="8030"/>
        <v>0</v>
      </c>
      <c r="CB2366" s="31">
        <f t="shared" si="8031"/>
        <v>0</v>
      </c>
      <c r="CC2366" s="31">
        <f t="shared" si="8032"/>
        <v>0</v>
      </c>
      <c r="CD2366" s="31">
        <f t="shared" si="7949"/>
        <v>148185.057</v>
      </c>
      <c r="CE2366" s="31">
        <f t="shared" si="7950"/>
        <v>91611.199999999997</v>
      </c>
      <c r="CF2366" s="31">
        <f t="shared" si="7951"/>
        <v>96801.600000000006</v>
      </c>
      <c r="CG2366" s="31">
        <f t="shared" si="8033"/>
        <v>0</v>
      </c>
      <c r="CH2366" s="24"/>
      <c r="CI2366" s="40"/>
      <c r="CN2366" s="1" t="s">
        <v>30</v>
      </c>
    </row>
    <row r="2367" ht="15">
      <c r="A2367" s="16" t="s">
        <v>1356</v>
      </c>
      <c r="B2367" s="17">
        <v>240</v>
      </c>
      <c r="C2367" s="16" t="s">
        <v>42</v>
      </c>
      <c r="D2367" s="16" t="s">
        <v>43</v>
      </c>
      <c r="E2367" s="39" t="s">
        <v>44</v>
      </c>
      <c r="F2367" s="31">
        <f>118813.4-0.1</f>
        <v>118813.29999999999</v>
      </c>
      <c r="G2367" s="31">
        <v>91611.199999999997</v>
      </c>
      <c r="H2367" s="31">
        <v>96801.600000000006</v>
      </c>
      <c r="I2367" s="31"/>
      <c r="J2367" s="31"/>
      <c r="K2367" s="31"/>
      <c r="L2367" s="31">
        <f t="shared" si="7825"/>
        <v>118813.29999999999</v>
      </c>
      <c r="M2367" s="31">
        <f t="shared" si="7826"/>
        <v>91611.199999999997</v>
      </c>
      <c r="N2367" s="31">
        <f t="shared" si="7827"/>
        <v>96801.600000000006</v>
      </c>
      <c r="O2367" s="31">
        <v>14852.513000000001</v>
      </c>
      <c r="P2367" s="31"/>
      <c r="Q2367" s="31"/>
      <c r="R2367" s="31">
        <f t="shared" si="7828"/>
        <v>133665.81299999999</v>
      </c>
      <c r="S2367" s="31">
        <f t="shared" si="7829"/>
        <v>91611.199999999997</v>
      </c>
      <c r="T2367" s="31">
        <f t="shared" si="7830"/>
        <v>96801.600000000006</v>
      </c>
      <c r="U2367" s="31"/>
      <c r="V2367" s="31"/>
      <c r="W2367" s="31"/>
      <c r="X2367" s="31">
        <f t="shared" si="7831"/>
        <v>133665.81299999999</v>
      </c>
      <c r="Y2367" s="31">
        <f t="shared" si="7832"/>
        <v>91611.199999999997</v>
      </c>
      <c r="Z2367" s="31">
        <f t="shared" si="7833"/>
        <v>96801.600000000006</v>
      </c>
      <c r="AA2367" s="31"/>
      <c r="AB2367" s="31"/>
      <c r="AC2367" s="31"/>
      <c r="AD2367" s="31">
        <f t="shared" si="7834"/>
        <v>133665.81299999999</v>
      </c>
      <c r="AE2367" s="31">
        <f t="shared" si="7835"/>
        <v>91611.199999999997</v>
      </c>
      <c r="AF2367" s="31">
        <f t="shared" si="7836"/>
        <v>96801.600000000006</v>
      </c>
      <c r="AG2367" s="31"/>
      <c r="AH2367" s="31"/>
      <c r="AI2367" s="31"/>
      <c r="AJ2367" s="31">
        <f t="shared" si="7837"/>
        <v>133665.81299999999</v>
      </c>
      <c r="AK2367" s="31">
        <f t="shared" si="7838"/>
        <v>91611.199999999997</v>
      </c>
      <c r="AL2367" s="31">
        <f t="shared" si="7839"/>
        <v>96801.600000000006</v>
      </c>
      <c r="AM2367" s="31"/>
      <c r="AN2367" s="31"/>
      <c r="AO2367" s="31"/>
      <c r="AP2367" s="31">
        <f t="shared" si="7840"/>
        <v>133665.81299999999</v>
      </c>
      <c r="AQ2367" s="31">
        <f t="shared" si="7841"/>
        <v>91611.199999999997</v>
      </c>
      <c r="AR2367" s="31">
        <f t="shared" si="7842"/>
        <v>96801.600000000006</v>
      </c>
      <c r="AS2367" s="31"/>
      <c r="AT2367" s="31"/>
      <c r="AU2367" s="31"/>
      <c r="AV2367" s="31">
        <f t="shared" si="7843"/>
        <v>133665.81299999999</v>
      </c>
      <c r="AW2367" s="31">
        <f t="shared" si="7844"/>
        <v>91611.199999999997</v>
      </c>
      <c r="AX2367" s="31">
        <f t="shared" si="7845"/>
        <v>96801.600000000006</v>
      </c>
      <c r="AY2367" s="31">
        <v>1517.309</v>
      </c>
      <c r="AZ2367" s="31"/>
      <c r="BA2367" s="31"/>
      <c r="BB2367" s="31">
        <f t="shared" si="7846"/>
        <v>135183.122</v>
      </c>
      <c r="BC2367" s="31">
        <f t="shared" si="7847"/>
        <v>91611.199999999997</v>
      </c>
      <c r="BD2367" s="31">
        <f t="shared" si="7848"/>
        <v>96801.600000000006</v>
      </c>
      <c r="BE2367" s="31"/>
      <c r="BF2367" s="31"/>
      <c r="BG2367" s="31"/>
      <c r="BH2367" s="31">
        <f t="shared" si="7849"/>
        <v>135183.122</v>
      </c>
      <c r="BI2367" s="31">
        <f t="shared" si="7850"/>
        <v>91611.199999999997</v>
      </c>
      <c r="BJ2367" s="31">
        <f t="shared" si="7851"/>
        <v>96801.600000000006</v>
      </c>
      <c r="BK2367" s="31">
        <f>4289.181+1897.731+1316.796+1375.08+1043.142+3080.005</f>
        <v>13001.935000000001</v>
      </c>
      <c r="BL2367" s="31"/>
      <c r="BM2367" s="31"/>
      <c r="BN2367" s="31">
        <f t="shared" si="7852"/>
        <v>148185.057</v>
      </c>
      <c r="BO2367" s="31">
        <f t="shared" si="7853"/>
        <v>91611.199999999997</v>
      </c>
      <c r="BP2367" s="31">
        <f t="shared" si="7854"/>
        <v>96801.600000000006</v>
      </c>
      <c r="BQ2367" s="31"/>
      <c r="BR2367" s="31"/>
      <c r="BS2367" s="31">
        <f t="shared" si="7855"/>
        <v>148185.057</v>
      </c>
      <c r="BT2367" s="31">
        <f t="shared" si="7856"/>
        <v>91611.199999999997</v>
      </c>
      <c r="BU2367" s="31">
        <f t="shared" si="7857"/>
        <v>96801.600000000006</v>
      </c>
      <c r="BV2367" s="31"/>
      <c r="BW2367" s="31"/>
      <c r="BX2367" s="31">
        <f t="shared" si="7858"/>
        <v>148185.057</v>
      </c>
      <c r="BY2367" s="31">
        <f t="shared" si="7859"/>
        <v>91611.199999999997</v>
      </c>
      <c r="BZ2367" s="31">
        <f t="shared" si="7860"/>
        <v>96801.600000000006</v>
      </c>
      <c r="CA2367" s="31"/>
      <c r="CB2367" s="31"/>
      <c r="CC2367" s="31"/>
      <c r="CD2367" s="31">
        <f t="shared" si="7949"/>
        <v>148185.057</v>
      </c>
      <c r="CE2367" s="31">
        <f t="shared" si="7950"/>
        <v>91611.199999999997</v>
      </c>
      <c r="CF2367" s="31">
        <f t="shared" si="7951"/>
        <v>96801.600000000006</v>
      </c>
      <c r="CG2367" s="31"/>
      <c r="CH2367" s="24"/>
      <c r="CI2367" s="40"/>
    </row>
    <row r="2368" ht="15">
      <c r="A2368" s="16" t="s">
        <v>1356</v>
      </c>
      <c r="B2368" s="17">
        <v>800</v>
      </c>
      <c r="C2368" s="16"/>
      <c r="D2368" s="16"/>
      <c r="E2368" s="39" t="s">
        <v>54</v>
      </c>
      <c r="F2368" s="31">
        <f t="shared" ref="F2368:F2373" si="8034">F2369</f>
        <v>4925.6000000000004</v>
      </c>
      <c r="G2368" s="31">
        <f t="shared" si="7994"/>
        <v>4834.8999999999996</v>
      </c>
      <c r="H2368" s="31">
        <f t="shared" si="7995"/>
        <v>4744.6000000000004</v>
      </c>
      <c r="I2368" s="31">
        <f t="shared" si="7996"/>
        <v>0</v>
      </c>
      <c r="J2368" s="31">
        <f t="shared" si="7997"/>
        <v>0</v>
      </c>
      <c r="K2368" s="31">
        <f t="shared" si="7998"/>
        <v>0</v>
      </c>
      <c r="L2368" s="31">
        <f t="shared" si="7825"/>
        <v>4925.6000000000004</v>
      </c>
      <c r="M2368" s="31">
        <f t="shared" si="7826"/>
        <v>4834.8999999999996</v>
      </c>
      <c r="N2368" s="31">
        <f t="shared" si="7827"/>
        <v>4744.6000000000004</v>
      </c>
      <c r="O2368" s="31">
        <f t="shared" si="7999"/>
        <v>0</v>
      </c>
      <c r="P2368" s="31">
        <f t="shared" si="8000"/>
        <v>0</v>
      </c>
      <c r="Q2368" s="31">
        <f t="shared" si="8001"/>
        <v>0</v>
      </c>
      <c r="R2368" s="31">
        <f t="shared" si="7828"/>
        <v>4925.6000000000004</v>
      </c>
      <c r="S2368" s="31">
        <f t="shared" si="7829"/>
        <v>4834.8999999999996</v>
      </c>
      <c r="T2368" s="31">
        <f t="shared" si="7830"/>
        <v>4744.6000000000004</v>
      </c>
      <c r="U2368" s="31">
        <f t="shared" si="8002"/>
        <v>0</v>
      </c>
      <c r="V2368" s="31">
        <f t="shared" si="8003"/>
        <v>0</v>
      </c>
      <c r="W2368" s="31">
        <f t="shared" si="8004"/>
        <v>0</v>
      </c>
      <c r="X2368" s="31">
        <f t="shared" si="7831"/>
        <v>4925.6000000000004</v>
      </c>
      <c r="Y2368" s="31">
        <f t="shared" si="7832"/>
        <v>4834.8999999999996</v>
      </c>
      <c r="Z2368" s="31">
        <f t="shared" si="7833"/>
        <v>4744.6000000000004</v>
      </c>
      <c r="AA2368" s="31">
        <f t="shared" si="8005"/>
        <v>0</v>
      </c>
      <c r="AB2368" s="31">
        <f t="shared" si="8006"/>
        <v>0</v>
      </c>
      <c r="AC2368" s="31">
        <f t="shared" si="8007"/>
        <v>0</v>
      </c>
      <c r="AD2368" s="31">
        <f t="shared" si="7834"/>
        <v>4925.6000000000004</v>
      </c>
      <c r="AE2368" s="31">
        <f t="shared" si="7835"/>
        <v>4834.8999999999996</v>
      </c>
      <c r="AF2368" s="31">
        <f t="shared" si="7836"/>
        <v>4744.6000000000004</v>
      </c>
      <c r="AG2368" s="31">
        <f t="shared" si="8008"/>
        <v>0</v>
      </c>
      <c r="AH2368" s="31">
        <f t="shared" si="8009"/>
        <v>0</v>
      </c>
      <c r="AI2368" s="31">
        <f t="shared" si="8010"/>
        <v>0</v>
      </c>
      <c r="AJ2368" s="31">
        <f t="shared" si="7837"/>
        <v>4925.6000000000004</v>
      </c>
      <c r="AK2368" s="31">
        <f t="shared" si="7838"/>
        <v>4834.8999999999996</v>
      </c>
      <c r="AL2368" s="31">
        <f t="shared" si="7839"/>
        <v>4744.6000000000004</v>
      </c>
      <c r="AM2368" s="31">
        <f t="shared" si="8011"/>
        <v>0</v>
      </c>
      <c r="AN2368" s="31">
        <f t="shared" si="8012"/>
        <v>0</v>
      </c>
      <c r="AO2368" s="31">
        <f t="shared" si="8013"/>
        <v>0</v>
      </c>
      <c r="AP2368" s="31">
        <f t="shared" si="7840"/>
        <v>4925.6000000000004</v>
      </c>
      <c r="AQ2368" s="31">
        <f t="shared" si="7841"/>
        <v>4834.8999999999996</v>
      </c>
      <c r="AR2368" s="31">
        <f t="shared" si="7842"/>
        <v>4744.6000000000004</v>
      </c>
      <c r="AS2368" s="31">
        <f t="shared" si="8014"/>
        <v>0</v>
      </c>
      <c r="AT2368" s="31">
        <f t="shared" si="8015"/>
        <v>0</v>
      </c>
      <c r="AU2368" s="31">
        <f t="shared" si="8016"/>
        <v>0</v>
      </c>
      <c r="AV2368" s="31">
        <f t="shared" si="7843"/>
        <v>4925.6000000000004</v>
      </c>
      <c r="AW2368" s="31">
        <f t="shared" si="7844"/>
        <v>4834.8999999999996</v>
      </c>
      <c r="AX2368" s="31">
        <f t="shared" si="7845"/>
        <v>4744.6000000000004</v>
      </c>
      <c r="AY2368" s="31">
        <f t="shared" si="8017"/>
        <v>0</v>
      </c>
      <c r="AZ2368" s="31">
        <f t="shared" si="8018"/>
        <v>0</v>
      </c>
      <c r="BA2368" s="31">
        <f t="shared" si="8019"/>
        <v>0</v>
      </c>
      <c r="BB2368" s="31">
        <f t="shared" si="7846"/>
        <v>4925.6000000000004</v>
      </c>
      <c r="BC2368" s="31">
        <f t="shared" si="7847"/>
        <v>4834.8999999999996</v>
      </c>
      <c r="BD2368" s="31">
        <f t="shared" si="7848"/>
        <v>4744.6000000000004</v>
      </c>
      <c r="BE2368" s="31">
        <f t="shared" si="8020"/>
        <v>0</v>
      </c>
      <c r="BF2368" s="31">
        <f t="shared" si="8021"/>
        <v>0</v>
      </c>
      <c r="BG2368" s="31">
        <f t="shared" si="8022"/>
        <v>0</v>
      </c>
      <c r="BH2368" s="31">
        <f t="shared" si="7849"/>
        <v>4925.6000000000004</v>
      </c>
      <c r="BI2368" s="31">
        <f t="shared" si="7850"/>
        <v>4834.8999999999996</v>
      </c>
      <c r="BJ2368" s="31">
        <f t="shared" si="7851"/>
        <v>4744.6000000000004</v>
      </c>
      <c r="BK2368" s="31">
        <f t="shared" ref="BK2368:BK2373" si="8035">BK2369</f>
        <v>0</v>
      </c>
      <c r="BL2368" s="31">
        <f t="shared" si="8024"/>
        <v>0</v>
      </c>
      <c r="BM2368" s="31">
        <f t="shared" si="8025"/>
        <v>0</v>
      </c>
      <c r="BN2368" s="31">
        <f t="shared" si="7852"/>
        <v>4925.6000000000004</v>
      </c>
      <c r="BO2368" s="31">
        <f t="shared" si="7853"/>
        <v>4834.8999999999996</v>
      </c>
      <c r="BP2368" s="31">
        <f t="shared" si="7854"/>
        <v>4744.6000000000004</v>
      </c>
      <c r="BQ2368" s="31">
        <f t="shared" si="8026"/>
        <v>0</v>
      </c>
      <c r="BR2368" s="31">
        <f t="shared" si="8027"/>
        <v>0</v>
      </c>
      <c r="BS2368" s="31">
        <f t="shared" si="7855"/>
        <v>4925.6000000000004</v>
      </c>
      <c r="BT2368" s="31">
        <f t="shared" si="7856"/>
        <v>4834.8999999999996</v>
      </c>
      <c r="BU2368" s="31">
        <f t="shared" si="7857"/>
        <v>4744.6000000000004</v>
      </c>
      <c r="BV2368" s="31">
        <f t="shared" si="8028"/>
        <v>0</v>
      </c>
      <c r="BW2368" s="31">
        <f t="shared" si="8029"/>
        <v>0</v>
      </c>
      <c r="BX2368" s="31">
        <f t="shared" si="7858"/>
        <v>4925.6000000000004</v>
      </c>
      <c r="BY2368" s="31">
        <f t="shared" si="7859"/>
        <v>4834.8999999999996</v>
      </c>
      <c r="BZ2368" s="31">
        <f t="shared" si="7860"/>
        <v>4744.6000000000004</v>
      </c>
      <c r="CA2368" s="31">
        <f t="shared" si="8030"/>
        <v>0</v>
      </c>
      <c r="CB2368" s="31">
        <f t="shared" si="8031"/>
        <v>0</v>
      </c>
      <c r="CC2368" s="31">
        <f t="shared" si="8032"/>
        <v>0</v>
      </c>
      <c r="CD2368" s="31">
        <f t="shared" si="7949"/>
        <v>4925.6000000000004</v>
      </c>
      <c r="CE2368" s="31">
        <f t="shared" si="7950"/>
        <v>4834.8999999999996</v>
      </c>
      <c r="CF2368" s="31">
        <f t="shared" si="7951"/>
        <v>4744.6000000000004</v>
      </c>
      <c r="CG2368" s="31">
        <f t="shared" si="8033"/>
        <v>0</v>
      </c>
      <c r="CH2368" s="24"/>
      <c r="CI2368" s="40"/>
      <c r="CM2368" s="1" t="s">
        <v>29</v>
      </c>
    </row>
    <row r="2369" ht="15">
      <c r="A2369" s="16" t="s">
        <v>1356</v>
      </c>
      <c r="B2369" s="17">
        <v>850</v>
      </c>
      <c r="C2369" s="16"/>
      <c r="D2369" s="16"/>
      <c r="E2369" s="39" t="s">
        <v>79</v>
      </c>
      <c r="F2369" s="31">
        <f t="shared" si="8034"/>
        <v>4925.6000000000004</v>
      </c>
      <c r="G2369" s="31">
        <f t="shared" si="7994"/>
        <v>4834.8999999999996</v>
      </c>
      <c r="H2369" s="31">
        <f t="shared" si="7995"/>
        <v>4744.6000000000004</v>
      </c>
      <c r="I2369" s="31">
        <f t="shared" si="7996"/>
        <v>0</v>
      </c>
      <c r="J2369" s="31">
        <f t="shared" si="7997"/>
        <v>0</v>
      </c>
      <c r="K2369" s="31">
        <f t="shared" si="7998"/>
        <v>0</v>
      </c>
      <c r="L2369" s="31">
        <f t="shared" si="7825"/>
        <v>4925.6000000000004</v>
      </c>
      <c r="M2369" s="31">
        <f t="shared" si="7826"/>
        <v>4834.8999999999996</v>
      </c>
      <c r="N2369" s="31">
        <f t="shared" si="7827"/>
        <v>4744.6000000000004</v>
      </c>
      <c r="O2369" s="31">
        <f t="shared" si="7999"/>
        <v>0</v>
      </c>
      <c r="P2369" s="31">
        <f t="shared" si="8000"/>
        <v>0</v>
      </c>
      <c r="Q2369" s="31">
        <f t="shared" si="8001"/>
        <v>0</v>
      </c>
      <c r="R2369" s="31">
        <f t="shared" si="7828"/>
        <v>4925.6000000000004</v>
      </c>
      <c r="S2369" s="31">
        <f t="shared" si="7829"/>
        <v>4834.8999999999996</v>
      </c>
      <c r="T2369" s="31">
        <f t="shared" si="7830"/>
        <v>4744.6000000000004</v>
      </c>
      <c r="U2369" s="31">
        <f t="shared" si="8002"/>
        <v>0</v>
      </c>
      <c r="V2369" s="31">
        <f t="shared" si="8003"/>
        <v>0</v>
      </c>
      <c r="W2369" s="31">
        <f t="shared" si="8004"/>
        <v>0</v>
      </c>
      <c r="X2369" s="31">
        <f t="shared" si="7831"/>
        <v>4925.6000000000004</v>
      </c>
      <c r="Y2369" s="31">
        <f t="shared" si="7832"/>
        <v>4834.8999999999996</v>
      </c>
      <c r="Z2369" s="31">
        <f t="shared" si="7833"/>
        <v>4744.6000000000004</v>
      </c>
      <c r="AA2369" s="31">
        <f t="shared" si="8005"/>
        <v>0</v>
      </c>
      <c r="AB2369" s="31">
        <f t="shared" si="8006"/>
        <v>0</v>
      </c>
      <c r="AC2369" s="31">
        <f t="shared" si="8007"/>
        <v>0</v>
      </c>
      <c r="AD2369" s="31">
        <f t="shared" si="7834"/>
        <v>4925.6000000000004</v>
      </c>
      <c r="AE2369" s="31">
        <f t="shared" si="7835"/>
        <v>4834.8999999999996</v>
      </c>
      <c r="AF2369" s="31">
        <f t="shared" si="7836"/>
        <v>4744.6000000000004</v>
      </c>
      <c r="AG2369" s="31">
        <f t="shared" si="8008"/>
        <v>0</v>
      </c>
      <c r="AH2369" s="31">
        <f t="shared" si="8009"/>
        <v>0</v>
      </c>
      <c r="AI2369" s="31">
        <f t="shared" si="8010"/>
        <v>0</v>
      </c>
      <c r="AJ2369" s="31">
        <f t="shared" si="7837"/>
        <v>4925.6000000000004</v>
      </c>
      <c r="AK2369" s="31">
        <f t="shared" si="7838"/>
        <v>4834.8999999999996</v>
      </c>
      <c r="AL2369" s="31">
        <f t="shared" si="7839"/>
        <v>4744.6000000000004</v>
      </c>
      <c r="AM2369" s="31">
        <f t="shared" si="8011"/>
        <v>0</v>
      </c>
      <c r="AN2369" s="31">
        <f t="shared" si="8012"/>
        <v>0</v>
      </c>
      <c r="AO2369" s="31">
        <f t="shared" si="8013"/>
        <v>0</v>
      </c>
      <c r="AP2369" s="31">
        <f t="shared" si="7840"/>
        <v>4925.6000000000004</v>
      </c>
      <c r="AQ2369" s="31">
        <f t="shared" si="7841"/>
        <v>4834.8999999999996</v>
      </c>
      <c r="AR2369" s="31">
        <f t="shared" si="7842"/>
        <v>4744.6000000000004</v>
      </c>
      <c r="AS2369" s="31">
        <f t="shared" si="8014"/>
        <v>0</v>
      </c>
      <c r="AT2369" s="31">
        <f t="shared" si="8015"/>
        <v>0</v>
      </c>
      <c r="AU2369" s="31">
        <f t="shared" si="8016"/>
        <v>0</v>
      </c>
      <c r="AV2369" s="31">
        <f t="shared" si="7843"/>
        <v>4925.6000000000004</v>
      </c>
      <c r="AW2369" s="31">
        <f t="shared" si="7844"/>
        <v>4834.8999999999996</v>
      </c>
      <c r="AX2369" s="31">
        <f t="shared" si="7845"/>
        <v>4744.6000000000004</v>
      </c>
      <c r="AY2369" s="31">
        <f t="shared" si="8017"/>
        <v>0</v>
      </c>
      <c r="AZ2369" s="31">
        <f t="shared" si="8018"/>
        <v>0</v>
      </c>
      <c r="BA2369" s="31">
        <f t="shared" si="8019"/>
        <v>0</v>
      </c>
      <c r="BB2369" s="31">
        <f t="shared" si="7846"/>
        <v>4925.6000000000004</v>
      </c>
      <c r="BC2369" s="31">
        <f t="shared" si="7847"/>
        <v>4834.8999999999996</v>
      </c>
      <c r="BD2369" s="31">
        <f t="shared" si="7848"/>
        <v>4744.6000000000004</v>
      </c>
      <c r="BE2369" s="31">
        <f t="shared" si="8020"/>
        <v>0</v>
      </c>
      <c r="BF2369" s="31">
        <f t="shared" si="8021"/>
        <v>0</v>
      </c>
      <c r="BG2369" s="31">
        <f t="shared" si="8022"/>
        <v>0</v>
      </c>
      <c r="BH2369" s="31">
        <f t="shared" si="7849"/>
        <v>4925.6000000000004</v>
      </c>
      <c r="BI2369" s="31">
        <f t="shared" si="7850"/>
        <v>4834.8999999999996</v>
      </c>
      <c r="BJ2369" s="31">
        <f t="shared" si="7851"/>
        <v>4744.6000000000004</v>
      </c>
      <c r="BK2369" s="31">
        <f t="shared" si="8035"/>
        <v>0</v>
      </c>
      <c r="BL2369" s="31">
        <f t="shared" si="8024"/>
        <v>0</v>
      </c>
      <c r="BM2369" s="31">
        <f t="shared" si="8025"/>
        <v>0</v>
      </c>
      <c r="BN2369" s="31">
        <f t="shared" si="7852"/>
        <v>4925.6000000000004</v>
      </c>
      <c r="BO2369" s="31">
        <f t="shared" si="7853"/>
        <v>4834.8999999999996</v>
      </c>
      <c r="BP2369" s="31">
        <f t="shared" si="7854"/>
        <v>4744.6000000000004</v>
      </c>
      <c r="BQ2369" s="31">
        <f t="shared" si="8026"/>
        <v>0</v>
      </c>
      <c r="BR2369" s="31">
        <f t="shared" si="8027"/>
        <v>0</v>
      </c>
      <c r="BS2369" s="31">
        <f t="shared" si="7855"/>
        <v>4925.6000000000004</v>
      </c>
      <c r="BT2369" s="31">
        <f t="shared" si="7856"/>
        <v>4834.8999999999996</v>
      </c>
      <c r="BU2369" s="31">
        <f t="shared" si="7857"/>
        <v>4744.6000000000004</v>
      </c>
      <c r="BV2369" s="31">
        <f t="shared" si="8028"/>
        <v>0</v>
      </c>
      <c r="BW2369" s="31">
        <f t="shared" si="8029"/>
        <v>0</v>
      </c>
      <c r="BX2369" s="31">
        <f t="shared" si="7858"/>
        <v>4925.6000000000004</v>
      </c>
      <c r="BY2369" s="31">
        <f t="shared" si="7859"/>
        <v>4834.8999999999996</v>
      </c>
      <c r="BZ2369" s="31">
        <f t="shared" si="7860"/>
        <v>4744.6000000000004</v>
      </c>
      <c r="CA2369" s="31">
        <f t="shared" si="8030"/>
        <v>0</v>
      </c>
      <c r="CB2369" s="31">
        <f t="shared" si="8031"/>
        <v>0</v>
      </c>
      <c r="CC2369" s="31">
        <f t="shared" si="8032"/>
        <v>0</v>
      </c>
      <c r="CD2369" s="31">
        <f t="shared" si="7949"/>
        <v>4925.6000000000004</v>
      </c>
      <c r="CE2369" s="31">
        <f t="shared" si="7950"/>
        <v>4834.8999999999996</v>
      </c>
      <c r="CF2369" s="31">
        <f t="shared" si="7951"/>
        <v>4744.6000000000004</v>
      </c>
      <c r="CG2369" s="31">
        <f t="shared" si="8033"/>
        <v>0</v>
      </c>
      <c r="CH2369" s="24"/>
      <c r="CI2369" s="40"/>
      <c r="CN2369" s="1" t="s">
        <v>30</v>
      </c>
    </row>
    <row r="2370" ht="15">
      <c r="A2370" s="16" t="s">
        <v>1356</v>
      </c>
      <c r="B2370" s="17">
        <v>850</v>
      </c>
      <c r="C2370" s="16" t="s">
        <v>42</v>
      </c>
      <c r="D2370" s="16" t="s">
        <v>43</v>
      </c>
      <c r="E2370" s="39" t="s">
        <v>44</v>
      </c>
      <c r="F2370" s="31">
        <v>4925.6000000000004</v>
      </c>
      <c r="G2370" s="31">
        <v>4834.8999999999996</v>
      </c>
      <c r="H2370" s="31">
        <v>4744.6000000000004</v>
      </c>
      <c r="I2370" s="31"/>
      <c r="J2370" s="31"/>
      <c r="K2370" s="31"/>
      <c r="L2370" s="31">
        <f t="shared" si="7825"/>
        <v>4925.6000000000004</v>
      </c>
      <c r="M2370" s="31">
        <f t="shared" si="7826"/>
        <v>4834.8999999999996</v>
      </c>
      <c r="N2370" s="31">
        <f t="shared" si="7827"/>
        <v>4744.6000000000004</v>
      </c>
      <c r="O2370" s="31"/>
      <c r="P2370" s="31"/>
      <c r="Q2370" s="31"/>
      <c r="R2370" s="31">
        <f t="shared" si="7828"/>
        <v>4925.6000000000004</v>
      </c>
      <c r="S2370" s="31">
        <f t="shared" si="7829"/>
        <v>4834.8999999999996</v>
      </c>
      <c r="T2370" s="31">
        <f t="shared" si="7830"/>
        <v>4744.6000000000004</v>
      </c>
      <c r="U2370" s="31"/>
      <c r="V2370" s="31"/>
      <c r="W2370" s="31"/>
      <c r="X2370" s="31">
        <f t="shared" si="7831"/>
        <v>4925.6000000000004</v>
      </c>
      <c r="Y2370" s="31">
        <f t="shared" si="7832"/>
        <v>4834.8999999999996</v>
      </c>
      <c r="Z2370" s="31">
        <f t="shared" si="7833"/>
        <v>4744.6000000000004</v>
      </c>
      <c r="AA2370" s="31"/>
      <c r="AB2370" s="31"/>
      <c r="AC2370" s="31"/>
      <c r="AD2370" s="31">
        <f t="shared" si="7834"/>
        <v>4925.6000000000004</v>
      </c>
      <c r="AE2370" s="31">
        <f t="shared" si="7835"/>
        <v>4834.8999999999996</v>
      </c>
      <c r="AF2370" s="31">
        <f t="shared" si="7836"/>
        <v>4744.6000000000004</v>
      </c>
      <c r="AG2370" s="31"/>
      <c r="AH2370" s="31"/>
      <c r="AI2370" s="31"/>
      <c r="AJ2370" s="31">
        <f t="shared" si="7837"/>
        <v>4925.6000000000004</v>
      </c>
      <c r="AK2370" s="31">
        <f t="shared" si="7838"/>
        <v>4834.8999999999996</v>
      </c>
      <c r="AL2370" s="31">
        <f t="shared" si="7839"/>
        <v>4744.6000000000004</v>
      </c>
      <c r="AM2370" s="31"/>
      <c r="AN2370" s="31"/>
      <c r="AO2370" s="31"/>
      <c r="AP2370" s="31">
        <f t="shared" si="7840"/>
        <v>4925.6000000000004</v>
      </c>
      <c r="AQ2370" s="31">
        <f t="shared" si="7841"/>
        <v>4834.8999999999996</v>
      </c>
      <c r="AR2370" s="31">
        <f t="shared" si="7842"/>
        <v>4744.6000000000004</v>
      </c>
      <c r="AS2370" s="31"/>
      <c r="AT2370" s="31"/>
      <c r="AU2370" s="31"/>
      <c r="AV2370" s="31">
        <f t="shared" si="7843"/>
        <v>4925.6000000000004</v>
      </c>
      <c r="AW2370" s="31">
        <f t="shared" si="7844"/>
        <v>4834.8999999999996</v>
      </c>
      <c r="AX2370" s="31">
        <f t="shared" si="7845"/>
        <v>4744.6000000000004</v>
      </c>
      <c r="AY2370" s="31"/>
      <c r="AZ2370" s="31"/>
      <c r="BA2370" s="31"/>
      <c r="BB2370" s="31">
        <f t="shared" si="7846"/>
        <v>4925.6000000000004</v>
      </c>
      <c r="BC2370" s="31">
        <f t="shared" si="7847"/>
        <v>4834.8999999999996</v>
      </c>
      <c r="BD2370" s="31">
        <f t="shared" si="7848"/>
        <v>4744.6000000000004</v>
      </c>
      <c r="BE2370" s="31"/>
      <c r="BF2370" s="31"/>
      <c r="BG2370" s="31"/>
      <c r="BH2370" s="31">
        <f t="shared" si="7849"/>
        <v>4925.6000000000004</v>
      </c>
      <c r="BI2370" s="31">
        <f t="shared" si="7850"/>
        <v>4834.8999999999996</v>
      </c>
      <c r="BJ2370" s="31">
        <f t="shared" si="7851"/>
        <v>4744.6000000000004</v>
      </c>
      <c r="BK2370" s="31"/>
      <c r="BL2370" s="31"/>
      <c r="BM2370" s="31"/>
      <c r="BN2370" s="31">
        <f t="shared" si="7852"/>
        <v>4925.6000000000004</v>
      </c>
      <c r="BO2370" s="31">
        <f t="shared" si="7853"/>
        <v>4834.8999999999996</v>
      </c>
      <c r="BP2370" s="31">
        <f t="shared" si="7854"/>
        <v>4744.6000000000004</v>
      </c>
      <c r="BQ2370" s="31"/>
      <c r="BR2370" s="31"/>
      <c r="BS2370" s="31">
        <f t="shared" si="7855"/>
        <v>4925.6000000000004</v>
      </c>
      <c r="BT2370" s="31">
        <f t="shared" si="7856"/>
        <v>4834.8999999999996</v>
      </c>
      <c r="BU2370" s="31">
        <f t="shared" si="7857"/>
        <v>4744.6000000000004</v>
      </c>
      <c r="BV2370" s="31"/>
      <c r="BW2370" s="31"/>
      <c r="BX2370" s="31">
        <f t="shared" si="7858"/>
        <v>4925.6000000000004</v>
      </c>
      <c r="BY2370" s="31">
        <f t="shared" si="7859"/>
        <v>4834.8999999999996</v>
      </c>
      <c r="BZ2370" s="31">
        <f t="shared" si="7860"/>
        <v>4744.6000000000004</v>
      </c>
      <c r="CA2370" s="31"/>
      <c r="CB2370" s="31"/>
      <c r="CC2370" s="31"/>
      <c r="CD2370" s="31">
        <f t="shared" si="7949"/>
        <v>4925.6000000000004</v>
      </c>
      <c r="CE2370" s="31">
        <f t="shared" si="7950"/>
        <v>4834.8999999999996</v>
      </c>
      <c r="CF2370" s="31">
        <f t="shared" si="7951"/>
        <v>4744.6000000000004</v>
      </c>
      <c r="CG2370" s="31"/>
      <c r="CH2370" s="24"/>
      <c r="CI2370" s="40"/>
    </row>
    <row r="2371" ht="29.850000000000001">
      <c r="A2371" s="16" t="s">
        <v>1358</v>
      </c>
      <c r="B2371" s="17"/>
      <c r="C2371" s="16"/>
      <c r="D2371" s="16"/>
      <c r="E2371" s="39" t="s">
        <v>1359</v>
      </c>
      <c r="F2371" s="31">
        <f t="shared" si="8034"/>
        <v>15347.5</v>
      </c>
      <c r="G2371" s="31">
        <f t="shared" si="7994"/>
        <v>0</v>
      </c>
      <c r="H2371" s="31">
        <f t="shared" si="7995"/>
        <v>0</v>
      </c>
      <c r="I2371" s="31">
        <f t="shared" si="7996"/>
        <v>0</v>
      </c>
      <c r="J2371" s="31">
        <f t="shared" si="7997"/>
        <v>0</v>
      </c>
      <c r="K2371" s="31">
        <f t="shared" si="7998"/>
        <v>0</v>
      </c>
      <c r="L2371" s="31">
        <f t="shared" si="7825"/>
        <v>15347.5</v>
      </c>
      <c r="M2371" s="31">
        <f t="shared" si="7826"/>
        <v>0</v>
      </c>
      <c r="N2371" s="31">
        <f t="shared" si="7827"/>
        <v>0</v>
      </c>
      <c r="O2371" s="31">
        <f t="shared" si="7999"/>
        <v>4332.3140000000003</v>
      </c>
      <c r="P2371" s="31">
        <f t="shared" si="8000"/>
        <v>0</v>
      </c>
      <c r="Q2371" s="31">
        <f t="shared" si="8001"/>
        <v>0</v>
      </c>
      <c r="R2371" s="31">
        <f t="shared" si="7828"/>
        <v>19679.813999999998</v>
      </c>
      <c r="S2371" s="31">
        <f t="shared" si="7829"/>
        <v>0</v>
      </c>
      <c r="T2371" s="31">
        <f t="shared" si="7830"/>
        <v>0</v>
      </c>
      <c r="U2371" s="31">
        <f t="shared" si="8002"/>
        <v>0</v>
      </c>
      <c r="V2371" s="31">
        <f t="shared" si="8003"/>
        <v>0</v>
      </c>
      <c r="W2371" s="31">
        <f t="shared" si="8004"/>
        <v>0</v>
      </c>
      <c r="X2371" s="31">
        <f t="shared" si="7831"/>
        <v>19679.813999999998</v>
      </c>
      <c r="Y2371" s="31">
        <f t="shared" si="7832"/>
        <v>0</v>
      </c>
      <c r="Z2371" s="31">
        <f t="shared" si="7833"/>
        <v>0</v>
      </c>
      <c r="AA2371" s="31">
        <f t="shared" si="8005"/>
        <v>0</v>
      </c>
      <c r="AB2371" s="31">
        <f t="shared" si="8006"/>
        <v>0</v>
      </c>
      <c r="AC2371" s="31">
        <f t="shared" si="8007"/>
        <v>0</v>
      </c>
      <c r="AD2371" s="31">
        <f t="shared" si="7834"/>
        <v>19679.813999999998</v>
      </c>
      <c r="AE2371" s="31">
        <f t="shared" si="7835"/>
        <v>0</v>
      </c>
      <c r="AF2371" s="31">
        <f t="shared" si="7836"/>
        <v>0</v>
      </c>
      <c r="AG2371" s="31">
        <f t="shared" si="8008"/>
        <v>0</v>
      </c>
      <c r="AH2371" s="31">
        <f t="shared" si="8009"/>
        <v>0</v>
      </c>
      <c r="AI2371" s="31">
        <f t="shared" si="8010"/>
        <v>0</v>
      </c>
      <c r="AJ2371" s="31">
        <f t="shared" si="7837"/>
        <v>19679.813999999998</v>
      </c>
      <c r="AK2371" s="31">
        <f t="shared" si="7838"/>
        <v>0</v>
      </c>
      <c r="AL2371" s="31">
        <f t="shared" si="7839"/>
        <v>0</v>
      </c>
      <c r="AM2371" s="31">
        <f t="shared" si="8011"/>
        <v>0</v>
      </c>
      <c r="AN2371" s="31">
        <f t="shared" si="8012"/>
        <v>0</v>
      </c>
      <c r="AO2371" s="31">
        <f t="shared" si="8013"/>
        <v>0</v>
      </c>
      <c r="AP2371" s="31">
        <f t="shared" si="7840"/>
        <v>19679.813999999998</v>
      </c>
      <c r="AQ2371" s="31">
        <f t="shared" si="7841"/>
        <v>0</v>
      </c>
      <c r="AR2371" s="31">
        <f t="shared" si="7842"/>
        <v>0</v>
      </c>
      <c r="AS2371" s="31">
        <f t="shared" si="8014"/>
        <v>0</v>
      </c>
      <c r="AT2371" s="31">
        <f t="shared" si="8015"/>
        <v>0</v>
      </c>
      <c r="AU2371" s="31">
        <f t="shared" si="8016"/>
        <v>0</v>
      </c>
      <c r="AV2371" s="31">
        <f t="shared" si="7843"/>
        <v>19679.813999999998</v>
      </c>
      <c r="AW2371" s="31">
        <f t="shared" si="7844"/>
        <v>0</v>
      </c>
      <c r="AX2371" s="31">
        <f t="shared" si="7845"/>
        <v>0</v>
      </c>
      <c r="AY2371" s="31">
        <f t="shared" si="8017"/>
        <v>0</v>
      </c>
      <c r="AZ2371" s="31">
        <f t="shared" si="8018"/>
        <v>0</v>
      </c>
      <c r="BA2371" s="31">
        <f t="shared" si="8019"/>
        <v>0</v>
      </c>
      <c r="BB2371" s="31">
        <f t="shared" si="7846"/>
        <v>19679.813999999998</v>
      </c>
      <c r="BC2371" s="31">
        <f t="shared" si="7847"/>
        <v>0</v>
      </c>
      <c r="BD2371" s="31">
        <f t="shared" si="7848"/>
        <v>0</v>
      </c>
      <c r="BE2371" s="31">
        <f t="shared" si="8020"/>
        <v>0</v>
      </c>
      <c r="BF2371" s="31">
        <f t="shared" si="8021"/>
        <v>0</v>
      </c>
      <c r="BG2371" s="31">
        <f t="shared" si="8022"/>
        <v>0</v>
      </c>
      <c r="BH2371" s="31">
        <f t="shared" si="7849"/>
        <v>19679.813999999998</v>
      </c>
      <c r="BI2371" s="31">
        <f t="shared" si="7850"/>
        <v>0</v>
      </c>
      <c r="BJ2371" s="31">
        <f t="shared" si="7851"/>
        <v>0</v>
      </c>
      <c r="BK2371" s="31">
        <f t="shared" si="8035"/>
        <v>-4289.1809999999996</v>
      </c>
      <c r="BL2371" s="31">
        <f t="shared" si="8024"/>
        <v>0</v>
      </c>
      <c r="BM2371" s="31">
        <f t="shared" si="8025"/>
        <v>0</v>
      </c>
      <c r="BN2371" s="31">
        <f t="shared" si="7852"/>
        <v>15390.632999999998</v>
      </c>
      <c r="BO2371" s="31">
        <f t="shared" si="7853"/>
        <v>0</v>
      </c>
      <c r="BP2371" s="31">
        <f t="shared" si="7854"/>
        <v>0</v>
      </c>
      <c r="BQ2371" s="31">
        <f t="shared" si="8026"/>
        <v>0</v>
      </c>
      <c r="BR2371" s="31">
        <f t="shared" si="8027"/>
        <v>0</v>
      </c>
      <c r="BS2371" s="31">
        <f t="shared" si="7855"/>
        <v>15390.632999999998</v>
      </c>
      <c r="BT2371" s="31">
        <f t="shared" si="7856"/>
        <v>0</v>
      </c>
      <c r="BU2371" s="31">
        <f t="shared" si="7857"/>
        <v>0</v>
      </c>
      <c r="BV2371" s="31">
        <f t="shared" si="8028"/>
        <v>0</v>
      </c>
      <c r="BW2371" s="31">
        <f t="shared" si="8029"/>
        <v>0</v>
      </c>
      <c r="BX2371" s="31">
        <f t="shared" si="7858"/>
        <v>15390.632999999998</v>
      </c>
      <c r="BY2371" s="31">
        <f t="shared" si="7859"/>
        <v>0</v>
      </c>
      <c r="BZ2371" s="31">
        <f t="shared" si="7860"/>
        <v>0</v>
      </c>
      <c r="CA2371" s="31">
        <f t="shared" si="8030"/>
        <v>0</v>
      </c>
      <c r="CB2371" s="31">
        <f t="shared" si="8031"/>
        <v>0</v>
      </c>
      <c r="CC2371" s="31">
        <f t="shared" si="8032"/>
        <v>0</v>
      </c>
      <c r="CD2371" s="31">
        <f t="shared" si="7949"/>
        <v>15390.632999999998</v>
      </c>
      <c r="CE2371" s="31">
        <f t="shared" si="7950"/>
        <v>0</v>
      </c>
      <c r="CF2371" s="31">
        <f t="shared" si="7951"/>
        <v>0</v>
      </c>
      <c r="CG2371" s="31">
        <f t="shared" si="8033"/>
        <v>0</v>
      </c>
      <c r="CH2371" s="24"/>
      <c r="CI2371" s="40"/>
      <c r="CL2371" s="1" t="s">
        <v>1346</v>
      </c>
      <c r="CO2371" s="1" t="s">
        <v>31</v>
      </c>
    </row>
    <row r="2372" ht="29.850000000000001">
      <c r="A2372" s="16" t="s">
        <v>1358</v>
      </c>
      <c r="B2372" s="17">
        <v>200</v>
      </c>
      <c r="C2372" s="16"/>
      <c r="D2372" s="16"/>
      <c r="E2372" s="39" t="s">
        <v>40</v>
      </c>
      <c r="F2372" s="31">
        <f t="shared" si="8034"/>
        <v>15347.5</v>
      </c>
      <c r="G2372" s="31">
        <f t="shared" si="7994"/>
        <v>0</v>
      </c>
      <c r="H2372" s="31">
        <f t="shared" si="7995"/>
        <v>0</v>
      </c>
      <c r="I2372" s="31">
        <f t="shared" si="7996"/>
        <v>0</v>
      </c>
      <c r="J2372" s="31">
        <f t="shared" si="7997"/>
        <v>0</v>
      </c>
      <c r="K2372" s="31">
        <f t="shared" si="7998"/>
        <v>0</v>
      </c>
      <c r="L2372" s="31">
        <f t="shared" si="7825"/>
        <v>15347.5</v>
      </c>
      <c r="M2372" s="31">
        <f t="shared" si="7826"/>
        <v>0</v>
      </c>
      <c r="N2372" s="31">
        <f t="shared" si="7827"/>
        <v>0</v>
      </c>
      <c r="O2372" s="31">
        <f t="shared" si="7999"/>
        <v>4332.3140000000003</v>
      </c>
      <c r="P2372" s="31">
        <f t="shared" si="8000"/>
        <v>0</v>
      </c>
      <c r="Q2372" s="31">
        <f t="shared" si="8001"/>
        <v>0</v>
      </c>
      <c r="R2372" s="31">
        <f t="shared" si="7828"/>
        <v>19679.813999999998</v>
      </c>
      <c r="S2372" s="31">
        <f t="shared" si="7829"/>
        <v>0</v>
      </c>
      <c r="T2372" s="31">
        <f t="shared" si="7830"/>
        <v>0</v>
      </c>
      <c r="U2372" s="31">
        <f t="shared" si="8002"/>
        <v>0</v>
      </c>
      <c r="V2372" s="31">
        <f t="shared" si="8003"/>
        <v>0</v>
      </c>
      <c r="W2372" s="31">
        <f t="shared" si="8004"/>
        <v>0</v>
      </c>
      <c r="X2372" s="31">
        <f t="shared" si="7831"/>
        <v>19679.813999999998</v>
      </c>
      <c r="Y2372" s="31">
        <f t="shared" si="7832"/>
        <v>0</v>
      </c>
      <c r="Z2372" s="31">
        <f t="shared" si="7833"/>
        <v>0</v>
      </c>
      <c r="AA2372" s="31">
        <f t="shared" si="8005"/>
        <v>0</v>
      </c>
      <c r="AB2372" s="31">
        <f t="shared" si="8006"/>
        <v>0</v>
      </c>
      <c r="AC2372" s="31">
        <f t="shared" si="8007"/>
        <v>0</v>
      </c>
      <c r="AD2372" s="31">
        <f t="shared" si="7834"/>
        <v>19679.813999999998</v>
      </c>
      <c r="AE2372" s="31">
        <f t="shared" si="7835"/>
        <v>0</v>
      </c>
      <c r="AF2372" s="31">
        <f t="shared" si="7836"/>
        <v>0</v>
      </c>
      <c r="AG2372" s="31">
        <f t="shared" si="8008"/>
        <v>0</v>
      </c>
      <c r="AH2372" s="31">
        <f t="shared" si="8009"/>
        <v>0</v>
      </c>
      <c r="AI2372" s="31">
        <f t="shared" si="8010"/>
        <v>0</v>
      </c>
      <c r="AJ2372" s="31">
        <f t="shared" si="7837"/>
        <v>19679.813999999998</v>
      </c>
      <c r="AK2372" s="31">
        <f t="shared" si="7838"/>
        <v>0</v>
      </c>
      <c r="AL2372" s="31">
        <f t="shared" si="7839"/>
        <v>0</v>
      </c>
      <c r="AM2372" s="31">
        <f t="shared" si="8011"/>
        <v>0</v>
      </c>
      <c r="AN2372" s="31">
        <f t="shared" si="8012"/>
        <v>0</v>
      </c>
      <c r="AO2372" s="31">
        <f t="shared" si="8013"/>
        <v>0</v>
      </c>
      <c r="AP2372" s="31">
        <f t="shared" si="7840"/>
        <v>19679.813999999998</v>
      </c>
      <c r="AQ2372" s="31">
        <f t="shared" si="7841"/>
        <v>0</v>
      </c>
      <c r="AR2372" s="31">
        <f t="shared" si="7842"/>
        <v>0</v>
      </c>
      <c r="AS2372" s="31">
        <f t="shared" si="8014"/>
        <v>0</v>
      </c>
      <c r="AT2372" s="31">
        <f t="shared" si="8015"/>
        <v>0</v>
      </c>
      <c r="AU2372" s="31">
        <f t="shared" si="8016"/>
        <v>0</v>
      </c>
      <c r="AV2372" s="31">
        <f t="shared" si="7843"/>
        <v>19679.813999999998</v>
      </c>
      <c r="AW2372" s="31">
        <f t="shared" si="7844"/>
        <v>0</v>
      </c>
      <c r="AX2372" s="31">
        <f t="shared" si="7845"/>
        <v>0</v>
      </c>
      <c r="AY2372" s="31">
        <f t="shared" si="8017"/>
        <v>0</v>
      </c>
      <c r="AZ2372" s="31">
        <f t="shared" si="8018"/>
        <v>0</v>
      </c>
      <c r="BA2372" s="31">
        <f t="shared" si="8019"/>
        <v>0</v>
      </c>
      <c r="BB2372" s="31">
        <f t="shared" si="7846"/>
        <v>19679.813999999998</v>
      </c>
      <c r="BC2372" s="31">
        <f t="shared" si="7847"/>
        <v>0</v>
      </c>
      <c r="BD2372" s="31">
        <f t="shared" si="7848"/>
        <v>0</v>
      </c>
      <c r="BE2372" s="31">
        <f t="shared" si="8020"/>
        <v>0</v>
      </c>
      <c r="BF2372" s="31">
        <f t="shared" si="8021"/>
        <v>0</v>
      </c>
      <c r="BG2372" s="31">
        <f t="shared" si="8022"/>
        <v>0</v>
      </c>
      <c r="BH2372" s="31">
        <f t="shared" si="7849"/>
        <v>19679.813999999998</v>
      </c>
      <c r="BI2372" s="31">
        <f t="shared" si="7850"/>
        <v>0</v>
      </c>
      <c r="BJ2372" s="31">
        <f t="shared" si="7851"/>
        <v>0</v>
      </c>
      <c r="BK2372" s="31">
        <f t="shared" si="8035"/>
        <v>-4289.1809999999996</v>
      </c>
      <c r="BL2372" s="31">
        <f t="shared" si="8024"/>
        <v>0</v>
      </c>
      <c r="BM2372" s="31">
        <f t="shared" si="8025"/>
        <v>0</v>
      </c>
      <c r="BN2372" s="31">
        <f t="shared" si="7852"/>
        <v>15390.632999999998</v>
      </c>
      <c r="BO2372" s="31">
        <f t="shared" si="7853"/>
        <v>0</v>
      </c>
      <c r="BP2372" s="31">
        <f t="shared" si="7854"/>
        <v>0</v>
      </c>
      <c r="BQ2372" s="31">
        <f t="shared" si="8026"/>
        <v>0</v>
      </c>
      <c r="BR2372" s="31">
        <f t="shared" si="8027"/>
        <v>0</v>
      </c>
      <c r="BS2372" s="31">
        <f t="shared" si="7855"/>
        <v>15390.632999999998</v>
      </c>
      <c r="BT2372" s="31">
        <f t="shared" si="7856"/>
        <v>0</v>
      </c>
      <c r="BU2372" s="31">
        <f t="shared" si="7857"/>
        <v>0</v>
      </c>
      <c r="BV2372" s="31">
        <f t="shared" si="8028"/>
        <v>0</v>
      </c>
      <c r="BW2372" s="31">
        <f t="shared" si="8029"/>
        <v>0</v>
      </c>
      <c r="BX2372" s="31">
        <f t="shared" si="7858"/>
        <v>15390.632999999998</v>
      </c>
      <c r="BY2372" s="31">
        <f t="shared" si="7859"/>
        <v>0</v>
      </c>
      <c r="BZ2372" s="31">
        <f t="shared" si="7860"/>
        <v>0</v>
      </c>
      <c r="CA2372" s="31">
        <f t="shared" si="8030"/>
        <v>0</v>
      </c>
      <c r="CB2372" s="31">
        <f t="shared" si="8031"/>
        <v>0</v>
      </c>
      <c r="CC2372" s="31">
        <f t="shared" si="8032"/>
        <v>0</v>
      </c>
      <c r="CD2372" s="31">
        <f t="shared" si="7949"/>
        <v>15390.632999999998</v>
      </c>
      <c r="CE2372" s="31">
        <f t="shared" si="7950"/>
        <v>0</v>
      </c>
      <c r="CF2372" s="31">
        <f t="shared" si="7951"/>
        <v>0</v>
      </c>
      <c r="CG2372" s="31">
        <f t="shared" si="8033"/>
        <v>0</v>
      </c>
      <c r="CH2372" s="24"/>
      <c r="CI2372" s="40"/>
      <c r="CM2372" s="1" t="s">
        <v>29</v>
      </c>
    </row>
    <row r="2373" ht="43.75">
      <c r="A2373" s="16" t="s">
        <v>1358</v>
      </c>
      <c r="B2373" s="17">
        <v>240</v>
      </c>
      <c r="C2373" s="16"/>
      <c r="D2373" s="16"/>
      <c r="E2373" s="39" t="s">
        <v>41</v>
      </c>
      <c r="F2373" s="31">
        <f t="shared" si="8034"/>
        <v>15347.5</v>
      </c>
      <c r="G2373" s="31">
        <f t="shared" si="7994"/>
        <v>0</v>
      </c>
      <c r="H2373" s="31">
        <f t="shared" si="7995"/>
        <v>0</v>
      </c>
      <c r="I2373" s="31">
        <f t="shared" si="7996"/>
        <v>0</v>
      </c>
      <c r="J2373" s="31">
        <f t="shared" si="7997"/>
        <v>0</v>
      </c>
      <c r="K2373" s="31">
        <f t="shared" si="7998"/>
        <v>0</v>
      </c>
      <c r="L2373" s="31">
        <f t="shared" si="7825"/>
        <v>15347.5</v>
      </c>
      <c r="M2373" s="31">
        <f t="shared" si="7826"/>
        <v>0</v>
      </c>
      <c r="N2373" s="31">
        <f t="shared" si="7827"/>
        <v>0</v>
      </c>
      <c r="O2373" s="31">
        <f t="shared" si="7999"/>
        <v>4332.3140000000003</v>
      </c>
      <c r="P2373" s="31">
        <f t="shared" si="8000"/>
        <v>0</v>
      </c>
      <c r="Q2373" s="31">
        <f t="shared" si="8001"/>
        <v>0</v>
      </c>
      <c r="R2373" s="31">
        <f t="shared" si="7828"/>
        <v>19679.813999999998</v>
      </c>
      <c r="S2373" s="31">
        <f t="shared" si="7829"/>
        <v>0</v>
      </c>
      <c r="T2373" s="31">
        <f t="shared" si="7830"/>
        <v>0</v>
      </c>
      <c r="U2373" s="31">
        <f t="shared" si="8002"/>
        <v>0</v>
      </c>
      <c r="V2373" s="31">
        <f t="shared" si="8003"/>
        <v>0</v>
      </c>
      <c r="W2373" s="31">
        <f t="shared" si="8004"/>
        <v>0</v>
      </c>
      <c r="X2373" s="31">
        <f t="shared" si="7831"/>
        <v>19679.813999999998</v>
      </c>
      <c r="Y2373" s="31">
        <f t="shared" si="7832"/>
        <v>0</v>
      </c>
      <c r="Z2373" s="31">
        <f t="shared" si="7833"/>
        <v>0</v>
      </c>
      <c r="AA2373" s="31">
        <f t="shared" si="8005"/>
        <v>0</v>
      </c>
      <c r="AB2373" s="31">
        <f t="shared" si="8006"/>
        <v>0</v>
      </c>
      <c r="AC2373" s="31">
        <f t="shared" si="8007"/>
        <v>0</v>
      </c>
      <c r="AD2373" s="31">
        <f t="shared" si="7834"/>
        <v>19679.813999999998</v>
      </c>
      <c r="AE2373" s="31">
        <f t="shared" si="7835"/>
        <v>0</v>
      </c>
      <c r="AF2373" s="31">
        <f t="shared" si="7836"/>
        <v>0</v>
      </c>
      <c r="AG2373" s="31">
        <f t="shared" si="8008"/>
        <v>0</v>
      </c>
      <c r="AH2373" s="31">
        <f t="shared" si="8009"/>
        <v>0</v>
      </c>
      <c r="AI2373" s="31">
        <f t="shared" si="8010"/>
        <v>0</v>
      </c>
      <c r="AJ2373" s="31">
        <f t="shared" si="7837"/>
        <v>19679.813999999998</v>
      </c>
      <c r="AK2373" s="31">
        <f t="shared" si="7838"/>
        <v>0</v>
      </c>
      <c r="AL2373" s="31">
        <f t="shared" si="7839"/>
        <v>0</v>
      </c>
      <c r="AM2373" s="31">
        <f t="shared" si="8011"/>
        <v>0</v>
      </c>
      <c r="AN2373" s="31">
        <f t="shared" si="8012"/>
        <v>0</v>
      </c>
      <c r="AO2373" s="31">
        <f t="shared" si="8013"/>
        <v>0</v>
      </c>
      <c r="AP2373" s="31">
        <f t="shared" si="7840"/>
        <v>19679.813999999998</v>
      </c>
      <c r="AQ2373" s="31">
        <f t="shared" si="7841"/>
        <v>0</v>
      </c>
      <c r="AR2373" s="31">
        <f t="shared" si="7842"/>
        <v>0</v>
      </c>
      <c r="AS2373" s="31">
        <f t="shared" si="8014"/>
        <v>0</v>
      </c>
      <c r="AT2373" s="31">
        <f t="shared" si="8015"/>
        <v>0</v>
      </c>
      <c r="AU2373" s="31">
        <f t="shared" si="8016"/>
        <v>0</v>
      </c>
      <c r="AV2373" s="31">
        <f t="shared" si="7843"/>
        <v>19679.813999999998</v>
      </c>
      <c r="AW2373" s="31">
        <f t="shared" si="7844"/>
        <v>0</v>
      </c>
      <c r="AX2373" s="31">
        <f t="shared" si="7845"/>
        <v>0</v>
      </c>
      <c r="AY2373" s="31">
        <f t="shared" si="8017"/>
        <v>0</v>
      </c>
      <c r="AZ2373" s="31">
        <f t="shared" si="8018"/>
        <v>0</v>
      </c>
      <c r="BA2373" s="31">
        <f t="shared" si="8019"/>
        <v>0</v>
      </c>
      <c r="BB2373" s="31">
        <f t="shared" si="7846"/>
        <v>19679.813999999998</v>
      </c>
      <c r="BC2373" s="31">
        <f t="shared" si="7847"/>
        <v>0</v>
      </c>
      <c r="BD2373" s="31">
        <f t="shared" si="7848"/>
        <v>0</v>
      </c>
      <c r="BE2373" s="31">
        <f t="shared" si="8020"/>
        <v>0</v>
      </c>
      <c r="BF2373" s="31">
        <f t="shared" si="8021"/>
        <v>0</v>
      </c>
      <c r="BG2373" s="31">
        <f t="shared" si="8022"/>
        <v>0</v>
      </c>
      <c r="BH2373" s="31">
        <f t="shared" si="7849"/>
        <v>19679.813999999998</v>
      </c>
      <c r="BI2373" s="31">
        <f t="shared" si="7850"/>
        <v>0</v>
      </c>
      <c r="BJ2373" s="31">
        <f t="shared" si="7851"/>
        <v>0</v>
      </c>
      <c r="BK2373" s="31">
        <f t="shared" si="8035"/>
        <v>-4289.1809999999996</v>
      </c>
      <c r="BL2373" s="31">
        <f t="shared" si="8024"/>
        <v>0</v>
      </c>
      <c r="BM2373" s="31">
        <f t="shared" si="8025"/>
        <v>0</v>
      </c>
      <c r="BN2373" s="31">
        <f t="shared" si="7852"/>
        <v>15390.632999999998</v>
      </c>
      <c r="BO2373" s="31">
        <f t="shared" si="7853"/>
        <v>0</v>
      </c>
      <c r="BP2373" s="31">
        <f t="shared" si="7854"/>
        <v>0</v>
      </c>
      <c r="BQ2373" s="31">
        <f t="shared" si="8026"/>
        <v>0</v>
      </c>
      <c r="BR2373" s="31">
        <f t="shared" si="8027"/>
        <v>0</v>
      </c>
      <c r="BS2373" s="31">
        <f t="shared" si="7855"/>
        <v>15390.632999999998</v>
      </c>
      <c r="BT2373" s="31">
        <f t="shared" si="7856"/>
        <v>0</v>
      </c>
      <c r="BU2373" s="31">
        <f t="shared" si="7857"/>
        <v>0</v>
      </c>
      <c r="BV2373" s="31">
        <f t="shared" si="8028"/>
        <v>0</v>
      </c>
      <c r="BW2373" s="31">
        <f t="shared" si="8029"/>
        <v>0</v>
      </c>
      <c r="BX2373" s="31">
        <f t="shared" si="7858"/>
        <v>15390.632999999998</v>
      </c>
      <c r="BY2373" s="31">
        <f t="shared" si="7859"/>
        <v>0</v>
      </c>
      <c r="BZ2373" s="31">
        <f t="shared" si="7860"/>
        <v>0</v>
      </c>
      <c r="CA2373" s="31">
        <f t="shared" si="8030"/>
        <v>0</v>
      </c>
      <c r="CB2373" s="31">
        <f t="shared" si="8031"/>
        <v>0</v>
      </c>
      <c r="CC2373" s="31">
        <f t="shared" si="8032"/>
        <v>0</v>
      </c>
      <c r="CD2373" s="31">
        <f t="shared" si="7949"/>
        <v>15390.632999999998</v>
      </c>
      <c r="CE2373" s="31">
        <f t="shared" si="7950"/>
        <v>0</v>
      </c>
      <c r="CF2373" s="31">
        <f t="shared" si="7951"/>
        <v>0</v>
      </c>
      <c r="CG2373" s="31">
        <f t="shared" si="8033"/>
        <v>0</v>
      </c>
      <c r="CH2373" s="24"/>
      <c r="CI2373" s="40"/>
      <c r="CN2373" s="1" t="s">
        <v>30</v>
      </c>
    </row>
    <row r="2374" ht="15">
      <c r="A2374" s="16" t="s">
        <v>1358</v>
      </c>
      <c r="B2374" s="17">
        <v>240</v>
      </c>
      <c r="C2374" s="16" t="s">
        <v>42</v>
      </c>
      <c r="D2374" s="16" t="s">
        <v>43</v>
      </c>
      <c r="E2374" s="39" t="s">
        <v>44</v>
      </c>
      <c r="F2374" s="31">
        <f>15347.4+0.1</f>
        <v>15347.5</v>
      </c>
      <c r="G2374" s="31"/>
      <c r="H2374" s="31"/>
      <c r="I2374" s="31"/>
      <c r="J2374" s="31"/>
      <c r="K2374" s="31"/>
      <c r="L2374" s="31">
        <f t="shared" si="7825"/>
        <v>15347.5</v>
      </c>
      <c r="M2374" s="31">
        <f t="shared" si="7826"/>
        <v>0</v>
      </c>
      <c r="N2374" s="31">
        <f t="shared" si="7827"/>
        <v>0</v>
      </c>
      <c r="O2374" s="31">
        <v>4332.3140000000003</v>
      </c>
      <c r="P2374" s="31"/>
      <c r="Q2374" s="31"/>
      <c r="R2374" s="31">
        <f t="shared" si="7828"/>
        <v>19679.813999999998</v>
      </c>
      <c r="S2374" s="31">
        <f t="shared" si="7829"/>
        <v>0</v>
      </c>
      <c r="T2374" s="31">
        <f t="shared" si="7830"/>
        <v>0</v>
      </c>
      <c r="U2374" s="31"/>
      <c r="V2374" s="31"/>
      <c r="W2374" s="31"/>
      <c r="X2374" s="31">
        <f t="shared" si="7831"/>
        <v>19679.813999999998</v>
      </c>
      <c r="Y2374" s="31">
        <f t="shared" si="7832"/>
        <v>0</v>
      </c>
      <c r="Z2374" s="31">
        <f t="shared" si="7833"/>
        <v>0</v>
      </c>
      <c r="AA2374" s="31"/>
      <c r="AB2374" s="31"/>
      <c r="AC2374" s="31"/>
      <c r="AD2374" s="31">
        <f t="shared" si="7834"/>
        <v>19679.813999999998</v>
      </c>
      <c r="AE2374" s="31">
        <f t="shared" si="7835"/>
        <v>0</v>
      </c>
      <c r="AF2374" s="31">
        <f t="shared" si="7836"/>
        <v>0</v>
      </c>
      <c r="AG2374" s="31"/>
      <c r="AH2374" s="31"/>
      <c r="AI2374" s="31"/>
      <c r="AJ2374" s="31">
        <f t="shared" si="7837"/>
        <v>19679.813999999998</v>
      </c>
      <c r="AK2374" s="31">
        <f t="shared" si="7838"/>
        <v>0</v>
      </c>
      <c r="AL2374" s="31">
        <f t="shared" si="7839"/>
        <v>0</v>
      </c>
      <c r="AM2374" s="31"/>
      <c r="AN2374" s="31"/>
      <c r="AO2374" s="31"/>
      <c r="AP2374" s="31">
        <f t="shared" si="7840"/>
        <v>19679.813999999998</v>
      </c>
      <c r="AQ2374" s="31">
        <f t="shared" si="7841"/>
        <v>0</v>
      </c>
      <c r="AR2374" s="31">
        <f t="shared" si="7842"/>
        <v>0</v>
      </c>
      <c r="AS2374" s="31"/>
      <c r="AT2374" s="31"/>
      <c r="AU2374" s="31"/>
      <c r="AV2374" s="31">
        <f t="shared" si="7843"/>
        <v>19679.813999999998</v>
      </c>
      <c r="AW2374" s="31">
        <f t="shared" si="7844"/>
        <v>0</v>
      </c>
      <c r="AX2374" s="31">
        <f t="shared" si="7845"/>
        <v>0</v>
      </c>
      <c r="AY2374" s="31"/>
      <c r="AZ2374" s="31"/>
      <c r="BA2374" s="31"/>
      <c r="BB2374" s="31">
        <f t="shared" si="7846"/>
        <v>19679.813999999998</v>
      </c>
      <c r="BC2374" s="31">
        <f t="shared" si="7847"/>
        <v>0</v>
      </c>
      <c r="BD2374" s="31">
        <f t="shared" si="7848"/>
        <v>0</v>
      </c>
      <c r="BE2374" s="31"/>
      <c r="BF2374" s="31"/>
      <c r="BG2374" s="31"/>
      <c r="BH2374" s="31">
        <f t="shared" si="7849"/>
        <v>19679.813999999998</v>
      </c>
      <c r="BI2374" s="31">
        <f t="shared" si="7850"/>
        <v>0</v>
      </c>
      <c r="BJ2374" s="31">
        <f t="shared" si="7851"/>
        <v>0</v>
      </c>
      <c r="BK2374" s="31">
        <v>-4289.1809999999996</v>
      </c>
      <c r="BL2374" s="31"/>
      <c r="BM2374" s="31"/>
      <c r="BN2374" s="31">
        <f t="shared" si="7852"/>
        <v>15390.632999999998</v>
      </c>
      <c r="BO2374" s="31">
        <f t="shared" si="7853"/>
        <v>0</v>
      </c>
      <c r="BP2374" s="31">
        <f t="shared" si="7854"/>
        <v>0</v>
      </c>
      <c r="BQ2374" s="31"/>
      <c r="BR2374" s="31"/>
      <c r="BS2374" s="31">
        <f t="shared" si="7855"/>
        <v>15390.632999999998</v>
      </c>
      <c r="BT2374" s="31">
        <f t="shared" si="7856"/>
        <v>0</v>
      </c>
      <c r="BU2374" s="31">
        <f t="shared" si="7857"/>
        <v>0</v>
      </c>
      <c r="BV2374" s="31"/>
      <c r="BW2374" s="31"/>
      <c r="BX2374" s="31">
        <f t="shared" si="7858"/>
        <v>15390.632999999998</v>
      </c>
      <c r="BY2374" s="31">
        <f t="shared" si="7859"/>
        <v>0</v>
      </c>
      <c r="BZ2374" s="31">
        <f t="shared" si="7860"/>
        <v>0</v>
      </c>
      <c r="CA2374" s="31"/>
      <c r="CB2374" s="31"/>
      <c r="CC2374" s="31"/>
      <c r="CD2374" s="31">
        <f t="shared" si="7949"/>
        <v>15390.632999999998</v>
      </c>
      <c r="CE2374" s="31">
        <f t="shared" si="7950"/>
        <v>0</v>
      </c>
      <c r="CF2374" s="31">
        <f t="shared" si="7951"/>
        <v>0</v>
      </c>
      <c r="CG2374" s="31"/>
      <c r="CH2374" s="24"/>
      <c r="CI2374" s="40"/>
    </row>
    <row r="2375" s="33" customFormat="1" ht="15">
      <c r="A2375" s="34" t="s">
        <v>1360</v>
      </c>
      <c r="B2375" s="35"/>
      <c r="C2375" s="34"/>
      <c r="D2375" s="34"/>
      <c r="E2375" s="36" t="s">
        <v>1361</v>
      </c>
      <c r="F2375" s="37">
        <f>F2376+F2380</f>
        <v>16715.299999999999</v>
      </c>
      <c r="G2375" s="37">
        <f>G2376+G2380</f>
        <v>17279.299999999999</v>
      </c>
      <c r="H2375" s="37">
        <f>H2376+H2380</f>
        <v>17279.299999999999</v>
      </c>
      <c r="I2375" s="37">
        <f>I2376+I2380</f>
        <v>0</v>
      </c>
      <c r="J2375" s="37">
        <f>J2376+J2380</f>
        <v>0</v>
      </c>
      <c r="K2375" s="37">
        <f>K2376+K2380</f>
        <v>0</v>
      </c>
      <c r="L2375" s="37">
        <f t="shared" si="7825"/>
        <v>16715.299999999999</v>
      </c>
      <c r="M2375" s="37">
        <f t="shared" si="7826"/>
        <v>17279.299999999999</v>
      </c>
      <c r="N2375" s="37">
        <f t="shared" si="7827"/>
        <v>17279.299999999999</v>
      </c>
      <c r="O2375" s="37">
        <f>O2376+O2380</f>
        <v>0</v>
      </c>
      <c r="P2375" s="37">
        <f>P2376+P2380</f>
        <v>0</v>
      </c>
      <c r="Q2375" s="37">
        <f>Q2376+Q2380</f>
        <v>0</v>
      </c>
      <c r="R2375" s="37">
        <f t="shared" si="7828"/>
        <v>16715.299999999999</v>
      </c>
      <c r="S2375" s="37">
        <f t="shared" si="7829"/>
        <v>17279.299999999999</v>
      </c>
      <c r="T2375" s="37">
        <f t="shared" si="7830"/>
        <v>17279.299999999999</v>
      </c>
      <c r="U2375" s="37">
        <f>U2376+U2380</f>
        <v>0</v>
      </c>
      <c r="V2375" s="37">
        <f>V2376+V2380</f>
        <v>0</v>
      </c>
      <c r="W2375" s="37">
        <f>W2376+W2380</f>
        <v>0</v>
      </c>
      <c r="X2375" s="37">
        <f t="shared" si="7831"/>
        <v>16715.299999999999</v>
      </c>
      <c r="Y2375" s="37">
        <f t="shared" si="7832"/>
        <v>17279.299999999999</v>
      </c>
      <c r="Z2375" s="37">
        <f t="shared" si="7833"/>
        <v>17279.299999999999</v>
      </c>
      <c r="AA2375" s="37">
        <f>AA2376+AA2380</f>
        <v>0</v>
      </c>
      <c r="AB2375" s="37">
        <f>AB2376+AB2380</f>
        <v>0</v>
      </c>
      <c r="AC2375" s="37">
        <f>AC2376+AC2380</f>
        <v>0</v>
      </c>
      <c r="AD2375" s="37">
        <f t="shared" si="7834"/>
        <v>16715.299999999999</v>
      </c>
      <c r="AE2375" s="37">
        <f t="shared" si="7835"/>
        <v>17279.299999999999</v>
      </c>
      <c r="AF2375" s="37">
        <f t="shared" si="7836"/>
        <v>17279.299999999999</v>
      </c>
      <c r="AG2375" s="37">
        <f>AG2376+AG2380</f>
        <v>0</v>
      </c>
      <c r="AH2375" s="37">
        <f>AH2376+AH2380</f>
        <v>0</v>
      </c>
      <c r="AI2375" s="37">
        <f>AI2376+AI2380</f>
        <v>0</v>
      </c>
      <c r="AJ2375" s="37">
        <f t="shared" si="7837"/>
        <v>16715.299999999999</v>
      </c>
      <c r="AK2375" s="37">
        <f t="shared" si="7838"/>
        <v>17279.299999999999</v>
      </c>
      <c r="AL2375" s="37">
        <f t="shared" si="7839"/>
        <v>17279.299999999999</v>
      </c>
      <c r="AM2375" s="37">
        <f>AM2376+AM2380</f>
        <v>0</v>
      </c>
      <c r="AN2375" s="37">
        <f>AN2376+AN2380</f>
        <v>0</v>
      </c>
      <c r="AO2375" s="37">
        <f>AO2376+AO2380</f>
        <v>0</v>
      </c>
      <c r="AP2375" s="37">
        <f t="shared" si="7840"/>
        <v>16715.299999999999</v>
      </c>
      <c r="AQ2375" s="37">
        <f t="shared" si="7841"/>
        <v>17279.299999999999</v>
      </c>
      <c r="AR2375" s="37">
        <f t="shared" si="7842"/>
        <v>17279.299999999999</v>
      </c>
      <c r="AS2375" s="37">
        <f>AS2376+AS2380</f>
        <v>0</v>
      </c>
      <c r="AT2375" s="37">
        <f>AT2376+AT2380</f>
        <v>0</v>
      </c>
      <c r="AU2375" s="37">
        <f>AU2376+AU2380</f>
        <v>0</v>
      </c>
      <c r="AV2375" s="37">
        <f t="shared" si="7843"/>
        <v>16715.299999999999</v>
      </c>
      <c r="AW2375" s="37">
        <f t="shared" si="7844"/>
        <v>17279.299999999999</v>
      </c>
      <c r="AX2375" s="37">
        <f t="shared" si="7845"/>
        <v>17279.299999999999</v>
      </c>
      <c r="AY2375" s="37">
        <f>AY2376+AY2380</f>
        <v>0</v>
      </c>
      <c r="AZ2375" s="37">
        <f>AZ2376+AZ2380</f>
        <v>0</v>
      </c>
      <c r="BA2375" s="37">
        <f>BA2376+BA2380</f>
        <v>0</v>
      </c>
      <c r="BB2375" s="37">
        <f t="shared" si="7846"/>
        <v>16715.299999999999</v>
      </c>
      <c r="BC2375" s="37">
        <f t="shared" si="7847"/>
        <v>17279.299999999999</v>
      </c>
      <c r="BD2375" s="37">
        <f t="shared" si="7848"/>
        <v>17279.299999999999</v>
      </c>
      <c r="BE2375" s="37">
        <f>BE2376+BE2380</f>
        <v>0</v>
      </c>
      <c r="BF2375" s="37">
        <f>BF2376+BF2380</f>
        <v>0</v>
      </c>
      <c r="BG2375" s="37">
        <f>BG2376+BG2380</f>
        <v>0</v>
      </c>
      <c r="BH2375" s="37">
        <f t="shared" si="7849"/>
        <v>16715.299999999999</v>
      </c>
      <c r="BI2375" s="37">
        <f t="shared" si="7850"/>
        <v>17279.299999999999</v>
      </c>
      <c r="BJ2375" s="37">
        <f t="shared" si="7851"/>
        <v>17279.299999999999</v>
      </c>
      <c r="BK2375" s="37">
        <f>BK2376+BK2380</f>
        <v>0</v>
      </c>
      <c r="BL2375" s="37">
        <f>BL2376+BL2380</f>
        <v>0</v>
      </c>
      <c r="BM2375" s="37">
        <f>BM2376+BM2380</f>
        <v>0</v>
      </c>
      <c r="BN2375" s="37">
        <f t="shared" si="7852"/>
        <v>16715.299999999999</v>
      </c>
      <c r="BO2375" s="37">
        <f t="shared" si="7853"/>
        <v>17279.299999999999</v>
      </c>
      <c r="BP2375" s="37">
        <f t="shared" si="7854"/>
        <v>17279.299999999999</v>
      </c>
      <c r="BQ2375" s="37">
        <f>BQ2376+BQ2380</f>
        <v>0</v>
      </c>
      <c r="BR2375" s="37">
        <f>BR2376+BR2380</f>
        <v>0</v>
      </c>
      <c r="BS2375" s="31">
        <f t="shared" si="7855"/>
        <v>16715.299999999999</v>
      </c>
      <c r="BT2375" s="31">
        <f t="shared" si="7856"/>
        <v>17279.299999999999</v>
      </c>
      <c r="BU2375" s="31">
        <f t="shared" si="7857"/>
        <v>17279.299999999999</v>
      </c>
      <c r="BV2375" s="37">
        <f>BV2376+BV2380</f>
        <v>0</v>
      </c>
      <c r="BW2375" s="37">
        <f>BW2376+BW2380</f>
        <v>0</v>
      </c>
      <c r="BX2375" s="37">
        <f t="shared" si="7858"/>
        <v>16715.299999999999</v>
      </c>
      <c r="BY2375" s="37">
        <f t="shared" si="7859"/>
        <v>17279.299999999999</v>
      </c>
      <c r="BZ2375" s="37">
        <f t="shared" si="7860"/>
        <v>17279.299999999999</v>
      </c>
      <c r="CA2375" s="37">
        <f>CA2376+CA2380</f>
        <v>0</v>
      </c>
      <c r="CB2375" s="37">
        <f>CB2376+CB2380</f>
        <v>0</v>
      </c>
      <c r="CC2375" s="37">
        <f>CC2376+CC2380</f>
        <v>0</v>
      </c>
      <c r="CD2375" s="37">
        <f t="shared" si="7949"/>
        <v>16715.299999999999</v>
      </c>
      <c r="CE2375" s="37">
        <f t="shared" si="7950"/>
        <v>17279.299999999999</v>
      </c>
      <c r="CF2375" s="37">
        <f t="shared" si="7951"/>
        <v>17279.299999999999</v>
      </c>
      <c r="CG2375" s="37">
        <f>CG2376+CG2380</f>
        <v>0</v>
      </c>
      <c r="CH2375" s="24"/>
      <c r="CI2375" s="38"/>
      <c r="CK2375" s="33" t="s">
        <v>27</v>
      </c>
    </row>
    <row r="2376" ht="43.75">
      <c r="A2376" s="16" t="s">
        <v>1362</v>
      </c>
      <c r="B2376" s="17"/>
      <c r="C2376" s="16"/>
      <c r="D2376" s="16"/>
      <c r="E2376" s="39" t="s">
        <v>130</v>
      </c>
      <c r="F2376" s="31">
        <f t="shared" ref="F2376:F2382" si="8036">F2377</f>
        <v>16527.299999999999</v>
      </c>
      <c r="G2376" s="31">
        <f t="shared" ref="G2376:G2382" si="8037">G2377</f>
        <v>17279.299999999999</v>
      </c>
      <c r="H2376" s="31">
        <f t="shared" ref="H2376:H2382" si="8038">H2377</f>
        <v>17279.299999999999</v>
      </c>
      <c r="I2376" s="31">
        <f t="shared" ref="I2376:I2382" si="8039">I2377</f>
        <v>0</v>
      </c>
      <c r="J2376" s="31">
        <f t="shared" ref="J2376:J2382" si="8040">J2377</f>
        <v>0</v>
      </c>
      <c r="K2376" s="31">
        <f t="shared" ref="K2376:K2382" si="8041">K2377</f>
        <v>0</v>
      </c>
      <c r="L2376" s="31">
        <f t="shared" si="7825"/>
        <v>16527.299999999999</v>
      </c>
      <c r="M2376" s="31">
        <f t="shared" si="7826"/>
        <v>17279.299999999999</v>
      </c>
      <c r="N2376" s="31">
        <f t="shared" si="7827"/>
        <v>17279.299999999999</v>
      </c>
      <c r="O2376" s="31">
        <f t="shared" ref="O2376:O2382" si="8042">O2377</f>
        <v>0</v>
      </c>
      <c r="P2376" s="31">
        <f t="shared" ref="P2376:P2382" si="8043">P2377</f>
        <v>0</v>
      </c>
      <c r="Q2376" s="31">
        <f t="shared" ref="Q2376:Q2382" si="8044">Q2377</f>
        <v>0</v>
      </c>
      <c r="R2376" s="31">
        <f t="shared" si="7828"/>
        <v>16527.299999999999</v>
      </c>
      <c r="S2376" s="31">
        <f t="shared" si="7829"/>
        <v>17279.299999999999</v>
      </c>
      <c r="T2376" s="31">
        <f t="shared" si="7830"/>
        <v>17279.299999999999</v>
      </c>
      <c r="U2376" s="31">
        <f t="shared" ref="U2376:U2382" si="8045">U2377</f>
        <v>0</v>
      </c>
      <c r="V2376" s="31">
        <f t="shared" ref="V2376:V2382" si="8046">V2377</f>
        <v>0</v>
      </c>
      <c r="W2376" s="31">
        <f t="shared" ref="W2376:W2382" si="8047">W2377</f>
        <v>0</v>
      </c>
      <c r="X2376" s="31">
        <f t="shared" si="7831"/>
        <v>16527.299999999999</v>
      </c>
      <c r="Y2376" s="31">
        <f t="shared" si="7832"/>
        <v>17279.299999999999</v>
      </c>
      <c r="Z2376" s="31">
        <f t="shared" si="7833"/>
        <v>17279.299999999999</v>
      </c>
      <c r="AA2376" s="31">
        <f t="shared" ref="AA2376:AA2382" si="8048">AA2377</f>
        <v>0</v>
      </c>
      <c r="AB2376" s="31">
        <f t="shared" ref="AB2376:AB2382" si="8049">AB2377</f>
        <v>0</v>
      </c>
      <c r="AC2376" s="31">
        <f t="shared" ref="AC2376:AC2382" si="8050">AC2377</f>
        <v>0</v>
      </c>
      <c r="AD2376" s="31">
        <f t="shared" si="7834"/>
        <v>16527.299999999999</v>
      </c>
      <c r="AE2376" s="31">
        <f t="shared" si="7835"/>
        <v>17279.299999999999</v>
      </c>
      <c r="AF2376" s="31">
        <f t="shared" si="7836"/>
        <v>17279.299999999999</v>
      </c>
      <c r="AG2376" s="31">
        <f t="shared" ref="AG2376:AG2382" si="8051">AG2377</f>
        <v>0</v>
      </c>
      <c r="AH2376" s="31">
        <f t="shared" ref="AH2376:AH2382" si="8052">AH2377</f>
        <v>0</v>
      </c>
      <c r="AI2376" s="31">
        <f t="shared" ref="AI2376:AI2382" si="8053">AI2377</f>
        <v>0</v>
      </c>
      <c r="AJ2376" s="31">
        <f t="shared" si="7837"/>
        <v>16527.299999999999</v>
      </c>
      <c r="AK2376" s="31">
        <f t="shared" si="7838"/>
        <v>17279.299999999999</v>
      </c>
      <c r="AL2376" s="31">
        <f t="shared" si="7839"/>
        <v>17279.299999999999</v>
      </c>
      <c r="AM2376" s="31">
        <f t="shared" ref="AM2376:AM2382" si="8054">AM2377</f>
        <v>0</v>
      </c>
      <c r="AN2376" s="31">
        <f t="shared" ref="AN2376:AN2382" si="8055">AN2377</f>
        <v>0</v>
      </c>
      <c r="AO2376" s="31">
        <f t="shared" ref="AO2376:AO2382" si="8056">AO2377</f>
        <v>0</v>
      </c>
      <c r="AP2376" s="31">
        <f t="shared" si="7840"/>
        <v>16527.299999999999</v>
      </c>
      <c r="AQ2376" s="31">
        <f t="shared" si="7841"/>
        <v>17279.299999999999</v>
      </c>
      <c r="AR2376" s="31">
        <f t="shared" si="7842"/>
        <v>17279.299999999999</v>
      </c>
      <c r="AS2376" s="31">
        <f t="shared" ref="AS2376:AS2382" si="8057">AS2377</f>
        <v>0</v>
      </c>
      <c r="AT2376" s="31">
        <f t="shared" ref="AT2376:AT2382" si="8058">AT2377</f>
        <v>0</v>
      </c>
      <c r="AU2376" s="31">
        <f t="shared" ref="AU2376:AU2382" si="8059">AU2377</f>
        <v>0</v>
      </c>
      <c r="AV2376" s="31">
        <f t="shared" si="7843"/>
        <v>16527.299999999999</v>
      </c>
      <c r="AW2376" s="31">
        <f t="shared" si="7844"/>
        <v>17279.299999999999</v>
      </c>
      <c r="AX2376" s="31">
        <f t="shared" si="7845"/>
        <v>17279.299999999999</v>
      </c>
      <c r="AY2376" s="31">
        <f t="shared" ref="AY2376:AY2382" si="8060">AY2377</f>
        <v>0</v>
      </c>
      <c r="AZ2376" s="31">
        <f t="shared" ref="AZ2376:AZ2382" si="8061">AZ2377</f>
        <v>0</v>
      </c>
      <c r="BA2376" s="31">
        <f t="shared" ref="BA2376:BA2382" si="8062">BA2377</f>
        <v>0</v>
      </c>
      <c r="BB2376" s="31">
        <f t="shared" si="7846"/>
        <v>16527.299999999999</v>
      </c>
      <c r="BC2376" s="31">
        <f t="shared" si="7847"/>
        <v>17279.299999999999</v>
      </c>
      <c r="BD2376" s="31">
        <f t="shared" si="7848"/>
        <v>17279.299999999999</v>
      </c>
      <c r="BE2376" s="31">
        <f t="shared" ref="BE2376:BE2382" si="8063">BE2377</f>
        <v>0</v>
      </c>
      <c r="BF2376" s="31">
        <f t="shared" ref="BF2376:BF2382" si="8064">BF2377</f>
        <v>0</v>
      </c>
      <c r="BG2376" s="31">
        <f t="shared" ref="BG2376:BG2382" si="8065">BG2377</f>
        <v>0</v>
      </c>
      <c r="BH2376" s="31">
        <f t="shared" si="7849"/>
        <v>16527.299999999999</v>
      </c>
      <c r="BI2376" s="31">
        <f t="shared" si="7850"/>
        <v>17279.299999999999</v>
      </c>
      <c r="BJ2376" s="31">
        <f t="shared" si="7851"/>
        <v>17279.299999999999</v>
      </c>
      <c r="BK2376" s="31">
        <f t="shared" ref="BK2376:BK2382" si="8066">BK2377</f>
        <v>0</v>
      </c>
      <c r="BL2376" s="31">
        <f t="shared" ref="BL2376:BL2382" si="8067">BL2377</f>
        <v>0</v>
      </c>
      <c r="BM2376" s="31">
        <f t="shared" ref="BM2376:BM2382" si="8068">BM2377</f>
        <v>0</v>
      </c>
      <c r="BN2376" s="31">
        <f t="shared" si="7852"/>
        <v>16527.299999999999</v>
      </c>
      <c r="BO2376" s="31">
        <f t="shared" si="7853"/>
        <v>17279.299999999999</v>
      </c>
      <c r="BP2376" s="31">
        <f t="shared" si="7854"/>
        <v>17279.299999999999</v>
      </c>
      <c r="BQ2376" s="31">
        <f t="shared" ref="BQ2376:BQ2382" si="8069">BQ2377</f>
        <v>0</v>
      </c>
      <c r="BR2376" s="31">
        <f t="shared" ref="BR2376:BR2382" si="8070">BR2377</f>
        <v>0</v>
      </c>
      <c r="BS2376" s="31">
        <f t="shared" si="7855"/>
        <v>16527.299999999999</v>
      </c>
      <c r="BT2376" s="31">
        <f t="shared" si="7856"/>
        <v>17279.299999999999</v>
      </c>
      <c r="BU2376" s="31">
        <f t="shared" si="7857"/>
        <v>17279.299999999999</v>
      </c>
      <c r="BV2376" s="31">
        <f t="shared" ref="BV2376:BV2382" si="8071">BV2377</f>
        <v>0</v>
      </c>
      <c r="BW2376" s="31">
        <f t="shared" ref="BW2376:BW2382" si="8072">BW2377</f>
        <v>0</v>
      </c>
      <c r="BX2376" s="31">
        <f t="shared" si="7858"/>
        <v>16527.299999999999</v>
      </c>
      <c r="BY2376" s="31">
        <f t="shared" si="7859"/>
        <v>17279.299999999999</v>
      </c>
      <c r="BZ2376" s="31">
        <f t="shared" si="7860"/>
        <v>17279.299999999999</v>
      </c>
      <c r="CA2376" s="31">
        <f t="shared" ref="CA2376:CA2382" si="8073">CA2377</f>
        <v>0</v>
      </c>
      <c r="CB2376" s="31">
        <f t="shared" ref="CB2376:CB2382" si="8074">CB2377</f>
        <v>0</v>
      </c>
      <c r="CC2376" s="31">
        <f t="shared" ref="CC2376:CC2382" si="8075">CC2377</f>
        <v>0</v>
      </c>
      <c r="CD2376" s="31">
        <f t="shared" si="7949"/>
        <v>16527.299999999999</v>
      </c>
      <c r="CE2376" s="31">
        <f t="shared" si="7950"/>
        <v>17279.299999999999</v>
      </c>
      <c r="CF2376" s="31">
        <f t="shared" si="7951"/>
        <v>17279.299999999999</v>
      </c>
      <c r="CG2376" s="31">
        <f t="shared" ref="CG2376:CG2382" si="8076">CG2377</f>
        <v>0</v>
      </c>
      <c r="CH2376" s="24"/>
      <c r="CI2376" s="40"/>
      <c r="CL2376" s="1" t="s">
        <v>1346</v>
      </c>
      <c r="CO2376" s="1" t="s">
        <v>31</v>
      </c>
    </row>
    <row r="2377" ht="43.75">
      <c r="A2377" s="16" t="s">
        <v>1362</v>
      </c>
      <c r="B2377" s="17">
        <v>600</v>
      </c>
      <c r="C2377" s="16"/>
      <c r="D2377" s="16"/>
      <c r="E2377" s="39" t="s">
        <v>45</v>
      </c>
      <c r="F2377" s="31">
        <f t="shared" si="8036"/>
        <v>16527.299999999999</v>
      </c>
      <c r="G2377" s="31">
        <f t="shared" si="8037"/>
        <v>17279.299999999999</v>
      </c>
      <c r="H2377" s="31">
        <f t="shared" si="8038"/>
        <v>17279.299999999999</v>
      </c>
      <c r="I2377" s="31">
        <f t="shared" si="8039"/>
        <v>0</v>
      </c>
      <c r="J2377" s="31">
        <f t="shared" si="8040"/>
        <v>0</v>
      </c>
      <c r="K2377" s="31">
        <f t="shared" si="8041"/>
        <v>0</v>
      </c>
      <c r="L2377" s="31">
        <f t="shared" si="7825"/>
        <v>16527.299999999999</v>
      </c>
      <c r="M2377" s="31">
        <f t="shared" si="7826"/>
        <v>17279.299999999999</v>
      </c>
      <c r="N2377" s="31">
        <f t="shared" si="7827"/>
        <v>17279.299999999999</v>
      </c>
      <c r="O2377" s="31">
        <f t="shared" si="8042"/>
        <v>0</v>
      </c>
      <c r="P2377" s="31">
        <f t="shared" si="8043"/>
        <v>0</v>
      </c>
      <c r="Q2377" s="31">
        <f t="shared" si="8044"/>
        <v>0</v>
      </c>
      <c r="R2377" s="31">
        <f t="shared" si="7828"/>
        <v>16527.299999999999</v>
      </c>
      <c r="S2377" s="31">
        <f t="shared" si="7829"/>
        <v>17279.299999999999</v>
      </c>
      <c r="T2377" s="31">
        <f t="shared" si="7830"/>
        <v>17279.299999999999</v>
      </c>
      <c r="U2377" s="31">
        <f t="shared" si="8045"/>
        <v>0</v>
      </c>
      <c r="V2377" s="31">
        <f t="shared" si="8046"/>
        <v>0</v>
      </c>
      <c r="W2377" s="31">
        <f t="shared" si="8047"/>
        <v>0</v>
      </c>
      <c r="X2377" s="31">
        <f t="shared" si="7831"/>
        <v>16527.299999999999</v>
      </c>
      <c r="Y2377" s="31">
        <f t="shared" si="7832"/>
        <v>17279.299999999999</v>
      </c>
      <c r="Z2377" s="31">
        <f t="shared" si="7833"/>
        <v>17279.299999999999</v>
      </c>
      <c r="AA2377" s="31">
        <f t="shared" si="8048"/>
        <v>0</v>
      </c>
      <c r="AB2377" s="31">
        <f t="shared" si="8049"/>
        <v>0</v>
      </c>
      <c r="AC2377" s="31">
        <f t="shared" si="8050"/>
        <v>0</v>
      </c>
      <c r="AD2377" s="31">
        <f t="shared" si="7834"/>
        <v>16527.299999999999</v>
      </c>
      <c r="AE2377" s="31">
        <f t="shared" si="7835"/>
        <v>17279.299999999999</v>
      </c>
      <c r="AF2377" s="31">
        <f t="shared" si="7836"/>
        <v>17279.299999999999</v>
      </c>
      <c r="AG2377" s="31">
        <f t="shared" si="8051"/>
        <v>0</v>
      </c>
      <c r="AH2377" s="31">
        <f t="shared" si="8052"/>
        <v>0</v>
      </c>
      <c r="AI2377" s="31">
        <f t="shared" si="8053"/>
        <v>0</v>
      </c>
      <c r="AJ2377" s="31">
        <f t="shared" si="7837"/>
        <v>16527.299999999999</v>
      </c>
      <c r="AK2377" s="31">
        <f t="shared" si="7838"/>
        <v>17279.299999999999</v>
      </c>
      <c r="AL2377" s="31">
        <f t="shared" si="7839"/>
        <v>17279.299999999999</v>
      </c>
      <c r="AM2377" s="31">
        <f t="shared" si="8054"/>
        <v>0</v>
      </c>
      <c r="AN2377" s="31">
        <f t="shared" si="8055"/>
        <v>0</v>
      </c>
      <c r="AO2377" s="31">
        <f t="shared" si="8056"/>
        <v>0</v>
      </c>
      <c r="AP2377" s="31">
        <f t="shared" si="7840"/>
        <v>16527.299999999999</v>
      </c>
      <c r="AQ2377" s="31">
        <f t="shared" si="7841"/>
        <v>17279.299999999999</v>
      </c>
      <c r="AR2377" s="31">
        <f t="shared" si="7842"/>
        <v>17279.299999999999</v>
      </c>
      <c r="AS2377" s="31">
        <f t="shared" si="8057"/>
        <v>0</v>
      </c>
      <c r="AT2377" s="31">
        <f t="shared" si="8058"/>
        <v>0</v>
      </c>
      <c r="AU2377" s="31">
        <f t="shared" si="8059"/>
        <v>0</v>
      </c>
      <c r="AV2377" s="31">
        <f t="shared" si="7843"/>
        <v>16527.299999999999</v>
      </c>
      <c r="AW2377" s="31">
        <f t="shared" si="7844"/>
        <v>17279.299999999999</v>
      </c>
      <c r="AX2377" s="31">
        <f t="shared" si="7845"/>
        <v>17279.299999999999</v>
      </c>
      <c r="AY2377" s="31">
        <f t="shared" si="8060"/>
        <v>0</v>
      </c>
      <c r="AZ2377" s="31">
        <f t="shared" si="8061"/>
        <v>0</v>
      </c>
      <c r="BA2377" s="31">
        <f t="shared" si="8062"/>
        <v>0</v>
      </c>
      <c r="BB2377" s="31">
        <f t="shared" si="7846"/>
        <v>16527.299999999999</v>
      </c>
      <c r="BC2377" s="31">
        <f t="shared" si="7847"/>
        <v>17279.299999999999</v>
      </c>
      <c r="BD2377" s="31">
        <f t="shared" si="7848"/>
        <v>17279.299999999999</v>
      </c>
      <c r="BE2377" s="31">
        <f t="shared" si="8063"/>
        <v>0</v>
      </c>
      <c r="BF2377" s="31">
        <f t="shared" si="8064"/>
        <v>0</v>
      </c>
      <c r="BG2377" s="31">
        <f t="shared" si="8065"/>
        <v>0</v>
      </c>
      <c r="BH2377" s="31">
        <f t="shared" si="7849"/>
        <v>16527.299999999999</v>
      </c>
      <c r="BI2377" s="31">
        <f t="shared" si="7850"/>
        <v>17279.299999999999</v>
      </c>
      <c r="BJ2377" s="31">
        <f t="shared" si="7851"/>
        <v>17279.299999999999</v>
      </c>
      <c r="BK2377" s="31">
        <f t="shared" si="8066"/>
        <v>0</v>
      </c>
      <c r="BL2377" s="31">
        <f t="shared" si="8067"/>
        <v>0</v>
      </c>
      <c r="BM2377" s="31">
        <f t="shared" si="8068"/>
        <v>0</v>
      </c>
      <c r="BN2377" s="31">
        <f t="shared" si="7852"/>
        <v>16527.299999999999</v>
      </c>
      <c r="BO2377" s="31">
        <f t="shared" si="7853"/>
        <v>17279.299999999999</v>
      </c>
      <c r="BP2377" s="31">
        <f t="shared" si="7854"/>
        <v>17279.299999999999</v>
      </c>
      <c r="BQ2377" s="31">
        <f t="shared" si="8069"/>
        <v>0</v>
      </c>
      <c r="BR2377" s="31">
        <f t="shared" si="8070"/>
        <v>0</v>
      </c>
      <c r="BS2377" s="31">
        <f t="shared" si="7855"/>
        <v>16527.299999999999</v>
      </c>
      <c r="BT2377" s="31">
        <f t="shared" si="7856"/>
        <v>17279.299999999999</v>
      </c>
      <c r="BU2377" s="31">
        <f t="shared" si="7857"/>
        <v>17279.299999999999</v>
      </c>
      <c r="BV2377" s="31">
        <f t="shared" si="8071"/>
        <v>0</v>
      </c>
      <c r="BW2377" s="31">
        <f t="shared" si="8072"/>
        <v>0</v>
      </c>
      <c r="BX2377" s="31">
        <f t="shared" si="7858"/>
        <v>16527.299999999999</v>
      </c>
      <c r="BY2377" s="31">
        <f t="shared" si="7859"/>
        <v>17279.299999999999</v>
      </c>
      <c r="BZ2377" s="31">
        <f t="shared" si="7860"/>
        <v>17279.299999999999</v>
      </c>
      <c r="CA2377" s="31">
        <f t="shared" si="8073"/>
        <v>0</v>
      </c>
      <c r="CB2377" s="31">
        <f t="shared" si="8074"/>
        <v>0</v>
      </c>
      <c r="CC2377" s="31">
        <f t="shared" si="8075"/>
        <v>0</v>
      </c>
      <c r="CD2377" s="31">
        <f t="shared" si="7949"/>
        <v>16527.299999999999</v>
      </c>
      <c r="CE2377" s="31">
        <f t="shared" si="7950"/>
        <v>17279.299999999999</v>
      </c>
      <c r="CF2377" s="31">
        <f t="shared" si="7951"/>
        <v>17279.299999999999</v>
      </c>
      <c r="CG2377" s="31">
        <f t="shared" si="8076"/>
        <v>0</v>
      </c>
      <c r="CH2377" s="24"/>
      <c r="CI2377" s="40"/>
      <c r="CM2377" s="1" t="s">
        <v>29</v>
      </c>
    </row>
    <row r="2378" ht="15">
      <c r="A2378" s="16" t="s">
        <v>1362</v>
      </c>
      <c r="B2378" s="17">
        <v>610</v>
      </c>
      <c r="C2378" s="16"/>
      <c r="D2378" s="16"/>
      <c r="E2378" s="39" t="s">
        <v>104</v>
      </c>
      <c r="F2378" s="31">
        <f t="shared" si="8036"/>
        <v>16527.299999999999</v>
      </c>
      <c r="G2378" s="31">
        <f t="shared" si="8037"/>
        <v>17279.299999999999</v>
      </c>
      <c r="H2378" s="31">
        <f t="shared" si="8038"/>
        <v>17279.299999999999</v>
      </c>
      <c r="I2378" s="31">
        <f t="shared" si="8039"/>
        <v>0</v>
      </c>
      <c r="J2378" s="31">
        <f t="shared" si="8040"/>
        <v>0</v>
      </c>
      <c r="K2378" s="31">
        <f t="shared" si="8041"/>
        <v>0</v>
      </c>
      <c r="L2378" s="31">
        <f t="shared" si="7825"/>
        <v>16527.299999999999</v>
      </c>
      <c r="M2378" s="31">
        <f t="shared" si="7826"/>
        <v>17279.299999999999</v>
      </c>
      <c r="N2378" s="31">
        <f t="shared" si="7827"/>
        <v>17279.299999999999</v>
      </c>
      <c r="O2378" s="31">
        <f t="shared" si="8042"/>
        <v>0</v>
      </c>
      <c r="P2378" s="31">
        <f t="shared" si="8043"/>
        <v>0</v>
      </c>
      <c r="Q2378" s="31">
        <f t="shared" si="8044"/>
        <v>0</v>
      </c>
      <c r="R2378" s="31">
        <f t="shared" si="7828"/>
        <v>16527.299999999999</v>
      </c>
      <c r="S2378" s="31">
        <f t="shared" si="7829"/>
        <v>17279.299999999999</v>
      </c>
      <c r="T2378" s="31">
        <f t="shared" si="7830"/>
        <v>17279.299999999999</v>
      </c>
      <c r="U2378" s="31">
        <f t="shared" si="8045"/>
        <v>0</v>
      </c>
      <c r="V2378" s="31">
        <f t="shared" si="8046"/>
        <v>0</v>
      </c>
      <c r="W2378" s="31">
        <f t="shared" si="8047"/>
        <v>0</v>
      </c>
      <c r="X2378" s="31">
        <f t="shared" si="7831"/>
        <v>16527.299999999999</v>
      </c>
      <c r="Y2378" s="31">
        <f t="shared" si="7832"/>
        <v>17279.299999999999</v>
      </c>
      <c r="Z2378" s="31">
        <f t="shared" si="7833"/>
        <v>17279.299999999999</v>
      </c>
      <c r="AA2378" s="31">
        <f t="shared" si="8048"/>
        <v>0</v>
      </c>
      <c r="AB2378" s="31">
        <f t="shared" si="8049"/>
        <v>0</v>
      </c>
      <c r="AC2378" s="31">
        <f t="shared" si="8050"/>
        <v>0</v>
      </c>
      <c r="AD2378" s="31">
        <f t="shared" si="7834"/>
        <v>16527.299999999999</v>
      </c>
      <c r="AE2378" s="31">
        <f t="shared" si="7835"/>
        <v>17279.299999999999</v>
      </c>
      <c r="AF2378" s="31">
        <f t="shared" si="7836"/>
        <v>17279.299999999999</v>
      </c>
      <c r="AG2378" s="31">
        <f t="shared" si="8051"/>
        <v>0</v>
      </c>
      <c r="AH2378" s="31">
        <f t="shared" si="8052"/>
        <v>0</v>
      </c>
      <c r="AI2378" s="31">
        <f t="shared" si="8053"/>
        <v>0</v>
      </c>
      <c r="AJ2378" s="31">
        <f t="shared" si="7837"/>
        <v>16527.299999999999</v>
      </c>
      <c r="AK2378" s="31">
        <f t="shared" si="7838"/>
        <v>17279.299999999999</v>
      </c>
      <c r="AL2378" s="31">
        <f t="shared" si="7839"/>
        <v>17279.299999999999</v>
      </c>
      <c r="AM2378" s="31">
        <f t="shared" si="8054"/>
        <v>0</v>
      </c>
      <c r="AN2378" s="31">
        <f t="shared" si="8055"/>
        <v>0</v>
      </c>
      <c r="AO2378" s="31">
        <f t="shared" si="8056"/>
        <v>0</v>
      </c>
      <c r="AP2378" s="31">
        <f t="shared" si="7840"/>
        <v>16527.299999999999</v>
      </c>
      <c r="AQ2378" s="31">
        <f t="shared" si="7841"/>
        <v>17279.299999999999</v>
      </c>
      <c r="AR2378" s="31">
        <f t="shared" si="7842"/>
        <v>17279.299999999999</v>
      </c>
      <c r="AS2378" s="31">
        <f t="shared" si="8057"/>
        <v>0</v>
      </c>
      <c r="AT2378" s="31">
        <f t="shared" si="8058"/>
        <v>0</v>
      </c>
      <c r="AU2378" s="31">
        <f t="shared" si="8059"/>
        <v>0</v>
      </c>
      <c r="AV2378" s="31">
        <f t="shared" si="7843"/>
        <v>16527.299999999999</v>
      </c>
      <c r="AW2378" s="31">
        <f t="shared" si="7844"/>
        <v>17279.299999999999</v>
      </c>
      <c r="AX2378" s="31">
        <f t="shared" si="7845"/>
        <v>17279.299999999999</v>
      </c>
      <c r="AY2378" s="31">
        <f t="shared" si="8060"/>
        <v>0</v>
      </c>
      <c r="AZ2378" s="31">
        <f t="shared" si="8061"/>
        <v>0</v>
      </c>
      <c r="BA2378" s="31">
        <f t="shared" si="8062"/>
        <v>0</v>
      </c>
      <c r="BB2378" s="31">
        <f t="shared" si="7846"/>
        <v>16527.299999999999</v>
      </c>
      <c r="BC2378" s="31">
        <f t="shared" si="7847"/>
        <v>17279.299999999999</v>
      </c>
      <c r="BD2378" s="31">
        <f t="shared" si="7848"/>
        <v>17279.299999999999</v>
      </c>
      <c r="BE2378" s="31">
        <f t="shared" si="8063"/>
        <v>0</v>
      </c>
      <c r="BF2378" s="31">
        <f t="shared" si="8064"/>
        <v>0</v>
      </c>
      <c r="BG2378" s="31">
        <f t="shared" si="8065"/>
        <v>0</v>
      </c>
      <c r="BH2378" s="31">
        <f t="shared" si="7849"/>
        <v>16527.299999999999</v>
      </c>
      <c r="BI2378" s="31">
        <f t="shared" si="7850"/>
        <v>17279.299999999999</v>
      </c>
      <c r="BJ2378" s="31">
        <f t="shared" si="7851"/>
        <v>17279.299999999999</v>
      </c>
      <c r="BK2378" s="31">
        <f t="shared" si="8066"/>
        <v>0</v>
      </c>
      <c r="BL2378" s="31">
        <f t="shared" si="8067"/>
        <v>0</v>
      </c>
      <c r="BM2378" s="31">
        <f t="shared" si="8068"/>
        <v>0</v>
      </c>
      <c r="BN2378" s="31">
        <f t="shared" si="7852"/>
        <v>16527.299999999999</v>
      </c>
      <c r="BO2378" s="31">
        <f t="shared" si="7853"/>
        <v>17279.299999999999</v>
      </c>
      <c r="BP2378" s="31">
        <f t="shared" si="7854"/>
        <v>17279.299999999999</v>
      </c>
      <c r="BQ2378" s="31">
        <f t="shared" si="8069"/>
        <v>0</v>
      </c>
      <c r="BR2378" s="31">
        <f t="shared" si="8070"/>
        <v>0</v>
      </c>
      <c r="BS2378" s="31">
        <f t="shared" si="7855"/>
        <v>16527.299999999999</v>
      </c>
      <c r="BT2378" s="31">
        <f t="shared" si="7856"/>
        <v>17279.299999999999</v>
      </c>
      <c r="BU2378" s="31">
        <f t="shared" si="7857"/>
        <v>17279.299999999999</v>
      </c>
      <c r="BV2378" s="31">
        <f t="shared" si="8071"/>
        <v>0</v>
      </c>
      <c r="BW2378" s="31">
        <f t="shared" si="8072"/>
        <v>0</v>
      </c>
      <c r="BX2378" s="31">
        <f t="shared" si="7858"/>
        <v>16527.299999999999</v>
      </c>
      <c r="BY2378" s="31">
        <f t="shared" si="7859"/>
        <v>17279.299999999999</v>
      </c>
      <c r="BZ2378" s="31">
        <f t="shared" si="7860"/>
        <v>17279.299999999999</v>
      </c>
      <c r="CA2378" s="31">
        <f t="shared" si="8073"/>
        <v>0</v>
      </c>
      <c r="CB2378" s="31">
        <f t="shared" si="8074"/>
        <v>0</v>
      </c>
      <c r="CC2378" s="31">
        <f t="shared" si="8075"/>
        <v>0</v>
      </c>
      <c r="CD2378" s="31">
        <f t="shared" si="7949"/>
        <v>16527.299999999999</v>
      </c>
      <c r="CE2378" s="31">
        <f t="shared" si="7950"/>
        <v>17279.299999999999</v>
      </c>
      <c r="CF2378" s="31">
        <f t="shared" si="7951"/>
        <v>17279.299999999999</v>
      </c>
      <c r="CG2378" s="31">
        <f t="shared" si="8076"/>
        <v>0</v>
      </c>
      <c r="CH2378" s="24"/>
      <c r="CI2378" s="40"/>
      <c r="CN2378" s="1" t="s">
        <v>30</v>
      </c>
    </row>
    <row r="2379" ht="15">
      <c r="A2379" s="16" t="s">
        <v>1362</v>
      </c>
      <c r="B2379" s="17">
        <v>610</v>
      </c>
      <c r="C2379" s="16" t="s">
        <v>42</v>
      </c>
      <c r="D2379" s="16" t="s">
        <v>43</v>
      </c>
      <c r="E2379" s="39" t="s">
        <v>44</v>
      </c>
      <c r="F2379" s="31">
        <v>16527.299999999999</v>
      </c>
      <c r="G2379" s="31">
        <v>17279.299999999999</v>
      </c>
      <c r="H2379" s="31">
        <v>17279.299999999999</v>
      </c>
      <c r="I2379" s="31"/>
      <c r="J2379" s="31"/>
      <c r="K2379" s="31"/>
      <c r="L2379" s="31">
        <f t="shared" si="7825"/>
        <v>16527.299999999999</v>
      </c>
      <c r="M2379" s="31">
        <f t="shared" si="7826"/>
        <v>17279.299999999999</v>
      </c>
      <c r="N2379" s="31">
        <f t="shared" si="7827"/>
        <v>17279.299999999999</v>
      </c>
      <c r="O2379" s="31"/>
      <c r="P2379" s="31"/>
      <c r="Q2379" s="31"/>
      <c r="R2379" s="31">
        <f t="shared" si="7828"/>
        <v>16527.299999999999</v>
      </c>
      <c r="S2379" s="31">
        <f t="shared" si="7829"/>
        <v>17279.299999999999</v>
      </c>
      <c r="T2379" s="31">
        <f t="shared" si="7830"/>
        <v>17279.299999999999</v>
      </c>
      <c r="U2379" s="31"/>
      <c r="V2379" s="31"/>
      <c r="W2379" s="31"/>
      <c r="X2379" s="31">
        <f t="shared" si="7831"/>
        <v>16527.299999999999</v>
      </c>
      <c r="Y2379" s="31">
        <f t="shared" si="7832"/>
        <v>17279.299999999999</v>
      </c>
      <c r="Z2379" s="31">
        <f t="shared" si="7833"/>
        <v>17279.299999999999</v>
      </c>
      <c r="AA2379" s="31"/>
      <c r="AB2379" s="31"/>
      <c r="AC2379" s="31"/>
      <c r="AD2379" s="31">
        <f t="shared" si="7834"/>
        <v>16527.299999999999</v>
      </c>
      <c r="AE2379" s="31">
        <f t="shared" si="7835"/>
        <v>17279.299999999999</v>
      </c>
      <c r="AF2379" s="31">
        <f t="shared" si="7836"/>
        <v>17279.299999999999</v>
      </c>
      <c r="AG2379" s="31"/>
      <c r="AH2379" s="31"/>
      <c r="AI2379" s="31"/>
      <c r="AJ2379" s="31">
        <f t="shared" si="7837"/>
        <v>16527.299999999999</v>
      </c>
      <c r="AK2379" s="31">
        <f t="shared" si="7838"/>
        <v>17279.299999999999</v>
      </c>
      <c r="AL2379" s="31">
        <f t="shared" si="7839"/>
        <v>17279.299999999999</v>
      </c>
      <c r="AM2379" s="31"/>
      <c r="AN2379" s="31"/>
      <c r="AO2379" s="31"/>
      <c r="AP2379" s="31">
        <f t="shared" si="7840"/>
        <v>16527.299999999999</v>
      </c>
      <c r="AQ2379" s="31">
        <f t="shared" si="7841"/>
        <v>17279.299999999999</v>
      </c>
      <c r="AR2379" s="31">
        <f t="shared" si="7842"/>
        <v>17279.299999999999</v>
      </c>
      <c r="AS2379" s="31"/>
      <c r="AT2379" s="31"/>
      <c r="AU2379" s="31"/>
      <c r="AV2379" s="31">
        <f t="shared" si="7843"/>
        <v>16527.299999999999</v>
      </c>
      <c r="AW2379" s="31">
        <f t="shared" si="7844"/>
        <v>17279.299999999999</v>
      </c>
      <c r="AX2379" s="31">
        <f t="shared" si="7845"/>
        <v>17279.299999999999</v>
      </c>
      <c r="AY2379" s="31"/>
      <c r="AZ2379" s="31"/>
      <c r="BA2379" s="31"/>
      <c r="BB2379" s="31">
        <f t="shared" si="7846"/>
        <v>16527.299999999999</v>
      </c>
      <c r="BC2379" s="31">
        <f t="shared" si="7847"/>
        <v>17279.299999999999</v>
      </c>
      <c r="BD2379" s="31">
        <f t="shared" si="7848"/>
        <v>17279.299999999999</v>
      </c>
      <c r="BE2379" s="31"/>
      <c r="BF2379" s="31"/>
      <c r="BG2379" s="31"/>
      <c r="BH2379" s="31">
        <f t="shared" si="7849"/>
        <v>16527.299999999999</v>
      </c>
      <c r="BI2379" s="31">
        <f t="shared" si="7850"/>
        <v>17279.299999999999</v>
      </c>
      <c r="BJ2379" s="31">
        <f t="shared" si="7851"/>
        <v>17279.299999999999</v>
      </c>
      <c r="BK2379" s="31"/>
      <c r="BL2379" s="31"/>
      <c r="BM2379" s="31"/>
      <c r="BN2379" s="31">
        <f t="shared" si="7852"/>
        <v>16527.299999999999</v>
      </c>
      <c r="BO2379" s="31">
        <f t="shared" si="7853"/>
        <v>17279.299999999999</v>
      </c>
      <c r="BP2379" s="31">
        <f t="shared" si="7854"/>
        <v>17279.299999999999</v>
      </c>
      <c r="BQ2379" s="31"/>
      <c r="BR2379" s="31"/>
      <c r="BS2379" s="31">
        <f t="shared" si="7855"/>
        <v>16527.299999999999</v>
      </c>
      <c r="BT2379" s="31">
        <f t="shared" si="7856"/>
        <v>17279.299999999999</v>
      </c>
      <c r="BU2379" s="31">
        <f t="shared" si="7857"/>
        <v>17279.299999999999</v>
      </c>
      <c r="BV2379" s="31"/>
      <c r="BW2379" s="31"/>
      <c r="BX2379" s="31">
        <f t="shared" si="7858"/>
        <v>16527.299999999999</v>
      </c>
      <c r="BY2379" s="31">
        <f t="shared" si="7859"/>
        <v>17279.299999999999</v>
      </c>
      <c r="BZ2379" s="31">
        <f t="shared" si="7860"/>
        <v>17279.299999999999</v>
      </c>
      <c r="CA2379" s="31"/>
      <c r="CB2379" s="31"/>
      <c r="CC2379" s="31"/>
      <c r="CD2379" s="31">
        <f t="shared" si="7949"/>
        <v>16527.299999999999</v>
      </c>
      <c r="CE2379" s="31">
        <f t="shared" si="7950"/>
        <v>17279.299999999999</v>
      </c>
      <c r="CF2379" s="31">
        <f t="shared" si="7951"/>
        <v>17279.299999999999</v>
      </c>
      <c r="CG2379" s="31"/>
      <c r="CH2379" s="24"/>
      <c r="CI2379" s="40"/>
    </row>
    <row r="2380" ht="29.850000000000001">
      <c r="A2380" s="41" t="s">
        <v>1363</v>
      </c>
      <c r="B2380" s="17"/>
      <c r="C2380" s="16"/>
      <c r="D2380" s="16"/>
      <c r="E2380" s="39" t="s">
        <v>206</v>
      </c>
      <c r="F2380" s="31">
        <f t="shared" si="8036"/>
        <v>188</v>
      </c>
      <c r="G2380" s="31">
        <f t="shared" si="8037"/>
        <v>0</v>
      </c>
      <c r="H2380" s="31">
        <f t="shared" si="8038"/>
        <v>0</v>
      </c>
      <c r="I2380" s="31">
        <f t="shared" si="8039"/>
        <v>0</v>
      </c>
      <c r="J2380" s="31">
        <f t="shared" si="8040"/>
        <v>0</v>
      </c>
      <c r="K2380" s="31">
        <f t="shared" si="8041"/>
        <v>0</v>
      </c>
      <c r="L2380" s="31">
        <f t="shared" si="7825"/>
        <v>188</v>
      </c>
      <c r="M2380" s="31">
        <f t="shared" si="7826"/>
        <v>0</v>
      </c>
      <c r="N2380" s="31">
        <f t="shared" si="7827"/>
        <v>0</v>
      </c>
      <c r="O2380" s="31">
        <f t="shared" si="8042"/>
        <v>0</v>
      </c>
      <c r="P2380" s="31">
        <f t="shared" si="8043"/>
        <v>0</v>
      </c>
      <c r="Q2380" s="31">
        <f t="shared" si="8044"/>
        <v>0</v>
      </c>
      <c r="R2380" s="31">
        <f t="shared" si="7828"/>
        <v>188</v>
      </c>
      <c r="S2380" s="31">
        <f t="shared" si="7829"/>
        <v>0</v>
      </c>
      <c r="T2380" s="31">
        <f t="shared" si="7830"/>
        <v>0</v>
      </c>
      <c r="U2380" s="31">
        <f t="shared" si="8045"/>
        <v>0</v>
      </c>
      <c r="V2380" s="31">
        <f t="shared" si="8046"/>
        <v>0</v>
      </c>
      <c r="W2380" s="31">
        <f t="shared" si="8047"/>
        <v>0</v>
      </c>
      <c r="X2380" s="31">
        <f t="shared" si="7831"/>
        <v>188</v>
      </c>
      <c r="Y2380" s="31">
        <f t="shared" si="7832"/>
        <v>0</v>
      </c>
      <c r="Z2380" s="31">
        <f t="shared" si="7833"/>
        <v>0</v>
      </c>
      <c r="AA2380" s="31">
        <f t="shared" si="8048"/>
        <v>0</v>
      </c>
      <c r="AB2380" s="31">
        <f t="shared" si="8049"/>
        <v>0</v>
      </c>
      <c r="AC2380" s="31">
        <f t="shared" si="8050"/>
        <v>0</v>
      </c>
      <c r="AD2380" s="31">
        <f t="shared" si="7834"/>
        <v>188</v>
      </c>
      <c r="AE2380" s="31">
        <f t="shared" si="7835"/>
        <v>0</v>
      </c>
      <c r="AF2380" s="31">
        <f t="shared" si="7836"/>
        <v>0</v>
      </c>
      <c r="AG2380" s="31">
        <f t="shared" si="8051"/>
        <v>0</v>
      </c>
      <c r="AH2380" s="31">
        <f t="shared" si="8052"/>
        <v>0</v>
      </c>
      <c r="AI2380" s="31">
        <f t="shared" si="8053"/>
        <v>0</v>
      </c>
      <c r="AJ2380" s="31">
        <f t="shared" si="7837"/>
        <v>188</v>
      </c>
      <c r="AK2380" s="31">
        <f t="shared" si="7838"/>
        <v>0</v>
      </c>
      <c r="AL2380" s="31">
        <f t="shared" si="7839"/>
        <v>0</v>
      </c>
      <c r="AM2380" s="31">
        <f t="shared" si="8054"/>
        <v>0</v>
      </c>
      <c r="AN2380" s="31">
        <f t="shared" si="8055"/>
        <v>0</v>
      </c>
      <c r="AO2380" s="31">
        <f t="shared" si="8056"/>
        <v>0</v>
      </c>
      <c r="AP2380" s="31">
        <f t="shared" si="7840"/>
        <v>188</v>
      </c>
      <c r="AQ2380" s="31">
        <f t="shared" si="7841"/>
        <v>0</v>
      </c>
      <c r="AR2380" s="31">
        <f t="shared" si="7842"/>
        <v>0</v>
      </c>
      <c r="AS2380" s="31">
        <f t="shared" si="8057"/>
        <v>0</v>
      </c>
      <c r="AT2380" s="31">
        <f t="shared" si="8058"/>
        <v>0</v>
      </c>
      <c r="AU2380" s="31">
        <f t="shared" si="8059"/>
        <v>0</v>
      </c>
      <c r="AV2380" s="31">
        <f t="shared" si="7843"/>
        <v>188</v>
      </c>
      <c r="AW2380" s="31">
        <f t="shared" si="7844"/>
        <v>0</v>
      </c>
      <c r="AX2380" s="31">
        <f t="shared" si="7845"/>
        <v>0</v>
      </c>
      <c r="AY2380" s="31">
        <f t="shared" si="8060"/>
        <v>0</v>
      </c>
      <c r="AZ2380" s="31">
        <f t="shared" si="8061"/>
        <v>0</v>
      </c>
      <c r="BA2380" s="31">
        <f t="shared" si="8062"/>
        <v>0</v>
      </c>
      <c r="BB2380" s="31">
        <f t="shared" si="7846"/>
        <v>188</v>
      </c>
      <c r="BC2380" s="31">
        <f t="shared" si="7847"/>
        <v>0</v>
      </c>
      <c r="BD2380" s="31">
        <f t="shared" si="7848"/>
        <v>0</v>
      </c>
      <c r="BE2380" s="31">
        <f t="shared" si="8063"/>
        <v>0</v>
      </c>
      <c r="BF2380" s="31">
        <f t="shared" si="8064"/>
        <v>0</v>
      </c>
      <c r="BG2380" s="31">
        <f t="shared" si="8065"/>
        <v>0</v>
      </c>
      <c r="BH2380" s="31">
        <f t="shared" si="7849"/>
        <v>188</v>
      </c>
      <c r="BI2380" s="31">
        <f t="shared" si="7850"/>
        <v>0</v>
      </c>
      <c r="BJ2380" s="31">
        <f t="shared" si="7851"/>
        <v>0</v>
      </c>
      <c r="BK2380" s="31">
        <f t="shared" si="8066"/>
        <v>0</v>
      </c>
      <c r="BL2380" s="31">
        <f t="shared" si="8067"/>
        <v>0</v>
      </c>
      <c r="BM2380" s="31">
        <f t="shared" si="8068"/>
        <v>0</v>
      </c>
      <c r="BN2380" s="31">
        <f t="shared" si="7852"/>
        <v>188</v>
      </c>
      <c r="BO2380" s="31">
        <f t="shared" si="7853"/>
        <v>0</v>
      </c>
      <c r="BP2380" s="31">
        <f t="shared" si="7854"/>
        <v>0</v>
      </c>
      <c r="BQ2380" s="31">
        <f t="shared" si="8069"/>
        <v>0</v>
      </c>
      <c r="BR2380" s="31">
        <f t="shared" si="8070"/>
        <v>0</v>
      </c>
      <c r="BS2380" s="31">
        <f t="shared" si="7855"/>
        <v>188</v>
      </c>
      <c r="BT2380" s="31">
        <f t="shared" si="7856"/>
        <v>0</v>
      </c>
      <c r="BU2380" s="31">
        <f t="shared" si="7857"/>
        <v>0</v>
      </c>
      <c r="BV2380" s="31">
        <f t="shared" si="8071"/>
        <v>0</v>
      </c>
      <c r="BW2380" s="31">
        <f t="shared" si="8072"/>
        <v>0</v>
      </c>
      <c r="BX2380" s="31">
        <f t="shared" si="7858"/>
        <v>188</v>
      </c>
      <c r="BY2380" s="31">
        <f t="shared" si="7859"/>
        <v>0</v>
      </c>
      <c r="BZ2380" s="31">
        <f t="shared" si="7860"/>
        <v>0</v>
      </c>
      <c r="CA2380" s="31">
        <f t="shared" si="8073"/>
        <v>0</v>
      </c>
      <c r="CB2380" s="31">
        <f t="shared" si="8074"/>
        <v>0</v>
      </c>
      <c r="CC2380" s="31">
        <f t="shared" si="8075"/>
        <v>0</v>
      </c>
      <c r="CD2380" s="31">
        <f t="shared" si="7949"/>
        <v>188</v>
      </c>
      <c r="CE2380" s="31">
        <f t="shared" si="7950"/>
        <v>0</v>
      </c>
      <c r="CF2380" s="31">
        <f t="shared" si="7951"/>
        <v>0</v>
      </c>
      <c r="CG2380" s="31">
        <f t="shared" si="8076"/>
        <v>0</v>
      </c>
      <c r="CH2380" s="24"/>
      <c r="CI2380" s="40"/>
      <c r="CL2380" s="1" t="s">
        <v>1346</v>
      </c>
      <c r="CO2380" s="1" t="s">
        <v>31</v>
      </c>
    </row>
    <row r="2381" ht="43.75">
      <c r="A2381" s="41" t="s">
        <v>1363</v>
      </c>
      <c r="B2381" s="17">
        <v>600</v>
      </c>
      <c r="C2381" s="16"/>
      <c r="D2381" s="16"/>
      <c r="E2381" s="39" t="s">
        <v>45</v>
      </c>
      <c r="F2381" s="31">
        <f t="shared" si="8036"/>
        <v>188</v>
      </c>
      <c r="G2381" s="31">
        <f t="shared" si="8037"/>
        <v>0</v>
      </c>
      <c r="H2381" s="31">
        <f t="shared" si="8038"/>
        <v>0</v>
      </c>
      <c r="I2381" s="31">
        <f t="shared" si="8039"/>
        <v>0</v>
      </c>
      <c r="J2381" s="31">
        <f t="shared" si="8040"/>
        <v>0</v>
      </c>
      <c r="K2381" s="31">
        <f t="shared" si="8041"/>
        <v>0</v>
      </c>
      <c r="L2381" s="31">
        <f t="shared" ref="L2381:L2444" si="8077">F2381+I2381</f>
        <v>188</v>
      </c>
      <c r="M2381" s="31">
        <f t="shared" ref="M2381:M2444" si="8078">G2381+J2381</f>
        <v>0</v>
      </c>
      <c r="N2381" s="31">
        <f t="shared" ref="N2381:N2444" si="8079">H2381+K2381</f>
        <v>0</v>
      </c>
      <c r="O2381" s="31">
        <f t="shared" si="8042"/>
        <v>0</v>
      </c>
      <c r="P2381" s="31">
        <f t="shared" si="8043"/>
        <v>0</v>
      </c>
      <c r="Q2381" s="31">
        <f t="shared" si="8044"/>
        <v>0</v>
      </c>
      <c r="R2381" s="31">
        <f t="shared" ref="R2381:R2444" si="8080">L2381+O2381</f>
        <v>188</v>
      </c>
      <c r="S2381" s="31">
        <f t="shared" ref="S2381:S2444" si="8081">M2381+P2381</f>
        <v>0</v>
      </c>
      <c r="T2381" s="31">
        <f t="shared" ref="T2381:T2444" si="8082">N2381+Q2381</f>
        <v>0</v>
      </c>
      <c r="U2381" s="31">
        <f t="shared" si="8045"/>
        <v>0</v>
      </c>
      <c r="V2381" s="31">
        <f t="shared" si="8046"/>
        <v>0</v>
      </c>
      <c r="W2381" s="31">
        <f t="shared" si="8047"/>
        <v>0</v>
      </c>
      <c r="X2381" s="31">
        <f t="shared" ref="X2381:X2444" si="8083">R2381+U2381</f>
        <v>188</v>
      </c>
      <c r="Y2381" s="31">
        <f t="shared" ref="Y2381:Y2444" si="8084">S2381+V2381</f>
        <v>0</v>
      </c>
      <c r="Z2381" s="31">
        <f t="shared" ref="Z2381:Z2444" si="8085">T2381+W2381</f>
        <v>0</v>
      </c>
      <c r="AA2381" s="31">
        <f t="shared" si="8048"/>
        <v>0</v>
      </c>
      <c r="AB2381" s="31">
        <f t="shared" si="8049"/>
        <v>0</v>
      </c>
      <c r="AC2381" s="31">
        <f t="shared" si="8050"/>
        <v>0</v>
      </c>
      <c r="AD2381" s="31">
        <f t="shared" ref="AD2381:AD2444" si="8086">X2381+AA2381</f>
        <v>188</v>
      </c>
      <c r="AE2381" s="31">
        <f t="shared" ref="AE2381:AE2444" si="8087">Y2381+AB2381</f>
        <v>0</v>
      </c>
      <c r="AF2381" s="31">
        <f t="shared" ref="AF2381:AF2444" si="8088">Z2381+AC2381</f>
        <v>0</v>
      </c>
      <c r="AG2381" s="31">
        <f t="shared" si="8051"/>
        <v>0</v>
      </c>
      <c r="AH2381" s="31">
        <f t="shared" si="8052"/>
        <v>0</v>
      </c>
      <c r="AI2381" s="31">
        <f t="shared" si="8053"/>
        <v>0</v>
      </c>
      <c r="AJ2381" s="31">
        <f t="shared" ref="AJ2381:AJ2444" si="8089">AD2381+AG2381</f>
        <v>188</v>
      </c>
      <c r="AK2381" s="31">
        <f t="shared" ref="AK2381:AK2444" si="8090">AE2381+AH2381</f>
        <v>0</v>
      </c>
      <c r="AL2381" s="31">
        <f t="shared" ref="AL2381:AL2444" si="8091">AF2381+AI2381</f>
        <v>0</v>
      </c>
      <c r="AM2381" s="31">
        <f t="shared" si="8054"/>
        <v>0</v>
      </c>
      <c r="AN2381" s="31">
        <f t="shared" si="8055"/>
        <v>0</v>
      </c>
      <c r="AO2381" s="31">
        <f t="shared" si="8056"/>
        <v>0</v>
      </c>
      <c r="AP2381" s="31">
        <f t="shared" ref="AP2381:AP2444" si="8092">AJ2381+AM2381</f>
        <v>188</v>
      </c>
      <c r="AQ2381" s="31">
        <f t="shared" ref="AQ2381:AQ2444" si="8093">AK2381+AN2381</f>
        <v>0</v>
      </c>
      <c r="AR2381" s="31">
        <f t="shared" ref="AR2381:AR2444" si="8094">AL2381+AO2381</f>
        <v>0</v>
      </c>
      <c r="AS2381" s="31">
        <f t="shared" si="8057"/>
        <v>0</v>
      </c>
      <c r="AT2381" s="31">
        <f t="shared" si="8058"/>
        <v>0</v>
      </c>
      <c r="AU2381" s="31">
        <f t="shared" si="8059"/>
        <v>0</v>
      </c>
      <c r="AV2381" s="31">
        <f t="shared" ref="AV2381:AV2444" si="8095">AP2381+AS2381</f>
        <v>188</v>
      </c>
      <c r="AW2381" s="31">
        <f t="shared" ref="AW2381:AW2444" si="8096">AQ2381+AT2381</f>
        <v>0</v>
      </c>
      <c r="AX2381" s="31">
        <f t="shared" ref="AX2381:AX2444" si="8097">AR2381+AU2381</f>
        <v>0</v>
      </c>
      <c r="AY2381" s="31">
        <f t="shared" si="8060"/>
        <v>0</v>
      </c>
      <c r="AZ2381" s="31">
        <f t="shared" si="8061"/>
        <v>0</v>
      </c>
      <c r="BA2381" s="31">
        <f t="shared" si="8062"/>
        <v>0</v>
      </c>
      <c r="BB2381" s="31">
        <f t="shared" ref="BB2381:BB2444" si="8098">AV2381+AY2381</f>
        <v>188</v>
      </c>
      <c r="BC2381" s="31">
        <f t="shared" ref="BC2381:BC2444" si="8099">AW2381+AZ2381</f>
        <v>0</v>
      </c>
      <c r="BD2381" s="31">
        <f t="shared" ref="BD2381:BD2444" si="8100">AX2381+BA2381</f>
        <v>0</v>
      </c>
      <c r="BE2381" s="31">
        <f t="shared" si="8063"/>
        <v>0</v>
      </c>
      <c r="BF2381" s="31">
        <f t="shared" si="8064"/>
        <v>0</v>
      </c>
      <c r="BG2381" s="31">
        <f t="shared" si="8065"/>
        <v>0</v>
      </c>
      <c r="BH2381" s="31">
        <f t="shared" ref="BH2381:BH2444" si="8101">BB2381+BE2381</f>
        <v>188</v>
      </c>
      <c r="BI2381" s="31">
        <f t="shared" ref="BI2381:BI2444" si="8102">BC2381+BF2381</f>
        <v>0</v>
      </c>
      <c r="BJ2381" s="31">
        <f t="shared" ref="BJ2381:BJ2444" si="8103">BD2381+BG2381</f>
        <v>0</v>
      </c>
      <c r="BK2381" s="31">
        <f t="shared" si="8066"/>
        <v>0</v>
      </c>
      <c r="BL2381" s="31">
        <f t="shared" si="8067"/>
        <v>0</v>
      </c>
      <c r="BM2381" s="31">
        <f t="shared" si="8068"/>
        <v>0</v>
      </c>
      <c r="BN2381" s="31">
        <f t="shared" ref="BN2381:BN2444" si="8104">BH2381+BK2381</f>
        <v>188</v>
      </c>
      <c r="BO2381" s="31">
        <f t="shared" ref="BO2381:BO2444" si="8105">BI2381+BL2381</f>
        <v>0</v>
      </c>
      <c r="BP2381" s="31">
        <f t="shared" ref="BP2381:BP2444" si="8106">BJ2381+BM2381</f>
        <v>0</v>
      </c>
      <c r="BQ2381" s="31">
        <f t="shared" si="8069"/>
        <v>0</v>
      </c>
      <c r="BR2381" s="31">
        <f t="shared" si="8070"/>
        <v>0</v>
      </c>
      <c r="BS2381" s="31">
        <f t="shared" ref="BS2381:BS2444" si="8107">BQ2381+BN2381</f>
        <v>188</v>
      </c>
      <c r="BT2381" s="31">
        <f t="shared" ref="BT2381:BT2444" si="8108">BR2381+BO2381</f>
        <v>0</v>
      </c>
      <c r="BU2381" s="31">
        <f t="shared" ref="BU2381:BU2444" si="8109">BP2381</f>
        <v>0</v>
      </c>
      <c r="BV2381" s="31">
        <f t="shared" si="8071"/>
        <v>0</v>
      </c>
      <c r="BW2381" s="31">
        <f t="shared" si="8072"/>
        <v>0</v>
      </c>
      <c r="BX2381" s="31">
        <f t="shared" ref="BX2381:BX2444" si="8110">BS2381</f>
        <v>188</v>
      </c>
      <c r="BY2381" s="31">
        <f t="shared" ref="BY2381:BY2444" si="8111">BT2381+BV2381</f>
        <v>0</v>
      </c>
      <c r="BZ2381" s="31">
        <f t="shared" ref="BZ2381:BZ2444" si="8112">BU2381+BW2381</f>
        <v>0</v>
      </c>
      <c r="CA2381" s="31">
        <f t="shared" si="8073"/>
        <v>0</v>
      </c>
      <c r="CB2381" s="31">
        <f t="shared" si="8074"/>
        <v>0</v>
      </c>
      <c r="CC2381" s="31">
        <f t="shared" si="8075"/>
        <v>0</v>
      </c>
      <c r="CD2381" s="31">
        <f t="shared" si="7949"/>
        <v>188</v>
      </c>
      <c r="CE2381" s="31">
        <f t="shared" si="7950"/>
        <v>0</v>
      </c>
      <c r="CF2381" s="31">
        <f t="shared" si="7951"/>
        <v>0</v>
      </c>
      <c r="CG2381" s="31">
        <f t="shared" si="8076"/>
        <v>0</v>
      </c>
      <c r="CH2381" s="24"/>
      <c r="CI2381" s="40"/>
      <c r="CM2381" s="1" t="s">
        <v>29</v>
      </c>
    </row>
    <row r="2382" ht="15">
      <c r="A2382" s="41" t="s">
        <v>1363</v>
      </c>
      <c r="B2382" s="17">
        <v>610</v>
      </c>
      <c r="C2382" s="16"/>
      <c r="D2382" s="16"/>
      <c r="E2382" s="39" t="s">
        <v>104</v>
      </c>
      <c r="F2382" s="31">
        <f t="shared" si="8036"/>
        <v>188</v>
      </c>
      <c r="G2382" s="31">
        <f t="shared" si="8037"/>
        <v>0</v>
      </c>
      <c r="H2382" s="31">
        <f t="shared" si="8038"/>
        <v>0</v>
      </c>
      <c r="I2382" s="31">
        <f t="shared" si="8039"/>
        <v>0</v>
      </c>
      <c r="J2382" s="31">
        <f t="shared" si="8040"/>
        <v>0</v>
      </c>
      <c r="K2382" s="31">
        <f t="shared" si="8041"/>
        <v>0</v>
      </c>
      <c r="L2382" s="31">
        <f t="shared" si="8077"/>
        <v>188</v>
      </c>
      <c r="M2382" s="31">
        <f t="shared" si="8078"/>
        <v>0</v>
      </c>
      <c r="N2382" s="31">
        <f t="shared" si="8079"/>
        <v>0</v>
      </c>
      <c r="O2382" s="31">
        <f t="shared" si="8042"/>
        <v>0</v>
      </c>
      <c r="P2382" s="31">
        <f t="shared" si="8043"/>
        <v>0</v>
      </c>
      <c r="Q2382" s="31">
        <f t="shared" si="8044"/>
        <v>0</v>
      </c>
      <c r="R2382" s="31">
        <f t="shared" si="8080"/>
        <v>188</v>
      </c>
      <c r="S2382" s="31">
        <f t="shared" si="8081"/>
        <v>0</v>
      </c>
      <c r="T2382" s="31">
        <f t="shared" si="8082"/>
        <v>0</v>
      </c>
      <c r="U2382" s="31">
        <f t="shared" si="8045"/>
        <v>0</v>
      </c>
      <c r="V2382" s="31">
        <f t="shared" si="8046"/>
        <v>0</v>
      </c>
      <c r="W2382" s="31">
        <f t="shared" si="8047"/>
        <v>0</v>
      </c>
      <c r="X2382" s="31">
        <f t="shared" si="8083"/>
        <v>188</v>
      </c>
      <c r="Y2382" s="31">
        <f t="shared" si="8084"/>
        <v>0</v>
      </c>
      <c r="Z2382" s="31">
        <f t="shared" si="8085"/>
        <v>0</v>
      </c>
      <c r="AA2382" s="31">
        <f t="shared" si="8048"/>
        <v>0</v>
      </c>
      <c r="AB2382" s="31">
        <f t="shared" si="8049"/>
        <v>0</v>
      </c>
      <c r="AC2382" s="31">
        <f t="shared" si="8050"/>
        <v>0</v>
      </c>
      <c r="AD2382" s="31">
        <f t="shared" si="8086"/>
        <v>188</v>
      </c>
      <c r="AE2382" s="31">
        <f t="shared" si="8087"/>
        <v>0</v>
      </c>
      <c r="AF2382" s="31">
        <f t="shared" si="8088"/>
        <v>0</v>
      </c>
      <c r="AG2382" s="31">
        <f t="shared" si="8051"/>
        <v>0</v>
      </c>
      <c r="AH2382" s="31">
        <f t="shared" si="8052"/>
        <v>0</v>
      </c>
      <c r="AI2382" s="31">
        <f t="shared" si="8053"/>
        <v>0</v>
      </c>
      <c r="AJ2382" s="31">
        <f t="shared" si="8089"/>
        <v>188</v>
      </c>
      <c r="AK2382" s="31">
        <f t="shared" si="8090"/>
        <v>0</v>
      </c>
      <c r="AL2382" s="31">
        <f t="shared" si="8091"/>
        <v>0</v>
      </c>
      <c r="AM2382" s="31">
        <f t="shared" si="8054"/>
        <v>0</v>
      </c>
      <c r="AN2382" s="31">
        <f t="shared" si="8055"/>
        <v>0</v>
      </c>
      <c r="AO2382" s="31">
        <f t="shared" si="8056"/>
        <v>0</v>
      </c>
      <c r="AP2382" s="31">
        <f t="shared" si="8092"/>
        <v>188</v>
      </c>
      <c r="AQ2382" s="31">
        <f t="shared" si="8093"/>
        <v>0</v>
      </c>
      <c r="AR2382" s="31">
        <f t="shared" si="8094"/>
        <v>0</v>
      </c>
      <c r="AS2382" s="31">
        <f t="shared" si="8057"/>
        <v>0</v>
      </c>
      <c r="AT2382" s="31">
        <f t="shared" si="8058"/>
        <v>0</v>
      </c>
      <c r="AU2382" s="31">
        <f t="shared" si="8059"/>
        <v>0</v>
      </c>
      <c r="AV2382" s="31">
        <f t="shared" si="8095"/>
        <v>188</v>
      </c>
      <c r="AW2382" s="31">
        <f t="shared" si="8096"/>
        <v>0</v>
      </c>
      <c r="AX2382" s="31">
        <f t="shared" si="8097"/>
        <v>0</v>
      </c>
      <c r="AY2382" s="31">
        <f t="shared" si="8060"/>
        <v>0</v>
      </c>
      <c r="AZ2382" s="31">
        <f t="shared" si="8061"/>
        <v>0</v>
      </c>
      <c r="BA2382" s="31">
        <f t="shared" si="8062"/>
        <v>0</v>
      </c>
      <c r="BB2382" s="31">
        <f t="shared" si="8098"/>
        <v>188</v>
      </c>
      <c r="BC2382" s="31">
        <f t="shared" si="8099"/>
        <v>0</v>
      </c>
      <c r="BD2382" s="31">
        <f t="shared" si="8100"/>
        <v>0</v>
      </c>
      <c r="BE2382" s="31">
        <f t="shared" si="8063"/>
        <v>0</v>
      </c>
      <c r="BF2382" s="31">
        <f t="shared" si="8064"/>
        <v>0</v>
      </c>
      <c r="BG2382" s="31">
        <f t="shared" si="8065"/>
        <v>0</v>
      </c>
      <c r="BH2382" s="31">
        <f t="shared" si="8101"/>
        <v>188</v>
      </c>
      <c r="BI2382" s="31">
        <f t="shared" si="8102"/>
        <v>0</v>
      </c>
      <c r="BJ2382" s="31">
        <f t="shared" si="8103"/>
        <v>0</v>
      </c>
      <c r="BK2382" s="31">
        <f t="shared" si="8066"/>
        <v>0</v>
      </c>
      <c r="BL2382" s="31">
        <f t="shared" si="8067"/>
        <v>0</v>
      </c>
      <c r="BM2382" s="31">
        <f t="shared" si="8068"/>
        <v>0</v>
      </c>
      <c r="BN2382" s="31">
        <f t="shared" si="8104"/>
        <v>188</v>
      </c>
      <c r="BO2382" s="31">
        <f t="shared" si="8105"/>
        <v>0</v>
      </c>
      <c r="BP2382" s="31">
        <f t="shared" si="8106"/>
        <v>0</v>
      </c>
      <c r="BQ2382" s="31">
        <f t="shared" si="8069"/>
        <v>0</v>
      </c>
      <c r="BR2382" s="31">
        <f t="shared" si="8070"/>
        <v>0</v>
      </c>
      <c r="BS2382" s="31">
        <f t="shared" si="8107"/>
        <v>188</v>
      </c>
      <c r="BT2382" s="31">
        <f t="shared" si="8108"/>
        <v>0</v>
      </c>
      <c r="BU2382" s="31">
        <f t="shared" si="8109"/>
        <v>0</v>
      </c>
      <c r="BV2382" s="31">
        <f t="shared" si="8071"/>
        <v>0</v>
      </c>
      <c r="BW2382" s="31">
        <f t="shared" si="8072"/>
        <v>0</v>
      </c>
      <c r="BX2382" s="31">
        <f t="shared" si="8110"/>
        <v>188</v>
      </c>
      <c r="BY2382" s="31">
        <f t="shared" si="8111"/>
        <v>0</v>
      </c>
      <c r="BZ2382" s="31">
        <f t="shared" si="8112"/>
        <v>0</v>
      </c>
      <c r="CA2382" s="31">
        <f t="shared" si="8073"/>
        <v>0</v>
      </c>
      <c r="CB2382" s="31">
        <f t="shared" si="8074"/>
        <v>0</v>
      </c>
      <c r="CC2382" s="31">
        <f t="shared" si="8075"/>
        <v>0</v>
      </c>
      <c r="CD2382" s="31">
        <f t="shared" si="7949"/>
        <v>188</v>
      </c>
      <c r="CE2382" s="31">
        <f t="shared" si="7950"/>
        <v>0</v>
      </c>
      <c r="CF2382" s="31">
        <f t="shared" si="7951"/>
        <v>0</v>
      </c>
      <c r="CG2382" s="31">
        <f t="shared" si="8076"/>
        <v>0</v>
      </c>
      <c r="CH2382" s="24"/>
      <c r="CI2382" s="40"/>
      <c r="CN2382" s="1" t="s">
        <v>30</v>
      </c>
    </row>
    <row r="2383" ht="15">
      <c r="A2383" s="41" t="s">
        <v>1363</v>
      </c>
      <c r="B2383" s="17">
        <v>610</v>
      </c>
      <c r="C2383" s="16" t="s">
        <v>42</v>
      </c>
      <c r="D2383" s="16" t="s">
        <v>43</v>
      </c>
      <c r="E2383" s="39" t="s">
        <v>44</v>
      </c>
      <c r="F2383" s="31">
        <v>188</v>
      </c>
      <c r="G2383" s="31"/>
      <c r="H2383" s="31"/>
      <c r="I2383" s="31"/>
      <c r="J2383" s="31"/>
      <c r="K2383" s="31"/>
      <c r="L2383" s="31">
        <f t="shared" si="8077"/>
        <v>188</v>
      </c>
      <c r="M2383" s="31">
        <f t="shared" si="8078"/>
        <v>0</v>
      </c>
      <c r="N2383" s="31">
        <f t="shared" si="8079"/>
        <v>0</v>
      </c>
      <c r="O2383" s="31"/>
      <c r="P2383" s="31"/>
      <c r="Q2383" s="31"/>
      <c r="R2383" s="31">
        <f t="shared" si="8080"/>
        <v>188</v>
      </c>
      <c r="S2383" s="31">
        <f t="shared" si="8081"/>
        <v>0</v>
      </c>
      <c r="T2383" s="31">
        <f t="shared" si="8082"/>
        <v>0</v>
      </c>
      <c r="U2383" s="31"/>
      <c r="V2383" s="31"/>
      <c r="W2383" s="31"/>
      <c r="X2383" s="31">
        <f t="shared" si="8083"/>
        <v>188</v>
      </c>
      <c r="Y2383" s="31">
        <f t="shared" si="8084"/>
        <v>0</v>
      </c>
      <c r="Z2383" s="31">
        <f t="shared" si="8085"/>
        <v>0</v>
      </c>
      <c r="AA2383" s="31"/>
      <c r="AB2383" s="31"/>
      <c r="AC2383" s="31"/>
      <c r="AD2383" s="31">
        <f t="shared" si="8086"/>
        <v>188</v>
      </c>
      <c r="AE2383" s="31">
        <f t="shared" si="8087"/>
        <v>0</v>
      </c>
      <c r="AF2383" s="31">
        <f t="shared" si="8088"/>
        <v>0</v>
      </c>
      <c r="AG2383" s="31"/>
      <c r="AH2383" s="31"/>
      <c r="AI2383" s="31"/>
      <c r="AJ2383" s="31">
        <f t="shared" si="8089"/>
        <v>188</v>
      </c>
      <c r="AK2383" s="31">
        <f t="shared" si="8090"/>
        <v>0</v>
      </c>
      <c r="AL2383" s="31">
        <f t="shared" si="8091"/>
        <v>0</v>
      </c>
      <c r="AM2383" s="31"/>
      <c r="AN2383" s="31"/>
      <c r="AO2383" s="31"/>
      <c r="AP2383" s="31">
        <f t="shared" si="8092"/>
        <v>188</v>
      </c>
      <c r="AQ2383" s="31">
        <f t="shared" si="8093"/>
        <v>0</v>
      </c>
      <c r="AR2383" s="31">
        <f t="shared" si="8094"/>
        <v>0</v>
      </c>
      <c r="AS2383" s="31"/>
      <c r="AT2383" s="31"/>
      <c r="AU2383" s="31"/>
      <c r="AV2383" s="31">
        <f t="shared" si="8095"/>
        <v>188</v>
      </c>
      <c r="AW2383" s="31">
        <f t="shared" si="8096"/>
        <v>0</v>
      </c>
      <c r="AX2383" s="31">
        <f t="shared" si="8097"/>
        <v>0</v>
      </c>
      <c r="AY2383" s="31"/>
      <c r="AZ2383" s="31"/>
      <c r="BA2383" s="31"/>
      <c r="BB2383" s="31">
        <f t="shared" si="8098"/>
        <v>188</v>
      </c>
      <c r="BC2383" s="31">
        <f t="shared" si="8099"/>
        <v>0</v>
      </c>
      <c r="BD2383" s="31">
        <f t="shared" si="8100"/>
        <v>0</v>
      </c>
      <c r="BE2383" s="31"/>
      <c r="BF2383" s="31"/>
      <c r="BG2383" s="31"/>
      <c r="BH2383" s="31">
        <f t="shared" si="8101"/>
        <v>188</v>
      </c>
      <c r="BI2383" s="31">
        <f t="shared" si="8102"/>
        <v>0</v>
      </c>
      <c r="BJ2383" s="31">
        <f t="shared" si="8103"/>
        <v>0</v>
      </c>
      <c r="BK2383" s="31"/>
      <c r="BL2383" s="31"/>
      <c r="BM2383" s="31"/>
      <c r="BN2383" s="31">
        <f t="shared" si="8104"/>
        <v>188</v>
      </c>
      <c r="BO2383" s="31">
        <f t="shared" si="8105"/>
        <v>0</v>
      </c>
      <c r="BP2383" s="31">
        <f t="shared" si="8106"/>
        <v>0</v>
      </c>
      <c r="BQ2383" s="31"/>
      <c r="BR2383" s="31"/>
      <c r="BS2383" s="31">
        <f t="shared" si="8107"/>
        <v>188</v>
      </c>
      <c r="BT2383" s="31">
        <f t="shared" si="8108"/>
        <v>0</v>
      </c>
      <c r="BU2383" s="31">
        <f t="shared" si="8109"/>
        <v>0</v>
      </c>
      <c r="BV2383" s="31"/>
      <c r="BW2383" s="31"/>
      <c r="BX2383" s="31">
        <f t="shared" si="8110"/>
        <v>188</v>
      </c>
      <c r="BY2383" s="31">
        <f t="shared" si="8111"/>
        <v>0</v>
      </c>
      <c r="BZ2383" s="31">
        <f t="shared" si="8112"/>
        <v>0</v>
      </c>
      <c r="CA2383" s="31"/>
      <c r="CB2383" s="31"/>
      <c r="CC2383" s="31"/>
      <c r="CD2383" s="31">
        <f t="shared" si="7949"/>
        <v>188</v>
      </c>
      <c r="CE2383" s="31">
        <f t="shared" si="7950"/>
        <v>0</v>
      </c>
      <c r="CF2383" s="31">
        <f t="shared" si="7951"/>
        <v>0</v>
      </c>
      <c r="CG2383" s="31"/>
      <c r="CH2383" s="24"/>
      <c r="CI2383" s="40"/>
    </row>
    <row r="2384" s="33" customFormat="1" ht="43.75">
      <c r="A2384" s="34" t="s">
        <v>1364</v>
      </c>
      <c r="B2384" s="35"/>
      <c r="C2384" s="34"/>
      <c r="D2384" s="34"/>
      <c r="E2384" s="36" t="s">
        <v>1365</v>
      </c>
      <c r="F2384" s="37">
        <f>F2395+F2391</f>
        <v>141000</v>
      </c>
      <c r="G2384" s="37">
        <f>G2395+G2391</f>
        <v>141000</v>
      </c>
      <c r="H2384" s="37">
        <f>H2395+H2391</f>
        <v>141000</v>
      </c>
      <c r="I2384" s="37">
        <f>I2395+I2391</f>
        <v>0</v>
      </c>
      <c r="J2384" s="37">
        <f>J2395+J2391</f>
        <v>0</v>
      </c>
      <c r="K2384" s="37">
        <f>K2395+K2391</f>
        <v>0</v>
      </c>
      <c r="L2384" s="37">
        <f t="shared" si="8077"/>
        <v>141000</v>
      </c>
      <c r="M2384" s="37">
        <f t="shared" si="8078"/>
        <v>141000</v>
      </c>
      <c r="N2384" s="37">
        <f t="shared" si="8079"/>
        <v>141000</v>
      </c>
      <c r="O2384" s="37">
        <f>O2395+O2391+O2385</f>
        <v>5961.1800000000003</v>
      </c>
      <c r="P2384" s="37">
        <f>P2395+P2391+P2385</f>
        <v>0</v>
      </c>
      <c r="Q2384" s="37">
        <f>Q2395+Q2391+Q2385</f>
        <v>0</v>
      </c>
      <c r="R2384" s="37">
        <f t="shared" si="8080"/>
        <v>146961.17999999999</v>
      </c>
      <c r="S2384" s="37">
        <f t="shared" si="8081"/>
        <v>141000</v>
      </c>
      <c r="T2384" s="37">
        <f t="shared" si="8082"/>
        <v>141000</v>
      </c>
      <c r="U2384" s="37">
        <f>U2395+U2391+U2385</f>
        <v>0</v>
      </c>
      <c r="V2384" s="37">
        <f>V2395+V2391+V2385</f>
        <v>0</v>
      </c>
      <c r="W2384" s="37">
        <f>W2395+W2391+W2385</f>
        <v>0</v>
      </c>
      <c r="X2384" s="37">
        <f t="shared" si="8083"/>
        <v>146961.17999999999</v>
      </c>
      <c r="Y2384" s="37">
        <f t="shared" si="8084"/>
        <v>141000</v>
      </c>
      <c r="Z2384" s="37">
        <f t="shared" si="8085"/>
        <v>141000</v>
      </c>
      <c r="AA2384" s="37">
        <f>AA2395+AA2391+AA2385</f>
        <v>0</v>
      </c>
      <c r="AB2384" s="37">
        <f>AB2395+AB2391+AB2385</f>
        <v>0</v>
      </c>
      <c r="AC2384" s="37">
        <f>AC2395+AC2391+AC2385</f>
        <v>0</v>
      </c>
      <c r="AD2384" s="37">
        <f t="shared" si="8086"/>
        <v>146961.17999999999</v>
      </c>
      <c r="AE2384" s="37">
        <f t="shared" si="8087"/>
        <v>141000</v>
      </c>
      <c r="AF2384" s="37">
        <f t="shared" si="8088"/>
        <v>141000</v>
      </c>
      <c r="AG2384" s="37">
        <f>AG2395+AG2391+AG2385</f>
        <v>0</v>
      </c>
      <c r="AH2384" s="37">
        <f>AH2395+AH2391+AH2385</f>
        <v>0</v>
      </c>
      <c r="AI2384" s="37">
        <f>AI2395+AI2391+AI2385</f>
        <v>0</v>
      </c>
      <c r="AJ2384" s="37">
        <f t="shared" si="8089"/>
        <v>146961.17999999999</v>
      </c>
      <c r="AK2384" s="37">
        <f t="shared" si="8090"/>
        <v>141000</v>
      </c>
      <c r="AL2384" s="37">
        <f t="shared" si="8091"/>
        <v>141000</v>
      </c>
      <c r="AM2384" s="37">
        <f>AM2395+AM2391+AM2385</f>
        <v>0</v>
      </c>
      <c r="AN2384" s="37">
        <f>AN2395+AN2391+AN2385</f>
        <v>0</v>
      </c>
      <c r="AO2384" s="37">
        <f>AO2395+AO2391+AO2385</f>
        <v>0</v>
      </c>
      <c r="AP2384" s="37">
        <f t="shared" si="8092"/>
        <v>146961.17999999999</v>
      </c>
      <c r="AQ2384" s="37">
        <f t="shared" si="8093"/>
        <v>141000</v>
      </c>
      <c r="AR2384" s="37">
        <f t="shared" si="8094"/>
        <v>141000</v>
      </c>
      <c r="AS2384" s="37">
        <f>AS2395+AS2391+AS2385</f>
        <v>0</v>
      </c>
      <c r="AT2384" s="37">
        <f>AT2395+AT2391+AT2385</f>
        <v>0</v>
      </c>
      <c r="AU2384" s="37">
        <f>AU2395+AU2391+AU2385</f>
        <v>0</v>
      </c>
      <c r="AV2384" s="37">
        <f t="shared" si="8095"/>
        <v>146961.17999999999</v>
      </c>
      <c r="AW2384" s="37">
        <f t="shared" si="8096"/>
        <v>141000</v>
      </c>
      <c r="AX2384" s="37">
        <f t="shared" si="8097"/>
        <v>141000</v>
      </c>
      <c r="AY2384" s="37">
        <f>AY2395+AY2391+AY2385</f>
        <v>0</v>
      </c>
      <c r="AZ2384" s="37">
        <f>AZ2395+AZ2391+AZ2385</f>
        <v>0</v>
      </c>
      <c r="BA2384" s="37">
        <f>BA2395+BA2391+BA2385</f>
        <v>0</v>
      </c>
      <c r="BB2384" s="37">
        <f t="shared" si="8098"/>
        <v>146961.17999999999</v>
      </c>
      <c r="BC2384" s="37">
        <f t="shared" si="8099"/>
        <v>141000</v>
      </c>
      <c r="BD2384" s="37">
        <f t="shared" si="8100"/>
        <v>141000</v>
      </c>
      <c r="BE2384" s="37">
        <f>BE2395+BE2391+BE2385</f>
        <v>0</v>
      </c>
      <c r="BF2384" s="37">
        <f>BF2395+BF2391+BF2385</f>
        <v>0</v>
      </c>
      <c r="BG2384" s="37">
        <f>BG2395+BG2391+BG2385</f>
        <v>0</v>
      </c>
      <c r="BH2384" s="37">
        <f t="shared" si="8101"/>
        <v>146961.17999999999</v>
      </c>
      <c r="BI2384" s="37">
        <f t="shared" si="8102"/>
        <v>141000</v>
      </c>
      <c r="BJ2384" s="37">
        <f t="shared" si="8103"/>
        <v>141000</v>
      </c>
      <c r="BK2384" s="37">
        <f>BK2395+BK2391+BK2385</f>
        <v>0</v>
      </c>
      <c r="BL2384" s="37">
        <f>BL2395+BL2391+BL2385</f>
        <v>0</v>
      </c>
      <c r="BM2384" s="37">
        <f>BM2395+BM2391+BM2385</f>
        <v>0</v>
      </c>
      <c r="BN2384" s="37">
        <f t="shared" si="8104"/>
        <v>146961.17999999999</v>
      </c>
      <c r="BO2384" s="37">
        <f t="shared" si="8105"/>
        <v>141000</v>
      </c>
      <c r="BP2384" s="37">
        <f t="shared" si="8106"/>
        <v>141000</v>
      </c>
      <c r="BQ2384" s="37">
        <f>BQ2395+BQ2391+BQ2385</f>
        <v>0</v>
      </c>
      <c r="BR2384" s="37">
        <f>BR2395+BR2391+BR2385</f>
        <v>0</v>
      </c>
      <c r="BS2384" s="31">
        <f t="shared" si="8107"/>
        <v>146961.17999999999</v>
      </c>
      <c r="BT2384" s="31">
        <f t="shared" si="8108"/>
        <v>141000</v>
      </c>
      <c r="BU2384" s="31">
        <f t="shared" si="8109"/>
        <v>141000</v>
      </c>
      <c r="BV2384" s="37">
        <f>BV2395+BV2391+BV2385</f>
        <v>0</v>
      </c>
      <c r="BW2384" s="37">
        <f>BW2395+BW2391+BW2385</f>
        <v>0</v>
      </c>
      <c r="BX2384" s="37">
        <f t="shared" si="8110"/>
        <v>146961.17999999999</v>
      </c>
      <c r="BY2384" s="37">
        <f t="shared" si="8111"/>
        <v>141000</v>
      </c>
      <c r="BZ2384" s="37">
        <f t="shared" si="8112"/>
        <v>141000</v>
      </c>
      <c r="CA2384" s="37">
        <f>CA2395+CA2391+CA2385</f>
        <v>0</v>
      </c>
      <c r="CB2384" s="37">
        <f>CB2395+CB2391+CB2385</f>
        <v>0</v>
      </c>
      <c r="CC2384" s="37">
        <f>CC2395+CC2391+CC2385</f>
        <v>0</v>
      </c>
      <c r="CD2384" s="37">
        <f t="shared" si="7949"/>
        <v>146961.17999999999</v>
      </c>
      <c r="CE2384" s="37">
        <f t="shared" si="7950"/>
        <v>141000</v>
      </c>
      <c r="CF2384" s="37">
        <f t="shared" si="7951"/>
        <v>141000</v>
      </c>
      <c r="CG2384" s="37">
        <f>CG2395+CG2391+CG2385</f>
        <v>0</v>
      </c>
      <c r="CH2384" s="24"/>
      <c r="CI2384" s="38"/>
      <c r="CK2384" s="33" t="s">
        <v>27</v>
      </c>
      <c r="CL2384" s="33" t="s">
        <v>1346</v>
      </c>
      <c r="CO2384" s="33" t="s">
        <v>31</v>
      </c>
    </row>
    <row r="2385" ht="29.850000000000001">
      <c r="A2385" s="16" t="s">
        <v>1364</v>
      </c>
      <c r="B2385" s="17">
        <v>200</v>
      </c>
      <c r="C2385" s="16"/>
      <c r="D2385" s="16"/>
      <c r="E2385" s="39" t="s">
        <v>40</v>
      </c>
      <c r="F2385" s="37"/>
      <c r="G2385" s="37"/>
      <c r="H2385" s="37"/>
      <c r="I2385" s="37"/>
      <c r="J2385" s="37"/>
      <c r="K2385" s="37"/>
      <c r="L2385" s="37"/>
      <c r="M2385" s="37"/>
      <c r="N2385" s="37"/>
      <c r="O2385" s="31">
        <f>O2386</f>
        <v>5220.6410000000005</v>
      </c>
      <c r="P2385" s="31">
        <f>P2386</f>
        <v>0</v>
      </c>
      <c r="Q2385" s="31">
        <f>Q2386</f>
        <v>0</v>
      </c>
      <c r="R2385" s="31">
        <f t="shared" si="8080"/>
        <v>5220.6410000000005</v>
      </c>
      <c r="S2385" s="31">
        <f t="shared" si="8081"/>
        <v>0</v>
      </c>
      <c r="T2385" s="31">
        <f t="shared" si="8082"/>
        <v>0</v>
      </c>
      <c r="U2385" s="31">
        <f>U2386</f>
        <v>0</v>
      </c>
      <c r="V2385" s="31">
        <f>V2386</f>
        <v>0</v>
      </c>
      <c r="W2385" s="31">
        <f>W2386</f>
        <v>0</v>
      </c>
      <c r="X2385" s="31">
        <f t="shared" si="8083"/>
        <v>5220.6410000000005</v>
      </c>
      <c r="Y2385" s="31">
        <f t="shared" si="8084"/>
        <v>0</v>
      </c>
      <c r="Z2385" s="31">
        <f t="shared" si="8085"/>
        <v>0</v>
      </c>
      <c r="AA2385" s="31">
        <f>AA2386</f>
        <v>0</v>
      </c>
      <c r="AB2385" s="31">
        <f>AB2386</f>
        <v>0</v>
      </c>
      <c r="AC2385" s="31">
        <f>AC2386</f>
        <v>0</v>
      </c>
      <c r="AD2385" s="31">
        <f t="shared" si="8086"/>
        <v>5220.6410000000005</v>
      </c>
      <c r="AE2385" s="31">
        <f t="shared" si="8087"/>
        <v>0</v>
      </c>
      <c r="AF2385" s="31">
        <f t="shared" si="8088"/>
        <v>0</v>
      </c>
      <c r="AG2385" s="31">
        <f>AG2386</f>
        <v>0</v>
      </c>
      <c r="AH2385" s="31">
        <f>AH2386</f>
        <v>0</v>
      </c>
      <c r="AI2385" s="31">
        <f>AI2386</f>
        <v>0</v>
      </c>
      <c r="AJ2385" s="31">
        <f t="shared" si="8089"/>
        <v>5220.6410000000005</v>
      </c>
      <c r="AK2385" s="31">
        <f t="shared" si="8090"/>
        <v>0</v>
      </c>
      <c r="AL2385" s="31">
        <f t="shared" si="8091"/>
        <v>0</v>
      </c>
      <c r="AM2385" s="31">
        <f>AM2386</f>
        <v>0</v>
      </c>
      <c r="AN2385" s="31">
        <f>AN2386</f>
        <v>0</v>
      </c>
      <c r="AO2385" s="31">
        <f>AO2386</f>
        <v>0</v>
      </c>
      <c r="AP2385" s="31">
        <f t="shared" si="8092"/>
        <v>5220.6410000000005</v>
      </c>
      <c r="AQ2385" s="31">
        <f t="shared" si="8093"/>
        <v>0</v>
      </c>
      <c r="AR2385" s="31">
        <f t="shared" si="8094"/>
        <v>0</v>
      </c>
      <c r="AS2385" s="31">
        <f>AS2386</f>
        <v>0</v>
      </c>
      <c r="AT2385" s="31">
        <f>AT2386</f>
        <v>0</v>
      </c>
      <c r="AU2385" s="31">
        <f>AU2386</f>
        <v>0</v>
      </c>
      <c r="AV2385" s="31">
        <f t="shared" si="8095"/>
        <v>5220.6410000000005</v>
      </c>
      <c r="AW2385" s="31">
        <f t="shared" si="8096"/>
        <v>0</v>
      </c>
      <c r="AX2385" s="31">
        <f t="shared" si="8097"/>
        <v>0</v>
      </c>
      <c r="AY2385" s="31">
        <f>AY2386</f>
        <v>0</v>
      </c>
      <c r="AZ2385" s="31">
        <f>AZ2386</f>
        <v>0</v>
      </c>
      <c r="BA2385" s="31">
        <f>BA2386</f>
        <v>0</v>
      </c>
      <c r="BB2385" s="31">
        <f t="shared" si="8098"/>
        <v>5220.6410000000005</v>
      </c>
      <c r="BC2385" s="31">
        <f t="shared" si="8099"/>
        <v>0</v>
      </c>
      <c r="BD2385" s="31">
        <f t="shared" si="8100"/>
        <v>0</v>
      </c>
      <c r="BE2385" s="31">
        <f>BE2386</f>
        <v>0</v>
      </c>
      <c r="BF2385" s="31">
        <f>BF2386</f>
        <v>0</v>
      </c>
      <c r="BG2385" s="31">
        <f>BG2386</f>
        <v>0</v>
      </c>
      <c r="BH2385" s="31">
        <f t="shared" si="8101"/>
        <v>5220.6410000000005</v>
      </c>
      <c r="BI2385" s="31">
        <f t="shared" si="8102"/>
        <v>0</v>
      </c>
      <c r="BJ2385" s="31">
        <f t="shared" si="8103"/>
        <v>0</v>
      </c>
      <c r="BK2385" s="31">
        <f>BK2386</f>
        <v>0</v>
      </c>
      <c r="BL2385" s="31">
        <f>BL2386</f>
        <v>0</v>
      </c>
      <c r="BM2385" s="31">
        <f>BM2386</f>
        <v>0</v>
      </c>
      <c r="BN2385" s="31">
        <f t="shared" si="8104"/>
        <v>5220.6410000000005</v>
      </c>
      <c r="BO2385" s="31">
        <f t="shared" si="8105"/>
        <v>0</v>
      </c>
      <c r="BP2385" s="31">
        <f t="shared" si="8106"/>
        <v>0</v>
      </c>
      <c r="BQ2385" s="31">
        <f>BQ2386</f>
        <v>0</v>
      </c>
      <c r="BR2385" s="31">
        <f>BR2386</f>
        <v>0</v>
      </c>
      <c r="BS2385" s="31">
        <f t="shared" si="8107"/>
        <v>5220.6410000000005</v>
      </c>
      <c r="BT2385" s="31">
        <f t="shared" si="8108"/>
        <v>0</v>
      </c>
      <c r="BU2385" s="31">
        <f t="shared" si="8109"/>
        <v>0</v>
      </c>
      <c r="BV2385" s="31">
        <f>BV2386</f>
        <v>0</v>
      </c>
      <c r="BW2385" s="31">
        <f>BW2386</f>
        <v>0</v>
      </c>
      <c r="BX2385" s="31">
        <f t="shared" si="8110"/>
        <v>5220.6410000000005</v>
      </c>
      <c r="BY2385" s="31">
        <f t="shared" si="8111"/>
        <v>0</v>
      </c>
      <c r="BZ2385" s="31">
        <f t="shared" si="8112"/>
        <v>0</v>
      </c>
      <c r="CA2385" s="31">
        <f>CA2386</f>
        <v>0</v>
      </c>
      <c r="CB2385" s="31">
        <f>CB2386</f>
        <v>0</v>
      </c>
      <c r="CC2385" s="31">
        <f>CC2386</f>
        <v>0</v>
      </c>
      <c r="CD2385" s="31">
        <f t="shared" si="7949"/>
        <v>5220.6410000000005</v>
      </c>
      <c r="CE2385" s="31">
        <f t="shared" si="7950"/>
        <v>0</v>
      </c>
      <c r="CF2385" s="31">
        <f t="shared" si="7951"/>
        <v>0</v>
      </c>
      <c r="CG2385" s="31">
        <f>CG2386</f>
        <v>0</v>
      </c>
      <c r="CH2385" s="24"/>
      <c r="CI2385" s="38"/>
      <c r="CJ2385" s="33"/>
      <c r="CK2385" s="33"/>
      <c r="CL2385" s="33"/>
      <c r="CM2385" s="33"/>
      <c r="CN2385" s="33"/>
      <c r="CO2385" s="33"/>
    </row>
    <row r="2386" ht="43.75">
      <c r="A2386" s="16" t="s">
        <v>1364</v>
      </c>
      <c r="B2386" s="17">
        <v>240</v>
      </c>
      <c r="C2386" s="16"/>
      <c r="D2386" s="16"/>
      <c r="E2386" s="39" t="s">
        <v>41</v>
      </c>
      <c r="F2386" s="37"/>
      <c r="G2386" s="37"/>
      <c r="H2386" s="37"/>
      <c r="I2386" s="37"/>
      <c r="J2386" s="37"/>
      <c r="K2386" s="37"/>
      <c r="L2386" s="37"/>
      <c r="M2386" s="37"/>
      <c r="N2386" s="37"/>
      <c r="O2386" s="31">
        <f>O2390+O2388+O2389+O2387</f>
        <v>5220.6410000000005</v>
      </c>
      <c r="P2386" s="31">
        <f>P2390+P2388+P2389+P2387</f>
        <v>0</v>
      </c>
      <c r="Q2386" s="31">
        <f>Q2390+Q2388+Q2389+Q2387</f>
        <v>0</v>
      </c>
      <c r="R2386" s="31">
        <f t="shared" si="8080"/>
        <v>5220.6410000000005</v>
      </c>
      <c r="S2386" s="31">
        <f t="shared" si="8081"/>
        <v>0</v>
      </c>
      <c r="T2386" s="31">
        <f t="shared" si="8082"/>
        <v>0</v>
      </c>
      <c r="U2386" s="31">
        <f>U2390+U2388+U2389+U2387</f>
        <v>0</v>
      </c>
      <c r="V2386" s="31">
        <f>V2390+V2388+V2389+V2387</f>
        <v>0</v>
      </c>
      <c r="W2386" s="31">
        <f>W2390+W2388+W2389+W2387</f>
        <v>0</v>
      </c>
      <c r="X2386" s="31">
        <f t="shared" si="8083"/>
        <v>5220.6410000000005</v>
      </c>
      <c r="Y2386" s="31">
        <f t="shared" si="8084"/>
        <v>0</v>
      </c>
      <c r="Z2386" s="31">
        <f t="shared" si="8085"/>
        <v>0</v>
      </c>
      <c r="AA2386" s="31">
        <f>AA2390+AA2388+AA2389+AA2387</f>
        <v>0</v>
      </c>
      <c r="AB2386" s="31">
        <f>AB2390+AB2388+AB2389+AB2387</f>
        <v>0</v>
      </c>
      <c r="AC2386" s="31">
        <f>AC2390+AC2388+AC2389+AC2387</f>
        <v>0</v>
      </c>
      <c r="AD2386" s="31">
        <f t="shared" si="8086"/>
        <v>5220.6410000000005</v>
      </c>
      <c r="AE2386" s="31">
        <f t="shared" si="8087"/>
        <v>0</v>
      </c>
      <c r="AF2386" s="31">
        <f t="shared" si="8088"/>
        <v>0</v>
      </c>
      <c r="AG2386" s="31">
        <f>AG2390+AG2388+AG2389+AG2387</f>
        <v>0</v>
      </c>
      <c r="AH2386" s="31">
        <f>AH2390+AH2388+AH2389+AH2387</f>
        <v>0</v>
      </c>
      <c r="AI2386" s="31">
        <f>AI2390+AI2388+AI2389+AI2387</f>
        <v>0</v>
      </c>
      <c r="AJ2386" s="31">
        <f t="shared" si="8089"/>
        <v>5220.6410000000005</v>
      </c>
      <c r="AK2386" s="31">
        <f t="shared" si="8090"/>
        <v>0</v>
      </c>
      <c r="AL2386" s="31">
        <f t="shared" si="8091"/>
        <v>0</v>
      </c>
      <c r="AM2386" s="31">
        <f>AM2390+AM2388+AM2389+AM2387</f>
        <v>0</v>
      </c>
      <c r="AN2386" s="31">
        <f>AN2390+AN2388+AN2389+AN2387</f>
        <v>0</v>
      </c>
      <c r="AO2386" s="31">
        <f>AO2390+AO2388+AO2389+AO2387</f>
        <v>0</v>
      </c>
      <c r="AP2386" s="31">
        <f t="shared" si="8092"/>
        <v>5220.6410000000005</v>
      </c>
      <c r="AQ2386" s="31">
        <f t="shared" si="8093"/>
        <v>0</v>
      </c>
      <c r="AR2386" s="31">
        <f t="shared" si="8094"/>
        <v>0</v>
      </c>
      <c r="AS2386" s="31">
        <f>AS2390+AS2388+AS2389+AS2387</f>
        <v>0</v>
      </c>
      <c r="AT2386" s="31">
        <f>AT2390+AT2388+AT2389+AT2387</f>
        <v>0</v>
      </c>
      <c r="AU2386" s="31">
        <f>AU2390+AU2388+AU2389+AU2387</f>
        <v>0</v>
      </c>
      <c r="AV2386" s="31">
        <f t="shared" si="8095"/>
        <v>5220.6410000000005</v>
      </c>
      <c r="AW2386" s="31">
        <f t="shared" si="8096"/>
        <v>0</v>
      </c>
      <c r="AX2386" s="31">
        <f t="shared" si="8097"/>
        <v>0</v>
      </c>
      <c r="AY2386" s="31">
        <f>AY2390+AY2388+AY2389+AY2387</f>
        <v>0</v>
      </c>
      <c r="AZ2386" s="31">
        <f>AZ2390+AZ2388+AZ2389+AZ2387</f>
        <v>0</v>
      </c>
      <c r="BA2386" s="31">
        <f>BA2390+BA2388+BA2389+BA2387</f>
        <v>0</v>
      </c>
      <c r="BB2386" s="31">
        <f t="shared" si="8098"/>
        <v>5220.6410000000005</v>
      </c>
      <c r="BC2386" s="31">
        <f t="shared" si="8099"/>
        <v>0</v>
      </c>
      <c r="BD2386" s="31">
        <f t="shared" si="8100"/>
        <v>0</v>
      </c>
      <c r="BE2386" s="31">
        <f>BE2390+BE2388+BE2389+BE2387</f>
        <v>0</v>
      </c>
      <c r="BF2386" s="31">
        <f>BF2390+BF2388+BF2389+BF2387</f>
        <v>0</v>
      </c>
      <c r="BG2386" s="31">
        <f>BG2390+BG2388+BG2389+BG2387</f>
        <v>0</v>
      </c>
      <c r="BH2386" s="31">
        <f t="shared" si="8101"/>
        <v>5220.6410000000005</v>
      </c>
      <c r="BI2386" s="31">
        <f t="shared" si="8102"/>
        <v>0</v>
      </c>
      <c r="BJ2386" s="31">
        <f t="shared" si="8103"/>
        <v>0</v>
      </c>
      <c r="BK2386" s="31">
        <f>BK2390+BK2388+BK2389+BK2387</f>
        <v>0</v>
      </c>
      <c r="BL2386" s="31">
        <f>BL2390+BL2388+BL2389+BL2387</f>
        <v>0</v>
      </c>
      <c r="BM2386" s="31">
        <f>BM2390+BM2388+BM2389+BM2387</f>
        <v>0</v>
      </c>
      <c r="BN2386" s="31">
        <f t="shared" si="8104"/>
        <v>5220.6410000000005</v>
      </c>
      <c r="BO2386" s="31">
        <f t="shared" si="8105"/>
        <v>0</v>
      </c>
      <c r="BP2386" s="31">
        <f t="shared" si="8106"/>
        <v>0</v>
      </c>
      <c r="BQ2386" s="31">
        <f>BQ2390+BQ2388+BQ2389+BQ2387</f>
        <v>0</v>
      </c>
      <c r="BR2386" s="31">
        <f>BR2390+BR2388+BR2389+BR2387</f>
        <v>0</v>
      </c>
      <c r="BS2386" s="31">
        <f t="shared" si="8107"/>
        <v>5220.6410000000005</v>
      </c>
      <c r="BT2386" s="31">
        <f t="shared" si="8108"/>
        <v>0</v>
      </c>
      <c r="BU2386" s="31">
        <f t="shared" si="8109"/>
        <v>0</v>
      </c>
      <c r="BV2386" s="31">
        <f>BV2390+BV2388+BV2389+BV2387</f>
        <v>0</v>
      </c>
      <c r="BW2386" s="31">
        <f>BW2390+BW2388+BW2389+BW2387</f>
        <v>0</v>
      </c>
      <c r="BX2386" s="31">
        <f t="shared" si="8110"/>
        <v>5220.6410000000005</v>
      </c>
      <c r="BY2386" s="31">
        <f t="shared" si="8111"/>
        <v>0</v>
      </c>
      <c r="BZ2386" s="31">
        <f t="shared" si="8112"/>
        <v>0</v>
      </c>
      <c r="CA2386" s="31">
        <f>CA2390+CA2388+CA2389+CA2387</f>
        <v>0</v>
      </c>
      <c r="CB2386" s="31">
        <f>CB2390+CB2388+CB2389+CB2387</f>
        <v>0</v>
      </c>
      <c r="CC2386" s="31">
        <f>CC2390+CC2388+CC2389+CC2387</f>
        <v>0</v>
      </c>
      <c r="CD2386" s="31">
        <f t="shared" si="7949"/>
        <v>5220.6410000000005</v>
      </c>
      <c r="CE2386" s="31">
        <f t="shared" si="7950"/>
        <v>0</v>
      </c>
      <c r="CF2386" s="31">
        <f t="shared" si="7951"/>
        <v>0</v>
      </c>
      <c r="CG2386" s="31">
        <f>CG2390+CG2388+CG2389+CG2387</f>
        <v>0</v>
      </c>
      <c r="CH2386" s="24"/>
      <c r="CI2386" s="38"/>
      <c r="CJ2386" s="33"/>
      <c r="CK2386" s="33"/>
      <c r="CL2386" s="33"/>
      <c r="CM2386" s="33"/>
      <c r="CN2386" s="33"/>
      <c r="CO2386" s="33"/>
    </row>
    <row r="2387" ht="15">
      <c r="A2387" s="16" t="s">
        <v>1364</v>
      </c>
      <c r="B2387" s="17">
        <v>240</v>
      </c>
      <c r="C2387" s="16" t="s">
        <v>42</v>
      </c>
      <c r="D2387" s="16" t="s">
        <v>43</v>
      </c>
      <c r="E2387" s="39" t="s">
        <v>44</v>
      </c>
      <c r="F2387" s="37"/>
      <c r="G2387" s="37"/>
      <c r="H2387" s="37"/>
      <c r="I2387" s="37"/>
      <c r="J2387" s="37"/>
      <c r="K2387" s="37"/>
      <c r="L2387" s="37"/>
      <c r="M2387" s="37"/>
      <c r="N2387" s="37"/>
      <c r="O2387" s="31">
        <v>35.057000000000002</v>
      </c>
      <c r="P2387" s="31"/>
      <c r="Q2387" s="31"/>
      <c r="R2387" s="31">
        <f t="shared" si="8080"/>
        <v>35.057000000000002</v>
      </c>
      <c r="S2387" s="31">
        <f t="shared" si="8081"/>
        <v>0</v>
      </c>
      <c r="T2387" s="31">
        <f t="shared" si="8082"/>
        <v>0</v>
      </c>
      <c r="U2387" s="31"/>
      <c r="V2387" s="31"/>
      <c r="W2387" s="31"/>
      <c r="X2387" s="31">
        <f t="shared" si="8083"/>
        <v>35.057000000000002</v>
      </c>
      <c r="Y2387" s="31">
        <f t="shared" si="8084"/>
        <v>0</v>
      </c>
      <c r="Z2387" s="31">
        <f t="shared" si="8085"/>
        <v>0</v>
      </c>
      <c r="AA2387" s="31"/>
      <c r="AB2387" s="31"/>
      <c r="AC2387" s="31"/>
      <c r="AD2387" s="31">
        <f t="shared" si="8086"/>
        <v>35.057000000000002</v>
      </c>
      <c r="AE2387" s="31">
        <f t="shared" si="8087"/>
        <v>0</v>
      </c>
      <c r="AF2387" s="31">
        <f t="shared" si="8088"/>
        <v>0</v>
      </c>
      <c r="AG2387" s="31"/>
      <c r="AH2387" s="31"/>
      <c r="AI2387" s="31"/>
      <c r="AJ2387" s="31">
        <f t="shared" si="8089"/>
        <v>35.057000000000002</v>
      </c>
      <c r="AK2387" s="31">
        <f t="shared" si="8090"/>
        <v>0</v>
      </c>
      <c r="AL2387" s="31">
        <f t="shared" si="8091"/>
        <v>0</v>
      </c>
      <c r="AM2387" s="31"/>
      <c r="AN2387" s="31"/>
      <c r="AO2387" s="31"/>
      <c r="AP2387" s="31">
        <f t="shared" si="8092"/>
        <v>35.057000000000002</v>
      </c>
      <c r="AQ2387" s="31">
        <f t="shared" si="8093"/>
        <v>0</v>
      </c>
      <c r="AR2387" s="31">
        <f t="shared" si="8094"/>
        <v>0</v>
      </c>
      <c r="AS2387" s="31"/>
      <c r="AT2387" s="31"/>
      <c r="AU2387" s="31"/>
      <c r="AV2387" s="31">
        <f t="shared" si="8095"/>
        <v>35.057000000000002</v>
      </c>
      <c r="AW2387" s="31">
        <f t="shared" si="8096"/>
        <v>0</v>
      </c>
      <c r="AX2387" s="31">
        <f t="shared" si="8097"/>
        <v>0</v>
      </c>
      <c r="AY2387" s="31"/>
      <c r="AZ2387" s="31"/>
      <c r="BA2387" s="31"/>
      <c r="BB2387" s="31">
        <f t="shared" si="8098"/>
        <v>35.057000000000002</v>
      </c>
      <c r="BC2387" s="31">
        <f t="shared" si="8099"/>
        <v>0</v>
      </c>
      <c r="BD2387" s="31">
        <f t="shared" si="8100"/>
        <v>0</v>
      </c>
      <c r="BE2387" s="31"/>
      <c r="BF2387" s="31"/>
      <c r="BG2387" s="31"/>
      <c r="BH2387" s="31">
        <f t="shared" si="8101"/>
        <v>35.057000000000002</v>
      </c>
      <c r="BI2387" s="31">
        <f t="shared" si="8102"/>
        <v>0</v>
      </c>
      <c r="BJ2387" s="31">
        <f t="shared" si="8103"/>
        <v>0</v>
      </c>
      <c r="BK2387" s="31"/>
      <c r="BL2387" s="31"/>
      <c r="BM2387" s="31"/>
      <c r="BN2387" s="31">
        <f t="shared" si="8104"/>
        <v>35.057000000000002</v>
      </c>
      <c r="BO2387" s="31">
        <f t="shared" si="8105"/>
        <v>0</v>
      </c>
      <c r="BP2387" s="31">
        <f t="shared" si="8106"/>
        <v>0</v>
      </c>
      <c r="BQ2387" s="31"/>
      <c r="BR2387" s="31"/>
      <c r="BS2387" s="31">
        <f t="shared" si="8107"/>
        <v>35.057000000000002</v>
      </c>
      <c r="BT2387" s="31">
        <f t="shared" si="8108"/>
        <v>0</v>
      </c>
      <c r="BU2387" s="31">
        <f t="shared" si="8109"/>
        <v>0</v>
      </c>
      <c r="BV2387" s="31"/>
      <c r="BW2387" s="31"/>
      <c r="BX2387" s="31">
        <f t="shared" si="8110"/>
        <v>35.057000000000002</v>
      </c>
      <c r="BY2387" s="31">
        <f t="shared" si="8111"/>
        <v>0</v>
      </c>
      <c r="BZ2387" s="31">
        <f t="shared" si="8112"/>
        <v>0</v>
      </c>
      <c r="CA2387" s="31"/>
      <c r="CB2387" s="31"/>
      <c r="CC2387" s="31"/>
      <c r="CD2387" s="31">
        <f t="shared" si="7949"/>
        <v>35.057000000000002</v>
      </c>
      <c r="CE2387" s="31">
        <f t="shared" si="7950"/>
        <v>0</v>
      </c>
      <c r="CF2387" s="31">
        <f t="shared" si="7951"/>
        <v>0</v>
      </c>
      <c r="CG2387" s="31"/>
      <c r="CH2387" s="24"/>
      <c r="CI2387" s="38"/>
      <c r="CJ2387" s="33"/>
      <c r="CK2387" s="33"/>
      <c r="CL2387" s="33"/>
      <c r="CM2387" s="33"/>
      <c r="CN2387" s="33"/>
      <c r="CO2387" s="33"/>
    </row>
    <row r="2388" ht="15">
      <c r="A2388" s="16" t="s">
        <v>1364</v>
      </c>
      <c r="B2388" s="17">
        <v>240</v>
      </c>
      <c r="C2388" s="16" t="s">
        <v>395</v>
      </c>
      <c r="D2388" s="16" t="s">
        <v>105</v>
      </c>
      <c r="E2388" s="39" t="s">
        <v>681</v>
      </c>
      <c r="F2388" s="37"/>
      <c r="G2388" s="37"/>
      <c r="H2388" s="37"/>
      <c r="I2388" s="37"/>
      <c r="J2388" s="37"/>
      <c r="K2388" s="37"/>
      <c r="L2388" s="37"/>
      <c r="M2388" s="37"/>
      <c r="N2388" s="37"/>
      <c r="O2388" s="31">
        <f>4995.801</f>
        <v>4995.8010000000004</v>
      </c>
      <c r="P2388" s="31"/>
      <c r="Q2388" s="31"/>
      <c r="R2388" s="31">
        <f t="shared" si="8080"/>
        <v>4995.8010000000004</v>
      </c>
      <c r="S2388" s="31">
        <f t="shared" si="8081"/>
        <v>0</v>
      </c>
      <c r="T2388" s="31">
        <f t="shared" si="8082"/>
        <v>0</v>
      </c>
      <c r="U2388" s="31"/>
      <c r="V2388" s="31"/>
      <c r="W2388" s="31"/>
      <c r="X2388" s="31">
        <f t="shared" si="8083"/>
        <v>4995.8010000000004</v>
      </c>
      <c r="Y2388" s="31">
        <f t="shared" si="8084"/>
        <v>0</v>
      </c>
      <c r="Z2388" s="31">
        <f t="shared" si="8085"/>
        <v>0</v>
      </c>
      <c r="AA2388" s="31"/>
      <c r="AB2388" s="31"/>
      <c r="AC2388" s="31"/>
      <c r="AD2388" s="31">
        <f t="shared" si="8086"/>
        <v>4995.8010000000004</v>
      </c>
      <c r="AE2388" s="31">
        <f t="shared" si="8087"/>
        <v>0</v>
      </c>
      <c r="AF2388" s="31">
        <f t="shared" si="8088"/>
        <v>0</v>
      </c>
      <c r="AG2388" s="31"/>
      <c r="AH2388" s="31"/>
      <c r="AI2388" s="31"/>
      <c r="AJ2388" s="31">
        <f t="shared" si="8089"/>
        <v>4995.8010000000004</v>
      </c>
      <c r="AK2388" s="31">
        <f t="shared" si="8090"/>
        <v>0</v>
      </c>
      <c r="AL2388" s="31">
        <f t="shared" si="8091"/>
        <v>0</v>
      </c>
      <c r="AM2388" s="31"/>
      <c r="AN2388" s="31"/>
      <c r="AO2388" s="31"/>
      <c r="AP2388" s="31">
        <f t="shared" si="8092"/>
        <v>4995.8010000000004</v>
      </c>
      <c r="AQ2388" s="31">
        <f t="shared" si="8093"/>
        <v>0</v>
      </c>
      <c r="AR2388" s="31">
        <f t="shared" si="8094"/>
        <v>0</v>
      </c>
      <c r="AS2388" s="31"/>
      <c r="AT2388" s="31"/>
      <c r="AU2388" s="31"/>
      <c r="AV2388" s="31">
        <f t="shared" si="8095"/>
        <v>4995.8010000000004</v>
      </c>
      <c r="AW2388" s="31">
        <f t="shared" si="8096"/>
        <v>0</v>
      </c>
      <c r="AX2388" s="31">
        <f t="shared" si="8097"/>
        <v>0</v>
      </c>
      <c r="AY2388" s="31"/>
      <c r="AZ2388" s="31"/>
      <c r="BA2388" s="31"/>
      <c r="BB2388" s="31">
        <f t="shared" si="8098"/>
        <v>4995.8010000000004</v>
      </c>
      <c r="BC2388" s="31">
        <f t="shared" si="8099"/>
        <v>0</v>
      </c>
      <c r="BD2388" s="31">
        <f t="shared" si="8100"/>
        <v>0</v>
      </c>
      <c r="BE2388" s="31"/>
      <c r="BF2388" s="31"/>
      <c r="BG2388" s="31"/>
      <c r="BH2388" s="31">
        <f t="shared" si="8101"/>
        <v>4995.8010000000004</v>
      </c>
      <c r="BI2388" s="31">
        <f t="shared" si="8102"/>
        <v>0</v>
      </c>
      <c r="BJ2388" s="31">
        <f t="shared" si="8103"/>
        <v>0</v>
      </c>
      <c r="BK2388" s="31"/>
      <c r="BL2388" s="31"/>
      <c r="BM2388" s="31"/>
      <c r="BN2388" s="31">
        <f t="shared" si="8104"/>
        <v>4995.8010000000004</v>
      </c>
      <c r="BO2388" s="31">
        <f t="shared" si="8105"/>
        <v>0</v>
      </c>
      <c r="BP2388" s="31">
        <f t="shared" si="8106"/>
        <v>0</v>
      </c>
      <c r="BQ2388" s="31"/>
      <c r="BR2388" s="31"/>
      <c r="BS2388" s="31">
        <f t="shared" si="8107"/>
        <v>4995.8010000000004</v>
      </c>
      <c r="BT2388" s="31">
        <f t="shared" si="8108"/>
        <v>0</v>
      </c>
      <c r="BU2388" s="31">
        <f t="shared" si="8109"/>
        <v>0</v>
      </c>
      <c r="BV2388" s="31"/>
      <c r="BW2388" s="31"/>
      <c r="BX2388" s="31">
        <f t="shared" si="8110"/>
        <v>4995.8010000000004</v>
      </c>
      <c r="BY2388" s="31">
        <f t="shared" si="8111"/>
        <v>0</v>
      </c>
      <c r="BZ2388" s="31">
        <f t="shared" si="8112"/>
        <v>0</v>
      </c>
      <c r="CA2388" s="31"/>
      <c r="CB2388" s="31"/>
      <c r="CC2388" s="31"/>
      <c r="CD2388" s="31">
        <f t="shared" si="7949"/>
        <v>4995.8010000000004</v>
      </c>
      <c r="CE2388" s="31">
        <f t="shared" si="7950"/>
        <v>0</v>
      </c>
      <c r="CF2388" s="31">
        <f t="shared" si="7951"/>
        <v>0</v>
      </c>
      <c r="CG2388" s="31"/>
      <c r="CH2388" s="24"/>
      <c r="CI2388" s="38"/>
      <c r="CJ2388" s="33"/>
      <c r="CK2388" s="33"/>
      <c r="CL2388" s="33"/>
      <c r="CM2388" s="33"/>
      <c r="CN2388" s="33"/>
      <c r="CO2388" s="33"/>
    </row>
    <row r="2389" ht="15">
      <c r="A2389" s="16" t="s">
        <v>1364</v>
      </c>
      <c r="B2389" s="17">
        <v>240</v>
      </c>
      <c r="C2389" s="16" t="s">
        <v>66</v>
      </c>
      <c r="D2389" s="16" t="s">
        <v>67</v>
      </c>
      <c r="E2389" s="39" t="s">
        <v>68</v>
      </c>
      <c r="F2389" s="37"/>
      <c r="G2389" s="37"/>
      <c r="H2389" s="37"/>
      <c r="I2389" s="37"/>
      <c r="J2389" s="37"/>
      <c r="K2389" s="37"/>
      <c r="L2389" s="37"/>
      <c r="M2389" s="37"/>
      <c r="N2389" s="37"/>
      <c r="O2389" s="31">
        <f>0.932+1.157+184.493</f>
        <v>186.58199999999999</v>
      </c>
      <c r="P2389" s="31"/>
      <c r="Q2389" s="31"/>
      <c r="R2389" s="31">
        <f t="shared" si="8080"/>
        <v>186.58199999999999</v>
      </c>
      <c r="S2389" s="31">
        <f t="shared" si="8081"/>
        <v>0</v>
      </c>
      <c r="T2389" s="31">
        <f t="shared" si="8082"/>
        <v>0</v>
      </c>
      <c r="U2389" s="31"/>
      <c r="V2389" s="31"/>
      <c r="W2389" s="31"/>
      <c r="X2389" s="31">
        <f t="shared" si="8083"/>
        <v>186.58199999999999</v>
      </c>
      <c r="Y2389" s="31">
        <f t="shared" si="8084"/>
        <v>0</v>
      </c>
      <c r="Z2389" s="31">
        <f t="shared" si="8085"/>
        <v>0</v>
      </c>
      <c r="AA2389" s="31"/>
      <c r="AB2389" s="31"/>
      <c r="AC2389" s="31"/>
      <c r="AD2389" s="31">
        <f t="shared" si="8086"/>
        <v>186.58199999999999</v>
      </c>
      <c r="AE2389" s="31">
        <f t="shared" si="8087"/>
        <v>0</v>
      </c>
      <c r="AF2389" s="31">
        <f t="shared" si="8088"/>
        <v>0</v>
      </c>
      <c r="AG2389" s="31"/>
      <c r="AH2389" s="31"/>
      <c r="AI2389" s="31"/>
      <c r="AJ2389" s="31">
        <f t="shared" si="8089"/>
        <v>186.58199999999999</v>
      </c>
      <c r="AK2389" s="31">
        <f t="shared" si="8090"/>
        <v>0</v>
      </c>
      <c r="AL2389" s="31">
        <f t="shared" si="8091"/>
        <v>0</v>
      </c>
      <c r="AM2389" s="31"/>
      <c r="AN2389" s="31"/>
      <c r="AO2389" s="31"/>
      <c r="AP2389" s="31">
        <f t="shared" si="8092"/>
        <v>186.58199999999999</v>
      </c>
      <c r="AQ2389" s="31">
        <f t="shared" si="8093"/>
        <v>0</v>
      </c>
      <c r="AR2389" s="31">
        <f t="shared" si="8094"/>
        <v>0</v>
      </c>
      <c r="AS2389" s="31"/>
      <c r="AT2389" s="31"/>
      <c r="AU2389" s="31"/>
      <c r="AV2389" s="31">
        <f t="shared" si="8095"/>
        <v>186.58199999999999</v>
      </c>
      <c r="AW2389" s="31">
        <f t="shared" si="8096"/>
        <v>0</v>
      </c>
      <c r="AX2389" s="31">
        <f t="shared" si="8097"/>
        <v>0</v>
      </c>
      <c r="AY2389" s="31"/>
      <c r="AZ2389" s="31"/>
      <c r="BA2389" s="31"/>
      <c r="BB2389" s="31">
        <f t="shared" si="8098"/>
        <v>186.58199999999999</v>
      </c>
      <c r="BC2389" s="31">
        <f t="shared" si="8099"/>
        <v>0</v>
      </c>
      <c r="BD2389" s="31">
        <f t="shared" si="8100"/>
        <v>0</v>
      </c>
      <c r="BE2389" s="31"/>
      <c r="BF2389" s="31"/>
      <c r="BG2389" s="31"/>
      <c r="BH2389" s="31">
        <f t="shared" si="8101"/>
        <v>186.58199999999999</v>
      </c>
      <c r="BI2389" s="31">
        <f t="shared" si="8102"/>
        <v>0</v>
      </c>
      <c r="BJ2389" s="31">
        <f t="shared" si="8103"/>
        <v>0</v>
      </c>
      <c r="BK2389" s="31"/>
      <c r="BL2389" s="31"/>
      <c r="BM2389" s="31"/>
      <c r="BN2389" s="31">
        <f t="shared" si="8104"/>
        <v>186.58199999999999</v>
      </c>
      <c r="BO2389" s="31">
        <f t="shared" si="8105"/>
        <v>0</v>
      </c>
      <c r="BP2389" s="31">
        <f t="shared" si="8106"/>
        <v>0</v>
      </c>
      <c r="BQ2389" s="31"/>
      <c r="BR2389" s="31"/>
      <c r="BS2389" s="31">
        <f t="shared" si="8107"/>
        <v>186.58199999999999</v>
      </c>
      <c r="BT2389" s="31">
        <f t="shared" si="8108"/>
        <v>0</v>
      </c>
      <c r="BU2389" s="31">
        <f t="shared" si="8109"/>
        <v>0</v>
      </c>
      <c r="BV2389" s="31"/>
      <c r="BW2389" s="31"/>
      <c r="BX2389" s="31">
        <f t="shared" si="8110"/>
        <v>186.58199999999999</v>
      </c>
      <c r="BY2389" s="31">
        <f t="shared" si="8111"/>
        <v>0</v>
      </c>
      <c r="BZ2389" s="31">
        <f t="shared" si="8112"/>
        <v>0</v>
      </c>
      <c r="CA2389" s="31"/>
      <c r="CB2389" s="31"/>
      <c r="CC2389" s="31"/>
      <c r="CD2389" s="31">
        <f t="shared" si="7949"/>
        <v>186.58199999999999</v>
      </c>
      <c r="CE2389" s="31">
        <f t="shared" si="7950"/>
        <v>0</v>
      </c>
      <c r="CF2389" s="31">
        <f t="shared" si="7951"/>
        <v>0</v>
      </c>
      <c r="CG2389" s="31"/>
      <c r="CH2389" s="24"/>
      <c r="CI2389" s="38"/>
      <c r="CJ2389" s="33"/>
      <c r="CK2389" s="33"/>
      <c r="CL2389" s="33"/>
      <c r="CM2389" s="33"/>
      <c r="CN2389" s="33"/>
      <c r="CO2389" s="33"/>
    </row>
    <row r="2390" ht="15">
      <c r="A2390" s="16" t="s">
        <v>1364</v>
      </c>
      <c r="B2390" s="17">
        <v>240</v>
      </c>
      <c r="C2390" s="16" t="s">
        <v>49</v>
      </c>
      <c r="D2390" s="16" t="s">
        <v>42</v>
      </c>
      <c r="E2390" s="39" t="s">
        <v>50</v>
      </c>
      <c r="F2390" s="37"/>
      <c r="G2390" s="37"/>
      <c r="H2390" s="37"/>
      <c r="I2390" s="37"/>
      <c r="J2390" s="37"/>
      <c r="K2390" s="37"/>
      <c r="L2390" s="37"/>
      <c r="M2390" s="37"/>
      <c r="N2390" s="37"/>
      <c r="O2390" s="31">
        <f>2.4+0.801</f>
        <v>3.2010000000000001</v>
      </c>
      <c r="P2390" s="31"/>
      <c r="Q2390" s="31"/>
      <c r="R2390" s="31">
        <f t="shared" si="8080"/>
        <v>3.2010000000000001</v>
      </c>
      <c r="S2390" s="31">
        <f t="shared" si="8081"/>
        <v>0</v>
      </c>
      <c r="T2390" s="31">
        <f t="shared" si="8082"/>
        <v>0</v>
      </c>
      <c r="U2390" s="31"/>
      <c r="V2390" s="31"/>
      <c r="W2390" s="31"/>
      <c r="X2390" s="31">
        <f t="shared" si="8083"/>
        <v>3.2010000000000001</v>
      </c>
      <c r="Y2390" s="31">
        <f t="shared" si="8084"/>
        <v>0</v>
      </c>
      <c r="Z2390" s="31">
        <f t="shared" si="8085"/>
        <v>0</v>
      </c>
      <c r="AA2390" s="31"/>
      <c r="AB2390" s="31"/>
      <c r="AC2390" s="31"/>
      <c r="AD2390" s="31">
        <f t="shared" si="8086"/>
        <v>3.2010000000000001</v>
      </c>
      <c r="AE2390" s="31">
        <f t="shared" si="8087"/>
        <v>0</v>
      </c>
      <c r="AF2390" s="31">
        <f t="shared" si="8088"/>
        <v>0</v>
      </c>
      <c r="AG2390" s="31"/>
      <c r="AH2390" s="31"/>
      <c r="AI2390" s="31"/>
      <c r="AJ2390" s="31">
        <f t="shared" si="8089"/>
        <v>3.2010000000000001</v>
      </c>
      <c r="AK2390" s="31">
        <f t="shared" si="8090"/>
        <v>0</v>
      </c>
      <c r="AL2390" s="31">
        <f t="shared" si="8091"/>
        <v>0</v>
      </c>
      <c r="AM2390" s="31"/>
      <c r="AN2390" s="31"/>
      <c r="AO2390" s="31"/>
      <c r="AP2390" s="31">
        <f t="shared" si="8092"/>
        <v>3.2010000000000001</v>
      </c>
      <c r="AQ2390" s="31">
        <f t="shared" si="8093"/>
        <v>0</v>
      </c>
      <c r="AR2390" s="31">
        <f t="shared" si="8094"/>
        <v>0</v>
      </c>
      <c r="AS2390" s="31"/>
      <c r="AT2390" s="31"/>
      <c r="AU2390" s="31"/>
      <c r="AV2390" s="31">
        <f t="shared" si="8095"/>
        <v>3.2010000000000001</v>
      </c>
      <c r="AW2390" s="31">
        <f t="shared" si="8096"/>
        <v>0</v>
      </c>
      <c r="AX2390" s="31">
        <f t="shared" si="8097"/>
        <v>0</v>
      </c>
      <c r="AY2390" s="31"/>
      <c r="AZ2390" s="31"/>
      <c r="BA2390" s="31"/>
      <c r="BB2390" s="31">
        <f t="shared" si="8098"/>
        <v>3.2010000000000001</v>
      </c>
      <c r="BC2390" s="31">
        <f t="shared" si="8099"/>
        <v>0</v>
      </c>
      <c r="BD2390" s="31">
        <f t="shared" si="8100"/>
        <v>0</v>
      </c>
      <c r="BE2390" s="31"/>
      <c r="BF2390" s="31"/>
      <c r="BG2390" s="31"/>
      <c r="BH2390" s="31">
        <f t="shared" si="8101"/>
        <v>3.2010000000000001</v>
      </c>
      <c r="BI2390" s="31">
        <f t="shared" si="8102"/>
        <v>0</v>
      </c>
      <c r="BJ2390" s="31">
        <f t="shared" si="8103"/>
        <v>0</v>
      </c>
      <c r="BK2390" s="31"/>
      <c r="BL2390" s="31"/>
      <c r="BM2390" s="31"/>
      <c r="BN2390" s="31">
        <f t="shared" si="8104"/>
        <v>3.2010000000000001</v>
      </c>
      <c r="BO2390" s="31">
        <f t="shared" si="8105"/>
        <v>0</v>
      </c>
      <c r="BP2390" s="31">
        <f t="shared" si="8106"/>
        <v>0</v>
      </c>
      <c r="BQ2390" s="31"/>
      <c r="BR2390" s="31"/>
      <c r="BS2390" s="31">
        <f t="shared" si="8107"/>
        <v>3.2010000000000001</v>
      </c>
      <c r="BT2390" s="31">
        <f t="shared" si="8108"/>
        <v>0</v>
      </c>
      <c r="BU2390" s="31">
        <f t="shared" si="8109"/>
        <v>0</v>
      </c>
      <c r="BV2390" s="31"/>
      <c r="BW2390" s="31"/>
      <c r="BX2390" s="31">
        <f t="shared" si="8110"/>
        <v>3.2010000000000001</v>
      </c>
      <c r="BY2390" s="31">
        <f t="shared" si="8111"/>
        <v>0</v>
      </c>
      <c r="BZ2390" s="31">
        <f t="shared" si="8112"/>
        <v>0</v>
      </c>
      <c r="CA2390" s="31"/>
      <c r="CB2390" s="31"/>
      <c r="CC2390" s="31"/>
      <c r="CD2390" s="31">
        <f t="shared" si="7949"/>
        <v>3.2010000000000001</v>
      </c>
      <c r="CE2390" s="31">
        <f t="shared" si="7950"/>
        <v>0</v>
      </c>
      <c r="CF2390" s="31">
        <f t="shared" si="7951"/>
        <v>0</v>
      </c>
      <c r="CG2390" s="31"/>
      <c r="CH2390" s="24"/>
      <c r="CI2390" s="38"/>
      <c r="CJ2390" s="33"/>
      <c r="CK2390" s="33"/>
      <c r="CL2390" s="33"/>
      <c r="CM2390" s="33"/>
      <c r="CN2390" s="33"/>
      <c r="CO2390" s="33"/>
    </row>
    <row r="2391" ht="43.75">
      <c r="A2391" s="16" t="s">
        <v>1364</v>
      </c>
      <c r="B2391" s="17">
        <v>600</v>
      </c>
      <c r="C2391" s="16"/>
      <c r="D2391" s="16"/>
      <c r="E2391" s="39" t="s">
        <v>45</v>
      </c>
      <c r="F2391" s="31">
        <f t="shared" ref="F2391:F2392" si="8113">F2392</f>
        <v>0</v>
      </c>
      <c r="G2391" s="31">
        <f t="shared" ref="G2391:G2392" si="8114">G2392</f>
        <v>0</v>
      </c>
      <c r="H2391" s="31">
        <f t="shared" ref="H2391:H2392" si="8115">H2392</f>
        <v>0</v>
      </c>
      <c r="I2391" s="31">
        <f t="shared" ref="I2391:I2392" si="8116">I2392</f>
        <v>0</v>
      </c>
      <c r="J2391" s="31">
        <f t="shared" ref="J2391:J2392" si="8117">J2392</f>
        <v>0</v>
      </c>
      <c r="K2391" s="31">
        <f t="shared" ref="K2391:K2392" si="8118">K2392</f>
        <v>0</v>
      </c>
      <c r="L2391" s="31">
        <f t="shared" si="8077"/>
        <v>0</v>
      </c>
      <c r="M2391" s="31">
        <f t="shared" si="8078"/>
        <v>0</v>
      </c>
      <c r="N2391" s="31">
        <f t="shared" si="8079"/>
        <v>0</v>
      </c>
      <c r="O2391" s="31">
        <f>O2392</f>
        <v>7.9980000000000002</v>
      </c>
      <c r="P2391" s="31">
        <f>P2392</f>
        <v>0</v>
      </c>
      <c r="Q2391" s="31">
        <f>Q2392</f>
        <v>0</v>
      </c>
      <c r="R2391" s="31">
        <f t="shared" si="8080"/>
        <v>7.9980000000000002</v>
      </c>
      <c r="S2391" s="31">
        <f t="shared" si="8081"/>
        <v>0</v>
      </c>
      <c r="T2391" s="31">
        <f t="shared" si="8082"/>
        <v>0</v>
      </c>
      <c r="U2391" s="31">
        <f>U2392</f>
        <v>0</v>
      </c>
      <c r="V2391" s="31">
        <f>V2392</f>
        <v>0</v>
      </c>
      <c r="W2391" s="31">
        <f>W2392</f>
        <v>0</v>
      </c>
      <c r="X2391" s="31">
        <f t="shared" si="8083"/>
        <v>7.9980000000000002</v>
      </c>
      <c r="Y2391" s="31">
        <f t="shared" si="8084"/>
        <v>0</v>
      </c>
      <c r="Z2391" s="31">
        <f t="shared" si="8085"/>
        <v>0</v>
      </c>
      <c r="AA2391" s="31">
        <f>AA2392</f>
        <v>0</v>
      </c>
      <c r="AB2391" s="31">
        <f>AB2392</f>
        <v>0</v>
      </c>
      <c r="AC2391" s="31">
        <f>AC2392</f>
        <v>0</v>
      </c>
      <c r="AD2391" s="31">
        <f t="shared" si="8086"/>
        <v>7.9980000000000002</v>
      </c>
      <c r="AE2391" s="31">
        <f t="shared" si="8087"/>
        <v>0</v>
      </c>
      <c r="AF2391" s="31">
        <f t="shared" si="8088"/>
        <v>0</v>
      </c>
      <c r="AG2391" s="31">
        <f>AG2392</f>
        <v>0</v>
      </c>
      <c r="AH2391" s="31">
        <f>AH2392</f>
        <v>0</v>
      </c>
      <c r="AI2391" s="31">
        <f>AI2392</f>
        <v>0</v>
      </c>
      <c r="AJ2391" s="31">
        <f t="shared" si="8089"/>
        <v>7.9980000000000002</v>
      </c>
      <c r="AK2391" s="31">
        <f t="shared" si="8090"/>
        <v>0</v>
      </c>
      <c r="AL2391" s="31">
        <f t="shared" si="8091"/>
        <v>0</v>
      </c>
      <c r="AM2391" s="31">
        <f>AM2392</f>
        <v>0</v>
      </c>
      <c r="AN2391" s="31">
        <f>AN2392</f>
        <v>0</v>
      </c>
      <c r="AO2391" s="31">
        <f>AO2392</f>
        <v>0</v>
      </c>
      <c r="AP2391" s="31">
        <f t="shared" si="8092"/>
        <v>7.9980000000000002</v>
      </c>
      <c r="AQ2391" s="31">
        <f t="shared" si="8093"/>
        <v>0</v>
      </c>
      <c r="AR2391" s="31">
        <f t="shared" si="8094"/>
        <v>0</v>
      </c>
      <c r="AS2391" s="31">
        <f>AS2392</f>
        <v>0</v>
      </c>
      <c r="AT2391" s="31">
        <f>AT2392</f>
        <v>0</v>
      </c>
      <c r="AU2391" s="31">
        <f>AU2392</f>
        <v>0</v>
      </c>
      <c r="AV2391" s="31">
        <f t="shared" si="8095"/>
        <v>7.9980000000000002</v>
      </c>
      <c r="AW2391" s="31">
        <f t="shared" si="8096"/>
        <v>0</v>
      </c>
      <c r="AX2391" s="31">
        <f t="shared" si="8097"/>
        <v>0</v>
      </c>
      <c r="AY2391" s="31">
        <f>AY2392</f>
        <v>0</v>
      </c>
      <c r="AZ2391" s="31">
        <f>AZ2392</f>
        <v>0</v>
      </c>
      <c r="BA2391" s="31">
        <f>BA2392</f>
        <v>0</v>
      </c>
      <c r="BB2391" s="31">
        <f t="shared" si="8098"/>
        <v>7.9980000000000002</v>
      </c>
      <c r="BC2391" s="31">
        <f t="shared" si="8099"/>
        <v>0</v>
      </c>
      <c r="BD2391" s="31">
        <f t="shared" si="8100"/>
        <v>0</v>
      </c>
      <c r="BE2391" s="31">
        <f>BE2392</f>
        <v>0</v>
      </c>
      <c r="BF2391" s="31">
        <f>BF2392</f>
        <v>0</v>
      </c>
      <c r="BG2391" s="31">
        <f>BG2392</f>
        <v>0</v>
      </c>
      <c r="BH2391" s="31">
        <f t="shared" si="8101"/>
        <v>7.9980000000000002</v>
      </c>
      <c r="BI2391" s="31">
        <f t="shared" si="8102"/>
        <v>0</v>
      </c>
      <c r="BJ2391" s="31">
        <f t="shared" si="8103"/>
        <v>0</v>
      </c>
      <c r="BK2391" s="31">
        <f>BK2392</f>
        <v>0</v>
      </c>
      <c r="BL2391" s="31">
        <f>BL2392</f>
        <v>0</v>
      </c>
      <c r="BM2391" s="31">
        <f>BM2392</f>
        <v>0</v>
      </c>
      <c r="BN2391" s="31">
        <f t="shared" si="8104"/>
        <v>7.9980000000000002</v>
      </c>
      <c r="BO2391" s="31">
        <f t="shared" si="8105"/>
        <v>0</v>
      </c>
      <c r="BP2391" s="31">
        <f t="shared" si="8106"/>
        <v>0</v>
      </c>
      <c r="BQ2391" s="31">
        <f>BQ2392</f>
        <v>0</v>
      </c>
      <c r="BR2391" s="31">
        <f>BR2392</f>
        <v>0</v>
      </c>
      <c r="BS2391" s="31">
        <f t="shared" si="8107"/>
        <v>7.9980000000000002</v>
      </c>
      <c r="BT2391" s="31">
        <f t="shared" si="8108"/>
        <v>0</v>
      </c>
      <c r="BU2391" s="31">
        <f t="shared" si="8109"/>
        <v>0</v>
      </c>
      <c r="BV2391" s="31">
        <f>BV2392</f>
        <v>0</v>
      </c>
      <c r="BW2391" s="31">
        <f>BW2392</f>
        <v>0</v>
      </c>
      <c r="BX2391" s="31">
        <f t="shared" si="8110"/>
        <v>7.9980000000000002</v>
      </c>
      <c r="BY2391" s="31">
        <f t="shared" si="8111"/>
        <v>0</v>
      </c>
      <c r="BZ2391" s="31">
        <f t="shared" si="8112"/>
        <v>0</v>
      </c>
      <c r="CA2391" s="31">
        <f>CA2392</f>
        <v>0</v>
      </c>
      <c r="CB2391" s="31">
        <f>CB2392</f>
        <v>0</v>
      </c>
      <c r="CC2391" s="31">
        <f>CC2392</f>
        <v>0</v>
      </c>
      <c r="CD2391" s="31">
        <f t="shared" si="7949"/>
        <v>7.9980000000000002</v>
      </c>
      <c r="CE2391" s="31">
        <f t="shared" si="7950"/>
        <v>0</v>
      </c>
      <c r="CF2391" s="31">
        <f t="shared" si="7951"/>
        <v>0</v>
      </c>
      <c r="CG2391" s="31">
        <f>CG2392</f>
        <v>0</v>
      </c>
      <c r="CH2391" s="24"/>
      <c r="CI2391" s="40"/>
      <c r="CM2391" s="1" t="s">
        <v>29</v>
      </c>
    </row>
    <row r="2392" ht="65.650000000000006">
      <c r="A2392" s="16" t="s">
        <v>1364</v>
      </c>
      <c r="B2392" s="17">
        <v>630</v>
      </c>
      <c r="C2392" s="16"/>
      <c r="D2392" s="16"/>
      <c r="E2392" s="39" t="s">
        <v>51</v>
      </c>
      <c r="F2392" s="31">
        <f t="shared" si="8113"/>
        <v>0</v>
      </c>
      <c r="G2392" s="31">
        <f t="shared" si="8114"/>
        <v>0</v>
      </c>
      <c r="H2392" s="31">
        <f t="shared" si="8115"/>
        <v>0</v>
      </c>
      <c r="I2392" s="31">
        <f t="shared" si="8116"/>
        <v>0</v>
      </c>
      <c r="J2392" s="31">
        <f t="shared" si="8117"/>
        <v>0</v>
      </c>
      <c r="K2392" s="31">
        <f t="shared" si="8118"/>
        <v>0</v>
      </c>
      <c r="L2392" s="31">
        <f t="shared" si="8077"/>
        <v>0</v>
      </c>
      <c r="M2392" s="31">
        <f t="shared" si="8078"/>
        <v>0</v>
      </c>
      <c r="N2392" s="31">
        <f t="shared" si="8079"/>
        <v>0</v>
      </c>
      <c r="O2392" s="31">
        <f>O2393+O2394</f>
        <v>7.9980000000000002</v>
      </c>
      <c r="P2392" s="31">
        <f>P2393+P2394</f>
        <v>0</v>
      </c>
      <c r="Q2392" s="31">
        <f>Q2393+Q2394</f>
        <v>0</v>
      </c>
      <c r="R2392" s="31">
        <f t="shared" si="8080"/>
        <v>7.9980000000000002</v>
      </c>
      <c r="S2392" s="31">
        <f t="shared" si="8081"/>
        <v>0</v>
      </c>
      <c r="T2392" s="31">
        <f t="shared" si="8082"/>
        <v>0</v>
      </c>
      <c r="U2392" s="31">
        <f>U2393+U2394</f>
        <v>0</v>
      </c>
      <c r="V2392" s="31">
        <f>V2393+V2394</f>
        <v>0</v>
      </c>
      <c r="W2392" s="31">
        <f>W2393+W2394</f>
        <v>0</v>
      </c>
      <c r="X2392" s="31">
        <f t="shared" si="8083"/>
        <v>7.9980000000000002</v>
      </c>
      <c r="Y2392" s="31">
        <f t="shared" si="8084"/>
        <v>0</v>
      </c>
      <c r="Z2392" s="31">
        <f t="shared" si="8085"/>
        <v>0</v>
      </c>
      <c r="AA2392" s="31">
        <f>AA2393+AA2394</f>
        <v>0</v>
      </c>
      <c r="AB2392" s="31">
        <f>AB2393+AB2394</f>
        <v>0</v>
      </c>
      <c r="AC2392" s="31">
        <f>AC2393+AC2394</f>
        <v>0</v>
      </c>
      <c r="AD2392" s="31">
        <f t="shared" si="8086"/>
        <v>7.9980000000000002</v>
      </c>
      <c r="AE2392" s="31">
        <f t="shared" si="8087"/>
        <v>0</v>
      </c>
      <c r="AF2392" s="31">
        <f t="shared" si="8088"/>
        <v>0</v>
      </c>
      <c r="AG2392" s="31">
        <f>AG2393+AG2394</f>
        <v>0</v>
      </c>
      <c r="AH2392" s="31">
        <f>AH2393+AH2394</f>
        <v>0</v>
      </c>
      <c r="AI2392" s="31">
        <f>AI2393+AI2394</f>
        <v>0</v>
      </c>
      <c r="AJ2392" s="31">
        <f t="shared" si="8089"/>
        <v>7.9980000000000002</v>
      </c>
      <c r="AK2392" s="31">
        <f t="shared" si="8090"/>
        <v>0</v>
      </c>
      <c r="AL2392" s="31">
        <f t="shared" si="8091"/>
        <v>0</v>
      </c>
      <c r="AM2392" s="31">
        <f>AM2393+AM2394</f>
        <v>0</v>
      </c>
      <c r="AN2392" s="31">
        <f>AN2393+AN2394</f>
        <v>0</v>
      </c>
      <c r="AO2392" s="31">
        <f>AO2393+AO2394</f>
        <v>0</v>
      </c>
      <c r="AP2392" s="31">
        <f t="shared" si="8092"/>
        <v>7.9980000000000002</v>
      </c>
      <c r="AQ2392" s="31">
        <f t="shared" si="8093"/>
        <v>0</v>
      </c>
      <c r="AR2392" s="31">
        <f t="shared" si="8094"/>
        <v>0</v>
      </c>
      <c r="AS2392" s="31">
        <f>AS2393+AS2394</f>
        <v>0</v>
      </c>
      <c r="AT2392" s="31">
        <f>AT2393+AT2394</f>
        <v>0</v>
      </c>
      <c r="AU2392" s="31">
        <f>AU2393+AU2394</f>
        <v>0</v>
      </c>
      <c r="AV2392" s="31">
        <f t="shared" si="8095"/>
        <v>7.9980000000000002</v>
      </c>
      <c r="AW2392" s="31">
        <f t="shared" si="8096"/>
        <v>0</v>
      </c>
      <c r="AX2392" s="31">
        <f t="shared" si="8097"/>
        <v>0</v>
      </c>
      <c r="AY2392" s="31">
        <f>AY2393+AY2394</f>
        <v>0</v>
      </c>
      <c r="AZ2392" s="31">
        <f>AZ2393+AZ2394</f>
        <v>0</v>
      </c>
      <c r="BA2392" s="31">
        <f>BA2393+BA2394</f>
        <v>0</v>
      </c>
      <c r="BB2392" s="31">
        <f t="shared" si="8098"/>
        <v>7.9980000000000002</v>
      </c>
      <c r="BC2392" s="31">
        <f t="shared" si="8099"/>
        <v>0</v>
      </c>
      <c r="BD2392" s="31">
        <f t="shared" si="8100"/>
        <v>0</v>
      </c>
      <c r="BE2392" s="31">
        <f>BE2393+BE2394</f>
        <v>0</v>
      </c>
      <c r="BF2392" s="31">
        <f>BF2393+BF2394</f>
        <v>0</v>
      </c>
      <c r="BG2392" s="31">
        <f>BG2393+BG2394</f>
        <v>0</v>
      </c>
      <c r="BH2392" s="31">
        <f t="shared" si="8101"/>
        <v>7.9980000000000002</v>
      </c>
      <c r="BI2392" s="31">
        <f t="shared" si="8102"/>
        <v>0</v>
      </c>
      <c r="BJ2392" s="31">
        <f t="shared" si="8103"/>
        <v>0</v>
      </c>
      <c r="BK2392" s="31">
        <f>BK2393+BK2394</f>
        <v>0</v>
      </c>
      <c r="BL2392" s="31">
        <f>BL2393+BL2394</f>
        <v>0</v>
      </c>
      <c r="BM2392" s="31">
        <f>BM2393+BM2394</f>
        <v>0</v>
      </c>
      <c r="BN2392" s="31">
        <f t="shared" si="8104"/>
        <v>7.9980000000000002</v>
      </c>
      <c r="BO2392" s="31">
        <f t="shared" si="8105"/>
        <v>0</v>
      </c>
      <c r="BP2392" s="31">
        <f t="shared" si="8106"/>
        <v>0</v>
      </c>
      <c r="BQ2392" s="31">
        <f>BQ2393+BQ2394</f>
        <v>0</v>
      </c>
      <c r="BR2392" s="31">
        <f>BR2393+BR2394</f>
        <v>0</v>
      </c>
      <c r="BS2392" s="31">
        <f t="shared" si="8107"/>
        <v>7.9980000000000002</v>
      </c>
      <c r="BT2392" s="31">
        <f t="shared" si="8108"/>
        <v>0</v>
      </c>
      <c r="BU2392" s="31">
        <f t="shared" si="8109"/>
        <v>0</v>
      </c>
      <c r="BV2392" s="31">
        <f>BV2393+BV2394</f>
        <v>0</v>
      </c>
      <c r="BW2392" s="31">
        <f>BW2393+BW2394</f>
        <v>0</v>
      </c>
      <c r="BX2392" s="31">
        <f t="shared" si="8110"/>
        <v>7.9980000000000002</v>
      </c>
      <c r="BY2392" s="31">
        <f t="shared" si="8111"/>
        <v>0</v>
      </c>
      <c r="BZ2392" s="31">
        <f t="shared" si="8112"/>
        <v>0</v>
      </c>
      <c r="CA2392" s="31">
        <f>CA2393+CA2394</f>
        <v>0</v>
      </c>
      <c r="CB2392" s="31">
        <f>CB2393+CB2394</f>
        <v>0</v>
      </c>
      <c r="CC2392" s="31">
        <f>CC2393+CC2394</f>
        <v>0</v>
      </c>
      <c r="CD2392" s="31">
        <f t="shared" si="7949"/>
        <v>7.9980000000000002</v>
      </c>
      <c r="CE2392" s="31">
        <f t="shared" si="7950"/>
        <v>0</v>
      </c>
      <c r="CF2392" s="31">
        <f t="shared" si="7951"/>
        <v>0</v>
      </c>
      <c r="CG2392" s="31">
        <f>CG2393+CG2394</f>
        <v>0</v>
      </c>
      <c r="CH2392" s="24"/>
      <c r="CI2392" s="40"/>
      <c r="CN2392" s="1" t="s">
        <v>30</v>
      </c>
    </row>
    <row r="2393" ht="15" hidden="1">
      <c r="A2393" s="16" t="s">
        <v>1364</v>
      </c>
      <c r="B2393" s="17">
        <v>630</v>
      </c>
      <c r="C2393" s="16" t="s">
        <v>395</v>
      </c>
      <c r="D2393" s="16" t="s">
        <v>105</v>
      </c>
      <c r="E2393" s="39" t="s">
        <v>681</v>
      </c>
      <c r="F2393" s="31"/>
      <c r="G2393" s="31"/>
      <c r="H2393" s="31"/>
      <c r="I2393" s="31"/>
      <c r="J2393" s="31"/>
      <c r="K2393" s="31"/>
      <c r="L2393" s="31">
        <f t="shared" si="8077"/>
        <v>0</v>
      </c>
      <c r="M2393" s="31">
        <f t="shared" si="8078"/>
        <v>0</v>
      </c>
      <c r="N2393" s="31">
        <f t="shared" si="8079"/>
        <v>0</v>
      </c>
      <c r="O2393" s="31"/>
      <c r="P2393" s="31"/>
      <c r="Q2393" s="31"/>
      <c r="R2393" s="31">
        <f t="shared" si="8080"/>
        <v>0</v>
      </c>
      <c r="S2393" s="31">
        <f t="shared" si="8081"/>
        <v>0</v>
      </c>
      <c r="T2393" s="31">
        <f t="shared" si="8082"/>
        <v>0</v>
      </c>
      <c r="U2393" s="31"/>
      <c r="V2393" s="31"/>
      <c r="W2393" s="31"/>
      <c r="X2393" s="31">
        <f t="shared" si="8083"/>
        <v>0</v>
      </c>
      <c r="Y2393" s="31">
        <f t="shared" si="8084"/>
        <v>0</v>
      </c>
      <c r="Z2393" s="31">
        <f t="shared" si="8085"/>
        <v>0</v>
      </c>
      <c r="AA2393" s="31"/>
      <c r="AB2393" s="31"/>
      <c r="AC2393" s="31"/>
      <c r="AD2393" s="31">
        <f t="shared" si="8086"/>
        <v>0</v>
      </c>
      <c r="AE2393" s="31">
        <f t="shared" si="8087"/>
        <v>0</v>
      </c>
      <c r="AF2393" s="31">
        <f t="shared" si="8088"/>
        <v>0</v>
      </c>
      <c r="AG2393" s="31"/>
      <c r="AH2393" s="31"/>
      <c r="AI2393" s="31"/>
      <c r="AJ2393" s="31">
        <f t="shared" si="8089"/>
        <v>0</v>
      </c>
      <c r="AK2393" s="31">
        <f t="shared" si="8090"/>
        <v>0</v>
      </c>
      <c r="AL2393" s="31">
        <f t="shared" si="8091"/>
        <v>0</v>
      </c>
      <c r="AM2393" s="31"/>
      <c r="AN2393" s="31"/>
      <c r="AO2393" s="31"/>
      <c r="AP2393" s="31">
        <f t="shared" si="8092"/>
        <v>0</v>
      </c>
      <c r="AQ2393" s="31">
        <f t="shared" si="8093"/>
        <v>0</v>
      </c>
      <c r="AR2393" s="31">
        <f t="shared" si="8094"/>
        <v>0</v>
      </c>
      <c r="AS2393" s="31"/>
      <c r="AT2393" s="31"/>
      <c r="AU2393" s="31"/>
      <c r="AV2393" s="31">
        <f t="shared" si="8095"/>
        <v>0</v>
      </c>
      <c r="AW2393" s="31">
        <f t="shared" si="8096"/>
        <v>0</v>
      </c>
      <c r="AX2393" s="31">
        <f t="shared" si="8097"/>
        <v>0</v>
      </c>
      <c r="AY2393" s="31"/>
      <c r="AZ2393" s="31"/>
      <c r="BA2393" s="31"/>
      <c r="BB2393" s="31">
        <f t="shared" si="8098"/>
        <v>0</v>
      </c>
      <c r="BC2393" s="31">
        <f t="shared" si="8099"/>
        <v>0</v>
      </c>
      <c r="BD2393" s="31">
        <f t="shared" si="8100"/>
        <v>0</v>
      </c>
      <c r="BE2393" s="31"/>
      <c r="BF2393" s="31"/>
      <c r="BG2393" s="31"/>
      <c r="BH2393" s="31">
        <f t="shared" si="8101"/>
        <v>0</v>
      </c>
      <c r="BI2393" s="31">
        <f t="shared" si="8102"/>
        <v>0</v>
      </c>
      <c r="BJ2393" s="31">
        <f t="shared" si="8103"/>
        <v>0</v>
      </c>
      <c r="BK2393" s="31"/>
      <c r="BL2393" s="31"/>
      <c r="BM2393" s="31"/>
      <c r="BN2393" s="31">
        <f t="shared" si="8104"/>
        <v>0</v>
      </c>
      <c r="BO2393" s="31">
        <f t="shared" si="8105"/>
        <v>0</v>
      </c>
      <c r="BP2393" s="31">
        <f t="shared" si="8106"/>
        <v>0</v>
      </c>
      <c r="BQ2393" s="31"/>
      <c r="BR2393" s="31"/>
      <c r="BS2393" s="31">
        <f t="shared" si="8107"/>
        <v>0</v>
      </c>
      <c r="BT2393" s="31">
        <f t="shared" si="8108"/>
        <v>0</v>
      </c>
      <c r="BU2393" s="31">
        <f t="shared" si="8109"/>
        <v>0</v>
      </c>
      <c r="BV2393" s="31"/>
      <c r="BW2393" s="31"/>
      <c r="BX2393" s="31">
        <f t="shared" si="8110"/>
        <v>0</v>
      </c>
      <c r="BY2393" s="31">
        <f t="shared" si="8111"/>
        <v>0</v>
      </c>
      <c r="BZ2393" s="31">
        <f t="shared" si="8112"/>
        <v>0</v>
      </c>
      <c r="CA2393" s="31"/>
      <c r="CB2393" s="31"/>
      <c r="CC2393" s="31"/>
      <c r="CD2393" s="31">
        <f t="shared" si="7949"/>
        <v>0</v>
      </c>
      <c r="CE2393" s="31">
        <f t="shared" si="7950"/>
        <v>0</v>
      </c>
      <c r="CF2393" s="31">
        <f t="shared" si="7951"/>
        <v>0</v>
      </c>
      <c r="CG2393" s="31"/>
      <c r="CH2393" s="24">
        <v>0</v>
      </c>
      <c r="CI2393" s="40"/>
    </row>
    <row r="2394" ht="15">
      <c r="A2394" s="16" t="s">
        <v>1364</v>
      </c>
      <c r="B2394" s="17">
        <v>630</v>
      </c>
      <c r="C2394" s="16" t="s">
        <v>49</v>
      </c>
      <c r="D2394" s="16" t="s">
        <v>42</v>
      </c>
      <c r="E2394" s="39" t="s">
        <v>50</v>
      </c>
      <c r="F2394" s="31"/>
      <c r="G2394" s="31"/>
      <c r="H2394" s="31"/>
      <c r="I2394" s="31"/>
      <c r="J2394" s="31"/>
      <c r="K2394" s="31"/>
      <c r="L2394" s="31"/>
      <c r="M2394" s="31"/>
      <c r="N2394" s="31"/>
      <c r="O2394" s="31">
        <f>7.65+0.348</f>
        <v>7.9980000000000002</v>
      </c>
      <c r="P2394" s="31"/>
      <c r="Q2394" s="31"/>
      <c r="R2394" s="31">
        <f t="shared" si="8080"/>
        <v>7.9980000000000002</v>
      </c>
      <c r="S2394" s="31">
        <f t="shared" si="8081"/>
        <v>0</v>
      </c>
      <c r="T2394" s="31">
        <f t="shared" si="8082"/>
        <v>0</v>
      </c>
      <c r="U2394" s="31"/>
      <c r="V2394" s="31"/>
      <c r="W2394" s="31"/>
      <c r="X2394" s="31">
        <f t="shared" si="8083"/>
        <v>7.9980000000000002</v>
      </c>
      <c r="Y2394" s="31">
        <f t="shared" si="8084"/>
        <v>0</v>
      </c>
      <c r="Z2394" s="31">
        <f t="shared" si="8085"/>
        <v>0</v>
      </c>
      <c r="AA2394" s="31"/>
      <c r="AB2394" s="31"/>
      <c r="AC2394" s="31"/>
      <c r="AD2394" s="31">
        <f t="shared" si="8086"/>
        <v>7.9980000000000002</v>
      </c>
      <c r="AE2394" s="31">
        <f t="shared" si="8087"/>
        <v>0</v>
      </c>
      <c r="AF2394" s="31">
        <f t="shared" si="8088"/>
        <v>0</v>
      </c>
      <c r="AG2394" s="31"/>
      <c r="AH2394" s="31"/>
      <c r="AI2394" s="31"/>
      <c r="AJ2394" s="31">
        <f t="shared" si="8089"/>
        <v>7.9980000000000002</v>
      </c>
      <c r="AK2394" s="31">
        <f t="shared" si="8090"/>
        <v>0</v>
      </c>
      <c r="AL2394" s="31">
        <f t="shared" si="8091"/>
        <v>0</v>
      </c>
      <c r="AM2394" s="31"/>
      <c r="AN2394" s="31"/>
      <c r="AO2394" s="31"/>
      <c r="AP2394" s="31">
        <f t="shared" si="8092"/>
        <v>7.9980000000000002</v>
      </c>
      <c r="AQ2394" s="31">
        <f t="shared" si="8093"/>
        <v>0</v>
      </c>
      <c r="AR2394" s="31">
        <f t="shared" si="8094"/>
        <v>0</v>
      </c>
      <c r="AS2394" s="31"/>
      <c r="AT2394" s="31"/>
      <c r="AU2394" s="31"/>
      <c r="AV2394" s="31">
        <f t="shared" si="8095"/>
        <v>7.9980000000000002</v>
      </c>
      <c r="AW2394" s="31">
        <f t="shared" si="8096"/>
        <v>0</v>
      </c>
      <c r="AX2394" s="31">
        <f t="shared" si="8097"/>
        <v>0</v>
      </c>
      <c r="AY2394" s="31"/>
      <c r="AZ2394" s="31"/>
      <c r="BA2394" s="31"/>
      <c r="BB2394" s="31">
        <f t="shared" si="8098"/>
        <v>7.9980000000000002</v>
      </c>
      <c r="BC2394" s="31">
        <f t="shared" si="8099"/>
        <v>0</v>
      </c>
      <c r="BD2394" s="31">
        <f t="shared" si="8100"/>
        <v>0</v>
      </c>
      <c r="BE2394" s="31"/>
      <c r="BF2394" s="31"/>
      <c r="BG2394" s="31"/>
      <c r="BH2394" s="31">
        <f t="shared" si="8101"/>
        <v>7.9980000000000002</v>
      </c>
      <c r="BI2394" s="31">
        <f t="shared" si="8102"/>
        <v>0</v>
      </c>
      <c r="BJ2394" s="31">
        <f t="shared" si="8103"/>
        <v>0</v>
      </c>
      <c r="BK2394" s="31"/>
      <c r="BL2394" s="31"/>
      <c r="BM2394" s="31"/>
      <c r="BN2394" s="31">
        <f t="shared" si="8104"/>
        <v>7.9980000000000002</v>
      </c>
      <c r="BO2394" s="31">
        <f t="shared" si="8105"/>
        <v>0</v>
      </c>
      <c r="BP2394" s="31">
        <f t="shared" si="8106"/>
        <v>0</v>
      </c>
      <c r="BQ2394" s="31"/>
      <c r="BR2394" s="31"/>
      <c r="BS2394" s="31">
        <f t="shared" si="8107"/>
        <v>7.9980000000000002</v>
      </c>
      <c r="BT2394" s="31">
        <f t="shared" si="8108"/>
        <v>0</v>
      </c>
      <c r="BU2394" s="31">
        <f t="shared" si="8109"/>
        <v>0</v>
      </c>
      <c r="BV2394" s="31"/>
      <c r="BW2394" s="31"/>
      <c r="BX2394" s="31">
        <f t="shared" si="8110"/>
        <v>7.9980000000000002</v>
      </c>
      <c r="BY2394" s="31">
        <f t="shared" si="8111"/>
        <v>0</v>
      </c>
      <c r="BZ2394" s="31">
        <f t="shared" si="8112"/>
        <v>0</v>
      </c>
      <c r="CA2394" s="31"/>
      <c r="CB2394" s="31"/>
      <c r="CC2394" s="31"/>
      <c r="CD2394" s="31">
        <f t="shared" si="7949"/>
        <v>7.9980000000000002</v>
      </c>
      <c r="CE2394" s="31">
        <f t="shared" si="7950"/>
        <v>0</v>
      </c>
      <c r="CF2394" s="31">
        <f t="shared" si="7951"/>
        <v>0</v>
      </c>
      <c r="CG2394" s="31"/>
      <c r="CH2394" s="24"/>
      <c r="CI2394" s="40"/>
    </row>
    <row r="2395" ht="15">
      <c r="A2395" s="16" t="s">
        <v>1364</v>
      </c>
      <c r="B2395" s="17">
        <v>800</v>
      </c>
      <c r="C2395" s="16"/>
      <c r="D2395" s="16"/>
      <c r="E2395" s="39" t="s">
        <v>54</v>
      </c>
      <c r="F2395" s="31">
        <f>F2399</f>
        <v>141000</v>
      </c>
      <c r="G2395" s="31">
        <f>G2399</f>
        <v>141000</v>
      </c>
      <c r="H2395" s="31">
        <f>H2399</f>
        <v>141000</v>
      </c>
      <c r="I2395" s="31">
        <f>I2399</f>
        <v>0</v>
      </c>
      <c r="J2395" s="31">
        <f>J2399</f>
        <v>0</v>
      </c>
      <c r="K2395" s="31">
        <f>K2399</f>
        <v>0</v>
      </c>
      <c r="L2395" s="31">
        <f t="shared" si="8077"/>
        <v>141000</v>
      </c>
      <c r="M2395" s="31">
        <f t="shared" si="8078"/>
        <v>141000</v>
      </c>
      <c r="N2395" s="31">
        <f t="shared" si="8079"/>
        <v>141000</v>
      </c>
      <c r="O2395" s="31">
        <f>O2399+O2396</f>
        <v>732.54100000000005</v>
      </c>
      <c r="P2395" s="31">
        <f>P2399+P2396</f>
        <v>0</v>
      </c>
      <c r="Q2395" s="31">
        <f>Q2399+Q2396</f>
        <v>0</v>
      </c>
      <c r="R2395" s="31">
        <f t="shared" si="8080"/>
        <v>141732.541</v>
      </c>
      <c r="S2395" s="31">
        <f t="shared" si="8081"/>
        <v>141000</v>
      </c>
      <c r="T2395" s="31">
        <f t="shared" si="8082"/>
        <v>141000</v>
      </c>
      <c r="U2395" s="31">
        <f>U2399+U2396</f>
        <v>0</v>
      </c>
      <c r="V2395" s="31">
        <f>V2399+V2396</f>
        <v>0</v>
      </c>
      <c r="W2395" s="31">
        <f>W2399+W2396</f>
        <v>0</v>
      </c>
      <c r="X2395" s="31">
        <f t="shared" si="8083"/>
        <v>141732.541</v>
      </c>
      <c r="Y2395" s="31">
        <f t="shared" si="8084"/>
        <v>141000</v>
      </c>
      <c r="Z2395" s="31">
        <f t="shared" si="8085"/>
        <v>141000</v>
      </c>
      <c r="AA2395" s="31">
        <f>AA2399+AA2396</f>
        <v>0</v>
      </c>
      <c r="AB2395" s="31">
        <f>AB2399+AB2396</f>
        <v>0</v>
      </c>
      <c r="AC2395" s="31">
        <f>AC2399+AC2396</f>
        <v>0</v>
      </c>
      <c r="AD2395" s="31">
        <f t="shared" si="8086"/>
        <v>141732.541</v>
      </c>
      <c r="AE2395" s="31">
        <f t="shared" si="8087"/>
        <v>141000</v>
      </c>
      <c r="AF2395" s="31">
        <f t="shared" si="8088"/>
        <v>141000</v>
      </c>
      <c r="AG2395" s="31">
        <f>AG2399+AG2396</f>
        <v>0</v>
      </c>
      <c r="AH2395" s="31">
        <f>AH2399+AH2396</f>
        <v>0</v>
      </c>
      <c r="AI2395" s="31">
        <f>AI2399+AI2396</f>
        <v>0</v>
      </c>
      <c r="AJ2395" s="31">
        <f t="shared" si="8089"/>
        <v>141732.541</v>
      </c>
      <c r="AK2395" s="31">
        <f t="shared" si="8090"/>
        <v>141000</v>
      </c>
      <c r="AL2395" s="31">
        <f t="shared" si="8091"/>
        <v>141000</v>
      </c>
      <c r="AM2395" s="31">
        <f>AM2399+AM2396</f>
        <v>0</v>
      </c>
      <c r="AN2395" s="31">
        <f>AN2399+AN2396</f>
        <v>0</v>
      </c>
      <c r="AO2395" s="31">
        <f>AO2399+AO2396</f>
        <v>0</v>
      </c>
      <c r="AP2395" s="31">
        <f t="shared" si="8092"/>
        <v>141732.541</v>
      </c>
      <c r="AQ2395" s="31">
        <f t="shared" si="8093"/>
        <v>141000</v>
      </c>
      <c r="AR2395" s="31">
        <f t="shared" si="8094"/>
        <v>141000</v>
      </c>
      <c r="AS2395" s="31">
        <f>AS2399+AS2396</f>
        <v>0</v>
      </c>
      <c r="AT2395" s="31">
        <f>AT2399+AT2396</f>
        <v>0</v>
      </c>
      <c r="AU2395" s="31">
        <f>AU2399+AU2396</f>
        <v>0</v>
      </c>
      <c r="AV2395" s="31">
        <f t="shared" si="8095"/>
        <v>141732.541</v>
      </c>
      <c r="AW2395" s="31">
        <f t="shared" si="8096"/>
        <v>141000</v>
      </c>
      <c r="AX2395" s="31">
        <f t="shared" si="8097"/>
        <v>141000</v>
      </c>
      <c r="AY2395" s="31">
        <f>AY2399+AY2396</f>
        <v>0</v>
      </c>
      <c r="AZ2395" s="31">
        <f>AZ2399+AZ2396</f>
        <v>0</v>
      </c>
      <c r="BA2395" s="31">
        <f>BA2399+BA2396</f>
        <v>0</v>
      </c>
      <c r="BB2395" s="31">
        <f t="shared" si="8098"/>
        <v>141732.541</v>
      </c>
      <c r="BC2395" s="31">
        <f t="shared" si="8099"/>
        <v>141000</v>
      </c>
      <c r="BD2395" s="31">
        <f t="shared" si="8100"/>
        <v>141000</v>
      </c>
      <c r="BE2395" s="31">
        <f>BE2399+BE2396</f>
        <v>0</v>
      </c>
      <c r="BF2395" s="31">
        <f>BF2399+BF2396</f>
        <v>0</v>
      </c>
      <c r="BG2395" s="31">
        <f>BG2399+BG2396</f>
        <v>0</v>
      </c>
      <c r="BH2395" s="31">
        <f t="shared" si="8101"/>
        <v>141732.541</v>
      </c>
      <c r="BI2395" s="31">
        <f t="shared" si="8102"/>
        <v>141000</v>
      </c>
      <c r="BJ2395" s="31">
        <f t="shared" si="8103"/>
        <v>141000</v>
      </c>
      <c r="BK2395" s="31">
        <f>BK2399+BK2396</f>
        <v>0</v>
      </c>
      <c r="BL2395" s="31">
        <f>BL2399+BL2396</f>
        <v>0</v>
      </c>
      <c r="BM2395" s="31">
        <f>BM2399+BM2396</f>
        <v>0</v>
      </c>
      <c r="BN2395" s="31">
        <f t="shared" si="8104"/>
        <v>141732.541</v>
      </c>
      <c r="BO2395" s="31">
        <f t="shared" si="8105"/>
        <v>141000</v>
      </c>
      <c r="BP2395" s="31">
        <f t="shared" si="8106"/>
        <v>141000</v>
      </c>
      <c r="BQ2395" s="31">
        <f>BQ2399+BQ2396</f>
        <v>0</v>
      </c>
      <c r="BR2395" s="31">
        <f>BR2399+BR2396</f>
        <v>0</v>
      </c>
      <c r="BS2395" s="31">
        <f t="shared" si="8107"/>
        <v>141732.541</v>
      </c>
      <c r="BT2395" s="31">
        <f t="shared" si="8108"/>
        <v>141000</v>
      </c>
      <c r="BU2395" s="31">
        <f t="shared" si="8109"/>
        <v>141000</v>
      </c>
      <c r="BV2395" s="31">
        <f>BV2399+BV2396</f>
        <v>0</v>
      </c>
      <c r="BW2395" s="31">
        <f>BW2399+BW2396</f>
        <v>0</v>
      </c>
      <c r="BX2395" s="31">
        <f t="shared" si="8110"/>
        <v>141732.541</v>
      </c>
      <c r="BY2395" s="31">
        <f t="shared" si="8111"/>
        <v>141000</v>
      </c>
      <c r="BZ2395" s="31">
        <f t="shared" si="8112"/>
        <v>141000</v>
      </c>
      <c r="CA2395" s="31">
        <f>CA2399+CA2396</f>
        <v>0</v>
      </c>
      <c r="CB2395" s="31">
        <f>CB2399+CB2396</f>
        <v>0</v>
      </c>
      <c r="CC2395" s="31">
        <f>CC2399+CC2396</f>
        <v>0</v>
      </c>
      <c r="CD2395" s="31">
        <f t="shared" si="7949"/>
        <v>141732.541</v>
      </c>
      <c r="CE2395" s="31">
        <f t="shared" si="7950"/>
        <v>141000</v>
      </c>
      <c r="CF2395" s="31">
        <f t="shared" si="7951"/>
        <v>141000</v>
      </c>
      <c r="CG2395" s="31">
        <f>CG2399+CG2396</f>
        <v>0</v>
      </c>
      <c r="CH2395" s="24"/>
      <c r="CI2395" s="40"/>
      <c r="CM2395" s="1" t="s">
        <v>29</v>
      </c>
    </row>
    <row r="2396" ht="57.700000000000003">
      <c r="A2396" s="16" t="s">
        <v>1364</v>
      </c>
      <c r="B2396" s="17">
        <v>810</v>
      </c>
      <c r="C2396" s="16"/>
      <c r="D2396" s="16"/>
      <c r="E2396" s="39" t="s">
        <v>413</v>
      </c>
      <c r="F2396" s="31">
        <f>F2397+F2398</f>
        <v>0</v>
      </c>
      <c r="G2396" s="31">
        <f>G2397+G2398</f>
        <v>0</v>
      </c>
      <c r="H2396" s="31">
        <f>H2397+H2398</f>
        <v>0</v>
      </c>
      <c r="I2396" s="31">
        <f>I2397+I2398</f>
        <v>0</v>
      </c>
      <c r="J2396" s="31">
        <f>J2397+J2398</f>
        <v>0</v>
      </c>
      <c r="K2396" s="31">
        <f>K2397+K2398</f>
        <v>0</v>
      </c>
      <c r="L2396" s="31">
        <f t="shared" si="8077"/>
        <v>0</v>
      </c>
      <c r="M2396" s="31">
        <f t="shared" si="8078"/>
        <v>0</v>
      </c>
      <c r="N2396" s="31">
        <f t="shared" si="8079"/>
        <v>0</v>
      </c>
      <c r="O2396" s="31">
        <f>O2397+O2398</f>
        <v>732.54100000000005</v>
      </c>
      <c r="P2396" s="31">
        <f>P2397+P2398</f>
        <v>0</v>
      </c>
      <c r="Q2396" s="31">
        <f>Q2397+Q2398</f>
        <v>0</v>
      </c>
      <c r="R2396" s="31">
        <f t="shared" si="8080"/>
        <v>732.54100000000005</v>
      </c>
      <c r="S2396" s="31">
        <f t="shared" si="8081"/>
        <v>0</v>
      </c>
      <c r="T2396" s="31">
        <f t="shared" si="8082"/>
        <v>0</v>
      </c>
      <c r="U2396" s="31">
        <f>U2397+U2398</f>
        <v>0</v>
      </c>
      <c r="V2396" s="31">
        <f>V2397+V2398</f>
        <v>0</v>
      </c>
      <c r="W2396" s="31">
        <f>W2397+W2398</f>
        <v>0</v>
      </c>
      <c r="X2396" s="31">
        <f t="shared" si="8083"/>
        <v>732.54100000000005</v>
      </c>
      <c r="Y2396" s="31">
        <f t="shared" si="8084"/>
        <v>0</v>
      </c>
      <c r="Z2396" s="31">
        <f t="shared" si="8085"/>
        <v>0</v>
      </c>
      <c r="AA2396" s="31">
        <f>AA2397+AA2398</f>
        <v>0</v>
      </c>
      <c r="AB2396" s="31">
        <f>AB2397+AB2398</f>
        <v>0</v>
      </c>
      <c r="AC2396" s="31">
        <f>AC2397+AC2398</f>
        <v>0</v>
      </c>
      <c r="AD2396" s="31">
        <f t="shared" si="8086"/>
        <v>732.54100000000005</v>
      </c>
      <c r="AE2396" s="31">
        <f t="shared" si="8087"/>
        <v>0</v>
      </c>
      <c r="AF2396" s="31">
        <f t="shared" si="8088"/>
        <v>0</v>
      </c>
      <c r="AG2396" s="31">
        <f>AG2397+AG2398</f>
        <v>0</v>
      </c>
      <c r="AH2396" s="31">
        <f>AH2397+AH2398</f>
        <v>0</v>
      </c>
      <c r="AI2396" s="31">
        <f>AI2397+AI2398</f>
        <v>0</v>
      </c>
      <c r="AJ2396" s="31">
        <f t="shared" si="8089"/>
        <v>732.54100000000005</v>
      </c>
      <c r="AK2396" s="31">
        <f t="shared" si="8090"/>
        <v>0</v>
      </c>
      <c r="AL2396" s="31">
        <f t="shared" si="8091"/>
        <v>0</v>
      </c>
      <c r="AM2396" s="31">
        <f>AM2397+AM2398</f>
        <v>0</v>
      </c>
      <c r="AN2396" s="31">
        <f>AN2397+AN2398</f>
        <v>0</v>
      </c>
      <c r="AO2396" s="31">
        <f>AO2397+AO2398</f>
        <v>0</v>
      </c>
      <c r="AP2396" s="31">
        <f t="shared" si="8092"/>
        <v>732.54100000000005</v>
      </c>
      <c r="AQ2396" s="31">
        <f t="shared" si="8093"/>
        <v>0</v>
      </c>
      <c r="AR2396" s="31">
        <f t="shared" si="8094"/>
        <v>0</v>
      </c>
      <c r="AS2396" s="31">
        <f>AS2397+AS2398</f>
        <v>0</v>
      </c>
      <c r="AT2396" s="31">
        <f>AT2397+AT2398</f>
        <v>0</v>
      </c>
      <c r="AU2396" s="31">
        <f>AU2397+AU2398</f>
        <v>0</v>
      </c>
      <c r="AV2396" s="31">
        <f t="shared" si="8095"/>
        <v>732.54100000000005</v>
      </c>
      <c r="AW2396" s="31">
        <f t="shared" si="8096"/>
        <v>0</v>
      </c>
      <c r="AX2396" s="31">
        <f t="shared" si="8097"/>
        <v>0</v>
      </c>
      <c r="AY2396" s="31">
        <f>AY2397+AY2398</f>
        <v>0</v>
      </c>
      <c r="AZ2396" s="31">
        <f>AZ2397+AZ2398</f>
        <v>0</v>
      </c>
      <c r="BA2396" s="31">
        <f>BA2397+BA2398</f>
        <v>0</v>
      </c>
      <c r="BB2396" s="31">
        <f t="shared" si="8098"/>
        <v>732.54100000000005</v>
      </c>
      <c r="BC2396" s="31">
        <f t="shared" si="8099"/>
        <v>0</v>
      </c>
      <c r="BD2396" s="31">
        <f t="shared" si="8100"/>
        <v>0</v>
      </c>
      <c r="BE2396" s="31">
        <f>BE2397+BE2398</f>
        <v>0</v>
      </c>
      <c r="BF2396" s="31">
        <f>BF2397+BF2398</f>
        <v>0</v>
      </c>
      <c r="BG2396" s="31">
        <f>BG2397+BG2398</f>
        <v>0</v>
      </c>
      <c r="BH2396" s="31">
        <f t="shared" si="8101"/>
        <v>732.54100000000005</v>
      </c>
      <c r="BI2396" s="31">
        <f t="shared" si="8102"/>
        <v>0</v>
      </c>
      <c r="BJ2396" s="31">
        <f t="shared" si="8103"/>
        <v>0</v>
      </c>
      <c r="BK2396" s="31">
        <f>BK2397+BK2398</f>
        <v>0</v>
      </c>
      <c r="BL2396" s="31">
        <f>BL2397+BL2398</f>
        <v>0</v>
      </c>
      <c r="BM2396" s="31">
        <f>BM2397+BM2398</f>
        <v>0</v>
      </c>
      <c r="BN2396" s="31">
        <f t="shared" si="8104"/>
        <v>732.54100000000005</v>
      </c>
      <c r="BO2396" s="31">
        <f t="shared" si="8105"/>
        <v>0</v>
      </c>
      <c r="BP2396" s="31">
        <f t="shared" si="8106"/>
        <v>0</v>
      </c>
      <c r="BQ2396" s="31">
        <f>BQ2397+BQ2398</f>
        <v>0</v>
      </c>
      <c r="BR2396" s="31">
        <f>BR2397+BR2398</f>
        <v>0</v>
      </c>
      <c r="BS2396" s="31">
        <f t="shared" si="8107"/>
        <v>732.54100000000005</v>
      </c>
      <c r="BT2396" s="31">
        <f t="shared" si="8108"/>
        <v>0</v>
      </c>
      <c r="BU2396" s="31">
        <f t="shared" si="8109"/>
        <v>0</v>
      </c>
      <c r="BV2396" s="31">
        <f>BV2397+BV2398</f>
        <v>0</v>
      </c>
      <c r="BW2396" s="31">
        <f>BW2397+BW2398</f>
        <v>0</v>
      </c>
      <c r="BX2396" s="31">
        <f t="shared" si="8110"/>
        <v>732.54100000000005</v>
      </c>
      <c r="BY2396" s="31">
        <f t="shared" si="8111"/>
        <v>0</v>
      </c>
      <c r="BZ2396" s="31">
        <f t="shared" si="8112"/>
        <v>0</v>
      </c>
      <c r="CA2396" s="31">
        <f>CA2397+CA2398</f>
        <v>0</v>
      </c>
      <c r="CB2396" s="31">
        <f>CB2397+CB2398</f>
        <v>0</v>
      </c>
      <c r="CC2396" s="31">
        <f>CC2397+CC2398</f>
        <v>0</v>
      </c>
      <c r="CD2396" s="31">
        <f t="shared" si="7949"/>
        <v>732.54100000000005</v>
      </c>
      <c r="CE2396" s="31">
        <f t="shared" si="7950"/>
        <v>0</v>
      </c>
      <c r="CF2396" s="31">
        <f t="shared" si="7951"/>
        <v>0</v>
      </c>
      <c r="CG2396" s="31">
        <f>CG2397+CG2398</f>
        <v>0</v>
      </c>
      <c r="CH2396" s="24"/>
      <c r="CI2396" s="40"/>
      <c r="CN2396" s="1" t="s">
        <v>30</v>
      </c>
    </row>
    <row r="2397" ht="15">
      <c r="A2397" s="16" t="s">
        <v>1364</v>
      </c>
      <c r="B2397" s="17">
        <v>810</v>
      </c>
      <c r="C2397" s="16" t="s">
        <v>395</v>
      </c>
      <c r="D2397" s="16" t="s">
        <v>105</v>
      </c>
      <c r="E2397" s="39" t="s">
        <v>681</v>
      </c>
      <c r="F2397" s="31"/>
      <c r="G2397" s="31"/>
      <c r="H2397" s="31"/>
      <c r="I2397" s="31"/>
      <c r="J2397" s="31"/>
      <c r="K2397" s="31"/>
      <c r="L2397" s="31">
        <f t="shared" si="8077"/>
        <v>0</v>
      </c>
      <c r="M2397" s="31">
        <f t="shared" si="8078"/>
        <v>0</v>
      </c>
      <c r="N2397" s="31">
        <f t="shared" si="8079"/>
        <v>0</v>
      </c>
      <c r="O2397" s="31">
        <f>430.194+257.603</f>
        <v>687.79700000000003</v>
      </c>
      <c r="P2397" s="31"/>
      <c r="Q2397" s="31"/>
      <c r="R2397" s="31">
        <f t="shared" si="8080"/>
        <v>687.79700000000003</v>
      </c>
      <c r="S2397" s="31">
        <f t="shared" si="8081"/>
        <v>0</v>
      </c>
      <c r="T2397" s="31">
        <f t="shared" si="8082"/>
        <v>0</v>
      </c>
      <c r="U2397" s="31"/>
      <c r="V2397" s="31"/>
      <c r="W2397" s="31"/>
      <c r="X2397" s="31">
        <f t="shared" si="8083"/>
        <v>687.79700000000003</v>
      </c>
      <c r="Y2397" s="31">
        <f t="shared" si="8084"/>
        <v>0</v>
      </c>
      <c r="Z2397" s="31">
        <f t="shared" si="8085"/>
        <v>0</v>
      </c>
      <c r="AA2397" s="31"/>
      <c r="AB2397" s="31"/>
      <c r="AC2397" s="31"/>
      <c r="AD2397" s="31">
        <f t="shared" si="8086"/>
        <v>687.79700000000003</v>
      </c>
      <c r="AE2397" s="31">
        <f t="shared" si="8087"/>
        <v>0</v>
      </c>
      <c r="AF2397" s="31">
        <f t="shared" si="8088"/>
        <v>0</v>
      </c>
      <c r="AG2397" s="31"/>
      <c r="AH2397" s="31"/>
      <c r="AI2397" s="31"/>
      <c r="AJ2397" s="31">
        <f t="shared" si="8089"/>
        <v>687.79700000000003</v>
      </c>
      <c r="AK2397" s="31">
        <f t="shared" si="8090"/>
        <v>0</v>
      </c>
      <c r="AL2397" s="31">
        <f t="shared" si="8091"/>
        <v>0</v>
      </c>
      <c r="AM2397" s="31"/>
      <c r="AN2397" s="31"/>
      <c r="AO2397" s="31"/>
      <c r="AP2397" s="31">
        <f t="shared" si="8092"/>
        <v>687.79700000000003</v>
      </c>
      <c r="AQ2397" s="31">
        <f t="shared" si="8093"/>
        <v>0</v>
      </c>
      <c r="AR2397" s="31">
        <f t="shared" si="8094"/>
        <v>0</v>
      </c>
      <c r="AS2397" s="31"/>
      <c r="AT2397" s="31"/>
      <c r="AU2397" s="31"/>
      <c r="AV2397" s="31">
        <f t="shared" si="8095"/>
        <v>687.79700000000003</v>
      </c>
      <c r="AW2397" s="31">
        <f t="shared" si="8096"/>
        <v>0</v>
      </c>
      <c r="AX2397" s="31">
        <f t="shared" si="8097"/>
        <v>0</v>
      </c>
      <c r="AY2397" s="31"/>
      <c r="AZ2397" s="31"/>
      <c r="BA2397" s="31"/>
      <c r="BB2397" s="31">
        <f t="shared" si="8098"/>
        <v>687.79700000000003</v>
      </c>
      <c r="BC2397" s="31">
        <f t="shared" si="8099"/>
        <v>0</v>
      </c>
      <c r="BD2397" s="31">
        <f t="shared" si="8100"/>
        <v>0</v>
      </c>
      <c r="BE2397" s="31"/>
      <c r="BF2397" s="31"/>
      <c r="BG2397" s="31"/>
      <c r="BH2397" s="31">
        <f t="shared" si="8101"/>
        <v>687.79700000000003</v>
      </c>
      <c r="BI2397" s="31">
        <f t="shared" si="8102"/>
        <v>0</v>
      </c>
      <c r="BJ2397" s="31">
        <f t="shared" si="8103"/>
        <v>0</v>
      </c>
      <c r="BK2397" s="31"/>
      <c r="BL2397" s="31"/>
      <c r="BM2397" s="31"/>
      <c r="BN2397" s="31">
        <f t="shared" si="8104"/>
        <v>687.79700000000003</v>
      </c>
      <c r="BO2397" s="31">
        <f t="shared" si="8105"/>
        <v>0</v>
      </c>
      <c r="BP2397" s="31">
        <f t="shared" si="8106"/>
        <v>0</v>
      </c>
      <c r="BQ2397" s="31"/>
      <c r="BR2397" s="31"/>
      <c r="BS2397" s="31">
        <f t="shared" si="8107"/>
        <v>687.79700000000003</v>
      </c>
      <c r="BT2397" s="31">
        <f t="shared" si="8108"/>
        <v>0</v>
      </c>
      <c r="BU2397" s="31">
        <f t="shared" si="8109"/>
        <v>0</v>
      </c>
      <c r="BV2397" s="31"/>
      <c r="BW2397" s="31"/>
      <c r="BX2397" s="31">
        <f t="shared" si="8110"/>
        <v>687.79700000000003</v>
      </c>
      <c r="BY2397" s="31">
        <f t="shared" si="8111"/>
        <v>0</v>
      </c>
      <c r="BZ2397" s="31">
        <f t="shared" si="8112"/>
        <v>0</v>
      </c>
      <c r="CA2397" s="31"/>
      <c r="CB2397" s="31"/>
      <c r="CC2397" s="31"/>
      <c r="CD2397" s="31">
        <f t="shared" si="7949"/>
        <v>687.79700000000003</v>
      </c>
      <c r="CE2397" s="31">
        <f t="shared" si="7950"/>
        <v>0</v>
      </c>
      <c r="CF2397" s="31">
        <f t="shared" si="7951"/>
        <v>0</v>
      </c>
      <c r="CG2397" s="31"/>
      <c r="CH2397" s="24"/>
      <c r="CI2397" s="40"/>
    </row>
    <row r="2398" ht="15">
      <c r="A2398" s="16" t="s">
        <v>1364</v>
      </c>
      <c r="B2398" s="17">
        <v>810</v>
      </c>
      <c r="C2398" s="16" t="s">
        <v>66</v>
      </c>
      <c r="D2398" s="16" t="s">
        <v>67</v>
      </c>
      <c r="E2398" s="39" t="s">
        <v>68</v>
      </c>
      <c r="F2398" s="31"/>
      <c r="G2398" s="31"/>
      <c r="H2398" s="31"/>
      <c r="I2398" s="31"/>
      <c r="J2398" s="31"/>
      <c r="K2398" s="31"/>
      <c r="L2398" s="31">
        <f t="shared" si="8077"/>
        <v>0</v>
      </c>
      <c r="M2398" s="31">
        <f t="shared" si="8078"/>
        <v>0</v>
      </c>
      <c r="N2398" s="31">
        <f t="shared" si="8079"/>
        <v>0</v>
      </c>
      <c r="O2398" s="31">
        <f>44.744</f>
        <v>44.744</v>
      </c>
      <c r="P2398" s="31"/>
      <c r="Q2398" s="31"/>
      <c r="R2398" s="31">
        <f t="shared" si="8080"/>
        <v>44.744</v>
      </c>
      <c r="S2398" s="31">
        <f t="shared" si="8081"/>
        <v>0</v>
      </c>
      <c r="T2398" s="31">
        <f t="shared" si="8082"/>
        <v>0</v>
      </c>
      <c r="U2398" s="31"/>
      <c r="V2398" s="31"/>
      <c r="W2398" s="31"/>
      <c r="X2398" s="31">
        <f t="shared" si="8083"/>
        <v>44.744</v>
      </c>
      <c r="Y2398" s="31">
        <f t="shared" si="8084"/>
        <v>0</v>
      </c>
      <c r="Z2398" s="31">
        <f t="shared" si="8085"/>
        <v>0</v>
      </c>
      <c r="AA2398" s="31"/>
      <c r="AB2398" s="31"/>
      <c r="AC2398" s="31"/>
      <c r="AD2398" s="31">
        <f t="shared" si="8086"/>
        <v>44.744</v>
      </c>
      <c r="AE2398" s="31">
        <f t="shared" si="8087"/>
        <v>0</v>
      </c>
      <c r="AF2398" s="31">
        <f t="shared" si="8088"/>
        <v>0</v>
      </c>
      <c r="AG2398" s="31"/>
      <c r="AH2398" s="31"/>
      <c r="AI2398" s="31"/>
      <c r="AJ2398" s="31">
        <f t="shared" si="8089"/>
        <v>44.744</v>
      </c>
      <c r="AK2398" s="31">
        <f t="shared" si="8090"/>
        <v>0</v>
      </c>
      <c r="AL2398" s="31">
        <f t="shared" si="8091"/>
        <v>0</v>
      </c>
      <c r="AM2398" s="31"/>
      <c r="AN2398" s="31"/>
      <c r="AO2398" s="31"/>
      <c r="AP2398" s="31">
        <f t="shared" si="8092"/>
        <v>44.744</v>
      </c>
      <c r="AQ2398" s="31">
        <f t="shared" si="8093"/>
        <v>0</v>
      </c>
      <c r="AR2398" s="31">
        <f t="shared" si="8094"/>
        <v>0</v>
      </c>
      <c r="AS2398" s="31"/>
      <c r="AT2398" s="31"/>
      <c r="AU2398" s="31"/>
      <c r="AV2398" s="31">
        <f t="shared" si="8095"/>
        <v>44.744</v>
      </c>
      <c r="AW2398" s="31">
        <f t="shared" si="8096"/>
        <v>0</v>
      </c>
      <c r="AX2398" s="31">
        <f t="shared" si="8097"/>
        <v>0</v>
      </c>
      <c r="AY2398" s="31"/>
      <c r="AZ2398" s="31"/>
      <c r="BA2398" s="31"/>
      <c r="BB2398" s="31">
        <f t="shared" si="8098"/>
        <v>44.744</v>
      </c>
      <c r="BC2398" s="31">
        <f t="shared" si="8099"/>
        <v>0</v>
      </c>
      <c r="BD2398" s="31">
        <f t="shared" si="8100"/>
        <v>0</v>
      </c>
      <c r="BE2398" s="31"/>
      <c r="BF2398" s="31"/>
      <c r="BG2398" s="31"/>
      <c r="BH2398" s="31">
        <f t="shared" si="8101"/>
        <v>44.744</v>
      </c>
      <c r="BI2398" s="31">
        <f t="shared" si="8102"/>
        <v>0</v>
      </c>
      <c r="BJ2398" s="31">
        <f t="shared" si="8103"/>
        <v>0</v>
      </c>
      <c r="BK2398" s="31"/>
      <c r="BL2398" s="31"/>
      <c r="BM2398" s="31"/>
      <c r="BN2398" s="31">
        <f t="shared" si="8104"/>
        <v>44.744</v>
      </c>
      <c r="BO2398" s="31">
        <f t="shared" si="8105"/>
        <v>0</v>
      </c>
      <c r="BP2398" s="31">
        <f t="shared" si="8106"/>
        <v>0</v>
      </c>
      <c r="BQ2398" s="31"/>
      <c r="BR2398" s="31"/>
      <c r="BS2398" s="31">
        <f t="shared" si="8107"/>
        <v>44.744</v>
      </c>
      <c r="BT2398" s="31">
        <f t="shared" si="8108"/>
        <v>0</v>
      </c>
      <c r="BU2398" s="31">
        <f t="shared" si="8109"/>
        <v>0</v>
      </c>
      <c r="BV2398" s="31"/>
      <c r="BW2398" s="31"/>
      <c r="BX2398" s="31">
        <f t="shared" si="8110"/>
        <v>44.744</v>
      </c>
      <c r="BY2398" s="31">
        <f t="shared" si="8111"/>
        <v>0</v>
      </c>
      <c r="BZ2398" s="31">
        <f t="shared" si="8112"/>
        <v>0</v>
      </c>
      <c r="CA2398" s="31"/>
      <c r="CB2398" s="31"/>
      <c r="CC2398" s="31"/>
      <c r="CD2398" s="31">
        <f t="shared" si="7949"/>
        <v>44.744</v>
      </c>
      <c r="CE2398" s="31">
        <f t="shared" si="7950"/>
        <v>0</v>
      </c>
      <c r="CF2398" s="31">
        <f t="shared" si="7951"/>
        <v>0</v>
      </c>
      <c r="CG2398" s="31"/>
      <c r="CH2398" s="24"/>
      <c r="CI2398" s="40"/>
    </row>
    <row r="2399" ht="15">
      <c r="A2399" s="16" t="s">
        <v>1364</v>
      </c>
      <c r="B2399" s="17">
        <v>870</v>
      </c>
      <c r="C2399" s="16"/>
      <c r="D2399" s="16"/>
      <c r="E2399" s="39" t="s">
        <v>55</v>
      </c>
      <c r="F2399" s="31">
        <f>F2400</f>
        <v>141000</v>
      </c>
      <c r="G2399" s="31">
        <f>G2400</f>
        <v>141000</v>
      </c>
      <c r="H2399" s="31">
        <f>H2400</f>
        <v>141000</v>
      </c>
      <c r="I2399" s="31">
        <f>I2400</f>
        <v>0</v>
      </c>
      <c r="J2399" s="31">
        <f>J2400</f>
        <v>0</v>
      </c>
      <c r="K2399" s="31">
        <f>K2400</f>
        <v>0</v>
      </c>
      <c r="L2399" s="31">
        <f t="shared" si="8077"/>
        <v>141000</v>
      </c>
      <c r="M2399" s="31">
        <f t="shared" si="8078"/>
        <v>141000</v>
      </c>
      <c r="N2399" s="31">
        <f t="shared" si="8079"/>
        <v>141000</v>
      </c>
      <c r="O2399" s="31">
        <f>O2400</f>
        <v>0</v>
      </c>
      <c r="P2399" s="31">
        <f>P2400</f>
        <v>0</v>
      </c>
      <c r="Q2399" s="31">
        <f>Q2400</f>
        <v>0</v>
      </c>
      <c r="R2399" s="31">
        <f t="shared" si="8080"/>
        <v>141000</v>
      </c>
      <c r="S2399" s="31">
        <f t="shared" si="8081"/>
        <v>141000</v>
      </c>
      <c r="T2399" s="31">
        <f t="shared" si="8082"/>
        <v>141000</v>
      </c>
      <c r="U2399" s="31">
        <f>U2400</f>
        <v>0</v>
      </c>
      <c r="V2399" s="31">
        <f>V2400</f>
        <v>0</v>
      </c>
      <c r="W2399" s="31">
        <f>W2400</f>
        <v>0</v>
      </c>
      <c r="X2399" s="31">
        <f t="shared" si="8083"/>
        <v>141000</v>
      </c>
      <c r="Y2399" s="31">
        <f t="shared" si="8084"/>
        <v>141000</v>
      </c>
      <c r="Z2399" s="31">
        <f t="shared" si="8085"/>
        <v>141000</v>
      </c>
      <c r="AA2399" s="31">
        <f>AA2400</f>
        <v>0</v>
      </c>
      <c r="AB2399" s="31">
        <f>AB2400</f>
        <v>0</v>
      </c>
      <c r="AC2399" s="31">
        <f>AC2400</f>
        <v>0</v>
      </c>
      <c r="AD2399" s="31">
        <f t="shared" si="8086"/>
        <v>141000</v>
      </c>
      <c r="AE2399" s="31">
        <f t="shared" si="8087"/>
        <v>141000</v>
      </c>
      <c r="AF2399" s="31">
        <f t="shared" si="8088"/>
        <v>141000</v>
      </c>
      <c r="AG2399" s="31">
        <f>AG2400</f>
        <v>0</v>
      </c>
      <c r="AH2399" s="31">
        <f>AH2400</f>
        <v>0</v>
      </c>
      <c r="AI2399" s="31">
        <f>AI2400</f>
        <v>0</v>
      </c>
      <c r="AJ2399" s="31">
        <f t="shared" si="8089"/>
        <v>141000</v>
      </c>
      <c r="AK2399" s="31">
        <f t="shared" si="8090"/>
        <v>141000</v>
      </c>
      <c r="AL2399" s="31">
        <f t="shared" si="8091"/>
        <v>141000</v>
      </c>
      <c r="AM2399" s="31">
        <f>AM2400</f>
        <v>0</v>
      </c>
      <c r="AN2399" s="31">
        <f>AN2400</f>
        <v>0</v>
      </c>
      <c r="AO2399" s="31">
        <f>AO2400</f>
        <v>0</v>
      </c>
      <c r="AP2399" s="31">
        <f t="shared" si="8092"/>
        <v>141000</v>
      </c>
      <c r="AQ2399" s="31">
        <f t="shared" si="8093"/>
        <v>141000</v>
      </c>
      <c r="AR2399" s="31">
        <f t="shared" si="8094"/>
        <v>141000</v>
      </c>
      <c r="AS2399" s="31">
        <f>AS2400</f>
        <v>0</v>
      </c>
      <c r="AT2399" s="31">
        <f>AT2400</f>
        <v>0</v>
      </c>
      <c r="AU2399" s="31">
        <f>AU2400</f>
        <v>0</v>
      </c>
      <c r="AV2399" s="31">
        <f t="shared" si="8095"/>
        <v>141000</v>
      </c>
      <c r="AW2399" s="31">
        <f t="shared" si="8096"/>
        <v>141000</v>
      </c>
      <c r="AX2399" s="31">
        <f t="shared" si="8097"/>
        <v>141000</v>
      </c>
      <c r="AY2399" s="31">
        <f>AY2400</f>
        <v>0</v>
      </c>
      <c r="AZ2399" s="31">
        <f>AZ2400</f>
        <v>0</v>
      </c>
      <c r="BA2399" s="31">
        <f>BA2400</f>
        <v>0</v>
      </c>
      <c r="BB2399" s="31">
        <f t="shared" si="8098"/>
        <v>141000</v>
      </c>
      <c r="BC2399" s="31">
        <f t="shared" si="8099"/>
        <v>141000</v>
      </c>
      <c r="BD2399" s="31">
        <f t="shared" si="8100"/>
        <v>141000</v>
      </c>
      <c r="BE2399" s="31">
        <f>BE2400</f>
        <v>0</v>
      </c>
      <c r="BF2399" s="31">
        <f>BF2400</f>
        <v>0</v>
      </c>
      <c r="BG2399" s="31">
        <f>BG2400</f>
        <v>0</v>
      </c>
      <c r="BH2399" s="31">
        <f t="shared" si="8101"/>
        <v>141000</v>
      </c>
      <c r="BI2399" s="31">
        <f t="shared" si="8102"/>
        <v>141000</v>
      </c>
      <c r="BJ2399" s="31">
        <f t="shared" si="8103"/>
        <v>141000</v>
      </c>
      <c r="BK2399" s="31">
        <f>BK2400</f>
        <v>0</v>
      </c>
      <c r="BL2399" s="31">
        <f>BL2400</f>
        <v>0</v>
      </c>
      <c r="BM2399" s="31">
        <f>BM2400</f>
        <v>0</v>
      </c>
      <c r="BN2399" s="31">
        <f t="shared" si="8104"/>
        <v>141000</v>
      </c>
      <c r="BO2399" s="31">
        <f t="shared" si="8105"/>
        <v>141000</v>
      </c>
      <c r="BP2399" s="31">
        <f t="shared" si="8106"/>
        <v>141000</v>
      </c>
      <c r="BQ2399" s="31">
        <f>BQ2400</f>
        <v>0</v>
      </c>
      <c r="BR2399" s="31">
        <f>BR2400</f>
        <v>0</v>
      </c>
      <c r="BS2399" s="31">
        <f t="shared" si="8107"/>
        <v>141000</v>
      </c>
      <c r="BT2399" s="31">
        <f t="shared" si="8108"/>
        <v>141000</v>
      </c>
      <c r="BU2399" s="31">
        <f t="shared" si="8109"/>
        <v>141000</v>
      </c>
      <c r="BV2399" s="31">
        <f>BV2400</f>
        <v>0</v>
      </c>
      <c r="BW2399" s="31">
        <f>BW2400</f>
        <v>0</v>
      </c>
      <c r="BX2399" s="31">
        <f t="shared" si="8110"/>
        <v>141000</v>
      </c>
      <c r="BY2399" s="31">
        <f t="shared" si="8111"/>
        <v>141000</v>
      </c>
      <c r="BZ2399" s="31">
        <f t="shared" si="8112"/>
        <v>141000</v>
      </c>
      <c r="CA2399" s="31">
        <f>CA2400</f>
        <v>0</v>
      </c>
      <c r="CB2399" s="31">
        <f>CB2400</f>
        <v>0</v>
      </c>
      <c r="CC2399" s="31">
        <f>CC2400</f>
        <v>0</v>
      </c>
      <c r="CD2399" s="31">
        <f t="shared" si="7949"/>
        <v>141000</v>
      </c>
      <c r="CE2399" s="31">
        <f t="shared" si="7950"/>
        <v>141000</v>
      </c>
      <c r="CF2399" s="31">
        <f t="shared" si="7951"/>
        <v>141000</v>
      </c>
      <c r="CG2399" s="31">
        <f>CG2400</f>
        <v>0</v>
      </c>
      <c r="CH2399" s="24"/>
      <c r="CI2399" s="40"/>
      <c r="CN2399" s="1" t="s">
        <v>30</v>
      </c>
    </row>
    <row r="2400" ht="15">
      <c r="A2400" s="16" t="s">
        <v>1364</v>
      </c>
      <c r="B2400" s="17">
        <v>870</v>
      </c>
      <c r="C2400" s="16" t="s">
        <v>42</v>
      </c>
      <c r="D2400" s="16" t="s">
        <v>43</v>
      </c>
      <c r="E2400" s="39" t="s">
        <v>44</v>
      </c>
      <c r="F2400" s="31">
        <v>141000</v>
      </c>
      <c r="G2400" s="31">
        <v>141000</v>
      </c>
      <c r="H2400" s="31">
        <v>141000</v>
      </c>
      <c r="I2400" s="31"/>
      <c r="J2400" s="31"/>
      <c r="K2400" s="31"/>
      <c r="L2400" s="31">
        <f t="shared" si="8077"/>
        <v>141000</v>
      </c>
      <c r="M2400" s="31">
        <f t="shared" si="8078"/>
        <v>141000</v>
      </c>
      <c r="N2400" s="31">
        <f t="shared" si="8079"/>
        <v>141000</v>
      </c>
      <c r="O2400" s="31"/>
      <c r="P2400" s="31"/>
      <c r="Q2400" s="31"/>
      <c r="R2400" s="31">
        <f t="shared" si="8080"/>
        <v>141000</v>
      </c>
      <c r="S2400" s="31">
        <f t="shared" si="8081"/>
        <v>141000</v>
      </c>
      <c r="T2400" s="31">
        <f t="shared" si="8082"/>
        <v>141000</v>
      </c>
      <c r="U2400" s="31"/>
      <c r="V2400" s="31"/>
      <c r="W2400" s="31"/>
      <c r="X2400" s="31">
        <f t="shared" si="8083"/>
        <v>141000</v>
      </c>
      <c r="Y2400" s="31">
        <f t="shared" si="8084"/>
        <v>141000</v>
      </c>
      <c r="Z2400" s="31">
        <f t="shared" si="8085"/>
        <v>141000</v>
      </c>
      <c r="AA2400" s="31"/>
      <c r="AB2400" s="31"/>
      <c r="AC2400" s="31"/>
      <c r="AD2400" s="31">
        <f t="shared" si="8086"/>
        <v>141000</v>
      </c>
      <c r="AE2400" s="31">
        <f t="shared" si="8087"/>
        <v>141000</v>
      </c>
      <c r="AF2400" s="31">
        <f t="shared" si="8088"/>
        <v>141000</v>
      </c>
      <c r="AG2400" s="31"/>
      <c r="AH2400" s="31"/>
      <c r="AI2400" s="31"/>
      <c r="AJ2400" s="31">
        <f t="shared" si="8089"/>
        <v>141000</v>
      </c>
      <c r="AK2400" s="31">
        <f t="shared" si="8090"/>
        <v>141000</v>
      </c>
      <c r="AL2400" s="31">
        <f t="shared" si="8091"/>
        <v>141000</v>
      </c>
      <c r="AM2400" s="31"/>
      <c r="AN2400" s="31"/>
      <c r="AO2400" s="31"/>
      <c r="AP2400" s="31">
        <f t="shared" si="8092"/>
        <v>141000</v>
      </c>
      <c r="AQ2400" s="31">
        <f t="shared" si="8093"/>
        <v>141000</v>
      </c>
      <c r="AR2400" s="31">
        <f t="shared" si="8094"/>
        <v>141000</v>
      </c>
      <c r="AS2400" s="31"/>
      <c r="AT2400" s="31"/>
      <c r="AU2400" s="31"/>
      <c r="AV2400" s="31">
        <f t="shared" si="8095"/>
        <v>141000</v>
      </c>
      <c r="AW2400" s="31">
        <f t="shared" si="8096"/>
        <v>141000</v>
      </c>
      <c r="AX2400" s="31">
        <f t="shared" si="8097"/>
        <v>141000</v>
      </c>
      <c r="AY2400" s="31"/>
      <c r="AZ2400" s="31"/>
      <c r="BA2400" s="31"/>
      <c r="BB2400" s="31">
        <f t="shared" si="8098"/>
        <v>141000</v>
      </c>
      <c r="BC2400" s="31">
        <f t="shared" si="8099"/>
        <v>141000</v>
      </c>
      <c r="BD2400" s="31">
        <f t="shared" si="8100"/>
        <v>141000</v>
      </c>
      <c r="BE2400" s="31"/>
      <c r="BF2400" s="31"/>
      <c r="BG2400" s="31"/>
      <c r="BH2400" s="31">
        <f t="shared" si="8101"/>
        <v>141000</v>
      </c>
      <c r="BI2400" s="31">
        <f t="shared" si="8102"/>
        <v>141000</v>
      </c>
      <c r="BJ2400" s="31">
        <f t="shared" si="8103"/>
        <v>141000</v>
      </c>
      <c r="BK2400" s="31"/>
      <c r="BL2400" s="31"/>
      <c r="BM2400" s="31"/>
      <c r="BN2400" s="31">
        <f t="shared" si="8104"/>
        <v>141000</v>
      </c>
      <c r="BO2400" s="31">
        <f t="shared" si="8105"/>
        <v>141000</v>
      </c>
      <c r="BP2400" s="31">
        <f t="shared" si="8106"/>
        <v>141000</v>
      </c>
      <c r="BQ2400" s="31"/>
      <c r="BR2400" s="31"/>
      <c r="BS2400" s="31">
        <f t="shared" si="8107"/>
        <v>141000</v>
      </c>
      <c r="BT2400" s="31">
        <f t="shared" si="8108"/>
        <v>141000</v>
      </c>
      <c r="BU2400" s="31">
        <f t="shared" si="8109"/>
        <v>141000</v>
      </c>
      <c r="BV2400" s="31"/>
      <c r="BW2400" s="31"/>
      <c r="BX2400" s="31">
        <f t="shared" si="8110"/>
        <v>141000</v>
      </c>
      <c r="BY2400" s="31">
        <f t="shared" si="8111"/>
        <v>141000</v>
      </c>
      <c r="BZ2400" s="31">
        <f t="shared" si="8112"/>
        <v>141000</v>
      </c>
      <c r="CA2400" s="31"/>
      <c r="CB2400" s="31"/>
      <c r="CC2400" s="31"/>
      <c r="CD2400" s="31">
        <f t="shared" si="7949"/>
        <v>141000</v>
      </c>
      <c r="CE2400" s="31">
        <f t="shared" si="7950"/>
        <v>141000</v>
      </c>
      <c r="CF2400" s="31">
        <f t="shared" si="7951"/>
        <v>141000</v>
      </c>
      <c r="CG2400" s="31"/>
      <c r="CH2400" s="24"/>
      <c r="CI2400" s="40"/>
    </row>
    <row r="2401" s="33" customFormat="1" ht="15">
      <c r="A2401" s="34" t="s">
        <v>1366</v>
      </c>
      <c r="B2401" s="35"/>
      <c r="C2401" s="34"/>
      <c r="D2401" s="34"/>
      <c r="E2401" s="36" t="s">
        <v>1367</v>
      </c>
      <c r="F2401" s="37">
        <f>F2410+F2417+F2421+F2429+F2433+F2437+F2449+F2453+F2457+F2463+F2475+F2491+F2495+F2504+F2513+F2487+F2538+F2546+F2550+F2554+F2524+F2528+F2479+F2542+F2425+F2467+F2402+F2517</f>
        <v>463521.40000000002</v>
      </c>
      <c r="G2401" s="37">
        <f>G2410+G2417+G2421+G2429+G2433+G2437+G2449+G2453+G2457+G2463+G2475+G2491+G2495+G2504+G2513+G2487+G2538+G2546+G2550+G2554+G2524+G2528+G2479+G2542+G2425+G2467+G2402+G2517</f>
        <v>413612.20000000007</v>
      </c>
      <c r="H2401" s="37">
        <f>H2410+H2417+H2421+H2429+H2433+H2437+H2449+H2453+H2457+H2463+H2475+H2491+H2495+H2504+H2513+H2487+H2538+H2546+H2550+H2554+H2524+H2528+H2479+H2542+H2425+H2467+H2402+H2517</f>
        <v>514205.70000000007</v>
      </c>
      <c r="I2401" s="37">
        <f>I2410+I2417+I2421+I2429+I2433+I2437+I2449+I2453+I2457+I2463+I2475+I2491+I2495+I2504+I2513+I2487+I2538+I2546+I2550+I2554+I2524+I2528+I2479+I2542+I2425+I2467+I2402+I2517+I2406</f>
        <v>40.100000000000023</v>
      </c>
      <c r="J2401" s="37">
        <f>J2410+J2417+J2421+J2429+J2433+J2437+J2449+J2453+J2457+J2463+J2475+J2491+J2495+J2504+J2513+J2487+J2538+J2546+J2550+J2554+J2524+J2528+J2479+J2542+J2425+J2467+J2402+J2517+J2406</f>
        <v>-259.89999999999998</v>
      </c>
      <c r="K2401" s="37">
        <f>K2410+K2417+K2421+K2429+K2433+K2437+K2449+K2453+K2457+K2463+K2475+K2491+K2495+K2504+K2513+K2487+K2538+K2546+K2550+K2554+K2524+K2528+K2479+K2542+K2425+K2467+K2402+K2517+K2406</f>
        <v>-259.89999999999998</v>
      </c>
      <c r="L2401" s="37">
        <f t="shared" si="8077"/>
        <v>463561.5</v>
      </c>
      <c r="M2401" s="37">
        <f t="shared" si="8078"/>
        <v>413352.30000000005</v>
      </c>
      <c r="N2401" s="37">
        <f t="shared" si="8079"/>
        <v>513945.80000000005</v>
      </c>
      <c r="O2401" s="37">
        <f>O2410+O2417+O2421+O2429+O2433+O2437+O2449+O2453+O2457+O2463+O2475+O2491+O2495+O2504+O2513+O2487+O2538+O2546+O2550+O2554+O2524+O2528+O2479+O2542+O2425+O2467+O2402+O2517+O2406+O2471</f>
        <v>-24498.017999999996</v>
      </c>
      <c r="P2401" s="37">
        <f>P2410+P2417+P2421+P2429+P2433+P2437+P2449+P2453+P2457+P2463+P2475+P2491+P2495+P2504+P2513+P2487+P2538+P2546+P2550+P2554+P2524+P2528+P2479+P2542+P2425+P2467+P2402+P2517+P2406+P2471</f>
        <v>15532.4</v>
      </c>
      <c r="Q2401" s="37">
        <f>Q2410+Q2417+Q2421+Q2429+Q2433+Q2437+Q2449+Q2453+Q2457+Q2463+Q2475+Q2491+Q2495+Q2504+Q2513+Q2487+Q2538+Q2546+Q2550+Q2554+Q2524+Q2528+Q2479+Q2542+Q2425+Q2467+Q2402+Q2517+Q2406+Q2471</f>
        <v>15858.299999999999</v>
      </c>
      <c r="R2401" s="37">
        <f t="shared" si="8080"/>
        <v>439063.48200000002</v>
      </c>
      <c r="S2401" s="37">
        <f t="shared" si="8081"/>
        <v>428884.70000000007</v>
      </c>
      <c r="T2401" s="37">
        <f t="shared" si="8082"/>
        <v>529804.10000000009</v>
      </c>
      <c r="U2401" s="37">
        <f>U2410+U2417+U2421+U2429+U2433+U2437+U2449+U2453+U2457+U2463+U2475+U2491+U2495+U2504+U2513+U2487+U2538+U2546+U2550+U2554+U2524+U2528+U2479+U2542+U2425+U2467+U2402+U2517+U2406+U2471</f>
        <v>-16614.650000000001</v>
      </c>
      <c r="V2401" s="37">
        <f>V2410+V2417+V2421+V2429+V2433+V2437+V2449+V2453+V2457+V2463+V2475+V2491+V2495+V2504+V2513+V2487+V2538+V2546+V2550+V2554+V2524+V2528+V2479+V2542+V2425+V2467+V2402+V2517+V2406+V2471</f>
        <v>-15000</v>
      </c>
      <c r="W2401" s="37">
        <f>W2410+W2417+W2421+W2429+W2433+W2437+W2449+W2453+W2457+W2463+W2475+W2491+W2495+W2504+W2513+W2487+W2538+W2546+W2550+W2554+W2524+W2528+W2479+W2542+W2425+W2467+W2402+W2517+W2406+W2471</f>
        <v>-15000</v>
      </c>
      <c r="X2401" s="37">
        <f t="shared" si="8083"/>
        <v>422448.83199999999</v>
      </c>
      <c r="Y2401" s="37">
        <f t="shared" si="8084"/>
        <v>413884.70000000007</v>
      </c>
      <c r="Z2401" s="37">
        <f t="shared" si="8085"/>
        <v>514804.10000000009</v>
      </c>
      <c r="AA2401" s="37">
        <f>AA2410+AA2417+AA2421+AA2429+AA2433+AA2437+AA2449+AA2453+AA2457+AA2463+AA2475+AA2491+AA2495+AA2504+AA2513+AA2487+AA2538+AA2546+AA2550+AA2554+AA2524+AA2528+AA2479+AA2542+AA2425+AA2467+AA2402+AA2517+AA2406+AA2471</f>
        <v>0</v>
      </c>
      <c r="AB2401" s="37">
        <f>AB2410+AB2417+AB2421+AB2429+AB2433+AB2437+AB2449+AB2453+AB2457+AB2463+AB2475+AB2491+AB2495+AB2504+AB2513+AB2487+AB2538+AB2546+AB2550+AB2554+AB2524+AB2528+AB2479+AB2542+AB2425+AB2467+AB2402+AB2517+AB2406+AB2471</f>
        <v>0</v>
      </c>
      <c r="AC2401" s="37">
        <f>AC2410+AC2417+AC2421+AC2429+AC2433+AC2437+AC2449+AC2453+AC2457+AC2463+AC2475+AC2491+AC2495+AC2504+AC2513+AC2487+AC2538+AC2546+AC2550+AC2554+AC2524+AC2528+AC2479+AC2542+AC2425+AC2467+AC2402+AC2517+AC2406+AC2471</f>
        <v>0</v>
      </c>
      <c r="AD2401" s="37">
        <f t="shared" si="8086"/>
        <v>422448.83199999999</v>
      </c>
      <c r="AE2401" s="37">
        <f t="shared" si="8087"/>
        <v>413884.70000000007</v>
      </c>
      <c r="AF2401" s="37">
        <f t="shared" si="8088"/>
        <v>514804.10000000009</v>
      </c>
      <c r="AG2401" s="37">
        <f>AG2410+AG2417+AG2421+AG2429+AG2433+AG2437+AG2449+AG2453+AG2457+AG2463+AG2475+AG2491+AG2495+AG2504+AG2513+AG2487+AG2538+AG2546+AG2550+AG2554+AG2524+AG2528+AG2479+AG2542+AG2425+AG2467+AG2402+AG2517+AG2406+AG2471</f>
        <v>0</v>
      </c>
      <c r="AH2401" s="37">
        <f>AH2410+AH2417+AH2421+AH2429+AH2433+AH2437+AH2449+AH2453+AH2457+AH2463+AH2475+AH2491+AH2495+AH2504+AH2513+AH2487+AH2538+AH2546+AH2550+AH2554+AH2524+AH2528+AH2479+AH2542+AH2425+AH2467+AH2402+AH2517+AH2406+AH2471</f>
        <v>0</v>
      </c>
      <c r="AI2401" s="37">
        <f>AI2410+AI2417+AI2421+AI2429+AI2433+AI2437+AI2449+AI2453+AI2457+AI2463+AI2475+AI2491+AI2495+AI2504+AI2513+AI2487+AI2538+AI2546+AI2550+AI2554+AI2524+AI2528+AI2479+AI2542+AI2425+AI2467+AI2402+AI2517+AI2406+AI2471</f>
        <v>0</v>
      </c>
      <c r="AJ2401" s="37">
        <f t="shared" si="8089"/>
        <v>422448.83199999999</v>
      </c>
      <c r="AK2401" s="37">
        <f t="shared" si="8090"/>
        <v>413884.70000000007</v>
      </c>
      <c r="AL2401" s="37">
        <f t="shared" si="8091"/>
        <v>514804.10000000009</v>
      </c>
      <c r="AM2401" s="37">
        <f>AM2410+AM2417+AM2421+AM2429+AM2433+AM2437+AM2449+AM2453+AM2457+AM2463+AM2475+AM2491+AM2495+AM2504+AM2513+AM2487+AM2538+AM2546+AM2550+AM2554+AM2524+AM2528+AM2479+AM2542+AM2425+AM2467+AM2402+AM2517+AM2406+AM2471</f>
        <v>1812.26</v>
      </c>
      <c r="AN2401" s="37">
        <f>AN2410+AN2417+AN2421+AN2429+AN2433+AN2437+AN2449+AN2453+AN2457+AN2463+AN2475+AN2491+AN2495+AN2504+AN2513+AN2487+AN2538+AN2546+AN2550+AN2554+AN2524+AN2528+AN2479+AN2542+AN2425+AN2467+AN2402+AN2517+AN2406+AN2471</f>
        <v>0</v>
      </c>
      <c r="AO2401" s="37">
        <f>AO2410+AO2417+AO2421+AO2429+AO2433+AO2437+AO2449+AO2453+AO2457+AO2463+AO2475+AO2491+AO2495+AO2504+AO2513+AO2487+AO2538+AO2546+AO2550+AO2554+AO2524+AO2528+AO2479+AO2542+AO2425+AO2467+AO2402+AO2517+AO2406+AO2471</f>
        <v>0</v>
      </c>
      <c r="AP2401" s="37">
        <f t="shared" si="8092"/>
        <v>424261.092</v>
      </c>
      <c r="AQ2401" s="37">
        <f t="shared" si="8093"/>
        <v>413884.70000000007</v>
      </c>
      <c r="AR2401" s="37">
        <f t="shared" si="8094"/>
        <v>514804.10000000009</v>
      </c>
      <c r="AS2401" s="37">
        <f>AS2410+AS2417+AS2421+AS2429+AS2433+AS2437+AS2449+AS2453+AS2457+AS2463+AS2475+AS2491+AS2495+AS2504+AS2513+AS2487+AS2538+AS2546+AS2550+AS2554+AS2524+AS2528+AS2479+AS2542+AS2425+AS2467+AS2402+AS2517+AS2406+AS2471</f>
        <v>0</v>
      </c>
      <c r="AT2401" s="37">
        <f>AT2410+AT2417+AT2421+AT2429+AT2433+AT2437+AT2449+AT2453+AT2457+AT2463+AT2475+AT2491+AT2495+AT2504+AT2513+AT2487+AT2538+AT2546+AT2550+AT2554+AT2524+AT2528+AT2479+AT2542+AT2425+AT2467+AT2402+AT2517+AT2406+AT2471</f>
        <v>0</v>
      </c>
      <c r="AU2401" s="37">
        <f>AU2410+AU2417+AU2421+AU2429+AU2433+AU2437+AU2449+AU2453+AU2457+AU2463+AU2475+AU2491+AU2495+AU2504+AU2513+AU2487+AU2538+AU2546+AU2550+AU2554+AU2524+AU2528+AU2479+AU2542+AU2425+AU2467+AU2402+AU2517+AU2406+AU2471</f>
        <v>0</v>
      </c>
      <c r="AV2401" s="37">
        <f t="shared" si="8095"/>
        <v>424261.092</v>
      </c>
      <c r="AW2401" s="37">
        <f t="shared" si="8096"/>
        <v>413884.70000000007</v>
      </c>
      <c r="AX2401" s="37">
        <f t="shared" si="8097"/>
        <v>514804.10000000009</v>
      </c>
      <c r="AY2401" s="37">
        <f>AY2410+AY2417+AY2421+AY2429+AY2433+AY2437+AY2449+AY2453+AY2457+AY2463+AY2475+AY2491+AY2495+AY2504+AY2513+AY2487+AY2538+AY2546+AY2550+AY2554+AY2524+AY2528+AY2479+AY2542+AY2425+AY2467+AY2402+AY2517+AY2406+AY2471</f>
        <v>-1642.2659999999998</v>
      </c>
      <c r="AZ2401" s="37">
        <f>AZ2410+AZ2417+AZ2421+AZ2429+AZ2433+AZ2437+AZ2449+AZ2453+AZ2457+AZ2463+AZ2475+AZ2491+AZ2495+AZ2504+AZ2513+AZ2487+AZ2538+AZ2546+AZ2550+AZ2554+AZ2524+AZ2528+AZ2479+AZ2542+AZ2425+AZ2467+AZ2402+AZ2517+AZ2406+AZ2471</f>
        <v>649.49699999999996</v>
      </c>
      <c r="BA2401" s="37">
        <f>BA2410+BA2417+BA2421+BA2429+BA2433+BA2437+BA2449+BA2453+BA2457+BA2463+BA2475+BA2491+BA2495+BA2504+BA2513+BA2487+BA2538+BA2546+BA2550+BA2554+BA2524+BA2528+BA2479+BA2542+BA2425+BA2467+BA2402+BA2517+BA2406+BA2471</f>
        <v>649.49699999999996</v>
      </c>
      <c r="BB2401" s="37">
        <f t="shared" si="8098"/>
        <v>422618.826</v>
      </c>
      <c r="BC2401" s="37">
        <f t="shared" si="8099"/>
        <v>414534.19700000004</v>
      </c>
      <c r="BD2401" s="37">
        <f t="shared" si="8100"/>
        <v>515453.59700000007</v>
      </c>
      <c r="BE2401" s="37">
        <f>BE2410+BE2417+BE2421+BE2429+BE2433+BE2437+BE2449+BE2453+BE2457+BE2463+BE2475+BE2491+BE2495+BE2504+BE2513+BE2487+BE2538+BE2546+BE2550+BE2554+BE2524+BE2528+BE2479+BE2542+BE2425+BE2467+BE2402+BE2517+BE2406+BE2471</f>
        <v>0</v>
      </c>
      <c r="BF2401" s="37">
        <f>BF2410+BF2417+BF2421+BF2429+BF2433+BF2437+BF2449+BF2453+BF2457+BF2463+BF2475+BF2491+BF2495+BF2504+BF2513+BF2487+BF2538+BF2546+BF2550+BF2554+BF2524+BF2528+BF2479+BF2542+BF2425+BF2467+BF2402+BF2517+BF2406+BF2471</f>
        <v>0</v>
      </c>
      <c r="BG2401" s="37">
        <f>BG2410+BG2417+BG2421+BG2429+BG2433+BG2437+BG2449+BG2453+BG2457+BG2463+BG2475+BG2491+BG2495+BG2504+BG2513+BG2487+BG2538+BG2546+BG2550+BG2554+BG2524+BG2528+BG2479+BG2542+BG2425+BG2467+BG2402+BG2517+BG2406+BG2471</f>
        <v>0</v>
      </c>
      <c r="BH2401" s="37">
        <f t="shared" si="8101"/>
        <v>422618.826</v>
      </c>
      <c r="BI2401" s="37">
        <f t="shared" si="8102"/>
        <v>414534.19700000004</v>
      </c>
      <c r="BJ2401" s="37">
        <f t="shared" si="8103"/>
        <v>515453.59700000007</v>
      </c>
      <c r="BK2401" s="37">
        <f>BK2410+BK2417+BK2421+BK2429+BK2433+BK2437+BK2449+BK2453+BK2457+BK2463+BK2475+BK2491+BK2495+BK2504+BK2513+BK2487+BK2538+BK2546+BK2550+BK2554+BK2524+BK2528+BK2479+BK2542+BK2425+BK2467+BK2402+BK2517+BK2406+BK2471+BK2483</f>
        <v>-4023.9529999999995</v>
      </c>
      <c r="BL2401" s="37">
        <f>BL2410+BL2417+BL2421+BL2429+BL2433+BL2437+BL2449+BL2453+BL2457+BL2463+BL2475+BL2491+BL2495+BL2504+BL2513+BL2487+BL2538+BL2546+BL2550+BL2554+BL2524+BL2528+BL2479+BL2542+BL2425+BL2467+BL2402+BL2517+BL2406+BL2471+BL2483</f>
        <v>208549.85000000001</v>
      </c>
      <c r="BM2401" s="37">
        <f>BM2410+BM2417+BM2421+BM2429+BM2433+BM2437+BM2449+BM2453+BM2457+BM2463+BM2475+BM2491+BM2495+BM2504+BM2513+BM2487+BM2538+BM2546+BM2550+BM2554+BM2524+BM2528+BM2479+BM2542+BM2425+BM2467+BM2402+BM2517+BM2406+BM2471+BM2483</f>
        <v>0</v>
      </c>
      <c r="BN2401" s="37">
        <f t="shared" si="8104"/>
        <v>418594.87300000002</v>
      </c>
      <c r="BO2401" s="37">
        <f t="shared" si="8105"/>
        <v>623084.04700000002</v>
      </c>
      <c r="BP2401" s="37">
        <f t="shared" si="8106"/>
        <v>515453.59700000007</v>
      </c>
      <c r="BQ2401" s="37">
        <f>BQ2410+BQ2417+BQ2421+BQ2429+BQ2433+BQ2437+BQ2449+BQ2453+BQ2457+BQ2463+BQ2475+BQ2491+BQ2495+BQ2504+BQ2513+BQ2487+BQ2538+BQ2546+BQ2550+BQ2554+BQ2524+BQ2528+BQ2479+BQ2542+BQ2425+BQ2467+BQ2402+BQ2517+BQ2406+BQ2471+BQ2483</f>
        <v>0</v>
      </c>
      <c r="BR2401" s="37">
        <f>BR2410+BR2417+BR2421+BR2429+BR2433+BR2437+BR2449+BR2453+BR2457+BR2463+BR2475+BR2491+BR2495+BR2504+BR2513+BR2487+BR2538+BR2546+BR2550+BR2554+BR2524+BR2528+BR2479+BR2542+BR2425+BR2467+BR2402+BR2517+BR2406+BR2471+BR2483</f>
        <v>0</v>
      </c>
      <c r="BS2401" s="31">
        <f t="shared" si="8107"/>
        <v>418594.87300000002</v>
      </c>
      <c r="BT2401" s="31">
        <f t="shared" si="8108"/>
        <v>623084.04700000002</v>
      </c>
      <c r="BU2401" s="31">
        <f t="shared" si="8109"/>
        <v>515453.59700000007</v>
      </c>
      <c r="BV2401" s="37">
        <f>BV2410+BV2417+BV2421+BV2429+BV2433+BV2437+BV2449+BV2453+BV2457+BV2463+BV2475+BV2491+BV2495+BV2504+BV2513+BV2487+BV2538+BV2546+BV2550+BV2554+BV2524+BV2528+BV2479+BV2542+BV2425+BV2467+BV2402+BV2517+BV2406+BV2471+BV2483</f>
        <v>0</v>
      </c>
      <c r="BW2401" s="37">
        <f>BW2410+BW2417+BW2421+BW2429+BW2433+BW2437+BW2449+BW2453+BW2457+BW2463+BW2475+BW2491+BW2495+BW2504+BW2513+BW2487+BW2538+BW2546+BW2550+BW2554+BW2524+BW2528+BW2479+BW2542+BW2425+BW2467+BW2402+BW2517+BW2406+BW2471+BW2483</f>
        <v>0</v>
      </c>
      <c r="BX2401" s="37">
        <f t="shared" si="8110"/>
        <v>418594.87300000002</v>
      </c>
      <c r="BY2401" s="37">
        <f t="shared" si="8111"/>
        <v>623084.04700000002</v>
      </c>
      <c r="BZ2401" s="37">
        <f t="shared" si="8112"/>
        <v>515453.59700000007</v>
      </c>
      <c r="CA2401" s="37">
        <f>CA2410+CA2417+CA2421+CA2429+CA2433+CA2437+CA2449+CA2453+CA2457+CA2463+CA2475+CA2491+CA2495+CA2504+CA2513+CA2487+CA2538+CA2546+CA2550+CA2554+CA2524+CA2528+CA2479+CA2542+CA2425+CA2467+CA2402+CA2517+CA2406+CA2471+CA2483</f>
        <v>-628.20000000000005</v>
      </c>
      <c r="CB2401" s="37">
        <f>CB2410+CB2417+CB2421+CB2429+CB2433+CB2437+CB2449+CB2453+CB2457+CB2463+CB2475+CB2491+CB2495+CB2504+CB2513+CB2487+CB2538+CB2546+CB2550+CB2554+CB2524+CB2528+CB2479+CB2542+CB2425+CB2467+CB2402+CB2517+CB2406+CB2471+CB2483</f>
        <v>0</v>
      </c>
      <c r="CC2401" s="37">
        <f>CC2410+CC2417+CC2421+CC2429+CC2433+CC2437+CC2449+CC2453+CC2457+CC2463+CC2475+CC2491+CC2495+CC2504+CC2513+CC2487+CC2538+CC2546+CC2550+CC2554+CC2524+CC2528+CC2479+CC2542+CC2425+CC2467+CC2402+CC2517+CC2406+CC2471+CC2483</f>
        <v>0</v>
      </c>
      <c r="CD2401" s="37">
        <f t="shared" si="7949"/>
        <v>417966.67300000001</v>
      </c>
      <c r="CE2401" s="37">
        <f t="shared" si="7950"/>
        <v>623084.04700000002</v>
      </c>
      <c r="CF2401" s="37">
        <f t="shared" si="7951"/>
        <v>515453.59700000007</v>
      </c>
      <c r="CG2401" s="37">
        <f>CG2410+CG2417+CG2421+CG2429+CG2433+CG2437+CG2449+CG2453+CG2457+CG2463+CG2475+CG2491+CG2495+CG2504+CG2513+CG2487+CG2538+CG2546+CG2550+CG2554+CG2524+CG2528+CG2479+CG2542+CG2425+CG2467+CG2402+CG2517+CG2406+CG2471+CG2483</f>
        <v>0</v>
      </c>
      <c r="CH2401" s="24"/>
      <c r="CI2401" s="38"/>
      <c r="CK2401" s="33" t="s">
        <v>27</v>
      </c>
    </row>
    <row r="2402" ht="29.850000000000001">
      <c r="A2402" s="41" t="s">
        <v>1368</v>
      </c>
      <c r="B2402" s="17"/>
      <c r="C2402" s="16"/>
      <c r="D2402" s="16"/>
      <c r="E2402" s="39" t="s">
        <v>1369</v>
      </c>
      <c r="F2402" s="31">
        <f t="shared" ref="F2402:F2404" si="8119">F2403</f>
        <v>0</v>
      </c>
      <c r="G2402" s="31">
        <f t="shared" ref="G2402:G2404" si="8120">G2403</f>
        <v>0</v>
      </c>
      <c r="H2402" s="31">
        <f t="shared" ref="H2402:H2404" si="8121">H2403</f>
        <v>100787.8</v>
      </c>
      <c r="I2402" s="31">
        <f t="shared" ref="I2402:I2408" si="8122">I2403</f>
        <v>0</v>
      </c>
      <c r="J2402" s="31">
        <f t="shared" ref="J2402:J2408" si="8123">J2403</f>
        <v>0</v>
      </c>
      <c r="K2402" s="31">
        <f t="shared" ref="K2402:K2408" si="8124">K2403</f>
        <v>0</v>
      </c>
      <c r="L2402" s="31">
        <f t="shared" si="8077"/>
        <v>0</v>
      </c>
      <c r="M2402" s="31">
        <f t="shared" si="8078"/>
        <v>0</v>
      </c>
      <c r="N2402" s="31">
        <f t="shared" si="8079"/>
        <v>100787.8</v>
      </c>
      <c r="O2402" s="31">
        <f t="shared" ref="O2402:O2408" si="8125">O2403</f>
        <v>0</v>
      </c>
      <c r="P2402" s="31">
        <f t="shared" ref="P2402:P2408" si="8126">P2403</f>
        <v>0</v>
      </c>
      <c r="Q2402" s="31">
        <f t="shared" ref="Q2402:Q2408" si="8127">Q2403</f>
        <v>0</v>
      </c>
      <c r="R2402" s="31">
        <f t="shared" si="8080"/>
        <v>0</v>
      </c>
      <c r="S2402" s="31">
        <f t="shared" si="8081"/>
        <v>0</v>
      </c>
      <c r="T2402" s="31">
        <f t="shared" si="8082"/>
        <v>100787.8</v>
      </c>
      <c r="U2402" s="31">
        <f t="shared" ref="U2402:U2408" si="8128">U2403</f>
        <v>0</v>
      </c>
      <c r="V2402" s="31">
        <f t="shared" ref="V2402:V2408" si="8129">V2403</f>
        <v>0</v>
      </c>
      <c r="W2402" s="31">
        <f t="shared" ref="W2402:W2408" si="8130">W2403</f>
        <v>0</v>
      </c>
      <c r="X2402" s="31">
        <f t="shared" si="8083"/>
        <v>0</v>
      </c>
      <c r="Y2402" s="31">
        <f t="shared" si="8084"/>
        <v>0</v>
      </c>
      <c r="Z2402" s="31">
        <f t="shared" si="8085"/>
        <v>100787.8</v>
      </c>
      <c r="AA2402" s="31">
        <f t="shared" ref="AA2402:AA2408" si="8131">AA2403</f>
        <v>0</v>
      </c>
      <c r="AB2402" s="31">
        <f t="shared" ref="AB2402:AB2408" si="8132">AB2403</f>
        <v>0</v>
      </c>
      <c r="AC2402" s="31">
        <f t="shared" ref="AC2402:AC2408" si="8133">AC2403</f>
        <v>0</v>
      </c>
      <c r="AD2402" s="31">
        <f t="shared" si="8086"/>
        <v>0</v>
      </c>
      <c r="AE2402" s="31">
        <f t="shared" si="8087"/>
        <v>0</v>
      </c>
      <c r="AF2402" s="31">
        <f t="shared" si="8088"/>
        <v>100787.8</v>
      </c>
      <c r="AG2402" s="31">
        <f t="shared" ref="AG2402:AG2408" si="8134">AG2403</f>
        <v>0</v>
      </c>
      <c r="AH2402" s="31">
        <f t="shared" ref="AH2402:AH2408" si="8135">AH2403</f>
        <v>0</v>
      </c>
      <c r="AI2402" s="31">
        <f t="shared" ref="AI2402:AI2408" si="8136">AI2403</f>
        <v>0</v>
      </c>
      <c r="AJ2402" s="31">
        <f t="shared" si="8089"/>
        <v>0</v>
      </c>
      <c r="AK2402" s="31">
        <f t="shared" si="8090"/>
        <v>0</v>
      </c>
      <c r="AL2402" s="31">
        <f t="shared" si="8091"/>
        <v>100787.8</v>
      </c>
      <c r="AM2402" s="31">
        <f t="shared" ref="AM2402:AM2408" si="8137">AM2403</f>
        <v>0</v>
      </c>
      <c r="AN2402" s="31">
        <f t="shared" ref="AN2402:AN2408" si="8138">AN2403</f>
        <v>0</v>
      </c>
      <c r="AO2402" s="31">
        <f t="shared" ref="AO2402:AO2408" si="8139">AO2403</f>
        <v>0</v>
      </c>
      <c r="AP2402" s="31">
        <f t="shared" si="8092"/>
        <v>0</v>
      </c>
      <c r="AQ2402" s="31">
        <f t="shared" si="8093"/>
        <v>0</v>
      </c>
      <c r="AR2402" s="31">
        <f t="shared" si="8094"/>
        <v>100787.8</v>
      </c>
      <c r="AS2402" s="31">
        <f t="shared" ref="AS2402:AS2408" si="8140">AS2403</f>
        <v>0</v>
      </c>
      <c r="AT2402" s="31">
        <f t="shared" ref="AT2402:AT2408" si="8141">AT2403</f>
        <v>0</v>
      </c>
      <c r="AU2402" s="31">
        <f t="shared" ref="AU2402:AU2408" si="8142">AU2403</f>
        <v>0</v>
      </c>
      <c r="AV2402" s="31">
        <f t="shared" si="8095"/>
        <v>0</v>
      </c>
      <c r="AW2402" s="31">
        <f t="shared" si="8096"/>
        <v>0</v>
      </c>
      <c r="AX2402" s="31">
        <f t="shared" si="8097"/>
        <v>100787.8</v>
      </c>
      <c r="AY2402" s="31">
        <f t="shared" ref="AY2402:AY2408" si="8143">AY2403</f>
        <v>0</v>
      </c>
      <c r="AZ2402" s="31">
        <f t="shared" ref="AZ2402:AZ2408" si="8144">AZ2403</f>
        <v>0</v>
      </c>
      <c r="BA2402" s="31">
        <f t="shared" ref="BA2402:BA2408" si="8145">BA2403</f>
        <v>0</v>
      </c>
      <c r="BB2402" s="31">
        <f t="shared" si="8098"/>
        <v>0</v>
      </c>
      <c r="BC2402" s="31">
        <f t="shared" si="8099"/>
        <v>0</v>
      </c>
      <c r="BD2402" s="31">
        <f t="shared" si="8100"/>
        <v>100787.8</v>
      </c>
      <c r="BE2402" s="31">
        <f t="shared" ref="BE2402:BE2408" si="8146">BE2403</f>
        <v>0</v>
      </c>
      <c r="BF2402" s="31">
        <f t="shared" ref="BF2402:BF2408" si="8147">BF2403</f>
        <v>0</v>
      </c>
      <c r="BG2402" s="31">
        <f t="shared" ref="BG2402:BG2408" si="8148">BG2403</f>
        <v>0</v>
      </c>
      <c r="BH2402" s="31">
        <f t="shared" si="8101"/>
        <v>0</v>
      </c>
      <c r="BI2402" s="31">
        <f t="shared" si="8102"/>
        <v>0</v>
      </c>
      <c r="BJ2402" s="31">
        <f t="shared" si="8103"/>
        <v>100787.8</v>
      </c>
      <c r="BK2402" s="31">
        <f t="shared" ref="BK2402:BK2408" si="8149">BK2403</f>
        <v>0</v>
      </c>
      <c r="BL2402" s="31">
        <f t="shared" ref="BL2402:BL2408" si="8150">BL2403</f>
        <v>0</v>
      </c>
      <c r="BM2402" s="31">
        <f t="shared" ref="BM2402:BM2408" si="8151">BM2403</f>
        <v>0</v>
      </c>
      <c r="BN2402" s="31">
        <f t="shared" si="8104"/>
        <v>0</v>
      </c>
      <c r="BO2402" s="31">
        <f t="shared" si="8105"/>
        <v>0</v>
      </c>
      <c r="BP2402" s="31">
        <f t="shared" si="8106"/>
        <v>100787.8</v>
      </c>
      <c r="BQ2402" s="31">
        <f t="shared" ref="BQ2402:BQ2408" si="8152">BQ2403</f>
        <v>0</v>
      </c>
      <c r="BR2402" s="31">
        <f t="shared" ref="BR2402:BR2408" si="8153">BR2403</f>
        <v>0</v>
      </c>
      <c r="BS2402" s="31">
        <f t="shared" si="8107"/>
        <v>0</v>
      </c>
      <c r="BT2402" s="31">
        <f t="shared" si="8108"/>
        <v>0</v>
      </c>
      <c r="BU2402" s="31">
        <f t="shared" si="8109"/>
        <v>100787.8</v>
      </c>
      <c r="BV2402" s="31">
        <f t="shared" ref="BV2402:BV2408" si="8154">BV2403</f>
        <v>0</v>
      </c>
      <c r="BW2402" s="31">
        <f t="shared" ref="BW2402:BW2408" si="8155">BW2403</f>
        <v>0</v>
      </c>
      <c r="BX2402" s="31">
        <f t="shared" si="8110"/>
        <v>0</v>
      </c>
      <c r="BY2402" s="31">
        <f t="shared" si="8111"/>
        <v>0</v>
      </c>
      <c r="BZ2402" s="31">
        <f t="shared" si="8112"/>
        <v>100787.8</v>
      </c>
      <c r="CA2402" s="31">
        <f t="shared" ref="CA2402:CA2408" si="8156">CA2403</f>
        <v>0</v>
      </c>
      <c r="CB2402" s="31">
        <f t="shared" ref="CB2402:CB2408" si="8157">CB2403</f>
        <v>0</v>
      </c>
      <c r="CC2402" s="31">
        <f t="shared" ref="CC2402:CC2408" si="8158">CC2403</f>
        <v>0</v>
      </c>
      <c r="CD2402" s="31">
        <f t="shared" si="7949"/>
        <v>0</v>
      </c>
      <c r="CE2402" s="31">
        <f t="shared" si="7950"/>
        <v>0</v>
      </c>
      <c r="CF2402" s="31">
        <f t="shared" si="7951"/>
        <v>100787.8</v>
      </c>
      <c r="CG2402" s="31">
        <f t="shared" ref="CG2402:CG2408" si="8159">CG2403</f>
        <v>0</v>
      </c>
      <c r="CH2402" s="24"/>
      <c r="CI2402" s="40"/>
      <c r="CL2402" s="1" t="s">
        <v>1346</v>
      </c>
      <c r="CO2402" s="1" t="s">
        <v>31</v>
      </c>
    </row>
    <row r="2403" ht="15">
      <c r="A2403" s="41" t="s">
        <v>1368</v>
      </c>
      <c r="B2403" s="17">
        <v>800</v>
      </c>
      <c r="C2403" s="16"/>
      <c r="D2403" s="16"/>
      <c r="E2403" s="39" t="s">
        <v>54</v>
      </c>
      <c r="F2403" s="31">
        <f t="shared" si="8119"/>
        <v>0</v>
      </c>
      <c r="G2403" s="31">
        <f t="shared" si="8120"/>
        <v>0</v>
      </c>
      <c r="H2403" s="31">
        <f t="shared" si="8121"/>
        <v>100787.8</v>
      </c>
      <c r="I2403" s="31">
        <f t="shared" si="8122"/>
        <v>0</v>
      </c>
      <c r="J2403" s="31">
        <f t="shared" si="8123"/>
        <v>0</v>
      </c>
      <c r="K2403" s="31">
        <f t="shared" si="8124"/>
        <v>0</v>
      </c>
      <c r="L2403" s="31">
        <f t="shared" si="8077"/>
        <v>0</v>
      </c>
      <c r="M2403" s="31">
        <f t="shared" si="8078"/>
        <v>0</v>
      </c>
      <c r="N2403" s="31">
        <f t="shared" si="8079"/>
        <v>100787.8</v>
      </c>
      <c r="O2403" s="31">
        <f t="shared" si="8125"/>
        <v>0</v>
      </c>
      <c r="P2403" s="31">
        <f t="shared" si="8126"/>
        <v>0</v>
      </c>
      <c r="Q2403" s="31">
        <f t="shared" si="8127"/>
        <v>0</v>
      </c>
      <c r="R2403" s="31">
        <f t="shared" si="8080"/>
        <v>0</v>
      </c>
      <c r="S2403" s="31">
        <f t="shared" si="8081"/>
        <v>0</v>
      </c>
      <c r="T2403" s="31">
        <f t="shared" si="8082"/>
        <v>100787.8</v>
      </c>
      <c r="U2403" s="31">
        <f t="shared" si="8128"/>
        <v>0</v>
      </c>
      <c r="V2403" s="31">
        <f t="shared" si="8129"/>
        <v>0</v>
      </c>
      <c r="W2403" s="31">
        <f t="shared" si="8130"/>
        <v>0</v>
      </c>
      <c r="X2403" s="31">
        <f t="shared" si="8083"/>
        <v>0</v>
      </c>
      <c r="Y2403" s="31">
        <f t="shared" si="8084"/>
        <v>0</v>
      </c>
      <c r="Z2403" s="31">
        <f t="shared" si="8085"/>
        <v>100787.8</v>
      </c>
      <c r="AA2403" s="31">
        <f t="shared" si="8131"/>
        <v>0</v>
      </c>
      <c r="AB2403" s="31">
        <f t="shared" si="8132"/>
        <v>0</v>
      </c>
      <c r="AC2403" s="31">
        <f t="shared" si="8133"/>
        <v>0</v>
      </c>
      <c r="AD2403" s="31">
        <f t="shared" si="8086"/>
        <v>0</v>
      </c>
      <c r="AE2403" s="31">
        <f t="shared" si="8087"/>
        <v>0</v>
      </c>
      <c r="AF2403" s="31">
        <f t="shared" si="8088"/>
        <v>100787.8</v>
      </c>
      <c r="AG2403" s="31">
        <f t="shared" si="8134"/>
        <v>0</v>
      </c>
      <c r="AH2403" s="31">
        <f t="shared" si="8135"/>
        <v>0</v>
      </c>
      <c r="AI2403" s="31">
        <f t="shared" si="8136"/>
        <v>0</v>
      </c>
      <c r="AJ2403" s="31">
        <f t="shared" si="8089"/>
        <v>0</v>
      </c>
      <c r="AK2403" s="31">
        <f t="shared" si="8090"/>
        <v>0</v>
      </c>
      <c r="AL2403" s="31">
        <f t="shared" si="8091"/>
        <v>100787.8</v>
      </c>
      <c r="AM2403" s="31">
        <f t="shared" si="8137"/>
        <v>0</v>
      </c>
      <c r="AN2403" s="31">
        <f t="shared" si="8138"/>
        <v>0</v>
      </c>
      <c r="AO2403" s="31">
        <f t="shared" si="8139"/>
        <v>0</v>
      </c>
      <c r="AP2403" s="31">
        <f t="shared" si="8092"/>
        <v>0</v>
      </c>
      <c r="AQ2403" s="31">
        <f t="shared" si="8093"/>
        <v>0</v>
      </c>
      <c r="AR2403" s="31">
        <f t="shared" si="8094"/>
        <v>100787.8</v>
      </c>
      <c r="AS2403" s="31">
        <f t="shared" si="8140"/>
        <v>0</v>
      </c>
      <c r="AT2403" s="31">
        <f t="shared" si="8141"/>
        <v>0</v>
      </c>
      <c r="AU2403" s="31">
        <f t="shared" si="8142"/>
        <v>0</v>
      </c>
      <c r="AV2403" s="31">
        <f t="shared" si="8095"/>
        <v>0</v>
      </c>
      <c r="AW2403" s="31">
        <f t="shared" si="8096"/>
        <v>0</v>
      </c>
      <c r="AX2403" s="31">
        <f t="shared" si="8097"/>
        <v>100787.8</v>
      </c>
      <c r="AY2403" s="31">
        <f t="shared" si="8143"/>
        <v>0</v>
      </c>
      <c r="AZ2403" s="31">
        <f t="shared" si="8144"/>
        <v>0</v>
      </c>
      <c r="BA2403" s="31">
        <f t="shared" si="8145"/>
        <v>0</v>
      </c>
      <c r="BB2403" s="31">
        <f t="shared" si="8098"/>
        <v>0</v>
      </c>
      <c r="BC2403" s="31">
        <f t="shared" si="8099"/>
        <v>0</v>
      </c>
      <c r="BD2403" s="31">
        <f t="shared" si="8100"/>
        <v>100787.8</v>
      </c>
      <c r="BE2403" s="31">
        <f t="shared" si="8146"/>
        <v>0</v>
      </c>
      <c r="BF2403" s="31">
        <f t="shared" si="8147"/>
        <v>0</v>
      </c>
      <c r="BG2403" s="31">
        <f t="shared" si="8148"/>
        <v>0</v>
      </c>
      <c r="BH2403" s="31">
        <f t="shared" si="8101"/>
        <v>0</v>
      </c>
      <c r="BI2403" s="31">
        <f t="shared" si="8102"/>
        <v>0</v>
      </c>
      <c r="BJ2403" s="31">
        <f t="shared" si="8103"/>
        <v>100787.8</v>
      </c>
      <c r="BK2403" s="31">
        <f t="shared" si="8149"/>
        <v>0</v>
      </c>
      <c r="BL2403" s="31">
        <f t="shared" si="8150"/>
        <v>0</v>
      </c>
      <c r="BM2403" s="31">
        <f t="shared" si="8151"/>
        <v>0</v>
      </c>
      <c r="BN2403" s="31">
        <f t="shared" si="8104"/>
        <v>0</v>
      </c>
      <c r="BO2403" s="31">
        <f t="shared" si="8105"/>
        <v>0</v>
      </c>
      <c r="BP2403" s="31">
        <f t="shared" si="8106"/>
        <v>100787.8</v>
      </c>
      <c r="BQ2403" s="31">
        <f t="shared" si="8152"/>
        <v>0</v>
      </c>
      <c r="BR2403" s="31">
        <f t="shared" si="8153"/>
        <v>0</v>
      </c>
      <c r="BS2403" s="31">
        <f t="shared" si="8107"/>
        <v>0</v>
      </c>
      <c r="BT2403" s="31">
        <f t="shared" si="8108"/>
        <v>0</v>
      </c>
      <c r="BU2403" s="31">
        <f t="shared" si="8109"/>
        <v>100787.8</v>
      </c>
      <c r="BV2403" s="31">
        <f t="shared" si="8154"/>
        <v>0</v>
      </c>
      <c r="BW2403" s="31">
        <f t="shared" si="8155"/>
        <v>0</v>
      </c>
      <c r="BX2403" s="31">
        <f t="shared" si="8110"/>
        <v>0</v>
      </c>
      <c r="BY2403" s="31">
        <f t="shared" si="8111"/>
        <v>0</v>
      </c>
      <c r="BZ2403" s="31">
        <f t="shared" si="8112"/>
        <v>100787.8</v>
      </c>
      <c r="CA2403" s="31">
        <f t="shared" si="8156"/>
        <v>0</v>
      </c>
      <c r="CB2403" s="31">
        <f t="shared" si="8157"/>
        <v>0</v>
      </c>
      <c r="CC2403" s="31">
        <f t="shared" si="8158"/>
        <v>0</v>
      </c>
      <c r="CD2403" s="31">
        <f t="shared" si="7949"/>
        <v>0</v>
      </c>
      <c r="CE2403" s="31">
        <f t="shared" si="7950"/>
        <v>0</v>
      </c>
      <c r="CF2403" s="31">
        <f t="shared" si="7951"/>
        <v>100787.8</v>
      </c>
      <c r="CG2403" s="31">
        <f t="shared" si="8159"/>
        <v>0</v>
      </c>
      <c r="CH2403" s="24"/>
      <c r="CI2403" s="40"/>
      <c r="CM2403" s="1" t="s">
        <v>29</v>
      </c>
    </row>
    <row r="2404" ht="15">
      <c r="A2404" s="41" t="s">
        <v>1368</v>
      </c>
      <c r="B2404" s="17">
        <v>880</v>
      </c>
      <c r="C2404" s="16"/>
      <c r="D2404" s="16"/>
      <c r="E2404" s="39" t="s">
        <v>1370</v>
      </c>
      <c r="F2404" s="31">
        <f t="shared" si="8119"/>
        <v>0</v>
      </c>
      <c r="G2404" s="31">
        <f t="shared" si="8120"/>
        <v>0</v>
      </c>
      <c r="H2404" s="31">
        <f t="shared" si="8121"/>
        <v>100787.8</v>
      </c>
      <c r="I2404" s="31">
        <f t="shared" si="8122"/>
        <v>0</v>
      </c>
      <c r="J2404" s="31">
        <f t="shared" si="8123"/>
        <v>0</v>
      </c>
      <c r="K2404" s="31">
        <f t="shared" si="8124"/>
        <v>0</v>
      </c>
      <c r="L2404" s="31">
        <f t="shared" si="8077"/>
        <v>0</v>
      </c>
      <c r="M2404" s="31">
        <f t="shared" si="8078"/>
        <v>0</v>
      </c>
      <c r="N2404" s="31">
        <f t="shared" si="8079"/>
        <v>100787.8</v>
      </c>
      <c r="O2404" s="31">
        <f t="shared" si="8125"/>
        <v>0</v>
      </c>
      <c r="P2404" s="31">
        <f t="shared" si="8126"/>
        <v>0</v>
      </c>
      <c r="Q2404" s="31">
        <f t="shared" si="8127"/>
        <v>0</v>
      </c>
      <c r="R2404" s="31">
        <f t="shared" si="8080"/>
        <v>0</v>
      </c>
      <c r="S2404" s="31">
        <f t="shared" si="8081"/>
        <v>0</v>
      </c>
      <c r="T2404" s="31">
        <f t="shared" si="8082"/>
        <v>100787.8</v>
      </c>
      <c r="U2404" s="31">
        <f t="shared" si="8128"/>
        <v>0</v>
      </c>
      <c r="V2404" s="31">
        <f t="shared" si="8129"/>
        <v>0</v>
      </c>
      <c r="W2404" s="31">
        <f t="shared" si="8130"/>
        <v>0</v>
      </c>
      <c r="X2404" s="31">
        <f t="shared" si="8083"/>
        <v>0</v>
      </c>
      <c r="Y2404" s="31">
        <f t="shared" si="8084"/>
        <v>0</v>
      </c>
      <c r="Z2404" s="31">
        <f t="shared" si="8085"/>
        <v>100787.8</v>
      </c>
      <c r="AA2404" s="31">
        <f t="shared" si="8131"/>
        <v>0</v>
      </c>
      <c r="AB2404" s="31">
        <f t="shared" si="8132"/>
        <v>0</v>
      </c>
      <c r="AC2404" s="31">
        <f t="shared" si="8133"/>
        <v>0</v>
      </c>
      <c r="AD2404" s="31">
        <f t="shared" si="8086"/>
        <v>0</v>
      </c>
      <c r="AE2404" s="31">
        <f t="shared" si="8087"/>
        <v>0</v>
      </c>
      <c r="AF2404" s="31">
        <f t="shared" si="8088"/>
        <v>100787.8</v>
      </c>
      <c r="AG2404" s="31">
        <f t="shared" si="8134"/>
        <v>0</v>
      </c>
      <c r="AH2404" s="31">
        <f t="shared" si="8135"/>
        <v>0</v>
      </c>
      <c r="AI2404" s="31">
        <f t="shared" si="8136"/>
        <v>0</v>
      </c>
      <c r="AJ2404" s="31">
        <f t="shared" si="8089"/>
        <v>0</v>
      </c>
      <c r="AK2404" s="31">
        <f t="shared" si="8090"/>
        <v>0</v>
      </c>
      <c r="AL2404" s="31">
        <f t="shared" si="8091"/>
        <v>100787.8</v>
      </c>
      <c r="AM2404" s="31">
        <f t="shared" si="8137"/>
        <v>0</v>
      </c>
      <c r="AN2404" s="31">
        <f t="shared" si="8138"/>
        <v>0</v>
      </c>
      <c r="AO2404" s="31">
        <f t="shared" si="8139"/>
        <v>0</v>
      </c>
      <c r="AP2404" s="31">
        <f t="shared" si="8092"/>
        <v>0</v>
      </c>
      <c r="AQ2404" s="31">
        <f t="shared" si="8093"/>
        <v>0</v>
      </c>
      <c r="AR2404" s="31">
        <f t="shared" si="8094"/>
        <v>100787.8</v>
      </c>
      <c r="AS2404" s="31">
        <f t="shared" si="8140"/>
        <v>0</v>
      </c>
      <c r="AT2404" s="31">
        <f t="shared" si="8141"/>
        <v>0</v>
      </c>
      <c r="AU2404" s="31">
        <f t="shared" si="8142"/>
        <v>0</v>
      </c>
      <c r="AV2404" s="31">
        <f t="shared" si="8095"/>
        <v>0</v>
      </c>
      <c r="AW2404" s="31">
        <f t="shared" si="8096"/>
        <v>0</v>
      </c>
      <c r="AX2404" s="31">
        <f t="shared" si="8097"/>
        <v>100787.8</v>
      </c>
      <c r="AY2404" s="31">
        <f t="shared" si="8143"/>
        <v>0</v>
      </c>
      <c r="AZ2404" s="31">
        <f t="shared" si="8144"/>
        <v>0</v>
      </c>
      <c r="BA2404" s="31">
        <f t="shared" si="8145"/>
        <v>0</v>
      </c>
      <c r="BB2404" s="31">
        <f t="shared" si="8098"/>
        <v>0</v>
      </c>
      <c r="BC2404" s="31">
        <f t="shared" si="8099"/>
        <v>0</v>
      </c>
      <c r="BD2404" s="31">
        <f t="shared" si="8100"/>
        <v>100787.8</v>
      </c>
      <c r="BE2404" s="31">
        <f t="shared" si="8146"/>
        <v>0</v>
      </c>
      <c r="BF2404" s="31">
        <f t="shared" si="8147"/>
        <v>0</v>
      </c>
      <c r="BG2404" s="31">
        <f t="shared" si="8148"/>
        <v>0</v>
      </c>
      <c r="BH2404" s="31">
        <f t="shared" si="8101"/>
        <v>0</v>
      </c>
      <c r="BI2404" s="31">
        <f t="shared" si="8102"/>
        <v>0</v>
      </c>
      <c r="BJ2404" s="31">
        <f t="shared" si="8103"/>
        <v>100787.8</v>
      </c>
      <c r="BK2404" s="31">
        <f t="shared" si="8149"/>
        <v>0</v>
      </c>
      <c r="BL2404" s="31">
        <f t="shared" si="8150"/>
        <v>0</v>
      </c>
      <c r="BM2404" s="31">
        <f t="shared" si="8151"/>
        <v>0</v>
      </c>
      <c r="BN2404" s="31">
        <f t="shared" si="8104"/>
        <v>0</v>
      </c>
      <c r="BO2404" s="31">
        <f t="shared" si="8105"/>
        <v>0</v>
      </c>
      <c r="BP2404" s="31">
        <f t="shared" si="8106"/>
        <v>100787.8</v>
      </c>
      <c r="BQ2404" s="31">
        <f t="shared" si="8152"/>
        <v>0</v>
      </c>
      <c r="BR2404" s="31">
        <f t="shared" si="8153"/>
        <v>0</v>
      </c>
      <c r="BS2404" s="31">
        <f t="shared" si="8107"/>
        <v>0</v>
      </c>
      <c r="BT2404" s="31">
        <f t="shared" si="8108"/>
        <v>0</v>
      </c>
      <c r="BU2404" s="31">
        <f t="shared" si="8109"/>
        <v>100787.8</v>
      </c>
      <c r="BV2404" s="31">
        <f t="shared" si="8154"/>
        <v>0</v>
      </c>
      <c r="BW2404" s="31">
        <f t="shared" si="8155"/>
        <v>0</v>
      </c>
      <c r="BX2404" s="31">
        <f t="shared" si="8110"/>
        <v>0</v>
      </c>
      <c r="BY2404" s="31">
        <f t="shared" si="8111"/>
        <v>0</v>
      </c>
      <c r="BZ2404" s="31">
        <f t="shared" si="8112"/>
        <v>100787.8</v>
      </c>
      <c r="CA2404" s="31">
        <f t="shared" si="8156"/>
        <v>0</v>
      </c>
      <c r="CB2404" s="31">
        <f t="shared" si="8157"/>
        <v>0</v>
      </c>
      <c r="CC2404" s="31">
        <f t="shared" si="8158"/>
        <v>0</v>
      </c>
      <c r="CD2404" s="31">
        <f t="shared" si="7949"/>
        <v>0</v>
      </c>
      <c r="CE2404" s="31">
        <f t="shared" si="7950"/>
        <v>0</v>
      </c>
      <c r="CF2404" s="31">
        <f t="shared" si="7951"/>
        <v>100787.8</v>
      </c>
      <c r="CG2404" s="31">
        <f t="shared" si="8159"/>
        <v>0</v>
      </c>
      <c r="CH2404" s="24"/>
      <c r="CI2404" s="40"/>
      <c r="CN2404" s="1" t="s">
        <v>30</v>
      </c>
    </row>
    <row r="2405" ht="29.850000000000001">
      <c r="A2405" s="41" t="s">
        <v>1368</v>
      </c>
      <c r="B2405" s="17">
        <v>880</v>
      </c>
      <c r="C2405" s="16" t="s">
        <v>42</v>
      </c>
      <c r="D2405" s="16" t="s">
        <v>47</v>
      </c>
      <c r="E2405" s="39" t="s">
        <v>1371</v>
      </c>
      <c r="F2405" s="31"/>
      <c r="G2405" s="31"/>
      <c r="H2405" s="31">
        <v>100787.8</v>
      </c>
      <c r="I2405" s="31"/>
      <c r="J2405" s="31"/>
      <c r="K2405" s="31"/>
      <c r="L2405" s="31">
        <f t="shared" si="8077"/>
        <v>0</v>
      </c>
      <c r="M2405" s="31">
        <f t="shared" si="8078"/>
        <v>0</v>
      </c>
      <c r="N2405" s="31">
        <f t="shared" si="8079"/>
        <v>100787.8</v>
      </c>
      <c r="O2405" s="31"/>
      <c r="P2405" s="31"/>
      <c r="Q2405" s="31"/>
      <c r="R2405" s="31">
        <f t="shared" si="8080"/>
        <v>0</v>
      </c>
      <c r="S2405" s="31">
        <f t="shared" si="8081"/>
        <v>0</v>
      </c>
      <c r="T2405" s="31">
        <f t="shared" si="8082"/>
        <v>100787.8</v>
      </c>
      <c r="U2405" s="31"/>
      <c r="V2405" s="31"/>
      <c r="W2405" s="31"/>
      <c r="X2405" s="31">
        <f t="shared" si="8083"/>
        <v>0</v>
      </c>
      <c r="Y2405" s="31">
        <f t="shared" si="8084"/>
        <v>0</v>
      </c>
      <c r="Z2405" s="31">
        <f t="shared" si="8085"/>
        <v>100787.8</v>
      </c>
      <c r="AA2405" s="31"/>
      <c r="AB2405" s="31"/>
      <c r="AC2405" s="31"/>
      <c r="AD2405" s="31">
        <f t="shared" si="8086"/>
        <v>0</v>
      </c>
      <c r="AE2405" s="31">
        <f t="shared" si="8087"/>
        <v>0</v>
      </c>
      <c r="AF2405" s="31">
        <f t="shared" si="8088"/>
        <v>100787.8</v>
      </c>
      <c r="AG2405" s="31"/>
      <c r="AH2405" s="31"/>
      <c r="AI2405" s="31"/>
      <c r="AJ2405" s="31">
        <f t="shared" si="8089"/>
        <v>0</v>
      </c>
      <c r="AK2405" s="31">
        <f t="shared" si="8090"/>
        <v>0</v>
      </c>
      <c r="AL2405" s="31">
        <f t="shared" si="8091"/>
        <v>100787.8</v>
      </c>
      <c r="AM2405" s="31"/>
      <c r="AN2405" s="31"/>
      <c r="AO2405" s="31"/>
      <c r="AP2405" s="31">
        <f t="shared" si="8092"/>
        <v>0</v>
      </c>
      <c r="AQ2405" s="31">
        <f t="shared" si="8093"/>
        <v>0</v>
      </c>
      <c r="AR2405" s="31">
        <f t="shared" si="8094"/>
        <v>100787.8</v>
      </c>
      <c r="AS2405" s="31"/>
      <c r="AT2405" s="31"/>
      <c r="AU2405" s="31"/>
      <c r="AV2405" s="31">
        <f t="shared" si="8095"/>
        <v>0</v>
      </c>
      <c r="AW2405" s="31">
        <f t="shared" si="8096"/>
        <v>0</v>
      </c>
      <c r="AX2405" s="31">
        <f t="shared" si="8097"/>
        <v>100787.8</v>
      </c>
      <c r="AY2405" s="31"/>
      <c r="AZ2405" s="31"/>
      <c r="BA2405" s="31"/>
      <c r="BB2405" s="31">
        <f t="shared" si="8098"/>
        <v>0</v>
      </c>
      <c r="BC2405" s="31">
        <f t="shared" si="8099"/>
        <v>0</v>
      </c>
      <c r="BD2405" s="31">
        <f t="shared" si="8100"/>
        <v>100787.8</v>
      </c>
      <c r="BE2405" s="31"/>
      <c r="BF2405" s="31"/>
      <c r="BG2405" s="31"/>
      <c r="BH2405" s="31">
        <f t="shared" si="8101"/>
        <v>0</v>
      </c>
      <c r="BI2405" s="31">
        <f t="shared" si="8102"/>
        <v>0</v>
      </c>
      <c r="BJ2405" s="31">
        <f t="shared" si="8103"/>
        <v>100787.8</v>
      </c>
      <c r="BK2405" s="31"/>
      <c r="BL2405" s="31"/>
      <c r="BM2405" s="31"/>
      <c r="BN2405" s="31">
        <f t="shared" si="8104"/>
        <v>0</v>
      </c>
      <c r="BO2405" s="31">
        <f t="shared" si="8105"/>
        <v>0</v>
      </c>
      <c r="BP2405" s="31">
        <f t="shared" si="8106"/>
        <v>100787.8</v>
      </c>
      <c r="BQ2405" s="31"/>
      <c r="BR2405" s="31"/>
      <c r="BS2405" s="31">
        <f t="shared" si="8107"/>
        <v>0</v>
      </c>
      <c r="BT2405" s="31">
        <f t="shared" si="8108"/>
        <v>0</v>
      </c>
      <c r="BU2405" s="31">
        <f t="shared" si="8109"/>
        <v>100787.8</v>
      </c>
      <c r="BV2405" s="31"/>
      <c r="BW2405" s="31"/>
      <c r="BX2405" s="31">
        <f t="shared" si="8110"/>
        <v>0</v>
      </c>
      <c r="BY2405" s="31">
        <f t="shared" si="8111"/>
        <v>0</v>
      </c>
      <c r="BZ2405" s="31">
        <f t="shared" si="8112"/>
        <v>100787.8</v>
      </c>
      <c r="CA2405" s="31"/>
      <c r="CB2405" s="31"/>
      <c r="CC2405" s="31"/>
      <c r="CD2405" s="31">
        <f t="shared" si="7949"/>
        <v>0</v>
      </c>
      <c r="CE2405" s="31">
        <f t="shared" si="7950"/>
        <v>0</v>
      </c>
      <c r="CF2405" s="31">
        <f t="shared" si="7951"/>
        <v>100787.8</v>
      </c>
      <c r="CG2405" s="31"/>
      <c r="CH2405" s="24"/>
      <c r="CI2405" s="40"/>
    </row>
    <row r="2406" ht="99.5">
      <c r="A2406" s="41" t="s">
        <v>1372</v>
      </c>
      <c r="B2406" s="17"/>
      <c r="C2406" s="16"/>
      <c r="D2406" s="16"/>
      <c r="E2406" s="39" t="s">
        <v>1373</v>
      </c>
      <c r="F2406" s="31"/>
      <c r="G2406" s="31"/>
      <c r="H2406" s="31"/>
      <c r="I2406" s="31">
        <f t="shared" si="8122"/>
        <v>300</v>
      </c>
      <c r="J2406" s="31">
        <f t="shared" si="8123"/>
        <v>0</v>
      </c>
      <c r="K2406" s="31">
        <f t="shared" si="8124"/>
        <v>0</v>
      </c>
      <c r="L2406" s="31">
        <f t="shared" si="8077"/>
        <v>300</v>
      </c>
      <c r="M2406" s="31">
        <f t="shared" si="8078"/>
        <v>0</v>
      </c>
      <c r="N2406" s="31">
        <f t="shared" si="8079"/>
        <v>0</v>
      </c>
      <c r="O2406" s="31">
        <f t="shared" si="8125"/>
        <v>0</v>
      </c>
      <c r="P2406" s="31">
        <f t="shared" si="8126"/>
        <v>0</v>
      </c>
      <c r="Q2406" s="31">
        <f t="shared" si="8127"/>
        <v>0</v>
      </c>
      <c r="R2406" s="31">
        <f t="shared" si="8080"/>
        <v>300</v>
      </c>
      <c r="S2406" s="31">
        <f t="shared" si="8081"/>
        <v>0</v>
      </c>
      <c r="T2406" s="31">
        <f t="shared" si="8082"/>
        <v>0</v>
      </c>
      <c r="U2406" s="31">
        <f t="shared" si="8128"/>
        <v>0</v>
      </c>
      <c r="V2406" s="31">
        <f t="shared" si="8129"/>
        <v>0</v>
      </c>
      <c r="W2406" s="31">
        <f t="shared" si="8130"/>
        <v>0</v>
      </c>
      <c r="X2406" s="31">
        <f t="shared" si="8083"/>
        <v>300</v>
      </c>
      <c r="Y2406" s="31">
        <f t="shared" si="8084"/>
        <v>0</v>
      </c>
      <c r="Z2406" s="31">
        <f t="shared" si="8085"/>
        <v>0</v>
      </c>
      <c r="AA2406" s="31">
        <f t="shared" si="8131"/>
        <v>0</v>
      </c>
      <c r="AB2406" s="31">
        <f t="shared" si="8132"/>
        <v>0</v>
      </c>
      <c r="AC2406" s="31">
        <f t="shared" si="8133"/>
        <v>0</v>
      </c>
      <c r="AD2406" s="31">
        <f t="shared" si="8086"/>
        <v>300</v>
      </c>
      <c r="AE2406" s="31">
        <f t="shared" si="8087"/>
        <v>0</v>
      </c>
      <c r="AF2406" s="31">
        <f t="shared" si="8088"/>
        <v>0</v>
      </c>
      <c r="AG2406" s="31">
        <f t="shared" si="8134"/>
        <v>0</v>
      </c>
      <c r="AH2406" s="31">
        <f t="shared" si="8135"/>
        <v>0</v>
      </c>
      <c r="AI2406" s="31">
        <f t="shared" si="8136"/>
        <v>0</v>
      </c>
      <c r="AJ2406" s="31">
        <f t="shared" si="8089"/>
        <v>300</v>
      </c>
      <c r="AK2406" s="31">
        <f t="shared" si="8090"/>
        <v>0</v>
      </c>
      <c r="AL2406" s="31">
        <f t="shared" si="8091"/>
        <v>0</v>
      </c>
      <c r="AM2406" s="31">
        <f t="shared" si="8137"/>
        <v>0</v>
      </c>
      <c r="AN2406" s="31">
        <f t="shared" si="8138"/>
        <v>0</v>
      </c>
      <c r="AO2406" s="31">
        <f t="shared" si="8139"/>
        <v>0</v>
      </c>
      <c r="AP2406" s="31">
        <f t="shared" si="8092"/>
        <v>300</v>
      </c>
      <c r="AQ2406" s="31">
        <f t="shared" si="8093"/>
        <v>0</v>
      </c>
      <c r="AR2406" s="31">
        <f t="shared" si="8094"/>
        <v>0</v>
      </c>
      <c r="AS2406" s="31">
        <f t="shared" si="8140"/>
        <v>0</v>
      </c>
      <c r="AT2406" s="31">
        <f t="shared" si="8141"/>
        <v>0</v>
      </c>
      <c r="AU2406" s="31">
        <f t="shared" si="8142"/>
        <v>0</v>
      </c>
      <c r="AV2406" s="31">
        <f t="shared" si="8095"/>
        <v>300</v>
      </c>
      <c r="AW2406" s="31">
        <f t="shared" si="8096"/>
        <v>0</v>
      </c>
      <c r="AX2406" s="31">
        <f t="shared" si="8097"/>
        <v>0</v>
      </c>
      <c r="AY2406" s="31">
        <f t="shared" si="8143"/>
        <v>0</v>
      </c>
      <c r="AZ2406" s="31">
        <f t="shared" si="8144"/>
        <v>0</v>
      </c>
      <c r="BA2406" s="31">
        <f t="shared" si="8145"/>
        <v>0</v>
      </c>
      <c r="BB2406" s="31">
        <f t="shared" si="8098"/>
        <v>300</v>
      </c>
      <c r="BC2406" s="31">
        <f t="shared" si="8099"/>
        <v>0</v>
      </c>
      <c r="BD2406" s="31">
        <f t="shared" si="8100"/>
        <v>0</v>
      </c>
      <c r="BE2406" s="31">
        <f t="shared" si="8146"/>
        <v>0</v>
      </c>
      <c r="BF2406" s="31">
        <f t="shared" si="8147"/>
        <v>0</v>
      </c>
      <c r="BG2406" s="31">
        <f t="shared" si="8148"/>
        <v>0</v>
      </c>
      <c r="BH2406" s="31">
        <f t="shared" si="8101"/>
        <v>300</v>
      </c>
      <c r="BI2406" s="31">
        <f t="shared" si="8102"/>
        <v>0</v>
      </c>
      <c r="BJ2406" s="31">
        <f t="shared" si="8103"/>
        <v>0</v>
      </c>
      <c r="BK2406" s="31">
        <f t="shared" si="8149"/>
        <v>0</v>
      </c>
      <c r="BL2406" s="31">
        <f t="shared" si="8150"/>
        <v>0</v>
      </c>
      <c r="BM2406" s="31">
        <f t="shared" si="8151"/>
        <v>0</v>
      </c>
      <c r="BN2406" s="31">
        <f t="shared" si="8104"/>
        <v>300</v>
      </c>
      <c r="BO2406" s="31">
        <f t="shared" si="8105"/>
        <v>0</v>
      </c>
      <c r="BP2406" s="31">
        <f t="shared" si="8106"/>
        <v>0</v>
      </c>
      <c r="BQ2406" s="31">
        <f t="shared" si="8152"/>
        <v>0</v>
      </c>
      <c r="BR2406" s="31">
        <f t="shared" si="8153"/>
        <v>0</v>
      </c>
      <c r="BS2406" s="31">
        <f t="shared" si="8107"/>
        <v>300</v>
      </c>
      <c r="BT2406" s="31">
        <f t="shared" si="8108"/>
        <v>0</v>
      </c>
      <c r="BU2406" s="31">
        <f t="shared" si="8109"/>
        <v>0</v>
      </c>
      <c r="BV2406" s="31">
        <f t="shared" si="8154"/>
        <v>0</v>
      </c>
      <c r="BW2406" s="31">
        <f t="shared" si="8155"/>
        <v>0</v>
      </c>
      <c r="BX2406" s="31">
        <f t="shared" si="8110"/>
        <v>300</v>
      </c>
      <c r="BY2406" s="31">
        <f t="shared" si="8111"/>
        <v>0</v>
      </c>
      <c r="BZ2406" s="31">
        <f t="shared" si="8112"/>
        <v>0</v>
      </c>
      <c r="CA2406" s="31">
        <f t="shared" si="8156"/>
        <v>-255</v>
      </c>
      <c r="CB2406" s="31">
        <f t="shared" si="8157"/>
        <v>0</v>
      </c>
      <c r="CC2406" s="31">
        <f t="shared" si="8158"/>
        <v>0</v>
      </c>
      <c r="CD2406" s="31">
        <f t="shared" si="7949"/>
        <v>45</v>
      </c>
      <c r="CE2406" s="31">
        <f t="shared" si="7950"/>
        <v>0</v>
      </c>
      <c r="CF2406" s="31">
        <f t="shared" si="7951"/>
        <v>0</v>
      </c>
      <c r="CG2406" s="31">
        <f t="shared" si="8159"/>
        <v>0</v>
      </c>
      <c r="CH2406" s="24"/>
      <c r="CI2406" s="40"/>
      <c r="CL2406" s="1" t="s">
        <v>1346</v>
      </c>
      <c r="CO2406" s="1" t="s">
        <v>31</v>
      </c>
    </row>
    <row r="2407" ht="29.850000000000001">
      <c r="A2407" s="41" t="s">
        <v>1372</v>
      </c>
      <c r="B2407" s="17">
        <v>300</v>
      </c>
      <c r="C2407" s="16"/>
      <c r="D2407" s="16"/>
      <c r="E2407" s="39" t="s">
        <v>194</v>
      </c>
      <c r="F2407" s="31"/>
      <c r="G2407" s="31"/>
      <c r="H2407" s="31"/>
      <c r="I2407" s="31">
        <f t="shared" si="8122"/>
        <v>300</v>
      </c>
      <c r="J2407" s="31">
        <f t="shared" si="8123"/>
        <v>0</v>
      </c>
      <c r="K2407" s="31">
        <f t="shared" si="8124"/>
        <v>0</v>
      </c>
      <c r="L2407" s="31">
        <f t="shared" si="8077"/>
        <v>300</v>
      </c>
      <c r="M2407" s="31">
        <f t="shared" si="8078"/>
        <v>0</v>
      </c>
      <c r="N2407" s="31">
        <f t="shared" si="8079"/>
        <v>0</v>
      </c>
      <c r="O2407" s="31">
        <f t="shared" si="8125"/>
        <v>0</v>
      </c>
      <c r="P2407" s="31">
        <f t="shared" si="8126"/>
        <v>0</v>
      </c>
      <c r="Q2407" s="31">
        <f t="shared" si="8127"/>
        <v>0</v>
      </c>
      <c r="R2407" s="31">
        <f t="shared" si="8080"/>
        <v>300</v>
      </c>
      <c r="S2407" s="31">
        <f t="shared" si="8081"/>
        <v>0</v>
      </c>
      <c r="T2407" s="31">
        <f t="shared" si="8082"/>
        <v>0</v>
      </c>
      <c r="U2407" s="31">
        <f t="shared" si="8128"/>
        <v>0</v>
      </c>
      <c r="V2407" s="31">
        <f t="shared" si="8129"/>
        <v>0</v>
      </c>
      <c r="W2407" s="31">
        <f t="shared" si="8130"/>
        <v>0</v>
      </c>
      <c r="X2407" s="31">
        <f t="shared" si="8083"/>
        <v>300</v>
      </c>
      <c r="Y2407" s="31">
        <f t="shared" si="8084"/>
        <v>0</v>
      </c>
      <c r="Z2407" s="31">
        <f t="shared" si="8085"/>
        <v>0</v>
      </c>
      <c r="AA2407" s="31">
        <f t="shared" si="8131"/>
        <v>0</v>
      </c>
      <c r="AB2407" s="31">
        <f t="shared" si="8132"/>
        <v>0</v>
      </c>
      <c r="AC2407" s="31">
        <f t="shared" si="8133"/>
        <v>0</v>
      </c>
      <c r="AD2407" s="31">
        <f t="shared" si="8086"/>
        <v>300</v>
      </c>
      <c r="AE2407" s="31">
        <f t="shared" si="8087"/>
        <v>0</v>
      </c>
      <c r="AF2407" s="31">
        <f t="shared" si="8088"/>
        <v>0</v>
      </c>
      <c r="AG2407" s="31">
        <f t="shared" si="8134"/>
        <v>0</v>
      </c>
      <c r="AH2407" s="31">
        <f t="shared" si="8135"/>
        <v>0</v>
      </c>
      <c r="AI2407" s="31">
        <f t="shared" si="8136"/>
        <v>0</v>
      </c>
      <c r="AJ2407" s="31">
        <f t="shared" si="8089"/>
        <v>300</v>
      </c>
      <c r="AK2407" s="31">
        <f t="shared" si="8090"/>
        <v>0</v>
      </c>
      <c r="AL2407" s="31">
        <f t="shared" si="8091"/>
        <v>0</v>
      </c>
      <c r="AM2407" s="31">
        <f t="shared" si="8137"/>
        <v>0</v>
      </c>
      <c r="AN2407" s="31">
        <f t="shared" si="8138"/>
        <v>0</v>
      </c>
      <c r="AO2407" s="31">
        <f t="shared" si="8139"/>
        <v>0</v>
      </c>
      <c r="AP2407" s="31">
        <f t="shared" si="8092"/>
        <v>300</v>
      </c>
      <c r="AQ2407" s="31">
        <f t="shared" si="8093"/>
        <v>0</v>
      </c>
      <c r="AR2407" s="31">
        <f t="shared" si="8094"/>
        <v>0</v>
      </c>
      <c r="AS2407" s="31">
        <f t="shared" si="8140"/>
        <v>0</v>
      </c>
      <c r="AT2407" s="31">
        <f t="shared" si="8141"/>
        <v>0</v>
      </c>
      <c r="AU2407" s="31">
        <f t="shared" si="8142"/>
        <v>0</v>
      </c>
      <c r="AV2407" s="31">
        <f t="shared" si="8095"/>
        <v>300</v>
      </c>
      <c r="AW2407" s="31">
        <f t="shared" si="8096"/>
        <v>0</v>
      </c>
      <c r="AX2407" s="31">
        <f t="shared" si="8097"/>
        <v>0</v>
      </c>
      <c r="AY2407" s="31">
        <f t="shared" si="8143"/>
        <v>0</v>
      </c>
      <c r="AZ2407" s="31">
        <f t="shared" si="8144"/>
        <v>0</v>
      </c>
      <c r="BA2407" s="31">
        <f t="shared" si="8145"/>
        <v>0</v>
      </c>
      <c r="BB2407" s="31">
        <f t="shared" si="8098"/>
        <v>300</v>
      </c>
      <c r="BC2407" s="31">
        <f t="shared" si="8099"/>
        <v>0</v>
      </c>
      <c r="BD2407" s="31">
        <f t="shared" si="8100"/>
        <v>0</v>
      </c>
      <c r="BE2407" s="31">
        <f t="shared" si="8146"/>
        <v>0</v>
      </c>
      <c r="BF2407" s="31">
        <f t="shared" si="8147"/>
        <v>0</v>
      </c>
      <c r="BG2407" s="31">
        <f t="shared" si="8148"/>
        <v>0</v>
      </c>
      <c r="BH2407" s="31">
        <f t="shared" si="8101"/>
        <v>300</v>
      </c>
      <c r="BI2407" s="31">
        <f t="shared" si="8102"/>
        <v>0</v>
      </c>
      <c r="BJ2407" s="31">
        <f t="shared" si="8103"/>
        <v>0</v>
      </c>
      <c r="BK2407" s="31">
        <f t="shared" si="8149"/>
        <v>0</v>
      </c>
      <c r="BL2407" s="31">
        <f t="shared" si="8150"/>
        <v>0</v>
      </c>
      <c r="BM2407" s="31">
        <f t="shared" si="8151"/>
        <v>0</v>
      </c>
      <c r="BN2407" s="31">
        <f t="shared" si="8104"/>
        <v>300</v>
      </c>
      <c r="BO2407" s="31">
        <f t="shared" si="8105"/>
        <v>0</v>
      </c>
      <c r="BP2407" s="31">
        <f t="shared" si="8106"/>
        <v>0</v>
      </c>
      <c r="BQ2407" s="31">
        <f t="shared" si="8152"/>
        <v>0</v>
      </c>
      <c r="BR2407" s="31">
        <f t="shared" si="8153"/>
        <v>0</v>
      </c>
      <c r="BS2407" s="31">
        <f t="shared" si="8107"/>
        <v>300</v>
      </c>
      <c r="BT2407" s="31">
        <f t="shared" si="8108"/>
        <v>0</v>
      </c>
      <c r="BU2407" s="31">
        <f t="shared" si="8109"/>
        <v>0</v>
      </c>
      <c r="BV2407" s="31">
        <f t="shared" si="8154"/>
        <v>0</v>
      </c>
      <c r="BW2407" s="31">
        <f t="shared" si="8155"/>
        <v>0</v>
      </c>
      <c r="BX2407" s="31">
        <f t="shared" si="8110"/>
        <v>300</v>
      </c>
      <c r="BY2407" s="31">
        <f t="shared" si="8111"/>
        <v>0</v>
      </c>
      <c r="BZ2407" s="31">
        <f t="shared" si="8112"/>
        <v>0</v>
      </c>
      <c r="CA2407" s="31">
        <f t="shared" si="8156"/>
        <v>-255</v>
      </c>
      <c r="CB2407" s="31">
        <f t="shared" si="8157"/>
        <v>0</v>
      </c>
      <c r="CC2407" s="31">
        <f t="shared" si="8158"/>
        <v>0</v>
      </c>
      <c r="CD2407" s="31">
        <f t="shared" si="7949"/>
        <v>45</v>
      </c>
      <c r="CE2407" s="31">
        <f t="shared" si="7950"/>
        <v>0</v>
      </c>
      <c r="CF2407" s="31">
        <f t="shared" si="7951"/>
        <v>0</v>
      </c>
      <c r="CG2407" s="31">
        <f t="shared" si="8159"/>
        <v>0</v>
      </c>
      <c r="CH2407" s="24"/>
      <c r="CI2407" s="40"/>
      <c r="CM2407" s="1" t="s">
        <v>29</v>
      </c>
    </row>
    <row r="2408" ht="15">
      <c r="A2408" s="41" t="s">
        <v>1372</v>
      </c>
      <c r="B2408" s="17">
        <v>360</v>
      </c>
      <c r="C2408" s="16"/>
      <c r="D2408" s="16"/>
      <c r="E2408" s="39" t="s">
        <v>368</v>
      </c>
      <c r="F2408" s="31"/>
      <c r="G2408" s="31"/>
      <c r="H2408" s="31"/>
      <c r="I2408" s="31">
        <f t="shared" si="8122"/>
        <v>300</v>
      </c>
      <c r="J2408" s="31">
        <f t="shared" si="8123"/>
        <v>0</v>
      </c>
      <c r="K2408" s="31">
        <f t="shared" si="8124"/>
        <v>0</v>
      </c>
      <c r="L2408" s="31">
        <f t="shared" si="8077"/>
        <v>300</v>
      </c>
      <c r="M2408" s="31">
        <f t="shared" si="8078"/>
        <v>0</v>
      </c>
      <c r="N2408" s="31">
        <f t="shared" si="8079"/>
        <v>0</v>
      </c>
      <c r="O2408" s="31">
        <f t="shared" si="8125"/>
        <v>0</v>
      </c>
      <c r="P2408" s="31">
        <f t="shared" si="8126"/>
        <v>0</v>
      </c>
      <c r="Q2408" s="31">
        <f t="shared" si="8127"/>
        <v>0</v>
      </c>
      <c r="R2408" s="31">
        <f t="shared" si="8080"/>
        <v>300</v>
      </c>
      <c r="S2408" s="31">
        <f t="shared" si="8081"/>
        <v>0</v>
      </c>
      <c r="T2408" s="31">
        <f t="shared" si="8082"/>
        <v>0</v>
      </c>
      <c r="U2408" s="31">
        <f t="shared" si="8128"/>
        <v>0</v>
      </c>
      <c r="V2408" s="31">
        <f t="shared" si="8129"/>
        <v>0</v>
      </c>
      <c r="W2408" s="31">
        <f t="shared" si="8130"/>
        <v>0</v>
      </c>
      <c r="X2408" s="31">
        <f t="shared" si="8083"/>
        <v>300</v>
      </c>
      <c r="Y2408" s="31">
        <f t="shared" si="8084"/>
        <v>0</v>
      </c>
      <c r="Z2408" s="31">
        <f t="shared" si="8085"/>
        <v>0</v>
      </c>
      <c r="AA2408" s="31">
        <f t="shared" si="8131"/>
        <v>0</v>
      </c>
      <c r="AB2408" s="31">
        <f t="shared" si="8132"/>
        <v>0</v>
      </c>
      <c r="AC2408" s="31">
        <f t="shared" si="8133"/>
        <v>0</v>
      </c>
      <c r="AD2408" s="31">
        <f t="shared" si="8086"/>
        <v>300</v>
      </c>
      <c r="AE2408" s="31">
        <f t="shared" si="8087"/>
        <v>0</v>
      </c>
      <c r="AF2408" s="31">
        <f t="shared" si="8088"/>
        <v>0</v>
      </c>
      <c r="AG2408" s="31">
        <f t="shared" si="8134"/>
        <v>0</v>
      </c>
      <c r="AH2408" s="31">
        <f t="shared" si="8135"/>
        <v>0</v>
      </c>
      <c r="AI2408" s="31">
        <f t="shared" si="8136"/>
        <v>0</v>
      </c>
      <c r="AJ2408" s="31">
        <f t="shared" si="8089"/>
        <v>300</v>
      </c>
      <c r="AK2408" s="31">
        <f t="shared" si="8090"/>
        <v>0</v>
      </c>
      <c r="AL2408" s="31">
        <f t="shared" si="8091"/>
        <v>0</v>
      </c>
      <c r="AM2408" s="31">
        <f t="shared" si="8137"/>
        <v>0</v>
      </c>
      <c r="AN2408" s="31">
        <f t="shared" si="8138"/>
        <v>0</v>
      </c>
      <c r="AO2408" s="31">
        <f t="shared" si="8139"/>
        <v>0</v>
      </c>
      <c r="AP2408" s="31">
        <f t="shared" si="8092"/>
        <v>300</v>
      </c>
      <c r="AQ2408" s="31">
        <f t="shared" si="8093"/>
        <v>0</v>
      </c>
      <c r="AR2408" s="31">
        <f t="shared" si="8094"/>
        <v>0</v>
      </c>
      <c r="AS2408" s="31">
        <f t="shared" si="8140"/>
        <v>0</v>
      </c>
      <c r="AT2408" s="31">
        <f t="shared" si="8141"/>
        <v>0</v>
      </c>
      <c r="AU2408" s="31">
        <f t="shared" si="8142"/>
        <v>0</v>
      </c>
      <c r="AV2408" s="31">
        <f t="shared" si="8095"/>
        <v>300</v>
      </c>
      <c r="AW2408" s="31">
        <f t="shared" si="8096"/>
        <v>0</v>
      </c>
      <c r="AX2408" s="31">
        <f t="shared" si="8097"/>
        <v>0</v>
      </c>
      <c r="AY2408" s="31">
        <f t="shared" si="8143"/>
        <v>0</v>
      </c>
      <c r="AZ2408" s="31">
        <f t="shared" si="8144"/>
        <v>0</v>
      </c>
      <c r="BA2408" s="31">
        <f t="shared" si="8145"/>
        <v>0</v>
      </c>
      <c r="BB2408" s="31">
        <f t="shared" si="8098"/>
        <v>300</v>
      </c>
      <c r="BC2408" s="31">
        <f t="shared" si="8099"/>
        <v>0</v>
      </c>
      <c r="BD2408" s="31">
        <f t="shared" si="8100"/>
        <v>0</v>
      </c>
      <c r="BE2408" s="31">
        <f t="shared" si="8146"/>
        <v>0</v>
      </c>
      <c r="BF2408" s="31">
        <f t="shared" si="8147"/>
        <v>0</v>
      </c>
      <c r="BG2408" s="31">
        <f t="shared" si="8148"/>
        <v>0</v>
      </c>
      <c r="BH2408" s="31">
        <f t="shared" si="8101"/>
        <v>300</v>
      </c>
      <c r="BI2408" s="31">
        <f t="shared" si="8102"/>
        <v>0</v>
      </c>
      <c r="BJ2408" s="31">
        <f t="shared" si="8103"/>
        <v>0</v>
      </c>
      <c r="BK2408" s="31">
        <f t="shared" si="8149"/>
        <v>0</v>
      </c>
      <c r="BL2408" s="31">
        <f t="shared" si="8150"/>
        <v>0</v>
      </c>
      <c r="BM2408" s="31">
        <f t="shared" si="8151"/>
        <v>0</v>
      </c>
      <c r="BN2408" s="31">
        <f t="shared" si="8104"/>
        <v>300</v>
      </c>
      <c r="BO2408" s="31">
        <f t="shared" si="8105"/>
        <v>0</v>
      </c>
      <c r="BP2408" s="31">
        <f t="shared" si="8106"/>
        <v>0</v>
      </c>
      <c r="BQ2408" s="31">
        <f t="shared" si="8152"/>
        <v>0</v>
      </c>
      <c r="BR2408" s="31">
        <f t="shared" si="8153"/>
        <v>0</v>
      </c>
      <c r="BS2408" s="31">
        <f t="shared" si="8107"/>
        <v>300</v>
      </c>
      <c r="BT2408" s="31">
        <f t="shared" si="8108"/>
        <v>0</v>
      </c>
      <c r="BU2408" s="31">
        <f t="shared" si="8109"/>
        <v>0</v>
      </c>
      <c r="BV2408" s="31">
        <f t="shared" si="8154"/>
        <v>0</v>
      </c>
      <c r="BW2408" s="31">
        <f t="shared" si="8155"/>
        <v>0</v>
      </c>
      <c r="BX2408" s="31">
        <f t="shared" si="8110"/>
        <v>300</v>
      </c>
      <c r="BY2408" s="31">
        <f t="shared" si="8111"/>
        <v>0</v>
      </c>
      <c r="BZ2408" s="31">
        <f t="shared" si="8112"/>
        <v>0</v>
      </c>
      <c r="CA2408" s="31">
        <f t="shared" si="8156"/>
        <v>-255</v>
      </c>
      <c r="CB2408" s="31">
        <f t="shared" si="8157"/>
        <v>0</v>
      </c>
      <c r="CC2408" s="31">
        <f t="shared" si="8158"/>
        <v>0</v>
      </c>
      <c r="CD2408" s="31">
        <f t="shared" si="7949"/>
        <v>45</v>
      </c>
      <c r="CE2408" s="31">
        <f t="shared" si="7950"/>
        <v>0</v>
      </c>
      <c r="CF2408" s="31">
        <f t="shared" si="7951"/>
        <v>0</v>
      </c>
      <c r="CG2408" s="31">
        <f t="shared" si="8159"/>
        <v>0</v>
      </c>
      <c r="CH2408" s="24"/>
      <c r="CI2408" s="40"/>
      <c r="CN2408" s="1" t="s">
        <v>30</v>
      </c>
    </row>
    <row r="2409" ht="39.799999999999997">
      <c r="A2409" s="41" t="s">
        <v>1372</v>
      </c>
      <c r="B2409" s="17">
        <v>360</v>
      </c>
      <c r="C2409" s="16" t="s">
        <v>67</v>
      </c>
      <c r="D2409" s="16" t="s">
        <v>115</v>
      </c>
      <c r="E2409" s="39" t="s">
        <v>116</v>
      </c>
      <c r="F2409" s="31"/>
      <c r="G2409" s="31"/>
      <c r="H2409" s="31"/>
      <c r="I2409" s="31">
        <v>300</v>
      </c>
      <c r="J2409" s="31"/>
      <c r="K2409" s="31"/>
      <c r="L2409" s="31">
        <f t="shared" si="8077"/>
        <v>300</v>
      </c>
      <c r="M2409" s="31">
        <f t="shared" si="8078"/>
        <v>0</v>
      </c>
      <c r="N2409" s="31">
        <f t="shared" si="8079"/>
        <v>0</v>
      </c>
      <c r="O2409" s="31"/>
      <c r="P2409" s="31"/>
      <c r="Q2409" s="31"/>
      <c r="R2409" s="31">
        <f t="shared" si="8080"/>
        <v>300</v>
      </c>
      <c r="S2409" s="31">
        <f t="shared" si="8081"/>
        <v>0</v>
      </c>
      <c r="T2409" s="31">
        <f t="shared" si="8082"/>
        <v>0</v>
      </c>
      <c r="U2409" s="31"/>
      <c r="V2409" s="31"/>
      <c r="W2409" s="31"/>
      <c r="X2409" s="31">
        <f t="shared" si="8083"/>
        <v>300</v>
      </c>
      <c r="Y2409" s="31">
        <f t="shared" si="8084"/>
        <v>0</v>
      </c>
      <c r="Z2409" s="31">
        <f t="shared" si="8085"/>
        <v>0</v>
      </c>
      <c r="AA2409" s="31"/>
      <c r="AB2409" s="31"/>
      <c r="AC2409" s="31"/>
      <c r="AD2409" s="31">
        <f t="shared" si="8086"/>
        <v>300</v>
      </c>
      <c r="AE2409" s="31">
        <f t="shared" si="8087"/>
        <v>0</v>
      </c>
      <c r="AF2409" s="31">
        <f t="shared" si="8088"/>
        <v>0</v>
      </c>
      <c r="AG2409" s="31"/>
      <c r="AH2409" s="31"/>
      <c r="AI2409" s="31"/>
      <c r="AJ2409" s="31">
        <f t="shared" si="8089"/>
        <v>300</v>
      </c>
      <c r="AK2409" s="31">
        <f t="shared" si="8090"/>
        <v>0</v>
      </c>
      <c r="AL2409" s="31">
        <f t="shared" si="8091"/>
        <v>0</v>
      </c>
      <c r="AM2409" s="31"/>
      <c r="AN2409" s="31"/>
      <c r="AO2409" s="31"/>
      <c r="AP2409" s="31">
        <f t="shared" si="8092"/>
        <v>300</v>
      </c>
      <c r="AQ2409" s="31">
        <f t="shared" si="8093"/>
        <v>0</v>
      </c>
      <c r="AR2409" s="31">
        <f t="shared" si="8094"/>
        <v>0</v>
      </c>
      <c r="AS2409" s="31"/>
      <c r="AT2409" s="31"/>
      <c r="AU2409" s="31"/>
      <c r="AV2409" s="31">
        <f t="shared" si="8095"/>
        <v>300</v>
      </c>
      <c r="AW2409" s="31">
        <f t="shared" si="8096"/>
        <v>0</v>
      </c>
      <c r="AX2409" s="31">
        <f t="shared" si="8097"/>
        <v>0</v>
      </c>
      <c r="AY2409" s="31"/>
      <c r="AZ2409" s="31"/>
      <c r="BA2409" s="31"/>
      <c r="BB2409" s="31">
        <f t="shared" si="8098"/>
        <v>300</v>
      </c>
      <c r="BC2409" s="31">
        <f t="shared" si="8099"/>
        <v>0</v>
      </c>
      <c r="BD2409" s="31">
        <f t="shared" si="8100"/>
        <v>0</v>
      </c>
      <c r="BE2409" s="31"/>
      <c r="BF2409" s="31"/>
      <c r="BG2409" s="31"/>
      <c r="BH2409" s="31">
        <f t="shared" si="8101"/>
        <v>300</v>
      </c>
      <c r="BI2409" s="31">
        <f t="shared" si="8102"/>
        <v>0</v>
      </c>
      <c r="BJ2409" s="31">
        <f t="shared" si="8103"/>
        <v>0</v>
      </c>
      <c r="BK2409" s="31"/>
      <c r="BL2409" s="31"/>
      <c r="BM2409" s="31"/>
      <c r="BN2409" s="31">
        <f t="shared" si="8104"/>
        <v>300</v>
      </c>
      <c r="BO2409" s="31">
        <f t="shared" si="8105"/>
        <v>0</v>
      </c>
      <c r="BP2409" s="31">
        <f t="shared" si="8106"/>
        <v>0</v>
      </c>
      <c r="BQ2409" s="31"/>
      <c r="BR2409" s="31"/>
      <c r="BS2409" s="31">
        <f t="shared" si="8107"/>
        <v>300</v>
      </c>
      <c r="BT2409" s="31">
        <f t="shared" si="8108"/>
        <v>0</v>
      </c>
      <c r="BU2409" s="31">
        <f t="shared" si="8109"/>
        <v>0</v>
      </c>
      <c r="BV2409" s="31"/>
      <c r="BW2409" s="31"/>
      <c r="BX2409" s="31">
        <f t="shared" si="8110"/>
        <v>300</v>
      </c>
      <c r="BY2409" s="31">
        <f t="shared" si="8111"/>
        <v>0</v>
      </c>
      <c r="BZ2409" s="31">
        <f t="shared" si="8112"/>
        <v>0</v>
      </c>
      <c r="CA2409" s="31">
        <v>-255</v>
      </c>
      <c r="CB2409" s="31"/>
      <c r="CC2409" s="31"/>
      <c r="CD2409" s="31">
        <f t="shared" si="7949"/>
        <v>45</v>
      </c>
      <c r="CE2409" s="31">
        <f t="shared" si="7950"/>
        <v>0</v>
      </c>
      <c r="CF2409" s="31">
        <f t="shared" si="7951"/>
        <v>0</v>
      </c>
      <c r="CG2409" s="31"/>
      <c r="CH2409" s="24"/>
      <c r="CI2409" s="40">
        <v>108</v>
      </c>
    </row>
    <row r="2410" ht="29.850000000000001">
      <c r="A2410" s="16" t="s">
        <v>1374</v>
      </c>
      <c r="B2410" s="17"/>
      <c r="C2410" s="16"/>
      <c r="D2410" s="16"/>
      <c r="E2410" s="39" t="s">
        <v>1375</v>
      </c>
      <c r="F2410" s="31">
        <f>F2414+F2411</f>
        <v>1372.4000000000001</v>
      </c>
      <c r="G2410" s="31">
        <f>G2414+G2411</f>
        <v>889</v>
      </c>
      <c r="H2410" s="31">
        <f>H2414+H2411</f>
        <v>576</v>
      </c>
      <c r="I2410" s="31">
        <f>I2414+I2411</f>
        <v>0</v>
      </c>
      <c r="J2410" s="31">
        <f>J2414+J2411</f>
        <v>0</v>
      </c>
      <c r="K2410" s="31">
        <f>K2414+K2411</f>
        <v>0</v>
      </c>
      <c r="L2410" s="31">
        <f t="shared" si="8077"/>
        <v>1372.4000000000001</v>
      </c>
      <c r="M2410" s="31">
        <f t="shared" si="8078"/>
        <v>889</v>
      </c>
      <c r="N2410" s="31">
        <f t="shared" si="8079"/>
        <v>576</v>
      </c>
      <c r="O2410" s="31">
        <f>O2414+O2411</f>
        <v>0</v>
      </c>
      <c r="P2410" s="31">
        <f>P2414+P2411</f>
        <v>0</v>
      </c>
      <c r="Q2410" s="31">
        <f>Q2414+Q2411</f>
        <v>0</v>
      </c>
      <c r="R2410" s="31">
        <f t="shared" si="8080"/>
        <v>1372.4000000000001</v>
      </c>
      <c r="S2410" s="31">
        <f t="shared" si="8081"/>
        <v>889</v>
      </c>
      <c r="T2410" s="31">
        <f t="shared" si="8082"/>
        <v>576</v>
      </c>
      <c r="U2410" s="31">
        <f>U2414+U2411</f>
        <v>0</v>
      </c>
      <c r="V2410" s="31">
        <f>V2414+V2411</f>
        <v>0</v>
      </c>
      <c r="W2410" s="31">
        <f>W2414+W2411</f>
        <v>0</v>
      </c>
      <c r="X2410" s="31">
        <f t="shared" si="8083"/>
        <v>1372.4000000000001</v>
      </c>
      <c r="Y2410" s="31">
        <f t="shared" si="8084"/>
        <v>889</v>
      </c>
      <c r="Z2410" s="31">
        <f t="shared" si="8085"/>
        <v>576</v>
      </c>
      <c r="AA2410" s="31">
        <f>AA2414+AA2411</f>
        <v>0</v>
      </c>
      <c r="AB2410" s="31">
        <f>AB2414+AB2411</f>
        <v>0</v>
      </c>
      <c r="AC2410" s="31">
        <f>AC2414+AC2411</f>
        <v>0</v>
      </c>
      <c r="AD2410" s="31">
        <f t="shared" si="8086"/>
        <v>1372.4000000000001</v>
      </c>
      <c r="AE2410" s="31">
        <f t="shared" si="8087"/>
        <v>889</v>
      </c>
      <c r="AF2410" s="31">
        <f t="shared" si="8088"/>
        <v>576</v>
      </c>
      <c r="AG2410" s="31">
        <f>AG2414+AG2411</f>
        <v>0</v>
      </c>
      <c r="AH2410" s="31">
        <f>AH2414+AH2411</f>
        <v>0</v>
      </c>
      <c r="AI2410" s="31">
        <f>AI2414+AI2411</f>
        <v>0</v>
      </c>
      <c r="AJ2410" s="31">
        <f t="shared" si="8089"/>
        <v>1372.4000000000001</v>
      </c>
      <c r="AK2410" s="31">
        <f t="shared" si="8090"/>
        <v>889</v>
      </c>
      <c r="AL2410" s="31">
        <f t="shared" si="8091"/>
        <v>576</v>
      </c>
      <c r="AM2410" s="31">
        <f>AM2414+AM2411</f>
        <v>0</v>
      </c>
      <c r="AN2410" s="31">
        <f>AN2414+AN2411</f>
        <v>0</v>
      </c>
      <c r="AO2410" s="31">
        <f>AO2414+AO2411</f>
        <v>0</v>
      </c>
      <c r="AP2410" s="31">
        <f t="shared" si="8092"/>
        <v>1372.4000000000001</v>
      </c>
      <c r="AQ2410" s="31">
        <f t="shared" si="8093"/>
        <v>889</v>
      </c>
      <c r="AR2410" s="31">
        <f t="shared" si="8094"/>
        <v>576</v>
      </c>
      <c r="AS2410" s="31">
        <f>AS2414+AS2411</f>
        <v>0</v>
      </c>
      <c r="AT2410" s="31">
        <f>AT2414+AT2411</f>
        <v>0</v>
      </c>
      <c r="AU2410" s="31">
        <f>AU2414+AU2411</f>
        <v>0</v>
      </c>
      <c r="AV2410" s="31">
        <f t="shared" si="8095"/>
        <v>1372.4000000000001</v>
      </c>
      <c r="AW2410" s="31">
        <f t="shared" si="8096"/>
        <v>889</v>
      </c>
      <c r="AX2410" s="31">
        <f t="shared" si="8097"/>
        <v>576</v>
      </c>
      <c r="AY2410" s="31">
        <f>AY2414+AY2411</f>
        <v>0</v>
      </c>
      <c r="AZ2410" s="31">
        <f>AZ2414+AZ2411</f>
        <v>0</v>
      </c>
      <c r="BA2410" s="31">
        <f>BA2414+BA2411</f>
        <v>0</v>
      </c>
      <c r="BB2410" s="31">
        <f t="shared" si="8098"/>
        <v>1372.4000000000001</v>
      </c>
      <c r="BC2410" s="31">
        <f t="shared" si="8099"/>
        <v>889</v>
      </c>
      <c r="BD2410" s="31">
        <f t="shared" si="8100"/>
        <v>576</v>
      </c>
      <c r="BE2410" s="31">
        <f>BE2414+BE2411</f>
        <v>0</v>
      </c>
      <c r="BF2410" s="31">
        <f>BF2414+BF2411</f>
        <v>0</v>
      </c>
      <c r="BG2410" s="31">
        <f>BG2414+BG2411</f>
        <v>0</v>
      </c>
      <c r="BH2410" s="31">
        <f t="shared" si="8101"/>
        <v>1372.4000000000001</v>
      </c>
      <c r="BI2410" s="31">
        <f t="shared" si="8102"/>
        <v>889</v>
      </c>
      <c r="BJ2410" s="31">
        <f t="shared" si="8103"/>
        <v>576</v>
      </c>
      <c r="BK2410" s="31">
        <f>BK2414+BK2411</f>
        <v>0</v>
      </c>
      <c r="BL2410" s="31">
        <f>BL2414+BL2411</f>
        <v>0</v>
      </c>
      <c r="BM2410" s="31">
        <f>BM2414+BM2411</f>
        <v>0</v>
      </c>
      <c r="BN2410" s="31">
        <f t="shared" si="8104"/>
        <v>1372.4000000000001</v>
      </c>
      <c r="BO2410" s="31">
        <f t="shared" si="8105"/>
        <v>889</v>
      </c>
      <c r="BP2410" s="31">
        <f t="shared" si="8106"/>
        <v>576</v>
      </c>
      <c r="BQ2410" s="31">
        <f>BQ2414+BQ2411</f>
        <v>0</v>
      </c>
      <c r="BR2410" s="31">
        <f>BR2414+BR2411</f>
        <v>0</v>
      </c>
      <c r="BS2410" s="31">
        <f t="shared" si="8107"/>
        <v>1372.4000000000001</v>
      </c>
      <c r="BT2410" s="31">
        <f t="shared" si="8108"/>
        <v>889</v>
      </c>
      <c r="BU2410" s="31">
        <f t="shared" si="8109"/>
        <v>576</v>
      </c>
      <c r="BV2410" s="31">
        <f>BV2414+BV2411</f>
        <v>0</v>
      </c>
      <c r="BW2410" s="31">
        <f>BW2414+BW2411</f>
        <v>0</v>
      </c>
      <c r="BX2410" s="31">
        <f t="shared" si="8110"/>
        <v>1372.4000000000001</v>
      </c>
      <c r="BY2410" s="31">
        <f t="shared" si="8111"/>
        <v>889</v>
      </c>
      <c r="BZ2410" s="31">
        <f t="shared" si="8112"/>
        <v>576</v>
      </c>
      <c r="CA2410" s="31">
        <f>CA2414+CA2411</f>
        <v>-365.80000000000001</v>
      </c>
      <c r="CB2410" s="31">
        <f>CB2414+CB2411</f>
        <v>0</v>
      </c>
      <c r="CC2410" s="31">
        <f>CC2414+CC2411</f>
        <v>0</v>
      </c>
      <c r="CD2410" s="31">
        <f t="shared" si="7949"/>
        <v>1006.6000000000001</v>
      </c>
      <c r="CE2410" s="31">
        <f t="shared" si="7950"/>
        <v>889</v>
      </c>
      <c r="CF2410" s="31">
        <f t="shared" si="7951"/>
        <v>576</v>
      </c>
      <c r="CG2410" s="31">
        <f>CG2414+CG2411</f>
        <v>0</v>
      </c>
      <c r="CH2410" s="24"/>
      <c r="CI2410" s="40"/>
      <c r="CL2410" s="1" t="s">
        <v>1346</v>
      </c>
      <c r="CO2410" s="1" t="s">
        <v>31</v>
      </c>
    </row>
    <row r="2411" ht="29.850000000000001" hidden="1">
      <c r="A2411" s="16" t="s">
        <v>1374</v>
      </c>
      <c r="B2411" s="17">
        <v>200</v>
      </c>
      <c r="C2411" s="16"/>
      <c r="D2411" s="16"/>
      <c r="E2411" s="39" t="s">
        <v>40</v>
      </c>
      <c r="F2411" s="31">
        <f t="shared" ref="F2411:F2419" si="8160">F2412</f>
        <v>0</v>
      </c>
      <c r="G2411" s="31">
        <f t="shared" ref="G2411:G2419" si="8161">G2412</f>
        <v>0</v>
      </c>
      <c r="H2411" s="31">
        <f t="shared" ref="H2411:H2419" si="8162">H2412</f>
        <v>0</v>
      </c>
      <c r="I2411" s="31">
        <f t="shared" ref="I2411:I2435" si="8163">I2412</f>
        <v>0</v>
      </c>
      <c r="J2411" s="31">
        <f t="shared" ref="J2411:J2435" si="8164">J2412</f>
        <v>0</v>
      </c>
      <c r="K2411" s="31">
        <f t="shared" ref="K2411:K2435" si="8165">K2412</f>
        <v>0</v>
      </c>
      <c r="L2411" s="31">
        <f t="shared" si="8077"/>
        <v>0</v>
      </c>
      <c r="M2411" s="31">
        <f t="shared" si="8078"/>
        <v>0</v>
      </c>
      <c r="N2411" s="31">
        <f t="shared" si="8079"/>
        <v>0</v>
      </c>
      <c r="O2411" s="31">
        <f t="shared" ref="O2411:O2435" si="8166">O2412</f>
        <v>0</v>
      </c>
      <c r="P2411" s="31">
        <f t="shared" ref="P2411:P2435" si="8167">P2412</f>
        <v>0</v>
      </c>
      <c r="Q2411" s="31">
        <f t="shared" ref="Q2411:Q2435" si="8168">Q2412</f>
        <v>0</v>
      </c>
      <c r="R2411" s="31">
        <f t="shared" si="8080"/>
        <v>0</v>
      </c>
      <c r="S2411" s="31">
        <f t="shared" si="8081"/>
        <v>0</v>
      </c>
      <c r="T2411" s="31">
        <f t="shared" si="8082"/>
        <v>0</v>
      </c>
      <c r="U2411" s="31">
        <f t="shared" ref="U2411:U2435" si="8169">U2412</f>
        <v>0</v>
      </c>
      <c r="V2411" s="31">
        <f t="shared" ref="V2411:V2435" si="8170">V2412</f>
        <v>0</v>
      </c>
      <c r="W2411" s="31">
        <f t="shared" ref="W2411:W2435" si="8171">W2412</f>
        <v>0</v>
      </c>
      <c r="X2411" s="31">
        <f t="shared" si="8083"/>
        <v>0</v>
      </c>
      <c r="Y2411" s="31">
        <f t="shared" si="8084"/>
        <v>0</v>
      </c>
      <c r="Z2411" s="31">
        <f t="shared" si="8085"/>
        <v>0</v>
      </c>
      <c r="AA2411" s="31">
        <f t="shared" ref="AA2411:AA2435" si="8172">AA2412</f>
        <v>0</v>
      </c>
      <c r="AB2411" s="31">
        <f t="shared" ref="AB2411:AB2435" si="8173">AB2412</f>
        <v>0</v>
      </c>
      <c r="AC2411" s="31">
        <f t="shared" ref="AC2411:AC2435" si="8174">AC2412</f>
        <v>0</v>
      </c>
      <c r="AD2411" s="31">
        <f t="shared" si="8086"/>
        <v>0</v>
      </c>
      <c r="AE2411" s="31">
        <f t="shared" si="8087"/>
        <v>0</v>
      </c>
      <c r="AF2411" s="31">
        <f t="shared" si="8088"/>
        <v>0</v>
      </c>
      <c r="AG2411" s="31">
        <f t="shared" ref="AG2411:AG2435" si="8175">AG2412</f>
        <v>0</v>
      </c>
      <c r="AH2411" s="31">
        <f t="shared" ref="AH2411:AH2435" si="8176">AH2412</f>
        <v>0</v>
      </c>
      <c r="AI2411" s="31">
        <f t="shared" ref="AI2411:AI2435" si="8177">AI2412</f>
        <v>0</v>
      </c>
      <c r="AJ2411" s="31">
        <f t="shared" si="8089"/>
        <v>0</v>
      </c>
      <c r="AK2411" s="31">
        <f t="shared" si="8090"/>
        <v>0</v>
      </c>
      <c r="AL2411" s="31">
        <f t="shared" si="8091"/>
        <v>0</v>
      </c>
      <c r="AM2411" s="31">
        <f t="shared" ref="AM2411:AM2435" si="8178">AM2412</f>
        <v>0</v>
      </c>
      <c r="AN2411" s="31">
        <f t="shared" ref="AN2411:AN2435" si="8179">AN2412</f>
        <v>0</v>
      </c>
      <c r="AO2411" s="31">
        <f t="shared" ref="AO2411:AO2435" si="8180">AO2412</f>
        <v>0</v>
      </c>
      <c r="AP2411" s="31">
        <f t="shared" si="8092"/>
        <v>0</v>
      </c>
      <c r="AQ2411" s="31">
        <f t="shared" si="8093"/>
        <v>0</v>
      </c>
      <c r="AR2411" s="31">
        <f t="shared" si="8094"/>
        <v>0</v>
      </c>
      <c r="AS2411" s="31">
        <f t="shared" ref="AS2411:AS2435" si="8181">AS2412</f>
        <v>0</v>
      </c>
      <c r="AT2411" s="31">
        <f t="shared" ref="AT2411:AT2435" si="8182">AT2412</f>
        <v>0</v>
      </c>
      <c r="AU2411" s="31">
        <f t="shared" ref="AU2411:AU2435" si="8183">AU2412</f>
        <v>0</v>
      </c>
      <c r="AV2411" s="31">
        <f t="shared" si="8095"/>
        <v>0</v>
      </c>
      <c r="AW2411" s="31">
        <f t="shared" si="8096"/>
        <v>0</v>
      </c>
      <c r="AX2411" s="31">
        <f t="shared" si="8097"/>
        <v>0</v>
      </c>
      <c r="AY2411" s="31">
        <f t="shared" ref="AY2411:AY2423" si="8184">AY2412</f>
        <v>0</v>
      </c>
      <c r="AZ2411" s="31">
        <f t="shared" ref="AZ2411:AZ2435" si="8185">AZ2412</f>
        <v>0</v>
      </c>
      <c r="BA2411" s="31">
        <f t="shared" ref="BA2411:BA2435" si="8186">BA2412</f>
        <v>0</v>
      </c>
      <c r="BB2411" s="31">
        <f t="shared" si="8098"/>
        <v>0</v>
      </c>
      <c r="BC2411" s="31">
        <f t="shared" si="8099"/>
        <v>0</v>
      </c>
      <c r="BD2411" s="31">
        <f t="shared" si="8100"/>
        <v>0</v>
      </c>
      <c r="BE2411" s="31">
        <f t="shared" ref="BE2411:BE2435" si="8187">BE2412</f>
        <v>0</v>
      </c>
      <c r="BF2411" s="31">
        <f t="shared" ref="BF2411:BF2435" si="8188">BF2412</f>
        <v>0</v>
      </c>
      <c r="BG2411" s="31">
        <f t="shared" ref="BG2411:BG2435" si="8189">BG2412</f>
        <v>0</v>
      </c>
      <c r="BH2411" s="31">
        <f t="shared" si="8101"/>
        <v>0</v>
      </c>
      <c r="BI2411" s="31">
        <f t="shared" si="8102"/>
        <v>0</v>
      </c>
      <c r="BJ2411" s="31">
        <f t="shared" si="8103"/>
        <v>0</v>
      </c>
      <c r="BK2411" s="31">
        <f t="shared" ref="BK2411:BK2435" si="8190">BK2412</f>
        <v>0</v>
      </c>
      <c r="BL2411" s="31">
        <f t="shared" ref="BL2411:BL2435" si="8191">BL2412</f>
        <v>0</v>
      </c>
      <c r="BM2411" s="31">
        <f t="shared" ref="BM2411:BM2435" si="8192">BM2412</f>
        <v>0</v>
      </c>
      <c r="BN2411" s="31">
        <f t="shared" si="8104"/>
        <v>0</v>
      </c>
      <c r="BO2411" s="31">
        <f t="shared" si="8105"/>
        <v>0</v>
      </c>
      <c r="BP2411" s="31">
        <f t="shared" si="8106"/>
        <v>0</v>
      </c>
      <c r="BQ2411" s="31">
        <f t="shared" ref="BQ2411:BQ2435" si="8193">BQ2412</f>
        <v>0</v>
      </c>
      <c r="BR2411" s="31">
        <f t="shared" ref="BR2411:BR2435" si="8194">BR2412</f>
        <v>0</v>
      </c>
      <c r="BS2411" s="31">
        <f t="shared" si="8107"/>
        <v>0</v>
      </c>
      <c r="BT2411" s="31">
        <f t="shared" si="8108"/>
        <v>0</v>
      </c>
      <c r="BU2411" s="31">
        <f t="shared" si="8109"/>
        <v>0</v>
      </c>
      <c r="BV2411" s="31">
        <f t="shared" ref="BV2411:BV2435" si="8195">BV2412</f>
        <v>0</v>
      </c>
      <c r="BW2411" s="31">
        <f t="shared" ref="BW2411:BW2435" si="8196">BW2412</f>
        <v>0</v>
      </c>
      <c r="BX2411" s="31">
        <f t="shared" si="8110"/>
        <v>0</v>
      </c>
      <c r="BY2411" s="31">
        <f t="shared" si="8111"/>
        <v>0</v>
      </c>
      <c r="BZ2411" s="31">
        <f t="shared" si="8112"/>
        <v>0</v>
      </c>
      <c r="CA2411" s="31">
        <f t="shared" ref="CA2411:CA2435" si="8197">CA2412</f>
        <v>0</v>
      </c>
      <c r="CB2411" s="31">
        <f t="shared" ref="CB2411:CB2435" si="8198">CB2412</f>
        <v>0</v>
      </c>
      <c r="CC2411" s="31">
        <f t="shared" ref="CC2411:CC2435" si="8199">CC2412</f>
        <v>0</v>
      </c>
      <c r="CD2411" s="31">
        <f t="shared" si="7949"/>
        <v>0</v>
      </c>
      <c r="CE2411" s="31">
        <f t="shared" si="7950"/>
        <v>0</v>
      </c>
      <c r="CF2411" s="31">
        <f t="shared" si="7951"/>
        <v>0</v>
      </c>
      <c r="CG2411" s="31">
        <f t="shared" ref="CG2411:CG2435" si="8200">CG2412</f>
        <v>0</v>
      </c>
      <c r="CH2411" s="24">
        <v>0</v>
      </c>
      <c r="CI2411" s="40"/>
      <c r="CM2411" s="1" t="s">
        <v>29</v>
      </c>
    </row>
    <row r="2412" ht="43.75" hidden="1">
      <c r="A2412" s="16" t="s">
        <v>1374</v>
      </c>
      <c r="B2412" s="17">
        <v>240</v>
      </c>
      <c r="C2412" s="16"/>
      <c r="D2412" s="16"/>
      <c r="E2412" s="39" t="s">
        <v>41</v>
      </c>
      <c r="F2412" s="31">
        <f t="shared" si="8160"/>
        <v>0</v>
      </c>
      <c r="G2412" s="31">
        <f t="shared" si="8161"/>
        <v>0</v>
      </c>
      <c r="H2412" s="31">
        <f t="shared" si="8162"/>
        <v>0</v>
      </c>
      <c r="I2412" s="31">
        <f t="shared" si="8163"/>
        <v>0</v>
      </c>
      <c r="J2412" s="31">
        <f t="shared" si="8164"/>
        <v>0</v>
      </c>
      <c r="K2412" s="31">
        <f t="shared" si="8165"/>
        <v>0</v>
      </c>
      <c r="L2412" s="31">
        <f t="shared" si="8077"/>
        <v>0</v>
      </c>
      <c r="M2412" s="31">
        <f t="shared" si="8078"/>
        <v>0</v>
      </c>
      <c r="N2412" s="31">
        <f t="shared" si="8079"/>
        <v>0</v>
      </c>
      <c r="O2412" s="31">
        <f t="shared" si="8166"/>
        <v>0</v>
      </c>
      <c r="P2412" s="31">
        <f t="shared" si="8167"/>
        <v>0</v>
      </c>
      <c r="Q2412" s="31">
        <f t="shared" si="8168"/>
        <v>0</v>
      </c>
      <c r="R2412" s="31">
        <f t="shared" si="8080"/>
        <v>0</v>
      </c>
      <c r="S2412" s="31">
        <f t="shared" si="8081"/>
        <v>0</v>
      </c>
      <c r="T2412" s="31">
        <f t="shared" si="8082"/>
        <v>0</v>
      </c>
      <c r="U2412" s="31">
        <f t="shared" si="8169"/>
        <v>0</v>
      </c>
      <c r="V2412" s="31">
        <f t="shared" si="8170"/>
        <v>0</v>
      </c>
      <c r="W2412" s="31">
        <f t="shared" si="8171"/>
        <v>0</v>
      </c>
      <c r="X2412" s="31">
        <f t="shared" si="8083"/>
        <v>0</v>
      </c>
      <c r="Y2412" s="31">
        <f t="shared" si="8084"/>
        <v>0</v>
      </c>
      <c r="Z2412" s="31">
        <f t="shared" si="8085"/>
        <v>0</v>
      </c>
      <c r="AA2412" s="31">
        <f t="shared" si="8172"/>
        <v>0</v>
      </c>
      <c r="AB2412" s="31">
        <f t="shared" si="8173"/>
        <v>0</v>
      </c>
      <c r="AC2412" s="31">
        <f t="shared" si="8174"/>
        <v>0</v>
      </c>
      <c r="AD2412" s="31">
        <f t="shared" si="8086"/>
        <v>0</v>
      </c>
      <c r="AE2412" s="31">
        <f t="shared" si="8087"/>
        <v>0</v>
      </c>
      <c r="AF2412" s="31">
        <f t="shared" si="8088"/>
        <v>0</v>
      </c>
      <c r="AG2412" s="31">
        <f t="shared" si="8175"/>
        <v>0</v>
      </c>
      <c r="AH2412" s="31">
        <f t="shared" si="8176"/>
        <v>0</v>
      </c>
      <c r="AI2412" s="31">
        <f t="shared" si="8177"/>
        <v>0</v>
      </c>
      <c r="AJ2412" s="31">
        <f t="shared" si="8089"/>
        <v>0</v>
      </c>
      <c r="AK2412" s="31">
        <f t="shared" si="8090"/>
        <v>0</v>
      </c>
      <c r="AL2412" s="31">
        <f t="shared" si="8091"/>
        <v>0</v>
      </c>
      <c r="AM2412" s="31">
        <f t="shared" si="8178"/>
        <v>0</v>
      </c>
      <c r="AN2412" s="31">
        <f t="shared" si="8179"/>
        <v>0</v>
      </c>
      <c r="AO2412" s="31">
        <f t="shared" si="8180"/>
        <v>0</v>
      </c>
      <c r="AP2412" s="31">
        <f t="shared" si="8092"/>
        <v>0</v>
      </c>
      <c r="AQ2412" s="31">
        <f t="shared" si="8093"/>
        <v>0</v>
      </c>
      <c r="AR2412" s="31">
        <f t="shared" si="8094"/>
        <v>0</v>
      </c>
      <c r="AS2412" s="31">
        <f t="shared" si="8181"/>
        <v>0</v>
      </c>
      <c r="AT2412" s="31">
        <f t="shared" si="8182"/>
        <v>0</v>
      </c>
      <c r="AU2412" s="31">
        <f t="shared" si="8183"/>
        <v>0</v>
      </c>
      <c r="AV2412" s="31">
        <f t="shared" si="8095"/>
        <v>0</v>
      </c>
      <c r="AW2412" s="31">
        <f t="shared" si="8096"/>
        <v>0</v>
      </c>
      <c r="AX2412" s="31">
        <f t="shared" si="8097"/>
        <v>0</v>
      </c>
      <c r="AY2412" s="31">
        <f t="shared" si="8184"/>
        <v>0</v>
      </c>
      <c r="AZ2412" s="31">
        <f t="shared" si="8185"/>
        <v>0</v>
      </c>
      <c r="BA2412" s="31">
        <f t="shared" si="8186"/>
        <v>0</v>
      </c>
      <c r="BB2412" s="31">
        <f t="shared" si="8098"/>
        <v>0</v>
      </c>
      <c r="BC2412" s="31">
        <f t="shared" si="8099"/>
        <v>0</v>
      </c>
      <c r="BD2412" s="31">
        <f t="shared" si="8100"/>
        <v>0</v>
      </c>
      <c r="BE2412" s="31">
        <f t="shared" si="8187"/>
        <v>0</v>
      </c>
      <c r="BF2412" s="31">
        <f t="shared" si="8188"/>
        <v>0</v>
      </c>
      <c r="BG2412" s="31">
        <f t="shared" si="8189"/>
        <v>0</v>
      </c>
      <c r="BH2412" s="31">
        <f t="shared" si="8101"/>
        <v>0</v>
      </c>
      <c r="BI2412" s="31">
        <f t="shared" si="8102"/>
        <v>0</v>
      </c>
      <c r="BJ2412" s="31">
        <f t="shared" si="8103"/>
        <v>0</v>
      </c>
      <c r="BK2412" s="31">
        <f t="shared" si="8190"/>
        <v>0</v>
      </c>
      <c r="BL2412" s="31">
        <f t="shared" si="8191"/>
        <v>0</v>
      </c>
      <c r="BM2412" s="31">
        <f t="shared" si="8192"/>
        <v>0</v>
      </c>
      <c r="BN2412" s="31">
        <f t="shared" si="8104"/>
        <v>0</v>
      </c>
      <c r="BO2412" s="31">
        <f t="shared" si="8105"/>
        <v>0</v>
      </c>
      <c r="BP2412" s="31">
        <f t="shared" si="8106"/>
        <v>0</v>
      </c>
      <c r="BQ2412" s="31">
        <f t="shared" si="8193"/>
        <v>0</v>
      </c>
      <c r="BR2412" s="31">
        <f t="shared" si="8194"/>
        <v>0</v>
      </c>
      <c r="BS2412" s="31">
        <f t="shared" si="8107"/>
        <v>0</v>
      </c>
      <c r="BT2412" s="31">
        <f t="shared" si="8108"/>
        <v>0</v>
      </c>
      <c r="BU2412" s="31">
        <f t="shared" si="8109"/>
        <v>0</v>
      </c>
      <c r="BV2412" s="31">
        <f t="shared" si="8195"/>
        <v>0</v>
      </c>
      <c r="BW2412" s="31">
        <f t="shared" si="8196"/>
        <v>0</v>
      </c>
      <c r="BX2412" s="31">
        <f t="shared" si="8110"/>
        <v>0</v>
      </c>
      <c r="BY2412" s="31">
        <f t="shared" si="8111"/>
        <v>0</v>
      </c>
      <c r="BZ2412" s="31">
        <f t="shared" si="8112"/>
        <v>0</v>
      </c>
      <c r="CA2412" s="31">
        <f t="shared" si="8197"/>
        <v>0</v>
      </c>
      <c r="CB2412" s="31">
        <f t="shared" si="8198"/>
        <v>0</v>
      </c>
      <c r="CC2412" s="31">
        <f t="shared" si="8199"/>
        <v>0</v>
      </c>
      <c r="CD2412" s="31">
        <f t="shared" si="7949"/>
        <v>0</v>
      </c>
      <c r="CE2412" s="31">
        <f t="shared" si="7950"/>
        <v>0</v>
      </c>
      <c r="CF2412" s="31">
        <f t="shared" si="7951"/>
        <v>0</v>
      </c>
      <c r="CG2412" s="31">
        <f t="shared" si="8200"/>
        <v>0</v>
      </c>
      <c r="CH2412" s="24">
        <v>0</v>
      </c>
      <c r="CI2412" s="40"/>
      <c r="CN2412" s="1" t="s">
        <v>30</v>
      </c>
    </row>
    <row r="2413" ht="15" hidden="1">
      <c r="A2413" s="16" t="s">
        <v>1374</v>
      </c>
      <c r="B2413" s="17">
        <v>240</v>
      </c>
      <c r="C2413" s="16" t="s">
        <v>42</v>
      </c>
      <c r="D2413" s="16" t="s">
        <v>66</v>
      </c>
      <c r="E2413" s="39" t="s">
        <v>1376</v>
      </c>
      <c r="F2413" s="31"/>
      <c r="G2413" s="31"/>
      <c r="H2413" s="31"/>
      <c r="I2413" s="31"/>
      <c r="J2413" s="31"/>
      <c r="K2413" s="31"/>
      <c r="L2413" s="31">
        <f t="shared" si="8077"/>
        <v>0</v>
      </c>
      <c r="M2413" s="31">
        <f t="shared" si="8078"/>
        <v>0</v>
      </c>
      <c r="N2413" s="31">
        <f t="shared" si="8079"/>
        <v>0</v>
      </c>
      <c r="O2413" s="31"/>
      <c r="P2413" s="31"/>
      <c r="Q2413" s="31"/>
      <c r="R2413" s="31">
        <f t="shared" si="8080"/>
        <v>0</v>
      </c>
      <c r="S2413" s="31">
        <f t="shared" si="8081"/>
        <v>0</v>
      </c>
      <c r="T2413" s="31">
        <f t="shared" si="8082"/>
        <v>0</v>
      </c>
      <c r="U2413" s="31"/>
      <c r="V2413" s="31"/>
      <c r="W2413" s="31"/>
      <c r="X2413" s="31">
        <f t="shared" si="8083"/>
        <v>0</v>
      </c>
      <c r="Y2413" s="31">
        <f t="shared" si="8084"/>
        <v>0</v>
      </c>
      <c r="Z2413" s="31">
        <f t="shared" si="8085"/>
        <v>0</v>
      </c>
      <c r="AA2413" s="31"/>
      <c r="AB2413" s="31"/>
      <c r="AC2413" s="31"/>
      <c r="AD2413" s="31">
        <f t="shared" si="8086"/>
        <v>0</v>
      </c>
      <c r="AE2413" s="31">
        <f t="shared" si="8087"/>
        <v>0</v>
      </c>
      <c r="AF2413" s="31">
        <f t="shared" si="8088"/>
        <v>0</v>
      </c>
      <c r="AG2413" s="31"/>
      <c r="AH2413" s="31"/>
      <c r="AI2413" s="31"/>
      <c r="AJ2413" s="31">
        <f t="shared" si="8089"/>
        <v>0</v>
      </c>
      <c r="AK2413" s="31">
        <f t="shared" si="8090"/>
        <v>0</v>
      </c>
      <c r="AL2413" s="31">
        <f t="shared" si="8091"/>
        <v>0</v>
      </c>
      <c r="AM2413" s="31"/>
      <c r="AN2413" s="31"/>
      <c r="AO2413" s="31"/>
      <c r="AP2413" s="31">
        <f t="shared" si="8092"/>
        <v>0</v>
      </c>
      <c r="AQ2413" s="31">
        <f t="shared" si="8093"/>
        <v>0</v>
      </c>
      <c r="AR2413" s="31">
        <f t="shared" si="8094"/>
        <v>0</v>
      </c>
      <c r="AS2413" s="31"/>
      <c r="AT2413" s="31"/>
      <c r="AU2413" s="31"/>
      <c r="AV2413" s="31">
        <f t="shared" si="8095"/>
        <v>0</v>
      </c>
      <c r="AW2413" s="31">
        <f t="shared" si="8096"/>
        <v>0</v>
      </c>
      <c r="AX2413" s="31">
        <f t="shared" si="8097"/>
        <v>0</v>
      </c>
      <c r="AY2413" s="31"/>
      <c r="AZ2413" s="31"/>
      <c r="BA2413" s="31"/>
      <c r="BB2413" s="31">
        <f t="shared" si="8098"/>
        <v>0</v>
      </c>
      <c r="BC2413" s="31">
        <f t="shared" si="8099"/>
        <v>0</v>
      </c>
      <c r="BD2413" s="31">
        <f t="shared" si="8100"/>
        <v>0</v>
      </c>
      <c r="BE2413" s="31"/>
      <c r="BF2413" s="31"/>
      <c r="BG2413" s="31"/>
      <c r="BH2413" s="31">
        <f t="shared" si="8101"/>
        <v>0</v>
      </c>
      <c r="BI2413" s="31">
        <f t="shared" si="8102"/>
        <v>0</v>
      </c>
      <c r="BJ2413" s="31">
        <f t="shared" si="8103"/>
        <v>0</v>
      </c>
      <c r="BK2413" s="31"/>
      <c r="BL2413" s="31"/>
      <c r="BM2413" s="31"/>
      <c r="BN2413" s="31">
        <f t="shared" si="8104"/>
        <v>0</v>
      </c>
      <c r="BO2413" s="31">
        <f t="shared" si="8105"/>
        <v>0</v>
      </c>
      <c r="BP2413" s="31">
        <f t="shared" si="8106"/>
        <v>0</v>
      </c>
      <c r="BQ2413" s="31"/>
      <c r="BR2413" s="31"/>
      <c r="BS2413" s="31">
        <f t="shared" si="8107"/>
        <v>0</v>
      </c>
      <c r="BT2413" s="31">
        <f t="shared" si="8108"/>
        <v>0</v>
      </c>
      <c r="BU2413" s="31">
        <f t="shared" si="8109"/>
        <v>0</v>
      </c>
      <c r="BV2413" s="31"/>
      <c r="BW2413" s="31"/>
      <c r="BX2413" s="31">
        <f t="shared" si="8110"/>
        <v>0</v>
      </c>
      <c r="BY2413" s="31">
        <f t="shared" si="8111"/>
        <v>0</v>
      </c>
      <c r="BZ2413" s="31">
        <f t="shared" si="8112"/>
        <v>0</v>
      </c>
      <c r="CA2413" s="31"/>
      <c r="CB2413" s="31"/>
      <c r="CC2413" s="31"/>
      <c r="CD2413" s="31">
        <f t="shared" si="7949"/>
        <v>0</v>
      </c>
      <c r="CE2413" s="31">
        <f t="shared" si="7950"/>
        <v>0</v>
      </c>
      <c r="CF2413" s="31">
        <f t="shared" si="7951"/>
        <v>0</v>
      </c>
      <c r="CG2413" s="31"/>
      <c r="CH2413" s="24">
        <v>0</v>
      </c>
      <c r="CI2413" s="40"/>
    </row>
    <row r="2414" ht="15">
      <c r="A2414" s="16" t="s">
        <v>1374</v>
      </c>
      <c r="B2414" s="17">
        <v>800</v>
      </c>
      <c r="C2414" s="16"/>
      <c r="D2414" s="16"/>
      <c r="E2414" s="39" t="s">
        <v>54</v>
      </c>
      <c r="F2414" s="31">
        <f t="shared" si="8160"/>
        <v>1372.4000000000001</v>
      </c>
      <c r="G2414" s="31">
        <f t="shared" si="8161"/>
        <v>889</v>
      </c>
      <c r="H2414" s="31">
        <f t="shared" si="8162"/>
        <v>576</v>
      </c>
      <c r="I2414" s="31">
        <f t="shared" si="8163"/>
        <v>0</v>
      </c>
      <c r="J2414" s="31">
        <f t="shared" si="8164"/>
        <v>0</v>
      </c>
      <c r="K2414" s="31">
        <f t="shared" si="8165"/>
        <v>0</v>
      </c>
      <c r="L2414" s="31">
        <f t="shared" si="8077"/>
        <v>1372.4000000000001</v>
      </c>
      <c r="M2414" s="31">
        <f t="shared" si="8078"/>
        <v>889</v>
      </c>
      <c r="N2414" s="31">
        <f t="shared" si="8079"/>
        <v>576</v>
      </c>
      <c r="O2414" s="31">
        <f t="shared" si="8166"/>
        <v>0</v>
      </c>
      <c r="P2414" s="31">
        <f t="shared" si="8167"/>
        <v>0</v>
      </c>
      <c r="Q2414" s="31">
        <f t="shared" si="8168"/>
        <v>0</v>
      </c>
      <c r="R2414" s="31">
        <f t="shared" si="8080"/>
        <v>1372.4000000000001</v>
      </c>
      <c r="S2414" s="31">
        <f t="shared" si="8081"/>
        <v>889</v>
      </c>
      <c r="T2414" s="31">
        <f t="shared" si="8082"/>
        <v>576</v>
      </c>
      <c r="U2414" s="31">
        <f t="shared" si="8169"/>
        <v>0</v>
      </c>
      <c r="V2414" s="31">
        <f t="shared" si="8170"/>
        <v>0</v>
      </c>
      <c r="W2414" s="31">
        <f t="shared" si="8171"/>
        <v>0</v>
      </c>
      <c r="X2414" s="31">
        <f t="shared" si="8083"/>
        <v>1372.4000000000001</v>
      </c>
      <c r="Y2414" s="31">
        <f t="shared" si="8084"/>
        <v>889</v>
      </c>
      <c r="Z2414" s="31">
        <f t="shared" si="8085"/>
        <v>576</v>
      </c>
      <c r="AA2414" s="31">
        <f t="shared" si="8172"/>
        <v>0</v>
      </c>
      <c r="AB2414" s="31">
        <f t="shared" si="8173"/>
        <v>0</v>
      </c>
      <c r="AC2414" s="31">
        <f t="shared" si="8174"/>
        <v>0</v>
      </c>
      <c r="AD2414" s="31">
        <f t="shared" si="8086"/>
        <v>1372.4000000000001</v>
      </c>
      <c r="AE2414" s="31">
        <f t="shared" si="8087"/>
        <v>889</v>
      </c>
      <c r="AF2414" s="31">
        <f t="shared" si="8088"/>
        <v>576</v>
      </c>
      <c r="AG2414" s="31">
        <f t="shared" si="8175"/>
        <v>0</v>
      </c>
      <c r="AH2414" s="31">
        <f t="shared" si="8176"/>
        <v>0</v>
      </c>
      <c r="AI2414" s="31">
        <f t="shared" si="8177"/>
        <v>0</v>
      </c>
      <c r="AJ2414" s="31">
        <f t="shared" si="8089"/>
        <v>1372.4000000000001</v>
      </c>
      <c r="AK2414" s="31">
        <f t="shared" si="8090"/>
        <v>889</v>
      </c>
      <c r="AL2414" s="31">
        <f t="shared" si="8091"/>
        <v>576</v>
      </c>
      <c r="AM2414" s="31">
        <f t="shared" si="8178"/>
        <v>0</v>
      </c>
      <c r="AN2414" s="31">
        <f t="shared" si="8179"/>
        <v>0</v>
      </c>
      <c r="AO2414" s="31">
        <f t="shared" si="8180"/>
        <v>0</v>
      </c>
      <c r="AP2414" s="31">
        <f t="shared" si="8092"/>
        <v>1372.4000000000001</v>
      </c>
      <c r="AQ2414" s="31">
        <f t="shared" si="8093"/>
        <v>889</v>
      </c>
      <c r="AR2414" s="31">
        <f t="shared" si="8094"/>
        <v>576</v>
      </c>
      <c r="AS2414" s="31">
        <f t="shared" si="8181"/>
        <v>0</v>
      </c>
      <c r="AT2414" s="31">
        <f t="shared" si="8182"/>
        <v>0</v>
      </c>
      <c r="AU2414" s="31">
        <f t="shared" si="8183"/>
        <v>0</v>
      </c>
      <c r="AV2414" s="31">
        <f t="shared" si="8095"/>
        <v>1372.4000000000001</v>
      </c>
      <c r="AW2414" s="31">
        <f t="shared" si="8096"/>
        <v>889</v>
      </c>
      <c r="AX2414" s="31">
        <f t="shared" si="8097"/>
        <v>576</v>
      </c>
      <c r="AY2414" s="31">
        <f t="shared" si="8184"/>
        <v>0</v>
      </c>
      <c r="AZ2414" s="31">
        <f t="shared" si="8185"/>
        <v>0</v>
      </c>
      <c r="BA2414" s="31">
        <f t="shared" si="8186"/>
        <v>0</v>
      </c>
      <c r="BB2414" s="31">
        <f t="shared" si="8098"/>
        <v>1372.4000000000001</v>
      </c>
      <c r="BC2414" s="31">
        <f t="shared" si="8099"/>
        <v>889</v>
      </c>
      <c r="BD2414" s="31">
        <f t="shared" si="8100"/>
        <v>576</v>
      </c>
      <c r="BE2414" s="31">
        <f t="shared" si="8187"/>
        <v>0</v>
      </c>
      <c r="BF2414" s="31">
        <f t="shared" si="8188"/>
        <v>0</v>
      </c>
      <c r="BG2414" s="31">
        <f t="shared" si="8189"/>
        <v>0</v>
      </c>
      <c r="BH2414" s="31">
        <f t="shared" si="8101"/>
        <v>1372.4000000000001</v>
      </c>
      <c r="BI2414" s="31">
        <f t="shared" si="8102"/>
        <v>889</v>
      </c>
      <c r="BJ2414" s="31">
        <f t="shared" si="8103"/>
        <v>576</v>
      </c>
      <c r="BK2414" s="31">
        <f t="shared" si="8190"/>
        <v>0</v>
      </c>
      <c r="BL2414" s="31">
        <f t="shared" si="8191"/>
        <v>0</v>
      </c>
      <c r="BM2414" s="31">
        <f t="shared" si="8192"/>
        <v>0</v>
      </c>
      <c r="BN2414" s="31">
        <f t="shared" si="8104"/>
        <v>1372.4000000000001</v>
      </c>
      <c r="BO2414" s="31">
        <f t="shared" si="8105"/>
        <v>889</v>
      </c>
      <c r="BP2414" s="31">
        <f t="shared" si="8106"/>
        <v>576</v>
      </c>
      <c r="BQ2414" s="31">
        <f t="shared" si="8193"/>
        <v>0</v>
      </c>
      <c r="BR2414" s="31">
        <f t="shared" si="8194"/>
        <v>0</v>
      </c>
      <c r="BS2414" s="31">
        <f t="shared" si="8107"/>
        <v>1372.4000000000001</v>
      </c>
      <c r="BT2414" s="31">
        <f t="shared" si="8108"/>
        <v>889</v>
      </c>
      <c r="BU2414" s="31">
        <f t="shared" si="8109"/>
        <v>576</v>
      </c>
      <c r="BV2414" s="31">
        <f t="shared" si="8195"/>
        <v>0</v>
      </c>
      <c r="BW2414" s="31">
        <f t="shared" si="8196"/>
        <v>0</v>
      </c>
      <c r="BX2414" s="31">
        <f t="shared" si="8110"/>
        <v>1372.4000000000001</v>
      </c>
      <c r="BY2414" s="31">
        <f t="shared" si="8111"/>
        <v>889</v>
      </c>
      <c r="BZ2414" s="31">
        <f t="shared" si="8112"/>
        <v>576</v>
      </c>
      <c r="CA2414" s="31">
        <f t="shared" si="8197"/>
        <v>-365.80000000000001</v>
      </c>
      <c r="CB2414" s="31">
        <f t="shared" si="8198"/>
        <v>0</v>
      </c>
      <c r="CC2414" s="31">
        <f t="shared" si="8199"/>
        <v>0</v>
      </c>
      <c r="CD2414" s="31">
        <f t="shared" ref="CD2414:CD2477" si="8201">BX2414+CA2414</f>
        <v>1006.6000000000001</v>
      </c>
      <c r="CE2414" s="31">
        <f t="shared" ref="CE2414:CE2477" si="8202">BY2414+CB2414</f>
        <v>889</v>
      </c>
      <c r="CF2414" s="31">
        <f t="shared" ref="CF2414:CF2477" si="8203">BZ2414+CC2414</f>
        <v>576</v>
      </c>
      <c r="CG2414" s="31">
        <f t="shared" si="8200"/>
        <v>0</v>
      </c>
      <c r="CH2414" s="24"/>
      <c r="CI2414" s="40"/>
      <c r="CM2414" s="1" t="s">
        <v>29</v>
      </c>
    </row>
    <row r="2415" ht="15">
      <c r="A2415" s="16" t="s">
        <v>1374</v>
      </c>
      <c r="B2415" s="17">
        <v>850</v>
      </c>
      <c r="C2415" s="16"/>
      <c r="D2415" s="16"/>
      <c r="E2415" s="39" t="s">
        <v>79</v>
      </c>
      <c r="F2415" s="31">
        <f t="shared" si="8160"/>
        <v>1372.4000000000001</v>
      </c>
      <c r="G2415" s="31">
        <f t="shared" si="8161"/>
        <v>889</v>
      </c>
      <c r="H2415" s="31">
        <f t="shared" si="8162"/>
        <v>576</v>
      </c>
      <c r="I2415" s="31">
        <f t="shared" si="8163"/>
        <v>0</v>
      </c>
      <c r="J2415" s="31">
        <f t="shared" si="8164"/>
        <v>0</v>
      </c>
      <c r="K2415" s="31">
        <f t="shared" si="8165"/>
        <v>0</v>
      </c>
      <c r="L2415" s="31">
        <f t="shared" si="8077"/>
        <v>1372.4000000000001</v>
      </c>
      <c r="M2415" s="31">
        <f t="shared" si="8078"/>
        <v>889</v>
      </c>
      <c r="N2415" s="31">
        <f t="shared" si="8079"/>
        <v>576</v>
      </c>
      <c r="O2415" s="31">
        <f t="shared" si="8166"/>
        <v>0</v>
      </c>
      <c r="P2415" s="31">
        <f t="shared" si="8167"/>
        <v>0</v>
      </c>
      <c r="Q2415" s="31">
        <f t="shared" si="8168"/>
        <v>0</v>
      </c>
      <c r="R2415" s="31">
        <f t="shared" si="8080"/>
        <v>1372.4000000000001</v>
      </c>
      <c r="S2415" s="31">
        <f t="shared" si="8081"/>
        <v>889</v>
      </c>
      <c r="T2415" s="31">
        <f t="shared" si="8082"/>
        <v>576</v>
      </c>
      <c r="U2415" s="31">
        <f t="shared" si="8169"/>
        <v>0</v>
      </c>
      <c r="V2415" s="31">
        <f t="shared" si="8170"/>
        <v>0</v>
      </c>
      <c r="W2415" s="31">
        <f t="shared" si="8171"/>
        <v>0</v>
      </c>
      <c r="X2415" s="31">
        <f t="shared" si="8083"/>
        <v>1372.4000000000001</v>
      </c>
      <c r="Y2415" s="31">
        <f t="shared" si="8084"/>
        <v>889</v>
      </c>
      <c r="Z2415" s="31">
        <f t="shared" si="8085"/>
        <v>576</v>
      </c>
      <c r="AA2415" s="31">
        <f t="shared" si="8172"/>
        <v>0</v>
      </c>
      <c r="AB2415" s="31">
        <f t="shared" si="8173"/>
        <v>0</v>
      </c>
      <c r="AC2415" s="31">
        <f t="shared" si="8174"/>
        <v>0</v>
      </c>
      <c r="AD2415" s="31">
        <f t="shared" si="8086"/>
        <v>1372.4000000000001</v>
      </c>
      <c r="AE2415" s="31">
        <f t="shared" si="8087"/>
        <v>889</v>
      </c>
      <c r="AF2415" s="31">
        <f t="shared" si="8088"/>
        <v>576</v>
      </c>
      <c r="AG2415" s="31">
        <f t="shared" si="8175"/>
        <v>0</v>
      </c>
      <c r="AH2415" s="31">
        <f t="shared" si="8176"/>
        <v>0</v>
      </c>
      <c r="AI2415" s="31">
        <f t="shared" si="8177"/>
        <v>0</v>
      </c>
      <c r="AJ2415" s="31">
        <f t="shared" si="8089"/>
        <v>1372.4000000000001</v>
      </c>
      <c r="AK2415" s="31">
        <f t="shared" si="8090"/>
        <v>889</v>
      </c>
      <c r="AL2415" s="31">
        <f t="shared" si="8091"/>
        <v>576</v>
      </c>
      <c r="AM2415" s="31">
        <f t="shared" si="8178"/>
        <v>0</v>
      </c>
      <c r="AN2415" s="31">
        <f t="shared" si="8179"/>
        <v>0</v>
      </c>
      <c r="AO2415" s="31">
        <f t="shared" si="8180"/>
        <v>0</v>
      </c>
      <c r="AP2415" s="31">
        <f t="shared" si="8092"/>
        <v>1372.4000000000001</v>
      </c>
      <c r="AQ2415" s="31">
        <f t="shared" si="8093"/>
        <v>889</v>
      </c>
      <c r="AR2415" s="31">
        <f t="shared" si="8094"/>
        <v>576</v>
      </c>
      <c r="AS2415" s="31">
        <f t="shared" si="8181"/>
        <v>0</v>
      </c>
      <c r="AT2415" s="31">
        <f t="shared" si="8182"/>
        <v>0</v>
      </c>
      <c r="AU2415" s="31">
        <f t="shared" si="8183"/>
        <v>0</v>
      </c>
      <c r="AV2415" s="31">
        <f t="shared" si="8095"/>
        <v>1372.4000000000001</v>
      </c>
      <c r="AW2415" s="31">
        <f t="shared" si="8096"/>
        <v>889</v>
      </c>
      <c r="AX2415" s="31">
        <f t="shared" si="8097"/>
        <v>576</v>
      </c>
      <c r="AY2415" s="31">
        <f t="shared" si="8184"/>
        <v>0</v>
      </c>
      <c r="AZ2415" s="31">
        <f t="shared" si="8185"/>
        <v>0</v>
      </c>
      <c r="BA2415" s="31">
        <f t="shared" si="8186"/>
        <v>0</v>
      </c>
      <c r="BB2415" s="31">
        <f t="shared" si="8098"/>
        <v>1372.4000000000001</v>
      </c>
      <c r="BC2415" s="31">
        <f t="shared" si="8099"/>
        <v>889</v>
      </c>
      <c r="BD2415" s="31">
        <f t="shared" si="8100"/>
        <v>576</v>
      </c>
      <c r="BE2415" s="31">
        <f t="shared" si="8187"/>
        <v>0</v>
      </c>
      <c r="BF2415" s="31">
        <f t="shared" si="8188"/>
        <v>0</v>
      </c>
      <c r="BG2415" s="31">
        <f t="shared" si="8189"/>
        <v>0</v>
      </c>
      <c r="BH2415" s="31">
        <f t="shared" si="8101"/>
        <v>1372.4000000000001</v>
      </c>
      <c r="BI2415" s="31">
        <f t="shared" si="8102"/>
        <v>889</v>
      </c>
      <c r="BJ2415" s="31">
        <f t="shared" si="8103"/>
        <v>576</v>
      </c>
      <c r="BK2415" s="31">
        <f t="shared" si="8190"/>
        <v>0</v>
      </c>
      <c r="BL2415" s="31">
        <f t="shared" si="8191"/>
        <v>0</v>
      </c>
      <c r="BM2415" s="31">
        <f t="shared" si="8192"/>
        <v>0</v>
      </c>
      <c r="BN2415" s="31">
        <f t="shared" si="8104"/>
        <v>1372.4000000000001</v>
      </c>
      <c r="BO2415" s="31">
        <f t="shared" si="8105"/>
        <v>889</v>
      </c>
      <c r="BP2415" s="31">
        <f t="shared" si="8106"/>
        <v>576</v>
      </c>
      <c r="BQ2415" s="31">
        <f t="shared" si="8193"/>
        <v>0</v>
      </c>
      <c r="BR2415" s="31">
        <f t="shared" si="8194"/>
        <v>0</v>
      </c>
      <c r="BS2415" s="31">
        <f t="shared" si="8107"/>
        <v>1372.4000000000001</v>
      </c>
      <c r="BT2415" s="31">
        <f t="shared" si="8108"/>
        <v>889</v>
      </c>
      <c r="BU2415" s="31">
        <f t="shared" si="8109"/>
        <v>576</v>
      </c>
      <c r="BV2415" s="31">
        <f t="shared" si="8195"/>
        <v>0</v>
      </c>
      <c r="BW2415" s="31">
        <f t="shared" si="8196"/>
        <v>0</v>
      </c>
      <c r="BX2415" s="31">
        <f t="shared" si="8110"/>
        <v>1372.4000000000001</v>
      </c>
      <c r="BY2415" s="31">
        <f t="shared" si="8111"/>
        <v>889</v>
      </c>
      <c r="BZ2415" s="31">
        <f t="shared" si="8112"/>
        <v>576</v>
      </c>
      <c r="CA2415" s="31">
        <f t="shared" si="8197"/>
        <v>-365.80000000000001</v>
      </c>
      <c r="CB2415" s="31">
        <f t="shared" si="8198"/>
        <v>0</v>
      </c>
      <c r="CC2415" s="31">
        <f t="shared" si="8199"/>
        <v>0</v>
      </c>
      <c r="CD2415" s="31">
        <f t="shared" si="8201"/>
        <v>1006.6000000000001</v>
      </c>
      <c r="CE2415" s="31">
        <f t="shared" si="8202"/>
        <v>889</v>
      </c>
      <c r="CF2415" s="31">
        <f t="shared" si="8203"/>
        <v>576</v>
      </c>
      <c r="CG2415" s="31">
        <f t="shared" si="8200"/>
        <v>0</v>
      </c>
      <c r="CH2415" s="24"/>
      <c r="CI2415" s="40"/>
      <c r="CN2415" s="1" t="s">
        <v>30</v>
      </c>
    </row>
    <row r="2416" ht="15">
      <c r="A2416" s="16" t="s">
        <v>1374</v>
      </c>
      <c r="B2416" s="17">
        <v>850</v>
      </c>
      <c r="C2416" s="16" t="s">
        <v>42</v>
      </c>
      <c r="D2416" s="16" t="s">
        <v>43</v>
      </c>
      <c r="E2416" s="39" t="s">
        <v>44</v>
      </c>
      <c r="F2416" s="31">
        <v>1372.4000000000001</v>
      </c>
      <c r="G2416" s="31">
        <v>889</v>
      </c>
      <c r="H2416" s="31">
        <v>576</v>
      </c>
      <c r="I2416" s="31"/>
      <c r="J2416" s="31"/>
      <c r="K2416" s="31"/>
      <c r="L2416" s="31">
        <f t="shared" si="8077"/>
        <v>1372.4000000000001</v>
      </c>
      <c r="M2416" s="31">
        <f t="shared" si="8078"/>
        <v>889</v>
      </c>
      <c r="N2416" s="31">
        <f t="shared" si="8079"/>
        <v>576</v>
      </c>
      <c r="O2416" s="31"/>
      <c r="P2416" s="31"/>
      <c r="Q2416" s="31"/>
      <c r="R2416" s="31">
        <f t="shared" si="8080"/>
        <v>1372.4000000000001</v>
      </c>
      <c r="S2416" s="31">
        <f t="shared" si="8081"/>
        <v>889</v>
      </c>
      <c r="T2416" s="31">
        <f t="shared" si="8082"/>
        <v>576</v>
      </c>
      <c r="U2416" s="31"/>
      <c r="V2416" s="31"/>
      <c r="W2416" s="31"/>
      <c r="X2416" s="31">
        <f t="shared" si="8083"/>
        <v>1372.4000000000001</v>
      </c>
      <c r="Y2416" s="31">
        <f t="shared" si="8084"/>
        <v>889</v>
      </c>
      <c r="Z2416" s="31">
        <f t="shared" si="8085"/>
        <v>576</v>
      </c>
      <c r="AA2416" s="31"/>
      <c r="AB2416" s="31"/>
      <c r="AC2416" s="31"/>
      <c r="AD2416" s="31">
        <f t="shared" si="8086"/>
        <v>1372.4000000000001</v>
      </c>
      <c r="AE2416" s="31">
        <f t="shared" si="8087"/>
        <v>889</v>
      </c>
      <c r="AF2416" s="31">
        <f t="shared" si="8088"/>
        <v>576</v>
      </c>
      <c r="AG2416" s="31"/>
      <c r="AH2416" s="31"/>
      <c r="AI2416" s="31"/>
      <c r="AJ2416" s="31">
        <f t="shared" si="8089"/>
        <v>1372.4000000000001</v>
      </c>
      <c r="AK2416" s="31">
        <f t="shared" si="8090"/>
        <v>889</v>
      </c>
      <c r="AL2416" s="31">
        <f t="shared" si="8091"/>
        <v>576</v>
      </c>
      <c r="AM2416" s="31"/>
      <c r="AN2416" s="31"/>
      <c r="AO2416" s="31"/>
      <c r="AP2416" s="31">
        <f t="shared" si="8092"/>
        <v>1372.4000000000001</v>
      </c>
      <c r="AQ2416" s="31">
        <f t="shared" si="8093"/>
        <v>889</v>
      </c>
      <c r="AR2416" s="31">
        <f t="shared" si="8094"/>
        <v>576</v>
      </c>
      <c r="AS2416" s="31"/>
      <c r="AT2416" s="31"/>
      <c r="AU2416" s="31"/>
      <c r="AV2416" s="31">
        <f t="shared" si="8095"/>
        <v>1372.4000000000001</v>
      </c>
      <c r="AW2416" s="31">
        <f t="shared" si="8096"/>
        <v>889</v>
      </c>
      <c r="AX2416" s="31">
        <f t="shared" si="8097"/>
        <v>576</v>
      </c>
      <c r="AY2416" s="31"/>
      <c r="AZ2416" s="31"/>
      <c r="BA2416" s="31"/>
      <c r="BB2416" s="31">
        <f t="shared" si="8098"/>
        <v>1372.4000000000001</v>
      </c>
      <c r="BC2416" s="31">
        <f t="shared" si="8099"/>
        <v>889</v>
      </c>
      <c r="BD2416" s="31">
        <f t="shared" si="8100"/>
        <v>576</v>
      </c>
      <c r="BE2416" s="31"/>
      <c r="BF2416" s="31"/>
      <c r="BG2416" s="31"/>
      <c r="BH2416" s="31">
        <f t="shared" si="8101"/>
        <v>1372.4000000000001</v>
      </c>
      <c r="BI2416" s="31">
        <f t="shared" si="8102"/>
        <v>889</v>
      </c>
      <c r="BJ2416" s="31">
        <f t="shared" si="8103"/>
        <v>576</v>
      </c>
      <c r="BK2416" s="31"/>
      <c r="BL2416" s="31"/>
      <c r="BM2416" s="31"/>
      <c r="BN2416" s="31">
        <f t="shared" si="8104"/>
        <v>1372.4000000000001</v>
      </c>
      <c r="BO2416" s="31">
        <f t="shared" si="8105"/>
        <v>889</v>
      </c>
      <c r="BP2416" s="31">
        <f t="shared" si="8106"/>
        <v>576</v>
      </c>
      <c r="BQ2416" s="31"/>
      <c r="BR2416" s="31"/>
      <c r="BS2416" s="31">
        <f t="shared" si="8107"/>
        <v>1372.4000000000001</v>
      </c>
      <c r="BT2416" s="31">
        <f t="shared" si="8108"/>
        <v>889</v>
      </c>
      <c r="BU2416" s="31">
        <f t="shared" si="8109"/>
        <v>576</v>
      </c>
      <c r="BV2416" s="31"/>
      <c r="BW2416" s="31"/>
      <c r="BX2416" s="31">
        <f t="shared" si="8110"/>
        <v>1372.4000000000001</v>
      </c>
      <c r="BY2416" s="31">
        <f t="shared" si="8111"/>
        <v>889</v>
      </c>
      <c r="BZ2416" s="31">
        <f t="shared" si="8112"/>
        <v>576</v>
      </c>
      <c r="CA2416" s="31">
        <v>-365.80000000000001</v>
      </c>
      <c r="CB2416" s="31"/>
      <c r="CC2416" s="31"/>
      <c r="CD2416" s="31">
        <f t="shared" si="8201"/>
        <v>1006.6000000000001</v>
      </c>
      <c r="CE2416" s="31">
        <f t="shared" si="8202"/>
        <v>889</v>
      </c>
      <c r="CF2416" s="31">
        <f t="shared" si="8203"/>
        <v>576</v>
      </c>
      <c r="CG2416" s="31"/>
      <c r="CH2416" s="24"/>
      <c r="CI2416" s="40"/>
    </row>
    <row r="2417" ht="29.850000000000001">
      <c r="A2417" s="16" t="s">
        <v>1377</v>
      </c>
      <c r="B2417" s="17"/>
      <c r="C2417" s="16"/>
      <c r="D2417" s="16"/>
      <c r="E2417" s="39" t="s">
        <v>1378</v>
      </c>
      <c r="F2417" s="31">
        <f t="shared" si="8160"/>
        <v>2347.6999999999998</v>
      </c>
      <c r="G2417" s="31">
        <f t="shared" si="8161"/>
        <v>2280.4000000000001</v>
      </c>
      <c r="H2417" s="31">
        <f t="shared" si="8162"/>
        <v>2280.4000000000001</v>
      </c>
      <c r="I2417" s="31">
        <f t="shared" si="8163"/>
        <v>0</v>
      </c>
      <c r="J2417" s="31">
        <f t="shared" si="8164"/>
        <v>0</v>
      </c>
      <c r="K2417" s="31">
        <f t="shared" si="8165"/>
        <v>0</v>
      </c>
      <c r="L2417" s="31">
        <f t="shared" si="8077"/>
        <v>2347.6999999999998</v>
      </c>
      <c r="M2417" s="31">
        <f t="shared" si="8078"/>
        <v>2280.4000000000001</v>
      </c>
      <c r="N2417" s="31">
        <f t="shared" si="8079"/>
        <v>2280.4000000000001</v>
      </c>
      <c r="O2417" s="31">
        <f t="shared" si="8166"/>
        <v>0</v>
      </c>
      <c r="P2417" s="31">
        <f t="shared" si="8167"/>
        <v>0</v>
      </c>
      <c r="Q2417" s="31">
        <f t="shared" si="8168"/>
        <v>0</v>
      </c>
      <c r="R2417" s="31">
        <f t="shared" si="8080"/>
        <v>2347.6999999999998</v>
      </c>
      <c r="S2417" s="31">
        <f t="shared" si="8081"/>
        <v>2280.4000000000001</v>
      </c>
      <c r="T2417" s="31">
        <f t="shared" si="8082"/>
        <v>2280.4000000000001</v>
      </c>
      <c r="U2417" s="31">
        <f t="shared" si="8169"/>
        <v>0</v>
      </c>
      <c r="V2417" s="31">
        <f t="shared" si="8170"/>
        <v>0</v>
      </c>
      <c r="W2417" s="31">
        <f t="shared" si="8171"/>
        <v>0</v>
      </c>
      <c r="X2417" s="31">
        <f t="shared" si="8083"/>
        <v>2347.6999999999998</v>
      </c>
      <c r="Y2417" s="31">
        <f t="shared" si="8084"/>
        <v>2280.4000000000001</v>
      </c>
      <c r="Z2417" s="31">
        <f t="shared" si="8085"/>
        <v>2280.4000000000001</v>
      </c>
      <c r="AA2417" s="31">
        <f t="shared" si="8172"/>
        <v>0</v>
      </c>
      <c r="AB2417" s="31">
        <f t="shared" si="8173"/>
        <v>0</v>
      </c>
      <c r="AC2417" s="31">
        <f t="shared" si="8174"/>
        <v>0</v>
      </c>
      <c r="AD2417" s="31">
        <f t="shared" si="8086"/>
        <v>2347.6999999999998</v>
      </c>
      <c r="AE2417" s="31">
        <f t="shared" si="8087"/>
        <v>2280.4000000000001</v>
      </c>
      <c r="AF2417" s="31">
        <f t="shared" si="8088"/>
        <v>2280.4000000000001</v>
      </c>
      <c r="AG2417" s="31">
        <f t="shared" si="8175"/>
        <v>0</v>
      </c>
      <c r="AH2417" s="31">
        <f t="shared" si="8176"/>
        <v>0</v>
      </c>
      <c r="AI2417" s="31">
        <f t="shared" si="8177"/>
        <v>0</v>
      </c>
      <c r="AJ2417" s="31">
        <f t="shared" si="8089"/>
        <v>2347.6999999999998</v>
      </c>
      <c r="AK2417" s="31">
        <f t="shared" si="8090"/>
        <v>2280.4000000000001</v>
      </c>
      <c r="AL2417" s="31">
        <f t="shared" si="8091"/>
        <v>2280.4000000000001</v>
      </c>
      <c r="AM2417" s="31">
        <f t="shared" si="8178"/>
        <v>0</v>
      </c>
      <c r="AN2417" s="31">
        <f t="shared" si="8179"/>
        <v>0</v>
      </c>
      <c r="AO2417" s="31">
        <f t="shared" si="8180"/>
        <v>0</v>
      </c>
      <c r="AP2417" s="31">
        <f t="shared" si="8092"/>
        <v>2347.6999999999998</v>
      </c>
      <c r="AQ2417" s="31">
        <f t="shared" si="8093"/>
        <v>2280.4000000000001</v>
      </c>
      <c r="AR2417" s="31">
        <f t="shared" si="8094"/>
        <v>2280.4000000000001</v>
      </c>
      <c r="AS2417" s="31">
        <f t="shared" si="8181"/>
        <v>0</v>
      </c>
      <c r="AT2417" s="31">
        <f t="shared" si="8182"/>
        <v>0</v>
      </c>
      <c r="AU2417" s="31">
        <f t="shared" si="8183"/>
        <v>0</v>
      </c>
      <c r="AV2417" s="31">
        <f t="shared" si="8095"/>
        <v>2347.6999999999998</v>
      </c>
      <c r="AW2417" s="31">
        <f t="shared" si="8096"/>
        <v>2280.4000000000001</v>
      </c>
      <c r="AX2417" s="31">
        <f t="shared" si="8097"/>
        <v>2280.4000000000001</v>
      </c>
      <c r="AY2417" s="31">
        <f t="shared" si="8184"/>
        <v>0</v>
      </c>
      <c r="AZ2417" s="31">
        <f t="shared" si="8185"/>
        <v>0</v>
      </c>
      <c r="BA2417" s="31">
        <f t="shared" si="8186"/>
        <v>0</v>
      </c>
      <c r="BB2417" s="31">
        <f t="shared" si="8098"/>
        <v>2347.6999999999998</v>
      </c>
      <c r="BC2417" s="31">
        <f t="shared" si="8099"/>
        <v>2280.4000000000001</v>
      </c>
      <c r="BD2417" s="31">
        <f t="shared" si="8100"/>
        <v>2280.4000000000001</v>
      </c>
      <c r="BE2417" s="31">
        <f t="shared" si="8187"/>
        <v>0</v>
      </c>
      <c r="BF2417" s="31">
        <f t="shared" si="8188"/>
        <v>0</v>
      </c>
      <c r="BG2417" s="31">
        <f t="shared" si="8189"/>
        <v>0</v>
      </c>
      <c r="BH2417" s="31">
        <f t="shared" si="8101"/>
        <v>2347.6999999999998</v>
      </c>
      <c r="BI2417" s="31">
        <f t="shared" si="8102"/>
        <v>2280.4000000000001</v>
      </c>
      <c r="BJ2417" s="31">
        <f t="shared" si="8103"/>
        <v>2280.4000000000001</v>
      </c>
      <c r="BK2417" s="31">
        <f t="shared" si="8190"/>
        <v>0</v>
      </c>
      <c r="BL2417" s="31">
        <f t="shared" si="8191"/>
        <v>0</v>
      </c>
      <c r="BM2417" s="31">
        <f t="shared" si="8192"/>
        <v>0</v>
      </c>
      <c r="BN2417" s="31">
        <f t="shared" si="8104"/>
        <v>2347.6999999999998</v>
      </c>
      <c r="BO2417" s="31">
        <f t="shared" si="8105"/>
        <v>2280.4000000000001</v>
      </c>
      <c r="BP2417" s="31">
        <f t="shared" si="8106"/>
        <v>2280.4000000000001</v>
      </c>
      <c r="BQ2417" s="31">
        <f t="shared" si="8193"/>
        <v>0</v>
      </c>
      <c r="BR2417" s="31">
        <f t="shared" si="8194"/>
        <v>0</v>
      </c>
      <c r="BS2417" s="31">
        <f t="shared" si="8107"/>
        <v>2347.6999999999998</v>
      </c>
      <c r="BT2417" s="31">
        <f t="shared" si="8108"/>
        <v>2280.4000000000001</v>
      </c>
      <c r="BU2417" s="31">
        <f t="shared" si="8109"/>
        <v>2280.4000000000001</v>
      </c>
      <c r="BV2417" s="31">
        <f t="shared" si="8195"/>
        <v>0</v>
      </c>
      <c r="BW2417" s="31">
        <f t="shared" si="8196"/>
        <v>0</v>
      </c>
      <c r="BX2417" s="31">
        <f t="shared" si="8110"/>
        <v>2347.6999999999998</v>
      </c>
      <c r="BY2417" s="31">
        <f t="shared" si="8111"/>
        <v>2280.4000000000001</v>
      </c>
      <c r="BZ2417" s="31">
        <f t="shared" si="8112"/>
        <v>2280.4000000000001</v>
      </c>
      <c r="CA2417" s="31">
        <f t="shared" si="8197"/>
        <v>0</v>
      </c>
      <c r="CB2417" s="31">
        <f t="shared" si="8198"/>
        <v>0</v>
      </c>
      <c r="CC2417" s="31">
        <f t="shared" si="8199"/>
        <v>0</v>
      </c>
      <c r="CD2417" s="31">
        <f t="shared" si="8201"/>
        <v>2347.6999999999998</v>
      </c>
      <c r="CE2417" s="31">
        <f t="shared" si="8202"/>
        <v>2280.4000000000001</v>
      </c>
      <c r="CF2417" s="31">
        <f t="shared" si="8203"/>
        <v>2280.4000000000001</v>
      </c>
      <c r="CG2417" s="31">
        <f t="shared" si="8200"/>
        <v>0</v>
      </c>
      <c r="CH2417" s="24"/>
      <c r="CI2417" s="40"/>
      <c r="CL2417" s="1" t="s">
        <v>1346</v>
      </c>
      <c r="CO2417" s="1" t="s">
        <v>31</v>
      </c>
    </row>
    <row r="2418" ht="29.850000000000001">
      <c r="A2418" s="16" t="s">
        <v>1377</v>
      </c>
      <c r="B2418" s="17">
        <v>200</v>
      </c>
      <c r="C2418" s="16"/>
      <c r="D2418" s="16"/>
      <c r="E2418" s="39" t="s">
        <v>40</v>
      </c>
      <c r="F2418" s="31">
        <f t="shared" si="8160"/>
        <v>2347.6999999999998</v>
      </c>
      <c r="G2418" s="31">
        <f t="shared" si="8161"/>
        <v>2280.4000000000001</v>
      </c>
      <c r="H2418" s="31">
        <f t="shared" si="8162"/>
        <v>2280.4000000000001</v>
      </c>
      <c r="I2418" s="31">
        <f t="shared" si="8163"/>
        <v>0</v>
      </c>
      <c r="J2418" s="31">
        <f t="shared" si="8164"/>
        <v>0</v>
      </c>
      <c r="K2418" s="31">
        <f t="shared" si="8165"/>
        <v>0</v>
      </c>
      <c r="L2418" s="31">
        <f t="shared" si="8077"/>
        <v>2347.6999999999998</v>
      </c>
      <c r="M2418" s="31">
        <f t="shared" si="8078"/>
        <v>2280.4000000000001</v>
      </c>
      <c r="N2418" s="31">
        <f t="shared" si="8079"/>
        <v>2280.4000000000001</v>
      </c>
      <c r="O2418" s="31">
        <f t="shared" si="8166"/>
        <v>0</v>
      </c>
      <c r="P2418" s="31">
        <f t="shared" si="8167"/>
        <v>0</v>
      </c>
      <c r="Q2418" s="31">
        <f t="shared" si="8168"/>
        <v>0</v>
      </c>
      <c r="R2418" s="31">
        <f t="shared" si="8080"/>
        <v>2347.6999999999998</v>
      </c>
      <c r="S2418" s="31">
        <f t="shared" si="8081"/>
        <v>2280.4000000000001</v>
      </c>
      <c r="T2418" s="31">
        <f t="shared" si="8082"/>
        <v>2280.4000000000001</v>
      </c>
      <c r="U2418" s="31">
        <f t="shared" si="8169"/>
        <v>0</v>
      </c>
      <c r="V2418" s="31">
        <f t="shared" si="8170"/>
        <v>0</v>
      </c>
      <c r="W2418" s="31">
        <f t="shared" si="8171"/>
        <v>0</v>
      </c>
      <c r="X2418" s="31">
        <f t="shared" si="8083"/>
        <v>2347.6999999999998</v>
      </c>
      <c r="Y2418" s="31">
        <f t="shared" si="8084"/>
        <v>2280.4000000000001</v>
      </c>
      <c r="Z2418" s="31">
        <f t="shared" si="8085"/>
        <v>2280.4000000000001</v>
      </c>
      <c r="AA2418" s="31">
        <f t="shared" si="8172"/>
        <v>0</v>
      </c>
      <c r="AB2418" s="31">
        <f t="shared" si="8173"/>
        <v>0</v>
      </c>
      <c r="AC2418" s="31">
        <f t="shared" si="8174"/>
        <v>0</v>
      </c>
      <c r="AD2418" s="31">
        <f t="shared" si="8086"/>
        <v>2347.6999999999998</v>
      </c>
      <c r="AE2418" s="31">
        <f t="shared" si="8087"/>
        <v>2280.4000000000001</v>
      </c>
      <c r="AF2418" s="31">
        <f t="shared" si="8088"/>
        <v>2280.4000000000001</v>
      </c>
      <c r="AG2418" s="31">
        <f t="shared" si="8175"/>
        <v>0</v>
      </c>
      <c r="AH2418" s="31">
        <f t="shared" si="8176"/>
        <v>0</v>
      </c>
      <c r="AI2418" s="31">
        <f t="shared" si="8177"/>
        <v>0</v>
      </c>
      <c r="AJ2418" s="31">
        <f t="shared" si="8089"/>
        <v>2347.6999999999998</v>
      </c>
      <c r="AK2418" s="31">
        <f t="shared" si="8090"/>
        <v>2280.4000000000001</v>
      </c>
      <c r="AL2418" s="31">
        <f t="shared" si="8091"/>
        <v>2280.4000000000001</v>
      </c>
      <c r="AM2418" s="31">
        <f t="shared" si="8178"/>
        <v>0</v>
      </c>
      <c r="AN2418" s="31">
        <f t="shared" si="8179"/>
        <v>0</v>
      </c>
      <c r="AO2418" s="31">
        <f t="shared" si="8180"/>
        <v>0</v>
      </c>
      <c r="AP2418" s="31">
        <f t="shared" si="8092"/>
        <v>2347.6999999999998</v>
      </c>
      <c r="AQ2418" s="31">
        <f t="shared" si="8093"/>
        <v>2280.4000000000001</v>
      </c>
      <c r="AR2418" s="31">
        <f t="shared" si="8094"/>
        <v>2280.4000000000001</v>
      </c>
      <c r="AS2418" s="31">
        <f t="shared" si="8181"/>
        <v>0</v>
      </c>
      <c r="AT2418" s="31">
        <f t="shared" si="8182"/>
        <v>0</v>
      </c>
      <c r="AU2418" s="31">
        <f t="shared" si="8183"/>
        <v>0</v>
      </c>
      <c r="AV2418" s="31">
        <f t="shared" si="8095"/>
        <v>2347.6999999999998</v>
      </c>
      <c r="AW2418" s="31">
        <f t="shared" si="8096"/>
        <v>2280.4000000000001</v>
      </c>
      <c r="AX2418" s="31">
        <f t="shared" si="8097"/>
        <v>2280.4000000000001</v>
      </c>
      <c r="AY2418" s="31">
        <f t="shared" si="8184"/>
        <v>0</v>
      </c>
      <c r="AZ2418" s="31">
        <f t="shared" si="8185"/>
        <v>0</v>
      </c>
      <c r="BA2418" s="31">
        <f t="shared" si="8186"/>
        <v>0</v>
      </c>
      <c r="BB2418" s="31">
        <f t="shared" si="8098"/>
        <v>2347.6999999999998</v>
      </c>
      <c r="BC2418" s="31">
        <f t="shared" si="8099"/>
        <v>2280.4000000000001</v>
      </c>
      <c r="BD2418" s="31">
        <f t="shared" si="8100"/>
        <v>2280.4000000000001</v>
      </c>
      <c r="BE2418" s="31">
        <f t="shared" si="8187"/>
        <v>0</v>
      </c>
      <c r="BF2418" s="31">
        <f t="shared" si="8188"/>
        <v>0</v>
      </c>
      <c r="BG2418" s="31">
        <f t="shared" si="8189"/>
        <v>0</v>
      </c>
      <c r="BH2418" s="31">
        <f t="shared" si="8101"/>
        <v>2347.6999999999998</v>
      </c>
      <c r="BI2418" s="31">
        <f t="shared" si="8102"/>
        <v>2280.4000000000001</v>
      </c>
      <c r="BJ2418" s="31">
        <f t="shared" si="8103"/>
        <v>2280.4000000000001</v>
      </c>
      <c r="BK2418" s="31">
        <f t="shared" si="8190"/>
        <v>0</v>
      </c>
      <c r="BL2418" s="31">
        <f t="shared" si="8191"/>
        <v>0</v>
      </c>
      <c r="BM2418" s="31">
        <f t="shared" si="8192"/>
        <v>0</v>
      </c>
      <c r="BN2418" s="31">
        <f t="shared" si="8104"/>
        <v>2347.6999999999998</v>
      </c>
      <c r="BO2418" s="31">
        <f t="shared" si="8105"/>
        <v>2280.4000000000001</v>
      </c>
      <c r="BP2418" s="31">
        <f t="shared" si="8106"/>
        <v>2280.4000000000001</v>
      </c>
      <c r="BQ2418" s="31">
        <f t="shared" si="8193"/>
        <v>0</v>
      </c>
      <c r="BR2418" s="31">
        <f t="shared" si="8194"/>
        <v>0</v>
      </c>
      <c r="BS2418" s="31">
        <f t="shared" si="8107"/>
        <v>2347.6999999999998</v>
      </c>
      <c r="BT2418" s="31">
        <f t="shared" si="8108"/>
        <v>2280.4000000000001</v>
      </c>
      <c r="BU2418" s="31">
        <f t="shared" si="8109"/>
        <v>2280.4000000000001</v>
      </c>
      <c r="BV2418" s="31">
        <f t="shared" si="8195"/>
        <v>0</v>
      </c>
      <c r="BW2418" s="31">
        <f t="shared" si="8196"/>
        <v>0</v>
      </c>
      <c r="BX2418" s="31">
        <f t="shared" si="8110"/>
        <v>2347.6999999999998</v>
      </c>
      <c r="BY2418" s="31">
        <f t="shared" si="8111"/>
        <v>2280.4000000000001</v>
      </c>
      <c r="BZ2418" s="31">
        <f t="shared" si="8112"/>
        <v>2280.4000000000001</v>
      </c>
      <c r="CA2418" s="31">
        <f t="shared" si="8197"/>
        <v>0</v>
      </c>
      <c r="CB2418" s="31">
        <f t="shared" si="8198"/>
        <v>0</v>
      </c>
      <c r="CC2418" s="31">
        <f t="shared" si="8199"/>
        <v>0</v>
      </c>
      <c r="CD2418" s="31">
        <f t="shared" si="8201"/>
        <v>2347.6999999999998</v>
      </c>
      <c r="CE2418" s="31">
        <f t="shared" si="8202"/>
        <v>2280.4000000000001</v>
      </c>
      <c r="CF2418" s="31">
        <f t="shared" si="8203"/>
        <v>2280.4000000000001</v>
      </c>
      <c r="CG2418" s="31">
        <f t="shared" si="8200"/>
        <v>0</v>
      </c>
      <c r="CH2418" s="24"/>
      <c r="CI2418" s="40"/>
      <c r="CM2418" s="1" t="s">
        <v>29</v>
      </c>
    </row>
    <row r="2419" ht="43.75">
      <c r="A2419" s="16" t="s">
        <v>1377</v>
      </c>
      <c r="B2419" s="17">
        <v>240</v>
      </c>
      <c r="C2419" s="16"/>
      <c r="D2419" s="16"/>
      <c r="E2419" s="39" t="s">
        <v>41</v>
      </c>
      <c r="F2419" s="31">
        <f t="shared" si="8160"/>
        <v>2347.6999999999998</v>
      </c>
      <c r="G2419" s="31">
        <f t="shared" si="8161"/>
        <v>2280.4000000000001</v>
      </c>
      <c r="H2419" s="31">
        <f t="shared" si="8162"/>
        <v>2280.4000000000001</v>
      </c>
      <c r="I2419" s="31">
        <f t="shared" si="8163"/>
        <v>0</v>
      </c>
      <c r="J2419" s="31">
        <f t="shared" si="8164"/>
        <v>0</v>
      </c>
      <c r="K2419" s="31">
        <f t="shared" si="8165"/>
        <v>0</v>
      </c>
      <c r="L2419" s="31">
        <f t="shared" si="8077"/>
        <v>2347.6999999999998</v>
      </c>
      <c r="M2419" s="31">
        <f t="shared" si="8078"/>
        <v>2280.4000000000001</v>
      </c>
      <c r="N2419" s="31">
        <f t="shared" si="8079"/>
        <v>2280.4000000000001</v>
      </c>
      <c r="O2419" s="31">
        <f t="shared" si="8166"/>
        <v>0</v>
      </c>
      <c r="P2419" s="31">
        <f t="shared" si="8167"/>
        <v>0</v>
      </c>
      <c r="Q2419" s="31">
        <f t="shared" si="8168"/>
        <v>0</v>
      </c>
      <c r="R2419" s="31">
        <f t="shared" si="8080"/>
        <v>2347.6999999999998</v>
      </c>
      <c r="S2419" s="31">
        <f t="shared" si="8081"/>
        <v>2280.4000000000001</v>
      </c>
      <c r="T2419" s="31">
        <f t="shared" si="8082"/>
        <v>2280.4000000000001</v>
      </c>
      <c r="U2419" s="31">
        <f t="shared" si="8169"/>
        <v>0</v>
      </c>
      <c r="V2419" s="31">
        <f t="shared" si="8170"/>
        <v>0</v>
      </c>
      <c r="W2419" s="31">
        <f t="shared" si="8171"/>
        <v>0</v>
      </c>
      <c r="X2419" s="31">
        <f t="shared" si="8083"/>
        <v>2347.6999999999998</v>
      </c>
      <c r="Y2419" s="31">
        <f t="shared" si="8084"/>
        <v>2280.4000000000001</v>
      </c>
      <c r="Z2419" s="31">
        <f t="shared" si="8085"/>
        <v>2280.4000000000001</v>
      </c>
      <c r="AA2419" s="31">
        <f t="shared" si="8172"/>
        <v>0</v>
      </c>
      <c r="AB2419" s="31">
        <f t="shared" si="8173"/>
        <v>0</v>
      </c>
      <c r="AC2419" s="31">
        <f t="shared" si="8174"/>
        <v>0</v>
      </c>
      <c r="AD2419" s="31">
        <f t="shared" si="8086"/>
        <v>2347.6999999999998</v>
      </c>
      <c r="AE2419" s="31">
        <f t="shared" si="8087"/>
        <v>2280.4000000000001</v>
      </c>
      <c r="AF2419" s="31">
        <f t="shared" si="8088"/>
        <v>2280.4000000000001</v>
      </c>
      <c r="AG2419" s="31">
        <f t="shared" si="8175"/>
        <v>0</v>
      </c>
      <c r="AH2419" s="31">
        <f t="shared" si="8176"/>
        <v>0</v>
      </c>
      <c r="AI2419" s="31">
        <f t="shared" si="8177"/>
        <v>0</v>
      </c>
      <c r="AJ2419" s="31">
        <f t="shared" si="8089"/>
        <v>2347.6999999999998</v>
      </c>
      <c r="AK2419" s="31">
        <f t="shared" si="8090"/>
        <v>2280.4000000000001</v>
      </c>
      <c r="AL2419" s="31">
        <f t="shared" si="8091"/>
        <v>2280.4000000000001</v>
      </c>
      <c r="AM2419" s="31">
        <f t="shared" si="8178"/>
        <v>0</v>
      </c>
      <c r="AN2419" s="31">
        <f t="shared" si="8179"/>
        <v>0</v>
      </c>
      <c r="AO2419" s="31">
        <f t="shared" si="8180"/>
        <v>0</v>
      </c>
      <c r="AP2419" s="31">
        <f t="shared" si="8092"/>
        <v>2347.6999999999998</v>
      </c>
      <c r="AQ2419" s="31">
        <f t="shared" si="8093"/>
        <v>2280.4000000000001</v>
      </c>
      <c r="AR2419" s="31">
        <f t="shared" si="8094"/>
        <v>2280.4000000000001</v>
      </c>
      <c r="AS2419" s="31">
        <f t="shared" si="8181"/>
        <v>0</v>
      </c>
      <c r="AT2419" s="31">
        <f t="shared" si="8182"/>
        <v>0</v>
      </c>
      <c r="AU2419" s="31">
        <f t="shared" si="8183"/>
        <v>0</v>
      </c>
      <c r="AV2419" s="31">
        <f t="shared" si="8095"/>
        <v>2347.6999999999998</v>
      </c>
      <c r="AW2419" s="31">
        <f t="shared" si="8096"/>
        <v>2280.4000000000001</v>
      </c>
      <c r="AX2419" s="31">
        <f t="shared" si="8097"/>
        <v>2280.4000000000001</v>
      </c>
      <c r="AY2419" s="31">
        <f t="shared" si="8184"/>
        <v>0</v>
      </c>
      <c r="AZ2419" s="31">
        <f t="shared" si="8185"/>
        <v>0</v>
      </c>
      <c r="BA2419" s="31">
        <f t="shared" si="8186"/>
        <v>0</v>
      </c>
      <c r="BB2419" s="31">
        <f t="shared" si="8098"/>
        <v>2347.6999999999998</v>
      </c>
      <c r="BC2419" s="31">
        <f t="shared" si="8099"/>
        <v>2280.4000000000001</v>
      </c>
      <c r="BD2419" s="31">
        <f t="shared" si="8100"/>
        <v>2280.4000000000001</v>
      </c>
      <c r="BE2419" s="31">
        <f t="shared" si="8187"/>
        <v>0</v>
      </c>
      <c r="BF2419" s="31">
        <f t="shared" si="8188"/>
        <v>0</v>
      </c>
      <c r="BG2419" s="31">
        <f t="shared" si="8189"/>
        <v>0</v>
      </c>
      <c r="BH2419" s="31">
        <f t="shared" si="8101"/>
        <v>2347.6999999999998</v>
      </c>
      <c r="BI2419" s="31">
        <f t="shared" si="8102"/>
        <v>2280.4000000000001</v>
      </c>
      <c r="BJ2419" s="31">
        <f t="shared" si="8103"/>
        <v>2280.4000000000001</v>
      </c>
      <c r="BK2419" s="31">
        <f t="shared" si="8190"/>
        <v>0</v>
      </c>
      <c r="BL2419" s="31">
        <f t="shared" si="8191"/>
        <v>0</v>
      </c>
      <c r="BM2419" s="31">
        <f t="shared" si="8192"/>
        <v>0</v>
      </c>
      <c r="BN2419" s="31">
        <f t="shared" si="8104"/>
        <v>2347.6999999999998</v>
      </c>
      <c r="BO2419" s="31">
        <f t="shared" si="8105"/>
        <v>2280.4000000000001</v>
      </c>
      <c r="BP2419" s="31">
        <f t="shared" si="8106"/>
        <v>2280.4000000000001</v>
      </c>
      <c r="BQ2419" s="31">
        <f t="shared" si="8193"/>
        <v>0</v>
      </c>
      <c r="BR2419" s="31">
        <f t="shared" si="8194"/>
        <v>0</v>
      </c>
      <c r="BS2419" s="31">
        <f t="shared" si="8107"/>
        <v>2347.6999999999998</v>
      </c>
      <c r="BT2419" s="31">
        <f t="shared" si="8108"/>
        <v>2280.4000000000001</v>
      </c>
      <c r="BU2419" s="31">
        <f t="shared" si="8109"/>
        <v>2280.4000000000001</v>
      </c>
      <c r="BV2419" s="31">
        <f t="shared" si="8195"/>
        <v>0</v>
      </c>
      <c r="BW2419" s="31">
        <f t="shared" si="8196"/>
        <v>0</v>
      </c>
      <c r="BX2419" s="31">
        <f t="shared" si="8110"/>
        <v>2347.6999999999998</v>
      </c>
      <c r="BY2419" s="31">
        <f t="shared" si="8111"/>
        <v>2280.4000000000001</v>
      </c>
      <c r="BZ2419" s="31">
        <f t="shared" si="8112"/>
        <v>2280.4000000000001</v>
      </c>
      <c r="CA2419" s="31">
        <f t="shared" si="8197"/>
        <v>0</v>
      </c>
      <c r="CB2419" s="31">
        <f t="shared" si="8198"/>
        <v>0</v>
      </c>
      <c r="CC2419" s="31">
        <f t="shared" si="8199"/>
        <v>0</v>
      </c>
      <c r="CD2419" s="31">
        <f t="shared" si="8201"/>
        <v>2347.6999999999998</v>
      </c>
      <c r="CE2419" s="31">
        <f t="shared" si="8202"/>
        <v>2280.4000000000001</v>
      </c>
      <c r="CF2419" s="31">
        <f t="shared" si="8203"/>
        <v>2280.4000000000001</v>
      </c>
      <c r="CG2419" s="31">
        <f t="shared" si="8200"/>
        <v>0</v>
      </c>
      <c r="CH2419" s="24"/>
      <c r="CI2419" s="40"/>
      <c r="CN2419" s="1" t="s">
        <v>30</v>
      </c>
    </row>
    <row r="2420" ht="29.850000000000001">
      <c r="A2420" s="16" t="s">
        <v>1377</v>
      </c>
      <c r="B2420" s="17">
        <v>240</v>
      </c>
      <c r="C2420" s="16" t="s">
        <v>47</v>
      </c>
      <c r="D2420" s="16" t="s">
        <v>66</v>
      </c>
      <c r="E2420" s="39" t="s">
        <v>499</v>
      </c>
      <c r="F2420" s="31">
        <f>967.4+730.7+649.6</f>
        <v>2347.6999999999998</v>
      </c>
      <c r="G2420" s="31">
        <f>900.1+730.7+649.6</f>
        <v>2280.4000000000001</v>
      </c>
      <c r="H2420" s="31">
        <f>900.1+730.7+649.6</f>
        <v>2280.4000000000001</v>
      </c>
      <c r="I2420" s="31"/>
      <c r="J2420" s="31"/>
      <c r="K2420" s="31"/>
      <c r="L2420" s="31">
        <f t="shared" si="8077"/>
        <v>2347.6999999999998</v>
      </c>
      <c r="M2420" s="31">
        <f t="shared" si="8078"/>
        <v>2280.4000000000001</v>
      </c>
      <c r="N2420" s="31">
        <f t="shared" si="8079"/>
        <v>2280.4000000000001</v>
      </c>
      <c r="O2420" s="31"/>
      <c r="P2420" s="31"/>
      <c r="Q2420" s="31"/>
      <c r="R2420" s="31">
        <f t="shared" si="8080"/>
        <v>2347.6999999999998</v>
      </c>
      <c r="S2420" s="31">
        <f t="shared" si="8081"/>
        <v>2280.4000000000001</v>
      </c>
      <c r="T2420" s="31">
        <f t="shared" si="8082"/>
        <v>2280.4000000000001</v>
      </c>
      <c r="U2420" s="31"/>
      <c r="V2420" s="31"/>
      <c r="W2420" s="31"/>
      <c r="X2420" s="31">
        <f t="shared" si="8083"/>
        <v>2347.6999999999998</v>
      </c>
      <c r="Y2420" s="31">
        <f t="shared" si="8084"/>
        <v>2280.4000000000001</v>
      </c>
      <c r="Z2420" s="31">
        <f t="shared" si="8085"/>
        <v>2280.4000000000001</v>
      </c>
      <c r="AA2420" s="31"/>
      <c r="AB2420" s="31"/>
      <c r="AC2420" s="31"/>
      <c r="AD2420" s="31">
        <f t="shared" si="8086"/>
        <v>2347.6999999999998</v>
      </c>
      <c r="AE2420" s="31">
        <f t="shared" si="8087"/>
        <v>2280.4000000000001</v>
      </c>
      <c r="AF2420" s="31">
        <f t="shared" si="8088"/>
        <v>2280.4000000000001</v>
      </c>
      <c r="AG2420" s="31"/>
      <c r="AH2420" s="31"/>
      <c r="AI2420" s="31"/>
      <c r="AJ2420" s="31">
        <f t="shared" si="8089"/>
        <v>2347.6999999999998</v>
      </c>
      <c r="AK2420" s="31">
        <f t="shared" si="8090"/>
        <v>2280.4000000000001</v>
      </c>
      <c r="AL2420" s="31">
        <f t="shared" si="8091"/>
        <v>2280.4000000000001</v>
      </c>
      <c r="AM2420" s="31"/>
      <c r="AN2420" s="31"/>
      <c r="AO2420" s="31"/>
      <c r="AP2420" s="31">
        <f t="shared" si="8092"/>
        <v>2347.6999999999998</v>
      </c>
      <c r="AQ2420" s="31">
        <f t="shared" si="8093"/>
        <v>2280.4000000000001</v>
      </c>
      <c r="AR2420" s="31">
        <f t="shared" si="8094"/>
        <v>2280.4000000000001</v>
      </c>
      <c r="AS2420" s="31"/>
      <c r="AT2420" s="31"/>
      <c r="AU2420" s="31"/>
      <c r="AV2420" s="31">
        <f t="shared" si="8095"/>
        <v>2347.6999999999998</v>
      </c>
      <c r="AW2420" s="31">
        <f t="shared" si="8096"/>
        <v>2280.4000000000001</v>
      </c>
      <c r="AX2420" s="31">
        <f t="shared" si="8097"/>
        <v>2280.4000000000001</v>
      </c>
      <c r="AY2420" s="31"/>
      <c r="AZ2420" s="31"/>
      <c r="BA2420" s="31"/>
      <c r="BB2420" s="31">
        <f t="shared" si="8098"/>
        <v>2347.6999999999998</v>
      </c>
      <c r="BC2420" s="31">
        <f t="shared" si="8099"/>
        <v>2280.4000000000001</v>
      </c>
      <c r="BD2420" s="31">
        <f t="shared" si="8100"/>
        <v>2280.4000000000001</v>
      </c>
      <c r="BE2420" s="31"/>
      <c r="BF2420" s="31"/>
      <c r="BG2420" s="31"/>
      <c r="BH2420" s="31">
        <f t="shared" si="8101"/>
        <v>2347.6999999999998</v>
      </c>
      <c r="BI2420" s="31">
        <f t="shared" si="8102"/>
        <v>2280.4000000000001</v>
      </c>
      <c r="BJ2420" s="31">
        <f t="shared" si="8103"/>
        <v>2280.4000000000001</v>
      </c>
      <c r="BK2420" s="31"/>
      <c r="BL2420" s="31"/>
      <c r="BM2420" s="31"/>
      <c r="BN2420" s="31">
        <f t="shared" si="8104"/>
        <v>2347.6999999999998</v>
      </c>
      <c r="BO2420" s="31">
        <f t="shared" si="8105"/>
        <v>2280.4000000000001</v>
      </c>
      <c r="BP2420" s="31">
        <f t="shared" si="8106"/>
        <v>2280.4000000000001</v>
      </c>
      <c r="BQ2420" s="31"/>
      <c r="BR2420" s="31"/>
      <c r="BS2420" s="31">
        <f t="shared" si="8107"/>
        <v>2347.6999999999998</v>
      </c>
      <c r="BT2420" s="31">
        <f t="shared" si="8108"/>
        <v>2280.4000000000001</v>
      </c>
      <c r="BU2420" s="31">
        <f t="shared" si="8109"/>
        <v>2280.4000000000001</v>
      </c>
      <c r="BV2420" s="31"/>
      <c r="BW2420" s="31"/>
      <c r="BX2420" s="31">
        <f t="shared" si="8110"/>
        <v>2347.6999999999998</v>
      </c>
      <c r="BY2420" s="31">
        <f t="shared" si="8111"/>
        <v>2280.4000000000001</v>
      </c>
      <c r="BZ2420" s="31">
        <f t="shared" si="8112"/>
        <v>2280.4000000000001</v>
      </c>
      <c r="CA2420" s="31"/>
      <c r="CB2420" s="31"/>
      <c r="CC2420" s="31"/>
      <c r="CD2420" s="31">
        <f t="shared" si="8201"/>
        <v>2347.6999999999998</v>
      </c>
      <c r="CE2420" s="31">
        <f t="shared" si="8202"/>
        <v>2280.4000000000001</v>
      </c>
      <c r="CF2420" s="31">
        <f t="shared" si="8203"/>
        <v>2280.4000000000001</v>
      </c>
      <c r="CG2420" s="31"/>
      <c r="CH2420" s="24"/>
      <c r="CI2420" s="40"/>
    </row>
    <row r="2421" ht="29.850000000000001">
      <c r="A2421" s="16" t="s">
        <v>1379</v>
      </c>
      <c r="B2421" s="17"/>
      <c r="C2421" s="16"/>
      <c r="D2421" s="16"/>
      <c r="E2421" s="39" t="s">
        <v>1380</v>
      </c>
      <c r="F2421" s="31">
        <f t="shared" ref="F2421:F2423" si="8204">F2422</f>
        <v>50182.699999999997</v>
      </c>
      <c r="G2421" s="31">
        <f t="shared" ref="G2421:G2423" si="8205">G2422</f>
        <v>34526.199999999997</v>
      </c>
      <c r="H2421" s="31">
        <f t="shared" ref="H2421:H2423" si="8206">H2422</f>
        <v>34526.199999999997</v>
      </c>
      <c r="I2421" s="31">
        <f t="shared" si="8163"/>
        <v>0</v>
      </c>
      <c r="J2421" s="31">
        <f t="shared" si="8164"/>
        <v>0</v>
      </c>
      <c r="K2421" s="31">
        <f t="shared" si="8165"/>
        <v>0</v>
      </c>
      <c r="L2421" s="31">
        <f t="shared" si="8077"/>
        <v>50182.699999999997</v>
      </c>
      <c r="M2421" s="31">
        <f t="shared" si="8078"/>
        <v>34526.199999999997</v>
      </c>
      <c r="N2421" s="31">
        <f t="shared" si="8079"/>
        <v>34526.199999999997</v>
      </c>
      <c r="O2421" s="31">
        <f t="shared" si="8166"/>
        <v>0</v>
      </c>
      <c r="P2421" s="31">
        <f t="shared" si="8167"/>
        <v>0</v>
      </c>
      <c r="Q2421" s="31">
        <f t="shared" si="8168"/>
        <v>0</v>
      </c>
      <c r="R2421" s="31">
        <f t="shared" si="8080"/>
        <v>50182.699999999997</v>
      </c>
      <c r="S2421" s="31">
        <f t="shared" si="8081"/>
        <v>34526.199999999997</v>
      </c>
      <c r="T2421" s="31">
        <f t="shared" si="8082"/>
        <v>34526.199999999997</v>
      </c>
      <c r="U2421" s="31">
        <f t="shared" si="8169"/>
        <v>0</v>
      </c>
      <c r="V2421" s="31">
        <f t="shared" si="8170"/>
        <v>0</v>
      </c>
      <c r="W2421" s="31">
        <f t="shared" si="8171"/>
        <v>0</v>
      </c>
      <c r="X2421" s="31">
        <f t="shared" si="8083"/>
        <v>50182.699999999997</v>
      </c>
      <c r="Y2421" s="31">
        <f t="shared" si="8084"/>
        <v>34526.199999999997</v>
      </c>
      <c r="Z2421" s="31">
        <f t="shared" si="8085"/>
        <v>34526.199999999997</v>
      </c>
      <c r="AA2421" s="31">
        <f t="shared" si="8172"/>
        <v>0</v>
      </c>
      <c r="AB2421" s="31">
        <f t="shared" si="8173"/>
        <v>0</v>
      </c>
      <c r="AC2421" s="31">
        <f t="shared" si="8174"/>
        <v>0</v>
      </c>
      <c r="AD2421" s="31">
        <f t="shared" si="8086"/>
        <v>50182.699999999997</v>
      </c>
      <c r="AE2421" s="31">
        <f t="shared" si="8087"/>
        <v>34526.199999999997</v>
      </c>
      <c r="AF2421" s="31">
        <f t="shared" si="8088"/>
        <v>34526.199999999997</v>
      </c>
      <c r="AG2421" s="31">
        <f t="shared" si="8175"/>
        <v>0</v>
      </c>
      <c r="AH2421" s="31">
        <f t="shared" si="8176"/>
        <v>0</v>
      </c>
      <c r="AI2421" s="31">
        <f t="shared" si="8177"/>
        <v>0</v>
      </c>
      <c r="AJ2421" s="31">
        <f t="shared" si="8089"/>
        <v>50182.699999999997</v>
      </c>
      <c r="AK2421" s="31">
        <f t="shared" si="8090"/>
        <v>34526.199999999997</v>
      </c>
      <c r="AL2421" s="31">
        <f t="shared" si="8091"/>
        <v>34526.199999999997</v>
      </c>
      <c r="AM2421" s="31">
        <f t="shared" si="8178"/>
        <v>2319.5</v>
      </c>
      <c r="AN2421" s="31">
        <f t="shared" si="8179"/>
        <v>0</v>
      </c>
      <c r="AO2421" s="31">
        <f t="shared" si="8180"/>
        <v>0</v>
      </c>
      <c r="AP2421" s="31">
        <f t="shared" si="8092"/>
        <v>52502.199999999997</v>
      </c>
      <c r="AQ2421" s="31">
        <f t="shared" si="8093"/>
        <v>34526.199999999997</v>
      </c>
      <c r="AR2421" s="31">
        <f t="shared" si="8094"/>
        <v>34526.199999999997</v>
      </c>
      <c r="AS2421" s="31">
        <f t="shared" si="8181"/>
        <v>0</v>
      </c>
      <c r="AT2421" s="31">
        <f t="shared" si="8182"/>
        <v>0</v>
      </c>
      <c r="AU2421" s="31">
        <f t="shared" si="8183"/>
        <v>0</v>
      </c>
      <c r="AV2421" s="31">
        <f t="shared" si="8095"/>
        <v>52502.199999999997</v>
      </c>
      <c r="AW2421" s="31">
        <f t="shared" si="8096"/>
        <v>34526.199999999997</v>
      </c>
      <c r="AX2421" s="31">
        <f t="shared" si="8097"/>
        <v>34526.199999999997</v>
      </c>
      <c r="AY2421" s="31">
        <f t="shared" si="8184"/>
        <v>-1793.5999999999999</v>
      </c>
      <c r="AZ2421" s="31">
        <f t="shared" si="8185"/>
        <v>0</v>
      </c>
      <c r="BA2421" s="31">
        <f t="shared" si="8186"/>
        <v>0</v>
      </c>
      <c r="BB2421" s="31">
        <f t="shared" si="8098"/>
        <v>50708.599999999999</v>
      </c>
      <c r="BC2421" s="31">
        <f t="shared" si="8099"/>
        <v>34526.199999999997</v>
      </c>
      <c r="BD2421" s="31">
        <f t="shared" si="8100"/>
        <v>34526.199999999997</v>
      </c>
      <c r="BE2421" s="31">
        <f t="shared" si="8187"/>
        <v>0</v>
      </c>
      <c r="BF2421" s="31">
        <f t="shared" si="8188"/>
        <v>0</v>
      </c>
      <c r="BG2421" s="31">
        <f t="shared" si="8189"/>
        <v>0</v>
      </c>
      <c r="BH2421" s="31">
        <f t="shared" si="8101"/>
        <v>50708.599999999999</v>
      </c>
      <c r="BI2421" s="31">
        <f t="shared" si="8102"/>
        <v>34526.199999999997</v>
      </c>
      <c r="BJ2421" s="31">
        <f t="shared" si="8103"/>
        <v>34526.199999999997</v>
      </c>
      <c r="BK2421" s="31">
        <f t="shared" si="8190"/>
        <v>-3113.4259999999999</v>
      </c>
      <c r="BL2421" s="31">
        <f t="shared" si="8191"/>
        <v>0</v>
      </c>
      <c r="BM2421" s="31">
        <f t="shared" si="8192"/>
        <v>0</v>
      </c>
      <c r="BN2421" s="31">
        <f t="shared" si="8104"/>
        <v>47595.173999999999</v>
      </c>
      <c r="BO2421" s="31">
        <f t="shared" si="8105"/>
        <v>34526.199999999997</v>
      </c>
      <c r="BP2421" s="31">
        <f t="shared" si="8106"/>
        <v>34526.199999999997</v>
      </c>
      <c r="BQ2421" s="31">
        <f t="shared" si="8193"/>
        <v>0</v>
      </c>
      <c r="BR2421" s="31">
        <f t="shared" si="8194"/>
        <v>0</v>
      </c>
      <c r="BS2421" s="31">
        <f t="shared" si="8107"/>
        <v>47595.173999999999</v>
      </c>
      <c r="BT2421" s="31">
        <f t="shared" si="8108"/>
        <v>34526.199999999997</v>
      </c>
      <c r="BU2421" s="31">
        <f t="shared" si="8109"/>
        <v>34526.199999999997</v>
      </c>
      <c r="BV2421" s="31">
        <f t="shared" si="8195"/>
        <v>0</v>
      </c>
      <c r="BW2421" s="31">
        <f t="shared" si="8196"/>
        <v>0</v>
      </c>
      <c r="BX2421" s="31">
        <f t="shared" si="8110"/>
        <v>47595.173999999999</v>
      </c>
      <c r="BY2421" s="31">
        <f t="shared" si="8111"/>
        <v>34526.199999999997</v>
      </c>
      <c r="BZ2421" s="31">
        <f t="shared" si="8112"/>
        <v>34526.199999999997</v>
      </c>
      <c r="CA2421" s="31">
        <f t="shared" si="8197"/>
        <v>0</v>
      </c>
      <c r="CB2421" s="31">
        <f t="shared" si="8198"/>
        <v>0</v>
      </c>
      <c r="CC2421" s="31">
        <f t="shared" si="8199"/>
        <v>0</v>
      </c>
      <c r="CD2421" s="31">
        <f t="shared" si="8201"/>
        <v>47595.173999999999</v>
      </c>
      <c r="CE2421" s="31">
        <f t="shared" si="8202"/>
        <v>34526.199999999997</v>
      </c>
      <c r="CF2421" s="31">
        <f t="shared" si="8203"/>
        <v>34526.199999999997</v>
      </c>
      <c r="CG2421" s="31">
        <f t="shared" si="8200"/>
        <v>0</v>
      </c>
      <c r="CH2421" s="24"/>
      <c r="CI2421" s="40"/>
      <c r="CL2421" s="1" t="s">
        <v>1346</v>
      </c>
      <c r="CO2421" s="1" t="s">
        <v>31</v>
      </c>
    </row>
    <row r="2422" ht="29.850000000000001">
      <c r="A2422" s="16" t="s">
        <v>1379</v>
      </c>
      <c r="B2422" s="17">
        <v>200</v>
      </c>
      <c r="C2422" s="16"/>
      <c r="D2422" s="16"/>
      <c r="E2422" s="39" t="s">
        <v>40</v>
      </c>
      <c r="F2422" s="31">
        <f t="shared" si="8204"/>
        <v>50182.699999999997</v>
      </c>
      <c r="G2422" s="31">
        <f t="shared" si="8205"/>
        <v>34526.199999999997</v>
      </c>
      <c r="H2422" s="31">
        <f t="shared" si="8206"/>
        <v>34526.199999999997</v>
      </c>
      <c r="I2422" s="31">
        <f t="shared" si="8163"/>
        <v>0</v>
      </c>
      <c r="J2422" s="31">
        <f t="shared" si="8164"/>
        <v>0</v>
      </c>
      <c r="K2422" s="31">
        <f t="shared" si="8165"/>
        <v>0</v>
      </c>
      <c r="L2422" s="31">
        <f t="shared" si="8077"/>
        <v>50182.699999999997</v>
      </c>
      <c r="M2422" s="31">
        <f t="shared" si="8078"/>
        <v>34526.199999999997</v>
      </c>
      <c r="N2422" s="31">
        <f t="shared" si="8079"/>
        <v>34526.199999999997</v>
      </c>
      <c r="O2422" s="31">
        <f t="shared" si="8166"/>
        <v>0</v>
      </c>
      <c r="P2422" s="31">
        <f t="shared" si="8167"/>
        <v>0</v>
      </c>
      <c r="Q2422" s="31">
        <f t="shared" si="8168"/>
        <v>0</v>
      </c>
      <c r="R2422" s="31">
        <f t="shared" si="8080"/>
        <v>50182.699999999997</v>
      </c>
      <c r="S2422" s="31">
        <f t="shared" si="8081"/>
        <v>34526.199999999997</v>
      </c>
      <c r="T2422" s="31">
        <f t="shared" si="8082"/>
        <v>34526.199999999997</v>
      </c>
      <c r="U2422" s="31">
        <f t="shared" si="8169"/>
        <v>0</v>
      </c>
      <c r="V2422" s="31">
        <f t="shared" si="8170"/>
        <v>0</v>
      </c>
      <c r="W2422" s="31">
        <f t="shared" si="8171"/>
        <v>0</v>
      </c>
      <c r="X2422" s="31">
        <f t="shared" si="8083"/>
        <v>50182.699999999997</v>
      </c>
      <c r="Y2422" s="31">
        <f t="shared" si="8084"/>
        <v>34526.199999999997</v>
      </c>
      <c r="Z2422" s="31">
        <f t="shared" si="8085"/>
        <v>34526.199999999997</v>
      </c>
      <c r="AA2422" s="31">
        <f t="shared" si="8172"/>
        <v>0</v>
      </c>
      <c r="AB2422" s="31">
        <f t="shared" si="8173"/>
        <v>0</v>
      </c>
      <c r="AC2422" s="31">
        <f t="shared" si="8174"/>
        <v>0</v>
      </c>
      <c r="AD2422" s="31">
        <f t="shared" si="8086"/>
        <v>50182.699999999997</v>
      </c>
      <c r="AE2422" s="31">
        <f t="shared" si="8087"/>
        <v>34526.199999999997</v>
      </c>
      <c r="AF2422" s="31">
        <f t="shared" si="8088"/>
        <v>34526.199999999997</v>
      </c>
      <c r="AG2422" s="31">
        <f t="shared" si="8175"/>
        <v>0</v>
      </c>
      <c r="AH2422" s="31">
        <f t="shared" si="8176"/>
        <v>0</v>
      </c>
      <c r="AI2422" s="31">
        <f t="shared" si="8177"/>
        <v>0</v>
      </c>
      <c r="AJ2422" s="31">
        <f t="shared" si="8089"/>
        <v>50182.699999999997</v>
      </c>
      <c r="AK2422" s="31">
        <f t="shared" si="8090"/>
        <v>34526.199999999997</v>
      </c>
      <c r="AL2422" s="31">
        <f t="shared" si="8091"/>
        <v>34526.199999999997</v>
      </c>
      <c r="AM2422" s="31">
        <f t="shared" si="8178"/>
        <v>2319.5</v>
      </c>
      <c r="AN2422" s="31">
        <f t="shared" si="8179"/>
        <v>0</v>
      </c>
      <c r="AO2422" s="31">
        <f t="shared" si="8180"/>
        <v>0</v>
      </c>
      <c r="AP2422" s="31">
        <f t="shared" si="8092"/>
        <v>52502.199999999997</v>
      </c>
      <c r="AQ2422" s="31">
        <f t="shared" si="8093"/>
        <v>34526.199999999997</v>
      </c>
      <c r="AR2422" s="31">
        <f t="shared" si="8094"/>
        <v>34526.199999999997</v>
      </c>
      <c r="AS2422" s="31">
        <f t="shared" si="8181"/>
        <v>0</v>
      </c>
      <c r="AT2422" s="31">
        <f t="shared" si="8182"/>
        <v>0</v>
      </c>
      <c r="AU2422" s="31">
        <f t="shared" si="8183"/>
        <v>0</v>
      </c>
      <c r="AV2422" s="31">
        <f t="shared" si="8095"/>
        <v>52502.199999999997</v>
      </c>
      <c r="AW2422" s="31">
        <f t="shared" si="8096"/>
        <v>34526.199999999997</v>
      </c>
      <c r="AX2422" s="31">
        <f t="shared" si="8097"/>
        <v>34526.199999999997</v>
      </c>
      <c r="AY2422" s="31">
        <f t="shared" si="8184"/>
        <v>-1793.5999999999999</v>
      </c>
      <c r="AZ2422" s="31">
        <f t="shared" si="8185"/>
        <v>0</v>
      </c>
      <c r="BA2422" s="31">
        <f t="shared" si="8186"/>
        <v>0</v>
      </c>
      <c r="BB2422" s="31">
        <f t="shared" si="8098"/>
        <v>50708.599999999999</v>
      </c>
      <c r="BC2422" s="31">
        <f t="shared" si="8099"/>
        <v>34526.199999999997</v>
      </c>
      <c r="BD2422" s="31">
        <f t="shared" si="8100"/>
        <v>34526.199999999997</v>
      </c>
      <c r="BE2422" s="31">
        <f t="shared" si="8187"/>
        <v>0</v>
      </c>
      <c r="BF2422" s="31">
        <f t="shared" si="8188"/>
        <v>0</v>
      </c>
      <c r="BG2422" s="31">
        <f t="shared" si="8189"/>
        <v>0</v>
      </c>
      <c r="BH2422" s="31">
        <f t="shared" si="8101"/>
        <v>50708.599999999999</v>
      </c>
      <c r="BI2422" s="31">
        <f t="shared" si="8102"/>
        <v>34526.199999999997</v>
      </c>
      <c r="BJ2422" s="31">
        <f t="shared" si="8103"/>
        <v>34526.199999999997</v>
      </c>
      <c r="BK2422" s="31">
        <f t="shared" si="8190"/>
        <v>-3113.4259999999999</v>
      </c>
      <c r="BL2422" s="31">
        <f t="shared" si="8191"/>
        <v>0</v>
      </c>
      <c r="BM2422" s="31">
        <f t="shared" si="8192"/>
        <v>0</v>
      </c>
      <c r="BN2422" s="31">
        <f t="shared" si="8104"/>
        <v>47595.173999999999</v>
      </c>
      <c r="BO2422" s="31">
        <f t="shared" si="8105"/>
        <v>34526.199999999997</v>
      </c>
      <c r="BP2422" s="31">
        <f t="shared" si="8106"/>
        <v>34526.199999999997</v>
      </c>
      <c r="BQ2422" s="31">
        <f t="shared" si="8193"/>
        <v>0</v>
      </c>
      <c r="BR2422" s="31">
        <f t="shared" si="8194"/>
        <v>0</v>
      </c>
      <c r="BS2422" s="31">
        <f t="shared" si="8107"/>
        <v>47595.173999999999</v>
      </c>
      <c r="BT2422" s="31">
        <f t="shared" si="8108"/>
        <v>34526.199999999997</v>
      </c>
      <c r="BU2422" s="31">
        <f t="shared" si="8109"/>
        <v>34526.199999999997</v>
      </c>
      <c r="BV2422" s="31">
        <f t="shared" si="8195"/>
        <v>0</v>
      </c>
      <c r="BW2422" s="31">
        <f t="shared" si="8196"/>
        <v>0</v>
      </c>
      <c r="BX2422" s="31">
        <f t="shared" si="8110"/>
        <v>47595.173999999999</v>
      </c>
      <c r="BY2422" s="31">
        <f t="shared" si="8111"/>
        <v>34526.199999999997</v>
      </c>
      <c r="BZ2422" s="31">
        <f t="shared" si="8112"/>
        <v>34526.199999999997</v>
      </c>
      <c r="CA2422" s="31">
        <f t="shared" si="8197"/>
        <v>0</v>
      </c>
      <c r="CB2422" s="31">
        <f t="shared" si="8198"/>
        <v>0</v>
      </c>
      <c r="CC2422" s="31">
        <f t="shared" si="8199"/>
        <v>0</v>
      </c>
      <c r="CD2422" s="31">
        <f t="shared" si="8201"/>
        <v>47595.173999999999</v>
      </c>
      <c r="CE2422" s="31">
        <f t="shared" si="8202"/>
        <v>34526.199999999997</v>
      </c>
      <c r="CF2422" s="31">
        <f t="shared" si="8203"/>
        <v>34526.199999999997</v>
      </c>
      <c r="CG2422" s="31">
        <f t="shared" si="8200"/>
        <v>0</v>
      </c>
      <c r="CH2422" s="24"/>
      <c r="CI2422" s="40"/>
      <c r="CM2422" s="1" t="s">
        <v>29</v>
      </c>
    </row>
    <row r="2423" ht="43.75">
      <c r="A2423" s="16" t="s">
        <v>1379</v>
      </c>
      <c r="B2423" s="17">
        <v>240</v>
      </c>
      <c r="C2423" s="16"/>
      <c r="D2423" s="16"/>
      <c r="E2423" s="39" t="s">
        <v>41</v>
      </c>
      <c r="F2423" s="31">
        <f t="shared" si="8204"/>
        <v>50182.699999999997</v>
      </c>
      <c r="G2423" s="31">
        <f t="shared" si="8205"/>
        <v>34526.199999999997</v>
      </c>
      <c r="H2423" s="31">
        <f t="shared" si="8206"/>
        <v>34526.199999999997</v>
      </c>
      <c r="I2423" s="31">
        <f t="shared" si="8163"/>
        <v>0</v>
      </c>
      <c r="J2423" s="31">
        <f t="shared" si="8164"/>
        <v>0</v>
      </c>
      <c r="K2423" s="31">
        <f t="shared" si="8165"/>
        <v>0</v>
      </c>
      <c r="L2423" s="31">
        <f t="shared" si="8077"/>
        <v>50182.699999999997</v>
      </c>
      <c r="M2423" s="31">
        <f t="shared" si="8078"/>
        <v>34526.199999999997</v>
      </c>
      <c r="N2423" s="31">
        <f t="shared" si="8079"/>
        <v>34526.199999999997</v>
      </c>
      <c r="O2423" s="31">
        <f t="shared" si="8166"/>
        <v>0</v>
      </c>
      <c r="P2423" s="31">
        <f t="shared" si="8167"/>
        <v>0</v>
      </c>
      <c r="Q2423" s="31">
        <f t="shared" si="8168"/>
        <v>0</v>
      </c>
      <c r="R2423" s="31">
        <f t="shared" si="8080"/>
        <v>50182.699999999997</v>
      </c>
      <c r="S2423" s="31">
        <f t="shared" si="8081"/>
        <v>34526.199999999997</v>
      </c>
      <c r="T2423" s="31">
        <f t="shared" si="8082"/>
        <v>34526.199999999997</v>
      </c>
      <c r="U2423" s="31">
        <f t="shared" si="8169"/>
        <v>0</v>
      </c>
      <c r="V2423" s="31">
        <f t="shared" si="8170"/>
        <v>0</v>
      </c>
      <c r="W2423" s="31">
        <f t="shared" si="8171"/>
        <v>0</v>
      </c>
      <c r="X2423" s="31">
        <f t="shared" si="8083"/>
        <v>50182.699999999997</v>
      </c>
      <c r="Y2423" s="31">
        <f t="shared" si="8084"/>
        <v>34526.199999999997</v>
      </c>
      <c r="Z2423" s="31">
        <f t="shared" si="8085"/>
        <v>34526.199999999997</v>
      </c>
      <c r="AA2423" s="31">
        <f t="shared" si="8172"/>
        <v>0</v>
      </c>
      <c r="AB2423" s="31">
        <f t="shared" si="8173"/>
        <v>0</v>
      </c>
      <c r="AC2423" s="31">
        <f t="shared" si="8174"/>
        <v>0</v>
      </c>
      <c r="AD2423" s="31">
        <f t="shared" si="8086"/>
        <v>50182.699999999997</v>
      </c>
      <c r="AE2423" s="31">
        <f t="shared" si="8087"/>
        <v>34526.199999999997</v>
      </c>
      <c r="AF2423" s="31">
        <f t="shared" si="8088"/>
        <v>34526.199999999997</v>
      </c>
      <c r="AG2423" s="31">
        <f t="shared" si="8175"/>
        <v>0</v>
      </c>
      <c r="AH2423" s="31">
        <f t="shared" si="8176"/>
        <v>0</v>
      </c>
      <c r="AI2423" s="31">
        <f t="shared" si="8177"/>
        <v>0</v>
      </c>
      <c r="AJ2423" s="31">
        <f t="shared" si="8089"/>
        <v>50182.699999999997</v>
      </c>
      <c r="AK2423" s="31">
        <f t="shared" si="8090"/>
        <v>34526.199999999997</v>
      </c>
      <c r="AL2423" s="31">
        <f t="shared" si="8091"/>
        <v>34526.199999999997</v>
      </c>
      <c r="AM2423" s="31">
        <f t="shared" si="8178"/>
        <v>2319.5</v>
      </c>
      <c r="AN2423" s="31">
        <f t="shared" si="8179"/>
        <v>0</v>
      </c>
      <c r="AO2423" s="31">
        <f t="shared" si="8180"/>
        <v>0</v>
      </c>
      <c r="AP2423" s="31">
        <f t="shared" si="8092"/>
        <v>52502.199999999997</v>
      </c>
      <c r="AQ2423" s="31">
        <f t="shared" si="8093"/>
        <v>34526.199999999997</v>
      </c>
      <c r="AR2423" s="31">
        <f t="shared" si="8094"/>
        <v>34526.199999999997</v>
      </c>
      <c r="AS2423" s="31">
        <f t="shared" si="8181"/>
        <v>0</v>
      </c>
      <c r="AT2423" s="31">
        <f t="shared" si="8182"/>
        <v>0</v>
      </c>
      <c r="AU2423" s="31">
        <f t="shared" si="8183"/>
        <v>0</v>
      </c>
      <c r="AV2423" s="31">
        <f t="shared" si="8095"/>
        <v>52502.199999999997</v>
      </c>
      <c r="AW2423" s="31">
        <f t="shared" si="8096"/>
        <v>34526.199999999997</v>
      </c>
      <c r="AX2423" s="31">
        <f t="shared" si="8097"/>
        <v>34526.199999999997</v>
      </c>
      <c r="AY2423" s="31">
        <f t="shared" si="8184"/>
        <v>-1793.5999999999999</v>
      </c>
      <c r="AZ2423" s="31">
        <f t="shared" si="8185"/>
        <v>0</v>
      </c>
      <c r="BA2423" s="31">
        <f t="shared" si="8186"/>
        <v>0</v>
      </c>
      <c r="BB2423" s="31">
        <f t="shared" si="8098"/>
        <v>50708.599999999999</v>
      </c>
      <c r="BC2423" s="31">
        <f t="shared" si="8099"/>
        <v>34526.199999999997</v>
      </c>
      <c r="BD2423" s="31">
        <f t="shared" si="8100"/>
        <v>34526.199999999997</v>
      </c>
      <c r="BE2423" s="31">
        <f t="shared" si="8187"/>
        <v>0</v>
      </c>
      <c r="BF2423" s="31">
        <f t="shared" si="8188"/>
        <v>0</v>
      </c>
      <c r="BG2423" s="31">
        <f t="shared" si="8189"/>
        <v>0</v>
      </c>
      <c r="BH2423" s="31">
        <f t="shared" si="8101"/>
        <v>50708.599999999999</v>
      </c>
      <c r="BI2423" s="31">
        <f t="shared" si="8102"/>
        <v>34526.199999999997</v>
      </c>
      <c r="BJ2423" s="31">
        <f t="shared" si="8103"/>
        <v>34526.199999999997</v>
      </c>
      <c r="BK2423" s="31">
        <f t="shared" si="8190"/>
        <v>-3113.4259999999999</v>
      </c>
      <c r="BL2423" s="31">
        <f t="shared" si="8191"/>
        <v>0</v>
      </c>
      <c r="BM2423" s="31">
        <f t="shared" si="8192"/>
        <v>0</v>
      </c>
      <c r="BN2423" s="31">
        <f t="shared" si="8104"/>
        <v>47595.173999999999</v>
      </c>
      <c r="BO2423" s="31">
        <f t="shared" si="8105"/>
        <v>34526.199999999997</v>
      </c>
      <c r="BP2423" s="31">
        <f t="shared" si="8106"/>
        <v>34526.199999999997</v>
      </c>
      <c r="BQ2423" s="31">
        <f t="shared" si="8193"/>
        <v>0</v>
      </c>
      <c r="BR2423" s="31">
        <f t="shared" si="8194"/>
        <v>0</v>
      </c>
      <c r="BS2423" s="31">
        <f t="shared" si="8107"/>
        <v>47595.173999999999</v>
      </c>
      <c r="BT2423" s="31">
        <f t="shared" si="8108"/>
        <v>34526.199999999997</v>
      </c>
      <c r="BU2423" s="31">
        <f t="shared" si="8109"/>
        <v>34526.199999999997</v>
      </c>
      <c r="BV2423" s="31">
        <f t="shared" si="8195"/>
        <v>0</v>
      </c>
      <c r="BW2423" s="31">
        <f t="shared" si="8196"/>
        <v>0</v>
      </c>
      <c r="BX2423" s="31">
        <f t="shared" si="8110"/>
        <v>47595.173999999999</v>
      </c>
      <c r="BY2423" s="31">
        <f t="shared" si="8111"/>
        <v>34526.199999999997</v>
      </c>
      <c r="BZ2423" s="31">
        <f t="shared" si="8112"/>
        <v>34526.199999999997</v>
      </c>
      <c r="CA2423" s="31">
        <f t="shared" si="8197"/>
        <v>0</v>
      </c>
      <c r="CB2423" s="31">
        <f t="shared" si="8198"/>
        <v>0</v>
      </c>
      <c r="CC2423" s="31">
        <f t="shared" si="8199"/>
        <v>0</v>
      </c>
      <c r="CD2423" s="31">
        <f t="shared" si="8201"/>
        <v>47595.173999999999</v>
      </c>
      <c r="CE2423" s="31">
        <f t="shared" si="8202"/>
        <v>34526.199999999997</v>
      </c>
      <c r="CF2423" s="31">
        <f t="shared" si="8203"/>
        <v>34526.199999999997</v>
      </c>
      <c r="CG2423" s="31">
        <f t="shared" si="8200"/>
        <v>0</v>
      </c>
      <c r="CH2423" s="24"/>
      <c r="CI2423" s="40"/>
      <c r="CN2423" s="1" t="s">
        <v>30</v>
      </c>
    </row>
    <row r="2424" ht="15">
      <c r="A2424" s="16" t="s">
        <v>1379</v>
      </c>
      <c r="B2424" s="17">
        <v>240</v>
      </c>
      <c r="C2424" s="16" t="s">
        <v>42</v>
      </c>
      <c r="D2424" s="16" t="s">
        <v>43</v>
      </c>
      <c r="E2424" s="39" t="s">
        <v>44</v>
      </c>
      <c r="F2424" s="31">
        <f>47450.5+2732.2</f>
        <v>50182.699999999997</v>
      </c>
      <c r="G2424" s="31">
        <f>31794+2732.2</f>
        <v>34526.199999999997</v>
      </c>
      <c r="H2424" s="31">
        <f>31794+2732.2</f>
        <v>34526.199999999997</v>
      </c>
      <c r="I2424" s="31"/>
      <c r="J2424" s="31"/>
      <c r="K2424" s="31"/>
      <c r="L2424" s="31">
        <f t="shared" si="8077"/>
        <v>50182.699999999997</v>
      </c>
      <c r="M2424" s="31">
        <f t="shared" si="8078"/>
        <v>34526.199999999997</v>
      </c>
      <c r="N2424" s="31">
        <f t="shared" si="8079"/>
        <v>34526.199999999997</v>
      </c>
      <c r="O2424" s="31"/>
      <c r="P2424" s="31"/>
      <c r="Q2424" s="31"/>
      <c r="R2424" s="31">
        <f t="shared" si="8080"/>
        <v>50182.699999999997</v>
      </c>
      <c r="S2424" s="31">
        <f t="shared" si="8081"/>
        <v>34526.199999999997</v>
      </c>
      <c r="T2424" s="31">
        <f t="shared" si="8082"/>
        <v>34526.199999999997</v>
      </c>
      <c r="U2424" s="31"/>
      <c r="V2424" s="31"/>
      <c r="W2424" s="31"/>
      <c r="X2424" s="31">
        <f t="shared" si="8083"/>
        <v>50182.699999999997</v>
      </c>
      <c r="Y2424" s="31">
        <f t="shared" si="8084"/>
        <v>34526.199999999997</v>
      </c>
      <c r="Z2424" s="31">
        <f t="shared" si="8085"/>
        <v>34526.199999999997</v>
      </c>
      <c r="AA2424" s="31"/>
      <c r="AB2424" s="31"/>
      <c r="AC2424" s="31"/>
      <c r="AD2424" s="31">
        <f t="shared" si="8086"/>
        <v>50182.699999999997</v>
      </c>
      <c r="AE2424" s="31">
        <f t="shared" si="8087"/>
        <v>34526.199999999997</v>
      </c>
      <c r="AF2424" s="31">
        <f t="shared" si="8088"/>
        <v>34526.199999999997</v>
      </c>
      <c r="AG2424" s="31"/>
      <c r="AH2424" s="31"/>
      <c r="AI2424" s="31"/>
      <c r="AJ2424" s="31">
        <f t="shared" si="8089"/>
        <v>50182.699999999997</v>
      </c>
      <c r="AK2424" s="31">
        <f t="shared" si="8090"/>
        <v>34526.199999999997</v>
      </c>
      <c r="AL2424" s="31">
        <f t="shared" si="8091"/>
        <v>34526.199999999997</v>
      </c>
      <c r="AM2424" s="31">
        <v>2319.5</v>
      </c>
      <c r="AN2424" s="31"/>
      <c r="AO2424" s="31"/>
      <c r="AP2424" s="31">
        <f t="shared" si="8092"/>
        <v>52502.199999999997</v>
      </c>
      <c r="AQ2424" s="31">
        <f t="shared" si="8093"/>
        <v>34526.199999999997</v>
      </c>
      <c r="AR2424" s="31">
        <f t="shared" si="8094"/>
        <v>34526.199999999997</v>
      </c>
      <c r="AS2424" s="31"/>
      <c r="AT2424" s="31"/>
      <c r="AU2424" s="31"/>
      <c r="AV2424" s="31">
        <f t="shared" si="8095"/>
        <v>52502.199999999997</v>
      </c>
      <c r="AW2424" s="31">
        <f t="shared" si="8096"/>
        <v>34526.199999999997</v>
      </c>
      <c r="AX2424" s="31">
        <f t="shared" si="8097"/>
        <v>34526.199999999997</v>
      </c>
      <c r="AY2424" s="31">
        <f>-1790.6-3</f>
        <v>-1793.5999999999999</v>
      </c>
      <c r="AZ2424" s="31"/>
      <c r="BA2424" s="31"/>
      <c r="BB2424" s="31">
        <f t="shared" si="8098"/>
        <v>50708.599999999999</v>
      </c>
      <c r="BC2424" s="31">
        <f t="shared" si="8099"/>
        <v>34526.199999999997</v>
      </c>
      <c r="BD2424" s="31">
        <f t="shared" si="8100"/>
        <v>34526.199999999997</v>
      </c>
      <c r="BE2424" s="31"/>
      <c r="BF2424" s="31"/>
      <c r="BG2424" s="31"/>
      <c r="BH2424" s="31">
        <f t="shared" si="8101"/>
        <v>50708.599999999999</v>
      </c>
      <c r="BI2424" s="31">
        <f t="shared" si="8102"/>
        <v>34526.199999999997</v>
      </c>
      <c r="BJ2424" s="31">
        <f t="shared" si="8103"/>
        <v>34526.199999999997</v>
      </c>
      <c r="BK2424" s="31">
        <v>-3113.4259999999999</v>
      </c>
      <c r="BL2424" s="31"/>
      <c r="BM2424" s="31"/>
      <c r="BN2424" s="31">
        <f t="shared" si="8104"/>
        <v>47595.173999999999</v>
      </c>
      <c r="BO2424" s="31">
        <f t="shared" si="8105"/>
        <v>34526.199999999997</v>
      </c>
      <c r="BP2424" s="31">
        <f t="shared" si="8106"/>
        <v>34526.199999999997</v>
      </c>
      <c r="BQ2424" s="31"/>
      <c r="BR2424" s="31"/>
      <c r="BS2424" s="31">
        <f t="shared" si="8107"/>
        <v>47595.173999999999</v>
      </c>
      <c r="BT2424" s="31">
        <f t="shared" si="8108"/>
        <v>34526.199999999997</v>
      </c>
      <c r="BU2424" s="31">
        <f t="shared" si="8109"/>
        <v>34526.199999999997</v>
      </c>
      <c r="BV2424" s="31"/>
      <c r="BW2424" s="31"/>
      <c r="BX2424" s="31">
        <f t="shared" si="8110"/>
        <v>47595.173999999999</v>
      </c>
      <c r="BY2424" s="31">
        <f t="shared" si="8111"/>
        <v>34526.199999999997</v>
      </c>
      <c r="BZ2424" s="31">
        <f t="shared" si="8112"/>
        <v>34526.199999999997</v>
      </c>
      <c r="CA2424" s="31"/>
      <c r="CB2424" s="31"/>
      <c r="CC2424" s="31"/>
      <c r="CD2424" s="31">
        <f t="shared" si="8201"/>
        <v>47595.173999999999</v>
      </c>
      <c r="CE2424" s="31">
        <f t="shared" si="8202"/>
        <v>34526.199999999997</v>
      </c>
      <c r="CF2424" s="31">
        <f t="shared" si="8203"/>
        <v>34526.199999999997</v>
      </c>
      <c r="CG2424" s="31"/>
      <c r="CH2424" s="24"/>
      <c r="CI2424" s="40"/>
    </row>
    <row r="2425" ht="43.75">
      <c r="A2425" s="41" t="s">
        <v>1381</v>
      </c>
      <c r="B2425" s="17"/>
      <c r="C2425" s="16"/>
      <c r="D2425" s="16"/>
      <c r="E2425" s="39" t="s">
        <v>1382</v>
      </c>
      <c r="F2425" s="31">
        <f t="shared" ref="F2425:F2435" si="8207">F2426</f>
        <v>172.5</v>
      </c>
      <c r="G2425" s="31">
        <f t="shared" ref="G2425:G2435" si="8208">G2426</f>
        <v>172.5</v>
      </c>
      <c r="H2425" s="31">
        <f t="shared" ref="H2425:H2435" si="8209">H2426</f>
        <v>172.5</v>
      </c>
      <c r="I2425" s="31">
        <f t="shared" si="8163"/>
        <v>0</v>
      </c>
      <c r="J2425" s="31">
        <f t="shared" si="8164"/>
        <v>0</v>
      </c>
      <c r="K2425" s="31">
        <f t="shared" si="8165"/>
        <v>0</v>
      </c>
      <c r="L2425" s="31">
        <f t="shared" si="8077"/>
        <v>172.5</v>
      </c>
      <c r="M2425" s="31">
        <f t="shared" si="8078"/>
        <v>172.5</v>
      </c>
      <c r="N2425" s="31">
        <f t="shared" si="8079"/>
        <v>172.5</v>
      </c>
      <c r="O2425" s="31">
        <f t="shared" si="8166"/>
        <v>0</v>
      </c>
      <c r="P2425" s="31">
        <f t="shared" si="8167"/>
        <v>0</v>
      </c>
      <c r="Q2425" s="31">
        <f t="shared" si="8168"/>
        <v>0</v>
      </c>
      <c r="R2425" s="31">
        <f t="shared" si="8080"/>
        <v>172.5</v>
      </c>
      <c r="S2425" s="31">
        <f t="shared" si="8081"/>
        <v>172.5</v>
      </c>
      <c r="T2425" s="31">
        <f t="shared" si="8082"/>
        <v>172.5</v>
      </c>
      <c r="U2425" s="31">
        <f t="shared" si="8169"/>
        <v>0</v>
      </c>
      <c r="V2425" s="31">
        <f t="shared" si="8170"/>
        <v>0</v>
      </c>
      <c r="W2425" s="31">
        <f t="shared" si="8171"/>
        <v>0</v>
      </c>
      <c r="X2425" s="31">
        <f t="shared" si="8083"/>
        <v>172.5</v>
      </c>
      <c r="Y2425" s="31">
        <f t="shared" si="8084"/>
        <v>172.5</v>
      </c>
      <c r="Z2425" s="31">
        <f t="shared" si="8085"/>
        <v>172.5</v>
      </c>
      <c r="AA2425" s="31">
        <f t="shared" si="8172"/>
        <v>0</v>
      </c>
      <c r="AB2425" s="31">
        <f t="shared" si="8173"/>
        <v>0</v>
      </c>
      <c r="AC2425" s="31">
        <f t="shared" si="8174"/>
        <v>0</v>
      </c>
      <c r="AD2425" s="31">
        <f t="shared" si="8086"/>
        <v>172.5</v>
      </c>
      <c r="AE2425" s="31">
        <f t="shared" si="8087"/>
        <v>172.5</v>
      </c>
      <c r="AF2425" s="31">
        <f t="shared" si="8088"/>
        <v>172.5</v>
      </c>
      <c r="AG2425" s="31">
        <f t="shared" si="8175"/>
        <v>0</v>
      </c>
      <c r="AH2425" s="31">
        <f t="shared" si="8176"/>
        <v>0</v>
      </c>
      <c r="AI2425" s="31">
        <f t="shared" si="8177"/>
        <v>0</v>
      </c>
      <c r="AJ2425" s="31">
        <f t="shared" si="8089"/>
        <v>172.5</v>
      </c>
      <c r="AK2425" s="31">
        <f t="shared" si="8090"/>
        <v>172.5</v>
      </c>
      <c r="AL2425" s="31">
        <f t="shared" si="8091"/>
        <v>172.5</v>
      </c>
      <c r="AM2425" s="31">
        <f t="shared" si="8178"/>
        <v>0</v>
      </c>
      <c r="AN2425" s="31">
        <f t="shared" si="8179"/>
        <v>0</v>
      </c>
      <c r="AO2425" s="31">
        <f t="shared" si="8180"/>
        <v>0</v>
      </c>
      <c r="AP2425" s="31">
        <f t="shared" si="8092"/>
        <v>172.5</v>
      </c>
      <c r="AQ2425" s="31">
        <f t="shared" si="8093"/>
        <v>172.5</v>
      </c>
      <c r="AR2425" s="31">
        <f t="shared" si="8094"/>
        <v>172.5</v>
      </c>
      <c r="AS2425" s="31">
        <f t="shared" si="8181"/>
        <v>0</v>
      </c>
      <c r="AT2425" s="31">
        <f t="shared" si="8182"/>
        <v>0</v>
      </c>
      <c r="AU2425" s="31">
        <f t="shared" si="8183"/>
        <v>0</v>
      </c>
      <c r="AV2425" s="31">
        <f t="shared" si="8095"/>
        <v>172.5</v>
      </c>
      <c r="AW2425" s="31">
        <f t="shared" si="8096"/>
        <v>172.5</v>
      </c>
      <c r="AX2425" s="31">
        <f t="shared" si="8097"/>
        <v>172.5</v>
      </c>
      <c r="AY2425" s="31">
        <f t="shared" ref="AY2425:AY2435" si="8210">AY2426</f>
        <v>0</v>
      </c>
      <c r="AZ2425" s="31">
        <f t="shared" si="8185"/>
        <v>0</v>
      </c>
      <c r="BA2425" s="31">
        <f t="shared" si="8186"/>
        <v>0</v>
      </c>
      <c r="BB2425" s="31">
        <f t="shared" si="8098"/>
        <v>172.5</v>
      </c>
      <c r="BC2425" s="31">
        <f t="shared" si="8099"/>
        <v>172.5</v>
      </c>
      <c r="BD2425" s="31">
        <f t="shared" si="8100"/>
        <v>172.5</v>
      </c>
      <c r="BE2425" s="31">
        <f t="shared" si="8187"/>
        <v>0</v>
      </c>
      <c r="BF2425" s="31">
        <f t="shared" si="8188"/>
        <v>0</v>
      </c>
      <c r="BG2425" s="31">
        <f t="shared" si="8189"/>
        <v>0</v>
      </c>
      <c r="BH2425" s="31">
        <f t="shared" si="8101"/>
        <v>172.5</v>
      </c>
      <c r="BI2425" s="31">
        <f t="shared" si="8102"/>
        <v>172.5</v>
      </c>
      <c r="BJ2425" s="31">
        <f t="shared" si="8103"/>
        <v>172.5</v>
      </c>
      <c r="BK2425" s="31">
        <f t="shared" si="8190"/>
        <v>0</v>
      </c>
      <c r="BL2425" s="31">
        <f t="shared" si="8191"/>
        <v>0</v>
      </c>
      <c r="BM2425" s="31">
        <f t="shared" si="8192"/>
        <v>0</v>
      </c>
      <c r="BN2425" s="31">
        <f t="shared" si="8104"/>
        <v>172.5</v>
      </c>
      <c r="BO2425" s="31">
        <f t="shared" si="8105"/>
        <v>172.5</v>
      </c>
      <c r="BP2425" s="31">
        <f t="shared" si="8106"/>
        <v>172.5</v>
      </c>
      <c r="BQ2425" s="31">
        <f t="shared" si="8193"/>
        <v>0</v>
      </c>
      <c r="BR2425" s="31">
        <f t="shared" si="8194"/>
        <v>0</v>
      </c>
      <c r="BS2425" s="31">
        <f t="shared" si="8107"/>
        <v>172.5</v>
      </c>
      <c r="BT2425" s="31">
        <f t="shared" si="8108"/>
        <v>172.5</v>
      </c>
      <c r="BU2425" s="31">
        <f t="shared" si="8109"/>
        <v>172.5</v>
      </c>
      <c r="BV2425" s="31">
        <f t="shared" si="8195"/>
        <v>0</v>
      </c>
      <c r="BW2425" s="31">
        <f t="shared" si="8196"/>
        <v>0</v>
      </c>
      <c r="BX2425" s="31">
        <f t="shared" si="8110"/>
        <v>172.5</v>
      </c>
      <c r="BY2425" s="31">
        <f t="shared" si="8111"/>
        <v>172.5</v>
      </c>
      <c r="BZ2425" s="31">
        <f t="shared" si="8112"/>
        <v>172.5</v>
      </c>
      <c r="CA2425" s="31">
        <f t="shared" si="8197"/>
        <v>0</v>
      </c>
      <c r="CB2425" s="31">
        <f t="shared" si="8198"/>
        <v>0</v>
      </c>
      <c r="CC2425" s="31">
        <f t="shared" si="8199"/>
        <v>0</v>
      </c>
      <c r="CD2425" s="31">
        <f t="shared" si="8201"/>
        <v>172.5</v>
      </c>
      <c r="CE2425" s="31">
        <f t="shared" si="8202"/>
        <v>172.5</v>
      </c>
      <c r="CF2425" s="31">
        <f t="shared" si="8203"/>
        <v>172.5</v>
      </c>
      <c r="CG2425" s="31">
        <f t="shared" si="8200"/>
        <v>0</v>
      </c>
      <c r="CH2425" s="24"/>
      <c r="CI2425" s="40"/>
      <c r="CL2425" s="1" t="s">
        <v>1346</v>
      </c>
      <c r="CO2425" s="1" t="s">
        <v>31</v>
      </c>
    </row>
    <row r="2426" ht="29.850000000000001">
      <c r="A2426" s="41" t="s">
        <v>1381</v>
      </c>
      <c r="B2426" s="17">
        <v>300</v>
      </c>
      <c r="C2426" s="16"/>
      <c r="D2426" s="16"/>
      <c r="E2426" s="39" t="s">
        <v>194</v>
      </c>
      <c r="F2426" s="31">
        <f t="shared" si="8207"/>
        <v>172.5</v>
      </c>
      <c r="G2426" s="31">
        <f t="shared" si="8208"/>
        <v>172.5</v>
      </c>
      <c r="H2426" s="31">
        <f t="shared" si="8209"/>
        <v>172.5</v>
      </c>
      <c r="I2426" s="31">
        <f t="shared" si="8163"/>
        <v>0</v>
      </c>
      <c r="J2426" s="31">
        <f t="shared" si="8164"/>
        <v>0</v>
      </c>
      <c r="K2426" s="31">
        <f t="shared" si="8165"/>
        <v>0</v>
      </c>
      <c r="L2426" s="31">
        <f t="shared" si="8077"/>
        <v>172.5</v>
      </c>
      <c r="M2426" s="31">
        <f t="shared" si="8078"/>
        <v>172.5</v>
      </c>
      <c r="N2426" s="31">
        <f t="shared" si="8079"/>
        <v>172.5</v>
      </c>
      <c r="O2426" s="31">
        <f t="shared" si="8166"/>
        <v>0</v>
      </c>
      <c r="P2426" s="31">
        <f t="shared" si="8167"/>
        <v>0</v>
      </c>
      <c r="Q2426" s="31">
        <f t="shared" si="8168"/>
        <v>0</v>
      </c>
      <c r="R2426" s="31">
        <f t="shared" si="8080"/>
        <v>172.5</v>
      </c>
      <c r="S2426" s="31">
        <f t="shared" si="8081"/>
        <v>172.5</v>
      </c>
      <c r="T2426" s="31">
        <f t="shared" si="8082"/>
        <v>172.5</v>
      </c>
      <c r="U2426" s="31">
        <f t="shared" si="8169"/>
        <v>0</v>
      </c>
      <c r="V2426" s="31">
        <f t="shared" si="8170"/>
        <v>0</v>
      </c>
      <c r="W2426" s="31">
        <f t="shared" si="8171"/>
        <v>0</v>
      </c>
      <c r="X2426" s="31">
        <f t="shared" si="8083"/>
        <v>172.5</v>
      </c>
      <c r="Y2426" s="31">
        <f t="shared" si="8084"/>
        <v>172.5</v>
      </c>
      <c r="Z2426" s="31">
        <f t="shared" si="8085"/>
        <v>172.5</v>
      </c>
      <c r="AA2426" s="31">
        <f t="shared" si="8172"/>
        <v>0</v>
      </c>
      <c r="AB2426" s="31">
        <f t="shared" si="8173"/>
        <v>0</v>
      </c>
      <c r="AC2426" s="31">
        <f t="shared" si="8174"/>
        <v>0</v>
      </c>
      <c r="AD2426" s="31">
        <f t="shared" si="8086"/>
        <v>172.5</v>
      </c>
      <c r="AE2426" s="31">
        <f t="shared" si="8087"/>
        <v>172.5</v>
      </c>
      <c r="AF2426" s="31">
        <f t="shared" si="8088"/>
        <v>172.5</v>
      </c>
      <c r="AG2426" s="31">
        <f t="shared" si="8175"/>
        <v>0</v>
      </c>
      <c r="AH2426" s="31">
        <f t="shared" si="8176"/>
        <v>0</v>
      </c>
      <c r="AI2426" s="31">
        <f t="shared" si="8177"/>
        <v>0</v>
      </c>
      <c r="AJ2426" s="31">
        <f t="shared" si="8089"/>
        <v>172.5</v>
      </c>
      <c r="AK2426" s="31">
        <f t="shared" si="8090"/>
        <v>172.5</v>
      </c>
      <c r="AL2426" s="31">
        <f t="shared" si="8091"/>
        <v>172.5</v>
      </c>
      <c r="AM2426" s="31">
        <f t="shared" si="8178"/>
        <v>0</v>
      </c>
      <c r="AN2426" s="31">
        <f t="shared" si="8179"/>
        <v>0</v>
      </c>
      <c r="AO2426" s="31">
        <f t="shared" si="8180"/>
        <v>0</v>
      </c>
      <c r="AP2426" s="31">
        <f t="shared" si="8092"/>
        <v>172.5</v>
      </c>
      <c r="AQ2426" s="31">
        <f t="shared" si="8093"/>
        <v>172.5</v>
      </c>
      <c r="AR2426" s="31">
        <f t="shared" si="8094"/>
        <v>172.5</v>
      </c>
      <c r="AS2426" s="31">
        <f t="shared" si="8181"/>
        <v>0</v>
      </c>
      <c r="AT2426" s="31">
        <f t="shared" si="8182"/>
        <v>0</v>
      </c>
      <c r="AU2426" s="31">
        <f t="shared" si="8183"/>
        <v>0</v>
      </c>
      <c r="AV2426" s="31">
        <f t="shared" si="8095"/>
        <v>172.5</v>
      </c>
      <c r="AW2426" s="31">
        <f t="shared" si="8096"/>
        <v>172.5</v>
      </c>
      <c r="AX2426" s="31">
        <f t="shared" si="8097"/>
        <v>172.5</v>
      </c>
      <c r="AY2426" s="31">
        <f t="shared" si="8210"/>
        <v>0</v>
      </c>
      <c r="AZ2426" s="31">
        <f t="shared" si="8185"/>
        <v>0</v>
      </c>
      <c r="BA2426" s="31">
        <f t="shared" si="8186"/>
        <v>0</v>
      </c>
      <c r="BB2426" s="31">
        <f t="shared" si="8098"/>
        <v>172.5</v>
      </c>
      <c r="BC2426" s="31">
        <f t="shared" si="8099"/>
        <v>172.5</v>
      </c>
      <c r="BD2426" s="31">
        <f t="shared" si="8100"/>
        <v>172.5</v>
      </c>
      <c r="BE2426" s="31">
        <f t="shared" si="8187"/>
        <v>0</v>
      </c>
      <c r="BF2426" s="31">
        <f t="shared" si="8188"/>
        <v>0</v>
      </c>
      <c r="BG2426" s="31">
        <f t="shared" si="8189"/>
        <v>0</v>
      </c>
      <c r="BH2426" s="31">
        <f t="shared" si="8101"/>
        <v>172.5</v>
      </c>
      <c r="BI2426" s="31">
        <f t="shared" si="8102"/>
        <v>172.5</v>
      </c>
      <c r="BJ2426" s="31">
        <f t="shared" si="8103"/>
        <v>172.5</v>
      </c>
      <c r="BK2426" s="31">
        <f t="shared" si="8190"/>
        <v>0</v>
      </c>
      <c r="BL2426" s="31">
        <f t="shared" si="8191"/>
        <v>0</v>
      </c>
      <c r="BM2426" s="31">
        <f t="shared" si="8192"/>
        <v>0</v>
      </c>
      <c r="BN2426" s="31">
        <f t="shared" si="8104"/>
        <v>172.5</v>
      </c>
      <c r="BO2426" s="31">
        <f t="shared" si="8105"/>
        <v>172.5</v>
      </c>
      <c r="BP2426" s="31">
        <f t="shared" si="8106"/>
        <v>172.5</v>
      </c>
      <c r="BQ2426" s="31">
        <f t="shared" si="8193"/>
        <v>0</v>
      </c>
      <c r="BR2426" s="31">
        <f t="shared" si="8194"/>
        <v>0</v>
      </c>
      <c r="BS2426" s="31">
        <f t="shared" si="8107"/>
        <v>172.5</v>
      </c>
      <c r="BT2426" s="31">
        <f t="shared" si="8108"/>
        <v>172.5</v>
      </c>
      <c r="BU2426" s="31">
        <f t="shared" si="8109"/>
        <v>172.5</v>
      </c>
      <c r="BV2426" s="31">
        <f t="shared" si="8195"/>
        <v>0</v>
      </c>
      <c r="BW2426" s="31">
        <f t="shared" si="8196"/>
        <v>0</v>
      </c>
      <c r="BX2426" s="31">
        <f t="shared" si="8110"/>
        <v>172.5</v>
      </c>
      <c r="BY2426" s="31">
        <f t="shared" si="8111"/>
        <v>172.5</v>
      </c>
      <c r="BZ2426" s="31">
        <f t="shared" si="8112"/>
        <v>172.5</v>
      </c>
      <c r="CA2426" s="31">
        <f t="shared" si="8197"/>
        <v>0</v>
      </c>
      <c r="CB2426" s="31">
        <f t="shared" si="8198"/>
        <v>0</v>
      </c>
      <c r="CC2426" s="31">
        <f t="shared" si="8199"/>
        <v>0</v>
      </c>
      <c r="CD2426" s="31">
        <f t="shared" si="8201"/>
        <v>172.5</v>
      </c>
      <c r="CE2426" s="31">
        <f t="shared" si="8202"/>
        <v>172.5</v>
      </c>
      <c r="CF2426" s="31">
        <f t="shared" si="8203"/>
        <v>172.5</v>
      </c>
      <c r="CG2426" s="31">
        <f t="shared" si="8200"/>
        <v>0</v>
      </c>
      <c r="CH2426" s="24"/>
      <c r="CI2426" s="40"/>
      <c r="CM2426" s="1" t="s">
        <v>29</v>
      </c>
    </row>
    <row r="2427" ht="15">
      <c r="A2427" s="41" t="s">
        <v>1381</v>
      </c>
      <c r="B2427" s="17">
        <v>360</v>
      </c>
      <c r="C2427" s="16"/>
      <c r="D2427" s="16"/>
      <c r="E2427" s="39" t="s">
        <v>368</v>
      </c>
      <c r="F2427" s="31">
        <f t="shared" si="8207"/>
        <v>172.5</v>
      </c>
      <c r="G2427" s="31">
        <f t="shared" si="8208"/>
        <v>172.5</v>
      </c>
      <c r="H2427" s="31">
        <f t="shared" si="8209"/>
        <v>172.5</v>
      </c>
      <c r="I2427" s="31">
        <f t="shared" si="8163"/>
        <v>0</v>
      </c>
      <c r="J2427" s="31">
        <f t="shared" si="8164"/>
        <v>0</v>
      </c>
      <c r="K2427" s="31">
        <f t="shared" si="8165"/>
        <v>0</v>
      </c>
      <c r="L2427" s="31">
        <f t="shared" si="8077"/>
        <v>172.5</v>
      </c>
      <c r="M2427" s="31">
        <f t="shared" si="8078"/>
        <v>172.5</v>
      </c>
      <c r="N2427" s="31">
        <f t="shared" si="8079"/>
        <v>172.5</v>
      </c>
      <c r="O2427" s="31">
        <f t="shared" si="8166"/>
        <v>0</v>
      </c>
      <c r="P2427" s="31">
        <f t="shared" si="8167"/>
        <v>0</v>
      </c>
      <c r="Q2427" s="31">
        <f t="shared" si="8168"/>
        <v>0</v>
      </c>
      <c r="R2427" s="31">
        <f t="shared" si="8080"/>
        <v>172.5</v>
      </c>
      <c r="S2427" s="31">
        <f t="shared" si="8081"/>
        <v>172.5</v>
      </c>
      <c r="T2427" s="31">
        <f t="shared" si="8082"/>
        <v>172.5</v>
      </c>
      <c r="U2427" s="31">
        <f t="shared" si="8169"/>
        <v>0</v>
      </c>
      <c r="V2427" s="31">
        <f t="shared" si="8170"/>
        <v>0</v>
      </c>
      <c r="W2427" s="31">
        <f t="shared" si="8171"/>
        <v>0</v>
      </c>
      <c r="X2427" s="31">
        <f t="shared" si="8083"/>
        <v>172.5</v>
      </c>
      <c r="Y2427" s="31">
        <f t="shared" si="8084"/>
        <v>172.5</v>
      </c>
      <c r="Z2427" s="31">
        <f t="shared" si="8085"/>
        <v>172.5</v>
      </c>
      <c r="AA2427" s="31">
        <f t="shared" si="8172"/>
        <v>0</v>
      </c>
      <c r="AB2427" s="31">
        <f t="shared" si="8173"/>
        <v>0</v>
      </c>
      <c r="AC2427" s="31">
        <f t="shared" si="8174"/>
        <v>0</v>
      </c>
      <c r="AD2427" s="31">
        <f t="shared" si="8086"/>
        <v>172.5</v>
      </c>
      <c r="AE2427" s="31">
        <f t="shared" si="8087"/>
        <v>172.5</v>
      </c>
      <c r="AF2427" s="31">
        <f t="shared" si="8088"/>
        <v>172.5</v>
      </c>
      <c r="AG2427" s="31">
        <f t="shared" si="8175"/>
        <v>0</v>
      </c>
      <c r="AH2427" s="31">
        <f t="shared" si="8176"/>
        <v>0</v>
      </c>
      <c r="AI2427" s="31">
        <f t="shared" si="8177"/>
        <v>0</v>
      </c>
      <c r="AJ2427" s="31">
        <f t="shared" si="8089"/>
        <v>172.5</v>
      </c>
      <c r="AK2427" s="31">
        <f t="shared" si="8090"/>
        <v>172.5</v>
      </c>
      <c r="AL2427" s="31">
        <f t="shared" si="8091"/>
        <v>172.5</v>
      </c>
      <c r="AM2427" s="31">
        <f t="shared" si="8178"/>
        <v>0</v>
      </c>
      <c r="AN2427" s="31">
        <f t="shared" si="8179"/>
        <v>0</v>
      </c>
      <c r="AO2427" s="31">
        <f t="shared" si="8180"/>
        <v>0</v>
      </c>
      <c r="AP2427" s="31">
        <f t="shared" si="8092"/>
        <v>172.5</v>
      </c>
      <c r="AQ2427" s="31">
        <f t="shared" si="8093"/>
        <v>172.5</v>
      </c>
      <c r="AR2427" s="31">
        <f t="shared" si="8094"/>
        <v>172.5</v>
      </c>
      <c r="AS2427" s="31">
        <f t="shared" si="8181"/>
        <v>0</v>
      </c>
      <c r="AT2427" s="31">
        <f t="shared" si="8182"/>
        <v>0</v>
      </c>
      <c r="AU2427" s="31">
        <f t="shared" si="8183"/>
        <v>0</v>
      </c>
      <c r="AV2427" s="31">
        <f t="shared" si="8095"/>
        <v>172.5</v>
      </c>
      <c r="AW2427" s="31">
        <f t="shared" si="8096"/>
        <v>172.5</v>
      </c>
      <c r="AX2427" s="31">
        <f t="shared" si="8097"/>
        <v>172.5</v>
      </c>
      <c r="AY2427" s="31">
        <f t="shared" si="8210"/>
        <v>0</v>
      </c>
      <c r="AZ2427" s="31">
        <f t="shared" si="8185"/>
        <v>0</v>
      </c>
      <c r="BA2427" s="31">
        <f t="shared" si="8186"/>
        <v>0</v>
      </c>
      <c r="BB2427" s="31">
        <f t="shared" si="8098"/>
        <v>172.5</v>
      </c>
      <c r="BC2427" s="31">
        <f t="shared" si="8099"/>
        <v>172.5</v>
      </c>
      <c r="BD2427" s="31">
        <f t="shared" si="8100"/>
        <v>172.5</v>
      </c>
      <c r="BE2427" s="31">
        <f t="shared" si="8187"/>
        <v>0</v>
      </c>
      <c r="BF2427" s="31">
        <f t="shared" si="8188"/>
        <v>0</v>
      </c>
      <c r="BG2427" s="31">
        <f t="shared" si="8189"/>
        <v>0</v>
      </c>
      <c r="BH2427" s="31">
        <f t="shared" si="8101"/>
        <v>172.5</v>
      </c>
      <c r="BI2427" s="31">
        <f t="shared" si="8102"/>
        <v>172.5</v>
      </c>
      <c r="BJ2427" s="31">
        <f t="shared" si="8103"/>
        <v>172.5</v>
      </c>
      <c r="BK2427" s="31">
        <f t="shared" si="8190"/>
        <v>0</v>
      </c>
      <c r="BL2427" s="31">
        <f t="shared" si="8191"/>
        <v>0</v>
      </c>
      <c r="BM2427" s="31">
        <f t="shared" si="8192"/>
        <v>0</v>
      </c>
      <c r="BN2427" s="31">
        <f t="shared" si="8104"/>
        <v>172.5</v>
      </c>
      <c r="BO2427" s="31">
        <f t="shared" si="8105"/>
        <v>172.5</v>
      </c>
      <c r="BP2427" s="31">
        <f t="shared" si="8106"/>
        <v>172.5</v>
      </c>
      <c r="BQ2427" s="31">
        <f t="shared" si="8193"/>
        <v>0</v>
      </c>
      <c r="BR2427" s="31">
        <f t="shared" si="8194"/>
        <v>0</v>
      </c>
      <c r="BS2427" s="31">
        <f t="shared" si="8107"/>
        <v>172.5</v>
      </c>
      <c r="BT2427" s="31">
        <f t="shared" si="8108"/>
        <v>172.5</v>
      </c>
      <c r="BU2427" s="31">
        <f t="shared" si="8109"/>
        <v>172.5</v>
      </c>
      <c r="BV2427" s="31">
        <f t="shared" si="8195"/>
        <v>0</v>
      </c>
      <c r="BW2427" s="31">
        <f t="shared" si="8196"/>
        <v>0</v>
      </c>
      <c r="BX2427" s="31">
        <f t="shared" si="8110"/>
        <v>172.5</v>
      </c>
      <c r="BY2427" s="31">
        <f t="shared" si="8111"/>
        <v>172.5</v>
      </c>
      <c r="BZ2427" s="31">
        <f t="shared" si="8112"/>
        <v>172.5</v>
      </c>
      <c r="CA2427" s="31">
        <f t="shared" si="8197"/>
        <v>0</v>
      </c>
      <c r="CB2427" s="31">
        <f t="shared" si="8198"/>
        <v>0</v>
      </c>
      <c r="CC2427" s="31">
        <f t="shared" si="8199"/>
        <v>0</v>
      </c>
      <c r="CD2427" s="31">
        <f t="shared" si="8201"/>
        <v>172.5</v>
      </c>
      <c r="CE2427" s="31">
        <f t="shared" si="8202"/>
        <v>172.5</v>
      </c>
      <c r="CF2427" s="31">
        <f t="shared" si="8203"/>
        <v>172.5</v>
      </c>
      <c r="CG2427" s="31">
        <f t="shared" si="8200"/>
        <v>0</v>
      </c>
      <c r="CH2427" s="24"/>
      <c r="CI2427" s="40"/>
      <c r="CN2427" s="1" t="s">
        <v>30</v>
      </c>
    </row>
    <row r="2428" ht="15">
      <c r="A2428" s="41" t="s">
        <v>1381</v>
      </c>
      <c r="B2428" s="17">
        <v>360</v>
      </c>
      <c r="C2428" s="16" t="s">
        <v>42</v>
      </c>
      <c r="D2428" s="16" t="s">
        <v>43</v>
      </c>
      <c r="E2428" s="39" t="s">
        <v>44</v>
      </c>
      <c r="F2428" s="31">
        <v>172.5</v>
      </c>
      <c r="G2428" s="31">
        <v>172.5</v>
      </c>
      <c r="H2428" s="31">
        <v>172.5</v>
      </c>
      <c r="I2428" s="31"/>
      <c r="J2428" s="31"/>
      <c r="K2428" s="31"/>
      <c r="L2428" s="31">
        <f t="shared" si="8077"/>
        <v>172.5</v>
      </c>
      <c r="M2428" s="31">
        <f t="shared" si="8078"/>
        <v>172.5</v>
      </c>
      <c r="N2428" s="31">
        <f t="shared" si="8079"/>
        <v>172.5</v>
      </c>
      <c r="O2428" s="31"/>
      <c r="P2428" s="31"/>
      <c r="Q2428" s="31"/>
      <c r="R2428" s="31">
        <f t="shared" si="8080"/>
        <v>172.5</v>
      </c>
      <c r="S2428" s="31">
        <f t="shared" si="8081"/>
        <v>172.5</v>
      </c>
      <c r="T2428" s="31">
        <f t="shared" si="8082"/>
        <v>172.5</v>
      </c>
      <c r="U2428" s="31"/>
      <c r="V2428" s="31"/>
      <c r="W2428" s="31"/>
      <c r="X2428" s="31">
        <f t="shared" si="8083"/>
        <v>172.5</v>
      </c>
      <c r="Y2428" s="31">
        <f t="shared" si="8084"/>
        <v>172.5</v>
      </c>
      <c r="Z2428" s="31">
        <f t="shared" si="8085"/>
        <v>172.5</v>
      </c>
      <c r="AA2428" s="31"/>
      <c r="AB2428" s="31"/>
      <c r="AC2428" s="31"/>
      <c r="AD2428" s="31">
        <f t="shared" si="8086"/>
        <v>172.5</v>
      </c>
      <c r="AE2428" s="31">
        <f t="shared" si="8087"/>
        <v>172.5</v>
      </c>
      <c r="AF2428" s="31">
        <f t="shared" si="8088"/>
        <v>172.5</v>
      </c>
      <c r="AG2428" s="31"/>
      <c r="AH2428" s="31"/>
      <c r="AI2428" s="31"/>
      <c r="AJ2428" s="31">
        <f t="shared" si="8089"/>
        <v>172.5</v>
      </c>
      <c r="AK2428" s="31">
        <f t="shared" si="8090"/>
        <v>172.5</v>
      </c>
      <c r="AL2428" s="31">
        <f t="shared" si="8091"/>
        <v>172.5</v>
      </c>
      <c r="AM2428" s="31"/>
      <c r="AN2428" s="31"/>
      <c r="AO2428" s="31"/>
      <c r="AP2428" s="31">
        <f t="shared" si="8092"/>
        <v>172.5</v>
      </c>
      <c r="AQ2428" s="31">
        <f t="shared" si="8093"/>
        <v>172.5</v>
      </c>
      <c r="AR2428" s="31">
        <f t="shared" si="8094"/>
        <v>172.5</v>
      </c>
      <c r="AS2428" s="31"/>
      <c r="AT2428" s="31"/>
      <c r="AU2428" s="31"/>
      <c r="AV2428" s="31">
        <f t="shared" si="8095"/>
        <v>172.5</v>
      </c>
      <c r="AW2428" s="31">
        <f t="shared" si="8096"/>
        <v>172.5</v>
      </c>
      <c r="AX2428" s="31">
        <f t="shared" si="8097"/>
        <v>172.5</v>
      </c>
      <c r="AY2428" s="31"/>
      <c r="AZ2428" s="31"/>
      <c r="BA2428" s="31"/>
      <c r="BB2428" s="31">
        <f t="shared" si="8098"/>
        <v>172.5</v>
      </c>
      <c r="BC2428" s="31">
        <f t="shared" si="8099"/>
        <v>172.5</v>
      </c>
      <c r="BD2428" s="31">
        <f t="shared" si="8100"/>
        <v>172.5</v>
      </c>
      <c r="BE2428" s="31"/>
      <c r="BF2428" s="31"/>
      <c r="BG2428" s="31"/>
      <c r="BH2428" s="31">
        <f t="shared" si="8101"/>
        <v>172.5</v>
      </c>
      <c r="BI2428" s="31">
        <f t="shared" si="8102"/>
        <v>172.5</v>
      </c>
      <c r="BJ2428" s="31">
        <f t="shared" si="8103"/>
        <v>172.5</v>
      </c>
      <c r="BK2428" s="31"/>
      <c r="BL2428" s="31"/>
      <c r="BM2428" s="31"/>
      <c r="BN2428" s="31">
        <f t="shared" si="8104"/>
        <v>172.5</v>
      </c>
      <c r="BO2428" s="31">
        <f t="shared" si="8105"/>
        <v>172.5</v>
      </c>
      <c r="BP2428" s="31">
        <f t="shared" si="8106"/>
        <v>172.5</v>
      </c>
      <c r="BQ2428" s="31"/>
      <c r="BR2428" s="31"/>
      <c r="BS2428" s="31">
        <f t="shared" si="8107"/>
        <v>172.5</v>
      </c>
      <c r="BT2428" s="31">
        <f t="shared" si="8108"/>
        <v>172.5</v>
      </c>
      <c r="BU2428" s="31">
        <f t="shared" si="8109"/>
        <v>172.5</v>
      </c>
      <c r="BV2428" s="31"/>
      <c r="BW2428" s="31"/>
      <c r="BX2428" s="31">
        <f t="shared" si="8110"/>
        <v>172.5</v>
      </c>
      <c r="BY2428" s="31">
        <f t="shared" si="8111"/>
        <v>172.5</v>
      </c>
      <c r="BZ2428" s="31">
        <f t="shared" si="8112"/>
        <v>172.5</v>
      </c>
      <c r="CA2428" s="31"/>
      <c r="CB2428" s="31"/>
      <c r="CC2428" s="31"/>
      <c r="CD2428" s="31">
        <f t="shared" si="8201"/>
        <v>172.5</v>
      </c>
      <c r="CE2428" s="31">
        <f t="shared" si="8202"/>
        <v>172.5</v>
      </c>
      <c r="CF2428" s="31">
        <f t="shared" si="8203"/>
        <v>172.5</v>
      </c>
      <c r="CG2428" s="31"/>
      <c r="CH2428" s="24"/>
      <c r="CI2428" s="40"/>
    </row>
    <row r="2429" ht="43.75">
      <c r="A2429" s="16" t="s">
        <v>1383</v>
      </c>
      <c r="B2429" s="17"/>
      <c r="C2429" s="16"/>
      <c r="D2429" s="16"/>
      <c r="E2429" s="39" t="s">
        <v>1384</v>
      </c>
      <c r="F2429" s="31">
        <f t="shared" si="8207"/>
        <v>46</v>
      </c>
      <c r="G2429" s="31">
        <f t="shared" si="8208"/>
        <v>46</v>
      </c>
      <c r="H2429" s="31">
        <f t="shared" si="8209"/>
        <v>46</v>
      </c>
      <c r="I2429" s="31">
        <f t="shared" si="8163"/>
        <v>0</v>
      </c>
      <c r="J2429" s="31">
        <f t="shared" si="8164"/>
        <v>0</v>
      </c>
      <c r="K2429" s="31">
        <f t="shared" si="8165"/>
        <v>0</v>
      </c>
      <c r="L2429" s="31">
        <f t="shared" si="8077"/>
        <v>46</v>
      </c>
      <c r="M2429" s="31">
        <f t="shared" si="8078"/>
        <v>46</v>
      </c>
      <c r="N2429" s="31">
        <f t="shared" si="8079"/>
        <v>46</v>
      </c>
      <c r="O2429" s="31">
        <f t="shared" si="8166"/>
        <v>0</v>
      </c>
      <c r="P2429" s="31">
        <f t="shared" si="8167"/>
        <v>0</v>
      </c>
      <c r="Q2429" s="31">
        <f t="shared" si="8168"/>
        <v>0</v>
      </c>
      <c r="R2429" s="31">
        <f t="shared" si="8080"/>
        <v>46</v>
      </c>
      <c r="S2429" s="31">
        <f t="shared" si="8081"/>
        <v>46</v>
      </c>
      <c r="T2429" s="31">
        <f t="shared" si="8082"/>
        <v>46</v>
      </c>
      <c r="U2429" s="31">
        <f t="shared" si="8169"/>
        <v>0</v>
      </c>
      <c r="V2429" s="31">
        <f t="shared" si="8170"/>
        <v>0</v>
      </c>
      <c r="W2429" s="31">
        <f t="shared" si="8171"/>
        <v>0</v>
      </c>
      <c r="X2429" s="31">
        <f t="shared" si="8083"/>
        <v>46</v>
      </c>
      <c r="Y2429" s="31">
        <f t="shared" si="8084"/>
        <v>46</v>
      </c>
      <c r="Z2429" s="31">
        <f t="shared" si="8085"/>
        <v>46</v>
      </c>
      <c r="AA2429" s="31">
        <f t="shared" si="8172"/>
        <v>0</v>
      </c>
      <c r="AB2429" s="31">
        <f t="shared" si="8173"/>
        <v>0</v>
      </c>
      <c r="AC2429" s="31">
        <f t="shared" si="8174"/>
        <v>0</v>
      </c>
      <c r="AD2429" s="31">
        <f t="shared" si="8086"/>
        <v>46</v>
      </c>
      <c r="AE2429" s="31">
        <f t="shared" si="8087"/>
        <v>46</v>
      </c>
      <c r="AF2429" s="31">
        <f t="shared" si="8088"/>
        <v>46</v>
      </c>
      <c r="AG2429" s="31">
        <f t="shared" si="8175"/>
        <v>0</v>
      </c>
      <c r="AH2429" s="31">
        <f t="shared" si="8176"/>
        <v>0</v>
      </c>
      <c r="AI2429" s="31">
        <f t="shared" si="8177"/>
        <v>0</v>
      </c>
      <c r="AJ2429" s="31">
        <f t="shared" si="8089"/>
        <v>46</v>
      </c>
      <c r="AK2429" s="31">
        <f t="shared" si="8090"/>
        <v>46</v>
      </c>
      <c r="AL2429" s="31">
        <f t="shared" si="8091"/>
        <v>46</v>
      </c>
      <c r="AM2429" s="31">
        <f t="shared" si="8178"/>
        <v>0</v>
      </c>
      <c r="AN2429" s="31">
        <f t="shared" si="8179"/>
        <v>0</v>
      </c>
      <c r="AO2429" s="31">
        <f t="shared" si="8180"/>
        <v>0</v>
      </c>
      <c r="AP2429" s="31">
        <f t="shared" si="8092"/>
        <v>46</v>
      </c>
      <c r="AQ2429" s="31">
        <f t="shared" si="8093"/>
        <v>46</v>
      </c>
      <c r="AR2429" s="31">
        <f t="shared" si="8094"/>
        <v>46</v>
      </c>
      <c r="AS2429" s="31">
        <f t="shared" si="8181"/>
        <v>0</v>
      </c>
      <c r="AT2429" s="31">
        <f t="shared" si="8182"/>
        <v>0</v>
      </c>
      <c r="AU2429" s="31">
        <f t="shared" si="8183"/>
        <v>0</v>
      </c>
      <c r="AV2429" s="31">
        <f t="shared" si="8095"/>
        <v>46</v>
      </c>
      <c r="AW2429" s="31">
        <f t="shared" si="8096"/>
        <v>46</v>
      </c>
      <c r="AX2429" s="31">
        <f t="shared" si="8097"/>
        <v>46</v>
      </c>
      <c r="AY2429" s="31">
        <f t="shared" si="8210"/>
        <v>0</v>
      </c>
      <c r="AZ2429" s="31">
        <f t="shared" si="8185"/>
        <v>0</v>
      </c>
      <c r="BA2429" s="31">
        <f t="shared" si="8186"/>
        <v>0</v>
      </c>
      <c r="BB2429" s="31">
        <f t="shared" si="8098"/>
        <v>46</v>
      </c>
      <c r="BC2429" s="31">
        <f t="shared" si="8099"/>
        <v>46</v>
      </c>
      <c r="BD2429" s="31">
        <f t="shared" si="8100"/>
        <v>46</v>
      </c>
      <c r="BE2429" s="31">
        <f t="shared" si="8187"/>
        <v>0</v>
      </c>
      <c r="BF2429" s="31">
        <f t="shared" si="8188"/>
        <v>0</v>
      </c>
      <c r="BG2429" s="31">
        <f t="shared" si="8189"/>
        <v>0</v>
      </c>
      <c r="BH2429" s="31">
        <f t="shared" si="8101"/>
        <v>46</v>
      </c>
      <c r="BI2429" s="31">
        <f t="shared" si="8102"/>
        <v>46</v>
      </c>
      <c r="BJ2429" s="31">
        <f t="shared" si="8103"/>
        <v>46</v>
      </c>
      <c r="BK2429" s="31">
        <f t="shared" si="8190"/>
        <v>0</v>
      </c>
      <c r="BL2429" s="31">
        <f t="shared" si="8191"/>
        <v>0</v>
      </c>
      <c r="BM2429" s="31">
        <f t="shared" si="8192"/>
        <v>0</v>
      </c>
      <c r="BN2429" s="31">
        <f t="shared" si="8104"/>
        <v>46</v>
      </c>
      <c r="BO2429" s="31">
        <f t="shared" si="8105"/>
        <v>46</v>
      </c>
      <c r="BP2429" s="31">
        <f t="shared" si="8106"/>
        <v>46</v>
      </c>
      <c r="BQ2429" s="31">
        <f t="shared" si="8193"/>
        <v>0</v>
      </c>
      <c r="BR2429" s="31">
        <f t="shared" si="8194"/>
        <v>0</v>
      </c>
      <c r="BS2429" s="31">
        <f t="shared" si="8107"/>
        <v>46</v>
      </c>
      <c r="BT2429" s="31">
        <f t="shared" si="8108"/>
        <v>46</v>
      </c>
      <c r="BU2429" s="31">
        <f t="shared" si="8109"/>
        <v>46</v>
      </c>
      <c r="BV2429" s="31">
        <f t="shared" si="8195"/>
        <v>0</v>
      </c>
      <c r="BW2429" s="31">
        <f t="shared" si="8196"/>
        <v>0</v>
      </c>
      <c r="BX2429" s="31">
        <f t="shared" si="8110"/>
        <v>46</v>
      </c>
      <c r="BY2429" s="31">
        <f t="shared" si="8111"/>
        <v>46</v>
      </c>
      <c r="BZ2429" s="31">
        <f t="shared" si="8112"/>
        <v>46</v>
      </c>
      <c r="CA2429" s="31">
        <f t="shared" si="8197"/>
        <v>0</v>
      </c>
      <c r="CB2429" s="31">
        <f t="shared" si="8198"/>
        <v>0</v>
      </c>
      <c r="CC2429" s="31">
        <f t="shared" si="8199"/>
        <v>0</v>
      </c>
      <c r="CD2429" s="31">
        <f t="shared" si="8201"/>
        <v>46</v>
      </c>
      <c r="CE2429" s="31">
        <f t="shared" si="8202"/>
        <v>46</v>
      </c>
      <c r="CF2429" s="31">
        <f t="shared" si="8203"/>
        <v>46</v>
      </c>
      <c r="CG2429" s="31">
        <f t="shared" si="8200"/>
        <v>0</v>
      </c>
      <c r="CH2429" s="24"/>
      <c r="CI2429" s="40"/>
      <c r="CL2429" s="1" t="s">
        <v>1346</v>
      </c>
      <c r="CO2429" s="1" t="s">
        <v>31</v>
      </c>
    </row>
    <row r="2430" ht="29.850000000000001">
      <c r="A2430" s="16" t="s">
        <v>1383</v>
      </c>
      <c r="B2430" s="17">
        <v>300</v>
      </c>
      <c r="C2430" s="16"/>
      <c r="D2430" s="16"/>
      <c r="E2430" s="39" t="s">
        <v>194</v>
      </c>
      <c r="F2430" s="31">
        <f t="shared" si="8207"/>
        <v>46</v>
      </c>
      <c r="G2430" s="31">
        <f t="shared" si="8208"/>
        <v>46</v>
      </c>
      <c r="H2430" s="31">
        <f t="shared" si="8209"/>
        <v>46</v>
      </c>
      <c r="I2430" s="31">
        <f t="shared" si="8163"/>
        <v>0</v>
      </c>
      <c r="J2430" s="31">
        <f t="shared" si="8164"/>
        <v>0</v>
      </c>
      <c r="K2430" s="31">
        <f t="shared" si="8165"/>
        <v>0</v>
      </c>
      <c r="L2430" s="31">
        <f t="shared" si="8077"/>
        <v>46</v>
      </c>
      <c r="M2430" s="31">
        <f t="shared" si="8078"/>
        <v>46</v>
      </c>
      <c r="N2430" s="31">
        <f t="shared" si="8079"/>
        <v>46</v>
      </c>
      <c r="O2430" s="31">
        <f t="shared" si="8166"/>
        <v>0</v>
      </c>
      <c r="P2430" s="31">
        <f t="shared" si="8167"/>
        <v>0</v>
      </c>
      <c r="Q2430" s="31">
        <f t="shared" si="8168"/>
        <v>0</v>
      </c>
      <c r="R2430" s="31">
        <f t="shared" si="8080"/>
        <v>46</v>
      </c>
      <c r="S2430" s="31">
        <f t="shared" si="8081"/>
        <v>46</v>
      </c>
      <c r="T2430" s="31">
        <f t="shared" si="8082"/>
        <v>46</v>
      </c>
      <c r="U2430" s="31">
        <f t="shared" si="8169"/>
        <v>0</v>
      </c>
      <c r="V2430" s="31">
        <f t="shared" si="8170"/>
        <v>0</v>
      </c>
      <c r="W2430" s="31">
        <f t="shared" si="8171"/>
        <v>0</v>
      </c>
      <c r="X2430" s="31">
        <f t="shared" si="8083"/>
        <v>46</v>
      </c>
      <c r="Y2430" s="31">
        <f t="shared" si="8084"/>
        <v>46</v>
      </c>
      <c r="Z2430" s="31">
        <f t="shared" si="8085"/>
        <v>46</v>
      </c>
      <c r="AA2430" s="31">
        <f t="shared" si="8172"/>
        <v>0</v>
      </c>
      <c r="AB2430" s="31">
        <f t="shared" si="8173"/>
        <v>0</v>
      </c>
      <c r="AC2430" s="31">
        <f t="shared" si="8174"/>
        <v>0</v>
      </c>
      <c r="AD2430" s="31">
        <f t="shared" si="8086"/>
        <v>46</v>
      </c>
      <c r="AE2430" s="31">
        <f t="shared" si="8087"/>
        <v>46</v>
      </c>
      <c r="AF2430" s="31">
        <f t="shared" si="8088"/>
        <v>46</v>
      </c>
      <c r="AG2430" s="31">
        <f t="shared" si="8175"/>
        <v>0</v>
      </c>
      <c r="AH2430" s="31">
        <f t="shared" si="8176"/>
        <v>0</v>
      </c>
      <c r="AI2430" s="31">
        <f t="shared" si="8177"/>
        <v>0</v>
      </c>
      <c r="AJ2430" s="31">
        <f t="shared" si="8089"/>
        <v>46</v>
      </c>
      <c r="AK2430" s="31">
        <f t="shared" si="8090"/>
        <v>46</v>
      </c>
      <c r="AL2430" s="31">
        <f t="shared" si="8091"/>
        <v>46</v>
      </c>
      <c r="AM2430" s="31">
        <f t="shared" si="8178"/>
        <v>0</v>
      </c>
      <c r="AN2430" s="31">
        <f t="shared" si="8179"/>
        <v>0</v>
      </c>
      <c r="AO2430" s="31">
        <f t="shared" si="8180"/>
        <v>0</v>
      </c>
      <c r="AP2430" s="31">
        <f t="shared" si="8092"/>
        <v>46</v>
      </c>
      <c r="AQ2430" s="31">
        <f t="shared" si="8093"/>
        <v>46</v>
      </c>
      <c r="AR2430" s="31">
        <f t="shared" si="8094"/>
        <v>46</v>
      </c>
      <c r="AS2430" s="31">
        <f t="shared" si="8181"/>
        <v>0</v>
      </c>
      <c r="AT2430" s="31">
        <f t="shared" si="8182"/>
        <v>0</v>
      </c>
      <c r="AU2430" s="31">
        <f t="shared" si="8183"/>
        <v>0</v>
      </c>
      <c r="AV2430" s="31">
        <f t="shared" si="8095"/>
        <v>46</v>
      </c>
      <c r="AW2430" s="31">
        <f t="shared" si="8096"/>
        <v>46</v>
      </c>
      <c r="AX2430" s="31">
        <f t="shared" si="8097"/>
        <v>46</v>
      </c>
      <c r="AY2430" s="31">
        <f t="shared" si="8210"/>
        <v>0</v>
      </c>
      <c r="AZ2430" s="31">
        <f t="shared" si="8185"/>
        <v>0</v>
      </c>
      <c r="BA2430" s="31">
        <f t="shared" si="8186"/>
        <v>0</v>
      </c>
      <c r="BB2430" s="31">
        <f t="shared" si="8098"/>
        <v>46</v>
      </c>
      <c r="BC2430" s="31">
        <f t="shared" si="8099"/>
        <v>46</v>
      </c>
      <c r="BD2430" s="31">
        <f t="shared" si="8100"/>
        <v>46</v>
      </c>
      <c r="BE2430" s="31">
        <f t="shared" si="8187"/>
        <v>0</v>
      </c>
      <c r="BF2430" s="31">
        <f t="shared" si="8188"/>
        <v>0</v>
      </c>
      <c r="BG2430" s="31">
        <f t="shared" si="8189"/>
        <v>0</v>
      </c>
      <c r="BH2430" s="31">
        <f t="shared" si="8101"/>
        <v>46</v>
      </c>
      <c r="BI2430" s="31">
        <f t="shared" si="8102"/>
        <v>46</v>
      </c>
      <c r="BJ2430" s="31">
        <f t="shared" si="8103"/>
        <v>46</v>
      </c>
      <c r="BK2430" s="31">
        <f t="shared" si="8190"/>
        <v>0</v>
      </c>
      <c r="BL2430" s="31">
        <f t="shared" si="8191"/>
        <v>0</v>
      </c>
      <c r="BM2430" s="31">
        <f t="shared" si="8192"/>
        <v>0</v>
      </c>
      <c r="BN2430" s="31">
        <f t="shared" si="8104"/>
        <v>46</v>
      </c>
      <c r="BO2430" s="31">
        <f t="shared" si="8105"/>
        <v>46</v>
      </c>
      <c r="BP2430" s="31">
        <f t="shared" si="8106"/>
        <v>46</v>
      </c>
      <c r="BQ2430" s="31">
        <f t="shared" si="8193"/>
        <v>0</v>
      </c>
      <c r="BR2430" s="31">
        <f t="shared" si="8194"/>
        <v>0</v>
      </c>
      <c r="BS2430" s="31">
        <f t="shared" si="8107"/>
        <v>46</v>
      </c>
      <c r="BT2430" s="31">
        <f t="shared" si="8108"/>
        <v>46</v>
      </c>
      <c r="BU2430" s="31">
        <f t="shared" si="8109"/>
        <v>46</v>
      </c>
      <c r="BV2430" s="31">
        <f t="shared" si="8195"/>
        <v>0</v>
      </c>
      <c r="BW2430" s="31">
        <f t="shared" si="8196"/>
        <v>0</v>
      </c>
      <c r="BX2430" s="31">
        <f t="shared" si="8110"/>
        <v>46</v>
      </c>
      <c r="BY2430" s="31">
        <f t="shared" si="8111"/>
        <v>46</v>
      </c>
      <c r="BZ2430" s="31">
        <f t="shared" si="8112"/>
        <v>46</v>
      </c>
      <c r="CA2430" s="31">
        <f t="shared" si="8197"/>
        <v>0</v>
      </c>
      <c r="CB2430" s="31">
        <f t="shared" si="8198"/>
        <v>0</v>
      </c>
      <c r="CC2430" s="31">
        <f t="shared" si="8199"/>
        <v>0</v>
      </c>
      <c r="CD2430" s="31">
        <f t="shared" si="8201"/>
        <v>46</v>
      </c>
      <c r="CE2430" s="31">
        <f t="shared" si="8202"/>
        <v>46</v>
      </c>
      <c r="CF2430" s="31">
        <f t="shared" si="8203"/>
        <v>46</v>
      </c>
      <c r="CG2430" s="31">
        <f t="shared" si="8200"/>
        <v>0</v>
      </c>
      <c r="CH2430" s="24"/>
      <c r="CI2430" s="40"/>
      <c r="CM2430" s="1" t="s">
        <v>29</v>
      </c>
    </row>
    <row r="2431" ht="15">
      <c r="A2431" s="16" t="s">
        <v>1383</v>
      </c>
      <c r="B2431" s="17">
        <v>360</v>
      </c>
      <c r="C2431" s="16"/>
      <c r="D2431" s="16"/>
      <c r="E2431" s="39" t="s">
        <v>368</v>
      </c>
      <c r="F2431" s="31">
        <f t="shared" si="8207"/>
        <v>46</v>
      </c>
      <c r="G2431" s="31">
        <f t="shared" si="8208"/>
        <v>46</v>
      </c>
      <c r="H2431" s="31">
        <f t="shared" si="8209"/>
        <v>46</v>
      </c>
      <c r="I2431" s="31">
        <f t="shared" si="8163"/>
        <v>0</v>
      </c>
      <c r="J2431" s="31">
        <f t="shared" si="8164"/>
        <v>0</v>
      </c>
      <c r="K2431" s="31">
        <f t="shared" si="8165"/>
        <v>0</v>
      </c>
      <c r="L2431" s="31">
        <f t="shared" si="8077"/>
        <v>46</v>
      </c>
      <c r="M2431" s="31">
        <f t="shared" si="8078"/>
        <v>46</v>
      </c>
      <c r="N2431" s="31">
        <f t="shared" si="8079"/>
        <v>46</v>
      </c>
      <c r="O2431" s="31">
        <f t="shared" si="8166"/>
        <v>0</v>
      </c>
      <c r="P2431" s="31">
        <f t="shared" si="8167"/>
        <v>0</v>
      </c>
      <c r="Q2431" s="31">
        <f t="shared" si="8168"/>
        <v>0</v>
      </c>
      <c r="R2431" s="31">
        <f t="shared" si="8080"/>
        <v>46</v>
      </c>
      <c r="S2431" s="31">
        <f t="shared" si="8081"/>
        <v>46</v>
      </c>
      <c r="T2431" s="31">
        <f t="shared" si="8082"/>
        <v>46</v>
      </c>
      <c r="U2431" s="31">
        <f t="shared" si="8169"/>
        <v>0</v>
      </c>
      <c r="V2431" s="31">
        <f t="shared" si="8170"/>
        <v>0</v>
      </c>
      <c r="W2431" s="31">
        <f t="shared" si="8171"/>
        <v>0</v>
      </c>
      <c r="X2431" s="31">
        <f t="shared" si="8083"/>
        <v>46</v>
      </c>
      <c r="Y2431" s="31">
        <f t="shared" si="8084"/>
        <v>46</v>
      </c>
      <c r="Z2431" s="31">
        <f t="shared" si="8085"/>
        <v>46</v>
      </c>
      <c r="AA2431" s="31">
        <f t="shared" si="8172"/>
        <v>0</v>
      </c>
      <c r="AB2431" s="31">
        <f t="shared" si="8173"/>
        <v>0</v>
      </c>
      <c r="AC2431" s="31">
        <f t="shared" si="8174"/>
        <v>0</v>
      </c>
      <c r="AD2431" s="31">
        <f t="shared" si="8086"/>
        <v>46</v>
      </c>
      <c r="AE2431" s="31">
        <f t="shared" si="8087"/>
        <v>46</v>
      </c>
      <c r="AF2431" s="31">
        <f t="shared" si="8088"/>
        <v>46</v>
      </c>
      <c r="AG2431" s="31">
        <f t="shared" si="8175"/>
        <v>0</v>
      </c>
      <c r="AH2431" s="31">
        <f t="shared" si="8176"/>
        <v>0</v>
      </c>
      <c r="AI2431" s="31">
        <f t="shared" si="8177"/>
        <v>0</v>
      </c>
      <c r="AJ2431" s="31">
        <f t="shared" si="8089"/>
        <v>46</v>
      </c>
      <c r="AK2431" s="31">
        <f t="shared" si="8090"/>
        <v>46</v>
      </c>
      <c r="AL2431" s="31">
        <f t="shared" si="8091"/>
        <v>46</v>
      </c>
      <c r="AM2431" s="31">
        <f t="shared" si="8178"/>
        <v>0</v>
      </c>
      <c r="AN2431" s="31">
        <f t="shared" si="8179"/>
        <v>0</v>
      </c>
      <c r="AO2431" s="31">
        <f t="shared" si="8180"/>
        <v>0</v>
      </c>
      <c r="AP2431" s="31">
        <f t="shared" si="8092"/>
        <v>46</v>
      </c>
      <c r="AQ2431" s="31">
        <f t="shared" si="8093"/>
        <v>46</v>
      </c>
      <c r="AR2431" s="31">
        <f t="shared" si="8094"/>
        <v>46</v>
      </c>
      <c r="AS2431" s="31">
        <f t="shared" si="8181"/>
        <v>0</v>
      </c>
      <c r="AT2431" s="31">
        <f t="shared" si="8182"/>
        <v>0</v>
      </c>
      <c r="AU2431" s="31">
        <f t="shared" si="8183"/>
        <v>0</v>
      </c>
      <c r="AV2431" s="31">
        <f t="shared" si="8095"/>
        <v>46</v>
      </c>
      <c r="AW2431" s="31">
        <f t="shared" si="8096"/>
        <v>46</v>
      </c>
      <c r="AX2431" s="31">
        <f t="shared" si="8097"/>
        <v>46</v>
      </c>
      <c r="AY2431" s="31">
        <f t="shared" si="8210"/>
        <v>0</v>
      </c>
      <c r="AZ2431" s="31">
        <f t="shared" si="8185"/>
        <v>0</v>
      </c>
      <c r="BA2431" s="31">
        <f t="shared" si="8186"/>
        <v>0</v>
      </c>
      <c r="BB2431" s="31">
        <f t="shared" si="8098"/>
        <v>46</v>
      </c>
      <c r="BC2431" s="31">
        <f t="shared" si="8099"/>
        <v>46</v>
      </c>
      <c r="BD2431" s="31">
        <f t="shared" si="8100"/>
        <v>46</v>
      </c>
      <c r="BE2431" s="31">
        <f t="shared" si="8187"/>
        <v>0</v>
      </c>
      <c r="BF2431" s="31">
        <f t="shared" si="8188"/>
        <v>0</v>
      </c>
      <c r="BG2431" s="31">
        <f t="shared" si="8189"/>
        <v>0</v>
      </c>
      <c r="BH2431" s="31">
        <f t="shared" si="8101"/>
        <v>46</v>
      </c>
      <c r="BI2431" s="31">
        <f t="shared" si="8102"/>
        <v>46</v>
      </c>
      <c r="BJ2431" s="31">
        <f t="shared" si="8103"/>
        <v>46</v>
      </c>
      <c r="BK2431" s="31">
        <f t="shared" si="8190"/>
        <v>0</v>
      </c>
      <c r="BL2431" s="31">
        <f t="shared" si="8191"/>
        <v>0</v>
      </c>
      <c r="BM2431" s="31">
        <f t="shared" si="8192"/>
        <v>0</v>
      </c>
      <c r="BN2431" s="31">
        <f t="shared" si="8104"/>
        <v>46</v>
      </c>
      <c r="BO2431" s="31">
        <f t="shared" si="8105"/>
        <v>46</v>
      </c>
      <c r="BP2431" s="31">
        <f t="shared" si="8106"/>
        <v>46</v>
      </c>
      <c r="BQ2431" s="31">
        <f t="shared" si="8193"/>
        <v>0</v>
      </c>
      <c r="BR2431" s="31">
        <f t="shared" si="8194"/>
        <v>0</v>
      </c>
      <c r="BS2431" s="31">
        <f t="shared" si="8107"/>
        <v>46</v>
      </c>
      <c r="BT2431" s="31">
        <f t="shared" si="8108"/>
        <v>46</v>
      </c>
      <c r="BU2431" s="31">
        <f t="shared" si="8109"/>
        <v>46</v>
      </c>
      <c r="BV2431" s="31">
        <f t="shared" si="8195"/>
        <v>0</v>
      </c>
      <c r="BW2431" s="31">
        <f t="shared" si="8196"/>
        <v>0</v>
      </c>
      <c r="BX2431" s="31">
        <f t="shared" si="8110"/>
        <v>46</v>
      </c>
      <c r="BY2431" s="31">
        <f t="shared" si="8111"/>
        <v>46</v>
      </c>
      <c r="BZ2431" s="31">
        <f t="shared" si="8112"/>
        <v>46</v>
      </c>
      <c r="CA2431" s="31">
        <f t="shared" si="8197"/>
        <v>0</v>
      </c>
      <c r="CB2431" s="31">
        <f t="shared" si="8198"/>
        <v>0</v>
      </c>
      <c r="CC2431" s="31">
        <f t="shared" si="8199"/>
        <v>0</v>
      </c>
      <c r="CD2431" s="31">
        <f t="shared" si="8201"/>
        <v>46</v>
      </c>
      <c r="CE2431" s="31">
        <f t="shared" si="8202"/>
        <v>46</v>
      </c>
      <c r="CF2431" s="31">
        <f t="shared" si="8203"/>
        <v>46</v>
      </c>
      <c r="CG2431" s="31">
        <f t="shared" si="8200"/>
        <v>0</v>
      </c>
      <c r="CH2431" s="24"/>
      <c r="CI2431" s="40"/>
      <c r="CN2431" s="1" t="s">
        <v>30</v>
      </c>
    </row>
    <row r="2432" ht="15">
      <c r="A2432" s="16" t="s">
        <v>1383</v>
      </c>
      <c r="B2432" s="17">
        <v>360</v>
      </c>
      <c r="C2432" s="16" t="s">
        <v>42</v>
      </c>
      <c r="D2432" s="16" t="s">
        <v>43</v>
      </c>
      <c r="E2432" s="39" t="s">
        <v>44</v>
      </c>
      <c r="F2432" s="31">
        <v>46</v>
      </c>
      <c r="G2432" s="31">
        <v>46</v>
      </c>
      <c r="H2432" s="31">
        <v>46</v>
      </c>
      <c r="I2432" s="31"/>
      <c r="J2432" s="31"/>
      <c r="K2432" s="31"/>
      <c r="L2432" s="31">
        <f t="shared" si="8077"/>
        <v>46</v>
      </c>
      <c r="M2432" s="31">
        <f t="shared" si="8078"/>
        <v>46</v>
      </c>
      <c r="N2432" s="31">
        <f t="shared" si="8079"/>
        <v>46</v>
      </c>
      <c r="O2432" s="31"/>
      <c r="P2432" s="31"/>
      <c r="Q2432" s="31"/>
      <c r="R2432" s="31">
        <f t="shared" si="8080"/>
        <v>46</v>
      </c>
      <c r="S2432" s="31">
        <f t="shared" si="8081"/>
        <v>46</v>
      </c>
      <c r="T2432" s="31">
        <f t="shared" si="8082"/>
        <v>46</v>
      </c>
      <c r="U2432" s="31"/>
      <c r="V2432" s="31"/>
      <c r="W2432" s="31"/>
      <c r="X2432" s="31">
        <f t="shared" si="8083"/>
        <v>46</v>
      </c>
      <c r="Y2432" s="31">
        <f t="shared" si="8084"/>
        <v>46</v>
      </c>
      <c r="Z2432" s="31">
        <f t="shared" si="8085"/>
        <v>46</v>
      </c>
      <c r="AA2432" s="31"/>
      <c r="AB2432" s="31"/>
      <c r="AC2432" s="31"/>
      <c r="AD2432" s="31">
        <f t="shared" si="8086"/>
        <v>46</v>
      </c>
      <c r="AE2432" s="31">
        <f t="shared" si="8087"/>
        <v>46</v>
      </c>
      <c r="AF2432" s="31">
        <f t="shared" si="8088"/>
        <v>46</v>
      </c>
      <c r="AG2432" s="31"/>
      <c r="AH2432" s="31"/>
      <c r="AI2432" s="31"/>
      <c r="AJ2432" s="31">
        <f t="shared" si="8089"/>
        <v>46</v>
      </c>
      <c r="AK2432" s="31">
        <f t="shared" si="8090"/>
        <v>46</v>
      </c>
      <c r="AL2432" s="31">
        <f t="shared" si="8091"/>
        <v>46</v>
      </c>
      <c r="AM2432" s="31"/>
      <c r="AN2432" s="31"/>
      <c r="AO2432" s="31"/>
      <c r="AP2432" s="31">
        <f t="shared" si="8092"/>
        <v>46</v>
      </c>
      <c r="AQ2432" s="31">
        <f t="shared" si="8093"/>
        <v>46</v>
      </c>
      <c r="AR2432" s="31">
        <f t="shared" si="8094"/>
        <v>46</v>
      </c>
      <c r="AS2432" s="31"/>
      <c r="AT2432" s="31"/>
      <c r="AU2432" s="31"/>
      <c r="AV2432" s="31">
        <f t="shared" si="8095"/>
        <v>46</v>
      </c>
      <c r="AW2432" s="31">
        <f t="shared" si="8096"/>
        <v>46</v>
      </c>
      <c r="AX2432" s="31">
        <f t="shared" si="8097"/>
        <v>46</v>
      </c>
      <c r="AY2432" s="31"/>
      <c r="AZ2432" s="31"/>
      <c r="BA2432" s="31"/>
      <c r="BB2432" s="31">
        <f t="shared" si="8098"/>
        <v>46</v>
      </c>
      <c r="BC2432" s="31">
        <f t="shared" si="8099"/>
        <v>46</v>
      </c>
      <c r="BD2432" s="31">
        <f t="shared" si="8100"/>
        <v>46</v>
      </c>
      <c r="BE2432" s="31"/>
      <c r="BF2432" s="31"/>
      <c r="BG2432" s="31"/>
      <c r="BH2432" s="31">
        <f t="shared" si="8101"/>
        <v>46</v>
      </c>
      <c r="BI2432" s="31">
        <f t="shared" si="8102"/>
        <v>46</v>
      </c>
      <c r="BJ2432" s="31">
        <f t="shared" si="8103"/>
        <v>46</v>
      </c>
      <c r="BK2432" s="31"/>
      <c r="BL2432" s="31"/>
      <c r="BM2432" s="31"/>
      <c r="BN2432" s="31">
        <f t="shared" si="8104"/>
        <v>46</v>
      </c>
      <c r="BO2432" s="31">
        <f t="shared" si="8105"/>
        <v>46</v>
      </c>
      <c r="BP2432" s="31">
        <f t="shared" si="8106"/>
        <v>46</v>
      </c>
      <c r="BQ2432" s="31"/>
      <c r="BR2432" s="31"/>
      <c r="BS2432" s="31">
        <f t="shared" si="8107"/>
        <v>46</v>
      </c>
      <c r="BT2432" s="31">
        <f t="shared" si="8108"/>
        <v>46</v>
      </c>
      <c r="BU2432" s="31">
        <f t="shared" si="8109"/>
        <v>46</v>
      </c>
      <c r="BV2432" s="31"/>
      <c r="BW2432" s="31"/>
      <c r="BX2432" s="31">
        <f t="shared" si="8110"/>
        <v>46</v>
      </c>
      <c r="BY2432" s="31">
        <f t="shared" si="8111"/>
        <v>46</v>
      </c>
      <c r="BZ2432" s="31">
        <f t="shared" si="8112"/>
        <v>46</v>
      </c>
      <c r="CA2432" s="31"/>
      <c r="CB2432" s="31"/>
      <c r="CC2432" s="31"/>
      <c r="CD2432" s="31">
        <f t="shared" si="8201"/>
        <v>46</v>
      </c>
      <c r="CE2432" s="31">
        <f t="shared" si="8202"/>
        <v>46</v>
      </c>
      <c r="CF2432" s="31">
        <f t="shared" si="8203"/>
        <v>46</v>
      </c>
      <c r="CG2432" s="31"/>
      <c r="CH2432" s="24"/>
      <c r="CI2432" s="40"/>
    </row>
    <row r="2433" ht="29.850000000000001">
      <c r="A2433" s="16" t="s">
        <v>1385</v>
      </c>
      <c r="B2433" s="17"/>
      <c r="C2433" s="16"/>
      <c r="D2433" s="16"/>
      <c r="E2433" s="39" t="s">
        <v>1386</v>
      </c>
      <c r="F2433" s="31">
        <f t="shared" si="8207"/>
        <v>104982.29999999999</v>
      </c>
      <c r="G2433" s="31">
        <f t="shared" si="8208"/>
        <v>104252.89999999999</v>
      </c>
      <c r="H2433" s="31">
        <f t="shared" si="8209"/>
        <v>104252.89999999999</v>
      </c>
      <c r="I2433" s="31">
        <f t="shared" si="8163"/>
        <v>0</v>
      </c>
      <c r="J2433" s="31">
        <f t="shared" si="8164"/>
        <v>0</v>
      </c>
      <c r="K2433" s="31">
        <f t="shared" si="8165"/>
        <v>0</v>
      </c>
      <c r="L2433" s="31">
        <f t="shared" si="8077"/>
        <v>104982.29999999999</v>
      </c>
      <c r="M2433" s="31">
        <f t="shared" si="8078"/>
        <v>104252.89999999999</v>
      </c>
      <c r="N2433" s="31">
        <f t="shared" si="8079"/>
        <v>104252.89999999999</v>
      </c>
      <c r="O2433" s="31">
        <f t="shared" si="8166"/>
        <v>0</v>
      </c>
      <c r="P2433" s="31">
        <f t="shared" si="8167"/>
        <v>0</v>
      </c>
      <c r="Q2433" s="31">
        <f t="shared" si="8168"/>
        <v>0</v>
      </c>
      <c r="R2433" s="31">
        <f t="shared" si="8080"/>
        <v>104982.29999999999</v>
      </c>
      <c r="S2433" s="31">
        <f t="shared" si="8081"/>
        <v>104252.89999999999</v>
      </c>
      <c r="T2433" s="31">
        <f t="shared" si="8082"/>
        <v>104252.89999999999</v>
      </c>
      <c r="U2433" s="31">
        <f t="shared" si="8169"/>
        <v>0</v>
      </c>
      <c r="V2433" s="31">
        <f t="shared" si="8170"/>
        <v>0</v>
      </c>
      <c r="W2433" s="31">
        <f t="shared" si="8171"/>
        <v>0</v>
      </c>
      <c r="X2433" s="31">
        <f t="shared" si="8083"/>
        <v>104982.29999999999</v>
      </c>
      <c r="Y2433" s="31">
        <f t="shared" si="8084"/>
        <v>104252.89999999999</v>
      </c>
      <c r="Z2433" s="31">
        <f t="shared" si="8085"/>
        <v>104252.89999999999</v>
      </c>
      <c r="AA2433" s="31">
        <f t="shared" si="8172"/>
        <v>0</v>
      </c>
      <c r="AB2433" s="31">
        <f t="shared" si="8173"/>
        <v>0</v>
      </c>
      <c r="AC2433" s="31">
        <f t="shared" si="8174"/>
        <v>0</v>
      </c>
      <c r="AD2433" s="31">
        <f t="shared" si="8086"/>
        <v>104982.29999999999</v>
      </c>
      <c r="AE2433" s="31">
        <f t="shared" si="8087"/>
        <v>104252.89999999999</v>
      </c>
      <c r="AF2433" s="31">
        <f t="shared" si="8088"/>
        <v>104252.89999999999</v>
      </c>
      <c r="AG2433" s="31">
        <f t="shared" si="8175"/>
        <v>0</v>
      </c>
      <c r="AH2433" s="31">
        <f t="shared" si="8176"/>
        <v>0</v>
      </c>
      <c r="AI2433" s="31">
        <f t="shared" si="8177"/>
        <v>0</v>
      </c>
      <c r="AJ2433" s="31">
        <f t="shared" si="8089"/>
        <v>104982.29999999999</v>
      </c>
      <c r="AK2433" s="31">
        <f t="shared" si="8090"/>
        <v>104252.89999999999</v>
      </c>
      <c r="AL2433" s="31">
        <f t="shared" si="8091"/>
        <v>104252.89999999999</v>
      </c>
      <c r="AM2433" s="31">
        <f t="shared" si="8178"/>
        <v>0</v>
      </c>
      <c r="AN2433" s="31">
        <f t="shared" si="8179"/>
        <v>0</v>
      </c>
      <c r="AO2433" s="31">
        <f t="shared" si="8180"/>
        <v>0</v>
      </c>
      <c r="AP2433" s="31">
        <f t="shared" si="8092"/>
        <v>104982.29999999999</v>
      </c>
      <c r="AQ2433" s="31">
        <f t="shared" si="8093"/>
        <v>104252.89999999999</v>
      </c>
      <c r="AR2433" s="31">
        <f t="shared" si="8094"/>
        <v>104252.89999999999</v>
      </c>
      <c r="AS2433" s="31">
        <f t="shared" si="8181"/>
        <v>0</v>
      </c>
      <c r="AT2433" s="31">
        <f t="shared" si="8182"/>
        <v>0</v>
      </c>
      <c r="AU2433" s="31">
        <f t="shared" si="8183"/>
        <v>0</v>
      </c>
      <c r="AV2433" s="31">
        <f t="shared" si="8095"/>
        <v>104982.29999999999</v>
      </c>
      <c r="AW2433" s="31">
        <f t="shared" si="8096"/>
        <v>104252.89999999999</v>
      </c>
      <c r="AX2433" s="31">
        <f t="shared" si="8097"/>
        <v>104252.89999999999</v>
      </c>
      <c r="AY2433" s="31">
        <f t="shared" si="8210"/>
        <v>0</v>
      </c>
      <c r="AZ2433" s="31">
        <f t="shared" si="8185"/>
        <v>0</v>
      </c>
      <c r="BA2433" s="31">
        <f t="shared" si="8186"/>
        <v>0</v>
      </c>
      <c r="BB2433" s="31">
        <f t="shared" si="8098"/>
        <v>104982.29999999999</v>
      </c>
      <c r="BC2433" s="31">
        <f t="shared" si="8099"/>
        <v>104252.89999999999</v>
      </c>
      <c r="BD2433" s="31">
        <f t="shared" si="8100"/>
        <v>104252.89999999999</v>
      </c>
      <c r="BE2433" s="31">
        <f t="shared" si="8187"/>
        <v>0</v>
      </c>
      <c r="BF2433" s="31">
        <f t="shared" si="8188"/>
        <v>0</v>
      </c>
      <c r="BG2433" s="31">
        <f t="shared" si="8189"/>
        <v>0</v>
      </c>
      <c r="BH2433" s="31">
        <f t="shared" si="8101"/>
        <v>104982.29999999999</v>
      </c>
      <c r="BI2433" s="31">
        <f t="shared" si="8102"/>
        <v>104252.89999999999</v>
      </c>
      <c r="BJ2433" s="31">
        <f t="shared" si="8103"/>
        <v>104252.89999999999</v>
      </c>
      <c r="BK2433" s="31">
        <f t="shared" si="8190"/>
        <v>0</v>
      </c>
      <c r="BL2433" s="31">
        <f t="shared" si="8191"/>
        <v>0</v>
      </c>
      <c r="BM2433" s="31">
        <f t="shared" si="8192"/>
        <v>0</v>
      </c>
      <c r="BN2433" s="31">
        <f t="shared" si="8104"/>
        <v>104982.29999999999</v>
      </c>
      <c r="BO2433" s="31">
        <f t="shared" si="8105"/>
        <v>104252.89999999999</v>
      </c>
      <c r="BP2433" s="31">
        <f t="shared" si="8106"/>
        <v>104252.89999999999</v>
      </c>
      <c r="BQ2433" s="31">
        <f t="shared" si="8193"/>
        <v>0</v>
      </c>
      <c r="BR2433" s="31">
        <f t="shared" si="8194"/>
        <v>0</v>
      </c>
      <c r="BS2433" s="31">
        <f t="shared" si="8107"/>
        <v>104982.29999999999</v>
      </c>
      <c r="BT2433" s="31">
        <f t="shared" si="8108"/>
        <v>104252.89999999999</v>
      </c>
      <c r="BU2433" s="31">
        <f t="shared" si="8109"/>
        <v>104252.89999999999</v>
      </c>
      <c r="BV2433" s="31">
        <f t="shared" si="8195"/>
        <v>0</v>
      </c>
      <c r="BW2433" s="31">
        <f t="shared" si="8196"/>
        <v>0</v>
      </c>
      <c r="BX2433" s="31">
        <f t="shared" si="8110"/>
        <v>104982.29999999999</v>
      </c>
      <c r="BY2433" s="31">
        <f t="shared" si="8111"/>
        <v>104252.89999999999</v>
      </c>
      <c r="BZ2433" s="31">
        <f t="shared" si="8112"/>
        <v>104252.89999999999</v>
      </c>
      <c r="CA2433" s="31">
        <f t="shared" si="8197"/>
        <v>-7.4000000000000004</v>
      </c>
      <c r="CB2433" s="31">
        <f t="shared" si="8198"/>
        <v>0</v>
      </c>
      <c r="CC2433" s="31">
        <f t="shared" si="8199"/>
        <v>0</v>
      </c>
      <c r="CD2433" s="31">
        <f t="shared" si="8201"/>
        <v>104974.89999999999</v>
      </c>
      <c r="CE2433" s="31">
        <f t="shared" si="8202"/>
        <v>104252.89999999999</v>
      </c>
      <c r="CF2433" s="31">
        <f t="shared" si="8203"/>
        <v>104252.89999999999</v>
      </c>
      <c r="CG2433" s="31">
        <f t="shared" si="8200"/>
        <v>0</v>
      </c>
      <c r="CH2433" s="24"/>
      <c r="CI2433" s="40"/>
      <c r="CL2433" s="1" t="s">
        <v>1346</v>
      </c>
      <c r="CO2433" s="1" t="s">
        <v>31</v>
      </c>
    </row>
    <row r="2434" ht="29.850000000000001">
      <c r="A2434" s="16" t="s">
        <v>1385</v>
      </c>
      <c r="B2434" s="17">
        <v>200</v>
      </c>
      <c r="C2434" s="16"/>
      <c r="D2434" s="16"/>
      <c r="E2434" s="39" t="s">
        <v>40</v>
      </c>
      <c r="F2434" s="31">
        <f t="shared" si="8207"/>
        <v>104982.29999999999</v>
      </c>
      <c r="G2434" s="31">
        <f t="shared" si="8208"/>
        <v>104252.89999999999</v>
      </c>
      <c r="H2434" s="31">
        <f t="shared" si="8209"/>
        <v>104252.89999999999</v>
      </c>
      <c r="I2434" s="31">
        <f t="shared" si="8163"/>
        <v>0</v>
      </c>
      <c r="J2434" s="31">
        <f t="shared" si="8164"/>
        <v>0</v>
      </c>
      <c r="K2434" s="31">
        <f t="shared" si="8165"/>
        <v>0</v>
      </c>
      <c r="L2434" s="31">
        <f t="shared" si="8077"/>
        <v>104982.29999999999</v>
      </c>
      <c r="M2434" s="31">
        <f t="shared" si="8078"/>
        <v>104252.89999999999</v>
      </c>
      <c r="N2434" s="31">
        <f t="shared" si="8079"/>
        <v>104252.89999999999</v>
      </c>
      <c r="O2434" s="31">
        <f t="shared" si="8166"/>
        <v>0</v>
      </c>
      <c r="P2434" s="31">
        <f t="shared" si="8167"/>
        <v>0</v>
      </c>
      <c r="Q2434" s="31">
        <f t="shared" si="8168"/>
        <v>0</v>
      </c>
      <c r="R2434" s="31">
        <f t="shared" si="8080"/>
        <v>104982.29999999999</v>
      </c>
      <c r="S2434" s="31">
        <f t="shared" si="8081"/>
        <v>104252.89999999999</v>
      </c>
      <c r="T2434" s="31">
        <f t="shared" si="8082"/>
        <v>104252.89999999999</v>
      </c>
      <c r="U2434" s="31">
        <f t="shared" si="8169"/>
        <v>0</v>
      </c>
      <c r="V2434" s="31">
        <f t="shared" si="8170"/>
        <v>0</v>
      </c>
      <c r="W2434" s="31">
        <f t="shared" si="8171"/>
        <v>0</v>
      </c>
      <c r="X2434" s="31">
        <f t="shared" si="8083"/>
        <v>104982.29999999999</v>
      </c>
      <c r="Y2434" s="31">
        <f t="shared" si="8084"/>
        <v>104252.89999999999</v>
      </c>
      <c r="Z2434" s="31">
        <f t="shared" si="8085"/>
        <v>104252.89999999999</v>
      </c>
      <c r="AA2434" s="31">
        <f t="shared" si="8172"/>
        <v>0</v>
      </c>
      <c r="AB2434" s="31">
        <f t="shared" si="8173"/>
        <v>0</v>
      </c>
      <c r="AC2434" s="31">
        <f t="shared" si="8174"/>
        <v>0</v>
      </c>
      <c r="AD2434" s="31">
        <f t="shared" si="8086"/>
        <v>104982.29999999999</v>
      </c>
      <c r="AE2434" s="31">
        <f t="shared" si="8087"/>
        <v>104252.89999999999</v>
      </c>
      <c r="AF2434" s="31">
        <f t="shared" si="8088"/>
        <v>104252.89999999999</v>
      </c>
      <c r="AG2434" s="31">
        <f t="shared" si="8175"/>
        <v>0</v>
      </c>
      <c r="AH2434" s="31">
        <f t="shared" si="8176"/>
        <v>0</v>
      </c>
      <c r="AI2434" s="31">
        <f t="shared" si="8177"/>
        <v>0</v>
      </c>
      <c r="AJ2434" s="31">
        <f t="shared" si="8089"/>
        <v>104982.29999999999</v>
      </c>
      <c r="AK2434" s="31">
        <f t="shared" si="8090"/>
        <v>104252.89999999999</v>
      </c>
      <c r="AL2434" s="31">
        <f t="shared" si="8091"/>
        <v>104252.89999999999</v>
      </c>
      <c r="AM2434" s="31">
        <f t="shared" si="8178"/>
        <v>0</v>
      </c>
      <c r="AN2434" s="31">
        <f t="shared" si="8179"/>
        <v>0</v>
      </c>
      <c r="AO2434" s="31">
        <f t="shared" si="8180"/>
        <v>0</v>
      </c>
      <c r="AP2434" s="31">
        <f t="shared" si="8092"/>
        <v>104982.29999999999</v>
      </c>
      <c r="AQ2434" s="31">
        <f t="shared" si="8093"/>
        <v>104252.89999999999</v>
      </c>
      <c r="AR2434" s="31">
        <f t="shared" si="8094"/>
        <v>104252.89999999999</v>
      </c>
      <c r="AS2434" s="31">
        <f t="shared" si="8181"/>
        <v>0</v>
      </c>
      <c r="AT2434" s="31">
        <f t="shared" si="8182"/>
        <v>0</v>
      </c>
      <c r="AU2434" s="31">
        <f t="shared" si="8183"/>
        <v>0</v>
      </c>
      <c r="AV2434" s="31">
        <f t="shared" si="8095"/>
        <v>104982.29999999999</v>
      </c>
      <c r="AW2434" s="31">
        <f t="shared" si="8096"/>
        <v>104252.89999999999</v>
      </c>
      <c r="AX2434" s="31">
        <f t="shared" si="8097"/>
        <v>104252.89999999999</v>
      </c>
      <c r="AY2434" s="31">
        <f t="shared" si="8210"/>
        <v>0</v>
      </c>
      <c r="AZ2434" s="31">
        <f t="shared" si="8185"/>
        <v>0</v>
      </c>
      <c r="BA2434" s="31">
        <f t="shared" si="8186"/>
        <v>0</v>
      </c>
      <c r="BB2434" s="31">
        <f t="shared" si="8098"/>
        <v>104982.29999999999</v>
      </c>
      <c r="BC2434" s="31">
        <f t="shared" si="8099"/>
        <v>104252.89999999999</v>
      </c>
      <c r="BD2434" s="31">
        <f t="shared" si="8100"/>
        <v>104252.89999999999</v>
      </c>
      <c r="BE2434" s="31">
        <f t="shared" si="8187"/>
        <v>0</v>
      </c>
      <c r="BF2434" s="31">
        <f t="shared" si="8188"/>
        <v>0</v>
      </c>
      <c r="BG2434" s="31">
        <f t="shared" si="8189"/>
        <v>0</v>
      </c>
      <c r="BH2434" s="31">
        <f t="shared" si="8101"/>
        <v>104982.29999999999</v>
      </c>
      <c r="BI2434" s="31">
        <f t="shared" si="8102"/>
        <v>104252.89999999999</v>
      </c>
      <c r="BJ2434" s="31">
        <f t="shared" si="8103"/>
        <v>104252.89999999999</v>
      </c>
      <c r="BK2434" s="31">
        <f t="shared" si="8190"/>
        <v>0</v>
      </c>
      <c r="BL2434" s="31">
        <f t="shared" si="8191"/>
        <v>0</v>
      </c>
      <c r="BM2434" s="31">
        <f t="shared" si="8192"/>
        <v>0</v>
      </c>
      <c r="BN2434" s="31">
        <f t="shared" si="8104"/>
        <v>104982.29999999999</v>
      </c>
      <c r="BO2434" s="31">
        <f t="shared" si="8105"/>
        <v>104252.89999999999</v>
      </c>
      <c r="BP2434" s="31">
        <f t="shared" si="8106"/>
        <v>104252.89999999999</v>
      </c>
      <c r="BQ2434" s="31">
        <f t="shared" si="8193"/>
        <v>0</v>
      </c>
      <c r="BR2434" s="31">
        <f t="shared" si="8194"/>
        <v>0</v>
      </c>
      <c r="BS2434" s="31">
        <f t="shared" si="8107"/>
        <v>104982.29999999999</v>
      </c>
      <c r="BT2434" s="31">
        <f t="shared" si="8108"/>
        <v>104252.89999999999</v>
      </c>
      <c r="BU2434" s="31">
        <f t="shared" si="8109"/>
        <v>104252.89999999999</v>
      </c>
      <c r="BV2434" s="31">
        <f t="shared" si="8195"/>
        <v>0</v>
      </c>
      <c r="BW2434" s="31">
        <f t="shared" si="8196"/>
        <v>0</v>
      </c>
      <c r="BX2434" s="31">
        <f t="shared" si="8110"/>
        <v>104982.29999999999</v>
      </c>
      <c r="BY2434" s="31">
        <f t="shared" si="8111"/>
        <v>104252.89999999999</v>
      </c>
      <c r="BZ2434" s="31">
        <f t="shared" si="8112"/>
        <v>104252.89999999999</v>
      </c>
      <c r="CA2434" s="31">
        <f t="shared" si="8197"/>
        <v>-7.4000000000000004</v>
      </c>
      <c r="CB2434" s="31">
        <f t="shared" si="8198"/>
        <v>0</v>
      </c>
      <c r="CC2434" s="31">
        <f t="shared" si="8199"/>
        <v>0</v>
      </c>
      <c r="CD2434" s="31">
        <f t="shared" si="8201"/>
        <v>104974.89999999999</v>
      </c>
      <c r="CE2434" s="31">
        <f t="shared" si="8202"/>
        <v>104252.89999999999</v>
      </c>
      <c r="CF2434" s="31">
        <f t="shared" si="8203"/>
        <v>104252.89999999999</v>
      </c>
      <c r="CG2434" s="31">
        <f t="shared" si="8200"/>
        <v>0</v>
      </c>
      <c r="CH2434" s="24"/>
      <c r="CI2434" s="40"/>
      <c r="CM2434" s="1" t="s">
        <v>29</v>
      </c>
    </row>
    <row r="2435" ht="43.75">
      <c r="A2435" s="16" t="s">
        <v>1385</v>
      </c>
      <c r="B2435" s="17">
        <v>240</v>
      </c>
      <c r="C2435" s="16"/>
      <c r="D2435" s="16"/>
      <c r="E2435" s="39" t="s">
        <v>41</v>
      </c>
      <c r="F2435" s="31">
        <f t="shared" si="8207"/>
        <v>104982.29999999999</v>
      </c>
      <c r="G2435" s="31">
        <f t="shared" si="8208"/>
        <v>104252.89999999999</v>
      </c>
      <c r="H2435" s="31">
        <f t="shared" si="8209"/>
        <v>104252.89999999999</v>
      </c>
      <c r="I2435" s="31">
        <f t="shared" si="8163"/>
        <v>0</v>
      </c>
      <c r="J2435" s="31">
        <f t="shared" si="8164"/>
        <v>0</v>
      </c>
      <c r="K2435" s="31">
        <f t="shared" si="8165"/>
        <v>0</v>
      </c>
      <c r="L2435" s="31">
        <f t="shared" si="8077"/>
        <v>104982.29999999999</v>
      </c>
      <c r="M2435" s="31">
        <f t="shared" si="8078"/>
        <v>104252.89999999999</v>
      </c>
      <c r="N2435" s="31">
        <f t="shared" si="8079"/>
        <v>104252.89999999999</v>
      </c>
      <c r="O2435" s="31">
        <f t="shared" si="8166"/>
        <v>0</v>
      </c>
      <c r="P2435" s="31">
        <f t="shared" si="8167"/>
        <v>0</v>
      </c>
      <c r="Q2435" s="31">
        <f t="shared" si="8168"/>
        <v>0</v>
      </c>
      <c r="R2435" s="31">
        <f t="shared" si="8080"/>
        <v>104982.29999999999</v>
      </c>
      <c r="S2435" s="31">
        <f t="shared" si="8081"/>
        <v>104252.89999999999</v>
      </c>
      <c r="T2435" s="31">
        <f t="shared" si="8082"/>
        <v>104252.89999999999</v>
      </c>
      <c r="U2435" s="31">
        <f t="shared" si="8169"/>
        <v>0</v>
      </c>
      <c r="V2435" s="31">
        <f t="shared" si="8170"/>
        <v>0</v>
      </c>
      <c r="W2435" s="31">
        <f t="shared" si="8171"/>
        <v>0</v>
      </c>
      <c r="X2435" s="31">
        <f t="shared" si="8083"/>
        <v>104982.29999999999</v>
      </c>
      <c r="Y2435" s="31">
        <f t="shared" si="8084"/>
        <v>104252.89999999999</v>
      </c>
      <c r="Z2435" s="31">
        <f t="shared" si="8085"/>
        <v>104252.89999999999</v>
      </c>
      <c r="AA2435" s="31">
        <f t="shared" si="8172"/>
        <v>0</v>
      </c>
      <c r="AB2435" s="31">
        <f t="shared" si="8173"/>
        <v>0</v>
      </c>
      <c r="AC2435" s="31">
        <f t="shared" si="8174"/>
        <v>0</v>
      </c>
      <c r="AD2435" s="31">
        <f t="shared" si="8086"/>
        <v>104982.29999999999</v>
      </c>
      <c r="AE2435" s="31">
        <f t="shared" si="8087"/>
        <v>104252.89999999999</v>
      </c>
      <c r="AF2435" s="31">
        <f t="shared" si="8088"/>
        <v>104252.89999999999</v>
      </c>
      <c r="AG2435" s="31">
        <f t="shared" si="8175"/>
        <v>0</v>
      </c>
      <c r="AH2435" s="31">
        <f t="shared" si="8176"/>
        <v>0</v>
      </c>
      <c r="AI2435" s="31">
        <f t="shared" si="8177"/>
        <v>0</v>
      </c>
      <c r="AJ2435" s="31">
        <f t="shared" si="8089"/>
        <v>104982.29999999999</v>
      </c>
      <c r="AK2435" s="31">
        <f t="shared" si="8090"/>
        <v>104252.89999999999</v>
      </c>
      <c r="AL2435" s="31">
        <f t="shared" si="8091"/>
        <v>104252.89999999999</v>
      </c>
      <c r="AM2435" s="31">
        <f t="shared" si="8178"/>
        <v>0</v>
      </c>
      <c r="AN2435" s="31">
        <f t="shared" si="8179"/>
        <v>0</v>
      </c>
      <c r="AO2435" s="31">
        <f t="shared" si="8180"/>
        <v>0</v>
      </c>
      <c r="AP2435" s="31">
        <f t="shared" si="8092"/>
        <v>104982.29999999999</v>
      </c>
      <c r="AQ2435" s="31">
        <f t="shared" si="8093"/>
        <v>104252.89999999999</v>
      </c>
      <c r="AR2435" s="31">
        <f t="shared" si="8094"/>
        <v>104252.89999999999</v>
      </c>
      <c r="AS2435" s="31">
        <f t="shared" si="8181"/>
        <v>0</v>
      </c>
      <c r="AT2435" s="31">
        <f t="shared" si="8182"/>
        <v>0</v>
      </c>
      <c r="AU2435" s="31">
        <f t="shared" si="8183"/>
        <v>0</v>
      </c>
      <c r="AV2435" s="31">
        <f t="shared" si="8095"/>
        <v>104982.29999999999</v>
      </c>
      <c r="AW2435" s="31">
        <f t="shared" si="8096"/>
        <v>104252.89999999999</v>
      </c>
      <c r="AX2435" s="31">
        <f t="shared" si="8097"/>
        <v>104252.89999999999</v>
      </c>
      <c r="AY2435" s="31">
        <f t="shared" si="8210"/>
        <v>0</v>
      </c>
      <c r="AZ2435" s="31">
        <f t="shared" si="8185"/>
        <v>0</v>
      </c>
      <c r="BA2435" s="31">
        <f t="shared" si="8186"/>
        <v>0</v>
      </c>
      <c r="BB2435" s="31">
        <f t="shared" si="8098"/>
        <v>104982.29999999999</v>
      </c>
      <c r="BC2435" s="31">
        <f t="shared" si="8099"/>
        <v>104252.89999999999</v>
      </c>
      <c r="BD2435" s="31">
        <f t="shared" si="8100"/>
        <v>104252.89999999999</v>
      </c>
      <c r="BE2435" s="31">
        <f t="shared" si="8187"/>
        <v>0</v>
      </c>
      <c r="BF2435" s="31">
        <f t="shared" si="8188"/>
        <v>0</v>
      </c>
      <c r="BG2435" s="31">
        <f t="shared" si="8189"/>
        <v>0</v>
      </c>
      <c r="BH2435" s="31">
        <f t="shared" si="8101"/>
        <v>104982.29999999999</v>
      </c>
      <c r="BI2435" s="31">
        <f t="shared" si="8102"/>
        <v>104252.89999999999</v>
      </c>
      <c r="BJ2435" s="31">
        <f t="shared" si="8103"/>
        <v>104252.89999999999</v>
      </c>
      <c r="BK2435" s="31">
        <f t="shared" si="8190"/>
        <v>0</v>
      </c>
      <c r="BL2435" s="31">
        <f t="shared" si="8191"/>
        <v>0</v>
      </c>
      <c r="BM2435" s="31">
        <f t="shared" si="8192"/>
        <v>0</v>
      </c>
      <c r="BN2435" s="31">
        <f t="shared" si="8104"/>
        <v>104982.29999999999</v>
      </c>
      <c r="BO2435" s="31">
        <f t="shared" si="8105"/>
        <v>104252.89999999999</v>
      </c>
      <c r="BP2435" s="31">
        <f t="shared" si="8106"/>
        <v>104252.89999999999</v>
      </c>
      <c r="BQ2435" s="31">
        <f t="shared" si="8193"/>
        <v>0</v>
      </c>
      <c r="BR2435" s="31">
        <f t="shared" si="8194"/>
        <v>0</v>
      </c>
      <c r="BS2435" s="31">
        <f t="shared" si="8107"/>
        <v>104982.29999999999</v>
      </c>
      <c r="BT2435" s="31">
        <f t="shared" si="8108"/>
        <v>104252.89999999999</v>
      </c>
      <c r="BU2435" s="31">
        <f t="shared" si="8109"/>
        <v>104252.89999999999</v>
      </c>
      <c r="BV2435" s="31">
        <f t="shared" si="8195"/>
        <v>0</v>
      </c>
      <c r="BW2435" s="31">
        <f t="shared" si="8196"/>
        <v>0</v>
      </c>
      <c r="BX2435" s="31">
        <f t="shared" si="8110"/>
        <v>104982.29999999999</v>
      </c>
      <c r="BY2435" s="31">
        <f t="shared" si="8111"/>
        <v>104252.89999999999</v>
      </c>
      <c r="BZ2435" s="31">
        <f t="shared" si="8112"/>
        <v>104252.89999999999</v>
      </c>
      <c r="CA2435" s="31">
        <f t="shared" si="8197"/>
        <v>-7.4000000000000004</v>
      </c>
      <c r="CB2435" s="31">
        <f t="shared" si="8198"/>
        <v>0</v>
      </c>
      <c r="CC2435" s="31">
        <f t="shared" si="8199"/>
        <v>0</v>
      </c>
      <c r="CD2435" s="31">
        <f t="shared" si="8201"/>
        <v>104974.89999999999</v>
      </c>
      <c r="CE2435" s="31">
        <f t="shared" si="8202"/>
        <v>104252.89999999999</v>
      </c>
      <c r="CF2435" s="31">
        <f t="shared" si="8203"/>
        <v>104252.89999999999</v>
      </c>
      <c r="CG2435" s="31">
        <f t="shared" si="8200"/>
        <v>0</v>
      </c>
      <c r="CH2435" s="24"/>
      <c r="CI2435" s="40"/>
      <c r="CN2435" s="1" t="s">
        <v>30</v>
      </c>
    </row>
    <row r="2436" ht="15">
      <c r="A2436" s="16" t="s">
        <v>1385</v>
      </c>
      <c r="B2436" s="17">
        <v>240</v>
      </c>
      <c r="C2436" s="16" t="s">
        <v>42</v>
      </c>
      <c r="D2436" s="16" t="s">
        <v>43</v>
      </c>
      <c r="E2436" s="39" t="s">
        <v>44</v>
      </c>
      <c r="F2436" s="31">
        <f>102962.9+1290+329.5+384.9+15</f>
        <v>104982.29999999999</v>
      </c>
      <c r="G2436" s="31">
        <f>102962.9+1290</f>
        <v>104252.89999999999</v>
      </c>
      <c r="H2436" s="31">
        <f>102962.9+1290</f>
        <v>104252.89999999999</v>
      </c>
      <c r="I2436" s="31"/>
      <c r="J2436" s="31"/>
      <c r="K2436" s="31"/>
      <c r="L2436" s="31">
        <f t="shared" si="8077"/>
        <v>104982.29999999999</v>
      </c>
      <c r="M2436" s="31">
        <f t="shared" si="8078"/>
        <v>104252.89999999999</v>
      </c>
      <c r="N2436" s="31">
        <f t="shared" si="8079"/>
        <v>104252.89999999999</v>
      </c>
      <c r="O2436" s="31"/>
      <c r="P2436" s="31"/>
      <c r="Q2436" s="31"/>
      <c r="R2436" s="31">
        <f t="shared" si="8080"/>
        <v>104982.29999999999</v>
      </c>
      <c r="S2436" s="31">
        <f t="shared" si="8081"/>
        <v>104252.89999999999</v>
      </c>
      <c r="T2436" s="31">
        <f t="shared" si="8082"/>
        <v>104252.89999999999</v>
      </c>
      <c r="U2436" s="31"/>
      <c r="V2436" s="31"/>
      <c r="W2436" s="31"/>
      <c r="X2436" s="31">
        <f t="shared" si="8083"/>
        <v>104982.29999999999</v>
      </c>
      <c r="Y2436" s="31">
        <f t="shared" si="8084"/>
        <v>104252.89999999999</v>
      </c>
      <c r="Z2436" s="31">
        <f t="shared" si="8085"/>
        <v>104252.89999999999</v>
      </c>
      <c r="AA2436" s="31"/>
      <c r="AB2436" s="31"/>
      <c r="AC2436" s="31"/>
      <c r="AD2436" s="31">
        <f t="shared" si="8086"/>
        <v>104982.29999999999</v>
      </c>
      <c r="AE2436" s="31">
        <f t="shared" si="8087"/>
        <v>104252.89999999999</v>
      </c>
      <c r="AF2436" s="31">
        <f t="shared" si="8088"/>
        <v>104252.89999999999</v>
      </c>
      <c r="AG2436" s="31"/>
      <c r="AH2436" s="31"/>
      <c r="AI2436" s="31"/>
      <c r="AJ2436" s="31">
        <f t="shared" si="8089"/>
        <v>104982.29999999999</v>
      </c>
      <c r="AK2436" s="31">
        <f t="shared" si="8090"/>
        <v>104252.89999999999</v>
      </c>
      <c r="AL2436" s="31">
        <f t="shared" si="8091"/>
        <v>104252.89999999999</v>
      </c>
      <c r="AM2436" s="31"/>
      <c r="AN2436" s="31"/>
      <c r="AO2436" s="31"/>
      <c r="AP2436" s="31">
        <f t="shared" si="8092"/>
        <v>104982.29999999999</v>
      </c>
      <c r="AQ2436" s="31">
        <f t="shared" si="8093"/>
        <v>104252.89999999999</v>
      </c>
      <c r="AR2436" s="31">
        <f t="shared" si="8094"/>
        <v>104252.89999999999</v>
      </c>
      <c r="AS2436" s="31"/>
      <c r="AT2436" s="31"/>
      <c r="AU2436" s="31"/>
      <c r="AV2436" s="31">
        <f t="shared" si="8095"/>
        <v>104982.29999999999</v>
      </c>
      <c r="AW2436" s="31">
        <f t="shared" si="8096"/>
        <v>104252.89999999999</v>
      </c>
      <c r="AX2436" s="31">
        <f t="shared" si="8097"/>
        <v>104252.89999999999</v>
      </c>
      <c r="AY2436" s="31"/>
      <c r="AZ2436" s="31"/>
      <c r="BA2436" s="31"/>
      <c r="BB2436" s="31">
        <f t="shared" si="8098"/>
        <v>104982.29999999999</v>
      </c>
      <c r="BC2436" s="31">
        <f t="shared" si="8099"/>
        <v>104252.89999999999</v>
      </c>
      <c r="BD2436" s="31">
        <f t="shared" si="8100"/>
        <v>104252.89999999999</v>
      </c>
      <c r="BE2436" s="31"/>
      <c r="BF2436" s="31"/>
      <c r="BG2436" s="31"/>
      <c r="BH2436" s="31">
        <f t="shared" si="8101"/>
        <v>104982.29999999999</v>
      </c>
      <c r="BI2436" s="31">
        <f t="shared" si="8102"/>
        <v>104252.89999999999</v>
      </c>
      <c r="BJ2436" s="31">
        <f t="shared" si="8103"/>
        <v>104252.89999999999</v>
      </c>
      <c r="BK2436" s="31"/>
      <c r="BL2436" s="31"/>
      <c r="BM2436" s="31"/>
      <c r="BN2436" s="31">
        <f t="shared" si="8104"/>
        <v>104982.29999999999</v>
      </c>
      <c r="BO2436" s="31">
        <f t="shared" si="8105"/>
        <v>104252.89999999999</v>
      </c>
      <c r="BP2436" s="31">
        <f t="shared" si="8106"/>
        <v>104252.89999999999</v>
      </c>
      <c r="BQ2436" s="31"/>
      <c r="BR2436" s="31"/>
      <c r="BS2436" s="31">
        <f t="shared" si="8107"/>
        <v>104982.29999999999</v>
      </c>
      <c r="BT2436" s="31">
        <f t="shared" si="8108"/>
        <v>104252.89999999999</v>
      </c>
      <c r="BU2436" s="31">
        <f t="shared" si="8109"/>
        <v>104252.89999999999</v>
      </c>
      <c r="BV2436" s="31"/>
      <c r="BW2436" s="31"/>
      <c r="BX2436" s="31">
        <f t="shared" si="8110"/>
        <v>104982.29999999999</v>
      </c>
      <c r="BY2436" s="31">
        <f t="shared" si="8111"/>
        <v>104252.89999999999</v>
      </c>
      <c r="BZ2436" s="31">
        <f t="shared" si="8112"/>
        <v>104252.89999999999</v>
      </c>
      <c r="CA2436" s="31">
        <v>-7.4000000000000004</v>
      </c>
      <c r="CB2436" s="31"/>
      <c r="CC2436" s="31"/>
      <c r="CD2436" s="31">
        <f t="shared" si="8201"/>
        <v>104974.89999999999</v>
      </c>
      <c r="CE2436" s="31">
        <f t="shared" si="8202"/>
        <v>104252.89999999999</v>
      </c>
      <c r="CF2436" s="31">
        <f t="shared" si="8203"/>
        <v>104252.89999999999</v>
      </c>
      <c r="CG2436" s="31"/>
      <c r="CH2436" s="24"/>
      <c r="CI2436" s="40"/>
    </row>
    <row r="2437" ht="57.700000000000003">
      <c r="A2437" s="16" t="s">
        <v>1387</v>
      </c>
      <c r="B2437" s="17"/>
      <c r="C2437" s="16"/>
      <c r="D2437" s="16"/>
      <c r="E2437" s="39" t="s">
        <v>1388</v>
      </c>
      <c r="F2437" s="31">
        <f>F2438+F2441+F2445</f>
        <v>3046.9000000000001</v>
      </c>
      <c r="G2437" s="31">
        <f>G2438+G2441+G2445</f>
        <v>3072.9000000000001</v>
      </c>
      <c r="H2437" s="31">
        <f>H2438+H2441+H2445</f>
        <v>3072.9000000000001</v>
      </c>
      <c r="I2437" s="31">
        <f>I2438+I2441+I2445</f>
        <v>-259.89999999999998</v>
      </c>
      <c r="J2437" s="31">
        <f>J2438+J2441+J2445</f>
        <v>-259.89999999999998</v>
      </c>
      <c r="K2437" s="31">
        <f>K2438+K2441+K2445</f>
        <v>-259.89999999999998</v>
      </c>
      <c r="L2437" s="31">
        <f t="shared" si="8077"/>
        <v>2787</v>
      </c>
      <c r="M2437" s="31">
        <f t="shared" si="8078"/>
        <v>2813</v>
      </c>
      <c r="N2437" s="31">
        <f t="shared" si="8079"/>
        <v>2813</v>
      </c>
      <c r="O2437" s="31">
        <f>O2438+O2441+O2445</f>
        <v>0</v>
      </c>
      <c r="P2437" s="31">
        <f>P2438+P2441+P2445</f>
        <v>0</v>
      </c>
      <c r="Q2437" s="31">
        <f>Q2438+Q2441+Q2445</f>
        <v>0</v>
      </c>
      <c r="R2437" s="31">
        <f t="shared" si="8080"/>
        <v>2787</v>
      </c>
      <c r="S2437" s="31">
        <f t="shared" si="8081"/>
        <v>2813</v>
      </c>
      <c r="T2437" s="31">
        <f t="shared" si="8082"/>
        <v>2813</v>
      </c>
      <c r="U2437" s="31">
        <f>U2438+U2441+U2445</f>
        <v>0</v>
      </c>
      <c r="V2437" s="31">
        <f>V2438+V2441+V2445</f>
        <v>0</v>
      </c>
      <c r="W2437" s="31">
        <f>W2438+W2441+W2445</f>
        <v>0</v>
      </c>
      <c r="X2437" s="31">
        <f t="shared" si="8083"/>
        <v>2787</v>
      </c>
      <c r="Y2437" s="31">
        <f t="shared" si="8084"/>
        <v>2813</v>
      </c>
      <c r="Z2437" s="31">
        <f t="shared" si="8085"/>
        <v>2813</v>
      </c>
      <c r="AA2437" s="31">
        <f>AA2438+AA2441+AA2445</f>
        <v>0</v>
      </c>
      <c r="AB2437" s="31">
        <f>AB2438+AB2441+AB2445</f>
        <v>0</v>
      </c>
      <c r="AC2437" s="31">
        <f>AC2438+AC2441+AC2445</f>
        <v>0</v>
      </c>
      <c r="AD2437" s="31">
        <f t="shared" si="8086"/>
        <v>2787</v>
      </c>
      <c r="AE2437" s="31">
        <f t="shared" si="8087"/>
        <v>2813</v>
      </c>
      <c r="AF2437" s="31">
        <f t="shared" si="8088"/>
        <v>2813</v>
      </c>
      <c r="AG2437" s="31">
        <f>AG2438+AG2441+AG2445</f>
        <v>0</v>
      </c>
      <c r="AH2437" s="31">
        <f>AH2438+AH2441+AH2445</f>
        <v>0</v>
      </c>
      <c r="AI2437" s="31">
        <f>AI2438+AI2441+AI2445</f>
        <v>0</v>
      </c>
      <c r="AJ2437" s="31">
        <f t="shared" si="8089"/>
        <v>2787</v>
      </c>
      <c r="AK2437" s="31">
        <f t="shared" si="8090"/>
        <v>2813</v>
      </c>
      <c r="AL2437" s="31">
        <f t="shared" si="8091"/>
        <v>2813</v>
      </c>
      <c r="AM2437" s="31">
        <f>AM2438+AM2441+AM2445</f>
        <v>0</v>
      </c>
      <c r="AN2437" s="31">
        <f>AN2438+AN2441+AN2445</f>
        <v>0</v>
      </c>
      <c r="AO2437" s="31">
        <f>AO2438+AO2441+AO2445</f>
        <v>0</v>
      </c>
      <c r="AP2437" s="31">
        <f t="shared" si="8092"/>
        <v>2787</v>
      </c>
      <c r="AQ2437" s="31">
        <f t="shared" si="8093"/>
        <v>2813</v>
      </c>
      <c r="AR2437" s="31">
        <f t="shared" si="8094"/>
        <v>2813</v>
      </c>
      <c r="AS2437" s="31">
        <f>AS2438+AS2441+AS2445</f>
        <v>0</v>
      </c>
      <c r="AT2437" s="31">
        <f>AT2438+AT2441+AT2445</f>
        <v>0</v>
      </c>
      <c r="AU2437" s="31">
        <f>AU2438+AU2441+AU2445</f>
        <v>0</v>
      </c>
      <c r="AV2437" s="31">
        <f t="shared" si="8095"/>
        <v>2787</v>
      </c>
      <c r="AW2437" s="31">
        <f t="shared" si="8096"/>
        <v>2813</v>
      </c>
      <c r="AX2437" s="31">
        <f t="shared" si="8097"/>
        <v>2813</v>
      </c>
      <c r="AY2437" s="31">
        <f>AY2438+AY2441+AY2445</f>
        <v>154.78700000000001</v>
      </c>
      <c r="AZ2437" s="31">
        <f>AZ2438+AZ2441+AZ2445</f>
        <v>649.49699999999996</v>
      </c>
      <c r="BA2437" s="31">
        <f>BA2438+BA2441+BA2445</f>
        <v>649.49699999999996</v>
      </c>
      <c r="BB2437" s="31">
        <f t="shared" si="8098"/>
        <v>2941.7869999999998</v>
      </c>
      <c r="BC2437" s="31">
        <f t="shared" si="8099"/>
        <v>3462.4969999999998</v>
      </c>
      <c r="BD2437" s="31">
        <f t="shared" si="8100"/>
        <v>3462.4969999999998</v>
      </c>
      <c r="BE2437" s="31">
        <f>BE2438+BE2441+BE2445</f>
        <v>0</v>
      </c>
      <c r="BF2437" s="31">
        <f>BF2438+BF2441+BF2445</f>
        <v>0</v>
      </c>
      <c r="BG2437" s="31">
        <f>BG2438+BG2441+BG2445</f>
        <v>0</v>
      </c>
      <c r="BH2437" s="31">
        <f t="shared" si="8101"/>
        <v>2941.7869999999998</v>
      </c>
      <c r="BI2437" s="31">
        <f t="shared" si="8102"/>
        <v>3462.4969999999998</v>
      </c>
      <c r="BJ2437" s="31">
        <f t="shared" si="8103"/>
        <v>3462.4969999999998</v>
      </c>
      <c r="BK2437" s="31">
        <f>BK2438+BK2441+BK2445</f>
        <v>0</v>
      </c>
      <c r="BL2437" s="31">
        <f>BL2438+BL2441+BL2445</f>
        <v>0</v>
      </c>
      <c r="BM2437" s="31">
        <f>BM2438+BM2441+BM2445</f>
        <v>0</v>
      </c>
      <c r="BN2437" s="31">
        <f t="shared" si="8104"/>
        <v>2941.7869999999998</v>
      </c>
      <c r="BO2437" s="31">
        <f t="shared" si="8105"/>
        <v>3462.4969999999998</v>
      </c>
      <c r="BP2437" s="31">
        <f t="shared" si="8106"/>
        <v>3462.4969999999998</v>
      </c>
      <c r="BQ2437" s="31">
        <f>BQ2438+BQ2441+BQ2445</f>
        <v>0</v>
      </c>
      <c r="BR2437" s="31">
        <f>BR2438+BR2441+BR2445</f>
        <v>0</v>
      </c>
      <c r="BS2437" s="31">
        <f t="shared" si="8107"/>
        <v>2941.7869999999998</v>
      </c>
      <c r="BT2437" s="31">
        <f t="shared" si="8108"/>
        <v>3462.4969999999998</v>
      </c>
      <c r="BU2437" s="31">
        <f t="shared" si="8109"/>
        <v>3462.4969999999998</v>
      </c>
      <c r="BV2437" s="31">
        <f>BV2438+BV2441+BV2445</f>
        <v>0</v>
      </c>
      <c r="BW2437" s="31">
        <f>BW2438+BW2441+BW2445</f>
        <v>0</v>
      </c>
      <c r="BX2437" s="31">
        <f t="shared" si="8110"/>
        <v>2941.7869999999998</v>
      </c>
      <c r="BY2437" s="31">
        <f t="shared" si="8111"/>
        <v>3462.4969999999998</v>
      </c>
      <c r="BZ2437" s="31">
        <f t="shared" si="8112"/>
        <v>3462.4969999999998</v>
      </c>
      <c r="CA2437" s="31">
        <f>CA2438+CA2441+CA2445</f>
        <v>0</v>
      </c>
      <c r="CB2437" s="31">
        <f>CB2438+CB2441+CB2445</f>
        <v>0</v>
      </c>
      <c r="CC2437" s="31">
        <f>CC2438+CC2441+CC2445</f>
        <v>0</v>
      </c>
      <c r="CD2437" s="31">
        <f t="shared" si="8201"/>
        <v>2941.7869999999998</v>
      </c>
      <c r="CE2437" s="31">
        <f t="shared" si="8202"/>
        <v>3462.4969999999998</v>
      </c>
      <c r="CF2437" s="31">
        <f t="shared" si="8203"/>
        <v>3462.4969999999998</v>
      </c>
      <c r="CG2437" s="31">
        <f>CG2438+CG2441+CG2445</f>
        <v>0</v>
      </c>
      <c r="CH2437" s="24"/>
      <c r="CI2437" s="40"/>
      <c r="CL2437" s="1" t="s">
        <v>1346</v>
      </c>
      <c r="CO2437" s="1" t="s">
        <v>31</v>
      </c>
    </row>
    <row r="2438" ht="71.599999999999994">
      <c r="A2438" s="16" t="s">
        <v>1387</v>
      </c>
      <c r="B2438" s="17">
        <v>100</v>
      </c>
      <c r="C2438" s="16"/>
      <c r="D2438" s="16"/>
      <c r="E2438" s="39" t="s">
        <v>131</v>
      </c>
      <c r="F2438" s="31">
        <f t="shared" ref="F2438:F2441" si="8211">F2439</f>
        <v>717.39999999999998</v>
      </c>
      <c r="G2438" s="31">
        <f t="shared" ref="G2438:G2441" si="8212">G2439</f>
        <v>743.39999999999998</v>
      </c>
      <c r="H2438" s="31">
        <f t="shared" ref="H2438:H2441" si="8213">H2439</f>
        <v>743.39999999999998</v>
      </c>
      <c r="I2438" s="31">
        <f t="shared" ref="I2438:I2441" si="8214">I2439</f>
        <v>0</v>
      </c>
      <c r="J2438" s="31">
        <f t="shared" ref="J2438:J2441" si="8215">J2439</f>
        <v>0</v>
      </c>
      <c r="K2438" s="31">
        <f t="shared" ref="K2438:K2441" si="8216">K2439</f>
        <v>0</v>
      </c>
      <c r="L2438" s="31">
        <f t="shared" si="8077"/>
        <v>717.39999999999998</v>
      </c>
      <c r="M2438" s="31">
        <f t="shared" si="8078"/>
        <v>743.39999999999998</v>
      </c>
      <c r="N2438" s="31">
        <f t="shared" si="8079"/>
        <v>743.39999999999998</v>
      </c>
      <c r="O2438" s="31">
        <f t="shared" ref="O2438:O2441" si="8217">O2439</f>
        <v>0</v>
      </c>
      <c r="P2438" s="31">
        <f t="shared" ref="P2438:P2441" si="8218">P2439</f>
        <v>0</v>
      </c>
      <c r="Q2438" s="31">
        <f t="shared" ref="Q2438:Q2441" si="8219">Q2439</f>
        <v>0</v>
      </c>
      <c r="R2438" s="31">
        <f t="shared" si="8080"/>
        <v>717.39999999999998</v>
      </c>
      <c r="S2438" s="31">
        <f t="shared" si="8081"/>
        <v>743.39999999999998</v>
      </c>
      <c r="T2438" s="31">
        <f t="shared" si="8082"/>
        <v>743.39999999999998</v>
      </c>
      <c r="U2438" s="31">
        <f t="shared" ref="U2438:U2441" si="8220">U2439</f>
        <v>0</v>
      </c>
      <c r="V2438" s="31">
        <f t="shared" ref="V2438:V2441" si="8221">V2439</f>
        <v>0</v>
      </c>
      <c r="W2438" s="31">
        <f t="shared" ref="W2438:W2441" si="8222">W2439</f>
        <v>0</v>
      </c>
      <c r="X2438" s="31">
        <f t="shared" si="8083"/>
        <v>717.39999999999998</v>
      </c>
      <c r="Y2438" s="31">
        <f t="shared" si="8084"/>
        <v>743.39999999999998</v>
      </c>
      <c r="Z2438" s="31">
        <f t="shared" si="8085"/>
        <v>743.39999999999998</v>
      </c>
      <c r="AA2438" s="31">
        <f t="shared" ref="AA2438:AA2441" si="8223">AA2439</f>
        <v>0</v>
      </c>
      <c r="AB2438" s="31">
        <f t="shared" ref="AB2438:AB2441" si="8224">AB2439</f>
        <v>0</v>
      </c>
      <c r="AC2438" s="31">
        <f t="shared" ref="AC2438:AC2441" si="8225">AC2439</f>
        <v>0</v>
      </c>
      <c r="AD2438" s="31">
        <f t="shared" si="8086"/>
        <v>717.39999999999998</v>
      </c>
      <c r="AE2438" s="31">
        <f t="shared" si="8087"/>
        <v>743.39999999999998</v>
      </c>
      <c r="AF2438" s="31">
        <f t="shared" si="8088"/>
        <v>743.39999999999998</v>
      </c>
      <c r="AG2438" s="31">
        <f t="shared" ref="AG2438:AG2441" si="8226">AG2439</f>
        <v>0</v>
      </c>
      <c r="AH2438" s="31">
        <f t="shared" ref="AH2438:AH2441" si="8227">AH2439</f>
        <v>0</v>
      </c>
      <c r="AI2438" s="31">
        <f t="shared" ref="AI2438:AI2441" si="8228">AI2439</f>
        <v>0</v>
      </c>
      <c r="AJ2438" s="31">
        <f t="shared" si="8089"/>
        <v>717.39999999999998</v>
      </c>
      <c r="AK2438" s="31">
        <f t="shared" si="8090"/>
        <v>743.39999999999998</v>
      </c>
      <c r="AL2438" s="31">
        <f t="shared" si="8091"/>
        <v>743.39999999999998</v>
      </c>
      <c r="AM2438" s="31">
        <f t="shared" ref="AM2438:AM2441" si="8229">AM2439</f>
        <v>0</v>
      </c>
      <c r="AN2438" s="31">
        <f t="shared" ref="AN2438:AN2441" si="8230">AN2439</f>
        <v>0</v>
      </c>
      <c r="AO2438" s="31">
        <f t="shared" ref="AO2438:AO2441" si="8231">AO2439</f>
        <v>0</v>
      </c>
      <c r="AP2438" s="31">
        <f t="shared" si="8092"/>
        <v>717.39999999999998</v>
      </c>
      <c r="AQ2438" s="31">
        <f t="shared" si="8093"/>
        <v>743.39999999999998</v>
      </c>
      <c r="AR2438" s="31">
        <f t="shared" si="8094"/>
        <v>743.39999999999998</v>
      </c>
      <c r="AS2438" s="31">
        <f t="shared" ref="AS2438:AS2441" si="8232">AS2439</f>
        <v>0</v>
      </c>
      <c r="AT2438" s="31">
        <f t="shared" ref="AT2438:AT2441" si="8233">AT2439</f>
        <v>0</v>
      </c>
      <c r="AU2438" s="31">
        <f t="shared" ref="AU2438:AU2441" si="8234">AU2439</f>
        <v>0</v>
      </c>
      <c r="AV2438" s="31">
        <f t="shared" si="8095"/>
        <v>717.39999999999998</v>
      </c>
      <c r="AW2438" s="31">
        <f t="shared" si="8096"/>
        <v>743.39999999999998</v>
      </c>
      <c r="AX2438" s="31">
        <f t="shared" si="8097"/>
        <v>743.39999999999998</v>
      </c>
      <c r="AY2438" s="31">
        <f t="shared" ref="AY2438:AY2441" si="8235">AY2439</f>
        <v>154.78700000000001</v>
      </c>
      <c r="AZ2438" s="31">
        <f t="shared" ref="AZ2438:AZ2441" si="8236">AZ2439</f>
        <v>649.49699999999996</v>
      </c>
      <c r="BA2438" s="31">
        <f t="shared" ref="BA2438:BA2441" si="8237">BA2439</f>
        <v>649.49699999999996</v>
      </c>
      <c r="BB2438" s="31">
        <f t="shared" si="8098"/>
        <v>872.18700000000001</v>
      </c>
      <c r="BC2438" s="31">
        <f t="shared" si="8099"/>
        <v>1392.8969999999999</v>
      </c>
      <c r="BD2438" s="31">
        <f t="shared" si="8100"/>
        <v>1392.8969999999999</v>
      </c>
      <c r="BE2438" s="31">
        <f t="shared" ref="BE2438:BE2441" si="8238">BE2439</f>
        <v>0</v>
      </c>
      <c r="BF2438" s="31">
        <f t="shared" ref="BF2438:BF2441" si="8239">BF2439</f>
        <v>0</v>
      </c>
      <c r="BG2438" s="31">
        <f t="shared" ref="BG2438:BG2441" si="8240">BG2439</f>
        <v>0</v>
      </c>
      <c r="BH2438" s="31">
        <f t="shared" si="8101"/>
        <v>872.18700000000001</v>
      </c>
      <c r="BI2438" s="31">
        <f t="shared" si="8102"/>
        <v>1392.8969999999999</v>
      </c>
      <c r="BJ2438" s="31">
        <f t="shared" si="8103"/>
        <v>1392.8969999999999</v>
      </c>
      <c r="BK2438" s="31">
        <f t="shared" ref="BK2438:BK2441" si="8241">BK2439</f>
        <v>0</v>
      </c>
      <c r="BL2438" s="31">
        <f t="shared" ref="BL2438:BL2441" si="8242">BL2439</f>
        <v>0</v>
      </c>
      <c r="BM2438" s="31">
        <f t="shared" ref="BM2438:BM2441" si="8243">BM2439</f>
        <v>0</v>
      </c>
      <c r="BN2438" s="31">
        <f t="shared" si="8104"/>
        <v>872.18700000000001</v>
      </c>
      <c r="BO2438" s="31">
        <f t="shared" si="8105"/>
        <v>1392.8969999999999</v>
      </c>
      <c r="BP2438" s="31">
        <f t="shared" si="8106"/>
        <v>1392.8969999999999</v>
      </c>
      <c r="BQ2438" s="31">
        <f t="shared" ref="BQ2438:BQ2441" si="8244">BQ2439</f>
        <v>0</v>
      </c>
      <c r="BR2438" s="31">
        <f t="shared" ref="BR2438:BR2441" si="8245">BR2439</f>
        <v>0</v>
      </c>
      <c r="BS2438" s="31">
        <f t="shared" si="8107"/>
        <v>872.18700000000001</v>
      </c>
      <c r="BT2438" s="31">
        <f t="shared" si="8108"/>
        <v>1392.8969999999999</v>
      </c>
      <c r="BU2438" s="31">
        <f t="shared" si="8109"/>
        <v>1392.8969999999999</v>
      </c>
      <c r="BV2438" s="31">
        <f t="shared" ref="BV2438:BV2441" si="8246">BV2439</f>
        <v>0</v>
      </c>
      <c r="BW2438" s="31">
        <f t="shared" ref="BW2438:BW2441" si="8247">BW2439</f>
        <v>0</v>
      </c>
      <c r="BX2438" s="31">
        <f t="shared" si="8110"/>
        <v>872.18700000000001</v>
      </c>
      <c r="BY2438" s="31">
        <f t="shared" si="8111"/>
        <v>1392.8969999999999</v>
      </c>
      <c r="BZ2438" s="31">
        <f t="shared" si="8112"/>
        <v>1392.8969999999999</v>
      </c>
      <c r="CA2438" s="31">
        <f t="shared" ref="CA2438:CA2441" si="8248">CA2439</f>
        <v>0</v>
      </c>
      <c r="CB2438" s="31">
        <f t="shared" ref="CB2438:CB2441" si="8249">CB2439</f>
        <v>0</v>
      </c>
      <c r="CC2438" s="31">
        <f t="shared" ref="CC2438:CC2441" si="8250">CC2439</f>
        <v>0</v>
      </c>
      <c r="CD2438" s="31">
        <f t="shared" si="8201"/>
        <v>872.18700000000001</v>
      </c>
      <c r="CE2438" s="31">
        <f t="shared" si="8202"/>
        <v>1392.8969999999999</v>
      </c>
      <c r="CF2438" s="31">
        <f t="shared" si="8203"/>
        <v>1392.8969999999999</v>
      </c>
      <c r="CG2438" s="31">
        <f t="shared" ref="CG2438:CG2441" si="8251">CG2439</f>
        <v>0</v>
      </c>
      <c r="CH2438" s="24"/>
      <c r="CI2438" s="40"/>
      <c r="CM2438" s="1" t="s">
        <v>29</v>
      </c>
    </row>
    <row r="2439" ht="29.850000000000001">
      <c r="A2439" s="16" t="s">
        <v>1387</v>
      </c>
      <c r="B2439" s="17">
        <v>110</v>
      </c>
      <c r="C2439" s="16"/>
      <c r="D2439" s="16"/>
      <c r="E2439" s="39" t="s">
        <v>132</v>
      </c>
      <c r="F2439" s="31">
        <f t="shared" si="8211"/>
        <v>717.39999999999998</v>
      </c>
      <c r="G2439" s="31">
        <f t="shared" si="8212"/>
        <v>743.39999999999998</v>
      </c>
      <c r="H2439" s="31">
        <f t="shared" si="8213"/>
        <v>743.39999999999998</v>
      </c>
      <c r="I2439" s="31">
        <f t="shared" si="8214"/>
        <v>0</v>
      </c>
      <c r="J2439" s="31">
        <f t="shared" si="8215"/>
        <v>0</v>
      </c>
      <c r="K2439" s="31">
        <f t="shared" si="8216"/>
        <v>0</v>
      </c>
      <c r="L2439" s="31">
        <f t="shared" si="8077"/>
        <v>717.39999999999998</v>
      </c>
      <c r="M2439" s="31">
        <f t="shared" si="8078"/>
        <v>743.39999999999998</v>
      </c>
      <c r="N2439" s="31">
        <f t="shared" si="8079"/>
        <v>743.39999999999998</v>
      </c>
      <c r="O2439" s="31">
        <f t="shared" si="8217"/>
        <v>0</v>
      </c>
      <c r="P2439" s="31">
        <f t="shared" si="8218"/>
        <v>0</v>
      </c>
      <c r="Q2439" s="31">
        <f t="shared" si="8219"/>
        <v>0</v>
      </c>
      <c r="R2439" s="31">
        <f t="shared" si="8080"/>
        <v>717.39999999999998</v>
      </c>
      <c r="S2439" s="31">
        <f t="shared" si="8081"/>
        <v>743.39999999999998</v>
      </c>
      <c r="T2439" s="31">
        <f t="shared" si="8082"/>
        <v>743.39999999999998</v>
      </c>
      <c r="U2439" s="31">
        <f t="shared" si="8220"/>
        <v>0</v>
      </c>
      <c r="V2439" s="31">
        <f t="shared" si="8221"/>
        <v>0</v>
      </c>
      <c r="W2439" s="31">
        <f t="shared" si="8222"/>
        <v>0</v>
      </c>
      <c r="X2439" s="31">
        <f t="shared" si="8083"/>
        <v>717.39999999999998</v>
      </c>
      <c r="Y2439" s="31">
        <f t="shared" si="8084"/>
        <v>743.39999999999998</v>
      </c>
      <c r="Z2439" s="31">
        <f t="shared" si="8085"/>
        <v>743.39999999999998</v>
      </c>
      <c r="AA2439" s="31">
        <f t="shared" si="8223"/>
        <v>0</v>
      </c>
      <c r="AB2439" s="31">
        <f t="shared" si="8224"/>
        <v>0</v>
      </c>
      <c r="AC2439" s="31">
        <f t="shared" si="8225"/>
        <v>0</v>
      </c>
      <c r="AD2439" s="31">
        <f t="shared" si="8086"/>
        <v>717.39999999999998</v>
      </c>
      <c r="AE2439" s="31">
        <f t="shared" si="8087"/>
        <v>743.39999999999998</v>
      </c>
      <c r="AF2439" s="31">
        <f t="shared" si="8088"/>
        <v>743.39999999999998</v>
      </c>
      <c r="AG2439" s="31">
        <f t="shared" si="8226"/>
        <v>0</v>
      </c>
      <c r="AH2439" s="31">
        <f t="shared" si="8227"/>
        <v>0</v>
      </c>
      <c r="AI2439" s="31">
        <f t="shared" si="8228"/>
        <v>0</v>
      </c>
      <c r="AJ2439" s="31">
        <f t="shared" si="8089"/>
        <v>717.39999999999998</v>
      </c>
      <c r="AK2439" s="31">
        <f t="shared" si="8090"/>
        <v>743.39999999999998</v>
      </c>
      <c r="AL2439" s="31">
        <f t="shared" si="8091"/>
        <v>743.39999999999998</v>
      </c>
      <c r="AM2439" s="31">
        <f t="shared" si="8229"/>
        <v>0</v>
      </c>
      <c r="AN2439" s="31">
        <f t="shared" si="8230"/>
        <v>0</v>
      </c>
      <c r="AO2439" s="31">
        <f t="shared" si="8231"/>
        <v>0</v>
      </c>
      <c r="AP2439" s="31">
        <f t="shared" si="8092"/>
        <v>717.39999999999998</v>
      </c>
      <c r="AQ2439" s="31">
        <f t="shared" si="8093"/>
        <v>743.39999999999998</v>
      </c>
      <c r="AR2439" s="31">
        <f t="shared" si="8094"/>
        <v>743.39999999999998</v>
      </c>
      <c r="AS2439" s="31">
        <f t="shared" si="8232"/>
        <v>0</v>
      </c>
      <c r="AT2439" s="31">
        <f t="shared" si="8233"/>
        <v>0</v>
      </c>
      <c r="AU2439" s="31">
        <f t="shared" si="8234"/>
        <v>0</v>
      </c>
      <c r="AV2439" s="31">
        <f t="shared" si="8095"/>
        <v>717.39999999999998</v>
      </c>
      <c r="AW2439" s="31">
        <f t="shared" si="8096"/>
        <v>743.39999999999998</v>
      </c>
      <c r="AX2439" s="31">
        <f t="shared" si="8097"/>
        <v>743.39999999999998</v>
      </c>
      <c r="AY2439" s="31">
        <f t="shared" si="8235"/>
        <v>154.78700000000001</v>
      </c>
      <c r="AZ2439" s="31">
        <f t="shared" si="8236"/>
        <v>649.49699999999996</v>
      </c>
      <c r="BA2439" s="31">
        <f t="shared" si="8237"/>
        <v>649.49699999999996</v>
      </c>
      <c r="BB2439" s="31">
        <f t="shared" si="8098"/>
        <v>872.18700000000001</v>
      </c>
      <c r="BC2439" s="31">
        <f t="shared" si="8099"/>
        <v>1392.8969999999999</v>
      </c>
      <c r="BD2439" s="31">
        <f t="shared" si="8100"/>
        <v>1392.8969999999999</v>
      </c>
      <c r="BE2439" s="31">
        <f t="shared" si="8238"/>
        <v>0</v>
      </c>
      <c r="BF2439" s="31">
        <f t="shared" si="8239"/>
        <v>0</v>
      </c>
      <c r="BG2439" s="31">
        <f t="shared" si="8240"/>
        <v>0</v>
      </c>
      <c r="BH2439" s="31">
        <f t="shared" si="8101"/>
        <v>872.18700000000001</v>
      </c>
      <c r="BI2439" s="31">
        <f t="shared" si="8102"/>
        <v>1392.8969999999999</v>
      </c>
      <c r="BJ2439" s="31">
        <f t="shared" si="8103"/>
        <v>1392.8969999999999</v>
      </c>
      <c r="BK2439" s="31">
        <f t="shared" si="8241"/>
        <v>0</v>
      </c>
      <c r="BL2439" s="31">
        <f t="shared" si="8242"/>
        <v>0</v>
      </c>
      <c r="BM2439" s="31">
        <f t="shared" si="8243"/>
        <v>0</v>
      </c>
      <c r="BN2439" s="31">
        <f t="shared" si="8104"/>
        <v>872.18700000000001</v>
      </c>
      <c r="BO2439" s="31">
        <f t="shared" si="8105"/>
        <v>1392.8969999999999</v>
      </c>
      <c r="BP2439" s="31">
        <f t="shared" si="8106"/>
        <v>1392.8969999999999</v>
      </c>
      <c r="BQ2439" s="31">
        <f t="shared" si="8244"/>
        <v>0</v>
      </c>
      <c r="BR2439" s="31">
        <f t="shared" si="8245"/>
        <v>0</v>
      </c>
      <c r="BS2439" s="31">
        <f t="shared" si="8107"/>
        <v>872.18700000000001</v>
      </c>
      <c r="BT2439" s="31">
        <f t="shared" si="8108"/>
        <v>1392.8969999999999</v>
      </c>
      <c r="BU2439" s="31">
        <f t="shared" si="8109"/>
        <v>1392.8969999999999</v>
      </c>
      <c r="BV2439" s="31">
        <f t="shared" si="8246"/>
        <v>0</v>
      </c>
      <c r="BW2439" s="31">
        <f t="shared" si="8247"/>
        <v>0</v>
      </c>
      <c r="BX2439" s="31">
        <f t="shared" si="8110"/>
        <v>872.18700000000001</v>
      </c>
      <c r="BY2439" s="31">
        <f t="shared" si="8111"/>
        <v>1392.8969999999999</v>
      </c>
      <c r="BZ2439" s="31">
        <f t="shared" si="8112"/>
        <v>1392.8969999999999</v>
      </c>
      <c r="CA2439" s="31">
        <f t="shared" si="8248"/>
        <v>0</v>
      </c>
      <c r="CB2439" s="31">
        <f t="shared" si="8249"/>
        <v>0</v>
      </c>
      <c r="CC2439" s="31">
        <f t="shared" si="8250"/>
        <v>0</v>
      </c>
      <c r="CD2439" s="31">
        <f t="shared" si="8201"/>
        <v>872.18700000000001</v>
      </c>
      <c r="CE2439" s="31">
        <f t="shared" si="8202"/>
        <v>1392.8969999999999</v>
      </c>
      <c r="CF2439" s="31">
        <f t="shared" si="8203"/>
        <v>1392.8969999999999</v>
      </c>
      <c r="CG2439" s="31">
        <f t="shared" si="8251"/>
        <v>0</v>
      </c>
      <c r="CH2439" s="24"/>
      <c r="CI2439" s="40"/>
      <c r="CN2439" s="1" t="s">
        <v>30</v>
      </c>
    </row>
    <row r="2440" ht="39.799999999999997">
      <c r="A2440" s="16" t="s">
        <v>1387</v>
      </c>
      <c r="B2440" s="17">
        <v>110</v>
      </c>
      <c r="C2440" s="16" t="s">
        <v>67</v>
      </c>
      <c r="D2440" s="16" t="s">
        <v>115</v>
      </c>
      <c r="E2440" s="39" t="s">
        <v>116</v>
      </c>
      <c r="F2440" s="31">
        <v>717.39999999999998</v>
      </c>
      <c r="G2440" s="31">
        <v>743.39999999999998</v>
      </c>
      <c r="H2440" s="31">
        <v>743.39999999999998</v>
      </c>
      <c r="I2440" s="31"/>
      <c r="J2440" s="31"/>
      <c r="K2440" s="31"/>
      <c r="L2440" s="31">
        <f t="shared" si="8077"/>
        <v>717.39999999999998</v>
      </c>
      <c r="M2440" s="31">
        <f t="shared" si="8078"/>
        <v>743.39999999999998</v>
      </c>
      <c r="N2440" s="31">
        <f t="shared" si="8079"/>
        <v>743.39999999999998</v>
      </c>
      <c r="O2440" s="31"/>
      <c r="P2440" s="31"/>
      <c r="Q2440" s="31"/>
      <c r="R2440" s="31">
        <f t="shared" si="8080"/>
        <v>717.39999999999998</v>
      </c>
      <c r="S2440" s="31">
        <f t="shared" si="8081"/>
        <v>743.39999999999998</v>
      </c>
      <c r="T2440" s="31">
        <f t="shared" si="8082"/>
        <v>743.39999999999998</v>
      </c>
      <c r="U2440" s="31"/>
      <c r="V2440" s="31"/>
      <c r="W2440" s="31"/>
      <c r="X2440" s="31">
        <f t="shared" si="8083"/>
        <v>717.39999999999998</v>
      </c>
      <c r="Y2440" s="31">
        <f t="shared" si="8084"/>
        <v>743.39999999999998</v>
      </c>
      <c r="Z2440" s="31">
        <f t="shared" si="8085"/>
        <v>743.39999999999998</v>
      </c>
      <c r="AA2440" s="31"/>
      <c r="AB2440" s="31"/>
      <c r="AC2440" s="31"/>
      <c r="AD2440" s="31">
        <f t="shared" si="8086"/>
        <v>717.39999999999998</v>
      </c>
      <c r="AE2440" s="31">
        <f t="shared" si="8087"/>
        <v>743.39999999999998</v>
      </c>
      <c r="AF2440" s="31">
        <f t="shared" si="8088"/>
        <v>743.39999999999998</v>
      </c>
      <c r="AG2440" s="31"/>
      <c r="AH2440" s="31"/>
      <c r="AI2440" s="31"/>
      <c r="AJ2440" s="31">
        <f t="shared" si="8089"/>
        <v>717.39999999999998</v>
      </c>
      <c r="AK2440" s="31">
        <f t="shared" si="8090"/>
        <v>743.39999999999998</v>
      </c>
      <c r="AL2440" s="31">
        <f t="shared" si="8091"/>
        <v>743.39999999999998</v>
      </c>
      <c r="AM2440" s="31"/>
      <c r="AN2440" s="31"/>
      <c r="AO2440" s="31"/>
      <c r="AP2440" s="31">
        <f t="shared" si="8092"/>
        <v>717.39999999999998</v>
      </c>
      <c r="AQ2440" s="31">
        <f t="shared" si="8093"/>
        <v>743.39999999999998</v>
      </c>
      <c r="AR2440" s="31">
        <f t="shared" si="8094"/>
        <v>743.39999999999998</v>
      </c>
      <c r="AS2440" s="31"/>
      <c r="AT2440" s="31"/>
      <c r="AU2440" s="31"/>
      <c r="AV2440" s="31">
        <f t="shared" si="8095"/>
        <v>717.39999999999998</v>
      </c>
      <c r="AW2440" s="31">
        <f t="shared" si="8096"/>
        <v>743.39999999999998</v>
      </c>
      <c r="AX2440" s="31">
        <f t="shared" si="8097"/>
        <v>743.39999999999998</v>
      </c>
      <c r="AY2440" s="31">
        <v>154.78700000000001</v>
      </c>
      <c r="AZ2440" s="31">
        <v>649.49699999999996</v>
      </c>
      <c r="BA2440" s="31">
        <v>649.49699999999996</v>
      </c>
      <c r="BB2440" s="31">
        <f t="shared" si="8098"/>
        <v>872.18700000000001</v>
      </c>
      <c r="BC2440" s="31">
        <f t="shared" si="8099"/>
        <v>1392.8969999999999</v>
      </c>
      <c r="BD2440" s="31">
        <f t="shared" si="8100"/>
        <v>1392.8969999999999</v>
      </c>
      <c r="BE2440" s="31"/>
      <c r="BF2440" s="31"/>
      <c r="BG2440" s="31"/>
      <c r="BH2440" s="31">
        <f t="shared" si="8101"/>
        <v>872.18700000000001</v>
      </c>
      <c r="BI2440" s="31">
        <f t="shared" si="8102"/>
        <v>1392.8969999999999</v>
      </c>
      <c r="BJ2440" s="31">
        <f t="shared" si="8103"/>
        <v>1392.8969999999999</v>
      </c>
      <c r="BK2440" s="31"/>
      <c r="BL2440" s="31"/>
      <c r="BM2440" s="31"/>
      <c r="BN2440" s="31">
        <f t="shared" si="8104"/>
        <v>872.18700000000001</v>
      </c>
      <c r="BO2440" s="31">
        <f t="shared" si="8105"/>
        <v>1392.8969999999999</v>
      </c>
      <c r="BP2440" s="31">
        <f t="shared" si="8106"/>
        <v>1392.8969999999999</v>
      </c>
      <c r="BQ2440" s="31"/>
      <c r="BR2440" s="31"/>
      <c r="BS2440" s="31">
        <f t="shared" si="8107"/>
        <v>872.18700000000001</v>
      </c>
      <c r="BT2440" s="31">
        <f t="shared" si="8108"/>
        <v>1392.8969999999999</v>
      </c>
      <c r="BU2440" s="31">
        <f t="shared" si="8109"/>
        <v>1392.8969999999999</v>
      </c>
      <c r="BV2440" s="31"/>
      <c r="BW2440" s="31"/>
      <c r="BX2440" s="31">
        <f t="shared" si="8110"/>
        <v>872.18700000000001</v>
      </c>
      <c r="BY2440" s="31">
        <f t="shared" si="8111"/>
        <v>1392.8969999999999</v>
      </c>
      <c r="BZ2440" s="31">
        <f t="shared" si="8112"/>
        <v>1392.8969999999999</v>
      </c>
      <c r="CA2440" s="31"/>
      <c r="CB2440" s="31"/>
      <c r="CC2440" s="31"/>
      <c r="CD2440" s="31">
        <f t="shared" si="8201"/>
        <v>872.18700000000001</v>
      </c>
      <c r="CE2440" s="31">
        <f t="shared" si="8202"/>
        <v>1392.8969999999999</v>
      </c>
      <c r="CF2440" s="31">
        <f t="shared" si="8203"/>
        <v>1392.8969999999999</v>
      </c>
      <c r="CG2440" s="31"/>
      <c r="CH2440" s="24"/>
      <c r="CI2440" s="40"/>
    </row>
    <row r="2441" ht="29.850000000000001">
      <c r="A2441" s="16" t="s">
        <v>1387</v>
      </c>
      <c r="B2441" s="17">
        <v>200</v>
      </c>
      <c r="C2441" s="16"/>
      <c r="D2441" s="16"/>
      <c r="E2441" s="39" t="s">
        <v>40</v>
      </c>
      <c r="F2441" s="31">
        <f t="shared" si="8211"/>
        <v>2310.0999999999999</v>
      </c>
      <c r="G2441" s="31">
        <f t="shared" si="8212"/>
        <v>2310.0999999999999</v>
      </c>
      <c r="H2441" s="31">
        <f t="shared" si="8213"/>
        <v>2310.0999999999999</v>
      </c>
      <c r="I2441" s="31">
        <f t="shared" si="8214"/>
        <v>-259.89999999999998</v>
      </c>
      <c r="J2441" s="31">
        <f t="shared" si="8215"/>
        <v>-259.89999999999998</v>
      </c>
      <c r="K2441" s="31">
        <f t="shared" si="8216"/>
        <v>-259.89999999999998</v>
      </c>
      <c r="L2441" s="31">
        <f t="shared" si="8077"/>
        <v>2050.1999999999998</v>
      </c>
      <c r="M2441" s="31">
        <f t="shared" si="8078"/>
        <v>2050.1999999999998</v>
      </c>
      <c r="N2441" s="31">
        <f t="shared" si="8079"/>
        <v>2050.1999999999998</v>
      </c>
      <c r="O2441" s="31">
        <f t="shared" si="8217"/>
        <v>0</v>
      </c>
      <c r="P2441" s="31">
        <f t="shared" si="8218"/>
        <v>0</v>
      </c>
      <c r="Q2441" s="31">
        <f t="shared" si="8219"/>
        <v>0</v>
      </c>
      <c r="R2441" s="31">
        <f t="shared" si="8080"/>
        <v>2050.1999999999998</v>
      </c>
      <c r="S2441" s="31">
        <f t="shared" si="8081"/>
        <v>2050.1999999999998</v>
      </c>
      <c r="T2441" s="31">
        <f t="shared" si="8082"/>
        <v>2050.1999999999998</v>
      </c>
      <c r="U2441" s="31">
        <f t="shared" si="8220"/>
        <v>0</v>
      </c>
      <c r="V2441" s="31">
        <f t="shared" si="8221"/>
        <v>0</v>
      </c>
      <c r="W2441" s="31">
        <f t="shared" si="8222"/>
        <v>0</v>
      </c>
      <c r="X2441" s="31">
        <f t="shared" si="8083"/>
        <v>2050.1999999999998</v>
      </c>
      <c r="Y2441" s="31">
        <f t="shared" si="8084"/>
        <v>2050.1999999999998</v>
      </c>
      <c r="Z2441" s="31">
        <f t="shared" si="8085"/>
        <v>2050.1999999999998</v>
      </c>
      <c r="AA2441" s="31">
        <f t="shared" si="8223"/>
        <v>0</v>
      </c>
      <c r="AB2441" s="31">
        <f t="shared" si="8224"/>
        <v>0</v>
      </c>
      <c r="AC2441" s="31">
        <f t="shared" si="8225"/>
        <v>0</v>
      </c>
      <c r="AD2441" s="31">
        <f t="shared" si="8086"/>
        <v>2050.1999999999998</v>
      </c>
      <c r="AE2441" s="31">
        <f t="shared" si="8087"/>
        <v>2050.1999999999998</v>
      </c>
      <c r="AF2441" s="31">
        <f t="shared" si="8088"/>
        <v>2050.1999999999998</v>
      </c>
      <c r="AG2441" s="31">
        <f t="shared" si="8226"/>
        <v>0</v>
      </c>
      <c r="AH2441" s="31">
        <f t="shared" si="8227"/>
        <v>0</v>
      </c>
      <c r="AI2441" s="31">
        <f t="shared" si="8228"/>
        <v>0</v>
      </c>
      <c r="AJ2441" s="31">
        <f t="shared" si="8089"/>
        <v>2050.1999999999998</v>
      </c>
      <c r="AK2441" s="31">
        <f t="shared" si="8090"/>
        <v>2050.1999999999998</v>
      </c>
      <c r="AL2441" s="31">
        <f t="shared" si="8091"/>
        <v>2050.1999999999998</v>
      </c>
      <c r="AM2441" s="31">
        <f t="shared" si="8229"/>
        <v>0</v>
      </c>
      <c r="AN2441" s="31">
        <f t="shared" si="8230"/>
        <v>0</v>
      </c>
      <c r="AO2441" s="31">
        <f t="shared" si="8231"/>
        <v>0</v>
      </c>
      <c r="AP2441" s="31">
        <f t="shared" si="8092"/>
        <v>2050.1999999999998</v>
      </c>
      <c r="AQ2441" s="31">
        <f t="shared" si="8093"/>
        <v>2050.1999999999998</v>
      </c>
      <c r="AR2441" s="31">
        <f t="shared" si="8094"/>
        <v>2050.1999999999998</v>
      </c>
      <c r="AS2441" s="31">
        <f t="shared" si="8232"/>
        <v>0</v>
      </c>
      <c r="AT2441" s="31">
        <f t="shared" si="8233"/>
        <v>0</v>
      </c>
      <c r="AU2441" s="31">
        <f t="shared" si="8234"/>
        <v>0</v>
      </c>
      <c r="AV2441" s="31">
        <f t="shared" si="8095"/>
        <v>2050.1999999999998</v>
      </c>
      <c r="AW2441" s="31">
        <f t="shared" si="8096"/>
        <v>2050.1999999999998</v>
      </c>
      <c r="AX2441" s="31">
        <f t="shared" si="8097"/>
        <v>2050.1999999999998</v>
      </c>
      <c r="AY2441" s="31">
        <f t="shared" si="8235"/>
        <v>0</v>
      </c>
      <c r="AZ2441" s="31">
        <f t="shared" si="8236"/>
        <v>0</v>
      </c>
      <c r="BA2441" s="31">
        <f t="shared" si="8237"/>
        <v>0</v>
      </c>
      <c r="BB2441" s="31">
        <f t="shared" si="8098"/>
        <v>2050.1999999999998</v>
      </c>
      <c r="BC2441" s="31">
        <f t="shared" si="8099"/>
        <v>2050.1999999999998</v>
      </c>
      <c r="BD2441" s="31">
        <f t="shared" si="8100"/>
        <v>2050.1999999999998</v>
      </c>
      <c r="BE2441" s="31">
        <f t="shared" si="8238"/>
        <v>0</v>
      </c>
      <c r="BF2441" s="31">
        <f t="shared" si="8239"/>
        <v>0</v>
      </c>
      <c r="BG2441" s="31">
        <f t="shared" si="8240"/>
        <v>0</v>
      </c>
      <c r="BH2441" s="31">
        <f t="shared" si="8101"/>
        <v>2050.1999999999998</v>
      </c>
      <c r="BI2441" s="31">
        <f t="shared" si="8102"/>
        <v>2050.1999999999998</v>
      </c>
      <c r="BJ2441" s="31">
        <f t="shared" si="8103"/>
        <v>2050.1999999999998</v>
      </c>
      <c r="BK2441" s="31">
        <f t="shared" si="8241"/>
        <v>0</v>
      </c>
      <c r="BL2441" s="31">
        <f t="shared" si="8242"/>
        <v>0</v>
      </c>
      <c r="BM2441" s="31">
        <f t="shared" si="8243"/>
        <v>0</v>
      </c>
      <c r="BN2441" s="31">
        <f t="shared" si="8104"/>
        <v>2050.1999999999998</v>
      </c>
      <c r="BO2441" s="31">
        <f t="shared" si="8105"/>
        <v>2050.1999999999998</v>
      </c>
      <c r="BP2441" s="31">
        <f t="shared" si="8106"/>
        <v>2050.1999999999998</v>
      </c>
      <c r="BQ2441" s="31">
        <f t="shared" si="8244"/>
        <v>0</v>
      </c>
      <c r="BR2441" s="31">
        <f t="shared" si="8245"/>
        <v>0</v>
      </c>
      <c r="BS2441" s="31">
        <f t="shared" si="8107"/>
        <v>2050.1999999999998</v>
      </c>
      <c r="BT2441" s="31">
        <f t="shared" si="8108"/>
        <v>2050.1999999999998</v>
      </c>
      <c r="BU2441" s="31">
        <f t="shared" si="8109"/>
        <v>2050.1999999999998</v>
      </c>
      <c r="BV2441" s="31">
        <f t="shared" si="8246"/>
        <v>0</v>
      </c>
      <c r="BW2441" s="31">
        <f t="shared" si="8247"/>
        <v>0</v>
      </c>
      <c r="BX2441" s="31">
        <f t="shared" si="8110"/>
        <v>2050.1999999999998</v>
      </c>
      <c r="BY2441" s="31">
        <f t="shared" si="8111"/>
        <v>2050.1999999999998</v>
      </c>
      <c r="BZ2441" s="31">
        <f t="shared" si="8112"/>
        <v>2050.1999999999998</v>
      </c>
      <c r="CA2441" s="31">
        <f t="shared" si="8248"/>
        <v>0</v>
      </c>
      <c r="CB2441" s="31">
        <f t="shared" si="8249"/>
        <v>0</v>
      </c>
      <c r="CC2441" s="31">
        <f t="shared" si="8250"/>
        <v>0</v>
      </c>
      <c r="CD2441" s="31">
        <f t="shared" si="8201"/>
        <v>2050.1999999999998</v>
      </c>
      <c r="CE2441" s="31">
        <f t="shared" si="8202"/>
        <v>2050.1999999999998</v>
      </c>
      <c r="CF2441" s="31">
        <f t="shared" si="8203"/>
        <v>2050.1999999999998</v>
      </c>
      <c r="CG2441" s="31">
        <f t="shared" si="8251"/>
        <v>0</v>
      </c>
      <c r="CH2441" s="24"/>
      <c r="CI2441" s="40"/>
      <c r="CM2441" s="1" t="s">
        <v>29</v>
      </c>
    </row>
    <row r="2442" ht="43.75">
      <c r="A2442" s="16" t="s">
        <v>1387</v>
      </c>
      <c r="B2442" s="17">
        <v>240</v>
      </c>
      <c r="C2442" s="16"/>
      <c r="D2442" s="16"/>
      <c r="E2442" s="39" t="s">
        <v>41</v>
      </c>
      <c r="F2442" s="31">
        <f>F2444+F2443</f>
        <v>2310.0999999999999</v>
      </c>
      <c r="G2442" s="31">
        <f>G2444+G2443</f>
        <v>2310.0999999999999</v>
      </c>
      <c r="H2442" s="31">
        <f>H2444+H2443</f>
        <v>2310.0999999999999</v>
      </c>
      <c r="I2442" s="31">
        <f>I2444+I2443</f>
        <v>-259.89999999999998</v>
      </c>
      <c r="J2442" s="31">
        <f>J2444+J2443</f>
        <v>-259.89999999999998</v>
      </c>
      <c r="K2442" s="31">
        <f>K2444+K2443</f>
        <v>-259.89999999999998</v>
      </c>
      <c r="L2442" s="31">
        <f t="shared" si="8077"/>
        <v>2050.1999999999998</v>
      </c>
      <c r="M2442" s="31">
        <f t="shared" si="8078"/>
        <v>2050.1999999999998</v>
      </c>
      <c r="N2442" s="31">
        <f t="shared" si="8079"/>
        <v>2050.1999999999998</v>
      </c>
      <c r="O2442" s="31">
        <f>O2444+O2443</f>
        <v>0</v>
      </c>
      <c r="P2442" s="31">
        <f>P2444+P2443</f>
        <v>0</v>
      </c>
      <c r="Q2442" s="31">
        <f>Q2444+Q2443</f>
        <v>0</v>
      </c>
      <c r="R2442" s="31">
        <f t="shared" si="8080"/>
        <v>2050.1999999999998</v>
      </c>
      <c r="S2442" s="31">
        <f t="shared" si="8081"/>
        <v>2050.1999999999998</v>
      </c>
      <c r="T2442" s="31">
        <f t="shared" si="8082"/>
        <v>2050.1999999999998</v>
      </c>
      <c r="U2442" s="31">
        <f>U2444+U2443</f>
        <v>0</v>
      </c>
      <c r="V2442" s="31">
        <f>V2444+V2443</f>
        <v>0</v>
      </c>
      <c r="W2442" s="31">
        <f>W2444+W2443</f>
        <v>0</v>
      </c>
      <c r="X2442" s="31">
        <f t="shared" si="8083"/>
        <v>2050.1999999999998</v>
      </c>
      <c r="Y2442" s="31">
        <f t="shared" si="8084"/>
        <v>2050.1999999999998</v>
      </c>
      <c r="Z2442" s="31">
        <f t="shared" si="8085"/>
        <v>2050.1999999999998</v>
      </c>
      <c r="AA2442" s="31">
        <f>AA2444+AA2443</f>
        <v>0</v>
      </c>
      <c r="AB2442" s="31">
        <f>AB2444+AB2443</f>
        <v>0</v>
      </c>
      <c r="AC2442" s="31">
        <f>AC2444+AC2443</f>
        <v>0</v>
      </c>
      <c r="AD2442" s="31">
        <f t="shared" si="8086"/>
        <v>2050.1999999999998</v>
      </c>
      <c r="AE2442" s="31">
        <f t="shared" si="8087"/>
        <v>2050.1999999999998</v>
      </c>
      <c r="AF2442" s="31">
        <f t="shared" si="8088"/>
        <v>2050.1999999999998</v>
      </c>
      <c r="AG2442" s="31">
        <f>AG2444+AG2443</f>
        <v>0</v>
      </c>
      <c r="AH2442" s="31">
        <f>AH2444+AH2443</f>
        <v>0</v>
      </c>
      <c r="AI2442" s="31">
        <f>AI2444+AI2443</f>
        <v>0</v>
      </c>
      <c r="AJ2442" s="31">
        <f t="shared" si="8089"/>
        <v>2050.1999999999998</v>
      </c>
      <c r="AK2442" s="31">
        <f t="shared" si="8090"/>
        <v>2050.1999999999998</v>
      </c>
      <c r="AL2442" s="31">
        <f t="shared" si="8091"/>
        <v>2050.1999999999998</v>
      </c>
      <c r="AM2442" s="31">
        <f>AM2444+AM2443</f>
        <v>0</v>
      </c>
      <c r="AN2442" s="31">
        <f>AN2444+AN2443</f>
        <v>0</v>
      </c>
      <c r="AO2442" s="31">
        <f>AO2444+AO2443</f>
        <v>0</v>
      </c>
      <c r="AP2442" s="31">
        <f t="shared" si="8092"/>
        <v>2050.1999999999998</v>
      </c>
      <c r="AQ2442" s="31">
        <f t="shared" si="8093"/>
        <v>2050.1999999999998</v>
      </c>
      <c r="AR2442" s="31">
        <f t="shared" si="8094"/>
        <v>2050.1999999999998</v>
      </c>
      <c r="AS2442" s="31">
        <f>AS2444+AS2443</f>
        <v>0</v>
      </c>
      <c r="AT2442" s="31">
        <f>AT2444+AT2443</f>
        <v>0</v>
      </c>
      <c r="AU2442" s="31">
        <f>AU2444+AU2443</f>
        <v>0</v>
      </c>
      <c r="AV2442" s="31">
        <f t="shared" si="8095"/>
        <v>2050.1999999999998</v>
      </c>
      <c r="AW2442" s="31">
        <f t="shared" si="8096"/>
        <v>2050.1999999999998</v>
      </c>
      <c r="AX2442" s="31">
        <f t="shared" si="8097"/>
        <v>2050.1999999999998</v>
      </c>
      <c r="AY2442" s="31">
        <f>AY2444+AY2443</f>
        <v>0</v>
      </c>
      <c r="AZ2442" s="31">
        <f>AZ2444+AZ2443</f>
        <v>0</v>
      </c>
      <c r="BA2442" s="31">
        <f>BA2444+BA2443</f>
        <v>0</v>
      </c>
      <c r="BB2442" s="31">
        <f t="shared" si="8098"/>
        <v>2050.1999999999998</v>
      </c>
      <c r="BC2442" s="31">
        <f t="shared" si="8099"/>
        <v>2050.1999999999998</v>
      </c>
      <c r="BD2442" s="31">
        <f t="shared" si="8100"/>
        <v>2050.1999999999998</v>
      </c>
      <c r="BE2442" s="31">
        <f>BE2444+BE2443</f>
        <v>0</v>
      </c>
      <c r="BF2442" s="31">
        <f>BF2444+BF2443</f>
        <v>0</v>
      </c>
      <c r="BG2442" s="31">
        <f>BG2444+BG2443</f>
        <v>0</v>
      </c>
      <c r="BH2442" s="31">
        <f t="shared" si="8101"/>
        <v>2050.1999999999998</v>
      </c>
      <c r="BI2442" s="31">
        <f t="shared" si="8102"/>
        <v>2050.1999999999998</v>
      </c>
      <c r="BJ2442" s="31">
        <f t="shared" si="8103"/>
        <v>2050.1999999999998</v>
      </c>
      <c r="BK2442" s="31">
        <f>BK2444+BK2443</f>
        <v>0</v>
      </c>
      <c r="BL2442" s="31">
        <f>BL2444+BL2443</f>
        <v>0</v>
      </c>
      <c r="BM2442" s="31">
        <f>BM2444+BM2443</f>
        <v>0</v>
      </c>
      <c r="BN2442" s="31">
        <f t="shared" si="8104"/>
        <v>2050.1999999999998</v>
      </c>
      <c r="BO2442" s="31">
        <f t="shared" si="8105"/>
        <v>2050.1999999999998</v>
      </c>
      <c r="BP2442" s="31">
        <f t="shared" si="8106"/>
        <v>2050.1999999999998</v>
      </c>
      <c r="BQ2442" s="31">
        <f>BQ2444+BQ2443</f>
        <v>0</v>
      </c>
      <c r="BR2442" s="31">
        <f>BR2444+BR2443</f>
        <v>0</v>
      </c>
      <c r="BS2442" s="31">
        <f t="shared" si="8107"/>
        <v>2050.1999999999998</v>
      </c>
      <c r="BT2442" s="31">
        <f t="shared" si="8108"/>
        <v>2050.1999999999998</v>
      </c>
      <c r="BU2442" s="31">
        <f t="shared" si="8109"/>
        <v>2050.1999999999998</v>
      </c>
      <c r="BV2442" s="31">
        <f>BV2444+BV2443</f>
        <v>0</v>
      </c>
      <c r="BW2442" s="31">
        <f>BW2444+BW2443</f>
        <v>0</v>
      </c>
      <c r="BX2442" s="31">
        <f t="shared" si="8110"/>
        <v>2050.1999999999998</v>
      </c>
      <c r="BY2442" s="31">
        <f t="shared" si="8111"/>
        <v>2050.1999999999998</v>
      </c>
      <c r="BZ2442" s="31">
        <f t="shared" si="8112"/>
        <v>2050.1999999999998</v>
      </c>
      <c r="CA2442" s="31">
        <f>CA2444+CA2443</f>
        <v>0</v>
      </c>
      <c r="CB2442" s="31">
        <f>CB2444+CB2443</f>
        <v>0</v>
      </c>
      <c r="CC2442" s="31">
        <f>CC2444+CC2443</f>
        <v>0</v>
      </c>
      <c r="CD2442" s="31">
        <f t="shared" si="8201"/>
        <v>2050.1999999999998</v>
      </c>
      <c r="CE2442" s="31">
        <f t="shared" si="8202"/>
        <v>2050.1999999999998</v>
      </c>
      <c r="CF2442" s="31">
        <f t="shared" si="8203"/>
        <v>2050.1999999999998</v>
      </c>
      <c r="CG2442" s="31">
        <f>CG2444+CG2443</f>
        <v>0</v>
      </c>
      <c r="CH2442" s="24"/>
      <c r="CI2442" s="40"/>
      <c r="CN2442" s="1" t="s">
        <v>30</v>
      </c>
    </row>
    <row r="2443" ht="57.700000000000003" hidden="1">
      <c r="A2443" s="16" t="s">
        <v>1387</v>
      </c>
      <c r="B2443" s="17">
        <v>240</v>
      </c>
      <c r="C2443" s="16" t="s">
        <v>42</v>
      </c>
      <c r="D2443" s="16" t="s">
        <v>395</v>
      </c>
      <c r="E2443" s="39" t="s">
        <v>396</v>
      </c>
      <c r="F2443" s="31"/>
      <c r="G2443" s="31"/>
      <c r="H2443" s="31"/>
      <c r="I2443" s="31"/>
      <c r="J2443" s="31"/>
      <c r="K2443" s="31"/>
      <c r="L2443" s="31">
        <f t="shared" si="8077"/>
        <v>0</v>
      </c>
      <c r="M2443" s="31">
        <f t="shared" si="8078"/>
        <v>0</v>
      </c>
      <c r="N2443" s="31">
        <f t="shared" si="8079"/>
        <v>0</v>
      </c>
      <c r="O2443" s="31"/>
      <c r="P2443" s="31"/>
      <c r="Q2443" s="31"/>
      <c r="R2443" s="31">
        <f t="shared" si="8080"/>
        <v>0</v>
      </c>
      <c r="S2443" s="31">
        <f t="shared" si="8081"/>
        <v>0</v>
      </c>
      <c r="T2443" s="31">
        <f t="shared" si="8082"/>
        <v>0</v>
      </c>
      <c r="U2443" s="31"/>
      <c r="V2443" s="31"/>
      <c r="W2443" s="31"/>
      <c r="X2443" s="31">
        <f t="shared" si="8083"/>
        <v>0</v>
      </c>
      <c r="Y2443" s="31">
        <f t="shared" si="8084"/>
        <v>0</v>
      </c>
      <c r="Z2443" s="31">
        <f t="shared" si="8085"/>
        <v>0</v>
      </c>
      <c r="AA2443" s="31"/>
      <c r="AB2443" s="31"/>
      <c r="AC2443" s="31"/>
      <c r="AD2443" s="31">
        <f t="shared" si="8086"/>
        <v>0</v>
      </c>
      <c r="AE2443" s="31">
        <f t="shared" si="8087"/>
        <v>0</v>
      </c>
      <c r="AF2443" s="31">
        <f t="shared" si="8088"/>
        <v>0</v>
      </c>
      <c r="AG2443" s="31"/>
      <c r="AH2443" s="31"/>
      <c r="AI2443" s="31"/>
      <c r="AJ2443" s="31">
        <f t="shared" si="8089"/>
        <v>0</v>
      </c>
      <c r="AK2443" s="31">
        <f t="shared" si="8090"/>
        <v>0</v>
      </c>
      <c r="AL2443" s="31">
        <f t="shared" si="8091"/>
        <v>0</v>
      </c>
      <c r="AM2443" s="31"/>
      <c r="AN2443" s="31"/>
      <c r="AO2443" s="31"/>
      <c r="AP2443" s="31">
        <f t="shared" si="8092"/>
        <v>0</v>
      </c>
      <c r="AQ2443" s="31">
        <f t="shared" si="8093"/>
        <v>0</v>
      </c>
      <c r="AR2443" s="31">
        <f t="shared" si="8094"/>
        <v>0</v>
      </c>
      <c r="AS2443" s="31"/>
      <c r="AT2443" s="31"/>
      <c r="AU2443" s="31"/>
      <c r="AV2443" s="31">
        <f t="shared" si="8095"/>
        <v>0</v>
      </c>
      <c r="AW2443" s="31">
        <f t="shared" si="8096"/>
        <v>0</v>
      </c>
      <c r="AX2443" s="31">
        <f t="shared" si="8097"/>
        <v>0</v>
      </c>
      <c r="AY2443" s="31"/>
      <c r="AZ2443" s="31"/>
      <c r="BA2443" s="31"/>
      <c r="BB2443" s="31">
        <f t="shared" si="8098"/>
        <v>0</v>
      </c>
      <c r="BC2443" s="31">
        <f t="shared" si="8099"/>
        <v>0</v>
      </c>
      <c r="BD2443" s="31">
        <f t="shared" si="8100"/>
        <v>0</v>
      </c>
      <c r="BE2443" s="31"/>
      <c r="BF2443" s="31"/>
      <c r="BG2443" s="31"/>
      <c r="BH2443" s="31">
        <f t="shared" si="8101"/>
        <v>0</v>
      </c>
      <c r="BI2443" s="31">
        <f t="shared" si="8102"/>
        <v>0</v>
      </c>
      <c r="BJ2443" s="31">
        <f t="shared" si="8103"/>
        <v>0</v>
      </c>
      <c r="BK2443" s="31"/>
      <c r="BL2443" s="31"/>
      <c r="BM2443" s="31"/>
      <c r="BN2443" s="31">
        <f t="shared" si="8104"/>
        <v>0</v>
      </c>
      <c r="BO2443" s="31">
        <f t="shared" si="8105"/>
        <v>0</v>
      </c>
      <c r="BP2443" s="31">
        <f t="shared" si="8106"/>
        <v>0</v>
      </c>
      <c r="BQ2443" s="31"/>
      <c r="BR2443" s="31"/>
      <c r="BS2443" s="31">
        <f t="shared" si="8107"/>
        <v>0</v>
      </c>
      <c r="BT2443" s="31">
        <f t="shared" si="8108"/>
        <v>0</v>
      </c>
      <c r="BU2443" s="31">
        <f t="shared" si="8109"/>
        <v>0</v>
      </c>
      <c r="BV2443" s="31"/>
      <c r="BW2443" s="31"/>
      <c r="BX2443" s="31">
        <f t="shared" si="8110"/>
        <v>0</v>
      </c>
      <c r="BY2443" s="31">
        <f t="shared" si="8111"/>
        <v>0</v>
      </c>
      <c r="BZ2443" s="31">
        <f t="shared" si="8112"/>
        <v>0</v>
      </c>
      <c r="CA2443" s="31"/>
      <c r="CB2443" s="31"/>
      <c r="CC2443" s="31"/>
      <c r="CD2443" s="31">
        <f t="shared" si="8201"/>
        <v>0</v>
      </c>
      <c r="CE2443" s="31">
        <f t="shared" si="8202"/>
        <v>0</v>
      </c>
      <c r="CF2443" s="31">
        <f t="shared" si="8203"/>
        <v>0</v>
      </c>
      <c r="CG2443" s="31"/>
      <c r="CH2443" s="24">
        <v>0</v>
      </c>
      <c r="CI2443" s="40"/>
    </row>
    <row r="2444" ht="39.799999999999997">
      <c r="A2444" s="16" t="s">
        <v>1387</v>
      </c>
      <c r="B2444" s="17">
        <v>240</v>
      </c>
      <c r="C2444" s="16" t="s">
        <v>67</v>
      </c>
      <c r="D2444" s="16" t="s">
        <v>115</v>
      </c>
      <c r="E2444" s="39" t="s">
        <v>116</v>
      </c>
      <c r="F2444" s="31">
        <v>2310.0999999999999</v>
      </c>
      <c r="G2444" s="31">
        <v>2310.0999999999999</v>
      </c>
      <c r="H2444" s="31">
        <v>2310.0999999999999</v>
      </c>
      <c r="I2444" s="31">
        <v>-259.89999999999998</v>
      </c>
      <c r="J2444" s="31">
        <v>-259.89999999999998</v>
      </c>
      <c r="K2444" s="31">
        <v>-259.89999999999998</v>
      </c>
      <c r="L2444" s="31">
        <f t="shared" si="8077"/>
        <v>2050.1999999999998</v>
      </c>
      <c r="M2444" s="31">
        <f t="shared" si="8078"/>
        <v>2050.1999999999998</v>
      </c>
      <c r="N2444" s="31">
        <f t="shared" si="8079"/>
        <v>2050.1999999999998</v>
      </c>
      <c r="O2444" s="31"/>
      <c r="P2444" s="31"/>
      <c r="Q2444" s="31"/>
      <c r="R2444" s="31">
        <f t="shared" si="8080"/>
        <v>2050.1999999999998</v>
      </c>
      <c r="S2444" s="31">
        <f t="shared" si="8081"/>
        <v>2050.1999999999998</v>
      </c>
      <c r="T2444" s="31">
        <f t="shared" si="8082"/>
        <v>2050.1999999999998</v>
      </c>
      <c r="U2444" s="31"/>
      <c r="V2444" s="31"/>
      <c r="W2444" s="31"/>
      <c r="X2444" s="31">
        <f t="shared" si="8083"/>
        <v>2050.1999999999998</v>
      </c>
      <c r="Y2444" s="31">
        <f t="shared" si="8084"/>
        <v>2050.1999999999998</v>
      </c>
      <c r="Z2444" s="31">
        <f t="shared" si="8085"/>
        <v>2050.1999999999998</v>
      </c>
      <c r="AA2444" s="31"/>
      <c r="AB2444" s="31"/>
      <c r="AC2444" s="31"/>
      <c r="AD2444" s="31">
        <f t="shared" si="8086"/>
        <v>2050.1999999999998</v>
      </c>
      <c r="AE2444" s="31">
        <f t="shared" si="8087"/>
        <v>2050.1999999999998</v>
      </c>
      <c r="AF2444" s="31">
        <f t="shared" si="8088"/>
        <v>2050.1999999999998</v>
      </c>
      <c r="AG2444" s="31"/>
      <c r="AH2444" s="31"/>
      <c r="AI2444" s="31"/>
      <c r="AJ2444" s="31">
        <f t="shared" si="8089"/>
        <v>2050.1999999999998</v>
      </c>
      <c r="AK2444" s="31">
        <f t="shared" si="8090"/>
        <v>2050.1999999999998</v>
      </c>
      <c r="AL2444" s="31">
        <f t="shared" si="8091"/>
        <v>2050.1999999999998</v>
      </c>
      <c r="AM2444" s="31"/>
      <c r="AN2444" s="31"/>
      <c r="AO2444" s="31"/>
      <c r="AP2444" s="31">
        <f t="shared" si="8092"/>
        <v>2050.1999999999998</v>
      </c>
      <c r="AQ2444" s="31">
        <f t="shared" si="8093"/>
        <v>2050.1999999999998</v>
      </c>
      <c r="AR2444" s="31">
        <f t="shared" si="8094"/>
        <v>2050.1999999999998</v>
      </c>
      <c r="AS2444" s="31"/>
      <c r="AT2444" s="31"/>
      <c r="AU2444" s="31"/>
      <c r="AV2444" s="31">
        <f t="shared" si="8095"/>
        <v>2050.1999999999998</v>
      </c>
      <c r="AW2444" s="31">
        <f t="shared" si="8096"/>
        <v>2050.1999999999998</v>
      </c>
      <c r="AX2444" s="31">
        <f t="shared" si="8097"/>
        <v>2050.1999999999998</v>
      </c>
      <c r="AY2444" s="31"/>
      <c r="AZ2444" s="31"/>
      <c r="BA2444" s="31"/>
      <c r="BB2444" s="31">
        <f t="shared" si="8098"/>
        <v>2050.1999999999998</v>
      </c>
      <c r="BC2444" s="31">
        <f t="shared" si="8099"/>
        <v>2050.1999999999998</v>
      </c>
      <c r="BD2444" s="31">
        <f t="shared" si="8100"/>
        <v>2050.1999999999998</v>
      </c>
      <c r="BE2444" s="31"/>
      <c r="BF2444" s="31"/>
      <c r="BG2444" s="31"/>
      <c r="BH2444" s="31">
        <f t="shared" si="8101"/>
        <v>2050.1999999999998</v>
      </c>
      <c r="BI2444" s="31">
        <f t="shared" si="8102"/>
        <v>2050.1999999999998</v>
      </c>
      <c r="BJ2444" s="31">
        <f t="shared" si="8103"/>
        <v>2050.1999999999998</v>
      </c>
      <c r="BK2444" s="31"/>
      <c r="BL2444" s="31"/>
      <c r="BM2444" s="31"/>
      <c r="BN2444" s="31">
        <f t="shared" si="8104"/>
        <v>2050.1999999999998</v>
      </c>
      <c r="BO2444" s="31">
        <f t="shared" si="8105"/>
        <v>2050.1999999999998</v>
      </c>
      <c r="BP2444" s="31">
        <f t="shared" si="8106"/>
        <v>2050.1999999999998</v>
      </c>
      <c r="BQ2444" s="31"/>
      <c r="BR2444" s="31"/>
      <c r="BS2444" s="31">
        <f t="shared" si="8107"/>
        <v>2050.1999999999998</v>
      </c>
      <c r="BT2444" s="31">
        <f t="shared" si="8108"/>
        <v>2050.1999999999998</v>
      </c>
      <c r="BU2444" s="31">
        <f t="shared" si="8109"/>
        <v>2050.1999999999998</v>
      </c>
      <c r="BV2444" s="31"/>
      <c r="BW2444" s="31"/>
      <c r="BX2444" s="31">
        <f t="shared" si="8110"/>
        <v>2050.1999999999998</v>
      </c>
      <c r="BY2444" s="31">
        <f t="shared" si="8111"/>
        <v>2050.1999999999998</v>
      </c>
      <c r="BZ2444" s="31">
        <f t="shared" si="8112"/>
        <v>2050.1999999999998</v>
      </c>
      <c r="CA2444" s="31"/>
      <c r="CB2444" s="31"/>
      <c r="CC2444" s="31"/>
      <c r="CD2444" s="31">
        <f t="shared" si="8201"/>
        <v>2050.1999999999998</v>
      </c>
      <c r="CE2444" s="31">
        <f t="shared" si="8202"/>
        <v>2050.1999999999998</v>
      </c>
      <c r="CF2444" s="31">
        <f t="shared" si="8203"/>
        <v>2050.1999999999998</v>
      </c>
      <c r="CG2444" s="31"/>
      <c r="CH2444" s="24"/>
      <c r="CI2444" s="40">
        <v>79</v>
      </c>
    </row>
    <row r="2445" ht="15">
      <c r="A2445" s="16" t="s">
        <v>1387</v>
      </c>
      <c r="B2445" s="17">
        <v>800</v>
      </c>
      <c r="C2445" s="16"/>
      <c r="D2445" s="16"/>
      <c r="E2445" s="39" t="s">
        <v>54</v>
      </c>
      <c r="F2445" s="31">
        <f>F2446</f>
        <v>19.399999999999999</v>
      </c>
      <c r="G2445" s="31">
        <f>G2446</f>
        <v>19.399999999999999</v>
      </c>
      <c r="H2445" s="31">
        <f>H2446</f>
        <v>19.399999999999999</v>
      </c>
      <c r="I2445" s="31">
        <f>I2446</f>
        <v>0</v>
      </c>
      <c r="J2445" s="31">
        <f>J2446</f>
        <v>0</v>
      </c>
      <c r="K2445" s="31">
        <f>K2446</f>
        <v>0</v>
      </c>
      <c r="L2445" s="31">
        <f t="shared" ref="L2445:L2508" si="8252">F2445+I2445</f>
        <v>19.399999999999999</v>
      </c>
      <c r="M2445" s="31">
        <f t="shared" ref="M2445:M2508" si="8253">G2445+J2445</f>
        <v>19.399999999999999</v>
      </c>
      <c r="N2445" s="31">
        <f t="shared" ref="N2445:N2508" si="8254">H2445+K2445</f>
        <v>19.399999999999999</v>
      </c>
      <c r="O2445" s="31">
        <f>O2446</f>
        <v>0</v>
      </c>
      <c r="P2445" s="31">
        <f>P2446</f>
        <v>0</v>
      </c>
      <c r="Q2445" s="31">
        <f>Q2446</f>
        <v>0</v>
      </c>
      <c r="R2445" s="31">
        <f t="shared" ref="R2445:R2508" si="8255">L2445+O2445</f>
        <v>19.399999999999999</v>
      </c>
      <c r="S2445" s="31">
        <f t="shared" ref="S2445:S2508" si="8256">M2445+P2445</f>
        <v>19.399999999999999</v>
      </c>
      <c r="T2445" s="31">
        <f t="shared" ref="T2445:T2508" si="8257">N2445+Q2445</f>
        <v>19.399999999999999</v>
      </c>
      <c r="U2445" s="31">
        <f>U2446</f>
        <v>0</v>
      </c>
      <c r="V2445" s="31">
        <f>V2446</f>
        <v>0</v>
      </c>
      <c r="W2445" s="31">
        <f>W2446</f>
        <v>0</v>
      </c>
      <c r="X2445" s="31">
        <f t="shared" ref="X2445:X2508" si="8258">R2445+U2445</f>
        <v>19.399999999999999</v>
      </c>
      <c r="Y2445" s="31">
        <f t="shared" ref="Y2445:Y2508" si="8259">S2445+V2445</f>
        <v>19.399999999999999</v>
      </c>
      <c r="Z2445" s="31">
        <f t="shared" ref="Z2445:Z2508" si="8260">T2445+W2445</f>
        <v>19.399999999999999</v>
      </c>
      <c r="AA2445" s="31">
        <f>AA2446</f>
        <v>0</v>
      </c>
      <c r="AB2445" s="31">
        <f>AB2446</f>
        <v>0</v>
      </c>
      <c r="AC2445" s="31">
        <f>AC2446</f>
        <v>0</v>
      </c>
      <c r="AD2445" s="31">
        <f t="shared" ref="AD2445:AD2508" si="8261">X2445+AA2445</f>
        <v>19.399999999999999</v>
      </c>
      <c r="AE2445" s="31">
        <f t="shared" ref="AE2445:AE2508" si="8262">Y2445+AB2445</f>
        <v>19.399999999999999</v>
      </c>
      <c r="AF2445" s="31">
        <f t="shared" ref="AF2445:AF2508" si="8263">Z2445+AC2445</f>
        <v>19.399999999999999</v>
      </c>
      <c r="AG2445" s="31">
        <f>AG2446</f>
        <v>0</v>
      </c>
      <c r="AH2445" s="31">
        <f>AH2446</f>
        <v>0</v>
      </c>
      <c r="AI2445" s="31">
        <f>AI2446</f>
        <v>0</v>
      </c>
      <c r="AJ2445" s="31">
        <f t="shared" ref="AJ2445:AJ2508" si="8264">AD2445+AG2445</f>
        <v>19.399999999999999</v>
      </c>
      <c r="AK2445" s="31">
        <f t="shared" ref="AK2445:AK2508" si="8265">AE2445+AH2445</f>
        <v>19.399999999999999</v>
      </c>
      <c r="AL2445" s="31">
        <f t="shared" ref="AL2445:AL2508" si="8266">AF2445+AI2445</f>
        <v>19.399999999999999</v>
      </c>
      <c r="AM2445" s="31">
        <f>AM2446</f>
        <v>0</v>
      </c>
      <c r="AN2445" s="31">
        <f>AN2446</f>
        <v>0</v>
      </c>
      <c r="AO2445" s="31">
        <f>AO2446</f>
        <v>0</v>
      </c>
      <c r="AP2445" s="31">
        <f t="shared" ref="AP2445:AP2508" si="8267">AJ2445+AM2445</f>
        <v>19.399999999999999</v>
      </c>
      <c r="AQ2445" s="31">
        <f t="shared" ref="AQ2445:AQ2508" si="8268">AK2445+AN2445</f>
        <v>19.399999999999999</v>
      </c>
      <c r="AR2445" s="31">
        <f t="shared" ref="AR2445:AR2508" si="8269">AL2445+AO2445</f>
        <v>19.399999999999999</v>
      </c>
      <c r="AS2445" s="31">
        <f>AS2446</f>
        <v>0</v>
      </c>
      <c r="AT2445" s="31">
        <f>AT2446</f>
        <v>0</v>
      </c>
      <c r="AU2445" s="31">
        <f>AU2446</f>
        <v>0</v>
      </c>
      <c r="AV2445" s="31">
        <f t="shared" ref="AV2445:AV2508" si="8270">AP2445+AS2445</f>
        <v>19.399999999999999</v>
      </c>
      <c r="AW2445" s="31">
        <f t="shared" ref="AW2445:AW2508" si="8271">AQ2445+AT2445</f>
        <v>19.399999999999999</v>
      </c>
      <c r="AX2445" s="31">
        <f t="shared" ref="AX2445:AX2508" si="8272">AR2445+AU2445</f>
        <v>19.399999999999999</v>
      </c>
      <c r="AY2445" s="31">
        <f>AY2446</f>
        <v>0</v>
      </c>
      <c r="AZ2445" s="31">
        <f>AZ2446</f>
        <v>0</v>
      </c>
      <c r="BA2445" s="31">
        <f>BA2446</f>
        <v>0</v>
      </c>
      <c r="BB2445" s="31">
        <f t="shared" ref="BB2445:BB2508" si="8273">AV2445+AY2445</f>
        <v>19.399999999999999</v>
      </c>
      <c r="BC2445" s="31">
        <f t="shared" ref="BC2445:BC2508" si="8274">AW2445+AZ2445</f>
        <v>19.399999999999999</v>
      </c>
      <c r="BD2445" s="31">
        <f t="shared" ref="BD2445:BD2508" si="8275">AX2445+BA2445</f>
        <v>19.399999999999999</v>
      </c>
      <c r="BE2445" s="31">
        <f>BE2446</f>
        <v>0</v>
      </c>
      <c r="BF2445" s="31">
        <f>BF2446</f>
        <v>0</v>
      </c>
      <c r="BG2445" s="31">
        <f>BG2446</f>
        <v>0</v>
      </c>
      <c r="BH2445" s="31">
        <f t="shared" ref="BH2445:BH2508" si="8276">BB2445+BE2445</f>
        <v>19.399999999999999</v>
      </c>
      <c r="BI2445" s="31">
        <f t="shared" ref="BI2445:BI2508" si="8277">BC2445+BF2445</f>
        <v>19.399999999999999</v>
      </c>
      <c r="BJ2445" s="31">
        <f t="shared" ref="BJ2445:BJ2508" si="8278">BD2445+BG2445</f>
        <v>19.399999999999999</v>
      </c>
      <c r="BK2445" s="31">
        <f>BK2446</f>
        <v>0</v>
      </c>
      <c r="BL2445" s="31">
        <f>BL2446</f>
        <v>0</v>
      </c>
      <c r="BM2445" s="31">
        <f>BM2446</f>
        <v>0</v>
      </c>
      <c r="BN2445" s="31">
        <f t="shared" ref="BN2445:BN2508" si="8279">BH2445+BK2445</f>
        <v>19.399999999999999</v>
      </c>
      <c r="BO2445" s="31">
        <f t="shared" ref="BO2445:BO2508" si="8280">BI2445+BL2445</f>
        <v>19.399999999999999</v>
      </c>
      <c r="BP2445" s="31">
        <f t="shared" ref="BP2445:BP2508" si="8281">BJ2445+BM2445</f>
        <v>19.399999999999999</v>
      </c>
      <c r="BQ2445" s="31">
        <f>BQ2446</f>
        <v>0</v>
      </c>
      <c r="BR2445" s="31">
        <f>BR2446</f>
        <v>0</v>
      </c>
      <c r="BS2445" s="31">
        <f t="shared" ref="BS2445:BS2508" si="8282">BQ2445+BN2445</f>
        <v>19.399999999999999</v>
      </c>
      <c r="BT2445" s="31">
        <f t="shared" ref="BT2445:BT2508" si="8283">BR2445+BO2445</f>
        <v>19.399999999999999</v>
      </c>
      <c r="BU2445" s="31">
        <f t="shared" ref="BU2445:BU2508" si="8284">BP2445</f>
        <v>19.399999999999999</v>
      </c>
      <c r="BV2445" s="31">
        <f>BV2446</f>
        <v>0</v>
      </c>
      <c r="BW2445" s="31">
        <f>BW2446</f>
        <v>0</v>
      </c>
      <c r="BX2445" s="31">
        <f t="shared" ref="BX2445:BX2508" si="8285">BS2445</f>
        <v>19.399999999999999</v>
      </c>
      <c r="BY2445" s="31">
        <f t="shared" ref="BY2445:BY2508" si="8286">BT2445+BV2445</f>
        <v>19.399999999999999</v>
      </c>
      <c r="BZ2445" s="31">
        <f t="shared" ref="BZ2445:BZ2508" si="8287">BU2445+BW2445</f>
        <v>19.399999999999999</v>
      </c>
      <c r="CA2445" s="31">
        <f>CA2446</f>
        <v>0</v>
      </c>
      <c r="CB2445" s="31">
        <f>CB2446</f>
        <v>0</v>
      </c>
      <c r="CC2445" s="31">
        <f>CC2446</f>
        <v>0</v>
      </c>
      <c r="CD2445" s="31">
        <f t="shared" si="8201"/>
        <v>19.399999999999999</v>
      </c>
      <c r="CE2445" s="31">
        <f t="shared" si="8202"/>
        <v>19.399999999999999</v>
      </c>
      <c r="CF2445" s="31">
        <f t="shared" si="8203"/>
        <v>19.399999999999999</v>
      </c>
      <c r="CG2445" s="31">
        <f>CG2446</f>
        <v>0</v>
      </c>
      <c r="CH2445" s="24"/>
      <c r="CI2445" s="40"/>
      <c r="CM2445" s="1" t="s">
        <v>29</v>
      </c>
    </row>
    <row r="2446" ht="15">
      <c r="A2446" s="16" t="s">
        <v>1387</v>
      </c>
      <c r="B2446" s="17">
        <v>850</v>
      </c>
      <c r="C2446" s="16"/>
      <c r="D2446" s="16"/>
      <c r="E2446" s="39" t="s">
        <v>79</v>
      </c>
      <c r="F2446" s="31">
        <f>F2448+F2447</f>
        <v>19.399999999999999</v>
      </c>
      <c r="G2446" s="31">
        <f>G2448+G2447</f>
        <v>19.399999999999999</v>
      </c>
      <c r="H2446" s="31">
        <f>H2448+H2447</f>
        <v>19.399999999999999</v>
      </c>
      <c r="I2446" s="31">
        <f>I2448+I2447</f>
        <v>0</v>
      </c>
      <c r="J2446" s="31">
        <f>J2448+J2447</f>
        <v>0</v>
      </c>
      <c r="K2446" s="31">
        <f>K2448+K2447</f>
        <v>0</v>
      </c>
      <c r="L2446" s="31">
        <f t="shared" si="8252"/>
        <v>19.399999999999999</v>
      </c>
      <c r="M2446" s="31">
        <f t="shared" si="8253"/>
        <v>19.399999999999999</v>
      </c>
      <c r="N2446" s="31">
        <f t="shared" si="8254"/>
        <v>19.399999999999999</v>
      </c>
      <c r="O2446" s="31">
        <f>O2448+O2447</f>
        <v>0</v>
      </c>
      <c r="P2446" s="31">
        <f>P2448+P2447</f>
        <v>0</v>
      </c>
      <c r="Q2446" s="31">
        <f>Q2448+Q2447</f>
        <v>0</v>
      </c>
      <c r="R2446" s="31">
        <f t="shared" si="8255"/>
        <v>19.399999999999999</v>
      </c>
      <c r="S2446" s="31">
        <f t="shared" si="8256"/>
        <v>19.399999999999999</v>
      </c>
      <c r="T2446" s="31">
        <f t="shared" si="8257"/>
        <v>19.399999999999999</v>
      </c>
      <c r="U2446" s="31">
        <f>U2448+U2447</f>
        <v>0</v>
      </c>
      <c r="V2446" s="31">
        <f>V2448+V2447</f>
        <v>0</v>
      </c>
      <c r="W2446" s="31">
        <f>W2448+W2447</f>
        <v>0</v>
      </c>
      <c r="X2446" s="31">
        <f t="shared" si="8258"/>
        <v>19.399999999999999</v>
      </c>
      <c r="Y2446" s="31">
        <f t="shared" si="8259"/>
        <v>19.399999999999999</v>
      </c>
      <c r="Z2446" s="31">
        <f t="shared" si="8260"/>
        <v>19.399999999999999</v>
      </c>
      <c r="AA2446" s="31">
        <f>AA2448+AA2447</f>
        <v>0</v>
      </c>
      <c r="AB2446" s="31">
        <f>AB2448+AB2447</f>
        <v>0</v>
      </c>
      <c r="AC2446" s="31">
        <f>AC2448+AC2447</f>
        <v>0</v>
      </c>
      <c r="AD2446" s="31">
        <f t="shared" si="8261"/>
        <v>19.399999999999999</v>
      </c>
      <c r="AE2446" s="31">
        <f t="shared" si="8262"/>
        <v>19.399999999999999</v>
      </c>
      <c r="AF2446" s="31">
        <f t="shared" si="8263"/>
        <v>19.399999999999999</v>
      </c>
      <c r="AG2446" s="31">
        <f>AG2448+AG2447</f>
        <v>0</v>
      </c>
      <c r="AH2446" s="31">
        <f>AH2448+AH2447</f>
        <v>0</v>
      </c>
      <c r="AI2446" s="31">
        <f>AI2448+AI2447</f>
        <v>0</v>
      </c>
      <c r="AJ2446" s="31">
        <f t="shared" si="8264"/>
        <v>19.399999999999999</v>
      </c>
      <c r="AK2446" s="31">
        <f t="shared" si="8265"/>
        <v>19.399999999999999</v>
      </c>
      <c r="AL2446" s="31">
        <f t="shared" si="8266"/>
        <v>19.399999999999999</v>
      </c>
      <c r="AM2446" s="31">
        <f>AM2448+AM2447</f>
        <v>0</v>
      </c>
      <c r="AN2446" s="31">
        <f>AN2448+AN2447</f>
        <v>0</v>
      </c>
      <c r="AO2446" s="31">
        <f>AO2448+AO2447</f>
        <v>0</v>
      </c>
      <c r="AP2446" s="31">
        <f t="shared" si="8267"/>
        <v>19.399999999999999</v>
      </c>
      <c r="AQ2446" s="31">
        <f t="shared" si="8268"/>
        <v>19.399999999999999</v>
      </c>
      <c r="AR2446" s="31">
        <f t="shared" si="8269"/>
        <v>19.399999999999999</v>
      </c>
      <c r="AS2446" s="31">
        <f>AS2448+AS2447</f>
        <v>0</v>
      </c>
      <c r="AT2446" s="31">
        <f>AT2448+AT2447</f>
        <v>0</v>
      </c>
      <c r="AU2446" s="31">
        <f>AU2448+AU2447</f>
        <v>0</v>
      </c>
      <c r="AV2446" s="31">
        <f t="shared" si="8270"/>
        <v>19.399999999999999</v>
      </c>
      <c r="AW2446" s="31">
        <f t="shared" si="8271"/>
        <v>19.399999999999999</v>
      </c>
      <c r="AX2446" s="31">
        <f t="shared" si="8272"/>
        <v>19.399999999999999</v>
      </c>
      <c r="AY2446" s="31">
        <f>AY2448+AY2447</f>
        <v>0</v>
      </c>
      <c r="AZ2446" s="31">
        <f>AZ2448+AZ2447</f>
        <v>0</v>
      </c>
      <c r="BA2446" s="31">
        <f>BA2448+BA2447</f>
        <v>0</v>
      </c>
      <c r="BB2446" s="31">
        <f t="shared" si="8273"/>
        <v>19.399999999999999</v>
      </c>
      <c r="BC2446" s="31">
        <f t="shared" si="8274"/>
        <v>19.399999999999999</v>
      </c>
      <c r="BD2446" s="31">
        <f t="shared" si="8275"/>
        <v>19.399999999999999</v>
      </c>
      <c r="BE2446" s="31">
        <f>BE2448+BE2447</f>
        <v>0</v>
      </c>
      <c r="BF2446" s="31">
        <f>BF2448+BF2447</f>
        <v>0</v>
      </c>
      <c r="BG2446" s="31">
        <f>BG2448+BG2447</f>
        <v>0</v>
      </c>
      <c r="BH2446" s="31">
        <f t="shared" si="8276"/>
        <v>19.399999999999999</v>
      </c>
      <c r="BI2446" s="31">
        <f t="shared" si="8277"/>
        <v>19.399999999999999</v>
      </c>
      <c r="BJ2446" s="31">
        <f t="shared" si="8278"/>
        <v>19.399999999999999</v>
      </c>
      <c r="BK2446" s="31">
        <f>BK2448+BK2447</f>
        <v>0</v>
      </c>
      <c r="BL2446" s="31">
        <f>BL2448+BL2447</f>
        <v>0</v>
      </c>
      <c r="BM2446" s="31">
        <f>BM2448+BM2447</f>
        <v>0</v>
      </c>
      <c r="BN2446" s="31">
        <f t="shared" si="8279"/>
        <v>19.399999999999999</v>
      </c>
      <c r="BO2446" s="31">
        <f t="shared" si="8280"/>
        <v>19.399999999999999</v>
      </c>
      <c r="BP2446" s="31">
        <f t="shared" si="8281"/>
        <v>19.399999999999999</v>
      </c>
      <c r="BQ2446" s="31">
        <f>BQ2448+BQ2447</f>
        <v>0</v>
      </c>
      <c r="BR2446" s="31">
        <f>BR2448+BR2447</f>
        <v>0</v>
      </c>
      <c r="BS2446" s="31">
        <f t="shared" si="8282"/>
        <v>19.399999999999999</v>
      </c>
      <c r="BT2446" s="31">
        <f t="shared" si="8283"/>
        <v>19.399999999999999</v>
      </c>
      <c r="BU2446" s="31">
        <f t="shared" si="8284"/>
        <v>19.399999999999999</v>
      </c>
      <c r="BV2446" s="31">
        <f>BV2448+BV2447</f>
        <v>0</v>
      </c>
      <c r="BW2446" s="31">
        <f>BW2448+BW2447</f>
        <v>0</v>
      </c>
      <c r="BX2446" s="31">
        <f t="shared" si="8285"/>
        <v>19.399999999999999</v>
      </c>
      <c r="BY2446" s="31">
        <f t="shared" si="8286"/>
        <v>19.399999999999999</v>
      </c>
      <c r="BZ2446" s="31">
        <f t="shared" si="8287"/>
        <v>19.399999999999999</v>
      </c>
      <c r="CA2446" s="31">
        <f>CA2448+CA2447</f>
        <v>0</v>
      </c>
      <c r="CB2446" s="31">
        <f>CB2448+CB2447</f>
        <v>0</v>
      </c>
      <c r="CC2446" s="31">
        <f>CC2448+CC2447</f>
        <v>0</v>
      </c>
      <c r="CD2446" s="31">
        <f t="shared" si="8201"/>
        <v>19.399999999999999</v>
      </c>
      <c r="CE2446" s="31">
        <f t="shared" si="8202"/>
        <v>19.399999999999999</v>
      </c>
      <c r="CF2446" s="31">
        <f t="shared" si="8203"/>
        <v>19.399999999999999</v>
      </c>
      <c r="CG2446" s="31">
        <f>CG2448+CG2447</f>
        <v>0</v>
      </c>
      <c r="CH2446" s="24"/>
      <c r="CI2446" s="40"/>
      <c r="CN2446" s="1" t="s">
        <v>30</v>
      </c>
    </row>
    <row r="2447" ht="57.700000000000003" hidden="1">
      <c r="A2447" s="16" t="s">
        <v>1387</v>
      </c>
      <c r="B2447" s="17">
        <v>850</v>
      </c>
      <c r="C2447" s="16" t="s">
        <v>42</v>
      </c>
      <c r="D2447" s="16" t="s">
        <v>395</v>
      </c>
      <c r="E2447" s="39" t="s">
        <v>396</v>
      </c>
      <c r="F2447" s="31"/>
      <c r="G2447" s="31"/>
      <c r="H2447" s="31"/>
      <c r="I2447" s="31"/>
      <c r="J2447" s="31"/>
      <c r="K2447" s="31"/>
      <c r="L2447" s="31">
        <f t="shared" si="8252"/>
        <v>0</v>
      </c>
      <c r="M2447" s="31">
        <f t="shared" si="8253"/>
        <v>0</v>
      </c>
      <c r="N2447" s="31">
        <f t="shared" si="8254"/>
        <v>0</v>
      </c>
      <c r="O2447" s="31"/>
      <c r="P2447" s="31"/>
      <c r="Q2447" s="31"/>
      <c r="R2447" s="31">
        <f t="shared" si="8255"/>
        <v>0</v>
      </c>
      <c r="S2447" s="31">
        <f t="shared" si="8256"/>
        <v>0</v>
      </c>
      <c r="T2447" s="31">
        <f t="shared" si="8257"/>
        <v>0</v>
      </c>
      <c r="U2447" s="31"/>
      <c r="V2447" s="31"/>
      <c r="W2447" s="31"/>
      <c r="X2447" s="31">
        <f t="shared" si="8258"/>
        <v>0</v>
      </c>
      <c r="Y2447" s="31">
        <f t="shared" si="8259"/>
        <v>0</v>
      </c>
      <c r="Z2447" s="31">
        <f t="shared" si="8260"/>
        <v>0</v>
      </c>
      <c r="AA2447" s="31"/>
      <c r="AB2447" s="31"/>
      <c r="AC2447" s="31"/>
      <c r="AD2447" s="31">
        <f t="shared" si="8261"/>
        <v>0</v>
      </c>
      <c r="AE2447" s="31">
        <f t="shared" si="8262"/>
        <v>0</v>
      </c>
      <c r="AF2447" s="31">
        <f t="shared" si="8263"/>
        <v>0</v>
      </c>
      <c r="AG2447" s="31"/>
      <c r="AH2447" s="31"/>
      <c r="AI2447" s="31"/>
      <c r="AJ2447" s="31">
        <f t="shared" si="8264"/>
        <v>0</v>
      </c>
      <c r="AK2447" s="31">
        <f t="shared" si="8265"/>
        <v>0</v>
      </c>
      <c r="AL2447" s="31">
        <f t="shared" si="8266"/>
        <v>0</v>
      </c>
      <c r="AM2447" s="31"/>
      <c r="AN2447" s="31"/>
      <c r="AO2447" s="31"/>
      <c r="AP2447" s="31">
        <f t="shared" si="8267"/>
        <v>0</v>
      </c>
      <c r="AQ2447" s="31">
        <f t="shared" si="8268"/>
        <v>0</v>
      </c>
      <c r="AR2447" s="31">
        <f t="shared" si="8269"/>
        <v>0</v>
      </c>
      <c r="AS2447" s="31"/>
      <c r="AT2447" s="31"/>
      <c r="AU2447" s="31"/>
      <c r="AV2447" s="31">
        <f t="shared" si="8270"/>
        <v>0</v>
      </c>
      <c r="AW2447" s="31">
        <f t="shared" si="8271"/>
        <v>0</v>
      </c>
      <c r="AX2447" s="31">
        <f t="shared" si="8272"/>
        <v>0</v>
      </c>
      <c r="AY2447" s="31"/>
      <c r="AZ2447" s="31"/>
      <c r="BA2447" s="31"/>
      <c r="BB2447" s="31">
        <f t="shared" si="8273"/>
        <v>0</v>
      </c>
      <c r="BC2447" s="31">
        <f t="shared" si="8274"/>
        <v>0</v>
      </c>
      <c r="BD2447" s="31">
        <f t="shared" si="8275"/>
        <v>0</v>
      </c>
      <c r="BE2447" s="31"/>
      <c r="BF2447" s="31"/>
      <c r="BG2447" s="31"/>
      <c r="BH2447" s="31">
        <f t="shared" si="8276"/>
        <v>0</v>
      </c>
      <c r="BI2447" s="31">
        <f t="shared" si="8277"/>
        <v>0</v>
      </c>
      <c r="BJ2447" s="31">
        <f t="shared" si="8278"/>
        <v>0</v>
      </c>
      <c r="BK2447" s="31"/>
      <c r="BL2447" s="31"/>
      <c r="BM2447" s="31"/>
      <c r="BN2447" s="31">
        <f t="shared" si="8279"/>
        <v>0</v>
      </c>
      <c r="BO2447" s="31">
        <f t="shared" si="8280"/>
        <v>0</v>
      </c>
      <c r="BP2447" s="31">
        <f t="shared" si="8281"/>
        <v>0</v>
      </c>
      <c r="BQ2447" s="31"/>
      <c r="BR2447" s="31"/>
      <c r="BS2447" s="31">
        <f t="shared" si="8282"/>
        <v>0</v>
      </c>
      <c r="BT2447" s="31">
        <f t="shared" si="8283"/>
        <v>0</v>
      </c>
      <c r="BU2447" s="31">
        <f t="shared" si="8284"/>
        <v>0</v>
      </c>
      <c r="BV2447" s="31"/>
      <c r="BW2447" s="31"/>
      <c r="BX2447" s="31">
        <f t="shared" si="8285"/>
        <v>0</v>
      </c>
      <c r="BY2447" s="31">
        <f t="shared" si="8286"/>
        <v>0</v>
      </c>
      <c r="BZ2447" s="31">
        <f t="shared" si="8287"/>
        <v>0</v>
      </c>
      <c r="CA2447" s="31"/>
      <c r="CB2447" s="31"/>
      <c r="CC2447" s="31"/>
      <c r="CD2447" s="31">
        <f t="shared" si="8201"/>
        <v>0</v>
      </c>
      <c r="CE2447" s="31">
        <f t="shared" si="8202"/>
        <v>0</v>
      </c>
      <c r="CF2447" s="31">
        <f t="shared" si="8203"/>
        <v>0</v>
      </c>
      <c r="CG2447" s="31"/>
      <c r="CH2447" s="24">
        <v>0</v>
      </c>
      <c r="CI2447" s="40"/>
    </row>
    <row r="2448" ht="39.799999999999997">
      <c r="A2448" s="16" t="s">
        <v>1387</v>
      </c>
      <c r="B2448" s="17">
        <v>850</v>
      </c>
      <c r="C2448" s="16" t="s">
        <v>67</v>
      </c>
      <c r="D2448" s="16" t="s">
        <v>115</v>
      </c>
      <c r="E2448" s="39" t="s">
        <v>116</v>
      </c>
      <c r="F2448" s="31">
        <v>19.399999999999999</v>
      </c>
      <c r="G2448" s="31">
        <v>19.399999999999999</v>
      </c>
      <c r="H2448" s="31">
        <v>19.399999999999999</v>
      </c>
      <c r="I2448" s="31"/>
      <c r="J2448" s="31"/>
      <c r="K2448" s="31"/>
      <c r="L2448" s="31">
        <f t="shared" si="8252"/>
        <v>19.399999999999999</v>
      </c>
      <c r="M2448" s="31">
        <f t="shared" si="8253"/>
        <v>19.399999999999999</v>
      </c>
      <c r="N2448" s="31">
        <f t="shared" si="8254"/>
        <v>19.399999999999999</v>
      </c>
      <c r="O2448" s="31"/>
      <c r="P2448" s="31"/>
      <c r="Q2448" s="31"/>
      <c r="R2448" s="31">
        <f t="shared" si="8255"/>
        <v>19.399999999999999</v>
      </c>
      <c r="S2448" s="31">
        <f t="shared" si="8256"/>
        <v>19.399999999999999</v>
      </c>
      <c r="T2448" s="31">
        <f t="shared" si="8257"/>
        <v>19.399999999999999</v>
      </c>
      <c r="U2448" s="31"/>
      <c r="V2448" s="31"/>
      <c r="W2448" s="31"/>
      <c r="X2448" s="31">
        <f t="shared" si="8258"/>
        <v>19.399999999999999</v>
      </c>
      <c r="Y2448" s="31">
        <f t="shared" si="8259"/>
        <v>19.399999999999999</v>
      </c>
      <c r="Z2448" s="31">
        <f t="shared" si="8260"/>
        <v>19.399999999999999</v>
      </c>
      <c r="AA2448" s="31"/>
      <c r="AB2448" s="31"/>
      <c r="AC2448" s="31"/>
      <c r="AD2448" s="31">
        <f t="shared" si="8261"/>
        <v>19.399999999999999</v>
      </c>
      <c r="AE2448" s="31">
        <f t="shared" si="8262"/>
        <v>19.399999999999999</v>
      </c>
      <c r="AF2448" s="31">
        <f t="shared" si="8263"/>
        <v>19.399999999999999</v>
      </c>
      <c r="AG2448" s="31"/>
      <c r="AH2448" s="31"/>
      <c r="AI2448" s="31"/>
      <c r="AJ2448" s="31">
        <f t="shared" si="8264"/>
        <v>19.399999999999999</v>
      </c>
      <c r="AK2448" s="31">
        <f t="shared" si="8265"/>
        <v>19.399999999999999</v>
      </c>
      <c r="AL2448" s="31">
        <f t="shared" si="8266"/>
        <v>19.399999999999999</v>
      </c>
      <c r="AM2448" s="31"/>
      <c r="AN2448" s="31"/>
      <c r="AO2448" s="31"/>
      <c r="AP2448" s="31">
        <f t="shared" si="8267"/>
        <v>19.399999999999999</v>
      </c>
      <c r="AQ2448" s="31">
        <f t="shared" si="8268"/>
        <v>19.399999999999999</v>
      </c>
      <c r="AR2448" s="31">
        <f t="shared" si="8269"/>
        <v>19.399999999999999</v>
      </c>
      <c r="AS2448" s="31"/>
      <c r="AT2448" s="31"/>
      <c r="AU2448" s="31"/>
      <c r="AV2448" s="31">
        <f t="shared" si="8270"/>
        <v>19.399999999999999</v>
      </c>
      <c r="AW2448" s="31">
        <f t="shared" si="8271"/>
        <v>19.399999999999999</v>
      </c>
      <c r="AX2448" s="31">
        <f t="shared" si="8272"/>
        <v>19.399999999999999</v>
      </c>
      <c r="AY2448" s="31"/>
      <c r="AZ2448" s="31"/>
      <c r="BA2448" s="31"/>
      <c r="BB2448" s="31">
        <f t="shared" si="8273"/>
        <v>19.399999999999999</v>
      </c>
      <c r="BC2448" s="31">
        <f t="shared" si="8274"/>
        <v>19.399999999999999</v>
      </c>
      <c r="BD2448" s="31">
        <f t="shared" si="8275"/>
        <v>19.399999999999999</v>
      </c>
      <c r="BE2448" s="31"/>
      <c r="BF2448" s="31"/>
      <c r="BG2448" s="31"/>
      <c r="BH2448" s="31">
        <f t="shared" si="8276"/>
        <v>19.399999999999999</v>
      </c>
      <c r="BI2448" s="31">
        <f t="shared" si="8277"/>
        <v>19.399999999999999</v>
      </c>
      <c r="BJ2448" s="31">
        <f t="shared" si="8278"/>
        <v>19.399999999999999</v>
      </c>
      <c r="BK2448" s="31"/>
      <c r="BL2448" s="31"/>
      <c r="BM2448" s="31"/>
      <c r="BN2448" s="31">
        <f t="shared" si="8279"/>
        <v>19.399999999999999</v>
      </c>
      <c r="BO2448" s="31">
        <f t="shared" si="8280"/>
        <v>19.399999999999999</v>
      </c>
      <c r="BP2448" s="31">
        <f t="shared" si="8281"/>
        <v>19.399999999999999</v>
      </c>
      <c r="BQ2448" s="31"/>
      <c r="BR2448" s="31"/>
      <c r="BS2448" s="31">
        <f t="shared" si="8282"/>
        <v>19.399999999999999</v>
      </c>
      <c r="BT2448" s="31">
        <f t="shared" si="8283"/>
        <v>19.399999999999999</v>
      </c>
      <c r="BU2448" s="31">
        <f t="shared" si="8284"/>
        <v>19.399999999999999</v>
      </c>
      <c r="BV2448" s="31"/>
      <c r="BW2448" s="31"/>
      <c r="BX2448" s="31">
        <f t="shared" si="8285"/>
        <v>19.399999999999999</v>
      </c>
      <c r="BY2448" s="31">
        <f t="shared" si="8286"/>
        <v>19.399999999999999</v>
      </c>
      <c r="BZ2448" s="31">
        <f t="shared" si="8287"/>
        <v>19.399999999999999</v>
      </c>
      <c r="CA2448" s="31"/>
      <c r="CB2448" s="31"/>
      <c r="CC2448" s="31"/>
      <c r="CD2448" s="31">
        <f t="shared" si="8201"/>
        <v>19.399999999999999</v>
      </c>
      <c r="CE2448" s="31">
        <f t="shared" si="8202"/>
        <v>19.399999999999999</v>
      </c>
      <c r="CF2448" s="31">
        <f t="shared" si="8203"/>
        <v>19.399999999999999</v>
      </c>
      <c r="CG2448" s="31"/>
      <c r="CH2448" s="24"/>
      <c r="CI2448" s="40"/>
    </row>
    <row r="2449" ht="71.599999999999994">
      <c r="A2449" s="16" t="s">
        <v>1389</v>
      </c>
      <c r="B2449" s="17"/>
      <c r="C2449" s="16"/>
      <c r="D2449" s="16"/>
      <c r="E2449" s="39" t="s">
        <v>1390</v>
      </c>
      <c r="F2449" s="31">
        <f t="shared" ref="F2449:F2457" si="8288">F2450</f>
        <v>2202.5</v>
      </c>
      <c r="G2449" s="31">
        <f t="shared" ref="G2449:G2457" si="8289">G2450</f>
        <v>2202.5</v>
      </c>
      <c r="H2449" s="31">
        <f t="shared" ref="H2449:H2457" si="8290">H2450</f>
        <v>2202.5</v>
      </c>
      <c r="I2449" s="31">
        <f t="shared" ref="I2449:I2457" si="8291">I2450</f>
        <v>0</v>
      </c>
      <c r="J2449" s="31">
        <f t="shared" ref="J2449:J2457" si="8292">J2450</f>
        <v>0</v>
      </c>
      <c r="K2449" s="31">
        <f t="shared" ref="K2449:K2457" si="8293">K2450</f>
        <v>0</v>
      </c>
      <c r="L2449" s="31">
        <f t="shared" si="8252"/>
        <v>2202.5</v>
      </c>
      <c r="M2449" s="31">
        <f t="shared" si="8253"/>
        <v>2202.5</v>
      </c>
      <c r="N2449" s="31">
        <f t="shared" si="8254"/>
        <v>2202.5</v>
      </c>
      <c r="O2449" s="31">
        <f t="shared" ref="O2449:O2457" si="8294">O2450</f>
        <v>0</v>
      </c>
      <c r="P2449" s="31">
        <f t="shared" ref="P2449:P2457" si="8295">P2450</f>
        <v>0</v>
      </c>
      <c r="Q2449" s="31">
        <f t="shared" ref="Q2449:Q2457" si="8296">Q2450</f>
        <v>0</v>
      </c>
      <c r="R2449" s="31">
        <f t="shared" si="8255"/>
        <v>2202.5</v>
      </c>
      <c r="S2449" s="31">
        <f t="shared" si="8256"/>
        <v>2202.5</v>
      </c>
      <c r="T2449" s="31">
        <f t="shared" si="8257"/>
        <v>2202.5</v>
      </c>
      <c r="U2449" s="31">
        <f t="shared" ref="U2449:U2457" si="8297">U2450</f>
        <v>0</v>
      </c>
      <c r="V2449" s="31">
        <f t="shared" ref="V2449:V2457" si="8298">V2450</f>
        <v>0</v>
      </c>
      <c r="W2449" s="31">
        <f t="shared" ref="W2449:W2457" si="8299">W2450</f>
        <v>0</v>
      </c>
      <c r="X2449" s="31">
        <f t="shared" si="8258"/>
        <v>2202.5</v>
      </c>
      <c r="Y2449" s="31">
        <f t="shared" si="8259"/>
        <v>2202.5</v>
      </c>
      <c r="Z2449" s="31">
        <f t="shared" si="8260"/>
        <v>2202.5</v>
      </c>
      <c r="AA2449" s="31">
        <f t="shared" ref="AA2449:AA2457" si="8300">AA2450</f>
        <v>0</v>
      </c>
      <c r="AB2449" s="31">
        <f t="shared" ref="AB2449:AB2457" si="8301">AB2450</f>
        <v>0</v>
      </c>
      <c r="AC2449" s="31">
        <f t="shared" ref="AC2449:AC2457" si="8302">AC2450</f>
        <v>0</v>
      </c>
      <c r="AD2449" s="31">
        <f t="shared" si="8261"/>
        <v>2202.5</v>
      </c>
      <c r="AE2449" s="31">
        <f t="shared" si="8262"/>
        <v>2202.5</v>
      </c>
      <c r="AF2449" s="31">
        <f t="shared" si="8263"/>
        <v>2202.5</v>
      </c>
      <c r="AG2449" s="31">
        <f t="shared" ref="AG2449:AG2457" si="8303">AG2450</f>
        <v>0</v>
      </c>
      <c r="AH2449" s="31">
        <f t="shared" ref="AH2449:AH2457" si="8304">AH2450</f>
        <v>0</v>
      </c>
      <c r="AI2449" s="31">
        <f t="shared" ref="AI2449:AI2457" si="8305">AI2450</f>
        <v>0</v>
      </c>
      <c r="AJ2449" s="31">
        <f t="shared" si="8264"/>
        <v>2202.5</v>
      </c>
      <c r="AK2449" s="31">
        <f t="shared" si="8265"/>
        <v>2202.5</v>
      </c>
      <c r="AL2449" s="31">
        <f t="shared" si="8266"/>
        <v>2202.5</v>
      </c>
      <c r="AM2449" s="31">
        <f t="shared" ref="AM2449:AM2457" si="8306">AM2450</f>
        <v>0</v>
      </c>
      <c r="AN2449" s="31">
        <f t="shared" ref="AN2449:AN2457" si="8307">AN2450</f>
        <v>0</v>
      </c>
      <c r="AO2449" s="31">
        <f t="shared" ref="AO2449:AO2457" si="8308">AO2450</f>
        <v>0</v>
      </c>
      <c r="AP2449" s="31">
        <f t="shared" si="8267"/>
        <v>2202.5</v>
      </c>
      <c r="AQ2449" s="31">
        <f t="shared" si="8268"/>
        <v>2202.5</v>
      </c>
      <c r="AR2449" s="31">
        <f t="shared" si="8269"/>
        <v>2202.5</v>
      </c>
      <c r="AS2449" s="31">
        <f t="shared" ref="AS2449:AS2457" si="8309">AS2450</f>
        <v>0</v>
      </c>
      <c r="AT2449" s="31">
        <f t="shared" ref="AT2449:AT2457" si="8310">AT2450</f>
        <v>0</v>
      </c>
      <c r="AU2449" s="31">
        <f t="shared" ref="AU2449:AU2457" si="8311">AU2450</f>
        <v>0</v>
      </c>
      <c r="AV2449" s="31">
        <f t="shared" si="8270"/>
        <v>2202.5</v>
      </c>
      <c r="AW2449" s="31">
        <f t="shared" si="8271"/>
        <v>2202.5</v>
      </c>
      <c r="AX2449" s="31">
        <f t="shared" si="8272"/>
        <v>2202.5</v>
      </c>
      <c r="AY2449" s="31">
        <f t="shared" ref="AY2449:AY2457" si="8312">AY2450</f>
        <v>0</v>
      </c>
      <c r="AZ2449" s="31">
        <f t="shared" ref="AZ2449:AZ2457" si="8313">AZ2450</f>
        <v>0</v>
      </c>
      <c r="BA2449" s="31">
        <f t="shared" ref="BA2449:BA2457" si="8314">BA2450</f>
        <v>0</v>
      </c>
      <c r="BB2449" s="31">
        <f t="shared" si="8273"/>
        <v>2202.5</v>
      </c>
      <c r="BC2449" s="31">
        <f t="shared" si="8274"/>
        <v>2202.5</v>
      </c>
      <c r="BD2449" s="31">
        <f t="shared" si="8275"/>
        <v>2202.5</v>
      </c>
      <c r="BE2449" s="31">
        <f t="shared" ref="BE2449:BE2457" si="8315">BE2450</f>
        <v>0</v>
      </c>
      <c r="BF2449" s="31">
        <f t="shared" ref="BF2449:BF2457" si="8316">BF2450</f>
        <v>0</v>
      </c>
      <c r="BG2449" s="31">
        <f t="shared" ref="BG2449:BG2457" si="8317">BG2450</f>
        <v>0</v>
      </c>
      <c r="BH2449" s="31">
        <f t="shared" si="8276"/>
        <v>2202.5</v>
      </c>
      <c r="BI2449" s="31">
        <f t="shared" si="8277"/>
        <v>2202.5</v>
      </c>
      <c r="BJ2449" s="31">
        <f t="shared" si="8278"/>
        <v>2202.5</v>
      </c>
      <c r="BK2449" s="31">
        <f t="shared" ref="BK2449:BK2457" si="8318">BK2450</f>
        <v>-1000</v>
      </c>
      <c r="BL2449" s="31">
        <f t="shared" ref="BL2449:BL2457" si="8319">BL2450</f>
        <v>1000</v>
      </c>
      <c r="BM2449" s="31">
        <f t="shared" ref="BM2449:BM2457" si="8320">BM2450</f>
        <v>0</v>
      </c>
      <c r="BN2449" s="31">
        <f t="shared" si="8279"/>
        <v>1202.5</v>
      </c>
      <c r="BO2449" s="31">
        <f t="shared" si="8280"/>
        <v>3202.5</v>
      </c>
      <c r="BP2449" s="31">
        <f t="shared" si="8281"/>
        <v>2202.5</v>
      </c>
      <c r="BQ2449" s="31">
        <f t="shared" ref="BQ2449:BQ2457" si="8321">BQ2450</f>
        <v>0</v>
      </c>
      <c r="BR2449" s="31">
        <f t="shared" ref="BR2449:BR2457" si="8322">BR2450</f>
        <v>0</v>
      </c>
      <c r="BS2449" s="31">
        <f t="shared" si="8282"/>
        <v>1202.5</v>
      </c>
      <c r="BT2449" s="31">
        <f t="shared" si="8283"/>
        <v>3202.5</v>
      </c>
      <c r="BU2449" s="31">
        <f t="shared" si="8284"/>
        <v>2202.5</v>
      </c>
      <c r="BV2449" s="31">
        <f t="shared" ref="BV2449:BV2457" si="8323">BV2450</f>
        <v>0</v>
      </c>
      <c r="BW2449" s="31">
        <f t="shared" ref="BW2449:BW2457" si="8324">BW2450</f>
        <v>0</v>
      </c>
      <c r="BX2449" s="31">
        <f t="shared" si="8285"/>
        <v>1202.5</v>
      </c>
      <c r="BY2449" s="31">
        <f t="shared" si="8286"/>
        <v>3202.5</v>
      </c>
      <c r="BZ2449" s="31">
        <f t="shared" si="8287"/>
        <v>2202.5</v>
      </c>
      <c r="CA2449" s="31">
        <f t="shared" ref="CA2449:CA2457" si="8325">CA2450</f>
        <v>0</v>
      </c>
      <c r="CB2449" s="31">
        <f t="shared" ref="CB2449:CB2457" si="8326">CB2450</f>
        <v>0</v>
      </c>
      <c r="CC2449" s="31">
        <f t="shared" ref="CC2449:CC2457" si="8327">CC2450</f>
        <v>0</v>
      </c>
      <c r="CD2449" s="31">
        <f t="shared" si="8201"/>
        <v>1202.5</v>
      </c>
      <c r="CE2449" s="31">
        <f t="shared" si="8202"/>
        <v>3202.5</v>
      </c>
      <c r="CF2449" s="31">
        <f t="shared" si="8203"/>
        <v>2202.5</v>
      </c>
      <c r="CG2449" s="31">
        <f t="shared" ref="CG2449:CG2457" si="8328">CG2450</f>
        <v>0</v>
      </c>
      <c r="CH2449" s="24"/>
      <c r="CI2449" s="40"/>
      <c r="CL2449" s="1" t="s">
        <v>1346</v>
      </c>
      <c r="CO2449" s="1" t="s">
        <v>31</v>
      </c>
    </row>
    <row r="2450" ht="29.850000000000001">
      <c r="A2450" s="16" t="s">
        <v>1389</v>
      </c>
      <c r="B2450" s="17">
        <v>200</v>
      </c>
      <c r="C2450" s="16"/>
      <c r="D2450" s="16"/>
      <c r="E2450" s="39" t="s">
        <v>40</v>
      </c>
      <c r="F2450" s="31">
        <f t="shared" si="8288"/>
        <v>2202.5</v>
      </c>
      <c r="G2450" s="31">
        <f t="shared" si="8289"/>
        <v>2202.5</v>
      </c>
      <c r="H2450" s="31">
        <f t="shared" si="8290"/>
        <v>2202.5</v>
      </c>
      <c r="I2450" s="31">
        <f t="shared" si="8291"/>
        <v>0</v>
      </c>
      <c r="J2450" s="31">
        <f t="shared" si="8292"/>
        <v>0</v>
      </c>
      <c r="K2450" s="31">
        <f t="shared" si="8293"/>
        <v>0</v>
      </c>
      <c r="L2450" s="31">
        <f t="shared" si="8252"/>
        <v>2202.5</v>
      </c>
      <c r="M2450" s="31">
        <f t="shared" si="8253"/>
        <v>2202.5</v>
      </c>
      <c r="N2450" s="31">
        <f t="shared" si="8254"/>
        <v>2202.5</v>
      </c>
      <c r="O2450" s="31">
        <f t="shared" si="8294"/>
        <v>0</v>
      </c>
      <c r="P2450" s="31">
        <f t="shared" si="8295"/>
        <v>0</v>
      </c>
      <c r="Q2450" s="31">
        <f t="shared" si="8296"/>
        <v>0</v>
      </c>
      <c r="R2450" s="31">
        <f t="shared" si="8255"/>
        <v>2202.5</v>
      </c>
      <c r="S2450" s="31">
        <f t="shared" si="8256"/>
        <v>2202.5</v>
      </c>
      <c r="T2450" s="31">
        <f t="shared" si="8257"/>
        <v>2202.5</v>
      </c>
      <c r="U2450" s="31">
        <f t="shared" si="8297"/>
        <v>0</v>
      </c>
      <c r="V2450" s="31">
        <f t="shared" si="8298"/>
        <v>0</v>
      </c>
      <c r="W2450" s="31">
        <f t="shared" si="8299"/>
        <v>0</v>
      </c>
      <c r="X2450" s="31">
        <f t="shared" si="8258"/>
        <v>2202.5</v>
      </c>
      <c r="Y2450" s="31">
        <f t="shared" si="8259"/>
        <v>2202.5</v>
      </c>
      <c r="Z2450" s="31">
        <f t="shared" si="8260"/>
        <v>2202.5</v>
      </c>
      <c r="AA2450" s="31">
        <f t="shared" si="8300"/>
        <v>0</v>
      </c>
      <c r="AB2450" s="31">
        <f t="shared" si="8301"/>
        <v>0</v>
      </c>
      <c r="AC2450" s="31">
        <f t="shared" si="8302"/>
        <v>0</v>
      </c>
      <c r="AD2450" s="31">
        <f t="shared" si="8261"/>
        <v>2202.5</v>
      </c>
      <c r="AE2450" s="31">
        <f t="shared" si="8262"/>
        <v>2202.5</v>
      </c>
      <c r="AF2450" s="31">
        <f t="shared" si="8263"/>
        <v>2202.5</v>
      </c>
      <c r="AG2450" s="31">
        <f t="shared" si="8303"/>
        <v>0</v>
      </c>
      <c r="AH2450" s="31">
        <f t="shared" si="8304"/>
        <v>0</v>
      </c>
      <c r="AI2450" s="31">
        <f t="shared" si="8305"/>
        <v>0</v>
      </c>
      <c r="AJ2450" s="31">
        <f t="shared" si="8264"/>
        <v>2202.5</v>
      </c>
      <c r="AK2450" s="31">
        <f t="shared" si="8265"/>
        <v>2202.5</v>
      </c>
      <c r="AL2450" s="31">
        <f t="shared" si="8266"/>
        <v>2202.5</v>
      </c>
      <c r="AM2450" s="31">
        <f t="shared" si="8306"/>
        <v>0</v>
      </c>
      <c r="AN2450" s="31">
        <f t="shared" si="8307"/>
        <v>0</v>
      </c>
      <c r="AO2450" s="31">
        <f t="shared" si="8308"/>
        <v>0</v>
      </c>
      <c r="AP2450" s="31">
        <f t="shared" si="8267"/>
        <v>2202.5</v>
      </c>
      <c r="AQ2450" s="31">
        <f t="shared" si="8268"/>
        <v>2202.5</v>
      </c>
      <c r="AR2450" s="31">
        <f t="shared" si="8269"/>
        <v>2202.5</v>
      </c>
      <c r="AS2450" s="31">
        <f t="shared" si="8309"/>
        <v>0</v>
      </c>
      <c r="AT2450" s="31">
        <f t="shared" si="8310"/>
        <v>0</v>
      </c>
      <c r="AU2450" s="31">
        <f t="shared" si="8311"/>
        <v>0</v>
      </c>
      <c r="AV2450" s="31">
        <f t="shared" si="8270"/>
        <v>2202.5</v>
      </c>
      <c r="AW2450" s="31">
        <f t="shared" si="8271"/>
        <v>2202.5</v>
      </c>
      <c r="AX2450" s="31">
        <f t="shared" si="8272"/>
        <v>2202.5</v>
      </c>
      <c r="AY2450" s="31">
        <f t="shared" si="8312"/>
        <v>0</v>
      </c>
      <c r="AZ2450" s="31">
        <f t="shared" si="8313"/>
        <v>0</v>
      </c>
      <c r="BA2450" s="31">
        <f t="shared" si="8314"/>
        <v>0</v>
      </c>
      <c r="BB2450" s="31">
        <f t="shared" si="8273"/>
        <v>2202.5</v>
      </c>
      <c r="BC2450" s="31">
        <f t="shared" si="8274"/>
        <v>2202.5</v>
      </c>
      <c r="BD2450" s="31">
        <f t="shared" si="8275"/>
        <v>2202.5</v>
      </c>
      <c r="BE2450" s="31">
        <f t="shared" si="8315"/>
        <v>0</v>
      </c>
      <c r="BF2450" s="31">
        <f t="shared" si="8316"/>
        <v>0</v>
      </c>
      <c r="BG2450" s="31">
        <f t="shared" si="8317"/>
        <v>0</v>
      </c>
      <c r="BH2450" s="31">
        <f t="shared" si="8276"/>
        <v>2202.5</v>
      </c>
      <c r="BI2450" s="31">
        <f t="shared" si="8277"/>
        <v>2202.5</v>
      </c>
      <c r="BJ2450" s="31">
        <f t="shared" si="8278"/>
        <v>2202.5</v>
      </c>
      <c r="BK2450" s="31">
        <f t="shared" si="8318"/>
        <v>-1000</v>
      </c>
      <c r="BL2450" s="31">
        <f t="shared" si="8319"/>
        <v>1000</v>
      </c>
      <c r="BM2450" s="31">
        <f t="shared" si="8320"/>
        <v>0</v>
      </c>
      <c r="BN2450" s="31">
        <f t="shared" si="8279"/>
        <v>1202.5</v>
      </c>
      <c r="BO2450" s="31">
        <f t="shared" si="8280"/>
        <v>3202.5</v>
      </c>
      <c r="BP2450" s="31">
        <f t="shared" si="8281"/>
        <v>2202.5</v>
      </c>
      <c r="BQ2450" s="31">
        <f t="shared" si="8321"/>
        <v>0</v>
      </c>
      <c r="BR2450" s="31">
        <f t="shared" si="8322"/>
        <v>0</v>
      </c>
      <c r="BS2450" s="31">
        <f t="shared" si="8282"/>
        <v>1202.5</v>
      </c>
      <c r="BT2450" s="31">
        <f t="shared" si="8283"/>
        <v>3202.5</v>
      </c>
      <c r="BU2450" s="31">
        <f t="shared" si="8284"/>
        <v>2202.5</v>
      </c>
      <c r="BV2450" s="31">
        <f t="shared" si="8323"/>
        <v>0</v>
      </c>
      <c r="BW2450" s="31">
        <f t="shared" si="8324"/>
        <v>0</v>
      </c>
      <c r="BX2450" s="31">
        <f t="shared" si="8285"/>
        <v>1202.5</v>
      </c>
      <c r="BY2450" s="31">
        <f t="shared" si="8286"/>
        <v>3202.5</v>
      </c>
      <c r="BZ2450" s="31">
        <f t="shared" si="8287"/>
        <v>2202.5</v>
      </c>
      <c r="CA2450" s="31">
        <f t="shared" si="8325"/>
        <v>0</v>
      </c>
      <c r="CB2450" s="31">
        <f t="shared" si="8326"/>
        <v>0</v>
      </c>
      <c r="CC2450" s="31">
        <f t="shared" si="8327"/>
        <v>0</v>
      </c>
      <c r="CD2450" s="31">
        <f t="shared" si="8201"/>
        <v>1202.5</v>
      </c>
      <c r="CE2450" s="31">
        <f t="shared" si="8202"/>
        <v>3202.5</v>
      </c>
      <c r="CF2450" s="31">
        <f t="shared" si="8203"/>
        <v>2202.5</v>
      </c>
      <c r="CG2450" s="31">
        <f t="shared" si="8328"/>
        <v>0</v>
      </c>
      <c r="CH2450" s="24"/>
      <c r="CI2450" s="40"/>
      <c r="CM2450" s="1" t="s">
        <v>29</v>
      </c>
    </row>
    <row r="2451" ht="43.75">
      <c r="A2451" s="16" t="s">
        <v>1389</v>
      </c>
      <c r="B2451" s="17">
        <v>240</v>
      </c>
      <c r="C2451" s="16"/>
      <c r="D2451" s="16"/>
      <c r="E2451" s="39" t="s">
        <v>41</v>
      </c>
      <c r="F2451" s="31">
        <f t="shared" si="8288"/>
        <v>2202.5</v>
      </c>
      <c r="G2451" s="31">
        <f t="shared" si="8289"/>
        <v>2202.5</v>
      </c>
      <c r="H2451" s="31">
        <f t="shared" si="8290"/>
        <v>2202.5</v>
      </c>
      <c r="I2451" s="31">
        <f t="shared" si="8291"/>
        <v>0</v>
      </c>
      <c r="J2451" s="31">
        <f t="shared" si="8292"/>
        <v>0</v>
      </c>
      <c r="K2451" s="31">
        <f t="shared" si="8293"/>
        <v>0</v>
      </c>
      <c r="L2451" s="31">
        <f t="shared" si="8252"/>
        <v>2202.5</v>
      </c>
      <c r="M2451" s="31">
        <f t="shared" si="8253"/>
        <v>2202.5</v>
      </c>
      <c r="N2451" s="31">
        <f t="shared" si="8254"/>
        <v>2202.5</v>
      </c>
      <c r="O2451" s="31">
        <f t="shared" si="8294"/>
        <v>0</v>
      </c>
      <c r="P2451" s="31">
        <f t="shared" si="8295"/>
        <v>0</v>
      </c>
      <c r="Q2451" s="31">
        <f t="shared" si="8296"/>
        <v>0</v>
      </c>
      <c r="R2451" s="31">
        <f t="shared" si="8255"/>
        <v>2202.5</v>
      </c>
      <c r="S2451" s="31">
        <f t="shared" si="8256"/>
        <v>2202.5</v>
      </c>
      <c r="T2451" s="31">
        <f t="shared" si="8257"/>
        <v>2202.5</v>
      </c>
      <c r="U2451" s="31">
        <f t="shared" si="8297"/>
        <v>0</v>
      </c>
      <c r="V2451" s="31">
        <f t="shared" si="8298"/>
        <v>0</v>
      </c>
      <c r="W2451" s="31">
        <f t="shared" si="8299"/>
        <v>0</v>
      </c>
      <c r="X2451" s="31">
        <f t="shared" si="8258"/>
        <v>2202.5</v>
      </c>
      <c r="Y2451" s="31">
        <f t="shared" si="8259"/>
        <v>2202.5</v>
      </c>
      <c r="Z2451" s="31">
        <f t="shared" si="8260"/>
        <v>2202.5</v>
      </c>
      <c r="AA2451" s="31">
        <f t="shared" si="8300"/>
        <v>0</v>
      </c>
      <c r="AB2451" s="31">
        <f t="shared" si="8301"/>
        <v>0</v>
      </c>
      <c r="AC2451" s="31">
        <f t="shared" si="8302"/>
        <v>0</v>
      </c>
      <c r="AD2451" s="31">
        <f t="shared" si="8261"/>
        <v>2202.5</v>
      </c>
      <c r="AE2451" s="31">
        <f t="shared" si="8262"/>
        <v>2202.5</v>
      </c>
      <c r="AF2451" s="31">
        <f t="shared" si="8263"/>
        <v>2202.5</v>
      </c>
      <c r="AG2451" s="31">
        <f t="shared" si="8303"/>
        <v>0</v>
      </c>
      <c r="AH2451" s="31">
        <f t="shared" si="8304"/>
        <v>0</v>
      </c>
      <c r="AI2451" s="31">
        <f t="shared" si="8305"/>
        <v>0</v>
      </c>
      <c r="AJ2451" s="31">
        <f t="shared" si="8264"/>
        <v>2202.5</v>
      </c>
      <c r="AK2451" s="31">
        <f t="shared" si="8265"/>
        <v>2202.5</v>
      </c>
      <c r="AL2451" s="31">
        <f t="shared" si="8266"/>
        <v>2202.5</v>
      </c>
      <c r="AM2451" s="31">
        <f t="shared" si="8306"/>
        <v>0</v>
      </c>
      <c r="AN2451" s="31">
        <f t="shared" si="8307"/>
        <v>0</v>
      </c>
      <c r="AO2451" s="31">
        <f t="shared" si="8308"/>
        <v>0</v>
      </c>
      <c r="AP2451" s="31">
        <f t="shared" si="8267"/>
        <v>2202.5</v>
      </c>
      <c r="AQ2451" s="31">
        <f t="shared" si="8268"/>
        <v>2202.5</v>
      </c>
      <c r="AR2451" s="31">
        <f t="shared" si="8269"/>
        <v>2202.5</v>
      </c>
      <c r="AS2451" s="31">
        <f t="shared" si="8309"/>
        <v>0</v>
      </c>
      <c r="AT2451" s="31">
        <f t="shared" si="8310"/>
        <v>0</v>
      </c>
      <c r="AU2451" s="31">
        <f t="shared" si="8311"/>
        <v>0</v>
      </c>
      <c r="AV2451" s="31">
        <f t="shared" si="8270"/>
        <v>2202.5</v>
      </c>
      <c r="AW2451" s="31">
        <f t="shared" si="8271"/>
        <v>2202.5</v>
      </c>
      <c r="AX2451" s="31">
        <f t="shared" si="8272"/>
        <v>2202.5</v>
      </c>
      <c r="AY2451" s="31">
        <f t="shared" si="8312"/>
        <v>0</v>
      </c>
      <c r="AZ2451" s="31">
        <f t="shared" si="8313"/>
        <v>0</v>
      </c>
      <c r="BA2451" s="31">
        <f t="shared" si="8314"/>
        <v>0</v>
      </c>
      <c r="BB2451" s="31">
        <f t="shared" si="8273"/>
        <v>2202.5</v>
      </c>
      <c r="BC2451" s="31">
        <f t="shared" si="8274"/>
        <v>2202.5</v>
      </c>
      <c r="BD2451" s="31">
        <f t="shared" si="8275"/>
        <v>2202.5</v>
      </c>
      <c r="BE2451" s="31">
        <f t="shared" si="8315"/>
        <v>0</v>
      </c>
      <c r="BF2451" s="31">
        <f t="shared" si="8316"/>
        <v>0</v>
      </c>
      <c r="BG2451" s="31">
        <f t="shared" si="8317"/>
        <v>0</v>
      </c>
      <c r="BH2451" s="31">
        <f t="shared" si="8276"/>
        <v>2202.5</v>
      </c>
      <c r="BI2451" s="31">
        <f t="shared" si="8277"/>
        <v>2202.5</v>
      </c>
      <c r="BJ2451" s="31">
        <f t="shared" si="8278"/>
        <v>2202.5</v>
      </c>
      <c r="BK2451" s="31">
        <f t="shared" si="8318"/>
        <v>-1000</v>
      </c>
      <c r="BL2451" s="31">
        <f t="shared" si="8319"/>
        <v>1000</v>
      </c>
      <c r="BM2451" s="31">
        <f t="shared" si="8320"/>
        <v>0</v>
      </c>
      <c r="BN2451" s="31">
        <f t="shared" si="8279"/>
        <v>1202.5</v>
      </c>
      <c r="BO2451" s="31">
        <f t="shared" si="8280"/>
        <v>3202.5</v>
      </c>
      <c r="BP2451" s="31">
        <f t="shared" si="8281"/>
        <v>2202.5</v>
      </c>
      <c r="BQ2451" s="31">
        <f t="shared" si="8321"/>
        <v>0</v>
      </c>
      <c r="BR2451" s="31">
        <f t="shared" si="8322"/>
        <v>0</v>
      </c>
      <c r="BS2451" s="31">
        <f t="shared" si="8282"/>
        <v>1202.5</v>
      </c>
      <c r="BT2451" s="31">
        <f t="shared" si="8283"/>
        <v>3202.5</v>
      </c>
      <c r="BU2451" s="31">
        <f t="shared" si="8284"/>
        <v>2202.5</v>
      </c>
      <c r="BV2451" s="31">
        <f t="shared" si="8323"/>
        <v>0</v>
      </c>
      <c r="BW2451" s="31">
        <f t="shared" si="8324"/>
        <v>0</v>
      </c>
      <c r="BX2451" s="31">
        <f t="shared" si="8285"/>
        <v>1202.5</v>
      </c>
      <c r="BY2451" s="31">
        <f t="shared" si="8286"/>
        <v>3202.5</v>
      </c>
      <c r="BZ2451" s="31">
        <f t="shared" si="8287"/>
        <v>2202.5</v>
      </c>
      <c r="CA2451" s="31">
        <f t="shared" si="8325"/>
        <v>0</v>
      </c>
      <c r="CB2451" s="31">
        <f t="shared" si="8326"/>
        <v>0</v>
      </c>
      <c r="CC2451" s="31">
        <f t="shared" si="8327"/>
        <v>0</v>
      </c>
      <c r="CD2451" s="31">
        <f t="shared" si="8201"/>
        <v>1202.5</v>
      </c>
      <c r="CE2451" s="31">
        <f t="shared" si="8202"/>
        <v>3202.5</v>
      </c>
      <c r="CF2451" s="31">
        <f t="shared" si="8203"/>
        <v>2202.5</v>
      </c>
      <c r="CG2451" s="31">
        <f t="shared" si="8328"/>
        <v>0</v>
      </c>
      <c r="CH2451" s="24"/>
      <c r="CI2451" s="40"/>
      <c r="CN2451" s="1" t="s">
        <v>30</v>
      </c>
    </row>
    <row r="2452" ht="15">
      <c r="A2452" s="16" t="s">
        <v>1389</v>
      </c>
      <c r="B2452" s="17">
        <v>240</v>
      </c>
      <c r="C2452" s="16" t="s">
        <v>42</v>
      </c>
      <c r="D2452" s="16" t="s">
        <v>43</v>
      </c>
      <c r="E2452" s="39" t="s">
        <v>44</v>
      </c>
      <c r="F2452" s="31">
        <v>2202.5</v>
      </c>
      <c r="G2452" s="31">
        <v>2202.5</v>
      </c>
      <c r="H2452" s="31">
        <v>2202.5</v>
      </c>
      <c r="I2452" s="31"/>
      <c r="J2452" s="31"/>
      <c r="K2452" s="31"/>
      <c r="L2452" s="31">
        <f t="shared" si="8252"/>
        <v>2202.5</v>
      </c>
      <c r="M2452" s="31">
        <f t="shared" si="8253"/>
        <v>2202.5</v>
      </c>
      <c r="N2452" s="31">
        <f t="shared" si="8254"/>
        <v>2202.5</v>
      </c>
      <c r="O2452" s="31"/>
      <c r="P2452" s="31"/>
      <c r="Q2452" s="31"/>
      <c r="R2452" s="31">
        <f t="shared" si="8255"/>
        <v>2202.5</v>
      </c>
      <c r="S2452" s="31">
        <f t="shared" si="8256"/>
        <v>2202.5</v>
      </c>
      <c r="T2452" s="31">
        <f t="shared" si="8257"/>
        <v>2202.5</v>
      </c>
      <c r="U2452" s="31"/>
      <c r="V2452" s="31"/>
      <c r="W2452" s="31"/>
      <c r="X2452" s="31">
        <f t="shared" si="8258"/>
        <v>2202.5</v>
      </c>
      <c r="Y2452" s="31">
        <f t="shared" si="8259"/>
        <v>2202.5</v>
      </c>
      <c r="Z2452" s="31">
        <f t="shared" si="8260"/>
        <v>2202.5</v>
      </c>
      <c r="AA2452" s="31"/>
      <c r="AB2452" s="31"/>
      <c r="AC2452" s="31"/>
      <c r="AD2452" s="31">
        <f t="shared" si="8261"/>
        <v>2202.5</v>
      </c>
      <c r="AE2452" s="31">
        <f t="shared" si="8262"/>
        <v>2202.5</v>
      </c>
      <c r="AF2452" s="31">
        <f t="shared" si="8263"/>
        <v>2202.5</v>
      </c>
      <c r="AG2452" s="31"/>
      <c r="AH2452" s="31"/>
      <c r="AI2452" s="31"/>
      <c r="AJ2452" s="31">
        <f t="shared" si="8264"/>
        <v>2202.5</v>
      </c>
      <c r="AK2452" s="31">
        <f t="shared" si="8265"/>
        <v>2202.5</v>
      </c>
      <c r="AL2452" s="31">
        <f t="shared" si="8266"/>
        <v>2202.5</v>
      </c>
      <c r="AM2452" s="31"/>
      <c r="AN2452" s="31"/>
      <c r="AO2452" s="31"/>
      <c r="AP2452" s="31">
        <f t="shared" si="8267"/>
        <v>2202.5</v>
      </c>
      <c r="AQ2452" s="31">
        <f t="shared" si="8268"/>
        <v>2202.5</v>
      </c>
      <c r="AR2452" s="31">
        <f t="shared" si="8269"/>
        <v>2202.5</v>
      </c>
      <c r="AS2452" s="31"/>
      <c r="AT2452" s="31"/>
      <c r="AU2452" s="31"/>
      <c r="AV2452" s="31">
        <f t="shared" si="8270"/>
        <v>2202.5</v>
      </c>
      <c r="AW2452" s="31">
        <f t="shared" si="8271"/>
        <v>2202.5</v>
      </c>
      <c r="AX2452" s="31">
        <f t="shared" si="8272"/>
        <v>2202.5</v>
      </c>
      <c r="AY2452" s="31"/>
      <c r="AZ2452" s="31"/>
      <c r="BA2452" s="31"/>
      <c r="BB2452" s="31">
        <f t="shared" si="8273"/>
        <v>2202.5</v>
      </c>
      <c r="BC2452" s="31">
        <f t="shared" si="8274"/>
        <v>2202.5</v>
      </c>
      <c r="BD2452" s="31">
        <f t="shared" si="8275"/>
        <v>2202.5</v>
      </c>
      <c r="BE2452" s="31"/>
      <c r="BF2452" s="31"/>
      <c r="BG2452" s="31"/>
      <c r="BH2452" s="31">
        <f t="shared" si="8276"/>
        <v>2202.5</v>
      </c>
      <c r="BI2452" s="31">
        <f t="shared" si="8277"/>
        <v>2202.5</v>
      </c>
      <c r="BJ2452" s="31">
        <f t="shared" si="8278"/>
        <v>2202.5</v>
      </c>
      <c r="BK2452" s="31">
        <v>-1000</v>
      </c>
      <c r="BL2452" s="31">
        <v>1000</v>
      </c>
      <c r="BM2452" s="31"/>
      <c r="BN2452" s="31">
        <f t="shared" si="8279"/>
        <v>1202.5</v>
      </c>
      <c r="BO2452" s="31">
        <f t="shared" si="8280"/>
        <v>3202.5</v>
      </c>
      <c r="BP2452" s="31">
        <f t="shared" si="8281"/>
        <v>2202.5</v>
      </c>
      <c r="BQ2452" s="31"/>
      <c r="BR2452" s="31"/>
      <c r="BS2452" s="31">
        <f t="shared" si="8282"/>
        <v>1202.5</v>
      </c>
      <c r="BT2452" s="31">
        <f t="shared" si="8283"/>
        <v>3202.5</v>
      </c>
      <c r="BU2452" s="31">
        <f t="shared" si="8284"/>
        <v>2202.5</v>
      </c>
      <c r="BV2452" s="31"/>
      <c r="BW2452" s="31"/>
      <c r="BX2452" s="31">
        <f t="shared" si="8285"/>
        <v>1202.5</v>
      </c>
      <c r="BY2452" s="31">
        <f t="shared" si="8286"/>
        <v>3202.5</v>
      </c>
      <c r="BZ2452" s="31">
        <f t="shared" si="8287"/>
        <v>2202.5</v>
      </c>
      <c r="CA2452" s="31"/>
      <c r="CB2452" s="31"/>
      <c r="CC2452" s="31"/>
      <c r="CD2452" s="31">
        <f t="shared" si="8201"/>
        <v>1202.5</v>
      </c>
      <c r="CE2452" s="31">
        <f t="shared" si="8202"/>
        <v>3202.5</v>
      </c>
      <c r="CF2452" s="31">
        <f t="shared" si="8203"/>
        <v>2202.5</v>
      </c>
      <c r="CG2452" s="31"/>
      <c r="CH2452" s="24"/>
      <c r="CI2452" s="40"/>
    </row>
    <row r="2453" ht="43.75">
      <c r="A2453" s="16" t="s">
        <v>1391</v>
      </c>
      <c r="B2453" s="17"/>
      <c r="C2453" s="16"/>
      <c r="D2453" s="16"/>
      <c r="E2453" s="39" t="s">
        <v>1392</v>
      </c>
      <c r="F2453" s="31">
        <f t="shared" si="8288"/>
        <v>9868.2000000000007</v>
      </c>
      <c r="G2453" s="31">
        <f t="shared" si="8289"/>
        <v>9868.2000000000007</v>
      </c>
      <c r="H2453" s="31">
        <f t="shared" si="8290"/>
        <v>9868.2000000000007</v>
      </c>
      <c r="I2453" s="31">
        <f t="shared" si="8291"/>
        <v>0</v>
      </c>
      <c r="J2453" s="31">
        <f t="shared" si="8292"/>
        <v>0</v>
      </c>
      <c r="K2453" s="31">
        <f t="shared" si="8293"/>
        <v>0</v>
      </c>
      <c r="L2453" s="31">
        <f t="shared" si="8252"/>
        <v>9868.2000000000007</v>
      </c>
      <c r="M2453" s="31">
        <f t="shared" si="8253"/>
        <v>9868.2000000000007</v>
      </c>
      <c r="N2453" s="31">
        <f t="shared" si="8254"/>
        <v>9868.2000000000007</v>
      </c>
      <c r="O2453" s="31">
        <f t="shared" si="8294"/>
        <v>0</v>
      </c>
      <c r="P2453" s="31">
        <f t="shared" si="8295"/>
        <v>0</v>
      </c>
      <c r="Q2453" s="31">
        <f t="shared" si="8296"/>
        <v>0</v>
      </c>
      <c r="R2453" s="31">
        <f t="shared" si="8255"/>
        <v>9868.2000000000007</v>
      </c>
      <c r="S2453" s="31">
        <f t="shared" si="8256"/>
        <v>9868.2000000000007</v>
      </c>
      <c r="T2453" s="31">
        <f t="shared" si="8257"/>
        <v>9868.2000000000007</v>
      </c>
      <c r="U2453" s="31">
        <f t="shared" si="8297"/>
        <v>0</v>
      </c>
      <c r="V2453" s="31">
        <f t="shared" si="8298"/>
        <v>0</v>
      </c>
      <c r="W2453" s="31">
        <f t="shared" si="8299"/>
        <v>0</v>
      </c>
      <c r="X2453" s="31">
        <f t="shared" si="8258"/>
        <v>9868.2000000000007</v>
      </c>
      <c r="Y2453" s="31">
        <f t="shared" si="8259"/>
        <v>9868.2000000000007</v>
      </c>
      <c r="Z2453" s="31">
        <f t="shared" si="8260"/>
        <v>9868.2000000000007</v>
      </c>
      <c r="AA2453" s="31">
        <f t="shared" si="8300"/>
        <v>0</v>
      </c>
      <c r="AB2453" s="31">
        <f t="shared" si="8301"/>
        <v>0</v>
      </c>
      <c r="AC2453" s="31">
        <f t="shared" si="8302"/>
        <v>0</v>
      </c>
      <c r="AD2453" s="31">
        <f t="shared" si="8261"/>
        <v>9868.2000000000007</v>
      </c>
      <c r="AE2453" s="31">
        <f t="shared" si="8262"/>
        <v>9868.2000000000007</v>
      </c>
      <c r="AF2453" s="31">
        <f t="shared" si="8263"/>
        <v>9868.2000000000007</v>
      </c>
      <c r="AG2453" s="31">
        <f t="shared" si="8303"/>
        <v>0</v>
      </c>
      <c r="AH2453" s="31">
        <f t="shared" si="8304"/>
        <v>0</v>
      </c>
      <c r="AI2453" s="31">
        <f t="shared" si="8305"/>
        <v>0</v>
      </c>
      <c r="AJ2453" s="31">
        <f t="shared" si="8264"/>
        <v>9868.2000000000007</v>
      </c>
      <c r="AK2453" s="31">
        <f t="shared" si="8265"/>
        <v>9868.2000000000007</v>
      </c>
      <c r="AL2453" s="31">
        <f t="shared" si="8266"/>
        <v>9868.2000000000007</v>
      </c>
      <c r="AM2453" s="31">
        <f t="shared" si="8306"/>
        <v>-507.24000000000001</v>
      </c>
      <c r="AN2453" s="31">
        <f t="shared" si="8307"/>
        <v>0</v>
      </c>
      <c r="AO2453" s="31">
        <f t="shared" si="8308"/>
        <v>0</v>
      </c>
      <c r="AP2453" s="31">
        <f t="shared" si="8267"/>
        <v>9360.9600000000009</v>
      </c>
      <c r="AQ2453" s="31">
        <f t="shared" si="8268"/>
        <v>9868.2000000000007</v>
      </c>
      <c r="AR2453" s="31">
        <f t="shared" si="8269"/>
        <v>9868.2000000000007</v>
      </c>
      <c r="AS2453" s="31">
        <f t="shared" si="8309"/>
        <v>0</v>
      </c>
      <c r="AT2453" s="31">
        <f t="shared" si="8310"/>
        <v>0</v>
      </c>
      <c r="AU2453" s="31">
        <f t="shared" si="8311"/>
        <v>0</v>
      </c>
      <c r="AV2453" s="31">
        <f t="shared" si="8270"/>
        <v>9360.9600000000009</v>
      </c>
      <c r="AW2453" s="31">
        <f t="shared" si="8271"/>
        <v>9868.2000000000007</v>
      </c>
      <c r="AX2453" s="31">
        <f t="shared" si="8272"/>
        <v>9868.2000000000007</v>
      </c>
      <c r="AY2453" s="31">
        <f t="shared" si="8312"/>
        <v>-3.4529999999999998</v>
      </c>
      <c r="AZ2453" s="31">
        <f t="shared" si="8313"/>
        <v>0</v>
      </c>
      <c r="BA2453" s="31">
        <f t="shared" si="8314"/>
        <v>0</v>
      </c>
      <c r="BB2453" s="31">
        <f t="shared" si="8273"/>
        <v>9357.5070000000014</v>
      </c>
      <c r="BC2453" s="31">
        <f t="shared" si="8274"/>
        <v>9868.2000000000007</v>
      </c>
      <c r="BD2453" s="31">
        <f t="shared" si="8275"/>
        <v>9868.2000000000007</v>
      </c>
      <c r="BE2453" s="31">
        <f t="shared" si="8315"/>
        <v>0</v>
      </c>
      <c r="BF2453" s="31">
        <f t="shared" si="8316"/>
        <v>0</v>
      </c>
      <c r="BG2453" s="31">
        <f t="shared" si="8317"/>
        <v>0</v>
      </c>
      <c r="BH2453" s="31">
        <f t="shared" si="8276"/>
        <v>9357.5070000000014</v>
      </c>
      <c r="BI2453" s="31">
        <f t="shared" si="8277"/>
        <v>9868.2000000000007</v>
      </c>
      <c r="BJ2453" s="31">
        <f t="shared" si="8278"/>
        <v>9868.2000000000007</v>
      </c>
      <c r="BK2453" s="31">
        <f t="shared" si="8318"/>
        <v>0</v>
      </c>
      <c r="BL2453" s="31">
        <f t="shared" si="8319"/>
        <v>6900</v>
      </c>
      <c r="BM2453" s="31">
        <f t="shared" si="8320"/>
        <v>0</v>
      </c>
      <c r="BN2453" s="31">
        <f t="shared" si="8279"/>
        <v>9357.5070000000014</v>
      </c>
      <c r="BO2453" s="31">
        <f t="shared" si="8280"/>
        <v>16768.200000000001</v>
      </c>
      <c r="BP2453" s="31">
        <f t="shared" si="8281"/>
        <v>9868.2000000000007</v>
      </c>
      <c r="BQ2453" s="31">
        <f t="shared" si="8321"/>
        <v>0</v>
      </c>
      <c r="BR2453" s="31">
        <f t="shared" si="8322"/>
        <v>0</v>
      </c>
      <c r="BS2453" s="31">
        <f t="shared" si="8282"/>
        <v>9357.5070000000014</v>
      </c>
      <c r="BT2453" s="31">
        <f t="shared" si="8283"/>
        <v>16768.200000000001</v>
      </c>
      <c r="BU2453" s="31">
        <f t="shared" si="8284"/>
        <v>9868.2000000000007</v>
      </c>
      <c r="BV2453" s="31">
        <f t="shared" si="8323"/>
        <v>0</v>
      </c>
      <c r="BW2453" s="31">
        <f t="shared" si="8324"/>
        <v>0</v>
      </c>
      <c r="BX2453" s="31">
        <f t="shared" si="8285"/>
        <v>9357.5070000000014</v>
      </c>
      <c r="BY2453" s="31">
        <f t="shared" si="8286"/>
        <v>16768.200000000001</v>
      </c>
      <c r="BZ2453" s="31">
        <f t="shared" si="8287"/>
        <v>9868.2000000000007</v>
      </c>
      <c r="CA2453" s="31">
        <f t="shared" si="8325"/>
        <v>0</v>
      </c>
      <c r="CB2453" s="31">
        <f t="shared" si="8326"/>
        <v>0</v>
      </c>
      <c r="CC2453" s="31">
        <f t="shared" si="8327"/>
        <v>0</v>
      </c>
      <c r="CD2453" s="31">
        <f t="shared" si="8201"/>
        <v>9357.5070000000014</v>
      </c>
      <c r="CE2453" s="31">
        <f t="shared" si="8202"/>
        <v>16768.200000000001</v>
      </c>
      <c r="CF2453" s="31">
        <f t="shared" si="8203"/>
        <v>9868.2000000000007</v>
      </c>
      <c r="CG2453" s="31">
        <f t="shared" si="8328"/>
        <v>0</v>
      </c>
      <c r="CH2453" s="24"/>
      <c r="CI2453" s="40"/>
      <c r="CL2453" s="1" t="s">
        <v>1346</v>
      </c>
      <c r="CO2453" s="1" t="s">
        <v>31</v>
      </c>
    </row>
    <row r="2454" ht="29.850000000000001">
      <c r="A2454" s="16" t="s">
        <v>1391</v>
      </c>
      <c r="B2454" s="17">
        <v>200</v>
      </c>
      <c r="C2454" s="16"/>
      <c r="D2454" s="16"/>
      <c r="E2454" s="39" t="s">
        <v>40</v>
      </c>
      <c r="F2454" s="31">
        <f t="shared" si="8288"/>
        <v>9868.2000000000007</v>
      </c>
      <c r="G2454" s="31">
        <f t="shared" si="8289"/>
        <v>9868.2000000000007</v>
      </c>
      <c r="H2454" s="31">
        <f t="shared" si="8290"/>
        <v>9868.2000000000007</v>
      </c>
      <c r="I2454" s="31">
        <f t="shared" si="8291"/>
        <v>0</v>
      </c>
      <c r="J2454" s="31">
        <f t="shared" si="8292"/>
        <v>0</v>
      </c>
      <c r="K2454" s="31">
        <f t="shared" si="8293"/>
        <v>0</v>
      </c>
      <c r="L2454" s="31">
        <f t="shared" si="8252"/>
        <v>9868.2000000000007</v>
      </c>
      <c r="M2454" s="31">
        <f t="shared" si="8253"/>
        <v>9868.2000000000007</v>
      </c>
      <c r="N2454" s="31">
        <f t="shared" si="8254"/>
        <v>9868.2000000000007</v>
      </c>
      <c r="O2454" s="31">
        <f t="shared" si="8294"/>
        <v>0</v>
      </c>
      <c r="P2454" s="31">
        <f t="shared" si="8295"/>
        <v>0</v>
      </c>
      <c r="Q2454" s="31">
        <f t="shared" si="8296"/>
        <v>0</v>
      </c>
      <c r="R2454" s="31">
        <f t="shared" si="8255"/>
        <v>9868.2000000000007</v>
      </c>
      <c r="S2454" s="31">
        <f t="shared" si="8256"/>
        <v>9868.2000000000007</v>
      </c>
      <c r="T2454" s="31">
        <f t="shared" si="8257"/>
        <v>9868.2000000000007</v>
      </c>
      <c r="U2454" s="31">
        <f t="shared" si="8297"/>
        <v>0</v>
      </c>
      <c r="V2454" s="31">
        <f t="shared" si="8298"/>
        <v>0</v>
      </c>
      <c r="W2454" s="31">
        <f t="shared" si="8299"/>
        <v>0</v>
      </c>
      <c r="X2454" s="31">
        <f t="shared" si="8258"/>
        <v>9868.2000000000007</v>
      </c>
      <c r="Y2454" s="31">
        <f t="shared" si="8259"/>
        <v>9868.2000000000007</v>
      </c>
      <c r="Z2454" s="31">
        <f t="shared" si="8260"/>
        <v>9868.2000000000007</v>
      </c>
      <c r="AA2454" s="31">
        <f t="shared" si="8300"/>
        <v>0</v>
      </c>
      <c r="AB2454" s="31">
        <f t="shared" si="8301"/>
        <v>0</v>
      </c>
      <c r="AC2454" s="31">
        <f t="shared" si="8302"/>
        <v>0</v>
      </c>
      <c r="AD2454" s="31">
        <f t="shared" si="8261"/>
        <v>9868.2000000000007</v>
      </c>
      <c r="AE2454" s="31">
        <f t="shared" si="8262"/>
        <v>9868.2000000000007</v>
      </c>
      <c r="AF2454" s="31">
        <f t="shared" si="8263"/>
        <v>9868.2000000000007</v>
      </c>
      <c r="AG2454" s="31">
        <f t="shared" si="8303"/>
        <v>0</v>
      </c>
      <c r="AH2454" s="31">
        <f t="shared" si="8304"/>
        <v>0</v>
      </c>
      <c r="AI2454" s="31">
        <f t="shared" si="8305"/>
        <v>0</v>
      </c>
      <c r="AJ2454" s="31">
        <f t="shared" si="8264"/>
        <v>9868.2000000000007</v>
      </c>
      <c r="AK2454" s="31">
        <f t="shared" si="8265"/>
        <v>9868.2000000000007</v>
      </c>
      <c r="AL2454" s="31">
        <f t="shared" si="8266"/>
        <v>9868.2000000000007</v>
      </c>
      <c r="AM2454" s="31">
        <f t="shared" si="8306"/>
        <v>-507.24000000000001</v>
      </c>
      <c r="AN2454" s="31">
        <f t="shared" si="8307"/>
        <v>0</v>
      </c>
      <c r="AO2454" s="31">
        <f t="shared" si="8308"/>
        <v>0</v>
      </c>
      <c r="AP2454" s="31">
        <f t="shared" si="8267"/>
        <v>9360.9600000000009</v>
      </c>
      <c r="AQ2454" s="31">
        <f t="shared" si="8268"/>
        <v>9868.2000000000007</v>
      </c>
      <c r="AR2454" s="31">
        <f t="shared" si="8269"/>
        <v>9868.2000000000007</v>
      </c>
      <c r="AS2454" s="31">
        <f t="shared" si="8309"/>
        <v>0</v>
      </c>
      <c r="AT2454" s="31">
        <f t="shared" si="8310"/>
        <v>0</v>
      </c>
      <c r="AU2454" s="31">
        <f t="shared" si="8311"/>
        <v>0</v>
      </c>
      <c r="AV2454" s="31">
        <f t="shared" si="8270"/>
        <v>9360.9600000000009</v>
      </c>
      <c r="AW2454" s="31">
        <f t="shared" si="8271"/>
        <v>9868.2000000000007</v>
      </c>
      <c r="AX2454" s="31">
        <f t="shared" si="8272"/>
        <v>9868.2000000000007</v>
      </c>
      <c r="AY2454" s="31">
        <f t="shared" si="8312"/>
        <v>-3.4529999999999998</v>
      </c>
      <c r="AZ2454" s="31">
        <f t="shared" si="8313"/>
        <v>0</v>
      </c>
      <c r="BA2454" s="31">
        <f t="shared" si="8314"/>
        <v>0</v>
      </c>
      <c r="BB2454" s="31">
        <f t="shared" si="8273"/>
        <v>9357.5070000000014</v>
      </c>
      <c r="BC2454" s="31">
        <f t="shared" si="8274"/>
        <v>9868.2000000000007</v>
      </c>
      <c r="BD2454" s="31">
        <f t="shared" si="8275"/>
        <v>9868.2000000000007</v>
      </c>
      <c r="BE2454" s="31">
        <f t="shared" si="8315"/>
        <v>0</v>
      </c>
      <c r="BF2454" s="31">
        <f t="shared" si="8316"/>
        <v>0</v>
      </c>
      <c r="BG2454" s="31">
        <f t="shared" si="8317"/>
        <v>0</v>
      </c>
      <c r="BH2454" s="31">
        <f t="shared" si="8276"/>
        <v>9357.5070000000014</v>
      </c>
      <c r="BI2454" s="31">
        <f t="shared" si="8277"/>
        <v>9868.2000000000007</v>
      </c>
      <c r="BJ2454" s="31">
        <f t="shared" si="8278"/>
        <v>9868.2000000000007</v>
      </c>
      <c r="BK2454" s="31">
        <f t="shared" si="8318"/>
        <v>0</v>
      </c>
      <c r="BL2454" s="31">
        <f t="shared" si="8319"/>
        <v>6900</v>
      </c>
      <c r="BM2454" s="31">
        <f t="shared" si="8320"/>
        <v>0</v>
      </c>
      <c r="BN2454" s="31">
        <f t="shared" si="8279"/>
        <v>9357.5070000000014</v>
      </c>
      <c r="BO2454" s="31">
        <f t="shared" si="8280"/>
        <v>16768.200000000001</v>
      </c>
      <c r="BP2454" s="31">
        <f t="shared" si="8281"/>
        <v>9868.2000000000007</v>
      </c>
      <c r="BQ2454" s="31">
        <f t="shared" si="8321"/>
        <v>0</v>
      </c>
      <c r="BR2454" s="31">
        <f t="shared" si="8322"/>
        <v>0</v>
      </c>
      <c r="BS2454" s="31">
        <f t="shared" si="8282"/>
        <v>9357.5070000000014</v>
      </c>
      <c r="BT2454" s="31">
        <f t="shared" si="8283"/>
        <v>16768.200000000001</v>
      </c>
      <c r="BU2454" s="31">
        <f t="shared" si="8284"/>
        <v>9868.2000000000007</v>
      </c>
      <c r="BV2454" s="31">
        <f t="shared" si="8323"/>
        <v>0</v>
      </c>
      <c r="BW2454" s="31">
        <f t="shared" si="8324"/>
        <v>0</v>
      </c>
      <c r="BX2454" s="31">
        <f t="shared" si="8285"/>
        <v>9357.5070000000014</v>
      </c>
      <c r="BY2454" s="31">
        <f t="shared" si="8286"/>
        <v>16768.200000000001</v>
      </c>
      <c r="BZ2454" s="31">
        <f t="shared" si="8287"/>
        <v>9868.2000000000007</v>
      </c>
      <c r="CA2454" s="31">
        <f t="shared" si="8325"/>
        <v>0</v>
      </c>
      <c r="CB2454" s="31">
        <f t="shared" si="8326"/>
        <v>0</v>
      </c>
      <c r="CC2454" s="31">
        <f t="shared" si="8327"/>
        <v>0</v>
      </c>
      <c r="CD2454" s="31">
        <f t="shared" si="8201"/>
        <v>9357.5070000000014</v>
      </c>
      <c r="CE2454" s="31">
        <f t="shared" si="8202"/>
        <v>16768.200000000001</v>
      </c>
      <c r="CF2454" s="31">
        <f t="shared" si="8203"/>
        <v>9868.2000000000007</v>
      </c>
      <c r="CG2454" s="31">
        <f t="shared" si="8328"/>
        <v>0</v>
      </c>
      <c r="CH2454" s="24"/>
      <c r="CI2454" s="40"/>
      <c r="CM2454" s="1" t="s">
        <v>29</v>
      </c>
    </row>
    <row r="2455" ht="43.75">
      <c r="A2455" s="16" t="s">
        <v>1391</v>
      </c>
      <c r="B2455" s="17">
        <v>240</v>
      </c>
      <c r="C2455" s="16"/>
      <c r="D2455" s="16"/>
      <c r="E2455" s="39" t="s">
        <v>41</v>
      </c>
      <c r="F2455" s="31">
        <f t="shared" si="8288"/>
        <v>9868.2000000000007</v>
      </c>
      <c r="G2455" s="31">
        <f t="shared" si="8289"/>
        <v>9868.2000000000007</v>
      </c>
      <c r="H2455" s="31">
        <f t="shared" si="8290"/>
        <v>9868.2000000000007</v>
      </c>
      <c r="I2455" s="31">
        <f t="shared" si="8291"/>
        <v>0</v>
      </c>
      <c r="J2455" s="31">
        <f t="shared" si="8292"/>
        <v>0</v>
      </c>
      <c r="K2455" s="31">
        <f t="shared" si="8293"/>
        <v>0</v>
      </c>
      <c r="L2455" s="31">
        <f t="shared" si="8252"/>
        <v>9868.2000000000007</v>
      </c>
      <c r="M2455" s="31">
        <f t="shared" si="8253"/>
        <v>9868.2000000000007</v>
      </c>
      <c r="N2455" s="31">
        <f t="shared" si="8254"/>
        <v>9868.2000000000007</v>
      </c>
      <c r="O2455" s="31">
        <f t="shared" si="8294"/>
        <v>0</v>
      </c>
      <c r="P2455" s="31">
        <f t="shared" si="8295"/>
        <v>0</v>
      </c>
      <c r="Q2455" s="31">
        <f t="shared" si="8296"/>
        <v>0</v>
      </c>
      <c r="R2455" s="31">
        <f t="shared" si="8255"/>
        <v>9868.2000000000007</v>
      </c>
      <c r="S2455" s="31">
        <f t="shared" si="8256"/>
        <v>9868.2000000000007</v>
      </c>
      <c r="T2455" s="31">
        <f t="shared" si="8257"/>
        <v>9868.2000000000007</v>
      </c>
      <c r="U2455" s="31">
        <f t="shared" si="8297"/>
        <v>0</v>
      </c>
      <c r="V2455" s="31">
        <f t="shared" si="8298"/>
        <v>0</v>
      </c>
      <c r="W2455" s="31">
        <f t="shared" si="8299"/>
        <v>0</v>
      </c>
      <c r="X2455" s="31">
        <f t="shared" si="8258"/>
        <v>9868.2000000000007</v>
      </c>
      <c r="Y2455" s="31">
        <f t="shared" si="8259"/>
        <v>9868.2000000000007</v>
      </c>
      <c r="Z2455" s="31">
        <f t="shared" si="8260"/>
        <v>9868.2000000000007</v>
      </c>
      <c r="AA2455" s="31">
        <f t="shared" si="8300"/>
        <v>0</v>
      </c>
      <c r="AB2455" s="31">
        <f t="shared" si="8301"/>
        <v>0</v>
      </c>
      <c r="AC2455" s="31">
        <f t="shared" si="8302"/>
        <v>0</v>
      </c>
      <c r="AD2455" s="31">
        <f t="shared" si="8261"/>
        <v>9868.2000000000007</v>
      </c>
      <c r="AE2455" s="31">
        <f t="shared" si="8262"/>
        <v>9868.2000000000007</v>
      </c>
      <c r="AF2455" s="31">
        <f t="shared" si="8263"/>
        <v>9868.2000000000007</v>
      </c>
      <c r="AG2455" s="31">
        <f t="shared" si="8303"/>
        <v>0</v>
      </c>
      <c r="AH2455" s="31">
        <f t="shared" si="8304"/>
        <v>0</v>
      </c>
      <c r="AI2455" s="31">
        <f t="shared" si="8305"/>
        <v>0</v>
      </c>
      <c r="AJ2455" s="31">
        <f t="shared" si="8264"/>
        <v>9868.2000000000007</v>
      </c>
      <c r="AK2455" s="31">
        <f t="shared" si="8265"/>
        <v>9868.2000000000007</v>
      </c>
      <c r="AL2455" s="31">
        <f t="shared" si="8266"/>
        <v>9868.2000000000007</v>
      </c>
      <c r="AM2455" s="31">
        <f t="shared" si="8306"/>
        <v>-507.24000000000001</v>
      </c>
      <c r="AN2455" s="31">
        <f t="shared" si="8307"/>
        <v>0</v>
      </c>
      <c r="AO2455" s="31">
        <f t="shared" si="8308"/>
        <v>0</v>
      </c>
      <c r="AP2455" s="31">
        <f t="shared" si="8267"/>
        <v>9360.9600000000009</v>
      </c>
      <c r="AQ2455" s="31">
        <f t="shared" si="8268"/>
        <v>9868.2000000000007</v>
      </c>
      <c r="AR2455" s="31">
        <f t="shared" si="8269"/>
        <v>9868.2000000000007</v>
      </c>
      <c r="AS2455" s="31">
        <f t="shared" si="8309"/>
        <v>0</v>
      </c>
      <c r="AT2455" s="31">
        <f t="shared" si="8310"/>
        <v>0</v>
      </c>
      <c r="AU2455" s="31">
        <f t="shared" si="8311"/>
        <v>0</v>
      </c>
      <c r="AV2455" s="31">
        <f t="shared" si="8270"/>
        <v>9360.9600000000009</v>
      </c>
      <c r="AW2455" s="31">
        <f t="shared" si="8271"/>
        <v>9868.2000000000007</v>
      </c>
      <c r="AX2455" s="31">
        <f t="shared" si="8272"/>
        <v>9868.2000000000007</v>
      </c>
      <c r="AY2455" s="31">
        <f t="shared" si="8312"/>
        <v>-3.4529999999999998</v>
      </c>
      <c r="AZ2455" s="31">
        <f t="shared" si="8313"/>
        <v>0</v>
      </c>
      <c r="BA2455" s="31">
        <f t="shared" si="8314"/>
        <v>0</v>
      </c>
      <c r="BB2455" s="31">
        <f t="shared" si="8273"/>
        <v>9357.5070000000014</v>
      </c>
      <c r="BC2455" s="31">
        <f t="shared" si="8274"/>
        <v>9868.2000000000007</v>
      </c>
      <c r="BD2455" s="31">
        <f t="shared" si="8275"/>
        <v>9868.2000000000007</v>
      </c>
      <c r="BE2455" s="31">
        <f t="shared" si="8315"/>
        <v>0</v>
      </c>
      <c r="BF2455" s="31">
        <f t="shared" si="8316"/>
        <v>0</v>
      </c>
      <c r="BG2455" s="31">
        <f t="shared" si="8317"/>
        <v>0</v>
      </c>
      <c r="BH2455" s="31">
        <f t="shared" si="8276"/>
        <v>9357.5070000000014</v>
      </c>
      <c r="BI2455" s="31">
        <f t="shared" si="8277"/>
        <v>9868.2000000000007</v>
      </c>
      <c r="BJ2455" s="31">
        <f t="shared" si="8278"/>
        <v>9868.2000000000007</v>
      </c>
      <c r="BK2455" s="31">
        <f t="shared" si="8318"/>
        <v>0</v>
      </c>
      <c r="BL2455" s="31">
        <f t="shared" si="8319"/>
        <v>6900</v>
      </c>
      <c r="BM2455" s="31">
        <f t="shared" si="8320"/>
        <v>0</v>
      </c>
      <c r="BN2455" s="31">
        <f t="shared" si="8279"/>
        <v>9357.5070000000014</v>
      </c>
      <c r="BO2455" s="31">
        <f t="shared" si="8280"/>
        <v>16768.200000000001</v>
      </c>
      <c r="BP2455" s="31">
        <f t="shared" si="8281"/>
        <v>9868.2000000000007</v>
      </c>
      <c r="BQ2455" s="31">
        <f t="shared" si="8321"/>
        <v>0</v>
      </c>
      <c r="BR2455" s="31">
        <f t="shared" si="8322"/>
        <v>0</v>
      </c>
      <c r="BS2455" s="31">
        <f t="shared" si="8282"/>
        <v>9357.5070000000014</v>
      </c>
      <c r="BT2455" s="31">
        <f t="shared" si="8283"/>
        <v>16768.200000000001</v>
      </c>
      <c r="BU2455" s="31">
        <f t="shared" si="8284"/>
        <v>9868.2000000000007</v>
      </c>
      <c r="BV2455" s="31">
        <f t="shared" si="8323"/>
        <v>0</v>
      </c>
      <c r="BW2455" s="31">
        <f t="shared" si="8324"/>
        <v>0</v>
      </c>
      <c r="BX2455" s="31">
        <f t="shared" si="8285"/>
        <v>9357.5070000000014</v>
      </c>
      <c r="BY2455" s="31">
        <f t="shared" si="8286"/>
        <v>16768.200000000001</v>
      </c>
      <c r="BZ2455" s="31">
        <f t="shared" si="8287"/>
        <v>9868.2000000000007</v>
      </c>
      <c r="CA2455" s="31">
        <f t="shared" si="8325"/>
        <v>0</v>
      </c>
      <c r="CB2455" s="31">
        <f t="shared" si="8326"/>
        <v>0</v>
      </c>
      <c r="CC2455" s="31">
        <f t="shared" si="8327"/>
        <v>0</v>
      </c>
      <c r="CD2455" s="31">
        <f t="shared" si="8201"/>
        <v>9357.5070000000014</v>
      </c>
      <c r="CE2455" s="31">
        <f t="shared" si="8202"/>
        <v>16768.200000000001</v>
      </c>
      <c r="CF2455" s="31">
        <f t="shared" si="8203"/>
        <v>9868.2000000000007</v>
      </c>
      <c r="CG2455" s="31">
        <f t="shared" si="8328"/>
        <v>0</v>
      </c>
      <c r="CH2455" s="24"/>
      <c r="CI2455" s="40"/>
      <c r="CN2455" s="1" t="s">
        <v>30</v>
      </c>
    </row>
    <row r="2456" ht="15.9">
      <c r="A2456" s="16" t="s">
        <v>1391</v>
      </c>
      <c r="B2456" s="17">
        <v>240</v>
      </c>
      <c r="C2456" s="16" t="s">
        <v>42</v>
      </c>
      <c r="D2456" s="16" t="s">
        <v>43</v>
      </c>
      <c r="E2456" s="39" t="s">
        <v>44</v>
      </c>
      <c r="F2456" s="31">
        <v>9868.2000000000007</v>
      </c>
      <c r="G2456" s="31">
        <v>9868.2000000000007</v>
      </c>
      <c r="H2456" s="31">
        <v>9868.2000000000007</v>
      </c>
      <c r="I2456" s="31"/>
      <c r="J2456" s="31"/>
      <c r="K2456" s="31"/>
      <c r="L2456" s="31">
        <f t="shared" si="8252"/>
        <v>9868.2000000000007</v>
      </c>
      <c r="M2456" s="31">
        <f t="shared" si="8253"/>
        <v>9868.2000000000007</v>
      </c>
      <c r="N2456" s="31">
        <f t="shared" si="8254"/>
        <v>9868.2000000000007</v>
      </c>
      <c r="O2456" s="31"/>
      <c r="P2456" s="31"/>
      <c r="Q2456" s="31"/>
      <c r="R2456" s="31">
        <f t="shared" si="8255"/>
        <v>9868.2000000000007</v>
      </c>
      <c r="S2456" s="31">
        <f t="shared" si="8256"/>
        <v>9868.2000000000007</v>
      </c>
      <c r="T2456" s="31">
        <f t="shared" si="8257"/>
        <v>9868.2000000000007</v>
      </c>
      <c r="U2456" s="31"/>
      <c r="V2456" s="31"/>
      <c r="W2456" s="31"/>
      <c r="X2456" s="31">
        <f t="shared" si="8258"/>
        <v>9868.2000000000007</v>
      </c>
      <c r="Y2456" s="31">
        <f t="shared" si="8259"/>
        <v>9868.2000000000007</v>
      </c>
      <c r="Z2456" s="31">
        <f t="shared" si="8260"/>
        <v>9868.2000000000007</v>
      </c>
      <c r="AA2456" s="31"/>
      <c r="AB2456" s="31"/>
      <c r="AC2456" s="31"/>
      <c r="AD2456" s="31">
        <f t="shared" si="8261"/>
        <v>9868.2000000000007</v>
      </c>
      <c r="AE2456" s="31">
        <f t="shared" si="8262"/>
        <v>9868.2000000000007</v>
      </c>
      <c r="AF2456" s="31">
        <f t="shared" si="8263"/>
        <v>9868.2000000000007</v>
      </c>
      <c r="AG2456" s="31"/>
      <c r="AH2456" s="31"/>
      <c r="AI2456" s="31"/>
      <c r="AJ2456" s="31">
        <f t="shared" si="8264"/>
        <v>9868.2000000000007</v>
      </c>
      <c r="AK2456" s="31">
        <f t="shared" si="8265"/>
        <v>9868.2000000000007</v>
      </c>
      <c r="AL2456" s="31">
        <f t="shared" si="8266"/>
        <v>9868.2000000000007</v>
      </c>
      <c r="AM2456" s="31">
        <v>-507.24000000000001</v>
      </c>
      <c r="AN2456" s="31"/>
      <c r="AO2456" s="31"/>
      <c r="AP2456" s="31">
        <f t="shared" si="8267"/>
        <v>9360.9600000000009</v>
      </c>
      <c r="AQ2456" s="31">
        <f t="shared" si="8268"/>
        <v>9868.2000000000007</v>
      </c>
      <c r="AR2456" s="31">
        <f t="shared" si="8269"/>
        <v>9868.2000000000007</v>
      </c>
      <c r="AS2456" s="31"/>
      <c r="AT2456" s="31"/>
      <c r="AU2456" s="31"/>
      <c r="AV2456" s="31">
        <f t="shared" si="8270"/>
        <v>9360.9600000000009</v>
      </c>
      <c r="AW2456" s="31">
        <f t="shared" si="8271"/>
        <v>9868.2000000000007</v>
      </c>
      <c r="AX2456" s="31">
        <f t="shared" si="8272"/>
        <v>9868.2000000000007</v>
      </c>
      <c r="AY2456" s="31">
        <v>-3.4529999999999998</v>
      </c>
      <c r="AZ2456" s="31"/>
      <c r="BA2456" s="31"/>
      <c r="BB2456" s="31">
        <f t="shared" si="8273"/>
        <v>9357.5070000000014</v>
      </c>
      <c r="BC2456" s="31">
        <f t="shared" si="8274"/>
        <v>9868.2000000000007</v>
      </c>
      <c r="BD2456" s="31">
        <f t="shared" si="8275"/>
        <v>9868.2000000000007</v>
      </c>
      <c r="BE2456" s="31"/>
      <c r="BF2456" s="31"/>
      <c r="BG2456" s="31"/>
      <c r="BH2456" s="31">
        <f t="shared" si="8276"/>
        <v>9357.5070000000014</v>
      </c>
      <c r="BI2456" s="31">
        <f t="shared" si="8277"/>
        <v>9868.2000000000007</v>
      </c>
      <c r="BJ2456" s="31">
        <f t="shared" si="8278"/>
        <v>9868.2000000000007</v>
      </c>
      <c r="BK2456" s="31"/>
      <c r="BL2456" s="31">
        <v>6900</v>
      </c>
      <c r="BM2456" s="31"/>
      <c r="BN2456" s="31">
        <f t="shared" si="8279"/>
        <v>9357.5070000000014</v>
      </c>
      <c r="BO2456" s="31">
        <f t="shared" si="8280"/>
        <v>16768.200000000001</v>
      </c>
      <c r="BP2456" s="31">
        <f t="shared" si="8281"/>
        <v>9868.2000000000007</v>
      </c>
      <c r="BQ2456" s="31"/>
      <c r="BR2456" s="31"/>
      <c r="BS2456" s="31">
        <f t="shared" si="8282"/>
        <v>9357.5070000000014</v>
      </c>
      <c r="BT2456" s="31">
        <f t="shared" si="8283"/>
        <v>16768.200000000001</v>
      </c>
      <c r="BU2456" s="31">
        <f t="shared" si="8284"/>
        <v>9868.2000000000007</v>
      </c>
      <c r="BV2456" s="31"/>
      <c r="BW2456" s="31"/>
      <c r="BX2456" s="31">
        <f t="shared" si="8285"/>
        <v>9357.5070000000014</v>
      </c>
      <c r="BY2456" s="31">
        <f t="shared" si="8286"/>
        <v>16768.200000000001</v>
      </c>
      <c r="BZ2456" s="31">
        <f t="shared" si="8287"/>
        <v>9868.2000000000007</v>
      </c>
      <c r="CA2456" s="31"/>
      <c r="CB2456" s="31"/>
      <c r="CC2456" s="31"/>
      <c r="CD2456" s="31">
        <f t="shared" si="8201"/>
        <v>9357.5070000000014</v>
      </c>
      <c r="CE2456" s="31">
        <f t="shared" si="8202"/>
        <v>16768.200000000001</v>
      </c>
      <c r="CF2456" s="31">
        <f t="shared" si="8203"/>
        <v>9868.2000000000007</v>
      </c>
      <c r="CG2456" s="31"/>
      <c r="CH2456" s="24"/>
      <c r="CI2456" s="40"/>
    </row>
    <row r="2457" ht="15.9">
      <c r="A2457" s="16" t="s">
        <v>1393</v>
      </c>
      <c r="B2457" s="17"/>
      <c r="C2457" s="16"/>
      <c r="D2457" s="16"/>
      <c r="E2457" s="39" t="s">
        <v>1394</v>
      </c>
      <c r="F2457" s="31">
        <f t="shared" si="8288"/>
        <v>3504</v>
      </c>
      <c r="G2457" s="31">
        <f t="shared" si="8289"/>
        <v>3504</v>
      </c>
      <c r="H2457" s="31">
        <f t="shared" si="8290"/>
        <v>3504</v>
      </c>
      <c r="I2457" s="31">
        <f t="shared" si="8291"/>
        <v>0</v>
      </c>
      <c r="J2457" s="31">
        <f t="shared" si="8292"/>
        <v>0</v>
      </c>
      <c r="K2457" s="31">
        <f t="shared" si="8293"/>
        <v>0</v>
      </c>
      <c r="L2457" s="31">
        <f t="shared" si="8252"/>
        <v>3504</v>
      </c>
      <c r="M2457" s="31">
        <f t="shared" si="8253"/>
        <v>3504</v>
      </c>
      <c r="N2457" s="31">
        <f t="shared" si="8254"/>
        <v>3504</v>
      </c>
      <c r="O2457" s="31">
        <f t="shared" si="8294"/>
        <v>0</v>
      </c>
      <c r="P2457" s="31">
        <f t="shared" si="8295"/>
        <v>0</v>
      </c>
      <c r="Q2457" s="31">
        <f t="shared" si="8296"/>
        <v>0</v>
      </c>
      <c r="R2457" s="31">
        <f t="shared" si="8255"/>
        <v>3504</v>
      </c>
      <c r="S2457" s="31">
        <f t="shared" si="8256"/>
        <v>3504</v>
      </c>
      <c r="T2457" s="31">
        <f t="shared" si="8257"/>
        <v>3504</v>
      </c>
      <c r="U2457" s="31">
        <f t="shared" si="8297"/>
        <v>0</v>
      </c>
      <c r="V2457" s="31">
        <f t="shared" si="8298"/>
        <v>0</v>
      </c>
      <c r="W2457" s="31">
        <f t="shared" si="8299"/>
        <v>0</v>
      </c>
      <c r="X2457" s="31">
        <f t="shared" si="8258"/>
        <v>3504</v>
      </c>
      <c r="Y2457" s="31">
        <f t="shared" si="8259"/>
        <v>3504</v>
      </c>
      <c r="Z2457" s="31">
        <f t="shared" si="8260"/>
        <v>3504</v>
      </c>
      <c r="AA2457" s="31">
        <f t="shared" si="8300"/>
        <v>0</v>
      </c>
      <c r="AB2457" s="31">
        <f t="shared" si="8301"/>
        <v>0</v>
      </c>
      <c r="AC2457" s="31">
        <f t="shared" si="8302"/>
        <v>0</v>
      </c>
      <c r="AD2457" s="31">
        <f t="shared" si="8261"/>
        <v>3504</v>
      </c>
      <c r="AE2457" s="31">
        <f t="shared" si="8262"/>
        <v>3504</v>
      </c>
      <c r="AF2457" s="31">
        <f t="shared" si="8263"/>
        <v>3504</v>
      </c>
      <c r="AG2457" s="31">
        <f t="shared" si="8303"/>
        <v>0</v>
      </c>
      <c r="AH2457" s="31">
        <f t="shared" si="8304"/>
        <v>0</v>
      </c>
      <c r="AI2457" s="31">
        <f t="shared" si="8305"/>
        <v>0</v>
      </c>
      <c r="AJ2457" s="31">
        <f t="shared" si="8264"/>
        <v>3504</v>
      </c>
      <c r="AK2457" s="31">
        <f t="shared" si="8265"/>
        <v>3504</v>
      </c>
      <c r="AL2457" s="31">
        <f t="shared" si="8266"/>
        <v>3504</v>
      </c>
      <c r="AM2457" s="31">
        <f t="shared" si="8306"/>
        <v>0</v>
      </c>
      <c r="AN2457" s="31">
        <f t="shared" si="8307"/>
        <v>0</v>
      </c>
      <c r="AO2457" s="31">
        <f t="shared" si="8308"/>
        <v>0</v>
      </c>
      <c r="AP2457" s="31">
        <f t="shared" si="8267"/>
        <v>3504</v>
      </c>
      <c r="AQ2457" s="31">
        <f t="shared" si="8268"/>
        <v>3504</v>
      </c>
      <c r="AR2457" s="31">
        <f t="shared" si="8269"/>
        <v>3504</v>
      </c>
      <c r="AS2457" s="31">
        <f t="shared" si="8309"/>
        <v>0</v>
      </c>
      <c r="AT2457" s="31">
        <f t="shared" si="8310"/>
        <v>0</v>
      </c>
      <c r="AU2457" s="31">
        <f t="shared" si="8311"/>
        <v>0</v>
      </c>
      <c r="AV2457" s="31">
        <f t="shared" si="8270"/>
        <v>3504</v>
      </c>
      <c r="AW2457" s="31">
        <f t="shared" si="8271"/>
        <v>3504</v>
      </c>
      <c r="AX2457" s="31">
        <f t="shared" si="8272"/>
        <v>3504</v>
      </c>
      <c r="AY2457" s="31">
        <f t="shared" si="8312"/>
        <v>0</v>
      </c>
      <c r="AZ2457" s="31">
        <f t="shared" si="8313"/>
        <v>0</v>
      </c>
      <c r="BA2457" s="31">
        <f t="shared" si="8314"/>
        <v>0</v>
      </c>
      <c r="BB2457" s="31">
        <f t="shared" si="8273"/>
        <v>3504</v>
      </c>
      <c r="BC2457" s="31">
        <f t="shared" si="8274"/>
        <v>3504</v>
      </c>
      <c r="BD2457" s="31">
        <f t="shared" si="8275"/>
        <v>3504</v>
      </c>
      <c r="BE2457" s="31">
        <f t="shared" si="8315"/>
        <v>0</v>
      </c>
      <c r="BF2457" s="31">
        <f t="shared" si="8316"/>
        <v>0</v>
      </c>
      <c r="BG2457" s="31">
        <f t="shared" si="8317"/>
        <v>0</v>
      </c>
      <c r="BH2457" s="31">
        <f t="shared" si="8276"/>
        <v>3504</v>
      </c>
      <c r="BI2457" s="31">
        <f t="shared" si="8277"/>
        <v>3504</v>
      </c>
      <c r="BJ2457" s="31">
        <f t="shared" si="8278"/>
        <v>3504</v>
      </c>
      <c r="BK2457" s="31">
        <f t="shared" si="8318"/>
        <v>89.472999999999999</v>
      </c>
      <c r="BL2457" s="31">
        <f t="shared" si="8319"/>
        <v>0</v>
      </c>
      <c r="BM2457" s="31">
        <f t="shared" si="8320"/>
        <v>0</v>
      </c>
      <c r="BN2457" s="31">
        <f t="shared" si="8279"/>
        <v>3593.473</v>
      </c>
      <c r="BO2457" s="31">
        <f t="shared" si="8280"/>
        <v>3504</v>
      </c>
      <c r="BP2457" s="31">
        <f t="shared" si="8281"/>
        <v>3504</v>
      </c>
      <c r="BQ2457" s="31">
        <f t="shared" si="8321"/>
        <v>0</v>
      </c>
      <c r="BR2457" s="31">
        <f t="shared" si="8322"/>
        <v>0</v>
      </c>
      <c r="BS2457" s="31">
        <f t="shared" si="8282"/>
        <v>3593.473</v>
      </c>
      <c r="BT2457" s="31">
        <f t="shared" si="8283"/>
        <v>3504</v>
      </c>
      <c r="BU2457" s="31">
        <f t="shared" si="8284"/>
        <v>3504</v>
      </c>
      <c r="BV2457" s="31">
        <f t="shared" si="8323"/>
        <v>0</v>
      </c>
      <c r="BW2457" s="31">
        <f t="shared" si="8324"/>
        <v>0</v>
      </c>
      <c r="BX2457" s="31">
        <f t="shared" si="8285"/>
        <v>3593.473</v>
      </c>
      <c r="BY2457" s="31">
        <f t="shared" si="8286"/>
        <v>3504</v>
      </c>
      <c r="BZ2457" s="31">
        <f t="shared" si="8287"/>
        <v>3504</v>
      </c>
      <c r="CA2457" s="31">
        <f t="shared" si="8325"/>
        <v>0</v>
      </c>
      <c r="CB2457" s="31">
        <f t="shared" si="8326"/>
        <v>0</v>
      </c>
      <c r="CC2457" s="31">
        <f t="shared" si="8327"/>
        <v>0</v>
      </c>
      <c r="CD2457" s="31">
        <f t="shared" si="8201"/>
        <v>3593.473</v>
      </c>
      <c r="CE2457" s="31">
        <f t="shared" si="8202"/>
        <v>3504</v>
      </c>
      <c r="CF2457" s="31">
        <f t="shared" si="8203"/>
        <v>3504</v>
      </c>
      <c r="CG2457" s="31">
        <f t="shared" si="8328"/>
        <v>0</v>
      </c>
      <c r="CH2457" s="24"/>
      <c r="CI2457" s="40"/>
      <c r="CL2457" s="1" t="s">
        <v>1346</v>
      </c>
      <c r="CO2457" s="1" t="s">
        <v>31</v>
      </c>
    </row>
    <row r="2458" ht="15.9">
      <c r="A2458" s="16" t="s">
        <v>1393</v>
      </c>
      <c r="B2458" s="17">
        <v>800</v>
      </c>
      <c r="C2458" s="16"/>
      <c r="D2458" s="16"/>
      <c r="E2458" s="39" t="s">
        <v>54</v>
      </c>
      <c r="F2458" s="31">
        <f>F2459+F2461</f>
        <v>3504</v>
      </c>
      <c r="G2458" s="31">
        <f>G2459+G2461</f>
        <v>3504</v>
      </c>
      <c r="H2458" s="31">
        <f>H2459+H2461</f>
        <v>3504</v>
      </c>
      <c r="I2458" s="31">
        <f>I2459+I2461</f>
        <v>0</v>
      </c>
      <c r="J2458" s="31">
        <f>J2459+J2461</f>
        <v>0</v>
      </c>
      <c r="K2458" s="31">
        <f>K2459+K2461</f>
        <v>0</v>
      </c>
      <c r="L2458" s="31">
        <f t="shared" si="8252"/>
        <v>3504</v>
      </c>
      <c r="M2458" s="31">
        <f t="shared" si="8253"/>
        <v>3504</v>
      </c>
      <c r="N2458" s="31">
        <f t="shared" si="8254"/>
        <v>3504</v>
      </c>
      <c r="O2458" s="31">
        <f>O2459+O2461</f>
        <v>0</v>
      </c>
      <c r="P2458" s="31">
        <f>P2459+P2461</f>
        <v>0</v>
      </c>
      <c r="Q2458" s="31">
        <f>Q2459+Q2461</f>
        <v>0</v>
      </c>
      <c r="R2458" s="31">
        <f t="shared" si="8255"/>
        <v>3504</v>
      </c>
      <c r="S2458" s="31">
        <f t="shared" si="8256"/>
        <v>3504</v>
      </c>
      <c r="T2458" s="31">
        <f t="shared" si="8257"/>
        <v>3504</v>
      </c>
      <c r="U2458" s="31">
        <f>U2459+U2461</f>
        <v>0</v>
      </c>
      <c r="V2458" s="31">
        <f>V2459+V2461</f>
        <v>0</v>
      </c>
      <c r="W2458" s="31">
        <f>W2459+W2461</f>
        <v>0</v>
      </c>
      <c r="X2458" s="31">
        <f t="shared" si="8258"/>
        <v>3504</v>
      </c>
      <c r="Y2458" s="31">
        <f t="shared" si="8259"/>
        <v>3504</v>
      </c>
      <c r="Z2458" s="31">
        <f t="shared" si="8260"/>
        <v>3504</v>
      </c>
      <c r="AA2458" s="31">
        <f>AA2459+AA2461</f>
        <v>0</v>
      </c>
      <c r="AB2458" s="31">
        <f>AB2459+AB2461</f>
        <v>0</v>
      </c>
      <c r="AC2458" s="31">
        <f>AC2459+AC2461</f>
        <v>0</v>
      </c>
      <c r="AD2458" s="31">
        <f t="shared" si="8261"/>
        <v>3504</v>
      </c>
      <c r="AE2458" s="31">
        <f t="shared" si="8262"/>
        <v>3504</v>
      </c>
      <c r="AF2458" s="31">
        <f t="shared" si="8263"/>
        <v>3504</v>
      </c>
      <c r="AG2458" s="31">
        <f>AG2459+AG2461</f>
        <v>0</v>
      </c>
      <c r="AH2458" s="31">
        <f>AH2459+AH2461</f>
        <v>0</v>
      </c>
      <c r="AI2458" s="31">
        <f>AI2459+AI2461</f>
        <v>0</v>
      </c>
      <c r="AJ2458" s="31">
        <f t="shared" si="8264"/>
        <v>3504</v>
      </c>
      <c r="AK2458" s="31">
        <f t="shared" si="8265"/>
        <v>3504</v>
      </c>
      <c r="AL2458" s="31">
        <f t="shared" si="8266"/>
        <v>3504</v>
      </c>
      <c r="AM2458" s="31">
        <f>AM2459+AM2461</f>
        <v>0</v>
      </c>
      <c r="AN2458" s="31">
        <f>AN2459+AN2461</f>
        <v>0</v>
      </c>
      <c r="AO2458" s="31">
        <f>AO2459+AO2461</f>
        <v>0</v>
      </c>
      <c r="AP2458" s="31">
        <f t="shared" si="8267"/>
        <v>3504</v>
      </c>
      <c r="AQ2458" s="31">
        <f t="shared" si="8268"/>
        <v>3504</v>
      </c>
      <c r="AR2458" s="31">
        <f t="shared" si="8269"/>
        <v>3504</v>
      </c>
      <c r="AS2458" s="31">
        <f>AS2459+AS2461</f>
        <v>0</v>
      </c>
      <c r="AT2458" s="31">
        <f>AT2459+AT2461</f>
        <v>0</v>
      </c>
      <c r="AU2458" s="31">
        <f>AU2459+AU2461</f>
        <v>0</v>
      </c>
      <c r="AV2458" s="31">
        <f t="shared" si="8270"/>
        <v>3504</v>
      </c>
      <c r="AW2458" s="31">
        <f t="shared" si="8271"/>
        <v>3504</v>
      </c>
      <c r="AX2458" s="31">
        <f t="shared" si="8272"/>
        <v>3504</v>
      </c>
      <c r="AY2458" s="31">
        <f>AY2459+AY2461</f>
        <v>0</v>
      </c>
      <c r="AZ2458" s="31">
        <f>AZ2459+AZ2461</f>
        <v>0</v>
      </c>
      <c r="BA2458" s="31">
        <f>BA2459+BA2461</f>
        <v>0</v>
      </c>
      <c r="BB2458" s="31">
        <f t="shared" si="8273"/>
        <v>3504</v>
      </c>
      <c r="BC2458" s="31">
        <f t="shared" si="8274"/>
        <v>3504</v>
      </c>
      <c r="BD2458" s="31">
        <f t="shared" si="8275"/>
        <v>3504</v>
      </c>
      <c r="BE2458" s="31">
        <f>BE2459+BE2461</f>
        <v>0</v>
      </c>
      <c r="BF2458" s="31">
        <f>BF2459+BF2461</f>
        <v>0</v>
      </c>
      <c r="BG2458" s="31">
        <f>BG2459+BG2461</f>
        <v>0</v>
      </c>
      <c r="BH2458" s="31">
        <f t="shared" si="8276"/>
        <v>3504</v>
      </c>
      <c r="BI2458" s="31">
        <f t="shared" si="8277"/>
        <v>3504</v>
      </c>
      <c r="BJ2458" s="31">
        <f t="shared" si="8278"/>
        <v>3504</v>
      </c>
      <c r="BK2458" s="31">
        <f>BK2459+BK2461</f>
        <v>89.472999999999999</v>
      </c>
      <c r="BL2458" s="31">
        <f>BL2459+BL2461</f>
        <v>0</v>
      </c>
      <c r="BM2458" s="31">
        <f>BM2459+BM2461</f>
        <v>0</v>
      </c>
      <c r="BN2458" s="31">
        <f t="shared" si="8279"/>
        <v>3593.473</v>
      </c>
      <c r="BO2458" s="31">
        <f t="shared" si="8280"/>
        <v>3504</v>
      </c>
      <c r="BP2458" s="31">
        <f t="shared" si="8281"/>
        <v>3504</v>
      </c>
      <c r="BQ2458" s="31">
        <f>BQ2459+BQ2461</f>
        <v>0</v>
      </c>
      <c r="BR2458" s="31">
        <f>BR2459+BR2461</f>
        <v>0</v>
      </c>
      <c r="BS2458" s="31">
        <f t="shared" si="8282"/>
        <v>3593.473</v>
      </c>
      <c r="BT2458" s="31">
        <f t="shared" si="8283"/>
        <v>3504</v>
      </c>
      <c r="BU2458" s="31">
        <f t="shared" si="8284"/>
        <v>3504</v>
      </c>
      <c r="BV2458" s="31">
        <f>BV2459+BV2461</f>
        <v>0</v>
      </c>
      <c r="BW2458" s="31">
        <f>BW2459+BW2461</f>
        <v>0</v>
      </c>
      <c r="BX2458" s="31">
        <f t="shared" si="8285"/>
        <v>3593.473</v>
      </c>
      <c r="BY2458" s="31">
        <f t="shared" si="8286"/>
        <v>3504</v>
      </c>
      <c r="BZ2458" s="31">
        <f t="shared" si="8287"/>
        <v>3504</v>
      </c>
      <c r="CA2458" s="31">
        <f>CA2459+CA2461</f>
        <v>0</v>
      </c>
      <c r="CB2458" s="31">
        <f>CB2459+CB2461</f>
        <v>0</v>
      </c>
      <c r="CC2458" s="31">
        <f>CC2459+CC2461</f>
        <v>0</v>
      </c>
      <c r="CD2458" s="31">
        <f t="shared" si="8201"/>
        <v>3593.473</v>
      </c>
      <c r="CE2458" s="31">
        <f t="shared" si="8202"/>
        <v>3504</v>
      </c>
      <c r="CF2458" s="31">
        <f t="shared" si="8203"/>
        <v>3504</v>
      </c>
      <c r="CG2458" s="31">
        <f>CG2459+CG2461</f>
        <v>0</v>
      </c>
      <c r="CH2458" s="24"/>
      <c r="CI2458" s="40"/>
      <c r="CM2458" s="1" t="s">
        <v>29</v>
      </c>
    </row>
    <row r="2459" ht="15.9">
      <c r="A2459" s="16" t="s">
        <v>1393</v>
      </c>
      <c r="B2459" s="17">
        <v>850</v>
      </c>
      <c r="C2459" s="16"/>
      <c r="D2459" s="16"/>
      <c r="E2459" s="39" t="s">
        <v>79</v>
      </c>
      <c r="F2459" s="31">
        <f>F2460</f>
        <v>2524.9000000000001</v>
      </c>
      <c r="G2459" s="31">
        <f>G2460</f>
        <v>2524.9000000000001</v>
      </c>
      <c r="H2459" s="31">
        <f>H2460</f>
        <v>2524.9000000000001</v>
      </c>
      <c r="I2459" s="31">
        <f>I2460</f>
        <v>0</v>
      </c>
      <c r="J2459" s="31">
        <f>J2460</f>
        <v>0</v>
      </c>
      <c r="K2459" s="31">
        <f>K2460</f>
        <v>0</v>
      </c>
      <c r="L2459" s="31">
        <f t="shared" si="8252"/>
        <v>2524.9000000000001</v>
      </c>
      <c r="M2459" s="31">
        <f t="shared" si="8253"/>
        <v>2524.9000000000001</v>
      </c>
      <c r="N2459" s="31">
        <f t="shared" si="8254"/>
        <v>2524.9000000000001</v>
      </c>
      <c r="O2459" s="31">
        <f>O2460</f>
        <v>0</v>
      </c>
      <c r="P2459" s="31">
        <f>P2460</f>
        <v>0</v>
      </c>
      <c r="Q2459" s="31">
        <f>Q2460</f>
        <v>0</v>
      </c>
      <c r="R2459" s="31">
        <f t="shared" si="8255"/>
        <v>2524.9000000000001</v>
      </c>
      <c r="S2459" s="31">
        <f t="shared" si="8256"/>
        <v>2524.9000000000001</v>
      </c>
      <c r="T2459" s="31">
        <f t="shared" si="8257"/>
        <v>2524.9000000000001</v>
      </c>
      <c r="U2459" s="31">
        <f>U2460</f>
        <v>0</v>
      </c>
      <c r="V2459" s="31">
        <f>V2460</f>
        <v>0</v>
      </c>
      <c r="W2459" s="31">
        <f>W2460</f>
        <v>0</v>
      </c>
      <c r="X2459" s="31">
        <f t="shared" si="8258"/>
        <v>2524.9000000000001</v>
      </c>
      <c r="Y2459" s="31">
        <f t="shared" si="8259"/>
        <v>2524.9000000000001</v>
      </c>
      <c r="Z2459" s="31">
        <f t="shared" si="8260"/>
        <v>2524.9000000000001</v>
      </c>
      <c r="AA2459" s="31">
        <f>AA2460</f>
        <v>0</v>
      </c>
      <c r="AB2459" s="31">
        <f>AB2460</f>
        <v>0</v>
      </c>
      <c r="AC2459" s="31">
        <f>AC2460</f>
        <v>0</v>
      </c>
      <c r="AD2459" s="31">
        <f t="shared" si="8261"/>
        <v>2524.9000000000001</v>
      </c>
      <c r="AE2459" s="31">
        <f t="shared" si="8262"/>
        <v>2524.9000000000001</v>
      </c>
      <c r="AF2459" s="31">
        <f t="shared" si="8263"/>
        <v>2524.9000000000001</v>
      </c>
      <c r="AG2459" s="31">
        <f>AG2460</f>
        <v>0</v>
      </c>
      <c r="AH2459" s="31">
        <f>AH2460</f>
        <v>0</v>
      </c>
      <c r="AI2459" s="31">
        <f>AI2460</f>
        <v>0</v>
      </c>
      <c r="AJ2459" s="31">
        <f t="shared" si="8264"/>
        <v>2524.9000000000001</v>
      </c>
      <c r="AK2459" s="31">
        <f t="shared" si="8265"/>
        <v>2524.9000000000001</v>
      </c>
      <c r="AL2459" s="31">
        <f t="shared" si="8266"/>
        <v>2524.9000000000001</v>
      </c>
      <c r="AM2459" s="31">
        <f>AM2460</f>
        <v>0</v>
      </c>
      <c r="AN2459" s="31">
        <f>AN2460</f>
        <v>0</v>
      </c>
      <c r="AO2459" s="31">
        <f>AO2460</f>
        <v>0</v>
      </c>
      <c r="AP2459" s="31">
        <f t="shared" si="8267"/>
        <v>2524.9000000000001</v>
      </c>
      <c r="AQ2459" s="31">
        <f t="shared" si="8268"/>
        <v>2524.9000000000001</v>
      </c>
      <c r="AR2459" s="31">
        <f t="shared" si="8269"/>
        <v>2524.9000000000001</v>
      </c>
      <c r="AS2459" s="31">
        <f>AS2460</f>
        <v>0</v>
      </c>
      <c r="AT2459" s="31">
        <f>AT2460</f>
        <v>0</v>
      </c>
      <c r="AU2459" s="31">
        <f>AU2460</f>
        <v>0</v>
      </c>
      <c r="AV2459" s="31">
        <f t="shared" si="8270"/>
        <v>2524.9000000000001</v>
      </c>
      <c r="AW2459" s="31">
        <f t="shared" si="8271"/>
        <v>2524.9000000000001</v>
      </c>
      <c r="AX2459" s="31">
        <f t="shared" si="8272"/>
        <v>2524.9000000000001</v>
      </c>
      <c r="AY2459" s="31">
        <f>AY2460</f>
        <v>0</v>
      </c>
      <c r="AZ2459" s="31">
        <f>AZ2460</f>
        <v>0</v>
      </c>
      <c r="BA2459" s="31">
        <f>BA2460</f>
        <v>0</v>
      </c>
      <c r="BB2459" s="31">
        <f t="shared" si="8273"/>
        <v>2524.9000000000001</v>
      </c>
      <c r="BC2459" s="31">
        <f t="shared" si="8274"/>
        <v>2524.9000000000001</v>
      </c>
      <c r="BD2459" s="31">
        <f t="shared" si="8275"/>
        <v>2524.9000000000001</v>
      </c>
      <c r="BE2459" s="31">
        <f>BE2460</f>
        <v>0</v>
      </c>
      <c r="BF2459" s="31">
        <f>BF2460</f>
        <v>0</v>
      </c>
      <c r="BG2459" s="31">
        <f>BG2460</f>
        <v>0</v>
      </c>
      <c r="BH2459" s="31">
        <f t="shared" si="8276"/>
        <v>2524.9000000000001</v>
      </c>
      <c r="BI2459" s="31">
        <f t="shared" si="8277"/>
        <v>2524.9000000000001</v>
      </c>
      <c r="BJ2459" s="31">
        <f t="shared" si="8278"/>
        <v>2524.9000000000001</v>
      </c>
      <c r="BK2459" s="31">
        <f>BK2460</f>
        <v>89.472999999999999</v>
      </c>
      <c r="BL2459" s="31">
        <f>BL2460</f>
        <v>0</v>
      </c>
      <c r="BM2459" s="31">
        <f>BM2460</f>
        <v>0</v>
      </c>
      <c r="BN2459" s="31">
        <f t="shared" si="8279"/>
        <v>2614.373</v>
      </c>
      <c r="BO2459" s="31">
        <f t="shared" si="8280"/>
        <v>2524.9000000000001</v>
      </c>
      <c r="BP2459" s="31">
        <f t="shared" si="8281"/>
        <v>2524.9000000000001</v>
      </c>
      <c r="BQ2459" s="31">
        <f>BQ2460</f>
        <v>0</v>
      </c>
      <c r="BR2459" s="31">
        <f>BR2460</f>
        <v>0</v>
      </c>
      <c r="BS2459" s="31">
        <f t="shared" si="8282"/>
        <v>2614.373</v>
      </c>
      <c r="BT2459" s="31">
        <f t="shared" si="8283"/>
        <v>2524.9000000000001</v>
      </c>
      <c r="BU2459" s="31">
        <f t="shared" si="8284"/>
        <v>2524.9000000000001</v>
      </c>
      <c r="BV2459" s="31">
        <f>BV2460</f>
        <v>0</v>
      </c>
      <c r="BW2459" s="31">
        <f>BW2460</f>
        <v>0</v>
      </c>
      <c r="BX2459" s="31">
        <f t="shared" si="8285"/>
        <v>2614.373</v>
      </c>
      <c r="BY2459" s="31">
        <f t="shared" si="8286"/>
        <v>2524.9000000000001</v>
      </c>
      <c r="BZ2459" s="31">
        <f t="shared" si="8287"/>
        <v>2524.9000000000001</v>
      </c>
      <c r="CA2459" s="31">
        <f>CA2460</f>
        <v>0</v>
      </c>
      <c r="CB2459" s="31">
        <f>CB2460</f>
        <v>0</v>
      </c>
      <c r="CC2459" s="31">
        <f>CC2460</f>
        <v>0</v>
      </c>
      <c r="CD2459" s="31">
        <f t="shared" si="8201"/>
        <v>2614.373</v>
      </c>
      <c r="CE2459" s="31">
        <f t="shared" si="8202"/>
        <v>2524.9000000000001</v>
      </c>
      <c r="CF2459" s="31">
        <f t="shared" si="8203"/>
        <v>2524.9000000000001</v>
      </c>
      <c r="CG2459" s="31">
        <f>CG2460</f>
        <v>0</v>
      </c>
      <c r="CH2459" s="24"/>
      <c r="CI2459" s="40"/>
      <c r="CN2459" s="1" t="s">
        <v>30</v>
      </c>
    </row>
    <row r="2460" ht="15.9">
      <c r="A2460" s="16" t="s">
        <v>1393</v>
      </c>
      <c r="B2460" s="17">
        <v>850</v>
      </c>
      <c r="C2460" s="16" t="s">
        <v>42</v>
      </c>
      <c r="D2460" s="16" t="s">
        <v>43</v>
      </c>
      <c r="E2460" s="39" t="s">
        <v>44</v>
      </c>
      <c r="F2460" s="31">
        <v>2524.9000000000001</v>
      </c>
      <c r="G2460" s="31">
        <v>2524.9000000000001</v>
      </c>
      <c r="H2460" s="31">
        <v>2524.9000000000001</v>
      </c>
      <c r="I2460" s="31"/>
      <c r="J2460" s="31"/>
      <c r="K2460" s="31"/>
      <c r="L2460" s="31">
        <f t="shared" si="8252"/>
        <v>2524.9000000000001</v>
      </c>
      <c r="M2460" s="31">
        <f t="shared" si="8253"/>
        <v>2524.9000000000001</v>
      </c>
      <c r="N2460" s="31">
        <f t="shared" si="8254"/>
        <v>2524.9000000000001</v>
      </c>
      <c r="O2460" s="31"/>
      <c r="P2460" s="31"/>
      <c r="Q2460" s="31"/>
      <c r="R2460" s="31">
        <f t="shared" si="8255"/>
        <v>2524.9000000000001</v>
      </c>
      <c r="S2460" s="31">
        <f t="shared" si="8256"/>
        <v>2524.9000000000001</v>
      </c>
      <c r="T2460" s="31">
        <f t="shared" si="8257"/>
        <v>2524.9000000000001</v>
      </c>
      <c r="U2460" s="31"/>
      <c r="V2460" s="31"/>
      <c r="W2460" s="31"/>
      <c r="X2460" s="31">
        <f t="shared" si="8258"/>
        <v>2524.9000000000001</v>
      </c>
      <c r="Y2460" s="31">
        <f t="shared" si="8259"/>
        <v>2524.9000000000001</v>
      </c>
      <c r="Z2460" s="31">
        <f t="shared" si="8260"/>
        <v>2524.9000000000001</v>
      </c>
      <c r="AA2460" s="31"/>
      <c r="AB2460" s="31"/>
      <c r="AC2460" s="31"/>
      <c r="AD2460" s="31">
        <f t="shared" si="8261"/>
        <v>2524.9000000000001</v>
      </c>
      <c r="AE2460" s="31">
        <f t="shared" si="8262"/>
        <v>2524.9000000000001</v>
      </c>
      <c r="AF2460" s="31">
        <f t="shared" si="8263"/>
        <v>2524.9000000000001</v>
      </c>
      <c r="AG2460" s="31"/>
      <c r="AH2460" s="31"/>
      <c r="AI2460" s="31"/>
      <c r="AJ2460" s="31">
        <f t="shared" si="8264"/>
        <v>2524.9000000000001</v>
      </c>
      <c r="AK2460" s="31">
        <f t="shared" si="8265"/>
        <v>2524.9000000000001</v>
      </c>
      <c r="AL2460" s="31">
        <f t="shared" si="8266"/>
        <v>2524.9000000000001</v>
      </c>
      <c r="AM2460" s="31"/>
      <c r="AN2460" s="31"/>
      <c r="AO2460" s="31"/>
      <c r="AP2460" s="31">
        <f t="shared" si="8267"/>
        <v>2524.9000000000001</v>
      </c>
      <c r="AQ2460" s="31">
        <f t="shared" si="8268"/>
        <v>2524.9000000000001</v>
      </c>
      <c r="AR2460" s="31">
        <f t="shared" si="8269"/>
        <v>2524.9000000000001</v>
      </c>
      <c r="AS2460" s="31"/>
      <c r="AT2460" s="31"/>
      <c r="AU2460" s="31"/>
      <c r="AV2460" s="31">
        <f t="shared" si="8270"/>
        <v>2524.9000000000001</v>
      </c>
      <c r="AW2460" s="31">
        <f t="shared" si="8271"/>
        <v>2524.9000000000001</v>
      </c>
      <c r="AX2460" s="31">
        <f t="shared" si="8272"/>
        <v>2524.9000000000001</v>
      </c>
      <c r="AY2460" s="31"/>
      <c r="AZ2460" s="31"/>
      <c r="BA2460" s="31"/>
      <c r="BB2460" s="31">
        <f t="shared" si="8273"/>
        <v>2524.9000000000001</v>
      </c>
      <c r="BC2460" s="31">
        <f t="shared" si="8274"/>
        <v>2524.9000000000001</v>
      </c>
      <c r="BD2460" s="31">
        <f t="shared" si="8275"/>
        <v>2524.9000000000001</v>
      </c>
      <c r="BE2460" s="31"/>
      <c r="BF2460" s="31"/>
      <c r="BG2460" s="31"/>
      <c r="BH2460" s="31">
        <f t="shared" si="8276"/>
        <v>2524.9000000000001</v>
      </c>
      <c r="BI2460" s="31">
        <f t="shared" si="8277"/>
        <v>2524.9000000000001</v>
      </c>
      <c r="BJ2460" s="31">
        <f t="shared" si="8278"/>
        <v>2524.9000000000001</v>
      </c>
      <c r="BK2460" s="31">
        <v>89.472999999999999</v>
      </c>
      <c r="BL2460" s="31"/>
      <c r="BM2460" s="31"/>
      <c r="BN2460" s="31">
        <f t="shared" si="8279"/>
        <v>2614.373</v>
      </c>
      <c r="BO2460" s="31">
        <f t="shared" si="8280"/>
        <v>2524.9000000000001</v>
      </c>
      <c r="BP2460" s="31">
        <f t="shared" si="8281"/>
        <v>2524.9000000000001</v>
      </c>
      <c r="BQ2460" s="31"/>
      <c r="BR2460" s="31"/>
      <c r="BS2460" s="31">
        <f t="shared" si="8282"/>
        <v>2614.373</v>
      </c>
      <c r="BT2460" s="31">
        <f t="shared" si="8283"/>
        <v>2524.9000000000001</v>
      </c>
      <c r="BU2460" s="31">
        <f t="shared" si="8284"/>
        <v>2524.9000000000001</v>
      </c>
      <c r="BV2460" s="31"/>
      <c r="BW2460" s="31"/>
      <c r="BX2460" s="31">
        <f t="shared" si="8285"/>
        <v>2614.373</v>
      </c>
      <c r="BY2460" s="31">
        <f t="shared" si="8286"/>
        <v>2524.9000000000001</v>
      </c>
      <c r="BZ2460" s="31">
        <f t="shared" si="8287"/>
        <v>2524.9000000000001</v>
      </c>
      <c r="CA2460" s="31"/>
      <c r="CB2460" s="31"/>
      <c r="CC2460" s="31"/>
      <c r="CD2460" s="31">
        <f t="shared" si="8201"/>
        <v>2614.373</v>
      </c>
      <c r="CE2460" s="31">
        <f t="shared" si="8202"/>
        <v>2524.9000000000001</v>
      </c>
      <c r="CF2460" s="31">
        <f t="shared" si="8203"/>
        <v>2524.9000000000001</v>
      </c>
      <c r="CG2460" s="31"/>
      <c r="CH2460" s="24"/>
      <c r="CI2460" s="40"/>
    </row>
    <row r="2461" ht="43.75">
      <c r="A2461" s="16" t="s">
        <v>1393</v>
      </c>
      <c r="B2461" s="17">
        <v>860</v>
      </c>
      <c r="C2461" s="16"/>
      <c r="D2461" s="16"/>
      <c r="E2461" s="39" t="s">
        <v>1395</v>
      </c>
      <c r="F2461" s="31">
        <f>F2462</f>
        <v>979.10000000000002</v>
      </c>
      <c r="G2461" s="31">
        <f>G2462</f>
        <v>979.10000000000002</v>
      </c>
      <c r="H2461" s="31">
        <f>H2462</f>
        <v>979.10000000000002</v>
      </c>
      <c r="I2461" s="31">
        <f>I2462</f>
        <v>0</v>
      </c>
      <c r="J2461" s="31">
        <f>J2462</f>
        <v>0</v>
      </c>
      <c r="K2461" s="31">
        <f>K2462</f>
        <v>0</v>
      </c>
      <c r="L2461" s="31">
        <f t="shared" si="8252"/>
        <v>979.10000000000002</v>
      </c>
      <c r="M2461" s="31">
        <f t="shared" si="8253"/>
        <v>979.10000000000002</v>
      </c>
      <c r="N2461" s="31">
        <f t="shared" si="8254"/>
        <v>979.10000000000002</v>
      </c>
      <c r="O2461" s="31">
        <f>O2462</f>
        <v>0</v>
      </c>
      <c r="P2461" s="31">
        <f>P2462</f>
        <v>0</v>
      </c>
      <c r="Q2461" s="31">
        <f>Q2462</f>
        <v>0</v>
      </c>
      <c r="R2461" s="31">
        <f t="shared" si="8255"/>
        <v>979.10000000000002</v>
      </c>
      <c r="S2461" s="31">
        <f t="shared" si="8256"/>
        <v>979.10000000000002</v>
      </c>
      <c r="T2461" s="31">
        <f t="shared" si="8257"/>
        <v>979.10000000000002</v>
      </c>
      <c r="U2461" s="31">
        <f>U2462</f>
        <v>0</v>
      </c>
      <c r="V2461" s="31">
        <f>V2462</f>
        <v>0</v>
      </c>
      <c r="W2461" s="31">
        <f>W2462</f>
        <v>0</v>
      </c>
      <c r="X2461" s="31">
        <f t="shared" si="8258"/>
        <v>979.10000000000002</v>
      </c>
      <c r="Y2461" s="31">
        <f t="shared" si="8259"/>
        <v>979.10000000000002</v>
      </c>
      <c r="Z2461" s="31">
        <f t="shared" si="8260"/>
        <v>979.10000000000002</v>
      </c>
      <c r="AA2461" s="31">
        <f>AA2462</f>
        <v>0</v>
      </c>
      <c r="AB2461" s="31">
        <f>AB2462</f>
        <v>0</v>
      </c>
      <c r="AC2461" s="31">
        <f>AC2462</f>
        <v>0</v>
      </c>
      <c r="AD2461" s="31">
        <f t="shared" si="8261"/>
        <v>979.10000000000002</v>
      </c>
      <c r="AE2461" s="31">
        <f t="shared" si="8262"/>
        <v>979.10000000000002</v>
      </c>
      <c r="AF2461" s="31">
        <f t="shared" si="8263"/>
        <v>979.10000000000002</v>
      </c>
      <c r="AG2461" s="31">
        <f>AG2462</f>
        <v>0</v>
      </c>
      <c r="AH2461" s="31">
        <f>AH2462</f>
        <v>0</v>
      </c>
      <c r="AI2461" s="31">
        <f>AI2462</f>
        <v>0</v>
      </c>
      <c r="AJ2461" s="31">
        <f t="shared" si="8264"/>
        <v>979.10000000000002</v>
      </c>
      <c r="AK2461" s="31">
        <f t="shared" si="8265"/>
        <v>979.10000000000002</v>
      </c>
      <c r="AL2461" s="31">
        <f t="shared" si="8266"/>
        <v>979.10000000000002</v>
      </c>
      <c r="AM2461" s="31">
        <f>AM2462</f>
        <v>0</v>
      </c>
      <c r="AN2461" s="31">
        <f>AN2462</f>
        <v>0</v>
      </c>
      <c r="AO2461" s="31">
        <f>AO2462</f>
        <v>0</v>
      </c>
      <c r="AP2461" s="31">
        <f t="shared" si="8267"/>
        <v>979.10000000000002</v>
      </c>
      <c r="AQ2461" s="31">
        <f t="shared" si="8268"/>
        <v>979.10000000000002</v>
      </c>
      <c r="AR2461" s="31">
        <f t="shared" si="8269"/>
        <v>979.10000000000002</v>
      </c>
      <c r="AS2461" s="31">
        <f>AS2462</f>
        <v>0</v>
      </c>
      <c r="AT2461" s="31">
        <f>AT2462</f>
        <v>0</v>
      </c>
      <c r="AU2461" s="31">
        <f>AU2462</f>
        <v>0</v>
      </c>
      <c r="AV2461" s="31">
        <f t="shared" si="8270"/>
        <v>979.10000000000002</v>
      </c>
      <c r="AW2461" s="31">
        <f t="shared" si="8271"/>
        <v>979.10000000000002</v>
      </c>
      <c r="AX2461" s="31">
        <f t="shared" si="8272"/>
        <v>979.10000000000002</v>
      </c>
      <c r="AY2461" s="31">
        <f>AY2462</f>
        <v>0</v>
      </c>
      <c r="AZ2461" s="31">
        <f>AZ2462</f>
        <v>0</v>
      </c>
      <c r="BA2461" s="31">
        <f>BA2462</f>
        <v>0</v>
      </c>
      <c r="BB2461" s="31">
        <f t="shared" si="8273"/>
        <v>979.10000000000002</v>
      </c>
      <c r="BC2461" s="31">
        <f t="shared" si="8274"/>
        <v>979.10000000000002</v>
      </c>
      <c r="BD2461" s="31">
        <f t="shared" si="8275"/>
        <v>979.10000000000002</v>
      </c>
      <c r="BE2461" s="31">
        <f>BE2462</f>
        <v>0</v>
      </c>
      <c r="BF2461" s="31">
        <f>BF2462</f>
        <v>0</v>
      </c>
      <c r="BG2461" s="31">
        <f>BG2462</f>
        <v>0</v>
      </c>
      <c r="BH2461" s="31">
        <f t="shared" si="8276"/>
        <v>979.10000000000002</v>
      </c>
      <c r="BI2461" s="31">
        <f t="shared" si="8277"/>
        <v>979.10000000000002</v>
      </c>
      <c r="BJ2461" s="31">
        <f t="shared" si="8278"/>
        <v>979.10000000000002</v>
      </c>
      <c r="BK2461" s="31">
        <f>BK2462</f>
        <v>0</v>
      </c>
      <c r="BL2461" s="31">
        <f>BL2462</f>
        <v>0</v>
      </c>
      <c r="BM2461" s="31">
        <f>BM2462</f>
        <v>0</v>
      </c>
      <c r="BN2461" s="31">
        <f t="shared" si="8279"/>
        <v>979.10000000000002</v>
      </c>
      <c r="BO2461" s="31">
        <f t="shared" si="8280"/>
        <v>979.10000000000002</v>
      </c>
      <c r="BP2461" s="31">
        <f t="shared" si="8281"/>
        <v>979.10000000000002</v>
      </c>
      <c r="BQ2461" s="31">
        <f>BQ2462</f>
        <v>0</v>
      </c>
      <c r="BR2461" s="31">
        <f>BR2462</f>
        <v>0</v>
      </c>
      <c r="BS2461" s="31">
        <f t="shared" si="8282"/>
        <v>979.10000000000002</v>
      </c>
      <c r="BT2461" s="31">
        <f t="shared" si="8283"/>
        <v>979.10000000000002</v>
      </c>
      <c r="BU2461" s="31">
        <f t="shared" si="8284"/>
        <v>979.10000000000002</v>
      </c>
      <c r="BV2461" s="31">
        <f>BV2462</f>
        <v>0</v>
      </c>
      <c r="BW2461" s="31">
        <f>BW2462</f>
        <v>0</v>
      </c>
      <c r="BX2461" s="31">
        <f t="shared" si="8285"/>
        <v>979.10000000000002</v>
      </c>
      <c r="BY2461" s="31">
        <f t="shared" si="8286"/>
        <v>979.10000000000002</v>
      </c>
      <c r="BZ2461" s="31">
        <f t="shared" si="8287"/>
        <v>979.10000000000002</v>
      </c>
      <c r="CA2461" s="31">
        <f>CA2462</f>
        <v>0</v>
      </c>
      <c r="CB2461" s="31">
        <f>CB2462</f>
        <v>0</v>
      </c>
      <c r="CC2461" s="31">
        <f>CC2462</f>
        <v>0</v>
      </c>
      <c r="CD2461" s="31">
        <f t="shared" si="8201"/>
        <v>979.10000000000002</v>
      </c>
      <c r="CE2461" s="31">
        <f t="shared" si="8202"/>
        <v>979.10000000000002</v>
      </c>
      <c r="CF2461" s="31">
        <f t="shared" si="8203"/>
        <v>979.10000000000002</v>
      </c>
      <c r="CG2461" s="31">
        <f>CG2462</f>
        <v>0</v>
      </c>
      <c r="CH2461" s="24"/>
      <c r="CI2461" s="40"/>
      <c r="CN2461" s="1" t="s">
        <v>30</v>
      </c>
    </row>
    <row r="2462" ht="15">
      <c r="A2462" s="16" t="s">
        <v>1393</v>
      </c>
      <c r="B2462" s="17">
        <v>860</v>
      </c>
      <c r="C2462" s="16" t="s">
        <v>42</v>
      </c>
      <c r="D2462" s="16" t="s">
        <v>43</v>
      </c>
      <c r="E2462" s="39" t="s">
        <v>44</v>
      </c>
      <c r="F2462" s="31">
        <v>979.10000000000002</v>
      </c>
      <c r="G2462" s="31">
        <v>979.10000000000002</v>
      </c>
      <c r="H2462" s="31">
        <v>979.10000000000002</v>
      </c>
      <c r="I2462" s="31"/>
      <c r="J2462" s="31"/>
      <c r="K2462" s="31"/>
      <c r="L2462" s="31">
        <f t="shared" si="8252"/>
        <v>979.10000000000002</v>
      </c>
      <c r="M2462" s="31">
        <f t="shared" si="8253"/>
        <v>979.10000000000002</v>
      </c>
      <c r="N2462" s="31">
        <f t="shared" si="8254"/>
        <v>979.10000000000002</v>
      </c>
      <c r="O2462" s="31"/>
      <c r="P2462" s="31"/>
      <c r="Q2462" s="31"/>
      <c r="R2462" s="31">
        <f t="shared" si="8255"/>
        <v>979.10000000000002</v>
      </c>
      <c r="S2462" s="31">
        <f t="shared" si="8256"/>
        <v>979.10000000000002</v>
      </c>
      <c r="T2462" s="31">
        <f t="shared" si="8257"/>
        <v>979.10000000000002</v>
      </c>
      <c r="U2462" s="31"/>
      <c r="V2462" s="31"/>
      <c r="W2462" s="31"/>
      <c r="X2462" s="31">
        <f t="shared" si="8258"/>
        <v>979.10000000000002</v>
      </c>
      <c r="Y2462" s="31">
        <f t="shared" si="8259"/>
        <v>979.10000000000002</v>
      </c>
      <c r="Z2462" s="31">
        <f t="shared" si="8260"/>
        <v>979.10000000000002</v>
      </c>
      <c r="AA2462" s="31"/>
      <c r="AB2462" s="31"/>
      <c r="AC2462" s="31"/>
      <c r="AD2462" s="31">
        <f t="shared" si="8261"/>
        <v>979.10000000000002</v>
      </c>
      <c r="AE2462" s="31">
        <f t="shared" si="8262"/>
        <v>979.10000000000002</v>
      </c>
      <c r="AF2462" s="31">
        <f t="shared" si="8263"/>
        <v>979.10000000000002</v>
      </c>
      <c r="AG2462" s="31"/>
      <c r="AH2462" s="31"/>
      <c r="AI2462" s="31"/>
      <c r="AJ2462" s="31">
        <f t="shared" si="8264"/>
        <v>979.10000000000002</v>
      </c>
      <c r="AK2462" s="31">
        <f t="shared" si="8265"/>
        <v>979.10000000000002</v>
      </c>
      <c r="AL2462" s="31">
        <f t="shared" si="8266"/>
        <v>979.10000000000002</v>
      </c>
      <c r="AM2462" s="31"/>
      <c r="AN2462" s="31"/>
      <c r="AO2462" s="31"/>
      <c r="AP2462" s="31">
        <f t="shared" si="8267"/>
        <v>979.10000000000002</v>
      </c>
      <c r="AQ2462" s="31">
        <f t="shared" si="8268"/>
        <v>979.10000000000002</v>
      </c>
      <c r="AR2462" s="31">
        <f t="shared" si="8269"/>
        <v>979.10000000000002</v>
      </c>
      <c r="AS2462" s="31"/>
      <c r="AT2462" s="31"/>
      <c r="AU2462" s="31"/>
      <c r="AV2462" s="31">
        <f t="shared" si="8270"/>
        <v>979.10000000000002</v>
      </c>
      <c r="AW2462" s="31">
        <f t="shared" si="8271"/>
        <v>979.10000000000002</v>
      </c>
      <c r="AX2462" s="31">
        <f t="shared" si="8272"/>
        <v>979.10000000000002</v>
      </c>
      <c r="AY2462" s="31"/>
      <c r="AZ2462" s="31"/>
      <c r="BA2462" s="31"/>
      <c r="BB2462" s="31">
        <f t="shared" si="8273"/>
        <v>979.10000000000002</v>
      </c>
      <c r="BC2462" s="31">
        <f t="shared" si="8274"/>
        <v>979.10000000000002</v>
      </c>
      <c r="BD2462" s="31">
        <f t="shared" si="8275"/>
        <v>979.10000000000002</v>
      </c>
      <c r="BE2462" s="31"/>
      <c r="BF2462" s="31"/>
      <c r="BG2462" s="31"/>
      <c r="BH2462" s="31">
        <f t="shared" si="8276"/>
        <v>979.10000000000002</v>
      </c>
      <c r="BI2462" s="31">
        <f t="shared" si="8277"/>
        <v>979.10000000000002</v>
      </c>
      <c r="BJ2462" s="31">
        <f t="shared" si="8278"/>
        <v>979.10000000000002</v>
      </c>
      <c r="BK2462" s="31"/>
      <c r="BL2462" s="31"/>
      <c r="BM2462" s="31"/>
      <c r="BN2462" s="31">
        <f t="shared" si="8279"/>
        <v>979.10000000000002</v>
      </c>
      <c r="BO2462" s="31">
        <f t="shared" si="8280"/>
        <v>979.10000000000002</v>
      </c>
      <c r="BP2462" s="31">
        <f t="shared" si="8281"/>
        <v>979.10000000000002</v>
      </c>
      <c r="BQ2462" s="31"/>
      <c r="BR2462" s="31"/>
      <c r="BS2462" s="31">
        <f t="shared" si="8282"/>
        <v>979.10000000000002</v>
      </c>
      <c r="BT2462" s="31">
        <f t="shared" si="8283"/>
        <v>979.10000000000002</v>
      </c>
      <c r="BU2462" s="31">
        <f t="shared" si="8284"/>
        <v>979.10000000000002</v>
      </c>
      <c r="BV2462" s="31"/>
      <c r="BW2462" s="31"/>
      <c r="BX2462" s="31">
        <f t="shared" si="8285"/>
        <v>979.10000000000002</v>
      </c>
      <c r="BY2462" s="31">
        <f t="shared" si="8286"/>
        <v>979.10000000000002</v>
      </c>
      <c r="BZ2462" s="31">
        <f t="shared" si="8287"/>
        <v>979.10000000000002</v>
      </c>
      <c r="CA2462" s="31"/>
      <c r="CB2462" s="31"/>
      <c r="CC2462" s="31"/>
      <c r="CD2462" s="31">
        <f t="shared" si="8201"/>
        <v>979.10000000000002</v>
      </c>
      <c r="CE2462" s="31">
        <f t="shared" si="8202"/>
        <v>979.10000000000002</v>
      </c>
      <c r="CF2462" s="31">
        <f t="shared" si="8203"/>
        <v>979.10000000000002</v>
      </c>
      <c r="CG2462" s="31"/>
      <c r="CH2462" s="24"/>
      <c r="CI2462" s="40"/>
    </row>
    <row r="2463" ht="43.75">
      <c r="A2463" s="16" t="s">
        <v>1396</v>
      </c>
      <c r="B2463" s="17"/>
      <c r="C2463" s="16"/>
      <c r="D2463" s="16"/>
      <c r="E2463" s="39" t="s">
        <v>1397</v>
      </c>
      <c r="F2463" s="31">
        <f t="shared" ref="F2463:F2493" si="8329">F2464</f>
        <v>58.5</v>
      </c>
      <c r="G2463" s="31">
        <f t="shared" ref="G2463:G2477" si="8330">G2464</f>
        <v>58.5</v>
      </c>
      <c r="H2463" s="31">
        <f t="shared" ref="H2463:H2477" si="8331">H2464</f>
        <v>58.5</v>
      </c>
      <c r="I2463" s="31">
        <f t="shared" ref="I2463:I2493" si="8332">I2464</f>
        <v>0</v>
      </c>
      <c r="J2463" s="31">
        <f t="shared" ref="J2463:J2493" si="8333">J2464</f>
        <v>0</v>
      </c>
      <c r="K2463" s="31">
        <f t="shared" ref="K2463:K2493" si="8334">K2464</f>
        <v>0</v>
      </c>
      <c r="L2463" s="31">
        <f t="shared" si="8252"/>
        <v>58.5</v>
      </c>
      <c r="M2463" s="31">
        <f t="shared" si="8253"/>
        <v>58.5</v>
      </c>
      <c r="N2463" s="31">
        <f t="shared" si="8254"/>
        <v>58.5</v>
      </c>
      <c r="O2463" s="31">
        <f t="shared" ref="O2463:O2473" si="8335">O2464</f>
        <v>0</v>
      </c>
      <c r="P2463" s="31">
        <f t="shared" ref="P2463:P2493" si="8336">P2464</f>
        <v>0</v>
      </c>
      <c r="Q2463" s="31">
        <f t="shared" ref="Q2463:Q2493" si="8337">Q2464</f>
        <v>0</v>
      </c>
      <c r="R2463" s="31">
        <f t="shared" si="8255"/>
        <v>58.5</v>
      </c>
      <c r="S2463" s="31">
        <f t="shared" si="8256"/>
        <v>58.5</v>
      </c>
      <c r="T2463" s="31">
        <f t="shared" si="8257"/>
        <v>58.5</v>
      </c>
      <c r="U2463" s="31">
        <f t="shared" ref="U2463:U2493" si="8338">U2464</f>
        <v>0</v>
      </c>
      <c r="V2463" s="31">
        <f t="shared" ref="V2463:V2493" si="8339">V2464</f>
        <v>0</v>
      </c>
      <c r="W2463" s="31">
        <f t="shared" ref="W2463:W2493" si="8340">W2464</f>
        <v>0</v>
      </c>
      <c r="X2463" s="31">
        <f t="shared" si="8258"/>
        <v>58.5</v>
      </c>
      <c r="Y2463" s="31">
        <f t="shared" si="8259"/>
        <v>58.5</v>
      </c>
      <c r="Z2463" s="31">
        <f t="shared" si="8260"/>
        <v>58.5</v>
      </c>
      <c r="AA2463" s="31">
        <f t="shared" ref="AA2463:AA2493" si="8341">AA2464</f>
        <v>0</v>
      </c>
      <c r="AB2463" s="31">
        <f t="shared" ref="AB2463:AB2493" si="8342">AB2464</f>
        <v>0</v>
      </c>
      <c r="AC2463" s="31">
        <f t="shared" ref="AC2463:AC2493" si="8343">AC2464</f>
        <v>0</v>
      </c>
      <c r="AD2463" s="31">
        <f t="shared" si="8261"/>
        <v>58.5</v>
      </c>
      <c r="AE2463" s="31">
        <f t="shared" si="8262"/>
        <v>58.5</v>
      </c>
      <c r="AF2463" s="31">
        <f t="shared" si="8263"/>
        <v>58.5</v>
      </c>
      <c r="AG2463" s="31">
        <f t="shared" ref="AG2463:AG2493" si="8344">AG2464</f>
        <v>0</v>
      </c>
      <c r="AH2463" s="31">
        <f t="shared" ref="AH2463:AH2493" si="8345">AH2464</f>
        <v>0</v>
      </c>
      <c r="AI2463" s="31">
        <f t="shared" ref="AI2463:AI2493" si="8346">AI2464</f>
        <v>0</v>
      </c>
      <c r="AJ2463" s="31">
        <f t="shared" si="8264"/>
        <v>58.5</v>
      </c>
      <c r="AK2463" s="31">
        <f t="shared" si="8265"/>
        <v>58.5</v>
      </c>
      <c r="AL2463" s="31">
        <f t="shared" si="8266"/>
        <v>58.5</v>
      </c>
      <c r="AM2463" s="31">
        <f t="shared" ref="AM2463:AM2493" si="8347">AM2464</f>
        <v>0</v>
      </c>
      <c r="AN2463" s="31">
        <f t="shared" ref="AN2463:AN2493" si="8348">AN2464</f>
        <v>0</v>
      </c>
      <c r="AO2463" s="31">
        <f t="shared" ref="AO2463:AO2493" si="8349">AO2464</f>
        <v>0</v>
      </c>
      <c r="AP2463" s="31">
        <f t="shared" si="8267"/>
        <v>58.5</v>
      </c>
      <c r="AQ2463" s="31">
        <f t="shared" si="8268"/>
        <v>58.5</v>
      </c>
      <c r="AR2463" s="31">
        <f t="shared" si="8269"/>
        <v>58.5</v>
      </c>
      <c r="AS2463" s="31">
        <f t="shared" ref="AS2463:AS2493" si="8350">AS2464</f>
        <v>0</v>
      </c>
      <c r="AT2463" s="31">
        <f t="shared" ref="AT2463:AT2493" si="8351">AT2464</f>
        <v>0</v>
      </c>
      <c r="AU2463" s="31">
        <f t="shared" ref="AU2463:AU2493" si="8352">AU2464</f>
        <v>0</v>
      </c>
      <c r="AV2463" s="31">
        <f t="shared" si="8270"/>
        <v>58.5</v>
      </c>
      <c r="AW2463" s="31">
        <f t="shared" si="8271"/>
        <v>58.5</v>
      </c>
      <c r="AX2463" s="31">
        <f t="shared" si="8272"/>
        <v>58.5</v>
      </c>
      <c r="AY2463" s="31">
        <f t="shared" ref="AY2463:AY2493" si="8353">AY2464</f>
        <v>0</v>
      </c>
      <c r="AZ2463" s="31">
        <f t="shared" ref="AZ2463:AZ2493" si="8354">AZ2464</f>
        <v>0</v>
      </c>
      <c r="BA2463" s="31">
        <f t="shared" ref="BA2463:BA2493" si="8355">BA2464</f>
        <v>0</v>
      </c>
      <c r="BB2463" s="31">
        <f t="shared" si="8273"/>
        <v>58.5</v>
      </c>
      <c r="BC2463" s="31">
        <f t="shared" si="8274"/>
        <v>58.5</v>
      </c>
      <c r="BD2463" s="31">
        <f t="shared" si="8275"/>
        <v>58.5</v>
      </c>
      <c r="BE2463" s="31">
        <f t="shared" ref="BE2463:BE2493" si="8356">BE2464</f>
        <v>0</v>
      </c>
      <c r="BF2463" s="31">
        <f t="shared" ref="BF2463:BF2493" si="8357">BF2464</f>
        <v>0</v>
      </c>
      <c r="BG2463" s="31">
        <f t="shared" ref="BG2463:BG2493" si="8358">BG2464</f>
        <v>0</v>
      </c>
      <c r="BH2463" s="31">
        <f t="shared" si="8276"/>
        <v>58.5</v>
      </c>
      <c r="BI2463" s="31">
        <f t="shared" si="8277"/>
        <v>58.5</v>
      </c>
      <c r="BJ2463" s="31">
        <f t="shared" si="8278"/>
        <v>58.5</v>
      </c>
      <c r="BK2463" s="31">
        <f t="shared" ref="BK2463:BK2493" si="8359">BK2464</f>
        <v>0</v>
      </c>
      <c r="BL2463" s="31">
        <f t="shared" ref="BL2463:BL2493" si="8360">BL2464</f>
        <v>0</v>
      </c>
      <c r="BM2463" s="31">
        <f t="shared" ref="BM2463:BM2493" si="8361">BM2464</f>
        <v>0</v>
      </c>
      <c r="BN2463" s="31">
        <f t="shared" si="8279"/>
        <v>58.5</v>
      </c>
      <c r="BO2463" s="31">
        <f t="shared" si="8280"/>
        <v>58.5</v>
      </c>
      <c r="BP2463" s="31">
        <f t="shared" si="8281"/>
        <v>58.5</v>
      </c>
      <c r="BQ2463" s="31">
        <f t="shared" ref="BQ2463:BQ2493" si="8362">BQ2464</f>
        <v>0</v>
      </c>
      <c r="BR2463" s="31">
        <f t="shared" ref="BR2463:BR2493" si="8363">BR2464</f>
        <v>0</v>
      </c>
      <c r="BS2463" s="31">
        <f t="shared" si="8282"/>
        <v>58.5</v>
      </c>
      <c r="BT2463" s="31">
        <f t="shared" si="8283"/>
        <v>58.5</v>
      </c>
      <c r="BU2463" s="31">
        <f t="shared" si="8284"/>
        <v>58.5</v>
      </c>
      <c r="BV2463" s="31">
        <f t="shared" ref="BV2463:BV2493" si="8364">BV2464</f>
        <v>0</v>
      </c>
      <c r="BW2463" s="31">
        <f t="shared" ref="BW2463:BW2493" si="8365">BW2464</f>
        <v>0</v>
      </c>
      <c r="BX2463" s="31">
        <f t="shared" si="8285"/>
        <v>58.5</v>
      </c>
      <c r="BY2463" s="31">
        <f t="shared" si="8286"/>
        <v>58.5</v>
      </c>
      <c r="BZ2463" s="31">
        <f t="shared" si="8287"/>
        <v>58.5</v>
      </c>
      <c r="CA2463" s="31">
        <f t="shared" ref="CA2463:CA2493" si="8366">CA2464</f>
        <v>0</v>
      </c>
      <c r="CB2463" s="31">
        <f t="shared" ref="CB2463:CB2493" si="8367">CB2464</f>
        <v>0</v>
      </c>
      <c r="CC2463" s="31">
        <f t="shared" ref="CC2463:CC2493" si="8368">CC2464</f>
        <v>0</v>
      </c>
      <c r="CD2463" s="31">
        <f t="shared" si="8201"/>
        <v>58.5</v>
      </c>
      <c r="CE2463" s="31">
        <f t="shared" si="8202"/>
        <v>58.5</v>
      </c>
      <c r="CF2463" s="31">
        <f t="shared" si="8203"/>
        <v>58.5</v>
      </c>
      <c r="CG2463" s="31">
        <f t="shared" ref="CG2463:CG2493" si="8369">CG2464</f>
        <v>0</v>
      </c>
      <c r="CH2463" s="24"/>
      <c r="CI2463" s="40"/>
      <c r="CL2463" s="1" t="s">
        <v>1346</v>
      </c>
      <c r="CO2463" s="1" t="s">
        <v>31</v>
      </c>
    </row>
    <row r="2464" ht="29.850000000000001">
      <c r="A2464" s="16" t="s">
        <v>1396</v>
      </c>
      <c r="B2464" s="17">
        <v>200</v>
      </c>
      <c r="C2464" s="16"/>
      <c r="D2464" s="16"/>
      <c r="E2464" s="39" t="s">
        <v>40</v>
      </c>
      <c r="F2464" s="31">
        <f t="shared" si="8329"/>
        <v>58.5</v>
      </c>
      <c r="G2464" s="31">
        <f t="shared" si="8330"/>
        <v>58.5</v>
      </c>
      <c r="H2464" s="31">
        <f t="shared" si="8331"/>
        <v>58.5</v>
      </c>
      <c r="I2464" s="31">
        <f t="shared" si="8332"/>
        <v>0</v>
      </c>
      <c r="J2464" s="31">
        <f t="shared" si="8333"/>
        <v>0</v>
      </c>
      <c r="K2464" s="31">
        <f t="shared" si="8334"/>
        <v>0</v>
      </c>
      <c r="L2464" s="31">
        <f t="shared" si="8252"/>
        <v>58.5</v>
      </c>
      <c r="M2464" s="31">
        <f t="shared" si="8253"/>
        <v>58.5</v>
      </c>
      <c r="N2464" s="31">
        <f t="shared" si="8254"/>
        <v>58.5</v>
      </c>
      <c r="O2464" s="31">
        <f t="shared" si="8335"/>
        <v>0</v>
      </c>
      <c r="P2464" s="31">
        <f t="shared" si="8336"/>
        <v>0</v>
      </c>
      <c r="Q2464" s="31">
        <f t="shared" si="8337"/>
        <v>0</v>
      </c>
      <c r="R2464" s="31">
        <f t="shared" si="8255"/>
        <v>58.5</v>
      </c>
      <c r="S2464" s="31">
        <f t="shared" si="8256"/>
        <v>58.5</v>
      </c>
      <c r="T2464" s="31">
        <f t="shared" si="8257"/>
        <v>58.5</v>
      </c>
      <c r="U2464" s="31">
        <f t="shared" si="8338"/>
        <v>0</v>
      </c>
      <c r="V2464" s="31">
        <f t="shared" si="8339"/>
        <v>0</v>
      </c>
      <c r="W2464" s="31">
        <f t="shared" si="8340"/>
        <v>0</v>
      </c>
      <c r="X2464" s="31">
        <f t="shared" si="8258"/>
        <v>58.5</v>
      </c>
      <c r="Y2464" s="31">
        <f t="shared" si="8259"/>
        <v>58.5</v>
      </c>
      <c r="Z2464" s="31">
        <f t="shared" si="8260"/>
        <v>58.5</v>
      </c>
      <c r="AA2464" s="31">
        <f t="shared" si="8341"/>
        <v>0</v>
      </c>
      <c r="AB2464" s="31">
        <f t="shared" si="8342"/>
        <v>0</v>
      </c>
      <c r="AC2464" s="31">
        <f t="shared" si="8343"/>
        <v>0</v>
      </c>
      <c r="AD2464" s="31">
        <f t="shared" si="8261"/>
        <v>58.5</v>
      </c>
      <c r="AE2464" s="31">
        <f t="shared" si="8262"/>
        <v>58.5</v>
      </c>
      <c r="AF2464" s="31">
        <f t="shared" si="8263"/>
        <v>58.5</v>
      </c>
      <c r="AG2464" s="31">
        <f t="shared" si="8344"/>
        <v>0</v>
      </c>
      <c r="AH2464" s="31">
        <f t="shared" si="8345"/>
        <v>0</v>
      </c>
      <c r="AI2464" s="31">
        <f t="shared" si="8346"/>
        <v>0</v>
      </c>
      <c r="AJ2464" s="31">
        <f t="shared" si="8264"/>
        <v>58.5</v>
      </c>
      <c r="AK2464" s="31">
        <f t="shared" si="8265"/>
        <v>58.5</v>
      </c>
      <c r="AL2464" s="31">
        <f t="shared" si="8266"/>
        <v>58.5</v>
      </c>
      <c r="AM2464" s="31">
        <f t="shared" si="8347"/>
        <v>0</v>
      </c>
      <c r="AN2464" s="31">
        <f t="shared" si="8348"/>
        <v>0</v>
      </c>
      <c r="AO2464" s="31">
        <f t="shared" si="8349"/>
        <v>0</v>
      </c>
      <c r="AP2464" s="31">
        <f t="shared" si="8267"/>
        <v>58.5</v>
      </c>
      <c r="AQ2464" s="31">
        <f t="shared" si="8268"/>
        <v>58.5</v>
      </c>
      <c r="AR2464" s="31">
        <f t="shared" si="8269"/>
        <v>58.5</v>
      </c>
      <c r="AS2464" s="31">
        <f t="shared" si="8350"/>
        <v>0</v>
      </c>
      <c r="AT2464" s="31">
        <f t="shared" si="8351"/>
        <v>0</v>
      </c>
      <c r="AU2464" s="31">
        <f t="shared" si="8352"/>
        <v>0</v>
      </c>
      <c r="AV2464" s="31">
        <f t="shared" si="8270"/>
        <v>58.5</v>
      </c>
      <c r="AW2464" s="31">
        <f t="shared" si="8271"/>
        <v>58.5</v>
      </c>
      <c r="AX2464" s="31">
        <f t="shared" si="8272"/>
        <v>58.5</v>
      </c>
      <c r="AY2464" s="31">
        <f t="shared" si="8353"/>
        <v>0</v>
      </c>
      <c r="AZ2464" s="31">
        <f t="shared" si="8354"/>
        <v>0</v>
      </c>
      <c r="BA2464" s="31">
        <f t="shared" si="8355"/>
        <v>0</v>
      </c>
      <c r="BB2464" s="31">
        <f t="shared" si="8273"/>
        <v>58.5</v>
      </c>
      <c r="BC2464" s="31">
        <f t="shared" si="8274"/>
        <v>58.5</v>
      </c>
      <c r="BD2464" s="31">
        <f t="shared" si="8275"/>
        <v>58.5</v>
      </c>
      <c r="BE2464" s="31">
        <f t="shared" si="8356"/>
        <v>0</v>
      </c>
      <c r="BF2464" s="31">
        <f t="shared" si="8357"/>
        <v>0</v>
      </c>
      <c r="BG2464" s="31">
        <f t="shared" si="8358"/>
        <v>0</v>
      </c>
      <c r="BH2464" s="31">
        <f t="shared" si="8276"/>
        <v>58.5</v>
      </c>
      <c r="BI2464" s="31">
        <f t="shared" si="8277"/>
        <v>58.5</v>
      </c>
      <c r="BJ2464" s="31">
        <f t="shared" si="8278"/>
        <v>58.5</v>
      </c>
      <c r="BK2464" s="31">
        <f t="shared" si="8359"/>
        <v>0</v>
      </c>
      <c r="BL2464" s="31">
        <f t="shared" si="8360"/>
        <v>0</v>
      </c>
      <c r="BM2464" s="31">
        <f t="shared" si="8361"/>
        <v>0</v>
      </c>
      <c r="BN2464" s="31">
        <f t="shared" si="8279"/>
        <v>58.5</v>
      </c>
      <c r="BO2464" s="31">
        <f t="shared" si="8280"/>
        <v>58.5</v>
      </c>
      <c r="BP2464" s="31">
        <f t="shared" si="8281"/>
        <v>58.5</v>
      </c>
      <c r="BQ2464" s="31">
        <f t="shared" si="8362"/>
        <v>0</v>
      </c>
      <c r="BR2464" s="31">
        <f t="shared" si="8363"/>
        <v>0</v>
      </c>
      <c r="BS2464" s="31">
        <f t="shared" si="8282"/>
        <v>58.5</v>
      </c>
      <c r="BT2464" s="31">
        <f t="shared" si="8283"/>
        <v>58.5</v>
      </c>
      <c r="BU2464" s="31">
        <f t="shared" si="8284"/>
        <v>58.5</v>
      </c>
      <c r="BV2464" s="31">
        <f t="shared" si="8364"/>
        <v>0</v>
      </c>
      <c r="BW2464" s="31">
        <f t="shared" si="8365"/>
        <v>0</v>
      </c>
      <c r="BX2464" s="31">
        <f t="shared" si="8285"/>
        <v>58.5</v>
      </c>
      <c r="BY2464" s="31">
        <f t="shared" si="8286"/>
        <v>58.5</v>
      </c>
      <c r="BZ2464" s="31">
        <f t="shared" si="8287"/>
        <v>58.5</v>
      </c>
      <c r="CA2464" s="31">
        <f t="shared" si="8366"/>
        <v>0</v>
      </c>
      <c r="CB2464" s="31">
        <f t="shared" si="8367"/>
        <v>0</v>
      </c>
      <c r="CC2464" s="31">
        <f t="shared" si="8368"/>
        <v>0</v>
      </c>
      <c r="CD2464" s="31">
        <f t="shared" si="8201"/>
        <v>58.5</v>
      </c>
      <c r="CE2464" s="31">
        <f t="shared" si="8202"/>
        <v>58.5</v>
      </c>
      <c r="CF2464" s="31">
        <f t="shared" si="8203"/>
        <v>58.5</v>
      </c>
      <c r="CG2464" s="31">
        <f t="shared" si="8369"/>
        <v>0</v>
      </c>
      <c r="CH2464" s="24"/>
      <c r="CI2464" s="40"/>
      <c r="CM2464" s="1" t="s">
        <v>29</v>
      </c>
    </row>
    <row r="2465" ht="43.75">
      <c r="A2465" s="16" t="s">
        <v>1396</v>
      </c>
      <c r="B2465" s="17">
        <v>240</v>
      </c>
      <c r="C2465" s="16"/>
      <c r="D2465" s="16"/>
      <c r="E2465" s="39" t="s">
        <v>41</v>
      </c>
      <c r="F2465" s="31">
        <f t="shared" si="8329"/>
        <v>58.5</v>
      </c>
      <c r="G2465" s="31">
        <f t="shared" si="8330"/>
        <v>58.5</v>
      </c>
      <c r="H2465" s="31">
        <f t="shared" si="8331"/>
        <v>58.5</v>
      </c>
      <c r="I2465" s="31">
        <f t="shared" si="8332"/>
        <v>0</v>
      </c>
      <c r="J2465" s="31">
        <f t="shared" si="8333"/>
        <v>0</v>
      </c>
      <c r="K2465" s="31">
        <f t="shared" si="8334"/>
        <v>0</v>
      </c>
      <c r="L2465" s="31">
        <f t="shared" si="8252"/>
        <v>58.5</v>
      </c>
      <c r="M2465" s="31">
        <f t="shared" si="8253"/>
        <v>58.5</v>
      </c>
      <c r="N2465" s="31">
        <f t="shared" si="8254"/>
        <v>58.5</v>
      </c>
      <c r="O2465" s="31">
        <f t="shared" si="8335"/>
        <v>0</v>
      </c>
      <c r="P2465" s="31">
        <f t="shared" si="8336"/>
        <v>0</v>
      </c>
      <c r="Q2465" s="31">
        <f t="shared" si="8337"/>
        <v>0</v>
      </c>
      <c r="R2465" s="31">
        <f t="shared" si="8255"/>
        <v>58.5</v>
      </c>
      <c r="S2465" s="31">
        <f t="shared" si="8256"/>
        <v>58.5</v>
      </c>
      <c r="T2465" s="31">
        <f t="shared" si="8257"/>
        <v>58.5</v>
      </c>
      <c r="U2465" s="31">
        <f t="shared" si="8338"/>
        <v>0</v>
      </c>
      <c r="V2465" s="31">
        <f t="shared" si="8339"/>
        <v>0</v>
      </c>
      <c r="W2465" s="31">
        <f t="shared" si="8340"/>
        <v>0</v>
      </c>
      <c r="X2465" s="31">
        <f t="shared" si="8258"/>
        <v>58.5</v>
      </c>
      <c r="Y2465" s="31">
        <f t="shared" si="8259"/>
        <v>58.5</v>
      </c>
      <c r="Z2465" s="31">
        <f t="shared" si="8260"/>
        <v>58.5</v>
      </c>
      <c r="AA2465" s="31">
        <f t="shared" si="8341"/>
        <v>0</v>
      </c>
      <c r="AB2465" s="31">
        <f t="shared" si="8342"/>
        <v>0</v>
      </c>
      <c r="AC2465" s="31">
        <f t="shared" si="8343"/>
        <v>0</v>
      </c>
      <c r="AD2465" s="31">
        <f t="shared" si="8261"/>
        <v>58.5</v>
      </c>
      <c r="AE2465" s="31">
        <f t="shared" si="8262"/>
        <v>58.5</v>
      </c>
      <c r="AF2465" s="31">
        <f t="shared" si="8263"/>
        <v>58.5</v>
      </c>
      <c r="AG2465" s="31">
        <f t="shared" si="8344"/>
        <v>0</v>
      </c>
      <c r="AH2465" s="31">
        <f t="shared" si="8345"/>
        <v>0</v>
      </c>
      <c r="AI2465" s="31">
        <f t="shared" si="8346"/>
        <v>0</v>
      </c>
      <c r="AJ2465" s="31">
        <f t="shared" si="8264"/>
        <v>58.5</v>
      </c>
      <c r="AK2465" s="31">
        <f t="shared" si="8265"/>
        <v>58.5</v>
      </c>
      <c r="AL2465" s="31">
        <f t="shared" si="8266"/>
        <v>58.5</v>
      </c>
      <c r="AM2465" s="31">
        <f t="shared" si="8347"/>
        <v>0</v>
      </c>
      <c r="AN2465" s="31">
        <f t="shared" si="8348"/>
        <v>0</v>
      </c>
      <c r="AO2465" s="31">
        <f t="shared" si="8349"/>
        <v>0</v>
      </c>
      <c r="AP2465" s="31">
        <f t="shared" si="8267"/>
        <v>58.5</v>
      </c>
      <c r="AQ2465" s="31">
        <f t="shared" si="8268"/>
        <v>58.5</v>
      </c>
      <c r="AR2465" s="31">
        <f t="shared" si="8269"/>
        <v>58.5</v>
      </c>
      <c r="AS2465" s="31">
        <f t="shared" si="8350"/>
        <v>0</v>
      </c>
      <c r="AT2465" s="31">
        <f t="shared" si="8351"/>
        <v>0</v>
      </c>
      <c r="AU2465" s="31">
        <f t="shared" si="8352"/>
        <v>0</v>
      </c>
      <c r="AV2465" s="31">
        <f t="shared" si="8270"/>
        <v>58.5</v>
      </c>
      <c r="AW2465" s="31">
        <f t="shared" si="8271"/>
        <v>58.5</v>
      </c>
      <c r="AX2465" s="31">
        <f t="shared" si="8272"/>
        <v>58.5</v>
      </c>
      <c r="AY2465" s="31">
        <f t="shared" si="8353"/>
        <v>0</v>
      </c>
      <c r="AZ2465" s="31">
        <f t="shared" si="8354"/>
        <v>0</v>
      </c>
      <c r="BA2465" s="31">
        <f t="shared" si="8355"/>
        <v>0</v>
      </c>
      <c r="BB2465" s="31">
        <f t="shared" si="8273"/>
        <v>58.5</v>
      </c>
      <c r="BC2465" s="31">
        <f t="shared" si="8274"/>
        <v>58.5</v>
      </c>
      <c r="BD2465" s="31">
        <f t="shared" si="8275"/>
        <v>58.5</v>
      </c>
      <c r="BE2465" s="31">
        <f t="shared" si="8356"/>
        <v>0</v>
      </c>
      <c r="BF2465" s="31">
        <f t="shared" si="8357"/>
        <v>0</v>
      </c>
      <c r="BG2465" s="31">
        <f t="shared" si="8358"/>
        <v>0</v>
      </c>
      <c r="BH2465" s="31">
        <f t="shared" si="8276"/>
        <v>58.5</v>
      </c>
      <c r="BI2465" s="31">
        <f t="shared" si="8277"/>
        <v>58.5</v>
      </c>
      <c r="BJ2465" s="31">
        <f t="shared" si="8278"/>
        <v>58.5</v>
      </c>
      <c r="BK2465" s="31">
        <f t="shared" si="8359"/>
        <v>0</v>
      </c>
      <c r="BL2465" s="31">
        <f t="shared" si="8360"/>
        <v>0</v>
      </c>
      <c r="BM2465" s="31">
        <f t="shared" si="8361"/>
        <v>0</v>
      </c>
      <c r="BN2465" s="31">
        <f t="shared" si="8279"/>
        <v>58.5</v>
      </c>
      <c r="BO2465" s="31">
        <f t="shared" si="8280"/>
        <v>58.5</v>
      </c>
      <c r="BP2465" s="31">
        <f t="shared" si="8281"/>
        <v>58.5</v>
      </c>
      <c r="BQ2465" s="31">
        <f t="shared" si="8362"/>
        <v>0</v>
      </c>
      <c r="BR2465" s="31">
        <f t="shared" si="8363"/>
        <v>0</v>
      </c>
      <c r="BS2465" s="31">
        <f t="shared" si="8282"/>
        <v>58.5</v>
      </c>
      <c r="BT2465" s="31">
        <f t="shared" si="8283"/>
        <v>58.5</v>
      </c>
      <c r="BU2465" s="31">
        <f t="shared" si="8284"/>
        <v>58.5</v>
      </c>
      <c r="BV2465" s="31">
        <f t="shared" si="8364"/>
        <v>0</v>
      </c>
      <c r="BW2465" s="31">
        <f t="shared" si="8365"/>
        <v>0</v>
      </c>
      <c r="BX2465" s="31">
        <f t="shared" si="8285"/>
        <v>58.5</v>
      </c>
      <c r="BY2465" s="31">
        <f t="shared" si="8286"/>
        <v>58.5</v>
      </c>
      <c r="BZ2465" s="31">
        <f t="shared" si="8287"/>
        <v>58.5</v>
      </c>
      <c r="CA2465" s="31">
        <f t="shared" si="8366"/>
        <v>0</v>
      </c>
      <c r="CB2465" s="31">
        <f t="shared" si="8367"/>
        <v>0</v>
      </c>
      <c r="CC2465" s="31">
        <f t="shared" si="8368"/>
        <v>0</v>
      </c>
      <c r="CD2465" s="31">
        <f t="shared" si="8201"/>
        <v>58.5</v>
      </c>
      <c r="CE2465" s="31">
        <f t="shared" si="8202"/>
        <v>58.5</v>
      </c>
      <c r="CF2465" s="31">
        <f t="shared" si="8203"/>
        <v>58.5</v>
      </c>
      <c r="CG2465" s="31">
        <f t="shared" si="8369"/>
        <v>0</v>
      </c>
      <c r="CH2465" s="24"/>
      <c r="CI2465" s="40"/>
      <c r="CN2465" s="1" t="s">
        <v>30</v>
      </c>
    </row>
    <row r="2466" ht="15">
      <c r="A2466" s="16" t="s">
        <v>1396</v>
      </c>
      <c r="B2466" s="17">
        <v>240</v>
      </c>
      <c r="C2466" s="16" t="s">
        <v>42</v>
      </c>
      <c r="D2466" s="16" t="s">
        <v>43</v>
      </c>
      <c r="E2466" s="39" t="s">
        <v>44</v>
      </c>
      <c r="F2466" s="31">
        <v>58.5</v>
      </c>
      <c r="G2466" s="31">
        <v>58.5</v>
      </c>
      <c r="H2466" s="31">
        <v>58.5</v>
      </c>
      <c r="I2466" s="31"/>
      <c r="J2466" s="31"/>
      <c r="K2466" s="31"/>
      <c r="L2466" s="31">
        <f t="shared" si="8252"/>
        <v>58.5</v>
      </c>
      <c r="M2466" s="31">
        <f t="shared" si="8253"/>
        <v>58.5</v>
      </c>
      <c r="N2466" s="31">
        <f t="shared" si="8254"/>
        <v>58.5</v>
      </c>
      <c r="O2466" s="31"/>
      <c r="P2466" s="31"/>
      <c r="Q2466" s="31"/>
      <c r="R2466" s="31">
        <f t="shared" si="8255"/>
        <v>58.5</v>
      </c>
      <c r="S2466" s="31">
        <f t="shared" si="8256"/>
        <v>58.5</v>
      </c>
      <c r="T2466" s="31">
        <f t="shared" si="8257"/>
        <v>58.5</v>
      </c>
      <c r="U2466" s="31"/>
      <c r="V2466" s="31"/>
      <c r="W2466" s="31"/>
      <c r="X2466" s="31">
        <f t="shared" si="8258"/>
        <v>58.5</v>
      </c>
      <c r="Y2466" s="31">
        <f t="shared" si="8259"/>
        <v>58.5</v>
      </c>
      <c r="Z2466" s="31">
        <f t="shared" si="8260"/>
        <v>58.5</v>
      </c>
      <c r="AA2466" s="31"/>
      <c r="AB2466" s="31"/>
      <c r="AC2466" s="31"/>
      <c r="AD2466" s="31">
        <f t="shared" si="8261"/>
        <v>58.5</v>
      </c>
      <c r="AE2466" s="31">
        <f t="shared" si="8262"/>
        <v>58.5</v>
      </c>
      <c r="AF2466" s="31">
        <f t="shared" si="8263"/>
        <v>58.5</v>
      </c>
      <c r="AG2466" s="31"/>
      <c r="AH2466" s="31"/>
      <c r="AI2466" s="31"/>
      <c r="AJ2466" s="31">
        <f t="shared" si="8264"/>
        <v>58.5</v>
      </c>
      <c r="AK2466" s="31">
        <f t="shared" si="8265"/>
        <v>58.5</v>
      </c>
      <c r="AL2466" s="31">
        <f t="shared" si="8266"/>
        <v>58.5</v>
      </c>
      <c r="AM2466" s="31"/>
      <c r="AN2466" s="31"/>
      <c r="AO2466" s="31"/>
      <c r="AP2466" s="31">
        <f t="shared" si="8267"/>
        <v>58.5</v>
      </c>
      <c r="AQ2466" s="31">
        <f t="shared" si="8268"/>
        <v>58.5</v>
      </c>
      <c r="AR2466" s="31">
        <f t="shared" si="8269"/>
        <v>58.5</v>
      </c>
      <c r="AS2466" s="31"/>
      <c r="AT2466" s="31"/>
      <c r="AU2466" s="31"/>
      <c r="AV2466" s="31">
        <f t="shared" si="8270"/>
        <v>58.5</v>
      </c>
      <c r="AW2466" s="31">
        <f t="shared" si="8271"/>
        <v>58.5</v>
      </c>
      <c r="AX2466" s="31">
        <f t="shared" si="8272"/>
        <v>58.5</v>
      </c>
      <c r="AY2466" s="31"/>
      <c r="AZ2466" s="31"/>
      <c r="BA2466" s="31"/>
      <c r="BB2466" s="31">
        <f t="shared" si="8273"/>
        <v>58.5</v>
      </c>
      <c r="BC2466" s="31">
        <f t="shared" si="8274"/>
        <v>58.5</v>
      </c>
      <c r="BD2466" s="31">
        <f t="shared" si="8275"/>
        <v>58.5</v>
      </c>
      <c r="BE2466" s="31"/>
      <c r="BF2466" s="31"/>
      <c r="BG2466" s="31"/>
      <c r="BH2466" s="31">
        <f t="shared" si="8276"/>
        <v>58.5</v>
      </c>
      <c r="BI2466" s="31">
        <f t="shared" si="8277"/>
        <v>58.5</v>
      </c>
      <c r="BJ2466" s="31">
        <f t="shared" si="8278"/>
        <v>58.5</v>
      </c>
      <c r="BK2466" s="31"/>
      <c r="BL2466" s="31"/>
      <c r="BM2466" s="31"/>
      <c r="BN2466" s="31">
        <f t="shared" si="8279"/>
        <v>58.5</v>
      </c>
      <c r="BO2466" s="31">
        <f t="shared" si="8280"/>
        <v>58.5</v>
      </c>
      <c r="BP2466" s="31">
        <f t="shared" si="8281"/>
        <v>58.5</v>
      </c>
      <c r="BQ2466" s="31"/>
      <c r="BR2466" s="31"/>
      <c r="BS2466" s="31">
        <f t="shared" si="8282"/>
        <v>58.5</v>
      </c>
      <c r="BT2466" s="31">
        <f t="shared" si="8283"/>
        <v>58.5</v>
      </c>
      <c r="BU2466" s="31">
        <f t="shared" si="8284"/>
        <v>58.5</v>
      </c>
      <c r="BV2466" s="31"/>
      <c r="BW2466" s="31"/>
      <c r="BX2466" s="31">
        <f t="shared" si="8285"/>
        <v>58.5</v>
      </c>
      <c r="BY2466" s="31">
        <f t="shared" si="8286"/>
        <v>58.5</v>
      </c>
      <c r="BZ2466" s="31">
        <f t="shared" si="8287"/>
        <v>58.5</v>
      </c>
      <c r="CA2466" s="31"/>
      <c r="CB2466" s="31"/>
      <c r="CC2466" s="31"/>
      <c r="CD2466" s="31">
        <f t="shared" si="8201"/>
        <v>58.5</v>
      </c>
      <c r="CE2466" s="31">
        <f t="shared" si="8202"/>
        <v>58.5</v>
      </c>
      <c r="CF2466" s="31">
        <f t="shared" si="8203"/>
        <v>58.5</v>
      </c>
      <c r="CG2466" s="31"/>
      <c r="CH2466" s="24"/>
      <c r="CI2466" s="40"/>
    </row>
    <row r="2467" ht="57.700000000000003">
      <c r="A2467" s="41" t="s">
        <v>1398</v>
      </c>
      <c r="B2467" s="17"/>
      <c r="C2467" s="16"/>
      <c r="D2467" s="16"/>
      <c r="E2467" s="39" t="s">
        <v>1399</v>
      </c>
      <c r="F2467" s="31">
        <f t="shared" si="8329"/>
        <v>2139</v>
      </c>
      <c r="G2467" s="31">
        <f t="shared" si="8330"/>
        <v>2139</v>
      </c>
      <c r="H2467" s="31">
        <f t="shared" si="8331"/>
        <v>2139</v>
      </c>
      <c r="I2467" s="31">
        <f t="shared" si="8332"/>
        <v>0</v>
      </c>
      <c r="J2467" s="31">
        <f t="shared" si="8333"/>
        <v>0</v>
      </c>
      <c r="K2467" s="31">
        <f t="shared" si="8334"/>
        <v>0</v>
      </c>
      <c r="L2467" s="31">
        <f t="shared" si="8252"/>
        <v>2139</v>
      </c>
      <c r="M2467" s="31">
        <f t="shared" si="8253"/>
        <v>2139</v>
      </c>
      <c r="N2467" s="31">
        <f t="shared" si="8254"/>
        <v>2139</v>
      </c>
      <c r="O2467" s="31">
        <f t="shared" si="8335"/>
        <v>0</v>
      </c>
      <c r="P2467" s="31">
        <f t="shared" si="8336"/>
        <v>0</v>
      </c>
      <c r="Q2467" s="31">
        <f t="shared" si="8337"/>
        <v>0</v>
      </c>
      <c r="R2467" s="31">
        <f t="shared" si="8255"/>
        <v>2139</v>
      </c>
      <c r="S2467" s="31">
        <f t="shared" si="8256"/>
        <v>2139</v>
      </c>
      <c r="T2467" s="31">
        <f t="shared" si="8257"/>
        <v>2139</v>
      </c>
      <c r="U2467" s="31">
        <f t="shared" si="8338"/>
        <v>0</v>
      </c>
      <c r="V2467" s="31">
        <f t="shared" si="8339"/>
        <v>0</v>
      </c>
      <c r="W2467" s="31">
        <f t="shared" si="8340"/>
        <v>0</v>
      </c>
      <c r="X2467" s="31">
        <f t="shared" si="8258"/>
        <v>2139</v>
      </c>
      <c r="Y2467" s="31">
        <f t="shared" si="8259"/>
        <v>2139</v>
      </c>
      <c r="Z2467" s="31">
        <f t="shared" si="8260"/>
        <v>2139</v>
      </c>
      <c r="AA2467" s="31">
        <f t="shared" si="8341"/>
        <v>0</v>
      </c>
      <c r="AB2467" s="31">
        <f t="shared" si="8342"/>
        <v>0</v>
      </c>
      <c r="AC2467" s="31">
        <f t="shared" si="8343"/>
        <v>0</v>
      </c>
      <c r="AD2467" s="31">
        <f t="shared" si="8261"/>
        <v>2139</v>
      </c>
      <c r="AE2467" s="31">
        <f t="shared" si="8262"/>
        <v>2139</v>
      </c>
      <c r="AF2467" s="31">
        <f t="shared" si="8263"/>
        <v>2139</v>
      </c>
      <c r="AG2467" s="31">
        <f t="shared" si="8344"/>
        <v>0</v>
      </c>
      <c r="AH2467" s="31">
        <f t="shared" si="8345"/>
        <v>0</v>
      </c>
      <c r="AI2467" s="31">
        <f t="shared" si="8346"/>
        <v>0</v>
      </c>
      <c r="AJ2467" s="31">
        <f t="shared" si="8264"/>
        <v>2139</v>
      </c>
      <c r="AK2467" s="31">
        <f t="shared" si="8265"/>
        <v>2139</v>
      </c>
      <c r="AL2467" s="31">
        <f t="shared" si="8266"/>
        <v>2139</v>
      </c>
      <c r="AM2467" s="31">
        <f t="shared" si="8347"/>
        <v>0</v>
      </c>
      <c r="AN2467" s="31">
        <f t="shared" si="8348"/>
        <v>0</v>
      </c>
      <c r="AO2467" s="31">
        <f t="shared" si="8349"/>
        <v>0</v>
      </c>
      <c r="AP2467" s="31">
        <f t="shared" si="8267"/>
        <v>2139</v>
      </c>
      <c r="AQ2467" s="31">
        <f t="shared" si="8268"/>
        <v>2139</v>
      </c>
      <c r="AR2467" s="31">
        <f t="shared" si="8269"/>
        <v>2139</v>
      </c>
      <c r="AS2467" s="31">
        <f t="shared" si="8350"/>
        <v>0</v>
      </c>
      <c r="AT2467" s="31">
        <f t="shared" si="8351"/>
        <v>0</v>
      </c>
      <c r="AU2467" s="31">
        <f t="shared" si="8352"/>
        <v>0</v>
      </c>
      <c r="AV2467" s="31">
        <f t="shared" si="8270"/>
        <v>2139</v>
      </c>
      <c r="AW2467" s="31">
        <f t="shared" si="8271"/>
        <v>2139</v>
      </c>
      <c r="AX2467" s="31">
        <f t="shared" si="8272"/>
        <v>2139</v>
      </c>
      <c r="AY2467" s="31">
        <f t="shared" si="8353"/>
        <v>0</v>
      </c>
      <c r="AZ2467" s="31">
        <f t="shared" si="8354"/>
        <v>0</v>
      </c>
      <c r="BA2467" s="31">
        <f t="shared" si="8355"/>
        <v>0</v>
      </c>
      <c r="BB2467" s="31">
        <f t="shared" si="8273"/>
        <v>2139</v>
      </c>
      <c r="BC2467" s="31">
        <f t="shared" si="8274"/>
        <v>2139</v>
      </c>
      <c r="BD2467" s="31">
        <f t="shared" si="8275"/>
        <v>2139</v>
      </c>
      <c r="BE2467" s="31">
        <f t="shared" si="8356"/>
        <v>0</v>
      </c>
      <c r="BF2467" s="31">
        <f t="shared" si="8357"/>
        <v>0</v>
      </c>
      <c r="BG2467" s="31">
        <f t="shared" si="8358"/>
        <v>0</v>
      </c>
      <c r="BH2467" s="31">
        <f t="shared" si="8276"/>
        <v>2139</v>
      </c>
      <c r="BI2467" s="31">
        <f t="shared" si="8277"/>
        <v>2139</v>
      </c>
      <c r="BJ2467" s="31">
        <f t="shared" si="8278"/>
        <v>2139</v>
      </c>
      <c r="BK2467" s="31">
        <f t="shared" si="8359"/>
        <v>0</v>
      </c>
      <c r="BL2467" s="31">
        <f t="shared" si="8360"/>
        <v>0</v>
      </c>
      <c r="BM2467" s="31">
        <f t="shared" si="8361"/>
        <v>0</v>
      </c>
      <c r="BN2467" s="31">
        <f t="shared" si="8279"/>
        <v>2139</v>
      </c>
      <c r="BO2467" s="31">
        <f t="shared" si="8280"/>
        <v>2139</v>
      </c>
      <c r="BP2467" s="31">
        <f t="shared" si="8281"/>
        <v>2139</v>
      </c>
      <c r="BQ2467" s="31">
        <f t="shared" si="8362"/>
        <v>0</v>
      </c>
      <c r="BR2467" s="31">
        <f t="shared" si="8363"/>
        <v>0</v>
      </c>
      <c r="BS2467" s="31">
        <f t="shared" si="8282"/>
        <v>2139</v>
      </c>
      <c r="BT2467" s="31">
        <f t="shared" si="8283"/>
        <v>2139</v>
      </c>
      <c r="BU2467" s="31">
        <f t="shared" si="8284"/>
        <v>2139</v>
      </c>
      <c r="BV2467" s="31">
        <f t="shared" si="8364"/>
        <v>0</v>
      </c>
      <c r="BW2467" s="31">
        <f t="shared" si="8365"/>
        <v>0</v>
      </c>
      <c r="BX2467" s="31">
        <f t="shared" si="8285"/>
        <v>2139</v>
      </c>
      <c r="BY2467" s="31">
        <f t="shared" si="8286"/>
        <v>2139</v>
      </c>
      <c r="BZ2467" s="31">
        <f t="shared" si="8287"/>
        <v>2139</v>
      </c>
      <c r="CA2467" s="31">
        <f t="shared" si="8366"/>
        <v>0</v>
      </c>
      <c r="CB2467" s="31">
        <f t="shared" si="8367"/>
        <v>0</v>
      </c>
      <c r="CC2467" s="31">
        <f t="shared" si="8368"/>
        <v>0</v>
      </c>
      <c r="CD2467" s="31">
        <f t="shared" si="8201"/>
        <v>2139</v>
      </c>
      <c r="CE2467" s="31">
        <f t="shared" si="8202"/>
        <v>2139</v>
      </c>
      <c r="CF2467" s="31">
        <f t="shared" si="8203"/>
        <v>2139</v>
      </c>
      <c r="CG2467" s="31">
        <f t="shared" si="8369"/>
        <v>0</v>
      </c>
      <c r="CH2467" s="24"/>
      <c r="CI2467" s="40"/>
      <c r="CL2467" s="1" t="s">
        <v>1346</v>
      </c>
      <c r="CO2467" s="1" t="s">
        <v>31</v>
      </c>
    </row>
    <row r="2468" ht="29.850000000000001">
      <c r="A2468" s="41" t="s">
        <v>1398</v>
      </c>
      <c r="B2468" s="17">
        <v>200</v>
      </c>
      <c r="C2468" s="16"/>
      <c r="D2468" s="16"/>
      <c r="E2468" s="39" t="s">
        <v>40</v>
      </c>
      <c r="F2468" s="31">
        <f t="shared" si="8329"/>
        <v>2139</v>
      </c>
      <c r="G2468" s="31">
        <f t="shared" si="8330"/>
        <v>2139</v>
      </c>
      <c r="H2468" s="31">
        <f t="shared" si="8331"/>
        <v>2139</v>
      </c>
      <c r="I2468" s="31">
        <f t="shared" si="8332"/>
        <v>0</v>
      </c>
      <c r="J2468" s="31">
        <f t="shared" si="8333"/>
        <v>0</v>
      </c>
      <c r="K2468" s="31">
        <f t="shared" si="8334"/>
        <v>0</v>
      </c>
      <c r="L2468" s="31">
        <f t="shared" si="8252"/>
        <v>2139</v>
      </c>
      <c r="M2468" s="31">
        <f t="shared" si="8253"/>
        <v>2139</v>
      </c>
      <c r="N2468" s="31">
        <f t="shared" si="8254"/>
        <v>2139</v>
      </c>
      <c r="O2468" s="31">
        <f t="shared" si="8335"/>
        <v>0</v>
      </c>
      <c r="P2468" s="31">
        <f t="shared" si="8336"/>
        <v>0</v>
      </c>
      <c r="Q2468" s="31">
        <f t="shared" si="8337"/>
        <v>0</v>
      </c>
      <c r="R2468" s="31">
        <f t="shared" si="8255"/>
        <v>2139</v>
      </c>
      <c r="S2468" s="31">
        <f t="shared" si="8256"/>
        <v>2139</v>
      </c>
      <c r="T2468" s="31">
        <f t="shared" si="8257"/>
        <v>2139</v>
      </c>
      <c r="U2468" s="31">
        <f t="shared" si="8338"/>
        <v>0</v>
      </c>
      <c r="V2468" s="31">
        <f t="shared" si="8339"/>
        <v>0</v>
      </c>
      <c r="W2468" s="31">
        <f t="shared" si="8340"/>
        <v>0</v>
      </c>
      <c r="X2468" s="31">
        <f t="shared" si="8258"/>
        <v>2139</v>
      </c>
      <c r="Y2468" s="31">
        <f t="shared" si="8259"/>
        <v>2139</v>
      </c>
      <c r="Z2468" s="31">
        <f t="shared" si="8260"/>
        <v>2139</v>
      </c>
      <c r="AA2468" s="31">
        <f t="shared" si="8341"/>
        <v>0</v>
      </c>
      <c r="AB2468" s="31">
        <f t="shared" si="8342"/>
        <v>0</v>
      </c>
      <c r="AC2468" s="31">
        <f t="shared" si="8343"/>
        <v>0</v>
      </c>
      <c r="AD2468" s="31">
        <f t="shared" si="8261"/>
        <v>2139</v>
      </c>
      <c r="AE2468" s="31">
        <f t="shared" si="8262"/>
        <v>2139</v>
      </c>
      <c r="AF2468" s="31">
        <f t="shared" si="8263"/>
        <v>2139</v>
      </c>
      <c r="AG2468" s="31">
        <f t="shared" si="8344"/>
        <v>0</v>
      </c>
      <c r="AH2468" s="31">
        <f t="shared" si="8345"/>
        <v>0</v>
      </c>
      <c r="AI2468" s="31">
        <f t="shared" si="8346"/>
        <v>0</v>
      </c>
      <c r="AJ2468" s="31">
        <f t="shared" si="8264"/>
        <v>2139</v>
      </c>
      <c r="AK2468" s="31">
        <f t="shared" si="8265"/>
        <v>2139</v>
      </c>
      <c r="AL2468" s="31">
        <f t="shared" si="8266"/>
        <v>2139</v>
      </c>
      <c r="AM2468" s="31">
        <f t="shared" si="8347"/>
        <v>0</v>
      </c>
      <c r="AN2468" s="31">
        <f t="shared" si="8348"/>
        <v>0</v>
      </c>
      <c r="AO2468" s="31">
        <f t="shared" si="8349"/>
        <v>0</v>
      </c>
      <c r="AP2468" s="31">
        <f t="shared" si="8267"/>
        <v>2139</v>
      </c>
      <c r="AQ2468" s="31">
        <f t="shared" si="8268"/>
        <v>2139</v>
      </c>
      <c r="AR2468" s="31">
        <f t="shared" si="8269"/>
        <v>2139</v>
      </c>
      <c r="AS2468" s="31">
        <f t="shared" si="8350"/>
        <v>0</v>
      </c>
      <c r="AT2468" s="31">
        <f t="shared" si="8351"/>
        <v>0</v>
      </c>
      <c r="AU2468" s="31">
        <f t="shared" si="8352"/>
        <v>0</v>
      </c>
      <c r="AV2468" s="31">
        <f t="shared" si="8270"/>
        <v>2139</v>
      </c>
      <c r="AW2468" s="31">
        <f t="shared" si="8271"/>
        <v>2139</v>
      </c>
      <c r="AX2468" s="31">
        <f t="shared" si="8272"/>
        <v>2139</v>
      </c>
      <c r="AY2468" s="31">
        <f t="shared" si="8353"/>
        <v>0</v>
      </c>
      <c r="AZ2468" s="31">
        <f t="shared" si="8354"/>
        <v>0</v>
      </c>
      <c r="BA2468" s="31">
        <f t="shared" si="8355"/>
        <v>0</v>
      </c>
      <c r="BB2468" s="31">
        <f t="shared" si="8273"/>
        <v>2139</v>
      </c>
      <c r="BC2468" s="31">
        <f t="shared" si="8274"/>
        <v>2139</v>
      </c>
      <c r="BD2468" s="31">
        <f t="shared" si="8275"/>
        <v>2139</v>
      </c>
      <c r="BE2468" s="31">
        <f t="shared" si="8356"/>
        <v>0</v>
      </c>
      <c r="BF2468" s="31">
        <f t="shared" si="8357"/>
        <v>0</v>
      </c>
      <c r="BG2468" s="31">
        <f t="shared" si="8358"/>
        <v>0</v>
      </c>
      <c r="BH2468" s="31">
        <f t="shared" si="8276"/>
        <v>2139</v>
      </c>
      <c r="BI2468" s="31">
        <f t="shared" si="8277"/>
        <v>2139</v>
      </c>
      <c r="BJ2468" s="31">
        <f t="shared" si="8278"/>
        <v>2139</v>
      </c>
      <c r="BK2468" s="31">
        <f t="shared" si="8359"/>
        <v>0</v>
      </c>
      <c r="BL2468" s="31">
        <f t="shared" si="8360"/>
        <v>0</v>
      </c>
      <c r="BM2468" s="31">
        <f t="shared" si="8361"/>
        <v>0</v>
      </c>
      <c r="BN2468" s="31">
        <f t="shared" si="8279"/>
        <v>2139</v>
      </c>
      <c r="BO2468" s="31">
        <f t="shared" si="8280"/>
        <v>2139</v>
      </c>
      <c r="BP2468" s="31">
        <f t="shared" si="8281"/>
        <v>2139</v>
      </c>
      <c r="BQ2468" s="31">
        <f t="shared" si="8362"/>
        <v>0</v>
      </c>
      <c r="BR2468" s="31">
        <f t="shared" si="8363"/>
        <v>0</v>
      </c>
      <c r="BS2468" s="31">
        <f t="shared" si="8282"/>
        <v>2139</v>
      </c>
      <c r="BT2468" s="31">
        <f t="shared" si="8283"/>
        <v>2139</v>
      </c>
      <c r="BU2468" s="31">
        <f t="shared" si="8284"/>
        <v>2139</v>
      </c>
      <c r="BV2468" s="31">
        <f t="shared" si="8364"/>
        <v>0</v>
      </c>
      <c r="BW2468" s="31">
        <f t="shared" si="8365"/>
        <v>0</v>
      </c>
      <c r="BX2468" s="31">
        <f t="shared" si="8285"/>
        <v>2139</v>
      </c>
      <c r="BY2468" s="31">
        <f t="shared" si="8286"/>
        <v>2139</v>
      </c>
      <c r="BZ2468" s="31">
        <f t="shared" si="8287"/>
        <v>2139</v>
      </c>
      <c r="CA2468" s="31">
        <f t="shared" si="8366"/>
        <v>0</v>
      </c>
      <c r="CB2468" s="31">
        <f t="shared" si="8367"/>
        <v>0</v>
      </c>
      <c r="CC2468" s="31">
        <f t="shared" si="8368"/>
        <v>0</v>
      </c>
      <c r="CD2468" s="31">
        <f t="shared" si="8201"/>
        <v>2139</v>
      </c>
      <c r="CE2468" s="31">
        <f t="shared" si="8202"/>
        <v>2139</v>
      </c>
      <c r="CF2468" s="31">
        <f t="shared" si="8203"/>
        <v>2139</v>
      </c>
      <c r="CG2468" s="31">
        <f t="shared" si="8369"/>
        <v>0</v>
      </c>
      <c r="CH2468" s="24"/>
      <c r="CI2468" s="40"/>
      <c r="CM2468" s="1" t="s">
        <v>29</v>
      </c>
    </row>
    <row r="2469" ht="43.75">
      <c r="A2469" s="41" t="s">
        <v>1398</v>
      </c>
      <c r="B2469" s="17">
        <v>240</v>
      </c>
      <c r="C2469" s="16"/>
      <c r="D2469" s="16"/>
      <c r="E2469" s="39" t="s">
        <v>41</v>
      </c>
      <c r="F2469" s="31">
        <f t="shared" si="8329"/>
        <v>2139</v>
      </c>
      <c r="G2469" s="31">
        <f t="shared" si="8330"/>
        <v>2139</v>
      </c>
      <c r="H2469" s="31">
        <f t="shared" si="8331"/>
        <v>2139</v>
      </c>
      <c r="I2469" s="31">
        <f t="shared" si="8332"/>
        <v>0</v>
      </c>
      <c r="J2469" s="31">
        <f t="shared" si="8333"/>
        <v>0</v>
      </c>
      <c r="K2469" s="31">
        <f t="shared" si="8334"/>
        <v>0</v>
      </c>
      <c r="L2469" s="31">
        <f t="shared" si="8252"/>
        <v>2139</v>
      </c>
      <c r="M2469" s="31">
        <f t="shared" si="8253"/>
        <v>2139</v>
      </c>
      <c r="N2469" s="31">
        <f t="shared" si="8254"/>
        <v>2139</v>
      </c>
      <c r="O2469" s="31">
        <f t="shared" si="8335"/>
        <v>0</v>
      </c>
      <c r="P2469" s="31">
        <f t="shared" si="8336"/>
        <v>0</v>
      </c>
      <c r="Q2469" s="31">
        <f t="shared" si="8337"/>
        <v>0</v>
      </c>
      <c r="R2469" s="31">
        <f t="shared" si="8255"/>
        <v>2139</v>
      </c>
      <c r="S2469" s="31">
        <f t="shared" si="8256"/>
        <v>2139</v>
      </c>
      <c r="T2469" s="31">
        <f t="shared" si="8257"/>
        <v>2139</v>
      </c>
      <c r="U2469" s="31">
        <f t="shared" si="8338"/>
        <v>0</v>
      </c>
      <c r="V2469" s="31">
        <f t="shared" si="8339"/>
        <v>0</v>
      </c>
      <c r="W2469" s="31">
        <f t="shared" si="8340"/>
        <v>0</v>
      </c>
      <c r="X2469" s="31">
        <f t="shared" si="8258"/>
        <v>2139</v>
      </c>
      <c r="Y2469" s="31">
        <f t="shared" si="8259"/>
        <v>2139</v>
      </c>
      <c r="Z2469" s="31">
        <f t="shared" si="8260"/>
        <v>2139</v>
      </c>
      <c r="AA2469" s="31">
        <f t="shared" si="8341"/>
        <v>0</v>
      </c>
      <c r="AB2469" s="31">
        <f t="shared" si="8342"/>
        <v>0</v>
      </c>
      <c r="AC2469" s="31">
        <f t="shared" si="8343"/>
        <v>0</v>
      </c>
      <c r="AD2469" s="31">
        <f t="shared" si="8261"/>
        <v>2139</v>
      </c>
      <c r="AE2469" s="31">
        <f t="shared" si="8262"/>
        <v>2139</v>
      </c>
      <c r="AF2469" s="31">
        <f t="shared" si="8263"/>
        <v>2139</v>
      </c>
      <c r="AG2469" s="31">
        <f t="shared" si="8344"/>
        <v>0</v>
      </c>
      <c r="AH2469" s="31">
        <f t="shared" si="8345"/>
        <v>0</v>
      </c>
      <c r="AI2469" s="31">
        <f t="shared" si="8346"/>
        <v>0</v>
      </c>
      <c r="AJ2469" s="31">
        <f t="shared" si="8264"/>
        <v>2139</v>
      </c>
      <c r="AK2469" s="31">
        <f t="shared" si="8265"/>
        <v>2139</v>
      </c>
      <c r="AL2469" s="31">
        <f t="shared" si="8266"/>
        <v>2139</v>
      </c>
      <c r="AM2469" s="31">
        <f t="shared" si="8347"/>
        <v>0</v>
      </c>
      <c r="AN2469" s="31">
        <f t="shared" si="8348"/>
        <v>0</v>
      </c>
      <c r="AO2469" s="31">
        <f t="shared" si="8349"/>
        <v>0</v>
      </c>
      <c r="AP2469" s="31">
        <f t="shared" si="8267"/>
        <v>2139</v>
      </c>
      <c r="AQ2469" s="31">
        <f t="shared" si="8268"/>
        <v>2139</v>
      </c>
      <c r="AR2469" s="31">
        <f t="shared" si="8269"/>
        <v>2139</v>
      </c>
      <c r="AS2469" s="31">
        <f t="shared" si="8350"/>
        <v>0</v>
      </c>
      <c r="AT2469" s="31">
        <f t="shared" si="8351"/>
        <v>0</v>
      </c>
      <c r="AU2469" s="31">
        <f t="shared" si="8352"/>
        <v>0</v>
      </c>
      <c r="AV2469" s="31">
        <f t="shared" si="8270"/>
        <v>2139</v>
      </c>
      <c r="AW2469" s="31">
        <f t="shared" si="8271"/>
        <v>2139</v>
      </c>
      <c r="AX2469" s="31">
        <f t="shared" si="8272"/>
        <v>2139</v>
      </c>
      <c r="AY2469" s="31">
        <f t="shared" si="8353"/>
        <v>0</v>
      </c>
      <c r="AZ2469" s="31">
        <f t="shared" si="8354"/>
        <v>0</v>
      </c>
      <c r="BA2469" s="31">
        <f t="shared" si="8355"/>
        <v>0</v>
      </c>
      <c r="BB2469" s="31">
        <f t="shared" si="8273"/>
        <v>2139</v>
      </c>
      <c r="BC2469" s="31">
        <f t="shared" si="8274"/>
        <v>2139</v>
      </c>
      <c r="BD2469" s="31">
        <f t="shared" si="8275"/>
        <v>2139</v>
      </c>
      <c r="BE2469" s="31">
        <f t="shared" si="8356"/>
        <v>0</v>
      </c>
      <c r="BF2469" s="31">
        <f t="shared" si="8357"/>
        <v>0</v>
      </c>
      <c r="BG2469" s="31">
        <f t="shared" si="8358"/>
        <v>0</v>
      </c>
      <c r="BH2469" s="31">
        <f t="shared" si="8276"/>
        <v>2139</v>
      </c>
      <c r="BI2469" s="31">
        <f t="shared" si="8277"/>
        <v>2139</v>
      </c>
      <c r="BJ2469" s="31">
        <f t="shared" si="8278"/>
        <v>2139</v>
      </c>
      <c r="BK2469" s="31">
        <f t="shared" si="8359"/>
        <v>0</v>
      </c>
      <c r="BL2469" s="31">
        <f t="shared" si="8360"/>
        <v>0</v>
      </c>
      <c r="BM2469" s="31">
        <f t="shared" si="8361"/>
        <v>0</v>
      </c>
      <c r="BN2469" s="31">
        <f t="shared" si="8279"/>
        <v>2139</v>
      </c>
      <c r="BO2469" s="31">
        <f t="shared" si="8280"/>
        <v>2139</v>
      </c>
      <c r="BP2469" s="31">
        <f t="shared" si="8281"/>
        <v>2139</v>
      </c>
      <c r="BQ2469" s="31">
        <f t="shared" si="8362"/>
        <v>0</v>
      </c>
      <c r="BR2469" s="31">
        <f t="shared" si="8363"/>
        <v>0</v>
      </c>
      <c r="BS2469" s="31">
        <f t="shared" si="8282"/>
        <v>2139</v>
      </c>
      <c r="BT2469" s="31">
        <f t="shared" si="8283"/>
        <v>2139</v>
      </c>
      <c r="BU2469" s="31">
        <f t="shared" si="8284"/>
        <v>2139</v>
      </c>
      <c r="BV2469" s="31">
        <f t="shared" si="8364"/>
        <v>0</v>
      </c>
      <c r="BW2469" s="31">
        <f t="shared" si="8365"/>
        <v>0</v>
      </c>
      <c r="BX2469" s="31">
        <f t="shared" si="8285"/>
        <v>2139</v>
      </c>
      <c r="BY2469" s="31">
        <f t="shared" si="8286"/>
        <v>2139</v>
      </c>
      <c r="BZ2469" s="31">
        <f t="shared" si="8287"/>
        <v>2139</v>
      </c>
      <c r="CA2469" s="31">
        <f t="shared" si="8366"/>
        <v>0</v>
      </c>
      <c r="CB2469" s="31">
        <f t="shared" si="8367"/>
        <v>0</v>
      </c>
      <c r="CC2469" s="31">
        <f t="shared" si="8368"/>
        <v>0</v>
      </c>
      <c r="CD2469" s="31">
        <f t="shared" si="8201"/>
        <v>2139</v>
      </c>
      <c r="CE2469" s="31">
        <f t="shared" si="8202"/>
        <v>2139</v>
      </c>
      <c r="CF2469" s="31">
        <f t="shared" si="8203"/>
        <v>2139</v>
      </c>
      <c r="CG2469" s="31">
        <f t="shared" si="8369"/>
        <v>0</v>
      </c>
      <c r="CH2469" s="24"/>
      <c r="CI2469" s="40"/>
      <c r="CN2469" s="1" t="s">
        <v>30</v>
      </c>
    </row>
    <row r="2470" ht="39.549999999999997">
      <c r="A2470" s="41" t="s">
        <v>1398</v>
      </c>
      <c r="B2470" s="17">
        <v>240</v>
      </c>
      <c r="C2470" s="16" t="s">
        <v>67</v>
      </c>
      <c r="D2470" s="16" t="s">
        <v>115</v>
      </c>
      <c r="E2470" s="39" t="s">
        <v>116</v>
      </c>
      <c r="F2470" s="31">
        <v>2139</v>
      </c>
      <c r="G2470" s="31">
        <v>2139</v>
      </c>
      <c r="H2470" s="31">
        <v>2139</v>
      </c>
      <c r="I2470" s="31"/>
      <c r="J2470" s="31"/>
      <c r="K2470" s="31"/>
      <c r="L2470" s="31">
        <f t="shared" si="8252"/>
        <v>2139</v>
      </c>
      <c r="M2470" s="31">
        <f t="shared" si="8253"/>
        <v>2139</v>
      </c>
      <c r="N2470" s="31">
        <f t="shared" si="8254"/>
        <v>2139</v>
      </c>
      <c r="O2470" s="31"/>
      <c r="P2470" s="31"/>
      <c r="Q2470" s="31"/>
      <c r="R2470" s="31">
        <f t="shared" si="8255"/>
        <v>2139</v>
      </c>
      <c r="S2470" s="31">
        <f t="shared" si="8256"/>
        <v>2139</v>
      </c>
      <c r="T2470" s="31">
        <f t="shared" si="8257"/>
        <v>2139</v>
      </c>
      <c r="U2470" s="31"/>
      <c r="V2470" s="31"/>
      <c r="W2470" s="31"/>
      <c r="X2470" s="31">
        <f t="shared" si="8258"/>
        <v>2139</v>
      </c>
      <c r="Y2470" s="31">
        <f t="shared" si="8259"/>
        <v>2139</v>
      </c>
      <c r="Z2470" s="31">
        <f t="shared" si="8260"/>
        <v>2139</v>
      </c>
      <c r="AA2470" s="31"/>
      <c r="AB2470" s="31"/>
      <c r="AC2470" s="31"/>
      <c r="AD2470" s="31">
        <f t="shared" si="8261"/>
        <v>2139</v>
      </c>
      <c r="AE2470" s="31">
        <f t="shared" si="8262"/>
        <v>2139</v>
      </c>
      <c r="AF2470" s="31">
        <f t="shared" si="8263"/>
        <v>2139</v>
      </c>
      <c r="AG2470" s="31"/>
      <c r="AH2470" s="31"/>
      <c r="AI2470" s="31"/>
      <c r="AJ2470" s="31">
        <f t="shared" si="8264"/>
        <v>2139</v>
      </c>
      <c r="AK2470" s="31">
        <f t="shared" si="8265"/>
        <v>2139</v>
      </c>
      <c r="AL2470" s="31">
        <f t="shared" si="8266"/>
        <v>2139</v>
      </c>
      <c r="AM2470" s="31"/>
      <c r="AN2470" s="31"/>
      <c r="AO2470" s="31"/>
      <c r="AP2470" s="31">
        <f t="shared" si="8267"/>
        <v>2139</v>
      </c>
      <c r="AQ2470" s="31">
        <f t="shared" si="8268"/>
        <v>2139</v>
      </c>
      <c r="AR2470" s="31">
        <f t="shared" si="8269"/>
        <v>2139</v>
      </c>
      <c r="AS2470" s="31"/>
      <c r="AT2470" s="31"/>
      <c r="AU2470" s="31"/>
      <c r="AV2470" s="31">
        <f t="shared" si="8270"/>
        <v>2139</v>
      </c>
      <c r="AW2470" s="31">
        <f t="shared" si="8271"/>
        <v>2139</v>
      </c>
      <c r="AX2470" s="31">
        <f t="shared" si="8272"/>
        <v>2139</v>
      </c>
      <c r="AY2470" s="31"/>
      <c r="AZ2470" s="31"/>
      <c r="BA2470" s="31"/>
      <c r="BB2470" s="31">
        <f t="shared" si="8273"/>
        <v>2139</v>
      </c>
      <c r="BC2470" s="31">
        <f t="shared" si="8274"/>
        <v>2139</v>
      </c>
      <c r="BD2470" s="31">
        <f t="shared" si="8275"/>
        <v>2139</v>
      </c>
      <c r="BE2470" s="31"/>
      <c r="BF2470" s="31"/>
      <c r="BG2470" s="31"/>
      <c r="BH2470" s="31">
        <f t="shared" si="8276"/>
        <v>2139</v>
      </c>
      <c r="BI2470" s="31">
        <f t="shared" si="8277"/>
        <v>2139</v>
      </c>
      <c r="BJ2470" s="31">
        <f t="shared" si="8278"/>
        <v>2139</v>
      </c>
      <c r="BK2470" s="31"/>
      <c r="BL2470" s="31"/>
      <c r="BM2470" s="31"/>
      <c r="BN2470" s="31">
        <f t="shared" si="8279"/>
        <v>2139</v>
      </c>
      <c r="BO2470" s="31">
        <f t="shared" si="8280"/>
        <v>2139</v>
      </c>
      <c r="BP2470" s="31">
        <f t="shared" si="8281"/>
        <v>2139</v>
      </c>
      <c r="BQ2470" s="31"/>
      <c r="BR2470" s="31"/>
      <c r="BS2470" s="31">
        <f t="shared" si="8282"/>
        <v>2139</v>
      </c>
      <c r="BT2470" s="31">
        <f t="shared" si="8283"/>
        <v>2139</v>
      </c>
      <c r="BU2470" s="31">
        <f t="shared" si="8284"/>
        <v>2139</v>
      </c>
      <c r="BV2470" s="31"/>
      <c r="BW2470" s="31"/>
      <c r="BX2470" s="31">
        <f t="shared" si="8285"/>
        <v>2139</v>
      </c>
      <c r="BY2470" s="31">
        <f t="shared" si="8286"/>
        <v>2139</v>
      </c>
      <c r="BZ2470" s="31">
        <f t="shared" si="8287"/>
        <v>2139</v>
      </c>
      <c r="CA2470" s="31"/>
      <c r="CB2470" s="31"/>
      <c r="CC2470" s="31"/>
      <c r="CD2470" s="31">
        <f t="shared" si="8201"/>
        <v>2139</v>
      </c>
      <c r="CE2470" s="31">
        <f t="shared" si="8202"/>
        <v>2139</v>
      </c>
      <c r="CF2470" s="31">
        <f t="shared" si="8203"/>
        <v>2139</v>
      </c>
      <c r="CG2470" s="31"/>
      <c r="CH2470" s="24"/>
      <c r="CI2470" s="40"/>
    </row>
    <row r="2471" ht="29.850000000000001" hidden="1">
      <c r="A2471" s="41" t="s">
        <v>1400</v>
      </c>
      <c r="B2471" s="17"/>
      <c r="C2471" s="16"/>
      <c r="D2471" s="16"/>
      <c r="E2471" s="39" t="s">
        <v>1401</v>
      </c>
      <c r="F2471" s="31"/>
      <c r="G2471" s="31"/>
      <c r="H2471" s="31"/>
      <c r="I2471" s="31"/>
      <c r="J2471" s="31"/>
      <c r="K2471" s="31"/>
      <c r="L2471" s="31"/>
      <c r="M2471" s="31"/>
      <c r="N2471" s="31"/>
      <c r="O2471" s="31">
        <f t="shared" si="8335"/>
        <v>16614.650000000001</v>
      </c>
      <c r="P2471" s="31">
        <f t="shared" si="8336"/>
        <v>15000</v>
      </c>
      <c r="Q2471" s="31">
        <f t="shared" si="8337"/>
        <v>15000</v>
      </c>
      <c r="R2471" s="31">
        <f t="shared" si="8255"/>
        <v>16614.650000000001</v>
      </c>
      <c r="S2471" s="31">
        <f t="shared" si="8256"/>
        <v>15000</v>
      </c>
      <c r="T2471" s="31">
        <f t="shared" si="8257"/>
        <v>15000</v>
      </c>
      <c r="U2471" s="31">
        <f t="shared" si="8338"/>
        <v>-16614.650000000001</v>
      </c>
      <c r="V2471" s="31">
        <f t="shared" si="8339"/>
        <v>-15000</v>
      </c>
      <c r="W2471" s="31">
        <f t="shared" si="8340"/>
        <v>-15000</v>
      </c>
      <c r="X2471" s="31">
        <f t="shared" si="8258"/>
        <v>0</v>
      </c>
      <c r="Y2471" s="31">
        <f t="shared" si="8259"/>
        <v>0</v>
      </c>
      <c r="Z2471" s="31">
        <f t="shared" si="8260"/>
        <v>0</v>
      </c>
      <c r="AA2471" s="31">
        <f t="shared" si="8341"/>
        <v>0</v>
      </c>
      <c r="AB2471" s="31">
        <f t="shared" si="8342"/>
        <v>0</v>
      </c>
      <c r="AC2471" s="31">
        <f t="shared" si="8343"/>
        <v>0</v>
      </c>
      <c r="AD2471" s="31">
        <f t="shared" si="8261"/>
        <v>0</v>
      </c>
      <c r="AE2471" s="31">
        <f t="shared" si="8262"/>
        <v>0</v>
      </c>
      <c r="AF2471" s="31">
        <f t="shared" si="8263"/>
        <v>0</v>
      </c>
      <c r="AG2471" s="31">
        <f t="shared" si="8344"/>
        <v>0</v>
      </c>
      <c r="AH2471" s="31">
        <f t="shared" si="8345"/>
        <v>0</v>
      </c>
      <c r="AI2471" s="31">
        <f t="shared" si="8346"/>
        <v>0</v>
      </c>
      <c r="AJ2471" s="31">
        <f t="shared" si="8264"/>
        <v>0</v>
      </c>
      <c r="AK2471" s="31">
        <f t="shared" si="8265"/>
        <v>0</v>
      </c>
      <c r="AL2471" s="31">
        <f t="shared" si="8266"/>
        <v>0</v>
      </c>
      <c r="AM2471" s="31">
        <f t="shared" si="8347"/>
        <v>0</v>
      </c>
      <c r="AN2471" s="31">
        <f t="shared" si="8348"/>
        <v>0</v>
      </c>
      <c r="AO2471" s="31">
        <f t="shared" si="8349"/>
        <v>0</v>
      </c>
      <c r="AP2471" s="31">
        <f t="shared" si="8267"/>
        <v>0</v>
      </c>
      <c r="AQ2471" s="31">
        <f t="shared" si="8268"/>
        <v>0</v>
      </c>
      <c r="AR2471" s="31">
        <f t="shared" si="8269"/>
        <v>0</v>
      </c>
      <c r="AS2471" s="31">
        <f t="shared" si="8350"/>
        <v>0</v>
      </c>
      <c r="AT2471" s="31">
        <f t="shared" si="8351"/>
        <v>0</v>
      </c>
      <c r="AU2471" s="31">
        <f t="shared" si="8352"/>
        <v>0</v>
      </c>
      <c r="AV2471" s="31">
        <f t="shared" si="8270"/>
        <v>0</v>
      </c>
      <c r="AW2471" s="31">
        <f t="shared" si="8271"/>
        <v>0</v>
      </c>
      <c r="AX2471" s="31">
        <f t="shared" si="8272"/>
        <v>0</v>
      </c>
      <c r="AY2471" s="31">
        <f t="shared" si="8353"/>
        <v>0</v>
      </c>
      <c r="AZ2471" s="31">
        <f t="shared" si="8354"/>
        <v>0</v>
      </c>
      <c r="BA2471" s="31">
        <f t="shared" si="8355"/>
        <v>0</v>
      </c>
      <c r="BB2471" s="31">
        <f t="shared" si="8273"/>
        <v>0</v>
      </c>
      <c r="BC2471" s="31">
        <f t="shared" si="8274"/>
        <v>0</v>
      </c>
      <c r="BD2471" s="31">
        <f t="shared" si="8275"/>
        <v>0</v>
      </c>
      <c r="BE2471" s="31">
        <f t="shared" si="8356"/>
        <v>0</v>
      </c>
      <c r="BF2471" s="31">
        <f t="shared" si="8357"/>
        <v>0</v>
      </c>
      <c r="BG2471" s="31">
        <f t="shared" si="8358"/>
        <v>0</v>
      </c>
      <c r="BH2471" s="31">
        <f t="shared" si="8276"/>
        <v>0</v>
      </c>
      <c r="BI2471" s="31">
        <f t="shared" si="8277"/>
        <v>0</v>
      </c>
      <c r="BJ2471" s="31">
        <f t="shared" si="8278"/>
        <v>0</v>
      </c>
      <c r="BK2471" s="31">
        <f t="shared" si="8359"/>
        <v>0</v>
      </c>
      <c r="BL2471" s="31">
        <f t="shared" si="8360"/>
        <v>0</v>
      </c>
      <c r="BM2471" s="31">
        <f t="shared" si="8361"/>
        <v>0</v>
      </c>
      <c r="BN2471" s="31">
        <f t="shared" si="8279"/>
        <v>0</v>
      </c>
      <c r="BO2471" s="31">
        <f t="shared" si="8280"/>
        <v>0</v>
      </c>
      <c r="BP2471" s="31">
        <f t="shared" si="8281"/>
        <v>0</v>
      </c>
      <c r="BQ2471" s="31">
        <f t="shared" si="8362"/>
        <v>0</v>
      </c>
      <c r="BR2471" s="31">
        <f t="shared" si="8363"/>
        <v>0</v>
      </c>
      <c r="BS2471" s="31">
        <f t="shared" si="8282"/>
        <v>0</v>
      </c>
      <c r="BT2471" s="31">
        <f t="shared" si="8283"/>
        <v>0</v>
      </c>
      <c r="BU2471" s="31">
        <f t="shared" si="8284"/>
        <v>0</v>
      </c>
      <c r="BV2471" s="31">
        <f t="shared" si="8364"/>
        <v>0</v>
      </c>
      <c r="BW2471" s="31">
        <f t="shared" si="8365"/>
        <v>0</v>
      </c>
      <c r="BX2471" s="31">
        <f t="shared" si="8285"/>
        <v>0</v>
      </c>
      <c r="BY2471" s="31">
        <f t="shared" si="8286"/>
        <v>0</v>
      </c>
      <c r="BZ2471" s="31">
        <f t="shared" si="8287"/>
        <v>0</v>
      </c>
      <c r="CA2471" s="31">
        <f t="shared" si="8366"/>
        <v>0</v>
      </c>
      <c r="CB2471" s="31">
        <f t="shared" si="8367"/>
        <v>0</v>
      </c>
      <c r="CC2471" s="31">
        <f t="shared" si="8368"/>
        <v>0</v>
      </c>
      <c r="CD2471" s="31">
        <f t="shared" si="8201"/>
        <v>0</v>
      </c>
      <c r="CE2471" s="31">
        <f t="shared" si="8202"/>
        <v>0</v>
      </c>
      <c r="CF2471" s="31">
        <f t="shared" si="8203"/>
        <v>0</v>
      </c>
      <c r="CG2471" s="31">
        <f t="shared" si="8369"/>
        <v>0</v>
      </c>
      <c r="CH2471" s="24">
        <v>0</v>
      </c>
      <c r="CI2471" s="40"/>
    </row>
    <row r="2472" ht="29.850000000000001" hidden="1">
      <c r="A2472" s="41" t="s">
        <v>1400</v>
      </c>
      <c r="B2472" s="17">
        <v>200</v>
      </c>
      <c r="C2472" s="16"/>
      <c r="D2472" s="16"/>
      <c r="E2472" s="39" t="s">
        <v>40</v>
      </c>
      <c r="F2472" s="31"/>
      <c r="G2472" s="31"/>
      <c r="H2472" s="31"/>
      <c r="I2472" s="31"/>
      <c r="J2472" s="31"/>
      <c r="K2472" s="31"/>
      <c r="L2472" s="31"/>
      <c r="M2472" s="31"/>
      <c r="N2472" s="31"/>
      <c r="O2472" s="31">
        <f t="shared" si="8335"/>
        <v>16614.650000000001</v>
      </c>
      <c r="P2472" s="31">
        <f t="shared" si="8336"/>
        <v>15000</v>
      </c>
      <c r="Q2472" s="31">
        <f t="shared" si="8337"/>
        <v>15000</v>
      </c>
      <c r="R2472" s="31">
        <f t="shared" si="8255"/>
        <v>16614.650000000001</v>
      </c>
      <c r="S2472" s="31">
        <f t="shared" si="8256"/>
        <v>15000</v>
      </c>
      <c r="T2472" s="31">
        <f t="shared" si="8257"/>
        <v>15000</v>
      </c>
      <c r="U2472" s="31">
        <f t="shared" si="8338"/>
        <v>-16614.650000000001</v>
      </c>
      <c r="V2472" s="31">
        <f t="shared" si="8339"/>
        <v>-15000</v>
      </c>
      <c r="W2472" s="31">
        <f t="shared" si="8340"/>
        <v>-15000</v>
      </c>
      <c r="X2472" s="31">
        <f t="shared" si="8258"/>
        <v>0</v>
      </c>
      <c r="Y2472" s="31">
        <f t="shared" si="8259"/>
        <v>0</v>
      </c>
      <c r="Z2472" s="31">
        <f t="shared" si="8260"/>
        <v>0</v>
      </c>
      <c r="AA2472" s="31">
        <f t="shared" si="8341"/>
        <v>0</v>
      </c>
      <c r="AB2472" s="31">
        <f t="shared" si="8342"/>
        <v>0</v>
      </c>
      <c r="AC2472" s="31">
        <f t="shared" si="8343"/>
        <v>0</v>
      </c>
      <c r="AD2472" s="31">
        <f t="shared" si="8261"/>
        <v>0</v>
      </c>
      <c r="AE2472" s="31">
        <f t="shared" si="8262"/>
        <v>0</v>
      </c>
      <c r="AF2472" s="31">
        <f t="shared" si="8263"/>
        <v>0</v>
      </c>
      <c r="AG2472" s="31">
        <f t="shared" si="8344"/>
        <v>0</v>
      </c>
      <c r="AH2472" s="31">
        <f t="shared" si="8345"/>
        <v>0</v>
      </c>
      <c r="AI2472" s="31">
        <f t="shared" si="8346"/>
        <v>0</v>
      </c>
      <c r="AJ2472" s="31">
        <f t="shared" si="8264"/>
        <v>0</v>
      </c>
      <c r="AK2472" s="31">
        <f t="shared" si="8265"/>
        <v>0</v>
      </c>
      <c r="AL2472" s="31">
        <f t="shared" si="8266"/>
        <v>0</v>
      </c>
      <c r="AM2472" s="31">
        <f t="shared" si="8347"/>
        <v>0</v>
      </c>
      <c r="AN2472" s="31">
        <f t="shared" si="8348"/>
        <v>0</v>
      </c>
      <c r="AO2472" s="31">
        <f t="shared" si="8349"/>
        <v>0</v>
      </c>
      <c r="AP2472" s="31">
        <f t="shared" si="8267"/>
        <v>0</v>
      </c>
      <c r="AQ2472" s="31">
        <f t="shared" si="8268"/>
        <v>0</v>
      </c>
      <c r="AR2472" s="31">
        <f t="shared" si="8269"/>
        <v>0</v>
      </c>
      <c r="AS2472" s="31">
        <f t="shared" si="8350"/>
        <v>0</v>
      </c>
      <c r="AT2472" s="31">
        <f t="shared" si="8351"/>
        <v>0</v>
      </c>
      <c r="AU2472" s="31">
        <f t="shared" si="8352"/>
        <v>0</v>
      </c>
      <c r="AV2472" s="31">
        <f t="shared" si="8270"/>
        <v>0</v>
      </c>
      <c r="AW2472" s="31">
        <f t="shared" si="8271"/>
        <v>0</v>
      </c>
      <c r="AX2472" s="31">
        <f t="shared" si="8272"/>
        <v>0</v>
      </c>
      <c r="AY2472" s="31">
        <f t="shared" si="8353"/>
        <v>0</v>
      </c>
      <c r="AZ2472" s="31">
        <f t="shared" si="8354"/>
        <v>0</v>
      </c>
      <c r="BA2472" s="31">
        <f t="shared" si="8355"/>
        <v>0</v>
      </c>
      <c r="BB2472" s="31">
        <f t="shared" si="8273"/>
        <v>0</v>
      </c>
      <c r="BC2472" s="31">
        <f t="shared" si="8274"/>
        <v>0</v>
      </c>
      <c r="BD2472" s="31">
        <f t="shared" si="8275"/>
        <v>0</v>
      </c>
      <c r="BE2472" s="31">
        <f t="shared" si="8356"/>
        <v>0</v>
      </c>
      <c r="BF2472" s="31">
        <f t="shared" si="8357"/>
        <v>0</v>
      </c>
      <c r="BG2472" s="31">
        <f t="shared" si="8358"/>
        <v>0</v>
      </c>
      <c r="BH2472" s="31">
        <f t="shared" si="8276"/>
        <v>0</v>
      </c>
      <c r="BI2472" s="31">
        <f t="shared" si="8277"/>
        <v>0</v>
      </c>
      <c r="BJ2472" s="31">
        <f t="shared" si="8278"/>
        <v>0</v>
      </c>
      <c r="BK2472" s="31">
        <f t="shared" si="8359"/>
        <v>0</v>
      </c>
      <c r="BL2472" s="31">
        <f t="shared" si="8360"/>
        <v>0</v>
      </c>
      <c r="BM2472" s="31">
        <f t="shared" si="8361"/>
        <v>0</v>
      </c>
      <c r="BN2472" s="31">
        <f t="shared" si="8279"/>
        <v>0</v>
      </c>
      <c r="BO2472" s="31">
        <f t="shared" si="8280"/>
        <v>0</v>
      </c>
      <c r="BP2472" s="31">
        <f t="shared" si="8281"/>
        <v>0</v>
      </c>
      <c r="BQ2472" s="31">
        <f t="shared" si="8362"/>
        <v>0</v>
      </c>
      <c r="BR2472" s="31">
        <f t="shared" si="8363"/>
        <v>0</v>
      </c>
      <c r="BS2472" s="31">
        <f t="shared" si="8282"/>
        <v>0</v>
      </c>
      <c r="BT2472" s="31">
        <f t="shared" si="8283"/>
        <v>0</v>
      </c>
      <c r="BU2472" s="31">
        <f t="shared" si="8284"/>
        <v>0</v>
      </c>
      <c r="BV2472" s="31">
        <f t="shared" si="8364"/>
        <v>0</v>
      </c>
      <c r="BW2472" s="31">
        <f t="shared" si="8365"/>
        <v>0</v>
      </c>
      <c r="BX2472" s="31">
        <f t="shared" si="8285"/>
        <v>0</v>
      </c>
      <c r="BY2472" s="31">
        <f t="shared" si="8286"/>
        <v>0</v>
      </c>
      <c r="BZ2472" s="31">
        <f t="shared" si="8287"/>
        <v>0</v>
      </c>
      <c r="CA2472" s="31">
        <f t="shared" si="8366"/>
        <v>0</v>
      </c>
      <c r="CB2472" s="31">
        <f t="shared" si="8367"/>
        <v>0</v>
      </c>
      <c r="CC2472" s="31">
        <f t="shared" si="8368"/>
        <v>0</v>
      </c>
      <c r="CD2472" s="31">
        <f t="shared" si="8201"/>
        <v>0</v>
      </c>
      <c r="CE2472" s="31">
        <f t="shared" si="8202"/>
        <v>0</v>
      </c>
      <c r="CF2472" s="31">
        <f t="shared" si="8203"/>
        <v>0</v>
      </c>
      <c r="CG2472" s="31">
        <f t="shared" si="8369"/>
        <v>0</v>
      </c>
      <c r="CH2472" s="24">
        <v>0</v>
      </c>
      <c r="CI2472" s="40"/>
    </row>
    <row r="2473" ht="43.75" hidden="1">
      <c r="A2473" s="41" t="s">
        <v>1400</v>
      </c>
      <c r="B2473" s="17">
        <v>240</v>
      </c>
      <c r="C2473" s="16"/>
      <c r="D2473" s="16"/>
      <c r="E2473" s="39" t="s">
        <v>41</v>
      </c>
      <c r="F2473" s="31"/>
      <c r="G2473" s="31"/>
      <c r="H2473" s="31"/>
      <c r="I2473" s="31"/>
      <c r="J2473" s="31"/>
      <c r="K2473" s="31"/>
      <c r="L2473" s="31"/>
      <c r="M2473" s="31"/>
      <c r="N2473" s="31"/>
      <c r="O2473" s="31">
        <f t="shared" si="8335"/>
        <v>16614.650000000001</v>
      </c>
      <c r="P2473" s="31">
        <f t="shared" si="8336"/>
        <v>15000</v>
      </c>
      <c r="Q2473" s="31">
        <f t="shared" si="8337"/>
        <v>15000</v>
      </c>
      <c r="R2473" s="31">
        <f t="shared" si="8255"/>
        <v>16614.650000000001</v>
      </c>
      <c r="S2473" s="31">
        <f t="shared" si="8256"/>
        <v>15000</v>
      </c>
      <c r="T2473" s="31">
        <f t="shared" si="8257"/>
        <v>15000</v>
      </c>
      <c r="U2473" s="31">
        <f t="shared" si="8338"/>
        <v>-16614.650000000001</v>
      </c>
      <c r="V2473" s="31">
        <f t="shared" si="8339"/>
        <v>-15000</v>
      </c>
      <c r="W2473" s="31">
        <f t="shared" si="8340"/>
        <v>-15000</v>
      </c>
      <c r="X2473" s="31">
        <f t="shared" si="8258"/>
        <v>0</v>
      </c>
      <c r="Y2473" s="31">
        <f t="shared" si="8259"/>
        <v>0</v>
      </c>
      <c r="Z2473" s="31">
        <f t="shared" si="8260"/>
        <v>0</v>
      </c>
      <c r="AA2473" s="31">
        <f t="shared" si="8341"/>
        <v>0</v>
      </c>
      <c r="AB2473" s="31">
        <f t="shared" si="8342"/>
        <v>0</v>
      </c>
      <c r="AC2473" s="31">
        <f t="shared" si="8343"/>
        <v>0</v>
      </c>
      <c r="AD2473" s="31">
        <f t="shared" si="8261"/>
        <v>0</v>
      </c>
      <c r="AE2473" s="31">
        <f t="shared" si="8262"/>
        <v>0</v>
      </c>
      <c r="AF2473" s="31">
        <f t="shared" si="8263"/>
        <v>0</v>
      </c>
      <c r="AG2473" s="31">
        <f t="shared" si="8344"/>
        <v>0</v>
      </c>
      <c r="AH2473" s="31">
        <f t="shared" si="8345"/>
        <v>0</v>
      </c>
      <c r="AI2473" s="31">
        <f t="shared" si="8346"/>
        <v>0</v>
      </c>
      <c r="AJ2473" s="31">
        <f t="shared" si="8264"/>
        <v>0</v>
      </c>
      <c r="AK2473" s="31">
        <f t="shared" si="8265"/>
        <v>0</v>
      </c>
      <c r="AL2473" s="31">
        <f t="shared" si="8266"/>
        <v>0</v>
      </c>
      <c r="AM2473" s="31">
        <f t="shared" si="8347"/>
        <v>0</v>
      </c>
      <c r="AN2473" s="31">
        <f t="shared" si="8348"/>
        <v>0</v>
      </c>
      <c r="AO2473" s="31">
        <f t="shared" si="8349"/>
        <v>0</v>
      </c>
      <c r="AP2473" s="31">
        <f t="shared" si="8267"/>
        <v>0</v>
      </c>
      <c r="AQ2473" s="31">
        <f t="shared" si="8268"/>
        <v>0</v>
      </c>
      <c r="AR2473" s="31">
        <f t="shared" si="8269"/>
        <v>0</v>
      </c>
      <c r="AS2473" s="31">
        <f t="shared" si="8350"/>
        <v>0</v>
      </c>
      <c r="AT2473" s="31">
        <f t="shared" si="8351"/>
        <v>0</v>
      </c>
      <c r="AU2473" s="31">
        <f t="shared" si="8352"/>
        <v>0</v>
      </c>
      <c r="AV2473" s="31">
        <f t="shared" si="8270"/>
        <v>0</v>
      </c>
      <c r="AW2473" s="31">
        <f t="shared" si="8271"/>
        <v>0</v>
      </c>
      <c r="AX2473" s="31">
        <f t="shared" si="8272"/>
        <v>0</v>
      </c>
      <c r="AY2473" s="31">
        <f t="shared" si="8353"/>
        <v>0</v>
      </c>
      <c r="AZ2473" s="31">
        <f t="shared" si="8354"/>
        <v>0</v>
      </c>
      <c r="BA2473" s="31">
        <f t="shared" si="8355"/>
        <v>0</v>
      </c>
      <c r="BB2473" s="31">
        <f t="shared" si="8273"/>
        <v>0</v>
      </c>
      <c r="BC2473" s="31">
        <f t="shared" si="8274"/>
        <v>0</v>
      </c>
      <c r="BD2473" s="31">
        <f t="shared" si="8275"/>
        <v>0</v>
      </c>
      <c r="BE2473" s="31">
        <f t="shared" si="8356"/>
        <v>0</v>
      </c>
      <c r="BF2473" s="31">
        <f t="shared" si="8357"/>
        <v>0</v>
      </c>
      <c r="BG2473" s="31">
        <f t="shared" si="8358"/>
        <v>0</v>
      </c>
      <c r="BH2473" s="31">
        <f t="shared" si="8276"/>
        <v>0</v>
      </c>
      <c r="BI2473" s="31">
        <f t="shared" si="8277"/>
        <v>0</v>
      </c>
      <c r="BJ2473" s="31">
        <f t="shared" si="8278"/>
        <v>0</v>
      </c>
      <c r="BK2473" s="31">
        <f t="shared" si="8359"/>
        <v>0</v>
      </c>
      <c r="BL2473" s="31">
        <f t="shared" si="8360"/>
        <v>0</v>
      </c>
      <c r="BM2473" s="31">
        <f t="shared" si="8361"/>
        <v>0</v>
      </c>
      <c r="BN2473" s="31">
        <f t="shared" si="8279"/>
        <v>0</v>
      </c>
      <c r="BO2473" s="31">
        <f t="shared" si="8280"/>
        <v>0</v>
      </c>
      <c r="BP2473" s="31">
        <f t="shared" si="8281"/>
        <v>0</v>
      </c>
      <c r="BQ2473" s="31">
        <f t="shared" si="8362"/>
        <v>0</v>
      </c>
      <c r="BR2473" s="31">
        <f t="shared" si="8363"/>
        <v>0</v>
      </c>
      <c r="BS2473" s="31">
        <f t="shared" si="8282"/>
        <v>0</v>
      </c>
      <c r="BT2473" s="31">
        <f t="shared" si="8283"/>
        <v>0</v>
      </c>
      <c r="BU2473" s="31">
        <f t="shared" si="8284"/>
        <v>0</v>
      </c>
      <c r="BV2473" s="31">
        <f t="shared" si="8364"/>
        <v>0</v>
      </c>
      <c r="BW2473" s="31">
        <f t="shared" si="8365"/>
        <v>0</v>
      </c>
      <c r="BX2473" s="31">
        <f t="shared" si="8285"/>
        <v>0</v>
      </c>
      <c r="BY2473" s="31">
        <f t="shared" si="8286"/>
        <v>0</v>
      </c>
      <c r="BZ2473" s="31">
        <f t="shared" si="8287"/>
        <v>0</v>
      </c>
      <c r="CA2473" s="31">
        <f t="shared" si="8366"/>
        <v>0</v>
      </c>
      <c r="CB2473" s="31">
        <f t="shared" si="8367"/>
        <v>0</v>
      </c>
      <c r="CC2473" s="31">
        <f t="shared" si="8368"/>
        <v>0</v>
      </c>
      <c r="CD2473" s="31">
        <f t="shared" si="8201"/>
        <v>0</v>
      </c>
      <c r="CE2473" s="31">
        <f t="shared" si="8202"/>
        <v>0</v>
      </c>
      <c r="CF2473" s="31">
        <f t="shared" si="8203"/>
        <v>0</v>
      </c>
      <c r="CG2473" s="31">
        <f t="shared" si="8369"/>
        <v>0</v>
      </c>
      <c r="CH2473" s="24">
        <v>0</v>
      </c>
      <c r="CI2473" s="40"/>
    </row>
    <row r="2474" ht="29.850000000000001" hidden="1">
      <c r="A2474" s="41" t="s">
        <v>1400</v>
      </c>
      <c r="B2474" s="17">
        <v>240</v>
      </c>
      <c r="C2474" s="16" t="s">
        <v>66</v>
      </c>
      <c r="D2474" s="16" t="s">
        <v>66</v>
      </c>
      <c r="E2474" s="39" t="s">
        <v>728</v>
      </c>
      <c r="F2474" s="31"/>
      <c r="G2474" s="31"/>
      <c r="H2474" s="31"/>
      <c r="I2474" s="31"/>
      <c r="J2474" s="31"/>
      <c r="K2474" s="31"/>
      <c r="L2474" s="31"/>
      <c r="M2474" s="31"/>
      <c r="N2474" s="31"/>
      <c r="O2474" s="31">
        <f>894+1976.8+604.4+1157.8+805.8+780.6+10000+395.25</f>
        <v>16614.650000000001</v>
      </c>
      <c r="P2474" s="31">
        <v>15000</v>
      </c>
      <c r="Q2474" s="31">
        <v>15000</v>
      </c>
      <c r="R2474" s="31">
        <f t="shared" si="8255"/>
        <v>16614.650000000001</v>
      </c>
      <c r="S2474" s="31">
        <f t="shared" si="8256"/>
        <v>15000</v>
      </c>
      <c r="T2474" s="31">
        <f t="shared" si="8257"/>
        <v>15000</v>
      </c>
      <c r="U2474" s="31">
        <v>-16614.650000000001</v>
      </c>
      <c r="V2474" s="31">
        <v>-15000</v>
      </c>
      <c r="W2474" s="31">
        <v>-15000</v>
      </c>
      <c r="X2474" s="31">
        <f t="shared" si="8258"/>
        <v>0</v>
      </c>
      <c r="Y2474" s="31">
        <f t="shared" si="8259"/>
        <v>0</v>
      </c>
      <c r="Z2474" s="31">
        <f t="shared" si="8260"/>
        <v>0</v>
      </c>
      <c r="AA2474" s="31"/>
      <c r="AB2474" s="31"/>
      <c r="AC2474" s="31"/>
      <c r="AD2474" s="31">
        <f t="shared" si="8261"/>
        <v>0</v>
      </c>
      <c r="AE2474" s="31">
        <f t="shared" si="8262"/>
        <v>0</v>
      </c>
      <c r="AF2474" s="31">
        <f t="shared" si="8263"/>
        <v>0</v>
      </c>
      <c r="AG2474" s="31"/>
      <c r="AH2474" s="31"/>
      <c r="AI2474" s="31"/>
      <c r="AJ2474" s="31">
        <f t="shared" si="8264"/>
        <v>0</v>
      </c>
      <c r="AK2474" s="31">
        <f t="shared" si="8265"/>
        <v>0</v>
      </c>
      <c r="AL2474" s="31">
        <f t="shared" si="8266"/>
        <v>0</v>
      </c>
      <c r="AM2474" s="31"/>
      <c r="AN2474" s="31"/>
      <c r="AO2474" s="31"/>
      <c r="AP2474" s="31">
        <f t="shared" si="8267"/>
        <v>0</v>
      </c>
      <c r="AQ2474" s="31">
        <f t="shared" si="8268"/>
        <v>0</v>
      </c>
      <c r="AR2474" s="31">
        <f t="shared" si="8269"/>
        <v>0</v>
      </c>
      <c r="AS2474" s="31"/>
      <c r="AT2474" s="31"/>
      <c r="AU2474" s="31"/>
      <c r="AV2474" s="31">
        <f t="shared" si="8270"/>
        <v>0</v>
      </c>
      <c r="AW2474" s="31">
        <f t="shared" si="8271"/>
        <v>0</v>
      </c>
      <c r="AX2474" s="31">
        <f t="shared" si="8272"/>
        <v>0</v>
      </c>
      <c r="AY2474" s="31"/>
      <c r="AZ2474" s="31"/>
      <c r="BA2474" s="31"/>
      <c r="BB2474" s="31">
        <f t="shared" si="8273"/>
        <v>0</v>
      </c>
      <c r="BC2474" s="31">
        <f t="shared" si="8274"/>
        <v>0</v>
      </c>
      <c r="BD2474" s="31">
        <f t="shared" si="8275"/>
        <v>0</v>
      </c>
      <c r="BE2474" s="31"/>
      <c r="BF2474" s="31"/>
      <c r="BG2474" s="31"/>
      <c r="BH2474" s="31">
        <f t="shared" si="8276"/>
        <v>0</v>
      </c>
      <c r="BI2474" s="31">
        <f t="shared" si="8277"/>
        <v>0</v>
      </c>
      <c r="BJ2474" s="31">
        <f t="shared" si="8278"/>
        <v>0</v>
      </c>
      <c r="BK2474" s="31"/>
      <c r="BL2474" s="31"/>
      <c r="BM2474" s="31"/>
      <c r="BN2474" s="31">
        <f t="shared" si="8279"/>
        <v>0</v>
      </c>
      <c r="BO2474" s="31">
        <f t="shared" si="8280"/>
        <v>0</v>
      </c>
      <c r="BP2474" s="31">
        <f t="shared" si="8281"/>
        <v>0</v>
      </c>
      <c r="BQ2474" s="31"/>
      <c r="BR2474" s="31"/>
      <c r="BS2474" s="31">
        <f t="shared" si="8282"/>
        <v>0</v>
      </c>
      <c r="BT2474" s="31">
        <f t="shared" si="8283"/>
        <v>0</v>
      </c>
      <c r="BU2474" s="31">
        <f t="shared" si="8284"/>
        <v>0</v>
      </c>
      <c r="BV2474" s="31"/>
      <c r="BW2474" s="31"/>
      <c r="BX2474" s="31">
        <f t="shared" si="8285"/>
        <v>0</v>
      </c>
      <c r="BY2474" s="31">
        <f t="shared" si="8286"/>
        <v>0</v>
      </c>
      <c r="BZ2474" s="31">
        <f t="shared" si="8287"/>
        <v>0</v>
      </c>
      <c r="CA2474" s="31"/>
      <c r="CB2474" s="31"/>
      <c r="CC2474" s="31"/>
      <c r="CD2474" s="31">
        <f t="shared" si="8201"/>
        <v>0</v>
      </c>
      <c r="CE2474" s="31">
        <f t="shared" si="8202"/>
        <v>0</v>
      </c>
      <c r="CF2474" s="31">
        <f t="shared" si="8203"/>
        <v>0</v>
      </c>
      <c r="CG2474" s="31"/>
      <c r="CH2474" s="24">
        <v>0</v>
      </c>
      <c r="CI2474" s="40"/>
    </row>
    <row r="2475" ht="29.850000000000001">
      <c r="A2475" s="16" t="s">
        <v>1402</v>
      </c>
      <c r="B2475" s="17"/>
      <c r="C2475" s="16"/>
      <c r="D2475" s="16"/>
      <c r="E2475" s="39" t="s">
        <v>1403</v>
      </c>
      <c r="F2475" s="31">
        <f t="shared" si="8329"/>
        <v>44017.099999999999</v>
      </c>
      <c r="G2475" s="31">
        <f t="shared" si="8330"/>
        <v>2227.0999999999985</v>
      </c>
      <c r="H2475" s="31">
        <f t="shared" si="8331"/>
        <v>1660</v>
      </c>
      <c r="I2475" s="31">
        <f t="shared" si="8332"/>
        <v>0</v>
      </c>
      <c r="J2475" s="31">
        <f t="shared" si="8333"/>
        <v>0</v>
      </c>
      <c r="K2475" s="31">
        <f t="shared" si="8334"/>
        <v>0</v>
      </c>
      <c r="L2475" s="31">
        <f t="shared" si="8252"/>
        <v>44017.099999999999</v>
      </c>
      <c r="M2475" s="31">
        <f t="shared" si="8253"/>
        <v>2227.0999999999985</v>
      </c>
      <c r="N2475" s="31">
        <f t="shared" si="8254"/>
        <v>1660</v>
      </c>
      <c r="O2475" s="31">
        <f t="shared" ref="O2475:O2493" si="8370">O2476</f>
        <v>-41112.667999999998</v>
      </c>
      <c r="P2475" s="31">
        <f t="shared" si="8336"/>
        <v>532.39999999999998</v>
      </c>
      <c r="Q2475" s="31">
        <f t="shared" si="8337"/>
        <v>858.29999999999995</v>
      </c>
      <c r="R2475" s="31">
        <f t="shared" si="8255"/>
        <v>2904.4320000000007</v>
      </c>
      <c r="S2475" s="31">
        <f t="shared" si="8256"/>
        <v>2759.4999999999986</v>
      </c>
      <c r="T2475" s="31">
        <f t="shared" si="8257"/>
        <v>2518.3000000000002</v>
      </c>
      <c r="U2475" s="31">
        <f t="shared" si="8338"/>
        <v>0</v>
      </c>
      <c r="V2475" s="31">
        <f t="shared" si="8339"/>
        <v>0</v>
      </c>
      <c r="W2475" s="31">
        <f t="shared" si="8340"/>
        <v>0</v>
      </c>
      <c r="X2475" s="31">
        <f t="shared" si="8258"/>
        <v>2904.4320000000007</v>
      </c>
      <c r="Y2475" s="31">
        <f t="shared" si="8259"/>
        <v>2759.4999999999986</v>
      </c>
      <c r="Z2475" s="31">
        <f t="shared" si="8260"/>
        <v>2518.3000000000002</v>
      </c>
      <c r="AA2475" s="31">
        <f t="shared" si="8341"/>
        <v>0</v>
      </c>
      <c r="AB2475" s="31">
        <f t="shared" si="8342"/>
        <v>0</v>
      </c>
      <c r="AC2475" s="31">
        <f t="shared" si="8343"/>
        <v>0</v>
      </c>
      <c r="AD2475" s="31">
        <f t="shared" si="8261"/>
        <v>2904.4320000000007</v>
      </c>
      <c r="AE2475" s="31">
        <f t="shared" si="8262"/>
        <v>2759.4999999999986</v>
      </c>
      <c r="AF2475" s="31">
        <f t="shared" si="8263"/>
        <v>2518.3000000000002</v>
      </c>
      <c r="AG2475" s="31">
        <f t="shared" si="8344"/>
        <v>0</v>
      </c>
      <c r="AH2475" s="31">
        <f t="shared" si="8345"/>
        <v>0</v>
      </c>
      <c r="AI2475" s="31">
        <f t="shared" si="8346"/>
        <v>0</v>
      </c>
      <c r="AJ2475" s="31">
        <f t="shared" si="8264"/>
        <v>2904.4320000000007</v>
      </c>
      <c r="AK2475" s="31">
        <f t="shared" si="8265"/>
        <v>2759.4999999999986</v>
      </c>
      <c r="AL2475" s="31">
        <f t="shared" si="8266"/>
        <v>2518.3000000000002</v>
      </c>
      <c r="AM2475" s="31">
        <f t="shared" si="8347"/>
        <v>0</v>
      </c>
      <c r="AN2475" s="31">
        <f t="shared" si="8348"/>
        <v>0</v>
      </c>
      <c r="AO2475" s="31">
        <f t="shared" si="8349"/>
        <v>0</v>
      </c>
      <c r="AP2475" s="31">
        <f t="shared" si="8267"/>
        <v>2904.4320000000007</v>
      </c>
      <c r="AQ2475" s="31">
        <f t="shared" si="8268"/>
        <v>2759.4999999999986</v>
      </c>
      <c r="AR2475" s="31">
        <f t="shared" si="8269"/>
        <v>2518.3000000000002</v>
      </c>
      <c r="AS2475" s="31">
        <f t="shared" si="8350"/>
        <v>0</v>
      </c>
      <c r="AT2475" s="31">
        <f t="shared" si="8351"/>
        <v>0</v>
      </c>
      <c r="AU2475" s="31">
        <f t="shared" si="8352"/>
        <v>0</v>
      </c>
      <c r="AV2475" s="31">
        <f t="shared" si="8270"/>
        <v>2904.4320000000007</v>
      </c>
      <c r="AW2475" s="31">
        <f t="shared" si="8271"/>
        <v>2759.4999999999986</v>
      </c>
      <c r="AX2475" s="31">
        <f t="shared" si="8272"/>
        <v>2518.3000000000002</v>
      </c>
      <c r="AY2475" s="31">
        <f t="shared" si="8353"/>
        <v>0</v>
      </c>
      <c r="AZ2475" s="31">
        <f t="shared" si="8354"/>
        <v>0</v>
      </c>
      <c r="BA2475" s="31">
        <f t="shared" si="8355"/>
        <v>0</v>
      </c>
      <c r="BB2475" s="31">
        <f t="shared" si="8273"/>
        <v>2904.4320000000007</v>
      </c>
      <c r="BC2475" s="31">
        <f t="shared" si="8274"/>
        <v>2759.4999999999986</v>
      </c>
      <c r="BD2475" s="31">
        <f t="shared" si="8275"/>
        <v>2518.3000000000002</v>
      </c>
      <c r="BE2475" s="31">
        <f t="shared" si="8356"/>
        <v>0</v>
      </c>
      <c r="BF2475" s="31">
        <f t="shared" si="8357"/>
        <v>0</v>
      </c>
      <c r="BG2475" s="31">
        <f t="shared" si="8358"/>
        <v>0</v>
      </c>
      <c r="BH2475" s="31">
        <f t="shared" si="8276"/>
        <v>2904.4320000000007</v>
      </c>
      <c r="BI2475" s="31">
        <f t="shared" si="8277"/>
        <v>2759.4999999999986</v>
      </c>
      <c r="BJ2475" s="31">
        <f t="shared" si="8278"/>
        <v>2518.3000000000002</v>
      </c>
      <c r="BK2475" s="31">
        <f t="shared" si="8359"/>
        <v>0</v>
      </c>
      <c r="BL2475" s="31">
        <f t="shared" si="8360"/>
        <v>0</v>
      </c>
      <c r="BM2475" s="31">
        <f t="shared" si="8361"/>
        <v>0</v>
      </c>
      <c r="BN2475" s="31">
        <f t="shared" si="8279"/>
        <v>2904.4320000000007</v>
      </c>
      <c r="BO2475" s="31">
        <f t="shared" si="8280"/>
        <v>2759.4999999999986</v>
      </c>
      <c r="BP2475" s="31">
        <f t="shared" si="8281"/>
        <v>2518.3000000000002</v>
      </c>
      <c r="BQ2475" s="31">
        <f t="shared" si="8362"/>
        <v>0</v>
      </c>
      <c r="BR2475" s="31">
        <f t="shared" si="8363"/>
        <v>0</v>
      </c>
      <c r="BS2475" s="31">
        <f t="shared" si="8282"/>
        <v>2904.4320000000007</v>
      </c>
      <c r="BT2475" s="31">
        <f t="shared" si="8283"/>
        <v>2759.4999999999986</v>
      </c>
      <c r="BU2475" s="31">
        <f t="shared" si="8284"/>
        <v>2518.3000000000002</v>
      </c>
      <c r="BV2475" s="31">
        <f t="shared" si="8364"/>
        <v>0</v>
      </c>
      <c r="BW2475" s="31">
        <f t="shared" si="8365"/>
        <v>0</v>
      </c>
      <c r="BX2475" s="31">
        <f t="shared" si="8285"/>
        <v>2904.4320000000007</v>
      </c>
      <c r="BY2475" s="31">
        <f t="shared" si="8286"/>
        <v>2759.4999999999986</v>
      </c>
      <c r="BZ2475" s="31">
        <f t="shared" si="8287"/>
        <v>2518.3000000000002</v>
      </c>
      <c r="CA2475" s="31">
        <f t="shared" si="8366"/>
        <v>0</v>
      </c>
      <c r="CB2475" s="31">
        <f t="shared" si="8367"/>
        <v>0</v>
      </c>
      <c r="CC2475" s="31">
        <f t="shared" si="8368"/>
        <v>0</v>
      </c>
      <c r="CD2475" s="31">
        <f t="shared" si="8201"/>
        <v>2904.4320000000007</v>
      </c>
      <c r="CE2475" s="31">
        <f t="shared" si="8202"/>
        <v>2759.4999999999986</v>
      </c>
      <c r="CF2475" s="31">
        <f t="shared" si="8203"/>
        <v>2518.3000000000002</v>
      </c>
      <c r="CG2475" s="31">
        <f t="shared" si="8369"/>
        <v>0</v>
      </c>
      <c r="CH2475" s="24"/>
      <c r="CI2475" s="40"/>
      <c r="CL2475" s="1" t="s">
        <v>1346</v>
      </c>
      <c r="CO2475" s="1" t="s">
        <v>31</v>
      </c>
    </row>
    <row r="2476" ht="29.850000000000001">
      <c r="A2476" s="16" t="s">
        <v>1402</v>
      </c>
      <c r="B2476" s="17">
        <v>700</v>
      </c>
      <c r="C2476" s="16"/>
      <c r="D2476" s="16"/>
      <c r="E2476" s="39" t="s">
        <v>1404</v>
      </c>
      <c r="F2476" s="31">
        <f t="shared" si="8329"/>
        <v>44017.099999999999</v>
      </c>
      <c r="G2476" s="31">
        <f t="shared" si="8330"/>
        <v>2227.0999999999985</v>
      </c>
      <c r="H2476" s="31">
        <f t="shared" si="8331"/>
        <v>1660</v>
      </c>
      <c r="I2476" s="31">
        <f t="shared" si="8332"/>
        <v>0</v>
      </c>
      <c r="J2476" s="31">
        <f t="shared" si="8333"/>
        <v>0</v>
      </c>
      <c r="K2476" s="31">
        <f t="shared" si="8334"/>
        <v>0</v>
      </c>
      <c r="L2476" s="31">
        <f t="shared" si="8252"/>
        <v>44017.099999999999</v>
      </c>
      <c r="M2476" s="31">
        <f t="shared" si="8253"/>
        <v>2227.0999999999985</v>
      </c>
      <c r="N2476" s="31">
        <f t="shared" si="8254"/>
        <v>1660</v>
      </c>
      <c r="O2476" s="31">
        <f t="shared" si="8370"/>
        <v>-41112.667999999998</v>
      </c>
      <c r="P2476" s="31">
        <f t="shared" si="8336"/>
        <v>532.39999999999998</v>
      </c>
      <c r="Q2476" s="31">
        <f t="shared" si="8337"/>
        <v>858.29999999999995</v>
      </c>
      <c r="R2476" s="31">
        <f t="shared" si="8255"/>
        <v>2904.4320000000007</v>
      </c>
      <c r="S2476" s="31">
        <f t="shared" si="8256"/>
        <v>2759.4999999999986</v>
      </c>
      <c r="T2476" s="31">
        <f t="shared" si="8257"/>
        <v>2518.3000000000002</v>
      </c>
      <c r="U2476" s="31">
        <f t="shared" si="8338"/>
        <v>0</v>
      </c>
      <c r="V2476" s="31">
        <f t="shared" si="8339"/>
        <v>0</v>
      </c>
      <c r="W2476" s="31">
        <f t="shared" si="8340"/>
        <v>0</v>
      </c>
      <c r="X2476" s="31">
        <f t="shared" si="8258"/>
        <v>2904.4320000000007</v>
      </c>
      <c r="Y2476" s="31">
        <f t="shared" si="8259"/>
        <v>2759.4999999999986</v>
      </c>
      <c r="Z2476" s="31">
        <f t="shared" si="8260"/>
        <v>2518.3000000000002</v>
      </c>
      <c r="AA2476" s="31">
        <f t="shared" si="8341"/>
        <v>0</v>
      </c>
      <c r="AB2476" s="31">
        <f t="shared" si="8342"/>
        <v>0</v>
      </c>
      <c r="AC2476" s="31">
        <f t="shared" si="8343"/>
        <v>0</v>
      </c>
      <c r="AD2476" s="31">
        <f t="shared" si="8261"/>
        <v>2904.4320000000007</v>
      </c>
      <c r="AE2476" s="31">
        <f t="shared" si="8262"/>
        <v>2759.4999999999986</v>
      </c>
      <c r="AF2476" s="31">
        <f t="shared" si="8263"/>
        <v>2518.3000000000002</v>
      </c>
      <c r="AG2476" s="31">
        <f t="shared" si="8344"/>
        <v>0</v>
      </c>
      <c r="AH2476" s="31">
        <f t="shared" si="8345"/>
        <v>0</v>
      </c>
      <c r="AI2476" s="31">
        <f t="shared" si="8346"/>
        <v>0</v>
      </c>
      <c r="AJ2476" s="31">
        <f t="shared" si="8264"/>
        <v>2904.4320000000007</v>
      </c>
      <c r="AK2476" s="31">
        <f t="shared" si="8265"/>
        <v>2759.4999999999986</v>
      </c>
      <c r="AL2476" s="31">
        <f t="shared" si="8266"/>
        <v>2518.3000000000002</v>
      </c>
      <c r="AM2476" s="31">
        <f t="shared" si="8347"/>
        <v>0</v>
      </c>
      <c r="AN2476" s="31">
        <f t="shared" si="8348"/>
        <v>0</v>
      </c>
      <c r="AO2476" s="31">
        <f t="shared" si="8349"/>
        <v>0</v>
      </c>
      <c r="AP2476" s="31">
        <f t="shared" si="8267"/>
        <v>2904.4320000000007</v>
      </c>
      <c r="AQ2476" s="31">
        <f t="shared" si="8268"/>
        <v>2759.4999999999986</v>
      </c>
      <c r="AR2476" s="31">
        <f t="shared" si="8269"/>
        <v>2518.3000000000002</v>
      </c>
      <c r="AS2476" s="31">
        <f t="shared" si="8350"/>
        <v>0</v>
      </c>
      <c r="AT2476" s="31">
        <f t="shared" si="8351"/>
        <v>0</v>
      </c>
      <c r="AU2476" s="31">
        <f t="shared" si="8352"/>
        <v>0</v>
      </c>
      <c r="AV2476" s="31">
        <f t="shared" si="8270"/>
        <v>2904.4320000000007</v>
      </c>
      <c r="AW2476" s="31">
        <f t="shared" si="8271"/>
        <v>2759.4999999999986</v>
      </c>
      <c r="AX2476" s="31">
        <f t="shared" si="8272"/>
        <v>2518.3000000000002</v>
      </c>
      <c r="AY2476" s="31">
        <f t="shared" si="8353"/>
        <v>0</v>
      </c>
      <c r="AZ2476" s="31">
        <f t="shared" si="8354"/>
        <v>0</v>
      </c>
      <c r="BA2476" s="31">
        <f t="shared" si="8355"/>
        <v>0</v>
      </c>
      <c r="BB2476" s="31">
        <f t="shared" si="8273"/>
        <v>2904.4320000000007</v>
      </c>
      <c r="BC2476" s="31">
        <f t="shared" si="8274"/>
        <v>2759.4999999999986</v>
      </c>
      <c r="BD2476" s="31">
        <f t="shared" si="8275"/>
        <v>2518.3000000000002</v>
      </c>
      <c r="BE2476" s="31">
        <f t="shared" si="8356"/>
        <v>0</v>
      </c>
      <c r="BF2476" s="31">
        <f t="shared" si="8357"/>
        <v>0</v>
      </c>
      <c r="BG2476" s="31">
        <f t="shared" si="8358"/>
        <v>0</v>
      </c>
      <c r="BH2476" s="31">
        <f t="shared" si="8276"/>
        <v>2904.4320000000007</v>
      </c>
      <c r="BI2476" s="31">
        <f t="shared" si="8277"/>
        <v>2759.4999999999986</v>
      </c>
      <c r="BJ2476" s="31">
        <f t="shared" si="8278"/>
        <v>2518.3000000000002</v>
      </c>
      <c r="BK2476" s="31">
        <f t="shared" si="8359"/>
        <v>0</v>
      </c>
      <c r="BL2476" s="31">
        <f t="shared" si="8360"/>
        <v>0</v>
      </c>
      <c r="BM2476" s="31">
        <f t="shared" si="8361"/>
        <v>0</v>
      </c>
      <c r="BN2476" s="31">
        <f t="shared" si="8279"/>
        <v>2904.4320000000007</v>
      </c>
      <c r="BO2476" s="31">
        <f t="shared" si="8280"/>
        <v>2759.4999999999986</v>
      </c>
      <c r="BP2476" s="31">
        <f t="shared" si="8281"/>
        <v>2518.3000000000002</v>
      </c>
      <c r="BQ2476" s="31">
        <f t="shared" si="8362"/>
        <v>0</v>
      </c>
      <c r="BR2476" s="31">
        <f t="shared" si="8363"/>
        <v>0</v>
      </c>
      <c r="BS2476" s="31">
        <f t="shared" si="8282"/>
        <v>2904.4320000000007</v>
      </c>
      <c r="BT2476" s="31">
        <f t="shared" si="8283"/>
        <v>2759.4999999999986</v>
      </c>
      <c r="BU2476" s="31">
        <f t="shared" si="8284"/>
        <v>2518.3000000000002</v>
      </c>
      <c r="BV2476" s="31">
        <f t="shared" si="8364"/>
        <v>0</v>
      </c>
      <c r="BW2476" s="31">
        <f t="shared" si="8365"/>
        <v>0</v>
      </c>
      <c r="BX2476" s="31">
        <f t="shared" si="8285"/>
        <v>2904.4320000000007</v>
      </c>
      <c r="BY2476" s="31">
        <f t="shared" si="8286"/>
        <v>2759.4999999999986</v>
      </c>
      <c r="BZ2476" s="31">
        <f t="shared" si="8287"/>
        <v>2518.3000000000002</v>
      </c>
      <c r="CA2476" s="31">
        <f t="shared" si="8366"/>
        <v>0</v>
      </c>
      <c r="CB2476" s="31">
        <f t="shared" si="8367"/>
        <v>0</v>
      </c>
      <c r="CC2476" s="31">
        <f t="shared" si="8368"/>
        <v>0</v>
      </c>
      <c r="CD2476" s="31">
        <f t="shared" si="8201"/>
        <v>2904.4320000000007</v>
      </c>
      <c r="CE2476" s="31">
        <f t="shared" si="8202"/>
        <v>2759.4999999999986</v>
      </c>
      <c r="CF2476" s="31">
        <f t="shared" si="8203"/>
        <v>2518.3000000000002</v>
      </c>
      <c r="CG2476" s="31">
        <f t="shared" si="8369"/>
        <v>0</v>
      </c>
      <c r="CH2476" s="24"/>
      <c r="CI2476" s="40"/>
      <c r="CM2476" s="1" t="s">
        <v>29</v>
      </c>
    </row>
    <row r="2477" ht="15">
      <c r="A2477" s="16" t="s">
        <v>1402</v>
      </c>
      <c r="B2477" s="17">
        <v>730</v>
      </c>
      <c r="C2477" s="16"/>
      <c r="D2477" s="16"/>
      <c r="E2477" s="39" t="s">
        <v>1405</v>
      </c>
      <c r="F2477" s="31">
        <f t="shared" si="8329"/>
        <v>44017.099999999999</v>
      </c>
      <c r="G2477" s="31">
        <f t="shared" si="8330"/>
        <v>2227.0999999999985</v>
      </c>
      <c r="H2477" s="31">
        <f t="shared" si="8331"/>
        <v>1660</v>
      </c>
      <c r="I2477" s="31">
        <f t="shared" si="8332"/>
        <v>0</v>
      </c>
      <c r="J2477" s="31">
        <f t="shared" si="8333"/>
        <v>0</v>
      </c>
      <c r="K2477" s="31">
        <f t="shared" si="8334"/>
        <v>0</v>
      </c>
      <c r="L2477" s="31">
        <f t="shared" si="8252"/>
        <v>44017.099999999999</v>
      </c>
      <c r="M2477" s="31">
        <f t="shared" si="8253"/>
        <v>2227.0999999999985</v>
      </c>
      <c r="N2477" s="31">
        <f t="shared" si="8254"/>
        <v>1660</v>
      </c>
      <c r="O2477" s="31">
        <f t="shared" si="8370"/>
        <v>-41112.667999999998</v>
      </c>
      <c r="P2477" s="31">
        <f t="shared" si="8336"/>
        <v>532.39999999999998</v>
      </c>
      <c r="Q2477" s="31">
        <f t="shared" si="8337"/>
        <v>858.29999999999995</v>
      </c>
      <c r="R2477" s="31">
        <f t="shared" si="8255"/>
        <v>2904.4320000000007</v>
      </c>
      <c r="S2477" s="31">
        <f t="shared" si="8256"/>
        <v>2759.4999999999986</v>
      </c>
      <c r="T2477" s="31">
        <f t="shared" si="8257"/>
        <v>2518.3000000000002</v>
      </c>
      <c r="U2477" s="31">
        <f t="shared" si="8338"/>
        <v>0</v>
      </c>
      <c r="V2477" s="31">
        <f t="shared" si="8339"/>
        <v>0</v>
      </c>
      <c r="W2477" s="31">
        <f t="shared" si="8340"/>
        <v>0</v>
      </c>
      <c r="X2477" s="31">
        <f t="shared" si="8258"/>
        <v>2904.4320000000007</v>
      </c>
      <c r="Y2477" s="31">
        <f t="shared" si="8259"/>
        <v>2759.4999999999986</v>
      </c>
      <c r="Z2477" s="31">
        <f t="shared" si="8260"/>
        <v>2518.3000000000002</v>
      </c>
      <c r="AA2477" s="31">
        <f t="shared" si="8341"/>
        <v>0</v>
      </c>
      <c r="AB2477" s="31">
        <f t="shared" si="8342"/>
        <v>0</v>
      </c>
      <c r="AC2477" s="31">
        <f t="shared" si="8343"/>
        <v>0</v>
      </c>
      <c r="AD2477" s="31">
        <f t="shared" si="8261"/>
        <v>2904.4320000000007</v>
      </c>
      <c r="AE2477" s="31">
        <f t="shared" si="8262"/>
        <v>2759.4999999999986</v>
      </c>
      <c r="AF2477" s="31">
        <f t="shared" si="8263"/>
        <v>2518.3000000000002</v>
      </c>
      <c r="AG2477" s="31">
        <f t="shared" si="8344"/>
        <v>0</v>
      </c>
      <c r="AH2477" s="31">
        <f t="shared" si="8345"/>
        <v>0</v>
      </c>
      <c r="AI2477" s="31">
        <f t="shared" si="8346"/>
        <v>0</v>
      </c>
      <c r="AJ2477" s="31">
        <f t="shared" si="8264"/>
        <v>2904.4320000000007</v>
      </c>
      <c r="AK2477" s="31">
        <f t="shared" si="8265"/>
        <v>2759.4999999999986</v>
      </c>
      <c r="AL2477" s="31">
        <f t="shared" si="8266"/>
        <v>2518.3000000000002</v>
      </c>
      <c r="AM2477" s="31">
        <f t="shared" si="8347"/>
        <v>0</v>
      </c>
      <c r="AN2477" s="31">
        <f t="shared" si="8348"/>
        <v>0</v>
      </c>
      <c r="AO2477" s="31">
        <f t="shared" si="8349"/>
        <v>0</v>
      </c>
      <c r="AP2477" s="31">
        <f t="shared" si="8267"/>
        <v>2904.4320000000007</v>
      </c>
      <c r="AQ2477" s="31">
        <f t="shared" si="8268"/>
        <v>2759.4999999999986</v>
      </c>
      <c r="AR2477" s="31">
        <f t="shared" si="8269"/>
        <v>2518.3000000000002</v>
      </c>
      <c r="AS2477" s="31">
        <f t="shared" si="8350"/>
        <v>0</v>
      </c>
      <c r="AT2477" s="31">
        <f t="shared" si="8351"/>
        <v>0</v>
      </c>
      <c r="AU2477" s="31">
        <f t="shared" si="8352"/>
        <v>0</v>
      </c>
      <c r="AV2477" s="31">
        <f t="shared" si="8270"/>
        <v>2904.4320000000007</v>
      </c>
      <c r="AW2477" s="31">
        <f t="shared" si="8271"/>
        <v>2759.4999999999986</v>
      </c>
      <c r="AX2477" s="31">
        <f t="shared" si="8272"/>
        <v>2518.3000000000002</v>
      </c>
      <c r="AY2477" s="31">
        <f t="shared" si="8353"/>
        <v>0</v>
      </c>
      <c r="AZ2477" s="31">
        <f t="shared" si="8354"/>
        <v>0</v>
      </c>
      <c r="BA2477" s="31">
        <f t="shared" si="8355"/>
        <v>0</v>
      </c>
      <c r="BB2477" s="31">
        <f t="shared" si="8273"/>
        <v>2904.4320000000007</v>
      </c>
      <c r="BC2477" s="31">
        <f t="shared" si="8274"/>
        <v>2759.4999999999986</v>
      </c>
      <c r="BD2477" s="31">
        <f t="shared" si="8275"/>
        <v>2518.3000000000002</v>
      </c>
      <c r="BE2477" s="31">
        <f t="shared" si="8356"/>
        <v>0</v>
      </c>
      <c r="BF2477" s="31">
        <f t="shared" si="8357"/>
        <v>0</v>
      </c>
      <c r="BG2477" s="31">
        <f t="shared" si="8358"/>
        <v>0</v>
      </c>
      <c r="BH2477" s="31">
        <f t="shared" si="8276"/>
        <v>2904.4320000000007</v>
      </c>
      <c r="BI2477" s="31">
        <f t="shared" si="8277"/>
        <v>2759.4999999999986</v>
      </c>
      <c r="BJ2477" s="31">
        <f t="shared" si="8278"/>
        <v>2518.3000000000002</v>
      </c>
      <c r="BK2477" s="31">
        <f t="shared" si="8359"/>
        <v>0</v>
      </c>
      <c r="BL2477" s="31">
        <f t="shared" si="8360"/>
        <v>0</v>
      </c>
      <c r="BM2477" s="31">
        <f t="shared" si="8361"/>
        <v>0</v>
      </c>
      <c r="BN2477" s="31">
        <f t="shared" si="8279"/>
        <v>2904.4320000000007</v>
      </c>
      <c r="BO2477" s="31">
        <f t="shared" si="8280"/>
        <v>2759.4999999999986</v>
      </c>
      <c r="BP2477" s="31">
        <f t="shared" si="8281"/>
        <v>2518.3000000000002</v>
      </c>
      <c r="BQ2477" s="31">
        <f t="shared" si="8362"/>
        <v>0</v>
      </c>
      <c r="BR2477" s="31">
        <f t="shared" si="8363"/>
        <v>0</v>
      </c>
      <c r="BS2477" s="31">
        <f t="shared" si="8282"/>
        <v>2904.4320000000007</v>
      </c>
      <c r="BT2477" s="31">
        <f t="shared" si="8283"/>
        <v>2759.4999999999986</v>
      </c>
      <c r="BU2477" s="31">
        <f t="shared" si="8284"/>
        <v>2518.3000000000002</v>
      </c>
      <c r="BV2477" s="31">
        <f t="shared" si="8364"/>
        <v>0</v>
      </c>
      <c r="BW2477" s="31">
        <f t="shared" si="8365"/>
        <v>0</v>
      </c>
      <c r="BX2477" s="31">
        <f t="shared" si="8285"/>
        <v>2904.4320000000007</v>
      </c>
      <c r="BY2477" s="31">
        <f t="shared" si="8286"/>
        <v>2759.4999999999986</v>
      </c>
      <c r="BZ2477" s="31">
        <f t="shared" si="8287"/>
        <v>2518.3000000000002</v>
      </c>
      <c r="CA2477" s="31">
        <f t="shared" si="8366"/>
        <v>0</v>
      </c>
      <c r="CB2477" s="31">
        <f t="shared" si="8367"/>
        <v>0</v>
      </c>
      <c r="CC2477" s="31">
        <f t="shared" si="8368"/>
        <v>0</v>
      </c>
      <c r="CD2477" s="31">
        <f t="shared" si="8201"/>
        <v>2904.4320000000007</v>
      </c>
      <c r="CE2477" s="31">
        <f t="shared" si="8202"/>
        <v>2759.4999999999986</v>
      </c>
      <c r="CF2477" s="31">
        <f t="shared" si="8203"/>
        <v>2518.3000000000002</v>
      </c>
      <c r="CG2477" s="31">
        <f t="shared" si="8369"/>
        <v>0</v>
      </c>
      <c r="CH2477" s="24"/>
      <c r="CI2477" s="40"/>
      <c r="CN2477" s="1" t="s">
        <v>30</v>
      </c>
    </row>
    <row r="2478" ht="29.850000000000001">
      <c r="A2478" s="16" t="s">
        <v>1402</v>
      </c>
      <c r="B2478" s="17">
        <v>730</v>
      </c>
      <c r="C2478" s="16" t="s">
        <v>43</v>
      </c>
      <c r="D2478" s="16" t="s">
        <v>42</v>
      </c>
      <c r="E2478" s="39" t="s">
        <v>1406</v>
      </c>
      <c r="F2478" s="31">
        <v>44017.099999999999</v>
      </c>
      <c r="G2478" s="31">
        <f>43432.9-41205.8</f>
        <v>2227.0999999999985</v>
      </c>
      <c r="H2478" s="31">
        <f>42896-41236</f>
        <v>1660</v>
      </c>
      <c r="I2478" s="31"/>
      <c r="J2478" s="31"/>
      <c r="K2478" s="31"/>
      <c r="L2478" s="31">
        <f t="shared" si="8252"/>
        <v>44017.099999999999</v>
      </c>
      <c r="M2478" s="31">
        <f t="shared" si="8253"/>
        <v>2227.0999999999985</v>
      </c>
      <c r="N2478" s="31">
        <f t="shared" si="8254"/>
        <v>1660</v>
      </c>
      <c r="O2478" s="31">
        <v>-41112.667999999998</v>
      </c>
      <c r="P2478" s="31">
        <v>532.39999999999998</v>
      </c>
      <c r="Q2478" s="31">
        <v>858.29999999999995</v>
      </c>
      <c r="R2478" s="31">
        <f t="shared" si="8255"/>
        <v>2904.4320000000007</v>
      </c>
      <c r="S2478" s="31">
        <f t="shared" si="8256"/>
        <v>2759.4999999999986</v>
      </c>
      <c r="T2478" s="31">
        <f t="shared" si="8257"/>
        <v>2518.3000000000002</v>
      </c>
      <c r="U2478" s="31"/>
      <c r="V2478" s="31"/>
      <c r="W2478" s="31"/>
      <c r="X2478" s="31">
        <f t="shared" si="8258"/>
        <v>2904.4320000000007</v>
      </c>
      <c r="Y2478" s="31">
        <f t="shared" si="8259"/>
        <v>2759.4999999999986</v>
      </c>
      <c r="Z2478" s="31">
        <f t="shared" si="8260"/>
        <v>2518.3000000000002</v>
      </c>
      <c r="AA2478" s="31"/>
      <c r="AB2478" s="31"/>
      <c r="AC2478" s="31"/>
      <c r="AD2478" s="31">
        <f t="shared" si="8261"/>
        <v>2904.4320000000007</v>
      </c>
      <c r="AE2478" s="31">
        <f t="shared" si="8262"/>
        <v>2759.4999999999986</v>
      </c>
      <c r="AF2478" s="31">
        <f t="shared" si="8263"/>
        <v>2518.3000000000002</v>
      </c>
      <c r="AG2478" s="31"/>
      <c r="AH2478" s="31"/>
      <c r="AI2478" s="31"/>
      <c r="AJ2478" s="31">
        <f t="shared" si="8264"/>
        <v>2904.4320000000007</v>
      </c>
      <c r="AK2478" s="31">
        <f t="shared" si="8265"/>
        <v>2759.4999999999986</v>
      </c>
      <c r="AL2478" s="31">
        <f t="shared" si="8266"/>
        <v>2518.3000000000002</v>
      </c>
      <c r="AM2478" s="31"/>
      <c r="AN2478" s="31"/>
      <c r="AO2478" s="31"/>
      <c r="AP2478" s="31">
        <f t="shared" si="8267"/>
        <v>2904.4320000000007</v>
      </c>
      <c r="AQ2478" s="31">
        <f t="shared" si="8268"/>
        <v>2759.4999999999986</v>
      </c>
      <c r="AR2478" s="31">
        <f t="shared" si="8269"/>
        <v>2518.3000000000002</v>
      </c>
      <c r="AS2478" s="31"/>
      <c r="AT2478" s="31"/>
      <c r="AU2478" s="31"/>
      <c r="AV2478" s="31">
        <f t="shared" si="8270"/>
        <v>2904.4320000000007</v>
      </c>
      <c r="AW2478" s="31">
        <f t="shared" si="8271"/>
        <v>2759.4999999999986</v>
      </c>
      <c r="AX2478" s="31">
        <f t="shared" si="8272"/>
        <v>2518.3000000000002</v>
      </c>
      <c r="AY2478" s="31"/>
      <c r="AZ2478" s="31"/>
      <c r="BA2478" s="31"/>
      <c r="BB2478" s="31">
        <f t="shared" si="8273"/>
        <v>2904.4320000000007</v>
      </c>
      <c r="BC2478" s="31">
        <f t="shared" si="8274"/>
        <v>2759.4999999999986</v>
      </c>
      <c r="BD2478" s="31">
        <f t="shared" si="8275"/>
        <v>2518.3000000000002</v>
      </c>
      <c r="BE2478" s="31"/>
      <c r="BF2478" s="31"/>
      <c r="BG2478" s="31"/>
      <c r="BH2478" s="31">
        <f t="shared" si="8276"/>
        <v>2904.4320000000007</v>
      </c>
      <c r="BI2478" s="31">
        <f t="shared" si="8277"/>
        <v>2759.4999999999986</v>
      </c>
      <c r="BJ2478" s="31">
        <f t="shared" si="8278"/>
        <v>2518.3000000000002</v>
      </c>
      <c r="BK2478" s="31"/>
      <c r="BL2478" s="31"/>
      <c r="BM2478" s="31"/>
      <c r="BN2478" s="31">
        <f t="shared" si="8279"/>
        <v>2904.4320000000007</v>
      </c>
      <c r="BO2478" s="31">
        <f t="shared" si="8280"/>
        <v>2759.4999999999986</v>
      </c>
      <c r="BP2478" s="31">
        <f t="shared" si="8281"/>
        <v>2518.3000000000002</v>
      </c>
      <c r="BQ2478" s="31"/>
      <c r="BR2478" s="31"/>
      <c r="BS2478" s="31">
        <f t="shared" si="8282"/>
        <v>2904.4320000000007</v>
      </c>
      <c r="BT2478" s="31">
        <f t="shared" si="8283"/>
        <v>2759.4999999999986</v>
      </c>
      <c r="BU2478" s="31">
        <f t="shared" si="8284"/>
        <v>2518.3000000000002</v>
      </c>
      <c r="BV2478" s="31"/>
      <c r="BW2478" s="31"/>
      <c r="BX2478" s="31">
        <f t="shared" si="8285"/>
        <v>2904.4320000000007</v>
      </c>
      <c r="BY2478" s="31">
        <f t="shared" si="8286"/>
        <v>2759.4999999999986</v>
      </c>
      <c r="BZ2478" s="31">
        <f t="shared" si="8287"/>
        <v>2518.3000000000002</v>
      </c>
      <c r="CA2478" s="31"/>
      <c r="CB2478" s="31"/>
      <c r="CC2478" s="31"/>
      <c r="CD2478" s="31">
        <f t="shared" ref="CD2478:CD2541" si="8371">BX2478+CA2478</f>
        <v>2904.4320000000007</v>
      </c>
      <c r="CE2478" s="31">
        <f t="shared" ref="CE2478:CE2541" si="8372">BY2478+CB2478</f>
        <v>2759.4999999999986</v>
      </c>
      <c r="CF2478" s="31">
        <f t="shared" ref="CF2478:CF2541" si="8373">BZ2478+CC2478</f>
        <v>2518.3000000000002</v>
      </c>
      <c r="CG2478" s="31"/>
      <c r="CH2478" s="24"/>
      <c r="CI2478" s="40"/>
    </row>
    <row r="2479" ht="43.75">
      <c r="A2479" s="16" t="s">
        <v>1407</v>
      </c>
      <c r="B2479" s="17"/>
      <c r="C2479" s="16"/>
      <c r="D2479" s="16"/>
      <c r="E2479" s="39" t="s">
        <v>1408</v>
      </c>
      <c r="F2479" s="31">
        <f t="shared" si="8329"/>
        <v>3.3999999999999999</v>
      </c>
      <c r="G2479" s="31">
        <f t="shared" ref="G2479:G2493" si="8374">G2480</f>
        <v>1.7</v>
      </c>
      <c r="H2479" s="31">
        <f t="shared" ref="H2479:H2493" si="8375">H2480</f>
        <v>19.699999999999999</v>
      </c>
      <c r="I2479" s="31">
        <f t="shared" si="8332"/>
        <v>0</v>
      </c>
      <c r="J2479" s="31">
        <f t="shared" si="8333"/>
        <v>0</v>
      </c>
      <c r="K2479" s="31">
        <f t="shared" si="8334"/>
        <v>0</v>
      </c>
      <c r="L2479" s="31">
        <f t="shared" si="8252"/>
        <v>3.3999999999999999</v>
      </c>
      <c r="M2479" s="31">
        <f t="shared" si="8253"/>
        <v>1.7</v>
      </c>
      <c r="N2479" s="31">
        <f t="shared" si="8254"/>
        <v>19.699999999999999</v>
      </c>
      <c r="O2479" s="31">
        <f t="shared" si="8370"/>
        <v>0</v>
      </c>
      <c r="P2479" s="31">
        <f t="shared" si="8336"/>
        <v>0</v>
      </c>
      <c r="Q2479" s="31">
        <f t="shared" si="8337"/>
        <v>0</v>
      </c>
      <c r="R2479" s="31">
        <f t="shared" si="8255"/>
        <v>3.3999999999999999</v>
      </c>
      <c r="S2479" s="31">
        <f t="shared" si="8256"/>
        <v>1.7</v>
      </c>
      <c r="T2479" s="31">
        <f t="shared" si="8257"/>
        <v>19.699999999999999</v>
      </c>
      <c r="U2479" s="31">
        <f t="shared" si="8338"/>
        <v>0</v>
      </c>
      <c r="V2479" s="31">
        <f t="shared" si="8339"/>
        <v>0</v>
      </c>
      <c r="W2479" s="31">
        <f t="shared" si="8340"/>
        <v>0</v>
      </c>
      <c r="X2479" s="31">
        <f t="shared" si="8258"/>
        <v>3.3999999999999999</v>
      </c>
      <c r="Y2479" s="31">
        <f t="shared" si="8259"/>
        <v>1.7</v>
      </c>
      <c r="Z2479" s="31">
        <f t="shared" si="8260"/>
        <v>19.699999999999999</v>
      </c>
      <c r="AA2479" s="31">
        <f t="shared" si="8341"/>
        <v>0</v>
      </c>
      <c r="AB2479" s="31">
        <f t="shared" si="8342"/>
        <v>0</v>
      </c>
      <c r="AC2479" s="31">
        <f t="shared" si="8343"/>
        <v>0</v>
      </c>
      <c r="AD2479" s="31">
        <f t="shared" si="8261"/>
        <v>3.3999999999999999</v>
      </c>
      <c r="AE2479" s="31">
        <f t="shared" si="8262"/>
        <v>1.7</v>
      </c>
      <c r="AF2479" s="31">
        <f t="shared" si="8263"/>
        <v>19.699999999999999</v>
      </c>
      <c r="AG2479" s="31">
        <f t="shared" si="8344"/>
        <v>0</v>
      </c>
      <c r="AH2479" s="31">
        <f t="shared" si="8345"/>
        <v>0</v>
      </c>
      <c r="AI2479" s="31">
        <f t="shared" si="8346"/>
        <v>0</v>
      </c>
      <c r="AJ2479" s="31">
        <f t="shared" si="8264"/>
        <v>3.3999999999999999</v>
      </c>
      <c r="AK2479" s="31">
        <f t="shared" si="8265"/>
        <v>1.7</v>
      </c>
      <c r="AL2479" s="31">
        <f t="shared" si="8266"/>
        <v>19.699999999999999</v>
      </c>
      <c r="AM2479" s="31">
        <f t="shared" si="8347"/>
        <v>0</v>
      </c>
      <c r="AN2479" s="31">
        <f t="shared" si="8348"/>
        <v>0</v>
      </c>
      <c r="AO2479" s="31">
        <f t="shared" si="8349"/>
        <v>0</v>
      </c>
      <c r="AP2479" s="31">
        <f t="shared" si="8267"/>
        <v>3.3999999999999999</v>
      </c>
      <c r="AQ2479" s="31">
        <f t="shared" si="8268"/>
        <v>1.7</v>
      </c>
      <c r="AR2479" s="31">
        <f t="shared" si="8269"/>
        <v>19.699999999999999</v>
      </c>
      <c r="AS2479" s="31">
        <f t="shared" si="8350"/>
        <v>0</v>
      </c>
      <c r="AT2479" s="31">
        <f t="shared" si="8351"/>
        <v>0</v>
      </c>
      <c r="AU2479" s="31">
        <f t="shared" si="8352"/>
        <v>0</v>
      </c>
      <c r="AV2479" s="31">
        <f t="shared" si="8270"/>
        <v>3.3999999999999999</v>
      </c>
      <c r="AW2479" s="31">
        <f t="shared" si="8271"/>
        <v>1.7</v>
      </c>
      <c r="AX2479" s="31">
        <f t="shared" si="8272"/>
        <v>19.699999999999999</v>
      </c>
      <c r="AY2479" s="31">
        <f t="shared" si="8353"/>
        <v>0</v>
      </c>
      <c r="AZ2479" s="31">
        <f t="shared" si="8354"/>
        <v>0</v>
      </c>
      <c r="BA2479" s="31">
        <f t="shared" si="8355"/>
        <v>0</v>
      </c>
      <c r="BB2479" s="31">
        <f t="shared" si="8273"/>
        <v>3.3999999999999999</v>
      </c>
      <c r="BC2479" s="31">
        <f t="shared" si="8274"/>
        <v>1.7</v>
      </c>
      <c r="BD2479" s="31">
        <f t="shared" si="8275"/>
        <v>19.699999999999999</v>
      </c>
      <c r="BE2479" s="31">
        <f t="shared" si="8356"/>
        <v>0</v>
      </c>
      <c r="BF2479" s="31">
        <f t="shared" si="8357"/>
        <v>0</v>
      </c>
      <c r="BG2479" s="31">
        <f t="shared" si="8358"/>
        <v>0</v>
      </c>
      <c r="BH2479" s="31">
        <f t="shared" si="8276"/>
        <v>3.3999999999999999</v>
      </c>
      <c r="BI2479" s="31">
        <f t="shared" si="8277"/>
        <v>1.7</v>
      </c>
      <c r="BJ2479" s="31">
        <f t="shared" si="8278"/>
        <v>19.699999999999999</v>
      </c>
      <c r="BK2479" s="31">
        <f t="shared" si="8359"/>
        <v>0</v>
      </c>
      <c r="BL2479" s="31">
        <f t="shared" si="8360"/>
        <v>0</v>
      </c>
      <c r="BM2479" s="31">
        <f t="shared" si="8361"/>
        <v>0</v>
      </c>
      <c r="BN2479" s="31">
        <f t="shared" si="8279"/>
        <v>3.3999999999999999</v>
      </c>
      <c r="BO2479" s="31">
        <f t="shared" si="8280"/>
        <v>1.7</v>
      </c>
      <c r="BP2479" s="31">
        <f t="shared" si="8281"/>
        <v>19.699999999999999</v>
      </c>
      <c r="BQ2479" s="31">
        <f t="shared" si="8362"/>
        <v>0</v>
      </c>
      <c r="BR2479" s="31">
        <f t="shared" si="8363"/>
        <v>0</v>
      </c>
      <c r="BS2479" s="31">
        <f t="shared" si="8282"/>
        <v>3.3999999999999999</v>
      </c>
      <c r="BT2479" s="31">
        <f t="shared" si="8283"/>
        <v>1.7</v>
      </c>
      <c r="BU2479" s="31">
        <f t="shared" si="8284"/>
        <v>19.699999999999999</v>
      </c>
      <c r="BV2479" s="31">
        <f t="shared" si="8364"/>
        <v>0</v>
      </c>
      <c r="BW2479" s="31">
        <f t="shared" si="8365"/>
        <v>0</v>
      </c>
      <c r="BX2479" s="31">
        <f t="shared" si="8285"/>
        <v>3.3999999999999999</v>
      </c>
      <c r="BY2479" s="31">
        <f t="shared" si="8286"/>
        <v>1.7</v>
      </c>
      <c r="BZ2479" s="31">
        <f t="shared" si="8287"/>
        <v>19.699999999999999</v>
      </c>
      <c r="CA2479" s="31">
        <f t="shared" si="8366"/>
        <v>0</v>
      </c>
      <c r="CB2479" s="31">
        <f t="shared" si="8367"/>
        <v>0</v>
      </c>
      <c r="CC2479" s="31">
        <f t="shared" si="8368"/>
        <v>0</v>
      </c>
      <c r="CD2479" s="31">
        <f t="shared" si="8371"/>
        <v>3.3999999999999999</v>
      </c>
      <c r="CE2479" s="31">
        <f t="shared" si="8372"/>
        <v>1.7</v>
      </c>
      <c r="CF2479" s="31">
        <f t="shared" si="8373"/>
        <v>19.699999999999999</v>
      </c>
      <c r="CG2479" s="31">
        <f t="shared" si="8369"/>
        <v>0</v>
      </c>
      <c r="CH2479" s="24"/>
      <c r="CI2479" s="40"/>
      <c r="CL2479" s="1" t="s">
        <v>1346</v>
      </c>
      <c r="CO2479" s="1" t="s">
        <v>31</v>
      </c>
    </row>
    <row r="2480" ht="29.850000000000001">
      <c r="A2480" s="16" t="s">
        <v>1407</v>
      </c>
      <c r="B2480" s="17">
        <v>200</v>
      </c>
      <c r="C2480" s="16"/>
      <c r="D2480" s="16"/>
      <c r="E2480" s="39" t="s">
        <v>40</v>
      </c>
      <c r="F2480" s="31">
        <f t="shared" si="8329"/>
        <v>3.3999999999999999</v>
      </c>
      <c r="G2480" s="31">
        <f t="shared" si="8374"/>
        <v>1.7</v>
      </c>
      <c r="H2480" s="31">
        <f t="shared" si="8375"/>
        <v>19.699999999999999</v>
      </c>
      <c r="I2480" s="31">
        <f t="shared" si="8332"/>
        <v>0</v>
      </c>
      <c r="J2480" s="31">
        <f t="shared" si="8333"/>
        <v>0</v>
      </c>
      <c r="K2480" s="31">
        <f t="shared" si="8334"/>
        <v>0</v>
      </c>
      <c r="L2480" s="31">
        <f t="shared" si="8252"/>
        <v>3.3999999999999999</v>
      </c>
      <c r="M2480" s="31">
        <f t="shared" si="8253"/>
        <v>1.7</v>
      </c>
      <c r="N2480" s="31">
        <f t="shared" si="8254"/>
        <v>19.699999999999999</v>
      </c>
      <c r="O2480" s="31">
        <f t="shared" si="8370"/>
        <v>0</v>
      </c>
      <c r="P2480" s="31">
        <f t="shared" si="8336"/>
        <v>0</v>
      </c>
      <c r="Q2480" s="31">
        <f t="shared" si="8337"/>
        <v>0</v>
      </c>
      <c r="R2480" s="31">
        <f t="shared" si="8255"/>
        <v>3.3999999999999999</v>
      </c>
      <c r="S2480" s="31">
        <f t="shared" si="8256"/>
        <v>1.7</v>
      </c>
      <c r="T2480" s="31">
        <f t="shared" si="8257"/>
        <v>19.699999999999999</v>
      </c>
      <c r="U2480" s="31">
        <f t="shared" si="8338"/>
        <v>0</v>
      </c>
      <c r="V2480" s="31">
        <f t="shared" si="8339"/>
        <v>0</v>
      </c>
      <c r="W2480" s="31">
        <f t="shared" si="8340"/>
        <v>0</v>
      </c>
      <c r="X2480" s="31">
        <f t="shared" si="8258"/>
        <v>3.3999999999999999</v>
      </c>
      <c r="Y2480" s="31">
        <f t="shared" si="8259"/>
        <v>1.7</v>
      </c>
      <c r="Z2480" s="31">
        <f t="shared" si="8260"/>
        <v>19.699999999999999</v>
      </c>
      <c r="AA2480" s="31">
        <f t="shared" si="8341"/>
        <v>0</v>
      </c>
      <c r="AB2480" s="31">
        <f t="shared" si="8342"/>
        <v>0</v>
      </c>
      <c r="AC2480" s="31">
        <f t="shared" si="8343"/>
        <v>0</v>
      </c>
      <c r="AD2480" s="31">
        <f t="shared" si="8261"/>
        <v>3.3999999999999999</v>
      </c>
      <c r="AE2480" s="31">
        <f t="shared" si="8262"/>
        <v>1.7</v>
      </c>
      <c r="AF2480" s="31">
        <f t="shared" si="8263"/>
        <v>19.699999999999999</v>
      </c>
      <c r="AG2480" s="31">
        <f t="shared" si="8344"/>
        <v>0</v>
      </c>
      <c r="AH2480" s="31">
        <f t="shared" si="8345"/>
        <v>0</v>
      </c>
      <c r="AI2480" s="31">
        <f t="shared" si="8346"/>
        <v>0</v>
      </c>
      <c r="AJ2480" s="31">
        <f t="shared" si="8264"/>
        <v>3.3999999999999999</v>
      </c>
      <c r="AK2480" s="31">
        <f t="shared" si="8265"/>
        <v>1.7</v>
      </c>
      <c r="AL2480" s="31">
        <f t="shared" si="8266"/>
        <v>19.699999999999999</v>
      </c>
      <c r="AM2480" s="31">
        <f t="shared" si="8347"/>
        <v>0</v>
      </c>
      <c r="AN2480" s="31">
        <f t="shared" si="8348"/>
        <v>0</v>
      </c>
      <c r="AO2480" s="31">
        <f t="shared" si="8349"/>
        <v>0</v>
      </c>
      <c r="AP2480" s="31">
        <f t="shared" si="8267"/>
        <v>3.3999999999999999</v>
      </c>
      <c r="AQ2480" s="31">
        <f t="shared" si="8268"/>
        <v>1.7</v>
      </c>
      <c r="AR2480" s="31">
        <f t="shared" si="8269"/>
        <v>19.699999999999999</v>
      </c>
      <c r="AS2480" s="31">
        <f t="shared" si="8350"/>
        <v>0</v>
      </c>
      <c r="AT2480" s="31">
        <f t="shared" si="8351"/>
        <v>0</v>
      </c>
      <c r="AU2480" s="31">
        <f t="shared" si="8352"/>
        <v>0</v>
      </c>
      <c r="AV2480" s="31">
        <f t="shared" si="8270"/>
        <v>3.3999999999999999</v>
      </c>
      <c r="AW2480" s="31">
        <f t="shared" si="8271"/>
        <v>1.7</v>
      </c>
      <c r="AX2480" s="31">
        <f t="shared" si="8272"/>
        <v>19.699999999999999</v>
      </c>
      <c r="AY2480" s="31">
        <f t="shared" si="8353"/>
        <v>0</v>
      </c>
      <c r="AZ2480" s="31">
        <f t="shared" si="8354"/>
        <v>0</v>
      </c>
      <c r="BA2480" s="31">
        <f t="shared" si="8355"/>
        <v>0</v>
      </c>
      <c r="BB2480" s="31">
        <f t="shared" si="8273"/>
        <v>3.3999999999999999</v>
      </c>
      <c r="BC2480" s="31">
        <f t="shared" si="8274"/>
        <v>1.7</v>
      </c>
      <c r="BD2480" s="31">
        <f t="shared" si="8275"/>
        <v>19.699999999999999</v>
      </c>
      <c r="BE2480" s="31">
        <f t="shared" si="8356"/>
        <v>0</v>
      </c>
      <c r="BF2480" s="31">
        <f t="shared" si="8357"/>
        <v>0</v>
      </c>
      <c r="BG2480" s="31">
        <f t="shared" si="8358"/>
        <v>0</v>
      </c>
      <c r="BH2480" s="31">
        <f t="shared" si="8276"/>
        <v>3.3999999999999999</v>
      </c>
      <c r="BI2480" s="31">
        <f t="shared" si="8277"/>
        <v>1.7</v>
      </c>
      <c r="BJ2480" s="31">
        <f t="shared" si="8278"/>
        <v>19.699999999999999</v>
      </c>
      <c r="BK2480" s="31">
        <f t="shared" si="8359"/>
        <v>0</v>
      </c>
      <c r="BL2480" s="31">
        <f t="shared" si="8360"/>
        <v>0</v>
      </c>
      <c r="BM2480" s="31">
        <f t="shared" si="8361"/>
        <v>0</v>
      </c>
      <c r="BN2480" s="31">
        <f t="shared" si="8279"/>
        <v>3.3999999999999999</v>
      </c>
      <c r="BO2480" s="31">
        <f t="shared" si="8280"/>
        <v>1.7</v>
      </c>
      <c r="BP2480" s="31">
        <f t="shared" si="8281"/>
        <v>19.699999999999999</v>
      </c>
      <c r="BQ2480" s="31">
        <f t="shared" si="8362"/>
        <v>0</v>
      </c>
      <c r="BR2480" s="31">
        <f t="shared" si="8363"/>
        <v>0</v>
      </c>
      <c r="BS2480" s="31">
        <f t="shared" si="8282"/>
        <v>3.3999999999999999</v>
      </c>
      <c r="BT2480" s="31">
        <f t="shared" si="8283"/>
        <v>1.7</v>
      </c>
      <c r="BU2480" s="31">
        <f t="shared" si="8284"/>
        <v>19.699999999999999</v>
      </c>
      <c r="BV2480" s="31">
        <f t="shared" si="8364"/>
        <v>0</v>
      </c>
      <c r="BW2480" s="31">
        <f t="shared" si="8365"/>
        <v>0</v>
      </c>
      <c r="BX2480" s="31">
        <f t="shared" si="8285"/>
        <v>3.3999999999999999</v>
      </c>
      <c r="BY2480" s="31">
        <f t="shared" si="8286"/>
        <v>1.7</v>
      </c>
      <c r="BZ2480" s="31">
        <f t="shared" si="8287"/>
        <v>19.699999999999999</v>
      </c>
      <c r="CA2480" s="31">
        <f t="shared" si="8366"/>
        <v>0</v>
      </c>
      <c r="CB2480" s="31">
        <f t="shared" si="8367"/>
        <v>0</v>
      </c>
      <c r="CC2480" s="31">
        <f t="shared" si="8368"/>
        <v>0</v>
      </c>
      <c r="CD2480" s="31">
        <f t="shared" si="8371"/>
        <v>3.3999999999999999</v>
      </c>
      <c r="CE2480" s="31">
        <f t="shared" si="8372"/>
        <v>1.7</v>
      </c>
      <c r="CF2480" s="31">
        <f t="shared" si="8373"/>
        <v>19.699999999999999</v>
      </c>
      <c r="CG2480" s="31">
        <f t="shared" si="8369"/>
        <v>0</v>
      </c>
      <c r="CH2480" s="24"/>
      <c r="CI2480" s="40"/>
      <c r="CM2480" s="1" t="s">
        <v>29</v>
      </c>
    </row>
    <row r="2481" ht="43.75">
      <c r="A2481" s="16" t="s">
        <v>1407</v>
      </c>
      <c r="B2481" s="17">
        <v>240</v>
      </c>
      <c r="C2481" s="16"/>
      <c r="D2481" s="16"/>
      <c r="E2481" s="39" t="s">
        <v>41</v>
      </c>
      <c r="F2481" s="31">
        <f t="shared" si="8329"/>
        <v>3.3999999999999999</v>
      </c>
      <c r="G2481" s="31">
        <f t="shared" si="8374"/>
        <v>1.7</v>
      </c>
      <c r="H2481" s="31">
        <f t="shared" si="8375"/>
        <v>19.699999999999999</v>
      </c>
      <c r="I2481" s="31">
        <f t="shared" si="8332"/>
        <v>0</v>
      </c>
      <c r="J2481" s="31">
        <f t="shared" si="8333"/>
        <v>0</v>
      </c>
      <c r="K2481" s="31">
        <f t="shared" si="8334"/>
        <v>0</v>
      </c>
      <c r="L2481" s="31">
        <f t="shared" si="8252"/>
        <v>3.3999999999999999</v>
      </c>
      <c r="M2481" s="31">
        <f t="shared" si="8253"/>
        <v>1.7</v>
      </c>
      <c r="N2481" s="31">
        <f t="shared" si="8254"/>
        <v>19.699999999999999</v>
      </c>
      <c r="O2481" s="31">
        <f t="shared" si="8370"/>
        <v>0</v>
      </c>
      <c r="P2481" s="31">
        <f t="shared" si="8336"/>
        <v>0</v>
      </c>
      <c r="Q2481" s="31">
        <f t="shared" si="8337"/>
        <v>0</v>
      </c>
      <c r="R2481" s="31">
        <f t="shared" si="8255"/>
        <v>3.3999999999999999</v>
      </c>
      <c r="S2481" s="31">
        <f t="shared" si="8256"/>
        <v>1.7</v>
      </c>
      <c r="T2481" s="31">
        <f t="shared" si="8257"/>
        <v>19.699999999999999</v>
      </c>
      <c r="U2481" s="31">
        <f t="shared" si="8338"/>
        <v>0</v>
      </c>
      <c r="V2481" s="31">
        <f t="shared" si="8339"/>
        <v>0</v>
      </c>
      <c r="W2481" s="31">
        <f t="shared" si="8340"/>
        <v>0</v>
      </c>
      <c r="X2481" s="31">
        <f t="shared" si="8258"/>
        <v>3.3999999999999999</v>
      </c>
      <c r="Y2481" s="31">
        <f t="shared" si="8259"/>
        <v>1.7</v>
      </c>
      <c r="Z2481" s="31">
        <f t="shared" si="8260"/>
        <v>19.699999999999999</v>
      </c>
      <c r="AA2481" s="31">
        <f t="shared" si="8341"/>
        <v>0</v>
      </c>
      <c r="AB2481" s="31">
        <f t="shared" si="8342"/>
        <v>0</v>
      </c>
      <c r="AC2481" s="31">
        <f t="shared" si="8343"/>
        <v>0</v>
      </c>
      <c r="AD2481" s="31">
        <f t="shared" si="8261"/>
        <v>3.3999999999999999</v>
      </c>
      <c r="AE2481" s="31">
        <f t="shared" si="8262"/>
        <v>1.7</v>
      </c>
      <c r="AF2481" s="31">
        <f t="shared" si="8263"/>
        <v>19.699999999999999</v>
      </c>
      <c r="AG2481" s="31">
        <f t="shared" si="8344"/>
        <v>0</v>
      </c>
      <c r="AH2481" s="31">
        <f t="shared" si="8345"/>
        <v>0</v>
      </c>
      <c r="AI2481" s="31">
        <f t="shared" si="8346"/>
        <v>0</v>
      </c>
      <c r="AJ2481" s="31">
        <f t="shared" si="8264"/>
        <v>3.3999999999999999</v>
      </c>
      <c r="AK2481" s="31">
        <f t="shared" si="8265"/>
        <v>1.7</v>
      </c>
      <c r="AL2481" s="31">
        <f t="shared" si="8266"/>
        <v>19.699999999999999</v>
      </c>
      <c r="AM2481" s="31">
        <f t="shared" si="8347"/>
        <v>0</v>
      </c>
      <c r="AN2481" s="31">
        <f t="shared" si="8348"/>
        <v>0</v>
      </c>
      <c r="AO2481" s="31">
        <f t="shared" si="8349"/>
        <v>0</v>
      </c>
      <c r="AP2481" s="31">
        <f t="shared" si="8267"/>
        <v>3.3999999999999999</v>
      </c>
      <c r="AQ2481" s="31">
        <f t="shared" si="8268"/>
        <v>1.7</v>
      </c>
      <c r="AR2481" s="31">
        <f t="shared" si="8269"/>
        <v>19.699999999999999</v>
      </c>
      <c r="AS2481" s="31">
        <f t="shared" si="8350"/>
        <v>0</v>
      </c>
      <c r="AT2481" s="31">
        <f t="shared" si="8351"/>
        <v>0</v>
      </c>
      <c r="AU2481" s="31">
        <f t="shared" si="8352"/>
        <v>0</v>
      </c>
      <c r="AV2481" s="31">
        <f t="shared" si="8270"/>
        <v>3.3999999999999999</v>
      </c>
      <c r="AW2481" s="31">
        <f t="shared" si="8271"/>
        <v>1.7</v>
      </c>
      <c r="AX2481" s="31">
        <f t="shared" si="8272"/>
        <v>19.699999999999999</v>
      </c>
      <c r="AY2481" s="31">
        <f t="shared" si="8353"/>
        <v>0</v>
      </c>
      <c r="AZ2481" s="31">
        <f t="shared" si="8354"/>
        <v>0</v>
      </c>
      <c r="BA2481" s="31">
        <f t="shared" si="8355"/>
        <v>0</v>
      </c>
      <c r="BB2481" s="31">
        <f t="shared" si="8273"/>
        <v>3.3999999999999999</v>
      </c>
      <c r="BC2481" s="31">
        <f t="shared" si="8274"/>
        <v>1.7</v>
      </c>
      <c r="BD2481" s="31">
        <f t="shared" si="8275"/>
        <v>19.699999999999999</v>
      </c>
      <c r="BE2481" s="31">
        <f t="shared" si="8356"/>
        <v>0</v>
      </c>
      <c r="BF2481" s="31">
        <f t="shared" si="8357"/>
        <v>0</v>
      </c>
      <c r="BG2481" s="31">
        <f t="shared" si="8358"/>
        <v>0</v>
      </c>
      <c r="BH2481" s="31">
        <f t="shared" si="8276"/>
        <v>3.3999999999999999</v>
      </c>
      <c r="BI2481" s="31">
        <f t="shared" si="8277"/>
        <v>1.7</v>
      </c>
      <c r="BJ2481" s="31">
        <f t="shared" si="8278"/>
        <v>19.699999999999999</v>
      </c>
      <c r="BK2481" s="31">
        <f t="shared" si="8359"/>
        <v>0</v>
      </c>
      <c r="BL2481" s="31">
        <f t="shared" si="8360"/>
        <v>0</v>
      </c>
      <c r="BM2481" s="31">
        <f t="shared" si="8361"/>
        <v>0</v>
      </c>
      <c r="BN2481" s="31">
        <f t="shared" si="8279"/>
        <v>3.3999999999999999</v>
      </c>
      <c r="BO2481" s="31">
        <f t="shared" si="8280"/>
        <v>1.7</v>
      </c>
      <c r="BP2481" s="31">
        <f t="shared" si="8281"/>
        <v>19.699999999999999</v>
      </c>
      <c r="BQ2481" s="31">
        <f t="shared" si="8362"/>
        <v>0</v>
      </c>
      <c r="BR2481" s="31">
        <f t="shared" si="8363"/>
        <v>0</v>
      </c>
      <c r="BS2481" s="31">
        <f t="shared" si="8282"/>
        <v>3.3999999999999999</v>
      </c>
      <c r="BT2481" s="31">
        <f t="shared" si="8283"/>
        <v>1.7</v>
      </c>
      <c r="BU2481" s="31">
        <f t="shared" si="8284"/>
        <v>19.699999999999999</v>
      </c>
      <c r="BV2481" s="31">
        <f t="shared" si="8364"/>
        <v>0</v>
      </c>
      <c r="BW2481" s="31">
        <f t="shared" si="8365"/>
        <v>0</v>
      </c>
      <c r="BX2481" s="31">
        <f t="shared" si="8285"/>
        <v>3.3999999999999999</v>
      </c>
      <c r="BY2481" s="31">
        <f t="shared" si="8286"/>
        <v>1.7</v>
      </c>
      <c r="BZ2481" s="31">
        <f t="shared" si="8287"/>
        <v>19.699999999999999</v>
      </c>
      <c r="CA2481" s="31">
        <f t="shared" si="8366"/>
        <v>0</v>
      </c>
      <c r="CB2481" s="31">
        <f t="shared" si="8367"/>
        <v>0</v>
      </c>
      <c r="CC2481" s="31">
        <f t="shared" si="8368"/>
        <v>0</v>
      </c>
      <c r="CD2481" s="31">
        <f t="shared" si="8371"/>
        <v>3.3999999999999999</v>
      </c>
      <c r="CE2481" s="31">
        <f t="shared" si="8372"/>
        <v>1.7</v>
      </c>
      <c r="CF2481" s="31">
        <f t="shared" si="8373"/>
        <v>19.699999999999999</v>
      </c>
      <c r="CG2481" s="31">
        <f t="shared" si="8369"/>
        <v>0</v>
      </c>
      <c r="CH2481" s="24"/>
      <c r="CI2481" s="40"/>
      <c r="CN2481" s="1" t="s">
        <v>30</v>
      </c>
    </row>
    <row r="2482" ht="15">
      <c r="A2482" s="16" t="s">
        <v>1407</v>
      </c>
      <c r="B2482" s="17">
        <v>240</v>
      </c>
      <c r="C2482" s="16" t="s">
        <v>42</v>
      </c>
      <c r="D2482" s="16" t="s">
        <v>43</v>
      </c>
      <c r="E2482" s="39" t="s">
        <v>44</v>
      </c>
      <c r="F2482" s="31">
        <v>3.3999999999999999</v>
      </c>
      <c r="G2482" s="31">
        <v>1.7</v>
      </c>
      <c r="H2482" s="31">
        <v>19.699999999999999</v>
      </c>
      <c r="I2482" s="31"/>
      <c r="J2482" s="31"/>
      <c r="K2482" s="31"/>
      <c r="L2482" s="31">
        <f t="shared" si="8252"/>
        <v>3.3999999999999999</v>
      </c>
      <c r="M2482" s="31">
        <f t="shared" si="8253"/>
        <v>1.7</v>
      </c>
      <c r="N2482" s="31">
        <f t="shared" si="8254"/>
        <v>19.699999999999999</v>
      </c>
      <c r="O2482" s="31"/>
      <c r="P2482" s="31"/>
      <c r="Q2482" s="31"/>
      <c r="R2482" s="31">
        <f t="shared" si="8255"/>
        <v>3.3999999999999999</v>
      </c>
      <c r="S2482" s="31">
        <f t="shared" si="8256"/>
        <v>1.7</v>
      </c>
      <c r="T2482" s="31">
        <f t="shared" si="8257"/>
        <v>19.699999999999999</v>
      </c>
      <c r="U2482" s="31"/>
      <c r="V2482" s="31"/>
      <c r="W2482" s="31"/>
      <c r="X2482" s="31">
        <f t="shared" si="8258"/>
        <v>3.3999999999999999</v>
      </c>
      <c r="Y2482" s="31">
        <f t="shared" si="8259"/>
        <v>1.7</v>
      </c>
      <c r="Z2482" s="31">
        <f t="shared" si="8260"/>
        <v>19.699999999999999</v>
      </c>
      <c r="AA2482" s="31"/>
      <c r="AB2482" s="31"/>
      <c r="AC2482" s="31"/>
      <c r="AD2482" s="31">
        <f t="shared" si="8261"/>
        <v>3.3999999999999999</v>
      </c>
      <c r="AE2482" s="31">
        <f t="shared" si="8262"/>
        <v>1.7</v>
      </c>
      <c r="AF2482" s="31">
        <f t="shared" si="8263"/>
        <v>19.699999999999999</v>
      </c>
      <c r="AG2482" s="31"/>
      <c r="AH2482" s="31"/>
      <c r="AI2482" s="31"/>
      <c r="AJ2482" s="31">
        <f t="shared" si="8264"/>
        <v>3.3999999999999999</v>
      </c>
      <c r="AK2482" s="31">
        <f t="shared" si="8265"/>
        <v>1.7</v>
      </c>
      <c r="AL2482" s="31">
        <f t="shared" si="8266"/>
        <v>19.699999999999999</v>
      </c>
      <c r="AM2482" s="31"/>
      <c r="AN2482" s="31"/>
      <c r="AO2482" s="31"/>
      <c r="AP2482" s="31">
        <f t="shared" si="8267"/>
        <v>3.3999999999999999</v>
      </c>
      <c r="AQ2482" s="31">
        <f t="shared" si="8268"/>
        <v>1.7</v>
      </c>
      <c r="AR2482" s="31">
        <f t="shared" si="8269"/>
        <v>19.699999999999999</v>
      </c>
      <c r="AS2482" s="31"/>
      <c r="AT2482" s="31"/>
      <c r="AU2482" s="31"/>
      <c r="AV2482" s="31">
        <f t="shared" si="8270"/>
        <v>3.3999999999999999</v>
      </c>
      <c r="AW2482" s="31">
        <f t="shared" si="8271"/>
        <v>1.7</v>
      </c>
      <c r="AX2482" s="31">
        <f t="shared" si="8272"/>
        <v>19.699999999999999</v>
      </c>
      <c r="AY2482" s="31"/>
      <c r="AZ2482" s="31"/>
      <c r="BA2482" s="31"/>
      <c r="BB2482" s="31">
        <f t="shared" si="8273"/>
        <v>3.3999999999999999</v>
      </c>
      <c r="BC2482" s="31">
        <f t="shared" si="8274"/>
        <v>1.7</v>
      </c>
      <c r="BD2482" s="31">
        <f t="shared" si="8275"/>
        <v>19.699999999999999</v>
      </c>
      <c r="BE2482" s="31"/>
      <c r="BF2482" s="31"/>
      <c r="BG2482" s="31"/>
      <c r="BH2482" s="31">
        <f t="shared" si="8276"/>
        <v>3.3999999999999999</v>
      </c>
      <c r="BI2482" s="31">
        <f t="shared" si="8277"/>
        <v>1.7</v>
      </c>
      <c r="BJ2482" s="31">
        <f t="shared" si="8278"/>
        <v>19.699999999999999</v>
      </c>
      <c r="BK2482" s="31"/>
      <c r="BL2482" s="31"/>
      <c r="BM2482" s="31"/>
      <c r="BN2482" s="31">
        <f t="shared" si="8279"/>
        <v>3.3999999999999999</v>
      </c>
      <c r="BO2482" s="31">
        <f t="shared" si="8280"/>
        <v>1.7</v>
      </c>
      <c r="BP2482" s="31">
        <f t="shared" si="8281"/>
        <v>19.699999999999999</v>
      </c>
      <c r="BQ2482" s="31"/>
      <c r="BR2482" s="31"/>
      <c r="BS2482" s="31">
        <f t="shared" si="8282"/>
        <v>3.3999999999999999</v>
      </c>
      <c r="BT2482" s="31">
        <f t="shared" si="8283"/>
        <v>1.7</v>
      </c>
      <c r="BU2482" s="31">
        <f t="shared" si="8284"/>
        <v>19.699999999999999</v>
      </c>
      <c r="BV2482" s="31"/>
      <c r="BW2482" s="31"/>
      <c r="BX2482" s="31">
        <f t="shared" si="8285"/>
        <v>3.3999999999999999</v>
      </c>
      <c r="BY2482" s="31">
        <f t="shared" si="8286"/>
        <v>1.7</v>
      </c>
      <c r="BZ2482" s="31">
        <f t="shared" si="8287"/>
        <v>19.699999999999999</v>
      </c>
      <c r="CA2482" s="31"/>
      <c r="CB2482" s="31"/>
      <c r="CC2482" s="31"/>
      <c r="CD2482" s="31">
        <f t="shared" si="8371"/>
        <v>3.3999999999999999</v>
      </c>
      <c r="CE2482" s="31">
        <f t="shared" si="8372"/>
        <v>1.7</v>
      </c>
      <c r="CF2482" s="31">
        <f t="shared" si="8373"/>
        <v>19.699999999999999</v>
      </c>
      <c r="CG2482" s="31"/>
      <c r="CH2482" s="24"/>
      <c r="CI2482" s="40"/>
    </row>
    <row r="2483" ht="43.75">
      <c r="A2483" s="16" t="s">
        <v>1409</v>
      </c>
      <c r="B2483" s="17"/>
      <c r="C2483" s="16"/>
      <c r="D2483" s="16"/>
      <c r="E2483" s="39" t="s">
        <v>1410</v>
      </c>
      <c r="F2483" s="31"/>
      <c r="G2483" s="31"/>
      <c r="H2483" s="31"/>
      <c r="I2483" s="31"/>
      <c r="J2483" s="31"/>
      <c r="K2483" s="31"/>
      <c r="L2483" s="31"/>
      <c r="M2483" s="31"/>
      <c r="N2483" s="31"/>
      <c r="O2483" s="31"/>
      <c r="P2483" s="31"/>
      <c r="Q2483" s="31"/>
      <c r="R2483" s="31"/>
      <c r="S2483" s="31"/>
      <c r="T2483" s="31"/>
      <c r="U2483" s="31"/>
      <c r="V2483" s="31"/>
      <c r="W2483" s="31"/>
      <c r="X2483" s="31"/>
      <c r="Y2483" s="31"/>
      <c r="Z2483" s="31"/>
      <c r="AA2483" s="31"/>
      <c r="AB2483" s="31"/>
      <c r="AC2483" s="31"/>
      <c r="AD2483" s="31"/>
      <c r="AE2483" s="31"/>
      <c r="AF2483" s="31"/>
      <c r="AG2483" s="31"/>
      <c r="AH2483" s="31"/>
      <c r="AI2483" s="31"/>
      <c r="AJ2483" s="31"/>
      <c r="AK2483" s="31"/>
      <c r="AL2483" s="31"/>
      <c r="AM2483" s="31"/>
      <c r="AN2483" s="31"/>
      <c r="AO2483" s="31"/>
      <c r="AP2483" s="31"/>
      <c r="AQ2483" s="31"/>
      <c r="AR2483" s="31"/>
      <c r="AS2483" s="31"/>
      <c r="AT2483" s="31"/>
      <c r="AU2483" s="31"/>
      <c r="AV2483" s="31"/>
      <c r="AW2483" s="31"/>
      <c r="AX2483" s="31"/>
      <c r="AY2483" s="31"/>
      <c r="AZ2483" s="31"/>
      <c r="BA2483" s="31"/>
      <c r="BB2483" s="31"/>
      <c r="BC2483" s="31"/>
      <c r="BD2483" s="31"/>
      <c r="BE2483" s="31"/>
      <c r="BF2483" s="31"/>
      <c r="BG2483" s="31"/>
      <c r="BH2483" s="31"/>
      <c r="BI2483" s="31"/>
      <c r="BJ2483" s="31"/>
      <c r="BK2483" s="31">
        <f t="shared" si="8359"/>
        <v>0</v>
      </c>
      <c r="BL2483" s="31">
        <f t="shared" si="8360"/>
        <v>200649.85000000001</v>
      </c>
      <c r="BM2483" s="31">
        <f t="shared" si="8361"/>
        <v>0</v>
      </c>
      <c r="BN2483" s="31">
        <f t="shared" si="8279"/>
        <v>0</v>
      </c>
      <c r="BO2483" s="31">
        <f t="shared" si="8280"/>
        <v>200649.85000000001</v>
      </c>
      <c r="BP2483" s="31">
        <f t="shared" si="8281"/>
        <v>0</v>
      </c>
      <c r="BQ2483" s="31">
        <f t="shared" si="8362"/>
        <v>0</v>
      </c>
      <c r="BR2483" s="31">
        <f t="shared" si="8363"/>
        <v>0</v>
      </c>
      <c r="BS2483" s="31">
        <f t="shared" si="8282"/>
        <v>0</v>
      </c>
      <c r="BT2483" s="31">
        <f t="shared" si="8283"/>
        <v>200649.85000000001</v>
      </c>
      <c r="BU2483" s="31">
        <f t="shared" si="8284"/>
        <v>0</v>
      </c>
      <c r="BV2483" s="31">
        <f t="shared" si="8364"/>
        <v>0</v>
      </c>
      <c r="BW2483" s="31">
        <f t="shared" si="8365"/>
        <v>0</v>
      </c>
      <c r="BX2483" s="31">
        <f t="shared" si="8285"/>
        <v>0</v>
      </c>
      <c r="BY2483" s="31">
        <f t="shared" si="8286"/>
        <v>200649.85000000001</v>
      </c>
      <c r="BZ2483" s="31">
        <f t="shared" si="8287"/>
        <v>0</v>
      </c>
      <c r="CA2483" s="31">
        <f t="shared" si="8366"/>
        <v>0</v>
      </c>
      <c r="CB2483" s="31">
        <f t="shared" si="8367"/>
        <v>0</v>
      </c>
      <c r="CC2483" s="31">
        <f t="shared" si="8368"/>
        <v>0</v>
      </c>
      <c r="CD2483" s="31">
        <f t="shared" si="8371"/>
        <v>0</v>
      </c>
      <c r="CE2483" s="31">
        <f t="shared" si="8372"/>
        <v>200649.85000000001</v>
      </c>
      <c r="CF2483" s="31">
        <f t="shared" si="8373"/>
        <v>0</v>
      </c>
      <c r="CG2483" s="31">
        <f t="shared" si="8369"/>
        <v>0</v>
      </c>
      <c r="CH2483" s="24"/>
      <c r="CI2483" s="40"/>
    </row>
    <row r="2484" ht="29.850000000000001">
      <c r="A2484" s="16" t="s">
        <v>1409</v>
      </c>
      <c r="B2484" s="17">
        <v>200</v>
      </c>
      <c r="C2484" s="47"/>
      <c r="D2484" s="16"/>
      <c r="E2484" s="4" t="s">
        <v>40</v>
      </c>
      <c r="F2484" s="31"/>
      <c r="G2484" s="31"/>
      <c r="H2484" s="31"/>
      <c r="I2484" s="31"/>
      <c r="J2484" s="31"/>
      <c r="K2484" s="31"/>
      <c r="L2484" s="31"/>
      <c r="M2484" s="31"/>
      <c r="N2484" s="31"/>
      <c r="O2484" s="31"/>
      <c r="P2484" s="31"/>
      <c r="Q2484" s="31"/>
      <c r="R2484" s="31"/>
      <c r="S2484" s="31"/>
      <c r="T2484" s="31"/>
      <c r="U2484" s="31"/>
      <c r="V2484" s="31"/>
      <c r="W2484" s="31"/>
      <c r="X2484" s="31"/>
      <c r="Y2484" s="31"/>
      <c r="Z2484" s="31"/>
      <c r="AA2484" s="31"/>
      <c r="AB2484" s="31"/>
      <c r="AC2484" s="31"/>
      <c r="AD2484" s="31"/>
      <c r="AE2484" s="31"/>
      <c r="AF2484" s="31"/>
      <c r="AG2484" s="31"/>
      <c r="AH2484" s="31"/>
      <c r="AI2484" s="31"/>
      <c r="AJ2484" s="31"/>
      <c r="AK2484" s="31"/>
      <c r="AL2484" s="31"/>
      <c r="AM2484" s="31"/>
      <c r="AN2484" s="31"/>
      <c r="AO2484" s="31"/>
      <c r="AP2484" s="31"/>
      <c r="AQ2484" s="31"/>
      <c r="AR2484" s="31"/>
      <c r="AS2484" s="31"/>
      <c r="AT2484" s="31"/>
      <c r="AU2484" s="31"/>
      <c r="AV2484" s="31"/>
      <c r="AW2484" s="31"/>
      <c r="AX2484" s="31"/>
      <c r="AY2484" s="31"/>
      <c r="AZ2484" s="31"/>
      <c r="BA2484" s="31"/>
      <c r="BB2484" s="31"/>
      <c r="BC2484" s="31"/>
      <c r="BD2484" s="31"/>
      <c r="BE2484" s="31"/>
      <c r="BF2484" s="31"/>
      <c r="BG2484" s="31"/>
      <c r="BH2484" s="31"/>
      <c r="BI2484" s="31"/>
      <c r="BJ2484" s="31"/>
      <c r="BK2484" s="31">
        <f t="shared" si="8359"/>
        <v>0</v>
      </c>
      <c r="BL2484" s="31">
        <f t="shared" si="8360"/>
        <v>200649.85000000001</v>
      </c>
      <c r="BM2484" s="31">
        <f t="shared" si="8361"/>
        <v>0</v>
      </c>
      <c r="BN2484" s="31">
        <f t="shared" si="8279"/>
        <v>0</v>
      </c>
      <c r="BO2484" s="31">
        <f t="shared" si="8280"/>
        <v>200649.85000000001</v>
      </c>
      <c r="BP2484" s="31">
        <f t="shared" si="8281"/>
        <v>0</v>
      </c>
      <c r="BQ2484" s="31">
        <f t="shared" si="8362"/>
        <v>0</v>
      </c>
      <c r="BR2484" s="31">
        <f t="shared" si="8363"/>
        <v>0</v>
      </c>
      <c r="BS2484" s="31">
        <f t="shared" si="8282"/>
        <v>0</v>
      </c>
      <c r="BT2484" s="31">
        <f t="shared" si="8283"/>
        <v>200649.85000000001</v>
      </c>
      <c r="BU2484" s="31">
        <f t="shared" si="8284"/>
        <v>0</v>
      </c>
      <c r="BV2484" s="31">
        <f t="shared" si="8364"/>
        <v>0</v>
      </c>
      <c r="BW2484" s="31">
        <f t="shared" si="8365"/>
        <v>0</v>
      </c>
      <c r="BX2484" s="31">
        <f t="shared" si="8285"/>
        <v>0</v>
      </c>
      <c r="BY2484" s="31">
        <f t="shared" si="8286"/>
        <v>200649.85000000001</v>
      </c>
      <c r="BZ2484" s="31">
        <f t="shared" si="8287"/>
        <v>0</v>
      </c>
      <c r="CA2484" s="31">
        <f t="shared" si="8366"/>
        <v>0</v>
      </c>
      <c r="CB2484" s="31">
        <f t="shared" si="8367"/>
        <v>0</v>
      </c>
      <c r="CC2484" s="31">
        <f t="shared" si="8368"/>
        <v>0</v>
      </c>
      <c r="CD2484" s="31">
        <f t="shared" si="8371"/>
        <v>0</v>
      </c>
      <c r="CE2484" s="31">
        <f t="shared" si="8372"/>
        <v>200649.85000000001</v>
      </c>
      <c r="CF2484" s="31">
        <f t="shared" si="8373"/>
        <v>0</v>
      </c>
      <c r="CG2484" s="31">
        <f t="shared" si="8369"/>
        <v>0</v>
      </c>
      <c r="CH2484" s="24"/>
      <c r="CI2484" s="40"/>
    </row>
    <row r="2485" ht="43.75">
      <c r="A2485" s="16" t="s">
        <v>1409</v>
      </c>
      <c r="B2485" s="17">
        <v>240</v>
      </c>
      <c r="C2485" s="16"/>
      <c r="D2485" s="47"/>
      <c r="E2485" s="39" t="s">
        <v>41</v>
      </c>
      <c r="F2485" s="31"/>
      <c r="G2485" s="31"/>
      <c r="H2485" s="31"/>
      <c r="I2485" s="31"/>
      <c r="J2485" s="31"/>
      <c r="K2485" s="31"/>
      <c r="L2485" s="31"/>
      <c r="M2485" s="31"/>
      <c r="N2485" s="31"/>
      <c r="O2485" s="31"/>
      <c r="P2485" s="31"/>
      <c r="Q2485" s="31"/>
      <c r="R2485" s="31"/>
      <c r="S2485" s="31"/>
      <c r="T2485" s="31"/>
      <c r="U2485" s="31"/>
      <c r="V2485" s="31"/>
      <c r="W2485" s="31"/>
      <c r="X2485" s="31"/>
      <c r="Y2485" s="31"/>
      <c r="Z2485" s="31"/>
      <c r="AA2485" s="31"/>
      <c r="AB2485" s="31"/>
      <c r="AC2485" s="31"/>
      <c r="AD2485" s="31"/>
      <c r="AE2485" s="31"/>
      <c r="AF2485" s="31"/>
      <c r="AG2485" s="31"/>
      <c r="AH2485" s="31"/>
      <c r="AI2485" s="31"/>
      <c r="AJ2485" s="31"/>
      <c r="AK2485" s="31"/>
      <c r="AL2485" s="31"/>
      <c r="AM2485" s="31"/>
      <c r="AN2485" s="31"/>
      <c r="AO2485" s="31"/>
      <c r="AP2485" s="31"/>
      <c r="AQ2485" s="31"/>
      <c r="AR2485" s="31"/>
      <c r="AS2485" s="31"/>
      <c r="AT2485" s="31"/>
      <c r="AU2485" s="31"/>
      <c r="AV2485" s="31"/>
      <c r="AW2485" s="31"/>
      <c r="AX2485" s="31"/>
      <c r="AY2485" s="31"/>
      <c r="AZ2485" s="31"/>
      <c r="BA2485" s="31"/>
      <c r="BB2485" s="31"/>
      <c r="BC2485" s="31"/>
      <c r="BD2485" s="31"/>
      <c r="BE2485" s="31"/>
      <c r="BF2485" s="31"/>
      <c r="BG2485" s="31"/>
      <c r="BH2485" s="31"/>
      <c r="BI2485" s="31"/>
      <c r="BJ2485" s="31"/>
      <c r="BK2485" s="31">
        <f t="shared" si="8359"/>
        <v>0</v>
      </c>
      <c r="BL2485" s="31">
        <f t="shared" si="8360"/>
        <v>200649.85000000001</v>
      </c>
      <c r="BM2485" s="31">
        <f t="shared" si="8361"/>
        <v>0</v>
      </c>
      <c r="BN2485" s="31">
        <f t="shared" si="8279"/>
        <v>0</v>
      </c>
      <c r="BO2485" s="31">
        <f t="shared" si="8280"/>
        <v>200649.85000000001</v>
      </c>
      <c r="BP2485" s="31">
        <f t="shared" si="8281"/>
        <v>0</v>
      </c>
      <c r="BQ2485" s="31">
        <f t="shared" si="8362"/>
        <v>0</v>
      </c>
      <c r="BR2485" s="31">
        <f t="shared" si="8363"/>
        <v>0</v>
      </c>
      <c r="BS2485" s="31">
        <f t="shared" si="8282"/>
        <v>0</v>
      </c>
      <c r="BT2485" s="31">
        <f t="shared" si="8283"/>
        <v>200649.85000000001</v>
      </c>
      <c r="BU2485" s="31">
        <f t="shared" si="8284"/>
        <v>0</v>
      </c>
      <c r="BV2485" s="31">
        <f t="shared" si="8364"/>
        <v>0</v>
      </c>
      <c r="BW2485" s="31">
        <f t="shared" si="8365"/>
        <v>0</v>
      </c>
      <c r="BX2485" s="31">
        <f t="shared" si="8285"/>
        <v>0</v>
      </c>
      <c r="BY2485" s="31">
        <f t="shared" si="8286"/>
        <v>200649.85000000001</v>
      </c>
      <c r="BZ2485" s="31">
        <f t="shared" si="8287"/>
        <v>0</v>
      </c>
      <c r="CA2485" s="31">
        <f t="shared" si="8366"/>
        <v>0</v>
      </c>
      <c r="CB2485" s="31">
        <f t="shared" si="8367"/>
        <v>0</v>
      </c>
      <c r="CC2485" s="31">
        <f t="shared" si="8368"/>
        <v>0</v>
      </c>
      <c r="CD2485" s="31">
        <f t="shared" si="8371"/>
        <v>0</v>
      </c>
      <c r="CE2485" s="31">
        <f t="shared" si="8372"/>
        <v>200649.85000000001</v>
      </c>
      <c r="CF2485" s="31">
        <f t="shared" si="8373"/>
        <v>0</v>
      </c>
      <c r="CG2485" s="31">
        <f t="shared" si="8369"/>
        <v>0</v>
      </c>
      <c r="CH2485" s="24"/>
      <c r="CI2485" s="40"/>
    </row>
    <row r="2486" ht="15">
      <c r="A2486" s="16" t="s">
        <v>1409</v>
      </c>
      <c r="B2486" s="17">
        <v>240</v>
      </c>
      <c r="C2486" s="47" t="s">
        <v>42</v>
      </c>
      <c r="D2486" s="16" t="s">
        <v>43</v>
      </c>
      <c r="E2486" s="4" t="s">
        <v>44</v>
      </c>
      <c r="F2486" s="31"/>
      <c r="G2486" s="31"/>
      <c r="H2486" s="31"/>
      <c r="I2486" s="31"/>
      <c r="J2486" s="31"/>
      <c r="K2486" s="31"/>
      <c r="L2486" s="31"/>
      <c r="M2486" s="31"/>
      <c r="N2486" s="31"/>
      <c r="O2486" s="31"/>
      <c r="P2486" s="31"/>
      <c r="Q2486" s="31"/>
      <c r="R2486" s="31"/>
      <c r="S2486" s="31"/>
      <c r="T2486" s="31"/>
      <c r="U2486" s="31"/>
      <c r="V2486" s="31"/>
      <c r="W2486" s="31"/>
      <c r="X2486" s="31"/>
      <c r="Y2486" s="31"/>
      <c r="Z2486" s="31"/>
      <c r="AA2486" s="31"/>
      <c r="AB2486" s="31"/>
      <c r="AC2486" s="31"/>
      <c r="AD2486" s="31"/>
      <c r="AE2486" s="31"/>
      <c r="AF2486" s="31"/>
      <c r="AG2486" s="31"/>
      <c r="AH2486" s="31"/>
      <c r="AI2486" s="31"/>
      <c r="AJ2486" s="31"/>
      <c r="AK2486" s="31"/>
      <c r="AL2486" s="31"/>
      <c r="AM2486" s="31"/>
      <c r="AN2486" s="31"/>
      <c r="AO2486" s="31"/>
      <c r="AP2486" s="31"/>
      <c r="AQ2486" s="31"/>
      <c r="AR2486" s="31"/>
      <c r="AS2486" s="31"/>
      <c r="AT2486" s="31"/>
      <c r="AU2486" s="31"/>
      <c r="AV2486" s="31"/>
      <c r="AW2486" s="31"/>
      <c r="AX2486" s="31"/>
      <c r="AY2486" s="31"/>
      <c r="AZ2486" s="31"/>
      <c r="BA2486" s="31"/>
      <c r="BB2486" s="31"/>
      <c r="BC2486" s="31"/>
      <c r="BD2486" s="31"/>
      <c r="BE2486" s="31"/>
      <c r="BF2486" s="31"/>
      <c r="BG2486" s="31"/>
      <c r="BH2486" s="31"/>
      <c r="BI2486" s="31"/>
      <c r="BJ2486" s="31"/>
      <c r="BK2486" s="31"/>
      <c r="BL2486" s="31">
        <v>200649.85000000001</v>
      </c>
      <c r="BM2486" s="31"/>
      <c r="BN2486" s="31">
        <f t="shared" si="8279"/>
        <v>0</v>
      </c>
      <c r="BO2486" s="31">
        <f t="shared" si="8280"/>
        <v>200649.85000000001</v>
      </c>
      <c r="BP2486" s="31">
        <f t="shared" si="8281"/>
        <v>0</v>
      </c>
      <c r="BQ2486" s="31"/>
      <c r="BR2486" s="31"/>
      <c r="BS2486" s="31">
        <f t="shared" si="8282"/>
        <v>0</v>
      </c>
      <c r="BT2486" s="31">
        <f t="shared" si="8283"/>
        <v>200649.85000000001</v>
      </c>
      <c r="BU2486" s="31">
        <f t="shared" si="8284"/>
        <v>0</v>
      </c>
      <c r="BV2486" s="31"/>
      <c r="BW2486" s="31"/>
      <c r="BX2486" s="31">
        <f t="shared" si="8285"/>
        <v>0</v>
      </c>
      <c r="BY2486" s="31">
        <f t="shared" si="8286"/>
        <v>200649.85000000001</v>
      </c>
      <c r="BZ2486" s="31">
        <f t="shared" si="8287"/>
        <v>0</v>
      </c>
      <c r="CA2486" s="31"/>
      <c r="CB2486" s="31"/>
      <c r="CC2486" s="31"/>
      <c r="CD2486" s="31">
        <f t="shared" si="8371"/>
        <v>0</v>
      </c>
      <c r="CE2486" s="31">
        <f t="shared" si="8372"/>
        <v>200649.85000000001</v>
      </c>
      <c r="CF2486" s="31">
        <f t="shared" si="8373"/>
        <v>0</v>
      </c>
      <c r="CG2486" s="31"/>
      <c r="CH2486" s="24"/>
      <c r="CI2486" s="40"/>
    </row>
    <row r="2487" ht="71.599999999999994">
      <c r="A2487" s="16" t="s">
        <v>1411</v>
      </c>
      <c r="B2487" s="17"/>
      <c r="C2487" s="16"/>
      <c r="D2487" s="16"/>
      <c r="E2487" s="39" t="s">
        <v>1412</v>
      </c>
      <c r="F2487" s="31">
        <f t="shared" si="8329"/>
        <v>49.200000000000003</v>
      </c>
      <c r="G2487" s="31">
        <f t="shared" si="8374"/>
        <v>51.200000000000003</v>
      </c>
      <c r="H2487" s="31">
        <f t="shared" si="8375"/>
        <v>51.200000000000003</v>
      </c>
      <c r="I2487" s="31">
        <f t="shared" si="8332"/>
        <v>0</v>
      </c>
      <c r="J2487" s="31">
        <f t="shared" si="8333"/>
        <v>0</v>
      </c>
      <c r="K2487" s="31">
        <f t="shared" si="8334"/>
        <v>0</v>
      </c>
      <c r="L2487" s="31">
        <f t="shared" si="8252"/>
        <v>49.200000000000003</v>
      </c>
      <c r="M2487" s="31">
        <f t="shared" si="8253"/>
        <v>51.200000000000003</v>
      </c>
      <c r="N2487" s="31">
        <f t="shared" si="8254"/>
        <v>51.200000000000003</v>
      </c>
      <c r="O2487" s="31">
        <f t="shared" si="8370"/>
        <v>0</v>
      </c>
      <c r="P2487" s="31">
        <f t="shared" si="8336"/>
        <v>0</v>
      </c>
      <c r="Q2487" s="31">
        <f t="shared" si="8337"/>
        <v>0</v>
      </c>
      <c r="R2487" s="31">
        <f t="shared" si="8255"/>
        <v>49.200000000000003</v>
      </c>
      <c r="S2487" s="31">
        <f t="shared" si="8256"/>
        <v>51.200000000000003</v>
      </c>
      <c r="T2487" s="31">
        <f t="shared" si="8257"/>
        <v>51.200000000000003</v>
      </c>
      <c r="U2487" s="31">
        <f t="shared" si="8338"/>
        <v>0</v>
      </c>
      <c r="V2487" s="31">
        <f t="shared" si="8339"/>
        <v>0</v>
      </c>
      <c r="W2487" s="31">
        <f t="shared" si="8340"/>
        <v>0</v>
      </c>
      <c r="X2487" s="31">
        <f t="shared" si="8258"/>
        <v>49.200000000000003</v>
      </c>
      <c r="Y2487" s="31">
        <f t="shared" si="8259"/>
        <v>51.200000000000003</v>
      </c>
      <c r="Z2487" s="31">
        <f t="shared" si="8260"/>
        <v>51.200000000000003</v>
      </c>
      <c r="AA2487" s="31">
        <f t="shared" si="8341"/>
        <v>0</v>
      </c>
      <c r="AB2487" s="31">
        <f t="shared" si="8342"/>
        <v>0</v>
      </c>
      <c r="AC2487" s="31">
        <f t="shared" si="8343"/>
        <v>0</v>
      </c>
      <c r="AD2487" s="31">
        <f t="shared" si="8261"/>
        <v>49.200000000000003</v>
      </c>
      <c r="AE2487" s="31">
        <f t="shared" si="8262"/>
        <v>51.200000000000003</v>
      </c>
      <c r="AF2487" s="31">
        <f t="shared" si="8263"/>
        <v>51.200000000000003</v>
      </c>
      <c r="AG2487" s="31">
        <f t="shared" si="8344"/>
        <v>0</v>
      </c>
      <c r="AH2487" s="31">
        <f t="shared" si="8345"/>
        <v>0</v>
      </c>
      <c r="AI2487" s="31">
        <f t="shared" si="8346"/>
        <v>0</v>
      </c>
      <c r="AJ2487" s="31">
        <f t="shared" si="8264"/>
        <v>49.200000000000003</v>
      </c>
      <c r="AK2487" s="31">
        <f t="shared" si="8265"/>
        <v>51.200000000000003</v>
      </c>
      <c r="AL2487" s="31">
        <f t="shared" si="8266"/>
        <v>51.200000000000003</v>
      </c>
      <c r="AM2487" s="31">
        <f t="shared" si="8347"/>
        <v>0</v>
      </c>
      <c r="AN2487" s="31">
        <f t="shared" si="8348"/>
        <v>0</v>
      </c>
      <c r="AO2487" s="31">
        <f t="shared" si="8349"/>
        <v>0</v>
      </c>
      <c r="AP2487" s="31">
        <f t="shared" si="8267"/>
        <v>49.200000000000003</v>
      </c>
      <c r="AQ2487" s="31">
        <f t="shared" si="8268"/>
        <v>51.200000000000003</v>
      </c>
      <c r="AR2487" s="31">
        <f t="shared" si="8269"/>
        <v>51.200000000000003</v>
      </c>
      <c r="AS2487" s="31">
        <f t="shared" si="8350"/>
        <v>0</v>
      </c>
      <c r="AT2487" s="31">
        <f t="shared" si="8351"/>
        <v>0</v>
      </c>
      <c r="AU2487" s="31">
        <f t="shared" si="8352"/>
        <v>0</v>
      </c>
      <c r="AV2487" s="31">
        <f t="shared" si="8270"/>
        <v>49.200000000000003</v>
      </c>
      <c r="AW2487" s="31">
        <f t="shared" si="8271"/>
        <v>51.200000000000003</v>
      </c>
      <c r="AX2487" s="31">
        <f t="shared" si="8272"/>
        <v>51.200000000000003</v>
      </c>
      <c r="AY2487" s="31">
        <f t="shared" si="8353"/>
        <v>0</v>
      </c>
      <c r="AZ2487" s="31">
        <f t="shared" si="8354"/>
        <v>0</v>
      </c>
      <c r="BA2487" s="31">
        <f t="shared" si="8355"/>
        <v>0</v>
      </c>
      <c r="BB2487" s="31">
        <f t="shared" si="8273"/>
        <v>49.200000000000003</v>
      </c>
      <c r="BC2487" s="31">
        <f t="shared" si="8274"/>
        <v>51.200000000000003</v>
      </c>
      <c r="BD2487" s="31">
        <f t="shared" si="8275"/>
        <v>51.200000000000003</v>
      </c>
      <c r="BE2487" s="31">
        <f t="shared" si="8356"/>
        <v>0</v>
      </c>
      <c r="BF2487" s="31">
        <f t="shared" si="8357"/>
        <v>0</v>
      </c>
      <c r="BG2487" s="31">
        <f t="shared" si="8358"/>
        <v>0</v>
      </c>
      <c r="BH2487" s="31">
        <f t="shared" si="8276"/>
        <v>49.200000000000003</v>
      </c>
      <c r="BI2487" s="31">
        <f t="shared" si="8277"/>
        <v>51.200000000000003</v>
      </c>
      <c r="BJ2487" s="31">
        <f t="shared" si="8278"/>
        <v>51.200000000000003</v>
      </c>
      <c r="BK2487" s="31">
        <f t="shared" si="8359"/>
        <v>0</v>
      </c>
      <c r="BL2487" s="31">
        <f t="shared" si="8360"/>
        <v>0</v>
      </c>
      <c r="BM2487" s="31">
        <f t="shared" si="8361"/>
        <v>0</v>
      </c>
      <c r="BN2487" s="31">
        <f t="shared" si="8279"/>
        <v>49.200000000000003</v>
      </c>
      <c r="BO2487" s="31">
        <f t="shared" si="8280"/>
        <v>51.200000000000003</v>
      </c>
      <c r="BP2487" s="31">
        <f t="shared" si="8281"/>
        <v>51.200000000000003</v>
      </c>
      <c r="BQ2487" s="31">
        <f t="shared" si="8362"/>
        <v>0</v>
      </c>
      <c r="BR2487" s="31">
        <f t="shared" si="8363"/>
        <v>0</v>
      </c>
      <c r="BS2487" s="31">
        <f t="shared" si="8282"/>
        <v>49.200000000000003</v>
      </c>
      <c r="BT2487" s="31">
        <f t="shared" si="8283"/>
        <v>51.200000000000003</v>
      </c>
      <c r="BU2487" s="31">
        <f t="shared" si="8284"/>
        <v>51.200000000000003</v>
      </c>
      <c r="BV2487" s="31">
        <f t="shared" si="8364"/>
        <v>0</v>
      </c>
      <c r="BW2487" s="31">
        <f t="shared" si="8365"/>
        <v>0</v>
      </c>
      <c r="BX2487" s="31">
        <f t="shared" si="8285"/>
        <v>49.200000000000003</v>
      </c>
      <c r="BY2487" s="31">
        <f t="shared" si="8286"/>
        <v>51.200000000000003</v>
      </c>
      <c r="BZ2487" s="31">
        <f t="shared" si="8287"/>
        <v>51.200000000000003</v>
      </c>
      <c r="CA2487" s="31">
        <f t="shared" si="8366"/>
        <v>0</v>
      </c>
      <c r="CB2487" s="31">
        <f t="shared" si="8367"/>
        <v>0</v>
      </c>
      <c r="CC2487" s="31">
        <f t="shared" si="8368"/>
        <v>0</v>
      </c>
      <c r="CD2487" s="31">
        <f t="shared" si="8371"/>
        <v>49.200000000000003</v>
      </c>
      <c r="CE2487" s="31">
        <f t="shared" si="8372"/>
        <v>51.200000000000003</v>
      </c>
      <c r="CF2487" s="31">
        <f t="shared" si="8373"/>
        <v>51.200000000000003</v>
      </c>
      <c r="CG2487" s="31">
        <f t="shared" si="8369"/>
        <v>0</v>
      </c>
      <c r="CH2487" s="24"/>
      <c r="CI2487" s="40"/>
      <c r="CL2487" s="1" t="s">
        <v>1346</v>
      </c>
      <c r="CO2487" s="1" t="s">
        <v>31</v>
      </c>
    </row>
    <row r="2488" ht="71.599999999999994">
      <c r="A2488" s="16" t="s">
        <v>1411</v>
      </c>
      <c r="B2488" s="17">
        <v>100</v>
      </c>
      <c r="C2488" s="16"/>
      <c r="D2488" s="16"/>
      <c r="E2488" s="39" t="s">
        <v>131</v>
      </c>
      <c r="F2488" s="31">
        <f t="shared" si="8329"/>
        <v>49.200000000000003</v>
      </c>
      <c r="G2488" s="31">
        <f t="shared" si="8374"/>
        <v>51.200000000000003</v>
      </c>
      <c r="H2488" s="31">
        <f t="shared" si="8375"/>
        <v>51.200000000000003</v>
      </c>
      <c r="I2488" s="31">
        <f t="shared" si="8332"/>
        <v>0</v>
      </c>
      <c r="J2488" s="31">
        <f t="shared" si="8333"/>
        <v>0</v>
      </c>
      <c r="K2488" s="31">
        <f t="shared" si="8334"/>
        <v>0</v>
      </c>
      <c r="L2488" s="31">
        <f t="shared" si="8252"/>
        <v>49.200000000000003</v>
      </c>
      <c r="M2488" s="31">
        <f t="shared" si="8253"/>
        <v>51.200000000000003</v>
      </c>
      <c r="N2488" s="31">
        <f t="shared" si="8254"/>
        <v>51.200000000000003</v>
      </c>
      <c r="O2488" s="31">
        <f t="shared" si="8370"/>
        <v>0</v>
      </c>
      <c r="P2488" s="31">
        <f t="shared" si="8336"/>
        <v>0</v>
      </c>
      <c r="Q2488" s="31">
        <f t="shared" si="8337"/>
        <v>0</v>
      </c>
      <c r="R2488" s="31">
        <f t="shared" si="8255"/>
        <v>49.200000000000003</v>
      </c>
      <c r="S2488" s="31">
        <f t="shared" si="8256"/>
        <v>51.200000000000003</v>
      </c>
      <c r="T2488" s="31">
        <f t="shared" si="8257"/>
        <v>51.200000000000003</v>
      </c>
      <c r="U2488" s="31">
        <f t="shared" si="8338"/>
        <v>0</v>
      </c>
      <c r="V2488" s="31">
        <f t="shared" si="8339"/>
        <v>0</v>
      </c>
      <c r="W2488" s="31">
        <f t="shared" si="8340"/>
        <v>0</v>
      </c>
      <c r="X2488" s="31">
        <f t="shared" si="8258"/>
        <v>49.200000000000003</v>
      </c>
      <c r="Y2488" s="31">
        <f t="shared" si="8259"/>
        <v>51.200000000000003</v>
      </c>
      <c r="Z2488" s="31">
        <f t="shared" si="8260"/>
        <v>51.200000000000003</v>
      </c>
      <c r="AA2488" s="31">
        <f t="shared" si="8341"/>
        <v>0</v>
      </c>
      <c r="AB2488" s="31">
        <f t="shared" si="8342"/>
        <v>0</v>
      </c>
      <c r="AC2488" s="31">
        <f t="shared" si="8343"/>
        <v>0</v>
      </c>
      <c r="AD2488" s="31">
        <f t="shared" si="8261"/>
        <v>49.200000000000003</v>
      </c>
      <c r="AE2488" s="31">
        <f t="shared" si="8262"/>
        <v>51.200000000000003</v>
      </c>
      <c r="AF2488" s="31">
        <f t="shared" si="8263"/>
        <v>51.200000000000003</v>
      </c>
      <c r="AG2488" s="31">
        <f t="shared" si="8344"/>
        <v>0</v>
      </c>
      <c r="AH2488" s="31">
        <f t="shared" si="8345"/>
        <v>0</v>
      </c>
      <c r="AI2488" s="31">
        <f t="shared" si="8346"/>
        <v>0</v>
      </c>
      <c r="AJ2488" s="31">
        <f t="shared" si="8264"/>
        <v>49.200000000000003</v>
      </c>
      <c r="AK2488" s="31">
        <f t="shared" si="8265"/>
        <v>51.200000000000003</v>
      </c>
      <c r="AL2488" s="31">
        <f t="shared" si="8266"/>
        <v>51.200000000000003</v>
      </c>
      <c r="AM2488" s="31">
        <f t="shared" si="8347"/>
        <v>0</v>
      </c>
      <c r="AN2488" s="31">
        <f t="shared" si="8348"/>
        <v>0</v>
      </c>
      <c r="AO2488" s="31">
        <f t="shared" si="8349"/>
        <v>0</v>
      </c>
      <c r="AP2488" s="31">
        <f t="shared" si="8267"/>
        <v>49.200000000000003</v>
      </c>
      <c r="AQ2488" s="31">
        <f t="shared" si="8268"/>
        <v>51.200000000000003</v>
      </c>
      <c r="AR2488" s="31">
        <f t="shared" si="8269"/>
        <v>51.200000000000003</v>
      </c>
      <c r="AS2488" s="31">
        <f t="shared" si="8350"/>
        <v>0</v>
      </c>
      <c r="AT2488" s="31">
        <f t="shared" si="8351"/>
        <v>0</v>
      </c>
      <c r="AU2488" s="31">
        <f t="shared" si="8352"/>
        <v>0</v>
      </c>
      <c r="AV2488" s="31">
        <f t="shared" si="8270"/>
        <v>49.200000000000003</v>
      </c>
      <c r="AW2488" s="31">
        <f t="shared" si="8271"/>
        <v>51.200000000000003</v>
      </c>
      <c r="AX2488" s="31">
        <f t="shared" si="8272"/>
        <v>51.200000000000003</v>
      </c>
      <c r="AY2488" s="31">
        <f t="shared" si="8353"/>
        <v>0</v>
      </c>
      <c r="AZ2488" s="31">
        <f t="shared" si="8354"/>
        <v>0</v>
      </c>
      <c r="BA2488" s="31">
        <f t="shared" si="8355"/>
        <v>0</v>
      </c>
      <c r="BB2488" s="31">
        <f t="shared" si="8273"/>
        <v>49.200000000000003</v>
      </c>
      <c r="BC2488" s="31">
        <f t="shared" si="8274"/>
        <v>51.200000000000003</v>
      </c>
      <c r="BD2488" s="31">
        <f t="shared" si="8275"/>
        <v>51.200000000000003</v>
      </c>
      <c r="BE2488" s="31">
        <f t="shared" si="8356"/>
        <v>0</v>
      </c>
      <c r="BF2488" s="31">
        <f t="shared" si="8357"/>
        <v>0</v>
      </c>
      <c r="BG2488" s="31">
        <f t="shared" si="8358"/>
        <v>0</v>
      </c>
      <c r="BH2488" s="31">
        <f t="shared" si="8276"/>
        <v>49.200000000000003</v>
      </c>
      <c r="BI2488" s="31">
        <f t="shared" si="8277"/>
        <v>51.200000000000003</v>
      </c>
      <c r="BJ2488" s="31">
        <f t="shared" si="8278"/>
        <v>51.200000000000003</v>
      </c>
      <c r="BK2488" s="31">
        <f t="shared" si="8359"/>
        <v>0</v>
      </c>
      <c r="BL2488" s="31">
        <f t="shared" si="8360"/>
        <v>0</v>
      </c>
      <c r="BM2488" s="31">
        <f t="shared" si="8361"/>
        <v>0</v>
      </c>
      <c r="BN2488" s="31">
        <f t="shared" si="8279"/>
        <v>49.200000000000003</v>
      </c>
      <c r="BO2488" s="31">
        <f t="shared" si="8280"/>
        <v>51.200000000000003</v>
      </c>
      <c r="BP2488" s="31">
        <f t="shared" si="8281"/>
        <v>51.200000000000003</v>
      </c>
      <c r="BQ2488" s="31">
        <f t="shared" si="8362"/>
        <v>0</v>
      </c>
      <c r="BR2488" s="31">
        <f t="shared" si="8363"/>
        <v>0</v>
      </c>
      <c r="BS2488" s="31">
        <f t="shared" si="8282"/>
        <v>49.200000000000003</v>
      </c>
      <c r="BT2488" s="31">
        <f t="shared" si="8283"/>
        <v>51.200000000000003</v>
      </c>
      <c r="BU2488" s="31">
        <f t="shared" si="8284"/>
        <v>51.200000000000003</v>
      </c>
      <c r="BV2488" s="31">
        <f t="shared" si="8364"/>
        <v>0</v>
      </c>
      <c r="BW2488" s="31">
        <f t="shared" si="8365"/>
        <v>0</v>
      </c>
      <c r="BX2488" s="31">
        <f t="shared" si="8285"/>
        <v>49.200000000000003</v>
      </c>
      <c r="BY2488" s="31">
        <f t="shared" si="8286"/>
        <v>51.200000000000003</v>
      </c>
      <c r="BZ2488" s="31">
        <f t="shared" si="8287"/>
        <v>51.200000000000003</v>
      </c>
      <c r="CA2488" s="31">
        <f t="shared" si="8366"/>
        <v>0</v>
      </c>
      <c r="CB2488" s="31">
        <f t="shared" si="8367"/>
        <v>0</v>
      </c>
      <c r="CC2488" s="31">
        <f t="shared" si="8368"/>
        <v>0</v>
      </c>
      <c r="CD2488" s="31">
        <f t="shared" si="8371"/>
        <v>49.200000000000003</v>
      </c>
      <c r="CE2488" s="31">
        <f t="shared" si="8372"/>
        <v>51.200000000000003</v>
      </c>
      <c r="CF2488" s="31">
        <f t="shared" si="8373"/>
        <v>51.200000000000003</v>
      </c>
      <c r="CG2488" s="31">
        <f t="shared" si="8369"/>
        <v>0</v>
      </c>
      <c r="CH2488" s="24"/>
      <c r="CI2488" s="40"/>
      <c r="CM2488" s="1" t="s">
        <v>29</v>
      </c>
    </row>
    <row r="2489" ht="29.850000000000001">
      <c r="A2489" s="16" t="s">
        <v>1411</v>
      </c>
      <c r="B2489" s="17">
        <v>120</v>
      </c>
      <c r="C2489" s="16"/>
      <c r="D2489" s="16"/>
      <c r="E2489" s="39" t="s">
        <v>394</v>
      </c>
      <c r="F2489" s="31">
        <f t="shared" si="8329"/>
        <v>49.200000000000003</v>
      </c>
      <c r="G2489" s="31">
        <f t="shared" si="8374"/>
        <v>51.200000000000003</v>
      </c>
      <c r="H2489" s="31">
        <f t="shared" si="8375"/>
        <v>51.200000000000003</v>
      </c>
      <c r="I2489" s="31">
        <f t="shared" si="8332"/>
        <v>0</v>
      </c>
      <c r="J2489" s="31">
        <f t="shared" si="8333"/>
        <v>0</v>
      </c>
      <c r="K2489" s="31">
        <f t="shared" si="8334"/>
        <v>0</v>
      </c>
      <c r="L2489" s="31">
        <f t="shared" si="8252"/>
        <v>49.200000000000003</v>
      </c>
      <c r="M2489" s="31">
        <f t="shared" si="8253"/>
        <v>51.200000000000003</v>
      </c>
      <c r="N2489" s="31">
        <f t="shared" si="8254"/>
        <v>51.200000000000003</v>
      </c>
      <c r="O2489" s="31">
        <f t="shared" si="8370"/>
        <v>0</v>
      </c>
      <c r="P2489" s="31">
        <f t="shared" si="8336"/>
        <v>0</v>
      </c>
      <c r="Q2489" s="31">
        <f t="shared" si="8337"/>
        <v>0</v>
      </c>
      <c r="R2489" s="31">
        <f t="shared" si="8255"/>
        <v>49.200000000000003</v>
      </c>
      <c r="S2489" s="31">
        <f t="shared" si="8256"/>
        <v>51.200000000000003</v>
      </c>
      <c r="T2489" s="31">
        <f t="shared" si="8257"/>
        <v>51.200000000000003</v>
      </c>
      <c r="U2489" s="31">
        <f t="shared" si="8338"/>
        <v>0</v>
      </c>
      <c r="V2489" s="31">
        <f t="shared" si="8339"/>
        <v>0</v>
      </c>
      <c r="W2489" s="31">
        <f t="shared" si="8340"/>
        <v>0</v>
      </c>
      <c r="X2489" s="31">
        <f t="shared" si="8258"/>
        <v>49.200000000000003</v>
      </c>
      <c r="Y2489" s="31">
        <f t="shared" si="8259"/>
        <v>51.200000000000003</v>
      </c>
      <c r="Z2489" s="31">
        <f t="shared" si="8260"/>
        <v>51.200000000000003</v>
      </c>
      <c r="AA2489" s="31">
        <f t="shared" si="8341"/>
        <v>0</v>
      </c>
      <c r="AB2489" s="31">
        <f t="shared" si="8342"/>
        <v>0</v>
      </c>
      <c r="AC2489" s="31">
        <f t="shared" si="8343"/>
        <v>0</v>
      </c>
      <c r="AD2489" s="31">
        <f t="shared" si="8261"/>
        <v>49.200000000000003</v>
      </c>
      <c r="AE2489" s="31">
        <f t="shared" si="8262"/>
        <v>51.200000000000003</v>
      </c>
      <c r="AF2489" s="31">
        <f t="shared" si="8263"/>
        <v>51.200000000000003</v>
      </c>
      <c r="AG2489" s="31">
        <f t="shared" si="8344"/>
        <v>0</v>
      </c>
      <c r="AH2489" s="31">
        <f t="shared" si="8345"/>
        <v>0</v>
      </c>
      <c r="AI2489" s="31">
        <f t="shared" si="8346"/>
        <v>0</v>
      </c>
      <c r="AJ2489" s="31">
        <f t="shared" si="8264"/>
        <v>49.200000000000003</v>
      </c>
      <c r="AK2489" s="31">
        <f t="shared" si="8265"/>
        <v>51.200000000000003</v>
      </c>
      <c r="AL2489" s="31">
        <f t="shared" si="8266"/>
        <v>51.200000000000003</v>
      </c>
      <c r="AM2489" s="31">
        <f t="shared" si="8347"/>
        <v>0</v>
      </c>
      <c r="AN2489" s="31">
        <f t="shared" si="8348"/>
        <v>0</v>
      </c>
      <c r="AO2489" s="31">
        <f t="shared" si="8349"/>
        <v>0</v>
      </c>
      <c r="AP2489" s="31">
        <f t="shared" si="8267"/>
        <v>49.200000000000003</v>
      </c>
      <c r="AQ2489" s="31">
        <f t="shared" si="8268"/>
        <v>51.200000000000003</v>
      </c>
      <c r="AR2489" s="31">
        <f t="shared" si="8269"/>
        <v>51.200000000000003</v>
      </c>
      <c r="AS2489" s="31">
        <f t="shared" si="8350"/>
        <v>0</v>
      </c>
      <c r="AT2489" s="31">
        <f t="shared" si="8351"/>
        <v>0</v>
      </c>
      <c r="AU2489" s="31">
        <f t="shared" si="8352"/>
        <v>0</v>
      </c>
      <c r="AV2489" s="31">
        <f t="shared" si="8270"/>
        <v>49.200000000000003</v>
      </c>
      <c r="AW2489" s="31">
        <f t="shared" si="8271"/>
        <v>51.200000000000003</v>
      </c>
      <c r="AX2489" s="31">
        <f t="shared" si="8272"/>
        <v>51.200000000000003</v>
      </c>
      <c r="AY2489" s="31">
        <f t="shared" si="8353"/>
        <v>0</v>
      </c>
      <c r="AZ2489" s="31">
        <f t="shared" si="8354"/>
        <v>0</v>
      </c>
      <c r="BA2489" s="31">
        <f t="shared" si="8355"/>
        <v>0</v>
      </c>
      <c r="BB2489" s="31">
        <f t="shared" si="8273"/>
        <v>49.200000000000003</v>
      </c>
      <c r="BC2489" s="31">
        <f t="shared" si="8274"/>
        <v>51.200000000000003</v>
      </c>
      <c r="BD2489" s="31">
        <f t="shared" si="8275"/>
        <v>51.200000000000003</v>
      </c>
      <c r="BE2489" s="31">
        <f t="shared" si="8356"/>
        <v>0</v>
      </c>
      <c r="BF2489" s="31">
        <f t="shared" si="8357"/>
        <v>0</v>
      </c>
      <c r="BG2489" s="31">
        <f t="shared" si="8358"/>
        <v>0</v>
      </c>
      <c r="BH2489" s="31">
        <f t="shared" si="8276"/>
        <v>49.200000000000003</v>
      </c>
      <c r="BI2489" s="31">
        <f t="shared" si="8277"/>
        <v>51.200000000000003</v>
      </c>
      <c r="BJ2489" s="31">
        <f t="shared" si="8278"/>
        <v>51.200000000000003</v>
      </c>
      <c r="BK2489" s="31">
        <f t="shared" si="8359"/>
        <v>0</v>
      </c>
      <c r="BL2489" s="31">
        <f t="shared" si="8360"/>
        <v>0</v>
      </c>
      <c r="BM2489" s="31">
        <f t="shared" si="8361"/>
        <v>0</v>
      </c>
      <c r="BN2489" s="31">
        <f t="shared" si="8279"/>
        <v>49.200000000000003</v>
      </c>
      <c r="BO2489" s="31">
        <f t="shared" si="8280"/>
        <v>51.200000000000003</v>
      </c>
      <c r="BP2489" s="31">
        <f t="shared" si="8281"/>
        <v>51.200000000000003</v>
      </c>
      <c r="BQ2489" s="31">
        <f t="shared" si="8362"/>
        <v>0</v>
      </c>
      <c r="BR2489" s="31">
        <f t="shared" si="8363"/>
        <v>0</v>
      </c>
      <c r="BS2489" s="31">
        <f t="shared" si="8282"/>
        <v>49.200000000000003</v>
      </c>
      <c r="BT2489" s="31">
        <f t="shared" si="8283"/>
        <v>51.200000000000003</v>
      </c>
      <c r="BU2489" s="31">
        <f t="shared" si="8284"/>
        <v>51.200000000000003</v>
      </c>
      <c r="BV2489" s="31">
        <f t="shared" si="8364"/>
        <v>0</v>
      </c>
      <c r="BW2489" s="31">
        <f t="shared" si="8365"/>
        <v>0</v>
      </c>
      <c r="BX2489" s="31">
        <f t="shared" si="8285"/>
        <v>49.200000000000003</v>
      </c>
      <c r="BY2489" s="31">
        <f t="shared" si="8286"/>
        <v>51.200000000000003</v>
      </c>
      <c r="BZ2489" s="31">
        <f t="shared" si="8287"/>
        <v>51.200000000000003</v>
      </c>
      <c r="CA2489" s="31">
        <f t="shared" si="8366"/>
        <v>0</v>
      </c>
      <c r="CB2489" s="31">
        <f t="shared" si="8367"/>
        <v>0</v>
      </c>
      <c r="CC2489" s="31">
        <f t="shared" si="8368"/>
        <v>0</v>
      </c>
      <c r="CD2489" s="31">
        <f t="shared" si="8371"/>
        <v>49.200000000000003</v>
      </c>
      <c r="CE2489" s="31">
        <f t="shared" si="8372"/>
        <v>51.200000000000003</v>
      </c>
      <c r="CF2489" s="31">
        <f t="shared" si="8373"/>
        <v>51.200000000000003</v>
      </c>
      <c r="CG2489" s="31">
        <f t="shared" si="8369"/>
        <v>0</v>
      </c>
      <c r="CH2489" s="24"/>
      <c r="CI2489" s="40"/>
      <c r="CN2489" s="1" t="s">
        <v>30</v>
      </c>
    </row>
    <row r="2490" ht="15">
      <c r="A2490" s="16" t="s">
        <v>1411</v>
      </c>
      <c r="B2490" s="17">
        <v>120</v>
      </c>
      <c r="C2490" s="16" t="s">
        <v>395</v>
      </c>
      <c r="D2490" s="16" t="s">
        <v>49</v>
      </c>
      <c r="E2490" s="39" t="s">
        <v>851</v>
      </c>
      <c r="F2490" s="31">
        <v>49.200000000000003</v>
      </c>
      <c r="G2490" s="31">
        <v>51.200000000000003</v>
      </c>
      <c r="H2490" s="31">
        <v>51.200000000000003</v>
      </c>
      <c r="I2490" s="31"/>
      <c r="J2490" s="31"/>
      <c r="K2490" s="31"/>
      <c r="L2490" s="31">
        <f t="shared" si="8252"/>
        <v>49.200000000000003</v>
      </c>
      <c r="M2490" s="31">
        <f t="shared" si="8253"/>
        <v>51.200000000000003</v>
      </c>
      <c r="N2490" s="31">
        <f t="shared" si="8254"/>
        <v>51.200000000000003</v>
      </c>
      <c r="O2490" s="31"/>
      <c r="P2490" s="31"/>
      <c r="Q2490" s="31"/>
      <c r="R2490" s="31">
        <f t="shared" si="8255"/>
        <v>49.200000000000003</v>
      </c>
      <c r="S2490" s="31">
        <f t="shared" si="8256"/>
        <v>51.200000000000003</v>
      </c>
      <c r="T2490" s="31">
        <f t="shared" si="8257"/>
        <v>51.200000000000003</v>
      </c>
      <c r="U2490" s="31"/>
      <c r="V2490" s="31"/>
      <c r="W2490" s="31"/>
      <c r="X2490" s="31">
        <f t="shared" si="8258"/>
        <v>49.200000000000003</v>
      </c>
      <c r="Y2490" s="31">
        <f t="shared" si="8259"/>
        <v>51.200000000000003</v>
      </c>
      <c r="Z2490" s="31">
        <f t="shared" si="8260"/>
        <v>51.200000000000003</v>
      </c>
      <c r="AA2490" s="31"/>
      <c r="AB2490" s="31"/>
      <c r="AC2490" s="31"/>
      <c r="AD2490" s="31">
        <f t="shared" si="8261"/>
        <v>49.200000000000003</v>
      </c>
      <c r="AE2490" s="31">
        <f t="shared" si="8262"/>
        <v>51.200000000000003</v>
      </c>
      <c r="AF2490" s="31">
        <f t="shared" si="8263"/>
        <v>51.200000000000003</v>
      </c>
      <c r="AG2490" s="31"/>
      <c r="AH2490" s="31"/>
      <c r="AI2490" s="31"/>
      <c r="AJ2490" s="31">
        <f t="shared" si="8264"/>
        <v>49.200000000000003</v>
      </c>
      <c r="AK2490" s="31">
        <f t="shared" si="8265"/>
        <v>51.200000000000003</v>
      </c>
      <c r="AL2490" s="31">
        <f t="shared" si="8266"/>
        <v>51.200000000000003</v>
      </c>
      <c r="AM2490" s="31"/>
      <c r="AN2490" s="31"/>
      <c r="AO2490" s="31"/>
      <c r="AP2490" s="31">
        <f t="shared" si="8267"/>
        <v>49.200000000000003</v>
      </c>
      <c r="AQ2490" s="31">
        <f t="shared" si="8268"/>
        <v>51.200000000000003</v>
      </c>
      <c r="AR2490" s="31">
        <f t="shared" si="8269"/>
        <v>51.200000000000003</v>
      </c>
      <c r="AS2490" s="31"/>
      <c r="AT2490" s="31"/>
      <c r="AU2490" s="31"/>
      <c r="AV2490" s="31">
        <f t="shared" si="8270"/>
        <v>49.200000000000003</v>
      </c>
      <c r="AW2490" s="31">
        <f t="shared" si="8271"/>
        <v>51.200000000000003</v>
      </c>
      <c r="AX2490" s="31">
        <f t="shared" si="8272"/>
        <v>51.200000000000003</v>
      </c>
      <c r="AY2490" s="31"/>
      <c r="AZ2490" s="31"/>
      <c r="BA2490" s="31"/>
      <c r="BB2490" s="31">
        <f t="shared" si="8273"/>
        <v>49.200000000000003</v>
      </c>
      <c r="BC2490" s="31">
        <f t="shared" si="8274"/>
        <v>51.200000000000003</v>
      </c>
      <c r="BD2490" s="31">
        <f t="shared" si="8275"/>
        <v>51.200000000000003</v>
      </c>
      <c r="BE2490" s="31"/>
      <c r="BF2490" s="31"/>
      <c r="BG2490" s="31"/>
      <c r="BH2490" s="31">
        <f t="shared" si="8276"/>
        <v>49.200000000000003</v>
      </c>
      <c r="BI2490" s="31">
        <f t="shared" si="8277"/>
        <v>51.200000000000003</v>
      </c>
      <c r="BJ2490" s="31">
        <f t="shared" si="8278"/>
        <v>51.200000000000003</v>
      </c>
      <c r="BK2490" s="31"/>
      <c r="BL2490" s="31"/>
      <c r="BM2490" s="31"/>
      <c r="BN2490" s="31">
        <f t="shared" si="8279"/>
        <v>49.200000000000003</v>
      </c>
      <c r="BO2490" s="31">
        <f t="shared" si="8280"/>
        <v>51.200000000000003</v>
      </c>
      <c r="BP2490" s="31">
        <f t="shared" si="8281"/>
        <v>51.200000000000003</v>
      </c>
      <c r="BQ2490" s="31"/>
      <c r="BR2490" s="31"/>
      <c r="BS2490" s="31">
        <f t="shared" si="8282"/>
        <v>49.200000000000003</v>
      </c>
      <c r="BT2490" s="31">
        <f t="shared" si="8283"/>
        <v>51.200000000000003</v>
      </c>
      <c r="BU2490" s="31">
        <f t="shared" si="8284"/>
        <v>51.200000000000003</v>
      </c>
      <c r="BV2490" s="31"/>
      <c r="BW2490" s="31"/>
      <c r="BX2490" s="31">
        <f t="shared" si="8285"/>
        <v>49.200000000000003</v>
      </c>
      <c r="BY2490" s="31">
        <f t="shared" si="8286"/>
        <v>51.200000000000003</v>
      </c>
      <c r="BZ2490" s="31">
        <f t="shared" si="8287"/>
        <v>51.200000000000003</v>
      </c>
      <c r="CA2490" s="31"/>
      <c r="CB2490" s="31"/>
      <c r="CC2490" s="31"/>
      <c r="CD2490" s="31">
        <f t="shared" si="8371"/>
        <v>49.200000000000003</v>
      </c>
      <c r="CE2490" s="31">
        <f t="shared" si="8372"/>
        <v>51.200000000000003</v>
      </c>
      <c r="CF2490" s="31">
        <f t="shared" si="8373"/>
        <v>51.200000000000003</v>
      </c>
      <c r="CG2490" s="31"/>
      <c r="CH2490" s="24"/>
      <c r="CI2490" s="40"/>
    </row>
    <row r="2491" ht="29.850000000000001">
      <c r="A2491" s="16" t="s">
        <v>1413</v>
      </c>
      <c r="B2491" s="17"/>
      <c r="C2491" s="16"/>
      <c r="D2491" s="16"/>
      <c r="E2491" s="39" t="s">
        <v>1414</v>
      </c>
      <c r="F2491" s="31">
        <f t="shared" si="8329"/>
        <v>3324.5999999999999</v>
      </c>
      <c r="G2491" s="31">
        <f t="shared" si="8374"/>
        <v>3324.5999999999999</v>
      </c>
      <c r="H2491" s="31">
        <f t="shared" si="8375"/>
        <v>3324.5999999999999</v>
      </c>
      <c r="I2491" s="31">
        <f t="shared" si="8332"/>
        <v>0</v>
      </c>
      <c r="J2491" s="31">
        <f t="shared" si="8333"/>
        <v>0</v>
      </c>
      <c r="K2491" s="31">
        <f t="shared" si="8334"/>
        <v>0</v>
      </c>
      <c r="L2491" s="31">
        <f t="shared" si="8252"/>
        <v>3324.5999999999999</v>
      </c>
      <c r="M2491" s="31">
        <f t="shared" si="8253"/>
        <v>3324.5999999999999</v>
      </c>
      <c r="N2491" s="31">
        <f t="shared" si="8254"/>
        <v>3324.5999999999999</v>
      </c>
      <c r="O2491" s="31">
        <f t="shared" si="8370"/>
        <v>0</v>
      </c>
      <c r="P2491" s="31">
        <f t="shared" si="8336"/>
        <v>0</v>
      </c>
      <c r="Q2491" s="31">
        <f t="shared" si="8337"/>
        <v>0</v>
      </c>
      <c r="R2491" s="31">
        <f t="shared" si="8255"/>
        <v>3324.5999999999999</v>
      </c>
      <c r="S2491" s="31">
        <f t="shared" si="8256"/>
        <v>3324.5999999999999</v>
      </c>
      <c r="T2491" s="31">
        <f t="shared" si="8257"/>
        <v>3324.5999999999999</v>
      </c>
      <c r="U2491" s="31">
        <f t="shared" si="8338"/>
        <v>0</v>
      </c>
      <c r="V2491" s="31">
        <f t="shared" si="8339"/>
        <v>0</v>
      </c>
      <c r="W2491" s="31">
        <f t="shared" si="8340"/>
        <v>0</v>
      </c>
      <c r="X2491" s="31">
        <f t="shared" si="8258"/>
        <v>3324.5999999999999</v>
      </c>
      <c r="Y2491" s="31">
        <f t="shared" si="8259"/>
        <v>3324.5999999999999</v>
      </c>
      <c r="Z2491" s="31">
        <f t="shared" si="8260"/>
        <v>3324.5999999999999</v>
      </c>
      <c r="AA2491" s="31">
        <f t="shared" si="8341"/>
        <v>0</v>
      </c>
      <c r="AB2491" s="31">
        <f t="shared" si="8342"/>
        <v>0</v>
      </c>
      <c r="AC2491" s="31">
        <f t="shared" si="8343"/>
        <v>0</v>
      </c>
      <c r="AD2491" s="31">
        <f t="shared" si="8261"/>
        <v>3324.5999999999999</v>
      </c>
      <c r="AE2491" s="31">
        <f t="shared" si="8262"/>
        <v>3324.5999999999999</v>
      </c>
      <c r="AF2491" s="31">
        <f t="shared" si="8263"/>
        <v>3324.5999999999999</v>
      </c>
      <c r="AG2491" s="31">
        <f t="shared" si="8344"/>
        <v>0</v>
      </c>
      <c r="AH2491" s="31">
        <f t="shared" si="8345"/>
        <v>0</v>
      </c>
      <c r="AI2491" s="31">
        <f t="shared" si="8346"/>
        <v>0</v>
      </c>
      <c r="AJ2491" s="31">
        <f t="shared" si="8264"/>
        <v>3324.5999999999999</v>
      </c>
      <c r="AK2491" s="31">
        <f t="shared" si="8265"/>
        <v>3324.5999999999999</v>
      </c>
      <c r="AL2491" s="31">
        <f t="shared" si="8266"/>
        <v>3324.5999999999999</v>
      </c>
      <c r="AM2491" s="31">
        <f t="shared" si="8347"/>
        <v>0</v>
      </c>
      <c r="AN2491" s="31">
        <f t="shared" si="8348"/>
        <v>0</v>
      </c>
      <c r="AO2491" s="31">
        <f t="shared" si="8349"/>
        <v>0</v>
      </c>
      <c r="AP2491" s="31">
        <f t="shared" si="8267"/>
        <v>3324.5999999999999</v>
      </c>
      <c r="AQ2491" s="31">
        <f t="shared" si="8268"/>
        <v>3324.5999999999999</v>
      </c>
      <c r="AR2491" s="31">
        <f t="shared" si="8269"/>
        <v>3324.5999999999999</v>
      </c>
      <c r="AS2491" s="31">
        <f t="shared" si="8350"/>
        <v>0</v>
      </c>
      <c r="AT2491" s="31">
        <f t="shared" si="8351"/>
        <v>0</v>
      </c>
      <c r="AU2491" s="31">
        <f t="shared" si="8352"/>
        <v>0</v>
      </c>
      <c r="AV2491" s="31">
        <f t="shared" si="8270"/>
        <v>3324.5999999999999</v>
      </c>
      <c r="AW2491" s="31">
        <f t="shared" si="8271"/>
        <v>3324.5999999999999</v>
      </c>
      <c r="AX2491" s="31">
        <f t="shared" si="8272"/>
        <v>3324.5999999999999</v>
      </c>
      <c r="AY2491" s="31">
        <f t="shared" si="8353"/>
        <v>0</v>
      </c>
      <c r="AZ2491" s="31">
        <f t="shared" si="8354"/>
        <v>0</v>
      </c>
      <c r="BA2491" s="31">
        <f t="shared" si="8355"/>
        <v>0</v>
      </c>
      <c r="BB2491" s="31">
        <f t="shared" si="8273"/>
        <v>3324.5999999999999</v>
      </c>
      <c r="BC2491" s="31">
        <f t="shared" si="8274"/>
        <v>3324.5999999999999</v>
      </c>
      <c r="BD2491" s="31">
        <f t="shared" si="8275"/>
        <v>3324.5999999999999</v>
      </c>
      <c r="BE2491" s="31">
        <f t="shared" si="8356"/>
        <v>0</v>
      </c>
      <c r="BF2491" s="31">
        <f t="shared" si="8357"/>
        <v>0</v>
      </c>
      <c r="BG2491" s="31">
        <f t="shared" si="8358"/>
        <v>0</v>
      </c>
      <c r="BH2491" s="31">
        <f t="shared" si="8276"/>
        <v>3324.5999999999999</v>
      </c>
      <c r="BI2491" s="31">
        <f t="shared" si="8277"/>
        <v>3324.5999999999999</v>
      </c>
      <c r="BJ2491" s="31">
        <f t="shared" si="8278"/>
        <v>3324.5999999999999</v>
      </c>
      <c r="BK2491" s="31">
        <f t="shared" si="8359"/>
        <v>0</v>
      </c>
      <c r="BL2491" s="31">
        <f t="shared" si="8360"/>
        <v>0</v>
      </c>
      <c r="BM2491" s="31">
        <f t="shared" si="8361"/>
        <v>0</v>
      </c>
      <c r="BN2491" s="31">
        <f t="shared" si="8279"/>
        <v>3324.5999999999999</v>
      </c>
      <c r="BO2491" s="31">
        <f t="shared" si="8280"/>
        <v>3324.5999999999999</v>
      </c>
      <c r="BP2491" s="31">
        <f t="shared" si="8281"/>
        <v>3324.5999999999999</v>
      </c>
      <c r="BQ2491" s="31">
        <f t="shared" si="8362"/>
        <v>0</v>
      </c>
      <c r="BR2491" s="31">
        <f t="shared" si="8363"/>
        <v>0</v>
      </c>
      <c r="BS2491" s="31">
        <f t="shared" si="8282"/>
        <v>3324.5999999999999</v>
      </c>
      <c r="BT2491" s="31">
        <f t="shared" si="8283"/>
        <v>3324.5999999999999</v>
      </c>
      <c r="BU2491" s="31">
        <f t="shared" si="8284"/>
        <v>3324.5999999999999</v>
      </c>
      <c r="BV2491" s="31">
        <f t="shared" si="8364"/>
        <v>0</v>
      </c>
      <c r="BW2491" s="31">
        <f t="shared" si="8365"/>
        <v>0</v>
      </c>
      <c r="BX2491" s="31">
        <f t="shared" si="8285"/>
        <v>3324.5999999999999</v>
      </c>
      <c r="BY2491" s="31">
        <f t="shared" si="8286"/>
        <v>3324.5999999999999</v>
      </c>
      <c r="BZ2491" s="31">
        <f t="shared" si="8287"/>
        <v>3324.5999999999999</v>
      </c>
      <c r="CA2491" s="31">
        <f t="shared" si="8366"/>
        <v>0</v>
      </c>
      <c r="CB2491" s="31">
        <f t="shared" si="8367"/>
        <v>0</v>
      </c>
      <c r="CC2491" s="31">
        <f t="shared" si="8368"/>
        <v>0</v>
      </c>
      <c r="CD2491" s="31">
        <f t="shared" si="8371"/>
        <v>3324.5999999999999</v>
      </c>
      <c r="CE2491" s="31">
        <f t="shared" si="8372"/>
        <v>3324.5999999999999</v>
      </c>
      <c r="CF2491" s="31">
        <f t="shared" si="8373"/>
        <v>3324.5999999999999</v>
      </c>
      <c r="CG2491" s="31">
        <f t="shared" si="8369"/>
        <v>0</v>
      </c>
      <c r="CH2491" s="24"/>
      <c r="CI2491" s="40"/>
      <c r="CL2491" s="1" t="s">
        <v>1346</v>
      </c>
      <c r="CO2491" s="1" t="s">
        <v>31</v>
      </c>
    </row>
    <row r="2492" ht="29.850000000000001">
      <c r="A2492" s="16" t="s">
        <v>1413</v>
      </c>
      <c r="B2492" s="17">
        <v>200</v>
      </c>
      <c r="C2492" s="16"/>
      <c r="D2492" s="16"/>
      <c r="E2492" s="39" t="s">
        <v>40</v>
      </c>
      <c r="F2492" s="31">
        <f t="shared" si="8329"/>
        <v>3324.5999999999999</v>
      </c>
      <c r="G2492" s="31">
        <f t="shared" si="8374"/>
        <v>3324.5999999999999</v>
      </c>
      <c r="H2492" s="31">
        <f t="shared" si="8375"/>
        <v>3324.5999999999999</v>
      </c>
      <c r="I2492" s="31">
        <f t="shared" si="8332"/>
        <v>0</v>
      </c>
      <c r="J2492" s="31">
        <f t="shared" si="8333"/>
        <v>0</v>
      </c>
      <c r="K2492" s="31">
        <f t="shared" si="8334"/>
        <v>0</v>
      </c>
      <c r="L2492" s="31">
        <f t="shared" si="8252"/>
        <v>3324.5999999999999</v>
      </c>
      <c r="M2492" s="31">
        <f t="shared" si="8253"/>
        <v>3324.5999999999999</v>
      </c>
      <c r="N2492" s="31">
        <f t="shared" si="8254"/>
        <v>3324.5999999999999</v>
      </c>
      <c r="O2492" s="31">
        <f t="shared" si="8370"/>
        <v>0</v>
      </c>
      <c r="P2492" s="31">
        <f t="shared" si="8336"/>
        <v>0</v>
      </c>
      <c r="Q2492" s="31">
        <f t="shared" si="8337"/>
        <v>0</v>
      </c>
      <c r="R2492" s="31">
        <f t="shared" si="8255"/>
        <v>3324.5999999999999</v>
      </c>
      <c r="S2492" s="31">
        <f t="shared" si="8256"/>
        <v>3324.5999999999999</v>
      </c>
      <c r="T2492" s="31">
        <f t="shared" si="8257"/>
        <v>3324.5999999999999</v>
      </c>
      <c r="U2492" s="31">
        <f t="shared" si="8338"/>
        <v>0</v>
      </c>
      <c r="V2492" s="31">
        <f t="shared" si="8339"/>
        <v>0</v>
      </c>
      <c r="W2492" s="31">
        <f t="shared" si="8340"/>
        <v>0</v>
      </c>
      <c r="X2492" s="31">
        <f t="shared" si="8258"/>
        <v>3324.5999999999999</v>
      </c>
      <c r="Y2492" s="31">
        <f t="shared" si="8259"/>
        <v>3324.5999999999999</v>
      </c>
      <c r="Z2492" s="31">
        <f t="shared" si="8260"/>
        <v>3324.5999999999999</v>
      </c>
      <c r="AA2492" s="31">
        <f t="shared" si="8341"/>
        <v>0</v>
      </c>
      <c r="AB2492" s="31">
        <f t="shared" si="8342"/>
        <v>0</v>
      </c>
      <c r="AC2492" s="31">
        <f t="shared" si="8343"/>
        <v>0</v>
      </c>
      <c r="AD2492" s="31">
        <f t="shared" si="8261"/>
        <v>3324.5999999999999</v>
      </c>
      <c r="AE2492" s="31">
        <f t="shared" si="8262"/>
        <v>3324.5999999999999</v>
      </c>
      <c r="AF2492" s="31">
        <f t="shared" si="8263"/>
        <v>3324.5999999999999</v>
      </c>
      <c r="AG2492" s="31">
        <f t="shared" si="8344"/>
        <v>0</v>
      </c>
      <c r="AH2492" s="31">
        <f t="shared" si="8345"/>
        <v>0</v>
      </c>
      <c r="AI2492" s="31">
        <f t="shared" si="8346"/>
        <v>0</v>
      </c>
      <c r="AJ2492" s="31">
        <f t="shared" si="8264"/>
        <v>3324.5999999999999</v>
      </c>
      <c r="AK2492" s="31">
        <f t="shared" si="8265"/>
        <v>3324.5999999999999</v>
      </c>
      <c r="AL2492" s="31">
        <f t="shared" si="8266"/>
        <v>3324.5999999999999</v>
      </c>
      <c r="AM2492" s="31">
        <f t="shared" si="8347"/>
        <v>0</v>
      </c>
      <c r="AN2492" s="31">
        <f t="shared" si="8348"/>
        <v>0</v>
      </c>
      <c r="AO2492" s="31">
        <f t="shared" si="8349"/>
        <v>0</v>
      </c>
      <c r="AP2492" s="31">
        <f t="shared" si="8267"/>
        <v>3324.5999999999999</v>
      </c>
      <c r="AQ2492" s="31">
        <f t="shared" si="8268"/>
        <v>3324.5999999999999</v>
      </c>
      <c r="AR2492" s="31">
        <f t="shared" si="8269"/>
        <v>3324.5999999999999</v>
      </c>
      <c r="AS2492" s="31">
        <f t="shared" si="8350"/>
        <v>0</v>
      </c>
      <c r="AT2492" s="31">
        <f t="shared" si="8351"/>
        <v>0</v>
      </c>
      <c r="AU2492" s="31">
        <f t="shared" si="8352"/>
        <v>0</v>
      </c>
      <c r="AV2492" s="31">
        <f t="shared" si="8270"/>
        <v>3324.5999999999999</v>
      </c>
      <c r="AW2492" s="31">
        <f t="shared" si="8271"/>
        <v>3324.5999999999999</v>
      </c>
      <c r="AX2492" s="31">
        <f t="shared" si="8272"/>
        <v>3324.5999999999999</v>
      </c>
      <c r="AY2492" s="31">
        <f t="shared" si="8353"/>
        <v>0</v>
      </c>
      <c r="AZ2492" s="31">
        <f t="shared" si="8354"/>
        <v>0</v>
      </c>
      <c r="BA2492" s="31">
        <f t="shared" si="8355"/>
        <v>0</v>
      </c>
      <c r="BB2492" s="31">
        <f t="shared" si="8273"/>
        <v>3324.5999999999999</v>
      </c>
      <c r="BC2492" s="31">
        <f t="shared" si="8274"/>
        <v>3324.5999999999999</v>
      </c>
      <c r="BD2492" s="31">
        <f t="shared" si="8275"/>
        <v>3324.5999999999999</v>
      </c>
      <c r="BE2492" s="31">
        <f t="shared" si="8356"/>
        <v>0</v>
      </c>
      <c r="BF2492" s="31">
        <f t="shared" si="8357"/>
        <v>0</v>
      </c>
      <c r="BG2492" s="31">
        <f t="shared" si="8358"/>
        <v>0</v>
      </c>
      <c r="BH2492" s="31">
        <f t="shared" si="8276"/>
        <v>3324.5999999999999</v>
      </c>
      <c r="BI2492" s="31">
        <f t="shared" si="8277"/>
        <v>3324.5999999999999</v>
      </c>
      <c r="BJ2492" s="31">
        <f t="shared" si="8278"/>
        <v>3324.5999999999999</v>
      </c>
      <c r="BK2492" s="31">
        <f t="shared" si="8359"/>
        <v>0</v>
      </c>
      <c r="BL2492" s="31">
        <f t="shared" si="8360"/>
        <v>0</v>
      </c>
      <c r="BM2492" s="31">
        <f t="shared" si="8361"/>
        <v>0</v>
      </c>
      <c r="BN2492" s="31">
        <f t="shared" si="8279"/>
        <v>3324.5999999999999</v>
      </c>
      <c r="BO2492" s="31">
        <f t="shared" si="8280"/>
        <v>3324.5999999999999</v>
      </c>
      <c r="BP2492" s="31">
        <f t="shared" si="8281"/>
        <v>3324.5999999999999</v>
      </c>
      <c r="BQ2492" s="31">
        <f t="shared" si="8362"/>
        <v>0</v>
      </c>
      <c r="BR2492" s="31">
        <f t="shared" si="8363"/>
        <v>0</v>
      </c>
      <c r="BS2492" s="31">
        <f t="shared" si="8282"/>
        <v>3324.5999999999999</v>
      </c>
      <c r="BT2492" s="31">
        <f t="shared" si="8283"/>
        <v>3324.5999999999999</v>
      </c>
      <c r="BU2492" s="31">
        <f t="shared" si="8284"/>
        <v>3324.5999999999999</v>
      </c>
      <c r="BV2492" s="31">
        <f t="shared" si="8364"/>
        <v>0</v>
      </c>
      <c r="BW2492" s="31">
        <f t="shared" si="8365"/>
        <v>0</v>
      </c>
      <c r="BX2492" s="31">
        <f t="shared" si="8285"/>
        <v>3324.5999999999999</v>
      </c>
      <c r="BY2492" s="31">
        <f t="shared" si="8286"/>
        <v>3324.5999999999999</v>
      </c>
      <c r="BZ2492" s="31">
        <f t="shared" si="8287"/>
        <v>3324.5999999999999</v>
      </c>
      <c r="CA2492" s="31">
        <f t="shared" si="8366"/>
        <v>0</v>
      </c>
      <c r="CB2492" s="31">
        <f t="shared" si="8367"/>
        <v>0</v>
      </c>
      <c r="CC2492" s="31">
        <f t="shared" si="8368"/>
        <v>0</v>
      </c>
      <c r="CD2492" s="31">
        <f t="shared" si="8371"/>
        <v>3324.5999999999999</v>
      </c>
      <c r="CE2492" s="31">
        <f t="shared" si="8372"/>
        <v>3324.5999999999999</v>
      </c>
      <c r="CF2492" s="31">
        <f t="shared" si="8373"/>
        <v>3324.5999999999999</v>
      </c>
      <c r="CG2492" s="31">
        <f t="shared" si="8369"/>
        <v>0</v>
      </c>
      <c r="CH2492" s="24"/>
      <c r="CI2492" s="40"/>
      <c r="CM2492" s="1" t="s">
        <v>29</v>
      </c>
    </row>
    <row r="2493" ht="43.75">
      <c r="A2493" s="16" t="s">
        <v>1413</v>
      </c>
      <c r="B2493" s="17">
        <v>240</v>
      </c>
      <c r="C2493" s="16"/>
      <c r="D2493" s="16"/>
      <c r="E2493" s="39" t="s">
        <v>41</v>
      </c>
      <c r="F2493" s="31">
        <f t="shared" si="8329"/>
        <v>3324.5999999999999</v>
      </c>
      <c r="G2493" s="31">
        <f t="shared" si="8374"/>
        <v>3324.5999999999999</v>
      </c>
      <c r="H2493" s="31">
        <f t="shared" si="8375"/>
        <v>3324.5999999999999</v>
      </c>
      <c r="I2493" s="31">
        <f t="shared" si="8332"/>
        <v>0</v>
      </c>
      <c r="J2493" s="31">
        <f t="shared" si="8333"/>
        <v>0</v>
      </c>
      <c r="K2493" s="31">
        <f t="shared" si="8334"/>
        <v>0</v>
      </c>
      <c r="L2493" s="31">
        <f t="shared" si="8252"/>
        <v>3324.5999999999999</v>
      </c>
      <c r="M2493" s="31">
        <f t="shared" si="8253"/>
        <v>3324.5999999999999</v>
      </c>
      <c r="N2493" s="31">
        <f t="shared" si="8254"/>
        <v>3324.5999999999999</v>
      </c>
      <c r="O2493" s="31">
        <f t="shared" si="8370"/>
        <v>0</v>
      </c>
      <c r="P2493" s="31">
        <f t="shared" si="8336"/>
        <v>0</v>
      </c>
      <c r="Q2493" s="31">
        <f t="shared" si="8337"/>
        <v>0</v>
      </c>
      <c r="R2493" s="31">
        <f t="shared" si="8255"/>
        <v>3324.5999999999999</v>
      </c>
      <c r="S2493" s="31">
        <f t="shared" si="8256"/>
        <v>3324.5999999999999</v>
      </c>
      <c r="T2493" s="31">
        <f t="shared" si="8257"/>
        <v>3324.5999999999999</v>
      </c>
      <c r="U2493" s="31">
        <f t="shared" si="8338"/>
        <v>0</v>
      </c>
      <c r="V2493" s="31">
        <f t="shared" si="8339"/>
        <v>0</v>
      </c>
      <c r="W2493" s="31">
        <f t="shared" si="8340"/>
        <v>0</v>
      </c>
      <c r="X2493" s="31">
        <f t="shared" si="8258"/>
        <v>3324.5999999999999</v>
      </c>
      <c r="Y2493" s="31">
        <f t="shared" si="8259"/>
        <v>3324.5999999999999</v>
      </c>
      <c r="Z2493" s="31">
        <f t="shared" si="8260"/>
        <v>3324.5999999999999</v>
      </c>
      <c r="AA2493" s="31">
        <f t="shared" si="8341"/>
        <v>0</v>
      </c>
      <c r="AB2493" s="31">
        <f t="shared" si="8342"/>
        <v>0</v>
      </c>
      <c r="AC2493" s="31">
        <f t="shared" si="8343"/>
        <v>0</v>
      </c>
      <c r="AD2493" s="31">
        <f t="shared" si="8261"/>
        <v>3324.5999999999999</v>
      </c>
      <c r="AE2493" s="31">
        <f t="shared" si="8262"/>
        <v>3324.5999999999999</v>
      </c>
      <c r="AF2493" s="31">
        <f t="shared" si="8263"/>
        <v>3324.5999999999999</v>
      </c>
      <c r="AG2493" s="31">
        <f t="shared" si="8344"/>
        <v>0</v>
      </c>
      <c r="AH2493" s="31">
        <f t="shared" si="8345"/>
        <v>0</v>
      </c>
      <c r="AI2493" s="31">
        <f t="shared" si="8346"/>
        <v>0</v>
      </c>
      <c r="AJ2493" s="31">
        <f t="shared" si="8264"/>
        <v>3324.5999999999999</v>
      </c>
      <c r="AK2493" s="31">
        <f t="shared" si="8265"/>
        <v>3324.5999999999999</v>
      </c>
      <c r="AL2493" s="31">
        <f t="shared" si="8266"/>
        <v>3324.5999999999999</v>
      </c>
      <c r="AM2493" s="31">
        <f t="shared" si="8347"/>
        <v>0</v>
      </c>
      <c r="AN2493" s="31">
        <f t="shared" si="8348"/>
        <v>0</v>
      </c>
      <c r="AO2493" s="31">
        <f t="shared" si="8349"/>
        <v>0</v>
      </c>
      <c r="AP2493" s="31">
        <f t="shared" si="8267"/>
        <v>3324.5999999999999</v>
      </c>
      <c r="AQ2493" s="31">
        <f t="shared" si="8268"/>
        <v>3324.5999999999999</v>
      </c>
      <c r="AR2493" s="31">
        <f t="shared" si="8269"/>
        <v>3324.5999999999999</v>
      </c>
      <c r="AS2493" s="31">
        <f t="shared" si="8350"/>
        <v>0</v>
      </c>
      <c r="AT2493" s="31">
        <f t="shared" si="8351"/>
        <v>0</v>
      </c>
      <c r="AU2493" s="31">
        <f t="shared" si="8352"/>
        <v>0</v>
      </c>
      <c r="AV2493" s="31">
        <f t="shared" si="8270"/>
        <v>3324.5999999999999</v>
      </c>
      <c r="AW2493" s="31">
        <f t="shared" si="8271"/>
        <v>3324.5999999999999</v>
      </c>
      <c r="AX2493" s="31">
        <f t="shared" si="8272"/>
        <v>3324.5999999999999</v>
      </c>
      <c r="AY2493" s="31">
        <f t="shared" si="8353"/>
        <v>0</v>
      </c>
      <c r="AZ2493" s="31">
        <f t="shared" si="8354"/>
        <v>0</v>
      </c>
      <c r="BA2493" s="31">
        <f t="shared" si="8355"/>
        <v>0</v>
      </c>
      <c r="BB2493" s="31">
        <f t="shared" si="8273"/>
        <v>3324.5999999999999</v>
      </c>
      <c r="BC2493" s="31">
        <f t="shared" si="8274"/>
        <v>3324.5999999999999</v>
      </c>
      <c r="BD2493" s="31">
        <f t="shared" si="8275"/>
        <v>3324.5999999999999</v>
      </c>
      <c r="BE2493" s="31">
        <f t="shared" si="8356"/>
        <v>0</v>
      </c>
      <c r="BF2493" s="31">
        <f t="shared" si="8357"/>
        <v>0</v>
      </c>
      <c r="BG2493" s="31">
        <f t="shared" si="8358"/>
        <v>0</v>
      </c>
      <c r="BH2493" s="31">
        <f t="shared" si="8276"/>
        <v>3324.5999999999999</v>
      </c>
      <c r="BI2493" s="31">
        <f t="shared" si="8277"/>
        <v>3324.5999999999999</v>
      </c>
      <c r="BJ2493" s="31">
        <f t="shared" si="8278"/>
        <v>3324.5999999999999</v>
      </c>
      <c r="BK2493" s="31">
        <f t="shared" si="8359"/>
        <v>0</v>
      </c>
      <c r="BL2493" s="31">
        <f t="shared" si="8360"/>
        <v>0</v>
      </c>
      <c r="BM2493" s="31">
        <f t="shared" si="8361"/>
        <v>0</v>
      </c>
      <c r="BN2493" s="31">
        <f t="shared" si="8279"/>
        <v>3324.5999999999999</v>
      </c>
      <c r="BO2493" s="31">
        <f t="shared" si="8280"/>
        <v>3324.5999999999999</v>
      </c>
      <c r="BP2493" s="31">
        <f t="shared" si="8281"/>
        <v>3324.5999999999999</v>
      </c>
      <c r="BQ2493" s="31">
        <f t="shared" si="8362"/>
        <v>0</v>
      </c>
      <c r="BR2493" s="31">
        <f t="shared" si="8363"/>
        <v>0</v>
      </c>
      <c r="BS2493" s="31">
        <f t="shared" si="8282"/>
        <v>3324.5999999999999</v>
      </c>
      <c r="BT2493" s="31">
        <f t="shared" si="8283"/>
        <v>3324.5999999999999</v>
      </c>
      <c r="BU2493" s="31">
        <f t="shared" si="8284"/>
        <v>3324.5999999999999</v>
      </c>
      <c r="BV2493" s="31">
        <f t="shared" si="8364"/>
        <v>0</v>
      </c>
      <c r="BW2493" s="31">
        <f t="shared" si="8365"/>
        <v>0</v>
      </c>
      <c r="BX2493" s="31">
        <f t="shared" si="8285"/>
        <v>3324.5999999999999</v>
      </c>
      <c r="BY2493" s="31">
        <f t="shared" si="8286"/>
        <v>3324.5999999999999</v>
      </c>
      <c r="BZ2493" s="31">
        <f t="shared" si="8287"/>
        <v>3324.5999999999999</v>
      </c>
      <c r="CA2493" s="31">
        <f t="shared" si="8366"/>
        <v>0</v>
      </c>
      <c r="CB2493" s="31">
        <f t="shared" si="8367"/>
        <v>0</v>
      </c>
      <c r="CC2493" s="31">
        <f t="shared" si="8368"/>
        <v>0</v>
      </c>
      <c r="CD2493" s="31">
        <f t="shared" si="8371"/>
        <v>3324.5999999999999</v>
      </c>
      <c r="CE2493" s="31">
        <f t="shared" si="8372"/>
        <v>3324.5999999999999</v>
      </c>
      <c r="CF2493" s="31">
        <f t="shared" si="8373"/>
        <v>3324.5999999999999</v>
      </c>
      <c r="CG2493" s="31">
        <f t="shared" si="8369"/>
        <v>0</v>
      </c>
      <c r="CH2493" s="24"/>
      <c r="CI2493" s="40"/>
      <c r="CN2493" s="1" t="s">
        <v>30</v>
      </c>
    </row>
    <row r="2494" ht="39.549999999999997">
      <c r="A2494" s="16" t="s">
        <v>1413</v>
      </c>
      <c r="B2494" s="17">
        <v>240</v>
      </c>
      <c r="C2494" s="16" t="s">
        <v>67</v>
      </c>
      <c r="D2494" s="16" t="s">
        <v>115</v>
      </c>
      <c r="E2494" s="39" t="s">
        <v>116</v>
      </c>
      <c r="F2494" s="31">
        <v>3324.5999999999999</v>
      </c>
      <c r="G2494" s="31">
        <v>3324.5999999999999</v>
      </c>
      <c r="H2494" s="31">
        <v>3324.5999999999999</v>
      </c>
      <c r="I2494" s="31"/>
      <c r="J2494" s="31"/>
      <c r="K2494" s="31"/>
      <c r="L2494" s="31">
        <f t="shared" si="8252"/>
        <v>3324.5999999999999</v>
      </c>
      <c r="M2494" s="31">
        <f t="shared" si="8253"/>
        <v>3324.5999999999999</v>
      </c>
      <c r="N2494" s="31">
        <f t="shared" si="8254"/>
        <v>3324.5999999999999</v>
      </c>
      <c r="O2494" s="31"/>
      <c r="P2494" s="31"/>
      <c r="Q2494" s="31"/>
      <c r="R2494" s="31">
        <f t="shared" si="8255"/>
        <v>3324.5999999999999</v>
      </c>
      <c r="S2494" s="31">
        <f t="shared" si="8256"/>
        <v>3324.5999999999999</v>
      </c>
      <c r="T2494" s="31">
        <f t="shared" si="8257"/>
        <v>3324.5999999999999</v>
      </c>
      <c r="U2494" s="31"/>
      <c r="V2494" s="31"/>
      <c r="W2494" s="31"/>
      <c r="X2494" s="31">
        <f t="shared" si="8258"/>
        <v>3324.5999999999999</v>
      </c>
      <c r="Y2494" s="31">
        <f t="shared" si="8259"/>
        <v>3324.5999999999999</v>
      </c>
      <c r="Z2494" s="31">
        <f t="shared" si="8260"/>
        <v>3324.5999999999999</v>
      </c>
      <c r="AA2494" s="31"/>
      <c r="AB2494" s="31"/>
      <c r="AC2494" s="31"/>
      <c r="AD2494" s="31">
        <f t="shared" si="8261"/>
        <v>3324.5999999999999</v>
      </c>
      <c r="AE2494" s="31">
        <f t="shared" si="8262"/>
        <v>3324.5999999999999</v>
      </c>
      <c r="AF2494" s="31">
        <f t="shared" si="8263"/>
        <v>3324.5999999999999</v>
      </c>
      <c r="AG2494" s="31"/>
      <c r="AH2494" s="31"/>
      <c r="AI2494" s="31"/>
      <c r="AJ2494" s="31">
        <f t="shared" si="8264"/>
        <v>3324.5999999999999</v>
      </c>
      <c r="AK2494" s="31">
        <f t="shared" si="8265"/>
        <v>3324.5999999999999</v>
      </c>
      <c r="AL2494" s="31">
        <f t="shared" si="8266"/>
        <v>3324.5999999999999</v>
      </c>
      <c r="AM2494" s="31"/>
      <c r="AN2494" s="31"/>
      <c r="AO2494" s="31"/>
      <c r="AP2494" s="31">
        <f t="shared" si="8267"/>
        <v>3324.5999999999999</v>
      </c>
      <c r="AQ2494" s="31">
        <f t="shared" si="8268"/>
        <v>3324.5999999999999</v>
      </c>
      <c r="AR2494" s="31">
        <f t="shared" si="8269"/>
        <v>3324.5999999999999</v>
      </c>
      <c r="AS2494" s="31"/>
      <c r="AT2494" s="31"/>
      <c r="AU2494" s="31"/>
      <c r="AV2494" s="31">
        <f t="shared" si="8270"/>
        <v>3324.5999999999999</v>
      </c>
      <c r="AW2494" s="31">
        <f t="shared" si="8271"/>
        <v>3324.5999999999999</v>
      </c>
      <c r="AX2494" s="31">
        <f t="shared" si="8272"/>
        <v>3324.5999999999999</v>
      </c>
      <c r="AY2494" s="31"/>
      <c r="AZ2494" s="31"/>
      <c r="BA2494" s="31"/>
      <c r="BB2494" s="31">
        <f t="shared" si="8273"/>
        <v>3324.5999999999999</v>
      </c>
      <c r="BC2494" s="31">
        <f t="shared" si="8274"/>
        <v>3324.5999999999999</v>
      </c>
      <c r="BD2494" s="31">
        <f t="shared" si="8275"/>
        <v>3324.5999999999999</v>
      </c>
      <c r="BE2494" s="31"/>
      <c r="BF2494" s="31"/>
      <c r="BG2494" s="31"/>
      <c r="BH2494" s="31">
        <f t="shared" si="8276"/>
        <v>3324.5999999999999</v>
      </c>
      <c r="BI2494" s="31">
        <f t="shared" si="8277"/>
        <v>3324.5999999999999</v>
      </c>
      <c r="BJ2494" s="31">
        <f t="shared" si="8278"/>
        <v>3324.5999999999999</v>
      </c>
      <c r="BK2494" s="31"/>
      <c r="BL2494" s="31"/>
      <c r="BM2494" s="31"/>
      <c r="BN2494" s="31">
        <f t="shared" si="8279"/>
        <v>3324.5999999999999</v>
      </c>
      <c r="BO2494" s="31">
        <f t="shared" si="8280"/>
        <v>3324.5999999999999</v>
      </c>
      <c r="BP2494" s="31">
        <f t="shared" si="8281"/>
        <v>3324.5999999999999</v>
      </c>
      <c r="BQ2494" s="31"/>
      <c r="BR2494" s="31"/>
      <c r="BS2494" s="31">
        <f t="shared" si="8282"/>
        <v>3324.5999999999999</v>
      </c>
      <c r="BT2494" s="31">
        <f t="shared" si="8283"/>
        <v>3324.5999999999999</v>
      </c>
      <c r="BU2494" s="31">
        <f t="shared" si="8284"/>
        <v>3324.5999999999999</v>
      </c>
      <c r="BV2494" s="31"/>
      <c r="BW2494" s="31"/>
      <c r="BX2494" s="31">
        <f t="shared" si="8285"/>
        <v>3324.5999999999999</v>
      </c>
      <c r="BY2494" s="31">
        <f t="shared" si="8286"/>
        <v>3324.5999999999999</v>
      </c>
      <c r="BZ2494" s="31">
        <f t="shared" si="8287"/>
        <v>3324.5999999999999</v>
      </c>
      <c r="CA2494" s="31"/>
      <c r="CB2494" s="31"/>
      <c r="CC2494" s="31"/>
      <c r="CD2494" s="31">
        <f t="shared" si="8371"/>
        <v>3324.5999999999999</v>
      </c>
      <c r="CE2494" s="31">
        <f t="shared" si="8372"/>
        <v>3324.5999999999999</v>
      </c>
      <c r="CF2494" s="31">
        <f t="shared" si="8373"/>
        <v>3324.5999999999999</v>
      </c>
      <c r="CG2494" s="31"/>
      <c r="CH2494" s="24"/>
      <c r="CI2494" s="40"/>
    </row>
    <row r="2495" ht="43.75">
      <c r="A2495" s="16" t="s">
        <v>1415</v>
      </c>
      <c r="B2495" s="17"/>
      <c r="C2495" s="16"/>
      <c r="D2495" s="16"/>
      <c r="E2495" s="39" t="s">
        <v>1416</v>
      </c>
      <c r="F2495" s="31">
        <f>F2501+F2496</f>
        <v>16751.800000000003</v>
      </c>
      <c r="G2495" s="31">
        <f>G2501+G2496</f>
        <v>17336.400000000001</v>
      </c>
      <c r="H2495" s="31">
        <f>H2501+H2496</f>
        <v>17336.400000000001</v>
      </c>
      <c r="I2495" s="31">
        <f>I2501+I2496</f>
        <v>0</v>
      </c>
      <c r="J2495" s="31">
        <f>J2501+J2496</f>
        <v>0</v>
      </c>
      <c r="K2495" s="31">
        <f>K2501+K2496</f>
        <v>0</v>
      </c>
      <c r="L2495" s="31">
        <f t="shared" si="8252"/>
        <v>16751.800000000003</v>
      </c>
      <c r="M2495" s="31">
        <f t="shared" si="8253"/>
        <v>17336.400000000001</v>
      </c>
      <c r="N2495" s="31">
        <f t="shared" si="8254"/>
        <v>17336.400000000001</v>
      </c>
      <c r="O2495" s="31">
        <f>O2501+O2496</f>
        <v>0</v>
      </c>
      <c r="P2495" s="31">
        <f>P2501+P2496</f>
        <v>0</v>
      </c>
      <c r="Q2495" s="31">
        <f>Q2501+Q2496</f>
        <v>0</v>
      </c>
      <c r="R2495" s="31">
        <f t="shared" si="8255"/>
        <v>16751.800000000003</v>
      </c>
      <c r="S2495" s="31">
        <f t="shared" si="8256"/>
        <v>17336.400000000001</v>
      </c>
      <c r="T2495" s="31">
        <f t="shared" si="8257"/>
        <v>17336.400000000001</v>
      </c>
      <c r="U2495" s="31">
        <f>U2501+U2496</f>
        <v>0</v>
      </c>
      <c r="V2495" s="31">
        <f>V2501+V2496</f>
        <v>0</v>
      </c>
      <c r="W2495" s="31">
        <f>W2501+W2496</f>
        <v>0</v>
      </c>
      <c r="X2495" s="31">
        <f t="shared" si="8258"/>
        <v>16751.800000000003</v>
      </c>
      <c r="Y2495" s="31">
        <f t="shared" si="8259"/>
        <v>17336.400000000001</v>
      </c>
      <c r="Z2495" s="31">
        <f t="shared" si="8260"/>
        <v>17336.400000000001</v>
      </c>
      <c r="AA2495" s="31">
        <f>AA2501+AA2496</f>
        <v>0</v>
      </c>
      <c r="AB2495" s="31">
        <f>AB2501+AB2496</f>
        <v>0</v>
      </c>
      <c r="AC2495" s="31">
        <f>AC2501+AC2496</f>
        <v>0</v>
      </c>
      <c r="AD2495" s="31">
        <f t="shared" si="8261"/>
        <v>16751.800000000003</v>
      </c>
      <c r="AE2495" s="31">
        <f t="shared" si="8262"/>
        <v>17336.400000000001</v>
      </c>
      <c r="AF2495" s="31">
        <f t="shared" si="8263"/>
        <v>17336.400000000001</v>
      </c>
      <c r="AG2495" s="31">
        <f>AG2501+AG2496</f>
        <v>0</v>
      </c>
      <c r="AH2495" s="31">
        <f>AH2501+AH2496</f>
        <v>0</v>
      </c>
      <c r="AI2495" s="31">
        <f>AI2501+AI2496</f>
        <v>0</v>
      </c>
      <c r="AJ2495" s="31">
        <f t="shared" si="8264"/>
        <v>16751.800000000003</v>
      </c>
      <c r="AK2495" s="31">
        <f t="shared" si="8265"/>
        <v>17336.400000000001</v>
      </c>
      <c r="AL2495" s="31">
        <f t="shared" si="8266"/>
        <v>17336.400000000001</v>
      </c>
      <c r="AM2495" s="31">
        <f>AM2501+AM2496</f>
        <v>0</v>
      </c>
      <c r="AN2495" s="31">
        <f>AN2501+AN2496</f>
        <v>0</v>
      </c>
      <c r="AO2495" s="31">
        <f>AO2501+AO2496</f>
        <v>0</v>
      </c>
      <c r="AP2495" s="31">
        <f t="shared" si="8267"/>
        <v>16751.800000000003</v>
      </c>
      <c r="AQ2495" s="31">
        <f t="shared" si="8268"/>
        <v>17336.400000000001</v>
      </c>
      <c r="AR2495" s="31">
        <f t="shared" si="8269"/>
        <v>17336.400000000001</v>
      </c>
      <c r="AS2495" s="31">
        <f>AS2501+AS2496</f>
        <v>0</v>
      </c>
      <c r="AT2495" s="31">
        <f>AT2501+AT2496</f>
        <v>0</v>
      </c>
      <c r="AU2495" s="31">
        <f>AU2501+AU2496</f>
        <v>0</v>
      </c>
      <c r="AV2495" s="31">
        <f t="shared" si="8270"/>
        <v>16751.800000000003</v>
      </c>
      <c r="AW2495" s="31">
        <f t="shared" si="8271"/>
        <v>17336.400000000001</v>
      </c>
      <c r="AX2495" s="31">
        <f t="shared" si="8272"/>
        <v>17336.400000000001</v>
      </c>
      <c r="AY2495" s="31">
        <f>AY2501+AY2496</f>
        <v>0</v>
      </c>
      <c r="AZ2495" s="31">
        <f>AZ2501+AZ2496</f>
        <v>0</v>
      </c>
      <c r="BA2495" s="31">
        <f>BA2501+BA2496</f>
        <v>0</v>
      </c>
      <c r="BB2495" s="31">
        <f t="shared" si="8273"/>
        <v>16751.800000000003</v>
      </c>
      <c r="BC2495" s="31">
        <f t="shared" si="8274"/>
        <v>17336.400000000001</v>
      </c>
      <c r="BD2495" s="31">
        <f t="shared" si="8275"/>
        <v>17336.400000000001</v>
      </c>
      <c r="BE2495" s="31">
        <f>BE2501+BE2496</f>
        <v>0</v>
      </c>
      <c r="BF2495" s="31">
        <f>BF2501+BF2496</f>
        <v>0</v>
      </c>
      <c r="BG2495" s="31">
        <f>BG2501+BG2496</f>
        <v>0</v>
      </c>
      <c r="BH2495" s="31">
        <f t="shared" si="8276"/>
        <v>16751.800000000003</v>
      </c>
      <c r="BI2495" s="31">
        <f t="shared" si="8277"/>
        <v>17336.400000000001</v>
      </c>
      <c r="BJ2495" s="31">
        <f t="shared" si="8278"/>
        <v>17336.400000000001</v>
      </c>
      <c r="BK2495" s="31">
        <f>BK2501+BK2496</f>
        <v>0</v>
      </c>
      <c r="BL2495" s="31">
        <f>BL2501+BL2496</f>
        <v>0</v>
      </c>
      <c r="BM2495" s="31">
        <f>BM2501+BM2496</f>
        <v>0</v>
      </c>
      <c r="BN2495" s="31">
        <f t="shared" si="8279"/>
        <v>16751.800000000003</v>
      </c>
      <c r="BO2495" s="31">
        <f t="shared" si="8280"/>
        <v>17336.400000000001</v>
      </c>
      <c r="BP2495" s="31">
        <f t="shared" si="8281"/>
        <v>17336.400000000001</v>
      </c>
      <c r="BQ2495" s="31">
        <f>BQ2501+BQ2496</f>
        <v>0</v>
      </c>
      <c r="BR2495" s="31">
        <f>BR2501+BR2496</f>
        <v>0</v>
      </c>
      <c r="BS2495" s="31">
        <f t="shared" si="8282"/>
        <v>16751.800000000003</v>
      </c>
      <c r="BT2495" s="31">
        <f t="shared" si="8283"/>
        <v>17336.400000000001</v>
      </c>
      <c r="BU2495" s="31">
        <f t="shared" si="8284"/>
        <v>17336.400000000001</v>
      </c>
      <c r="BV2495" s="31">
        <f>BV2501+BV2496</f>
        <v>0</v>
      </c>
      <c r="BW2495" s="31">
        <f>BW2501+BW2496</f>
        <v>0</v>
      </c>
      <c r="BX2495" s="31">
        <f t="shared" si="8285"/>
        <v>16751.800000000003</v>
      </c>
      <c r="BY2495" s="31">
        <f t="shared" si="8286"/>
        <v>17336.400000000001</v>
      </c>
      <c r="BZ2495" s="31">
        <f t="shared" si="8287"/>
        <v>17336.400000000001</v>
      </c>
      <c r="CA2495" s="31">
        <f>CA2501+CA2496</f>
        <v>0</v>
      </c>
      <c r="CB2495" s="31">
        <f>CB2501+CB2496</f>
        <v>0</v>
      </c>
      <c r="CC2495" s="31">
        <f>CC2501+CC2496</f>
        <v>0</v>
      </c>
      <c r="CD2495" s="31">
        <f t="shared" si="8371"/>
        <v>16751.800000000003</v>
      </c>
      <c r="CE2495" s="31">
        <f t="shared" si="8372"/>
        <v>17336.400000000001</v>
      </c>
      <c r="CF2495" s="31">
        <f t="shared" si="8373"/>
        <v>17336.400000000001</v>
      </c>
      <c r="CG2495" s="31">
        <f>CG2501+CG2496</f>
        <v>0</v>
      </c>
      <c r="CH2495" s="24"/>
      <c r="CI2495" s="40"/>
      <c r="CL2495" s="1" t="s">
        <v>1346</v>
      </c>
      <c r="CO2495" s="1" t="s">
        <v>31</v>
      </c>
    </row>
    <row r="2496" ht="71.599999999999994">
      <c r="A2496" s="16" t="s">
        <v>1415</v>
      </c>
      <c r="B2496" s="17">
        <v>100</v>
      </c>
      <c r="C2496" s="16"/>
      <c r="D2496" s="16"/>
      <c r="E2496" s="39" t="s">
        <v>131</v>
      </c>
      <c r="F2496" s="31">
        <f>F2497+F2499</f>
        <v>5642.6000000000004</v>
      </c>
      <c r="G2496" s="31">
        <f>G2497+G2499</f>
        <v>5847.5</v>
      </c>
      <c r="H2496" s="31">
        <f>H2497+H2499</f>
        <v>5847.5</v>
      </c>
      <c r="I2496" s="31">
        <f>I2497+I2499</f>
        <v>0</v>
      </c>
      <c r="J2496" s="31">
        <f>J2497+J2499</f>
        <v>0</v>
      </c>
      <c r="K2496" s="31">
        <f>K2497+K2499</f>
        <v>0</v>
      </c>
      <c r="L2496" s="31">
        <f t="shared" si="8252"/>
        <v>5642.6000000000004</v>
      </c>
      <c r="M2496" s="31">
        <f t="shared" si="8253"/>
        <v>5847.5</v>
      </c>
      <c r="N2496" s="31">
        <f t="shared" si="8254"/>
        <v>5847.5</v>
      </c>
      <c r="O2496" s="31">
        <f>O2497+O2499</f>
        <v>0</v>
      </c>
      <c r="P2496" s="31">
        <f>P2497+P2499</f>
        <v>0</v>
      </c>
      <c r="Q2496" s="31">
        <f>Q2497+Q2499</f>
        <v>0</v>
      </c>
      <c r="R2496" s="31">
        <f t="shared" si="8255"/>
        <v>5642.6000000000004</v>
      </c>
      <c r="S2496" s="31">
        <f t="shared" si="8256"/>
        <v>5847.5</v>
      </c>
      <c r="T2496" s="31">
        <f t="shared" si="8257"/>
        <v>5847.5</v>
      </c>
      <c r="U2496" s="31">
        <f>U2497+U2499</f>
        <v>0</v>
      </c>
      <c r="V2496" s="31">
        <f>V2497+V2499</f>
        <v>0</v>
      </c>
      <c r="W2496" s="31">
        <f>W2497+W2499</f>
        <v>0</v>
      </c>
      <c r="X2496" s="31">
        <f t="shared" si="8258"/>
        <v>5642.6000000000004</v>
      </c>
      <c r="Y2496" s="31">
        <f t="shared" si="8259"/>
        <v>5847.5</v>
      </c>
      <c r="Z2496" s="31">
        <f t="shared" si="8260"/>
        <v>5847.5</v>
      </c>
      <c r="AA2496" s="31">
        <f>AA2497+AA2499</f>
        <v>0</v>
      </c>
      <c r="AB2496" s="31">
        <f>AB2497+AB2499</f>
        <v>0</v>
      </c>
      <c r="AC2496" s="31">
        <f>AC2497+AC2499</f>
        <v>0</v>
      </c>
      <c r="AD2496" s="31">
        <f t="shared" si="8261"/>
        <v>5642.6000000000004</v>
      </c>
      <c r="AE2496" s="31">
        <f t="shared" si="8262"/>
        <v>5847.5</v>
      </c>
      <c r="AF2496" s="31">
        <f t="shared" si="8263"/>
        <v>5847.5</v>
      </c>
      <c r="AG2496" s="31">
        <f>AG2497+AG2499</f>
        <v>0</v>
      </c>
      <c r="AH2496" s="31">
        <f>AH2497+AH2499</f>
        <v>0</v>
      </c>
      <c r="AI2496" s="31">
        <f>AI2497+AI2499</f>
        <v>0</v>
      </c>
      <c r="AJ2496" s="31">
        <f t="shared" si="8264"/>
        <v>5642.6000000000004</v>
      </c>
      <c r="AK2496" s="31">
        <f t="shared" si="8265"/>
        <v>5847.5</v>
      </c>
      <c r="AL2496" s="31">
        <f t="shared" si="8266"/>
        <v>5847.5</v>
      </c>
      <c r="AM2496" s="31">
        <f>AM2497+AM2499</f>
        <v>0</v>
      </c>
      <c r="AN2496" s="31">
        <f>AN2497+AN2499</f>
        <v>0</v>
      </c>
      <c r="AO2496" s="31">
        <f>AO2497+AO2499</f>
        <v>0</v>
      </c>
      <c r="AP2496" s="31">
        <f t="shared" si="8267"/>
        <v>5642.6000000000004</v>
      </c>
      <c r="AQ2496" s="31">
        <f t="shared" si="8268"/>
        <v>5847.5</v>
      </c>
      <c r="AR2496" s="31">
        <f t="shared" si="8269"/>
        <v>5847.5</v>
      </c>
      <c r="AS2496" s="31">
        <f>AS2497+AS2499</f>
        <v>0</v>
      </c>
      <c r="AT2496" s="31">
        <f>AT2497+AT2499</f>
        <v>0</v>
      </c>
      <c r="AU2496" s="31">
        <f>AU2497+AU2499</f>
        <v>0</v>
      </c>
      <c r="AV2496" s="31">
        <f t="shared" si="8270"/>
        <v>5642.6000000000004</v>
      </c>
      <c r="AW2496" s="31">
        <f t="shared" si="8271"/>
        <v>5847.5</v>
      </c>
      <c r="AX2496" s="31">
        <f t="shared" si="8272"/>
        <v>5847.5</v>
      </c>
      <c r="AY2496" s="31">
        <f>AY2497+AY2499</f>
        <v>0</v>
      </c>
      <c r="AZ2496" s="31">
        <f>AZ2497+AZ2499</f>
        <v>0</v>
      </c>
      <c r="BA2496" s="31">
        <f>BA2497+BA2499</f>
        <v>0</v>
      </c>
      <c r="BB2496" s="31">
        <f t="shared" si="8273"/>
        <v>5642.6000000000004</v>
      </c>
      <c r="BC2496" s="31">
        <f t="shared" si="8274"/>
        <v>5847.5</v>
      </c>
      <c r="BD2496" s="31">
        <f t="shared" si="8275"/>
        <v>5847.5</v>
      </c>
      <c r="BE2496" s="31">
        <f>BE2497+BE2499</f>
        <v>0</v>
      </c>
      <c r="BF2496" s="31">
        <f>BF2497+BF2499</f>
        <v>0</v>
      </c>
      <c r="BG2496" s="31">
        <f>BG2497+BG2499</f>
        <v>0</v>
      </c>
      <c r="BH2496" s="31">
        <f t="shared" si="8276"/>
        <v>5642.6000000000004</v>
      </c>
      <c r="BI2496" s="31">
        <f t="shared" si="8277"/>
        <v>5847.5</v>
      </c>
      <c r="BJ2496" s="31">
        <f t="shared" si="8278"/>
        <v>5847.5</v>
      </c>
      <c r="BK2496" s="31">
        <f>BK2497+BK2499</f>
        <v>0</v>
      </c>
      <c r="BL2496" s="31">
        <f>BL2497+BL2499</f>
        <v>0</v>
      </c>
      <c r="BM2496" s="31">
        <f>BM2497+BM2499</f>
        <v>0</v>
      </c>
      <c r="BN2496" s="31">
        <f t="shared" si="8279"/>
        <v>5642.6000000000004</v>
      </c>
      <c r="BO2496" s="31">
        <f t="shared" si="8280"/>
        <v>5847.5</v>
      </c>
      <c r="BP2496" s="31">
        <f t="shared" si="8281"/>
        <v>5847.5</v>
      </c>
      <c r="BQ2496" s="31">
        <f>BQ2497+BQ2499</f>
        <v>0</v>
      </c>
      <c r="BR2496" s="31">
        <f>BR2497+BR2499</f>
        <v>0</v>
      </c>
      <c r="BS2496" s="31">
        <f t="shared" si="8282"/>
        <v>5642.6000000000004</v>
      </c>
      <c r="BT2496" s="31">
        <f t="shared" si="8283"/>
        <v>5847.5</v>
      </c>
      <c r="BU2496" s="31">
        <f t="shared" si="8284"/>
        <v>5847.5</v>
      </c>
      <c r="BV2496" s="31">
        <f>BV2497+BV2499</f>
        <v>0</v>
      </c>
      <c r="BW2496" s="31">
        <f>BW2497+BW2499</f>
        <v>0</v>
      </c>
      <c r="BX2496" s="31">
        <f t="shared" si="8285"/>
        <v>5642.6000000000004</v>
      </c>
      <c r="BY2496" s="31">
        <f t="shared" si="8286"/>
        <v>5847.5</v>
      </c>
      <c r="BZ2496" s="31">
        <f t="shared" si="8287"/>
        <v>5847.5</v>
      </c>
      <c r="CA2496" s="31">
        <f>CA2497+CA2499</f>
        <v>0</v>
      </c>
      <c r="CB2496" s="31">
        <f>CB2497+CB2499</f>
        <v>0</v>
      </c>
      <c r="CC2496" s="31">
        <f>CC2497+CC2499</f>
        <v>0</v>
      </c>
      <c r="CD2496" s="31">
        <f t="shared" si="8371"/>
        <v>5642.6000000000004</v>
      </c>
      <c r="CE2496" s="31">
        <f t="shared" si="8372"/>
        <v>5847.5</v>
      </c>
      <c r="CF2496" s="31">
        <f t="shared" si="8373"/>
        <v>5847.5</v>
      </c>
      <c r="CG2496" s="31">
        <f>CG2497+CG2499</f>
        <v>0</v>
      </c>
      <c r="CH2496" s="24"/>
      <c r="CI2496" s="40"/>
      <c r="CM2496" s="1" t="s">
        <v>29</v>
      </c>
    </row>
    <row r="2497" ht="29.850000000000001">
      <c r="A2497" s="16" t="s">
        <v>1415</v>
      </c>
      <c r="B2497" s="17">
        <v>110</v>
      </c>
      <c r="C2497" s="16"/>
      <c r="D2497" s="16"/>
      <c r="E2497" s="39" t="s">
        <v>132</v>
      </c>
      <c r="F2497" s="31">
        <f>F2498</f>
        <v>752.79999999999995</v>
      </c>
      <c r="G2497" s="31">
        <f>G2498</f>
        <v>780.20000000000005</v>
      </c>
      <c r="H2497" s="31">
        <f>H2498</f>
        <v>780.20000000000005</v>
      </c>
      <c r="I2497" s="31">
        <f>I2498</f>
        <v>0</v>
      </c>
      <c r="J2497" s="31">
        <f>J2498</f>
        <v>0</v>
      </c>
      <c r="K2497" s="31">
        <f>K2498</f>
        <v>0</v>
      </c>
      <c r="L2497" s="31">
        <f t="shared" si="8252"/>
        <v>752.79999999999995</v>
      </c>
      <c r="M2497" s="31">
        <f t="shared" si="8253"/>
        <v>780.20000000000005</v>
      </c>
      <c r="N2497" s="31">
        <f t="shared" si="8254"/>
        <v>780.20000000000005</v>
      </c>
      <c r="O2497" s="31">
        <f>O2498</f>
        <v>0</v>
      </c>
      <c r="P2497" s="31">
        <f>P2498</f>
        <v>0</v>
      </c>
      <c r="Q2497" s="31">
        <f>Q2498</f>
        <v>0</v>
      </c>
      <c r="R2497" s="31">
        <f t="shared" si="8255"/>
        <v>752.79999999999995</v>
      </c>
      <c r="S2497" s="31">
        <f t="shared" si="8256"/>
        <v>780.20000000000005</v>
      </c>
      <c r="T2497" s="31">
        <f t="shared" si="8257"/>
        <v>780.20000000000005</v>
      </c>
      <c r="U2497" s="31">
        <f>U2498</f>
        <v>0</v>
      </c>
      <c r="V2497" s="31">
        <f>V2498</f>
        <v>0</v>
      </c>
      <c r="W2497" s="31">
        <f>W2498</f>
        <v>0</v>
      </c>
      <c r="X2497" s="31">
        <f t="shared" si="8258"/>
        <v>752.79999999999995</v>
      </c>
      <c r="Y2497" s="31">
        <f t="shared" si="8259"/>
        <v>780.20000000000005</v>
      </c>
      <c r="Z2497" s="31">
        <f t="shared" si="8260"/>
        <v>780.20000000000005</v>
      </c>
      <c r="AA2497" s="31">
        <f>AA2498</f>
        <v>0</v>
      </c>
      <c r="AB2497" s="31">
        <f>AB2498</f>
        <v>0</v>
      </c>
      <c r="AC2497" s="31">
        <f>AC2498</f>
        <v>0</v>
      </c>
      <c r="AD2497" s="31">
        <f t="shared" si="8261"/>
        <v>752.79999999999995</v>
      </c>
      <c r="AE2497" s="31">
        <f t="shared" si="8262"/>
        <v>780.20000000000005</v>
      </c>
      <c r="AF2497" s="31">
        <f t="shared" si="8263"/>
        <v>780.20000000000005</v>
      </c>
      <c r="AG2497" s="31">
        <f>AG2498</f>
        <v>0</v>
      </c>
      <c r="AH2497" s="31">
        <f>AH2498</f>
        <v>0</v>
      </c>
      <c r="AI2497" s="31">
        <f>AI2498</f>
        <v>0</v>
      </c>
      <c r="AJ2497" s="31">
        <f t="shared" si="8264"/>
        <v>752.79999999999995</v>
      </c>
      <c r="AK2497" s="31">
        <f t="shared" si="8265"/>
        <v>780.20000000000005</v>
      </c>
      <c r="AL2497" s="31">
        <f t="shared" si="8266"/>
        <v>780.20000000000005</v>
      </c>
      <c r="AM2497" s="31">
        <f>AM2498</f>
        <v>0</v>
      </c>
      <c r="AN2497" s="31">
        <f>AN2498</f>
        <v>0</v>
      </c>
      <c r="AO2497" s="31">
        <f>AO2498</f>
        <v>0</v>
      </c>
      <c r="AP2497" s="31">
        <f t="shared" si="8267"/>
        <v>752.79999999999995</v>
      </c>
      <c r="AQ2497" s="31">
        <f t="shared" si="8268"/>
        <v>780.20000000000005</v>
      </c>
      <c r="AR2497" s="31">
        <f t="shared" si="8269"/>
        <v>780.20000000000005</v>
      </c>
      <c r="AS2497" s="31">
        <f>AS2498</f>
        <v>0</v>
      </c>
      <c r="AT2497" s="31">
        <f>AT2498</f>
        <v>0</v>
      </c>
      <c r="AU2497" s="31">
        <f>AU2498</f>
        <v>0</v>
      </c>
      <c r="AV2497" s="31">
        <f t="shared" si="8270"/>
        <v>752.79999999999995</v>
      </c>
      <c r="AW2497" s="31">
        <f t="shared" si="8271"/>
        <v>780.20000000000005</v>
      </c>
      <c r="AX2497" s="31">
        <f t="shared" si="8272"/>
        <v>780.20000000000005</v>
      </c>
      <c r="AY2497" s="31">
        <f>AY2498</f>
        <v>0</v>
      </c>
      <c r="AZ2497" s="31">
        <f>AZ2498</f>
        <v>0</v>
      </c>
      <c r="BA2497" s="31">
        <f>BA2498</f>
        <v>0</v>
      </c>
      <c r="BB2497" s="31">
        <f t="shared" si="8273"/>
        <v>752.79999999999995</v>
      </c>
      <c r="BC2497" s="31">
        <f t="shared" si="8274"/>
        <v>780.20000000000005</v>
      </c>
      <c r="BD2497" s="31">
        <f t="shared" si="8275"/>
        <v>780.20000000000005</v>
      </c>
      <c r="BE2497" s="31">
        <f>BE2498</f>
        <v>0</v>
      </c>
      <c r="BF2497" s="31">
        <f>BF2498</f>
        <v>0</v>
      </c>
      <c r="BG2497" s="31">
        <f>BG2498</f>
        <v>0</v>
      </c>
      <c r="BH2497" s="31">
        <f t="shared" si="8276"/>
        <v>752.79999999999995</v>
      </c>
      <c r="BI2497" s="31">
        <f t="shared" si="8277"/>
        <v>780.20000000000005</v>
      </c>
      <c r="BJ2497" s="31">
        <f t="shared" si="8278"/>
        <v>780.20000000000005</v>
      </c>
      <c r="BK2497" s="31">
        <f>BK2498</f>
        <v>0</v>
      </c>
      <c r="BL2497" s="31">
        <f>BL2498</f>
        <v>0</v>
      </c>
      <c r="BM2497" s="31">
        <f>BM2498</f>
        <v>0</v>
      </c>
      <c r="BN2497" s="31">
        <f t="shared" si="8279"/>
        <v>752.79999999999995</v>
      </c>
      <c r="BO2497" s="31">
        <f t="shared" si="8280"/>
        <v>780.20000000000005</v>
      </c>
      <c r="BP2497" s="31">
        <f t="shared" si="8281"/>
        <v>780.20000000000005</v>
      </c>
      <c r="BQ2497" s="31">
        <f>BQ2498</f>
        <v>0</v>
      </c>
      <c r="BR2497" s="31">
        <f>BR2498</f>
        <v>0</v>
      </c>
      <c r="BS2497" s="31">
        <f t="shared" si="8282"/>
        <v>752.79999999999995</v>
      </c>
      <c r="BT2497" s="31">
        <f t="shared" si="8283"/>
        <v>780.20000000000005</v>
      </c>
      <c r="BU2497" s="31">
        <f t="shared" si="8284"/>
        <v>780.20000000000005</v>
      </c>
      <c r="BV2497" s="31">
        <f>BV2498</f>
        <v>0</v>
      </c>
      <c r="BW2497" s="31">
        <f>BW2498</f>
        <v>0</v>
      </c>
      <c r="BX2497" s="31">
        <f t="shared" si="8285"/>
        <v>752.79999999999995</v>
      </c>
      <c r="BY2497" s="31">
        <f t="shared" si="8286"/>
        <v>780.20000000000005</v>
      </c>
      <c r="BZ2497" s="31">
        <f t="shared" si="8287"/>
        <v>780.20000000000005</v>
      </c>
      <c r="CA2497" s="31">
        <f>CA2498</f>
        <v>0</v>
      </c>
      <c r="CB2497" s="31">
        <f>CB2498</f>
        <v>0</v>
      </c>
      <c r="CC2497" s="31">
        <f>CC2498</f>
        <v>0</v>
      </c>
      <c r="CD2497" s="31">
        <f t="shared" si="8371"/>
        <v>752.79999999999995</v>
      </c>
      <c r="CE2497" s="31">
        <f t="shared" si="8372"/>
        <v>780.20000000000005</v>
      </c>
      <c r="CF2497" s="31">
        <f t="shared" si="8373"/>
        <v>780.20000000000005</v>
      </c>
      <c r="CG2497" s="31">
        <f>CG2498</f>
        <v>0</v>
      </c>
      <c r="CH2497" s="24"/>
      <c r="CI2497" s="40"/>
      <c r="CN2497" s="1" t="s">
        <v>30</v>
      </c>
    </row>
    <row r="2498" ht="39.799999999999997">
      <c r="A2498" s="16" t="s">
        <v>1415</v>
      </c>
      <c r="B2498" s="17">
        <v>110</v>
      </c>
      <c r="C2498" s="16" t="s">
        <v>67</v>
      </c>
      <c r="D2498" s="16" t="s">
        <v>115</v>
      </c>
      <c r="E2498" s="39" t="s">
        <v>116</v>
      </c>
      <c r="F2498" s="31">
        <v>752.79999999999995</v>
      </c>
      <c r="G2498" s="31">
        <v>780.20000000000005</v>
      </c>
      <c r="H2498" s="31">
        <v>780.20000000000005</v>
      </c>
      <c r="I2498" s="31"/>
      <c r="J2498" s="31"/>
      <c r="K2498" s="31"/>
      <c r="L2498" s="31">
        <f t="shared" si="8252"/>
        <v>752.79999999999995</v>
      </c>
      <c r="M2498" s="31">
        <f t="shared" si="8253"/>
        <v>780.20000000000005</v>
      </c>
      <c r="N2498" s="31">
        <f t="shared" si="8254"/>
        <v>780.20000000000005</v>
      </c>
      <c r="O2498" s="31"/>
      <c r="P2498" s="31"/>
      <c r="Q2498" s="31"/>
      <c r="R2498" s="31">
        <f t="shared" si="8255"/>
        <v>752.79999999999995</v>
      </c>
      <c r="S2498" s="31">
        <f t="shared" si="8256"/>
        <v>780.20000000000005</v>
      </c>
      <c r="T2498" s="31">
        <f t="shared" si="8257"/>
        <v>780.20000000000005</v>
      </c>
      <c r="U2498" s="31"/>
      <c r="V2498" s="31"/>
      <c r="W2498" s="31"/>
      <c r="X2498" s="31">
        <f t="shared" si="8258"/>
        <v>752.79999999999995</v>
      </c>
      <c r="Y2498" s="31">
        <f t="shared" si="8259"/>
        <v>780.20000000000005</v>
      </c>
      <c r="Z2498" s="31">
        <f t="shared" si="8260"/>
        <v>780.20000000000005</v>
      </c>
      <c r="AA2498" s="31"/>
      <c r="AB2498" s="31"/>
      <c r="AC2498" s="31"/>
      <c r="AD2498" s="31">
        <f t="shared" si="8261"/>
        <v>752.79999999999995</v>
      </c>
      <c r="AE2498" s="31">
        <f t="shared" si="8262"/>
        <v>780.20000000000005</v>
      </c>
      <c r="AF2498" s="31">
        <f t="shared" si="8263"/>
        <v>780.20000000000005</v>
      </c>
      <c r="AG2498" s="31"/>
      <c r="AH2498" s="31"/>
      <c r="AI2498" s="31"/>
      <c r="AJ2498" s="31">
        <f t="shared" si="8264"/>
        <v>752.79999999999995</v>
      </c>
      <c r="AK2498" s="31">
        <f t="shared" si="8265"/>
        <v>780.20000000000005</v>
      </c>
      <c r="AL2498" s="31">
        <f t="shared" si="8266"/>
        <v>780.20000000000005</v>
      </c>
      <c r="AM2498" s="31"/>
      <c r="AN2498" s="31"/>
      <c r="AO2498" s="31"/>
      <c r="AP2498" s="31">
        <f t="shared" si="8267"/>
        <v>752.79999999999995</v>
      </c>
      <c r="AQ2498" s="31">
        <f t="shared" si="8268"/>
        <v>780.20000000000005</v>
      </c>
      <c r="AR2498" s="31">
        <f t="shared" si="8269"/>
        <v>780.20000000000005</v>
      </c>
      <c r="AS2498" s="31"/>
      <c r="AT2498" s="31"/>
      <c r="AU2498" s="31"/>
      <c r="AV2498" s="31">
        <f t="shared" si="8270"/>
        <v>752.79999999999995</v>
      </c>
      <c r="AW2498" s="31">
        <f t="shared" si="8271"/>
        <v>780.20000000000005</v>
      </c>
      <c r="AX2498" s="31">
        <f t="shared" si="8272"/>
        <v>780.20000000000005</v>
      </c>
      <c r="AY2498" s="31"/>
      <c r="AZ2498" s="31"/>
      <c r="BA2498" s="31"/>
      <c r="BB2498" s="31">
        <f t="shared" si="8273"/>
        <v>752.79999999999995</v>
      </c>
      <c r="BC2498" s="31">
        <f t="shared" si="8274"/>
        <v>780.20000000000005</v>
      </c>
      <c r="BD2498" s="31">
        <f t="shared" si="8275"/>
        <v>780.20000000000005</v>
      </c>
      <c r="BE2498" s="31"/>
      <c r="BF2498" s="31"/>
      <c r="BG2498" s="31"/>
      <c r="BH2498" s="31">
        <f t="shared" si="8276"/>
        <v>752.79999999999995</v>
      </c>
      <c r="BI2498" s="31">
        <f t="shared" si="8277"/>
        <v>780.20000000000005</v>
      </c>
      <c r="BJ2498" s="31">
        <f t="shared" si="8278"/>
        <v>780.20000000000005</v>
      </c>
      <c r="BK2498" s="31"/>
      <c r="BL2498" s="31"/>
      <c r="BM2498" s="31"/>
      <c r="BN2498" s="31">
        <f t="shared" si="8279"/>
        <v>752.79999999999995</v>
      </c>
      <c r="BO2498" s="31">
        <f t="shared" si="8280"/>
        <v>780.20000000000005</v>
      </c>
      <c r="BP2498" s="31">
        <f t="shared" si="8281"/>
        <v>780.20000000000005</v>
      </c>
      <c r="BQ2498" s="31"/>
      <c r="BR2498" s="31"/>
      <c r="BS2498" s="31">
        <f t="shared" si="8282"/>
        <v>752.79999999999995</v>
      </c>
      <c r="BT2498" s="31">
        <f t="shared" si="8283"/>
        <v>780.20000000000005</v>
      </c>
      <c r="BU2498" s="31">
        <f t="shared" si="8284"/>
        <v>780.20000000000005</v>
      </c>
      <c r="BV2498" s="31"/>
      <c r="BW2498" s="31"/>
      <c r="BX2498" s="31">
        <f t="shared" si="8285"/>
        <v>752.79999999999995</v>
      </c>
      <c r="BY2498" s="31">
        <f t="shared" si="8286"/>
        <v>780.20000000000005</v>
      </c>
      <c r="BZ2498" s="31">
        <f t="shared" si="8287"/>
        <v>780.20000000000005</v>
      </c>
      <c r="CA2498" s="31"/>
      <c r="CB2498" s="31"/>
      <c r="CC2498" s="31"/>
      <c r="CD2498" s="31">
        <f t="shared" si="8371"/>
        <v>752.79999999999995</v>
      </c>
      <c r="CE2498" s="31">
        <f t="shared" si="8372"/>
        <v>780.20000000000005</v>
      </c>
      <c r="CF2498" s="31">
        <f t="shared" si="8373"/>
        <v>780.20000000000005</v>
      </c>
      <c r="CG2498" s="31"/>
      <c r="CH2498" s="24"/>
      <c r="CI2498" s="40"/>
    </row>
    <row r="2499" ht="29.850000000000001">
      <c r="A2499" s="16" t="s">
        <v>1415</v>
      </c>
      <c r="B2499" s="17">
        <v>120</v>
      </c>
      <c r="C2499" s="16"/>
      <c r="D2499" s="16"/>
      <c r="E2499" s="39" t="s">
        <v>394</v>
      </c>
      <c r="F2499" s="31">
        <f>F2500</f>
        <v>4889.8000000000002</v>
      </c>
      <c r="G2499" s="31">
        <f>G2500</f>
        <v>5067.3000000000002</v>
      </c>
      <c r="H2499" s="31">
        <f>H2500</f>
        <v>5067.3000000000002</v>
      </c>
      <c r="I2499" s="31">
        <f>I2500</f>
        <v>0</v>
      </c>
      <c r="J2499" s="31">
        <f>J2500</f>
        <v>0</v>
      </c>
      <c r="K2499" s="31">
        <f>K2500</f>
        <v>0</v>
      </c>
      <c r="L2499" s="31">
        <f t="shared" si="8252"/>
        <v>4889.8000000000002</v>
      </c>
      <c r="M2499" s="31">
        <f t="shared" si="8253"/>
        <v>5067.3000000000002</v>
      </c>
      <c r="N2499" s="31">
        <f t="shared" si="8254"/>
        <v>5067.3000000000002</v>
      </c>
      <c r="O2499" s="31">
        <f>O2500</f>
        <v>0</v>
      </c>
      <c r="P2499" s="31">
        <f>P2500</f>
        <v>0</v>
      </c>
      <c r="Q2499" s="31">
        <f>Q2500</f>
        <v>0</v>
      </c>
      <c r="R2499" s="31">
        <f t="shared" si="8255"/>
        <v>4889.8000000000002</v>
      </c>
      <c r="S2499" s="31">
        <f t="shared" si="8256"/>
        <v>5067.3000000000002</v>
      </c>
      <c r="T2499" s="31">
        <f t="shared" si="8257"/>
        <v>5067.3000000000002</v>
      </c>
      <c r="U2499" s="31">
        <f>U2500</f>
        <v>0</v>
      </c>
      <c r="V2499" s="31">
        <f>V2500</f>
        <v>0</v>
      </c>
      <c r="W2499" s="31">
        <f>W2500</f>
        <v>0</v>
      </c>
      <c r="X2499" s="31">
        <f t="shared" si="8258"/>
        <v>4889.8000000000002</v>
      </c>
      <c r="Y2499" s="31">
        <f t="shared" si="8259"/>
        <v>5067.3000000000002</v>
      </c>
      <c r="Z2499" s="31">
        <f t="shared" si="8260"/>
        <v>5067.3000000000002</v>
      </c>
      <c r="AA2499" s="31">
        <f>AA2500</f>
        <v>0</v>
      </c>
      <c r="AB2499" s="31">
        <f>AB2500</f>
        <v>0</v>
      </c>
      <c r="AC2499" s="31">
        <f>AC2500</f>
        <v>0</v>
      </c>
      <c r="AD2499" s="31">
        <f t="shared" si="8261"/>
        <v>4889.8000000000002</v>
      </c>
      <c r="AE2499" s="31">
        <f t="shared" si="8262"/>
        <v>5067.3000000000002</v>
      </c>
      <c r="AF2499" s="31">
        <f t="shared" si="8263"/>
        <v>5067.3000000000002</v>
      </c>
      <c r="AG2499" s="31">
        <f>AG2500</f>
        <v>0</v>
      </c>
      <c r="AH2499" s="31">
        <f>AH2500</f>
        <v>0</v>
      </c>
      <c r="AI2499" s="31">
        <f>AI2500</f>
        <v>0</v>
      </c>
      <c r="AJ2499" s="31">
        <f t="shared" si="8264"/>
        <v>4889.8000000000002</v>
      </c>
      <c r="AK2499" s="31">
        <f t="shared" si="8265"/>
        <v>5067.3000000000002</v>
      </c>
      <c r="AL2499" s="31">
        <f t="shared" si="8266"/>
        <v>5067.3000000000002</v>
      </c>
      <c r="AM2499" s="31">
        <f>AM2500</f>
        <v>0</v>
      </c>
      <c r="AN2499" s="31">
        <f>AN2500</f>
        <v>0</v>
      </c>
      <c r="AO2499" s="31">
        <f>AO2500</f>
        <v>0</v>
      </c>
      <c r="AP2499" s="31">
        <f t="shared" si="8267"/>
        <v>4889.8000000000002</v>
      </c>
      <c r="AQ2499" s="31">
        <f t="shared" si="8268"/>
        <v>5067.3000000000002</v>
      </c>
      <c r="AR2499" s="31">
        <f t="shared" si="8269"/>
        <v>5067.3000000000002</v>
      </c>
      <c r="AS2499" s="31">
        <f>AS2500</f>
        <v>0</v>
      </c>
      <c r="AT2499" s="31">
        <f>AT2500</f>
        <v>0</v>
      </c>
      <c r="AU2499" s="31">
        <f>AU2500</f>
        <v>0</v>
      </c>
      <c r="AV2499" s="31">
        <f t="shared" si="8270"/>
        <v>4889.8000000000002</v>
      </c>
      <c r="AW2499" s="31">
        <f t="shared" si="8271"/>
        <v>5067.3000000000002</v>
      </c>
      <c r="AX2499" s="31">
        <f t="shared" si="8272"/>
        <v>5067.3000000000002</v>
      </c>
      <c r="AY2499" s="31">
        <f>AY2500</f>
        <v>0</v>
      </c>
      <c r="AZ2499" s="31">
        <f>AZ2500</f>
        <v>0</v>
      </c>
      <c r="BA2499" s="31">
        <f>BA2500</f>
        <v>0</v>
      </c>
      <c r="BB2499" s="31">
        <f t="shared" si="8273"/>
        <v>4889.8000000000002</v>
      </c>
      <c r="BC2499" s="31">
        <f t="shared" si="8274"/>
        <v>5067.3000000000002</v>
      </c>
      <c r="BD2499" s="31">
        <f t="shared" si="8275"/>
        <v>5067.3000000000002</v>
      </c>
      <c r="BE2499" s="31">
        <f>BE2500</f>
        <v>0</v>
      </c>
      <c r="BF2499" s="31">
        <f>BF2500</f>
        <v>0</v>
      </c>
      <c r="BG2499" s="31">
        <f>BG2500</f>
        <v>0</v>
      </c>
      <c r="BH2499" s="31">
        <f t="shared" si="8276"/>
        <v>4889.8000000000002</v>
      </c>
      <c r="BI2499" s="31">
        <f t="shared" si="8277"/>
        <v>5067.3000000000002</v>
      </c>
      <c r="BJ2499" s="31">
        <f t="shared" si="8278"/>
        <v>5067.3000000000002</v>
      </c>
      <c r="BK2499" s="31">
        <f>BK2500</f>
        <v>0</v>
      </c>
      <c r="BL2499" s="31">
        <f>BL2500</f>
        <v>0</v>
      </c>
      <c r="BM2499" s="31">
        <f>BM2500</f>
        <v>0</v>
      </c>
      <c r="BN2499" s="31">
        <f t="shared" si="8279"/>
        <v>4889.8000000000002</v>
      </c>
      <c r="BO2499" s="31">
        <f t="shared" si="8280"/>
        <v>5067.3000000000002</v>
      </c>
      <c r="BP2499" s="31">
        <f t="shared" si="8281"/>
        <v>5067.3000000000002</v>
      </c>
      <c r="BQ2499" s="31">
        <f>BQ2500</f>
        <v>0</v>
      </c>
      <c r="BR2499" s="31">
        <f>BR2500</f>
        <v>0</v>
      </c>
      <c r="BS2499" s="31">
        <f t="shared" si="8282"/>
        <v>4889.8000000000002</v>
      </c>
      <c r="BT2499" s="31">
        <f t="shared" si="8283"/>
        <v>5067.3000000000002</v>
      </c>
      <c r="BU2499" s="31">
        <f t="shared" si="8284"/>
        <v>5067.3000000000002</v>
      </c>
      <c r="BV2499" s="31">
        <f>BV2500</f>
        <v>0</v>
      </c>
      <c r="BW2499" s="31">
        <f>BW2500</f>
        <v>0</v>
      </c>
      <c r="BX2499" s="31">
        <f t="shared" si="8285"/>
        <v>4889.8000000000002</v>
      </c>
      <c r="BY2499" s="31">
        <f t="shared" si="8286"/>
        <v>5067.3000000000002</v>
      </c>
      <c r="BZ2499" s="31">
        <f t="shared" si="8287"/>
        <v>5067.3000000000002</v>
      </c>
      <c r="CA2499" s="31">
        <f>CA2500</f>
        <v>0</v>
      </c>
      <c r="CB2499" s="31">
        <f>CB2500</f>
        <v>0</v>
      </c>
      <c r="CC2499" s="31">
        <f>CC2500</f>
        <v>0</v>
      </c>
      <c r="CD2499" s="31">
        <f t="shared" si="8371"/>
        <v>4889.8000000000002</v>
      </c>
      <c r="CE2499" s="31">
        <f t="shared" si="8372"/>
        <v>5067.3000000000002</v>
      </c>
      <c r="CF2499" s="31">
        <f t="shared" si="8373"/>
        <v>5067.3000000000002</v>
      </c>
      <c r="CG2499" s="31">
        <f>CG2500</f>
        <v>0</v>
      </c>
      <c r="CH2499" s="24"/>
      <c r="CI2499" s="40"/>
      <c r="CN2499" s="1" t="s">
        <v>30</v>
      </c>
    </row>
    <row r="2500" ht="39.799999999999997">
      <c r="A2500" s="16" t="s">
        <v>1415</v>
      </c>
      <c r="B2500" s="17">
        <v>120</v>
      </c>
      <c r="C2500" s="16" t="s">
        <v>67</v>
      </c>
      <c r="D2500" s="16" t="s">
        <v>115</v>
      </c>
      <c r="E2500" s="39" t="s">
        <v>116</v>
      </c>
      <c r="F2500" s="31">
        <v>4889.8000000000002</v>
      </c>
      <c r="G2500" s="31">
        <v>5067.3000000000002</v>
      </c>
      <c r="H2500" s="31">
        <v>5067.3000000000002</v>
      </c>
      <c r="I2500" s="31"/>
      <c r="J2500" s="31"/>
      <c r="K2500" s="31"/>
      <c r="L2500" s="31">
        <f t="shared" si="8252"/>
        <v>4889.8000000000002</v>
      </c>
      <c r="M2500" s="31">
        <f t="shared" si="8253"/>
        <v>5067.3000000000002</v>
      </c>
      <c r="N2500" s="31">
        <f t="shared" si="8254"/>
        <v>5067.3000000000002</v>
      </c>
      <c r="O2500" s="31"/>
      <c r="P2500" s="31"/>
      <c r="Q2500" s="31"/>
      <c r="R2500" s="31">
        <f t="shared" si="8255"/>
        <v>4889.8000000000002</v>
      </c>
      <c r="S2500" s="31">
        <f t="shared" si="8256"/>
        <v>5067.3000000000002</v>
      </c>
      <c r="T2500" s="31">
        <f t="shared" si="8257"/>
        <v>5067.3000000000002</v>
      </c>
      <c r="U2500" s="31"/>
      <c r="V2500" s="31"/>
      <c r="W2500" s="31"/>
      <c r="X2500" s="31">
        <f t="shared" si="8258"/>
        <v>4889.8000000000002</v>
      </c>
      <c r="Y2500" s="31">
        <f t="shared" si="8259"/>
        <v>5067.3000000000002</v>
      </c>
      <c r="Z2500" s="31">
        <f t="shared" si="8260"/>
        <v>5067.3000000000002</v>
      </c>
      <c r="AA2500" s="31"/>
      <c r="AB2500" s="31"/>
      <c r="AC2500" s="31"/>
      <c r="AD2500" s="31">
        <f t="shared" si="8261"/>
        <v>4889.8000000000002</v>
      </c>
      <c r="AE2500" s="31">
        <f t="shared" si="8262"/>
        <v>5067.3000000000002</v>
      </c>
      <c r="AF2500" s="31">
        <f t="shared" si="8263"/>
        <v>5067.3000000000002</v>
      </c>
      <c r="AG2500" s="31"/>
      <c r="AH2500" s="31"/>
      <c r="AI2500" s="31"/>
      <c r="AJ2500" s="31">
        <f t="shared" si="8264"/>
        <v>4889.8000000000002</v>
      </c>
      <c r="AK2500" s="31">
        <f t="shared" si="8265"/>
        <v>5067.3000000000002</v>
      </c>
      <c r="AL2500" s="31">
        <f t="shared" si="8266"/>
        <v>5067.3000000000002</v>
      </c>
      <c r="AM2500" s="31"/>
      <c r="AN2500" s="31"/>
      <c r="AO2500" s="31"/>
      <c r="AP2500" s="31">
        <f t="shared" si="8267"/>
        <v>4889.8000000000002</v>
      </c>
      <c r="AQ2500" s="31">
        <f t="shared" si="8268"/>
        <v>5067.3000000000002</v>
      </c>
      <c r="AR2500" s="31">
        <f t="shared" si="8269"/>
        <v>5067.3000000000002</v>
      </c>
      <c r="AS2500" s="31"/>
      <c r="AT2500" s="31"/>
      <c r="AU2500" s="31"/>
      <c r="AV2500" s="31">
        <f t="shared" si="8270"/>
        <v>4889.8000000000002</v>
      </c>
      <c r="AW2500" s="31">
        <f t="shared" si="8271"/>
        <v>5067.3000000000002</v>
      </c>
      <c r="AX2500" s="31">
        <f t="shared" si="8272"/>
        <v>5067.3000000000002</v>
      </c>
      <c r="AY2500" s="31"/>
      <c r="AZ2500" s="31"/>
      <c r="BA2500" s="31"/>
      <c r="BB2500" s="31">
        <f t="shared" si="8273"/>
        <v>4889.8000000000002</v>
      </c>
      <c r="BC2500" s="31">
        <f t="shared" si="8274"/>
        <v>5067.3000000000002</v>
      </c>
      <c r="BD2500" s="31">
        <f t="shared" si="8275"/>
        <v>5067.3000000000002</v>
      </c>
      <c r="BE2500" s="31"/>
      <c r="BF2500" s="31"/>
      <c r="BG2500" s="31"/>
      <c r="BH2500" s="31">
        <f t="shared" si="8276"/>
        <v>4889.8000000000002</v>
      </c>
      <c r="BI2500" s="31">
        <f t="shared" si="8277"/>
        <v>5067.3000000000002</v>
      </c>
      <c r="BJ2500" s="31">
        <f t="shared" si="8278"/>
        <v>5067.3000000000002</v>
      </c>
      <c r="BK2500" s="31"/>
      <c r="BL2500" s="31"/>
      <c r="BM2500" s="31"/>
      <c r="BN2500" s="31">
        <f t="shared" si="8279"/>
        <v>4889.8000000000002</v>
      </c>
      <c r="BO2500" s="31">
        <f t="shared" si="8280"/>
        <v>5067.3000000000002</v>
      </c>
      <c r="BP2500" s="31">
        <f t="shared" si="8281"/>
        <v>5067.3000000000002</v>
      </c>
      <c r="BQ2500" s="31"/>
      <c r="BR2500" s="31"/>
      <c r="BS2500" s="31">
        <f t="shared" si="8282"/>
        <v>4889.8000000000002</v>
      </c>
      <c r="BT2500" s="31">
        <f t="shared" si="8283"/>
        <v>5067.3000000000002</v>
      </c>
      <c r="BU2500" s="31">
        <f t="shared" si="8284"/>
        <v>5067.3000000000002</v>
      </c>
      <c r="BV2500" s="31"/>
      <c r="BW2500" s="31"/>
      <c r="BX2500" s="31">
        <f t="shared" si="8285"/>
        <v>4889.8000000000002</v>
      </c>
      <c r="BY2500" s="31">
        <f t="shared" si="8286"/>
        <v>5067.3000000000002</v>
      </c>
      <c r="BZ2500" s="31">
        <f t="shared" si="8287"/>
        <v>5067.3000000000002</v>
      </c>
      <c r="CA2500" s="31"/>
      <c r="CB2500" s="31"/>
      <c r="CC2500" s="31"/>
      <c r="CD2500" s="31">
        <f t="shared" si="8371"/>
        <v>4889.8000000000002</v>
      </c>
      <c r="CE2500" s="31">
        <f t="shared" si="8372"/>
        <v>5067.3000000000002</v>
      </c>
      <c r="CF2500" s="31">
        <f t="shared" si="8373"/>
        <v>5067.3000000000002</v>
      </c>
      <c r="CG2500" s="31"/>
      <c r="CH2500" s="24"/>
      <c r="CI2500" s="40"/>
    </row>
    <row r="2501" ht="29.850000000000001">
      <c r="A2501" s="16" t="s">
        <v>1415</v>
      </c>
      <c r="B2501" s="17">
        <v>200</v>
      </c>
      <c r="C2501" s="16"/>
      <c r="D2501" s="16"/>
      <c r="E2501" s="39" t="s">
        <v>40</v>
      </c>
      <c r="F2501" s="31">
        <f t="shared" ref="F2501:F2502" si="8376">F2502</f>
        <v>11109.200000000001</v>
      </c>
      <c r="G2501" s="31">
        <f t="shared" ref="G2501:G2502" si="8377">G2502</f>
        <v>11488.9</v>
      </c>
      <c r="H2501" s="31">
        <f t="shared" ref="H2501:H2502" si="8378">H2502</f>
        <v>11488.9</v>
      </c>
      <c r="I2501" s="31">
        <f t="shared" ref="I2501:I2502" si="8379">I2502</f>
        <v>0</v>
      </c>
      <c r="J2501" s="31">
        <f t="shared" ref="J2501:J2502" si="8380">J2502</f>
        <v>0</v>
      </c>
      <c r="K2501" s="31">
        <f t="shared" ref="K2501:K2502" si="8381">K2502</f>
        <v>0</v>
      </c>
      <c r="L2501" s="31">
        <f t="shared" si="8252"/>
        <v>11109.200000000001</v>
      </c>
      <c r="M2501" s="31">
        <f t="shared" si="8253"/>
        <v>11488.9</v>
      </c>
      <c r="N2501" s="31">
        <f t="shared" si="8254"/>
        <v>11488.9</v>
      </c>
      <c r="O2501" s="31">
        <f t="shared" ref="O2501:O2502" si="8382">O2502</f>
        <v>0</v>
      </c>
      <c r="P2501" s="31">
        <f t="shared" ref="P2501:P2502" si="8383">P2502</f>
        <v>0</v>
      </c>
      <c r="Q2501" s="31">
        <f t="shared" ref="Q2501:Q2502" si="8384">Q2502</f>
        <v>0</v>
      </c>
      <c r="R2501" s="31">
        <f t="shared" si="8255"/>
        <v>11109.200000000001</v>
      </c>
      <c r="S2501" s="31">
        <f t="shared" si="8256"/>
        <v>11488.9</v>
      </c>
      <c r="T2501" s="31">
        <f t="shared" si="8257"/>
        <v>11488.9</v>
      </c>
      <c r="U2501" s="31">
        <f t="shared" ref="U2501:U2502" si="8385">U2502</f>
        <v>0</v>
      </c>
      <c r="V2501" s="31">
        <f t="shared" ref="V2501:V2502" si="8386">V2502</f>
        <v>0</v>
      </c>
      <c r="W2501" s="31">
        <f t="shared" ref="W2501:W2502" si="8387">W2502</f>
        <v>0</v>
      </c>
      <c r="X2501" s="31">
        <f t="shared" si="8258"/>
        <v>11109.200000000001</v>
      </c>
      <c r="Y2501" s="31">
        <f t="shared" si="8259"/>
        <v>11488.9</v>
      </c>
      <c r="Z2501" s="31">
        <f t="shared" si="8260"/>
        <v>11488.9</v>
      </c>
      <c r="AA2501" s="31">
        <f t="shared" ref="AA2501:AA2502" si="8388">AA2502</f>
        <v>0</v>
      </c>
      <c r="AB2501" s="31">
        <f t="shared" ref="AB2501:AB2502" si="8389">AB2502</f>
        <v>0</v>
      </c>
      <c r="AC2501" s="31">
        <f t="shared" ref="AC2501:AC2502" si="8390">AC2502</f>
        <v>0</v>
      </c>
      <c r="AD2501" s="31">
        <f t="shared" si="8261"/>
        <v>11109.200000000001</v>
      </c>
      <c r="AE2501" s="31">
        <f t="shared" si="8262"/>
        <v>11488.9</v>
      </c>
      <c r="AF2501" s="31">
        <f t="shared" si="8263"/>
        <v>11488.9</v>
      </c>
      <c r="AG2501" s="31">
        <f t="shared" ref="AG2501:AG2502" si="8391">AG2502</f>
        <v>0</v>
      </c>
      <c r="AH2501" s="31">
        <f t="shared" ref="AH2501:AH2502" si="8392">AH2502</f>
        <v>0</v>
      </c>
      <c r="AI2501" s="31">
        <f t="shared" ref="AI2501:AI2502" si="8393">AI2502</f>
        <v>0</v>
      </c>
      <c r="AJ2501" s="31">
        <f t="shared" si="8264"/>
        <v>11109.200000000001</v>
      </c>
      <c r="AK2501" s="31">
        <f t="shared" si="8265"/>
        <v>11488.9</v>
      </c>
      <c r="AL2501" s="31">
        <f t="shared" si="8266"/>
        <v>11488.9</v>
      </c>
      <c r="AM2501" s="31">
        <f t="shared" ref="AM2501:AM2502" si="8394">AM2502</f>
        <v>0</v>
      </c>
      <c r="AN2501" s="31">
        <f t="shared" ref="AN2501:AN2502" si="8395">AN2502</f>
        <v>0</v>
      </c>
      <c r="AO2501" s="31">
        <f t="shared" ref="AO2501:AO2502" si="8396">AO2502</f>
        <v>0</v>
      </c>
      <c r="AP2501" s="31">
        <f t="shared" si="8267"/>
        <v>11109.200000000001</v>
      </c>
      <c r="AQ2501" s="31">
        <f t="shared" si="8268"/>
        <v>11488.9</v>
      </c>
      <c r="AR2501" s="31">
        <f t="shared" si="8269"/>
        <v>11488.9</v>
      </c>
      <c r="AS2501" s="31">
        <f t="shared" ref="AS2501:AS2502" si="8397">AS2502</f>
        <v>0</v>
      </c>
      <c r="AT2501" s="31">
        <f t="shared" ref="AT2501:AT2502" si="8398">AT2502</f>
        <v>0</v>
      </c>
      <c r="AU2501" s="31">
        <f t="shared" ref="AU2501:AU2502" si="8399">AU2502</f>
        <v>0</v>
      </c>
      <c r="AV2501" s="31">
        <f t="shared" si="8270"/>
        <v>11109.200000000001</v>
      </c>
      <c r="AW2501" s="31">
        <f t="shared" si="8271"/>
        <v>11488.9</v>
      </c>
      <c r="AX2501" s="31">
        <f t="shared" si="8272"/>
        <v>11488.9</v>
      </c>
      <c r="AY2501" s="31">
        <f t="shared" ref="AY2501:AY2502" si="8400">AY2502</f>
        <v>0</v>
      </c>
      <c r="AZ2501" s="31">
        <f t="shared" ref="AZ2501:AZ2502" si="8401">AZ2502</f>
        <v>0</v>
      </c>
      <c r="BA2501" s="31">
        <f t="shared" ref="BA2501:BA2502" si="8402">BA2502</f>
        <v>0</v>
      </c>
      <c r="BB2501" s="31">
        <f t="shared" si="8273"/>
        <v>11109.200000000001</v>
      </c>
      <c r="BC2501" s="31">
        <f t="shared" si="8274"/>
        <v>11488.9</v>
      </c>
      <c r="BD2501" s="31">
        <f t="shared" si="8275"/>
        <v>11488.9</v>
      </c>
      <c r="BE2501" s="31">
        <f t="shared" ref="BE2501:BE2502" si="8403">BE2502</f>
        <v>0</v>
      </c>
      <c r="BF2501" s="31">
        <f t="shared" ref="BF2501:BF2502" si="8404">BF2502</f>
        <v>0</v>
      </c>
      <c r="BG2501" s="31">
        <f t="shared" ref="BG2501:BG2502" si="8405">BG2502</f>
        <v>0</v>
      </c>
      <c r="BH2501" s="31">
        <f t="shared" si="8276"/>
        <v>11109.200000000001</v>
      </c>
      <c r="BI2501" s="31">
        <f t="shared" si="8277"/>
        <v>11488.9</v>
      </c>
      <c r="BJ2501" s="31">
        <f t="shared" si="8278"/>
        <v>11488.9</v>
      </c>
      <c r="BK2501" s="31">
        <f t="shared" ref="BK2501:BK2502" si="8406">BK2502</f>
        <v>0</v>
      </c>
      <c r="BL2501" s="31">
        <f t="shared" ref="BL2501:BL2502" si="8407">BL2502</f>
        <v>0</v>
      </c>
      <c r="BM2501" s="31">
        <f t="shared" ref="BM2501:BM2502" si="8408">BM2502</f>
        <v>0</v>
      </c>
      <c r="BN2501" s="31">
        <f t="shared" si="8279"/>
        <v>11109.200000000001</v>
      </c>
      <c r="BO2501" s="31">
        <f t="shared" si="8280"/>
        <v>11488.9</v>
      </c>
      <c r="BP2501" s="31">
        <f t="shared" si="8281"/>
        <v>11488.9</v>
      </c>
      <c r="BQ2501" s="31">
        <f t="shared" ref="BQ2501:BQ2502" si="8409">BQ2502</f>
        <v>0</v>
      </c>
      <c r="BR2501" s="31">
        <f t="shared" ref="BR2501:BR2502" si="8410">BR2502</f>
        <v>0</v>
      </c>
      <c r="BS2501" s="31">
        <f t="shared" si="8282"/>
        <v>11109.200000000001</v>
      </c>
      <c r="BT2501" s="31">
        <f t="shared" si="8283"/>
        <v>11488.9</v>
      </c>
      <c r="BU2501" s="31">
        <f t="shared" si="8284"/>
        <v>11488.9</v>
      </c>
      <c r="BV2501" s="31">
        <f t="shared" ref="BV2501:BV2502" si="8411">BV2502</f>
        <v>0</v>
      </c>
      <c r="BW2501" s="31">
        <f t="shared" ref="BW2501:BW2502" si="8412">BW2502</f>
        <v>0</v>
      </c>
      <c r="BX2501" s="31">
        <f t="shared" si="8285"/>
        <v>11109.200000000001</v>
      </c>
      <c r="BY2501" s="31">
        <f t="shared" si="8286"/>
        <v>11488.9</v>
      </c>
      <c r="BZ2501" s="31">
        <f t="shared" si="8287"/>
        <v>11488.9</v>
      </c>
      <c r="CA2501" s="31">
        <f t="shared" ref="CA2501:CA2502" si="8413">CA2502</f>
        <v>0</v>
      </c>
      <c r="CB2501" s="31">
        <f t="shared" ref="CB2501:CB2502" si="8414">CB2502</f>
        <v>0</v>
      </c>
      <c r="CC2501" s="31">
        <f t="shared" ref="CC2501:CC2502" si="8415">CC2502</f>
        <v>0</v>
      </c>
      <c r="CD2501" s="31">
        <f t="shared" si="8371"/>
        <v>11109.200000000001</v>
      </c>
      <c r="CE2501" s="31">
        <f t="shared" si="8372"/>
        <v>11488.9</v>
      </c>
      <c r="CF2501" s="31">
        <f t="shared" si="8373"/>
        <v>11488.9</v>
      </c>
      <c r="CG2501" s="31">
        <f t="shared" ref="CG2501:CG2502" si="8416">CG2502</f>
        <v>0</v>
      </c>
      <c r="CH2501" s="24"/>
      <c r="CI2501" s="40"/>
      <c r="CM2501" s="1" t="s">
        <v>29</v>
      </c>
    </row>
    <row r="2502" ht="43.75">
      <c r="A2502" s="16" t="s">
        <v>1415</v>
      </c>
      <c r="B2502" s="17">
        <v>240</v>
      </c>
      <c r="C2502" s="16"/>
      <c r="D2502" s="16"/>
      <c r="E2502" s="39" t="s">
        <v>41</v>
      </c>
      <c r="F2502" s="31">
        <f t="shared" si="8376"/>
        <v>11109.200000000001</v>
      </c>
      <c r="G2502" s="31">
        <f t="shared" si="8377"/>
        <v>11488.9</v>
      </c>
      <c r="H2502" s="31">
        <f t="shared" si="8378"/>
        <v>11488.9</v>
      </c>
      <c r="I2502" s="31">
        <f t="shared" si="8379"/>
        <v>0</v>
      </c>
      <c r="J2502" s="31">
        <f t="shared" si="8380"/>
        <v>0</v>
      </c>
      <c r="K2502" s="31">
        <f t="shared" si="8381"/>
        <v>0</v>
      </c>
      <c r="L2502" s="31">
        <f t="shared" si="8252"/>
        <v>11109.200000000001</v>
      </c>
      <c r="M2502" s="31">
        <f t="shared" si="8253"/>
        <v>11488.9</v>
      </c>
      <c r="N2502" s="31">
        <f t="shared" si="8254"/>
        <v>11488.9</v>
      </c>
      <c r="O2502" s="31">
        <f t="shared" si="8382"/>
        <v>0</v>
      </c>
      <c r="P2502" s="31">
        <f t="shared" si="8383"/>
        <v>0</v>
      </c>
      <c r="Q2502" s="31">
        <f t="shared" si="8384"/>
        <v>0</v>
      </c>
      <c r="R2502" s="31">
        <f t="shared" si="8255"/>
        <v>11109.200000000001</v>
      </c>
      <c r="S2502" s="31">
        <f t="shared" si="8256"/>
        <v>11488.9</v>
      </c>
      <c r="T2502" s="31">
        <f t="shared" si="8257"/>
        <v>11488.9</v>
      </c>
      <c r="U2502" s="31">
        <f t="shared" si="8385"/>
        <v>0</v>
      </c>
      <c r="V2502" s="31">
        <f t="shared" si="8386"/>
        <v>0</v>
      </c>
      <c r="W2502" s="31">
        <f t="shared" si="8387"/>
        <v>0</v>
      </c>
      <c r="X2502" s="31">
        <f t="shared" si="8258"/>
        <v>11109.200000000001</v>
      </c>
      <c r="Y2502" s="31">
        <f t="shared" si="8259"/>
        <v>11488.9</v>
      </c>
      <c r="Z2502" s="31">
        <f t="shared" si="8260"/>
        <v>11488.9</v>
      </c>
      <c r="AA2502" s="31">
        <f t="shared" si="8388"/>
        <v>0</v>
      </c>
      <c r="AB2502" s="31">
        <f t="shared" si="8389"/>
        <v>0</v>
      </c>
      <c r="AC2502" s="31">
        <f t="shared" si="8390"/>
        <v>0</v>
      </c>
      <c r="AD2502" s="31">
        <f t="shared" si="8261"/>
        <v>11109.200000000001</v>
      </c>
      <c r="AE2502" s="31">
        <f t="shared" si="8262"/>
        <v>11488.9</v>
      </c>
      <c r="AF2502" s="31">
        <f t="shared" si="8263"/>
        <v>11488.9</v>
      </c>
      <c r="AG2502" s="31">
        <f t="shared" si="8391"/>
        <v>0</v>
      </c>
      <c r="AH2502" s="31">
        <f t="shared" si="8392"/>
        <v>0</v>
      </c>
      <c r="AI2502" s="31">
        <f t="shared" si="8393"/>
        <v>0</v>
      </c>
      <c r="AJ2502" s="31">
        <f t="shared" si="8264"/>
        <v>11109.200000000001</v>
      </c>
      <c r="AK2502" s="31">
        <f t="shared" si="8265"/>
        <v>11488.9</v>
      </c>
      <c r="AL2502" s="31">
        <f t="shared" si="8266"/>
        <v>11488.9</v>
      </c>
      <c r="AM2502" s="31">
        <f t="shared" si="8394"/>
        <v>0</v>
      </c>
      <c r="AN2502" s="31">
        <f t="shared" si="8395"/>
        <v>0</v>
      </c>
      <c r="AO2502" s="31">
        <f t="shared" si="8396"/>
        <v>0</v>
      </c>
      <c r="AP2502" s="31">
        <f t="shared" si="8267"/>
        <v>11109.200000000001</v>
      </c>
      <c r="AQ2502" s="31">
        <f t="shared" si="8268"/>
        <v>11488.9</v>
      </c>
      <c r="AR2502" s="31">
        <f t="shared" si="8269"/>
        <v>11488.9</v>
      </c>
      <c r="AS2502" s="31">
        <f t="shared" si="8397"/>
        <v>0</v>
      </c>
      <c r="AT2502" s="31">
        <f t="shared" si="8398"/>
        <v>0</v>
      </c>
      <c r="AU2502" s="31">
        <f t="shared" si="8399"/>
        <v>0</v>
      </c>
      <c r="AV2502" s="31">
        <f t="shared" si="8270"/>
        <v>11109.200000000001</v>
      </c>
      <c r="AW2502" s="31">
        <f t="shared" si="8271"/>
        <v>11488.9</v>
      </c>
      <c r="AX2502" s="31">
        <f t="shared" si="8272"/>
        <v>11488.9</v>
      </c>
      <c r="AY2502" s="31">
        <f t="shared" si="8400"/>
        <v>0</v>
      </c>
      <c r="AZ2502" s="31">
        <f t="shared" si="8401"/>
        <v>0</v>
      </c>
      <c r="BA2502" s="31">
        <f t="shared" si="8402"/>
        <v>0</v>
      </c>
      <c r="BB2502" s="31">
        <f t="shared" si="8273"/>
        <v>11109.200000000001</v>
      </c>
      <c r="BC2502" s="31">
        <f t="shared" si="8274"/>
        <v>11488.9</v>
      </c>
      <c r="BD2502" s="31">
        <f t="shared" si="8275"/>
        <v>11488.9</v>
      </c>
      <c r="BE2502" s="31">
        <f t="shared" si="8403"/>
        <v>0</v>
      </c>
      <c r="BF2502" s="31">
        <f t="shared" si="8404"/>
        <v>0</v>
      </c>
      <c r="BG2502" s="31">
        <f t="shared" si="8405"/>
        <v>0</v>
      </c>
      <c r="BH2502" s="31">
        <f t="shared" si="8276"/>
        <v>11109.200000000001</v>
      </c>
      <c r="BI2502" s="31">
        <f t="shared" si="8277"/>
        <v>11488.9</v>
      </c>
      <c r="BJ2502" s="31">
        <f t="shared" si="8278"/>
        <v>11488.9</v>
      </c>
      <c r="BK2502" s="31">
        <f t="shared" si="8406"/>
        <v>0</v>
      </c>
      <c r="BL2502" s="31">
        <f t="shared" si="8407"/>
        <v>0</v>
      </c>
      <c r="BM2502" s="31">
        <f t="shared" si="8408"/>
        <v>0</v>
      </c>
      <c r="BN2502" s="31">
        <f t="shared" si="8279"/>
        <v>11109.200000000001</v>
      </c>
      <c r="BO2502" s="31">
        <f t="shared" si="8280"/>
        <v>11488.9</v>
      </c>
      <c r="BP2502" s="31">
        <f t="shared" si="8281"/>
        <v>11488.9</v>
      </c>
      <c r="BQ2502" s="31">
        <f t="shared" si="8409"/>
        <v>0</v>
      </c>
      <c r="BR2502" s="31">
        <f t="shared" si="8410"/>
        <v>0</v>
      </c>
      <c r="BS2502" s="31">
        <f t="shared" si="8282"/>
        <v>11109.200000000001</v>
      </c>
      <c r="BT2502" s="31">
        <f t="shared" si="8283"/>
        <v>11488.9</v>
      </c>
      <c r="BU2502" s="31">
        <f t="shared" si="8284"/>
        <v>11488.9</v>
      </c>
      <c r="BV2502" s="31">
        <f t="shared" si="8411"/>
        <v>0</v>
      </c>
      <c r="BW2502" s="31">
        <f t="shared" si="8412"/>
        <v>0</v>
      </c>
      <c r="BX2502" s="31">
        <f t="shared" si="8285"/>
        <v>11109.200000000001</v>
      </c>
      <c r="BY2502" s="31">
        <f t="shared" si="8286"/>
        <v>11488.9</v>
      </c>
      <c r="BZ2502" s="31">
        <f t="shared" si="8287"/>
        <v>11488.9</v>
      </c>
      <c r="CA2502" s="31">
        <f t="shared" si="8413"/>
        <v>0</v>
      </c>
      <c r="CB2502" s="31">
        <f t="shared" si="8414"/>
        <v>0</v>
      </c>
      <c r="CC2502" s="31">
        <f t="shared" si="8415"/>
        <v>0</v>
      </c>
      <c r="CD2502" s="31">
        <f t="shared" si="8371"/>
        <v>11109.200000000001</v>
      </c>
      <c r="CE2502" s="31">
        <f t="shared" si="8372"/>
        <v>11488.9</v>
      </c>
      <c r="CF2502" s="31">
        <f t="shared" si="8373"/>
        <v>11488.9</v>
      </c>
      <c r="CG2502" s="31">
        <f t="shared" si="8416"/>
        <v>0</v>
      </c>
      <c r="CH2502" s="24"/>
      <c r="CI2502" s="40"/>
      <c r="CN2502" s="1" t="s">
        <v>30</v>
      </c>
    </row>
    <row r="2503" ht="39.549999999999997">
      <c r="A2503" s="16" t="s">
        <v>1415</v>
      </c>
      <c r="B2503" s="17">
        <v>240</v>
      </c>
      <c r="C2503" s="16" t="s">
        <v>67</v>
      </c>
      <c r="D2503" s="16" t="s">
        <v>115</v>
      </c>
      <c r="E2503" s="39" t="s">
        <v>116</v>
      </c>
      <c r="F2503" s="31">
        <v>11109.200000000001</v>
      </c>
      <c r="G2503" s="31">
        <v>11488.9</v>
      </c>
      <c r="H2503" s="31">
        <v>11488.9</v>
      </c>
      <c r="I2503" s="31"/>
      <c r="J2503" s="31"/>
      <c r="K2503" s="31"/>
      <c r="L2503" s="31">
        <f t="shared" si="8252"/>
        <v>11109.200000000001</v>
      </c>
      <c r="M2503" s="31">
        <f t="shared" si="8253"/>
        <v>11488.9</v>
      </c>
      <c r="N2503" s="31">
        <f t="shared" si="8254"/>
        <v>11488.9</v>
      </c>
      <c r="O2503" s="31"/>
      <c r="P2503" s="31"/>
      <c r="Q2503" s="31"/>
      <c r="R2503" s="31">
        <f t="shared" si="8255"/>
        <v>11109.200000000001</v>
      </c>
      <c r="S2503" s="31">
        <f t="shared" si="8256"/>
        <v>11488.9</v>
      </c>
      <c r="T2503" s="31">
        <f t="shared" si="8257"/>
        <v>11488.9</v>
      </c>
      <c r="U2503" s="31"/>
      <c r="V2503" s="31"/>
      <c r="W2503" s="31"/>
      <c r="X2503" s="31">
        <f t="shared" si="8258"/>
        <v>11109.200000000001</v>
      </c>
      <c r="Y2503" s="31">
        <f t="shared" si="8259"/>
        <v>11488.9</v>
      </c>
      <c r="Z2503" s="31">
        <f t="shared" si="8260"/>
        <v>11488.9</v>
      </c>
      <c r="AA2503" s="31"/>
      <c r="AB2503" s="31"/>
      <c r="AC2503" s="31"/>
      <c r="AD2503" s="31">
        <f t="shared" si="8261"/>
        <v>11109.200000000001</v>
      </c>
      <c r="AE2503" s="31">
        <f t="shared" si="8262"/>
        <v>11488.9</v>
      </c>
      <c r="AF2503" s="31">
        <f t="shared" si="8263"/>
        <v>11488.9</v>
      </c>
      <c r="AG2503" s="31"/>
      <c r="AH2503" s="31"/>
      <c r="AI2503" s="31"/>
      <c r="AJ2503" s="31">
        <f t="shared" si="8264"/>
        <v>11109.200000000001</v>
      </c>
      <c r="AK2503" s="31">
        <f t="shared" si="8265"/>
        <v>11488.9</v>
      </c>
      <c r="AL2503" s="31">
        <f t="shared" si="8266"/>
        <v>11488.9</v>
      </c>
      <c r="AM2503" s="31"/>
      <c r="AN2503" s="31"/>
      <c r="AO2503" s="31"/>
      <c r="AP2503" s="31">
        <f t="shared" si="8267"/>
        <v>11109.200000000001</v>
      </c>
      <c r="AQ2503" s="31">
        <f t="shared" si="8268"/>
        <v>11488.9</v>
      </c>
      <c r="AR2503" s="31">
        <f t="shared" si="8269"/>
        <v>11488.9</v>
      </c>
      <c r="AS2503" s="31"/>
      <c r="AT2503" s="31"/>
      <c r="AU2503" s="31"/>
      <c r="AV2503" s="31">
        <f t="shared" si="8270"/>
        <v>11109.200000000001</v>
      </c>
      <c r="AW2503" s="31">
        <f t="shared" si="8271"/>
        <v>11488.9</v>
      </c>
      <c r="AX2503" s="31">
        <f t="shared" si="8272"/>
        <v>11488.9</v>
      </c>
      <c r="AY2503" s="31"/>
      <c r="AZ2503" s="31"/>
      <c r="BA2503" s="31"/>
      <c r="BB2503" s="31">
        <f t="shared" si="8273"/>
        <v>11109.200000000001</v>
      </c>
      <c r="BC2503" s="31">
        <f t="shared" si="8274"/>
        <v>11488.9</v>
      </c>
      <c r="BD2503" s="31">
        <f t="shared" si="8275"/>
        <v>11488.9</v>
      </c>
      <c r="BE2503" s="31"/>
      <c r="BF2503" s="31"/>
      <c r="BG2503" s="31"/>
      <c r="BH2503" s="31">
        <f t="shared" si="8276"/>
        <v>11109.200000000001</v>
      </c>
      <c r="BI2503" s="31">
        <f t="shared" si="8277"/>
        <v>11488.9</v>
      </c>
      <c r="BJ2503" s="31">
        <f t="shared" si="8278"/>
        <v>11488.9</v>
      </c>
      <c r="BK2503" s="31"/>
      <c r="BL2503" s="31"/>
      <c r="BM2503" s="31"/>
      <c r="BN2503" s="31">
        <f t="shared" si="8279"/>
        <v>11109.200000000001</v>
      </c>
      <c r="BO2503" s="31">
        <f t="shared" si="8280"/>
        <v>11488.9</v>
      </c>
      <c r="BP2503" s="31">
        <f t="shared" si="8281"/>
        <v>11488.9</v>
      </c>
      <c r="BQ2503" s="31"/>
      <c r="BR2503" s="31"/>
      <c r="BS2503" s="31">
        <f t="shared" si="8282"/>
        <v>11109.200000000001</v>
      </c>
      <c r="BT2503" s="31">
        <f t="shared" si="8283"/>
        <v>11488.9</v>
      </c>
      <c r="BU2503" s="31">
        <f t="shared" si="8284"/>
        <v>11488.9</v>
      </c>
      <c r="BV2503" s="31"/>
      <c r="BW2503" s="31"/>
      <c r="BX2503" s="31">
        <f t="shared" si="8285"/>
        <v>11109.200000000001</v>
      </c>
      <c r="BY2503" s="31">
        <f t="shared" si="8286"/>
        <v>11488.9</v>
      </c>
      <c r="BZ2503" s="31">
        <f t="shared" si="8287"/>
        <v>11488.9</v>
      </c>
      <c r="CA2503" s="31"/>
      <c r="CB2503" s="31"/>
      <c r="CC2503" s="31"/>
      <c r="CD2503" s="31">
        <f t="shared" si="8371"/>
        <v>11109.200000000001</v>
      </c>
      <c r="CE2503" s="31">
        <f t="shared" si="8372"/>
        <v>11488.9</v>
      </c>
      <c r="CF2503" s="31">
        <f t="shared" si="8373"/>
        <v>11488.9</v>
      </c>
      <c r="CG2503" s="31"/>
      <c r="CH2503" s="24"/>
      <c r="CI2503" s="40"/>
    </row>
    <row r="2504" ht="85.549999999999997">
      <c r="A2504" s="16" t="s">
        <v>1417</v>
      </c>
      <c r="B2504" s="17"/>
      <c r="C2504" s="16"/>
      <c r="D2504" s="16"/>
      <c r="E2504" s="39" t="s">
        <v>1418</v>
      </c>
      <c r="F2504" s="31">
        <f>F2505+F2510</f>
        <v>3224.5</v>
      </c>
      <c r="G2504" s="31">
        <f>G2505+G2510</f>
        <v>3337.7999999999997</v>
      </c>
      <c r="H2504" s="31">
        <f>H2505+H2510</f>
        <v>3337.7999999999997</v>
      </c>
      <c r="I2504" s="31">
        <f>I2505+I2510</f>
        <v>0</v>
      </c>
      <c r="J2504" s="31">
        <f>J2505+J2510</f>
        <v>0</v>
      </c>
      <c r="K2504" s="31">
        <f>K2505+K2510</f>
        <v>0</v>
      </c>
      <c r="L2504" s="31">
        <f t="shared" si="8252"/>
        <v>3224.5</v>
      </c>
      <c r="M2504" s="31">
        <f t="shared" si="8253"/>
        <v>3337.7999999999997</v>
      </c>
      <c r="N2504" s="31">
        <f t="shared" si="8254"/>
        <v>3337.7999999999997</v>
      </c>
      <c r="O2504" s="31">
        <f>O2505+O2510</f>
        <v>0</v>
      </c>
      <c r="P2504" s="31">
        <f>P2505+P2510</f>
        <v>0</v>
      </c>
      <c r="Q2504" s="31">
        <f>Q2505+Q2510</f>
        <v>0</v>
      </c>
      <c r="R2504" s="31">
        <f t="shared" si="8255"/>
        <v>3224.5</v>
      </c>
      <c r="S2504" s="31">
        <f t="shared" si="8256"/>
        <v>3337.7999999999997</v>
      </c>
      <c r="T2504" s="31">
        <f t="shared" si="8257"/>
        <v>3337.7999999999997</v>
      </c>
      <c r="U2504" s="31">
        <f>U2505+U2510</f>
        <v>0</v>
      </c>
      <c r="V2504" s="31">
        <f>V2505+V2510</f>
        <v>0</v>
      </c>
      <c r="W2504" s="31">
        <f>W2505+W2510</f>
        <v>0</v>
      </c>
      <c r="X2504" s="31">
        <f t="shared" si="8258"/>
        <v>3224.5</v>
      </c>
      <c r="Y2504" s="31">
        <f t="shared" si="8259"/>
        <v>3337.7999999999997</v>
      </c>
      <c r="Z2504" s="31">
        <f t="shared" si="8260"/>
        <v>3337.7999999999997</v>
      </c>
      <c r="AA2504" s="31">
        <f>AA2505+AA2510</f>
        <v>0</v>
      </c>
      <c r="AB2504" s="31">
        <f>AB2505+AB2510</f>
        <v>0</v>
      </c>
      <c r="AC2504" s="31">
        <f>AC2505+AC2510</f>
        <v>0</v>
      </c>
      <c r="AD2504" s="31">
        <f t="shared" si="8261"/>
        <v>3224.5</v>
      </c>
      <c r="AE2504" s="31">
        <f t="shared" si="8262"/>
        <v>3337.7999999999997</v>
      </c>
      <c r="AF2504" s="31">
        <f t="shared" si="8263"/>
        <v>3337.7999999999997</v>
      </c>
      <c r="AG2504" s="31">
        <f>AG2505+AG2510</f>
        <v>0</v>
      </c>
      <c r="AH2504" s="31">
        <f>AH2505+AH2510</f>
        <v>0</v>
      </c>
      <c r="AI2504" s="31">
        <f>AI2505+AI2510</f>
        <v>0</v>
      </c>
      <c r="AJ2504" s="31">
        <f t="shared" si="8264"/>
        <v>3224.5</v>
      </c>
      <c r="AK2504" s="31">
        <f t="shared" si="8265"/>
        <v>3337.7999999999997</v>
      </c>
      <c r="AL2504" s="31">
        <f t="shared" si="8266"/>
        <v>3337.7999999999997</v>
      </c>
      <c r="AM2504" s="31">
        <f>AM2505+AM2510</f>
        <v>0</v>
      </c>
      <c r="AN2504" s="31">
        <f>AN2505+AN2510</f>
        <v>0</v>
      </c>
      <c r="AO2504" s="31">
        <f>AO2505+AO2510</f>
        <v>0</v>
      </c>
      <c r="AP2504" s="31">
        <f t="shared" si="8267"/>
        <v>3224.5</v>
      </c>
      <c r="AQ2504" s="31">
        <f t="shared" si="8268"/>
        <v>3337.7999999999997</v>
      </c>
      <c r="AR2504" s="31">
        <f t="shared" si="8269"/>
        <v>3337.7999999999997</v>
      </c>
      <c r="AS2504" s="31">
        <f>AS2505+AS2510</f>
        <v>0</v>
      </c>
      <c r="AT2504" s="31">
        <f>AT2505+AT2510</f>
        <v>0</v>
      </c>
      <c r="AU2504" s="31">
        <f>AU2505+AU2510</f>
        <v>0</v>
      </c>
      <c r="AV2504" s="31">
        <f t="shared" si="8270"/>
        <v>3224.5</v>
      </c>
      <c r="AW2504" s="31">
        <f t="shared" si="8271"/>
        <v>3337.7999999999997</v>
      </c>
      <c r="AX2504" s="31">
        <f t="shared" si="8272"/>
        <v>3337.7999999999997</v>
      </c>
      <c r="AY2504" s="31">
        <f>AY2505+AY2510</f>
        <v>0</v>
      </c>
      <c r="AZ2504" s="31">
        <f>AZ2505+AZ2510</f>
        <v>0</v>
      </c>
      <c r="BA2504" s="31">
        <f>BA2505+BA2510</f>
        <v>0</v>
      </c>
      <c r="BB2504" s="31">
        <f t="shared" si="8273"/>
        <v>3224.5</v>
      </c>
      <c r="BC2504" s="31">
        <f t="shared" si="8274"/>
        <v>3337.7999999999997</v>
      </c>
      <c r="BD2504" s="31">
        <f t="shared" si="8275"/>
        <v>3337.7999999999997</v>
      </c>
      <c r="BE2504" s="31">
        <f>BE2505+BE2510</f>
        <v>0</v>
      </c>
      <c r="BF2504" s="31">
        <f>BF2505+BF2510</f>
        <v>0</v>
      </c>
      <c r="BG2504" s="31">
        <f>BG2505+BG2510</f>
        <v>0</v>
      </c>
      <c r="BH2504" s="31">
        <f t="shared" si="8276"/>
        <v>3224.5</v>
      </c>
      <c r="BI2504" s="31">
        <f t="shared" si="8277"/>
        <v>3337.7999999999997</v>
      </c>
      <c r="BJ2504" s="31">
        <f t="shared" si="8278"/>
        <v>3337.7999999999997</v>
      </c>
      <c r="BK2504" s="31">
        <f>BK2505+BK2510</f>
        <v>0</v>
      </c>
      <c r="BL2504" s="31">
        <f>BL2505+BL2510</f>
        <v>0</v>
      </c>
      <c r="BM2504" s="31">
        <f>BM2505+BM2510</f>
        <v>0</v>
      </c>
      <c r="BN2504" s="31">
        <f t="shared" si="8279"/>
        <v>3224.5</v>
      </c>
      <c r="BO2504" s="31">
        <f t="shared" si="8280"/>
        <v>3337.7999999999997</v>
      </c>
      <c r="BP2504" s="31">
        <f t="shared" si="8281"/>
        <v>3337.7999999999997</v>
      </c>
      <c r="BQ2504" s="31">
        <f>BQ2505+BQ2510</f>
        <v>0</v>
      </c>
      <c r="BR2504" s="31">
        <f>BR2505+BR2510</f>
        <v>0</v>
      </c>
      <c r="BS2504" s="31">
        <f t="shared" si="8282"/>
        <v>3224.5</v>
      </c>
      <c r="BT2504" s="31">
        <f t="shared" si="8283"/>
        <v>3337.7999999999997</v>
      </c>
      <c r="BU2504" s="31">
        <f t="shared" si="8284"/>
        <v>3337.7999999999997</v>
      </c>
      <c r="BV2504" s="31">
        <f>BV2505+BV2510</f>
        <v>0</v>
      </c>
      <c r="BW2504" s="31">
        <f>BW2505+BW2510</f>
        <v>0</v>
      </c>
      <c r="BX2504" s="31">
        <f t="shared" si="8285"/>
        <v>3224.5</v>
      </c>
      <c r="BY2504" s="31">
        <f t="shared" si="8286"/>
        <v>3337.7999999999997</v>
      </c>
      <c r="BZ2504" s="31">
        <f t="shared" si="8287"/>
        <v>3337.7999999999997</v>
      </c>
      <c r="CA2504" s="31">
        <f>CA2505+CA2510</f>
        <v>0</v>
      </c>
      <c r="CB2504" s="31">
        <f>CB2505+CB2510</f>
        <v>0</v>
      </c>
      <c r="CC2504" s="31">
        <f>CC2505+CC2510</f>
        <v>0</v>
      </c>
      <c r="CD2504" s="31">
        <f t="shared" si="8371"/>
        <v>3224.5</v>
      </c>
      <c r="CE2504" s="31">
        <f t="shared" si="8372"/>
        <v>3337.7999999999997</v>
      </c>
      <c r="CF2504" s="31">
        <f t="shared" si="8373"/>
        <v>3337.7999999999997</v>
      </c>
      <c r="CG2504" s="31">
        <f>CG2505+CG2510</f>
        <v>0</v>
      </c>
      <c r="CH2504" s="24"/>
      <c r="CI2504" s="40"/>
      <c r="CL2504" s="1" t="s">
        <v>1346</v>
      </c>
      <c r="CO2504" s="1" t="s">
        <v>31</v>
      </c>
    </row>
    <row r="2505" ht="71.599999999999994">
      <c r="A2505" s="16" t="s">
        <v>1417</v>
      </c>
      <c r="B2505" s="17">
        <v>100</v>
      </c>
      <c r="C2505" s="16"/>
      <c r="D2505" s="16"/>
      <c r="E2505" s="39" t="s">
        <v>131</v>
      </c>
      <c r="F2505" s="31">
        <f>F2506+F2508</f>
        <v>3118.8000000000002</v>
      </c>
      <c r="G2505" s="31">
        <f>G2506+G2508</f>
        <v>3232.0999999999999</v>
      </c>
      <c r="H2505" s="31">
        <f>H2506+H2508</f>
        <v>3232.0999999999999</v>
      </c>
      <c r="I2505" s="31">
        <f>I2506+I2508</f>
        <v>0</v>
      </c>
      <c r="J2505" s="31">
        <f>J2506+J2508</f>
        <v>0</v>
      </c>
      <c r="K2505" s="31">
        <f>K2506+K2508</f>
        <v>0</v>
      </c>
      <c r="L2505" s="31">
        <f t="shared" si="8252"/>
        <v>3118.8000000000002</v>
      </c>
      <c r="M2505" s="31">
        <f t="shared" si="8253"/>
        <v>3232.0999999999999</v>
      </c>
      <c r="N2505" s="31">
        <f t="shared" si="8254"/>
        <v>3232.0999999999999</v>
      </c>
      <c r="O2505" s="31">
        <f>O2506+O2508</f>
        <v>0</v>
      </c>
      <c r="P2505" s="31">
        <f>P2506+P2508</f>
        <v>0</v>
      </c>
      <c r="Q2505" s="31">
        <f>Q2506+Q2508</f>
        <v>0</v>
      </c>
      <c r="R2505" s="31">
        <f t="shared" si="8255"/>
        <v>3118.8000000000002</v>
      </c>
      <c r="S2505" s="31">
        <f t="shared" si="8256"/>
        <v>3232.0999999999999</v>
      </c>
      <c r="T2505" s="31">
        <f t="shared" si="8257"/>
        <v>3232.0999999999999</v>
      </c>
      <c r="U2505" s="31">
        <f>U2506+U2508</f>
        <v>0</v>
      </c>
      <c r="V2505" s="31">
        <f>V2506+V2508</f>
        <v>0</v>
      </c>
      <c r="W2505" s="31">
        <f>W2506+W2508</f>
        <v>0</v>
      </c>
      <c r="X2505" s="31">
        <f t="shared" si="8258"/>
        <v>3118.8000000000002</v>
      </c>
      <c r="Y2505" s="31">
        <f t="shared" si="8259"/>
        <v>3232.0999999999999</v>
      </c>
      <c r="Z2505" s="31">
        <f t="shared" si="8260"/>
        <v>3232.0999999999999</v>
      </c>
      <c r="AA2505" s="31">
        <f>AA2506+AA2508</f>
        <v>0</v>
      </c>
      <c r="AB2505" s="31">
        <f>AB2506+AB2508</f>
        <v>0</v>
      </c>
      <c r="AC2505" s="31">
        <f>AC2506+AC2508</f>
        <v>0</v>
      </c>
      <c r="AD2505" s="31">
        <f t="shared" si="8261"/>
        <v>3118.8000000000002</v>
      </c>
      <c r="AE2505" s="31">
        <f t="shared" si="8262"/>
        <v>3232.0999999999999</v>
      </c>
      <c r="AF2505" s="31">
        <f t="shared" si="8263"/>
        <v>3232.0999999999999</v>
      </c>
      <c r="AG2505" s="31">
        <f>AG2506+AG2508</f>
        <v>0</v>
      </c>
      <c r="AH2505" s="31">
        <f>AH2506+AH2508</f>
        <v>0</v>
      </c>
      <c r="AI2505" s="31">
        <f>AI2506+AI2508</f>
        <v>0</v>
      </c>
      <c r="AJ2505" s="31">
        <f t="shared" si="8264"/>
        <v>3118.8000000000002</v>
      </c>
      <c r="AK2505" s="31">
        <f t="shared" si="8265"/>
        <v>3232.0999999999999</v>
      </c>
      <c r="AL2505" s="31">
        <f t="shared" si="8266"/>
        <v>3232.0999999999999</v>
      </c>
      <c r="AM2505" s="31">
        <f>AM2506+AM2508</f>
        <v>0</v>
      </c>
      <c r="AN2505" s="31">
        <f>AN2506+AN2508</f>
        <v>0</v>
      </c>
      <c r="AO2505" s="31">
        <f>AO2506+AO2508</f>
        <v>0</v>
      </c>
      <c r="AP2505" s="31">
        <f t="shared" si="8267"/>
        <v>3118.8000000000002</v>
      </c>
      <c r="AQ2505" s="31">
        <f t="shared" si="8268"/>
        <v>3232.0999999999999</v>
      </c>
      <c r="AR2505" s="31">
        <f t="shared" si="8269"/>
        <v>3232.0999999999999</v>
      </c>
      <c r="AS2505" s="31">
        <f>AS2506+AS2508</f>
        <v>0</v>
      </c>
      <c r="AT2505" s="31">
        <f>AT2506+AT2508</f>
        <v>0</v>
      </c>
      <c r="AU2505" s="31">
        <f>AU2506+AU2508</f>
        <v>0</v>
      </c>
      <c r="AV2505" s="31">
        <f t="shared" si="8270"/>
        <v>3118.8000000000002</v>
      </c>
      <c r="AW2505" s="31">
        <f t="shared" si="8271"/>
        <v>3232.0999999999999</v>
      </c>
      <c r="AX2505" s="31">
        <f t="shared" si="8272"/>
        <v>3232.0999999999999</v>
      </c>
      <c r="AY2505" s="31">
        <f>AY2506+AY2508</f>
        <v>0</v>
      </c>
      <c r="AZ2505" s="31">
        <f>AZ2506+AZ2508</f>
        <v>0</v>
      </c>
      <c r="BA2505" s="31">
        <f>BA2506+BA2508</f>
        <v>0</v>
      </c>
      <c r="BB2505" s="31">
        <f t="shared" si="8273"/>
        <v>3118.8000000000002</v>
      </c>
      <c r="BC2505" s="31">
        <f t="shared" si="8274"/>
        <v>3232.0999999999999</v>
      </c>
      <c r="BD2505" s="31">
        <f t="shared" si="8275"/>
        <v>3232.0999999999999</v>
      </c>
      <c r="BE2505" s="31">
        <f>BE2506+BE2508</f>
        <v>0</v>
      </c>
      <c r="BF2505" s="31">
        <f>BF2506+BF2508</f>
        <v>0</v>
      </c>
      <c r="BG2505" s="31">
        <f>BG2506+BG2508</f>
        <v>0</v>
      </c>
      <c r="BH2505" s="31">
        <f t="shared" si="8276"/>
        <v>3118.8000000000002</v>
      </c>
      <c r="BI2505" s="31">
        <f t="shared" si="8277"/>
        <v>3232.0999999999999</v>
      </c>
      <c r="BJ2505" s="31">
        <f t="shared" si="8278"/>
        <v>3232.0999999999999</v>
      </c>
      <c r="BK2505" s="31">
        <f>BK2506+BK2508</f>
        <v>0</v>
      </c>
      <c r="BL2505" s="31">
        <f>BL2506+BL2508</f>
        <v>0</v>
      </c>
      <c r="BM2505" s="31">
        <f>BM2506+BM2508</f>
        <v>0</v>
      </c>
      <c r="BN2505" s="31">
        <f t="shared" si="8279"/>
        <v>3118.8000000000002</v>
      </c>
      <c r="BO2505" s="31">
        <f t="shared" si="8280"/>
        <v>3232.0999999999999</v>
      </c>
      <c r="BP2505" s="31">
        <f t="shared" si="8281"/>
        <v>3232.0999999999999</v>
      </c>
      <c r="BQ2505" s="31">
        <f>BQ2506+BQ2508</f>
        <v>0</v>
      </c>
      <c r="BR2505" s="31">
        <f>BR2506+BR2508</f>
        <v>0</v>
      </c>
      <c r="BS2505" s="31">
        <f t="shared" si="8282"/>
        <v>3118.8000000000002</v>
      </c>
      <c r="BT2505" s="31">
        <f t="shared" si="8283"/>
        <v>3232.0999999999999</v>
      </c>
      <c r="BU2505" s="31">
        <f t="shared" si="8284"/>
        <v>3232.0999999999999</v>
      </c>
      <c r="BV2505" s="31">
        <f>BV2506+BV2508</f>
        <v>0</v>
      </c>
      <c r="BW2505" s="31">
        <f>BW2506+BW2508</f>
        <v>0</v>
      </c>
      <c r="BX2505" s="31">
        <f t="shared" si="8285"/>
        <v>3118.8000000000002</v>
      </c>
      <c r="BY2505" s="31">
        <f t="shared" si="8286"/>
        <v>3232.0999999999999</v>
      </c>
      <c r="BZ2505" s="31">
        <f t="shared" si="8287"/>
        <v>3232.0999999999999</v>
      </c>
      <c r="CA2505" s="31">
        <f>CA2506+CA2508</f>
        <v>0</v>
      </c>
      <c r="CB2505" s="31">
        <f>CB2506+CB2508</f>
        <v>0</v>
      </c>
      <c r="CC2505" s="31">
        <f>CC2506+CC2508</f>
        <v>0</v>
      </c>
      <c r="CD2505" s="31">
        <f t="shared" si="8371"/>
        <v>3118.8000000000002</v>
      </c>
      <c r="CE2505" s="31">
        <f t="shared" si="8372"/>
        <v>3232.0999999999999</v>
      </c>
      <c r="CF2505" s="31">
        <f t="shared" si="8373"/>
        <v>3232.0999999999999</v>
      </c>
      <c r="CG2505" s="31">
        <f>CG2506+CG2508</f>
        <v>0</v>
      </c>
      <c r="CH2505" s="24"/>
      <c r="CI2505" s="40"/>
      <c r="CM2505" s="1" t="s">
        <v>29</v>
      </c>
    </row>
    <row r="2506" ht="29.850000000000001">
      <c r="A2506" s="16" t="s">
        <v>1417</v>
      </c>
      <c r="B2506" s="17">
        <v>110</v>
      </c>
      <c r="C2506" s="16"/>
      <c r="D2506" s="16"/>
      <c r="E2506" s="39" t="s">
        <v>132</v>
      </c>
      <c r="F2506" s="31">
        <f>F2507</f>
        <v>646.29999999999995</v>
      </c>
      <c r="G2506" s="31">
        <f>G2507</f>
        <v>737.10000000000002</v>
      </c>
      <c r="H2506" s="31">
        <f>H2507</f>
        <v>737.10000000000002</v>
      </c>
      <c r="I2506" s="31">
        <f>I2507</f>
        <v>0</v>
      </c>
      <c r="J2506" s="31">
        <f>J2507</f>
        <v>0</v>
      </c>
      <c r="K2506" s="31">
        <f>K2507</f>
        <v>0</v>
      </c>
      <c r="L2506" s="31">
        <f t="shared" si="8252"/>
        <v>646.29999999999995</v>
      </c>
      <c r="M2506" s="31">
        <f t="shared" si="8253"/>
        <v>737.10000000000002</v>
      </c>
      <c r="N2506" s="31">
        <f t="shared" si="8254"/>
        <v>737.10000000000002</v>
      </c>
      <c r="O2506" s="31">
        <f>O2507</f>
        <v>0</v>
      </c>
      <c r="P2506" s="31">
        <f>P2507</f>
        <v>0</v>
      </c>
      <c r="Q2506" s="31">
        <f>Q2507</f>
        <v>0</v>
      </c>
      <c r="R2506" s="31">
        <f t="shared" si="8255"/>
        <v>646.29999999999995</v>
      </c>
      <c r="S2506" s="31">
        <f t="shared" si="8256"/>
        <v>737.10000000000002</v>
      </c>
      <c r="T2506" s="31">
        <f t="shared" si="8257"/>
        <v>737.10000000000002</v>
      </c>
      <c r="U2506" s="31">
        <f>U2507</f>
        <v>0</v>
      </c>
      <c r="V2506" s="31">
        <f>V2507</f>
        <v>0</v>
      </c>
      <c r="W2506" s="31">
        <f>W2507</f>
        <v>0</v>
      </c>
      <c r="X2506" s="31">
        <f t="shared" si="8258"/>
        <v>646.29999999999995</v>
      </c>
      <c r="Y2506" s="31">
        <f t="shared" si="8259"/>
        <v>737.10000000000002</v>
      </c>
      <c r="Z2506" s="31">
        <f t="shared" si="8260"/>
        <v>737.10000000000002</v>
      </c>
      <c r="AA2506" s="31">
        <f>AA2507</f>
        <v>0</v>
      </c>
      <c r="AB2506" s="31">
        <f>AB2507</f>
        <v>0</v>
      </c>
      <c r="AC2506" s="31">
        <f>AC2507</f>
        <v>0</v>
      </c>
      <c r="AD2506" s="31">
        <f t="shared" si="8261"/>
        <v>646.29999999999995</v>
      </c>
      <c r="AE2506" s="31">
        <f t="shared" si="8262"/>
        <v>737.10000000000002</v>
      </c>
      <c r="AF2506" s="31">
        <f t="shared" si="8263"/>
        <v>737.10000000000002</v>
      </c>
      <c r="AG2506" s="31">
        <f>AG2507</f>
        <v>0</v>
      </c>
      <c r="AH2506" s="31">
        <f>AH2507</f>
        <v>0</v>
      </c>
      <c r="AI2506" s="31">
        <f>AI2507</f>
        <v>0</v>
      </c>
      <c r="AJ2506" s="31">
        <f t="shared" si="8264"/>
        <v>646.29999999999995</v>
      </c>
      <c r="AK2506" s="31">
        <f t="shared" si="8265"/>
        <v>737.10000000000002</v>
      </c>
      <c r="AL2506" s="31">
        <f t="shared" si="8266"/>
        <v>737.10000000000002</v>
      </c>
      <c r="AM2506" s="31">
        <f>AM2507</f>
        <v>0</v>
      </c>
      <c r="AN2506" s="31">
        <f>AN2507</f>
        <v>0</v>
      </c>
      <c r="AO2506" s="31">
        <f>AO2507</f>
        <v>0</v>
      </c>
      <c r="AP2506" s="31">
        <f t="shared" si="8267"/>
        <v>646.29999999999995</v>
      </c>
      <c r="AQ2506" s="31">
        <f t="shared" si="8268"/>
        <v>737.10000000000002</v>
      </c>
      <c r="AR2506" s="31">
        <f t="shared" si="8269"/>
        <v>737.10000000000002</v>
      </c>
      <c r="AS2506" s="31">
        <f>AS2507</f>
        <v>0</v>
      </c>
      <c r="AT2506" s="31">
        <f>AT2507</f>
        <v>0</v>
      </c>
      <c r="AU2506" s="31">
        <f>AU2507</f>
        <v>0</v>
      </c>
      <c r="AV2506" s="31">
        <f t="shared" si="8270"/>
        <v>646.29999999999995</v>
      </c>
      <c r="AW2506" s="31">
        <f t="shared" si="8271"/>
        <v>737.10000000000002</v>
      </c>
      <c r="AX2506" s="31">
        <f t="shared" si="8272"/>
        <v>737.10000000000002</v>
      </c>
      <c r="AY2506" s="31">
        <f>AY2507</f>
        <v>0</v>
      </c>
      <c r="AZ2506" s="31">
        <f>AZ2507</f>
        <v>0</v>
      </c>
      <c r="BA2506" s="31">
        <f>BA2507</f>
        <v>0</v>
      </c>
      <c r="BB2506" s="31">
        <f t="shared" si="8273"/>
        <v>646.29999999999995</v>
      </c>
      <c r="BC2506" s="31">
        <f t="shared" si="8274"/>
        <v>737.10000000000002</v>
      </c>
      <c r="BD2506" s="31">
        <f t="shared" si="8275"/>
        <v>737.10000000000002</v>
      </c>
      <c r="BE2506" s="31">
        <f>BE2507</f>
        <v>0</v>
      </c>
      <c r="BF2506" s="31">
        <f>BF2507</f>
        <v>0</v>
      </c>
      <c r="BG2506" s="31">
        <f>BG2507</f>
        <v>0</v>
      </c>
      <c r="BH2506" s="31">
        <f t="shared" si="8276"/>
        <v>646.29999999999995</v>
      </c>
      <c r="BI2506" s="31">
        <f t="shared" si="8277"/>
        <v>737.10000000000002</v>
      </c>
      <c r="BJ2506" s="31">
        <f t="shared" si="8278"/>
        <v>737.10000000000002</v>
      </c>
      <c r="BK2506" s="31">
        <f>BK2507</f>
        <v>0</v>
      </c>
      <c r="BL2506" s="31">
        <f>BL2507</f>
        <v>0</v>
      </c>
      <c r="BM2506" s="31">
        <f>BM2507</f>
        <v>0</v>
      </c>
      <c r="BN2506" s="31">
        <f t="shared" si="8279"/>
        <v>646.29999999999995</v>
      </c>
      <c r="BO2506" s="31">
        <f t="shared" si="8280"/>
        <v>737.10000000000002</v>
      </c>
      <c r="BP2506" s="31">
        <f t="shared" si="8281"/>
        <v>737.10000000000002</v>
      </c>
      <c r="BQ2506" s="31">
        <f>BQ2507</f>
        <v>0</v>
      </c>
      <c r="BR2506" s="31">
        <f>BR2507</f>
        <v>0</v>
      </c>
      <c r="BS2506" s="31">
        <f t="shared" si="8282"/>
        <v>646.29999999999995</v>
      </c>
      <c r="BT2506" s="31">
        <f t="shared" si="8283"/>
        <v>737.10000000000002</v>
      </c>
      <c r="BU2506" s="31">
        <f t="shared" si="8284"/>
        <v>737.10000000000002</v>
      </c>
      <c r="BV2506" s="31">
        <f>BV2507</f>
        <v>0</v>
      </c>
      <c r="BW2506" s="31">
        <f>BW2507</f>
        <v>0</v>
      </c>
      <c r="BX2506" s="31">
        <f t="shared" si="8285"/>
        <v>646.29999999999995</v>
      </c>
      <c r="BY2506" s="31">
        <f t="shared" si="8286"/>
        <v>737.10000000000002</v>
      </c>
      <c r="BZ2506" s="31">
        <f t="shared" si="8287"/>
        <v>737.10000000000002</v>
      </c>
      <c r="CA2506" s="31">
        <f>CA2507</f>
        <v>0</v>
      </c>
      <c r="CB2506" s="31">
        <f>CB2507</f>
        <v>0</v>
      </c>
      <c r="CC2506" s="31">
        <f>CC2507</f>
        <v>0</v>
      </c>
      <c r="CD2506" s="31">
        <f t="shared" si="8371"/>
        <v>646.29999999999995</v>
      </c>
      <c r="CE2506" s="31">
        <f t="shared" si="8372"/>
        <v>737.10000000000002</v>
      </c>
      <c r="CF2506" s="31">
        <f t="shared" si="8373"/>
        <v>737.10000000000002</v>
      </c>
      <c r="CG2506" s="31">
        <f>CG2507</f>
        <v>0</v>
      </c>
      <c r="CH2506" s="24"/>
      <c r="CI2506" s="40"/>
      <c r="CN2506" s="1" t="s">
        <v>30</v>
      </c>
    </row>
    <row r="2507" ht="15.9">
      <c r="A2507" s="16" t="s">
        <v>1417</v>
      </c>
      <c r="B2507" s="17">
        <v>110</v>
      </c>
      <c r="C2507" s="16" t="s">
        <v>134</v>
      </c>
      <c r="D2507" s="16" t="s">
        <v>354</v>
      </c>
      <c r="E2507" s="39" t="s">
        <v>355</v>
      </c>
      <c r="F2507" s="31">
        <v>646.29999999999995</v>
      </c>
      <c r="G2507" s="31">
        <v>737.10000000000002</v>
      </c>
      <c r="H2507" s="31">
        <v>737.10000000000002</v>
      </c>
      <c r="I2507" s="31"/>
      <c r="J2507" s="31"/>
      <c r="K2507" s="31"/>
      <c r="L2507" s="31">
        <f t="shared" si="8252"/>
        <v>646.29999999999995</v>
      </c>
      <c r="M2507" s="31">
        <f t="shared" si="8253"/>
        <v>737.10000000000002</v>
      </c>
      <c r="N2507" s="31">
        <f t="shared" si="8254"/>
        <v>737.10000000000002</v>
      </c>
      <c r="O2507" s="31"/>
      <c r="P2507" s="31"/>
      <c r="Q2507" s="31"/>
      <c r="R2507" s="31">
        <f t="shared" si="8255"/>
        <v>646.29999999999995</v>
      </c>
      <c r="S2507" s="31">
        <f t="shared" si="8256"/>
        <v>737.10000000000002</v>
      </c>
      <c r="T2507" s="31">
        <f t="shared" si="8257"/>
        <v>737.10000000000002</v>
      </c>
      <c r="U2507" s="31"/>
      <c r="V2507" s="31"/>
      <c r="W2507" s="31"/>
      <c r="X2507" s="31">
        <f t="shared" si="8258"/>
        <v>646.29999999999995</v>
      </c>
      <c r="Y2507" s="31">
        <f t="shared" si="8259"/>
        <v>737.10000000000002</v>
      </c>
      <c r="Z2507" s="31">
        <f t="shared" si="8260"/>
        <v>737.10000000000002</v>
      </c>
      <c r="AA2507" s="31"/>
      <c r="AB2507" s="31"/>
      <c r="AC2507" s="31"/>
      <c r="AD2507" s="31">
        <f t="shared" si="8261"/>
        <v>646.29999999999995</v>
      </c>
      <c r="AE2507" s="31">
        <f t="shared" si="8262"/>
        <v>737.10000000000002</v>
      </c>
      <c r="AF2507" s="31">
        <f t="shared" si="8263"/>
        <v>737.10000000000002</v>
      </c>
      <c r="AG2507" s="31"/>
      <c r="AH2507" s="31"/>
      <c r="AI2507" s="31"/>
      <c r="AJ2507" s="31">
        <f t="shared" si="8264"/>
        <v>646.29999999999995</v>
      </c>
      <c r="AK2507" s="31">
        <f t="shared" si="8265"/>
        <v>737.10000000000002</v>
      </c>
      <c r="AL2507" s="31">
        <f t="shared" si="8266"/>
        <v>737.10000000000002</v>
      </c>
      <c r="AM2507" s="31"/>
      <c r="AN2507" s="31"/>
      <c r="AO2507" s="31"/>
      <c r="AP2507" s="31">
        <f t="shared" si="8267"/>
        <v>646.29999999999995</v>
      </c>
      <c r="AQ2507" s="31">
        <f t="shared" si="8268"/>
        <v>737.10000000000002</v>
      </c>
      <c r="AR2507" s="31">
        <f t="shared" si="8269"/>
        <v>737.10000000000002</v>
      </c>
      <c r="AS2507" s="31"/>
      <c r="AT2507" s="31"/>
      <c r="AU2507" s="31"/>
      <c r="AV2507" s="31">
        <f t="shared" si="8270"/>
        <v>646.29999999999995</v>
      </c>
      <c r="AW2507" s="31">
        <f t="shared" si="8271"/>
        <v>737.10000000000002</v>
      </c>
      <c r="AX2507" s="31">
        <f t="shared" si="8272"/>
        <v>737.10000000000002</v>
      </c>
      <c r="AY2507" s="31"/>
      <c r="AZ2507" s="31"/>
      <c r="BA2507" s="31"/>
      <c r="BB2507" s="31">
        <f t="shared" si="8273"/>
        <v>646.29999999999995</v>
      </c>
      <c r="BC2507" s="31">
        <f t="shared" si="8274"/>
        <v>737.10000000000002</v>
      </c>
      <c r="BD2507" s="31">
        <f t="shared" si="8275"/>
        <v>737.10000000000002</v>
      </c>
      <c r="BE2507" s="31"/>
      <c r="BF2507" s="31"/>
      <c r="BG2507" s="31"/>
      <c r="BH2507" s="31">
        <f t="shared" si="8276"/>
        <v>646.29999999999995</v>
      </c>
      <c r="BI2507" s="31">
        <f t="shared" si="8277"/>
        <v>737.10000000000002</v>
      </c>
      <c r="BJ2507" s="31">
        <f t="shared" si="8278"/>
        <v>737.10000000000002</v>
      </c>
      <c r="BK2507" s="31"/>
      <c r="BL2507" s="31"/>
      <c r="BM2507" s="31"/>
      <c r="BN2507" s="31">
        <f t="shared" si="8279"/>
        <v>646.29999999999995</v>
      </c>
      <c r="BO2507" s="31">
        <f t="shared" si="8280"/>
        <v>737.10000000000002</v>
      </c>
      <c r="BP2507" s="31">
        <f t="shared" si="8281"/>
        <v>737.10000000000002</v>
      </c>
      <c r="BQ2507" s="31"/>
      <c r="BR2507" s="31"/>
      <c r="BS2507" s="31">
        <f t="shared" si="8282"/>
        <v>646.29999999999995</v>
      </c>
      <c r="BT2507" s="31">
        <f t="shared" si="8283"/>
        <v>737.10000000000002</v>
      </c>
      <c r="BU2507" s="31">
        <f t="shared" si="8284"/>
        <v>737.10000000000002</v>
      </c>
      <c r="BV2507" s="31"/>
      <c r="BW2507" s="31"/>
      <c r="BX2507" s="31">
        <f t="shared" si="8285"/>
        <v>646.29999999999995</v>
      </c>
      <c r="BY2507" s="31">
        <f t="shared" si="8286"/>
        <v>737.10000000000002</v>
      </c>
      <c r="BZ2507" s="31">
        <f t="shared" si="8287"/>
        <v>737.10000000000002</v>
      </c>
      <c r="CA2507" s="31"/>
      <c r="CB2507" s="31"/>
      <c r="CC2507" s="31"/>
      <c r="CD2507" s="31">
        <f t="shared" si="8371"/>
        <v>646.29999999999995</v>
      </c>
      <c r="CE2507" s="31">
        <f t="shared" si="8372"/>
        <v>737.10000000000002</v>
      </c>
      <c r="CF2507" s="31">
        <f t="shared" si="8373"/>
        <v>737.10000000000002</v>
      </c>
      <c r="CG2507" s="31"/>
      <c r="CH2507" s="24"/>
      <c r="CI2507" s="40"/>
    </row>
    <row r="2508" ht="29.850000000000001">
      <c r="A2508" s="16" t="s">
        <v>1417</v>
      </c>
      <c r="B2508" s="17">
        <v>120</v>
      </c>
      <c r="C2508" s="16"/>
      <c r="D2508" s="16"/>
      <c r="E2508" s="39" t="s">
        <v>394</v>
      </c>
      <c r="F2508" s="31">
        <f>F2509</f>
        <v>2472.5</v>
      </c>
      <c r="G2508" s="31">
        <f>G2509</f>
        <v>2495</v>
      </c>
      <c r="H2508" s="31">
        <f>H2509</f>
        <v>2495</v>
      </c>
      <c r="I2508" s="31">
        <f>I2509</f>
        <v>0</v>
      </c>
      <c r="J2508" s="31">
        <f>J2509</f>
        <v>0</v>
      </c>
      <c r="K2508" s="31">
        <f>K2509</f>
        <v>0</v>
      </c>
      <c r="L2508" s="31">
        <f t="shared" si="8252"/>
        <v>2472.5</v>
      </c>
      <c r="M2508" s="31">
        <f t="shared" si="8253"/>
        <v>2495</v>
      </c>
      <c r="N2508" s="31">
        <f t="shared" si="8254"/>
        <v>2495</v>
      </c>
      <c r="O2508" s="31">
        <f>O2509</f>
        <v>0</v>
      </c>
      <c r="P2508" s="31">
        <f>P2509</f>
        <v>0</v>
      </c>
      <c r="Q2508" s="31">
        <f>Q2509</f>
        <v>0</v>
      </c>
      <c r="R2508" s="31">
        <f t="shared" si="8255"/>
        <v>2472.5</v>
      </c>
      <c r="S2508" s="31">
        <f t="shared" si="8256"/>
        <v>2495</v>
      </c>
      <c r="T2508" s="31">
        <f t="shared" si="8257"/>
        <v>2495</v>
      </c>
      <c r="U2508" s="31">
        <f>U2509</f>
        <v>0</v>
      </c>
      <c r="V2508" s="31">
        <f>V2509</f>
        <v>0</v>
      </c>
      <c r="W2508" s="31">
        <f>W2509</f>
        <v>0</v>
      </c>
      <c r="X2508" s="31">
        <f t="shared" si="8258"/>
        <v>2472.5</v>
      </c>
      <c r="Y2508" s="31">
        <f t="shared" si="8259"/>
        <v>2495</v>
      </c>
      <c r="Z2508" s="31">
        <f t="shared" si="8260"/>
        <v>2495</v>
      </c>
      <c r="AA2508" s="31">
        <f>AA2509</f>
        <v>0</v>
      </c>
      <c r="AB2508" s="31">
        <f>AB2509</f>
        <v>0</v>
      </c>
      <c r="AC2508" s="31">
        <f>AC2509</f>
        <v>0</v>
      </c>
      <c r="AD2508" s="31">
        <f t="shared" si="8261"/>
        <v>2472.5</v>
      </c>
      <c r="AE2508" s="31">
        <f t="shared" si="8262"/>
        <v>2495</v>
      </c>
      <c r="AF2508" s="31">
        <f t="shared" si="8263"/>
        <v>2495</v>
      </c>
      <c r="AG2508" s="31">
        <f>AG2509</f>
        <v>0</v>
      </c>
      <c r="AH2508" s="31">
        <f>AH2509</f>
        <v>0</v>
      </c>
      <c r="AI2508" s="31">
        <f>AI2509</f>
        <v>0</v>
      </c>
      <c r="AJ2508" s="31">
        <f t="shared" si="8264"/>
        <v>2472.5</v>
      </c>
      <c r="AK2508" s="31">
        <f t="shared" si="8265"/>
        <v>2495</v>
      </c>
      <c r="AL2508" s="31">
        <f t="shared" si="8266"/>
        <v>2495</v>
      </c>
      <c r="AM2508" s="31">
        <f>AM2509</f>
        <v>0</v>
      </c>
      <c r="AN2508" s="31">
        <f>AN2509</f>
        <v>0</v>
      </c>
      <c r="AO2508" s="31">
        <f>AO2509</f>
        <v>0</v>
      </c>
      <c r="AP2508" s="31">
        <f t="shared" si="8267"/>
        <v>2472.5</v>
      </c>
      <c r="AQ2508" s="31">
        <f t="shared" si="8268"/>
        <v>2495</v>
      </c>
      <c r="AR2508" s="31">
        <f t="shared" si="8269"/>
        <v>2495</v>
      </c>
      <c r="AS2508" s="31">
        <f>AS2509</f>
        <v>0</v>
      </c>
      <c r="AT2508" s="31">
        <f>AT2509</f>
        <v>0</v>
      </c>
      <c r="AU2508" s="31">
        <f>AU2509</f>
        <v>0</v>
      </c>
      <c r="AV2508" s="31">
        <f t="shared" si="8270"/>
        <v>2472.5</v>
      </c>
      <c r="AW2508" s="31">
        <f t="shared" si="8271"/>
        <v>2495</v>
      </c>
      <c r="AX2508" s="31">
        <f t="shared" si="8272"/>
        <v>2495</v>
      </c>
      <c r="AY2508" s="31">
        <f>AY2509</f>
        <v>0</v>
      </c>
      <c r="AZ2508" s="31">
        <f>AZ2509</f>
        <v>0</v>
      </c>
      <c r="BA2508" s="31">
        <f>BA2509</f>
        <v>0</v>
      </c>
      <c r="BB2508" s="31">
        <f t="shared" si="8273"/>
        <v>2472.5</v>
      </c>
      <c r="BC2508" s="31">
        <f t="shared" si="8274"/>
        <v>2495</v>
      </c>
      <c r="BD2508" s="31">
        <f t="shared" si="8275"/>
        <v>2495</v>
      </c>
      <c r="BE2508" s="31">
        <f>BE2509</f>
        <v>0</v>
      </c>
      <c r="BF2508" s="31">
        <f>BF2509</f>
        <v>0</v>
      </c>
      <c r="BG2508" s="31">
        <f>BG2509</f>
        <v>0</v>
      </c>
      <c r="BH2508" s="31">
        <f t="shared" si="8276"/>
        <v>2472.5</v>
      </c>
      <c r="BI2508" s="31">
        <f t="shared" si="8277"/>
        <v>2495</v>
      </c>
      <c r="BJ2508" s="31">
        <f t="shared" si="8278"/>
        <v>2495</v>
      </c>
      <c r="BK2508" s="31">
        <f>BK2509</f>
        <v>0</v>
      </c>
      <c r="BL2508" s="31">
        <f>BL2509</f>
        <v>0</v>
      </c>
      <c r="BM2508" s="31">
        <f>BM2509</f>
        <v>0</v>
      </c>
      <c r="BN2508" s="31">
        <f t="shared" si="8279"/>
        <v>2472.5</v>
      </c>
      <c r="BO2508" s="31">
        <f t="shared" si="8280"/>
        <v>2495</v>
      </c>
      <c r="BP2508" s="31">
        <f t="shared" si="8281"/>
        <v>2495</v>
      </c>
      <c r="BQ2508" s="31">
        <f>BQ2509</f>
        <v>0</v>
      </c>
      <c r="BR2508" s="31">
        <f>BR2509</f>
        <v>0</v>
      </c>
      <c r="BS2508" s="31">
        <f t="shared" si="8282"/>
        <v>2472.5</v>
      </c>
      <c r="BT2508" s="31">
        <f t="shared" si="8283"/>
        <v>2495</v>
      </c>
      <c r="BU2508" s="31">
        <f t="shared" si="8284"/>
        <v>2495</v>
      </c>
      <c r="BV2508" s="31">
        <f>BV2509</f>
        <v>0</v>
      </c>
      <c r="BW2508" s="31">
        <f>BW2509</f>
        <v>0</v>
      </c>
      <c r="BX2508" s="31">
        <f t="shared" si="8285"/>
        <v>2472.5</v>
      </c>
      <c r="BY2508" s="31">
        <f t="shared" si="8286"/>
        <v>2495</v>
      </c>
      <c r="BZ2508" s="31">
        <f t="shared" si="8287"/>
        <v>2495</v>
      </c>
      <c r="CA2508" s="31">
        <f>CA2509</f>
        <v>0</v>
      </c>
      <c r="CB2508" s="31">
        <f>CB2509</f>
        <v>0</v>
      </c>
      <c r="CC2508" s="31">
        <f>CC2509</f>
        <v>0</v>
      </c>
      <c r="CD2508" s="31">
        <f t="shared" si="8371"/>
        <v>2472.5</v>
      </c>
      <c r="CE2508" s="31">
        <f t="shared" si="8372"/>
        <v>2495</v>
      </c>
      <c r="CF2508" s="31">
        <f t="shared" si="8373"/>
        <v>2495</v>
      </c>
      <c r="CG2508" s="31">
        <f>CG2509</f>
        <v>0</v>
      </c>
      <c r="CH2508" s="24"/>
      <c r="CI2508" s="40"/>
      <c r="CN2508" s="1" t="s">
        <v>30</v>
      </c>
    </row>
    <row r="2509" ht="15.9">
      <c r="A2509" s="16" t="s">
        <v>1417</v>
      </c>
      <c r="B2509" s="17">
        <v>120</v>
      </c>
      <c r="C2509" s="16" t="s">
        <v>134</v>
      </c>
      <c r="D2509" s="16" t="s">
        <v>354</v>
      </c>
      <c r="E2509" s="39" t="s">
        <v>355</v>
      </c>
      <c r="F2509" s="31">
        <v>2472.5</v>
      </c>
      <c r="G2509" s="31">
        <v>2495</v>
      </c>
      <c r="H2509" s="31">
        <v>2495</v>
      </c>
      <c r="I2509" s="31"/>
      <c r="J2509" s="31"/>
      <c r="K2509" s="31"/>
      <c r="L2509" s="31">
        <f t="shared" ref="L2509:L2572" si="8417">F2509+I2509</f>
        <v>2472.5</v>
      </c>
      <c r="M2509" s="31">
        <f t="shared" ref="M2509:M2572" si="8418">G2509+J2509</f>
        <v>2495</v>
      </c>
      <c r="N2509" s="31">
        <f t="shared" ref="N2509:N2572" si="8419">H2509+K2509</f>
        <v>2495</v>
      </c>
      <c r="O2509" s="31"/>
      <c r="P2509" s="31"/>
      <c r="Q2509" s="31"/>
      <c r="R2509" s="31">
        <f t="shared" ref="R2509:R2572" si="8420">L2509+O2509</f>
        <v>2472.5</v>
      </c>
      <c r="S2509" s="31">
        <f t="shared" ref="S2509:S2572" si="8421">M2509+P2509</f>
        <v>2495</v>
      </c>
      <c r="T2509" s="31">
        <f t="shared" ref="T2509:T2572" si="8422">N2509+Q2509</f>
        <v>2495</v>
      </c>
      <c r="U2509" s="31"/>
      <c r="V2509" s="31"/>
      <c r="W2509" s="31"/>
      <c r="X2509" s="31">
        <f t="shared" ref="X2509:X2572" si="8423">R2509+U2509</f>
        <v>2472.5</v>
      </c>
      <c r="Y2509" s="31">
        <f t="shared" ref="Y2509:Y2572" si="8424">S2509+V2509</f>
        <v>2495</v>
      </c>
      <c r="Z2509" s="31">
        <f t="shared" ref="Z2509:Z2572" si="8425">T2509+W2509</f>
        <v>2495</v>
      </c>
      <c r="AA2509" s="31"/>
      <c r="AB2509" s="31"/>
      <c r="AC2509" s="31"/>
      <c r="AD2509" s="31">
        <f t="shared" ref="AD2509:AD2572" si="8426">X2509+AA2509</f>
        <v>2472.5</v>
      </c>
      <c r="AE2509" s="31">
        <f t="shared" ref="AE2509:AE2572" si="8427">Y2509+AB2509</f>
        <v>2495</v>
      </c>
      <c r="AF2509" s="31">
        <f t="shared" ref="AF2509:AF2572" si="8428">Z2509+AC2509</f>
        <v>2495</v>
      </c>
      <c r="AG2509" s="31"/>
      <c r="AH2509" s="31"/>
      <c r="AI2509" s="31"/>
      <c r="AJ2509" s="31">
        <f t="shared" ref="AJ2509:AJ2572" si="8429">AD2509+AG2509</f>
        <v>2472.5</v>
      </c>
      <c r="AK2509" s="31">
        <f t="shared" ref="AK2509:AK2572" si="8430">AE2509+AH2509</f>
        <v>2495</v>
      </c>
      <c r="AL2509" s="31">
        <f t="shared" ref="AL2509:AL2572" si="8431">AF2509+AI2509</f>
        <v>2495</v>
      </c>
      <c r="AM2509" s="31"/>
      <c r="AN2509" s="31"/>
      <c r="AO2509" s="31"/>
      <c r="AP2509" s="31">
        <f t="shared" ref="AP2509:AP2572" si="8432">AJ2509+AM2509</f>
        <v>2472.5</v>
      </c>
      <c r="AQ2509" s="31">
        <f t="shared" ref="AQ2509:AQ2572" si="8433">AK2509+AN2509</f>
        <v>2495</v>
      </c>
      <c r="AR2509" s="31">
        <f t="shared" ref="AR2509:AR2572" si="8434">AL2509+AO2509</f>
        <v>2495</v>
      </c>
      <c r="AS2509" s="31"/>
      <c r="AT2509" s="31"/>
      <c r="AU2509" s="31"/>
      <c r="AV2509" s="31">
        <f t="shared" ref="AV2509:AV2572" si="8435">AP2509+AS2509</f>
        <v>2472.5</v>
      </c>
      <c r="AW2509" s="31">
        <f t="shared" ref="AW2509:AW2572" si="8436">AQ2509+AT2509</f>
        <v>2495</v>
      </c>
      <c r="AX2509" s="31">
        <f t="shared" ref="AX2509:AX2572" si="8437">AR2509+AU2509</f>
        <v>2495</v>
      </c>
      <c r="AY2509" s="31"/>
      <c r="AZ2509" s="31"/>
      <c r="BA2509" s="31"/>
      <c r="BB2509" s="31">
        <f t="shared" ref="BB2509:BB2572" si="8438">AV2509+AY2509</f>
        <v>2472.5</v>
      </c>
      <c r="BC2509" s="31">
        <f t="shared" ref="BC2509:BC2572" si="8439">AW2509+AZ2509</f>
        <v>2495</v>
      </c>
      <c r="BD2509" s="31">
        <f t="shared" ref="BD2509:BD2572" si="8440">AX2509+BA2509</f>
        <v>2495</v>
      </c>
      <c r="BE2509" s="31"/>
      <c r="BF2509" s="31"/>
      <c r="BG2509" s="31"/>
      <c r="BH2509" s="31">
        <f t="shared" ref="BH2509:BH2572" si="8441">BB2509+BE2509</f>
        <v>2472.5</v>
      </c>
      <c r="BI2509" s="31">
        <f t="shared" ref="BI2509:BI2572" si="8442">BC2509+BF2509</f>
        <v>2495</v>
      </c>
      <c r="BJ2509" s="31">
        <f t="shared" ref="BJ2509:BJ2572" si="8443">BD2509+BG2509</f>
        <v>2495</v>
      </c>
      <c r="BK2509" s="31"/>
      <c r="BL2509" s="31"/>
      <c r="BM2509" s="31"/>
      <c r="BN2509" s="31">
        <f t="shared" ref="BN2509:BN2572" si="8444">BH2509+BK2509</f>
        <v>2472.5</v>
      </c>
      <c r="BO2509" s="31">
        <f t="shared" ref="BO2509:BO2572" si="8445">BI2509+BL2509</f>
        <v>2495</v>
      </c>
      <c r="BP2509" s="31">
        <f t="shared" ref="BP2509:BP2572" si="8446">BJ2509+BM2509</f>
        <v>2495</v>
      </c>
      <c r="BQ2509" s="31"/>
      <c r="BR2509" s="31"/>
      <c r="BS2509" s="31">
        <f t="shared" ref="BS2509:BS2572" si="8447">BQ2509+BN2509</f>
        <v>2472.5</v>
      </c>
      <c r="BT2509" s="31">
        <f t="shared" ref="BT2509:BT2572" si="8448">BR2509+BO2509</f>
        <v>2495</v>
      </c>
      <c r="BU2509" s="31">
        <f t="shared" ref="BU2509:BU2572" si="8449">BP2509</f>
        <v>2495</v>
      </c>
      <c r="BV2509" s="31"/>
      <c r="BW2509" s="31"/>
      <c r="BX2509" s="31">
        <f t="shared" ref="BX2509:BX2572" si="8450">BS2509</f>
        <v>2472.5</v>
      </c>
      <c r="BY2509" s="31">
        <f t="shared" ref="BY2509:BY2572" si="8451">BT2509+BV2509</f>
        <v>2495</v>
      </c>
      <c r="BZ2509" s="31">
        <f t="shared" ref="BZ2509:BZ2572" si="8452">BU2509+BW2509</f>
        <v>2495</v>
      </c>
      <c r="CA2509" s="31"/>
      <c r="CB2509" s="31"/>
      <c r="CC2509" s="31"/>
      <c r="CD2509" s="31">
        <f t="shared" si="8371"/>
        <v>2472.5</v>
      </c>
      <c r="CE2509" s="31">
        <f t="shared" si="8372"/>
        <v>2495</v>
      </c>
      <c r="CF2509" s="31">
        <f t="shared" si="8373"/>
        <v>2495</v>
      </c>
      <c r="CG2509" s="31"/>
      <c r="CH2509" s="24"/>
      <c r="CI2509" s="40"/>
    </row>
    <row r="2510" ht="29.850000000000001">
      <c r="A2510" s="16" t="s">
        <v>1417</v>
      </c>
      <c r="B2510" s="17">
        <v>200</v>
      </c>
      <c r="C2510" s="16"/>
      <c r="D2510" s="16"/>
      <c r="E2510" s="39" t="s">
        <v>40</v>
      </c>
      <c r="F2510" s="31">
        <f t="shared" ref="F2510:F2511" si="8453">F2511</f>
        <v>105.7</v>
      </c>
      <c r="G2510" s="31">
        <f t="shared" ref="G2510:G2511" si="8454">G2511</f>
        <v>105.7</v>
      </c>
      <c r="H2510" s="31">
        <f t="shared" ref="H2510:H2511" si="8455">H2511</f>
        <v>105.7</v>
      </c>
      <c r="I2510" s="31">
        <f t="shared" ref="I2510:I2515" si="8456">I2511</f>
        <v>0</v>
      </c>
      <c r="J2510" s="31">
        <f t="shared" ref="J2510:J2515" si="8457">J2511</f>
        <v>0</v>
      </c>
      <c r="K2510" s="31">
        <f t="shared" ref="K2510:K2515" si="8458">K2511</f>
        <v>0</v>
      </c>
      <c r="L2510" s="31">
        <f t="shared" si="8417"/>
        <v>105.7</v>
      </c>
      <c r="M2510" s="31">
        <f t="shared" si="8418"/>
        <v>105.7</v>
      </c>
      <c r="N2510" s="31">
        <f t="shared" si="8419"/>
        <v>105.7</v>
      </c>
      <c r="O2510" s="31">
        <f t="shared" ref="O2510:O2515" si="8459">O2511</f>
        <v>0</v>
      </c>
      <c r="P2510" s="31">
        <f t="shared" ref="P2510:P2515" si="8460">P2511</f>
        <v>0</v>
      </c>
      <c r="Q2510" s="31">
        <f t="shared" ref="Q2510:Q2515" si="8461">Q2511</f>
        <v>0</v>
      </c>
      <c r="R2510" s="31">
        <f t="shared" si="8420"/>
        <v>105.7</v>
      </c>
      <c r="S2510" s="31">
        <f t="shared" si="8421"/>
        <v>105.7</v>
      </c>
      <c r="T2510" s="31">
        <f t="shared" si="8422"/>
        <v>105.7</v>
      </c>
      <c r="U2510" s="31">
        <f t="shared" ref="U2510:U2515" si="8462">U2511</f>
        <v>0</v>
      </c>
      <c r="V2510" s="31">
        <f t="shared" ref="V2510:V2515" si="8463">V2511</f>
        <v>0</v>
      </c>
      <c r="W2510" s="31">
        <f t="shared" ref="W2510:W2515" si="8464">W2511</f>
        <v>0</v>
      </c>
      <c r="X2510" s="31">
        <f t="shared" si="8423"/>
        <v>105.7</v>
      </c>
      <c r="Y2510" s="31">
        <f t="shared" si="8424"/>
        <v>105.7</v>
      </c>
      <c r="Z2510" s="31">
        <f t="shared" si="8425"/>
        <v>105.7</v>
      </c>
      <c r="AA2510" s="31">
        <f t="shared" ref="AA2510:AA2515" si="8465">AA2511</f>
        <v>0</v>
      </c>
      <c r="AB2510" s="31">
        <f t="shared" ref="AB2510:AB2515" si="8466">AB2511</f>
        <v>0</v>
      </c>
      <c r="AC2510" s="31">
        <f t="shared" ref="AC2510:AC2515" si="8467">AC2511</f>
        <v>0</v>
      </c>
      <c r="AD2510" s="31">
        <f t="shared" si="8426"/>
        <v>105.7</v>
      </c>
      <c r="AE2510" s="31">
        <f t="shared" si="8427"/>
        <v>105.7</v>
      </c>
      <c r="AF2510" s="31">
        <f t="shared" si="8428"/>
        <v>105.7</v>
      </c>
      <c r="AG2510" s="31">
        <f t="shared" ref="AG2510:AG2515" si="8468">AG2511</f>
        <v>0</v>
      </c>
      <c r="AH2510" s="31">
        <f t="shared" ref="AH2510:AH2515" si="8469">AH2511</f>
        <v>0</v>
      </c>
      <c r="AI2510" s="31">
        <f t="shared" ref="AI2510:AI2515" si="8470">AI2511</f>
        <v>0</v>
      </c>
      <c r="AJ2510" s="31">
        <f t="shared" si="8429"/>
        <v>105.7</v>
      </c>
      <c r="AK2510" s="31">
        <f t="shared" si="8430"/>
        <v>105.7</v>
      </c>
      <c r="AL2510" s="31">
        <f t="shared" si="8431"/>
        <v>105.7</v>
      </c>
      <c r="AM2510" s="31">
        <f t="shared" ref="AM2510:AM2515" si="8471">AM2511</f>
        <v>0</v>
      </c>
      <c r="AN2510" s="31">
        <f t="shared" ref="AN2510:AN2515" si="8472">AN2511</f>
        <v>0</v>
      </c>
      <c r="AO2510" s="31">
        <f t="shared" ref="AO2510:AO2515" si="8473">AO2511</f>
        <v>0</v>
      </c>
      <c r="AP2510" s="31">
        <f t="shared" si="8432"/>
        <v>105.7</v>
      </c>
      <c r="AQ2510" s="31">
        <f t="shared" si="8433"/>
        <v>105.7</v>
      </c>
      <c r="AR2510" s="31">
        <f t="shared" si="8434"/>
        <v>105.7</v>
      </c>
      <c r="AS2510" s="31">
        <f t="shared" ref="AS2510:AS2515" si="8474">AS2511</f>
        <v>0</v>
      </c>
      <c r="AT2510" s="31">
        <f t="shared" ref="AT2510:AT2515" si="8475">AT2511</f>
        <v>0</v>
      </c>
      <c r="AU2510" s="31">
        <f t="shared" ref="AU2510:AU2515" si="8476">AU2511</f>
        <v>0</v>
      </c>
      <c r="AV2510" s="31">
        <f t="shared" si="8435"/>
        <v>105.7</v>
      </c>
      <c r="AW2510" s="31">
        <f t="shared" si="8436"/>
        <v>105.7</v>
      </c>
      <c r="AX2510" s="31">
        <f t="shared" si="8437"/>
        <v>105.7</v>
      </c>
      <c r="AY2510" s="31">
        <f t="shared" ref="AY2510:AY2515" si="8477">AY2511</f>
        <v>0</v>
      </c>
      <c r="AZ2510" s="31">
        <f t="shared" ref="AZ2510:AZ2515" si="8478">AZ2511</f>
        <v>0</v>
      </c>
      <c r="BA2510" s="31">
        <f t="shared" ref="BA2510:BA2515" si="8479">BA2511</f>
        <v>0</v>
      </c>
      <c r="BB2510" s="31">
        <f t="shared" si="8438"/>
        <v>105.7</v>
      </c>
      <c r="BC2510" s="31">
        <f t="shared" si="8439"/>
        <v>105.7</v>
      </c>
      <c r="BD2510" s="31">
        <f t="shared" si="8440"/>
        <v>105.7</v>
      </c>
      <c r="BE2510" s="31">
        <f t="shared" ref="BE2510:BE2515" si="8480">BE2511</f>
        <v>0</v>
      </c>
      <c r="BF2510" s="31">
        <f t="shared" ref="BF2510:BF2515" si="8481">BF2511</f>
        <v>0</v>
      </c>
      <c r="BG2510" s="31">
        <f t="shared" ref="BG2510:BG2515" si="8482">BG2511</f>
        <v>0</v>
      </c>
      <c r="BH2510" s="31">
        <f t="shared" si="8441"/>
        <v>105.7</v>
      </c>
      <c r="BI2510" s="31">
        <f t="shared" si="8442"/>
        <v>105.7</v>
      </c>
      <c r="BJ2510" s="31">
        <f t="shared" si="8443"/>
        <v>105.7</v>
      </c>
      <c r="BK2510" s="31">
        <f t="shared" ref="BK2510:BK2515" si="8483">BK2511</f>
        <v>0</v>
      </c>
      <c r="BL2510" s="31">
        <f t="shared" ref="BL2510:BL2515" si="8484">BL2511</f>
        <v>0</v>
      </c>
      <c r="BM2510" s="31">
        <f t="shared" ref="BM2510:BM2515" si="8485">BM2511</f>
        <v>0</v>
      </c>
      <c r="BN2510" s="31">
        <f t="shared" si="8444"/>
        <v>105.7</v>
      </c>
      <c r="BO2510" s="31">
        <f t="shared" si="8445"/>
        <v>105.7</v>
      </c>
      <c r="BP2510" s="31">
        <f t="shared" si="8446"/>
        <v>105.7</v>
      </c>
      <c r="BQ2510" s="31">
        <f t="shared" ref="BQ2510:BQ2515" si="8486">BQ2511</f>
        <v>0</v>
      </c>
      <c r="BR2510" s="31">
        <f t="shared" ref="BR2510:BR2515" si="8487">BR2511</f>
        <v>0</v>
      </c>
      <c r="BS2510" s="31">
        <f t="shared" si="8447"/>
        <v>105.7</v>
      </c>
      <c r="BT2510" s="31">
        <f t="shared" si="8448"/>
        <v>105.7</v>
      </c>
      <c r="BU2510" s="31">
        <f t="shared" si="8449"/>
        <v>105.7</v>
      </c>
      <c r="BV2510" s="31">
        <f t="shared" ref="BV2510:BV2515" si="8488">BV2511</f>
        <v>0</v>
      </c>
      <c r="BW2510" s="31">
        <f t="shared" ref="BW2510:BW2515" si="8489">BW2511</f>
        <v>0</v>
      </c>
      <c r="BX2510" s="31">
        <f t="shared" si="8450"/>
        <v>105.7</v>
      </c>
      <c r="BY2510" s="31">
        <f t="shared" si="8451"/>
        <v>105.7</v>
      </c>
      <c r="BZ2510" s="31">
        <f t="shared" si="8452"/>
        <v>105.7</v>
      </c>
      <c r="CA2510" s="31">
        <f t="shared" ref="CA2510:CA2515" si="8490">CA2511</f>
        <v>0</v>
      </c>
      <c r="CB2510" s="31">
        <f t="shared" ref="CB2510:CB2515" si="8491">CB2511</f>
        <v>0</v>
      </c>
      <c r="CC2510" s="31">
        <f t="shared" ref="CC2510:CC2515" si="8492">CC2511</f>
        <v>0</v>
      </c>
      <c r="CD2510" s="31">
        <f t="shared" si="8371"/>
        <v>105.7</v>
      </c>
      <c r="CE2510" s="31">
        <f t="shared" si="8372"/>
        <v>105.7</v>
      </c>
      <c r="CF2510" s="31">
        <f t="shared" si="8373"/>
        <v>105.7</v>
      </c>
      <c r="CG2510" s="31">
        <f t="shared" ref="CG2510:CG2515" si="8493">CG2511</f>
        <v>0</v>
      </c>
      <c r="CH2510" s="24"/>
      <c r="CI2510" s="40"/>
      <c r="CM2510" s="1" t="s">
        <v>29</v>
      </c>
    </row>
    <row r="2511" ht="43.75">
      <c r="A2511" s="16" t="s">
        <v>1417</v>
      </c>
      <c r="B2511" s="17">
        <v>240</v>
      </c>
      <c r="C2511" s="16"/>
      <c r="D2511" s="16"/>
      <c r="E2511" s="39" t="s">
        <v>41</v>
      </c>
      <c r="F2511" s="31">
        <f t="shared" si="8453"/>
        <v>105.7</v>
      </c>
      <c r="G2511" s="31">
        <f t="shared" si="8454"/>
        <v>105.7</v>
      </c>
      <c r="H2511" s="31">
        <f t="shared" si="8455"/>
        <v>105.7</v>
      </c>
      <c r="I2511" s="31">
        <f t="shared" si="8456"/>
        <v>0</v>
      </c>
      <c r="J2511" s="31">
        <f t="shared" si="8457"/>
        <v>0</v>
      </c>
      <c r="K2511" s="31">
        <f t="shared" si="8458"/>
        <v>0</v>
      </c>
      <c r="L2511" s="31">
        <f t="shared" si="8417"/>
        <v>105.7</v>
      </c>
      <c r="M2511" s="31">
        <f t="shared" si="8418"/>
        <v>105.7</v>
      </c>
      <c r="N2511" s="31">
        <f t="shared" si="8419"/>
        <v>105.7</v>
      </c>
      <c r="O2511" s="31">
        <f t="shared" si="8459"/>
        <v>0</v>
      </c>
      <c r="P2511" s="31">
        <f t="shared" si="8460"/>
        <v>0</v>
      </c>
      <c r="Q2511" s="31">
        <f t="shared" si="8461"/>
        <v>0</v>
      </c>
      <c r="R2511" s="31">
        <f t="shared" si="8420"/>
        <v>105.7</v>
      </c>
      <c r="S2511" s="31">
        <f t="shared" si="8421"/>
        <v>105.7</v>
      </c>
      <c r="T2511" s="31">
        <f t="shared" si="8422"/>
        <v>105.7</v>
      </c>
      <c r="U2511" s="31">
        <f t="shared" si="8462"/>
        <v>0</v>
      </c>
      <c r="V2511" s="31">
        <f t="shared" si="8463"/>
        <v>0</v>
      </c>
      <c r="W2511" s="31">
        <f t="shared" si="8464"/>
        <v>0</v>
      </c>
      <c r="X2511" s="31">
        <f t="shared" si="8423"/>
        <v>105.7</v>
      </c>
      <c r="Y2511" s="31">
        <f t="shared" si="8424"/>
        <v>105.7</v>
      </c>
      <c r="Z2511" s="31">
        <f t="shared" si="8425"/>
        <v>105.7</v>
      </c>
      <c r="AA2511" s="31">
        <f t="shared" si="8465"/>
        <v>0</v>
      </c>
      <c r="AB2511" s="31">
        <f t="shared" si="8466"/>
        <v>0</v>
      </c>
      <c r="AC2511" s="31">
        <f t="shared" si="8467"/>
        <v>0</v>
      </c>
      <c r="AD2511" s="31">
        <f t="shared" si="8426"/>
        <v>105.7</v>
      </c>
      <c r="AE2511" s="31">
        <f t="shared" si="8427"/>
        <v>105.7</v>
      </c>
      <c r="AF2511" s="31">
        <f t="shared" si="8428"/>
        <v>105.7</v>
      </c>
      <c r="AG2511" s="31">
        <f t="shared" si="8468"/>
        <v>0</v>
      </c>
      <c r="AH2511" s="31">
        <f t="shared" si="8469"/>
        <v>0</v>
      </c>
      <c r="AI2511" s="31">
        <f t="shared" si="8470"/>
        <v>0</v>
      </c>
      <c r="AJ2511" s="31">
        <f t="shared" si="8429"/>
        <v>105.7</v>
      </c>
      <c r="AK2511" s="31">
        <f t="shared" si="8430"/>
        <v>105.7</v>
      </c>
      <c r="AL2511" s="31">
        <f t="shared" si="8431"/>
        <v>105.7</v>
      </c>
      <c r="AM2511" s="31">
        <f t="shared" si="8471"/>
        <v>0</v>
      </c>
      <c r="AN2511" s="31">
        <f t="shared" si="8472"/>
        <v>0</v>
      </c>
      <c r="AO2511" s="31">
        <f t="shared" si="8473"/>
        <v>0</v>
      </c>
      <c r="AP2511" s="31">
        <f t="shared" si="8432"/>
        <v>105.7</v>
      </c>
      <c r="AQ2511" s="31">
        <f t="shared" si="8433"/>
        <v>105.7</v>
      </c>
      <c r="AR2511" s="31">
        <f t="shared" si="8434"/>
        <v>105.7</v>
      </c>
      <c r="AS2511" s="31">
        <f t="shared" si="8474"/>
        <v>0</v>
      </c>
      <c r="AT2511" s="31">
        <f t="shared" si="8475"/>
        <v>0</v>
      </c>
      <c r="AU2511" s="31">
        <f t="shared" si="8476"/>
        <v>0</v>
      </c>
      <c r="AV2511" s="31">
        <f t="shared" si="8435"/>
        <v>105.7</v>
      </c>
      <c r="AW2511" s="31">
        <f t="shared" si="8436"/>
        <v>105.7</v>
      </c>
      <c r="AX2511" s="31">
        <f t="shared" si="8437"/>
        <v>105.7</v>
      </c>
      <c r="AY2511" s="31">
        <f t="shared" si="8477"/>
        <v>0</v>
      </c>
      <c r="AZ2511" s="31">
        <f t="shared" si="8478"/>
        <v>0</v>
      </c>
      <c r="BA2511" s="31">
        <f t="shared" si="8479"/>
        <v>0</v>
      </c>
      <c r="BB2511" s="31">
        <f t="shared" si="8438"/>
        <v>105.7</v>
      </c>
      <c r="BC2511" s="31">
        <f t="shared" si="8439"/>
        <v>105.7</v>
      </c>
      <c r="BD2511" s="31">
        <f t="shared" si="8440"/>
        <v>105.7</v>
      </c>
      <c r="BE2511" s="31">
        <f t="shared" si="8480"/>
        <v>0</v>
      </c>
      <c r="BF2511" s="31">
        <f t="shared" si="8481"/>
        <v>0</v>
      </c>
      <c r="BG2511" s="31">
        <f t="shared" si="8482"/>
        <v>0</v>
      </c>
      <c r="BH2511" s="31">
        <f t="shared" si="8441"/>
        <v>105.7</v>
      </c>
      <c r="BI2511" s="31">
        <f t="shared" si="8442"/>
        <v>105.7</v>
      </c>
      <c r="BJ2511" s="31">
        <f t="shared" si="8443"/>
        <v>105.7</v>
      </c>
      <c r="BK2511" s="31">
        <f t="shared" si="8483"/>
        <v>0</v>
      </c>
      <c r="BL2511" s="31">
        <f t="shared" si="8484"/>
        <v>0</v>
      </c>
      <c r="BM2511" s="31">
        <f t="shared" si="8485"/>
        <v>0</v>
      </c>
      <c r="BN2511" s="31">
        <f t="shared" si="8444"/>
        <v>105.7</v>
      </c>
      <c r="BO2511" s="31">
        <f t="shared" si="8445"/>
        <v>105.7</v>
      </c>
      <c r="BP2511" s="31">
        <f t="shared" si="8446"/>
        <v>105.7</v>
      </c>
      <c r="BQ2511" s="31">
        <f t="shared" si="8486"/>
        <v>0</v>
      </c>
      <c r="BR2511" s="31">
        <f t="shared" si="8487"/>
        <v>0</v>
      </c>
      <c r="BS2511" s="31">
        <f t="shared" si="8447"/>
        <v>105.7</v>
      </c>
      <c r="BT2511" s="31">
        <f t="shared" si="8448"/>
        <v>105.7</v>
      </c>
      <c r="BU2511" s="31">
        <f t="shared" si="8449"/>
        <v>105.7</v>
      </c>
      <c r="BV2511" s="31">
        <f t="shared" si="8488"/>
        <v>0</v>
      </c>
      <c r="BW2511" s="31">
        <f t="shared" si="8489"/>
        <v>0</v>
      </c>
      <c r="BX2511" s="31">
        <f t="shared" si="8450"/>
        <v>105.7</v>
      </c>
      <c r="BY2511" s="31">
        <f t="shared" si="8451"/>
        <v>105.7</v>
      </c>
      <c r="BZ2511" s="31">
        <f t="shared" si="8452"/>
        <v>105.7</v>
      </c>
      <c r="CA2511" s="31">
        <f t="shared" si="8490"/>
        <v>0</v>
      </c>
      <c r="CB2511" s="31">
        <f t="shared" si="8491"/>
        <v>0</v>
      </c>
      <c r="CC2511" s="31">
        <f t="shared" si="8492"/>
        <v>0</v>
      </c>
      <c r="CD2511" s="31">
        <f t="shared" si="8371"/>
        <v>105.7</v>
      </c>
      <c r="CE2511" s="31">
        <f t="shared" si="8372"/>
        <v>105.7</v>
      </c>
      <c r="CF2511" s="31">
        <f t="shared" si="8373"/>
        <v>105.7</v>
      </c>
      <c r="CG2511" s="31">
        <f t="shared" si="8493"/>
        <v>0</v>
      </c>
      <c r="CH2511" s="24"/>
      <c r="CI2511" s="40"/>
      <c r="CN2511" s="1" t="s">
        <v>30</v>
      </c>
    </row>
    <row r="2512" ht="15.9">
      <c r="A2512" s="16" t="s">
        <v>1417</v>
      </c>
      <c r="B2512" s="17">
        <v>240</v>
      </c>
      <c r="C2512" s="16" t="s">
        <v>134</v>
      </c>
      <c r="D2512" s="16" t="s">
        <v>354</v>
      </c>
      <c r="E2512" s="39" t="s">
        <v>355</v>
      </c>
      <c r="F2512" s="31">
        <f>41+64.7</f>
        <v>105.7</v>
      </c>
      <c r="G2512" s="31">
        <f>41+64.7</f>
        <v>105.7</v>
      </c>
      <c r="H2512" s="31">
        <f>41+64.7</f>
        <v>105.7</v>
      </c>
      <c r="I2512" s="31"/>
      <c r="J2512" s="31"/>
      <c r="K2512" s="31"/>
      <c r="L2512" s="31">
        <f t="shared" si="8417"/>
        <v>105.7</v>
      </c>
      <c r="M2512" s="31">
        <f t="shared" si="8418"/>
        <v>105.7</v>
      </c>
      <c r="N2512" s="31">
        <f t="shared" si="8419"/>
        <v>105.7</v>
      </c>
      <c r="O2512" s="31"/>
      <c r="P2512" s="31"/>
      <c r="Q2512" s="31"/>
      <c r="R2512" s="31">
        <f t="shared" si="8420"/>
        <v>105.7</v>
      </c>
      <c r="S2512" s="31">
        <f t="shared" si="8421"/>
        <v>105.7</v>
      </c>
      <c r="T2512" s="31">
        <f t="shared" si="8422"/>
        <v>105.7</v>
      </c>
      <c r="U2512" s="31"/>
      <c r="V2512" s="31"/>
      <c r="W2512" s="31"/>
      <c r="X2512" s="31">
        <f t="shared" si="8423"/>
        <v>105.7</v>
      </c>
      <c r="Y2512" s="31">
        <f t="shared" si="8424"/>
        <v>105.7</v>
      </c>
      <c r="Z2512" s="31">
        <f t="shared" si="8425"/>
        <v>105.7</v>
      </c>
      <c r="AA2512" s="31"/>
      <c r="AB2512" s="31"/>
      <c r="AC2512" s="31"/>
      <c r="AD2512" s="31">
        <f t="shared" si="8426"/>
        <v>105.7</v>
      </c>
      <c r="AE2512" s="31">
        <f t="shared" si="8427"/>
        <v>105.7</v>
      </c>
      <c r="AF2512" s="31">
        <f t="shared" si="8428"/>
        <v>105.7</v>
      </c>
      <c r="AG2512" s="31"/>
      <c r="AH2512" s="31"/>
      <c r="AI2512" s="31"/>
      <c r="AJ2512" s="31">
        <f t="shared" si="8429"/>
        <v>105.7</v>
      </c>
      <c r="AK2512" s="31">
        <f t="shared" si="8430"/>
        <v>105.7</v>
      </c>
      <c r="AL2512" s="31">
        <f t="shared" si="8431"/>
        <v>105.7</v>
      </c>
      <c r="AM2512" s="31"/>
      <c r="AN2512" s="31"/>
      <c r="AO2512" s="31"/>
      <c r="AP2512" s="31">
        <f t="shared" si="8432"/>
        <v>105.7</v>
      </c>
      <c r="AQ2512" s="31">
        <f t="shared" si="8433"/>
        <v>105.7</v>
      </c>
      <c r="AR2512" s="31">
        <f t="shared" si="8434"/>
        <v>105.7</v>
      </c>
      <c r="AS2512" s="31"/>
      <c r="AT2512" s="31"/>
      <c r="AU2512" s="31"/>
      <c r="AV2512" s="31">
        <f t="shared" si="8435"/>
        <v>105.7</v>
      </c>
      <c r="AW2512" s="31">
        <f t="shared" si="8436"/>
        <v>105.7</v>
      </c>
      <c r="AX2512" s="31">
        <f t="shared" si="8437"/>
        <v>105.7</v>
      </c>
      <c r="AY2512" s="31"/>
      <c r="AZ2512" s="31"/>
      <c r="BA2512" s="31"/>
      <c r="BB2512" s="31">
        <f t="shared" si="8438"/>
        <v>105.7</v>
      </c>
      <c r="BC2512" s="31">
        <f t="shared" si="8439"/>
        <v>105.7</v>
      </c>
      <c r="BD2512" s="31">
        <f t="shared" si="8440"/>
        <v>105.7</v>
      </c>
      <c r="BE2512" s="31"/>
      <c r="BF2512" s="31"/>
      <c r="BG2512" s="31"/>
      <c r="BH2512" s="31">
        <f t="shared" si="8441"/>
        <v>105.7</v>
      </c>
      <c r="BI2512" s="31">
        <f t="shared" si="8442"/>
        <v>105.7</v>
      </c>
      <c r="BJ2512" s="31">
        <f t="shared" si="8443"/>
        <v>105.7</v>
      </c>
      <c r="BK2512" s="31"/>
      <c r="BL2512" s="31"/>
      <c r="BM2512" s="31"/>
      <c r="BN2512" s="31">
        <f t="shared" si="8444"/>
        <v>105.7</v>
      </c>
      <c r="BO2512" s="31">
        <f t="shared" si="8445"/>
        <v>105.7</v>
      </c>
      <c r="BP2512" s="31">
        <f t="shared" si="8446"/>
        <v>105.7</v>
      </c>
      <c r="BQ2512" s="31"/>
      <c r="BR2512" s="31"/>
      <c r="BS2512" s="31">
        <f t="shared" si="8447"/>
        <v>105.7</v>
      </c>
      <c r="BT2512" s="31">
        <f t="shared" si="8448"/>
        <v>105.7</v>
      </c>
      <c r="BU2512" s="31">
        <f t="shared" si="8449"/>
        <v>105.7</v>
      </c>
      <c r="BV2512" s="31"/>
      <c r="BW2512" s="31"/>
      <c r="BX2512" s="31">
        <f t="shared" si="8450"/>
        <v>105.7</v>
      </c>
      <c r="BY2512" s="31">
        <f t="shared" si="8451"/>
        <v>105.7</v>
      </c>
      <c r="BZ2512" s="31">
        <f t="shared" si="8452"/>
        <v>105.7</v>
      </c>
      <c r="CA2512" s="31"/>
      <c r="CB2512" s="31"/>
      <c r="CC2512" s="31"/>
      <c r="CD2512" s="31">
        <f t="shared" si="8371"/>
        <v>105.7</v>
      </c>
      <c r="CE2512" s="31">
        <f t="shared" si="8372"/>
        <v>105.7</v>
      </c>
      <c r="CF2512" s="31">
        <f t="shared" si="8373"/>
        <v>105.7</v>
      </c>
      <c r="CG2512" s="31"/>
      <c r="CH2512" s="24"/>
      <c r="CI2512" s="40"/>
    </row>
    <row r="2513" ht="71.599999999999994">
      <c r="A2513" s="16" t="s">
        <v>1419</v>
      </c>
      <c r="B2513" s="17"/>
      <c r="C2513" s="16"/>
      <c r="D2513" s="16"/>
      <c r="E2513" s="39" t="s">
        <v>1420</v>
      </c>
      <c r="F2513" s="31">
        <f t="shared" ref="F2513:F2515" si="8494">F2514</f>
        <v>5.5</v>
      </c>
      <c r="G2513" s="31">
        <f t="shared" ref="G2513:G2515" si="8495">G2514</f>
        <v>5.7000000000000002</v>
      </c>
      <c r="H2513" s="31">
        <f t="shared" ref="H2513:H2515" si="8496">H2514</f>
        <v>5.7000000000000002</v>
      </c>
      <c r="I2513" s="31">
        <f t="shared" si="8456"/>
        <v>0</v>
      </c>
      <c r="J2513" s="31">
        <f t="shared" si="8457"/>
        <v>0</v>
      </c>
      <c r="K2513" s="31">
        <f t="shared" si="8458"/>
        <v>0</v>
      </c>
      <c r="L2513" s="31">
        <f t="shared" si="8417"/>
        <v>5.5</v>
      </c>
      <c r="M2513" s="31">
        <f t="shared" si="8418"/>
        <v>5.7000000000000002</v>
      </c>
      <c r="N2513" s="31">
        <f t="shared" si="8419"/>
        <v>5.7000000000000002</v>
      </c>
      <c r="O2513" s="31">
        <f t="shared" si="8459"/>
        <v>0</v>
      </c>
      <c r="P2513" s="31">
        <f t="shared" si="8460"/>
        <v>0</v>
      </c>
      <c r="Q2513" s="31">
        <f t="shared" si="8461"/>
        <v>0</v>
      </c>
      <c r="R2513" s="31">
        <f t="shared" si="8420"/>
        <v>5.5</v>
      </c>
      <c r="S2513" s="31">
        <f t="shared" si="8421"/>
        <v>5.7000000000000002</v>
      </c>
      <c r="T2513" s="31">
        <f t="shared" si="8422"/>
        <v>5.7000000000000002</v>
      </c>
      <c r="U2513" s="31">
        <f t="shared" si="8462"/>
        <v>0</v>
      </c>
      <c r="V2513" s="31">
        <f t="shared" si="8463"/>
        <v>0</v>
      </c>
      <c r="W2513" s="31">
        <f t="shared" si="8464"/>
        <v>0</v>
      </c>
      <c r="X2513" s="31">
        <f t="shared" si="8423"/>
        <v>5.5</v>
      </c>
      <c r="Y2513" s="31">
        <f t="shared" si="8424"/>
        <v>5.7000000000000002</v>
      </c>
      <c r="Z2513" s="31">
        <f t="shared" si="8425"/>
        <v>5.7000000000000002</v>
      </c>
      <c r="AA2513" s="31">
        <f t="shared" si="8465"/>
        <v>0</v>
      </c>
      <c r="AB2513" s="31">
        <f t="shared" si="8466"/>
        <v>0</v>
      </c>
      <c r="AC2513" s="31">
        <f t="shared" si="8467"/>
        <v>0</v>
      </c>
      <c r="AD2513" s="31">
        <f t="shared" si="8426"/>
        <v>5.5</v>
      </c>
      <c r="AE2513" s="31">
        <f t="shared" si="8427"/>
        <v>5.7000000000000002</v>
      </c>
      <c r="AF2513" s="31">
        <f t="shared" si="8428"/>
        <v>5.7000000000000002</v>
      </c>
      <c r="AG2513" s="31">
        <f t="shared" si="8468"/>
        <v>0</v>
      </c>
      <c r="AH2513" s="31">
        <f t="shared" si="8469"/>
        <v>0</v>
      </c>
      <c r="AI2513" s="31">
        <f t="shared" si="8470"/>
        <v>0</v>
      </c>
      <c r="AJ2513" s="31">
        <f t="shared" si="8429"/>
        <v>5.5</v>
      </c>
      <c r="AK2513" s="31">
        <f t="shared" si="8430"/>
        <v>5.7000000000000002</v>
      </c>
      <c r="AL2513" s="31">
        <f t="shared" si="8431"/>
        <v>5.7000000000000002</v>
      </c>
      <c r="AM2513" s="31">
        <f t="shared" si="8471"/>
        <v>0</v>
      </c>
      <c r="AN2513" s="31">
        <f t="shared" si="8472"/>
        <v>0</v>
      </c>
      <c r="AO2513" s="31">
        <f t="shared" si="8473"/>
        <v>0</v>
      </c>
      <c r="AP2513" s="31">
        <f t="shared" si="8432"/>
        <v>5.5</v>
      </c>
      <c r="AQ2513" s="31">
        <f t="shared" si="8433"/>
        <v>5.7000000000000002</v>
      </c>
      <c r="AR2513" s="31">
        <f t="shared" si="8434"/>
        <v>5.7000000000000002</v>
      </c>
      <c r="AS2513" s="31">
        <f t="shared" si="8474"/>
        <v>0</v>
      </c>
      <c r="AT2513" s="31">
        <f t="shared" si="8475"/>
        <v>0</v>
      </c>
      <c r="AU2513" s="31">
        <f t="shared" si="8476"/>
        <v>0</v>
      </c>
      <c r="AV2513" s="31">
        <f t="shared" si="8435"/>
        <v>5.5</v>
      </c>
      <c r="AW2513" s="31">
        <f t="shared" si="8436"/>
        <v>5.7000000000000002</v>
      </c>
      <c r="AX2513" s="31">
        <f t="shared" si="8437"/>
        <v>5.7000000000000002</v>
      </c>
      <c r="AY2513" s="31">
        <f t="shared" si="8477"/>
        <v>0</v>
      </c>
      <c r="AZ2513" s="31">
        <f t="shared" si="8478"/>
        <v>0</v>
      </c>
      <c r="BA2513" s="31">
        <f t="shared" si="8479"/>
        <v>0</v>
      </c>
      <c r="BB2513" s="31">
        <f t="shared" si="8438"/>
        <v>5.5</v>
      </c>
      <c r="BC2513" s="31">
        <f t="shared" si="8439"/>
        <v>5.7000000000000002</v>
      </c>
      <c r="BD2513" s="31">
        <f t="shared" si="8440"/>
        <v>5.7000000000000002</v>
      </c>
      <c r="BE2513" s="31">
        <f t="shared" si="8480"/>
        <v>0</v>
      </c>
      <c r="BF2513" s="31">
        <f t="shared" si="8481"/>
        <v>0</v>
      </c>
      <c r="BG2513" s="31">
        <f t="shared" si="8482"/>
        <v>0</v>
      </c>
      <c r="BH2513" s="31">
        <f t="shared" si="8441"/>
        <v>5.5</v>
      </c>
      <c r="BI2513" s="31">
        <f t="shared" si="8442"/>
        <v>5.7000000000000002</v>
      </c>
      <c r="BJ2513" s="31">
        <f t="shared" si="8443"/>
        <v>5.7000000000000002</v>
      </c>
      <c r="BK2513" s="31">
        <f t="shared" si="8483"/>
        <v>0</v>
      </c>
      <c r="BL2513" s="31">
        <f t="shared" si="8484"/>
        <v>0</v>
      </c>
      <c r="BM2513" s="31">
        <f t="shared" si="8485"/>
        <v>0</v>
      </c>
      <c r="BN2513" s="31">
        <f t="shared" si="8444"/>
        <v>5.5</v>
      </c>
      <c r="BO2513" s="31">
        <f t="shared" si="8445"/>
        <v>5.7000000000000002</v>
      </c>
      <c r="BP2513" s="31">
        <f t="shared" si="8446"/>
        <v>5.7000000000000002</v>
      </c>
      <c r="BQ2513" s="31">
        <f t="shared" si="8486"/>
        <v>0</v>
      </c>
      <c r="BR2513" s="31">
        <f t="shared" si="8487"/>
        <v>0</v>
      </c>
      <c r="BS2513" s="31">
        <f t="shared" si="8447"/>
        <v>5.5</v>
      </c>
      <c r="BT2513" s="31">
        <f t="shared" si="8448"/>
        <v>5.7000000000000002</v>
      </c>
      <c r="BU2513" s="31">
        <f t="shared" si="8449"/>
        <v>5.7000000000000002</v>
      </c>
      <c r="BV2513" s="31">
        <f t="shared" si="8488"/>
        <v>0</v>
      </c>
      <c r="BW2513" s="31">
        <f t="shared" si="8489"/>
        <v>0</v>
      </c>
      <c r="BX2513" s="31">
        <f t="shared" si="8450"/>
        <v>5.5</v>
      </c>
      <c r="BY2513" s="31">
        <f t="shared" si="8451"/>
        <v>5.7000000000000002</v>
      </c>
      <c r="BZ2513" s="31">
        <f t="shared" si="8452"/>
        <v>5.7000000000000002</v>
      </c>
      <c r="CA2513" s="31">
        <f t="shared" si="8490"/>
        <v>0</v>
      </c>
      <c r="CB2513" s="31">
        <f t="shared" si="8491"/>
        <v>0</v>
      </c>
      <c r="CC2513" s="31">
        <f t="shared" si="8492"/>
        <v>0</v>
      </c>
      <c r="CD2513" s="31">
        <f t="shared" si="8371"/>
        <v>5.5</v>
      </c>
      <c r="CE2513" s="31">
        <f t="shared" si="8372"/>
        <v>5.7000000000000002</v>
      </c>
      <c r="CF2513" s="31">
        <f t="shared" si="8373"/>
        <v>5.7000000000000002</v>
      </c>
      <c r="CG2513" s="31">
        <f t="shared" si="8493"/>
        <v>0</v>
      </c>
      <c r="CH2513" s="24"/>
      <c r="CI2513" s="40"/>
      <c r="CL2513" s="1" t="s">
        <v>1346</v>
      </c>
      <c r="CO2513" s="1" t="s">
        <v>31</v>
      </c>
    </row>
    <row r="2514" ht="29.850000000000001">
      <c r="A2514" s="16" t="s">
        <v>1419</v>
      </c>
      <c r="B2514" s="17">
        <v>200</v>
      </c>
      <c r="C2514" s="16"/>
      <c r="D2514" s="16"/>
      <c r="E2514" s="39" t="s">
        <v>40</v>
      </c>
      <c r="F2514" s="31">
        <f t="shared" si="8494"/>
        <v>5.5</v>
      </c>
      <c r="G2514" s="31">
        <f t="shared" si="8495"/>
        <v>5.7000000000000002</v>
      </c>
      <c r="H2514" s="31">
        <f t="shared" si="8496"/>
        <v>5.7000000000000002</v>
      </c>
      <c r="I2514" s="31">
        <f t="shared" si="8456"/>
        <v>0</v>
      </c>
      <c r="J2514" s="31">
        <f t="shared" si="8457"/>
        <v>0</v>
      </c>
      <c r="K2514" s="31">
        <f t="shared" si="8458"/>
        <v>0</v>
      </c>
      <c r="L2514" s="31">
        <f t="shared" si="8417"/>
        <v>5.5</v>
      </c>
      <c r="M2514" s="31">
        <f t="shared" si="8418"/>
        <v>5.7000000000000002</v>
      </c>
      <c r="N2514" s="31">
        <f t="shared" si="8419"/>
        <v>5.7000000000000002</v>
      </c>
      <c r="O2514" s="31">
        <f t="shared" si="8459"/>
        <v>0</v>
      </c>
      <c r="P2514" s="31">
        <f t="shared" si="8460"/>
        <v>0</v>
      </c>
      <c r="Q2514" s="31">
        <f t="shared" si="8461"/>
        <v>0</v>
      </c>
      <c r="R2514" s="31">
        <f t="shared" si="8420"/>
        <v>5.5</v>
      </c>
      <c r="S2514" s="31">
        <f t="shared" si="8421"/>
        <v>5.7000000000000002</v>
      </c>
      <c r="T2514" s="31">
        <f t="shared" si="8422"/>
        <v>5.7000000000000002</v>
      </c>
      <c r="U2514" s="31">
        <f t="shared" si="8462"/>
        <v>0</v>
      </c>
      <c r="V2514" s="31">
        <f t="shared" si="8463"/>
        <v>0</v>
      </c>
      <c r="W2514" s="31">
        <f t="shared" si="8464"/>
        <v>0</v>
      </c>
      <c r="X2514" s="31">
        <f t="shared" si="8423"/>
        <v>5.5</v>
      </c>
      <c r="Y2514" s="31">
        <f t="shared" si="8424"/>
        <v>5.7000000000000002</v>
      </c>
      <c r="Z2514" s="31">
        <f t="shared" si="8425"/>
        <v>5.7000000000000002</v>
      </c>
      <c r="AA2514" s="31">
        <f t="shared" si="8465"/>
        <v>0</v>
      </c>
      <c r="AB2514" s="31">
        <f t="shared" si="8466"/>
        <v>0</v>
      </c>
      <c r="AC2514" s="31">
        <f t="shared" si="8467"/>
        <v>0</v>
      </c>
      <c r="AD2514" s="31">
        <f t="shared" si="8426"/>
        <v>5.5</v>
      </c>
      <c r="AE2514" s="31">
        <f t="shared" si="8427"/>
        <v>5.7000000000000002</v>
      </c>
      <c r="AF2514" s="31">
        <f t="shared" si="8428"/>
        <v>5.7000000000000002</v>
      </c>
      <c r="AG2514" s="31">
        <f t="shared" si="8468"/>
        <v>0</v>
      </c>
      <c r="AH2514" s="31">
        <f t="shared" si="8469"/>
        <v>0</v>
      </c>
      <c r="AI2514" s="31">
        <f t="shared" si="8470"/>
        <v>0</v>
      </c>
      <c r="AJ2514" s="31">
        <f t="shared" si="8429"/>
        <v>5.5</v>
      </c>
      <c r="AK2514" s="31">
        <f t="shared" si="8430"/>
        <v>5.7000000000000002</v>
      </c>
      <c r="AL2514" s="31">
        <f t="shared" si="8431"/>
        <v>5.7000000000000002</v>
      </c>
      <c r="AM2514" s="31">
        <f t="shared" si="8471"/>
        <v>0</v>
      </c>
      <c r="AN2514" s="31">
        <f t="shared" si="8472"/>
        <v>0</v>
      </c>
      <c r="AO2514" s="31">
        <f t="shared" si="8473"/>
        <v>0</v>
      </c>
      <c r="AP2514" s="31">
        <f t="shared" si="8432"/>
        <v>5.5</v>
      </c>
      <c r="AQ2514" s="31">
        <f t="shared" si="8433"/>
        <v>5.7000000000000002</v>
      </c>
      <c r="AR2514" s="31">
        <f t="shared" si="8434"/>
        <v>5.7000000000000002</v>
      </c>
      <c r="AS2514" s="31">
        <f t="shared" si="8474"/>
        <v>0</v>
      </c>
      <c r="AT2514" s="31">
        <f t="shared" si="8475"/>
        <v>0</v>
      </c>
      <c r="AU2514" s="31">
        <f t="shared" si="8476"/>
        <v>0</v>
      </c>
      <c r="AV2514" s="31">
        <f t="shared" si="8435"/>
        <v>5.5</v>
      </c>
      <c r="AW2514" s="31">
        <f t="shared" si="8436"/>
        <v>5.7000000000000002</v>
      </c>
      <c r="AX2514" s="31">
        <f t="shared" si="8437"/>
        <v>5.7000000000000002</v>
      </c>
      <c r="AY2514" s="31">
        <f t="shared" si="8477"/>
        <v>0</v>
      </c>
      <c r="AZ2514" s="31">
        <f t="shared" si="8478"/>
        <v>0</v>
      </c>
      <c r="BA2514" s="31">
        <f t="shared" si="8479"/>
        <v>0</v>
      </c>
      <c r="BB2514" s="31">
        <f t="shared" si="8438"/>
        <v>5.5</v>
      </c>
      <c r="BC2514" s="31">
        <f t="shared" si="8439"/>
        <v>5.7000000000000002</v>
      </c>
      <c r="BD2514" s="31">
        <f t="shared" si="8440"/>
        <v>5.7000000000000002</v>
      </c>
      <c r="BE2514" s="31">
        <f t="shared" si="8480"/>
        <v>0</v>
      </c>
      <c r="BF2514" s="31">
        <f t="shared" si="8481"/>
        <v>0</v>
      </c>
      <c r="BG2514" s="31">
        <f t="shared" si="8482"/>
        <v>0</v>
      </c>
      <c r="BH2514" s="31">
        <f t="shared" si="8441"/>
        <v>5.5</v>
      </c>
      <c r="BI2514" s="31">
        <f t="shared" si="8442"/>
        <v>5.7000000000000002</v>
      </c>
      <c r="BJ2514" s="31">
        <f t="shared" si="8443"/>
        <v>5.7000000000000002</v>
      </c>
      <c r="BK2514" s="31">
        <f t="shared" si="8483"/>
        <v>0</v>
      </c>
      <c r="BL2514" s="31">
        <f t="shared" si="8484"/>
        <v>0</v>
      </c>
      <c r="BM2514" s="31">
        <f t="shared" si="8485"/>
        <v>0</v>
      </c>
      <c r="BN2514" s="31">
        <f t="shared" si="8444"/>
        <v>5.5</v>
      </c>
      <c r="BO2514" s="31">
        <f t="shared" si="8445"/>
        <v>5.7000000000000002</v>
      </c>
      <c r="BP2514" s="31">
        <f t="shared" si="8446"/>
        <v>5.7000000000000002</v>
      </c>
      <c r="BQ2514" s="31">
        <f t="shared" si="8486"/>
        <v>0</v>
      </c>
      <c r="BR2514" s="31">
        <f t="shared" si="8487"/>
        <v>0</v>
      </c>
      <c r="BS2514" s="31">
        <f t="shared" si="8447"/>
        <v>5.5</v>
      </c>
      <c r="BT2514" s="31">
        <f t="shared" si="8448"/>
        <v>5.7000000000000002</v>
      </c>
      <c r="BU2514" s="31">
        <f t="shared" si="8449"/>
        <v>5.7000000000000002</v>
      </c>
      <c r="BV2514" s="31">
        <f t="shared" si="8488"/>
        <v>0</v>
      </c>
      <c r="BW2514" s="31">
        <f t="shared" si="8489"/>
        <v>0</v>
      </c>
      <c r="BX2514" s="31">
        <f t="shared" si="8450"/>
        <v>5.5</v>
      </c>
      <c r="BY2514" s="31">
        <f t="shared" si="8451"/>
        <v>5.7000000000000002</v>
      </c>
      <c r="BZ2514" s="31">
        <f t="shared" si="8452"/>
        <v>5.7000000000000002</v>
      </c>
      <c r="CA2514" s="31">
        <f t="shared" si="8490"/>
        <v>0</v>
      </c>
      <c r="CB2514" s="31">
        <f t="shared" si="8491"/>
        <v>0</v>
      </c>
      <c r="CC2514" s="31">
        <f t="shared" si="8492"/>
        <v>0</v>
      </c>
      <c r="CD2514" s="31">
        <f t="shared" si="8371"/>
        <v>5.5</v>
      </c>
      <c r="CE2514" s="31">
        <f t="shared" si="8372"/>
        <v>5.7000000000000002</v>
      </c>
      <c r="CF2514" s="31">
        <f t="shared" si="8373"/>
        <v>5.7000000000000002</v>
      </c>
      <c r="CG2514" s="31">
        <f t="shared" si="8493"/>
        <v>0</v>
      </c>
      <c r="CH2514" s="24"/>
      <c r="CI2514" s="40"/>
      <c r="CM2514" s="1" t="s">
        <v>29</v>
      </c>
    </row>
    <row r="2515" ht="43.75">
      <c r="A2515" s="16" t="s">
        <v>1419</v>
      </c>
      <c r="B2515" s="17">
        <v>240</v>
      </c>
      <c r="C2515" s="16"/>
      <c r="D2515" s="16"/>
      <c r="E2515" s="39" t="s">
        <v>41</v>
      </c>
      <c r="F2515" s="31">
        <f t="shared" si="8494"/>
        <v>5.5</v>
      </c>
      <c r="G2515" s="31">
        <f t="shared" si="8495"/>
        <v>5.7000000000000002</v>
      </c>
      <c r="H2515" s="31">
        <f t="shared" si="8496"/>
        <v>5.7000000000000002</v>
      </c>
      <c r="I2515" s="31">
        <f t="shared" si="8456"/>
        <v>0</v>
      </c>
      <c r="J2515" s="31">
        <f t="shared" si="8457"/>
        <v>0</v>
      </c>
      <c r="K2515" s="31">
        <f t="shared" si="8458"/>
        <v>0</v>
      </c>
      <c r="L2515" s="31">
        <f t="shared" si="8417"/>
        <v>5.5</v>
      </c>
      <c r="M2515" s="31">
        <f t="shared" si="8418"/>
        <v>5.7000000000000002</v>
      </c>
      <c r="N2515" s="31">
        <f t="shared" si="8419"/>
        <v>5.7000000000000002</v>
      </c>
      <c r="O2515" s="31">
        <f t="shared" si="8459"/>
        <v>0</v>
      </c>
      <c r="P2515" s="31">
        <f t="shared" si="8460"/>
        <v>0</v>
      </c>
      <c r="Q2515" s="31">
        <f t="shared" si="8461"/>
        <v>0</v>
      </c>
      <c r="R2515" s="31">
        <f t="shared" si="8420"/>
        <v>5.5</v>
      </c>
      <c r="S2515" s="31">
        <f t="shared" si="8421"/>
        <v>5.7000000000000002</v>
      </c>
      <c r="T2515" s="31">
        <f t="shared" si="8422"/>
        <v>5.7000000000000002</v>
      </c>
      <c r="U2515" s="31">
        <f t="shared" si="8462"/>
        <v>0</v>
      </c>
      <c r="V2515" s="31">
        <f t="shared" si="8463"/>
        <v>0</v>
      </c>
      <c r="W2515" s="31">
        <f t="shared" si="8464"/>
        <v>0</v>
      </c>
      <c r="X2515" s="31">
        <f t="shared" si="8423"/>
        <v>5.5</v>
      </c>
      <c r="Y2515" s="31">
        <f t="shared" si="8424"/>
        <v>5.7000000000000002</v>
      </c>
      <c r="Z2515" s="31">
        <f t="shared" si="8425"/>
        <v>5.7000000000000002</v>
      </c>
      <c r="AA2515" s="31">
        <f t="shared" si="8465"/>
        <v>0</v>
      </c>
      <c r="AB2515" s="31">
        <f t="shared" si="8466"/>
        <v>0</v>
      </c>
      <c r="AC2515" s="31">
        <f t="shared" si="8467"/>
        <v>0</v>
      </c>
      <c r="AD2515" s="31">
        <f t="shared" si="8426"/>
        <v>5.5</v>
      </c>
      <c r="AE2515" s="31">
        <f t="shared" si="8427"/>
        <v>5.7000000000000002</v>
      </c>
      <c r="AF2515" s="31">
        <f t="shared" si="8428"/>
        <v>5.7000000000000002</v>
      </c>
      <c r="AG2515" s="31">
        <f t="shared" si="8468"/>
        <v>0</v>
      </c>
      <c r="AH2515" s="31">
        <f t="shared" si="8469"/>
        <v>0</v>
      </c>
      <c r="AI2515" s="31">
        <f t="shared" si="8470"/>
        <v>0</v>
      </c>
      <c r="AJ2515" s="31">
        <f t="shared" si="8429"/>
        <v>5.5</v>
      </c>
      <c r="AK2515" s="31">
        <f t="shared" si="8430"/>
        <v>5.7000000000000002</v>
      </c>
      <c r="AL2515" s="31">
        <f t="shared" si="8431"/>
        <v>5.7000000000000002</v>
      </c>
      <c r="AM2515" s="31">
        <f t="shared" si="8471"/>
        <v>0</v>
      </c>
      <c r="AN2515" s="31">
        <f t="shared" si="8472"/>
        <v>0</v>
      </c>
      <c r="AO2515" s="31">
        <f t="shared" si="8473"/>
        <v>0</v>
      </c>
      <c r="AP2515" s="31">
        <f t="shared" si="8432"/>
        <v>5.5</v>
      </c>
      <c r="AQ2515" s="31">
        <f t="shared" si="8433"/>
        <v>5.7000000000000002</v>
      </c>
      <c r="AR2515" s="31">
        <f t="shared" si="8434"/>
        <v>5.7000000000000002</v>
      </c>
      <c r="AS2515" s="31">
        <f t="shared" si="8474"/>
        <v>0</v>
      </c>
      <c r="AT2515" s="31">
        <f t="shared" si="8475"/>
        <v>0</v>
      </c>
      <c r="AU2515" s="31">
        <f t="shared" si="8476"/>
        <v>0</v>
      </c>
      <c r="AV2515" s="31">
        <f t="shared" si="8435"/>
        <v>5.5</v>
      </c>
      <c r="AW2515" s="31">
        <f t="shared" si="8436"/>
        <v>5.7000000000000002</v>
      </c>
      <c r="AX2515" s="31">
        <f t="shared" si="8437"/>
        <v>5.7000000000000002</v>
      </c>
      <c r="AY2515" s="31">
        <f t="shared" si="8477"/>
        <v>0</v>
      </c>
      <c r="AZ2515" s="31">
        <f t="shared" si="8478"/>
        <v>0</v>
      </c>
      <c r="BA2515" s="31">
        <f t="shared" si="8479"/>
        <v>0</v>
      </c>
      <c r="BB2515" s="31">
        <f t="shared" si="8438"/>
        <v>5.5</v>
      </c>
      <c r="BC2515" s="31">
        <f t="shared" si="8439"/>
        <v>5.7000000000000002</v>
      </c>
      <c r="BD2515" s="31">
        <f t="shared" si="8440"/>
        <v>5.7000000000000002</v>
      </c>
      <c r="BE2515" s="31">
        <f t="shared" si="8480"/>
        <v>0</v>
      </c>
      <c r="BF2515" s="31">
        <f t="shared" si="8481"/>
        <v>0</v>
      </c>
      <c r="BG2515" s="31">
        <f t="shared" si="8482"/>
        <v>0</v>
      </c>
      <c r="BH2515" s="31">
        <f t="shared" si="8441"/>
        <v>5.5</v>
      </c>
      <c r="BI2515" s="31">
        <f t="shared" si="8442"/>
        <v>5.7000000000000002</v>
      </c>
      <c r="BJ2515" s="31">
        <f t="shared" si="8443"/>
        <v>5.7000000000000002</v>
      </c>
      <c r="BK2515" s="31">
        <f t="shared" si="8483"/>
        <v>0</v>
      </c>
      <c r="BL2515" s="31">
        <f t="shared" si="8484"/>
        <v>0</v>
      </c>
      <c r="BM2515" s="31">
        <f t="shared" si="8485"/>
        <v>0</v>
      </c>
      <c r="BN2515" s="31">
        <f t="shared" si="8444"/>
        <v>5.5</v>
      </c>
      <c r="BO2515" s="31">
        <f t="shared" si="8445"/>
        <v>5.7000000000000002</v>
      </c>
      <c r="BP2515" s="31">
        <f t="shared" si="8446"/>
        <v>5.7000000000000002</v>
      </c>
      <c r="BQ2515" s="31">
        <f t="shared" si="8486"/>
        <v>0</v>
      </c>
      <c r="BR2515" s="31">
        <f t="shared" si="8487"/>
        <v>0</v>
      </c>
      <c r="BS2515" s="31">
        <f t="shared" si="8447"/>
        <v>5.5</v>
      </c>
      <c r="BT2515" s="31">
        <f t="shared" si="8448"/>
        <v>5.7000000000000002</v>
      </c>
      <c r="BU2515" s="31">
        <f t="shared" si="8449"/>
        <v>5.7000000000000002</v>
      </c>
      <c r="BV2515" s="31">
        <f t="shared" si="8488"/>
        <v>0</v>
      </c>
      <c r="BW2515" s="31">
        <f t="shared" si="8489"/>
        <v>0</v>
      </c>
      <c r="BX2515" s="31">
        <f t="shared" si="8450"/>
        <v>5.5</v>
      </c>
      <c r="BY2515" s="31">
        <f t="shared" si="8451"/>
        <v>5.7000000000000002</v>
      </c>
      <c r="BZ2515" s="31">
        <f t="shared" si="8452"/>
        <v>5.7000000000000002</v>
      </c>
      <c r="CA2515" s="31">
        <f t="shared" si="8490"/>
        <v>0</v>
      </c>
      <c r="CB2515" s="31">
        <f t="shared" si="8491"/>
        <v>0</v>
      </c>
      <c r="CC2515" s="31">
        <f t="shared" si="8492"/>
        <v>0</v>
      </c>
      <c r="CD2515" s="31">
        <f t="shared" si="8371"/>
        <v>5.5</v>
      </c>
      <c r="CE2515" s="31">
        <f t="shared" si="8372"/>
        <v>5.7000000000000002</v>
      </c>
      <c r="CF2515" s="31">
        <f t="shared" si="8373"/>
        <v>5.7000000000000002</v>
      </c>
      <c r="CG2515" s="31">
        <f t="shared" si="8493"/>
        <v>0</v>
      </c>
      <c r="CH2515" s="24"/>
      <c r="CI2515" s="40"/>
      <c r="CN2515" s="1" t="s">
        <v>30</v>
      </c>
    </row>
    <row r="2516" ht="15">
      <c r="A2516" s="16" t="s">
        <v>1419</v>
      </c>
      <c r="B2516" s="17">
        <v>240</v>
      </c>
      <c r="C2516" s="16" t="s">
        <v>42</v>
      </c>
      <c r="D2516" s="16" t="s">
        <v>43</v>
      </c>
      <c r="E2516" s="39" t="s">
        <v>44</v>
      </c>
      <c r="F2516" s="31">
        <v>5.5</v>
      </c>
      <c r="G2516" s="31">
        <v>5.7000000000000002</v>
      </c>
      <c r="H2516" s="31">
        <v>5.7000000000000002</v>
      </c>
      <c r="I2516" s="31"/>
      <c r="J2516" s="31"/>
      <c r="K2516" s="31"/>
      <c r="L2516" s="31">
        <f t="shared" si="8417"/>
        <v>5.5</v>
      </c>
      <c r="M2516" s="31">
        <f t="shared" si="8418"/>
        <v>5.7000000000000002</v>
      </c>
      <c r="N2516" s="31">
        <f t="shared" si="8419"/>
        <v>5.7000000000000002</v>
      </c>
      <c r="O2516" s="31"/>
      <c r="P2516" s="31"/>
      <c r="Q2516" s="31"/>
      <c r="R2516" s="31">
        <f t="shared" si="8420"/>
        <v>5.5</v>
      </c>
      <c r="S2516" s="31">
        <f t="shared" si="8421"/>
        <v>5.7000000000000002</v>
      </c>
      <c r="T2516" s="31">
        <f t="shared" si="8422"/>
        <v>5.7000000000000002</v>
      </c>
      <c r="U2516" s="31"/>
      <c r="V2516" s="31"/>
      <c r="W2516" s="31"/>
      <c r="X2516" s="31">
        <f t="shared" si="8423"/>
        <v>5.5</v>
      </c>
      <c r="Y2516" s="31">
        <f t="shared" si="8424"/>
        <v>5.7000000000000002</v>
      </c>
      <c r="Z2516" s="31">
        <f t="shared" si="8425"/>
        <v>5.7000000000000002</v>
      </c>
      <c r="AA2516" s="31"/>
      <c r="AB2516" s="31"/>
      <c r="AC2516" s="31"/>
      <c r="AD2516" s="31">
        <f t="shared" si="8426"/>
        <v>5.5</v>
      </c>
      <c r="AE2516" s="31">
        <f t="shared" si="8427"/>
        <v>5.7000000000000002</v>
      </c>
      <c r="AF2516" s="31">
        <f t="shared" si="8428"/>
        <v>5.7000000000000002</v>
      </c>
      <c r="AG2516" s="31"/>
      <c r="AH2516" s="31"/>
      <c r="AI2516" s="31"/>
      <c r="AJ2516" s="31">
        <f t="shared" si="8429"/>
        <v>5.5</v>
      </c>
      <c r="AK2516" s="31">
        <f t="shared" si="8430"/>
        <v>5.7000000000000002</v>
      </c>
      <c r="AL2516" s="31">
        <f t="shared" si="8431"/>
        <v>5.7000000000000002</v>
      </c>
      <c r="AM2516" s="31"/>
      <c r="AN2516" s="31"/>
      <c r="AO2516" s="31"/>
      <c r="AP2516" s="31">
        <f t="shared" si="8432"/>
        <v>5.5</v>
      </c>
      <c r="AQ2516" s="31">
        <f t="shared" si="8433"/>
        <v>5.7000000000000002</v>
      </c>
      <c r="AR2516" s="31">
        <f t="shared" si="8434"/>
        <v>5.7000000000000002</v>
      </c>
      <c r="AS2516" s="31"/>
      <c r="AT2516" s="31"/>
      <c r="AU2516" s="31"/>
      <c r="AV2516" s="31">
        <f t="shared" si="8435"/>
        <v>5.5</v>
      </c>
      <c r="AW2516" s="31">
        <f t="shared" si="8436"/>
        <v>5.7000000000000002</v>
      </c>
      <c r="AX2516" s="31">
        <f t="shared" si="8437"/>
        <v>5.7000000000000002</v>
      </c>
      <c r="AY2516" s="31"/>
      <c r="AZ2516" s="31"/>
      <c r="BA2516" s="31"/>
      <c r="BB2516" s="31">
        <f t="shared" si="8438"/>
        <v>5.5</v>
      </c>
      <c r="BC2516" s="31">
        <f t="shared" si="8439"/>
        <v>5.7000000000000002</v>
      </c>
      <c r="BD2516" s="31">
        <f t="shared" si="8440"/>
        <v>5.7000000000000002</v>
      </c>
      <c r="BE2516" s="31"/>
      <c r="BF2516" s="31"/>
      <c r="BG2516" s="31"/>
      <c r="BH2516" s="31">
        <f t="shared" si="8441"/>
        <v>5.5</v>
      </c>
      <c r="BI2516" s="31">
        <f t="shared" si="8442"/>
        <v>5.7000000000000002</v>
      </c>
      <c r="BJ2516" s="31">
        <f t="shared" si="8443"/>
        <v>5.7000000000000002</v>
      </c>
      <c r="BK2516" s="31"/>
      <c r="BL2516" s="31"/>
      <c r="BM2516" s="31"/>
      <c r="BN2516" s="31">
        <f t="shared" si="8444"/>
        <v>5.5</v>
      </c>
      <c r="BO2516" s="31">
        <f t="shared" si="8445"/>
        <v>5.7000000000000002</v>
      </c>
      <c r="BP2516" s="31">
        <f t="shared" si="8446"/>
        <v>5.7000000000000002</v>
      </c>
      <c r="BQ2516" s="31"/>
      <c r="BR2516" s="31"/>
      <c r="BS2516" s="31">
        <f t="shared" si="8447"/>
        <v>5.5</v>
      </c>
      <c r="BT2516" s="31">
        <f t="shared" si="8448"/>
        <v>5.7000000000000002</v>
      </c>
      <c r="BU2516" s="31">
        <f t="shared" si="8449"/>
        <v>5.7000000000000002</v>
      </c>
      <c r="BV2516" s="31"/>
      <c r="BW2516" s="31"/>
      <c r="BX2516" s="31">
        <f t="shared" si="8450"/>
        <v>5.5</v>
      </c>
      <c r="BY2516" s="31">
        <f t="shared" si="8451"/>
        <v>5.7000000000000002</v>
      </c>
      <c r="BZ2516" s="31">
        <f t="shared" si="8452"/>
        <v>5.7000000000000002</v>
      </c>
      <c r="CA2516" s="31"/>
      <c r="CB2516" s="31"/>
      <c r="CC2516" s="31"/>
      <c r="CD2516" s="31">
        <f t="shared" si="8371"/>
        <v>5.5</v>
      </c>
      <c r="CE2516" s="31">
        <f t="shared" si="8372"/>
        <v>5.7000000000000002</v>
      </c>
      <c r="CF2516" s="31">
        <f t="shared" si="8373"/>
        <v>5.7000000000000002</v>
      </c>
      <c r="CG2516" s="31"/>
      <c r="CH2516" s="24"/>
      <c r="CI2516" s="40"/>
    </row>
    <row r="2517" ht="57.700000000000003">
      <c r="A2517" s="16" t="s">
        <v>1421</v>
      </c>
      <c r="B2517" s="17"/>
      <c r="C2517" s="16"/>
      <c r="D2517" s="16"/>
      <c r="E2517" s="39" t="s">
        <v>1422</v>
      </c>
      <c r="F2517" s="31">
        <f>F2518+F2521</f>
        <v>954.29999999999995</v>
      </c>
      <c r="G2517" s="31">
        <f>G2518+G2521</f>
        <v>988.20000000000005</v>
      </c>
      <c r="H2517" s="31">
        <f>H2518+H2521</f>
        <v>988.20000000000005</v>
      </c>
      <c r="I2517" s="31">
        <f>I2518+I2521</f>
        <v>0</v>
      </c>
      <c r="J2517" s="31">
        <f>J2518+J2521</f>
        <v>0</v>
      </c>
      <c r="K2517" s="31">
        <f>K2518+K2521</f>
        <v>0</v>
      </c>
      <c r="L2517" s="31">
        <f t="shared" si="8417"/>
        <v>954.29999999999995</v>
      </c>
      <c r="M2517" s="31">
        <f t="shared" si="8418"/>
        <v>988.20000000000005</v>
      </c>
      <c r="N2517" s="31">
        <f t="shared" si="8419"/>
        <v>988.20000000000005</v>
      </c>
      <c r="O2517" s="31">
        <f>O2518+O2521</f>
        <v>0</v>
      </c>
      <c r="P2517" s="31">
        <f>P2518+P2521</f>
        <v>0</v>
      </c>
      <c r="Q2517" s="31">
        <f>Q2518+Q2521</f>
        <v>0</v>
      </c>
      <c r="R2517" s="31">
        <f t="shared" si="8420"/>
        <v>954.29999999999995</v>
      </c>
      <c r="S2517" s="31">
        <f t="shared" si="8421"/>
        <v>988.20000000000005</v>
      </c>
      <c r="T2517" s="31">
        <f t="shared" si="8422"/>
        <v>988.20000000000005</v>
      </c>
      <c r="U2517" s="31">
        <f>U2518+U2521</f>
        <v>0</v>
      </c>
      <c r="V2517" s="31">
        <f>V2518+V2521</f>
        <v>0</v>
      </c>
      <c r="W2517" s="31">
        <f>W2518+W2521</f>
        <v>0</v>
      </c>
      <c r="X2517" s="31">
        <f t="shared" si="8423"/>
        <v>954.29999999999995</v>
      </c>
      <c r="Y2517" s="31">
        <f t="shared" si="8424"/>
        <v>988.20000000000005</v>
      </c>
      <c r="Z2517" s="31">
        <f t="shared" si="8425"/>
        <v>988.20000000000005</v>
      </c>
      <c r="AA2517" s="31">
        <f>AA2518+AA2521</f>
        <v>0</v>
      </c>
      <c r="AB2517" s="31">
        <f>AB2518+AB2521</f>
        <v>0</v>
      </c>
      <c r="AC2517" s="31">
        <f>AC2518+AC2521</f>
        <v>0</v>
      </c>
      <c r="AD2517" s="31">
        <f t="shared" si="8426"/>
        <v>954.29999999999995</v>
      </c>
      <c r="AE2517" s="31">
        <f t="shared" si="8427"/>
        <v>988.20000000000005</v>
      </c>
      <c r="AF2517" s="31">
        <f t="shared" si="8428"/>
        <v>988.20000000000005</v>
      </c>
      <c r="AG2517" s="31">
        <f>AG2518+AG2521</f>
        <v>0</v>
      </c>
      <c r="AH2517" s="31">
        <f>AH2518+AH2521</f>
        <v>0</v>
      </c>
      <c r="AI2517" s="31">
        <f>AI2518+AI2521</f>
        <v>0</v>
      </c>
      <c r="AJ2517" s="31">
        <f t="shared" si="8429"/>
        <v>954.29999999999995</v>
      </c>
      <c r="AK2517" s="31">
        <f t="shared" si="8430"/>
        <v>988.20000000000005</v>
      </c>
      <c r="AL2517" s="31">
        <f t="shared" si="8431"/>
        <v>988.20000000000005</v>
      </c>
      <c r="AM2517" s="31">
        <f>AM2518+AM2521</f>
        <v>0</v>
      </c>
      <c r="AN2517" s="31">
        <f>AN2518+AN2521</f>
        <v>0</v>
      </c>
      <c r="AO2517" s="31">
        <f>AO2518+AO2521</f>
        <v>0</v>
      </c>
      <c r="AP2517" s="31">
        <f t="shared" si="8432"/>
        <v>954.29999999999995</v>
      </c>
      <c r="AQ2517" s="31">
        <f t="shared" si="8433"/>
        <v>988.20000000000005</v>
      </c>
      <c r="AR2517" s="31">
        <f t="shared" si="8434"/>
        <v>988.20000000000005</v>
      </c>
      <c r="AS2517" s="31">
        <f>AS2518+AS2521</f>
        <v>0</v>
      </c>
      <c r="AT2517" s="31">
        <f>AT2518+AT2521</f>
        <v>0</v>
      </c>
      <c r="AU2517" s="31">
        <f>AU2518+AU2521</f>
        <v>0</v>
      </c>
      <c r="AV2517" s="31">
        <f t="shared" si="8435"/>
        <v>954.29999999999995</v>
      </c>
      <c r="AW2517" s="31">
        <f t="shared" si="8436"/>
        <v>988.20000000000005</v>
      </c>
      <c r="AX2517" s="31">
        <f t="shared" si="8437"/>
        <v>988.20000000000005</v>
      </c>
      <c r="AY2517" s="31">
        <f>AY2518+AY2521</f>
        <v>0</v>
      </c>
      <c r="AZ2517" s="31">
        <f>AZ2518+AZ2521</f>
        <v>0</v>
      </c>
      <c r="BA2517" s="31">
        <f>BA2518+BA2521</f>
        <v>0</v>
      </c>
      <c r="BB2517" s="31">
        <f t="shared" si="8438"/>
        <v>954.29999999999995</v>
      </c>
      <c r="BC2517" s="31">
        <f t="shared" si="8439"/>
        <v>988.20000000000005</v>
      </c>
      <c r="BD2517" s="31">
        <f t="shared" si="8440"/>
        <v>988.20000000000005</v>
      </c>
      <c r="BE2517" s="31">
        <f>BE2518+BE2521</f>
        <v>0</v>
      </c>
      <c r="BF2517" s="31">
        <f>BF2518+BF2521</f>
        <v>0</v>
      </c>
      <c r="BG2517" s="31">
        <f>BG2518+BG2521</f>
        <v>0</v>
      </c>
      <c r="BH2517" s="31">
        <f t="shared" si="8441"/>
        <v>954.29999999999995</v>
      </c>
      <c r="BI2517" s="31">
        <f t="shared" si="8442"/>
        <v>988.20000000000005</v>
      </c>
      <c r="BJ2517" s="31">
        <f t="shared" si="8443"/>
        <v>988.20000000000005</v>
      </c>
      <c r="BK2517" s="31">
        <f>BK2518+BK2521</f>
        <v>0</v>
      </c>
      <c r="BL2517" s="31">
        <f>BL2518+BL2521</f>
        <v>0</v>
      </c>
      <c r="BM2517" s="31">
        <f>BM2518+BM2521</f>
        <v>0</v>
      </c>
      <c r="BN2517" s="31">
        <f t="shared" si="8444"/>
        <v>954.29999999999995</v>
      </c>
      <c r="BO2517" s="31">
        <f t="shared" si="8445"/>
        <v>988.20000000000005</v>
      </c>
      <c r="BP2517" s="31">
        <f t="shared" si="8446"/>
        <v>988.20000000000005</v>
      </c>
      <c r="BQ2517" s="31">
        <f>BQ2518+BQ2521</f>
        <v>0</v>
      </c>
      <c r="BR2517" s="31">
        <f>BR2518+BR2521</f>
        <v>0</v>
      </c>
      <c r="BS2517" s="31">
        <f t="shared" si="8447"/>
        <v>954.29999999999995</v>
      </c>
      <c r="BT2517" s="31">
        <f t="shared" si="8448"/>
        <v>988.20000000000005</v>
      </c>
      <c r="BU2517" s="31">
        <f t="shared" si="8449"/>
        <v>988.20000000000005</v>
      </c>
      <c r="BV2517" s="31">
        <f>BV2518+BV2521</f>
        <v>0</v>
      </c>
      <c r="BW2517" s="31">
        <f>BW2518+BW2521</f>
        <v>0</v>
      </c>
      <c r="BX2517" s="31">
        <f t="shared" si="8450"/>
        <v>954.29999999999995</v>
      </c>
      <c r="BY2517" s="31">
        <f t="shared" si="8451"/>
        <v>988.20000000000005</v>
      </c>
      <c r="BZ2517" s="31">
        <f t="shared" si="8452"/>
        <v>988.20000000000005</v>
      </c>
      <c r="CA2517" s="31">
        <f>CA2518+CA2521</f>
        <v>0</v>
      </c>
      <c r="CB2517" s="31">
        <f>CB2518+CB2521</f>
        <v>0</v>
      </c>
      <c r="CC2517" s="31">
        <f>CC2518+CC2521</f>
        <v>0</v>
      </c>
      <c r="CD2517" s="31">
        <f t="shared" si="8371"/>
        <v>954.29999999999995</v>
      </c>
      <c r="CE2517" s="31">
        <f t="shared" si="8372"/>
        <v>988.20000000000005</v>
      </c>
      <c r="CF2517" s="31">
        <f t="shared" si="8373"/>
        <v>988.20000000000005</v>
      </c>
      <c r="CG2517" s="31">
        <f>CG2518+CG2521</f>
        <v>0</v>
      </c>
      <c r="CH2517" s="24"/>
      <c r="CI2517" s="40"/>
      <c r="CL2517" s="1" t="s">
        <v>1346</v>
      </c>
      <c r="CO2517" s="1" t="s">
        <v>31</v>
      </c>
    </row>
    <row r="2518" ht="71.599999999999994">
      <c r="A2518" s="16" t="s">
        <v>1421</v>
      </c>
      <c r="B2518" s="17">
        <v>100</v>
      </c>
      <c r="C2518" s="16"/>
      <c r="D2518" s="16"/>
      <c r="E2518" s="39" t="s">
        <v>131</v>
      </c>
      <c r="F2518" s="31">
        <f t="shared" ref="F2518:F2526" si="8497">F2519</f>
        <v>919</v>
      </c>
      <c r="G2518" s="31">
        <f t="shared" ref="G2518:G2526" si="8498">G2519</f>
        <v>951.5</v>
      </c>
      <c r="H2518" s="31">
        <f t="shared" ref="H2518:H2526" si="8499">H2519</f>
        <v>951.5</v>
      </c>
      <c r="I2518" s="31">
        <f t="shared" ref="I2518:I2526" si="8500">I2519</f>
        <v>0</v>
      </c>
      <c r="J2518" s="31">
        <f t="shared" ref="J2518:J2526" si="8501">J2519</f>
        <v>0</v>
      </c>
      <c r="K2518" s="31">
        <f t="shared" ref="K2518:K2526" si="8502">K2519</f>
        <v>0</v>
      </c>
      <c r="L2518" s="31">
        <f t="shared" si="8417"/>
        <v>919</v>
      </c>
      <c r="M2518" s="31">
        <f t="shared" si="8418"/>
        <v>951.5</v>
      </c>
      <c r="N2518" s="31">
        <f t="shared" si="8419"/>
        <v>951.5</v>
      </c>
      <c r="O2518" s="31">
        <f t="shared" ref="O2518:O2526" si="8503">O2519</f>
        <v>0</v>
      </c>
      <c r="P2518" s="31">
        <f t="shared" ref="P2518:P2526" si="8504">P2519</f>
        <v>0</v>
      </c>
      <c r="Q2518" s="31">
        <f t="shared" ref="Q2518:Q2526" si="8505">Q2519</f>
        <v>0</v>
      </c>
      <c r="R2518" s="31">
        <f t="shared" si="8420"/>
        <v>919</v>
      </c>
      <c r="S2518" s="31">
        <f t="shared" si="8421"/>
        <v>951.5</v>
      </c>
      <c r="T2518" s="31">
        <f t="shared" si="8422"/>
        <v>951.5</v>
      </c>
      <c r="U2518" s="31">
        <f t="shared" ref="U2518:U2526" si="8506">U2519</f>
        <v>0</v>
      </c>
      <c r="V2518" s="31">
        <f t="shared" ref="V2518:V2526" si="8507">V2519</f>
        <v>0</v>
      </c>
      <c r="W2518" s="31">
        <f t="shared" ref="W2518:W2526" si="8508">W2519</f>
        <v>0</v>
      </c>
      <c r="X2518" s="31">
        <f t="shared" si="8423"/>
        <v>919</v>
      </c>
      <c r="Y2518" s="31">
        <f t="shared" si="8424"/>
        <v>951.5</v>
      </c>
      <c r="Z2518" s="31">
        <f t="shared" si="8425"/>
        <v>951.5</v>
      </c>
      <c r="AA2518" s="31">
        <f t="shared" ref="AA2518:AA2526" si="8509">AA2519</f>
        <v>0</v>
      </c>
      <c r="AB2518" s="31">
        <f t="shared" ref="AB2518:AB2526" si="8510">AB2519</f>
        <v>0</v>
      </c>
      <c r="AC2518" s="31">
        <f t="shared" ref="AC2518:AC2526" si="8511">AC2519</f>
        <v>0</v>
      </c>
      <c r="AD2518" s="31">
        <f t="shared" si="8426"/>
        <v>919</v>
      </c>
      <c r="AE2518" s="31">
        <f t="shared" si="8427"/>
        <v>951.5</v>
      </c>
      <c r="AF2518" s="31">
        <f t="shared" si="8428"/>
        <v>951.5</v>
      </c>
      <c r="AG2518" s="31">
        <f t="shared" ref="AG2518:AG2526" si="8512">AG2519</f>
        <v>0</v>
      </c>
      <c r="AH2518" s="31">
        <f t="shared" ref="AH2518:AH2526" si="8513">AH2519</f>
        <v>0</v>
      </c>
      <c r="AI2518" s="31">
        <f t="shared" ref="AI2518:AI2526" si="8514">AI2519</f>
        <v>0</v>
      </c>
      <c r="AJ2518" s="31">
        <f t="shared" si="8429"/>
        <v>919</v>
      </c>
      <c r="AK2518" s="31">
        <f t="shared" si="8430"/>
        <v>951.5</v>
      </c>
      <c r="AL2518" s="31">
        <f t="shared" si="8431"/>
        <v>951.5</v>
      </c>
      <c r="AM2518" s="31">
        <f t="shared" ref="AM2518:AM2526" si="8515">AM2519</f>
        <v>0</v>
      </c>
      <c r="AN2518" s="31">
        <f t="shared" ref="AN2518:AN2526" si="8516">AN2519</f>
        <v>0</v>
      </c>
      <c r="AO2518" s="31">
        <f t="shared" ref="AO2518:AO2526" si="8517">AO2519</f>
        <v>0</v>
      </c>
      <c r="AP2518" s="31">
        <f t="shared" si="8432"/>
        <v>919</v>
      </c>
      <c r="AQ2518" s="31">
        <f t="shared" si="8433"/>
        <v>951.5</v>
      </c>
      <c r="AR2518" s="31">
        <f t="shared" si="8434"/>
        <v>951.5</v>
      </c>
      <c r="AS2518" s="31">
        <f t="shared" ref="AS2518:AS2526" si="8518">AS2519</f>
        <v>0</v>
      </c>
      <c r="AT2518" s="31">
        <f t="shared" ref="AT2518:AT2526" si="8519">AT2519</f>
        <v>0</v>
      </c>
      <c r="AU2518" s="31">
        <f t="shared" ref="AU2518:AU2526" si="8520">AU2519</f>
        <v>0</v>
      </c>
      <c r="AV2518" s="31">
        <f t="shared" si="8435"/>
        <v>919</v>
      </c>
      <c r="AW2518" s="31">
        <f t="shared" si="8436"/>
        <v>951.5</v>
      </c>
      <c r="AX2518" s="31">
        <f t="shared" si="8437"/>
        <v>951.5</v>
      </c>
      <c r="AY2518" s="31">
        <f t="shared" ref="AY2518:AY2526" si="8521">AY2519</f>
        <v>0</v>
      </c>
      <c r="AZ2518" s="31">
        <f t="shared" ref="AZ2518:AZ2526" si="8522">AZ2519</f>
        <v>0</v>
      </c>
      <c r="BA2518" s="31">
        <f t="shared" ref="BA2518:BA2526" si="8523">BA2519</f>
        <v>0</v>
      </c>
      <c r="BB2518" s="31">
        <f t="shared" si="8438"/>
        <v>919</v>
      </c>
      <c r="BC2518" s="31">
        <f t="shared" si="8439"/>
        <v>951.5</v>
      </c>
      <c r="BD2518" s="31">
        <f t="shared" si="8440"/>
        <v>951.5</v>
      </c>
      <c r="BE2518" s="31">
        <f t="shared" ref="BE2518:BE2526" si="8524">BE2519</f>
        <v>0</v>
      </c>
      <c r="BF2518" s="31">
        <f t="shared" ref="BF2518:BF2526" si="8525">BF2519</f>
        <v>0</v>
      </c>
      <c r="BG2518" s="31">
        <f t="shared" ref="BG2518:BG2526" si="8526">BG2519</f>
        <v>0</v>
      </c>
      <c r="BH2518" s="31">
        <f t="shared" si="8441"/>
        <v>919</v>
      </c>
      <c r="BI2518" s="31">
        <f t="shared" si="8442"/>
        <v>951.5</v>
      </c>
      <c r="BJ2518" s="31">
        <f t="shared" si="8443"/>
        <v>951.5</v>
      </c>
      <c r="BK2518" s="31">
        <f t="shared" ref="BK2518:BK2526" si="8527">BK2519</f>
        <v>0</v>
      </c>
      <c r="BL2518" s="31">
        <f t="shared" ref="BL2518:BL2526" si="8528">BL2519</f>
        <v>0</v>
      </c>
      <c r="BM2518" s="31">
        <f t="shared" ref="BM2518:BM2526" si="8529">BM2519</f>
        <v>0</v>
      </c>
      <c r="BN2518" s="31">
        <f t="shared" si="8444"/>
        <v>919</v>
      </c>
      <c r="BO2518" s="31">
        <f t="shared" si="8445"/>
        <v>951.5</v>
      </c>
      <c r="BP2518" s="31">
        <f t="shared" si="8446"/>
        <v>951.5</v>
      </c>
      <c r="BQ2518" s="31">
        <f t="shared" ref="BQ2518:BQ2526" si="8530">BQ2519</f>
        <v>0</v>
      </c>
      <c r="BR2518" s="31">
        <f t="shared" ref="BR2518:BR2526" si="8531">BR2519</f>
        <v>0</v>
      </c>
      <c r="BS2518" s="31">
        <f t="shared" si="8447"/>
        <v>919</v>
      </c>
      <c r="BT2518" s="31">
        <f t="shared" si="8448"/>
        <v>951.5</v>
      </c>
      <c r="BU2518" s="31">
        <f t="shared" si="8449"/>
        <v>951.5</v>
      </c>
      <c r="BV2518" s="31">
        <f t="shared" ref="BV2518:BV2526" si="8532">BV2519</f>
        <v>0</v>
      </c>
      <c r="BW2518" s="31">
        <f t="shared" ref="BW2518:BW2526" si="8533">BW2519</f>
        <v>0</v>
      </c>
      <c r="BX2518" s="31">
        <f t="shared" si="8450"/>
        <v>919</v>
      </c>
      <c r="BY2518" s="31">
        <f t="shared" si="8451"/>
        <v>951.5</v>
      </c>
      <c r="BZ2518" s="31">
        <f t="shared" si="8452"/>
        <v>951.5</v>
      </c>
      <c r="CA2518" s="31">
        <f t="shared" ref="CA2518:CA2526" si="8534">CA2519</f>
        <v>0</v>
      </c>
      <c r="CB2518" s="31">
        <f t="shared" ref="CB2518:CB2526" si="8535">CB2519</f>
        <v>0</v>
      </c>
      <c r="CC2518" s="31">
        <f t="shared" ref="CC2518:CC2526" si="8536">CC2519</f>
        <v>0</v>
      </c>
      <c r="CD2518" s="31">
        <f t="shared" si="8371"/>
        <v>919</v>
      </c>
      <c r="CE2518" s="31">
        <f t="shared" si="8372"/>
        <v>951.5</v>
      </c>
      <c r="CF2518" s="31">
        <f t="shared" si="8373"/>
        <v>951.5</v>
      </c>
      <c r="CG2518" s="31">
        <f t="shared" ref="CG2518:CG2526" si="8537">CG2519</f>
        <v>0</v>
      </c>
      <c r="CH2518" s="24"/>
      <c r="CI2518" s="40"/>
      <c r="CM2518" s="1" t="s">
        <v>29</v>
      </c>
    </row>
    <row r="2519" ht="29.850000000000001">
      <c r="A2519" s="16" t="s">
        <v>1421</v>
      </c>
      <c r="B2519" s="17">
        <v>120</v>
      </c>
      <c r="C2519" s="16"/>
      <c r="D2519" s="16"/>
      <c r="E2519" s="39" t="s">
        <v>394</v>
      </c>
      <c r="F2519" s="31">
        <f t="shared" si="8497"/>
        <v>919</v>
      </c>
      <c r="G2519" s="31">
        <f t="shared" si="8498"/>
        <v>951.5</v>
      </c>
      <c r="H2519" s="31">
        <f t="shared" si="8499"/>
        <v>951.5</v>
      </c>
      <c r="I2519" s="31">
        <f t="shared" si="8500"/>
        <v>0</v>
      </c>
      <c r="J2519" s="31">
        <f t="shared" si="8501"/>
        <v>0</v>
      </c>
      <c r="K2519" s="31">
        <f t="shared" si="8502"/>
        <v>0</v>
      </c>
      <c r="L2519" s="31">
        <f t="shared" si="8417"/>
        <v>919</v>
      </c>
      <c r="M2519" s="31">
        <f t="shared" si="8418"/>
        <v>951.5</v>
      </c>
      <c r="N2519" s="31">
        <f t="shared" si="8419"/>
        <v>951.5</v>
      </c>
      <c r="O2519" s="31">
        <f t="shared" si="8503"/>
        <v>0</v>
      </c>
      <c r="P2519" s="31">
        <f t="shared" si="8504"/>
        <v>0</v>
      </c>
      <c r="Q2519" s="31">
        <f t="shared" si="8505"/>
        <v>0</v>
      </c>
      <c r="R2519" s="31">
        <f t="shared" si="8420"/>
        <v>919</v>
      </c>
      <c r="S2519" s="31">
        <f t="shared" si="8421"/>
        <v>951.5</v>
      </c>
      <c r="T2519" s="31">
        <f t="shared" si="8422"/>
        <v>951.5</v>
      </c>
      <c r="U2519" s="31">
        <f t="shared" si="8506"/>
        <v>0</v>
      </c>
      <c r="V2519" s="31">
        <f t="shared" si="8507"/>
        <v>0</v>
      </c>
      <c r="W2519" s="31">
        <f t="shared" si="8508"/>
        <v>0</v>
      </c>
      <c r="X2519" s="31">
        <f t="shared" si="8423"/>
        <v>919</v>
      </c>
      <c r="Y2519" s="31">
        <f t="shared" si="8424"/>
        <v>951.5</v>
      </c>
      <c r="Z2519" s="31">
        <f t="shared" si="8425"/>
        <v>951.5</v>
      </c>
      <c r="AA2519" s="31">
        <f t="shared" si="8509"/>
        <v>0</v>
      </c>
      <c r="AB2519" s="31">
        <f t="shared" si="8510"/>
        <v>0</v>
      </c>
      <c r="AC2519" s="31">
        <f t="shared" si="8511"/>
        <v>0</v>
      </c>
      <c r="AD2519" s="31">
        <f t="shared" si="8426"/>
        <v>919</v>
      </c>
      <c r="AE2519" s="31">
        <f t="shared" si="8427"/>
        <v>951.5</v>
      </c>
      <c r="AF2519" s="31">
        <f t="shared" si="8428"/>
        <v>951.5</v>
      </c>
      <c r="AG2519" s="31">
        <f t="shared" si="8512"/>
        <v>0</v>
      </c>
      <c r="AH2519" s="31">
        <f t="shared" si="8513"/>
        <v>0</v>
      </c>
      <c r="AI2519" s="31">
        <f t="shared" si="8514"/>
        <v>0</v>
      </c>
      <c r="AJ2519" s="31">
        <f t="shared" si="8429"/>
        <v>919</v>
      </c>
      <c r="AK2519" s="31">
        <f t="shared" si="8430"/>
        <v>951.5</v>
      </c>
      <c r="AL2519" s="31">
        <f t="shared" si="8431"/>
        <v>951.5</v>
      </c>
      <c r="AM2519" s="31">
        <f t="shared" si="8515"/>
        <v>0</v>
      </c>
      <c r="AN2519" s="31">
        <f t="shared" si="8516"/>
        <v>0</v>
      </c>
      <c r="AO2519" s="31">
        <f t="shared" si="8517"/>
        <v>0</v>
      </c>
      <c r="AP2519" s="31">
        <f t="shared" si="8432"/>
        <v>919</v>
      </c>
      <c r="AQ2519" s="31">
        <f t="shared" si="8433"/>
        <v>951.5</v>
      </c>
      <c r="AR2519" s="31">
        <f t="shared" si="8434"/>
        <v>951.5</v>
      </c>
      <c r="AS2519" s="31">
        <f t="shared" si="8518"/>
        <v>0</v>
      </c>
      <c r="AT2519" s="31">
        <f t="shared" si="8519"/>
        <v>0</v>
      </c>
      <c r="AU2519" s="31">
        <f t="shared" si="8520"/>
        <v>0</v>
      </c>
      <c r="AV2519" s="31">
        <f t="shared" si="8435"/>
        <v>919</v>
      </c>
      <c r="AW2519" s="31">
        <f t="shared" si="8436"/>
        <v>951.5</v>
      </c>
      <c r="AX2519" s="31">
        <f t="shared" si="8437"/>
        <v>951.5</v>
      </c>
      <c r="AY2519" s="31">
        <f t="shared" si="8521"/>
        <v>0</v>
      </c>
      <c r="AZ2519" s="31">
        <f t="shared" si="8522"/>
        <v>0</v>
      </c>
      <c r="BA2519" s="31">
        <f t="shared" si="8523"/>
        <v>0</v>
      </c>
      <c r="BB2519" s="31">
        <f t="shared" si="8438"/>
        <v>919</v>
      </c>
      <c r="BC2519" s="31">
        <f t="shared" si="8439"/>
        <v>951.5</v>
      </c>
      <c r="BD2519" s="31">
        <f t="shared" si="8440"/>
        <v>951.5</v>
      </c>
      <c r="BE2519" s="31">
        <f t="shared" si="8524"/>
        <v>0</v>
      </c>
      <c r="BF2519" s="31">
        <f t="shared" si="8525"/>
        <v>0</v>
      </c>
      <c r="BG2519" s="31">
        <f t="shared" si="8526"/>
        <v>0</v>
      </c>
      <c r="BH2519" s="31">
        <f t="shared" si="8441"/>
        <v>919</v>
      </c>
      <c r="BI2519" s="31">
        <f t="shared" si="8442"/>
        <v>951.5</v>
      </c>
      <c r="BJ2519" s="31">
        <f t="shared" si="8443"/>
        <v>951.5</v>
      </c>
      <c r="BK2519" s="31">
        <f t="shared" si="8527"/>
        <v>0</v>
      </c>
      <c r="BL2519" s="31">
        <f t="shared" si="8528"/>
        <v>0</v>
      </c>
      <c r="BM2519" s="31">
        <f t="shared" si="8529"/>
        <v>0</v>
      </c>
      <c r="BN2519" s="31">
        <f t="shared" si="8444"/>
        <v>919</v>
      </c>
      <c r="BO2519" s="31">
        <f t="shared" si="8445"/>
        <v>951.5</v>
      </c>
      <c r="BP2519" s="31">
        <f t="shared" si="8446"/>
        <v>951.5</v>
      </c>
      <c r="BQ2519" s="31">
        <f t="shared" si="8530"/>
        <v>0</v>
      </c>
      <c r="BR2519" s="31">
        <f t="shared" si="8531"/>
        <v>0</v>
      </c>
      <c r="BS2519" s="31">
        <f t="shared" si="8447"/>
        <v>919</v>
      </c>
      <c r="BT2519" s="31">
        <f t="shared" si="8448"/>
        <v>951.5</v>
      </c>
      <c r="BU2519" s="31">
        <f t="shared" si="8449"/>
        <v>951.5</v>
      </c>
      <c r="BV2519" s="31">
        <f t="shared" si="8532"/>
        <v>0</v>
      </c>
      <c r="BW2519" s="31">
        <f t="shared" si="8533"/>
        <v>0</v>
      </c>
      <c r="BX2519" s="31">
        <f t="shared" si="8450"/>
        <v>919</v>
      </c>
      <c r="BY2519" s="31">
        <f t="shared" si="8451"/>
        <v>951.5</v>
      </c>
      <c r="BZ2519" s="31">
        <f t="shared" si="8452"/>
        <v>951.5</v>
      </c>
      <c r="CA2519" s="31">
        <f t="shared" si="8534"/>
        <v>0</v>
      </c>
      <c r="CB2519" s="31">
        <f t="shared" si="8535"/>
        <v>0</v>
      </c>
      <c r="CC2519" s="31">
        <f t="shared" si="8536"/>
        <v>0</v>
      </c>
      <c r="CD2519" s="31">
        <f t="shared" si="8371"/>
        <v>919</v>
      </c>
      <c r="CE2519" s="31">
        <f t="shared" si="8372"/>
        <v>951.5</v>
      </c>
      <c r="CF2519" s="31">
        <f t="shared" si="8373"/>
        <v>951.5</v>
      </c>
      <c r="CG2519" s="31">
        <f t="shared" si="8537"/>
        <v>0</v>
      </c>
      <c r="CH2519" s="24"/>
      <c r="CI2519" s="40"/>
      <c r="CN2519" s="1" t="s">
        <v>30</v>
      </c>
    </row>
    <row r="2520" ht="29.850000000000001">
      <c r="A2520" s="16" t="s">
        <v>1421</v>
      </c>
      <c r="B2520" s="17">
        <v>120</v>
      </c>
      <c r="C2520" s="16" t="s">
        <v>354</v>
      </c>
      <c r="D2520" s="16" t="s">
        <v>66</v>
      </c>
      <c r="E2520" s="39" t="s">
        <v>1423</v>
      </c>
      <c r="F2520" s="31">
        <v>919</v>
      </c>
      <c r="G2520" s="31">
        <v>951.5</v>
      </c>
      <c r="H2520" s="31">
        <v>951.5</v>
      </c>
      <c r="I2520" s="31"/>
      <c r="J2520" s="31"/>
      <c r="K2520" s="31"/>
      <c r="L2520" s="31">
        <f t="shared" si="8417"/>
        <v>919</v>
      </c>
      <c r="M2520" s="31">
        <f t="shared" si="8418"/>
        <v>951.5</v>
      </c>
      <c r="N2520" s="31">
        <f t="shared" si="8419"/>
        <v>951.5</v>
      </c>
      <c r="O2520" s="31"/>
      <c r="P2520" s="31"/>
      <c r="Q2520" s="31"/>
      <c r="R2520" s="31">
        <f t="shared" si="8420"/>
        <v>919</v>
      </c>
      <c r="S2520" s="31">
        <f t="shared" si="8421"/>
        <v>951.5</v>
      </c>
      <c r="T2520" s="31">
        <f t="shared" si="8422"/>
        <v>951.5</v>
      </c>
      <c r="U2520" s="31"/>
      <c r="V2520" s="31"/>
      <c r="W2520" s="31"/>
      <c r="X2520" s="31">
        <f t="shared" si="8423"/>
        <v>919</v>
      </c>
      <c r="Y2520" s="31">
        <f t="shared" si="8424"/>
        <v>951.5</v>
      </c>
      <c r="Z2520" s="31">
        <f t="shared" si="8425"/>
        <v>951.5</v>
      </c>
      <c r="AA2520" s="31"/>
      <c r="AB2520" s="31"/>
      <c r="AC2520" s="31"/>
      <c r="AD2520" s="31">
        <f t="shared" si="8426"/>
        <v>919</v>
      </c>
      <c r="AE2520" s="31">
        <f t="shared" si="8427"/>
        <v>951.5</v>
      </c>
      <c r="AF2520" s="31">
        <f t="shared" si="8428"/>
        <v>951.5</v>
      </c>
      <c r="AG2520" s="31"/>
      <c r="AH2520" s="31"/>
      <c r="AI2520" s="31"/>
      <c r="AJ2520" s="31">
        <f t="shared" si="8429"/>
        <v>919</v>
      </c>
      <c r="AK2520" s="31">
        <f t="shared" si="8430"/>
        <v>951.5</v>
      </c>
      <c r="AL2520" s="31">
        <f t="shared" si="8431"/>
        <v>951.5</v>
      </c>
      <c r="AM2520" s="31"/>
      <c r="AN2520" s="31"/>
      <c r="AO2520" s="31"/>
      <c r="AP2520" s="31">
        <f t="shared" si="8432"/>
        <v>919</v>
      </c>
      <c r="AQ2520" s="31">
        <f t="shared" si="8433"/>
        <v>951.5</v>
      </c>
      <c r="AR2520" s="31">
        <f t="shared" si="8434"/>
        <v>951.5</v>
      </c>
      <c r="AS2520" s="31"/>
      <c r="AT2520" s="31"/>
      <c r="AU2520" s="31"/>
      <c r="AV2520" s="31">
        <f t="shared" si="8435"/>
        <v>919</v>
      </c>
      <c r="AW2520" s="31">
        <f t="shared" si="8436"/>
        <v>951.5</v>
      </c>
      <c r="AX2520" s="31">
        <f t="shared" si="8437"/>
        <v>951.5</v>
      </c>
      <c r="AY2520" s="31"/>
      <c r="AZ2520" s="31"/>
      <c r="BA2520" s="31"/>
      <c r="BB2520" s="31">
        <f t="shared" si="8438"/>
        <v>919</v>
      </c>
      <c r="BC2520" s="31">
        <f t="shared" si="8439"/>
        <v>951.5</v>
      </c>
      <c r="BD2520" s="31">
        <f t="shared" si="8440"/>
        <v>951.5</v>
      </c>
      <c r="BE2520" s="31"/>
      <c r="BF2520" s="31"/>
      <c r="BG2520" s="31"/>
      <c r="BH2520" s="31">
        <f t="shared" si="8441"/>
        <v>919</v>
      </c>
      <c r="BI2520" s="31">
        <f t="shared" si="8442"/>
        <v>951.5</v>
      </c>
      <c r="BJ2520" s="31">
        <f t="shared" si="8443"/>
        <v>951.5</v>
      </c>
      <c r="BK2520" s="31"/>
      <c r="BL2520" s="31"/>
      <c r="BM2520" s="31"/>
      <c r="BN2520" s="31">
        <f t="shared" si="8444"/>
        <v>919</v>
      </c>
      <c r="BO2520" s="31">
        <f t="shared" si="8445"/>
        <v>951.5</v>
      </c>
      <c r="BP2520" s="31">
        <f t="shared" si="8446"/>
        <v>951.5</v>
      </c>
      <c r="BQ2520" s="31"/>
      <c r="BR2520" s="31"/>
      <c r="BS2520" s="31">
        <f t="shared" si="8447"/>
        <v>919</v>
      </c>
      <c r="BT2520" s="31">
        <f t="shared" si="8448"/>
        <v>951.5</v>
      </c>
      <c r="BU2520" s="31">
        <f t="shared" si="8449"/>
        <v>951.5</v>
      </c>
      <c r="BV2520" s="31"/>
      <c r="BW2520" s="31"/>
      <c r="BX2520" s="31">
        <f t="shared" si="8450"/>
        <v>919</v>
      </c>
      <c r="BY2520" s="31">
        <f t="shared" si="8451"/>
        <v>951.5</v>
      </c>
      <c r="BZ2520" s="31">
        <f t="shared" si="8452"/>
        <v>951.5</v>
      </c>
      <c r="CA2520" s="31"/>
      <c r="CB2520" s="31"/>
      <c r="CC2520" s="31"/>
      <c r="CD2520" s="31">
        <f t="shared" si="8371"/>
        <v>919</v>
      </c>
      <c r="CE2520" s="31">
        <f t="shared" si="8372"/>
        <v>951.5</v>
      </c>
      <c r="CF2520" s="31">
        <f t="shared" si="8373"/>
        <v>951.5</v>
      </c>
      <c r="CG2520" s="31"/>
      <c r="CH2520" s="24"/>
      <c r="CI2520" s="40"/>
    </row>
    <row r="2521" ht="29.850000000000001">
      <c r="A2521" s="16" t="s">
        <v>1421</v>
      </c>
      <c r="B2521" s="17">
        <v>200</v>
      </c>
      <c r="C2521" s="16"/>
      <c r="D2521" s="16"/>
      <c r="E2521" s="39" t="s">
        <v>40</v>
      </c>
      <c r="F2521" s="31">
        <f t="shared" si="8497"/>
        <v>35.299999999999997</v>
      </c>
      <c r="G2521" s="31">
        <f t="shared" si="8498"/>
        <v>36.700000000000003</v>
      </c>
      <c r="H2521" s="31">
        <f t="shared" si="8499"/>
        <v>36.700000000000003</v>
      </c>
      <c r="I2521" s="31">
        <f t="shared" si="8500"/>
        <v>0</v>
      </c>
      <c r="J2521" s="31">
        <f t="shared" si="8501"/>
        <v>0</v>
      </c>
      <c r="K2521" s="31">
        <f t="shared" si="8502"/>
        <v>0</v>
      </c>
      <c r="L2521" s="31">
        <f t="shared" si="8417"/>
        <v>35.299999999999997</v>
      </c>
      <c r="M2521" s="31">
        <f t="shared" si="8418"/>
        <v>36.700000000000003</v>
      </c>
      <c r="N2521" s="31">
        <f t="shared" si="8419"/>
        <v>36.700000000000003</v>
      </c>
      <c r="O2521" s="31">
        <f t="shared" si="8503"/>
        <v>0</v>
      </c>
      <c r="P2521" s="31">
        <f t="shared" si="8504"/>
        <v>0</v>
      </c>
      <c r="Q2521" s="31">
        <f t="shared" si="8505"/>
        <v>0</v>
      </c>
      <c r="R2521" s="31">
        <f t="shared" si="8420"/>
        <v>35.299999999999997</v>
      </c>
      <c r="S2521" s="31">
        <f t="shared" si="8421"/>
        <v>36.700000000000003</v>
      </c>
      <c r="T2521" s="31">
        <f t="shared" si="8422"/>
        <v>36.700000000000003</v>
      </c>
      <c r="U2521" s="31">
        <f t="shared" si="8506"/>
        <v>0</v>
      </c>
      <c r="V2521" s="31">
        <f t="shared" si="8507"/>
        <v>0</v>
      </c>
      <c r="W2521" s="31">
        <f t="shared" si="8508"/>
        <v>0</v>
      </c>
      <c r="X2521" s="31">
        <f t="shared" si="8423"/>
        <v>35.299999999999997</v>
      </c>
      <c r="Y2521" s="31">
        <f t="shared" si="8424"/>
        <v>36.700000000000003</v>
      </c>
      <c r="Z2521" s="31">
        <f t="shared" si="8425"/>
        <v>36.700000000000003</v>
      </c>
      <c r="AA2521" s="31">
        <f t="shared" si="8509"/>
        <v>0</v>
      </c>
      <c r="AB2521" s="31">
        <f t="shared" si="8510"/>
        <v>0</v>
      </c>
      <c r="AC2521" s="31">
        <f t="shared" si="8511"/>
        <v>0</v>
      </c>
      <c r="AD2521" s="31">
        <f t="shared" si="8426"/>
        <v>35.299999999999997</v>
      </c>
      <c r="AE2521" s="31">
        <f t="shared" si="8427"/>
        <v>36.700000000000003</v>
      </c>
      <c r="AF2521" s="31">
        <f t="shared" si="8428"/>
        <v>36.700000000000003</v>
      </c>
      <c r="AG2521" s="31">
        <f t="shared" si="8512"/>
        <v>0</v>
      </c>
      <c r="AH2521" s="31">
        <f t="shared" si="8513"/>
        <v>0</v>
      </c>
      <c r="AI2521" s="31">
        <f t="shared" si="8514"/>
        <v>0</v>
      </c>
      <c r="AJ2521" s="31">
        <f t="shared" si="8429"/>
        <v>35.299999999999997</v>
      </c>
      <c r="AK2521" s="31">
        <f t="shared" si="8430"/>
        <v>36.700000000000003</v>
      </c>
      <c r="AL2521" s="31">
        <f t="shared" si="8431"/>
        <v>36.700000000000003</v>
      </c>
      <c r="AM2521" s="31">
        <f t="shared" si="8515"/>
        <v>0</v>
      </c>
      <c r="AN2521" s="31">
        <f t="shared" si="8516"/>
        <v>0</v>
      </c>
      <c r="AO2521" s="31">
        <f t="shared" si="8517"/>
        <v>0</v>
      </c>
      <c r="AP2521" s="31">
        <f t="shared" si="8432"/>
        <v>35.299999999999997</v>
      </c>
      <c r="AQ2521" s="31">
        <f t="shared" si="8433"/>
        <v>36.700000000000003</v>
      </c>
      <c r="AR2521" s="31">
        <f t="shared" si="8434"/>
        <v>36.700000000000003</v>
      </c>
      <c r="AS2521" s="31">
        <f t="shared" si="8518"/>
        <v>0</v>
      </c>
      <c r="AT2521" s="31">
        <f t="shared" si="8519"/>
        <v>0</v>
      </c>
      <c r="AU2521" s="31">
        <f t="shared" si="8520"/>
        <v>0</v>
      </c>
      <c r="AV2521" s="31">
        <f t="shared" si="8435"/>
        <v>35.299999999999997</v>
      </c>
      <c r="AW2521" s="31">
        <f t="shared" si="8436"/>
        <v>36.700000000000003</v>
      </c>
      <c r="AX2521" s="31">
        <f t="shared" si="8437"/>
        <v>36.700000000000003</v>
      </c>
      <c r="AY2521" s="31">
        <f t="shared" si="8521"/>
        <v>0</v>
      </c>
      <c r="AZ2521" s="31">
        <f t="shared" si="8522"/>
        <v>0</v>
      </c>
      <c r="BA2521" s="31">
        <f t="shared" si="8523"/>
        <v>0</v>
      </c>
      <c r="BB2521" s="31">
        <f t="shared" si="8438"/>
        <v>35.299999999999997</v>
      </c>
      <c r="BC2521" s="31">
        <f t="shared" si="8439"/>
        <v>36.700000000000003</v>
      </c>
      <c r="BD2521" s="31">
        <f t="shared" si="8440"/>
        <v>36.700000000000003</v>
      </c>
      <c r="BE2521" s="31">
        <f t="shared" si="8524"/>
        <v>0</v>
      </c>
      <c r="BF2521" s="31">
        <f t="shared" si="8525"/>
        <v>0</v>
      </c>
      <c r="BG2521" s="31">
        <f t="shared" si="8526"/>
        <v>0</v>
      </c>
      <c r="BH2521" s="31">
        <f t="shared" si="8441"/>
        <v>35.299999999999997</v>
      </c>
      <c r="BI2521" s="31">
        <f t="shared" si="8442"/>
        <v>36.700000000000003</v>
      </c>
      <c r="BJ2521" s="31">
        <f t="shared" si="8443"/>
        <v>36.700000000000003</v>
      </c>
      <c r="BK2521" s="31">
        <f t="shared" si="8527"/>
        <v>0</v>
      </c>
      <c r="BL2521" s="31">
        <f t="shared" si="8528"/>
        <v>0</v>
      </c>
      <c r="BM2521" s="31">
        <f t="shared" si="8529"/>
        <v>0</v>
      </c>
      <c r="BN2521" s="31">
        <f t="shared" si="8444"/>
        <v>35.299999999999997</v>
      </c>
      <c r="BO2521" s="31">
        <f t="shared" si="8445"/>
        <v>36.700000000000003</v>
      </c>
      <c r="BP2521" s="31">
        <f t="shared" si="8446"/>
        <v>36.700000000000003</v>
      </c>
      <c r="BQ2521" s="31">
        <f t="shared" si="8530"/>
        <v>0</v>
      </c>
      <c r="BR2521" s="31">
        <f t="shared" si="8531"/>
        <v>0</v>
      </c>
      <c r="BS2521" s="31">
        <f t="shared" si="8447"/>
        <v>35.299999999999997</v>
      </c>
      <c r="BT2521" s="31">
        <f t="shared" si="8448"/>
        <v>36.700000000000003</v>
      </c>
      <c r="BU2521" s="31">
        <f t="shared" si="8449"/>
        <v>36.700000000000003</v>
      </c>
      <c r="BV2521" s="31">
        <f t="shared" si="8532"/>
        <v>0</v>
      </c>
      <c r="BW2521" s="31">
        <f t="shared" si="8533"/>
        <v>0</v>
      </c>
      <c r="BX2521" s="31">
        <f t="shared" si="8450"/>
        <v>35.299999999999997</v>
      </c>
      <c r="BY2521" s="31">
        <f t="shared" si="8451"/>
        <v>36.700000000000003</v>
      </c>
      <c r="BZ2521" s="31">
        <f t="shared" si="8452"/>
        <v>36.700000000000003</v>
      </c>
      <c r="CA2521" s="31">
        <f t="shared" si="8534"/>
        <v>0</v>
      </c>
      <c r="CB2521" s="31">
        <f t="shared" si="8535"/>
        <v>0</v>
      </c>
      <c r="CC2521" s="31">
        <f t="shared" si="8536"/>
        <v>0</v>
      </c>
      <c r="CD2521" s="31">
        <f t="shared" si="8371"/>
        <v>35.299999999999997</v>
      </c>
      <c r="CE2521" s="31">
        <f t="shared" si="8372"/>
        <v>36.700000000000003</v>
      </c>
      <c r="CF2521" s="31">
        <f t="shared" si="8373"/>
        <v>36.700000000000003</v>
      </c>
      <c r="CG2521" s="31">
        <f t="shared" si="8537"/>
        <v>0</v>
      </c>
      <c r="CH2521" s="24"/>
      <c r="CI2521" s="40"/>
      <c r="CM2521" s="1" t="s">
        <v>29</v>
      </c>
    </row>
    <row r="2522" ht="43.75">
      <c r="A2522" s="16" t="s">
        <v>1421</v>
      </c>
      <c r="B2522" s="17">
        <v>240</v>
      </c>
      <c r="C2522" s="16"/>
      <c r="D2522" s="16"/>
      <c r="E2522" s="39" t="s">
        <v>41</v>
      </c>
      <c r="F2522" s="31">
        <f t="shared" si="8497"/>
        <v>35.299999999999997</v>
      </c>
      <c r="G2522" s="31">
        <f t="shared" si="8498"/>
        <v>36.700000000000003</v>
      </c>
      <c r="H2522" s="31">
        <f t="shared" si="8499"/>
        <v>36.700000000000003</v>
      </c>
      <c r="I2522" s="31">
        <f t="shared" si="8500"/>
        <v>0</v>
      </c>
      <c r="J2522" s="31">
        <f t="shared" si="8501"/>
        <v>0</v>
      </c>
      <c r="K2522" s="31">
        <f t="shared" si="8502"/>
        <v>0</v>
      </c>
      <c r="L2522" s="31">
        <f t="shared" si="8417"/>
        <v>35.299999999999997</v>
      </c>
      <c r="M2522" s="31">
        <f t="shared" si="8418"/>
        <v>36.700000000000003</v>
      </c>
      <c r="N2522" s="31">
        <f t="shared" si="8419"/>
        <v>36.700000000000003</v>
      </c>
      <c r="O2522" s="31">
        <f t="shared" si="8503"/>
        <v>0</v>
      </c>
      <c r="P2522" s="31">
        <f t="shared" si="8504"/>
        <v>0</v>
      </c>
      <c r="Q2522" s="31">
        <f t="shared" si="8505"/>
        <v>0</v>
      </c>
      <c r="R2522" s="31">
        <f t="shared" si="8420"/>
        <v>35.299999999999997</v>
      </c>
      <c r="S2522" s="31">
        <f t="shared" si="8421"/>
        <v>36.700000000000003</v>
      </c>
      <c r="T2522" s="31">
        <f t="shared" si="8422"/>
        <v>36.700000000000003</v>
      </c>
      <c r="U2522" s="31">
        <f t="shared" si="8506"/>
        <v>0</v>
      </c>
      <c r="V2522" s="31">
        <f t="shared" si="8507"/>
        <v>0</v>
      </c>
      <c r="W2522" s="31">
        <f t="shared" si="8508"/>
        <v>0</v>
      </c>
      <c r="X2522" s="31">
        <f t="shared" si="8423"/>
        <v>35.299999999999997</v>
      </c>
      <c r="Y2522" s="31">
        <f t="shared" si="8424"/>
        <v>36.700000000000003</v>
      </c>
      <c r="Z2522" s="31">
        <f t="shared" si="8425"/>
        <v>36.700000000000003</v>
      </c>
      <c r="AA2522" s="31">
        <f t="shared" si="8509"/>
        <v>0</v>
      </c>
      <c r="AB2522" s="31">
        <f t="shared" si="8510"/>
        <v>0</v>
      </c>
      <c r="AC2522" s="31">
        <f t="shared" si="8511"/>
        <v>0</v>
      </c>
      <c r="AD2522" s="31">
        <f t="shared" si="8426"/>
        <v>35.299999999999997</v>
      </c>
      <c r="AE2522" s="31">
        <f t="shared" si="8427"/>
        <v>36.700000000000003</v>
      </c>
      <c r="AF2522" s="31">
        <f t="shared" si="8428"/>
        <v>36.700000000000003</v>
      </c>
      <c r="AG2522" s="31">
        <f t="shared" si="8512"/>
        <v>0</v>
      </c>
      <c r="AH2522" s="31">
        <f t="shared" si="8513"/>
        <v>0</v>
      </c>
      <c r="AI2522" s="31">
        <f t="shared" si="8514"/>
        <v>0</v>
      </c>
      <c r="AJ2522" s="31">
        <f t="shared" si="8429"/>
        <v>35.299999999999997</v>
      </c>
      <c r="AK2522" s="31">
        <f t="shared" si="8430"/>
        <v>36.700000000000003</v>
      </c>
      <c r="AL2522" s="31">
        <f t="shared" si="8431"/>
        <v>36.700000000000003</v>
      </c>
      <c r="AM2522" s="31">
        <f t="shared" si="8515"/>
        <v>0</v>
      </c>
      <c r="AN2522" s="31">
        <f t="shared" si="8516"/>
        <v>0</v>
      </c>
      <c r="AO2522" s="31">
        <f t="shared" si="8517"/>
        <v>0</v>
      </c>
      <c r="AP2522" s="31">
        <f t="shared" si="8432"/>
        <v>35.299999999999997</v>
      </c>
      <c r="AQ2522" s="31">
        <f t="shared" si="8433"/>
        <v>36.700000000000003</v>
      </c>
      <c r="AR2522" s="31">
        <f t="shared" si="8434"/>
        <v>36.700000000000003</v>
      </c>
      <c r="AS2522" s="31">
        <f t="shared" si="8518"/>
        <v>0</v>
      </c>
      <c r="AT2522" s="31">
        <f t="shared" si="8519"/>
        <v>0</v>
      </c>
      <c r="AU2522" s="31">
        <f t="shared" si="8520"/>
        <v>0</v>
      </c>
      <c r="AV2522" s="31">
        <f t="shared" si="8435"/>
        <v>35.299999999999997</v>
      </c>
      <c r="AW2522" s="31">
        <f t="shared" si="8436"/>
        <v>36.700000000000003</v>
      </c>
      <c r="AX2522" s="31">
        <f t="shared" si="8437"/>
        <v>36.700000000000003</v>
      </c>
      <c r="AY2522" s="31">
        <f t="shared" si="8521"/>
        <v>0</v>
      </c>
      <c r="AZ2522" s="31">
        <f t="shared" si="8522"/>
        <v>0</v>
      </c>
      <c r="BA2522" s="31">
        <f t="shared" si="8523"/>
        <v>0</v>
      </c>
      <c r="BB2522" s="31">
        <f t="shared" si="8438"/>
        <v>35.299999999999997</v>
      </c>
      <c r="BC2522" s="31">
        <f t="shared" si="8439"/>
        <v>36.700000000000003</v>
      </c>
      <c r="BD2522" s="31">
        <f t="shared" si="8440"/>
        <v>36.700000000000003</v>
      </c>
      <c r="BE2522" s="31">
        <f t="shared" si="8524"/>
        <v>0</v>
      </c>
      <c r="BF2522" s="31">
        <f t="shared" si="8525"/>
        <v>0</v>
      </c>
      <c r="BG2522" s="31">
        <f t="shared" si="8526"/>
        <v>0</v>
      </c>
      <c r="BH2522" s="31">
        <f t="shared" si="8441"/>
        <v>35.299999999999997</v>
      </c>
      <c r="BI2522" s="31">
        <f t="shared" si="8442"/>
        <v>36.700000000000003</v>
      </c>
      <c r="BJ2522" s="31">
        <f t="shared" si="8443"/>
        <v>36.700000000000003</v>
      </c>
      <c r="BK2522" s="31">
        <f t="shared" si="8527"/>
        <v>0</v>
      </c>
      <c r="BL2522" s="31">
        <f t="shared" si="8528"/>
        <v>0</v>
      </c>
      <c r="BM2522" s="31">
        <f t="shared" si="8529"/>
        <v>0</v>
      </c>
      <c r="BN2522" s="31">
        <f t="shared" si="8444"/>
        <v>35.299999999999997</v>
      </c>
      <c r="BO2522" s="31">
        <f t="shared" si="8445"/>
        <v>36.700000000000003</v>
      </c>
      <c r="BP2522" s="31">
        <f t="shared" si="8446"/>
        <v>36.700000000000003</v>
      </c>
      <c r="BQ2522" s="31">
        <f t="shared" si="8530"/>
        <v>0</v>
      </c>
      <c r="BR2522" s="31">
        <f t="shared" si="8531"/>
        <v>0</v>
      </c>
      <c r="BS2522" s="31">
        <f t="shared" si="8447"/>
        <v>35.299999999999997</v>
      </c>
      <c r="BT2522" s="31">
        <f t="shared" si="8448"/>
        <v>36.700000000000003</v>
      </c>
      <c r="BU2522" s="31">
        <f t="shared" si="8449"/>
        <v>36.700000000000003</v>
      </c>
      <c r="BV2522" s="31">
        <f t="shared" si="8532"/>
        <v>0</v>
      </c>
      <c r="BW2522" s="31">
        <f t="shared" si="8533"/>
        <v>0</v>
      </c>
      <c r="BX2522" s="31">
        <f t="shared" si="8450"/>
        <v>35.299999999999997</v>
      </c>
      <c r="BY2522" s="31">
        <f t="shared" si="8451"/>
        <v>36.700000000000003</v>
      </c>
      <c r="BZ2522" s="31">
        <f t="shared" si="8452"/>
        <v>36.700000000000003</v>
      </c>
      <c r="CA2522" s="31">
        <f t="shared" si="8534"/>
        <v>0</v>
      </c>
      <c r="CB2522" s="31">
        <f t="shared" si="8535"/>
        <v>0</v>
      </c>
      <c r="CC2522" s="31">
        <f t="shared" si="8536"/>
        <v>0</v>
      </c>
      <c r="CD2522" s="31">
        <f t="shared" si="8371"/>
        <v>35.299999999999997</v>
      </c>
      <c r="CE2522" s="31">
        <f t="shared" si="8372"/>
        <v>36.700000000000003</v>
      </c>
      <c r="CF2522" s="31">
        <f t="shared" si="8373"/>
        <v>36.700000000000003</v>
      </c>
      <c r="CG2522" s="31">
        <f t="shared" si="8537"/>
        <v>0</v>
      </c>
      <c r="CH2522" s="24"/>
      <c r="CI2522" s="40"/>
      <c r="CN2522" s="1" t="s">
        <v>30</v>
      </c>
    </row>
    <row r="2523" ht="29.850000000000001">
      <c r="A2523" s="16" t="s">
        <v>1421</v>
      </c>
      <c r="B2523" s="17">
        <v>240</v>
      </c>
      <c r="C2523" s="16" t="s">
        <v>354</v>
      </c>
      <c r="D2523" s="16" t="s">
        <v>66</v>
      </c>
      <c r="E2523" s="39" t="s">
        <v>1423</v>
      </c>
      <c r="F2523" s="31">
        <v>35.299999999999997</v>
      </c>
      <c r="G2523" s="31">
        <v>36.700000000000003</v>
      </c>
      <c r="H2523" s="31">
        <v>36.700000000000003</v>
      </c>
      <c r="I2523" s="31"/>
      <c r="J2523" s="31"/>
      <c r="K2523" s="31"/>
      <c r="L2523" s="31">
        <f t="shared" si="8417"/>
        <v>35.299999999999997</v>
      </c>
      <c r="M2523" s="31">
        <f t="shared" si="8418"/>
        <v>36.700000000000003</v>
      </c>
      <c r="N2523" s="31">
        <f t="shared" si="8419"/>
        <v>36.700000000000003</v>
      </c>
      <c r="O2523" s="31"/>
      <c r="P2523" s="31"/>
      <c r="Q2523" s="31"/>
      <c r="R2523" s="31">
        <f t="shared" si="8420"/>
        <v>35.299999999999997</v>
      </c>
      <c r="S2523" s="31">
        <f t="shared" si="8421"/>
        <v>36.700000000000003</v>
      </c>
      <c r="T2523" s="31">
        <f t="shared" si="8422"/>
        <v>36.700000000000003</v>
      </c>
      <c r="U2523" s="31"/>
      <c r="V2523" s="31"/>
      <c r="W2523" s="31"/>
      <c r="X2523" s="31">
        <f t="shared" si="8423"/>
        <v>35.299999999999997</v>
      </c>
      <c r="Y2523" s="31">
        <f t="shared" si="8424"/>
        <v>36.700000000000003</v>
      </c>
      <c r="Z2523" s="31">
        <f t="shared" si="8425"/>
        <v>36.700000000000003</v>
      </c>
      <c r="AA2523" s="31"/>
      <c r="AB2523" s="31"/>
      <c r="AC2523" s="31"/>
      <c r="AD2523" s="31">
        <f t="shared" si="8426"/>
        <v>35.299999999999997</v>
      </c>
      <c r="AE2523" s="31">
        <f t="shared" si="8427"/>
        <v>36.700000000000003</v>
      </c>
      <c r="AF2523" s="31">
        <f t="shared" si="8428"/>
        <v>36.700000000000003</v>
      </c>
      <c r="AG2523" s="31"/>
      <c r="AH2523" s="31"/>
      <c r="AI2523" s="31"/>
      <c r="AJ2523" s="31">
        <f t="shared" si="8429"/>
        <v>35.299999999999997</v>
      </c>
      <c r="AK2523" s="31">
        <f t="shared" si="8430"/>
        <v>36.700000000000003</v>
      </c>
      <c r="AL2523" s="31">
        <f t="shared" si="8431"/>
        <v>36.700000000000003</v>
      </c>
      <c r="AM2523" s="31"/>
      <c r="AN2523" s="31"/>
      <c r="AO2523" s="31"/>
      <c r="AP2523" s="31">
        <f t="shared" si="8432"/>
        <v>35.299999999999997</v>
      </c>
      <c r="AQ2523" s="31">
        <f t="shared" si="8433"/>
        <v>36.700000000000003</v>
      </c>
      <c r="AR2523" s="31">
        <f t="shared" si="8434"/>
        <v>36.700000000000003</v>
      </c>
      <c r="AS2523" s="31"/>
      <c r="AT2523" s="31"/>
      <c r="AU2523" s="31"/>
      <c r="AV2523" s="31">
        <f t="shared" si="8435"/>
        <v>35.299999999999997</v>
      </c>
      <c r="AW2523" s="31">
        <f t="shared" si="8436"/>
        <v>36.700000000000003</v>
      </c>
      <c r="AX2523" s="31">
        <f t="shared" si="8437"/>
        <v>36.700000000000003</v>
      </c>
      <c r="AY2523" s="31"/>
      <c r="AZ2523" s="31"/>
      <c r="BA2523" s="31"/>
      <c r="BB2523" s="31">
        <f t="shared" si="8438"/>
        <v>35.299999999999997</v>
      </c>
      <c r="BC2523" s="31">
        <f t="shared" si="8439"/>
        <v>36.700000000000003</v>
      </c>
      <c r="BD2523" s="31">
        <f t="shared" si="8440"/>
        <v>36.700000000000003</v>
      </c>
      <c r="BE2523" s="31"/>
      <c r="BF2523" s="31"/>
      <c r="BG2523" s="31"/>
      <c r="BH2523" s="31">
        <f t="shared" si="8441"/>
        <v>35.299999999999997</v>
      </c>
      <c r="BI2523" s="31">
        <f t="shared" si="8442"/>
        <v>36.700000000000003</v>
      </c>
      <c r="BJ2523" s="31">
        <f t="shared" si="8443"/>
        <v>36.700000000000003</v>
      </c>
      <c r="BK2523" s="31"/>
      <c r="BL2523" s="31"/>
      <c r="BM2523" s="31"/>
      <c r="BN2523" s="31">
        <f t="shared" si="8444"/>
        <v>35.299999999999997</v>
      </c>
      <c r="BO2523" s="31">
        <f t="shared" si="8445"/>
        <v>36.700000000000003</v>
      </c>
      <c r="BP2523" s="31">
        <f t="shared" si="8446"/>
        <v>36.700000000000003</v>
      </c>
      <c r="BQ2523" s="31"/>
      <c r="BR2523" s="31"/>
      <c r="BS2523" s="31">
        <f t="shared" si="8447"/>
        <v>35.299999999999997</v>
      </c>
      <c r="BT2523" s="31">
        <f t="shared" si="8448"/>
        <v>36.700000000000003</v>
      </c>
      <c r="BU2523" s="31">
        <f t="shared" si="8449"/>
        <v>36.700000000000003</v>
      </c>
      <c r="BV2523" s="31"/>
      <c r="BW2523" s="31"/>
      <c r="BX2523" s="31">
        <f t="shared" si="8450"/>
        <v>35.299999999999997</v>
      </c>
      <c r="BY2523" s="31">
        <f t="shared" si="8451"/>
        <v>36.700000000000003</v>
      </c>
      <c r="BZ2523" s="31">
        <f t="shared" si="8452"/>
        <v>36.700000000000003</v>
      </c>
      <c r="CA2523" s="31"/>
      <c r="CB2523" s="31"/>
      <c r="CC2523" s="31"/>
      <c r="CD2523" s="31">
        <f t="shared" si="8371"/>
        <v>35.299999999999997</v>
      </c>
      <c r="CE2523" s="31">
        <f t="shared" si="8372"/>
        <v>36.700000000000003</v>
      </c>
      <c r="CF2523" s="31">
        <f t="shared" si="8373"/>
        <v>36.700000000000003</v>
      </c>
      <c r="CG2523" s="31"/>
      <c r="CH2523" s="24"/>
      <c r="CI2523" s="40"/>
    </row>
    <row r="2524" ht="57.700000000000003">
      <c r="A2524" s="16" t="s">
        <v>1424</v>
      </c>
      <c r="B2524" s="17"/>
      <c r="C2524" s="16"/>
      <c r="D2524" s="16"/>
      <c r="E2524" s="39" t="s">
        <v>1425</v>
      </c>
      <c r="F2524" s="31">
        <f t="shared" si="8497"/>
        <v>57.799999999999997</v>
      </c>
      <c r="G2524" s="31">
        <f t="shared" si="8498"/>
        <v>51.700000000000003</v>
      </c>
      <c r="H2524" s="31">
        <f t="shared" si="8499"/>
        <v>51.700000000000003</v>
      </c>
      <c r="I2524" s="31">
        <f t="shared" si="8500"/>
        <v>0</v>
      </c>
      <c r="J2524" s="31">
        <f t="shared" si="8501"/>
        <v>0</v>
      </c>
      <c r="K2524" s="31">
        <f t="shared" si="8502"/>
        <v>0</v>
      </c>
      <c r="L2524" s="31">
        <f t="shared" si="8417"/>
        <v>57.799999999999997</v>
      </c>
      <c r="M2524" s="31">
        <f t="shared" si="8418"/>
        <v>51.700000000000003</v>
      </c>
      <c r="N2524" s="31">
        <f t="shared" si="8419"/>
        <v>51.700000000000003</v>
      </c>
      <c r="O2524" s="31">
        <f t="shared" si="8503"/>
        <v>0</v>
      </c>
      <c r="P2524" s="31">
        <f t="shared" si="8504"/>
        <v>0</v>
      </c>
      <c r="Q2524" s="31">
        <f t="shared" si="8505"/>
        <v>0</v>
      </c>
      <c r="R2524" s="31">
        <f t="shared" si="8420"/>
        <v>57.799999999999997</v>
      </c>
      <c r="S2524" s="31">
        <f t="shared" si="8421"/>
        <v>51.700000000000003</v>
      </c>
      <c r="T2524" s="31">
        <f t="shared" si="8422"/>
        <v>51.700000000000003</v>
      </c>
      <c r="U2524" s="31">
        <f t="shared" si="8506"/>
        <v>0</v>
      </c>
      <c r="V2524" s="31">
        <f t="shared" si="8507"/>
        <v>0</v>
      </c>
      <c r="W2524" s="31">
        <f t="shared" si="8508"/>
        <v>0</v>
      </c>
      <c r="X2524" s="31">
        <f t="shared" si="8423"/>
        <v>57.799999999999997</v>
      </c>
      <c r="Y2524" s="31">
        <f t="shared" si="8424"/>
        <v>51.700000000000003</v>
      </c>
      <c r="Z2524" s="31">
        <f t="shared" si="8425"/>
        <v>51.700000000000003</v>
      </c>
      <c r="AA2524" s="31">
        <f t="shared" si="8509"/>
        <v>0</v>
      </c>
      <c r="AB2524" s="31">
        <f t="shared" si="8510"/>
        <v>0</v>
      </c>
      <c r="AC2524" s="31">
        <f t="shared" si="8511"/>
        <v>0</v>
      </c>
      <c r="AD2524" s="31">
        <f t="shared" si="8426"/>
        <v>57.799999999999997</v>
      </c>
      <c r="AE2524" s="31">
        <f t="shared" si="8427"/>
        <v>51.700000000000003</v>
      </c>
      <c r="AF2524" s="31">
        <f t="shared" si="8428"/>
        <v>51.700000000000003</v>
      </c>
      <c r="AG2524" s="31">
        <f t="shared" si="8512"/>
        <v>0</v>
      </c>
      <c r="AH2524" s="31">
        <f t="shared" si="8513"/>
        <v>0</v>
      </c>
      <c r="AI2524" s="31">
        <f t="shared" si="8514"/>
        <v>0</v>
      </c>
      <c r="AJ2524" s="31">
        <f t="shared" si="8429"/>
        <v>57.799999999999997</v>
      </c>
      <c r="AK2524" s="31">
        <f t="shared" si="8430"/>
        <v>51.700000000000003</v>
      </c>
      <c r="AL2524" s="31">
        <f t="shared" si="8431"/>
        <v>51.700000000000003</v>
      </c>
      <c r="AM2524" s="31">
        <f t="shared" si="8515"/>
        <v>0</v>
      </c>
      <c r="AN2524" s="31">
        <f t="shared" si="8516"/>
        <v>0</v>
      </c>
      <c r="AO2524" s="31">
        <f t="shared" si="8517"/>
        <v>0</v>
      </c>
      <c r="AP2524" s="31">
        <f t="shared" si="8432"/>
        <v>57.799999999999997</v>
      </c>
      <c r="AQ2524" s="31">
        <f t="shared" si="8433"/>
        <v>51.700000000000003</v>
      </c>
      <c r="AR2524" s="31">
        <f t="shared" si="8434"/>
        <v>51.700000000000003</v>
      </c>
      <c r="AS2524" s="31">
        <f t="shared" si="8518"/>
        <v>0</v>
      </c>
      <c r="AT2524" s="31">
        <f t="shared" si="8519"/>
        <v>0</v>
      </c>
      <c r="AU2524" s="31">
        <f t="shared" si="8520"/>
        <v>0</v>
      </c>
      <c r="AV2524" s="31">
        <f t="shared" si="8435"/>
        <v>57.799999999999997</v>
      </c>
      <c r="AW2524" s="31">
        <f t="shared" si="8436"/>
        <v>51.700000000000003</v>
      </c>
      <c r="AX2524" s="31">
        <f t="shared" si="8437"/>
        <v>51.700000000000003</v>
      </c>
      <c r="AY2524" s="31">
        <f t="shared" si="8521"/>
        <v>0</v>
      </c>
      <c r="AZ2524" s="31">
        <f t="shared" si="8522"/>
        <v>0</v>
      </c>
      <c r="BA2524" s="31">
        <f t="shared" si="8523"/>
        <v>0</v>
      </c>
      <c r="BB2524" s="31">
        <f t="shared" si="8438"/>
        <v>57.799999999999997</v>
      </c>
      <c r="BC2524" s="31">
        <f t="shared" si="8439"/>
        <v>51.700000000000003</v>
      </c>
      <c r="BD2524" s="31">
        <f t="shared" si="8440"/>
        <v>51.700000000000003</v>
      </c>
      <c r="BE2524" s="31">
        <f t="shared" si="8524"/>
        <v>0</v>
      </c>
      <c r="BF2524" s="31">
        <f t="shared" si="8525"/>
        <v>0</v>
      </c>
      <c r="BG2524" s="31">
        <f t="shared" si="8526"/>
        <v>0</v>
      </c>
      <c r="BH2524" s="31">
        <f t="shared" si="8441"/>
        <v>57.799999999999997</v>
      </c>
      <c r="BI2524" s="31">
        <f t="shared" si="8442"/>
        <v>51.700000000000003</v>
      </c>
      <c r="BJ2524" s="31">
        <f t="shared" si="8443"/>
        <v>51.700000000000003</v>
      </c>
      <c r="BK2524" s="31">
        <f t="shared" si="8527"/>
        <v>0</v>
      </c>
      <c r="BL2524" s="31">
        <f t="shared" si="8528"/>
        <v>0</v>
      </c>
      <c r="BM2524" s="31">
        <f t="shared" si="8529"/>
        <v>0</v>
      </c>
      <c r="BN2524" s="31">
        <f t="shared" si="8444"/>
        <v>57.799999999999997</v>
      </c>
      <c r="BO2524" s="31">
        <f t="shared" si="8445"/>
        <v>51.700000000000003</v>
      </c>
      <c r="BP2524" s="31">
        <f t="shared" si="8446"/>
        <v>51.700000000000003</v>
      </c>
      <c r="BQ2524" s="31">
        <f t="shared" si="8530"/>
        <v>0</v>
      </c>
      <c r="BR2524" s="31">
        <f t="shared" si="8531"/>
        <v>0</v>
      </c>
      <c r="BS2524" s="31">
        <f t="shared" si="8447"/>
        <v>57.799999999999997</v>
      </c>
      <c r="BT2524" s="31">
        <f t="shared" si="8448"/>
        <v>51.700000000000003</v>
      </c>
      <c r="BU2524" s="31">
        <f t="shared" si="8449"/>
        <v>51.700000000000003</v>
      </c>
      <c r="BV2524" s="31">
        <f t="shared" si="8532"/>
        <v>0</v>
      </c>
      <c r="BW2524" s="31">
        <f t="shared" si="8533"/>
        <v>0</v>
      </c>
      <c r="BX2524" s="31">
        <f t="shared" si="8450"/>
        <v>57.799999999999997</v>
      </c>
      <c r="BY2524" s="31">
        <f t="shared" si="8451"/>
        <v>51.700000000000003</v>
      </c>
      <c r="BZ2524" s="31">
        <f t="shared" si="8452"/>
        <v>51.700000000000003</v>
      </c>
      <c r="CA2524" s="31">
        <f t="shared" si="8534"/>
        <v>0</v>
      </c>
      <c r="CB2524" s="31">
        <f t="shared" si="8535"/>
        <v>0</v>
      </c>
      <c r="CC2524" s="31">
        <f t="shared" si="8536"/>
        <v>0</v>
      </c>
      <c r="CD2524" s="31">
        <f t="shared" si="8371"/>
        <v>57.799999999999997</v>
      </c>
      <c r="CE2524" s="31">
        <f t="shared" si="8372"/>
        <v>51.700000000000003</v>
      </c>
      <c r="CF2524" s="31">
        <f t="shared" si="8373"/>
        <v>51.700000000000003</v>
      </c>
      <c r="CG2524" s="31">
        <f t="shared" si="8537"/>
        <v>0</v>
      </c>
      <c r="CH2524" s="24"/>
      <c r="CI2524" s="40"/>
      <c r="CL2524" s="1" t="s">
        <v>1346</v>
      </c>
      <c r="CO2524" s="1" t="s">
        <v>31</v>
      </c>
    </row>
    <row r="2525" ht="29.850000000000001">
      <c r="A2525" s="16" t="s">
        <v>1424</v>
      </c>
      <c r="B2525" s="17">
        <v>200</v>
      </c>
      <c r="C2525" s="16"/>
      <c r="D2525" s="16"/>
      <c r="E2525" s="39" t="s">
        <v>40</v>
      </c>
      <c r="F2525" s="31">
        <f t="shared" si="8497"/>
        <v>57.799999999999997</v>
      </c>
      <c r="G2525" s="31">
        <f t="shared" si="8498"/>
        <v>51.700000000000003</v>
      </c>
      <c r="H2525" s="31">
        <f t="shared" si="8499"/>
        <v>51.700000000000003</v>
      </c>
      <c r="I2525" s="31">
        <f t="shared" si="8500"/>
        <v>0</v>
      </c>
      <c r="J2525" s="31">
        <f t="shared" si="8501"/>
        <v>0</v>
      </c>
      <c r="K2525" s="31">
        <f t="shared" si="8502"/>
        <v>0</v>
      </c>
      <c r="L2525" s="31">
        <f t="shared" si="8417"/>
        <v>57.799999999999997</v>
      </c>
      <c r="M2525" s="31">
        <f t="shared" si="8418"/>
        <v>51.700000000000003</v>
      </c>
      <c r="N2525" s="31">
        <f t="shared" si="8419"/>
        <v>51.700000000000003</v>
      </c>
      <c r="O2525" s="31">
        <f t="shared" si="8503"/>
        <v>0</v>
      </c>
      <c r="P2525" s="31">
        <f t="shared" si="8504"/>
        <v>0</v>
      </c>
      <c r="Q2525" s="31">
        <f t="shared" si="8505"/>
        <v>0</v>
      </c>
      <c r="R2525" s="31">
        <f t="shared" si="8420"/>
        <v>57.799999999999997</v>
      </c>
      <c r="S2525" s="31">
        <f t="shared" si="8421"/>
        <v>51.700000000000003</v>
      </c>
      <c r="T2525" s="31">
        <f t="shared" si="8422"/>
        <v>51.700000000000003</v>
      </c>
      <c r="U2525" s="31">
        <f t="shared" si="8506"/>
        <v>0</v>
      </c>
      <c r="V2525" s="31">
        <f t="shared" si="8507"/>
        <v>0</v>
      </c>
      <c r="W2525" s="31">
        <f t="shared" si="8508"/>
        <v>0</v>
      </c>
      <c r="X2525" s="31">
        <f t="shared" si="8423"/>
        <v>57.799999999999997</v>
      </c>
      <c r="Y2525" s="31">
        <f t="shared" si="8424"/>
        <v>51.700000000000003</v>
      </c>
      <c r="Z2525" s="31">
        <f t="shared" si="8425"/>
        <v>51.700000000000003</v>
      </c>
      <c r="AA2525" s="31">
        <f t="shared" si="8509"/>
        <v>0</v>
      </c>
      <c r="AB2525" s="31">
        <f t="shared" si="8510"/>
        <v>0</v>
      </c>
      <c r="AC2525" s="31">
        <f t="shared" si="8511"/>
        <v>0</v>
      </c>
      <c r="AD2525" s="31">
        <f t="shared" si="8426"/>
        <v>57.799999999999997</v>
      </c>
      <c r="AE2525" s="31">
        <f t="shared" si="8427"/>
        <v>51.700000000000003</v>
      </c>
      <c r="AF2525" s="31">
        <f t="shared" si="8428"/>
        <v>51.700000000000003</v>
      </c>
      <c r="AG2525" s="31">
        <f t="shared" si="8512"/>
        <v>0</v>
      </c>
      <c r="AH2525" s="31">
        <f t="shared" si="8513"/>
        <v>0</v>
      </c>
      <c r="AI2525" s="31">
        <f t="shared" si="8514"/>
        <v>0</v>
      </c>
      <c r="AJ2525" s="31">
        <f t="shared" si="8429"/>
        <v>57.799999999999997</v>
      </c>
      <c r="AK2525" s="31">
        <f t="shared" si="8430"/>
        <v>51.700000000000003</v>
      </c>
      <c r="AL2525" s="31">
        <f t="shared" si="8431"/>
        <v>51.700000000000003</v>
      </c>
      <c r="AM2525" s="31">
        <f t="shared" si="8515"/>
        <v>0</v>
      </c>
      <c r="AN2525" s="31">
        <f t="shared" si="8516"/>
        <v>0</v>
      </c>
      <c r="AO2525" s="31">
        <f t="shared" si="8517"/>
        <v>0</v>
      </c>
      <c r="AP2525" s="31">
        <f t="shared" si="8432"/>
        <v>57.799999999999997</v>
      </c>
      <c r="AQ2525" s="31">
        <f t="shared" si="8433"/>
        <v>51.700000000000003</v>
      </c>
      <c r="AR2525" s="31">
        <f t="shared" si="8434"/>
        <v>51.700000000000003</v>
      </c>
      <c r="AS2525" s="31">
        <f t="shared" si="8518"/>
        <v>0</v>
      </c>
      <c r="AT2525" s="31">
        <f t="shared" si="8519"/>
        <v>0</v>
      </c>
      <c r="AU2525" s="31">
        <f t="shared" si="8520"/>
        <v>0</v>
      </c>
      <c r="AV2525" s="31">
        <f t="shared" si="8435"/>
        <v>57.799999999999997</v>
      </c>
      <c r="AW2525" s="31">
        <f t="shared" si="8436"/>
        <v>51.700000000000003</v>
      </c>
      <c r="AX2525" s="31">
        <f t="shared" si="8437"/>
        <v>51.700000000000003</v>
      </c>
      <c r="AY2525" s="31">
        <f t="shared" si="8521"/>
        <v>0</v>
      </c>
      <c r="AZ2525" s="31">
        <f t="shared" si="8522"/>
        <v>0</v>
      </c>
      <c r="BA2525" s="31">
        <f t="shared" si="8523"/>
        <v>0</v>
      </c>
      <c r="BB2525" s="31">
        <f t="shared" si="8438"/>
        <v>57.799999999999997</v>
      </c>
      <c r="BC2525" s="31">
        <f t="shared" si="8439"/>
        <v>51.700000000000003</v>
      </c>
      <c r="BD2525" s="31">
        <f t="shared" si="8440"/>
        <v>51.700000000000003</v>
      </c>
      <c r="BE2525" s="31">
        <f t="shared" si="8524"/>
        <v>0</v>
      </c>
      <c r="BF2525" s="31">
        <f t="shared" si="8525"/>
        <v>0</v>
      </c>
      <c r="BG2525" s="31">
        <f t="shared" si="8526"/>
        <v>0</v>
      </c>
      <c r="BH2525" s="31">
        <f t="shared" si="8441"/>
        <v>57.799999999999997</v>
      </c>
      <c r="BI2525" s="31">
        <f t="shared" si="8442"/>
        <v>51.700000000000003</v>
      </c>
      <c r="BJ2525" s="31">
        <f t="shared" si="8443"/>
        <v>51.700000000000003</v>
      </c>
      <c r="BK2525" s="31">
        <f t="shared" si="8527"/>
        <v>0</v>
      </c>
      <c r="BL2525" s="31">
        <f t="shared" si="8528"/>
        <v>0</v>
      </c>
      <c r="BM2525" s="31">
        <f t="shared" si="8529"/>
        <v>0</v>
      </c>
      <c r="BN2525" s="31">
        <f t="shared" si="8444"/>
        <v>57.799999999999997</v>
      </c>
      <c r="BO2525" s="31">
        <f t="shared" si="8445"/>
        <v>51.700000000000003</v>
      </c>
      <c r="BP2525" s="31">
        <f t="shared" si="8446"/>
        <v>51.700000000000003</v>
      </c>
      <c r="BQ2525" s="31">
        <f t="shared" si="8530"/>
        <v>0</v>
      </c>
      <c r="BR2525" s="31">
        <f t="shared" si="8531"/>
        <v>0</v>
      </c>
      <c r="BS2525" s="31">
        <f t="shared" si="8447"/>
        <v>57.799999999999997</v>
      </c>
      <c r="BT2525" s="31">
        <f t="shared" si="8448"/>
        <v>51.700000000000003</v>
      </c>
      <c r="BU2525" s="31">
        <f t="shared" si="8449"/>
        <v>51.700000000000003</v>
      </c>
      <c r="BV2525" s="31">
        <f t="shared" si="8532"/>
        <v>0</v>
      </c>
      <c r="BW2525" s="31">
        <f t="shared" si="8533"/>
        <v>0</v>
      </c>
      <c r="BX2525" s="31">
        <f t="shared" si="8450"/>
        <v>57.799999999999997</v>
      </c>
      <c r="BY2525" s="31">
        <f t="shared" si="8451"/>
        <v>51.700000000000003</v>
      </c>
      <c r="BZ2525" s="31">
        <f t="shared" si="8452"/>
        <v>51.700000000000003</v>
      </c>
      <c r="CA2525" s="31">
        <f t="shared" si="8534"/>
        <v>0</v>
      </c>
      <c r="CB2525" s="31">
        <f t="shared" si="8535"/>
        <v>0</v>
      </c>
      <c r="CC2525" s="31">
        <f t="shared" si="8536"/>
        <v>0</v>
      </c>
      <c r="CD2525" s="31">
        <f t="shared" si="8371"/>
        <v>57.799999999999997</v>
      </c>
      <c r="CE2525" s="31">
        <f t="shared" si="8372"/>
        <v>51.700000000000003</v>
      </c>
      <c r="CF2525" s="31">
        <f t="shared" si="8373"/>
        <v>51.700000000000003</v>
      </c>
      <c r="CG2525" s="31">
        <f t="shared" si="8537"/>
        <v>0</v>
      </c>
      <c r="CH2525" s="24"/>
      <c r="CI2525" s="40"/>
      <c r="CM2525" s="1" t="s">
        <v>29</v>
      </c>
    </row>
    <row r="2526" ht="43.75">
      <c r="A2526" s="16" t="s">
        <v>1424</v>
      </c>
      <c r="B2526" s="17">
        <v>240</v>
      </c>
      <c r="C2526" s="16"/>
      <c r="D2526" s="16"/>
      <c r="E2526" s="39" t="s">
        <v>41</v>
      </c>
      <c r="F2526" s="31">
        <f t="shared" si="8497"/>
        <v>57.799999999999997</v>
      </c>
      <c r="G2526" s="31">
        <f t="shared" si="8498"/>
        <v>51.700000000000003</v>
      </c>
      <c r="H2526" s="31">
        <f t="shared" si="8499"/>
        <v>51.700000000000003</v>
      </c>
      <c r="I2526" s="31">
        <f t="shared" si="8500"/>
        <v>0</v>
      </c>
      <c r="J2526" s="31">
        <f t="shared" si="8501"/>
        <v>0</v>
      </c>
      <c r="K2526" s="31">
        <f t="shared" si="8502"/>
        <v>0</v>
      </c>
      <c r="L2526" s="31">
        <f t="shared" si="8417"/>
        <v>57.799999999999997</v>
      </c>
      <c r="M2526" s="31">
        <f t="shared" si="8418"/>
        <v>51.700000000000003</v>
      </c>
      <c r="N2526" s="31">
        <f t="shared" si="8419"/>
        <v>51.700000000000003</v>
      </c>
      <c r="O2526" s="31">
        <f t="shared" si="8503"/>
        <v>0</v>
      </c>
      <c r="P2526" s="31">
        <f t="shared" si="8504"/>
        <v>0</v>
      </c>
      <c r="Q2526" s="31">
        <f t="shared" si="8505"/>
        <v>0</v>
      </c>
      <c r="R2526" s="31">
        <f t="shared" si="8420"/>
        <v>57.799999999999997</v>
      </c>
      <c r="S2526" s="31">
        <f t="shared" si="8421"/>
        <v>51.700000000000003</v>
      </c>
      <c r="T2526" s="31">
        <f t="shared" si="8422"/>
        <v>51.700000000000003</v>
      </c>
      <c r="U2526" s="31">
        <f t="shared" si="8506"/>
        <v>0</v>
      </c>
      <c r="V2526" s="31">
        <f t="shared" si="8507"/>
        <v>0</v>
      </c>
      <c r="W2526" s="31">
        <f t="shared" si="8508"/>
        <v>0</v>
      </c>
      <c r="X2526" s="31">
        <f t="shared" si="8423"/>
        <v>57.799999999999997</v>
      </c>
      <c r="Y2526" s="31">
        <f t="shared" si="8424"/>
        <v>51.700000000000003</v>
      </c>
      <c r="Z2526" s="31">
        <f t="shared" si="8425"/>
        <v>51.700000000000003</v>
      </c>
      <c r="AA2526" s="31">
        <f t="shared" si="8509"/>
        <v>0</v>
      </c>
      <c r="AB2526" s="31">
        <f t="shared" si="8510"/>
        <v>0</v>
      </c>
      <c r="AC2526" s="31">
        <f t="shared" si="8511"/>
        <v>0</v>
      </c>
      <c r="AD2526" s="31">
        <f t="shared" si="8426"/>
        <v>57.799999999999997</v>
      </c>
      <c r="AE2526" s="31">
        <f t="shared" si="8427"/>
        <v>51.700000000000003</v>
      </c>
      <c r="AF2526" s="31">
        <f t="shared" si="8428"/>
        <v>51.700000000000003</v>
      </c>
      <c r="AG2526" s="31">
        <f t="shared" si="8512"/>
        <v>0</v>
      </c>
      <c r="AH2526" s="31">
        <f t="shared" si="8513"/>
        <v>0</v>
      </c>
      <c r="AI2526" s="31">
        <f t="shared" si="8514"/>
        <v>0</v>
      </c>
      <c r="AJ2526" s="31">
        <f t="shared" si="8429"/>
        <v>57.799999999999997</v>
      </c>
      <c r="AK2526" s="31">
        <f t="shared" si="8430"/>
        <v>51.700000000000003</v>
      </c>
      <c r="AL2526" s="31">
        <f t="shared" si="8431"/>
        <v>51.700000000000003</v>
      </c>
      <c r="AM2526" s="31">
        <f t="shared" si="8515"/>
        <v>0</v>
      </c>
      <c r="AN2526" s="31">
        <f t="shared" si="8516"/>
        <v>0</v>
      </c>
      <c r="AO2526" s="31">
        <f t="shared" si="8517"/>
        <v>0</v>
      </c>
      <c r="AP2526" s="31">
        <f t="shared" si="8432"/>
        <v>57.799999999999997</v>
      </c>
      <c r="AQ2526" s="31">
        <f t="shared" si="8433"/>
        <v>51.700000000000003</v>
      </c>
      <c r="AR2526" s="31">
        <f t="shared" si="8434"/>
        <v>51.700000000000003</v>
      </c>
      <c r="AS2526" s="31">
        <f t="shared" si="8518"/>
        <v>0</v>
      </c>
      <c r="AT2526" s="31">
        <f t="shared" si="8519"/>
        <v>0</v>
      </c>
      <c r="AU2526" s="31">
        <f t="shared" si="8520"/>
        <v>0</v>
      </c>
      <c r="AV2526" s="31">
        <f t="shared" si="8435"/>
        <v>57.799999999999997</v>
      </c>
      <c r="AW2526" s="31">
        <f t="shared" si="8436"/>
        <v>51.700000000000003</v>
      </c>
      <c r="AX2526" s="31">
        <f t="shared" si="8437"/>
        <v>51.700000000000003</v>
      </c>
      <c r="AY2526" s="31">
        <f t="shared" si="8521"/>
        <v>0</v>
      </c>
      <c r="AZ2526" s="31">
        <f t="shared" si="8522"/>
        <v>0</v>
      </c>
      <c r="BA2526" s="31">
        <f t="shared" si="8523"/>
        <v>0</v>
      </c>
      <c r="BB2526" s="31">
        <f t="shared" si="8438"/>
        <v>57.799999999999997</v>
      </c>
      <c r="BC2526" s="31">
        <f t="shared" si="8439"/>
        <v>51.700000000000003</v>
      </c>
      <c r="BD2526" s="31">
        <f t="shared" si="8440"/>
        <v>51.700000000000003</v>
      </c>
      <c r="BE2526" s="31">
        <f t="shared" si="8524"/>
        <v>0</v>
      </c>
      <c r="BF2526" s="31">
        <f t="shared" si="8525"/>
        <v>0</v>
      </c>
      <c r="BG2526" s="31">
        <f t="shared" si="8526"/>
        <v>0</v>
      </c>
      <c r="BH2526" s="31">
        <f t="shared" si="8441"/>
        <v>57.799999999999997</v>
      </c>
      <c r="BI2526" s="31">
        <f t="shared" si="8442"/>
        <v>51.700000000000003</v>
      </c>
      <c r="BJ2526" s="31">
        <f t="shared" si="8443"/>
        <v>51.700000000000003</v>
      </c>
      <c r="BK2526" s="31">
        <f t="shared" si="8527"/>
        <v>0</v>
      </c>
      <c r="BL2526" s="31">
        <f t="shared" si="8528"/>
        <v>0</v>
      </c>
      <c r="BM2526" s="31">
        <f t="shared" si="8529"/>
        <v>0</v>
      </c>
      <c r="BN2526" s="31">
        <f t="shared" si="8444"/>
        <v>57.799999999999997</v>
      </c>
      <c r="BO2526" s="31">
        <f t="shared" si="8445"/>
        <v>51.700000000000003</v>
      </c>
      <c r="BP2526" s="31">
        <f t="shared" si="8446"/>
        <v>51.700000000000003</v>
      </c>
      <c r="BQ2526" s="31">
        <f t="shared" si="8530"/>
        <v>0</v>
      </c>
      <c r="BR2526" s="31">
        <f t="shared" si="8531"/>
        <v>0</v>
      </c>
      <c r="BS2526" s="31">
        <f t="shared" si="8447"/>
        <v>57.799999999999997</v>
      </c>
      <c r="BT2526" s="31">
        <f t="shared" si="8448"/>
        <v>51.700000000000003</v>
      </c>
      <c r="BU2526" s="31">
        <f t="shared" si="8449"/>
        <v>51.700000000000003</v>
      </c>
      <c r="BV2526" s="31">
        <f t="shared" si="8532"/>
        <v>0</v>
      </c>
      <c r="BW2526" s="31">
        <f t="shared" si="8533"/>
        <v>0</v>
      </c>
      <c r="BX2526" s="31">
        <f t="shared" si="8450"/>
        <v>57.799999999999997</v>
      </c>
      <c r="BY2526" s="31">
        <f t="shared" si="8451"/>
        <v>51.700000000000003</v>
      </c>
      <c r="BZ2526" s="31">
        <f t="shared" si="8452"/>
        <v>51.700000000000003</v>
      </c>
      <c r="CA2526" s="31">
        <f t="shared" si="8534"/>
        <v>0</v>
      </c>
      <c r="CB2526" s="31">
        <f t="shared" si="8535"/>
        <v>0</v>
      </c>
      <c r="CC2526" s="31">
        <f t="shared" si="8536"/>
        <v>0</v>
      </c>
      <c r="CD2526" s="31">
        <f t="shared" si="8371"/>
        <v>57.799999999999997</v>
      </c>
      <c r="CE2526" s="31">
        <f t="shared" si="8372"/>
        <v>51.700000000000003</v>
      </c>
      <c r="CF2526" s="31">
        <f t="shared" si="8373"/>
        <v>51.700000000000003</v>
      </c>
      <c r="CG2526" s="31">
        <f t="shared" si="8537"/>
        <v>0</v>
      </c>
      <c r="CH2526" s="24"/>
      <c r="CI2526" s="40"/>
      <c r="CN2526" s="1" t="s">
        <v>30</v>
      </c>
    </row>
    <row r="2527" ht="15">
      <c r="A2527" s="16" t="s">
        <v>1424</v>
      </c>
      <c r="B2527" s="17">
        <v>240</v>
      </c>
      <c r="C2527" s="16" t="s">
        <v>42</v>
      </c>
      <c r="D2527" s="16" t="s">
        <v>66</v>
      </c>
      <c r="E2527" s="39" t="s">
        <v>1376</v>
      </c>
      <c r="F2527" s="31">
        <v>57.799999999999997</v>
      </c>
      <c r="G2527" s="31">
        <v>51.700000000000003</v>
      </c>
      <c r="H2527" s="31">
        <v>51.700000000000003</v>
      </c>
      <c r="I2527" s="31"/>
      <c r="J2527" s="31"/>
      <c r="K2527" s="31"/>
      <c r="L2527" s="31">
        <f t="shared" si="8417"/>
        <v>57.799999999999997</v>
      </c>
      <c r="M2527" s="31">
        <f t="shared" si="8418"/>
        <v>51.700000000000003</v>
      </c>
      <c r="N2527" s="31">
        <f t="shared" si="8419"/>
        <v>51.700000000000003</v>
      </c>
      <c r="O2527" s="31"/>
      <c r="P2527" s="31"/>
      <c r="Q2527" s="31"/>
      <c r="R2527" s="31">
        <f t="shared" si="8420"/>
        <v>57.799999999999997</v>
      </c>
      <c r="S2527" s="31">
        <f t="shared" si="8421"/>
        <v>51.700000000000003</v>
      </c>
      <c r="T2527" s="31">
        <f t="shared" si="8422"/>
        <v>51.700000000000003</v>
      </c>
      <c r="U2527" s="31"/>
      <c r="V2527" s="31"/>
      <c r="W2527" s="31"/>
      <c r="X2527" s="31">
        <f t="shared" si="8423"/>
        <v>57.799999999999997</v>
      </c>
      <c r="Y2527" s="31">
        <f t="shared" si="8424"/>
        <v>51.700000000000003</v>
      </c>
      <c r="Z2527" s="31">
        <f t="shared" si="8425"/>
        <v>51.700000000000003</v>
      </c>
      <c r="AA2527" s="31"/>
      <c r="AB2527" s="31"/>
      <c r="AC2527" s="31"/>
      <c r="AD2527" s="31">
        <f t="shared" si="8426"/>
        <v>57.799999999999997</v>
      </c>
      <c r="AE2527" s="31">
        <f t="shared" si="8427"/>
        <v>51.700000000000003</v>
      </c>
      <c r="AF2527" s="31">
        <f t="shared" si="8428"/>
        <v>51.700000000000003</v>
      </c>
      <c r="AG2527" s="31"/>
      <c r="AH2527" s="31"/>
      <c r="AI2527" s="31"/>
      <c r="AJ2527" s="31">
        <f t="shared" si="8429"/>
        <v>57.799999999999997</v>
      </c>
      <c r="AK2527" s="31">
        <f t="shared" si="8430"/>
        <v>51.700000000000003</v>
      </c>
      <c r="AL2527" s="31">
        <f t="shared" si="8431"/>
        <v>51.700000000000003</v>
      </c>
      <c r="AM2527" s="31"/>
      <c r="AN2527" s="31"/>
      <c r="AO2527" s="31"/>
      <c r="AP2527" s="31">
        <f t="shared" si="8432"/>
        <v>57.799999999999997</v>
      </c>
      <c r="AQ2527" s="31">
        <f t="shared" si="8433"/>
        <v>51.700000000000003</v>
      </c>
      <c r="AR2527" s="31">
        <f t="shared" si="8434"/>
        <v>51.700000000000003</v>
      </c>
      <c r="AS2527" s="31"/>
      <c r="AT2527" s="31"/>
      <c r="AU2527" s="31"/>
      <c r="AV2527" s="31">
        <f t="shared" si="8435"/>
        <v>57.799999999999997</v>
      </c>
      <c r="AW2527" s="31">
        <f t="shared" si="8436"/>
        <v>51.700000000000003</v>
      </c>
      <c r="AX2527" s="31">
        <f t="shared" si="8437"/>
        <v>51.700000000000003</v>
      </c>
      <c r="AY2527" s="31"/>
      <c r="AZ2527" s="31"/>
      <c r="BA2527" s="31"/>
      <c r="BB2527" s="31">
        <f t="shared" si="8438"/>
        <v>57.799999999999997</v>
      </c>
      <c r="BC2527" s="31">
        <f t="shared" si="8439"/>
        <v>51.700000000000003</v>
      </c>
      <c r="BD2527" s="31">
        <f t="shared" si="8440"/>
        <v>51.700000000000003</v>
      </c>
      <c r="BE2527" s="31"/>
      <c r="BF2527" s="31"/>
      <c r="BG2527" s="31"/>
      <c r="BH2527" s="31">
        <f t="shared" si="8441"/>
        <v>57.799999999999997</v>
      </c>
      <c r="BI2527" s="31">
        <f t="shared" si="8442"/>
        <v>51.700000000000003</v>
      </c>
      <c r="BJ2527" s="31">
        <f t="shared" si="8443"/>
        <v>51.700000000000003</v>
      </c>
      <c r="BK2527" s="31"/>
      <c r="BL2527" s="31"/>
      <c r="BM2527" s="31"/>
      <c r="BN2527" s="31">
        <f t="shared" si="8444"/>
        <v>57.799999999999997</v>
      </c>
      <c r="BO2527" s="31">
        <f t="shared" si="8445"/>
        <v>51.700000000000003</v>
      </c>
      <c r="BP2527" s="31">
        <f t="shared" si="8446"/>
        <v>51.700000000000003</v>
      </c>
      <c r="BQ2527" s="31"/>
      <c r="BR2527" s="31"/>
      <c r="BS2527" s="31">
        <f t="shared" si="8447"/>
        <v>57.799999999999997</v>
      </c>
      <c r="BT2527" s="31">
        <f t="shared" si="8448"/>
        <v>51.700000000000003</v>
      </c>
      <c r="BU2527" s="31">
        <f t="shared" si="8449"/>
        <v>51.700000000000003</v>
      </c>
      <c r="BV2527" s="31"/>
      <c r="BW2527" s="31"/>
      <c r="BX2527" s="31">
        <f t="shared" si="8450"/>
        <v>57.799999999999997</v>
      </c>
      <c r="BY2527" s="31">
        <f t="shared" si="8451"/>
        <v>51.700000000000003</v>
      </c>
      <c r="BZ2527" s="31">
        <f t="shared" si="8452"/>
        <v>51.700000000000003</v>
      </c>
      <c r="CA2527" s="31"/>
      <c r="CB2527" s="31"/>
      <c r="CC2527" s="31"/>
      <c r="CD2527" s="31">
        <f t="shared" si="8371"/>
        <v>57.799999999999997</v>
      </c>
      <c r="CE2527" s="31">
        <f t="shared" si="8372"/>
        <v>51.700000000000003</v>
      </c>
      <c r="CF2527" s="31">
        <f t="shared" si="8373"/>
        <v>51.700000000000003</v>
      </c>
      <c r="CG2527" s="31"/>
      <c r="CH2527" s="24"/>
      <c r="CI2527" s="40"/>
    </row>
    <row r="2528" ht="29.850000000000001">
      <c r="A2528" s="16" t="s">
        <v>1426</v>
      </c>
      <c r="B2528" s="17"/>
      <c r="C2528" s="16"/>
      <c r="D2528" s="16"/>
      <c r="E2528" s="39" t="s">
        <v>1427</v>
      </c>
      <c r="F2528" s="31">
        <f>F2529+F2532+F2535</f>
        <v>62746.800000000003</v>
      </c>
      <c r="G2528" s="31">
        <f>G2529+G2532+G2535</f>
        <v>65024.900000000001</v>
      </c>
      <c r="H2528" s="31">
        <f>H2529+H2532+H2535</f>
        <v>65024.900000000001</v>
      </c>
      <c r="I2528" s="31">
        <f>I2529+I2532+I2535</f>
        <v>0</v>
      </c>
      <c r="J2528" s="31">
        <f>J2529+J2532+J2535</f>
        <v>0</v>
      </c>
      <c r="K2528" s="31">
        <f>K2529+K2532+K2535</f>
        <v>0</v>
      </c>
      <c r="L2528" s="31">
        <f t="shared" si="8417"/>
        <v>62746.800000000003</v>
      </c>
      <c r="M2528" s="31">
        <f t="shared" si="8418"/>
        <v>65024.900000000001</v>
      </c>
      <c r="N2528" s="31">
        <f t="shared" si="8419"/>
        <v>65024.900000000001</v>
      </c>
      <c r="O2528" s="31">
        <f>O2529+O2532+O2535</f>
        <v>0</v>
      </c>
      <c r="P2528" s="31">
        <f>P2529+P2532+P2535</f>
        <v>0</v>
      </c>
      <c r="Q2528" s="31">
        <f>Q2529+Q2532+Q2535</f>
        <v>0</v>
      </c>
      <c r="R2528" s="31">
        <f t="shared" si="8420"/>
        <v>62746.800000000003</v>
      </c>
      <c r="S2528" s="31">
        <f t="shared" si="8421"/>
        <v>65024.900000000001</v>
      </c>
      <c r="T2528" s="31">
        <f t="shared" si="8422"/>
        <v>65024.900000000001</v>
      </c>
      <c r="U2528" s="31">
        <f>U2529+U2532+U2535</f>
        <v>0</v>
      </c>
      <c r="V2528" s="31">
        <f>V2529+V2532+V2535</f>
        <v>0</v>
      </c>
      <c r="W2528" s="31">
        <f>W2529+W2532+W2535</f>
        <v>0</v>
      </c>
      <c r="X2528" s="31">
        <f t="shared" si="8423"/>
        <v>62746.800000000003</v>
      </c>
      <c r="Y2528" s="31">
        <f t="shared" si="8424"/>
        <v>65024.900000000001</v>
      </c>
      <c r="Z2528" s="31">
        <f t="shared" si="8425"/>
        <v>65024.900000000001</v>
      </c>
      <c r="AA2528" s="31">
        <f>AA2529+AA2532+AA2535</f>
        <v>0</v>
      </c>
      <c r="AB2528" s="31">
        <f>AB2529+AB2532+AB2535</f>
        <v>0</v>
      </c>
      <c r="AC2528" s="31">
        <f>AC2529+AC2532+AC2535</f>
        <v>0</v>
      </c>
      <c r="AD2528" s="31">
        <f t="shared" si="8426"/>
        <v>62746.800000000003</v>
      </c>
      <c r="AE2528" s="31">
        <f t="shared" si="8427"/>
        <v>65024.900000000001</v>
      </c>
      <c r="AF2528" s="31">
        <f t="shared" si="8428"/>
        <v>65024.900000000001</v>
      </c>
      <c r="AG2528" s="31">
        <f>AG2529+AG2532+AG2535</f>
        <v>0</v>
      </c>
      <c r="AH2528" s="31">
        <f>AH2529+AH2532+AH2535</f>
        <v>0</v>
      </c>
      <c r="AI2528" s="31">
        <f>AI2529+AI2532+AI2535</f>
        <v>0</v>
      </c>
      <c r="AJ2528" s="31">
        <f t="shared" si="8429"/>
        <v>62746.800000000003</v>
      </c>
      <c r="AK2528" s="31">
        <f t="shared" si="8430"/>
        <v>65024.900000000001</v>
      </c>
      <c r="AL2528" s="31">
        <f t="shared" si="8431"/>
        <v>65024.900000000001</v>
      </c>
      <c r="AM2528" s="31">
        <f>AM2529+AM2532+AM2535</f>
        <v>0</v>
      </c>
      <c r="AN2528" s="31">
        <f>AN2529+AN2532+AN2535</f>
        <v>0</v>
      </c>
      <c r="AO2528" s="31">
        <f>AO2529+AO2532+AO2535</f>
        <v>0</v>
      </c>
      <c r="AP2528" s="31">
        <f t="shared" si="8432"/>
        <v>62746.800000000003</v>
      </c>
      <c r="AQ2528" s="31">
        <f t="shared" si="8433"/>
        <v>65024.900000000001</v>
      </c>
      <c r="AR2528" s="31">
        <f t="shared" si="8434"/>
        <v>65024.900000000001</v>
      </c>
      <c r="AS2528" s="31">
        <f>AS2529+AS2532+AS2535</f>
        <v>0</v>
      </c>
      <c r="AT2528" s="31">
        <f>AT2529+AT2532+AT2535</f>
        <v>0</v>
      </c>
      <c r="AU2528" s="31">
        <f>AU2529+AU2532+AU2535</f>
        <v>0</v>
      </c>
      <c r="AV2528" s="31">
        <f t="shared" si="8435"/>
        <v>62746.800000000003</v>
      </c>
      <c r="AW2528" s="31">
        <f t="shared" si="8436"/>
        <v>65024.900000000001</v>
      </c>
      <c r="AX2528" s="31">
        <f t="shared" si="8437"/>
        <v>65024.900000000001</v>
      </c>
      <c r="AY2528" s="31">
        <f>AY2529+AY2532+AY2535</f>
        <v>0</v>
      </c>
      <c r="AZ2528" s="31">
        <f>AZ2529+AZ2532+AZ2535</f>
        <v>0</v>
      </c>
      <c r="BA2528" s="31">
        <f>BA2529+BA2532+BA2535</f>
        <v>0</v>
      </c>
      <c r="BB2528" s="31">
        <f t="shared" si="8438"/>
        <v>62746.800000000003</v>
      </c>
      <c r="BC2528" s="31">
        <f t="shared" si="8439"/>
        <v>65024.900000000001</v>
      </c>
      <c r="BD2528" s="31">
        <f t="shared" si="8440"/>
        <v>65024.900000000001</v>
      </c>
      <c r="BE2528" s="31">
        <f>BE2529+BE2532+BE2535</f>
        <v>0</v>
      </c>
      <c r="BF2528" s="31">
        <f>BF2529+BF2532+BF2535</f>
        <v>0</v>
      </c>
      <c r="BG2528" s="31">
        <f>BG2529+BG2532+BG2535</f>
        <v>0</v>
      </c>
      <c r="BH2528" s="31">
        <f t="shared" si="8441"/>
        <v>62746.800000000003</v>
      </c>
      <c r="BI2528" s="31">
        <f t="shared" si="8442"/>
        <v>65024.900000000001</v>
      </c>
      <c r="BJ2528" s="31">
        <f t="shared" si="8443"/>
        <v>65024.900000000001</v>
      </c>
      <c r="BK2528" s="31">
        <f>BK2529+BK2532+BK2535</f>
        <v>0</v>
      </c>
      <c r="BL2528" s="31">
        <f>BL2529+BL2532+BL2535</f>
        <v>0</v>
      </c>
      <c r="BM2528" s="31">
        <f>BM2529+BM2532+BM2535</f>
        <v>0</v>
      </c>
      <c r="BN2528" s="31">
        <f t="shared" si="8444"/>
        <v>62746.800000000003</v>
      </c>
      <c r="BO2528" s="31">
        <f t="shared" si="8445"/>
        <v>65024.900000000001</v>
      </c>
      <c r="BP2528" s="31">
        <f t="shared" si="8446"/>
        <v>65024.900000000001</v>
      </c>
      <c r="BQ2528" s="31">
        <f>BQ2529+BQ2532+BQ2535</f>
        <v>0</v>
      </c>
      <c r="BR2528" s="31">
        <f>BR2529+BR2532+BR2535</f>
        <v>0</v>
      </c>
      <c r="BS2528" s="31">
        <f t="shared" si="8447"/>
        <v>62746.800000000003</v>
      </c>
      <c r="BT2528" s="31">
        <f t="shared" si="8448"/>
        <v>65024.900000000001</v>
      </c>
      <c r="BU2528" s="31">
        <f t="shared" si="8449"/>
        <v>65024.900000000001</v>
      </c>
      <c r="BV2528" s="31">
        <f>BV2529+BV2532+BV2535</f>
        <v>0</v>
      </c>
      <c r="BW2528" s="31">
        <f>BW2529+BW2532+BW2535</f>
        <v>0</v>
      </c>
      <c r="BX2528" s="31">
        <f t="shared" si="8450"/>
        <v>62746.800000000003</v>
      </c>
      <c r="BY2528" s="31">
        <f t="shared" si="8451"/>
        <v>65024.900000000001</v>
      </c>
      <c r="BZ2528" s="31">
        <f t="shared" si="8452"/>
        <v>65024.900000000001</v>
      </c>
      <c r="CA2528" s="31">
        <f>CA2529+CA2532+CA2535</f>
        <v>0</v>
      </c>
      <c r="CB2528" s="31">
        <f>CB2529+CB2532+CB2535</f>
        <v>0</v>
      </c>
      <c r="CC2528" s="31">
        <f>CC2529+CC2532+CC2535</f>
        <v>0</v>
      </c>
      <c r="CD2528" s="31">
        <f t="shared" si="8371"/>
        <v>62746.800000000003</v>
      </c>
      <c r="CE2528" s="31">
        <f t="shared" si="8372"/>
        <v>65024.900000000001</v>
      </c>
      <c r="CF2528" s="31">
        <f t="shared" si="8373"/>
        <v>65024.900000000001</v>
      </c>
      <c r="CG2528" s="31">
        <f>CG2529+CG2532+CG2535</f>
        <v>0</v>
      </c>
      <c r="CH2528" s="24"/>
      <c r="CI2528" s="40"/>
      <c r="CL2528" s="1" t="s">
        <v>1346</v>
      </c>
      <c r="CO2528" s="1" t="s">
        <v>31</v>
      </c>
    </row>
    <row r="2529" ht="71.599999999999994">
      <c r="A2529" s="16" t="s">
        <v>1426</v>
      </c>
      <c r="B2529" s="17">
        <v>100</v>
      </c>
      <c r="C2529" s="16"/>
      <c r="D2529" s="16"/>
      <c r="E2529" s="39" t="s">
        <v>131</v>
      </c>
      <c r="F2529" s="31">
        <f t="shared" ref="F2529:F2552" si="8538">F2530</f>
        <v>54388</v>
      </c>
      <c r="G2529" s="31">
        <f t="shared" ref="G2529:G2552" si="8539">G2530</f>
        <v>53864.900000000001</v>
      </c>
      <c r="H2529" s="31">
        <f t="shared" ref="H2529:H2552" si="8540">H2530</f>
        <v>52784.900000000001</v>
      </c>
      <c r="I2529" s="31">
        <f t="shared" ref="I2529:I2552" si="8541">I2530</f>
        <v>0</v>
      </c>
      <c r="J2529" s="31">
        <f t="shared" ref="J2529:J2552" si="8542">J2530</f>
        <v>0</v>
      </c>
      <c r="K2529" s="31">
        <f t="shared" ref="K2529:K2552" si="8543">K2530</f>
        <v>0</v>
      </c>
      <c r="L2529" s="31">
        <f t="shared" si="8417"/>
        <v>54388</v>
      </c>
      <c r="M2529" s="31">
        <f t="shared" si="8418"/>
        <v>53864.900000000001</v>
      </c>
      <c r="N2529" s="31">
        <f t="shared" si="8419"/>
        <v>52784.900000000001</v>
      </c>
      <c r="O2529" s="31">
        <f t="shared" ref="O2529:O2552" si="8544">O2530</f>
        <v>0</v>
      </c>
      <c r="P2529" s="31">
        <f t="shared" ref="P2529:P2552" si="8545">P2530</f>
        <v>0</v>
      </c>
      <c r="Q2529" s="31">
        <f t="shared" ref="Q2529:Q2552" si="8546">Q2530</f>
        <v>0</v>
      </c>
      <c r="R2529" s="31">
        <f t="shared" si="8420"/>
        <v>54388</v>
      </c>
      <c r="S2529" s="31">
        <f t="shared" si="8421"/>
        <v>53864.900000000001</v>
      </c>
      <c r="T2529" s="31">
        <f t="shared" si="8422"/>
        <v>52784.900000000001</v>
      </c>
      <c r="U2529" s="31">
        <f t="shared" ref="U2529:U2552" si="8547">U2530</f>
        <v>0</v>
      </c>
      <c r="V2529" s="31">
        <f t="shared" ref="V2529:V2552" si="8548">V2530</f>
        <v>0</v>
      </c>
      <c r="W2529" s="31">
        <f t="shared" ref="W2529:W2552" si="8549">W2530</f>
        <v>0</v>
      </c>
      <c r="X2529" s="31">
        <f t="shared" si="8423"/>
        <v>54388</v>
      </c>
      <c r="Y2529" s="31">
        <f t="shared" si="8424"/>
        <v>53864.900000000001</v>
      </c>
      <c r="Z2529" s="31">
        <f t="shared" si="8425"/>
        <v>52784.900000000001</v>
      </c>
      <c r="AA2529" s="31">
        <f t="shared" ref="AA2529:AA2552" si="8550">AA2530</f>
        <v>0</v>
      </c>
      <c r="AB2529" s="31">
        <f t="shared" ref="AB2529:AB2552" si="8551">AB2530</f>
        <v>0</v>
      </c>
      <c r="AC2529" s="31">
        <f t="shared" ref="AC2529:AC2552" si="8552">AC2530</f>
        <v>0</v>
      </c>
      <c r="AD2529" s="31">
        <f t="shared" si="8426"/>
        <v>54388</v>
      </c>
      <c r="AE2529" s="31">
        <f t="shared" si="8427"/>
        <v>53864.900000000001</v>
      </c>
      <c r="AF2529" s="31">
        <f t="shared" si="8428"/>
        <v>52784.900000000001</v>
      </c>
      <c r="AG2529" s="31">
        <f t="shared" ref="AG2529:AG2552" si="8553">AG2530</f>
        <v>0</v>
      </c>
      <c r="AH2529" s="31">
        <f t="shared" ref="AH2529:AH2552" si="8554">AH2530</f>
        <v>0</v>
      </c>
      <c r="AI2529" s="31">
        <f t="shared" ref="AI2529:AI2552" si="8555">AI2530</f>
        <v>0</v>
      </c>
      <c r="AJ2529" s="31">
        <f t="shared" si="8429"/>
        <v>54388</v>
      </c>
      <c r="AK2529" s="31">
        <f t="shared" si="8430"/>
        <v>53864.900000000001</v>
      </c>
      <c r="AL2529" s="31">
        <f t="shared" si="8431"/>
        <v>52784.900000000001</v>
      </c>
      <c r="AM2529" s="31">
        <f t="shared" ref="AM2529:AM2552" si="8556">AM2530</f>
        <v>0</v>
      </c>
      <c r="AN2529" s="31">
        <f t="shared" ref="AN2529:AN2552" si="8557">AN2530</f>
        <v>0</v>
      </c>
      <c r="AO2529" s="31">
        <f t="shared" ref="AO2529:AO2552" si="8558">AO2530</f>
        <v>0</v>
      </c>
      <c r="AP2529" s="31">
        <f t="shared" si="8432"/>
        <v>54388</v>
      </c>
      <c r="AQ2529" s="31">
        <f t="shared" si="8433"/>
        <v>53864.900000000001</v>
      </c>
      <c r="AR2529" s="31">
        <f t="shared" si="8434"/>
        <v>52784.900000000001</v>
      </c>
      <c r="AS2529" s="31">
        <f t="shared" ref="AS2529:AS2552" si="8559">AS2530</f>
        <v>0</v>
      </c>
      <c r="AT2529" s="31">
        <f t="shared" ref="AT2529:AT2552" si="8560">AT2530</f>
        <v>0</v>
      </c>
      <c r="AU2529" s="31">
        <f t="shared" ref="AU2529:AU2552" si="8561">AU2530</f>
        <v>0</v>
      </c>
      <c r="AV2529" s="31">
        <f t="shared" si="8435"/>
        <v>54388</v>
      </c>
      <c r="AW2529" s="31">
        <f t="shared" si="8436"/>
        <v>53864.900000000001</v>
      </c>
      <c r="AX2529" s="31">
        <f t="shared" si="8437"/>
        <v>52784.900000000001</v>
      </c>
      <c r="AY2529" s="31">
        <f t="shared" ref="AY2529:AY2552" si="8562">AY2530</f>
        <v>0</v>
      </c>
      <c r="AZ2529" s="31">
        <f t="shared" ref="AZ2529:AZ2552" si="8563">AZ2530</f>
        <v>0</v>
      </c>
      <c r="BA2529" s="31">
        <f t="shared" ref="BA2529:BA2552" si="8564">BA2530</f>
        <v>0</v>
      </c>
      <c r="BB2529" s="31">
        <f t="shared" si="8438"/>
        <v>54388</v>
      </c>
      <c r="BC2529" s="31">
        <f t="shared" si="8439"/>
        <v>53864.900000000001</v>
      </c>
      <c r="BD2529" s="31">
        <f t="shared" si="8440"/>
        <v>52784.900000000001</v>
      </c>
      <c r="BE2529" s="31">
        <f t="shared" ref="BE2529:BE2552" si="8565">BE2530</f>
        <v>0</v>
      </c>
      <c r="BF2529" s="31">
        <f t="shared" ref="BF2529:BF2552" si="8566">BF2530</f>
        <v>0</v>
      </c>
      <c r="BG2529" s="31">
        <f t="shared" ref="BG2529:BG2552" si="8567">BG2530</f>
        <v>0</v>
      </c>
      <c r="BH2529" s="31">
        <f t="shared" si="8441"/>
        <v>54388</v>
      </c>
      <c r="BI2529" s="31">
        <f t="shared" si="8442"/>
        <v>53864.900000000001</v>
      </c>
      <c r="BJ2529" s="31">
        <f t="shared" si="8443"/>
        <v>52784.900000000001</v>
      </c>
      <c r="BK2529" s="31">
        <f t="shared" ref="BK2529:BK2552" si="8568">BK2530</f>
        <v>0</v>
      </c>
      <c r="BL2529" s="31">
        <f t="shared" ref="BL2529:BL2552" si="8569">BL2530</f>
        <v>0</v>
      </c>
      <c r="BM2529" s="31">
        <f t="shared" ref="BM2529:BM2552" si="8570">BM2530</f>
        <v>0</v>
      </c>
      <c r="BN2529" s="31">
        <f t="shared" si="8444"/>
        <v>54388</v>
      </c>
      <c r="BO2529" s="31">
        <f t="shared" si="8445"/>
        <v>53864.900000000001</v>
      </c>
      <c r="BP2529" s="31">
        <f t="shared" si="8446"/>
        <v>52784.900000000001</v>
      </c>
      <c r="BQ2529" s="31">
        <f t="shared" ref="BQ2529:BQ2552" si="8571">BQ2530</f>
        <v>0</v>
      </c>
      <c r="BR2529" s="31">
        <f t="shared" ref="BR2529:BR2552" si="8572">BR2530</f>
        <v>0</v>
      </c>
      <c r="BS2529" s="31">
        <f t="shared" si="8447"/>
        <v>54388</v>
      </c>
      <c r="BT2529" s="31">
        <f t="shared" si="8448"/>
        <v>53864.900000000001</v>
      </c>
      <c r="BU2529" s="31">
        <f t="shared" si="8449"/>
        <v>52784.900000000001</v>
      </c>
      <c r="BV2529" s="31">
        <f t="shared" ref="BV2529:BV2552" si="8573">BV2530</f>
        <v>0</v>
      </c>
      <c r="BW2529" s="31">
        <f t="shared" ref="BW2529:BW2552" si="8574">BW2530</f>
        <v>0</v>
      </c>
      <c r="BX2529" s="31">
        <f t="shared" si="8450"/>
        <v>54388</v>
      </c>
      <c r="BY2529" s="31">
        <f t="shared" si="8451"/>
        <v>53864.900000000001</v>
      </c>
      <c r="BZ2529" s="31">
        <f t="shared" si="8452"/>
        <v>52784.900000000001</v>
      </c>
      <c r="CA2529" s="31">
        <f t="shared" ref="CA2529:CA2552" si="8575">CA2530</f>
        <v>0</v>
      </c>
      <c r="CB2529" s="31">
        <f t="shared" ref="CB2529:CB2552" si="8576">CB2530</f>
        <v>0</v>
      </c>
      <c r="CC2529" s="31">
        <f t="shared" ref="CC2529:CC2552" si="8577">CC2530</f>
        <v>0</v>
      </c>
      <c r="CD2529" s="31">
        <f t="shared" si="8371"/>
        <v>54388</v>
      </c>
      <c r="CE2529" s="31">
        <f t="shared" si="8372"/>
        <v>53864.900000000001</v>
      </c>
      <c r="CF2529" s="31">
        <f t="shared" si="8373"/>
        <v>52784.900000000001</v>
      </c>
      <c r="CG2529" s="31">
        <f t="shared" ref="CG2529:CG2552" si="8578">CG2530</f>
        <v>0</v>
      </c>
      <c r="CH2529" s="24"/>
      <c r="CI2529" s="40"/>
      <c r="CM2529" s="1" t="s">
        <v>29</v>
      </c>
    </row>
    <row r="2530" ht="29.850000000000001">
      <c r="A2530" s="16" t="s">
        <v>1426</v>
      </c>
      <c r="B2530" s="17">
        <v>120</v>
      </c>
      <c r="C2530" s="16"/>
      <c r="D2530" s="16"/>
      <c r="E2530" s="39" t="s">
        <v>394</v>
      </c>
      <c r="F2530" s="31">
        <f t="shared" si="8538"/>
        <v>54388</v>
      </c>
      <c r="G2530" s="31">
        <f t="shared" si="8539"/>
        <v>53864.900000000001</v>
      </c>
      <c r="H2530" s="31">
        <f t="shared" si="8540"/>
        <v>52784.900000000001</v>
      </c>
      <c r="I2530" s="31">
        <f t="shared" si="8541"/>
        <v>0</v>
      </c>
      <c r="J2530" s="31">
        <f t="shared" si="8542"/>
        <v>0</v>
      </c>
      <c r="K2530" s="31">
        <f t="shared" si="8543"/>
        <v>0</v>
      </c>
      <c r="L2530" s="31">
        <f t="shared" si="8417"/>
        <v>54388</v>
      </c>
      <c r="M2530" s="31">
        <f t="shared" si="8418"/>
        <v>53864.900000000001</v>
      </c>
      <c r="N2530" s="31">
        <f t="shared" si="8419"/>
        <v>52784.900000000001</v>
      </c>
      <c r="O2530" s="31">
        <f t="shared" si="8544"/>
        <v>0</v>
      </c>
      <c r="P2530" s="31">
        <f t="shared" si="8545"/>
        <v>0</v>
      </c>
      <c r="Q2530" s="31">
        <f t="shared" si="8546"/>
        <v>0</v>
      </c>
      <c r="R2530" s="31">
        <f t="shared" si="8420"/>
        <v>54388</v>
      </c>
      <c r="S2530" s="31">
        <f t="shared" si="8421"/>
        <v>53864.900000000001</v>
      </c>
      <c r="T2530" s="31">
        <f t="shared" si="8422"/>
        <v>52784.900000000001</v>
      </c>
      <c r="U2530" s="31">
        <f t="shared" si="8547"/>
        <v>0</v>
      </c>
      <c r="V2530" s="31">
        <f t="shared" si="8548"/>
        <v>0</v>
      </c>
      <c r="W2530" s="31">
        <f t="shared" si="8549"/>
        <v>0</v>
      </c>
      <c r="X2530" s="31">
        <f t="shared" si="8423"/>
        <v>54388</v>
      </c>
      <c r="Y2530" s="31">
        <f t="shared" si="8424"/>
        <v>53864.900000000001</v>
      </c>
      <c r="Z2530" s="31">
        <f t="shared" si="8425"/>
        <v>52784.900000000001</v>
      </c>
      <c r="AA2530" s="31">
        <f t="shared" si="8550"/>
        <v>0</v>
      </c>
      <c r="AB2530" s="31">
        <f t="shared" si="8551"/>
        <v>0</v>
      </c>
      <c r="AC2530" s="31">
        <f t="shared" si="8552"/>
        <v>0</v>
      </c>
      <c r="AD2530" s="31">
        <f t="shared" si="8426"/>
        <v>54388</v>
      </c>
      <c r="AE2530" s="31">
        <f t="shared" si="8427"/>
        <v>53864.900000000001</v>
      </c>
      <c r="AF2530" s="31">
        <f t="shared" si="8428"/>
        <v>52784.900000000001</v>
      </c>
      <c r="AG2530" s="31">
        <f t="shared" si="8553"/>
        <v>0</v>
      </c>
      <c r="AH2530" s="31">
        <f t="shared" si="8554"/>
        <v>0</v>
      </c>
      <c r="AI2530" s="31">
        <f t="shared" si="8555"/>
        <v>0</v>
      </c>
      <c r="AJ2530" s="31">
        <f t="shared" si="8429"/>
        <v>54388</v>
      </c>
      <c r="AK2530" s="31">
        <f t="shared" si="8430"/>
        <v>53864.900000000001</v>
      </c>
      <c r="AL2530" s="31">
        <f t="shared" si="8431"/>
        <v>52784.900000000001</v>
      </c>
      <c r="AM2530" s="31">
        <f t="shared" si="8556"/>
        <v>0</v>
      </c>
      <c r="AN2530" s="31">
        <f t="shared" si="8557"/>
        <v>0</v>
      </c>
      <c r="AO2530" s="31">
        <f t="shared" si="8558"/>
        <v>0</v>
      </c>
      <c r="AP2530" s="31">
        <f t="shared" si="8432"/>
        <v>54388</v>
      </c>
      <c r="AQ2530" s="31">
        <f t="shared" si="8433"/>
        <v>53864.900000000001</v>
      </c>
      <c r="AR2530" s="31">
        <f t="shared" si="8434"/>
        <v>52784.900000000001</v>
      </c>
      <c r="AS2530" s="31">
        <f t="shared" si="8559"/>
        <v>0</v>
      </c>
      <c r="AT2530" s="31">
        <f t="shared" si="8560"/>
        <v>0</v>
      </c>
      <c r="AU2530" s="31">
        <f t="shared" si="8561"/>
        <v>0</v>
      </c>
      <c r="AV2530" s="31">
        <f t="shared" si="8435"/>
        <v>54388</v>
      </c>
      <c r="AW2530" s="31">
        <f t="shared" si="8436"/>
        <v>53864.900000000001</v>
      </c>
      <c r="AX2530" s="31">
        <f t="shared" si="8437"/>
        <v>52784.900000000001</v>
      </c>
      <c r="AY2530" s="31">
        <f t="shared" si="8562"/>
        <v>0</v>
      </c>
      <c r="AZ2530" s="31">
        <f t="shared" si="8563"/>
        <v>0</v>
      </c>
      <c r="BA2530" s="31">
        <f t="shared" si="8564"/>
        <v>0</v>
      </c>
      <c r="BB2530" s="31">
        <f t="shared" si="8438"/>
        <v>54388</v>
      </c>
      <c r="BC2530" s="31">
        <f t="shared" si="8439"/>
        <v>53864.900000000001</v>
      </c>
      <c r="BD2530" s="31">
        <f t="shared" si="8440"/>
        <v>52784.900000000001</v>
      </c>
      <c r="BE2530" s="31">
        <f t="shared" si="8565"/>
        <v>0</v>
      </c>
      <c r="BF2530" s="31">
        <f t="shared" si="8566"/>
        <v>0</v>
      </c>
      <c r="BG2530" s="31">
        <f t="shared" si="8567"/>
        <v>0</v>
      </c>
      <c r="BH2530" s="31">
        <f t="shared" si="8441"/>
        <v>54388</v>
      </c>
      <c r="BI2530" s="31">
        <f t="shared" si="8442"/>
        <v>53864.900000000001</v>
      </c>
      <c r="BJ2530" s="31">
        <f t="shared" si="8443"/>
        <v>52784.900000000001</v>
      </c>
      <c r="BK2530" s="31">
        <f t="shared" si="8568"/>
        <v>0</v>
      </c>
      <c r="BL2530" s="31">
        <f t="shared" si="8569"/>
        <v>0</v>
      </c>
      <c r="BM2530" s="31">
        <f t="shared" si="8570"/>
        <v>0</v>
      </c>
      <c r="BN2530" s="31">
        <f t="shared" si="8444"/>
        <v>54388</v>
      </c>
      <c r="BO2530" s="31">
        <f t="shared" si="8445"/>
        <v>53864.900000000001</v>
      </c>
      <c r="BP2530" s="31">
        <f t="shared" si="8446"/>
        <v>52784.900000000001</v>
      </c>
      <c r="BQ2530" s="31">
        <f t="shared" si="8571"/>
        <v>0</v>
      </c>
      <c r="BR2530" s="31">
        <f t="shared" si="8572"/>
        <v>0</v>
      </c>
      <c r="BS2530" s="31">
        <f t="shared" si="8447"/>
        <v>54388</v>
      </c>
      <c r="BT2530" s="31">
        <f t="shared" si="8448"/>
        <v>53864.900000000001</v>
      </c>
      <c r="BU2530" s="31">
        <f t="shared" si="8449"/>
        <v>52784.900000000001</v>
      </c>
      <c r="BV2530" s="31">
        <f t="shared" si="8573"/>
        <v>0</v>
      </c>
      <c r="BW2530" s="31">
        <f t="shared" si="8574"/>
        <v>0</v>
      </c>
      <c r="BX2530" s="31">
        <f t="shared" si="8450"/>
        <v>54388</v>
      </c>
      <c r="BY2530" s="31">
        <f t="shared" si="8451"/>
        <v>53864.900000000001</v>
      </c>
      <c r="BZ2530" s="31">
        <f t="shared" si="8452"/>
        <v>52784.900000000001</v>
      </c>
      <c r="CA2530" s="31">
        <f t="shared" si="8575"/>
        <v>0</v>
      </c>
      <c r="CB2530" s="31">
        <f t="shared" si="8576"/>
        <v>0</v>
      </c>
      <c r="CC2530" s="31">
        <f t="shared" si="8577"/>
        <v>0</v>
      </c>
      <c r="CD2530" s="31">
        <f t="shared" si="8371"/>
        <v>54388</v>
      </c>
      <c r="CE2530" s="31">
        <f t="shared" si="8372"/>
        <v>53864.900000000001</v>
      </c>
      <c r="CF2530" s="31">
        <f t="shared" si="8373"/>
        <v>52784.900000000001</v>
      </c>
      <c r="CG2530" s="31">
        <f t="shared" si="8578"/>
        <v>0</v>
      </c>
      <c r="CH2530" s="24"/>
      <c r="CI2530" s="40"/>
      <c r="CN2530" s="1" t="s">
        <v>30</v>
      </c>
    </row>
    <row r="2531" ht="15">
      <c r="A2531" s="16" t="s">
        <v>1426</v>
      </c>
      <c r="B2531" s="17">
        <v>120</v>
      </c>
      <c r="C2531" s="16" t="s">
        <v>42</v>
      </c>
      <c r="D2531" s="16" t="s">
        <v>43</v>
      </c>
      <c r="E2531" s="39" t="s">
        <v>44</v>
      </c>
      <c r="F2531" s="31">
        <v>54388</v>
      </c>
      <c r="G2531" s="31">
        <v>53864.900000000001</v>
      </c>
      <c r="H2531" s="31">
        <v>52784.900000000001</v>
      </c>
      <c r="I2531" s="31"/>
      <c r="J2531" s="31"/>
      <c r="K2531" s="31"/>
      <c r="L2531" s="31">
        <f t="shared" si="8417"/>
        <v>54388</v>
      </c>
      <c r="M2531" s="31">
        <f t="shared" si="8418"/>
        <v>53864.900000000001</v>
      </c>
      <c r="N2531" s="31">
        <f t="shared" si="8419"/>
        <v>52784.900000000001</v>
      </c>
      <c r="O2531" s="31"/>
      <c r="P2531" s="31"/>
      <c r="Q2531" s="31"/>
      <c r="R2531" s="31">
        <f t="shared" si="8420"/>
        <v>54388</v>
      </c>
      <c r="S2531" s="31">
        <f t="shared" si="8421"/>
        <v>53864.900000000001</v>
      </c>
      <c r="T2531" s="31">
        <f t="shared" si="8422"/>
        <v>52784.900000000001</v>
      </c>
      <c r="U2531" s="31"/>
      <c r="V2531" s="31"/>
      <c r="W2531" s="31"/>
      <c r="X2531" s="31">
        <f t="shared" si="8423"/>
        <v>54388</v>
      </c>
      <c r="Y2531" s="31">
        <f t="shared" si="8424"/>
        <v>53864.900000000001</v>
      </c>
      <c r="Z2531" s="31">
        <f t="shared" si="8425"/>
        <v>52784.900000000001</v>
      </c>
      <c r="AA2531" s="31"/>
      <c r="AB2531" s="31"/>
      <c r="AC2531" s="31"/>
      <c r="AD2531" s="31">
        <f t="shared" si="8426"/>
        <v>54388</v>
      </c>
      <c r="AE2531" s="31">
        <f t="shared" si="8427"/>
        <v>53864.900000000001</v>
      </c>
      <c r="AF2531" s="31">
        <f t="shared" si="8428"/>
        <v>52784.900000000001</v>
      </c>
      <c r="AG2531" s="31"/>
      <c r="AH2531" s="31"/>
      <c r="AI2531" s="31"/>
      <c r="AJ2531" s="31">
        <f t="shared" si="8429"/>
        <v>54388</v>
      </c>
      <c r="AK2531" s="31">
        <f t="shared" si="8430"/>
        <v>53864.900000000001</v>
      </c>
      <c r="AL2531" s="31">
        <f t="shared" si="8431"/>
        <v>52784.900000000001</v>
      </c>
      <c r="AM2531" s="31"/>
      <c r="AN2531" s="31"/>
      <c r="AO2531" s="31"/>
      <c r="AP2531" s="31">
        <f t="shared" si="8432"/>
        <v>54388</v>
      </c>
      <c r="AQ2531" s="31">
        <f t="shared" si="8433"/>
        <v>53864.900000000001</v>
      </c>
      <c r="AR2531" s="31">
        <f t="shared" si="8434"/>
        <v>52784.900000000001</v>
      </c>
      <c r="AS2531" s="31"/>
      <c r="AT2531" s="31"/>
      <c r="AU2531" s="31"/>
      <c r="AV2531" s="31">
        <f t="shared" si="8435"/>
        <v>54388</v>
      </c>
      <c r="AW2531" s="31">
        <f t="shared" si="8436"/>
        <v>53864.900000000001</v>
      </c>
      <c r="AX2531" s="31">
        <f t="shared" si="8437"/>
        <v>52784.900000000001</v>
      </c>
      <c r="AY2531" s="31"/>
      <c r="AZ2531" s="31"/>
      <c r="BA2531" s="31"/>
      <c r="BB2531" s="31">
        <f t="shared" si="8438"/>
        <v>54388</v>
      </c>
      <c r="BC2531" s="31">
        <f t="shared" si="8439"/>
        <v>53864.900000000001</v>
      </c>
      <c r="BD2531" s="31">
        <f t="shared" si="8440"/>
        <v>52784.900000000001</v>
      </c>
      <c r="BE2531" s="31"/>
      <c r="BF2531" s="31"/>
      <c r="BG2531" s="31"/>
      <c r="BH2531" s="31">
        <f t="shared" si="8441"/>
        <v>54388</v>
      </c>
      <c r="BI2531" s="31">
        <f t="shared" si="8442"/>
        <v>53864.900000000001</v>
      </c>
      <c r="BJ2531" s="31">
        <f t="shared" si="8443"/>
        <v>52784.900000000001</v>
      </c>
      <c r="BK2531" s="31"/>
      <c r="BL2531" s="31"/>
      <c r="BM2531" s="31"/>
      <c r="BN2531" s="31">
        <f t="shared" si="8444"/>
        <v>54388</v>
      </c>
      <c r="BO2531" s="31">
        <f t="shared" si="8445"/>
        <v>53864.900000000001</v>
      </c>
      <c r="BP2531" s="31">
        <f t="shared" si="8446"/>
        <v>52784.900000000001</v>
      </c>
      <c r="BQ2531" s="31"/>
      <c r="BR2531" s="31"/>
      <c r="BS2531" s="31">
        <f t="shared" si="8447"/>
        <v>54388</v>
      </c>
      <c r="BT2531" s="31">
        <f t="shared" si="8448"/>
        <v>53864.900000000001</v>
      </c>
      <c r="BU2531" s="31">
        <f t="shared" si="8449"/>
        <v>52784.900000000001</v>
      </c>
      <c r="BV2531" s="31"/>
      <c r="BW2531" s="31"/>
      <c r="BX2531" s="31">
        <f t="shared" si="8450"/>
        <v>54388</v>
      </c>
      <c r="BY2531" s="31">
        <f t="shared" si="8451"/>
        <v>53864.900000000001</v>
      </c>
      <c r="BZ2531" s="31">
        <f t="shared" si="8452"/>
        <v>52784.900000000001</v>
      </c>
      <c r="CA2531" s="31"/>
      <c r="CB2531" s="31"/>
      <c r="CC2531" s="31"/>
      <c r="CD2531" s="31">
        <f t="shared" si="8371"/>
        <v>54388</v>
      </c>
      <c r="CE2531" s="31">
        <f t="shared" si="8372"/>
        <v>53864.900000000001</v>
      </c>
      <c r="CF2531" s="31">
        <f t="shared" si="8373"/>
        <v>52784.900000000001</v>
      </c>
      <c r="CG2531" s="31"/>
      <c r="CH2531" s="24"/>
      <c r="CI2531" s="40"/>
    </row>
    <row r="2532" ht="29.850000000000001">
      <c r="A2532" s="16" t="s">
        <v>1426</v>
      </c>
      <c r="B2532" s="17">
        <v>200</v>
      </c>
      <c r="C2532" s="16"/>
      <c r="D2532" s="16"/>
      <c r="E2532" s="39" t="s">
        <v>40</v>
      </c>
      <c r="F2532" s="31">
        <f t="shared" si="8538"/>
        <v>8008.8000000000002</v>
      </c>
      <c r="G2532" s="31">
        <f t="shared" si="8539"/>
        <v>10810</v>
      </c>
      <c r="H2532" s="31">
        <f t="shared" si="8540"/>
        <v>11890</v>
      </c>
      <c r="I2532" s="31">
        <f t="shared" si="8541"/>
        <v>0</v>
      </c>
      <c r="J2532" s="31">
        <f t="shared" si="8542"/>
        <v>0</v>
      </c>
      <c r="K2532" s="31">
        <f t="shared" si="8543"/>
        <v>0</v>
      </c>
      <c r="L2532" s="31">
        <f t="shared" si="8417"/>
        <v>8008.8000000000002</v>
      </c>
      <c r="M2532" s="31">
        <f t="shared" si="8418"/>
        <v>10810</v>
      </c>
      <c r="N2532" s="31">
        <f t="shared" si="8419"/>
        <v>11890</v>
      </c>
      <c r="O2532" s="31">
        <f t="shared" si="8544"/>
        <v>0</v>
      </c>
      <c r="P2532" s="31">
        <f t="shared" si="8545"/>
        <v>0</v>
      </c>
      <c r="Q2532" s="31">
        <f t="shared" si="8546"/>
        <v>0</v>
      </c>
      <c r="R2532" s="31">
        <f t="shared" si="8420"/>
        <v>8008.8000000000002</v>
      </c>
      <c r="S2532" s="31">
        <f t="shared" si="8421"/>
        <v>10810</v>
      </c>
      <c r="T2532" s="31">
        <f t="shared" si="8422"/>
        <v>11890</v>
      </c>
      <c r="U2532" s="31">
        <f t="shared" si="8547"/>
        <v>0</v>
      </c>
      <c r="V2532" s="31">
        <f t="shared" si="8548"/>
        <v>0</v>
      </c>
      <c r="W2532" s="31">
        <f t="shared" si="8549"/>
        <v>0</v>
      </c>
      <c r="X2532" s="31">
        <f t="shared" si="8423"/>
        <v>8008.8000000000002</v>
      </c>
      <c r="Y2532" s="31">
        <f t="shared" si="8424"/>
        <v>10810</v>
      </c>
      <c r="Z2532" s="31">
        <f t="shared" si="8425"/>
        <v>11890</v>
      </c>
      <c r="AA2532" s="31">
        <f t="shared" si="8550"/>
        <v>0</v>
      </c>
      <c r="AB2532" s="31">
        <f t="shared" si="8551"/>
        <v>0</v>
      </c>
      <c r="AC2532" s="31">
        <f t="shared" si="8552"/>
        <v>0</v>
      </c>
      <c r="AD2532" s="31">
        <f t="shared" si="8426"/>
        <v>8008.8000000000002</v>
      </c>
      <c r="AE2532" s="31">
        <f t="shared" si="8427"/>
        <v>10810</v>
      </c>
      <c r="AF2532" s="31">
        <f t="shared" si="8428"/>
        <v>11890</v>
      </c>
      <c r="AG2532" s="31">
        <f t="shared" si="8553"/>
        <v>0</v>
      </c>
      <c r="AH2532" s="31">
        <f t="shared" si="8554"/>
        <v>0</v>
      </c>
      <c r="AI2532" s="31">
        <f t="shared" si="8555"/>
        <v>0</v>
      </c>
      <c r="AJ2532" s="31">
        <f t="shared" si="8429"/>
        <v>8008.8000000000002</v>
      </c>
      <c r="AK2532" s="31">
        <f t="shared" si="8430"/>
        <v>10810</v>
      </c>
      <c r="AL2532" s="31">
        <f t="shared" si="8431"/>
        <v>11890</v>
      </c>
      <c r="AM2532" s="31">
        <f t="shared" si="8556"/>
        <v>0</v>
      </c>
      <c r="AN2532" s="31">
        <f t="shared" si="8557"/>
        <v>0</v>
      </c>
      <c r="AO2532" s="31">
        <f t="shared" si="8558"/>
        <v>0</v>
      </c>
      <c r="AP2532" s="31">
        <f t="shared" si="8432"/>
        <v>8008.8000000000002</v>
      </c>
      <c r="AQ2532" s="31">
        <f t="shared" si="8433"/>
        <v>10810</v>
      </c>
      <c r="AR2532" s="31">
        <f t="shared" si="8434"/>
        <v>11890</v>
      </c>
      <c r="AS2532" s="31">
        <f t="shared" si="8559"/>
        <v>0</v>
      </c>
      <c r="AT2532" s="31">
        <f t="shared" si="8560"/>
        <v>0</v>
      </c>
      <c r="AU2532" s="31">
        <f t="shared" si="8561"/>
        <v>0</v>
      </c>
      <c r="AV2532" s="31">
        <f t="shared" si="8435"/>
        <v>8008.8000000000002</v>
      </c>
      <c r="AW2532" s="31">
        <f t="shared" si="8436"/>
        <v>10810</v>
      </c>
      <c r="AX2532" s="31">
        <f t="shared" si="8437"/>
        <v>11890</v>
      </c>
      <c r="AY2532" s="31">
        <f t="shared" si="8562"/>
        <v>0</v>
      </c>
      <c r="AZ2532" s="31">
        <f t="shared" si="8563"/>
        <v>0</v>
      </c>
      <c r="BA2532" s="31">
        <f t="shared" si="8564"/>
        <v>0</v>
      </c>
      <c r="BB2532" s="31">
        <f t="shared" si="8438"/>
        <v>8008.8000000000002</v>
      </c>
      <c r="BC2532" s="31">
        <f t="shared" si="8439"/>
        <v>10810</v>
      </c>
      <c r="BD2532" s="31">
        <f t="shared" si="8440"/>
        <v>11890</v>
      </c>
      <c r="BE2532" s="31">
        <f t="shared" si="8565"/>
        <v>0</v>
      </c>
      <c r="BF2532" s="31">
        <f t="shared" si="8566"/>
        <v>0</v>
      </c>
      <c r="BG2532" s="31">
        <f t="shared" si="8567"/>
        <v>0</v>
      </c>
      <c r="BH2532" s="31">
        <f t="shared" si="8441"/>
        <v>8008.8000000000002</v>
      </c>
      <c r="BI2532" s="31">
        <f t="shared" si="8442"/>
        <v>10810</v>
      </c>
      <c r="BJ2532" s="31">
        <f t="shared" si="8443"/>
        <v>11890</v>
      </c>
      <c r="BK2532" s="31">
        <f t="shared" si="8568"/>
        <v>0</v>
      </c>
      <c r="BL2532" s="31">
        <f t="shared" si="8569"/>
        <v>0</v>
      </c>
      <c r="BM2532" s="31">
        <f t="shared" si="8570"/>
        <v>0</v>
      </c>
      <c r="BN2532" s="31">
        <f t="shared" si="8444"/>
        <v>8008.8000000000002</v>
      </c>
      <c r="BO2532" s="31">
        <f t="shared" si="8445"/>
        <v>10810</v>
      </c>
      <c r="BP2532" s="31">
        <f t="shared" si="8446"/>
        <v>11890</v>
      </c>
      <c r="BQ2532" s="31">
        <f t="shared" si="8571"/>
        <v>0</v>
      </c>
      <c r="BR2532" s="31">
        <f t="shared" si="8572"/>
        <v>0</v>
      </c>
      <c r="BS2532" s="31">
        <f t="shared" si="8447"/>
        <v>8008.8000000000002</v>
      </c>
      <c r="BT2532" s="31">
        <f t="shared" si="8448"/>
        <v>10810</v>
      </c>
      <c r="BU2532" s="31">
        <f t="shared" si="8449"/>
        <v>11890</v>
      </c>
      <c r="BV2532" s="31">
        <f t="shared" si="8573"/>
        <v>0</v>
      </c>
      <c r="BW2532" s="31">
        <f t="shared" si="8574"/>
        <v>0</v>
      </c>
      <c r="BX2532" s="31">
        <f t="shared" si="8450"/>
        <v>8008.8000000000002</v>
      </c>
      <c r="BY2532" s="31">
        <f t="shared" si="8451"/>
        <v>10810</v>
      </c>
      <c r="BZ2532" s="31">
        <f t="shared" si="8452"/>
        <v>11890</v>
      </c>
      <c r="CA2532" s="31">
        <f t="shared" si="8575"/>
        <v>0</v>
      </c>
      <c r="CB2532" s="31">
        <f t="shared" si="8576"/>
        <v>0</v>
      </c>
      <c r="CC2532" s="31">
        <f t="shared" si="8577"/>
        <v>0</v>
      </c>
      <c r="CD2532" s="31">
        <f t="shared" si="8371"/>
        <v>8008.8000000000002</v>
      </c>
      <c r="CE2532" s="31">
        <f t="shared" si="8372"/>
        <v>10810</v>
      </c>
      <c r="CF2532" s="31">
        <f t="shared" si="8373"/>
        <v>11890</v>
      </c>
      <c r="CG2532" s="31">
        <f t="shared" si="8578"/>
        <v>0</v>
      </c>
      <c r="CH2532" s="24"/>
      <c r="CI2532" s="40"/>
      <c r="CM2532" s="1" t="s">
        <v>29</v>
      </c>
    </row>
    <row r="2533" ht="43.75">
      <c r="A2533" s="16" t="s">
        <v>1426</v>
      </c>
      <c r="B2533" s="17">
        <v>240</v>
      </c>
      <c r="C2533" s="16"/>
      <c r="D2533" s="16"/>
      <c r="E2533" s="39" t="s">
        <v>41</v>
      </c>
      <c r="F2533" s="31">
        <f t="shared" si="8538"/>
        <v>8008.8000000000002</v>
      </c>
      <c r="G2533" s="31">
        <f t="shared" si="8539"/>
        <v>10810</v>
      </c>
      <c r="H2533" s="31">
        <f t="shared" si="8540"/>
        <v>11890</v>
      </c>
      <c r="I2533" s="31">
        <f t="shared" si="8541"/>
        <v>0</v>
      </c>
      <c r="J2533" s="31">
        <f t="shared" si="8542"/>
        <v>0</v>
      </c>
      <c r="K2533" s="31">
        <f t="shared" si="8543"/>
        <v>0</v>
      </c>
      <c r="L2533" s="31">
        <f t="shared" si="8417"/>
        <v>8008.8000000000002</v>
      </c>
      <c r="M2533" s="31">
        <f t="shared" si="8418"/>
        <v>10810</v>
      </c>
      <c r="N2533" s="31">
        <f t="shared" si="8419"/>
        <v>11890</v>
      </c>
      <c r="O2533" s="31">
        <f t="shared" si="8544"/>
        <v>0</v>
      </c>
      <c r="P2533" s="31">
        <f t="shared" si="8545"/>
        <v>0</v>
      </c>
      <c r="Q2533" s="31">
        <f t="shared" si="8546"/>
        <v>0</v>
      </c>
      <c r="R2533" s="31">
        <f t="shared" si="8420"/>
        <v>8008.8000000000002</v>
      </c>
      <c r="S2533" s="31">
        <f t="shared" si="8421"/>
        <v>10810</v>
      </c>
      <c r="T2533" s="31">
        <f t="shared" si="8422"/>
        <v>11890</v>
      </c>
      <c r="U2533" s="31">
        <f t="shared" si="8547"/>
        <v>0</v>
      </c>
      <c r="V2533" s="31">
        <f t="shared" si="8548"/>
        <v>0</v>
      </c>
      <c r="W2533" s="31">
        <f t="shared" si="8549"/>
        <v>0</v>
      </c>
      <c r="X2533" s="31">
        <f t="shared" si="8423"/>
        <v>8008.8000000000002</v>
      </c>
      <c r="Y2533" s="31">
        <f t="shared" si="8424"/>
        <v>10810</v>
      </c>
      <c r="Z2533" s="31">
        <f t="shared" si="8425"/>
        <v>11890</v>
      </c>
      <c r="AA2533" s="31">
        <f t="shared" si="8550"/>
        <v>0</v>
      </c>
      <c r="AB2533" s="31">
        <f t="shared" si="8551"/>
        <v>0</v>
      </c>
      <c r="AC2533" s="31">
        <f t="shared" si="8552"/>
        <v>0</v>
      </c>
      <c r="AD2533" s="31">
        <f t="shared" si="8426"/>
        <v>8008.8000000000002</v>
      </c>
      <c r="AE2533" s="31">
        <f t="shared" si="8427"/>
        <v>10810</v>
      </c>
      <c r="AF2533" s="31">
        <f t="shared" si="8428"/>
        <v>11890</v>
      </c>
      <c r="AG2533" s="31">
        <f t="shared" si="8553"/>
        <v>0</v>
      </c>
      <c r="AH2533" s="31">
        <f t="shared" si="8554"/>
        <v>0</v>
      </c>
      <c r="AI2533" s="31">
        <f t="shared" si="8555"/>
        <v>0</v>
      </c>
      <c r="AJ2533" s="31">
        <f t="shared" si="8429"/>
        <v>8008.8000000000002</v>
      </c>
      <c r="AK2533" s="31">
        <f t="shared" si="8430"/>
        <v>10810</v>
      </c>
      <c r="AL2533" s="31">
        <f t="shared" si="8431"/>
        <v>11890</v>
      </c>
      <c r="AM2533" s="31">
        <f t="shared" si="8556"/>
        <v>0</v>
      </c>
      <c r="AN2533" s="31">
        <f t="shared" si="8557"/>
        <v>0</v>
      </c>
      <c r="AO2533" s="31">
        <f t="shared" si="8558"/>
        <v>0</v>
      </c>
      <c r="AP2533" s="31">
        <f t="shared" si="8432"/>
        <v>8008.8000000000002</v>
      </c>
      <c r="AQ2533" s="31">
        <f t="shared" si="8433"/>
        <v>10810</v>
      </c>
      <c r="AR2533" s="31">
        <f t="shared" si="8434"/>
        <v>11890</v>
      </c>
      <c r="AS2533" s="31">
        <f t="shared" si="8559"/>
        <v>0</v>
      </c>
      <c r="AT2533" s="31">
        <f t="shared" si="8560"/>
        <v>0</v>
      </c>
      <c r="AU2533" s="31">
        <f t="shared" si="8561"/>
        <v>0</v>
      </c>
      <c r="AV2533" s="31">
        <f t="shared" si="8435"/>
        <v>8008.8000000000002</v>
      </c>
      <c r="AW2533" s="31">
        <f t="shared" si="8436"/>
        <v>10810</v>
      </c>
      <c r="AX2533" s="31">
        <f t="shared" si="8437"/>
        <v>11890</v>
      </c>
      <c r="AY2533" s="31">
        <f t="shared" si="8562"/>
        <v>0</v>
      </c>
      <c r="AZ2533" s="31">
        <f t="shared" si="8563"/>
        <v>0</v>
      </c>
      <c r="BA2533" s="31">
        <f t="shared" si="8564"/>
        <v>0</v>
      </c>
      <c r="BB2533" s="31">
        <f t="shared" si="8438"/>
        <v>8008.8000000000002</v>
      </c>
      <c r="BC2533" s="31">
        <f t="shared" si="8439"/>
        <v>10810</v>
      </c>
      <c r="BD2533" s="31">
        <f t="shared" si="8440"/>
        <v>11890</v>
      </c>
      <c r="BE2533" s="31">
        <f t="shared" si="8565"/>
        <v>0</v>
      </c>
      <c r="BF2533" s="31">
        <f t="shared" si="8566"/>
        <v>0</v>
      </c>
      <c r="BG2533" s="31">
        <f t="shared" si="8567"/>
        <v>0</v>
      </c>
      <c r="BH2533" s="31">
        <f t="shared" si="8441"/>
        <v>8008.8000000000002</v>
      </c>
      <c r="BI2533" s="31">
        <f t="shared" si="8442"/>
        <v>10810</v>
      </c>
      <c r="BJ2533" s="31">
        <f t="shared" si="8443"/>
        <v>11890</v>
      </c>
      <c r="BK2533" s="31">
        <f t="shared" si="8568"/>
        <v>0</v>
      </c>
      <c r="BL2533" s="31">
        <f t="shared" si="8569"/>
        <v>0</v>
      </c>
      <c r="BM2533" s="31">
        <f t="shared" si="8570"/>
        <v>0</v>
      </c>
      <c r="BN2533" s="31">
        <f t="shared" si="8444"/>
        <v>8008.8000000000002</v>
      </c>
      <c r="BO2533" s="31">
        <f t="shared" si="8445"/>
        <v>10810</v>
      </c>
      <c r="BP2533" s="31">
        <f t="shared" si="8446"/>
        <v>11890</v>
      </c>
      <c r="BQ2533" s="31">
        <f t="shared" si="8571"/>
        <v>0</v>
      </c>
      <c r="BR2533" s="31">
        <f t="shared" si="8572"/>
        <v>0</v>
      </c>
      <c r="BS2533" s="31">
        <f t="shared" si="8447"/>
        <v>8008.8000000000002</v>
      </c>
      <c r="BT2533" s="31">
        <f t="shared" si="8448"/>
        <v>10810</v>
      </c>
      <c r="BU2533" s="31">
        <f t="shared" si="8449"/>
        <v>11890</v>
      </c>
      <c r="BV2533" s="31">
        <f t="shared" si="8573"/>
        <v>0</v>
      </c>
      <c r="BW2533" s="31">
        <f t="shared" si="8574"/>
        <v>0</v>
      </c>
      <c r="BX2533" s="31">
        <f t="shared" si="8450"/>
        <v>8008.8000000000002</v>
      </c>
      <c r="BY2533" s="31">
        <f t="shared" si="8451"/>
        <v>10810</v>
      </c>
      <c r="BZ2533" s="31">
        <f t="shared" si="8452"/>
        <v>11890</v>
      </c>
      <c r="CA2533" s="31">
        <f t="shared" si="8575"/>
        <v>0</v>
      </c>
      <c r="CB2533" s="31">
        <f t="shared" si="8576"/>
        <v>0</v>
      </c>
      <c r="CC2533" s="31">
        <f t="shared" si="8577"/>
        <v>0</v>
      </c>
      <c r="CD2533" s="31">
        <f t="shared" si="8371"/>
        <v>8008.8000000000002</v>
      </c>
      <c r="CE2533" s="31">
        <f t="shared" si="8372"/>
        <v>10810</v>
      </c>
      <c r="CF2533" s="31">
        <f t="shared" si="8373"/>
        <v>11890</v>
      </c>
      <c r="CG2533" s="31">
        <f t="shared" si="8578"/>
        <v>0</v>
      </c>
      <c r="CH2533" s="24"/>
      <c r="CI2533" s="40"/>
      <c r="CN2533" s="1" t="s">
        <v>30</v>
      </c>
    </row>
    <row r="2534" ht="15">
      <c r="A2534" s="16" t="s">
        <v>1426</v>
      </c>
      <c r="B2534" s="17">
        <v>240</v>
      </c>
      <c r="C2534" s="16" t="s">
        <v>42</v>
      </c>
      <c r="D2534" s="16" t="s">
        <v>43</v>
      </c>
      <c r="E2534" s="39" t="s">
        <v>44</v>
      </c>
      <c r="F2534" s="31">
        <v>8008.8000000000002</v>
      </c>
      <c r="G2534" s="31">
        <v>10810</v>
      </c>
      <c r="H2534" s="31">
        <v>11890</v>
      </c>
      <c r="I2534" s="31"/>
      <c r="J2534" s="31"/>
      <c r="K2534" s="31"/>
      <c r="L2534" s="31">
        <f t="shared" si="8417"/>
        <v>8008.8000000000002</v>
      </c>
      <c r="M2534" s="31">
        <f t="shared" si="8418"/>
        <v>10810</v>
      </c>
      <c r="N2534" s="31">
        <f t="shared" si="8419"/>
        <v>11890</v>
      </c>
      <c r="O2534" s="31"/>
      <c r="P2534" s="31"/>
      <c r="Q2534" s="31"/>
      <c r="R2534" s="31">
        <f t="shared" si="8420"/>
        <v>8008.8000000000002</v>
      </c>
      <c r="S2534" s="31">
        <f t="shared" si="8421"/>
        <v>10810</v>
      </c>
      <c r="T2534" s="31">
        <f t="shared" si="8422"/>
        <v>11890</v>
      </c>
      <c r="U2534" s="31"/>
      <c r="V2534" s="31"/>
      <c r="W2534" s="31"/>
      <c r="X2534" s="31">
        <f t="shared" si="8423"/>
        <v>8008.8000000000002</v>
      </c>
      <c r="Y2534" s="31">
        <f t="shared" si="8424"/>
        <v>10810</v>
      </c>
      <c r="Z2534" s="31">
        <f t="shared" si="8425"/>
        <v>11890</v>
      </c>
      <c r="AA2534" s="31"/>
      <c r="AB2534" s="31"/>
      <c r="AC2534" s="31"/>
      <c r="AD2534" s="31">
        <f t="shared" si="8426"/>
        <v>8008.8000000000002</v>
      </c>
      <c r="AE2534" s="31">
        <f t="shared" si="8427"/>
        <v>10810</v>
      </c>
      <c r="AF2534" s="31">
        <f t="shared" si="8428"/>
        <v>11890</v>
      </c>
      <c r="AG2534" s="31"/>
      <c r="AH2534" s="31"/>
      <c r="AI2534" s="31"/>
      <c r="AJ2534" s="31">
        <f t="shared" si="8429"/>
        <v>8008.8000000000002</v>
      </c>
      <c r="AK2534" s="31">
        <f t="shared" si="8430"/>
        <v>10810</v>
      </c>
      <c r="AL2534" s="31">
        <f t="shared" si="8431"/>
        <v>11890</v>
      </c>
      <c r="AM2534" s="31"/>
      <c r="AN2534" s="31"/>
      <c r="AO2534" s="31"/>
      <c r="AP2534" s="31">
        <f t="shared" si="8432"/>
        <v>8008.8000000000002</v>
      </c>
      <c r="AQ2534" s="31">
        <f t="shared" si="8433"/>
        <v>10810</v>
      </c>
      <c r="AR2534" s="31">
        <f t="shared" si="8434"/>
        <v>11890</v>
      </c>
      <c r="AS2534" s="31"/>
      <c r="AT2534" s="31"/>
      <c r="AU2534" s="31"/>
      <c r="AV2534" s="31">
        <f t="shared" si="8435"/>
        <v>8008.8000000000002</v>
      </c>
      <c r="AW2534" s="31">
        <f t="shared" si="8436"/>
        <v>10810</v>
      </c>
      <c r="AX2534" s="31">
        <f t="shared" si="8437"/>
        <v>11890</v>
      </c>
      <c r="AY2534" s="31"/>
      <c r="AZ2534" s="31"/>
      <c r="BA2534" s="31"/>
      <c r="BB2534" s="31">
        <f t="shared" si="8438"/>
        <v>8008.8000000000002</v>
      </c>
      <c r="BC2534" s="31">
        <f t="shared" si="8439"/>
        <v>10810</v>
      </c>
      <c r="BD2534" s="31">
        <f t="shared" si="8440"/>
        <v>11890</v>
      </c>
      <c r="BE2534" s="31"/>
      <c r="BF2534" s="31"/>
      <c r="BG2534" s="31"/>
      <c r="BH2534" s="31">
        <f t="shared" si="8441"/>
        <v>8008.8000000000002</v>
      </c>
      <c r="BI2534" s="31">
        <f t="shared" si="8442"/>
        <v>10810</v>
      </c>
      <c r="BJ2534" s="31">
        <f t="shared" si="8443"/>
        <v>11890</v>
      </c>
      <c r="BK2534" s="31"/>
      <c r="BL2534" s="31"/>
      <c r="BM2534" s="31"/>
      <c r="BN2534" s="31">
        <f t="shared" si="8444"/>
        <v>8008.8000000000002</v>
      </c>
      <c r="BO2534" s="31">
        <f t="shared" si="8445"/>
        <v>10810</v>
      </c>
      <c r="BP2534" s="31">
        <f t="shared" si="8446"/>
        <v>11890</v>
      </c>
      <c r="BQ2534" s="31"/>
      <c r="BR2534" s="31"/>
      <c r="BS2534" s="31">
        <f t="shared" si="8447"/>
        <v>8008.8000000000002</v>
      </c>
      <c r="BT2534" s="31">
        <f t="shared" si="8448"/>
        <v>10810</v>
      </c>
      <c r="BU2534" s="31">
        <f t="shared" si="8449"/>
        <v>11890</v>
      </c>
      <c r="BV2534" s="31"/>
      <c r="BW2534" s="31"/>
      <c r="BX2534" s="31">
        <f t="shared" si="8450"/>
        <v>8008.8000000000002</v>
      </c>
      <c r="BY2534" s="31">
        <f t="shared" si="8451"/>
        <v>10810</v>
      </c>
      <c r="BZ2534" s="31">
        <f t="shared" si="8452"/>
        <v>11890</v>
      </c>
      <c r="CA2534" s="31"/>
      <c r="CB2534" s="31"/>
      <c r="CC2534" s="31"/>
      <c r="CD2534" s="31">
        <f t="shared" si="8371"/>
        <v>8008.8000000000002</v>
      </c>
      <c r="CE2534" s="31">
        <f t="shared" si="8372"/>
        <v>10810</v>
      </c>
      <c r="CF2534" s="31">
        <f t="shared" si="8373"/>
        <v>11890</v>
      </c>
      <c r="CG2534" s="31"/>
      <c r="CH2534" s="24"/>
      <c r="CI2534" s="40"/>
    </row>
    <row r="2535" ht="15">
      <c r="A2535" s="16" t="s">
        <v>1426</v>
      </c>
      <c r="B2535" s="17">
        <v>800</v>
      </c>
      <c r="C2535" s="16"/>
      <c r="D2535" s="16"/>
      <c r="E2535" s="39" t="s">
        <v>54</v>
      </c>
      <c r="F2535" s="31">
        <f t="shared" si="8538"/>
        <v>350</v>
      </c>
      <c r="G2535" s="31">
        <f t="shared" si="8539"/>
        <v>350</v>
      </c>
      <c r="H2535" s="31">
        <f t="shared" si="8540"/>
        <v>350</v>
      </c>
      <c r="I2535" s="31">
        <f t="shared" si="8541"/>
        <v>0</v>
      </c>
      <c r="J2535" s="31">
        <f t="shared" si="8542"/>
        <v>0</v>
      </c>
      <c r="K2535" s="31">
        <f t="shared" si="8543"/>
        <v>0</v>
      </c>
      <c r="L2535" s="31">
        <f t="shared" si="8417"/>
        <v>350</v>
      </c>
      <c r="M2535" s="31">
        <f t="shared" si="8418"/>
        <v>350</v>
      </c>
      <c r="N2535" s="31">
        <f t="shared" si="8419"/>
        <v>350</v>
      </c>
      <c r="O2535" s="31">
        <f t="shared" si="8544"/>
        <v>0</v>
      </c>
      <c r="P2535" s="31">
        <f t="shared" si="8545"/>
        <v>0</v>
      </c>
      <c r="Q2535" s="31">
        <f t="shared" si="8546"/>
        <v>0</v>
      </c>
      <c r="R2535" s="31">
        <f t="shared" si="8420"/>
        <v>350</v>
      </c>
      <c r="S2535" s="31">
        <f t="shared" si="8421"/>
        <v>350</v>
      </c>
      <c r="T2535" s="31">
        <f t="shared" si="8422"/>
        <v>350</v>
      </c>
      <c r="U2535" s="31">
        <f t="shared" si="8547"/>
        <v>0</v>
      </c>
      <c r="V2535" s="31">
        <f t="shared" si="8548"/>
        <v>0</v>
      </c>
      <c r="W2535" s="31">
        <f t="shared" si="8549"/>
        <v>0</v>
      </c>
      <c r="X2535" s="31">
        <f t="shared" si="8423"/>
        <v>350</v>
      </c>
      <c r="Y2535" s="31">
        <f t="shared" si="8424"/>
        <v>350</v>
      </c>
      <c r="Z2535" s="31">
        <f t="shared" si="8425"/>
        <v>350</v>
      </c>
      <c r="AA2535" s="31">
        <f t="shared" si="8550"/>
        <v>0</v>
      </c>
      <c r="AB2535" s="31">
        <f t="shared" si="8551"/>
        <v>0</v>
      </c>
      <c r="AC2535" s="31">
        <f t="shared" si="8552"/>
        <v>0</v>
      </c>
      <c r="AD2535" s="31">
        <f t="shared" si="8426"/>
        <v>350</v>
      </c>
      <c r="AE2535" s="31">
        <f t="shared" si="8427"/>
        <v>350</v>
      </c>
      <c r="AF2535" s="31">
        <f t="shared" si="8428"/>
        <v>350</v>
      </c>
      <c r="AG2535" s="31">
        <f t="shared" si="8553"/>
        <v>0</v>
      </c>
      <c r="AH2535" s="31">
        <f t="shared" si="8554"/>
        <v>0</v>
      </c>
      <c r="AI2535" s="31">
        <f t="shared" si="8555"/>
        <v>0</v>
      </c>
      <c r="AJ2535" s="31">
        <f t="shared" si="8429"/>
        <v>350</v>
      </c>
      <c r="AK2535" s="31">
        <f t="shared" si="8430"/>
        <v>350</v>
      </c>
      <c r="AL2535" s="31">
        <f t="shared" si="8431"/>
        <v>350</v>
      </c>
      <c r="AM2535" s="31">
        <f t="shared" si="8556"/>
        <v>0</v>
      </c>
      <c r="AN2535" s="31">
        <f t="shared" si="8557"/>
        <v>0</v>
      </c>
      <c r="AO2535" s="31">
        <f t="shared" si="8558"/>
        <v>0</v>
      </c>
      <c r="AP2535" s="31">
        <f t="shared" si="8432"/>
        <v>350</v>
      </c>
      <c r="AQ2535" s="31">
        <f t="shared" si="8433"/>
        <v>350</v>
      </c>
      <c r="AR2535" s="31">
        <f t="shared" si="8434"/>
        <v>350</v>
      </c>
      <c r="AS2535" s="31">
        <f t="shared" si="8559"/>
        <v>0</v>
      </c>
      <c r="AT2535" s="31">
        <f t="shared" si="8560"/>
        <v>0</v>
      </c>
      <c r="AU2535" s="31">
        <f t="shared" si="8561"/>
        <v>0</v>
      </c>
      <c r="AV2535" s="31">
        <f t="shared" si="8435"/>
        <v>350</v>
      </c>
      <c r="AW2535" s="31">
        <f t="shared" si="8436"/>
        <v>350</v>
      </c>
      <c r="AX2535" s="31">
        <f t="shared" si="8437"/>
        <v>350</v>
      </c>
      <c r="AY2535" s="31">
        <f t="shared" si="8562"/>
        <v>0</v>
      </c>
      <c r="AZ2535" s="31">
        <f t="shared" si="8563"/>
        <v>0</v>
      </c>
      <c r="BA2535" s="31">
        <f t="shared" si="8564"/>
        <v>0</v>
      </c>
      <c r="BB2535" s="31">
        <f t="shared" si="8438"/>
        <v>350</v>
      </c>
      <c r="BC2535" s="31">
        <f t="shared" si="8439"/>
        <v>350</v>
      </c>
      <c r="BD2535" s="31">
        <f t="shared" si="8440"/>
        <v>350</v>
      </c>
      <c r="BE2535" s="31">
        <f t="shared" si="8565"/>
        <v>0</v>
      </c>
      <c r="BF2535" s="31">
        <f t="shared" si="8566"/>
        <v>0</v>
      </c>
      <c r="BG2535" s="31">
        <f t="shared" si="8567"/>
        <v>0</v>
      </c>
      <c r="BH2535" s="31">
        <f t="shared" si="8441"/>
        <v>350</v>
      </c>
      <c r="BI2535" s="31">
        <f t="shared" si="8442"/>
        <v>350</v>
      </c>
      <c r="BJ2535" s="31">
        <f t="shared" si="8443"/>
        <v>350</v>
      </c>
      <c r="BK2535" s="31">
        <f t="shared" si="8568"/>
        <v>0</v>
      </c>
      <c r="BL2535" s="31">
        <f t="shared" si="8569"/>
        <v>0</v>
      </c>
      <c r="BM2535" s="31">
        <f t="shared" si="8570"/>
        <v>0</v>
      </c>
      <c r="BN2535" s="31">
        <f t="shared" si="8444"/>
        <v>350</v>
      </c>
      <c r="BO2535" s="31">
        <f t="shared" si="8445"/>
        <v>350</v>
      </c>
      <c r="BP2535" s="31">
        <f t="shared" si="8446"/>
        <v>350</v>
      </c>
      <c r="BQ2535" s="31">
        <f t="shared" si="8571"/>
        <v>0</v>
      </c>
      <c r="BR2535" s="31">
        <f t="shared" si="8572"/>
        <v>0</v>
      </c>
      <c r="BS2535" s="31">
        <f t="shared" si="8447"/>
        <v>350</v>
      </c>
      <c r="BT2535" s="31">
        <f t="shared" si="8448"/>
        <v>350</v>
      </c>
      <c r="BU2535" s="31">
        <f t="shared" si="8449"/>
        <v>350</v>
      </c>
      <c r="BV2535" s="31">
        <f t="shared" si="8573"/>
        <v>0</v>
      </c>
      <c r="BW2535" s="31">
        <f t="shared" si="8574"/>
        <v>0</v>
      </c>
      <c r="BX2535" s="31">
        <f t="shared" si="8450"/>
        <v>350</v>
      </c>
      <c r="BY2535" s="31">
        <f t="shared" si="8451"/>
        <v>350</v>
      </c>
      <c r="BZ2535" s="31">
        <f t="shared" si="8452"/>
        <v>350</v>
      </c>
      <c r="CA2535" s="31">
        <f t="shared" si="8575"/>
        <v>0</v>
      </c>
      <c r="CB2535" s="31">
        <f t="shared" si="8576"/>
        <v>0</v>
      </c>
      <c r="CC2535" s="31">
        <f t="shared" si="8577"/>
        <v>0</v>
      </c>
      <c r="CD2535" s="31">
        <f t="shared" si="8371"/>
        <v>350</v>
      </c>
      <c r="CE2535" s="31">
        <f t="shared" si="8372"/>
        <v>350</v>
      </c>
      <c r="CF2535" s="31">
        <f t="shared" si="8373"/>
        <v>350</v>
      </c>
      <c r="CG2535" s="31">
        <f t="shared" si="8578"/>
        <v>0</v>
      </c>
      <c r="CH2535" s="24"/>
      <c r="CI2535" s="40"/>
      <c r="CM2535" s="1" t="s">
        <v>29</v>
      </c>
    </row>
    <row r="2536" ht="15">
      <c r="A2536" s="16" t="s">
        <v>1426</v>
      </c>
      <c r="B2536" s="17">
        <v>850</v>
      </c>
      <c r="C2536" s="16"/>
      <c r="D2536" s="16"/>
      <c r="E2536" s="39" t="s">
        <v>79</v>
      </c>
      <c r="F2536" s="31">
        <f t="shared" si="8538"/>
        <v>350</v>
      </c>
      <c r="G2536" s="31">
        <f t="shared" si="8539"/>
        <v>350</v>
      </c>
      <c r="H2536" s="31">
        <f t="shared" si="8540"/>
        <v>350</v>
      </c>
      <c r="I2536" s="31">
        <f t="shared" si="8541"/>
        <v>0</v>
      </c>
      <c r="J2536" s="31">
        <f t="shared" si="8542"/>
        <v>0</v>
      </c>
      <c r="K2536" s="31">
        <f t="shared" si="8543"/>
        <v>0</v>
      </c>
      <c r="L2536" s="31">
        <f t="shared" si="8417"/>
        <v>350</v>
      </c>
      <c r="M2536" s="31">
        <f t="shared" si="8418"/>
        <v>350</v>
      </c>
      <c r="N2536" s="31">
        <f t="shared" si="8419"/>
        <v>350</v>
      </c>
      <c r="O2536" s="31">
        <f t="shared" si="8544"/>
        <v>0</v>
      </c>
      <c r="P2536" s="31">
        <f t="shared" si="8545"/>
        <v>0</v>
      </c>
      <c r="Q2536" s="31">
        <f t="shared" si="8546"/>
        <v>0</v>
      </c>
      <c r="R2536" s="31">
        <f t="shared" si="8420"/>
        <v>350</v>
      </c>
      <c r="S2536" s="31">
        <f t="shared" si="8421"/>
        <v>350</v>
      </c>
      <c r="T2536" s="31">
        <f t="shared" si="8422"/>
        <v>350</v>
      </c>
      <c r="U2536" s="31">
        <f t="shared" si="8547"/>
        <v>0</v>
      </c>
      <c r="V2536" s="31">
        <f t="shared" si="8548"/>
        <v>0</v>
      </c>
      <c r="W2536" s="31">
        <f t="shared" si="8549"/>
        <v>0</v>
      </c>
      <c r="X2536" s="31">
        <f t="shared" si="8423"/>
        <v>350</v>
      </c>
      <c r="Y2536" s="31">
        <f t="shared" si="8424"/>
        <v>350</v>
      </c>
      <c r="Z2536" s="31">
        <f t="shared" si="8425"/>
        <v>350</v>
      </c>
      <c r="AA2536" s="31">
        <f t="shared" si="8550"/>
        <v>0</v>
      </c>
      <c r="AB2536" s="31">
        <f t="shared" si="8551"/>
        <v>0</v>
      </c>
      <c r="AC2536" s="31">
        <f t="shared" si="8552"/>
        <v>0</v>
      </c>
      <c r="AD2536" s="31">
        <f t="shared" si="8426"/>
        <v>350</v>
      </c>
      <c r="AE2536" s="31">
        <f t="shared" si="8427"/>
        <v>350</v>
      </c>
      <c r="AF2536" s="31">
        <f t="shared" si="8428"/>
        <v>350</v>
      </c>
      <c r="AG2536" s="31">
        <f t="shared" si="8553"/>
        <v>0</v>
      </c>
      <c r="AH2536" s="31">
        <f t="shared" si="8554"/>
        <v>0</v>
      </c>
      <c r="AI2536" s="31">
        <f t="shared" si="8555"/>
        <v>0</v>
      </c>
      <c r="AJ2536" s="31">
        <f t="shared" si="8429"/>
        <v>350</v>
      </c>
      <c r="AK2536" s="31">
        <f t="shared" si="8430"/>
        <v>350</v>
      </c>
      <c r="AL2536" s="31">
        <f t="shared" si="8431"/>
        <v>350</v>
      </c>
      <c r="AM2536" s="31">
        <f t="shared" si="8556"/>
        <v>0</v>
      </c>
      <c r="AN2536" s="31">
        <f t="shared" si="8557"/>
        <v>0</v>
      </c>
      <c r="AO2536" s="31">
        <f t="shared" si="8558"/>
        <v>0</v>
      </c>
      <c r="AP2536" s="31">
        <f t="shared" si="8432"/>
        <v>350</v>
      </c>
      <c r="AQ2536" s="31">
        <f t="shared" si="8433"/>
        <v>350</v>
      </c>
      <c r="AR2536" s="31">
        <f t="shared" si="8434"/>
        <v>350</v>
      </c>
      <c r="AS2536" s="31">
        <f t="shared" si="8559"/>
        <v>0</v>
      </c>
      <c r="AT2536" s="31">
        <f t="shared" si="8560"/>
        <v>0</v>
      </c>
      <c r="AU2536" s="31">
        <f t="shared" si="8561"/>
        <v>0</v>
      </c>
      <c r="AV2536" s="31">
        <f t="shared" si="8435"/>
        <v>350</v>
      </c>
      <c r="AW2536" s="31">
        <f t="shared" si="8436"/>
        <v>350</v>
      </c>
      <c r="AX2536" s="31">
        <f t="shared" si="8437"/>
        <v>350</v>
      </c>
      <c r="AY2536" s="31">
        <f t="shared" si="8562"/>
        <v>0</v>
      </c>
      <c r="AZ2536" s="31">
        <f t="shared" si="8563"/>
        <v>0</v>
      </c>
      <c r="BA2536" s="31">
        <f t="shared" si="8564"/>
        <v>0</v>
      </c>
      <c r="BB2536" s="31">
        <f t="shared" si="8438"/>
        <v>350</v>
      </c>
      <c r="BC2536" s="31">
        <f t="shared" si="8439"/>
        <v>350</v>
      </c>
      <c r="BD2536" s="31">
        <f t="shared" si="8440"/>
        <v>350</v>
      </c>
      <c r="BE2536" s="31">
        <f t="shared" si="8565"/>
        <v>0</v>
      </c>
      <c r="BF2536" s="31">
        <f t="shared" si="8566"/>
        <v>0</v>
      </c>
      <c r="BG2536" s="31">
        <f t="shared" si="8567"/>
        <v>0</v>
      </c>
      <c r="BH2536" s="31">
        <f t="shared" si="8441"/>
        <v>350</v>
      </c>
      <c r="BI2536" s="31">
        <f t="shared" si="8442"/>
        <v>350</v>
      </c>
      <c r="BJ2536" s="31">
        <f t="shared" si="8443"/>
        <v>350</v>
      </c>
      <c r="BK2536" s="31">
        <f t="shared" si="8568"/>
        <v>0</v>
      </c>
      <c r="BL2536" s="31">
        <f t="shared" si="8569"/>
        <v>0</v>
      </c>
      <c r="BM2536" s="31">
        <f t="shared" si="8570"/>
        <v>0</v>
      </c>
      <c r="BN2536" s="31">
        <f t="shared" si="8444"/>
        <v>350</v>
      </c>
      <c r="BO2536" s="31">
        <f t="shared" si="8445"/>
        <v>350</v>
      </c>
      <c r="BP2536" s="31">
        <f t="shared" si="8446"/>
        <v>350</v>
      </c>
      <c r="BQ2536" s="31">
        <f t="shared" si="8571"/>
        <v>0</v>
      </c>
      <c r="BR2536" s="31">
        <f t="shared" si="8572"/>
        <v>0</v>
      </c>
      <c r="BS2536" s="31">
        <f t="shared" si="8447"/>
        <v>350</v>
      </c>
      <c r="BT2536" s="31">
        <f t="shared" si="8448"/>
        <v>350</v>
      </c>
      <c r="BU2536" s="31">
        <f t="shared" si="8449"/>
        <v>350</v>
      </c>
      <c r="BV2536" s="31">
        <f t="shared" si="8573"/>
        <v>0</v>
      </c>
      <c r="BW2536" s="31">
        <f t="shared" si="8574"/>
        <v>0</v>
      </c>
      <c r="BX2536" s="31">
        <f t="shared" si="8450"/>
        <v>350</v>
      </c>
      <c r="BY2536" s="31">
        <f t="shared" si="8451"/>
        <v>350</v>
      </c>
      <c r="BZ2536" s="31">
        <f t="shared" si="8452"/>
        <v>350</v>
      </c>
      <c r="CA2536" s="31">
        <f t="shared" si="8575"/>
        <v>0</v>
      </c>
      <c r="CB2536" s="31">
        <f t="shared" si="8576"/>
        <v>0</v>
      </c>
      <c r="CC2536" s="31">
        <f t="shared" si="8577"/>
        <v>0</v>
      </c>
      <c r="CD2536" s="31">
        <f t="shared" si="8371"/>
        <v>350</v>
      </c>
      <c r="CE2536" s="31">
        <f t="shared" si="8372"/>
        <v>350</v>
      </c>
      <c r="CF2536" s="31">
        <f t="shared" si="8373"/>
        <v>350</v>
      </c>
      <c r="CG2536" s="31">
        <f t="shared" si="8578"/>
        <v>0</v>
      </c>
      <c r="CH2536" s="24"/>
      <c r="CI2536" s="40"/>
      <c r="CN2536" s="1" t="s">
        <v>30</v>
      </c>
    </row>
    <row r="2537" ht="15">
      <c r="A2537" s="16" t="s">
        <v>1426</v>
      </c>
      <c r="B2537" s="17">
        <v>850</v>
      </c>
      <c r="C2537" s="16" t="s">
        <v>42</v>
      </c>
      <c r="D2537" s="16" t="s">
        <v>43</v>
      </c>
      <c r="E2537" s="39" t="s">
        <v>44</v>
      </c>
      <c r="F2537" s="31">
        <v>350</v>
      </c>
      <c r="G2537" s="31">
        <v>350</v>
      </c>
      <c r="H2537" s="31">
        <v>350</v>
      </c>
      <c r="I2537" s="31"/>
      <c r="J2537" s="31"/>
      <c r="K2537" s="31"/>
      <c r="L2537" s="31">
        <f t="shared" si="8417"/>
        <v>350</v>
      </c>
      <c r="M2537" s="31">
        <f t="shared" si="8418"/>
        <v>350</v>
      </c>
      <c r="N2537" s="31">
        <f t="shared" si="8419"/>
        <v>350</v>
      </c>
      <c r="O2537" s="31"/>
      <c r="P2537" s="31"/>
      <c r="Q2537" s="31"/>
      <c r="R2537" s="31">
        <f t="shared" si="8420"/>
        <v>350</v>
      </c>
      <c r="S2537" s="31">
        <f t="shared" si="8421"/>
        <v>350</v>
      </c>
      <c r="T2537" s="31">
        <f t="shared" si="8422"/>
        <v>350</v>
      </c>
      <c r="U2537" s="31"/>
      <c r="V2537" s="31"/>
      <c r="W2537" s="31"/>
      <c r="X2537" s="31">
        <f t="shared" si="8423"/>
        <v>350</v>
      </c>
      <c r="Y2537" s="31">
        <f t="shared" si="8424"/>
        <v>350</v>
      </c>
      <c r="Z2537" s="31">
        <f t="shared" si="8425"/>
        <v>350</v>
      </c>
      <c r="AA2537" s="31"/>
      <c r="AB2537" s="31"/>
      <c r="AC2537" s="31"/>
      <c r="AD2537" s="31">
        <f t="shared" si="8426"/>
        <v>350</v>
      </c>
      <c r="AE2537" s="31">
        <f t="shared" si="8427"/>
        <v>350</v>
      </c>
      <c r="AF2537" s="31">
        <f t="shared" si="8428"/>
        <v>350</v>
      </c>
      <c r="AG2537" s="31"/>
      <c r="AH2537" s="31"/>
      <c r="AI2537" s="31"/>
      <c r="AJ2537" s="31">
        <f t="shared" si="8429"/>
        <v>350</v>
      </c>
      <c r="AK2537" s="31">
        <f t="shared" si="8430"/>
        <v>350</v>
      </c>
      <c r="AL2537" s="31">
        <f t="shared" si="8431"/>
        <v>350</v>
      </c>
      <c r="AM2537" s="31"/>
      <c r="AN2537" s="31"/>
      <c r="AO2537" s="31"/>
      <c r="AP2537" s="31">
        <f t="shared" si="8432"/>
        <v>350</v>
      </c>
      <c r="AQ2537" s="31">
        <f t="shared" si="8433"/>
        <v>350</v>
      </c>
      <c r="AR2537" s="31">
        <f t="shared" si="8434"/>
        <v>350</v>
      </c>
      <c r="AS2537" s="31"/>
      <c r="AT2537" s="31"/>
      <c r="AU2537" s="31"/>
      <c r="AV2537" s="31">
        <f t="shared" si="8435"/>
        <v>350</v>
      </c>
      <c r="AW2537" s="31">
        <f t="shared" si="8436"/>
        <v>350</v>
      </c>
      <c r="AX2537" s="31">
        <f t="shared" si="8437"/>
        <v>350</v>
      </c>
      <c r="AY2537" s="31"/>
      <c r="AZ2537" s="31"/>
      <c r="BA2537" s="31"/>
      <c r="BB2537" s="31">
        <f t="shared" si="8438"/>
        <v>350</v>
      </c>
      <c r="BC2537" s="31">
        <f t="shared" si="8439"/>
        <v>350</v>
      </c>
      <c r="BD2537" s="31">
        <f t="shared" si="8440"/>
        <v>350</v>
      </c>
      <c r="BE2537" s="31"/>
      <c r="BF2537" s="31"/>
      <c r="BG2537" s="31"/>
      <c r="BH2537" s="31">
        <f t="shared" si="8441"/>
        <v>350</v>
      </c>
      <c r="BI2537" s="31">
        <f t="shared" si="8442"/>
        <v>350</v>
      </c>
      <c r="BJ2537" s="31">
        <f t="shared" si="8443"/>
        <v>350</v>
      </c>
      <c r="BK2537" s="31"/>
      <c r="BL2537" s="31"/>
      <c r="BM2537" s="31"/>
      <c r="BN2537" s="31">
        <f t="shared" si="8444"/>
        <v>350</v>
      </c>
      <c r="BO2537" s="31">
        <f t="shared" si="8445"/>
        <v>350</v>
      </c>
      <c r="BP2537" s="31">
        <f t="shared" si="8446"/>
        <v>350</v>
      </c>
      <c r="BQ2537" s="31"/>
      <c r="BR2537" s="31"/>
      <c r="BS2537" s="31">
        <f t="shared" si="8447"/>
        <v>350</v>
      </c>
      <c r="BT2537" s="31">
        <f t="shared" si="8448"/>
        <v>350</v>
      </c>
      <c r="BU2537" s="31">
        <f t="shared" si="8449"/>
        <v>350</v>
      </c>
      <c r="BV2537" s="31"/>
      <c r="BW2537" s="31"/>
      <c r="BX2537" s="31">
        <f t="shared" si="8450"/>
        <v>350</v>
      </c>
      <c r="BY2537" s="31">
        <f t="shared" si="8451"/>
        <v>350</v>
      </c>
      <c r="BZ2537" s="31">
        <f t="shared" si="8452"/>
        <v>350</v>
      </c>
      <c r="CA2537" s="31"/>
      <c r="CB2537" s="31"/>
      <c r="CC2537" s="31"/>
      <c r="CD2537" s="31">
        <f t="shared" si="8371"/>
        <v>350</v>
      </c>
      <c r="CE2537" s="31">
        <f t="shared" si="8372"/>
        <v>350</v>
      </c>
      <c r="CF2537" s="31">
        <f t="shared" si="8373"/>
        <v>350</v>
      </c>
      <c r="CG2537" s="31"/>
      <c r="CH2537" s="24"/>
      <c r="CI2537" s="40"/>
    </row>
    <row r="2538" ht="43.75">
      <c r="A2538" s="16" t="s">
        <v>1428</v>
      </c>
      <c r="B2538" s="17"/>
      <c r="C2538" s="16"/>
      <c r="D2538" s="16"/>
      <c r="E2538" s="39" t="s">
        <v>1429</v>
      </c>
      <c r="F2538" s="31">
        <f t="shared" si="8538"/>
        <v>9425.5</v>
      </c>
      <c r="G2538" s="31">
        <f t="shared" si="8539"/>
        <v>10093.4</v>
      </c>
      <c r="H2538" s="31">
        <f t="shared" si="8540"/>
        <v>10761.200000000001</v>
      </c>
      <c r="I2538" s="31">
        <f t="shared" si="8541"/>
        <v>0</v>
      </c>
      <c r="J2538" s="31">
        <f t="shared" si="8542"/>
        <v>0</v>
      </c>
      <c r="K2538" s="31">
        <f t="shared" si="8543"/>
        <v>0</v>
      </c>
      <c r="L2538" s="31">
        <f t="shared" si="8417"/>
        <v>9425.5</v>
      </c>
      <c r="M2538" s="31">
        <f t="shared" si="8418"/>
        <v>10093.4</v>
      </c>
      <c r="N2538" s="31">
        <f t="shared" si="8419"/>
        <v>10761.200000000001</v>
      </c>
      <c r="O2538" s="31">
        <f t="shared" si="8544"/>
        <v>0</v>
      </c>
      <c r="P2538" s="31">
        <f t="shared" si="8545"/>
        <v>0</v>
      </c>
      <c r="Q2538" s="31">
        <f t="shared" si="8546"/>
        <v>0</v>
      </c>
      <c r="R2538" s="31">
        <f t="shared" si="8420"/>
        <v>9425.5</v>
      </c>
      <c r="S2538" s="31">
        <f t="shared" si="8421"/>
        <v>10093.4</v>
      </c>
      <c r="T2538" s="31">
        <f t="shared" si="8422"/>
        <v>10761.200000000001</v>
      </c>
      <c r="U2538" s="31">
        <f t="shared" si="8547"/>
        <v>0</v>
      </c>
      <c r="V2538" s="31">
        <f t="shared" si="8548"/>
        <v>0</v>
      </c>
      <c r="W2538" s="31">
        <f t="shared" si="8549"/>
        <v>0</v>
      </c>
      <c r="X2538" s="31">
        <f t="shared" si="8423"/>
        <v>9425.5</v>
      </c>
      <c r="Y2538" s="31">
        <f t="shared" si="8424"/>
        <v>10093.4</v>
      </c>
      <c r="Z2538" s="31">
        <f t="shared" si="8425"/>
        <v>10761.200000000001</v>
      </c>
      <c r="AA2538" s="31">
        <f t="shared" si="8550"/>
        <v>0</v>
      </c>
      <c r="AB2538" s="31">
        <f t="shared" si="8551"/>
        <v>0</v>
      </c>
      <c r="AC2538" s="31">
        <f t="shared" si="8552"/>
        <v>0</v>
      </c>
      <c r="AD2538" s="31">
        <f t="shared" si="8426"/>
        <v>9425.5</v>
      </c>
      <c r="AE2538" s="31">
        <f t="shared" si="8427"/>
        <v>10093.4</v>
      </c>
      <c r="AF2538" s="31">
        <f t="shared" si="8428"/>
        <v>10761.200000000001</v>
      </c>
      <c r="AG2538" s="31">
        <f t="shared" si="8553"/>
        <v>0</v>
      </c>
      <c r="AH2538" s="31">
        <f t="shared" si="8554"/>
        <v>0</v>
      </c>
      <c r="AI2538" s="31">
        <f t="shared" si="8555"/>
        <v>0</v>
      </c>
      <c r="AJ2538" s="31">
        <f t="shared" si="8429"/>
        <v>9425.5</v>
      </c>
      <c r="AK2538" s="31">
        <f t="shared" si="8430"/>
        <v>10093.4</v>
      </c>
      <c r="AL2538" s="31">
        <f t="shared" si="8431"/>
        <v>10761.200000000001</v>
      </c>
      <c r="AM2538" s="31">
        <f t="shared" si="8556"/>
        <v>0</v>
      </c>
      <c r="AN2538" s="31">
        <f t="shared" si="8557"/>
        <v>0</v>
      </c>
      <c r="AO2538" s="31">
        <f t="shared" si="8558"/>
        <v>0</v>
      </c>
      <c r="AP2538" s="31">
        <f t="shared" si="8432"/>
        <v>9425.5</v>
      </c>
      <c r="AQ2538" s="31">
        <f t="shared" si="8433"/>
        <v>10093.4</v>
      </c>
      <c r="AR2538" s="31">
        <f t="shared" si="8434"/>
        <v>10761.200000000001</v>
      </c>
      <c r="AS2538" s="31">
        <f t="shared" si="8559"/>
        <v>0</v>
      </c>
      <c r="AT2538" s="31">
        <f t="shared" si="8560"/>
        <v>0</v>
      </c>
      <c r="AU2538" s="31">
        <f t="shared" si="8561"/>
        <v>0</v>
      </c>
      <c r="AV2538" s="31">
        <f t="shared" si="8435"/>
        <v>9425.5</v>
      </c>
      <c r="AW2538" s="31">
        <f t="shared" si="8436"/>
        <v>10093.4</v>
      </c>
      <c r="AX2538" s="31">
        <f t="shared" si="8437"/>
        <v>10761.200000000001</v>
      </c>
      <c r="AY2538" s="31">
        <f t="shared" si="8562"/>
        <v>0</v>
      </c>
      <c r="AZ2538" s="31">
        <f t="shared" si="8563"/>
        <v>0</v>
      </c>
      <c r="BA2538" s="31">
        <f t="shared" si="8564"/>
        <v>0</v>
      </c>
      <c r="BB2538" s="31">
        <f t="shared" si="8438"/>
        <v>9425.5</v>
      </c>
      <c r="BC2538" s="31">
        <f t="shared" si="8439"/>
        <v>10093.4</v>
      </c>
      <c r="BD2538" s="31">
        <f t="shared" si="8440"/>
        <v>10761.200000000001</v>
      </c>
      <c r="BE2538" s="31">
        <f t="shared" si="8565"/>
        <v>0</v>
      </c>
      <c r="BF2538" s="31">
        <f t="shared" si="8566"/>
        <v>0</v>
      </c>
      <c r="BG2538" s="31">
        <f t="shared" si="8567"/>
        <v>0</v>
      </c>
      <c r="BH2538" s="31">
        <f t="shared" si="8441"/>
        <v>9425.5</v>
      </c>
      <c r="BI2538" s="31">
        <f t="shared" si="8442"/>
        <v>10093.4</v>
      </c>
      <c r="BJ2538" s="31">
        <f t="shared" si="8443"/>
        <v>10761.200000000001</v>
      </c>
      <c r="BK2538" s="31">
        <f t="shared" si="8568"/>
        <v>0</v>
      </c>
      <c r="BL2538" s="31">
        <f t="shared" si="8569"/>
        <v>0</v>
      </c>
      <c r="BM2538" s="31">
        <f t="shared" si="8570"/>
        <v>0</v>
      </c>
      <c r="BN2538" s="31">
        <f t="shared" si="8444"/>
        <v>9425.5</v>
      </c>
      <c r="BO2538" s="31">
        <f t="shared" si="8445"/>
        <v>10093.4</v>
      </c>
      <c r="BP2538" s="31">
        <f t="shared" si="8446"/>
        <v>10761.200000000001</v>
      </c>
      <c r="BQ2538" s="31">
        <f t="shared" si="8571"/>
        <v>0</v>
      </c>
      <c r="BR2538" s="31">
        <f t="shared" si="8572"/>
        <v>0</v>
      </c>
      <c r="BS2538" s="31">
        <f t="shared" si="8447"/>
        <v>9425.5</v>
      </c>
      <c r="BT2538" s="31">
        <f t="shared" si="8448"/>
        <v>10093.4</v>
      </c>
      <c r="BU2538" s="31">
        <f t="shared" si="8449"/>
        <v>10761.200000000001</v>
      </c>
      <c r="BV2538" s="31">
        <f t="shared" si="8573"/>
        <v>0</v>
      </c>
      <c r="BW2538" s="31">
        <f t="shared" si="8574"/>
        <v>0</v>
      </c>
      <c r="BX2538" s="31">
        <f t="shared" si="8450"/>
        <v>9425.5</v>
      </c>
      <c r="BY2538" s="31">
        <f t="shared" si="8451"/>
        <v>10093.4</v>
      </c>
      <c r="BZ2538" s="31">
        <f t="shared" si="8452"/>
        <v>10761.200000000001</v>
      </c>
      <c r="CA2538" s="31">
        <f t="shared" si="8575"/>
        <v>0</v>
      </c>
      <c r="CB2538" s="31">
        <f t="shared" si="8576"/>
        <v>0</v>
      </c>
      <c r="CC2538" s="31">
        <f t="shared" si="8577"/>
        <v>0</v>
      </c>
      <c r="CD2538" s="31">
        <f t="shared" si="8371"/>
        <v>9425.5</v>
      </c>
      <c r="CE2538" s="31">
        <f t="shared" si="8372"/>
        <v>10093.4</v>
      </c>
      <c r="CF2538" s="31">
        <f t="shared" si="8373"/>
        <v>10761.200000000001</v>
      </c>
      <c r="CG2538" s="31">
        <f t="shared" si="8578"/>
        <v>0</v>
      </c>
      <c r="CH2538" s="24"/>
      <c r="CI2538" s="40"/>
      <c r="CL2538" s="1" t="s">
        <v>1346</v>
      </c>
      <c r="CO2538" s="1" t="s">
        <v>31</v>
      </c>
    </row>
    <row r="2539" ht="29.850000000000001">
      <c r="A2539" s="16" t="s">
        <v>1428</v>
      </c>
      <c r="B2539" s="17">
        <v>300</v>
      </c>
      <c r="C2539" s="16"/>
      <c r="D2539" s="16"/>
      <c r="E2539" s="39" t="s">
        <v>194</v>
      </c>
      <c r="F2539" s="31">
        <f t="shared" si="8538"/>
        <v>9425.5</v>
      </c>
      <c r="G2539" s="31">
        <f t="shared" si="8539"/>
        <v>10093.4</v>
      </c>
      <c r="H2539" s="31">
        <f t="shared" si="8540"/>
        <v>10761.200000000001</v>
      </c>
      <c r="I2539" s="31">
        <f t="shared" si="8541"/>
        <v>0</v>
      </c>
      <c r="J2539" s="31">
        <f t="shared" si="8542"/>
        <v>0</v>
      </c>
      <c r="K2539" s="31">
        <f t="shared" si="8543"/>
        <v>0</v>
      </c>
      <c r="L2539" s="31">
        <f t="shared" si="8417"/>
        <v>9425.5</v>
      </c>
      <c r="M2539" s="31">
        <f t="shared" si="8418"/>
        <v>10093.4</v>
      </c>
      <c r="N2539" s="31">
        <f t="shared" si="8419"/>
        <v>10761.200000000001</v>
      </c>
      <c r="O2539" s="31">
        <f t="shared" si="8544"/>
        <v>0</v>
      </c>
      <c r="P2539" s="31">
        <f t="shared" si="8545"/>
        <v>0</v>
      </c>
      <c r="Q2539" s="31">
        <f t="shared" si="8546"/>
        <v>0</v>
      </c>
      <c r="R2539" s="31">
        <f t="shared" si="8420"/>
        <v>9425.5</v>
      </c>
      <c r="S2539" s="31">
        <f t="shared" si="8421"/>
        <v>10093.4</v>
      </c>
      <c r="T2539" s="31">
        <f t="shared" si="8422"/>
        <v>10761.200000000001</v>
      </c>
      <c r="U2539" s="31">
        <f t="shared" si="8547"/>
        <v>0</v>
      </c>
      <c r="V2539" s="31">
        <f t="shared" si="8548"/>
        <v>0</v>
      </c>
      <c r="W2539" s="31">
        <f t="shared" si="8549"/>
        <v>0</v>
      </c>
      <c r="X2539" s="31">
        <f t="shared" si="8423"/>
        <v>9425.5</v>
      </c>
      <c r="Y2539" s="31">
        <f t="shared" si="8424"/>
        <v>10093.4</v>
      </c>
      <c r="Z2539" s="31">
        <f t="shared" si="8425"/>
        <v>10761.200000000001</v>
      </c>
      <c r="AA2539" s="31">
        <f t="shared" si="8550"/>
        <v>0</v>
      </c>
      <c r="AB2539" s="31">
        <f t="shared" si="8551"/>
        <v>0</v>
      </c>
      <c r="AC2539" s="31">
        <f t="shared" si="8552"/>
        <v>0</v>
      </c>
      <c r="AD2539" s="31">
        <f t="shared" si="8426"/>
        <v>9425.5</v>
      </c>
      <c r="AE2539" s="31">
        <f t="shared" si="8427"/>
        <v>10093.4</v>
      </c>
      <c r="AF2539" s="31">
        <f t="shared" si="8428"/>
        <v>10761.200000000001</v>
      </c>
      <c r="AG2539" s="31">
        <f t="shared" si="8553"/>
        <v>0</v>
      </c>
      <c r="AH2539" s="31">
        <f t="shared" si="8554"/>
        <v>0</v>
      </c>
      <c r="AI2539" s="31">
        <f t="shared" si="8555"/>
        <v>0</v>
      </c>
      <c r="AJ2539" s="31">
        <f t="shared" si="8429"/>
        <v>9425.5</v>
      </c>
      <c r="AK2539" s="31">
        <f t="shared" si="8430"/>
        <v>10093.4</v>
      </c>
      <c r="AL2539" s="31">
        <f t="shared" si="8431"/>
        <v>10761.200000000001</v>
      </c>
      <c r="AM2539" s="31">
        <f t="shared" si="8556"/>
        <v>0</v>
      </c>
      <c r="AN2539" s="31">
        <f t="shared" si="8557"/>
        <v>0</v>
      </c>
      <c r="AO2539" s="31">
        <f t="shared" si="8558"/>
        <v>0</v>
      </c>
      <c r="AP2539" s="31">
        <f t="shared" si="8432"/>
        <v>9425.5</v>
      </c>
      <c r="AQ2539" s="31">
        <f t="shared" si="8433"/>
        <v>10093.4</v>
      </c>
      <c r="AR2539" s="31">
        <f t="shared" si="8434"/>
        <v>10761.200000000001</v>
      </c>
      <c r="AS2539" s="31">
        <f t="shared" si="8559"/>
        <v>0</v>
      </c>
      <c r="AT2539" s="31">
        <f t="shared" si="8560"/>
        <v>0</v>
      </c>
      <c r="AU2539" s="31">
        <f t="shared" si="8561"/>
        <v>0</v>
      </c>
      <c r="AV2539" s="31">
        <f t="shared" si="8435"/>
        <v>9425.5</v>
      </c>
      <c r="AW2539" s="31">
        <f t="shared" si="8436"/>
        <v>10093.4</v>
      </c>
      <c r="AX2539" s="31">
        <f t="shared" si="8437"/>
        <v>10761.200000000001</v>
      </c>
      <c r="AY2539" s="31">
        <f t="shared" si="8562"/>
        <v>0</v>
      </c>
      <c r="AZ2539" s="31">
        <f t="shared" si="8563"/>
        <v>0</v>
      </c>
      <c r="BA2539" s="31">
        <f t="shared" si="8564"/>
        <v>0</v>
      </c>
      <c r="BB2539" s="31">
        <f t="shared" si="8438"/>
        <v>9425.5</v>
      </c>
      <c r="BC2539" s="31">
        <f t="shared" si="8439"/>
        <v>10093.4</v>
      </c>
      <c r="BD2539" s="31">
        <f t="shared" si="8440"/>
        <v>10761.200000000001</v>
      </c>
      <c r="BE2539" s="31">
        <f t="shared" si="8565"/>
        <v>0</v>
      </c>
      <c r="BF2539" s="31">
        <f t="shared" si="8566"/>
        <v>0</v>
      </c>
      <c r="BG2539" s="31">
        <f t="shared" si="8567"/>
        <v>0</v>
      </c>
      <c r="BH2539" s="31">
        <f t="shared" si="8441"/>
        <v>9425.5</v>
      </c>
      <c r="BI2539" s="31">
        <f t="shared" si="8442"/>
        <v>10093.4</v>
      </c>
      <c r="BJ2539" s="31">
        <f t="shared" si="8443"/>
        <v>10761.200000000001</v>
      </c>
      <c r="BK2539" s="31">
        <f t="shared" si="8568"/>
        <v>0</v>
      </c>
      <c r="BL2539" s="31">
        <f t="shared" si="8569"/>
        <v>0</v>
      </c>
      <c r="BM2539" s="31">
        <f t="shared" si="8570"/>
        <v>0</v>
      </c>
      <c r="BN2539" s="31">
        <f t="shared" si="8444"/>
        <v>9425.5</v>
      </c>
      <c r="BO2539" s="31">
        <f t="shared" si="8445"/>
        <v>10093.4</v>
      </c>
      <c r="BP2539" s="31">
        <f t="shared" si="8446"/>
        <v>10761.200000000001</v>
      </c>
      <c r="BQ2539" s="31">
        <f t="shared" si="8571"/>
        <v>0</v>
      </c>
      <c r="BR2539" s="31">
        <f t="shared" si="8572"/>
        <v>0</v>
      </c>
      <c r="BS2539" s="31">
        <f t="shared" si="8447"/>
        <v>9425.5</v>
      </c>
      <c r="BT2539" s="31">
        <f t="shared" si="8448"/>
        <v>10093.4</v>
      </c>
      <c r="BU2539" s="31">
        <f t="shared" si="8449"/>
        <v>10761.200000000001</v>
      </c>
      <c r="BV2539" s="31">
        <f t="shared" si="8573"/>
        <v>0</v>
      </c>
      <c r="BW2539" s="31">
        <f t="shared" si="8574"/>
        <v>0</v>
      </c>
      <c r="BX2539" s="31">
        <f t="shared" si="8450"/>
        <v>9425.5</v>
      </c>
      <c r="BY2539" s="31">
        <f t="shared" si="8451"/>
        <v>10093.4</v>
      </c>
      <c r="BZ2539" s="31">
        <f t="shared" si="8452"/>
        <v>10761.200000000001</v>
      </c>
      <c r="CA2539" s="31">
        <f t="shared" si="8575"/>
        <v>0</v>
      </c>
      <c r="CB2539" s="31">
        <f t="shared" si="8576"/>
        <v>0</v>
      </c>
      <c r="CC2539" s="31">
        <f t="shared" si="8577"/>
        <v>0</v>
      </c>
      <c r="CD2539" s="31">
        <f t="shared" si="8371"/>
        <v>9425.5</v>
      </c>
      <c r="CE2539" s="31">
        <f t="shared" si="8372"/>
        <v>10093.4</v>
      </c>
      <c r="CF2539" s="31">
        <f t="shared" si="8373"/>
        <v>10761.200000000001</v>
      </c>
      <c r="CG2539" s="31">
        <f t="shared" si="8578"/>
        <v>0</v>
      </c>
      <c r="CH2539" s="24"/>
      <c r="CI2539" s="40"/>
      <c r="CM2539" s="1" t="s">
        <v>29</v>
      </c>
    </row>
    <row r="2540" ht="29.850000000000001">
      <c r="A2540" s="16" t="s">
        <v>1428</v>
      </c>
      <c r="B2540" s="17">
        <v>320</v>
      </c>
      <c r="C2540" s="16"/>
      <c r="D2540" s="16"/>
      <c r="E2540" s="39" t="s">
        <v>365</v>
      </c>
      <c r="F2540" s="31">
        <f t="shared" si="8538"/>
        <v>9425.5</v>
      </c>
      <c r="G2540" s="31">
        <f t="shared" si="8539"/>
        <v>10093.4</v>
      </c>
      <c r="H2540" s="31">
        <f t="shared" si="8540"/>
        <v>10761.200000000001</v>
      </c>
      <c r="I2540" s="31">
        <f t="shared" si="8541"/>
        <v>0</v>
      </c>
      <c r="J2540" s="31">
        <f t="shared" si="8542"/>
        <v>0</v>
      </c>
      <c r="K2540" s="31">
        <f t="shared" si="8543"/>
        <v>0</v>
      </c>
      <c r="L2540" s="31">
        <f t="shared" si="8417"/>
        <v>9425.5</v>
      </c>
      <c r="M2540" s="31">
        <f t="shared" si="8418"/>
        <v>10093.4</v>
      </c>
      <c r="N2540" s="31">
        <f t="shared" si="8419"/>
        <v>10761.200000000001</v>
      </c>
      <c r="O2540" s="31">
        <f t="shared" si="8544"/>
        <v>0</v>
      </c>
      <c r="P2540" s="31">
        <f t="shared" si="8545"/>
        <v>0</v>
      </c>
      <c r="Q2540" s="31">
        <f t="shared" si="8546"/>
        <v>0</v>
      </c>
      <c r="R2540" s="31">
        <f t="shared" si="8420"/>
        <v>9425.5</v>
      </c>
      <c r="S2540" s="31">
        <f t="shared" si="8421"/>
        <v>10093.4</v>
      </c>
      <c r="T2540" s="31">
        <f t="shared" si="8422"/>
        <v>10761.200000000001</v>
      </c>
      <c r="U2540" s="31">
        <f t="shared" si="8547"/>
        <v>0</v>
      </c>
      <c r="V2540" s="31">
        <f t="shared" si="8548"/>
        <v>0</v>
      </c>
      <c r="W2540" s="31">
        <f t="shared" si="8549"/>
        <v>0</v>
      </c>
      <c r="X2540" s="31">
        <f t="shared" si="8423"/>
        <v>9425.5</v>
      </c>
      <c r="Y2540" s="31">
        <f t="shared" si="8424"/>
        <v>10093.4</v>
      </c>
      <c r="Z2540" s="31">
        <f t="shared" si="8425"/>
        <v>10761.200000000001</v>
      </c>
      <c r="AA2540" s="31">
        <f t="shared" si="8550"/>
        <v>0</v>
      </c>
      <c r="AB2540" s="31">
        <f t="shared" si="8551"/>
        <v>0</v>
      </c>
      <c r="AC2540" s="31">
        <f t="shared" si="8552"/>
        <v>0</v>
      </c>
      <c r="AD2540" s="31">
        <f t="shared" si="8426"/>
        <v>9425.5</v>
      </c>
      <c r="AE2540" s="31">
        <f t="shared" si="8427"/>
        <v>10093.4</v>
      </c>
      <c r="AF2540" s="31">
        <f t="shared" si="8428"/>
        <v>10761.200000000001</v>
      </c>
      <c r="AG2540" s="31">
        <f t="shared" si="8553"/>
        <v>0</v>
      </c>
      <c r="AH2540" s="31">
        <f t="shared" si="8554"/>
        <v>0</v>
      </c>
      <c r="AI2540" s="31">
        <f t="shared" si="8555"/>
        <v>0</v>
      </c>
      <c r="AJ2540" s="31">
        <f t="shared" si="8429"/>
        <v>9425.5</v>
      </c>
      <c r="AK2540" s="31">
        <f t="shared" si="8430"/>
        <v>10093.4</v>
      </c>
      <c r="AL2540" s="31">
        <f t="shared" si="8431"/>
        <v>10761.200000000001</v>
      </c>
      <c r="AM2540" s="31">
        <f t="shared" si="8556"/>
        <v>0</v>
      </c>
      <c r="AN2540" s="31">
        <f t="shared" si="8557"/>
        <v>0</v>
      </c>
      <c r="AO2540" s="31">
        <f t="shared" si="8558"/>
        <v>0</v>
      </c>
      <c r="AP2540" s="31">
        <f t="shared" si="8432"/>
        <v>9425.5</v>
      </c>
      <c r="AQ2540" s="31">
        <f t="shared" si="8433"/>
        <v>10093.4</v>
      </c>
      <c r="AR2540" s="31">
        <f t="shared" si="8434"/>
        <v>10761.200000000001</v>
      </c>
      <c r="AS2540" s="31">
        <f t="shared" si="8559"/>
        <v>0</v>
      </c>
      <c r="AT2540" s="31">
        <f t="shared" si="8560"/>
        <v>0</v>
      </c>
      <c r="AU2540" s="31">
        <f t="shared" si="8561"/>
        <v>0</v>
      </c>
      <c r="AV2540" s="31">
        <f t="shared" si="8435"/>
        <v>9425.5</v>
      </c>
      <c r="AW2540" s="31">
        <f t="shared" si="8436"/>
        <v>10093.4</v>
      </c>
      <c r="AX2540" s="31">
        <f t="shared" si="8437"/>
        <v>10761.200000000001</v>
      </c>
      <c r="AY2540" s="31">
        <f t="shared" si="8562"/>
        <v>0</v>
      </c>
      <c r="AZ2540" s="31">
        <f t="shared" si="8563"/>
        <v>0</v>
      </c>
      <c r="BA2540" s="31">
        <f t="shared" si="8564"/>
        <v>0</v>
      </c>
      <c r="BB2540" s="31">
        <f t="shared" si="8438"/>
        <v>9425.5</v>
      </c>
      <c r="BC2540" s="31">
        <f t="shared" si="8439"/>
        <v>10093.4</v>
      </c>
      <c r="BD2540" s="31">
        <f t="shared" si="8440"/>
        <v>10761.200000000001</v>
      </c>
      <c r="BE2540" s="31">
        <f t="shared" si="8565"/>
        <v>0</v>
      </c>
      <c r="BF2540" s="31">
        <f t="shared" si="8566"/>
        <v>0</v>
      </c>
      <c r="BG2540" s="31">
        <f t="shared" si="8567"/>
        <v>0</v>
      </c>
      <c r="BH2540" s="31">
        <f t="shared" si="8441"/>
        <v>9425.5</v>
      </c>
      <c r="BI2540" s="31">
        <f t="shared" si="8442"/>
        <v>10093.4</v>
      </c>
      <c r="BJ2540" s="31">
        <f t="shared" si="8443"/>
        <v>10761.200000000001</v>
      </c>
      <c r="BK2540" s="31">
        <f t="shared" si="8568"/>
        <v>0</v>
      </c>
      <c r="BL2540" s="31">
        <f t="shared" si="8569"/>
        <v>0</v>
      </c>
      <c r="BM2540" s="31">
        <f t="shared" si="8570"/>
        <v>0</v>
      </c>
      <c r="BN2540" s="31">
        <f t="shared" si="8444"/>
        <v>9425.5</v>
      </c>
      <c r="BO2540" s="31">
        <f t="shared" si="8445"/>
        <v>10093.4</v>
      </c>
      <c r="BP2540" s="31">
        <f t="shared" si="8446"/>
        <v>10761.200000000001</v>
      </c>
      <c r="BQ2540" s="31">
        <f t="shared" si="8571"/>
        <v>0</v>
      </c>
      <c r="BR2540" s="31">
        <f t="shared" si="8572"/>
        <v>0</v>
      </c>
      <c r="BS2540" s="31">
        <f t="shared" si="8447"/>
        <v>9425.5</v>
      </c>
      <c r="BT2540" s="31">
        <f t="shared" si="8448"/>
        <v>10093.4</v>
      </c>
      <c r="BU2540" s="31">
        <f t="shared" si="8449"/>
        <v>10761.200000000001</v>
      </c>
      <c r="BV2540" s="31">
        <f t="shared" si="8573"/>
        <v>0</v>
      </c>
      <c r="BW2540" s="31">
        <f t="shared" si="8574"/>
        <v>0</v>
      </c>
      <c r="BX2540" s="31">
        <f t="shared" si="8450"/>
        <v>9425.5</v>
      </c>
      <c r="BY2540" s="31">
        <f t="shared" si="8451"/>
        <v>10093.4</v>
      </c>
      <c r="BZ2540" s="31">
        <f t="shared" si="8452"/>
        <v>10761.200000000001</v>
      </c>
      <c r="CA2540" s="31">
        <f t="shared" si="8575"/>
        <v>0</v>
      </c>
      <c r="CB2540" s="31">
        <f t="shared" si="8576"/>
        <v>0</v>
      </c>
      <c r="CC2540" s="31">
        <f t="shared" si="8577"/>
        <v>0</v>
      </c>
      <c r="CD2540" s="31">
        <f t="shared" si="8371"/>
        <v>9425.5</v>
      </c>
      <c r="CE2540" s="31">
        <f t="shared" si="8372"/>
        <v>10093.4</v>
      </c>
      <c r="CF2540" s="31">
        <f t="shared" si="8373"/>
        <v>10761.200000000001</v>
      </c>
      <c r="CG2540" s="31">
        <f t="shared" si="8578"/>
        <v>0</v>
      </c>
      <c r="CH2540" s="24"/>
      <c r="CI2540" s="40"/>
      <c r="CN2540" s="1" t="s">
        <v>30</v>
      </c>
    </row>
    <row r="2541" ht="15">
      <c r="A2541" s="16" t="s">
        <v>1428</v>
      </c>
      <c r="B2541" s="17">
        <v>320</v>
      </c>
      <c r="C2541" s="16" t="s">
        <v>134</v>
      </c>
      <c r="D2541" s="16" t="s">
        <v>67</v>
      </c>
      <c r="E2541" s="39" t="s">
        <v>236</v>
      </c>
      <c r="F2541" s="31">
        <v>9425.5</v>
      </c>
      <c r="G2541" s="31">
        <v>10093.4</v>
      </c>
      <c r="H2541" s="31">
        <v>10761.200000000001</v>
      </c>
      <c r="I2541" s="31"/>
      <c r="J2541" s="31"/>
      <c r="K2541" s="31"/>
      <c r="L2541" s="31">
        <f t="shared" si="8417"/>
        <v>9425.5</v>
      </c>
      <c r="M2541" s="31">
        <f t="shared" si="8418"/>
        <v>10093.4</v>
      </c>
      <c r="N2541" s="31">
        <f t="shared" si="8419"/>
        <v>10761.200000000001</v>
      </c>
      <c r="O2541" s="31"/>
      <c r="P2541" s="31"/>
      <c r="Q2541" s="31"/>
      <c r="R2541" s="31">
        <f t="shared" si="8420"/>
        <v>9425.5</v>
      </c>
      <c r="S2541" s="31">
        <f t="shared" si="8421"/>
        <v>10093.4</v>
      </c>
      <c r="T2541" s="31">
        <f t="shared" si="8422"/>
        <v>10761.200000000001</v>
      </c>
      <c r="U2541" s="31"/>
      <c r="V2541" s="31"/>
      <c r="W2541" s="31"/>
      <c r="X2541" s="31">
        <f t="shared" si="8423"/>
        <v>9425.5</v>
      </c>
      <c r="Y2541" s="31">
        <f t="shared" si="8424"/>
        <v>10093.4</v>
      </c>
      <c r="Z2541" s="31">
        <f t="shared" si="8425"/>
        <v>10761.200000000001</v>
      </c>
      <c r="AA2541" s="31"/>
      <c r="AB2541" s="31"/>
      <c r="AC2541" s="31"/>
      <c r="AD2541" s="31">
        <f t="shared" si="8426"/>
        <v>9425.5</v>
      </c>
      <c r="AE2541" s="31">
        <f t="shared" si="8427"/>
        <v>10093.4</v>
      </c>
      <c r="AF2541" s="31">
        <f t="shared" si="8428"/>
        <v>10761.200000000001</v>
      </c>
      <c r="AG2541" s="31"/>
      <c r="AH2541" s="31"/>
      <c r="AI2541" s="31"/>
      <c r="AJ2541" s="31">
        <f t="shared" si="8429"/>
        <v>9425.5</v>
      </c>
      <c r="AK2541" s="31">
        <f t="shared" si="8430"/>
        <v>10093.4</v>
      </c>
      <c r="AL2541" s="31">
        <f t="shared" si="8431"/>
        <v>10761.200000000001</v>
      </c>
      <c r="AM2541" s="31"/>
      <c r="AN2541" s="31"/>
      <c r="AO2541" s="31"/>
      <c r="AP2541" s="31">
        <f t="shared" si="8432"/>
        <v>9425.5</v>
      </c>
      <c r="AQ2541" s="31">
        <f t="shared" si="8433"/>
        <v>10093.4</v>
      </c>
      <c r="AR2541" s="31">
        <f t="shared" si="8434"/>
        <v>10761.200000000001</v>
      </c>
      <c r="AS2541" s="31"/>
      <c r="AT2541" s="31"/>
      <c r="AU2541" s="31"/>
      <c r="AV2541" s="31">
        <f t="shared" si="8435"/>
        <v>9425.5</v>
      </c>
      <c r="AW2541" s="31">
        <f t="shared" si="8436"/>
        <v>10093.4</v>
      </c>
      <c r="AX2541" s="31">
        <f t="shared" si="8437"/>
        <v>10761.200000000001</v>
      </c>
      <c r="AY2541" s="31"/>
      <c r="AZ2541" s="31"/>
      <c r="BA2541" s="31"/>
      <c r="BB2541" s="31">
        <f t="shared" si="8438"/>
        <v>9425.5</v>
      </c>
      <c r="BC2541" s="31">
        <f t="shared" si="8439"/>
        <v>10093.4</v>
      </c>
      <c r="BD2541" s="31">
        <f t="shared" si="8440"/>
        <v>10761.200000000001</v>
      </c>
      <c r="BE2541" s="31"/>
      <c r="BF2541" s="31"/>
      <c r="BG2541" s="31"/>
      <c r="BH2541" s="31">
        <f t="shared" si="8441"/>
        <v>9425.5</v>
      </c>
      <c r="BI2541" s="31">
        <f t="shared" si="8442"/>
        <v>10093.4</v>
      </c>
      <c r="BJ2541" s="31">
        <f t="shared" si="8443"/>
        <v>10761.200000000001</v>
      </c>
      <c r="BK2541" s="31"/>
      <c r="BL2541" s="31"/>
      <c r="BM2541" s="31"/>
      <c r="BN2541" s="31">
        <f t="shared" si="8444"/>
        <v>9425.5</v>
      </c>
      <c r="BO2541" s="31">
        <f t="shared" si="8445"/>
        <v>10093.4</v>
      </c>
      <c r="BP2541" s="31">
        <f t="shared" si="8446"/>
        <v>10761.200000000001</v>
      </c>
      <c r="BQ2541" s="31"/>
      <c r="BR2541" s="31"/>
      <c r="BS2541" s="31">
        <f t="shared" si="8447"/>
        <v>9425.5</v>
      </c>
      <c r="BT2541" s="31">
        <f t="shared" si="8448"/>
        <v>10093.4</v>
      </c>
      <c r="BU2541" s="31">
        <f t="shared" si="8449"/>
        <v>10761.200000000001</v>
      </c>
      <c r="BV2541" s="31"/>
      <c r="BW2541" s="31"/>
      <c r="BX2541" s="31">
        <f t="shared" si="8450"/>
        <v>9425.5</v>
      </c>
      <c r="BY2541" s="31">
        <f t="shared" si="8451"/>
        <v>10093.4</v>
      </c>
      <c r="BZ2541" s="31">
        <f t="shared" si="8452"/>
        <v>10761.200000000001</v>
      </c>
      <c r="CA2541" s="31"/>
      <c r="CB2541" s="31"/>
      <c r="CC2541" s="31"/>
      <c r="CD2541" s="31">
        <f t="shared" si="8371"/>
        <v>9425.5</v>
      </c>
      <c r="CE2541" s="31">
        <f t="shared" si="8372"/>
        <v>10093.4</v>
      </c>
      <c r="CF2541" s="31">
        <f t="shared" si="8373"/>
        <v>10761.200000000001</v>
      </c>
      <c r="CG2541" s="31"/>
      <c r="CH2541" s="24"/>
      <c r="CI2541" s="40"/>
    </row>
    <row r="2542" ht="57.700000000000003">
      <c r="A2542" s="16" t="s">
        <v>1430</v>
      </c>
      <c r="B2542" s="17"/>
      <c r="C2542" s="16"/>
      <c r="D2542" s="16"/>
      <c r="E2542" s="39" t="s">
        <v>1431</v>
      </c>
      <c r="F2542" s="31">
        <f t="shared" si="8538"/>
        <v>115</v>
      </c>
      <c r="G2542" s="31">
        <f t="shared" si="8539"/>
        <v>57.5</v>
      </c>
      <c r="H2542" s="31">
        <f t="shared" si="8540"/>
        <v>57.5</v>
      </c>
      <c r="I2542" s="31">
        <f t="shared" si="8541"/>
        <v>0</v>
      </c>
      <c r="J2542" s="31">
        <f t="shared" si="8542"/>
        <v>0</v>
      </c>
      <c r="K2542" s="31">
        <f t="shared" si="8543"/>
        <v>0</v>
      </c>
      <c r="L2542" s="31">
        <f t="shared" si="8417"/>
        <v>115</v>
      </c>
      <c r="M2542" s="31">
        <f t="shared" si="8418"/>
        <v>57.5</v>
      </c>
      <c r="N2542" s="31">
        <f t="shared" si="8419"/>
        <v>57.5</v>
      </c>
      <c r="O2542" s="31">
        <f t="shared" si="8544"/>
        <v>0</v>
      </c>
      <c r="P2542" s="31">
        <f t="shared" si="8545"/>
        <v>0</v>
      </c>
      <c r="Q2542" s="31">
        <f t="shared" si="8546"/>
        <v>0</v>
      </c>
      <c r="R2542" s="31">
        <f t="shared" si="8420"/>
        <v>115</v>
      </c>
      <c r="S2542" s="31">
        <f t="shared" si="8421"/>
        <v>57.5</v>
      </c>
      <c r="T2542" s="31">
        <f t="shared" si="8422"/>
        <v>57.5</v>
      </c>
      <c r="U2542" s="31">
        <f t="shared" si="8547"/>
        <v>0</v>
      </c>
      <c r="V2542" s="31">
        <f t="shared" si="8548"/>
        <v>0</v>
      </c>
      <c r="W2542" s="31">
        <f t="shared" si="8549"/>
        <v>0</v>
      </c>
      <c r="X2542" s="31">
        <f t="shared" si="8423"/>
        <v>115</v>
      </c>
      <c r="Y2542" s="31">
        <f t="shared" si="8424"/>
        <v>57.5</v>
      </c>
      <c r="Z2542" s="31">
        <f t="shared" si="8425"/>
        <v>57.5</v>
      </c>
      <c r="AA2542" s="31">
        <f t="shared" si="8550"/>
        <v>0</v>
      </c>
      <c r="AB2542" s="31">
        <f t="shared" si="8551"/>
        <v>0</v>
      </c>
      <c r="AC2542" s="31">
        <f t="shared" si="8552"/>
        <v>0</v>
      </c>
      <c r="AD2542" s="31">
        <f t="shared" si="8426"/>
        <v>115</v>
      </c>
      <c r="AE2542" s="31">
        <f t="shared" si="8427"/>
        <v>57.5</v>
      </c>
      <c r="AF2542" s="31">
        <f t="shared" si="8428"/>
        <v>57.5</v>
      </c>
      <c r="AG2542" s="31">
        <f t="shared" si="8553"/>
        <v>0</v>
      </c>
      <c r="AH2542" s="31">
        <f t="shared" si="8554"/>
        <v>0</v>
      </c>
      <c r="AI2542" s="31">
        <f t="shared" si="8555"/>
        <v>0</v>
      </c>
      <c r="AJ2542" s="31">
        <f t="shared" si="8429"/>
        <v>115</v>
      </c>
      <c r="AK2542" s="31">
        <f t="shared" si="8430"/>
        <v>57.5</v>
      </c>
      <c r="AL2542" s="31">
        <f t="shared" si="8431"/>
        <v>57.5</v>
      </c>
      <c r="AM2542" s="31">
        <f t="shared" si="8556"/>
        <v>0</v>
      </c>
      <c r="AN2542" s="31">
        <f t="shared" si="8557"/>
        <v>0</v>
      </c>
      <c r="AO2542" s="31">
        <f t="shared" si="8558"/>
        <v>0</v>
      </c>
      <c r="AP2542" s="31">
        <f t="shared" si="8432"/>
        <v>115</v>
      </c>
      <c r="AQ2542" s="31">
        <f t="shared" si="8433"/>
        <v>57.5</v>
      </c>
      <c r="AR2542" s="31">
        <f t="shared" si="8434"/>
        <v>57.5</v>
      </c>
      <c r="AS2542" s="31">
        <f t="shared" si="8559"/>
        <v>0</v>
      </c>
      <c r="AT2542" s="31">
        <f t="shared" si="8560"/>
        <v>0</v>
      </c>
      <c r="AU2542" s="31">
        <f t="shared" si="8561"/>
        <v>0</v>
      </c>
      <c r="AV2542" s="31">
        <f t="shared" si="8435"/>
        <v>115</v>
      </c>
      <c r="AW2542" s="31">
        <f t="shared" si="8436"/>
        <v>57.5</v>
      </c>
      <c r="AX2542" s="31">
        <f t="shared" si="8437"/>
        <v>57.5</v>
      </c>
      <c r="AY2542" s="31">
        <f t="shared" si="8562"/>
        <v>0</v>
      </c>
      <c r="AZ2542" s="31">
        <f t="shared" si="8563"/>
        <v>0</v>
      </c>
      <c r="BA2542" s="31">
        <f t="shared" si="8564"/>
        <v>0</v>
      </c>
      <c r="BB2542" s="31">
        <f t="shared" si="8438"/>
        <v>115</v>
      </c>
      <c r="BC2542" s="31">
        <f t="shared" si="8439"/>
        <v>57.5</v>
      </c>
      <c r="BD2542" s="31">
        <f t="shared" si="8440"/>
        <v>57.5</v>
      </c>
      <c r="BE2542" s="31">
        <f t="shared" si="8565"/>
        <v>0</v>
      </c>
      <c r="BF2542" s="31">
        <f t="shared" si="8566"/>
        <v>0</v>
      </c>
      <c r="BG2542" s="31">
        <f t="shared" si="8567"/>
        <v>0</v>
      </c>
      <c r="BH2542" s="31">
        <f t="shared" si="8441"/>
        <v>115</v>
      </c>
      <c r="BI2542" s="31">
        <f t="shared" si="8442"/>
        <v>57.5</v>
      </c>
      <c r="BJ2542" s="31">
        <f t="shared" si="8443"/>
        <v>57.5</v>
      </c>
      <c r="BK2542" s="31">
        <f t="shared" si="8568"/>
        <v>0</v>
      </c>
      <c r="BL2542" s="31">
        <f t="shared" si="8569"/>
        <v>0</v>
      </c>
      <c r="BM2542" s="31">
        <f t="shared" si="8570"/>
        <v>0</v>
      </c>
      <c r="BN2542" s="31">
        <f t="shared" si="8444"/>
        <v>115</v>
      </c>
      <c r="BO2542" s="31">
        <f t="shared" si="8445"/>
        <v>57.5</v>
      </c>
      <c r="BP2542" s="31">
        <f t="shared" si="8446"/>
        <v>57.5</v>
      </c>
      <c r="BQ2542" s="31">
        <f t="shared" si="8571"/>
        <v>0</v>
      </c>
      <c r="BR2542" s="31">
        <f t="shared" si="8572"/>
        <v>0</v>
      </c>
      <c r="BS2542" s="31">
        <f t="shared" si="8447"/>
        <v>115</v>
      </c>
      <c r="BT2542" s="31">
        <f t="shared" si="8448"/>
        <v>57.5</v>
      </c>
      <c r="BU2542" s="31">
        <f t="shared" si="8449"/>
        <v>57.5</v>
      </c>
      <c r="BV2542" s="31">
        <f t="shared" si="8573"/>
        <v>0</v>
      </c>
      <c r="BW2542" s="31">
        <f t="shared" si="8574"/>
        <v>0</v>
      </c>
      <c r="BX2542" s="31">
        <f t="shared" si="8450"/>
        <v>115</v>
      </c>
      <c r="BY2542" s="31">
        <f t="shared" si="8451"/>
        <v>57.5</v>
      </c>
      <c r="BZ2542" s="31">
        <f t="shared" si="8452"/>
        <v>57.5</v>
      </c>
      <c r="CA2542" s="31">
        <f t="shared" si="8575"/>
        <v>0</v>
      </c>
      <c r="CB2542" s="31">
        <f t="shared" si="8576"/>
        <v>0</v>
      </c>
      <c r="CC2542" s="31">
        <f t="shared" si="8577"/>
        <v>0</v>
      </c>
      <c r="CD2542" s="31">
        <f t="shared" ref="CD2542:CD2605" si="8579">BX2542+CA2542</f>
        <v>115</v>
      </c>
      <c r="CE2542" s="31">
        <f t="shared" ref="CE2542:CE2605" si="8580">BY2542+CB2542</f>
        <v>57.5</v>
      </c>
      <c r="CF2542" s="31">
        <f t="shared" ref="CF2542:CF2605" si="8581">BZ2542+CC2542</f>
        <v>57.5</v>
      </c>
      <c r="CG2542" s="31">
        <f t="shared" si="8578"/>
        <v>0</v>
      </c>
      <c r="CH2542" s="24"/>
      <c r="CI2542" s="40"/>
      <c r="CL2542" s="1" t="s">
        <v>1346</v>
      </c>
      <c r="CO2542" s="1" t="s">
        <v>31</v>
      </c>
    </row>
    <row r="2543" ht="29.850000000000001">
      <c r="A2543" s="16" t="s">
        <v>1430</v>
      </c>
      <c r="B2543" s="17">
        <v>300</v>
      </c>
      <c r="C2543" s="16"/>
      <c r="D2543" s="16"/>
      <c r="E2543" s="39" t="s">
        <v>194</v>
      </c>
      <c r="F2543" s="31">
        <f t="shared" si="8538"/>
        <v>115</v>
      </c>
      <c r="G2543" s="31">
        <f t="shared" si="8539"/>
        <v>57.5</v>
      </c>
      <c r="H2543" s="31">
        <f t="shared" si="8540"/>
        <v>57.5</v>
      </c>
      <c r="I2543" s="31">
        <f t="shared" si="8541"/>
        <v>0</v>
      </c>
      <c r="J2543" s="31">
        <f t="shared" si="8542"/>
        <v>0</v>
      </c>
      <c r="K2543" s="31">
        <f t="shared" si="8543"/>
        <v>0</v>
      </c>
      <c r="L2543" s="31">
        <f t="shared" si="8417"/>
        <v>115</v>
      </c>
      <c r="M2543" s="31">
        <f t="shared" si="8418"/>
        <v>57.5</v>
      </c>
      <c r="N2543" s="31">
        <f t="shared" si="8419"/>
        <v>57.5</v>
      </c>
      <c r="O2543" s="31">
        <f t="shared" si="8544"/>
        <v>0</v>
      </c>
      <c r="P2543" s="31">
        <f t="shared" si="8545"/>
        <v>0</v>
      </c>
      <c r="Q2543" s="31">
        <f t="shared" si="8546"/>
        <v>0</v>
      </c>
      <c r="R2543" s="31">
        <f t="shared" si="8420"/>
        <v>115</v>
      </c>
      <c r="S2543" s="31">
        <f t="shared" si="8421"/>
        <v>57.5</v>
      </c>
      <c r="T2543" s="31">
        <f t="shared" si="8422"/>
        <v>57.5</v>
      </c>
      <c r="U2543" s="31">
        <f t="shared" si="8547"/>
        <v>0</v>
      </c>
      <c r="V2543" s="31">
        <f t="shared" si="8548"/>
        <v>0</v>
      </c>
      <c r="W2543" s="31">
        <f t="shared" si="8549"/>
        <v>0</v>
      </c>
      <c r="X2543" s="31">
        <f t="shared" si="8423"/>
        <v>115</v>
      </c>
      <c r="Y2543" s="31">
        <f t="shared" si="8424"/>
        <v>57.5</v>
      </c>
      <c r="Z2543" s="31">
        <f t="shared" si="8425"/>
        <v>57.5</v>
      </c>
      <c r="AA2543" s="31">
        <f t="shared" si="8550"/>
        <v>0</v>
      </c>
      <c r="AB2543" s="31">
        <f t="shared" si="8551"/>
        <v>0</v>
      </c>
      <c r="AC2543" s="31">
        <f t="shared" si="8552"/>
        <v>0</v>
      </c>
      <c r="AD2543" s="31">
        <f t="shared" si="8426"/>
        <v>115</v>
      </c>
      <c r="AE2543" s="31">
        <f t="shared" si="8427"/>
        <v>57.5</v>
      </c>
      <c r="AF2543" s="31">
        <f t="shared" si="8428"/>
        <v>57.5</v>
      </c>
      <c r="AG2543" s="31">
        <f t="shared" si="8553"/>
        <v>0</v>
      </c>
      <c r="AH2543" s="31">
        <f t="shared" si="8554"/>
        <v>0</v>
      </c>
      <c r="AI2543" s="31">
        <f t="shared" si="8555"/>
        <v>0</v>
      </c>
      <c r="AJ2543" s="31">
        <f t="shared" si="8429"/>
        <v>115</v>
      </c>
      <c r="AK2543" s="31">
        <f t="shared" si="8430"/>
        <v>57.5</v>
      </c>
      <c r="AL2543" s="31">
        <f t="shared" si="8431"/>
        <v>57.5</v>
      </c>
      <c r="AM2543" s="31">
        <f t="shared" si="8556"/>
        <v>0</v>
      </c>
      <c r="AN2543" s="31">
        <f t="shared" si="8557"/>
        <v>0</v>
      </c>
      <c r="AO2543" s="31">
        <f t="shared" si="8558"/>
        <v>0</v>
      </c>
      <c r="AP2543" s="31">
        <f t="shared" si="8432"/>
        <v>115</v>
      </c>
      <c r="AQ2543" s="31">
        <f t="shared" si="8433"/>
        <v>57.5</v>
      </c>
      <c r="AR2543" s="31">
        <f t="shared" si="8434"/>
        <v>57.5</v>
      </c>
      <c r="AS2543" s="31">
        <f t="shared" si="8559"/>
        <v>0</v>
      </c>
      <c r="AT2543" s="31">
        <f t="shared" si="8560"/>
        <v>0</v>
      </c>
      <c r="AU2543" s="31">
        <f t="shared" si="8561"/>
        <v>0</v>
      </c>
      <c r="AV2543" s="31">
        <f t="shared" si="8435"/>
        <v>115</v>
      </c>
      <c r="AW2543" s="31">
        <f t="shared" si="8436"/>
        <v>57.5</v>
      </c>
      <c r="AX2543" s="31">
        <f t="shared" si="8437"/>
        <v>57.5</v>
      </c>
      <c r="AY2543" s="31">
        <f t="shared" si="8562"/>
        <v>0</v>
      </c>
      <c r="AZ2543" s="31">
        <f t="shared" si="8563"/>
        <v>0</v>
      </c>
      <c r="BA2543" s="31">
        <f t="shared" si="8564"/>
        <v>0</v>
      </c>
      <c r="BB2543" s="31">
        <f t="shared" si="8438"/>
        <v>115</v>
      </c>
      <c r="BC2543" s="31">
        <f t="shared" si="8439"/>
        <v>57.5</v>
      </c>
      <c r="BD2543" s="31">
        <f t="shared" si="8440"/>
        <v>57.5</v>
      </c>
      <c r="BE2543" s="31">
        <f t="shared" si="8565"/>
        <v>0</v>
      </c>
      <c r="BF2543" s="31">
        <f t="shared" si="8566"/>
        <v>0</v>
      </c>
      <c r="BG2543" s="31">
        <f t="shared" si="8567"/>
        <v>0</v>
      </c>
      <c r="BH2543" s="31">
        <f t="shared" si="8441"/>
        <v>115</v>
      </c>
      <c r="BI2543" s="31">
        <f t="shared" si="8442"/>
        <v>57.5</v>
      </c>
      <c r="BJ2543" s="31">
        <f t="shared" si="8443"/>
        <v>57.5</v>
      </c>
      <c r="BK2543" s="31">
        <f t="shared" si="8568"/>
        <v>0</v>
      </c>
      <c r="BL2543" s="31">
        <f t="shared" si="8569"/>
        <v>0</v>
      </c>
      <c r="BM2543" s="31">
        <f t="shared" si="8570"/>
        <v>0</v>
      </c>
      <c r="BN2543" s="31">
        <f t="shared" si="8444"/>
        <v>115</v>
      </c>
      <c r="BO2543" s="31">
        <f t="shared" si="8445"/>
        <v>57.5</v>
      </c>
      <c r="BP2543" s="31">
        <f t="shared" si="8446"/>
        <v>57.5</v>
      </c>
      <c r="BQ2543" s="31">
        <f t="shared" si="8571"/>
        <v>0</v>
      </c>
      <c r="BR2543" s="31">
        <f t="shared" si="8572"/>
        <v>0</v>
      </c>
      <c r="BS2543" s="31">
        <f t="shared" si="8447"/>
        <v>115</v>
      </c>
      <c r="BT2543" s="31">
        <f t="shared" si="8448"/>
        <v>57.5</v>
      </c>
      <c r="BU2543" s="31">
        <f t="shared" si="8449"/>
        <v>57.5</v>
      </c>
      <c r="BV2543" s="31">
        <f t="shared" si="8573"/>
        <v>0</v>
      </c>
      <c r="BW2543" s="31">
        <f t="shared" si="8574"/>
        <v>0</v>
      </c>
      <c r="BX2543" s="31">
        <f t="shared" si="8450"/>
        <v>115</v>
      </c>
      <c r="BY2543" s="31">
        <f t="shared" si="8451"/>
        <v>57.5</v>
      </c>
      <c r="BZ2543" s="31">
        <f t="shared" si="8452"/>
        <v>57.5</v>
      </c>
      <c r="CA2543" s="31">
        <f t="shared" si="8575"/>
        <v>0</v>
      </c>
      <c r="CB2543" s="31">
        <f t="shared" si="8576"/>
        <v>0</v>
      </c>
      <c r="CC2543" s="31">
        <f t="shared" si="8577"/>
        <v>0</v>
      </c>
      <c r="CD2543" s="31">
        <f t="shared" si="8579"/>
        <v>115</v>
      </c>
      <c r="CE2543" s="31">
        <f t="shared" si="8580"/>
        <v>57.5</v>
      </c>
      <c r="CF2543" s="31">
        <f t="shared" si="8581"/>
        <v>57.5</v>
      </c>
      <c r="CG2543" s="31">
        <f t="shared" si="8578"/>
        <v>0</v>
      </c>
      <c r="CH2543" s="24"/>
      <c r="CI2543" s="40"/>
      <c r="CM2543" s="1" t="s">
        <v>29</v>
      </c>
    </row>
    <row r="2544" ht="15">
      <c r="A2544" s="16" t="s">
        <v>1430</v>
      </c>
      <c r="B2544" s="17">
        <v>360</v>
      </c>
      <c r="C2544" s="16"/>
      <c r="D2544" s="16"/>
      <c r="E2544" s="39" t="s">
        <v>368</v>
      </c>
      <c r="F2544" s="31">
        <f t="shared" si="8538"/>
        <v>115</v>
      </c>
      <c r="G2544" s="31">
        <f t="shared" si="8539"/>
        <v>57.5</v>
      </c>
      <c r="H2544" s="31">
        <f t="shared" si="8540"/>
        <v>57.5</v>
      </c>
      <c r="I2544" s="31">
        <f t="shared" si="8541"/>
        <v>0</v>
      </c>
      <c r="J2544" s="31">
        <f t="shared" si="8542"/>
        <v>0</v>
      </c>
      <c r="K2544" s="31">
        <f t="shared" si="8543"/>
        <v>0</v>
      </c>
      <c r="L2544" s="31">
        <f t="shared" si="8417"/>
        <v>115</v>
      </c>
      <c r="M2544" s="31">
        <f t="shared" si="8418"/>
        <v>57.5</v>
      </c>
      <c r="N2544" s="31">
        <f t="shared" si="8419"/>
        <v>57.5</v>
      </c>
      <c r="O2544" s="31">
        <f t="shared" si="8544"/>
        <v>0</v>
      </c>
      <c r="P2544" s="31">
        <f t="shared" si="8545"/>
        <v>0</v>
      </c>
      <c r="Q2544" s="31">
        <f t="shared" si="8546"/>
        <v>0</v>
      </c>
      <c r="R2544" s="31">
        <f t="shared" si="8420"/>
        <v>115</v>
      </c>
      <c r="S2544" s="31">
        <f t="shared" si="8421"/>
        <v>57.5</v>
      </c>
      <c r="T2544" s="31">
        <f t="shared" si="8422"/>
        <v>57.5</v>
      </c>
      <c r="U2544" s="31">
        <f t="shared" si="8547"/>
        <v>0</v>
      </c>
      <c r="V2544" s="31">
        <f t="shared" si="8548"/>
        <v>0</v>
      </c>
      <c r="W2544" s="31">
        <f t="shared" si="8549"/>
        <v>0</v>
      </c>
      <c r="X2544" s="31">
        <f t="shared" si="8423"/>
        <v>115</v>
      </c>
      <c r="Y2544" s="31">
        <f t="shared" si="8424"/>
        <v>57.5</v>
      </c>
      <c r="Z2544" s="31">
        <f t="shared" si="8425"/>
        <v>57.5</v>
      </c>
      <c r="AA2544" s="31">
        <f t="shared" si="8550"/>
        <v>0</v>
      </c>
      <c r="AB2544" s="31">
        <f t="shared" si="8551"/>
        <v>0</v>
      </c>
      <c r="AC2544" s="31">
        <f t="shared" si="8552"/>
        <v>0</v>
      </c>
      <c r="AD2544" s="31">
        <f t="shared" si="8426"/>
        <v>115</v>
      </c>
      <c r="AE2544" s="31">
        <f t="shared" si="8427"/>
        <v>57.5</v>
      </c>
      <c r="AF2544" s="31">
        <f t="shared" si="8428"/>
        <v>57.5</v>
      </c>
      <c r="AG2544" s="31">
        <f t="shared" si="8553"/>
        <v>0</v>
      </c>
      <c r="AH2544" s="31">
        <f t="shared" si="8554"/>
        <v>0</v>
      </c>
      <c r="AI2544" s="31">
        <f t="shared" si="8555"/>
        <v>0</v>
      </c>
      <c r="AJ2544" s="31">
        <f t="shared" si="8429"/>
        <v>115</v>
      </c>
      <c r="AK2544" s="31">
        <f t="shared" si="8430"/>
        <v>57.5</v>
      </c>
      <c r="AL2544" s="31">
        <f t="shared" si="8431"/>
        <v>57.5</v>
      </c>
      <c r="AM2544" s="31">
        <f t="shared" si="8556"/>
        <v>0</v>
      </c>
      <c r="AN2544" s="31">
        <f t="shared" si="8557"/>
        <v>0</v>
      </c>
      <c r="AO2544" s="31">
        <f t="shared" si="8558"/>
        <v>0</v>
      </c>
      <c r="AP2544" s="31">
        <f t="shared" si="8432"/>
        <v>115</v>
      </c>
      <c r="AQ2544" s="31">
        <f t="shared" si="8433"/>
        <v>57.5</v>
      </c>
      <c r="AR2544" s="31">
        <f t="shared" si="8434"/>
        <v>57.5</v>
      </c>
      <c r="AS2544" s="31">
        <f t="shared" si="8559"/>
        <v>0</v>
      </c>
      <c r="AT2544" s="31">
        <f t="shared" si="8560"/>
        <v>0</v>
      </c>
      <c r="AU2544" s="31">
        <f t="shared" si="8561"/>
        <v>0</v>
      </c>
      <c r="AV2544" s="31">
        <f t="shared" si="8435"/>
        <v>115</v>
      </c>
      <c r="AW2544" s="31">
        <f t="shared" si="8436"/>
        <v>57.5</v>
      </c>
      <c r="AX2544" s="31">
        <f t="shared" si="8437"/>
        <v>57.5</v>
      </c>
      <c r="AY2544" s="31">
        <f t="shared" si="8562"/>
        <v>0</v>
      </c>
      <c r="AZ2544" s="31">
        <f t="shared" si="8563"/>
        <v>0</v>
      </c>
      <c r="BA2544" s="31">
        <f t="shared" si="8564"/>
        <v>0</v>
      </c>
      <c r="BB2544" s="31">
        <f t="shared" si="8438"/>
        <v>115</v>
      </c>
      <c r="BC2544" s="31">
        <f t="shared" si="8439"/>
        <v>57.5</v>
      </c>
      <c r="BD2544" s="31">
        <f t="shared" si="8440"/>
        <v>57.5</v>
      </c>
      <c r="BE2544" s="31">
        <f t="shared" si="8565"/>
        <v>0</v>
      </c>
      <c r="BF2544" s="31">
        <f t="shared" si="8566"/>
        <v>0</v>
      </c>
      <c r="BG2544" s="31">
        <f t="shared" si="8567"/>
        <v>0</v>
      </c>
      <c r="BH2544" s="31">
        <f t="shared" si="8441"/>
        <v>115</v>
      </c>
      <c r="BI2544" s="31">
        <f t="shared" si="8442"/>
        <v>57.5</v>
      </c>
      <c r="BJ2544" s="31">
        <f t="shared" si="8443"/>
        <v>57.5</v>
      </c>
      <c r="BK2544" s="31">
        <f t="shared" si="8568"/>
        <v>0</v>
      </c>
      <c r="BL2544" s="31">
        <f t="shared" si="8569"/>
        <v>0</v>
      </c>
      <c r="BM2544" s="31">
        <f t="shared" si="8570"/>
        <v>0</v>
      </c>
      <c r="BN2544" s="31">
        <f t="shared" si="8444"/>
        <v>115</v>
      </c>
      <c r="BO2544" s="31">
        <f t="shared" si="8445"/>
        <v>57.5</v>
      </c>
      <c r="BP2544" s="31">
        <f t="shared" si="8446"/>
        <v>57.5</v>
      </c>
      <c r="BQ2544" s="31">
        <f t="shared" si="8571"/>
        <v>0</v>
      </c>
      <c r="BR2544" s="31">
        <f t="shared" si="8572"/>
        <v>0</v>
      </c>
      <c r="BS2544" s="31">
        <f t="shared" si="8447"/>
        <v>115</v>
      </c>
      <c r="BT2544" s="31">
        <f t="shared" si="8448"/>
        <v>57.5</v>
      </c>
      <c r="BU2544" s="31">
        <f t="shared" si="8449"/>
        <v>57.5</v>
      </c>
      <c r="BV2544" s="31">
        <f t="shared" si="8573"/>
        <v>0</v>
      </c>
      <c r="BW2544" s="31">
        <f t="shared" si="8574"/>
        <v>0</v>
      </c>
      <c r="BX2544" s="31">
        <f t="shared" si="8450"/>
        <v>115</v>
      </c>
      <c r="BY2544" s="31">
        <f t="shared" si="8451"/>
        <v>57.5</v>
      </c>
      <c r="BZ2544" s="31">
        <f t="shared" si="8452"/>
        <v>57.5</v>
      </c>
      <c r="CA2544" s="31">
        <f t="shared" si="8575"/>
        <v>0</v>
      </c>
      <c r="CB2544" s="31">
        <f t="shared" si="8576"/>
        <v>0</v>
      </c>
      <c r="CC2544" s="31">
        <f t="shared" si="8577"/>
        <v>0</v>
      </c>
      <c r="CD2544" s="31">
        <f t="shared" si="8579"/>
        <v>115</v>
      </c>
      <c r="CE2544" s="31">
        <f t="shared" si="8580"/>
        <v>57.5</v>
      </c>
      <c r="CF2544" s="31">
        <f t="shared" si="8581"/>
        <v>57.5</v>
      </c>
      <c r="CG2544" s="31">
        <f t="shared" si="8578"/>
        <v>0</v>
      </c>
      <c r="CH2544" s="24"/>
      <c r="CI2544" s="40"/>
      <c r="CN2544" s="1" t="s">
        <v>30</v>
      </c>
    </row>
    <row r="2545" ht="15">
      <c r="A2545" s="16" t="s">
        <v>1430</v>
      </c>
      <c r="B2545" s="17">
        <v>360</v>
      </c>
      <c r="C2545" s="16" t="s">
        <v>42</v>
      </c>
      <c r="D2545" s="16" t="s">
        <v>43</v>
      </c>
      <c r="E2545" s="39" t="s">
        <v>44</v>
      </c>
      <c r="F2545" s="31">
        <v>115</v>
      </c>
      <c r="G2545" s="31">
        <v>57.5</v>
      </c>
      <c r="H2545" s="31">
        <v>57.5</v>
      </c>
      <c r="I2545" s="31"/>
      <c r="J2545" s="31"/>
      <c r="K2545" s="31"/>
      <c r="L2545" s="31">
        <f t="shared" si="8417"/>
        <v>115</v>
      </c>
      <c r="M2545" s="31">
        <f t="shared" si="8418"/>
        <v>57.5</v>
      </c>
      <c r="N2545" s="31">
        <f t="shared" si="8419"/>
        <v>57.5</v>
      </c>
      <c r="O2545" s="31"/>
      <c r="P2545" s="31"/>
      <c r="Q2545" s="31"/>
      <c r="R2545" s="31">
        <f t="shared" si="8420"/>
        <v>115</v>
      </c>
      <c r="S2545" s="31">
        <f t="shared" si="8421"/>
        <v>57.5</v>
      </c>
      <c r="T2545" s="31">
        <f t="shared" si="8422"/>
        <v>57.5</v>
      </c>
      <c r="U2545" s="31"/>
      <c r="V2545" s="31"/>
      <c r="W2545" s="31"/>
      <c r="X2545" s="31">
        <f t="shared" si="8423"/>
        <v>115</v>
      </c>
      <c r="Y2545" s="31">
        <f t="shared" si="8424"/>
        <v>57.5</v>
      </c>
      <c r="Z2545" s="31">
        <f t="shared" si="8425"/>
        <v>57.5</v>
      </c>
      <c r="AA2545" s="31"/>
      <c r="AB2545" s="31"/>
      <c r="AC2545" s="31"/>
      <c r="AD2545" s="31">
        <f t="shared" si="8426"/>
        <v>115</v>
      </c>
      <c r="AE2545" s="31">
        <f t="shared" si="8427"/>
        <v>57.5</v>
      </c>
      <c r="AF2545" s="31">
        <f t="shared" si="8428"/>
        <v>57.5</v>
      </c>
      <c r="AG2545" s="31"/>
      <c r="AH2545" s="31"/>
      <c r="AI2545" s="31"/>
      <c r="AJ2545" s="31">
        <f t="shared" si="8429"/>
        <v>115</v>
      </c>
      <c r="AK2545" s="31">
        <f t="shared" si="8430"/>
        <v>57.5</v>
      </c>
      <c r="AL2545" s="31">
        <f t="shared" si="8431"/>
        <v>57.5</v>
      </c>
      <c r="AM2545" s="31"/>
      <c r="AN2545" s="31"/>
      <c r="AO2545" s="31"/>
      <c r="AP2545" s="31">
        <f t="shared" si="8432"/>
        <v>115</v>
      </c>
      <c r="AQ2545" s="31">
        <f t="shared" si="8433"/>
        <v>57.5</v>
      </c>
      <c r="AR2545" s="31">
        <f t="shared" si="8434"/>
        <v>57.5</v>
      </c>
      <c r="AS2545" s="31"/>
      <c r="AT2545" s="31"/>
      <c r="AU2545" s="31"/>
      <c r="AV2545" s="31">
        <f t="shared" si="8435"/>
        <v>115</v>
      </c>
      <c r="AW2545" s="31">
        <f t="shared" si="8436"/>
        <v>57.5</v>
      </c>
      <c r="AX2545" s="31">
        <f t="shared" si="8437"/>
        <v>57.5</v>
      </c>
      <c r="AY2545" s="31"/>
      <c r="AZ2545" s="31"/>
      <c r="BA2545" s="31"/>
      <c r="BB2545" s="31">
        <f t="shared" si="8438"/>
        <v>115</v>
      </c>
      <c r="BC2545" s="31">
        <f t="shared" si="8439"/>
        <v>57.5</v>
      </c>
      <c r="BD2545" s="31">
        <f t="shared" si="8440"/>
        <v>57.5</v>
      </c>
      <c r="BE2545" s="31"/>
      <c r="BF2545" s="31"/>
      <c r="BG2545" s="31"/>
      <c r="BH2545" s="31">
        <f t="shared" si="8441"/>
        <v>115</v>
      </c>
      <c r="BI2545" s="31">
        <f t="shared" si="8442"/>
        <v>57.5</v>
      </c>
      <c r="BJ2545" s="31">
        <f t="shared" si="8443"/>
        <v>57.5</v>
      </c>
      <c r="BK2545" s="31"/>
      <c r="BL2545" s="31"/>
      <c r="BM2545" s="31"/>
      <c r="BN2545" s="31">
        <f t="shared" si="8444"/>
        <v>115</v>
      </c>
      <c r="BO2545" s="31">
        <f t="shared" si="8445"/>
        <v>57.5</v>
      </c>
      <c r="BP2545" s="31">
        <f t="shared" si="8446"/>
        <v>57.5</v>
      </c>
      <c r="BQ2545" s="31"/>
      <c r="BR2545" s="31"/>
      <c r="BS2545" s="31">
        <f t="shared" si="8447"/>
        <v>115</v>
      </c>
      <c r="BT2545" s="31">
        <f t="shared" si="8448"/>
        <v>57.5</v>
      </c>
      <c r="BU2545" s="31">
        <f t="shared" si="8449"/>
        <v>57.5</v>
      </c>
      <c r="BV2545" s="31"/>
      <c r="BW2545" s="31"/>
      <c r="BX2545" s="31">
        <f t="shared" si="8450"/>
        <v>115</v>
      </c>
      <c r="BY2545" s="31">
        <f t="shared" si="8451"/>
        <v>57.5</v>
      </c>
      <c r="BZ2545" s="31">
        <f t="shared" si="8452"/>
        <v>57.5</v>
      </c>
      <c r="CA2545" s="31"/>
      <c r="CB2545" s="31"/>
      <c r="CC2545" s="31"/>
      <c r="CD2545" s="31">
        <f t="shared" si="8579"/>
        <v>115</v>
      </c>
      <c r="CE2545" s="31">
        <f t="shared" si="8580"/>
        <v>57.5</v>
      </c>
      <c r="CF2545" s="31">
        <f t="shared" si="8581"/>
        <v>57.5</v>
      </c>
      <c r="CG2545" s="31"/>
      <c r="CH2545" s="24"/>
      <c r="CI2545" s="40"/>
    </row>
    <row r="2546" ht="43.75">
      <c r="A2546" s="16" t="s">
        <v>1432</v>
      </c>
      <c r="B2546" s="17"/>
      <c r="C2546" s="16"/>
      <c r="D2546" s="16"/>
      <c r="E2546" s="39" t="s">
        <v>1433</v>
      </c>
      <c r="F2546" s="31">
        <f t="shared" si="8538"/>
        <v>57.5</v>
      </c>
      <c r="G2546" s="31">
        <f t="shared" si="8539"/>
        <v>57.5</v>
      </c>
      <c r="H2546" s="31">
        <f t="shared" si="8540"/>
        <v>57.5</v>
      </c>
      <c r="I2546" s="31">
        <f t="shared" si="8541"/>
        <v>0</v>
      </c>
      <c r="J2546" s="31">
        <f t="shared" si="8542"/>
        <v>0</v>
      </c>
      <c r="K2546" s="31">
        <f t="shared" si="8543"/>
        <v>0</v>
      </c>
      <c r="L2546" s="31">
        <f t="shared" si="8417"/>
        <v>57.5</v>
      </c>
      <c r="M2546" s="31">
        <f t="shared" si="8418"/>
        <v>57.5</v>
      </c>
      <c r="N2546" s="31">
        <f t="shared" si="8419"/>
        <v>57.5</v>
      </c>
      <c r="O2546" s="31">
        <f t="shared" si="8544"/>
        <v>0</v>
      </c>
      <c r="P2546" s="31">
        <f t="shared" si="8545"/>
        <v>0</v>
      </c>
      <c r="Q2546" s="31">
        <f t="shared" si="8546"/>
        <v>0</v>
      </c>
      <c r="R2546" s="31">
        <f t="shared" si="8420"/>
        <v>57.5</v>
      </c>
      <c r="S2546" s="31">
        <f t="shared" si="8421"/>
        <v>57.5</v>
      </c>
      <c r="T2546" s="31">
        <f t="shared" si="8422"/>
        <v>57.5</v>
      </c>
      <c r="U2546" s="31">
        <f t="shared" si="8547"/>
        <v>0</v>
      </c>
      <c r="V2546" s="31">
        <f t="shared" si="8548"/>
        <v>0</v>
      </c>
      <c r="W2546" s="31">
        <f t="shared" si="8549"/>
        <v>0</v>
      </c>
      <c r="X2546" s="31">
        <f t="shared" si="8423"/>
        <v>57.5</v>
      </c>
      <c r="Y2546" s="31">
        <f t="shared" si="8424"/>
        <v>57.5</v>
      </c>
      <c r="Z2546" s="31">
        <f t="shared" si="8425"/>
        <v>57.5</v>
      </c>
      <c r="AA2546" s="31">
        <f t="shared" si="8550"/>
        <v>0</v>
      </c>
      <c r="AB2546" s="31">
        <f t="shared" si="8551"/>
        <v>0</v>
      </c>
      <c r="AC2546" s="31">
        <f t="shared" si="8552"/>
        <v>0</v>
      </c>
      <c r="AD2546" s="31">
        <f t="shared" si="8426"/>
        <v>57.5</v>
      </c>
      <c r="AE2546" s="31">
        <f t="shared" si="8427"/>
        <v>57.5</v>
      </c>
      <c r="AF2546" s="31">
        <f t="shared" si="8428"/>
        <v>57.5</v>
      </c>
      <c r="AG2546" s="31">
        <f t="shared" si="8553"/>
        <v>0</v>
      </c>
      <c r="AH2546" s="31">
        <f t="shared" si="8554"/>
        <v>0</v>
      </c>
      <c r="AI2546" s="31">
        <f t="shared" si="8555"/>
        <v>0</v>
      </c>
      <c r="AJ2546" s="31">
        <f t="shared" si="8429"/>
        <v>57.5</v>
      </c>
      <c r="AK2546" s="31">
        <f t="shared" si="8430"/>
        <v>57.5</v>
      </c>
      <c r="AL2546" s="31">
        <f t="shared" si="8431"/>
        <v>57.5</v>
      </c>
      <c r="AM2546" s="31">
        <f t="shared" si="8556"/>
        <v>0</v>
      </c>
      <c r="AN2546" s="31">
        <f t="shared" si="8557"/>
        <v>0</v>
      </c>
      <c r="AO2546" s="31">
        <f t="shared" si="8558"/>
        <v>0</v>
      </c>
      <c r="AP2546" s="31">
        <f t="shared" si="8432"/>
        <v>57.5</v>
      </c>
      <c r="AQ2546" s="31">
        <f t="shared" si="8433"/>
        <v>57.5</v>
      </c>
      <c r="AR2546" s="31">
        <f t="shared" si="8434"/>
        <v>57.5</v>
      </c>
      <c r="AS2546" s="31">
        <f t="shared" si="8559"/>
        <v>0</v>
      </c>
      <c r="AT2546" s="31">
        <f t="shared" si="8560"/>
        <v>0</v>
      </c>
      <c r="AU2546" s="31">
        <f t="shared" si="8561"/>
        <v>0</v>
      </c>
      <c r="AV2546" s="31">
        <f t="shared" si="8435"/>
        <v>57.5</v>
      </c>
      <c r="AW2546" s="31">
        <f t="shared" si="8436"/>
        <v>57.5</v>
      </c>
      <c r="AX2546" s="31">
        <f t="shared" si="8437"/>
        <v>57.5</v>
      </c>
      <c r="AY2546" s="31">
        <f t="shared" si="8562"/>
        <v>0</v>
      </c>
      <c r="AZ2546" s="31">
        <f t="shared" si="8563"/>
        <v>0</v>
      </c>
      <c r="BA2546" s="31">
        <f t="shared" si="8564"/>
        <v>0</v>
      </c>
      <c r="BB2546" s="31">
        <f t="shared" si="8438"/>
        <v>57.5</v>
      </c>
      <c r="BC2546" s="31">
        <f t="shared" si="8439"/>
        <v>57.5</v>
      </c>
      <c r="BD2546" s="31">
        <f t="shared" si="8440"/>
        <v>57.5</v>
      </c>
      <c r="BE2546" s="31">
        <f t="shared" si="8565"/>
        <v>0</v>
      </c>
      <c r="BF2546" s="31">
        <f t="shared" si="8566"/>
        <v>0</v>
      </c>
      <c r="BG2546" s="31">
        <f t="shared" si="8567"/>
        <v>0</v>
      </c>
      <c r="BH2546" s="31">
        <f t="shared" si="8441"/>
        <v>57.5</v>
      </c>
      <c r="BI2546" s="31">
        <f t="shared" si="8442"/>
        <v>57.5</v>
      </c>
      <c r="BJ2546" s="31">
        <f t="shared" si="8443"/>
        <v>57.5</v>
      </c>
      <c r="BK2546" s="31">
        <f t="shared" si="8568"/>
        <v>0</v>
      </c>
      <c r="BL2546" s="31">
        <f t="shared" si="8569"/>
        <v>0</v>
      </c>
      <c r="BM2546" s="31">
        <f t="shared" si="8570"/>
        <v>0</v>
      </c>
      <c r="BN2546" s="31">
        <f t="shared" si="8444"/>
        <v>57.5</v>
      </c>
      <c r="BO2546" s="31">
        <f t="shared" si="8445"/>
        <v>57.5</v>
      </c>
      <c r="BP2546" s="31">
        <f t="shared" si="8446"/>
        <v>57.5</v>
      </c>
      <c r="BQ2546" s="31">
        <f t="shared" si="8571"/>
        <v>0</v>
      </c>
      <c r="BR2546" s="31">
        <f t="shared" si="8572"/>
        <v>0</v>
      </c>
      <c r="BS2546" s="31">
        <f t="shared" si="8447"/>
        <v>57.5</v>
      </c>
      <c r="BT2546" s="31">
        <f t="shared" si="8448"/>
        <v>57.5</v>
      </c>
      <c r="BU2546" s="31">
        <f t="shared" si="8449"/>
        <v>57.5</v>
      </c>
      <c r="BV2546" s="31">
        <f t="shared" si="8573"/>
        <v>0</v>
      </c>
      <c r="BW2546" s="31">
        <f t="shared" si="8574"/>
        <v>0</v>
      </c>
      <c r="BX2546" s="31">
        <f t="shared" si="8450"/>
        <v>57.5</v>
      </c>
      <c r="BY2546" s="31">
        <f t="shared" si="8451"/>
        <v>57.5</v>
      </c>
      <c r="BZ2546" s="31">
        <f t="shared" si="8452"/>
        <v>57.5</v>
      </c>
      <c r="CA2546" s="31">
        <f t="shared" si="8575"/>
        <v>0</v>
      </c>
      <c r="CB2546" s="31">
        <f t="shared" si="8576"/>
        <v>0</v>
      </c>
      <c r="CC2546" s="31">
        <f t="shared" si="8577"/>
        <v>0</v>
      </c>
      <c r="CD2546" s="31">
        <f t="shared" si="8579"/>
        <v>57.5</v>
      </c>
      <c r="CE2546" s="31">
        <f t="shared" si="8580"/>
        <v>57.5</v>
      </c>
      <c r="CF2546" s="31">
        <f t="shared" si="8581"/>
        <v>57.5</v>
      </c>
      <c r="CG2546" s="31">
        <f t="shared" si="8578"/>
        <v>0</v>
      </c>
      <c r="CH2546" s="24"/>
      <c r="CI2546" s="40"/>
      <c r="CL2546" s="1" t="s">
        <v>1346</v>
      </c>
      <c r="CO2546" s="1" t="s">
        <v>31</v>
      </c>
    </row>
    <row r="2547" ht="29.850000000000001">
      <c r="A2547" s="16" t="s">
        <v>1432</v>
      </c>
      <c r="B2547" s="17">
        <v>300</v>
      </c>
      <c r="C2547" s="16"/>
      <c r="D2547" s="16"/>
      <c r="E2547" s="39" t="s">
        <v>194</v>
      </c>
      <c r="F2547" s="31">
        <f t="shared" si="8538"/>
        <v>57.5</v>
      </c>
      <c r="G2547" s="31">
        <f t="shared" si="8539"/>
        <v>57.5</v>
      </c>
      <c r="H2547" s="31">
        <f t="shared" si="8540"/>
        <v>57.5</v>
      </c>
      <c r="I2547" s="31">
        <f t="shared" si="8541"/>
        <v>0</v>
      </c>
      <c r="J2547" s="31">
        <f t="shared" si="8542"/>
        <v>0</v>
      </c>
      <c r="K2547" s="31">
        <f t="shared" si="8543"/>
        <v>0</v>
      </c>
      <c r="L2547" s="31">
        <f t="shared" si="8417"/>
        <v>57.5</v>
      </c>
      <c r="M2547" s="31">
        <f t="shared" si="8418"/>
        <v>57.5</v>
      </c>
      <c r="N2547" s="31">
        <f t="shared" si="8419"/>
        <v>57.5</v>
      </c>
      <c r="O2547" s="31">
        <f t="shared" si="8544"/>
        <v>0</v>
      </c>
      <c r="P2547" s="31">
        <f t="shared" si="8545"/>
        <v>0</v>
      </c>
      <c r="Q2547" s="31">
        <f t="shared" si="8546"/>
        <v>0</v>
      </c>
      <c r="R2547" s="31">
        <f t="shared" si="8420"/>
        <v>57.5</v>
      </c>
      <c r="S2547" s="31">
        <f t="shared" si="8421"/>
        <v>57.5</v>
      </c>
      <c r="T2547" s="31">
        <f t="shared" si="8422"/>
        <v>57.5</v>
      </c>
      <c r="U2547" s="31">
        <f t="shared" si="8547"/>
        <v>0</v>
      </c>
      <c r="V2547" s="31">
        <f t="shared" si="8548"/>
        <v>0</v>
      </c>
      <c r="W2547" s="31">
        <f t="shared" si="8549"/>
        <v>0</v>
      </c>
      <c r="X2547" s="31">
        <f t="shared" si="8423"/>
        <v>57.5</v>
      </c>
      <c r="Y2547" s="31">
        <f t="shared" si="8424"/>
        <v>57.5</v>
      </c>
      <c r="Z2547" s="31">
        <f t="shared" si="8425"/>
        <v>57.5</v>
      </c>
      <c r="AA2547" s="31">
        <f t="shared" si="8550"/>
        <v>0</v>
      </c>
      <c r="AB2547" s="31">
        <f t="shared" si="8551"/>
        <v>0</v>
      </c>
      <c r="AC2547" s="31">
        <f t="shared" si="8552"/>
        <v>0</v>
      </c>
      <c r="AD2547" s="31">
        <f t="shared" si="8426"/>
        <v>57.5</v>
      </c>
      <c r="AE2547" s="31">
        <f t="shared" si="8427"/>
        <v>57.5</v>
      </c>
      <c r="AF2547" s="31">
        <f t="shared" si="8428"/>
        <v>57.5</v>
      </c>
      <c r="AG2547" s="31">
        <f t="shared" si="8553"/>
        <v>0</v>
      </c>
      <c r="AH2547" s="31">
        <f t="shared" si="8554"/>
        <v>0</v>
      </c>
      <c r="AI2547" s="31">
        <f t="shared" si="8555"/>
        <v>0</v>
      </c>
      <c r="AJ2547" s="31">
        <f t="shared" si="8429"/>
        <v>57.5</v>
      </c>
      <c r="AK2547" s="31">
        <f t="shared" si="8430"/>
        <v>57.5</v>
      </c>
      <c r="AL2547" s="31">
        <f t="shared" si="8431"/>
        <v>57.5</v>
      </c>
      <c r="AM2547" s="31">
        <f t="shared" si="8556"/>
        <v>0</v>
      </c>
      <c r="AN2547" s="31">
        <f t="shared" si="8557"/>
        <v>0</v>
      </c>
      <c r="AO2547" s="31">
        <f t="shared" si="8558"/>
        <v>0</v>
      </c>
      <c r="AP2547" s="31">
        <f t="shared" si="8432"/>
        <v>57.5</v>
      </c>
      <c r="AQ2547" s="31">
        <f t="shared" si="8433"/>
        <v>57.5</v>
      </c>
      <c r="AR2547" s="31">
        <f t="shared" si="8434"/>
        <v>57.5</v>
      </c>
      <c r="AS2547" s="31">
        <f t="shared" si="8559"/>
        <v>0</v>
      </c>
      <c r="AT2547" s="31">
        <f t="shared" si="8560"/>
        <v>0</v>
      </c>
      <c r="AU2547" s="31">
        <f t="shared" si="8561"/>
        <v>0</v>
      </c>
      <c r="AV2547" s="31">
        <f t="shared" si="8435"/>
        <v>57.5</v>
      </c>
      <c r="AW2547" s="31">
        <f t="shared" si="8436"/>
        <v>57.5</v>
      </c>
      <c r="AX2547" s="31">
        <f t="shared" si="8437"/>
        <v>57.5</v>
      </c>
      <c r="AY2547" s="31">
        <f t="shared" si="8562"/>
        <v>0</v>
      </c>
      <c r="AZ2547" s="31">
        <f t="shared" si="8563"/>
        <v>0</v>
      </c>
      <c r="BA2547" s="31">
        <f t="shared" si="8564"/>
        <v>0</v>
      </c>
      <c r="BB2547" s="31">
        <f t="shared" si="8438"/>
        <v>57.5</v>
      </c>
      <c r="BC2547" s="31">
        <f t="shared" si="8439"/>
        <v>57.5</v>
      </c>
      <c r="BD2547" s="31">
        <f t="shared" si="8440"/>
        <v>57.5</v>
      </c>
      <c r="BE2547" s="31">
        <f t="shared" si="8565"/>
        <v>0</v>
      </c>
      <c r="BF2547" s="31">
        <f t="shared" si="8566"/>
        <v>0</v>
      </c>
      <c r="BG2547" s="31">
        <f t="shared" si="8567"/>
        <v>0</v>
      </c>
      <c r="BH2547" s="31">
        <f t="shared" si="8441"/>
        <v>57.5</v>
      </c>
      <c r="BI2547" s="31">
        <f t="shared" si="8442"/>
        <v>57.5</v>
      </c>
      <c r="BJ2547" s="31">
        <f t="shared" si="8443"/>
        <v>57.5</v>
      </c>
      <c r="BK2547" s="31">
        <f t="shared" si="8568"/>
        <v>0</v>
      </c>
      <c r="BL2547" s="31">
        <f t="shared" si="8569"/>
        <v>0</v>
      </c>
      <c r="BM2547" s="31">
        <f t="shared" si="8570"/>
        <v>0</v>
      </c>
      <c r="BN2547" s="31">
        <f t="shared" si="8444"/>
        <v>57.5</v>
      </c>
      <c r="BO2547" s="31">
        <f t="shared" si="8445"/>
        <v>57.5</v>
      </c>
      <c r="BP2547" s="31">
        <f t="shared" si="8446"/>
        <v>57.5</v>
      </c>
      <c r="BQ2547" s="31">
        <f t="shared" si="8571"/>
        <v>0</v>
      </c>
      <c r="BR2547" s="31">
        <f t="shared" si="8572"/>
        <v>0</v>
      </c>
      <c r="BS2547" s="31">
        <f t="shared" si="8447"/>
        <v>57.5</v>
      </c>
      <c r="BT2547" s="31">
        <f t="shared" si="8448"/>
        <v>57.5</v>
      </c>
      <c r="BU2547" s="31">
        <f t="shared" si="8449"/>
        <v>57.5</v>
      </c>
      <c r="BV2547" s="31">
        <f t="shared" si="8573"/>
        <v>0</v>
      </c>
      <c r="BW2547" s="31">
        <f t="shared" si="8574"/>
        <v>0</v>
      </c>
      <c r="BX2547" s="31">
        <f t="shared" si="8450"/>
        <v>57.5</v>
      </c>
      <c r="BY2547" s="31">
        <f t="shared" si="8451"/>
        <v>57.5</v>
      </c>
      <c r="BZ2547" s="31">
        <f t="shared" si="8452"/>
        <v>57.5</v>
      </c>
      <c r="CA2547" s="31">
        <f t="shared" si="8575"/>
        <v>0</v>
      </c>
      <c r="CB2547" s="31">
        <f t="shared" si="8576"/>
        <v>0</v>
      </c>
      <c r="CC2547" s="31">
        <f t="shared" si="8577"/>
        <v>0</v>
      </c>
      <c r="CD2547" s="31">
        <f t="shared" si="8579"/>
        <v>57.5</v>
      </c>
      <c r="CE2547" s="31">
        <f t="shared" si="8580"/>
        <v>57.5</v>
      </c>
      <c r="CF2547" s="31">
        <f t="shared" si="8581"/>
        <v>57.5</v>
      </c>
      <c r="CG2547" s="31">
        <f t="shared" si="8578"/>
        <v>0</v>
      </c>
      <c r="CH2547" s="24"/>
      <c r="CI2547" s="40"/>
      <c r="CM2547" s="1" t="s">
        <v>29</v>
      </c>
    </row>
    <row r="2548" ht="15">
      <c r="A2548" s="16" t="s">
        <v>1432</v>
      </c>
      <c r="B2548" s="17">
        <v>360</v>
      </c>
      <c r="C2548" s="16"/>
      <c r="D2548" s="16"/>
      <c r="E2548" s="39" t="s">
        <v>368</v>
      </c>
      <c r="F2548" s="31">
        <f t="shared" si="8538"/>
        <v>57.5</v>
      </c>
      <c r="G2548" s="31">
        <f t="shared" si="8539"/>
        <v>57.5</v>
      </c>
      <c r="H2548" s="31">
        <f t="shared" si="8540"/>
        <v>57.5</v>
      </c>
      <c r="I2548" s="31">
        <f t="shared" si="8541"/>
        <v>0</v>
      </c>
      <c r="J2548" s="31">
        <f t="shared" si="8542"/>
        <v>0</v>
      </c>
      <c r="K2548" s="31">
        <f t="shared" si="8543"/>
        <v>0</v>
      </c>
      <c r="L2548" s="31">
        <f t="shared" si="8417"/>
        <v>57.5</v>
      </c>
      <c r="M2548" s="31">
        <f t="shared" si="8418"/>
        <v>57.5</v>
      </c>
      <c r="N2548" s="31">
        <f t="shared" si="8419"/>
        <v>57.5</v>
      </c>
      <c r="O2548" s="31">
        <f t="shared" si="8544"/>
        <v>0</v>
      </c>
      <c r="P2548" s="31">
        <f t="shared" si="8545"/>
        <v>0</v>
      </c>
      <c r="Q2548" s="31">
        <f t="shared" si="8546"/>
        <v>0</v>
      </c>
      <c r="R2548" s="31">
        <f t="shared" si="8420"/>
        <v>57.5</v>
      </c>
      <c r="S2548" s="31">
        <f t="shared" si="8421"/>
        <v>57.5</v>
      </c>
      <c r="T2548" s="31">
        <f t="shared" si="8422"/>
        <v>57.5</v>
      </c>
      <c r="U2548" s="31">
        <f t="shared" si="8547"/>
        <v>0</v>
      </c>
      <c r="V2548" s="31">
        <f t="shared" si="8548"/>
        <v>0</v>
      </c>
      <c r="W2548" s="31">
        <f t="shared" si="8549"/>
        <v>0</v>
      </c>
      <c r="X2548" s="31">
        <f t="shared" si="8423"/>
        <v>57.5</v>
      </c>
      <c r="Y2548" s="31">
        <f t="shared" si="8424"/>
        <v>57.5</v>
      </c>
      <c r="Z2548" s="31">
        <f t="shared" si="8425"/>
        <v>57.5</v>
      </c>
      <c r="AA2548" s="31">
        <f t="shared" si="8550"/>
        <v>0</v>
      </c>
      <c r="AB2548" s="31">
        <f t="shared" si="8551"/>
        <v>0</v>
      </c>
      <c r="AC2548" s="31">
        <f t="shared" si="8552"/>
        <v>0</v>
      </c>
      <c r="AD2548" s="31">
        <f t="shared" si="8426"/>
        <v>57.5</v>
      </c>
      <c r="AE2548" s="31">
        <f t="shared" si="8427"/>
        <v>57.5</v>
      </c>
      <c r="AF2548" s="31">
        <f t="shared" si="8428"/>
        <v>57.5</v>
      </c>
      <c r="AG2548" s="31">
        <f t="shared" si="8553"/>
        <v>0</v>
      </c>
      <c r="AH2548" s="31">
        <f t="shared" si="8554"/>
        <v>0</v>
      </c>
      <c r="AI2548" s="31">
        <f t="shared" si="8555"/>
        <v>0</v>
      </c>
      <c r="AJ2548" s="31">
        <f t="shared" si="8429"/>
        <v>57.5</v>
      </c>
      <c r="AK2548" s="31">
        <f t="shared" si="8430"/>
        <v>57.5</v>
      </c>
      <c r="AL2548" s="31">
        <f t="shared" si="8431"/>
        <v>57.5</v>
      </c>
      <c r="AM2548" s="31">
        <f t="shared" si="8556"/>
        <v>0</v>
      </c>
      <c r="AN2548" s="31">
        <f t="shared" si="8557"/>
        <v>0</v>
      </c>
      <c r="AO2548" s="31">
        <f t="shared" si="8558"/>
        <v>0</v>
      </c>
      <c r="AP2548" s="31">
        <f t="shared" si="8432"/>
        <v>57.5</v>
      </c>
      <c r="AQ2548" s="31">
        <f t="shared" si="8433"/>
        <v>57.5</v>
      </c>
      <c r="AR2548" s="31">
        <f t="shared" si="8434"/>
        <v>57.5</v>
      </c>
      <c r="AS2548" s="31">
        <f t="shared" si="8559"/>
        <v>0</v>
      </c>
      <c r="AT2548" s="31">
        <f t="shared" si="8560"/>
        <v>0</v>
      </c>
      <c r="AU2548" s="31">
        <f t="shared" si="8561"/>
        <v>0</v>
      </c>
      <c r="AV2548" s="31">
        <f t="shared" si="8435"/>
        <v>57.5</v>
      </c>
      <c r="AW2548" s="31">
        <f t="shared" si="8436"/>
        <v>57.5</v>
      </c>
      <c r="AX2548" s="31">
        <f t="shared" si="8437"/>
        <v>57.5</v>
      </c>
      <c r="AY2548" s="31">
        <f t="shared" si="8562"/>
        <v>0</v>
      </c>
      <c r="AZ2548" s="31">
        <f t="shared" si="8563"/>
        <v>0</v>
      </c>
      <c r="BA2548" s="31">
        <f t="shared" si="8564"/>
        <v>0</v>
      </c>
      <c r="BB2548" s="31">
        <f t="shared" si="8438"/>
        <v>57.5</v>
      </c>
      <c r="BC2548" s="31">
        <f t="shared" si="8439"/>
        <v>57.5</v>
      </c>
      <c r="BD2548" s="31">
        <f t="shared" si="8440"/>
        <v>57.5</v>
      </c>
      <c r="BE2548" s="31">
        <f t="shared" si="8565"/>
        <v>0</v>
      </c>
      <c r="BF2548" s="31">
        <f t="shared" si="8566"/>
        <v>0</v>
      </c>
      <c r="BG2548" s="31">
        <f t="shared" si="8567"/>
        <v>0</v>
      </c>
      <c r="BH2548" s="31">
        <f t="shared" si="8441"/>
        <v>57.5</v>
      </c>
      <c r="BI2548" s="31">
        <f t="shared" si="8442"/>
        <v>57.5</v>
      </c>
      <c r="BJ2548" s="31">
        <f t="shared" si="8443"/>
        <v>57.5</v>
      </c>
      <c r="BK2548" s="31">
        <f t="shared" si="8568"/>
        <v>0</v>
      </c>
      <c r="BL2548" s="31">
        <f t="shared" si="8569"/>
        <v>0</v>
      </c>
      <c r="BM2548" s="31">
        <f t="shared" si="8570"/>
        <v>0</v>
      </c>
      <c r="BN2548" s="31">
        <f t="shared" si="8444"/>
        <v>57.5</v>
      </c>
      <c r="BO2548" s="31">
        <f t="shared" si="8445"/>
        <v>57.5</v>
      </c>
      <c r="BP2548" s="31">
        <f t="shared" si="8446"/>
        <v>57.5</v>
      </c>
      <c r="BQ2548" s="31">
        <f t="shared" si="8571"/>
        <v>0</v>
      </c>
      <c r="BR2548" s="31">
        <f t="shared" si="8572"/>
        <v>0</v>
      </c>
      <c r="BS2548" s="31">
        <f t="shared" si="8447"/>
        <v>57.5</v>
      </c>
      <c r="BT2548" s="31">
        <f t="shared" si="8448"/>
        <v>57.5</v>
      </c>
      <c r="BU2548" s="31">
        <f t="shared" si="8449"/>
        <v>57.5</v>
      </c>
      <c r="BV2548" s="31">
        <f t="shared" si="8573"/>
        <v>0</v>
      </c>
      <c r="BW2548" s="31">
        <f t="shared" si="8574"/>
        <v>0</v>
      </c>
      <c r="BX2548" s="31">
        <f t="shared" si="8450"/>
        <v>57.5</v>
      </c>
      <c r="BY2548" s="31">
        <f t="shared" si="8451"/>
        <v>57.5</v>
      </c>
      <c r="BZ2548" s="31">
        <f t="shared" si="8452"/>
        <v>57.5</v>
      </c>
      <c r="CA2548" s="31">
        <f t="shared" si="8575"/>
        <v>0</v>
      </c>
      <c r="CB2548" s="31">
        <f t="shared" si="8576"/>
        <v>0</v>
      </c>
      <c r="CC2548" s="31">
        <f t="shared" si="8577"/>
        <v>0</v>
      </c>
      <c r="CD2548" s="31">
        <f t="shared" si="8579"/>
        <v>57.5</v>
      </c>
      <c r="CE2548" s="31">
        <f t="shared" si="8580"/>
        <v>57.5</v>
      </c>
      <c r="CF2548" s="31">
        <f t="shared" si="8581"/>
        <v>57.5</v>
      </c>
      <c r="CG2548" s="31">
        <f t="shared" si="8578"/>
        <v>0</v>
      </c>
      <c r="CH2548" s="24"/>
      <c r="CI2548" s="40"/>
      <c r="CN2548" s="1" t="s">
        <v>30</v>
      </c>
    </row>
    <row r="2549" ht="15">
      <c r="A2549" s="16" t="s">
        <v>1432</v>
      </c>
      <c r="B2549" s="17">
        <v>360</v>
      </c>
      <c r="C2549" s="16" t="s">
        <v>42</v>
      </c>
      <c r="D2549" s="16" t="s">
        <v>43</v>
      </c>
      <c r="E2549" s="39" t="s">
        <v>44</v>
      </c>
      <c r="F2549" s="31">
        <v>57.5</v>
      </c>
      <c r="G2549" s="31">
        <v>57.5</v>
      </c>
      <c r="H2549" s="31">
        <v>57.5</v>
      </c>
      <c r="I2549" s="31"/>
      <c r="J2549" s="31"/>
      <c r="K2549" s="31"/>
      <c r="L2549" s="31">
        <f t="shared" si="8417"/>
        <v>57.5</v>
      </c>
      <c r="M2549" s="31">
        <f t="shared" si="8418"/>
        <v>57.5</v>
      </c>
      <c r="N2549" s="31">
        <f t="shared" si="8419"/>
        <v>57.5</v>
      </c>
      <c r="O2549" s="31"/>
      <c r="P2549" s="31"/>
      <c r="Q2549" s="31"/>
      <c r="R2549" s="31">
        <f t="shared" si="8420"/>
        <v>57.5</v>
      </c>
      <c r="S2549" s="31">
        <f t="shared" si="8421"/>
        <v>57.5</v>
      </c>
      <c r="T2549" s="31">
        <f t="shared" si="8422"/>
        <v>57.5</v>
      </c>
      <c r="U2549" s="31"/>
      <c r="V2549" s="31"/>
      <c r="W2549" s="31"/>
      <c r="X2549" s="31">
        <f t="shared" si="8423"/>
        <v>57.5</v>
      </c>
      <c r="Y2549" s="31">
        <f t="shared" si="8424"/>
        <v>57.5</v>
      </c>
      <c r="Z2549" s="31">
        <f t="shared" si="8425"/>
        <v>57.5</v>
      </c>
      <c r="AA2549" s="31"/>
      <c r="AB2549" s="31"/>
      <c r="AC2549" s="31"/>
      <c r="AD2549" s="31">
        <f t="shared" si="8426"/>
        <v>57.5</v>
      </c>
      <c r="AE2549" s="31">
        <f t="shared" si="8427"/>
        <v>57.5</v>
      </c>
      <c r="AF2549" s="31">
        <f t="shared" si="8428"/>
        <v>57.5</v>
      </c>
      <c r="AG2549" s="31"/>
      <c r="AH2549" s="31"/>
      <c r="AI2549" s="31"/>
      <c r="AJ2549" s="31">
        <f t="shared" si="8429"/>
        <v>57.5</v>
      </c>
      <c r="AK2549" s="31">
        <f t="shared" si="8430"/>
        <v>57.5</v>
      </c>
      <c r="AL2549" s="31">
        <f t="shared" si="8431"/>
        <v>57.5</v>
      </c>
      <c r="AM2549" s="31"/>
      <c r="AN2549" s="31"/>
      <c r="AO2549" s="31"/>
      <c r="AP2549" s="31">
        <f t="shared" si="8432"/>
        <v>57.5</v>
      </c>
      <c r="AQ2549" s="31">
        <f t="shared" si="8433"/>
        <v>57.5</v>
      </c>
      <c r="AR2549" s="31">
        <f t="shared" si="8434"/>
        <v>57.5</v>
      </c>
      <c r="AS2549" s="31"/>
      <c r="AT2549" s="31"/>
      <c r="AU2549" s="31"/>
      <c r="AV2549" s="31">
        <f t="shared" si="8435"/>
        <v>57.5</v>
      </c>
      <c r="AW2549" s="31">
        <f t="shared" si="8436"/>
        <v>57.5</v>
      </c>
      <c r="AX2549" s="31">
        <f t="shared" si="8437"/>
        <v>57.5</v>
      </c>
      <c r="AY2549" s="31"/>
      <c r="AZ2549" s="31"/>
      <c r="BA2549" s="31"/>
      <c r="BB2549" s="31">
        <f t="shared" si="8438"/>
        <v>57.5</v>
      </c>
      <c r="BC2549" s="31">
        <f t="shared" si="8439"/>
        <v>57.5</v>
      </c>
      <c r="BD2549" s="31">
        <f t="shared" si="8440"/>
        <v>57.5</v>
      </c>
      <c r="BE2549" s="31"/>
      <c r="BF2549" s="31"/>
      <c r="BG2549" s="31"/>
      <c r="BH2549" s="31">
        <f t="shared" si="8441"/>
        <v>57.5</v>
      </c>
      <c r="BI2549" s="31">
        <f t="shared" si="8442"/>
        <v>57.5</v>
      </c>
      <c r="BJ2549" s="31">
        <f t="shared" si="8443"/>
        <v>57.5</v>
      </c>
      <c r="BK2549" s="31"/>
      <c r="BL2549" s="31"/>
      <c r="BM2549" s="31"/>
      <c r="BN2549" s="31">
        <f t="shared" si="8444"/>
        <v>57.5</v>
      </c>
      <c r="BO2549" s="31">
        <f t="shared" si="8445"/>
        <v>57.5</v>
      </c>
      <c r="BP2549" s="31">
        <f t="shared" si="8446"/>
        <v>57.5</v>
      </c>
      <c r="BQ2549" s="31"/>
      <c r="BR2549" s="31"/>
      <c r="BS2549" s="31">
        <f t="shared" si="8447"/>
        <v>57.5</v>
      </c>
      <c r="BT2549" s="31">
        <f t="shared" si="8448"/>
        <v>57.5</v>
      </c>
      <c r="BU2549" s="31">
        <f t="shared" si="8449"/>
        <v>57.5</v>
      </c>
      <c r="BV2549" s="31"/>
      <c r="BW2549" s="31"/>
      <c r="BX2549" s="31">
        <f t="shared" si="8450"/>
        <v>57.5</v>
      </c>
      <c r="BY2549" s="31">
        <f t="shared" si="8451"/>
        <v>57.5</v>
      </c>
      <c r="BZ2549" s="31">
        <f t="shared" si="8452"/>
        <v>57.5</v>
      </c>
      <c r="CA2549" s="31"/>
      <c r="CB2549" s="31"/>
      <c r="CC2549" s="31"/>
      <c r="CD2549" s="31">
        <f t="shared" si="8579"/>
        <v>57.5</v>
      </c>
      <c r="CE2549" s="31">
        <f t="shared" si="8580"/>
        <v>57.5</v>
      </c>
      <c r="CF2549" s="31">
        <f t="shared" si="8581"/>
        <v>57.5</v>
      </c>
      <c r="CG2549" s="31"/>
      <c r="CH2549" s="24"/>
      <c r="CI2549" s="40"/>
    </row>
    <row r="2550" ht="39.799999999999997">
      <c r="A2550" s="16" t="s">
        <v>1434</v>
      </c>
      <c r="B2550" s="17"/>
      <c r="C2550" s="16"/>
      <c r="D2550" s="16"/>
      <c r="E2550" s="39" t="s">
        <v>1435</v>
      </c>
      <c r="F2550" s="31">
        <f t="shared" si="8538"/>
        <v>276</v>
      </c>
      <c r="G2550" s="31">
        <f t="shared" si="8539"/>
        <v>276</v>
      </c>
      <c r="H2550" s="31">
        <f t="shared" si="8540"/>
        <v>276</v>
      </c>
      <c r="I2550" s="31">
        <f t="shared" si="8541"/>
        <v>0</v>
      </c>
      <c r="J2550" s="31">
        <f t="shared" si="8542"/>
        <v>0</v>
      </c>
      <c r="K2550" s="31">
        <f t="shared" si="8543"/>
        <v>0</v>
      </c>
      <c r="L2550" s="31">
        <f t="shared" si="8417"/>
        <v>276</v>
      </c>
      <c r="M2550" s="31">
        <f t="shared" si="8418"/>
        <v>276</v>
      </c>
      <c r="N2550" s="31">
        <f t="shared" si="8419"/>
        <v>276</v>
      </c>
      <c r="O2550" s="31">
        <f t="shared" si="8544"/>
        <v>0</v>
      </c>
      <c r="P2550" s="31">
        <f t="shared" si="8545"/>
        <v>0</v>
      </c>
      <c r="Q2550" s="31">
        <f t="shared" si="8546"/>
        <v>0</v>
      </c>
      <c r="R2550" s="31">
        <f t="shared" si="8420"/>
        <v>276</v>
      </c>
      <c r="S2550" s="31">
        <f t="shared" si="8421"/>
        <v>276</v>
      </c>
      <c r="T2550" s="31">
        <f t="shared" si="8422"/>
        <v>276</v>
      </c>
      <c r="U2550" s="31">
        <f t="shared" si="8547"/>
        <v>0</v>
      </c>
      <c r="V2550" s="31">
        <f t="shared" si="8548"/>
        <v>0</v>
      </c>
      <c r="W2550" s="31">
        <f t="shared" si="8549"/>
        <v>0</v>
      </c>
      <c r="X2550" s="31">
        <f t="shared" si="8423"/>
        <v>276</v>
      </c>
      <c r="Y2550" s="31">
        <f t="shared" si="8424"/>
        <v>276</v>
      </c>
      <c r="Z2550" s="31">
        <f t="shared" si="8425"/>
        <v>276</v>
      </c>
      <c r="AA2550" s="31">
        <f t="shared" si="8550"/>
        <v>0</v>
      </c>
      <c r="AB2550" s="31">
        <f t="shared" si="8551"/>
        <v>0</v>
      </c>
      <c r="AC2550" s="31">
        <f t="shared" si="8552"/>
        <v>0</v>
      </c>
      <c r="AD2550" s="31">
        <f t="shared" si="8426"/>
        <v>276</v>
      </c>
      <c r="AE2550" s="31">
        <f t="shared" si="8427"/>
        <v>276</v>
      </c>
      <c r="AF2550" s="31">
        <f t="shared" si="8428"/>
        <v>276</v>
      </c>
      <c r="AG2550" s="31">
        <f t="shared" si="8553"/>
        <v>0</v>
      </c>
      <c r="AH2550" s="31">
        <f t="shared" si="8554"/>
        <v>0</v>
      </c>
      <c r="AI2550" s="31">
        <f t="shared" si="8555"/>
        <v>0</v>
      </c>
      <c r="AJ2550" s="31">
        <f t="shared" si="8429"/>
        <v>276</v>
      </c>
      <c r="AK2550" s="31">
        <f t="shared" si="8430"/>
        <v>276</v>
      </c>
      <c r="AL2550" s="31">
        <f t="shared" si="8431"/>
        <v>276</v>
      </c>
      <c r="AM2550" s="31">
        <f t="shared" si="8556"/>
        <v>0</v>
      </c>
      <c r="AN2550" s="31">
        <f t="shared" si="8557"/>
        <v>0</v>
      </c>
      <c r="AO2550" s="31">
        <f t="shared" si="8558"/>
        <v>0</v>
      </c>
      <c r="AP2550" s="31">
        <f t="shared" si="8432"/>
        <v>276</v>
      </c>
      <c r="AQ2550" s="31">
        <f t="shared" si="8433"/>
        <v>276</v>
      </c>
      <c r="AR2550" s="31">
        <f t="shared" si="8434"/>
        <v>276</v>
      </c>
      <c r="AS2550" s="31">
        <f t="shared" si="8559"/>
        <v>0</v>
      </c>
      <c r="AT2550" s="31">
        <f t="shared" si="8560"/>
        <v>0</v>
      </c>
      <c r="AU2550" s="31">
        <f t="shared" si="8561"/>
        <v>0</v>
      </c>
      <c r="AV2550" s="31">
        <f t="shared" si="8435"/>
        <v>276</v>
      </c>
      <c r="AW2550" s="31">
        <f t="shared" si="8436"/>
        <v>276</v>
      </c>
      <c r="AX2550" s="31">
        <f t="shared" si="8437"/>
        <v>276</v>
      </c>
      <c r="AY2550" s="31">
        <f t="shared" si="8562"/>
        <v>0</v>
      </c>
      <c r="AZ2550" s="31">
        <f t="shared" si="8563"/>
        <v>0</v>
      </c>
      <c r="BA2550" s="31">
        <f t="shared" si="8564"/>
        <v>0</v>
      </c>
      <c r="BB2550" s="31">
        <f t="shared" si="8438"/>
        <v>276</v>
      </c>
      <c r="BC2550" s="31">
        <f t="shared" si="8439"/>
        <v>276</v>
      </c>
      <c r="BD2550" s="31">
        <f t="shared" si="8440"/>
        <v>276</v>
      </c>
      <c r="BE2550" s="31">
        <f t="shared" si="8565"/>
        <v>0</v>
      </c>
      <c r="BF2550" s="31">
        <f t="shared" si="8566"/>
        <v>0</v>
      </c>
      <c r="BG2550" s="31">
        <f t="shared" si="8567"/>
        <v>0</v>
      </c>
      <c r="BH2550" s="31">
        <f t="shared" si="8441"/>
        <v>276</v>
      </c>
      <c r="BI2550" s="31">
        <f t="shared" si="8442"/>
        <v>276</v>
      </c>
      <c r="BJ2550" s="31">
        <f t="shared" si="8443"/>
        <v>276</v>
      </c>
      <c r="BK2550" s="31">
        <f t="shared" si="8568"/>
        <v>0</v>
      </c>
      <c r="BL2550" s="31">
        <f t="shared" si="8569"/>
        <v>0</v>
      </c>
      <c r="BM2550" s="31">
        <f t="shared" si="8570"/>
        <v>0</v>
      </c>
      <c r="BN2550" s="31">
        <f t="shared" si="8444"/>
        <v>276</v>
      </c>
      <c r="BO2550" s="31">
        <f t="shared" si="8445"/>
        <v>276</v>
      </c>
      <c r="BP2550" s="31">
        <f t="shared" si="8446"/>
        <v>276</v>
      </c>
      <c r="BQ2550" s="31">
        <f t="shared" si="8571"/>
        <v>0</v>
      </c>
      <c r="BR2550" s="31">
        <f t="shared" si="8572"/>
        <v>0</v>
      </c>
      <c r="BS2550" s="31">
        <f t="shared" si="8447"/>
        <v>276</v>
      </c>
      <c r="BT2550" s="31">
        <f t="shared" si="8448"/>
        <v>276</v>
      </c>
      <c r="BU2550" s="31">
        <f t="shared" si="8449"/>
        <v>276</v>
      </c>
      <c r="BV2550" s="31">
        <f t="shared" si="8573"/>
        <v>0</v>
      </c>
      <c r="BW2550" s="31">
        <f t="shared" si="8574"/>
        <v>0</v>
      </c>
      <c r="BX2550" s="31">
        <f t="shared" si="8450"/>
        <v>276</v>
      </c>
      <c r="BY2550" s="31">
        <f t="shared" si="8451"/>
        <v>276</v>
      </c>
      <c r="BZ2550" s="31">
        <f t="shared" si="8452"/>
        <v>276</v>
      </c>
      <c r="CA2550" s="31">
        <f t="shared" si="8575"/>
        <v>0</v>
      </c>
      <c r="CB2550" s="31">
        <f t="shared" si="8576"/>
        <v>0</v>
      </c>
      <c r="CC2550" s="31">
        <f t="shared" si="8577"/>
        <v>0</v>
      </c>
      <c r="CD2550" s="31">
        <f t="shared" si="8579"/>
        <v>276</v>
      </c>
      <c r="CE2550" s="31">
        <f t="shared" si="8580"/>
        <v>276</v>
      </c>
      <c r="CF2550" s="31">
        <f t="shared" si="8581"/>
        <v>276</v>
      </c>
      <c r="CG2550" s="31">
        <f t="shared" si="8578"/>
        <v>0</v>
      </c>
      <c r="CH2550" s="24"/>
      <c r="CI2550" s="40"/>
      <c r="CL2550" s="1" t="s">
        <v>1346</v>
      </c>
      <c r="CO2550" s="1" t="s">
        <v>31</v>
      </c>
    </row>
    <row r="2551" ht="29.850000000000001">
      <c r="A2551" s="16" t="s">
        <v>1434</v>
      </c>
      <c r="B2551" s="17">
        <v>300</v>
      </c>
      <c r="C2551" s="16"/>
      <c r="D2551" s="16"/>
      <c r="E2551" s="39" t="s">
        <v>194</v>
      </c>
      <c r="F2551" s="31">
        <f t="shared" si="8538"/>
        <v>276</v>
      </c>
      <c r="G2551" s="31">
        <f t="shared" si="8539"/>
        <v>276</v>
      </c>
      <c r="H2551" s="31">
        <f t="shared" si="8540"/>
        <v>276</v>
      </c>
      <c r="I2551" s="31">
        <f t="shared" si="8541"/>
        <v>0</v>
      </c>
      <c r="J2551" s="31">
        <f t="shared" si="8542"/>
        <v>0</v>
      </c>
      <c r="K2551" s="31">
        <f t="shared" si="8543"/>
        <v>0</v>
      </c>
      <c r="L2551" s="31">
        <f t="shared" si="8417"/>
        <v>276</v>
      </c>
      <c r="M2551" s="31">
        <f t="shared" si="8418"/>
        <v>276</v>
      </c>
      <c r="N2551" s="31">
        <f t="shared" si="8419"/>
        <v>276</v>
      </c>
      <c r="O2551" s="31">
        <f t="shared" si="8544"/>
        <v>0</v>
      </c>
      <c r="P2551" s="31">
        <f t="shared" si="8545"/>
        <v>0</v>
      </c>
      <c r="Q2551" s="31">
        <f t="shared" si="8546"/>
        <v>0</v>
      </c>
      <c r="R2551" s="31">
        <f t="shared" si="8420"/>
        <v>276</v>
      </c>
      <c r="S2551" s="31">
        <f t="shared" si="8421"/>
        <v>276</v>
      </c>
      <c r="T2551" s="31">
        <f t="shared" si="8422"/>
        <v>276</v>
      </c>
      <c r="U2551" s="31">
        <f t="shared" si="8547"/>
        <v>0</v>
      </c>
      <c r="V2551" s="31">
        <f t="shared" si="8548"/>
        <v>0</v>
      </c>
      <c r="W2551" s="31">
        <f t="shared" si="8549"/>
        <v>0</v>
      </c>
      <c r="X2551" s="31">
        <f t="shared" si="8423"/>
        <v>276</v>
      </c>
      <c r="Y2551" s="31">
        <f t="shared" si="8424"/>
        <v>276</v>
      </c>
      <c r="Z2551" s="31">
        <f t="shared" si="8425"/>
        <v>276</v>
      </c>
      <c r="AA2551" s="31">
        <f t="shared" si="8550"/>
        <v>0</v>
      </c>
      <c r="AB2551" s="31">
        <f t="shared" si="8551"/>
        <v>0</v>
      </c>
      <c r="AC2551" s="31">
        <f t="shared" si="8552"/>
        <v>0</v>
      </c>
      <c r="AD2551" s="31">
        <f t="shared" si="8426"/>
        <v>276</v>
      </c>
      <c r="AE2551" s="31">
        <f t="shared" si="8427"/>
        <v>276</v>
      </c>
      <c r="AF2551" s="31">
        <f t="shared" si="8428"/>
        <v>276</v>
      </c>
      <c r="AG2551" s="31">
        <f t="shared" si="8553"/>
        <v>0</v>
      </c>
      <c r="AH2551" s="31">
        <f t="shared" si="8554"/>
        <v>0</v>
      </c>
      <c r="AI2551" s="31">
        <f t="shared" si="8555"/>
        <v>0</v>
      </c>
      <c r="AJ2551" s="31">
        <f t="shared" si="8429"/>
        <v>276</v>
      </c>
      <c r="AK2551" s="31">
        <f t="shared" si="8430"/>
        <v>276</v>
      </c>
      <c r="AL2551" s="31">
        <f t="shared" si="8431"/>
        <v>276</v>
      </c>
      <c r="AM2551" s="31">
        <f t="shared" si="8556"/>
        <v>0</v>
      </c>
      <c r="AN2551" s="31">
        <f t="shared" si="8557"/>
        <v>0</v>
      </c>
      <c r="AO2551" s="31">
        <f t="shared" si="8558"/>
        <v>0</v>
      </c>
      <c r="AP2551" s="31">
        <f t="shared" si="8432"/>
        <v>276</v>
      </c>
      <c r="AQ2551" s="31">
        <f t="shared" si="8433"/>
        <v>276</v>
      </c>
      <c r="AR2551" s="31">
        <f t="shared" si="8434"/>
        <v>276</v>
      </c>
      <c r="AS2551" s="31">
        <f t="shared" si="8559"/>
        <v>0</v>
      </c>
      <c r="AT2551" s="31">
        <f t="shared" si="8560"/>
        <v>0</v>
      </c>
      <c r="AU2551" s="31">
        <f t="shared" si="8561"/>
        <v>0</v>
      </c>
      <c r="AV2551" s="31">
        <f t="shared" si="8435"/>
        <v>276</v>
      </c>
      <c r="AW2551" s="31">
        <f t="shared" si="8436"/>
        <v>276</v>
      </c>
      <c r="AX2551" s="31">
        <f t="shared" si="8437"/>
        <v>276</v>
      </c>
      <c r="AY2551" s="31">
        <f t="shared" si="8562"/>
        <v>0</v>
      </c>
      <c r="AZ2551" s="31">
        <f t="shared" si="8563"/>
        <v>0</v>
      </c>
      <c r="BA2551" s="31">
        <f t="shared" si="8564"/>
        <v>0</v>
      </c>
      <c r="BB2551" s="31">
        <f t="shared" si="8438"/>
        <v>276</v>
      </c>
      <c r="BC2551" s="31">
        <f t="shared" si="8439"/>
        <v>276</v>
      </c>
      <c r="BD2551" s="31">
        <f t="shared" si="8440"/>
        <v>276</v>
      </c>
      <c r="BE2551" s="31">
        <f t="shared" si="8565"/>
        <v>0</v>
      </c>
      <c r="BF2551" s="31">
        <f t="shared" si="8566"/>
        <v>0</v>
      </c>
      <c r="BG2551" s="31">
        <f t="shared" si="8567"/>
        <v>0</v>
      </c>
      <c r="BH2551" s="31">
        <f t="shared" si="8441"/>
        <v>276</v>
      </c>
      <c r="BI2551" s="31">
        <f t="shared" si="8442"/>
        <v>276</v>
      </c>
      <c r="BJ2551" s="31">
        <f t="shared" si="8443"/>
        <v>276</v>
      </c>
      <c r="BK2551" s="31">
        <f t="shared" si="8568"/>
        <v>0</v>
      </c>
      <c r="BL2551" s="31">
        <f t="shared" si="8569"/>
        <v>0</v>
      </c>
      <c r="BM2551" s="31">
        <f t="shared" si="8570"/>
        <v>0</v>
      </c>
      <c r="BN2551" s="31">
        <f t="shared" si="8444"/>
        <v>276</v>
      </c>
      <c r="BO2551" s="31">
        <f t="shared" si="8445"/>
        <v>276</v>
      </c>
      <c r="BP2551" s="31">
        <f t="shared" si="8446"/>
        <v>276</v>
      </c>
      <c r="BQ2551" s="31">
        <f t="shared" si="8571"/>
        <v>0</v>
      </c>
      <c r="BR2551" s="31">
        <f t="shared" si="8572"/>
        <v>0</v>
      </c>
      <c r="BS2551" s="31">
        <f t="shared" si="8447"/>
        <v>276</v>
      </c>
      <c r="BT2551" s="31">
        <f t="shared" si="8448"/>
        <v>276</v>
      </c>
      <c r="BU2551" s="31">
        <f t="shared" si="8449"/>
        <v>276</v>
      </c>
      <c r="BV2551" s="31">
        <f t="shared" si="8573"/>
        <v>0</v>
      </c>
      <c r="BW2551" s="31">
        <f t="shared" si="8574"/>
        <v>0</v>
      </c>
      <c r="BX2551" s="31">
        <f t="shared" si="8450"/>
        <v>276</v>
      </c>
      <c r="BY2551" s="31">
        <f t="shared" si="8451"/>
        <v>276</v>
      </c>
      <c r="BZ2551" s="31">
        <f t="shared" si="8452"/>
        <v>276</v>
      </c>
      <c r="CA2551" s="31">
        <f t="shared" si="8575"/>
        <v>0</v>
      </c>
      <c r="CB2551" s="31">
        <f t="shared" si="8576"/>
        <v>0</v>
      </c>
      <c r="CC2551" s="31">
        <f t="shared" si="8577"/>
        <v>0</v>
      </c>
      <c r="CD2551" s="31">
        <f t="shared" si="8579"/>
        <v>276</v>
      </c>
      <c r="CE2551" s="31">
        <f t="shared" si="8580"/>
        <v>276</v>
      </c>
      <c r="CF2551" s="31">
        <f t="shared" si="8581"/>
        <v>276</v>
      </c>
      <c r="CG2551" s="31">
        <f t="shared" si="8578"/>
        <v>0</v>
      </c>
      <c r="CH2551" s="24"/>
      <c r="CI2551" s="40"/>
      <c r="CM2551" s="1" t="s">
        <v>29</v>
      </c>
    </row>
    <row r="2552" ht="15">
      <c r="A2552" s="16" t="s">
        <v>1434</v>
      </c>
      <c r="B2552" s="17">
        <v>360</v>
      </c>
      <c r="C2552" s="16"/>
      <c r="D2552" s="16"/>
      <c r="E2552" s="39" t="s">
        <v>368</v>
      </c>
      <c r="F2552" s="31">
        <f t="shared" si="8538"/>
        <v>276</v>
      </c>
      <c r="G2552" s="31">
        <f t="shared" si="8539"/>
        <v>276</v>
      </c>
      <c r="H2552" s="31">
        <f t="shared" si="8540"/>
        <v>276</v>
      </c>
      <c r="I2552" s="31">
        <f t="shared" si="8541"/>
        <v>0</v>
      </c>
      <c r="J2552" s="31">
        <f t="shared" si="8542"/>
        <v>0</v>
      </c>
      <c r="K2552" s="31">
        <f t="shared" si="8543"/>
        <v>0</v>
      </c>
      <c r="L2552" s="31">
        <f t="shared" si="8417"/>
        <v>276</v>
      </c>
      <c r="M2552" s="31">
        <f t="shared" si="8418"/>
        <v>276</v>
      </c>
      <c r="N2552" s="31">
        <f t="shared" si="8419"/>
        <v>276</v>
      </c>
      <c r="O2552" s="31">
        <f t="shared" si="8544"/>
        <v>0</v>
      </c>
      <c r="P2552" s="31">
        <f t="shared" si="8545"/>
        <v>0</v>
      </c>
      <c r="Q2552" s="31">
        <f t="shared" si="8546"/>
        <v>0</v>
      </c>
      <c r="R2552" s="31">
        <f t="shared" si="8420"/>
        <v>276</v>
      </c>
      <c r="S2552" s="31">
        <f t="shared" si="8421"/>
        <v>276</v>
      </c>
      <c r="T2552" s="31">
        <f t="shared" si="8422"/>
        <v>276</v>
      </c>
      <c r="U2552" s="31">
        <f t="shared" si="8547"/>
        <v>0</v>
      </c>
      <c r="V2552" s="31">
        <f t="shared" si="8548"/>
        <v>0</v>
      </c>
      <c r="W2552" s="31">
        <f t="shared" si="8549"/>
        <v>0</v>
      </c>
      <c r="X2552" s="31">
        <f t="shared" si="8423"/>
        <v>276</v>
      </c>
      <c r="Y2552" s="31">
        <f t="shared" si="8424"/>
        <v>276</v>
      </c>
      <c r="Z2552" s="31">
        <f t="shared" si="8425"/>
        <v>276</v>
      </c>
      <c r="AA2552" s="31">
        <f t="shared" si="8550"/>
        <v>0</v>
      </c>
      <c r="AB2552" s="31">
        <f t="shared" si="8551"/>
        <v>0</v>
      </c>
      <c r="AC2552" s="31">
        <f t="shared" si="8552"/>
        <v>0</v>
      </c>
      <c r="AD2552" s="31">
        <f t="shared" si="8426"/>
        <v>276</v>
      </c>
      <c r="AE2552" s="31">
        <f t="shared" si="8427"/>
        <v>276</v>
      </c>
      <c r="AF2552" s="31">
        <f t="shared" si="8428"/>
        <v>276</v>
      </c>
      <c r="AG2552" s="31">
        <f t="shared" si="8553"/>
        <v>0</v>
      </c>
      <c r="AH2552" s="31">
        <f t="shared" si="8554"/>
        <v>0</v>
      </c>
      <c r="AI2552" s="31">
        <f t="shared" si="8555"/>
        <v>0</v>
      </c>
      <c r="AJ2552" s="31">
        <f t="shared" si="8429"/>
        <v>276</v>
      </c>
      <c r="AK2552" s="31">
        <f t="shared" si="8430"/>
        <v>276</v>
      </c>
      <c r="AL2552" s="31">
        <f t="shared" si="8431"/>
        <v>276</v>
      </c>
      <c r="AM2552" s="31">
        <f t="shared" si="8556"/>
        <v>0</v>
      </c>
      <c r="AN2552" s="31">
        <f t="shared" si="8557"/>
        <v>0</v>
      </c>
      <c r="AO2552" s="31">
        <f t="shared" si="8558"/>
        <v>0</v>
      </c>
      <c r="AP2552" s="31">
        <f t="shared" si="8432"/>
        <v>276</v>
      </c>
      <c r="AQ2552" s="31">
        <f t="shared" si="8433"/>
        <v>276</v>
      </c>
      <c r="AR2552" s="31">
        <f t="shared" si="8434"/>
        <v>276</v>
      </c>
      <c r="AS2552" s="31">
        <f t="shared" si="8559"/>
        <v>0</v>
      </c>
      <c r="AT2552" s="31">
        <f t="shared" si="8560"/>
        <v>0</v>
      </c>
      <c r="AU2552" s="31">
        <f t="shared" si="8561"/>
        <v>0</v>
      </c>
      <c r="AV2552" s="31">
        <f t="shared" si="8435"/>
        <v>276</v>
      </c>
      <c r="AW2552" s="31">
        <f t="shared" si="8436"/>
        <v>276</v>
      </c>
      <c r="AX2552" s="31">
        <f t="shared" si="8437"/>
        <v>276</v>
      </c>
      <c r="AY2552" s="31">
        <f t="shared" si="8562"/>
        <v>0</v>
      </c>
      <c r="AZ2552" s="31">
        <f t="shared" si="8563"/>
        <v>0</v>
      </c>
      <c r="BA2552" s="31">
        <f t="shared" si="8564"/>
        <v>0</v>
      </c>
      <c r="BB2552" s="31">
        <f t="shared" si="8438"/>
        <v>276</v>
      </c>
      <c r="BC2552" s="31">
        <f t="shared" si="8439"/>
        <v>276</v>
      </c>
      <c r="BD2552" s="31">
        <f t="shared" si="8440"/>
        <v>276</v>
      </c>
      <c r="BE2552" s="31">
        <f t="shared" si="8565"/>
        <v>0</v>
      </c>
      <c r="BF2552" s="31">
        <f t="shared" si="8566"/>
        <v>0</v>
      </c>
      <c r="BG2552" s="31">
        <f t="shared" si="8567"/>
        <v>0</v>
      </c>
      <c r="BH2552" s="31">
        <f t="shared" si="8441"/>
        <v>276</v>
      </c>
      <c r="BI2552" s="31">
        <f t="shared" si="8442"/>
        <v>276</v>
      </c>
      <c r="BJ2552" s="31">
        <f t="shared" si="8443"/>
        <v>276</v>
      </c>
      <c r="BK2552" s="31">
        <f t="shared" si="8568"/>
        <v>0</v>
      </c>
      <c r="BL2552" s="31">
        <f t="shared" si="8569"/>
        <v>0</v>
      </c>
      <c r="BM2552" s="31">
        <f t="shared" si="8570"/>
        <v>0</v>
      </c>
      <c r="BN2552" s="31">
        <f t="shared" si="8444"/>
        <v>276</v>
      </c>
      <c r="BO2552" s="31">
        <f t="shared" si="8445"/>
        <v>276</v>
      </c>
      <c r="BP2552" s="31">
        <f t="shared" si="8446"/>
        <v>276</v>
      </c>
      <c r="BQ2552" s="31">
        <f t="shared" si="8571"/>
        <v>0</v>
      </c>
      <c r="BR2552" s="31">
        <f t="shared" si="8572"/>
        <v>0</v>
      </c>
      <c r="BS2552" s="31">
        <f t="shared" si="8447"/>
        <v>276</v>
      </c>
      <c r="BT2552" s="31">
        <f t="shared" si="8448"/>
        <v>276</v>
      </c>
      <c r="BU2552" s="31">
        <f t="shared" si="8449"/>
        <v>276</v>
      </c>
      <c r="BV2552" s="31">
        <f t="shared" si="8573"/>
        <v>0</v>
      </c>
      <c r="BW2552" s="31">
        <f t="shared" si="8574"/>
        <v>0</v>
      </c>
      <c r="BX2552" s="31">
        <f t="shared" si="8450"/>
        <v>276</v>
      </c>
      <c r="BY2552" s="31">
        <f t="shared" si="8451"/>
        <v>276</v>
      </c>
      <c r="BZ2552" s="31">
        <f t="shared" si="8452"/>
        <v>276</v>
      </c>
      <c r="CA2552" s="31">
        <f t="shared" si="8575"/>
        <v>0</v>
      </c>
      <c r="CB2552" s="31">
        <f t="shared" si="8576"/>
        <v>0</v>
      </c>
      <c r="CC2552" s="31">
        <f t="shared" si="8577"/>
        <v>0</v>
      </c>
      <c r="CD2552" s="31">
        <f t="shared" si="8579"/>
        <v>276</v>
      </c>
      <c r="CE2552" s="31">
        <f t="shared" si="8580"/>
        <v>276</v>
      </c>
      <c r="CF2552" s="31">
        <f t="shared" si="8581"/>
        <v>276</v>
      </c>
      <c r="CG2552" s="31">
        <f t="shared" si="8578"/>
        <v>0</v>
      </c>
      <c r="CH2552" s="24"/>
      <c r="CI2552" s="40"/>
      <c r="CN2552" s="1" t="s">
        <v>30</v>
      </c>
    </row>
    <row r="2553" ht="15">
      <c r="A2553" s="16" t="s">
        <v>1434</v>
      </c>
      <c r="B2553" s="17">
        <v>360</v>
      </c>
      <c r="C2553" s="16" t="s">
        <v>42</v>
      </c>
      <c r="D2553" s="16" t="s">
        <v>43</v>
      </c>
      <c r="E2553" s="39" t="s">
        <v>44</v>
      </c>
      <c r="F2553" s="31">
        <v>276</v>
      </c>
      <c r="G2553" s="31">
        <v>276</v>
      </c>
      <c r="H2553" s="31">
        <v>276</v>
      </c>
      <c r="I2553" s="31"/>
      <c r="J2553" s="31"/>
      <c r="K2553" s="31"/>
      <c r="L2553" s="31">
        <f t="shared" si="8417"/>
        <v>276</v>
      </c>
      <c r="M2553" s="31">
        <f t="shared" si="8418"/>
        <v>276</v>
      </c>
      <c r="N2553" s="31">
        <f t="shared" si="8419"/>
        <v>276</v>
      </c>
      <c r="O2553" s="31"/>
      <c r="P2553" s="31"/>
      <c r="Q2553" s="31"/>
      <c r="R2553" s="31">
        <f t="shared" si="8420"/>
        <v>276</v>
      </c>
      <c r="S2553" s="31">
        <f t="shared" si="8421"/>
        <v>276</v>
      </c>
      <c r="T2553" s="31">
        <f t="shared" si="8422"/>
        <v>276</v>
      </c>
      <c r="U2553" s="31"/>
      <c r="V2553" s="31"/>
      <c r="W2553" s="31"/>
      <c r="X2553" s="31">
        <f t="shared" si="8423"/>
        <v>276</v>
      </c>
      <c r="Y2553" s="31">
        <f t="shared" si="8424"/>
        <v>276</v>
      </c>
      <c r="Z2553" s="31">
        <f t="shared" si="8425"/>
        <v>276</v>
      </c>
      <c r="AA2553" s="31"/>
      <c r="AB2553" s="31"/>
      <c r="AC2553" s="31"/>
      <c r="AD2553" s="31">
        <f t="shared" si="8426"/>
        <v>276</v>
      </c>
      <c r="AE2553" s="31">
        <f t="shared" si="8427"/>
        <v>276</v>
      </c>
      <c r="AF2553" s="31">
        <f t="shared" si="8428"/>
        <v>276</v>
      </c>
      <c r="AG2553" s="31"/>
      <c r="AH2553" s="31"/>
      <c r="AI2553" s="31"/>
      <c r="AJ2553" s="31">
        <f t="shared" si="8429"/>
        <v>276</v>
      </c>
      <c r="AK2553" s="31">
        <f t="shared" si="8430"/>
        <v>276</v>
      </c>
      <c r="AL2553" s="31">
        <f t="shared" si="8431"/>
        <v>276</v>
      </c>
      <c r="AM2553" s="31"/>
      <c r="AN2553" s="31"/>
      <c r="AO2553" s="31"/>
      <c r="AP2553" s="31">
        <f t="shared" si="8432"/>
        <v>276</v>
      </c>
      <c r="AQ2553" s="31">
        <f t="shared" si="8433"/>
        <v>276</v>
      </c>
      <c r="AR2553" s="31">
        <f t="shared" si="8434"/>
        <v>276</v>
      </c>
      <c r="AS2553" s="31"/>
      <c r="AT2553" s="31"/>
      <c r="AU2553" s="31"/>
      <c r="AV2553" s="31">
        <f t="shared" si="8435"/>
        <v>276</v>
      </c>
      <c r="AW2553" s="31">
        <f t="shared" si="8436"/>
        <v>276</v>
      </c>
      <c r="AX2553" s="31">
        <f t="shared" si="8437"/>
        <v>276</v>
      </c>
      <c r="AY2553" s="31"/>
      <c r="AZ2553" s="31"/>
      <c r="BA2553" s="31"/>
      <c r="BB2553" s="31">
        <f t="shared" si="8438"/>
        <v>276</v>
      </c>
      <c r="BC2553" s="31">
        <f t="shared" si="8439"/>
        <v>276</v>
      </c>
      <c r="BD2553" s="31">
        <f t="shared" si="8440"/>
        <v>276</v>
      </c>
      <c r="BE2553" s="31"/>
      <c r="BF2553" s="31"/>
      <c r="BG2553" s="31"/>
      <c r="BH2553" s="31">
        <f t="shared" si="8441"/>
        <v>276</v>
      </c>
      <c r="BI2553" s="31">
        <f t="shared" si="8442"/>
        <v>276</v>
      </c>
      <c r="BJ2553" s="31">
        <f t="shared" si="8443"/>
        <v>276</v>
      </c>
      <c r="BK2553" s="31"/>
      <c r="BL2553" s="31"/>
      <c r="BM2553" s="31"/>
      <c r="BN2553" s="31">
        <f t="shared" si="8444"/>
        <v>276</v>
      </c>
      <c r="BO2553" s="31">
        <f t="shared" si="8445"/>
        <v>276</v>
      </c>
      <c r="BP2553" s="31">
        <f t="shared" si="8446"/>
        <v>276</v>
      </c>
      <c r="BQ2553" s="31"/>
      <c r="BR2553" s="31"/>
      <c r="BS2553" s="31">
        <f t="shared" si="8447"/>
        <v>276</v>
      </c>
      <c r="BT2553" s="31">
        <f t="shared" si="8448"/>
        <v>276</v>
      </c>
      <c r="BU2553" s="31">
        <f t="shared" si="8449"/>
        <v>276</v>
      </c>
      <c r="BV2553" s="31"/>
      <c r="BW2553" s="31"/>
      <c r="BX2553" s="31">
        <f t="shared" si="8450"/>
        <v>276</v>
      </c>
      <c r="BY2553" s="31">
        <f t="shared" si="8451"/>
        <v>276</v>
      </c>
      <c r="BZ2553" s="31">
        <f t="shared" si="8452"/>
        <v>276</v>
      </c>
      <c r="CA2553" s="31"/>
      <c r="CB2553" s="31"/>
      <c r="CC2553" s="31"/>
      <c r="CD2553" s="31">
        <f t="shared" si="8579"/>
        <v>276</v>
      </c>
      <c r="CE2553" s="31">
        <f t="shared" si="8580"/>
        <v>276</v>
      </c>
      <c r="CF2553" s="31">
        <f t="shared" si="8581"/>
        <v>276</v>
      </c>
      <c r="CG2553" s="31"/>
      <c r="CH2553" s="24"/>
      <c r="CI2553" s="40"/>
    </row>
    <row r="2554" ht="71.599999999999994">
      <c r="A2554" s="16" t="s">
        <v>1436</v>
      </c>
      <c r="B2554" s="17"/>
      <c r="C2554" s="16"/>
      <c r="D2554" s="16"/>
      <c r="E2554" s="39" t="s">
        <v>1437</v>
      </c>
      <c r="F2554" s="31">
        <f>F2555+F2558</f>
        <v>142589.70000000001</v>
      </c>
      <c r="G2554" s="31">
        <f>G2555+G2558</f>
        <v>147766.39999999999</v>
      </c>
      <c r="H2554" s="31">
        <f>H2555+H2558</f>
        <v>147766.39999999999</v>
      </c>
      <c r="I2554" s="31">
        <f>I2555+I2558</f>
        <v>0</v>
      </c>
      <c r="J2554" s="31">
        <f>J2555+J2558</f>
        <v>0</v>
      </c>
      <c r="K2554" s="31">
        <f>K2555+K2558</f>
        <v>0</v>
      </c>
      <c r="L2554" s="31">
        <f t="shared" si="8417"/>
        <v>142589.70000000001</v>
      </c>
      <c r="M2554" s="31">
        <f t="shared" si="8418"/>
        <v>147766.39999999999</v>
      </c>
      <c r="N2554" s="31">
        <f t="shared" si="8419"/>
        <v>147766.39999999999</v>
      </c>
      <c r="O2554" s="31">
        <f>O2555+O2558</f>
        <v>0</v>
      </c>
      <c r="P2554" s="31">
        <f>P2555+P2558</f>
        <v>0</v>
      </c>
      <c r="Q2554" s="31">
        <f>Q2555+Q2558</f>
        <v>0</v>
      </c>
      <c r="R2554" s="31">
        <f t="shared" si="8420"/>
        <v>142589.70000000001</v>
      </c>
      <c r="S2554" s="31">
        <f t="shared" si="8421"/>
        <v>147766.39999999999</v>
      </c>
      <c r="T2554" s="31">
        <f t="shared" si="8422"/>
        <v>147766.39999999999</v>
      </c>
      <c r="U2554" s="31">
        <f>U2555+U2558</f>
        <v>0</v>
      </c>
      <c r="V2554" s="31">
        <f>V2555+V2558</f>
        <v>0</v>
      </c>
      <c r="W2554" s="31">
        <f>W2555+W2558</f>
        <v>0</v>
      </c>
      <c r="X2554" s="31">
        <f t="shared" si="8423"/>
        <v>142589.70000000001</v>
      </c>
      <c r="Y2554" s="31">
        <f t="shared" si="8424"/>
        <v>147766.39999999999</v>
      </c>
      <c r="Z2554" s="31">
        <f t="shared" si="8425"/>
        <v>147766.39999999999</v>
      </c>
      <c r="AA2554" s="31">
        <f>AA2555+AA2558</f>
        <v>0</v>
      </c>
      <c r="AB2554" s="31">
        <f>AB2555+AB2558</f>
        <v>0</v>
      </c>
      <c r="AC2554" s="31">
        <f>AC2555+AC2558</f>
        <v>0</v>
      </c>
      <c r="AD2554" s="31">
        <f t="shared" si="8426"/>
        <v>142589.70000000001</v>
      </c>
      <c r="AE2554" s="31">
        <f t="shared" si="8427"/>
        <v>147766.39999999999</v>
      </c>
      <c r="AF2554" s="31">
        <f t="shared" si="8428"/>
        <v>147766.39999999999</v>
      </c>
      <c r="AG2554" s="31">
        <f>AG2555+AG2558</f>
        <v>0</v>
      </c>
      <c r="AH2554" s="31">
        <f>AH2555+AH2558</f>
        <v>0</v>
      </c>
      <c r="AI2554" s="31">
        <f>AI2555+AI2558</f>
        <v>0</v>
      </c>
      <c r="AJ2554" s="31">
        <f t="shared" si="8429"/>
        <v>142589.70000000001</v>
      </c>
      <c r="AK2554" s="31">
        <f t="shared" si="8430"/>
        <v>147766.39999999999</v>
      </c>
      <c r="AL2554" s="31">
        <f t="shared" si="8431"/>
        <v>147766.39999999999</v>
      </c>
      <c r="AM2554" s="31">
        <f>AM2555+AM2558</f>
        <v>0</v>
      </c>
      <c r="AN2554" s="31">
        <f>AN2555+AN2558</f>
        <v>0</v>
      </c>
      <c r="AO2554" s="31">
        <f>AO2555+AO2558</f>
        <v>0</v>
      </c>
      <c r="AP2554" s="31">
        <f t="shared" si="8432"/>
        <v>142589.70000000001</v>
      </c>
      <c r="AQ2554" s="31">
        <f t="shared" si="8433"/>
        <v>147766.39999999999</v>
      </c>
      <c r="AR2554" s="31">
        <f t="shared" si="8434"/>
        <v>147766.39999999999</v>
      </c>
      <c r="AS2554" s="31">
        <f>AS2555+AS2558</f>
        <v>0</v>
      </c>
      <c r="AT2554" s="31">
        <f>AT2555+AT2558</f>
        <v>0</v>
      </c>
      <c r="AU2554" s="31">
        <f>AU2555+AU2558</f>
        <v>0</v>
      </c>
      <c r="AV2554" s="31">
        <f t="shared" si="8435"/>
        <v>142589.70000000001</v>
      </c>
      <c r="AW2554" s="31">
        <f t="shared" si="8436"/>
        <v>147766.39999999999</v>
      </c>
      <c r="AX2554" s="31">
        <f t="shared" si="8437"/>
        <v>147766.39999999999</v>
      </c>
      <c r="AY2554" s="31">
        <f>AY2555+AY2558</f>
        <v>0</v>
      </c>
      <c r="AZ2554" s="31">
        <f>AZ2555+AZ2558</f>
        <v>0</v>
      </c>
      <c r="BA2554" s="31">
        <f>BA2555+BA2558</f>
        <v>0</v>
      </c>
      <c r="BB2554" s="31">
        <f t="shared" si="8438"/>
        <v>142589.70000000001</v>
      </c>
      <c r="BC2554" s="31">
        <f t="shared" si="8439"/>
        <v>147766.39999999999</v>
      </c>
      <c r="BD2554" s="31">
        <f t="shared" si="8440"/>
        <v>147766.39999999999</v>
      </c>
      <c r="BE2554" s="31">
        <f>BE2555+BE2558</f>
        <v>0</v>
      </c>
      <c r="BF2554" s="31">
        <f>BF2555+BF2558</f>
        <v>0</v>
      </c>
      <c r="BG2554" s="31">
        <f>BG2555+BG2558</f>
        <v>0</v>
      </c>
      <c r="BH2554" s="31">
        <f t="shared" si="8441"/>
        <v>142589.70000000001</v>
      </c>
      <c r="BI2554" s="31">
        <f t="shared" si="8442"/>
        <v>147766.39999999999</v>
      </c>
      <c r="BJ2554" s="31">
        <f t="shared" si="8443"/>
        <v>147766.39999999999</v>
      </c>
      <c r="BK2554" s="31">
        <f>BK2555+BK2558</f>
        <v>0</v>
      </c>
      <c r="BL2554" s="31">
        <f>BL2555+BL2558</f>
        <v>0</v>
      </c>
      <c r="BM2554" s="31">
        <f>BM2555+BM2558</f>
        <v>0</v>
      </c>
      <c r="BN2554" s="31">
        <f t="shared" si="8444"/>
        <v>142589.70000000001</v>
      </c>
      <c r="BO2554" s="31">
        <f t="shared" si="8445"/>
        <v>147766.39999999999</v>
      </c>
      <c r="BP2554" s="31">
        <f t="shared" si="8446"/>
        <v>147766.39999999999</v>
      </c>
      <c r="BQ2554" s="31">
        <f>BQ2555+BQ2558</f>
        <v>0</v>
      </c>
      <c r="BR2554" s="31">
        <f>BR2555+BR2558</f>
        <v>0</v>
      </c>
      <c r="BS2554" s="31">
        <f t="shared" si="8447"/>
        <v>142589.70000000001</v>
      </c>
      <c r="BT2554" s="31">
        <f t="shared" si="8448"/>
        <v>147766.39999999999</v>
      </c>
      <c r="BU2554" s="31">
        <f t="shared" si="8449"/>
        <v>147766.39999999999</v>
      </c>
      <c r="BV2554" s="31">
        <f>BV2555+BV2558</f>
        <v>0</v>
      </c>
      <c r="BW2554" s="31">
        <f>BW2555+BW2558</f>
        <v>0</v>
      </c>
      <c r="BX2554" s="31">
        <f t="shared" si="8450"/>
        <v>142589.70000000001</v>
      </c>
      <c r="BY2554" s="31">
        <f t="shared" si="8451"/>
        <v>147766.39999999999</v>
      </c>
      <c r="BZ2554" s="31">
        <f t="shared" si="8452"/>
        <v>147766.39999999999</v>
      </c>
      <c r="CA2554" s="31">
        <f>CA2555+CA2558</f>
        <v>0</v>
      </c>
      <c r="CB2554" s="31">
        <f>CB2555+CB2558</f>
        <v>0</v>
      </c>
      <c r="CC2554" s="31">
        <f>CC2555+CC2558</f>
        <v>0</v>
      </c>
      <c r="CD2554" s="31">
        <f t="shared" si="8579"/>
        <v>142589.70000000001</v>
      </c>
      <c r="CE2554" s="31">
        <f t="shared" si="8580"/>
        <v>147766.39999999999</v>
      </c>
      <c r="CF2554" s="31">
        <f t="shared" si="8581"/>
        <v>147766.39999999999</v>
      </c>
      <c r="CG2554" s="31">
        <f>CG2555+CG2558</f>
        <v>0</v>
      </c>
      <c r="CH2554" s="24"/>
      <c r="CI2554" s="40"/>
      <c r="CL2554" s="1" t="s">
        <v>1346</v>
      </c>
      <c r="CO2554" s="1" t="s">
        <v>31</v>
      </c>
    </row>
    <row r="2555" ht="29.850000000000001">
      <c r="A2555" s="16" t="s">
        <v>1436</v>
      </c>
      <c r="B2555" s="17">
        <v>200</v>
      </c>
      <c r="C2555" s="16"/>
      <c r="D2555" s="16"/>
      <c r="E2555" s="39" t="s">
        <v>40</v>
      </c>
      <c r="F2555" s="31">
        <f t="shared" ref="F2555:F2559" si="8582">F2556</f>
        <v>426.5</v>
      </c>
      <c r="G2555" s="31">
        <f t="shared" ref="G2555:G2559" si="8583">G2556</f>
        <v>442</v>
      </c>
      <c r="H2555" s="31">
        <f t="shared" ref="H2555:H2559" si="8584">H2556</f>
        <v>442</v>
      </c>
      <c r="I2555" s="31">
        <f t="shared" ref="I2555:I2559" si="8585">I2556</f>
        <v>0</v>
      </c>
      <c r="J2555" s="31">
        <f t="shared" ref="J2555:J2559" si="8586">J2556</f>
        <v>0</v>
      </c>
      <c r="K2555" s="31">
        <f t="shared" ref="K2555:K2559" si="8587">K2556</f>
        <v>0</v>
      </c>
      <c r="L2555" s="31">
        <f t="shared" si="8417"/>
        <v>426.5</v>
      </c>
      <c r="M2555" s="31">
        <f t="shared" si="8418"/>
        <v>442</v>
      </c>
      <c r="N2555" s="31">
        <f t="shared" si="8419"/>
        <v>442</v>
      </c>
      <c r="O2555" s="31">
        <f t="shared" ref="O2555:O2559" si="8588">O2556</f>
        <v>0</v>
      </c>
      <c r="P2555" s="31">
        <f t="shared" ref="P2555:P2559" si="8589">P2556</f>
        <v>0</v>
      </c>
      <c r="Q2555" s="31">
        <f t="shared" ref="Q2555:Q2559" si="8590">Q2556</f>
        <v>0</v>
      </c>
      <c r="R2555" s="31">
        <f t="shared" si="8420"/>
        <v>426.5</v>
      </c>
      <c r="S2555" s="31">
        <f t="shared" si="8421"/>
        <v>442</v>
      </c>
      <c r="T2555" s="31">
        <f t="shared" si="8422"/>
        <v>442</v>
      </c>
      <c r="U2555" s="31">
        <f t="shared" ref="U2555:U2559" si="8591">U2556</f>
        <v>0</v>
      </c>
      <c r="V2555" s="31">
        <f t="shared" ref="V2555:V2559" si="8592">V2556</f>
        <v>0</v>
      </c>
      <c r="W2555" s="31">
        <f t="shared" ref="W2555:W2559" si="8593">W2556</f>
        <v>0</v>
      </c>
      <c r="X2555" s="31">
        <f t="shared" si="8423"/>
        <v>426.5</v>
      </c>
      <c r="Y2555" s="31">
        <f t="shared" si="8424"/>
        <v>442</v>
      </c>
      <c r="Z2555" s="31">
        <f t="shared" si="8425"/>
        <v>442</v>
      </c>
      <c r="AA2555" s="31">
        <f t="shared" ref="AA2555:AA2559" si="8594">AA2556</f>
        <v>0</v>
      </c>
      <c r="AB2555" s="31">
        <f t="shared" ref="AB2555:AB2559" si="8595">AB2556</f>
        <v>0</v>
      </c>
      <c r="AC2555" s="31">
        <f t="shared" ref="AC2555:AC2559" si="8596">AC2556</f>
        <v>0</v>
      </c>
      <c r="AD2555" s="31">
        <f t="shared" si="8426"/>
        <v>426.5</v>
      </c>
      <c r="AE2555" s="31">
        <f t="shared" si="8427"/>
        <v>442</v>
      </c>
      <c r="AF2555" s="31">
        <f t="shared" si="8428"/>
        <v>442</v>
      </c>
      <c r="AG2555" s="31">
        <f t="shared" ref="AG2555:AG2559" si="8597">AG2556</f>
        <v>0</v>
      </c>
      <c r="AH2555" s="31">
        <f t="shared" ref="AH2555:AH2559" si="8598">AH2556</f>
        <v>0</v>
      </c>
      <c r="AI2555" s="31">
        <f t="shared" ref="AI2555:AI2559" si="8599">AI2556</f>
        <v>0</v>
      </c>
      <c r="AJ2555" s="31">
        <f t="shared" si="8429"/>
        <v>426.5</v>
      </c>
      <c r="AK2555" s="31">
        <f t="shared" si="8430"/>
        <v>442</v>
      </c>
      <c r="AL2555" s="31">
        <f t="shared" si="8431"/>
        <v>442</v>
      </c>
      <c r="AM2555" s="31">
        <f t="shared" ref="AM2555:AM2559" si="8600">AM2556</f>
        <v>0</v>
      </c>
      <c r="AN2555" s="31">
        <f t="shared" ref="AN2555:AN2559" si="8601">AN2556</f>
        <v>0</v>
      </c>
      <c r="AO2555" s="31">
        <f t="shared" ref="AO2555:AO2559" si="8602">AO2556</f>
        <v>0</v>
      </c>
      <c r="AP2555" s="31">
        <f t="shared" si="8432"/>
        <v>426.5</v>
      </c>
      <c r="AQ2555" s="31">
        <f t="shared" si="8433"/>
        <v>442</v>
      </c>
      <c r="AR2555" s="31">
        <f t="shared" si="8434"/>
        <v>442</v>
      </c>
      <c r="AS2555" s="31">
        <f t="shared" ref="AS2555:AS2559" si="8603">AS2556</f>
        <v>0</v>
      </c>
      <c r="AT2555" s="31">
        <f t="shared" ref="AT2555:AT2559" si="8604">AT2556</f>
        <v>0</v>
      </c>
      <c r="AU2555" s="31">
        <f t="shared" ref="AU2555:AU2559" si="8605">AU2556</f>
        <v>0</v>
      </c>
      <c r="AV2555" s="31">
        <f t="shared" si="8435"/>
        <v>426.5</v>
      </c>
      <c r="AW2555" s="31">
        <f t="shared" si="8436"/>
        <v>442</v>
      </c>
      <c r="AX2555" s="31">
        <f t="shared" si="8437"/>
        <v>442</v>
      </c>
      <c r="AY2555" s="31">
        <f t="shared" ref="AY2555:AY2559" si="8606">AY2556</f>
        <v>0</v>
      </c>
      <c r="AZ2555" s="31">
        <f t="shared" ref="AZ2555:AZ2559" si="8607">AZ2556</f>
        <v>0</v>
      </c>
      <c r="BA2555" s="31">
        <f t="shared" ref="BA2555:BA2559" si="8608">BA2556</f>
        <v>0</v>
      </c>
      <c r="BB2555" s="31">
        <f t="shared" si="8438"/>
        <v>426.5</v>
      </c>
      <c r="BC2555" s="31">
        <f t="shared" si="8439"/>
        <v>442</v>
      </c>
      <c r="BD2555" s="31">
        <f t="shared" si="8440"/>
        <v>442</v>
      </c>
      <c r="BE2555" s="31">
        <f t="shared" ref="BE2555:BE2559" si="8609">BE2556</f>
        <v>0</v>
      </c>
      <c r="BF2555" s="31">
        <f t="shared" ref="BF2555:BF2559" si="8610">BF2556</f>
        <v>0</v>
      </c>
      <c r="BG2555" s="31">
        <f t="shared" ref="BG2555:BG2559" si="8611">BG2556</f>
        <v>0</v>
      </c>
      <c r="BH2555" s="31">
        <f t="shared" si="8441"/>
        <v>426.5</v>
      </c>
      <c r="BI2555" s="31">
        <f t="shared" si="8442"/>
        <v>442</v>
      </c>
      <c r="BJ2555" s="31">
        <f t="shared" si="8443"/>
        <v>442</v>
      </c>
      <c r="BK2555" s="31">
        <f t="shared" ref="BK2555:BK2559" si="8612">BK2556</f>
        <v>0</v>
      </c>
      <c r="BL2555" s="31">
        <f t="shared" ref="BL2555:BL2559" si="8613">BL2556</f>
        <v>0</v>
      </c>
      <c r="BM2555" s="31">
        <f t="shared" ref="BM2555:BM2559" si="8614">BM2556</f>
        <v>0</v>
      </c>
      <c r="BN2555" s="31">
        <f t="shared" si="8444"/>
        <v>426.5</v>
      </c>
      <c r="BO2555" s="31">
        <f t="shared" si="8445"/>
        <v>442</v>
      </c>
      <c r="BP2555" s="31">
        <f t="shared" si="8446"/>
        <v>442</v>
      </c>
      <c r="BQ2555" s="31">
        <f t="shared" ref="BQ2555:BQ2559" si="8615">BQ2556</f>
        <v>0</v>
      </c>
      <c r="BR2555" s="31">
        <f t="shared" ref="BR2555:BR2559" si="8616">BR2556</f>
        <v>0</v>
      </c>
      <c r="BS2555" s="31">
        <f t="shared" si="8447"/>
        <v>426.5</v>
      </c>
      <c r="BT2555" s="31">
        <f t="shared" si="8448"/>
        <v>442</v>
      </c>
      <c r="BU2555" s="31">
        <f t="shared" si="8449"/>
        <v>442</v>
      </c>
      <c r="BV2555" s="31">
        <f t="shared" ref="BV2555:BV2559" si="8617">BV2556</f>
        <v>0</v>
      </c>
      <c r="BW2555" s="31">
        <f t="shared" ref="BW2555:BW2559" si="8618">BW2556</f>
        <v>0</v>
      </c>
      <c r="BX2555" s="31">
        <f t="shared" si="8450"/>
        <v>426.5</v>
      </c>
      <c r="BY2555" s="31">
        <f t="shared" si="8451"/>
        <v>442</v>
      </c>
      <c r="BZ2555" s="31">
        <f t="shared" si="8452"/>
        <v>442</v>
      </c>
      <c r="CA2555" s="31">
        <f t="shared" ref="CA2555:CA2559" si="8619">CA2556</f>
        <v>0</v>
      </c>
      <c r="CB2555" s="31">
        <f t="shared" ref="CB2555:CB2559" si="8620">CB2556</f>
        <v>0</v>
      </c>
      <c r="CC2555" s="31">
        <f t="shared" ref="CC2555:CC2559" si="8621">CC2556</f>
        <v>0</v>
      </c>
      <c r="CD2555" s="31">
        <f t="shared" si="8579"/>
        <v>426.5</v>
      </c>
      <c r="CE2555" s="31">
        <f t="shared" si="8580"/>
        <v>442</v>
      </c>
      <c r="CF2555" s="31">
        <f t="shared" si="8581"/>
        <v>442</v>
      </c>
      <c r="CG2555" s="31">
        <f t="shared" ref="CG2555:CG2559" si="8622">CG2556</f>
        <v>0</v>
      </c>
      <c r="CH2555" s="24"/>
      <c r="CI2555" s="40"/>
      <c r="CM2555" s="1" t="s">
        <v>29</v>
      </c>
    </row>
    <row r="2556" ht="43.75">
      <c r="A2556" s="16" t="s">
        <v>1436</v>
      </c>
      <c r="B2556" s="17">
        <v>240</v>
      </c>
      <c r="C2556" s="16"/>
      <c r="D2556" s="16"/>
      <c r="E2556" s="39" t="s">
        <v>41</v>
      </c>
      <c r="F2556" s="31">
        <f t="shared" si="8582"/>
        <v>426.5</v>
      </c>
      <c r="G2556" s="31">
        <f t="shared" si="8583"/>
        <v>442</v>
      </c>
      <c r="H2556" s="31">
        <f t="shared" si="8584"/>
        <v>442</v>
      </c>
      <c r="I2556" s="31">
        <f t="shared" si="8585"/>
        <v>0</v>
      </c>
      <c r="J2556" s="31">
        <f t="shared" si="8586"/>
        <v>0</v>
      </c>
      <c r="K2556" s="31">
        <f t="shared" si="8587"/>
        <v>0</v>
      </c>
      <c r="L2556" s="31">
        <f t="shared" si="8417"/>
        <v>426.5</v>
      </c>
      <c r="M2556" s="31">
        <f t="shared" si="8418"/>
        <v>442</v>
      </c>
      <c r="N2556" s="31">
        <f t="shared" si="8419"/>
        <v>442</v>
      </c>
      <c r="O2556" s="31">
        <f t="shared" si="8588"/>
        <v>0</v>
      </c>
      <c r="P2556" s="31">
        <f t="shared" si="8589"/>
        <v>0</v>
      </c>
      <c r="Q2556" s="31">
        <f t="shared" si="8590"/>
        <v>0</v>
      </c>
      <c r="R2556" s="31">
        <f t="shared" si="8420"/>
        <v>426.5</v>
      </c>
      <c r="S2556" s="31">
        <f t="shared" si="8421"/>
        <v>442</v>
      </c>
      <c r="T2556" s="31">
        <f t="shared" si="8422"/>
        <v>442</v>
      </c>
      <c r="U2556" s="31">
        <f t="shared" si="8591"/>
        <v>0</v>
      </c>
      <c r="V2556" s="31">
        <f t="shared" si="8592"/>
        <v>0</v>
      </c>
      <c r="W2556" s="31">
        <f t="shared" si="8593"/>
        <v>0</v>
      </c>
      <c r="X2556" s="31">
        <f t="shared" si="8423"/>
        <v>426.5</v>
      </c>
      <c r="Y2556" s="31">
        <f t="shared" si="8424"/>
        <v>442</v>
      </c>
      <c r="Z2556" s="31">
        <f t="shared" si="8425"/>
        <v>442</v>
      </c>
      <c r="AA2556" s="31">
        <f t="shared" si="8594"/>
        <v>0</v>
      </c>
      <c r="AB2556" s="31">
        <f t="shared" si="8595"/>
        <v>0</v>
      </c>
      <c r="AC2556" s="31">
        <f t="shared" si="8596"/>
        <v>0</v>
      </c>
      <c r="AD2556" s="31">
        <f t="shared" si="8426"/>
        <v>426.5</v>
      </c>
      <c r="AE2556" s="31">
        <f t="shared" si="8427"/>
        <v>442</v>
      </c>
      <c r="AF2556" s="31">
        <f t="shared" si="8428"/>
        <v>442</v>
      </c>
      <c r="AG2556" s="31">
        <f t="shared" si="8597"/>
        <v>0</v>
      </c>
      <c r="AH2556" s="31">
        <f t="shared" si="8598"/>
        <v>0</v>
      </c>
      <c r="AI2556" s="31">
        <f t="shared" si="8599"/>
        <v>0</v>
      </c>
      <c r="AJ2556" s="31">
        <f t="shared" si="8429"/>
        <v>426.5</v>
      </c>
      <c r="AK2556" s="31">
        <f t="shared" si="8430"/>
        <v>442</v>
      </c>
      <c r="AL2556" s="31">
        <f t="shared" si="8431"/>
        <v>442</v>
      </c>
      <c r="AM2556" s="31">
        <f t="shared" si="8600"/>
        <v>0</v>
      </c>
      <c r="AN2556" s="31">
        <f t="shared" si="8601"/>
        <v>0</v>
      </c>
      <c r="AO2556" s="31">
        <f t="shared" si="8602"/>
        <v>0</v>
      </c>
      <c r="AP2556" s="31">
        <f t="shared" si="8432"/>
        <v>426.5</v>
      </c>
      <c r="AQ2556" s="31">
        <f t="shared" si="8433"/>
        <v>442</v>
      </c>
      <c r="AR2556" s="31">
        <f t="shared" si="8434"/>
        <v>442</v>
      </c>
      <c r="AS2556" s="31">
        <f t="shared" si="8603"/>
        <v>0</v>
      </c>
      <c r="AT2556" s="31">
        <f t="shared" si="8604"/>
        <v>0</v>
      </c>
      <c r="AU2556" s="31">
        <f t="shared" si="8605"/>
        <v>0</v>
      </c>
      <c r="AV2556" s="31">
        <f t="shared" si="8435"/>
        <v>426.5</v>
      </c>
      <c r="AW2556" s="31">
        <f t="shared" si="8436"/>
        <v>442</v>
      </c>
      <c r="AX2556" s="31">
        <f t="shared" si="8437"/>
        <v>442</v>
      </c>
      <c r="AY2556" s="31">
        <f t="shared" si="8606"/>
        <v>0</v>
      </c>
      <c r="AZ2556" s="31">
        <f t="shared" si="8607"/>
        <v>0</v>
      </c>
      <c r="BA2556" s="31">
        <f t="shared" si="8608"/>
        <v>0</v>
      </c>
      <c r="BB2556" s="31">
        <f t="shared" si="8438"/>
        <v>426.5</v>
      </c>
      <c r="BC2556" s="31">
        <f t="shared" si="8439"/>
        <v>442</v>
      </c>
      <c r="BD2556" s="31">
        <f t="shared" si="8440"/>
        <v>442</v>
      </c>
      <c r="BE2556" s="31">
        <f t="shared" si="8609"/>
        <v>0</v>
      </c>
      <c r="BF2556" s="31">
        <f t="shared" si="8610"/>
        <v>0</v>
      </c>
      <c r="BG2556" s="31">
        <f t="shared" si="8611"/>
        <v>0</v>
      </c>
      <c r="BH2556" s="31">
        <f t="shared" si="8441"/>
        <v>426.5</v>
      </c>
      <c r="BI2556" s="31">
        <f t="shared" si="8442"/>
        <v>442</v>
      </c>
      <c r="BJ2556" s="31">
        <f t="shared" si="8443"/>
        <v>442</v>
      </c>
      <c r="BK2556" s="31">
        <f t="shared" si="8612"/>
        <v>0</v>
      </c>
      <c r="BL2556" s="31">
        <f t="shared" si="8613"/>
        <v>0</v>
      </c>
      <c r="BM2556" s="31">
        <f t="shared" si="8614"/>
        <v>0</v>
      </c>
      <c r="BN2556" s="31">
        <f t="shared" si="8444"/>
        <v>426.5</v>
      </c>
      <c r="BO2556" s="31">
        <f t="shared" si="8445"/>
        <v>442</v>
      </c>
      <c r="BP2556" s="31">
        <f t="shared" si="8446"/>
        <v>442</v>
      </c>
      <c r="BQ2556" s="31">
        <f t="shared" si="8615"/>
        <v>0</v>
      </c>
      <c r="BR2556" s="31">
        <f t="shared" si="8616"/>
        <v>0</v>
      </c>
      <c r="BS2556" s="31">
        <f t="shared" si="8447"/>
        <v>426.5</v>
      </c>
      <c r="BT2556" s="31">
        <f t="shared" si="8448"/>
        <v>442</v>
      </c>
      <c r="BU2556" s="31">
        <f t="shared" si="8449"/>
        <v>442</v>
      </c>
      <c r="BV2556" s="31">
        <f t="shared" si="8617"/>
        <v>0</v>
      </c>
      <c r="BW2556" s="31">
        <f t="shared" si="8618"/>
        <v>0</v>
      </c>
      <c r="BX2556" s="31">
        <f t="shared" si="8450"/>
        <v>426.5</v>
      </c>
      <c r="BY2556" s="31">
        <f t="shared" si="8451"/>
        <v>442</v>
      </c>
      <c r="BZ2556" s="31">
        <f t="shared" si="8452"/>
        <v>442</v>
      </c>
      <c r="CA2556" s="31">
        <f t="shared" si="8619"/>
        <v>0</v>
      </c>
      <c r="CB2556" s="31">
        <f t="shared" si="8620"/>
        <v>0</v>
      </c>
      <c r="CC2556" s="31">
        <f t="shared" si="8621"/>
        <v>0</v>
      </c>
      <c r="CD2556" s="31">
        <f t="shared" si="8579"/>
        <v>426.5</v>
      </c>
      <c r="CE2556" s="31">
        <f t="shared" si="8580"/>
        <v>442</v>
      </c>
      <c r="CF2556" s="31">
        <f t="shared" si="8581"/>
        <v>442</v>
      </c>
      <c r="CG2556" s="31">
        <f t="shared" si="8622"/>
        <v>0</v>
      </c>
      <c r="CH2556" s="24"/>
      <c r="CI2556" s="40"/>
      <c r="CN2556" s="1" t="s">
        <v>30</v>
      </c>
    </row>
    <row r="2557" ht="15">
      <c r="A2557" s="16" t="s">
        <v>1436</v>
      </c>
      <c r="B2557" s="17">
        <v>240</v>
      </c>
      <c r="C2557" s="16" t="s">
        <v>134</v>
      </c>
      <c r="D2557" s="16" t="s">
        <v>42</v>
      </c>
      <c r="E2557" s="39" t="s">
        <v>1438</v>
      </c>
      <c r="F2557" s="31">
        <v>426.5</v>
      </c>
      <c r="G2557" s="31">
        <v>442</v>
      </c>
      <c r="H2557" s="31">
        <v>442</v>
      </c>
      <c r="I2557" s="31"/>
      <c r="J2557" s="31"/>
      <c r="K2557" s="31"/>
      <c r="L2557" s="31">
        <f t="shared" si="8417"/>
        <v>426.5</v>
      </c>
      <c r="M2557" s="31">
        <f t="shared" si="8418"/>
        <v>442</v>
      </c>
      <c r="N2557" s="31">
        <f t="shared" si="8419"/>
        <v>442</v>
      </c>
      <c r="O2557" s="31"/>
      <c r="P2557" s="31"/>
      <c r="Q2557" s="31"/>
      <c r="R2557" s="31">
        <f t="shared" si="8420"/>
        <v>426.5</v>
      </c>
      <c r="S2557" s="31">
        <f t="shared" si="8421"/>
        <v>442</v>
      </c>
      <c r="T2557" s="31">
        <f t="shared" si="8422"/>
        <v>442</v>
      </c>
      <c r="U2557" s="31"/>
      <c r="V2557" s="31"/>
      <c r="W2557" s="31"/>
      <c r="X2557" s="31">
        <f t="shared" si="8423"/>
        <v>426.5</v>
      </c>
      <c r="Y2557" s="31">
        <f t="shared" si="8424"/>
        <v>442</v>
      </c>
      <c r="Z2557" s="31">
        <f t="shared" si="8425"/>
        <v>442</v>
      </c>
      <c r="AA2557" s="31"/>
      <c r="AB2557" s="31"/>
      <c r="AC2557" s="31"/>
      <c r="AD2557" s="31">
        <f t="shared" si="8426"/>
        <v>426.5</v>
      </c>
      <c r="AE2557" s="31">
        <f t="shared" si="8427"/>
        <v>442</v>
      </c>
      <c r="AF2557" s="31">
        <f t="shared" si="8428"/>
        <v>442</v>
      </c>
      <c r="AG2557" s="31"/>
      <c r="AH2557" s="31"/>
      <c r="AI2557" s="31"/>
      <c r="AJ2557" s="31">
        <f t="shared" si="8429"/>
        <v>426.5</v>
      </c>
      <c r="AK2557" s="31">
        <f t="shared" si="8430"/>
        <v>442</v>
      </c>
      <c r="AL2557" s="31">
        <f t="shared" si="8431"/>
        <v>442</v>
      </c>
      <c r="AM2557" s="31"/>
      <c r="AN2557" s="31"/>
      <c r="AO2557" s="31"/>
      <c r="AP2557" s="31">
        <f t="shared" si="8432"/>
        <v>426.5</v>
      </c>
      <c r="AQ2557" s="31">
        <f t="shared" si="8433"/>
        <v>442</v>
      </c>
      <c r="AR2557" s="31">
        <f t="shared" si="8434"/>
        <v>442</v>
      </c>
      <c r="AS2557" s="31"/>
      <c r="AT2557" s="31"/>
      <c r="AU2557" s="31"/>
      <c r="AV2557" s="31">
        <f t="shared" si="8435"/>
        <v>426.5</v>
      </c>
      <c r="AW2557" s="31">
        <f t="shared" si="8436"/>
        <v>442</v>
      </c>
      <c r="AX2557" s="31">
        <f t="shared" si="8437"/>
        <v>442</v>
      </c>
      <c r="AY2557" s="31"/>
      <c r="AZ2557" s="31"/>
      <c r="BA2557" s="31"/>
      <c r="BB2557" s="31">
        <f t="shared" si="8438"/>
        <v>426.5</v>
      </c>
      <c r="BC2557" s="31">
        <f t="shared" si="8439"/>
        <v>442</v>
      </c>
      <c r="BD2557" s="31">
        <f t="shared" si="8440"/>
        <v>442</v>
      </c>
      <c r="BE2557" s="31"/>
      <c r="BF2557" s="31"/>
      <c r="BG2557" s="31"/>
      <c r="BH2557" s="31">
        <f t="shared" si="8441"/>
        <v>426.5</v>
      </c>
      <c r="BI2557" s="31">
        <f t="shared" si="8442"/>
        <v>442</v>
      </c>
      <c r="BJ2557" s="31">
        <f t="shared" si="8443"/>
        <v>442</v>
      </c>
      <c r="BK2557" s="31"/>
      <c r="BL2557" s="31"/>
      <c r="BM2557" s="31"/>
      <c r="BN2557" s="31">
        <f t="shared" si="8444"/>
        <v>426.5</v>
      </c>
      <c r="BO2557" s="31">
        <f t="shared" si="8445"/>
        <v>442</v>
      </c>
      <c r="BP2557" s="31">
        <f t="shared" si="8446"/>
        <v>442</v>
      </c>
      <c r="BQ2557" s="31"/>
      <c r="BR2557" s="31"/>
      <c r="BS2557" s="31">
        <f t="shared" si="8447"/>
        <v>426.5</v>
      </c>
      <c r="BT2557" s="31">
        <f t="shared" si="8448"/>
        <v>442</v>
      </c>
      <c r="BU2557" s="31">
        <f t="shared" si="8449"/>
        <v>442</v>
      </c>
      <c r="BV2557" s="31"/>
      <c r="BW2557" s="31"/>
      <c r="BX2557" s="31">
        <f t="shared" si="8450"/>
        <v>426.5</v>
      </c>
      <c r="BY2557" s="31">
        <f t="shared" si="8451"/>
        <v>442</v>
      </c>
      <c r="BZ2557" s="31">
        <f t="shared" si="8452"/>
        <v>442</v>
      </c>
      <c r="CA2557" s="31"/>
      <c r="CB2557" s="31"/>
      <c r="CC2557" s="31"/>
      <c r="CD2557" s="31">
        <f t="shared" si="8579"/>
        <v>426.5</v>
      </c>
      <c r="CE2557" s="31">
        <f t="shared" si="8580"/>
        <v>442</v>
      </c>
      <c r="CF2557" s="31">
        <f t="shared" si="8581"/>
        <v>442</v>
      </c>
      <c r="CG2557" s="31"/>
      <c r="CH2557" s="24"/>
      <c r="CI2557" s="40"/>
    </row>
    <row r="2558" ht="29.850000000000001">
      <c r="A2558" s="16" t="s">
        <v>1436</v>
      </c>
      <c r="B2558" s="17">
        <v>300</v>
      </c>
      <c r="C2558" s="16"/>
      <c r="D2558" s="16"/>
      <c r="E2558" s="39" t="s">
        <v>194</v>
      </c>
      <c r="F2558" s="31">
        <f t="shared" si="8582"/>
        <v>142163.20000000001</v>
      </c>
      <c r="G2558" s="31">
        <f t="shared" si="8583"/>
        <v>147324.39999999999</v>
      </c>
      <c r="H2558" s="31">
        <f t="shared" si="8584"/>
        <v>147324.39999999999</v>
      </c>
      <c r="I2558" s="31">
        <f t="shared" si="8585"/>
        <v>0</v>
      </c>
      <c r="J2558" s="31">
        <f t="shared" si="8586"/>
        <v>0</v>
      </c>
      <c r="K2558" s="31">
        <f t="shared" si="8587"/>
        <v>0</v>
      </c>
      <c r="L2558" s="31">
        <f t="shared" si="8417"/>
        <v>142163.20000000001</v>
      </c>
      <c r="M2558" s="31">
        <f t="shared" si="8418"/>
        <v>147324.39999999999</v>
      </c>
      <c r="N2558" s="31">
        <f t="shared" si="8419"/>
        <v>147324.39999999999</v>
      </c>
      <c r="O2558" s="31">
        <f t="shared" si="8588"/>
        <v>0</v>
      </c>
      <c r="P2558" s="31">
        <f t="shared" si="8589"/>
        <v>0</v>
      </c>
      <c r="Q2558" s="31">
        <f t="shared" si="8590"/>
        <v>0</v>
      </c>
      <c r="R2558" s="31">
        <f t="shared" si="8420"/>
        <v>142163.20000000001</v>
      </c>
      <c r="S2558" s="31">
        <f t="shared" si="8421"/>
        <v>147324.39999999999</v>
      </c>
      <c r="T2558" s="31">
        <f t="shared" si="8422"/>
        <v>147324.39999999999</v>
      </c>
      <c r="U2558" s="31">
        <f t="shared" si="8591"/>
        <v>0</v>
      </c>
      <c r="V2558" s="31">
        <f t="shared" si="8592"/>
        <v>0</v>
      </c>
      <c r="W2558" s="31">
        <f t="shared" si="8593"/>
        <v>0</v>
      </c>
      <c r="X2558" s="31">
        <f t="shared" si="8423"/>
        <v>142163.20000000001</v>
      </c>
      <c r="Y2558" s="31">
        <f t="shared" si="8424"/>
        <v>147324.39999999999</v>
      </c>
      <c r="Z2558" s="31">
        <f t="shared" si="8425"/>
        <v>147324.39999999999</v>
      </c>
      <c r="AA2558" s="31">
        <f t="shared" si="8594"/>
        <v>0</v>
      </c>
      <c r="AB2558" s="31">
        <f t="shared" si="8595"/>
        <v>0</v>
      </c>
      <c r="AC2558" s="31">
        <f t="shared" si="8596"/>
        <v>0</v>
      </c>
      <c r="AD2558" s="31">
        <f t="shared" si="8426"/>
        <v>142163.20000000001</v>
      </c>
      <c r="AE2558" s="31">
        <f t="shared" si="8427"/>
        <v>147324.39999999999</v>
      </c>
      <c r="AF2558" s="31">
        <f t="shared" si="8428"/>
        <v>147324.39999999999</v>
      </c>
      <c r="AG2558" s="31">
        <f t="shared" si="8597"/>
        <v>0</v>
      </c>
      <c r="AH2558" s="31">
        <f t="shared" si="8598"/>
        <v>0</v>
      </c>
      <c r="AI2558" s="31">
        <f t="shared" si="8599"/>
        <v>0</v>
      </c>
      <c r="AJ2558" s="31">
        <f t="shared" si="8429"/>
        <v>142163.20000000001</v>
      </c>
      <c r="AK2558" s="31">
        <f t="shared" si="8430"/>
        <v>147324.39999999999</v>
      </c>
      <c r="AL2558" s="31">
        <f t="shared" si="8431"/>
        <v>147324.39999999999</v>
      </c>
      <c r="AM2558" s="31">
        <f t="shared" si="8600"/>
        <v>0</v>
      </c>
      <c r="AN2558" s="31">
        <f t="shared" si="8601"/>
        <v>0</v>
      </c>
      <c r="AO2558" s="31">
        <f t="shared" si="8602"/>
        <v>0</v>
      </c>
      <c r="AP2558" s="31">
        <f t="shared" si="8432"/>
        <v>142163.20000000001</v>
      </c>
      <c r="AQ2558" s="31">
        <f t="shared" si="8433"/>
        <v>147324.39999999999</v>
      </c>
      <c r="AR2558" s="31">
        <f t="shared" si="8434"/>
        <v>147324.39999999999</v>
      </c>
      <c r="AS2558" s="31">
        <f t="shared" si="8603"/>
        <v>0</v>
      </c>
      <c r="AT2558" s="31">
        <f t="shared" si="8604"/>
        <v>0</v>
      </c>
      <c r="AU2558" s="31">
        <f t="shared" si="8605"/>
        <v>0</v>
      </c>
      <c r="AV2558" s="31">
        <f t="shared" si="8435"/>
        <v>142163.20000000001</v>
      </c>
      <c r="AW2558" s="31">
        <f t="shared" si="8436"/>
        <v>147324.39999999999</v>
      </c>
      <c r="AX2558" s="31">
        <f t="shared" si="8437"/>
        <v>147324.39999999999</v>
      </c>
      <c r="AY2558" s="31">
        <f t="shared" si="8606"/>
        <v>0</v>
      </c>
      <c r="AZ2558" s="31">
        <f t="shared" si="8607"/>
        <v>0</v>
      </c>
      <c r="BA2558" s="31">
        <f t="shared" si="8608"/>
        <v>0</v>
      </c>
      <c r="BB2558" s="31">
        <f t="shared" si="8438"/>
        <v>142163.20000000001</v>
      </c>
      <c r="BC2558" s="31">
        <f t="shared" si="8439"/>
        <v>147324.39999999999</v>
      </c>
      <c r="BD2558" s="31">
        <f t="shared" si="8440"/>
        <v>147324.39999999999</v>
      </c>
      <c r="BE2558" s="31">
        <f t="shared" si="8609"/>
        <v>0</v>
      </c>
      <c r="BF2558" s="31">
        <f t="shared" si="8610"/>
        <v>0</v>
      </c>
      <c r="BG2558" s="31">
        <f t="shared" si="8611"/>
        <v>0</v>
      </c>
      <c r="BH2558" s="31">
        <f t="shared" si="8441"/>
        <v>142163.20000000001</v>
      </c>
      <c r="BI2558" s="31">
        <f t="shared" si="8442"/>
        <v>147324.39999999999</v>
      </c>
      <c r="BJ2558" s="31">
        <f t="shared" si="8443"/>
        <v>147324.39999999999</v>
      </c>
      <c r="BK2558" s="31">
        <f t="shared" si="8612"/>
        <v>0</v>
      </c>
      <c r="BL2558" s="31">
        <f t="shared" si="8613"/>
        <v>0</v>
      </c>
      <c r="BM2558" s="31">
        <f t="shared" si="8614"/>
        <v>0</v>
      </c>
      <c r="BN2558" s="31">
        <f t="shared" si="8444"/>
        <v>142163.20000000001</v>
      </c>
      <c r="BO2558" s="31">
        <f t="shared" si="8445"/>
        <v>147324.39999999999</v>
      </c>
      <c r="BP2558" s="31">
        <f t="shared" si="8446"/>
        <v>147324.39999999999</v>
      </c>
      <c r="BQ2558" s="31">
        <f t="shared" si="8615"/>
        <v>0</v>
      </c>
      <c r="BR2558" s="31">
        <f t="shared" si="8616"/>
        <v>0</v>
      </c>
      <c r="BS2558" s="31">
        <f t="shared" si="8447"/>
        <v>142163.20000000001</v>
      </c>
      <c r="BT2558" s="31">
        <f t="shared" si="8448"/>
        <v>147324.39999999999</v>
      </c>
      <c r="BU2558" s="31">
        <f t="shared" si="8449"/>
        <v>147324.39999999999</v>
      </c>
      <c r="BV2558" s="31">
        <f t="shared" si="8617"/>
        <v>0</v>
      </c>
      <c r="BW2558" s="31">
        <f t="shared" si="8618"/>
        <v>0</v>
      </c>
      <c r="BX2558" s="31">
        <f t="shared" si="8450"/>
        <v>142163.20000000001</v>
      </c>
      <c r="BY2558" s="31">
        <f t="shared" si="8451"/>
        <v>147324.39999999999</v>
      </c>
      <c r="BZ2558" s="31">
        <f t="shared" si="8452"/>
        <v>147324.39999999999</v>
      </c>
      <c r="CA2558" s="31">
        <f t="shared" si="8619"/>
        <v>0</v>
      </c>
      <c r="CB2558" s="31">
        <f t="shared" si="8620"/>
        <v>0</v>
      </c>
      <c r="CC2558" s="31">
        <f t="shared" si="8621"/>
        <v>0</v>
      </c>
      <c r="CD2558" s="31">
        <f t="shared" si="8579"/>
        <v>142163.20000000001</v>
      </c>
      <c r="CE2558" s="31">
        <f t="shared" si="8580"/>
        <v>147324.39999999999</v>
      </c>
      <c r="CF2558" s="31">
        <f t="shared" si="8581"/>
        <v>147324.39999999999</v>
      </c>
      <c r="CG2558" s="31">
        <f t="shared" si="8622"/>
        <v>0</v>
      </c>
      <c r="CH2558" s="24"/>
      <c r="CI2558" s="40"/>
      <c r="CM2558" s="1" t="s">
        <v>29</v>
      </c>
    </row>
    <row r="2559" ht="29.850000000000001">
      <c r="A2559" s="16" t="s">
        <v>1436</v>
      </c>
      <c r="B2559" s="17">
        <v>310</v>
      </c>
      <c r="C2559" s="39"/>
      <c r="D2559" s="16"/>
      <c r="E2559" s="39" t="s">
        <v>360</v>
      </c>
      <c r="F2559" s="31">
        <f t="shared" si="8582"/>
        <v>142163.20000000001</v>
      </c>
      <c r="G2559" s="31">
        <f t="shared" si="8583"/>
        <v>147324.39999999999</v>
      </c>
      <c r="H2559" s="31">
        <f t="shared" si="8584"/>
        <v>147324.39999999999</v>
      </c>
      <c r="I2559" s="31">
        <f t="shared" si="8585"/>
        <v>0</v>
      </c>
      <c r="J2559" s="31">
        <f t="shared" si="8586"/>
        <v>0</v>
      </c>
      <c r="K2559" s="31">
        <f t="shared" si="8587"/>
        <v>0</v>
      </c>
      <c r="L2559" s="31">
        <f t="shared" si="8417"/>
        <v>142163.20000000001</v>
      </c>
      <c r="M2559" s="31">
        <f t="shared" si="8418"/>
        <v>147324.39999999999</v>
      </c>
      <c r="N2559" s="31">
        <f t="shared" si="8419"/>
        <v>147324.39999999999</v>
      </c>
      <c r="O2559" s="31">
        <f t="shared" si="8588"/>
        <v>0</v>
      </c>
      <c r="P2559" s="31">
        <f t="shared" si="8589"/>
        <v>0</v>
      </c>
      <c r="Q2559" s="31">
        <f t="shared" si="8590"/>
        <v>0</v>
      </c>
      <c r="R2559" s="31">
        <f t="shared" si="8420"/>
        <v>142163.20000000001</v>
      </c>
      <c r="S2559" s="31">
        <f t="shared" si="8421"/>
        <v>147324.39999999999</v>
      </c>
      <c r="T2559" s="31">
        <f t="shared" si="8422"/>
        <v>147324.39999999999</v>
      </c>
      <c r="U2559" s="31">
        <f t="shared" si="8591"/>
        <v>0</v>
      </c>
      <c r="V2559" s="31">
        <f t="shared" si="8592"/>
        <v>0</v>
      </c>
      <c r="W2559" s="31">
        <f t="shared" si="8593"/>
        <v>0</v>
      </c>
      <c r="X2559" s="31">
        <f t="shared" si="8423"/>
        <v>142163.20000000001</v>
      </c>
      <c r="Y2559" s="31">
        <f t="shared" si="8424"/>
        <v>147324.39999999999</v>
      </c>
      <c r="Z2559" s="31">
        <f t="shared" si="8425"/>
        <v>147324.39999999999</v>
      </c>
      <c r="AA2559" s="31">
        <f t="shared" si="8594"/>
        <v>0</v>
      </c>
      <c r="AB2559" s="31">
        <f t="shared" si="8595"/>
        <v>0</v>
      </c>
      <c r="AC2559" s="31">
        <f t="shared" si="8596"/>
        <v>0</v>
      </c>
      <c r="AD2559" s="31">
        <f t="shared" si="8426"/>
        <v>142163.20000000001</v>
      </c>
      <c r="AE2559" s="31">
        <f t="shared" si="8427"/>
        <v>147324.39999999999</v>
      </c>
      <c r="AF2559" s="31">
        <f t="shared" si="8428"/>
        <v>147324.39999999999</v>
      </c>
      <c r="AG2559" s="31">
        <f t="shared" si="8597"/>
        <v>0</v>
      </c>
      <c r="AH2559" s="31">
        <f t="shared" si="8598"/>
        <v>0</v>
      </c>
      <c r="AI2559" s="31">
        <f t="shared" si="8599"/>
        <v>0</v>
      </c>
      <c r="AJ2559" s="31">
        <f t="shared" si="8429"/>
        <v>142163.20000000001</v>
      </c>
      <c r="AK2559" s="31">
        <f t="shared" si="8430"/>
        <v>147324.39999999999</v>
      </c>
      <c r="AL2559" s="31">
        <f t="shared" si="8431"/>
        <v>147324.39999999999</v>
      </c>
      <c r="AM2559" s="31">
        <f t="shared" si="8600"/>
        <v>0</v>
      </c>
      <c r="AN2559" s="31">
        <f t="shared" si="8601"/>
        <v>0</v>
      </c>
      <c r="AO2559" s="31">
        <f t="shared" si="8602"/>
        <v>0</v>
      </c>
      <c r="AP2559" s="31">
        <f t="shared" si="8432"/>
        <v>142163.20000000001</v>
      </c>
      <c r="AQ2559" s="31">
        <f t="shared" si="8433"/>
        <v>147324.39999999999</v>
      </c>
      <c r="AR2559" s="31">
        <f t="shared" si="8434"/>
        <v>147324.39999999999</v>
      </c>
      <c r="AS2559" s="31">
        <f t="shared" si="8603"/>
        <v>0</v>
      </c>
      <c r="AT2559" s="31">
        <f t="shared" si="8604"/>
        <v>0</v>
      </c>
      <c r="AU2559" s="31">
        <f t="shared" si="8605"/>
        <v>0</v>
      </c>
      <c r="AV2559" s="31">
        <f t="shared" si="8435"/>
        <v>142163.20000000001</v>
      </c>
      <c r="AW2559" s="31">
        <f t="shared" si="8436"/>
        <v>147324.39999999999</v>
      </c>
      <c r="AX2559" s="31">
        <f t="shared" si="8437"/>
        <v>147324.39999999999</v>
      </c>
      <c r="AY2559" s="31">
        <f t="shared" si="8606"/>
        <v>0</v>
      </c>
      <c r="AZ2559" s="31">
        <f t="shared" si="8607"/>
        <v>0</v>
      </c>
      <c r="BA2559" s="31">
        <f t="shared" si="8608"/>
        <v>0</v>
      </c>
      <c r="BB2559" s="31">
        <f t="shared" si="8438"/>
        <v>142163.20000000001</v>
      </c>
      <c r="BC2559" s="31">
        <f t="shared" si="8439"/>
        <v>147324.39999999999</v>
      </c>
      <c r="BD2559" s="31">
        <f t="shared" si="8440"/>
        <v>147324.39999999999</v>
      </c>
      <c r="BE2559" s="31">
        <f t="shared" si="8609"/>
        <v>0</v>
      </c>
      <c r="BF2559" s="31">
        <f t="shared" si="8610"/>
        <v>0</v>
      </c>
      <c r="BG2559" s="31">
        <f t="shared" si="8611"/>
        <v>0</v>
      </c>
      <c r="BH2559" s="31">
        <f t="shared" si="8441"/>
        <v>142163.20000000001</v>
      </c>
      <c r="BI2559" s="31">
        <f t="shared" si="8442"/>
        <v>147324.39999999999</v>
      </c>
      <c r="BJ2559" s="31">
        <f t="shared" si="8443"/>
        <v>147324.39999999999</v>
      </c>
      <c r="BK2559" s="31">
        <f t="shared" si="8612"/>
        <v>0</v>
      </c>
      <c r="BL2559" s="31">
        <f t="shared" si="8613"/>
        <v>0</v>
      </c>
      <c r="BM2559" s="31">
        <f t="shared" si="8614"/>
        <v>0</v>
      </c>
      <c r="BN2559" s="31">
        <f t="shared" si="8444"/>
        <v>142163.20000000001</v>
      </c>
      <c r="BO2559" s="31">
        <f t="shared" si="8445"/>
        <v>147324.39999999999</v>
      </c>
      <c r="BP2559" s="31">
        <f t="shared" si="8446"/>
        <v>147324.39999999999</v>
      </c>
      <c r="BQ2559" s="31">
        <f t="shared" si="8615"/>
        <v>0</v>
      </c>
      <c r="BR2559" s="31">
        <f t="shared" si="8616"/>
        <v>0</v>
      </c>
      <c r="BS2559" s="31">
        <f t="shared" si="8447"/>
        <v>142163.20000000001</v>
      </c>
      <c r="BT2559" s="31">
        <f t="shared" si="8448"/>
        <v>147324.39999999999</v>
      </c>
      <c r="BU2559" s="31">
        <f t="shared" si="8449"/>
        <v>147324.39999999999</v>
      </c>
      <c r="BV2559" s="31">
        <f t="shared" si="8617"/>
        <v>0</v>
      </c>
      <c r="BW2559" s="31">
        <f t="shared" si="8618"/>
        <v>0</v>
      </c>
      <c r="BX2559" s="31">
        <f t="shared" si="8450"/>
        <v>142163.20000000001</v>
      </c>
      <c r="BY2559" s="31">
        <f t="shared" si="8451"/>
        <v>147324.39999999999</v>
      </c>
      <c r="BZ2559" s="31">
        <f t="shared" si="8452"/>
        <v>147324.39999999999</v>
      </c>
      <c r="CA2559" s="31">
        <f t="shared" si="8619"/>
        <v>0</v>
      </c>
      <c r="CB2559" s="31">
        <f t="shared" si="8620"/>
        <v>0</v>
      </c>
      <c r="CC2559" s="31">
        <f t="shared" si="8621"/>
        <v>0</v>
      </c>
      <c r="CD2559" s="31">
        <f t="shared" si="8579"/>
        <v>142163.20000000001</v>
      </c>
      <c r="CE2559" s="31">
        <f t="shared" si="8580"/>
        <v>147324.39999999999</v>
      </c>
      <c r="CF2559" s="31">
        <f t="shared" si="8581"/>
        <v>147324.39999999999</v>
      </c>
      <c r="CG2559" s="31">
        <f t="shared" si="8622"/>
        <v>0</v>
      </c>
      <c r="CH2559" s="24"/>
      <c r="CI2559" s="40"/>
      <c r="CN2559" s="1" t="s">
        <v>30</v>
      </c>
    </row>
    <row r="2560" ht="15">
      <c r="A2560" s="16" t="s">
        <v>1436</v>
      </c>
      <c r="B2560" s="17">
        <v>310</v>
      </c>
      <c r="C2560" s="16" t="s">
        <v>134</v>
      </c>
      <c r="D2560" s="16" t="s">
        <v>42</v>
      </c>
      <c r="E2560" s="39" t="s">
        <v>1438</v>
      </c>
      <c r="F2560" s="31">
        <v>142163.20000000001</v>
      </c>
      <c r="G2560" s="31">
        <v>147324.39999999999</v>
      </c>
      <c r="H2560" s="31">
        <v>147324.39999999999</v>
      </c>
      <c r="I2560" s="31"/>
      <c r="J2560" s="31"/>
      <c r="K2560" s="31"/>
      <c r="L2560" s="31">
        <f t="shared" si="8417"/>
        <v>142163.20000000001</v>
      </c>
      <c r="M2560" s="31">
        <f t="shared" si="8418"/>
        <v>147324.39999999999</v>
      </c>
      <c r="N2560" s="31">
        <f t="shared" si="8419"/>
        <v>147324.39999999999</v>
      </c>
      <c r="O2560" s="31"/>
      <c r="P2560" s="31"/>
      <c r="Q2560" s="31"/>
      <c r="R2560" s="31">
        <f t="shared" si="8420"/>
        <v>142163.20000000001</v>
      </c>
      <c r="S2560" s="31">
        <f t="shared" si="8421"/>
        <v>147324.39999999999</v>
      </c>
      <c r="T2560" s="31">
        <f t="shared" si="8422"/>
        <v>147324.39999999999</v>
      </c>
      <c r="U2560" s="31"/>
      <c r="V2560" s="31"/>
      <c r="W2560" s="31"/>
      <c r="X2560" s="31">
        <f t="shared" si="8423"/>
        <v>142163.20000000001</v>
      </c>
      <c r="Y2560" s="31">
        <f t="shared" si="8424"/>
        <v>147324.39999999999</v>
      </c>
      <c r="Z2560" s="31">
        <f t="shared" si="8425"/>
        <v>147324.39999999999</v>
      </c>
      <c r="AA2560" s="31"/>
      <c r="AB2560" s="31"/>
      <c r="AC2560" s="31"/>
      <c r="AD2560" s="31">
        <f t="shared" si="8426"/>
        <v>142163.20000000001</v>
      </c>
      <c r="AE2560" s="31">
        <f t="shared" si="8427"/>
        <v>147324.39999999999</v>
      </c>
      <c r="AF2560" s="31">
        <f t="shared" si="8428"/>
        <v>147324.39999999999</v>
      </c>
      <c r="AG2560" s="31"/>
      <c r="AH2560" s="31"/>
      <c r="AI2560" s="31"/>
      <c r="AJ2560" s="31">
        <f t="shared" si="8429"/>
        <v>142163.20000000001</v>
      </c>
      <c r="AK2560" s="31">
        <f t="shared" si="8430"/>
        <v>147324.39999999999</v>
      </c>
      <c r="AL2560" s="31">
        <f t="shared" si="8431"/>
        <v>147324.39999999999</v>
      </c>
      <c r="AM2560" s="31"/>
      <c r="AN2560" s="31"/>
      <c r="AO2560" s="31"/>
      <c r="AP2560" s="31">
        <f t="shared" si="8432"/>
        <v>142163.20000000001</v>
      </c>
      <c r="AQ2560" s="31">
        <f t="shared" si="8433"/>
        <v>147324.39999999999</v>
      </c>
      <c r="AR2560" s="31">
        <f t="shared" si="8434"/>
        <v>147324.39999999999</v>
      </c>
      <c r="AS2560" s="31"/>
      <c r="AT2560" s="31"/>
      <c r="AU2560" s="31"/>
      <c r="AV2560" s="31">
        <f t="shared" si="8435"/>
        <v>142163.20000000001</v>
      </c>
      <c r="AW2560" s="31">
        <f t="shared" si="8436"/>
        <v>147324.39999999999</v>
      </c>
      <c r="AX2560" s="31">
        <f t="shared" si="8437"/>
        <v>147324.39999999999</v>
      </c>
      <c r="AY2560" s="31"/>
      <c r="AZ2560" s="31"/>
      <c r="BA2560" s="31"/>
      <c r="BB2560" s="31">
        <f t="shared" si="8438"/>
        <v>142163.20000000001</v>
      </c>
      <c r="BC2560" s="31">
        <f t="shared" si="8439"/>
        <v>147324.39999999999</v>
      </c>
      <c r="BD2560" s="31">
        <f t="shared" si="8440"/>
        <v>147324.39999999999</v>
      </c>
      <c r="BE2560" s="31"/>
      <c r="BF2560" s="31"/>
      <c r="BG2560" s="31"/>
      <c r="BH2560" s="31">
        <f t="shared" si="8441"/>
        <v>142163.20000000001</v>
      </c>
      <c r="BI2560" s="31">
        <f t="shared" si="8442"/>
        <v>147324.39999999999</v>
      </c>
      <c r="BJ2560" s="31">
        <f t="shared" si="8443"/>
        <v>147324.39999999999</v>
      </c>
      <c r="BK2560" s="31"/>
      <c r="BL2560" s="31"/>
      <c r="BM2560" s="31"/>
      <c r="BN2560" s="31">
        <f t="shared" si="8444"/>
        <v>142163.20000000001</v>
      </c>
      <c r="BO2560" s="31">
        <f t="shared" si="8445"/>
        <v>147324.39999999999</v>
      </c>
      <c r="BP2560" s="31">
        <f t="shared" si="8446"/>
        <v>147324.39999999999</v>
      </c>
      <c r="BQ2560" s="31"/>
      <c r="BR2560" s="31"/>
      <c r="BS2560" s="31">
        <f t="shared" si="8447"/>
        <v>142163.20000000001</v>
      </c>
      <c r="BT2560" s="31">
        <f t="shared" si="8448"/>
        <v>147324.39999999999</v>
      </c>
      <c r="BU2560" s="31">
        <f t="shared" si="8449"/>
        <v>147324.39999999999</v>
      </c>
      <c r="BV2560" s="31"/>
      <c r="BW2560" s="31"/>
      <c r="BX2560" s="31">
        <f t="shared" si="8450"/>
        <v>142163.20000000001</v>
      </c>
      <c r="BY2560" s="31">
        <f t="shared" si="8451"/>
        <v>147324.39999999999</v>
      </c>
      <c r="BZ2560" s="31">
        <f t="shared" si="8452"/>
        <v>147324.39999999999</v>
      </c>
      <c r="CA2560" s="31"/>
      <c r="CB2560" s="31"/>
      <c r="CC2560" s="31"/>
      <c r="CD2560" s="31">
        <f t="shared" si="8579"/>
        <v>142163.20000000001</v>
      </c>
      <c r="CE2560" s="31">
        <f t="shared" si="8580"/>
        <v>147324.39999999999</v>
      </c>
      <c r="CF2560" s="31">
        <f t="shared" si="8581"/>
        <v>147324.39999999999</v>
      </c>
      <c r="CG2560" s="31"/>
      <c r="CH2560" s="24"/>
      <c r="CI2560" s="40"/>
    </row>
    <row r="2561" s="26" customFormat="1" ht="29.850000000000001">
      <c r="A2561" s="27" t="s">
        <v>1439</v>
      </c>
      <c r="B2561" s="28"/>
      <c r="C2561" s="27"/>
      <c r="D2561" s="27"/>
      <c r="E2561" s="29" t="s">
        <v>1440</v>
      </c>
      <c r="F2561" s="30">
        <f>F2562+F2571</f>
        <v>197409.09999999998</v>
      </c>
      <c r="G2561" s="30">
        <f>G2562+G2571</f>
        <v>182286.79999999999</v>
      </c>
      <c r="H2561" s="30">
        <f>H2562+H2571</f>
        <v>182268.79999999999</v>
      </c>
      <c r="I2561" s="30">
        <f>I2562+I2571</f>
        <v>13891.5</v>
      </c>
      <c r="J2561" s="30">
        <f>J2562+J2571</f>
        <v>13971.5</v>
      </c>
      <c r="K2561" s="30">
        <f>K2562+K2571</f>
        <v>13971.5</v>
      </c>
      <c r="L2561" s="30">
        <f t="shared" si="8417"/>
        <v>211300.59999999998</v>
      </c>
      <c r="M2561" s="30">
        <f t="shared" si="8418"/>
        <v>196258.29999999999</v>
      </c>
      <c r="N2561" s="30">
        <f t="shared" si="8419"/>
        <v>196240.29999999999</v>
      </c>
      <c r="O2561" s="30">
        <f>O2562+O2571</f>
        <v>0</v>
      </c>
      <c r="P2561" s="30">
        <f>P2562+P2571</f>
        <v>0</v>
      </c>
      <c r="Q2561" s="30">
        <f>Q2562+Q2571</f>
        <v>0</v>
      </c>
      <c r="R2561" s="30">
        <f t="shared" si="8420"/>
        <v>211300.59999999998</v>
      </c>
      <c r="S2561" s="30">
        <f t="shared" si="8421"/>
        <v>196258.29999999999</v>
      </c>
      <c r="T2561" s="30">
        <f t="shared" si="8422"/>
        <v>196240.29999999999</v>
      </c>
      <c r="U2561" s="30">
        <f>U2562+U2571</f>
        <v>0</v>
      </c>
      <c r="V2561" s="30">
        <f>V2562+V2571</f>
        <v>0</v>
      </c>
      <c r="W2561" s="30">
        <f>W2562+W2571</f>
        <v>0</v>
      </c>
      <c r="X2561" s="30">
        <f t="shared" si="8423"/>
        <v>211300.59999999998</v>
      </c>
      <c r="Y2561" s="30">
        <f t="shared" si="8424"/>
        <v>196258.29999999999</v>
      </c>
      <c r="Z2561" s="30">
        <f t="shared" si="8425"/>
        <v>196240.29999999999</v>
      </c>
      <c r="AA2561" s="30">
        <f>AA2562+AA2571</f>
        <v>0</v>
      </c>
      <c r="AB2561" s="30">
        <f>AB2562+AB2571</f>
        <v>0</v>
      </c>
      <c r="AC2561" s="30">
        <f>AC2562+AC2571</f>
        <v>0</v>
      </c>
      <c r="AD2561" s="30">
        <f t="shared" si="8426"/>
        <v>211300.59999999998</v>
      </c>
      <c r="AE2561" s="30">
        <f t="shared" si="8427"/>
        <v>196258.29999999999</v>
      </c>
      <c r="AF2561" s="30">
        <f t="shared" si="8428"/>
        <v>196240.29999999999</v>
      </c>
      <c r="AG2561" s="30">
        <f>AG2562+AG2571</f>
        <v>0</v>
      </c>
      <c r="AH2561" s="30">
        <f>AH2562+AH2571</f>
        <v>0</v>
      </c>
      <c r="AI2561" s="30">
        <f>AI2562+AI2571</f>
        <v>0</v>
      </c>
      <c r="AJ2561" s="30">
        <f t="shared" si="8429"/>
        <v>211300.59999999998</v>
      </c>
      <c r="AK2561" s="30">
        <f t="shared" si="8430"/>
        <v>196258.29999999999</v>
      </c>
      <c r="AL2561" s="30">
        <f t="shared" si="8431"/>
        <v>196240.29999999999</v>
      </c>
      <c r="AM2561" s="30">
        <f>AM2562+AM2571</f>
        <v>0</v>
      </c>
      <c r="AN2561" s="30">
        <f>AN2562+AN2571</f>
        <v>0</v>
      </c>
      <c r="AO2561" s="30">
        <f>AO2562+AO2571</f>
        <v>0</v>
      </c>
      <c r="AP2561" s="30">
        <f t="shared" si="8432"/>
        <v>211300.59999999998</v>
      </c>
      <c r="AQ2561" s="30">
        <f t="shared" si="8433"/>
        <v>196258.29999999999</v>
      </c>
      <c r="AR2561" s="30">
        <f t="shared" si="8434"/>
        <v>196240.29999999999</v>
      </c>
      <c r="AS2561" s="30">
        <f>AS2562+AS2571</f>
        <v>0</v>
      </c>
      <c r="AT2561" s="30">
        <f>AT2562+AT2571</f>
        <v>0</v>
      </c>
      <c r="AU2561" s="30">
        <f>AU2562+AU2571</f>
        <v>0</v>
      </c>
      <c r="AV2561" s="30">
        <f t="shared" si="8435"/>
        <v>211300.59999999998</v>
      </c>
      <c r="AW2561" s="30">
        <f t="shared" si="8436"/>
        <v>196258.29999999999</v>
      </c>
      <c r="AX2561" s="30">
        <f t="shared" si="8437"/>
        <v>196240.29999999999</v>
      </c>
      <c r="AY2561" s="30">
        <f>AY2562+AY2571</f>
        <v>3970.0999999999999</v>
      </c>
      <c r="AZ2561" s="30">
        <f>AZ2562+AZ2571</f>
        <v>7750.3000000000002</v>
      </c>
      <c r="BA2561" s="30">
        <f>BA2562+BA2571</f>
        <v>7750.3000000000002</v>
      </c>
      <c r="BB2561" s="30">
        <f t="shared" si="8438"/>
        <v>215270.69999999998</v>
      </c>
      <c r="BC2561" s="30">
        <f t="shared" si="8439"/>
        <v>204008.59999999998</v>
      </c>
      <c r="BD2561" s="30">
        <f t="shared" si="8440"/>
        <v>203990.59999999998</v>
      </c>
      <c r="BE2561" s="30">
        <f>BE2562+BE2571</f>
        <v>0</v>
      </c>
      <c r="BF2561" s="30">
        <f>BF2562+BF2571</f>
        <v>0</v>
      </c>
      <c r="BG2561" s="30">
        <f>BG2562+BG2571</f>
        <v>0</v>
      </c>
      <c r="BH2561" s="30">
        <f t="shared" si="8441"/>
        <v>215270.69999999998</v>
      </c>
      <c r="BI2561" s="30">
        <f t="shared" si="8442"/>
        <v>204008.59999999998</v>
      </c>
      <c r="BJ2561" s="30">
        <f t="shared" si="8443"/>
        <v>203990.59999999998</v>
      </c>
      <c r="BK2561" s="30">
        <f>BK2562+BK2571</f>
        <v>0</v>
      </c>
      <c r="BL2561" s="30">
        <f>BL2562+BL2571</f>
        <v>0</v>
      </c>
      <c r="BM2561" s="30">
        <f>BM2562+BM2571</f>
        <v>0</v>
      </c>
      <c r="BN2561" s="30">
        <f t="shared" si="8444"/>
        <v>215270.69999999998</v>
      </c>
      <c r="BO2561" s="30">
        <f t="shared" si="8445"/>
        <v>204008.59999999998</v>
      </c>
      <c r="BP2561" s="30">
        <f t="shared" si="8446"/>
        <v>203990.59999999998</v>
      </c>
      <c r="BQ2561" s="30">
        <f>BQ2562+BQ2571</f>
        <v>0</v>
      </c>
      <c r="BR2561" s="30">
        <f>BR2562+BR2571</f>
        <v>0</v>
      </c>
      <c r="BS2561" s="31">
        <f t="shared" si="8447"/>
        <v>215270.69999999998</v>
      </c>
      <c r="BT2561" s="31">
        <f t="shared" si="8448"/>
        <v>204008.59999999998</v>
      </c>
      <c r="BU2561" s="31">
        <f t="shared" si="8449"/>
        <v>203990.59999999998</v>
      </c>
      <c r="BV2561" s="30">
        <f>BV2562+BV2571</f>
        <v>0</v>
      </c>
      <c r="BW2561" s="30">
        <f>BW2562+BW2571</f>
        <v>0</v>
      </c>
      <c r="BX2561" s="30">
        <f t="shared" si="8450"/>
        <v>215270.69999999998</v>
      </c>
      <c r="BY2561" s="30">
        <f t="shared" si="8451"/>
        <v>204008.59999999998</v>
      </c>
      <c r="BZ2561" s="30">
        <f t="shared" si="8452"/>
        <v>203990.59999999998</v>
      </c>
      <c r="CA2561" s="30">
        <f>CA2562+CA2571</f>
        <v>0</v>
      </c>
      <c r="CB2561" s="30">
        <f>CB2562+CB2571</f>
        <v>0</v>
      </c>
      <c r="CC2561" s="30">
        <f>CC2562+CC2571</f>
        <v>0</v>
      </c>
      <c r="CD2561" s="30">
        <f t="shared" si="8579"/>
        <v>215270.69999999998</v>
      </c>
      <c r="CE2561" s="30">
        <f t="shared" si="8580"/>
        <v>204008.59999999998</v>
      </c>
      <c r="CF2561" s="30">
        <f t="shared" si="8581"/>
        <v>203990.59999999998</v>
      </c>
      <c r="CG2561" s="30">
        <f>CG2562+CG2571</f>
        <v>0</v>
      </c>
      <c r="CH2561" s="24"/>
      <c r="CI2561" s="32"/>
      <c r="CJ2561" s="26" t="s">
        <v>26</v>
      </c>
    </row>
    <row r="2562" s="33" customFormat="1" ht="29.850000000000001">
      <c r="A2562" s="34" t="s">
        <v>1441</v>
      </c>
      <c r="B2562" s="35"/>
      <c r="C2562" s="34"/>
      <c r="D2562" s="34"/>
      <c r="E2562" s="36" t="s">
        <v>1442</v>
      </c>
      <c r="F2562" s="37">
        <f>F2563+F2567</f>
        <v>68193.899999999994</v>
      </c>
      <c r="G2562" s="37">
        <f>G2563+G2567</f>
        <v>62073.600000000006</v>
      </c>
      <c r="H2562" s="37">
        <f>H2563+H2567</f>
        <v>62073.600000000006</v>
      </c>
      <c r="I2562" s="37">
        <f>I2563+I2567</f>
        <v>0</v>
      </c>
      <c r="J2562" s="37">
        <f>J2563+J2567</f>
        <v>5294.8999999999996</v>
      </c>
      <c r="K2562" s="37">
        <f>K2563+K2567</f>
        <v>5294.8999999999996</v>
      </c>
      <c r="L2562" s="37">
        <f t="shared" si="8417"/>
        <v>68193.899999999994</v>
      </c>
      <c r="M2562" s="37">
        <f t="shared" si="8418"/>
        <v>67368.5</v>
      </c>
      <c r="N2562" s="37">
        <f t="shared" si="8419"/>
        <v>67368.5</v>
      </c>
      <c r="O2562" s="37">
        <f>O2563+O2567</f>
        <v>0</v>
      </c>
      <c r="P2562" s="37">
        <f>P2563+P2567</f>
        <v>0</v>
      </c>
      <c r="Q2562" s="37">
        <f>Q2563+Q2567</f>
        <v>0</v>
      </c>
      <c r="R2562" s="37">
        <f t="shared" si="8420"/>
        <v>68193.899999999994</v>
      </c>
      <c r="S2562" s="37">
        <f t="shared" si="8421"/>
        <v>67368.5</v>
      </c>
      <c r="T2562" s="37">
        <f t="shared" si="8422"/>
        <v>67368.5</v>
      </c>
      <c r="U2562" s="37">
        <f>U2563+U2567</f>
        <v>0</v>
      </c>
      <c r="V2562" s="37">
        <f>V2563+V2567</f>
        <v>0</v>
      </c>
      <c r="W2562" s="37">
        <f>W2563+W2567</f>
        <v>0</v>
      </c>
      <c r="X2562" s="37">
        <f t="shared" si="8423"/>
        <v>68193.899999999994</v>
      </c>
      <c r="Y2562" s="37">
        <f t="shared" si="8424"/>
        <v>67368.5</v>
      </c>
      <c r="Z2562" s="37">
        <f t="shared" si="8425"/>
        <v>67368.5</v>
      </c>
      <c r="AA2562" s="37">
        <f>AA2563+AA2567</f>
        <v>0</v>
      </c>
      <c r="AB2562" s="37">
        <f>AB2563+AB2567</f>
        <v>0</v>
      </c>
      <c r="AC2562" s="37">
        <f>AC2563+AC2567</f>
        <v>0</v>
      </c>
      <c r="AD2562" s="37">
        <f t="shared" si="8426"/>
        <v>68193.899999999994</v>
      </c>
      <c r="AE2562" s="37">
        <f t="shared" si="8427"/>
        <v>67368.5</v>
      </c>
      <c r="AF2562" s="37">
        <f t="shared" si="8428"/>
        <v>67368.5</v>
      </c>
      <c r="AG2562" s="37">
        <f>AG2563+AG2567</f>
        <v>0</v>
      </c>
      <c r="AH2562" s="37">
        <f>AH2563+AH2567</f>
        <v>0</v>
      </c>
      <c r="AI2562" s="37">
        <f>AI2563+AI2567</f>
        <v>0</v>
      </c>
      <c r="AJ2562" s="37">
        <f t="shared" si="8429"/>
        <v>68193.899999999994</v>
      </c>
      <c r="AK2562" s="37">
        <f t="shared" si="8430"/>
        <v>67368.5</v>
      </c>
      <c r="AL2562" s="37">
        <f t="shared" si="8431"/>
        <v>67368.5</v>
      </c>
      <c r="AM2562" s="37">
        <f>AM2563+AM2567</f>
        <v>0</v>
      </c>
      <c r="AN2562" s="37">
        <f>AN2563+AN2567</f>
        <v>0</v>
      </c>
      <c r="AO2562" s="37">
        <f>AO2563+AO2567</f>
        <v>0</v>
      </c>
      <c r="AP2562" s="37">
        <f t="shared" si="8432"/>
        <v>68193.899999999994</v>
      </c>
      <c r="AQ2562" s="37">
        <f t="shared" si="8433"/>
        <v>67368.5</v>
      </c>
      <c r="AR2562" s="37">
        <f t="shared" si="8434"/>
        <v>67368.5</v>
      </c>
      <c r="AS2562" s="37">
        <f>AS2563+AS2567</f>
        <v>0</v>
      </c>
      <c r="AT2562" s="37">
        <f>AT2563+AT2567</f>
        <v>0</v>
      </c>
      <c r="AU2562" s="37">
        <f>AU2563+AU2567</f>
        <v>0</v>
      </c>
      <c r="AV2562" s="37">
        <f t="shared" si="8435"/>
        <v>68193.899999999994</v>
      </c>
      <c r="AW2562" s="37">
        <f t="shared" si="8436"/>
        <v>67368.5</v>
      </c>
      <c r="AX2562" s="37">
        <f t="shared" si="8437"/>
        <v>67368.5</v>
      </c>
      <c r="AY2562" s="37">
        <f>AY2563+AY2567</f>
        <v>0</v>
      </c>
      <c r="AZ2562" s="37">
        <f>AZ2563+AZ2567</f>
        <v>0</v>
      </c>
      <c r="BA2562" s="37">
        <f>BA2563+BA2567</f>
        <v>0</v>
      </c>
      <c r="BB2562" s="37">
        <f t="shared" si="8438"/>
        <v>68193.899999999994</v>
      </c>
      <c r="BC2562" s="37">
        <f t="shared" si="8439"/>
        <v>67368.5</v>
      </c>
      <c r="BD2562" s="37">
        <f t="shared" si="8440"/>
        <v>67368.5</v>
      </c>
      <c r="BE2562" s="37">
        <f>BE2563+BE2567</f>
        <v>0</v>
      </c>
      <c r="BF2562" s="37">
        <f>BF2563+BF2567</f>
        <v>0</v>
      </c>
      <c r="BG2562" s="37">
        <f>BG2563+BG2567</f>
        <v>0</v>
      </c>
      <c r="BH2562" s="37">
        <f t="shared" si="8441"/>
        <v>68193.899999999994</v>
      </c>
      <c r="BI2562" s="37">
        <f t="shared" si="8442"/>
        <v>67368.5</v>
      </c>
      <c r="BJ2562" s="37">
        <f t="shared" si="8443"/>
        <v>67368.5</v>
      </c>
      <c r="BK2562" s="37">
        <f>BK2563+BK2567</f>
        <v>0</v>
      </c>
      <c r="BL2562" s="37">
        <f>BL2563+BL2567</f>
        <v>0</v>
      </c>
      <c r="BM2562" s="37">
        <f>BM2563+BM2567</f>
        <v>0</v>
      </c>
      <c r="BN2562" s="37">
        <f t="shared" si="8444"/>
        <v>68193.899999999994</v>
      </c>
      <c r="BO2562" s="37">
        <f t="shared" si="8445"/>
        <v>67368.5</v>
      </c>
      <c r="BP2562" s="37">
        <f t="shared" si="8446"/>
        <v>67368.5</v>
      </c>
      <c r="BQ2562" s="37">
        <f>BQ2563+BQ2567</f>
        <v>0</v>
      </c>
      <c r="BR2562" s="37">
        <f>BR2563+BR2567</f>
        <v>0</v>
      </c>
      <c r="BS2562" s="31">
        <f t="shared" si="8447"/>
        <v>68193.899999999994</v>
      </c>
      <c r="BT2562" s="31">
        <f t="shared" si="8448"/>
        <v>67368.5</v>
      </c>
      <c r="BU2562" s="31">
        <f t="shared" si="8449"/>
        <v>67368.5</v>
      </c>
      <c r="BV2562" s="37">
        <f>BV2563+BV2567</f>
        <v>0</v>
      </c>
      <c r="BW2562" s="37">
        <f>BW2563+BW2567</f>
        <v>0</v>
      </c>
      <c r="BX2562" s="37">
        <f t="shared" si="8450"/>
        <v>68193.899999999994</v>
      </c>
      <c r="BY2562" s="37">
        <f t="shared" si="8451"/>
        <v>67368.5</v>
      </c>
      <c r="BZ2562" s="37">
        <f t="shared" si="8452"/>
        <v>67368.5</v>
      </c>
      <c r="CA2562" s="37">
        <f>CA2563+CA2567</f>
        <v>0</v>
      </c>
      <c r="CB2562" s="37">
        <f>CB2563+CB2567</f>
        <v>0</v>
      </c>
      <c r="CC2562" s="37">
        <f>CC2563+CC2567</f>
        <v>0</v>
      </c>
      <c r="CD2562" s="37">
        <f t="shared" si="8579"/>
        <v>68193.899999999994</v>
      </c>
      <c r="CE2562" s="37">
        <f t="shared" si="8580"/>
        <v>67368.5</v>
      </c>
      <c r="CF2562" s="37">
        <f t="shared" si="8581"/>
        <v>67368.5</v>
      </c>
      <c r="CG2562" s="37">
        <f>CG2563+CG2567</f>
        <v>0</v>
      </c>
      <c r="CH2562" s="24"/>
      <c r="CI2562" s="38"/>
      <c r="CK2562" s="33" t="s">
        <v>27</v>
      </c>
    </row>
    <row r="2563" ht="29.850000000000001">
      <c r="A2563" s="16" t="s">
        <v>1443</v>
      </c>
      <c r="B2563" s="17"/>
      <c r="C2563" s="16"/>
      <c r="D2563" s="16"/>
      <c r="E2563" s="39" t="s">
        <v>1444</v>
      </c>
      <c r="F2563" s="31">
        <f t="shared" ref="F2563:F2569" si="8623">F2564</f>
        <v>62715.900000000001</v>
      </c>
      <c r="G2563" s="31">
        <f t="shared" ref="G2563:G2569" si="8624">G2564</f>
        <v>57087.300000000003</v>
      </c>
      <c r="H2563" s="31">
        <f t="shared" ref="H2563:H2569" si="8625">H2564</f>
        <v>57087.300000000003</v>
      </c>
      <c r="I2563" s="31">
        <f t="shared" ref="I2563:I2569" si="8626">I2564</f>
        <v>0</v>
      </c>
      <c r="J2563" s="31">
        <f t="shared" ref="J2563:J2569" si="8627">J2564</f>
        <v>4869.5</v>
      </c>
      <c r="K2563" s="31">
        <f t="shared" ref="K2563:K2569" si="8628">K2564</f>
        <v>4869.5</v>
      </c>
      <c r="L2563" s="31">
        <f t="shared" si="8417"/>
        <v>62715.900000000001</v>
      </c>
      <c r="M2563" s="31">
        <f t="shared" si="8418"/>
        <v>61956.800000000003</v>
      </c>
      <c r="N2563" s="31">
        <f t="shared" si="8419"/>
        <v>61956.800000000003</v>
      </c>
      <c r="O2563" s="31">
        <f t="shared" ref="O2563:O2569" si="8629">O2564</f>
        <v>0</v>
      </c>
      <c r="P2563" s="31">
        <f t="shared" ref="P2563:P2569" si="8630">P2564</f>
        <v>0</v>
      </c>
      <c r="Q2563" s="31">
        <f t="shared" ref="Q2563:Q2569" si="8631">Q2564</f>
        <v>0</v>
      </c>
      <c r="R2563" s="31">
        <f t="shared" si="8420"/>
        <v>62715.900000000001</v>
      </c>
      <c r="S2563" s="31">
        <f t="shared" si="8421"/>
        <v>61956.800000000003</v>
      </c>
      <c r="T2563" s="31">
        <f t="shared" si="8422"/>
        <v>61956.800000000003</v>
      </c>
      <c r="U2563" s="31">
        <f t="shared" ref="U2563:U2569" si="8632">U2564</f>
        <v>0</v>
      </c>
      <c r="V2563" s="31">
        <f t="shared" ref="V2563:V2569" si="8633">V2564</f>
        <v>0</v>
      </c>
      <c r="W2563" s="31">
        <f t="shared" ref="W2563:W2569" si="8634">W2564</f>
        <v>0</v>
      </c>
      <c r="X2563" s="31">
        <f t="shared" si="8423"/>
        <v>62715.900000000001</v>
      </c>
      <c r="Y2563" s="31">
        <f t="shared" si="8424"/>
        <v>61956.800000000003</v>
      </c>
      <c r="Z2563" s="31">
        <f t="shared" si="8425"/>
        <v>61956.800000000003</v>
      </c>
      <c r="AA2563" s="31">
        <f t="shared" ref="AA2563:AA2569" si="8635">AA2564</f>
        <v>0</v>
      </c>
      <c r="AB2563" s="31">
        <f t="shared" ref="AB2563:AB2569" si="8636">AB2564</f>
        <v>0</v>
      </c>
      <c r="AC2563" s="31">
        <f t="shared" ref="AC2563:AC2569" si="8637">AC2564</f>
        <v>0</v>
      </c>
      <c r="AD2563" s="31">
        <f t="shared" si="8426"/>
        <v>62715.900000000001</v>
      </c>
      <c r="AE2563" s="31">
        <f t="shared" si="8427"/>
        <v>61956.800000000003</v>
      </c>
      <c r="AF2563" s="31">
        <f t="shared" si="8428"/>
        <v>61956.800000000003</v>
      </c>
      <c r="AG2563" s="31">
        <f t="shared" ref="AG2563:AG2569" si="8638">AG2564</f>
        <v>0</v>
      </c>
      <c r="AH2563" s="31">
        <f t="shared" ref="AH2563:AH2569" si="8639">AH2564</f>
        <v>0</v>
      </c>
      <c r="AI2563" s="31">
        <f t="shared" ref="AI2563:AI2569" si="8640">AI2564</f>
        <v>0</v>
      </c>
      <c r="AJ2563" s="31">
        <f t="shared" si="8429"/>
        <v>62715.900000000001</v>
      </c>
      <c r="AK2563" s="31">
        <f t="shared" si="8430"/>
        <v>61956.800000000003</v>
      </c>
      <c r="AL2563" s="31">
        <f t="shared" si="8431"/>
        <v>61956.800000000003</v>
      </c>
      <c r="AM2563" s="31">
        <f t="shared" ref="AM2563:AM2569" si="8641">AM2564</f>
        <v>0</v>
      </c>
      <c r="AN2563" s="31">
        <f t="shared" ref="AN2563:AN2569" si="8642">AN2564</f>
        <v>0</v>
      </c>
      <c r="AO2563" s="31">
        <f t="shared" ref="AO2563:AO2569" si="8643">AO2564</f>
        <v>0</v>
      </c>
      <c r="AP2563" s="31">
        <f t="shared" si="8432"/>
        <v>62715.900000000001</v>
      </c>
      <c r="AQ2563" s="31">
        <f t="shared" si="8433"/>
        <v>61956.800000000003</v>
      </c>
      <c r="AR2563" s="31">
        <f t="shared" si="8434"/>
        <v>61956.800000000003</v>
      </c>
      <c r="AS2563" s="31">
        <f t="shared" ref="AS2563:AS2569" si="8644">AS2564</f>
        <v>0</v>
      </c>
      <c r="AT2563" s="31">
        <f t="shared" ref="AT2563:AT2569" si="8645">AT2564</f>
        <v>0</v>
      </c>
      <c r="AU2563" s="31">
        <f t="shared" ref="AU2563:AU2569" si="8646">AU2564</f>
        <v>0</v>
      </c>
      <c r="AV2563" s="31">
        <f t="shared" si="8435"/>
        <v>62715.900000000001</v>
      </c>
      <c r="AW2563" s="31">
        <f t="shared" si="8436"/>
        <v>61956.800000000003</v>
      </c>
      <c r="AX2563" s="31">
        <f t="shared" si="8437"/>
        <v>61956.800000000003</v>
      </c>
      <c r="AY2563" s="31">
        <f t="shared" ref="AY2563:AY2569" si="8647">AY2564</f>
        <v>0</v>
      </c>
      <c r="AZ2563" s="31">
        <f t="shared" ref="AZ2563:AZ2569" si="8648">AZ2564</f>
        <v>0</v>
      </c>
      <c r="BA2563" s="31">
        <f t="shared" ref="BA2563:BA2569" si="8649">BA2564</f>
        <v>0</v>
      </c>
      <c r="BB2563" s="31">
        <f t="shared" si="8438"/>
        <v>62715.900000000001</v>
      </c>
      <c r="BC2563" s="31">
        <f t="shared" si="8439"/>
        <v>61956.800000000003</v>
      </c>
      <c r="BD2563" s="31">
        <f t="shared" si="8440"/>
        <v>61956.800000000003</v>
      </c>
      <c r="BE2563" s="31">
        <f t="shared" ref="BE2563:BE2569" si="8650">BE2564</f>
        <v>0</v>
      </c>
      <c r="BF2563" s="31">
        <f t="shared" ref="BF2563:BF2569" si="8651">BF2564</f>
        <v>0</v>
      </c>
      <c r="BG2563" s="31">
        <f t="shared" ref="BG2563:BG2569" si="8652">BG2564</f>
        <v>0</v>
      </c>
      <c r="BH2563" s="31">
        <f t="shared" si="8441"/>
        <v>62715.900000000001</v>
      </c>
      <c r="BI2563" s="31">
        <f t="shared" si="8442"/>
        <v>61956.800000000003</v>
      </c>
      <c r="BJ2563" s="31">
        <f t="shared" si="8443"/>
        <v>61956.800000000003</v>
      </c>
      <c r="BK2563" s="31">
        <f t="shared" ref="BK2563:BK2569" si="8653">BK2564</f>
        <v>0</v>
      </c>
      <c r="BL2563" s="31">
        <f t="shared" ref="BL2563:BL2569" si="8654">BL2564</f>
        <v>0</v>
      </c>
      <c r="BM2563" s="31">
        <f t="shared" ref="BM2563:BM2569" si="8655">BM2564</f>
        <v>0</v>
      </c>
      <c r="BN2563" s="31">
        <f t="shared" si="8444"/>
        <v>62715.900000000001</v>
      </c>
      <c r="BO2563" s="31">
        <f t="shared" si="8445"/>
        <v>61956.800000000003</v>
      </c>
      <c r="BP2563" s="31">
        <f t="shared" si="8446"/>
        <v>61956.800000000003</v>
      </c>
      <c r="BQ2563" s="31">
        <f t="shared" ref="BQ2563:BQ2569" si="8656">BQ2564</f>
        <v>0</v>
      </c>
      <c r="BR2563" s="31">
        <f t="shared" ref="BR2563:BR2569" si="8657">BR2564</f>
        <v>0</v>
      </c>
      <c r="BS2563" s="31">
        <f t="shared" si="8447"/>
        <v>62715.900000000001</v>
      </c>
      <c r="BT2563" s="31">
        <f t="shared" si="8448"/>
        <v>61956.800000000003</v>
      </c>
      <c r="BU2563" s="31">
        <f t="shared" si="8449"/>
        <v>61956.800000000003</v>
      </c>
      <c r="BV2563" s="31">
        <f t="shared" ref="BV2563:BV2569" si="8658">BV2564</f>
        <v>0</v>
      </c>
      <c r="BW2563" s="31">
        <f t="shared" ref="BW2563:BW2569" si="8659">BW2564</f>
        <v>0</v>
      </c>
      <c r="BX2563" s="31">
        <f t="shared" si="8450"/>
        <v>62715.900000000001</v>
      </c>
      <c r="BY2563" s="31">
        <f t="shared" si="8451"/>
        <v>61956.800000000003</v>
      </c>
      <c r="BZ2563" s="31">
        <f t="shared" si="8452"/>
        <v>61956.800000000003</v>
      </c>
      <c r="CA2563" s="31">
        <f t="shared" ref="CA2563:CA2569" si="8660">CA2564</f>
        <v>0</v>
      </c>
      <c r="CB2563" s="31">
        <f t="shared" ref="CB2563:CB2569" si="8661">CB2564</f>
        <v>0</v>
      </c>
      <c r="CC2563" s="31">
        <f t="shared" ref="CC2563:CC2569" si="8662">CC2564</f>
        <v>0</v>
      </c>
      <c r="CD2563" s="31">
        <f t="shared" si="8579"/>
        <v>62715.900000000001</v>
      </c>
      <c r="CE2563" s="31">
        <f t="shared" si="8580"/>
        <v>61956.800000000003</v>
      </c>
      <c r="CF2563" s="31">
        <f t="shared" si="8581"/>
        <v>61956.800000000003</v>
      </c>
      <c r="CG2563" s="31">
        <f t="shared" ref="CG2563:CG2569" si="8663">CG2564</f>
        <v>0</v>
      </c>
      <c r="CH2563" s="24"/>
      <c r="CI2563" s="40"/>
      <c r="CL2563" s="1" t="s">
        <v>1346</v>
      </c>
      <c r="CO2563" s="1" t="s">
        <v>31</v>
      </c>
    </row>
    <row r="2564" ht="71.599999999999994">
      <c r="A2564" s="16" t="s">
        <v>1443</v>
      </c>
      <c r="B2564" s="17">
        <v>100</v>
      </c>
      <c r="C2564" s="16"/>
      <c r="D2564" s="16"/>
      <c r="E2564" s="39" t="s">
        <v>131</v>
      </c>
      <c r="F2564" s="31">
        <f t="shared" si="8623"/>
        <v>62715.900000000001</v>
      </c>
      <c r="G2564" s="31">
        <f t="shared" si="8624"/>
        <v>57087.300000000003</v>
      </c>
      <c r="H2564" s="31">
        <f t="shared" si="8625"/>
        <v>57087.300000000003</v>
      </c>
      <c r="I2564" s="31">
        <f t="shared" si="8626"/>
        <v>0</v>
      </c>
      <c r="J2564" s="31">
        <f t="shared" si="8627"/>
        <v>4869.5</v>
      </c>
      <c r="K2564" s="31">
        <f t="shared" si="8628"/>
        <v>4869.5</v>
      </c>
      <c r="L2564" s="31">
        <f t="shared" si="8417"/>
        <v>62715.900000000001</v>
      </c>
      <c r="M2564" s="31">
        <f t="shared" si="8418"/>
        <v>61956.800000000003</v>
      </c>
      <c r="N2564" s="31">
        <f t="shared" si="8419"/>
        <v>61956.800000000003</v>
      </c>
      <c r="O2564" s="31">
        <f t="shared" si="8629"/>
        <v>0</v>
      </c>
      <c r="P2564" s="31">
        <f t="shared" si="8630"/>
        <v>0</v>
      </c>
      <c r="Q2564" s="31">
        <f t="shared" si="8631"/>
        <v>0</v>
      </c>
      <c r="R2564" s="31">
        <f t="shared" si="8420"/>
        <v>62715.900000000001</v>
      </c>
      <c r="S2564" s="31">
        <f t="shared" si="8421"/>
        <v>61956.800000000003</v>
      </c>
      <c r="T2564" s="31">
        <f t="shared" si="8422"/>
        <v>61956.800000000003</v>
      </c>
      <c r="U2564" s="31">
        <f t="shared" si="8632"/>
        <v>0</v>
      </c>
      <c r="V2564" s="31">
        <f t="shared" si="8633"/>
        <v>0</v>
      </c>
      <c r="W2564" s="31">
        <f t="shared" si="8634"/>
        <v>0</v>
      </c>
      <c r="X2564" s="31">
        <f t="shared" si="8423"/>
        <v>62715.900000000001</v>
      </c>
      <c r="Y2564" s="31">
        <f t="shared" si="8424"/>
        <v>61956.800000000003</v>
      </c>
      <c r="Z2564" s="31">
        <f t="shared" si="8425"/>
        <v>61956.800000000003</v>
      </c>
      <c r="AA2564" s="31">
        <f t="shared" si="8635"/>
        <v>0</v>
      </c>
      <c r="AB2564" s="31">
        <f t="shared" si="8636"/>
        <v>0</v>
      </c>
      <c r="AC2564" s="31">
        <f t="shared" si="8637"/>
        <v>0</v>
      </c>
      <c r="AD2564" s="31">
        <f t="shared" si="8426"/>
        <v>62715.900000000001</v>
      </c>
      <c r="AE2564" s="31">
        <f t="shared" si="8427"/>
        <v>61956.800000000003</v>
      </c>
      <c r="AF2564" s="31">
        <f t="shared" si="8428"/>
        <v>61956.800000000003</v>
      </c>
      <c r="AG2564" s="31">
        <f t="shared" si="8638"/>
        <v>0</v>
      </c>
      <c r="AH2564" s="31">
        <f t="shared" si="8639"/>
        <v>0</v>
      </c>
      <c r="AI2564" s="31">
        <f t="shared" si="8640"/>
        <v>0</v>
      </c>
      <c r="AJ2564" s="31">
        <f t="shared" si="8429"/>
        <v>62715.900000000001</v>
      </c>
      <c r="AK2564" s="31">
        <f t="shared" si="8430"/>
        <v>61956.800000000003</v>
      </c>
      <c r="AL2564" s="31">
        <f t="shared" si="8431"/>
        <v>61956.800000000003</v>
      </c>
      <c r="AM2564" s="31">
        <f t="shared" si="8641"/>
        <v>0</v>
      </c>
      <c r="AN2564" s="31">
        <f t="shared" si="8642"/>
        <v>0</v>
      </c>
      <c r="AO2564" s="31">
        <f t="shared" si="8643"/>
        <v>0</v>
      </c>
      <c r="AP2564" s="31">
        <f t="shared" si="8432"/>
        <v>62715.900000000001</v>
      </c>
      <c r="AQ2564" s="31">
        <f t="shared" si="8433"/>
        <v>61956.800000000003</v>
      </c>
      <c r="AR2564" s="31">
        <f t="shared" si="8434"/>
        <v>61956.800000000003</v>
      </c>
      <c r="AS2564" s="31">
        <f t="shared" si="8644"/>
        <v>0</v>
      </c>
      <c r="AT2564" s="31">
        <f t="shared" si="8645"/>
        <v>0</v>
      </c>
      <c r="AU2564" s="31">
        <f t="shared" si="8646"/>
        <v>0</v>
      </c>
      <c r="AV2564" s="31">
        <f t="shared" si="8435"/>
        <v>62715.900000000001</v>
      </c>
      <c r="AW2564" s="31">
        <f t="shared" si="8436"/>
        <v>61956.800000000003</v>
      </c>
      <c r="AX2564" s="31">
        <f t="shared" si="8437"/>
        <v>61956.800000000003</v>
      </c>
      <c r="AY2564" s="31">
        <f t="shared" si="8647"/>
        <v>0</v>
      </c>
      <c r="AZ2564" s="31">
        <f t="shared" si="8648"/>
        <v>0</v>
      </c>
      <c r="BA2564" s="31">
        <f t="shared" si="8649"/>
        <v>0</v>
      </c>
      <c r="BB2564" s="31">
        <f t="shared" si="8438"/>
        <v>62715.900000000001</v>
      </c>
      <c r="BC2564" s="31">
        <f t="shared" si="8439"/>
        <v>61956.800000000003</v>
      </c>
      <c r="BD2564" s="31">
        <f t="shared" si="8440"/>
        <v>61956.800000000003</v>
      </c>
      <c r="BE2564" s="31">
        <f t="shared" si="8650"/>
        <v>0</v>
      </c>
      <c r="BF2564" s="31">
        <f t="shared" si="8651"/>
        <v>0</v>
      </c>
      <c r="BG2564" s="31">
        <f t="shared" si="8652"/>
        <v>0</v>
      </c>
      <c r="BH2564" s="31">
        <f t="shared" si="8441"/>
        <v>62715.900000000001</v>
      </c>
      <c r="BI2564" s="31">
        <f t="shared" si="8442"/>
        <v>61956.800000000003</v>
      </c>
      <c r="BJ2564" s="31">
        <f t="shared" si="8443"/>
        <v>61956.800000000003</v>
      </c>
      <c r="BK2564" s="31">
        <f t="shared" si="8653"/>
        <v>0</v>
      </c>
      <c r="BL2564" s="31">
        <f t="shared" si="8654"/>
        <v>0</v>
      </c>
      <c r="BM2564" s="31">
        <f t="shared" si="8655"/>
        <v>0</v>
      </c>
      <c r="BN2564" s="31">
        <f t="shared" si="8444"/>
        <v>62715.900000000001</v>
      </c>
      <c r="BO2564" s="31">
        <f t="shared" si="8445"/>
        <v>61956.800000000003</v>
      </c>
      <c r="BP2564" s="31">
        <f t="shared" si="8446"/>
        <v>61956.800000000003</v>
      </c>
      <c r="BQ2564" s="31">
        <f t="shared" si="8656"/>
        <v>0</v>
      </c>
      <c r="BR2564" s="31">
        <f t="shared" si="8657"/>
        <v>0</v>
      </c>
      <c r="BS2564" s="31">
        <f t="shared" si="8447"/>
        <v>62715.900000000001</v>
      </c>
      <c r="BT2564" s="31">
        <f t="shared" si="8448"/>
        <v>61956.800000000003</v>
      </c>
      <c r="BU2564" s="31">
        <f t="shared" si="8449"/>
        <v>61956.800000000003</v>
      </c>
      <c r="BV2564" s="31">
        <f t="shared" si="8658"/>
        <v>0</v>
      </c>
      <c r="BW2564" s="31">
        <f t="shared" si="8659"/>
        <v>0</v>
      </c>
      <c r="BX2564" s="31">
        <f t="shared" si="8450"/>
        <v>62715.900000000001</v>
      </c>
      <c r="BY2564" s="31">
        <f t="shared" si="8451"/>
        <v>61956.800000000003</v>
      </c>
      <c r="BZ2564" s="31">
        <f t="shared" si="8452"/>
        <v>61956.800000000003</v>
      </c>
      <c r="CA2564" s="31">
        <f t="shared" si="8660"/>
        <v>0</v>
      </c>
      <c r="CB2564" s="31">
        <f t="shared" si="8661"/>
        <v>0</v>
      </c>
      <c r="CC2564" s="31">
        <f t="shared" si="8662"/>
        <v>0</v>
      </c>
      <c r="CD2564" s="31">
        <f t="shared" si="8579"/>
        <v>62715.900000000001</v>
      </c>
      <c r="CE2564" s="31">
        <f t="shared" si="8580"/>
        <v>61956.800000000003</v>
      </c>
      <c r="CF2564" s="31">
        <f t="shared" si="8581"/>
        <v>61956.800000000003</v>
      </c>
      <c r="CG2564" s="31">
        <f t="shared" si="8663"/>
        <v>0</v>
      </c>
      <c r="CH2564" s="24"/>
      <c r="CI2564" s="40"/>
      <c r="CM2564" s="1" t="s">
        <v>29</v>
      </c>
    </row>
    <row r="2565" ht="29.850000000000001">
      <c r="A2565" s="16" t="s">
        <v>1443</v>
      </c>
      <c r="B2565" s="17">
        <v>120</v>
      </c>
      <c r="C2565" s="16"/>
      <c r="D2565" s="16"/>
      <c r="E2565" s="39" t="s">
        <v>394</v>
      </c>
      <c r="F2565" s="31">
        <f t="shared" si="8623"/>
        <v>62715.900000000001</v>
      </c>
      <c r="G2565" s="31">
        <f t="shared" si="8624"/>
        <v>57087.300000000003</v>
      </c>
      <c r="H2565" s="31">
        <f t="shared" si="8625"/>
        <v>57087.300000000003</v>
      </c>
      <c r="I2565" s="31">
        <f t="shared" si="8626"/>
        <v>0</v>
      </c>
      <c r="J2565" s="31">
        <f t="shared" si="8627"/>
        <v>4869.5</v>
      </c>
      <c r="K2565" s="31">
        <f t="shared" si="8628"/>
        <v>4869.5</v>
      </c>
      <c r="L2565" s="31">
        <f t="shared" si="8417"/>
        <v>62715.900000000001</v>
      </c>
      <c r="M2565" s="31">
        <f t="shared" si="8418"/>
        <v>61956.800000000003</v>
      </c>
      <c r="N2565" s="31">
        <f t="shared" si="8419"/>
        <v>61956.800000000003</v>
      </c>
      <c r="O2565" s="31">
        <f t="shared" si="8629"/>
        <v>0</v>
      </c>
      <c r="P2565" s="31">
        <f t="shared" si="8630"/>
        <v>0</v>
      </c>
      <c r="Q2565" s="31">
        <f t="shared" si="8631"/>
        <v>0</v>
      </c>
      <c r="R2565" s="31">
        <f t="shared" si="8420"/>
        <v>62715.900000000001</v>
      </c>
      <c r="S2565" s="31">
        <f t="shared" si="8421"/>
        <v>61956.800000000003</v>
      </c>
      <c r="T2565" s="31">
        <f t="shared" si="8422"/>
        <v>61956.800000000003</v>
      </c>
      <c r="U2565" s="31">
        <f t="shared" si="8632"/>
        <v>0</v>
      </c>
      <c r="V2565" s="31">
        <f t="shared" si="8633"/>
        <v>0</v>
      </c>
      <c r="W2565" s="31">
        <f t="shared" si="8634"/>
        <v>0</v>
      </c>
      <c r="X2565" s="31">
        <f t="shared" si="8423"/>
        <v>62715.900000000001</v>
      </c>
      <c r="Y2565" s="31">
        <f t="shared" si="8424"/>
        <v>61956.800000000003</v>
      </c>
      <c r="Z2565" s="31">
        <f t="shared" si="8425"/>
        <v>61956.800000000003</v>
      </c>
      <c r="AA2565" s="31">
        <f t="shared" si="8635"/>
        <v>0</v>
      </c>
      <c r="AB2565" s="31">
        <f t="shared" si="8636"/>
        <v>0</v>
      </c>
      <c r="AC2565" s="31">
        <f t="shared" si="8637"/>
        <v>0</v>
      </c>
      <c r="AD2565" s="31">
        <f t="shared" si="8426"/>
        <v>62715.900000000001</v>
      </c>
      <c r="AE2565" s="31">
        <f t="shared" si="8427"/>
        <v>61956.800000000003</v>
      </c>
      <c r="AF2565" s="31">
        <f t="shared" si="8428"/>
        <v>61956.800000000003</v>
      </c>
      <c r="AG2565" s="31">
        <f t="shared" si="8638"/>
        <v>0</v>
      </c>
      <c r="AH2565" s="31">
        <f t="shared" si="8639"/>
        <v>0</v>
      </c>
      <c r="AI2565" s="31">
        <f t="shared" si="8640"/>
        <v>0</v>
      </c>
      <c r="AJ2565" s="31">
        <f t="shared" si="8429"/>
        <v>62715.900000000001</v>
      </c>
      <c r="AK2565" s="31">
        <f t="shared" si="8430"/>
        <v>61956.800000000003</v>
      </c>
      <c r="AL2565" s="31">
        <f t="shared" si="8431"/>
        <v>61956.800000000003</v>
      </c>
      <c r="AM2565" s="31">
        <f t="shared" si="8641"/>
        <v>0</v>
      </c>
      <c r="AN2565" s="31">
        <f t="shared" si="8642"/>
        <v>0</v>
      </c>
      <c r="AO2565" s="31">
        <f t="shared" si="8643"/>
        <v>0</v>
      </c>
      <c r="AP2565" s="31">
        <f t="shared" si="8432"/>
        <v>62715.900000000001</v>
      </c>
      <c r="AQ2565" s="31">
        <f t="shared" si="8433"/>
        <v>61956.800000000003</v>
      </c>
      <c r="AR2565" s="31">
        <f t="shared" si="8434"/>
        <v>61956.800000000003</v>
      </c>
      <c r="AS2565" s="31">
        <f t="shared" si="8644"/>
        <v>0</v>
      </c>
      <c r="AT2565" s="31">
        <f t="shared" si="8645"/>
        <v>0</v>
      </c>
      <c r="AU2565" s="31">
        <f t="shared" si="8646"/>
        <v>0</v>
      </c>
      <c r="AV2565" s="31">
        <f t="shared" si="8435"/>
        <v>62715.900000000001</v>
      </c>
      <c r="AW2565" s="31">
        <f t="shared" si="8436"/>
        <v>61956.800000000003</v>
      </c>
      <c r="AX2565" s="31">
        <f t="shared" si="8437"/>
        <v>61956.800000000003</v>
      </c>
      <c r="AY2565" s="31">
        <f t="shared" si="8647"/>
        <v>0</v>
      </c>
      <c r="AZ2565" s="31">
        <f t="shared" si="8648"/>
        <v>0</v>
      </c>
      <c r="BA2565" s="31">
        <f t="shared" si="8649"/>
        <v>0</v>
      </c>
      <c r="BB2565" s="31">
        <f t="shared" si="8438"/>
        <v>62715.900000000001</v>
      </c>
      <c r="BC2565" s="31">
        <f t="shared" si="8439"/>
        <v>61956.800000000003</v>
      </c>
      <c r="BD2565" s="31">
        <f t="shared" si="8440"/>
        <v>61956.800000000003</v>
      </c>
      <c r="BE2565" s="31">
        <f t="shared" si="8650"/>
        <v>0</v>
      </c>
      <c r="BF2565" s="31">
        <f t="shared" si="8651"/>
        <v>0</v>
      </c>
      <c r="BG2565" s="31">
        <f t="shared" si="8652"/>
        <v>0</v>
      </c>
      <c r="BH2565" s="31">
        <f t="shared" si="8441"/>
        <v>62715.900000000001</v>
      </c>
      <c r="BI2565" s="31">
        <f t="shared" si="8442"/>
        <v>61956.800000000003</v>
      </c>
      <c r="BJ2565" s="31">
        <f t="shared" si="8443"/>
        <v>61956.800000000003</v>
      </c>
      <c r="BK2565" s="31">
        <f t="shared" si="8653"/>
        <v>0</v>
      </c>
      <c r="BL2565" s="31">
        <f t="shared" si="8654"/>
        <v>0</v>
      </c>
      <c r="BM2565" s="31">
        <f t="shared" si="8655"/>
        <v>0</v>
      </c>
      <c r="BN2565" s="31">
        <f t="shared" si="8444"/>
        <v>62715.900000000001</v>
      </c>
      <c r="BO2565" s="31">
        <f t="shared" si="8445"/>
        <v>61956.800000000003</v>
      </c>
      <c r="BP2565" s="31">
        <f t="shared" si="8446"/>
        <v>61956.800000000003</v>
      </c>
      <c r="BQ2565" s="31">
        <f t="shared" si="8656"/>
        <v>0</v>
      </c>
      <c r="BR2565" s="31">
        <f t="shared" si="8657"/>
        <v>0</v>
      </c>
      <c r="BS2565" s="31">
        <f t="shared" si="8447"/>
        <v>62715.900000000001</v>
      </c>
      <c r="BT2565" s="31">
        <f t="shared" si="8448"/>
        <v>61956.800000000003</v>
      </c>
      <c r="BU2565" s="31">
        <f t="shared" si="8449"/>
        <v>61956.800000000003</v>
      </c>
      <c r="BV2565" s="31">
        <f t="shared" si="8658"/>
        <v>0</v>
      </c>
      <c r="BW2565" s="31">
        <f t="shared" si="8659"/>
        <v>0</v>
      </c>
      <c r="BX2565" s="31">
        <f t="shared" si="8450"/>
        <v>62715.900000000001</v>
      </c>
      <c r="BY2565" s="31">
        <f t="shared" si="8451"/>
        <v>61956.800000000003</v>
      </c>
      <c r="BZ2565" s="31">
        <f t="shared" si="8452"/>
        <v>61956.800000000003</v>
      </c>
      <c r="CA2565" s="31">
        <f t="shared" si="8660"/>
        <v>0</v>
      </c>
      <c r="CB2565" s="31">
        <f t="shared" si="8661"/>
        <v>0</v>
      </c>
      <c r="CC2565" s="31">
        <f t="shared" si="8662"/>
        <v>0</v>
      </c>
      <c r="CD2565" s="31">
        <f t="shared" si="8579"/>
        <v>62715.900000000001</v>
      </c>
      <c r="CE2565" s="31">
        <f t="shared" si="8580"/>
        <v>61956.800000000003</v>
      </c>
      <c r="CF2565" s="31">
        <f t="shared" si="8581"/>
        <v>61956.800000000003</v>
      </c>
      <c r="CG2565" s="31">
        <f t="shared" si="8663"/>
        <v>0</v>
      </c>
      <c r="CH2565" s="24"/>
      <c r="CI2565" s="40"/>
      <c r="CN2565" s="1" t="s">
        <v>30</v>
      </c>
    </row>
    <row r="2566" ht="57.700000000000003">
      <c r="A2566" s="16" t="s">
        <v>1443</v>
      </c>
      <c r="B2566" s="17">
        <v>120</v>
      </c>
      <c r="C2566" s="16" t="s">
        <v>42</v>
      </c>
      <c r="D2566" s="16" t="s">
        <v>67</v>
      </c>
      <c r="E2566" s="39" t="s">
        <v>1445</v>
      </c>
      <c r="F2566" s="31">
        <v>62715.900000000001</v>
      </c>
      <c r="G2566" s="31">
        <v>57087.300000000003</v>
      </c>
      <c r="H2566" s="31">
        <v>57087.300000000003</v>
      </c>
      <c r="I2566" s="31"/>
      <c r="J2566" s="31">
        <v>4869.5</v>
      </c>
      <c r="K2566" s="31">
        <v>4869.5</v>
      </c>
      <c r="L2566" s="31">
        <f t="shared" si="8417"/>
        <v>62715.900000000001</v>
      </c>
      <c r="M2566" s="31">
        <f t="shared" si="8418"/>
        <v>61956.800000000003</v>
      </c>
      <c r="N2566" s="31">
        <f t="shared" si="8419"/>
        <v>61956.800000000003</v>
      </c>
      <c r="O2566" s="31"/>
      <c r="P2566" s="31"/>
      <c r="Q2566" s="31"/>
      <c r="R2566" s="31">
        <f t="shared" si="8420"/>
        <v>62715.900000000001</v>
      </c>
      <c r="S2566" s="31">
        <f t="shared" si="8421"/>
        <v>61956.800000000003</v>
      </c>
      <c r="T2566" s="31">
        <f t="shared" si="8422"/>
        <v>61956.800000000003</v>
      </c>
      <c r="U2566" s="31"/>
      <c r="V2566" s="31"/>
      <c r="W2566" s="31"/>
      <c r="X2566" s="31">
        <f t="shared" si="8423"/>
        <v>62715.900000000001</v>
      </c>
      <c r="Y2566" s="31">
        <f t="shared" si="8424"/>
        <v>61956.800000000003</v>
      </c>
      <c r="Z2566" s="31">
        <f t="shared" si="8425"/>
        <v>61956.800000000003</v>
      </c>
      <c r="AA2566" s="31"/>
      <c r="AB2566" s="31"/>
      <c r="AC2566" s="31"/>
      <c r="AD2566" s="31">
        <f t="shared" si="8426"/>
        <v>62715.900000000001</v>
      </c>
      <c r="AE2566" s="31">
        <f t="shared" si="8427"/>
        <v>61956.800000000003</v>
      </c>
      <c r="AF2566" s="31">
        <f t="shared" si="8428"/>
        <v>61956.800000000003</v>
      </c>
      <c r="AG2566" s="31"/>
      <c r="AH2566" s="31"/>
      <c r="AI2566" s="31"/>
      <c r="AJ2566" s="31">
        <f t="shared" si="8429"/>
        <v>62715.900000000001</v>
      </c>
      <c r="AK2566" s="31">
        <f t="shared" si="8430"/>
        <v>61956.800000000003</v>
      </c>
      <c r="AL2566" s="31">
        <f t="shared" si="8431"/>
        <v>61956.800000000003</v>
      </c>
      <c r="AM2566" s="31"/>
      <c r="AN2566" s="31"/>
      <c r="AO2566" s="31"/>
      <c r="AP2566" s="31">
        <f t="shared" si="8432"/>
        <v>62715.900000000001</v>
      </c>
      <c r="AQ2566" s="31">
        <f t="shared" si="8433"/>
        <v>61956.800000000003</v>
      </c>
      <c r="AR2566" s="31">
        <f t="shared" si="8434"/>
        <v>61956.800000000003</v>
      </c>
      <c r="AS2566" s="31"/>
      <c r="AT2566" s="31"/>
      <c r="AU2566" s="31"/>
      <c r="AV2566" s="31">
        <f t="shared" si="8435"/>
        <v>62715.900000000001</v>
      </c>
      <c r="AW2566" s="31">
        <f t="shared" si="8436"/>
        <v>61956.800000000003</v>
      </c>
      <c r="AX2566" s="31">
        <f t="shared" si="8437"/>
        <v>61956.800000000003</v>
      </c>
      <c r="AY2566" s="31"/>
      <c r="AZ2566" s="31"/>
      <c r="BA2566" s="31"/>
      <c r="BB2566" s="31">
        <f t="shared" si="8438"/>
        <v>62715.900000000001</v>
      </c>
      <c r="BC2566" s="31">
        <f t="shared" si="8439"/>
        <v>61956.800000000003</v>
      </c>
      <c r="BD2566" s="31">
        <f t="shared" si="8440"/>
        <v>61956.800000000003</v>
      </c>
      <c r="BE2566" s="31"/>
      <c r="BF2566" s="31"/>
      <c r="BG2566" s="31"/>
      <c r="BH2566" s="31">
        <f t="shared" si="8441"/>
        <v>62715.900000000001</v>
      </c>
      <c r="BI2566" s="31">
        <f t="shared" si="8442"/>
        <v>61956.800000000003</v>
      </c>
      <c r="BJ2566" s="31">
        <f t="shared" si="8443"/>
        <v>61956.800000000003</v>
      </c>
      <c r="BK2566" s="31"/>
      <c r="BL2566" s="31"/>
      <c r="BM2566" s="31"/>
      <c r="BN2566" s="31">
        <f t="shared" si="8444"/>
        <v>62715.900000000001</v>
      </c>
      <c r="BO2566" s="31">
        <f t="shared" si="8445"/>
        <v>61956.800000000003</v>
      </c>
      <c r="BP2566" s="31">
        <f t="shared" si="8446"/>
        <v>61956.800000000003</v>
      </c>
      <c r="BQ2566" s="31"/>
      <c r="BR2566" s="31"/>
      <c r="BS2566" s="31">
        <f t="shared" si="8447"/>
        <v>62715.900000000001</v>
      </c>
      <c r="BT2566" s="31">
        <f t="shared" si="8448"/>
        <v>61956.800000000003</v>
      </c>
      <c r="BU2566" s="31">
        <f t="shared" si="8449"/>
        <v>61956.800000000003</v>
      </c>
      <c r="BV2566" s="31"/>
      <c r="BW2566" s="31"/>
      <c r="BX2566" s="31">
        <f t="shared" si="8450"/>
        <v>62715.900000000001</v>
      </c>
      <c r="BY2566" s="31">
        <f t="shared" si="8451"/>
        <v>61956.800000000003</v>
      </c>
      <c r="BZ2566" s="31">
        <f t="shared" si="8452"/>
        <v>61956.800000000003</v>
      </c>
      <c r="CA2566" s="31"/>
      <c r="CB2566" s="31"/>
      <c r="CC2566" s="31"/>
      <c r="CD2566" s="31">
        <f t="shared" si="8579"/>
        <v>62715.900000000001</v>
      </c>
      <c r="CE2566" s="31">
        <f t="shared" si="8580"/>
        <v>61956.800000000003</v>
      </c>
      <c r="CF2566" s="31">
        <f t="shared" si="8581"/>
        <v>61956.800000000003</v>
      </c>
      <c r="CG2566" s="31"/>
      <c r="CH2566" s="24"/>
      <c r="CI2566" s="40">
        <v>149</v>
      </c>
    </row>
    <row r="2567" ht="29.850000000000001">
      <c r="A2567" s="16" t="s">
        <v>1446</v>
      </c>
      <c r="B2567" s="17"/>
      <c r="C2567" s="16"/>
      <c r="D2567" s="16"/>
      <c r="E2567" s="39" t="s">
        <v>1447</v>
      </c>
      <c r="F2567" s="31">
        <f t="shared" si="8623"/>
        <v>5478</v>
      </c>
      <c r="G2567" s="31">
        <f t="shared" si="8624"/>
        <v>4986.3000000000002</v>
      </c>
      <c r="H2567" s="31">
        <f t="shared" si="8625"/>
        <v>4986.3000000000002</v>
      </c>
      <c r="I2567" s="31">
        <f t="shared" si="8626"/>
        <v>0</v>
      </c>
      <c r="J2567" s="31">
        <f t="shared" si="8627"/>
        <v>425.39999999999998</v>
      </c>
      <c r="K2567" s="31">
        <f t="shared" si="8628"/>
        <v>425.39999999999998</v>
      </c>
      <c r="L2567" s="31">
        <f t="shared" si="8417"/>
        <v>5478</v>
      </c>
      <c r="M2567" s="31">
        <f t="shared" si="8418"/>
        <v>5411.6999999999998</v>
      </c>
      <c r="N2567" s="31">
        <f t="shared" si="8419"/>
        <v>5411.6999999999998</v>
      </c>
      <c r="O2567" s="31">
        <f t="shared" si="8629"/>
        <v>0</v>
      </c>
      <c r="P2567" s="31">
        <f t="shared" si="8630"/>
        <v>0</v>
      </c>
      <c r="Q2567" s="31">
        <f t="shared" si="8631"/>
        <v>0</v>
      </c>
      <c r="R2567" s="31">
        <f t="shared" si="8420"/>
        <v>5478</v>
      </c>
      <c r="S2567" s="31">
        <f t="shared" si="8421"/>
        <v>5411.6999999999998</v>
      </c>
      <c r="T2567" s="31">
        <f t="shared" si="8422"/>
        <v>5411.6999999999998</v>
      </c>
      <c r="U2567" s="31">
        <f t="shared" si="8632"/>
        <v>0</v>
      </c>
      <c r="V2567" s="31">
        <f t="shared" si="8633"/>
        <v>0</v>
      </c>
      <c r="W2567" s="31">
        <f t="shared" si="8634"/>
        <v>0</v>
      </c>
      <c r="X2567" s="31">
        <f t="shared" si="8423"/>
        <v>5478</v>
      </c>
      <c r="Y2567" s="31">
        <f t="shared" si="8424"/>
        <v>5411.6999999999998</v>
      </c>
      <c r="Z2567" s="31">
        <f t="shared" si="8425"/>
        <v>5411.6999999999998</v>
      </c>
      <c r="AA2567" s="31">
        <f t="shared" si="8635"/>
        <v>0</v>
      </c>
      <c r="AB2567" s="31">
        <f t="shared" si="8636"/>
        <v>0</v>
      </c>
      <c r="AC2567" s="31">
        <f t="shared" si="8637"/>
        <v>0</v>
      </c>
      <c r="AD2567" s="31">
        <f t="shared" si="8426"/>
        <v>5478</v>
      </c>
      <c r="AE2567" s="31">
        <f t="shared" si="8427"/>
        <v>5411.6999999999998</v>
      </c>
      <c r="AF2567" s="31">
        <f t="shared" si="8428"/>
        <v>5411.6999999999998</v>
      </c>
      <c r="AG2567" s="31">
        <f t="shared" si="8638"/>
        <v>0</v>
      </c>
      <c r="AH2567" s="31">
        <f t="shared" si="8639"/>
        <v>0</v>
      </c>
      <c r="AI2567" s="31">
        <f t="shared" si="8640"/>
        <v>0</v>
      </c>
      <c r="AJ2567" s="31">
        <f t="shared" si="8429"/>
        <v>5478</v>
      </c>
      <c r="AK2567" s="31">
        <f t="shared" si="8430"/>
        <v>5411.6999999999998</v>
      </c>
      <c r="AL2567" s="31">
        <f t="shared" si="8431"/>
        <v>5411.6999999999998</v>
      </c>
      <c r="AM2567" s="31">
        <f t="shared" si="8641"/>
        <v>0</v>
      </c>
      <c r="AN2567" s="31">
        <f t="shared" si="8642"/>
        <v>0</v>
      </c>
      <c r="AO2567" s="31">
        <f t="shared" si="8643"/>
        <v>0</v>
      </c>
      <c r="AP2567" s="31">
        <f t="shared" si="8432"/>
        <v>5478</v>
      </c>
      <c r="AQ2567" s="31">
        <f t="shared" si="8433"/>
        <v>5411.6999999999998</v>
      </c>
      <c r="AR2567" s="31">
        <f t="shared" si="8434"/>
        <v>5411.6999999999998</v>
      </c>
      <c r="AS2567" s="31">
        <f t="shared" si="8644"/>
        <v>0</v>
      </c>
      <c r="AT2567" s="31">
        <f t="shared" si="8645"/>
        <v>0</v>
      </c>
      <c r="AU2567" s="31">
        <f t="shared" si="8646"/>
        <v>0</v>
      </c>
      <c r="AV2567" s="31">
        <f t="shared" si="8435"/>
        <v>5478</v>
      </c>
      <c r="AW2567" s="31">
        <f t="shared" si="8436"/>
        <v>5411.6999999999998</v>
      </c>
      <c r="AX2567" s="31">
        <f t="shared" si="8437"/>
        <v>5411.6999999999998</v>
      </c>
      <c r="AY2567" s="31">
        <f t="shared" si="8647"/>
        <v>0</v>
      </c>
      <c r="AZ2567" s="31">
        <f t="shared" si="8648"/>
        <v>0</v>
      </c>
      <c r="BA2567" s="31">
        <f t="shared" si="8649"/>
        <v>0</v>
      </c>
      <c r="BB2567" s="31">
        <f t="shared" si="8438"/>
        <v>5478</v>
      </c>
      <c r="BC2567" s="31">
        <f t="shared" si="8439"/>
        <v>5411.6999999999998</v>
      </c>
      <c r="BD2567" s="31">
        <f t="shared" si="8440"/>
        <v>5411.6999999999998</v>
      </c>
      <c r="BE2567" s="31">
        <f t="shared" si="8650"/>
        <v>0</v>
      </c>
      <c r="BF2567" s="31">
        <f t="shared" si="8651"/>
        <v>0</v>
      </c>
      <c r="BG2567" s="31">
        <f t="shared" si="8652"/>
        <v>0</v>
      </c>
      <c r="BH2567" s="31">
        <f t="shared" si="8441"/>
        <v>5478</v>
      </c>
      <c r="BI2567" s="31">
        <f t="shared" si="8442"/>
        <v>5411.6999999999998</v>
      </c>
      <c r="BJ2567" s="31">
        <f t="shared" si="8443"/>
        <v>5411.6999999999998</v>
      </c>
      <c r="BK2567" s="31">
        <f t="shared" si="8653"/>
        <v>0</v>
      </c>
      <c r="BL2567" s="31">
        <f t="shared" si="8654"/>
        <v>0</v>
      </c>
      <c r="BM2567" s="31">
        <f t="shared" si="8655"/>
        <v>0</v>
      </c>
      <c r="BN2567" s="31">
        <f t="shared" si="8444"/>
        <v>5478</v>
      </c>
      <c r="BO2567" s="31">
        <f t="shared" si="8445"/>
        <v>5411.6999999999998</v>
      </c>
      <c r="BP2567" s="31">
        <f t="shared" si="8446"/>
        <v>5411.6999999999998</v>
      </c>
      <c r="BQ2567" s="31">
        <f t="shared" si="8656"/>
        <v>0</v>
      </c>
      <c r="BR2567" s="31">
        <f t="shared" si="8657"/>
        <v>0</v>
      </c>
      <c r="BS2567" s="31">
        <f t="shared" si="8447"/>
        <v>5478</v>
      </c>
      <c r="BT2567" s="31">
        <f t="shared" si="8448"/>
        <v>5411.6999999999998</v>
      </c>
      <c r="BU2567" s="31">
        <f t="shared" si="8449"/>
        <v>5411.6999999999998</v>
      </c>
      <c r="BV2567" s="31">
        <f t="shared" si="8658"/>
        <v>0</v>
      </c>
      <c r="BW2567" s="31">
        <f t="shared" si="8659"/>
        <v>0</v>
      </c>
      <c r="BX2567" s="31">
        <f t="shared" si="8450"/>
        <v>5478</v>
      </c>
      <c r="BY2567" s="31">
        <f t="shared" si="8451"/>
        <v>5411.6999999999998</v>
      </c>
      <c r="BZ2567" s="31">
        <f t="shared" si="8452"/>
        <v>5411.6999999999998</v>
      </c>
      <c r="CA2567" s="31">
        <f t="shared" si="8660"/>
        <v>0</v>
      </c>
      <c r="CB2567" s="31">
        <f t="shared" si="8661"/>
        <v>0</v>
      </c>
      <c r="CC2567" s="31">
        <f t="shared" si="8662"/>
        <v>0</v>
      </c>
      <c r="CD2567" s="31">
        <f t="shared" si="8579"/>
        <v>5478</v>
      </c>
      <c r="CE2567" s="31">
        <f t="shared" si="8580"/>
        <v>5411.6999999999998</v>
      </c>
      <c r="CF2567" s="31">
        <f t="shared" si="8581"/>
        <v>5411.6999999999998</v>
      </c>
      <c r="CG2567" s="31">
        <f t="shared" si="8663"/>
        <v>0</v>
      </c>
      <c r="CH2567" s="24"/>
      <c r="CI2567" s="40"/>
      <c r="CL2567" s="1" t="s">
        <v>1346</v>
      </c>
      <c r="CO2567" s="1" t="s">
        <v>31</v>
      </c>
    </row>
    <row r="2568" ht="71.599999999999994">
      <c r="A2568" s="16" t="s">
        <v>1446</v>
      </c>
      <c r="B2568" s="17">
        <v>100</v>
      </c>
      <c r="C2568" s="16"/>
      <c r="D2568" s="16"/>
      <c r="E2568" s="39" t="s">
        <v>131</v>
      </c>
      <c r="F2568" s="31">
        <f t="shared" si="8623"/>
        <v>5478</v>
      </c>
      <c r="G2568" s="31">
        <f t="shared" si="8624"/>
        <v>4986.3000000000002</v>
      </c>
      <c r="H2568" s="31">
        <f t="shared" si="8625"/>
        <v>4986.3000000000002</v>
      </c>
      <c r="I2568" s="31">
        <f t="shared" si="8626"/>
        <v>0</v>
      </c>
      <c r="J2568" s="31">
        <f t="shared" si="8627"/>
        <v>425.39999999999998</v>
      </c>
      <c r="K2568" s="31">
        <f t="shared" si="8628"/>
        <v>425.39999999999998</v>
      </c>
      <c r="L2568" s="31">
        <f t="shared" si="8417"/>
        <v>5478</v>
      </c>
      <c r="M2568" s="31">
        <f t="shared" si="8418"/>
        <v>5411.6999999999998</v>
      </c>
      <c r="N2568" s="31">
        <f t="shared" si="8419"/>
        <v>5411.6999999999998</v>
      </c>
      <c r="O2568" s="31">
        <f t="shared" si="8629"/>
        <v>0</v>
      </c>
      <c r="P2568" s="31">
        <f t="shared" si="8630"/>
        <v>0</v>
      </c>
      <c r="Q2568" s="31">
        <f t="shared" si="8631"/>
        <v>0</v>
      </c>
      <c r="R2568" s="31">
        <f t="shared" si="8420"/>
        <v>5478</v>
      </c>
      <c r="S2568" s="31">
        <f t="shared" si="8421"/>
        <v>5411.6999999999998</v>
      </c>
      <c r="T2568" s="31">
        <f t="shared" si="8422"/>
        <v>5411.6999999999998</v>
      </c>
      <c r="U2568" s="31">
        <f t="shared" si="8632"/>
        <v>0</v>
      </c>
      <c r="V2568" s="31">
        <f t="shared" si="8633"/>
        <v>0</v>
      </c>
      <c r="W2568" s="31">
        <f t="shared" si="8634"/>
        <v>0</v>
      </c>
      <c r="X2568" s="31">
        <f t="shared" si="8423"/>
        <v>5478</v>
      </c>
      <c r="Y2568" s="31">
        <f t="shared" si="8424"/>
        <v>5411.6999999999998</v>
      </c>
      <c r="Z2568" s="31">
        <f t="shared" si="8425"/>
        <v>5411.6999999999998</v>
      </c>
      <c r="AA2568" s="31">
        <f t="shared" si="8635"/>
        <v>0</v>
      </c>
      <c r="AB2568" s="31">
        <f t="shared" si="8636"/>
        <v>0</v>
      </c>
      <c r="AC2568" s="31">
        <f t="shared" si="8637"/>
        <v>0</v>
      </c>
      <c r="AD2568" s="31">
        <f t="shared" si="8426"/>
        <v>5478</v>
      </c>
      <c r="AE2568" s="31">
        <f t="shared" si="8427"/>
        <v>5411.6999999999998</v>
      </c>
      <c r="AF2568" s="31">
        <f t="shared" si="8428"/>
        <v>5411.6999999999998</v>
      </c>
      <c r="AG2568" s="31">
        <f t="shared" si="8638"/>
        <v>0</v>
      </c>
      <c r="AH2568" s="31">
        <f t="shared" si="8639"/>
        <v>0</v>
      </c>
      <c r="AI2568" s="31">
        <f t="shared" si="8640"/>
        <v>0</v>
      </c>
      <c r="AJ2568" s="31">
        <f t="shared" si="8429"/>
        <v>5478</v>
      </c>
      <c r="AK2568" s="31">
        <f t="shared" si="8430"/>
        <v>5411.6999999999998</v>
      </c>
      <c r="AL2568" s="31">
        <f t="shared" si="8431"/>
        <v>5411.6999999999998</v>
      </c>
      <c r="AM2568" s="31">
        <f t="shared" si="8641"/>
        <v>0</v>
      </c>
      <c r="AN2568" s="31">
        <f t="shared" si="8642"/>
        <v>0</v>
      </c>
      <c r="AO2568" s="31">
        <f t="shared" si="8643"/>
        <v>0</v>
      </c>
      <c r="AP2568" s="31">
        <f t="shared" si="8432"/>
        <v>5478</v>
      </c>
      <c r="AQ2568" s="31">
        <f t="shared" si="8433"/>
        <v>5411.6999999999998</v>
      </c>
      <c r="AR2568" s="31">
        <f t="shared" si="8434"/>
        <v>5411.6999999999998</v>
      </c>
      <c r="AS2568" s="31">
        <f t="shared" si="8644"/>
        <v>0</v>
      </c>
      <c r="AT2568" s="31">
        <f t="shared" si="8645"/>
        <v>0</v>
      </c>
      <c r="AU2568" s="31">
        <f t="shared" si="8646"/>
        <v>0</v>
      </c>
      <c r="AV2568" s="31">
        <f t="shared" si="8435"/>
        <v>5478</v>
      </c>
      <c r="AW2568" s="31">
        <f t="shared" si="8436"/>
        <v>5411.6999999999998</v>
      </c>
      <c r="AX2568" s="31">
        <f t="shared" si="8437"/>
        <v>5411.6999999999998</v>
      </c>
      <c r="AY2568" s="31">
        <f t="shared" si="8647"/>
        <v>0</v>
      </c>
      <c r="AZ2568" s="31">
        <f t="shared" si="8648"/>
        <v>0</v>
      </c>
      <c r="BA2568" s="31">
        <f t="shared" si="8649"/>
        <v>0</v>
      </c>
      <c r="BB2568" s="31">
        <f t="shared" si="8438"/>
        <v>5478</v>
      </c>
      <c r="BC2568" s="31">
        <f t="shared" si="8439"/>
        <v>5411.6999999999998</v>
      </c>
      <c r="BD2568" s="31">
        <f t="shared" si="8440"/>
        <v>5411.6999999999998</v>
      </c>
      <c r="BE2568" s="31">
        <f t="shared" si="8650"/>
        <v>0</v>
      </c>
      <c r="BF2568" s="31">
        <f t="shared" si="8651"/>
        <v>0</v>
      </c>
      <c r="BG2568" s="31">
        <f t="shared" si="8652"/>
        <v>0</v>
      </c>
      <c r="BH2568" s="31">
        <f t="shared" si="8441"/>
        <v>5478</v>
      </c>
      <c r="BI2568" s="31">
        <f t="shared" si="8442"/>
        <v>5411.6999999999998</v>
      </c>
      <c r="BJ2568" s="31">
        <f t="shared" si="8443"/>
        <v>5411.6999999999998</v>
      </c>
      <c r="BK2568" s="31">
        <f t="shared" si="8653"/>
        <v>0</v>
      </c>
      <c r="BL2568" s="31">
        <f t="shared" si="8654"/>
        <v>0</v>
      </c>
      <c r="BM2568" s="31">
        <f t="shared" si="8655"/>
        <v>0</v>
      </c>
      <c r="BN2568" s="31">
        <f t="shared" si="8444"/>
        <v>5478</v>
      </c>
      <c r="BO2568" s="31">
        <f t="shared" si="8445"/>
        <v>5411.6999999999998</v>
      </c>
      <c r="BP2568" s="31">
        <f t="shared" si="8446"/>
        <v>5411.6999999999998</v>
      </c>
      <c r="BQ2568" s="31">
        <f t="shared" si="8656"/>
        <v>0</v>
      </c>
      <c r="BR2568" s="31">
        <f t="shared" si="8657"/>
        <v>0</v>
      </c>
      <c r="BS2568" s="31">
        <f t="shared" si="8447"/>
        <v>5478</v>
      </c>
      <c r="BT2568" s="31">
        <f t="shared" si="8448"/>
        <v>5411.6999999999998</v>
      </c>
      <c r="BU2568" s="31">
        <f t="shared" si="8449"/>
        <v>5411.6999999999998</v>
      </c>
      <c r="BV2568" s="31">
        <f t="shared" si="8658"/>
        <v>0</v>
      </c>
      <c r="BW2568" s="31">
        <f t="shared" si="8659"/>
        <v>0</v>
      </c>
      <c r="BX2568" s="31">
        <f t="shared" si="8450"/>
        <v>5478</v>
      </c>
      <c r="BY2568" s="31">
        <f t="shared" si="8451"/>
        <v>5411.6999999999998</v>
      </c>
      <c r="BZ2568" s="31">
        <f t="shared" si="8452"/>
        <v>5411.6999999999998</v>
      </c>
      <c r="CA2568" s="31">
        <f t="shared" si="8660"/>
        <v>0</v>
      </c>
      <c r="CB2568" s="31">
        <f t="shared" si="8661"/>
        <v>0</v>
      </c>
      <c r="CC2568" s="31">
        <f t="shared" si="8662"/>
        <v>0</v>
      </c>
      <c r="CD2568" s="31">
        <f t="shared" si="8579"/>
        <v>5478</v>
      </c>
      <c r="CE2568" s="31">
        <f t="shared" si="8580"/>
        <v>5411.6999999999998</v>
      </c>
      <c r="CF2568" s="31">
        <f t="shared" si="8581"/>
        <v>5411.6999999999998</v>
      </c>
      <c r="CG2568" s="31">
        <f t="shared" si="8663"/>
        <v>0</v>
      </c>
      <c r="CH2568" s="24"/>
      <c r="CI2568" s="40"/>
      <c r="CM2568" s="1" t="s">
        <v>29</v>
      </c>
    </row>
    <row r="2569" ht="29.850000000000001">
      <c r="A2569" s="16" t="s">
        <v>1446</v>
      </c>
      <c r="B2569" s="17">
        <v>120</v>
      </c>
      <c r="C2569" s="16"/>
      <c r="D2569" s="16"/>
      <c r="E2569" s="39" t="s">
        <v>394</v>
      </c>
      <c r="F2569" s="31">
        <f t="shared" si="8623"/>
        <v>5478</v>
      </c>
      <c r="G2569" s="31">
        <f t="shared" si="8624"/>
        <v>4986.3000000000002</v>
      </c>
      <c r="H2569" s="31">
        <f t="shared" si="8625"/>
        <v>4986.3000000000002</v>
      </c>
      <c r="I2569" s="31">
        <f t="shared" si="8626"/>
        <v>0</v>
      </c>
      <c r="J2569" s="31">
        <f t="shared" si="8627"/>
        <v>425.39999999999998</v>
      </c>
      <c r="K2569" s="31">
        <f t="shared" si="8628"/>
        <v>425.39999999999998</v>
      </c>
      <c r="L2569" s="31">
        <f t="shared" si="8417"/>
        <v>5478</v>
      </c>
      <c r="M2569" s="31">
        <f t="shared" si="8418"/>
        <v>5411.6999999999998</v>
      </c>
      <c r="N2569" s="31">
        <f t="shared" si="8419"/>
        <v>5411.6999999999998</v>
      </c>
      <c r="O2569" s="31">
        <f t="shared" si="8629"/>
        <v>0</v>
      </c>
      <c r="P2569" s="31">
        <f t="shared" si="8630"/>
        <v>0</v>
      </c>
      <c r="Q2569" s="31">
        <f t="shared" si="8631"/>
        <v>0</v>
      </c>
      <c r="R2569" s="31">
        <f t="shared" si="8420"/>
        <v>5478</v>
      </c>
      <c r="S2569" s="31">
        <f t="shared" si="8421"/>
        <v>5411.6999999999998</v>
      </c>
      <c r="T2569" s="31">
        <f t="shared" si="8422"/>
        <v>5411.6999999999998</v>
      </c>
      <c r="U2569" s="31">
        <f t="shared" si="8632"/>
        <v>0</v>
      </c>
      <c r="V2569" s="31">
        <f t="shared" si="8633"/>
        <v>0</v>
      </c>
      <c r="W2569" s="31">
        <f t="shared" si="8634"/>
        <v>0</v>
      </c>
      <c r="X2569" s="31">
        <f t="shared" si="8423"/>
        <v>5478</v>
      </c>
      <c r="Y2569" s="31">
        <f t="shared" si="8424"/>
        <v>5411.6999999999998</v>
      </c>
      <c r="Z2569" s="31">
        <f t="shared" si="8425"/>
        <v>5411.6999999999998</v>
      </c>
      <c r="AA2569" s="31">
        <f t="shared" si="8635"/>
        <v>0</v>
      </c>
      <c r="AB2569" s="31">
        <f t="shared" si="8636"/>
        <v>0</v>
      </c>
      <c r="AC2569" s="31">
        <f t="shared" si="8637"/>
        <v>0</v>
      </c>
      <c r="AD2569" s="31">
        <f t="shared" si="8426"/>
        <v>5478</v>
      </c>
      <c r="AE2569" s="31">
        <f t="shared" si="8427"/>
        <v>5411.6999999999998</v>
      </c>
      <c r="AF2569" s="31">
        <f t="shared" si="8428"/>
        <v>5411.6999999999998</v>
      </c>
      <c r="AG2569" s="31">
        <f t="shared" si="8638"/>
        <v>0</v>
      </c>
      <c r="AH2569" s="31">
        <f t="shared" si="8639"/>
        <v>0</v>
      </c>
      <c r="AI2569" s="31">
        <f t="shared" si="8640"/>
        <v>0</v>
      </c>
      <c r="AJ2569" s="31">
        <f t="shared" si="8429"/>
        <v>5478</v>
      </c>
      <c r="AK2569" s="31">
        <f t="shared" si="8430"/>
        <v>5411.6999999999998</v>
      </c>
      <c r="AL2569" s="31">
        <f t="shared" si="8431"/>
        <v>5411.6999999999998</v>
      </c>
      <c r="AM2569" s="31">
        <f t="shared" si="8641"/>
        <v>0</v>
      </c>
      <c r="AN2569" s="31">
        <f t="shared" si="8642"/>
        <v>0</v>
      </c>
      <c r="AO2569" s="31">
        <f t="shared" si="8643"/>
        <v>0</v>
      </c>
      <c r="AP2569" s="31">
        <f t="shared" si="8432"/>
        <v>5478</v>
      </c>
      <c r="AQ2569" s="31">
        <f t="shared" si="8433"/>
        <v>5411.6999999999998</v>
      </c>
      <c r="AR2569" s="31">
        <f t="shared" si="8434"/>
        <v>5411.6999999999998</v>
      </c>
      <c r="AS2569" s="31">
        <f t="shared" si="8644"/>
        <v>0</v>
      </c>
      <c r="AT2569" s="31">
        <f t="shared" si="8645"/>
        <v>0</v>
      </c>
      <c r="AU2569" s="31">
        <f t="shared" si="8646"/>
        <v>0</v>
      </c>
      <c r="AV2569" s="31">
        <f t="shared" si="8435"/>
        <v>5478</v>
      </c>
      <c r="AW2569" s="31">
        <f t="shared" si="8436"/>
        <v>5411.6999999999998</v>
      </c>
      <c r="AX2569" s="31">
        <f t="shared" si="8437"/>
        <v>5411.6999999999998</v>
      </c>
      <c r="AY2569" s="31">
        <f t="shared" si="8647"/>
        <v>0</v>
      </c>
      <c r="AZ2569" s="31">
        <f t="shared" si="8648"/>
        <v>0</v>
      </c>
      <c r="BA2569" s="31">
        <f t="shared" si="8649"/>
        <v>0</v>
      </c>
      <c r="BB2569" s="31">
        <f t="shared" si="8438"/>
        <v>5478</v>
      </c>
      <c r="BC2569" s="31">
        <f t="shared" si="8439"/>
        <v>5411.6999999999998</v>
      </c>
      <c r="BD2569" s="31">
        <f t="shared" si="8440"/>
        <v>5411.6999999999998</v>
      </c>
      <c r="BE2569" s="31">
        <f t="shared" si="8650"/>
        <v>0</v>
      </c>
      <c r="BF2569" s="31">
        <f t="shared" si="8651"/>
        <v>0</v>
      </c>
      <c r="BG2569" s="31">
        <f t="shared" si="8652"/>
        <v>0</v>
      </c>
      <c r="BH2569" s="31">
        <f t="shared" si="8441"/>
        <v>5478</v>
      </c>
      <c r="BI2569" s="31">
        <f t="shared" si="8442"/>
        <v>5411.6999999999998</v>
      </c>
      <c r="BJ2569" s="31">
        <f t="shared" si="8443"/>
        <v>5411.6999999999998</v>
      </c>
      <c r="BK2569" s="31">
        <f t="shared" si="8653"/>
        <v>0</v>
      </c>
      <c r="BL2569" s="31">
        <f t="shared" si="8654"/>
        <v>0</v>
      </c>
      <c r="BM2569" s="31">
        <f t="shared" si="8655"/>
        <v>0</v>
      </c>
      <c r="BN2569" s="31">
        <f t="shared" si="8444"/>
        <v>5478</v>
      </c>
      <c r="BO2569" s="31">
        <f t="shared" si="8445"/>
        <v>5411.6999999999998</v>
      </c>
      <c r="BP2569" s="31">
        <f t="shared" si="8446"/>
        <v>5411.6999999999998</v>
      </c>
      <c r="BQ2569" s="31">
        <f t="shared" si="8656"/>
        <v>0</v>
      </c>
      <c r="BR2569" s="31">
        <f t="shared" si="8657"/>
        <v>0</v>
      </c>
      <c r="BS2569" s="31">
        <f t="shared" si="8447"/>
        <v>5478</v>
      </c>
      <c r="BT2569" s="31">
        <f t="shared" si="8448"/>
        <v>5411.6999999999998</v>
      </c>
      <c r="BU2569" s="31">
        <f t="shared" si="8449"/>
        <v>5411.6999999999998</v>
      </c>
      <c r="BV2569" s="31">
        <f t="shared" si="8658"/>
        <v>0</v>
      </c>
      <c r="BW2569" s="31">
        <f t="shared" si="8659"/>
        <v>0</v>
      </c>
      <c r="BX2569" s="31">
        <f t="shared" si="8450"/>
        <v>5478</v>
      </c>
      <c r="BY2569" s="31">
        <f t="shared" si="8451"/>
        <v>5411.6999999999998</v>
      </c>
      <c r="BZ2569" s="31">
        <f t="shared" si="8452"/>
        <v>5411.6999999999998</v>
      </c>
      <c r="CA2569" s="31">
        <f t="shared" si="8660"/>
        <v>0</v>
      </c>
      <c r="CB2569" s="31">
        <f t="shared" si="8661"/>
        <v>0</v>
      </c>
      <c r="CC2569" s="31">
        <f t="shared" si="8662"/>
        <v>0</v>
      </c>
      <c r="CD2569" s="31">
        <f t="shared" si="8579"/>
        <v>5478</v>
      </c>
      <c r="CE2569" s="31">
        <f t="shared" si="8580"/>
        <v>5411.6999999999998</v>
      </c>
      <c r="CF2569" s="31">
        <f t="shared" si="8581"/>
        <v>5411.6999999999998</v>
      </c>
      <c r="CG2569" s="31">
        <f t="shared" si="8663"/>
        <v>0</v>
      </c>
      <c r="CH2569" s="24"/>
      <c r="CI2569" s="40"/>
      <c r="CN2569" s="1" t="s">
        <v>30</v>
      </c>
    </row>
    <row r="2570" ht="57.700000000000003">
      <c r="A2570" s="16" t="s">
        <v>1446</v>
      </c>
      <c r="B2570" s="17">
        <v>120</v>
      </c>
      <c r="C2570" s="16" t="s">
        <v>42</v>
      </c>
      <c r="D2570" s="16" t="s">
        <v>67</v>
      </c>
      <c r="E2570" s="39" t="s">
        <v>1445</v>
      </c>
      <c r="F2570" s="31">
        <v>5478</v>
      </c>
      <c r="G2570" s="31">
        <v>4986.3000000000002</v>
      </c>
      <c r="H2570" s="31">
        <v>4986.3000000000002</v>
      </c>
      <c r="I2570" s="31"/>
      <c r="J2570" s="31">
        <v>425.39999999999998</v>
      </c>
      <c r="K2570" s="31">
        <v>425.39999999999998</v>
      </c>
      <c r="L2570" s="31">
        <f t="shared" si="8417"/>
        <v>5478</v>
      </c>
      <c r="M2570" s="31">
        <f t="shared" si="8418"/>
        <v>5411.6999999999998</v>
      </c>
      <c r="N2570" s="31">
        <f t="shared" si="8419"/>
        <v>5411.6999999999998</v>
      </c>
      <c r="O2570" s="31"/>
      <c r="P2570" s="31"/>
      <c r="Q2570" s="31"/>
      <c r="R2570" s="31">
        <f t="shared" si="8420"/>
        <v>5478</v>
      </c>
      <c r="S2570" s="31">
        <f t="shared" si="8421"/>
        <v>5411.6999999999998</v>
      </c>
      <c r="T2570" s="31">
        <f t="shared" si="8422"/>
        <v>5411.6999999999998</v>
      </c>
      <c r="U2570" s="31"/>
      <c r="V2570" s="31"/>
      <c r="W2570" s="31"/>
      <c r="X2570" s="31">
        <f t="shared" si="8423"/>
        <v>5478</v>
      </c>
      <c r="Y2570" s="31">
        <f t="shared" si="8424"/>
        <v>5411.6999999999998</v>
      </c>
      <c r="Z2570" s="31">
        <f t="shared" si="8425"/>
        <v>5411.6999999999998</v>
      </c>
      <c r="AA2570" s="31"/>
      <c r="AB2570" s="31"/>
      <c r="AC2570" s="31"/>
      <c r="AD2570" s="31">
        <f t="shared" si="8426"/>
        <v>5478</v>
      </c>
      <c r="AE2570" s="31">
        <f t="shared" si="8427"/>
        <v>5411.6999999999998</v>
      </c>
      <c r="AF2570" s="31">
        <f t="shared" si="8428"/>
        <v>5411.6999999999998</v>
      </c>
      <c r="AG2570" s="31"/>
      <c r="AH2570" s="31"/>
      <c r="AI2570" s="31"/>
      <c r="AJ2570" s="31">
        <f t="shared" si="8429"/>
        <v>5478</v>
      </c>
      <c r="AK2570" s="31">
        <f t="shared" si="8430"/>
        <v>5411.6999999999998</v>
      </c>
      <c r="AL2570" s="31">
        <f t="shared" si="8431"/>
        <v>5411.6999999999998</v>
      </c>
      <c r="AM2570" s="31"/>
      <c r="AN2570" s="31"/>
      <c r="AO2570" s="31"/>
      <c r="AP2570" s="31">
        <f t="shared" si="8432"/>
        <v>5478</v>
      </c>
      <c r="AQ2570" s="31">
        <f t="shared" si="8433"/>
        <v>5411.6999999999998</v>
      </c>
      <c r="AR2570" s="31">
        <f t="shared" si="8434"/>
        <v>5411.6999999999998</v>
      </c>
      <c r="AS2570" s="31"/>
      <c r="AT2570" s="31"/>
      <c r="AU2570" s="31"/>
      <c r="AV2570" s="31">
        <f t="shared" si="8435"/>
        <v>5478</v>
      </c>
      <c r="AW2570" s="31">
        <f t="shared" si="8436"/>
        <v>5411.6999999999998</v>
      </c>
      <c r="AX2570" s="31">
        <f t="shared" si="8437"/>
        <v>5411.6999999999998</v>
      </c>
      <c r="AY2570" s="31"/>
      <c r="AZ2570" s="31"/>
      <c r="BA2570" s="31"/>
      <c r="BB2570" s="31">
        <f t="shared" si="8438"/>
        <v>5478</v>
      </c>
      <c r="BC2570" s="31">
        <f t="shared" si="8439"/>
        <v>5411.6999999999998</v>
      </c>
      <c r="BD2570" s="31">
        <f t="shared" si="8440"/>
        <v>5411.6999999999998</v>
      </c>
      <c r="BE2570" s="31"/>
      <c r="BF2570" s="31"/>
      <c r="BG2570" s="31"/>
      <c r="BH2570" s="31">
        <f t="shared" si="8441"/>
        <v>5478</v>
      </c>
      <c r="BI2570" s="31">
        <f t="shared" si="8442"/>
        <v>5411.6999999999998</v>
      </c>
      <c r="BJ2570" s="31">
        <f t="shared" si="8443"/>
        <v>5411.6999999999998</v>
      </c>
      <c r="BK2570" s="31"/>
      <c r="BL2570" s="31"/>
      <c r="BM2570" s="31"/>
      <c r="BN2570" s="31">
        <f t="shared" si="8444"/>
        <v>5478</v>
      </c>
      <c r="BO2570" s="31">
        <f t="shared" si="8445"/>
        <v>5411.6999999999998</v>
      </c>
      <c r="BP2570" s="31">
        <f t="shared" si="8446"/>
        <v>5411.6999999999998</v>
      </c>
      <c r="BQ2570" s="31"/>
      <c r="BR2570" s="31"/>
      <c r="BS2570" s="31">
        <f t="shared" si="8447"/>
        <v>5478</v>
      </c>
      <c r="BT2570" s="31">
        <f t="shared" si="8448"/>
        <v>5411.6999999999998</v>
      </c>
      <c r="BU2570" s="31">
        <f t="shared" si="8449"/>
        <v>5411.6999999999998</v>
      </c>
      <c r="BV2570" s="31"/>
      <c r="BW2570" s="31"/>
      <c r="BX2570" s="31">
        <f t="shared" si="8450"/>
        <v>5478</v>
      </c>
      <c r="BY2570" s="31">
        <f t="shared" si="8451"/>
        <v>5411.6999999999998</v>
      </c>
      <c r="BZ2570" s="31">
        <f t="shared" si="8452"/>
        <v>5411.6999999999998</v>
      </c>
      <c r="CA2570" s="31"/>
      <c r="CB2570" s="31"/>
      <c r="CC2570" s="31"/>
      <c r="CD2570" s="31">
        <f t="shared" si="8579"/>
        <v>5478</v>
      </c>
      <c r="CE2570" s="31">
        <f t="shared" si="8580"/>
        <v>5411.6999999999998</v>
      </c>
      <c r="CF2570" s="31">
        <f t="shared" si="8581"/>
        <v>5411.6999999999998</v>
      </c>
      <c r="CG2570" s="31"/>
      <c r="CH2570" s="24"/>
      <c r="CI2570" s="40">
        <v>150</v>
      </c>
    </row>
    <row r="2571" s="33" customFormat="1" ht="15">
      <c r="A2571" s="34" t="s">
        <v>1448</v>
      </c>
      <c r="B2571" s="35"/>
      <c r="C2571" s="34"/>
      <c r="D2571" s="34"/>
      <c r="E2571" s="36" t="s">
        <v>1449</v>
      </c>
      <c r="F2571" s="37">
        <f>F2572+F2576</f>
        <v>129215.2</v>
      </c>
      <c r="G2571" s="37">
        <f>G2572+G2576</f>
        <v>120213.2</v>
      </c>
      <c r="H2571" s="37">
        <f>H2572+H2576</f>
        <v>120195.2</v>
      </c>
      <c r="I2571" s="37">
        <f>I2572+I2576</f>
        <v>13891.5</v>
      </c>
      <c r="J2571" s="37">
        <f>J2572+J2576</f>
        <v>8676.6000000000004</v>
      </c>
      <c r="K2571" s="37">
        <f>K2572+K2576</f>
        <v>8676.6000000000004</v>
      </c>
      <c r="L2571" s="37">
        <f t="shared" si="8417"/>
        <v>143106.70000000001</v>
      </c>
      <c r="M2571" s="37">
        <f t="shared" si="8418"/>
        <v>128889.8</v>
      </c>
      <c r="N2571" s="37">
        <f t="shared" si="8419"/>
        <v>128871.8</v>
      </c>
      <c r="O2571" s="37">
        <f>O2572+O2576</f>
        <v>0</v>
      </c>
      <c r="P2571" s="37">
        <f>P2572+P2576</f>
        <v>0</v>
      </c>
      <c r="Q2571" s="37">
        <f>Q2572+Q2576</f>
        <v>0</v>
      </c>
      <c r="R2571" s="37">
        <f t="shared" si="8420"/>
        <v>143106.70000000001</v>
      </c>
      <c r="S2571" s="37">
        <f t="shared" si="8421"/>
        <v>128889.8</v>
      </c>
      <c r="T2571" s="37">
        <f t="shared" si="8422"/>
        <v>128871.8</v>
      </c>
      <c r="U2571" s="37">
        <f>U2572+U2576</f>
        <v>0</v>
      </c>
      <c r="V2571" s="37">
        <f>V2572+V2576</f>
        <v>0</v>
      </c>
      <c r="W2571" s="37">
        <f>W2572+W2576</f>
        <v>0</v>
      </c>
      <c r="X2571" s="37">
        <f t="shared" si="8423"/>
        <v>143106.70000000001</v>
      </c>
      <c r="Y2571" s="37">
        <f t="shared" si="8424"/>
        <v>128889.8</v>
      </c>
      <c r="Z2571" s="37">
        <f t="shared" si="8425"/>
        <v>128871.8</v>
      </c>
      <c r="AA2571" s="37">
        <f>AA2572+AA2576</f>
        <v>0</v>
      </c>
      <c r="AB2571" s="37">
        <f>AB2572+AB2576</f>
        <v>0</v>
      </c>
      <c r="AC2571" s="37">
        <f>AC2572+AC2576</f>
        <v>0</v>
      </c>
      <c r="AD2571" s="37">
        <f t="shared" si="8426"/>
        <v>143106.70000000001</v>
      </c>
      <c r="AE2571" s="37">
        <f t="shared" si="8427"/>
        <v>128889.8</v>
      </c>
      <c r="AF2571" s="37">
        <f t="shared" si="8428"/>
        <v>128871.8</v>
      </c>
      <c r="AG2571" s="37">
        <f>AG2572+AG2576</f>
        <v>0</v>
      </c>
      <c r="AH2571" s="37">
        <f>AH2572+AH2576</f>
        <v>0</v>
      </c>
      <c r="AI2571" s="37">
        <f>AI2572+AI2576</f>
        <v>0</v>
      </c>
      <c r="AJ2571" s="37">
        <f t="shared" si="8429"/>
        <v>143106.70000000001</v>
      </c>
      <c r="AK2571" s="37">
        <f t="shared" si="8430"/>
        <v>128889.8</v>
      </c>
      <c r="AL2571" s="37">
        <f t="shared" si="8431"/>
        <v>128871.8</v>
      </c>
      <c r="AM2571" s="37">
        <f>AM2572+AM2576</f>
        <v>0</v>
      </c>
      <c r="AN2571" s="37">
        <f>AN2572+AN2576</f>
        <v>0</v>
      </c>
      <c r="AO2571" s="37">
        <f>AO2572+AO2576</f>
        <v>0</v>
      </c>
      <c r="AP2571" s="37">
        <f t="shared" si="8432"/>
        <v>143106.70000000001</v>
      </c>
      <c r="AQ2571" s="37">
        <f t="shared" si="8433"/>
        <v>128889.8</v>
      </c>
      <c r="AR2571" s="37">
        <f t="shared" si="8434"/>
        <v>128871.8</v>
      </c>
      <c r="AS2571" s="37">
        <f>AS2572+AS2576</f>
        <v>0</v>
      </c>
      <c r="AT2571" s="37">
        <f>AT2572+AT2576</f>
        <v>0</v>
      </c>
      <c r="AU2571" s="37">
        <f>AU2572+AU2576</f>
        <v>0</v>
      </c>
      <c r="AV2571" s="37">
        <f t="shared" si="8435"/>
        <v>143106.70000000001</v>
      </c>
      <c r="AW2571" s="37">
        <f t="shared" si="8436"/>
        <v>128889.8</v>
      </c>
      <c r="AX2571" s="37">
        <f t="shared" si="8437"/>
        <v>128871.8</v>
      </c>
      <c r="AY2571" s="37">
        <f>AY2572+AY2576</f>
        <v>3970.0999999999999</v>
      </c>
      <c r="AZ2571" s="37">
        <f>AZ2572+AZ2576</f>
        <v>7750.3000000000002</v>
      </c>
      <c r="BA2571" s="37">
        <f>BA2572+BA2576</f>
        <v>7750.3000000000002</v>
      </c>
      <c r="BB2571" s="37">
        <f t="shared" si="8438"/>
        <v>147076.80000000002</v>
      </c>
      <c r="BC2571" s="37">
        <f t="shared" si="8439"/>
        <v>136640.10000000001</v>
      </c>
      <c r="BD2571" s="37">
        <f t="shared" si="8440"/>
        <v>136622.10000000001</v>
      </c>
      <c r="BE2571" s="37">
        <f>BE2572+BE2576</f>
        <v>0</v>
      </c>
      <c r="BF2571" s="37">
        <f>BF2572+BF2576</f>
        <v>0</v>
      </c>
      <c r="BG2571" s="37">
        <f>BG2572+BG2576</f>
        <v>0</v>
      </c>
      <c r="BH2571" s="37">
        <f t="shared" si="8441"/>
        <v>147076.80000000002</v>
      </c>
      <c r="BI2571" s="37">
        <f t="shared" si="8442"/>
        <v>136640.10000000001</v>
      </c>
      <c r="BJ2571" s="37">
        <f t="shared" si="8443"/>
        <v>136622.10000000001</v>
      </c>
      <c r="BK2571" s="37">
        <f>BK2572+BK2576</f>
        <v>0</v>
      </c>
      <c r="BL2571" s="37">
        <f>BL2572+BL2576</f>
        <v>0</v>
      </c>
      <c r="BM2571" s="37">
        <f>BM2572+BM2576</f>
        <v>0</v>
      </c>
      <c r="BN2571" s="37">
        <f t="shared" si="8444"/>
        <v>147076.80000000002</v>
      </c>
      <c r="BO2571" s="37">
        <f t="shared" si="8445"/>
        <v>136640.10000000001</v>
      </c>
      <c r="BP2571" s="37">
        <f t="shared" si="8446"/>
        <v>136622.10000000001</v>
      </c>
      <c r="BQ2571" s="37">
        <f>BQ2572+BQ2576</f>
        <v>0</v>
      </c>
      <c r="BR2571" s="37">
        <f>BR2572+BR2576</f>
        <v>0</v>
      </c>
      <c r="BS2571" s="31">
        <f t="shared" si="8447"/>
        <v>147076.80000000002</v>
      </c>
      <c r="BT2571" s="31">
        <f t="shared" si="8448"/>
        <v>136640.10000000001</v>
      </c>
      <c r="BU2571" s="31">
        <f t="shared" si="8449"/>
        <v>136622.10000000001</v>
      </c>
      <c r="BV2571" s="37">
        <f>BV2572+BV2576</f>
        <v>0</v>
      </c>
      <c r="BW2571" s="37">
        <f>BW2572+BW2576</f>
        <v>0</v>
      </c>
      <c r="BX2571" s="37">
        <f t="shared" si="8450"/>
        <v>147076.80000000002</v>
      </c>
      <c r="BY2571" s="37">
        <f t="shared" si="8451"/>
        <v>136640.10000000001</v>
      </c>
      <c r="BZ2571" s="37">
        <f t="shared" si="8452"/>
        <v>136622.10000000001</v>
      </c>
      <c r="CA2571" s="37">
        <f>CA2572+CA2576</f>
        <v>0</v>
      </c>
      <c r="CB2571" s="37">
        <f>CB2572+CB2576</f>
        <v>0</v>
      </c>
      <c r="CC2571" s="37">
        <f>CC2572+CC2576</f>
        <v>0</v>
      </c>
      <c r="CD2571" s="37">
        <f t="shared" si="8579"/>
        <v>147076.80000000002</v>
      </c>
      <c r="CE2571" s="37">
        <f t="shared" si="8580"/>
        <v>136640.10000000001</v>
      </c>
      <c r="CF2571" s="37">
        <f t="shared" si="8581"/>
        <v>136622.10000000001</v>
      </c>
      <c r="CG2571" s="37">
        <f>CG2572+CG2576</f>
        <v>0</v>
      </c>
      <c r="CH2571" s="24"/>
      <c r="CI2571" s="38"/>
      <c r="CK2571" s="33" t="s">
        <v>27</v>
      </c>
    </row>
    <row r="2572" ht="29.850000000000001">
      <c r="A2572" s="16" t="s">
        <v>1450</v>
      </c>
      <c r="B2572" s="17"/>
      <c r="C2572" s="16"/>
      <c r="D2572" s="16"/>
      <c r="E2572" s="39" t="s">
        <v>1444</v>
      </c>
      <c r="F2572" s="31">
        <f t="shared" ref="F2572:F2574" si="8664">F2573</f>
        <v>101656.8</v>
      </c>
      <c r="G2572" s="31">
        <f t="shared" ref="G2572:G2574" si="8665">G2573</f>
        <v>92595.5</v>
      </c>
      <c r="H2572" s="31">
        <f t="shared" ref="H2572:H2574" si="8666">H2573</f>
        <v>92595.5</v>
      </c>
      <c r="I2572" s="31">
        <f t="shared" ref="I2572:I2574" si="8667">I2573</f>
        <v>0</v>
      </c>
      <c r="J2572" s="31">
        <f t="shared" ref="J2572:J2574" si="8668">J2573</f>
        <v>7831.3999999999996</v>
      </c>
      <c r="K2572" s="31">
        <f t="shared" ref="K2572:K2574" si="8669">K2573</f>
        <v>7831.3999999999996</v>
      </c>
      <c r="L2572" s="31">
        <f t="shared" si="8417"/>
        <v>101656.8</v>
      </c>
      <c r="M2572" s="31">
        <f t="shared" si="8418"/>
        <v>100426.89999999999</v>
      </c>
      <c r="N2572" s="31">
        <f t="shared" si="8419"/>
        <v>100426.89999999999</v>
      </c>
      <c r="O2572" s="31">
        <f t="shared" ref="O2572:O2574" si="8670">O2573</f>
        <v>0</v>
      </c>
      <c r="P2572" s="31">
        <f t="shared" ref="P2572:P2574" si="8671">P2573</f>
        <v>0</v>
      </c>
      <c r="Q2572" s="31">
        <f t="shared" ref="Q2572:Q2574" si="8672">Q2573</f>
        <v>0</v>
      </c>
      <c r="R2572" s="31">
        <f t="shared" si="8420"/>
        <v>101656.8</v>
      </c>
      <c r="S2572" s="31">
        <f t="shared" si="8421"/>
        <v>100426.89999999999</v>
      </c>
      <c r="T2572" s="31">
        <f t="shared" si="8422"/>
        <v>100426.89999999999</v>
      </c>
      <c r="U2572" s="31">
        <f t="shared" ref="U2572:U2574" si="8673">U2573</f>
        <v>0</v>
      </c>
      <c r="V2572" s="31">
        <f t="shared" ref="V2572:V2574" si="8674">V2573</f>
        <v>0</v>
      </c>
      <c r="W2572" s="31">
        <f t="shared" ref="W2572:W2574" si="8675">W2573</f>
        <v>0</v>
      </c>
      <c r="X2572" s="31">
        <f t="shared" si="8423"/>
        <v>101656.8</v>
      </c>
      <c r="Y2572" s="31">
        <f t="shared" si="8424"/>
        <v>100426.89999999999</v>
      </c>
      <c r="Z2572" s="31">
        <f t="shared" si="8425"/>
        <v>100426.89999999999</v>
      </c>
      <c r="AA2572" s="31">
        <f t="shared" ref="AA2572:AA2574" si="8676">AA2573</f>
        <v>0</v>
      </c>
      <c r="AB2572" s="31">
        <f t="shared" ref="AB2572:AB2574" si="8677">AB2573</f>
        <v>0</v>
      </c>
      <c r="AC2572" s="31">
        <f t="shared" ref="AC2572:AC2574" si="8678">AC2573</f>
        <v>0</v>
      </c>
      <c r="AD2572" s="31">
        <f t="shared" si="8426"/>
        <v>101656.8</v>
      </c>
      <c r="AE2572" s="31">
        <f t="shared" si="8427"/>
        <v>100426.89999999999</v>
      </c>
      <c r="AF2572" s="31">
        <f t="shared" si="8428"/>
        <v>100426.89999999999</v>
      </c>
      <c r="AG2572" s="31">
        <f t="shared" ref="AG2572:AG2574" si="8679">AG2573</f>
        <v>0</v>
      </c>
      <c r="AH2572" s="31">
        <f t="shared" ref="AH2572:AH2574" si="8680">AH2573</f>
        <v>0</v>
      </c>
      <c r="AI2572" s="31">
        <f t="shared" ref="AI2572:AI2574" si="8681">AI2573</f>
        <v>0</v>
      </c>
      <c r="AJ2572" s="31">
        <f t="shared" si="8429"/>
        <v>101656.8</v>
      </c>
      <c r="AK2572" s="31">
        <f t="shared" si="8430"/>
        <v>100426.89999999999</v>
      </c>
      <c r="AL2572" s="31">
        <f t="shared" si="8431"/>
        <v>100426.89999999999</v>
      </c>
      <c r="AM2572" s="31">
        <f t="shared" ref="AM2572:AM2574" si="8682">AM2573</f>
        <v>0</v>
      </c>
      <c r="AN2572" s="31">
        <f t="shared" ref="AN2572:AN2574" si="8683">AN2573</f>
        <v>0</v>
      </c>
      <c r="AO2572" s="31">
        <f t="shared" ref="AO2572:AO2574" si="8684">AO2573</f>
        <v>0</v>
      </c>
      <c r="AP2572" s="31">
        <f t="shared" si="8432"/>
        <v>101656.8</v>
      </c>
      <c r="AQ2572" s="31">
        <f t="shared" si="8433"/>
        <v>100426.89999999999</v>
      </c>
      <c r="AR2572" s="31">
        <f t="shared" si="8434"/>
        <v>100426.89999999999</v>
      </c>
      <c r="AS2572" s="31">
        <f t="shared" ref="AS2572:AS2574" si="8685">AS2573</f>
        <v>0</v>
      </c>
      <c r="AT2572" s="31">
        <f t="shared" ref="AT2572:AT2574" si="8686">AT2573</f>
        <v>0</v>
      </c>
      <c r="AU2572" s="31">
        <f t="shared" ref="AU2572:AU2574" si="8687">AU2573</f>
        <v>0</v>
      </c>
      <c r="AV2572" s="31">
        <f t="shared" si="8435"/>
        <v>101656.8</v>
      </c>
      <c r="AW2572" s="31">
        <f t="shared" si="8436"/>
        <v>100426.89999999999</v>
      </c>
      <c r="AX2572" s="31">
        <f t="shared" si="8437"/>
        <v>100426.89999999999</v>
      </c>
      <c r="AY2572" s="31">
        <f t="shared" ref="AY2572:AY2574" si="8688">AY2573</f>
        <v>3970.0999999999999</v>
      </c>
      <c r="AZ2572" s="31">
        <f t="shared" ref="AZ2572:AZ2574" si="8689">AZ2573</f>
        <v>7750.3000000000002</v>
      </c>
      <c r="BA2572" s="31">
        <f t="shared" ref="BA2572:BA2574" si="8690">BA2573</f>
        <v>7750.3000000000002</v>
      </c>
      <c r="BB2572" s="31">
        <f t="shared" si="8438"/>
        <v>105626.90000000001</v>
      </c>
      <c r="BC2572" s="31">
        <f t="shared" si="8439"/>
        <v>108177.2</v>
      </c>
      <c r="BD2572" s="31">
        <f t="shared" si="8440"/>
        <v>108177.2</v>
      </c>
      <c r="BE2572" s="31">
        <f t="shared" ref="BE2572:BE2574" si="8691">BE2573</f>
        <v>0</v>
      </c>
      <c r="BF2572" s="31">
        <f t="shared" ref="BF2572:BF2574" si="8692">BF2573</f>
        <v>0</v>
      </c>
      <c r="BG2572" s="31">
        <f t="shared" ref="BG2572:BG2574" si="8693">BG2573</f>
        <v>0</v>
      </c>
      <c r="BH2572" s="31">
        <f t="shared" si="8441"/>
        <v>105626.90000000001</v>
      </c>
      <c r="BI2572" s="31">
        <f t="shared" si="8442"/>
        <v>108177.2</v>
      </c>
      <c r="BJ2572" s="31">
        <f t="shared" si="8443"/>
        <v>108177.2</v>
      </c>
      <c r="BK2572" s="31">
        <f t="shared" ref="BK2572:BK2574" si="8694">BK2573</f>
        <v>0</v>
      </c>
      <c r="BL2572" s="31">
        <f t="shared" ref="BL2572:BL2574" si="8695">BL2573</f>
        <v>0</v>
      </c>
      <c r="BM2572" s="31">
        <f t="shared" ref="BM2572:BM2574" si="8696">BM2573</f>
        <v>0</v>
      </c>
      <c r="BN2572" s="31">
        <f t="shared" si="8444"/>
        <v>105626.90000000001</v>
      </c>
      <c r="BO2572" s="31">
        <f t="shared" si="8445"/>
        <v>108177.2</v>
      </c>
      <c r="BP2572" s="31">
        <f t="shared" si="8446"/>
        <v>108177.2</v>
      </c>
      <c r="BQ2572" s="31">
        <f t="shared" ref="BQ2572:BQ2574" si="8697">BQ2573</f>
        <v>0</v>
      </c>
      <c r="BR2572" s="31">
        <f t="shared" ref="BR2572:BR2574" si="8698">BR2573</f>
        <v>0</v>
      </c>
      <c r="BS2572" s="31">
        <f t="shared" si="8447"/>
        <v>105626.90000000001</v>
      </c>
      <c r="BT2572" s="31">
        <f t="shared" si="8448"/>
        <v>108177.2</v>
      </c>
      <c r="BU2572" s="31">
        <f t="shared" si="8449"/>
        <v>108177.2</v>
      </c>
      <c r="BV2572" s="31">
        <f t="shared" ref="BV2572:BV2574" si="8699">BV2573</f>
        <v>0</v>
      </c>
      <c r="BW2572" s="31">
        <f t="shared" ref="BW2572:BW2574" si="8700">BW2573</f>
        <v>0</v>
      </c>
      <c r="BX2572" s="31">
        <f t="shared" si="8450"/>
        <v>105626.90000000001</v>
      </c>
      <c r="BY2572" s="31">
        <f t="shared" si="8451"/>
        <v>108177.2</v>
      </c>
      <c r="BZ2572" s="31">
        <f t="shared" si="8452"/>
        <v>108177.2</v>
      </c>
      <c r="CA2572" s="31">
        <f t="shared" ref="CA2572:CA2574" si="8701">CA2573</f>
        <v>0</v>
      </c>
      <c r="CB2572" s="31">
        <f t="shared" ref="CB2572:CB2574" si="8702">CB2573</f>
        <v>0</v>
      </c>
      <c r="CC2572" s="31">
        <f t="shared" ref="CC2572:CC2574" si="8703">CC2573</f>
        <v>0</v>
      </c>
      <c r="CD2572" s="31">
        <f t="shared" si="8579"/>
        <v>105626.90000000001</v>
      </c>
      <c r="CE2572" s="31">
        <f t="shared" si="8580"/>
        <v>108177.2</v>
      </c>
      <c r="CF2572" s="31">
        <f t="shared" si="8581"/>
        <v>108177.2</v>
      </c>
      <c r="CG2572" s="31">
        <f t="shared" ref="CG2572:CG2574" si="8704">CG2573</f>
        <v>0</v>
      </c>
      <c r="CH2572" s="24"/>
      <c r="CI2572" s="40"/>
      <c r="CL2572" s="1" t="s">
        <v>1346</v>
      </c>
      <c r="CO2572" s="1" t="s">
        <v>31</v>
      </c>
    </row>
    <row r="2573" ht="71.599999999999994">
      <c r="A2573" s="16" t="s">
        <v>1450</v>
      </c>
      <c r="B2573" s="17">
        <v>100</v>
      </c>
      <c r="C2573" s="16"/>
      <c r="D2573" s="16"/>
      <c r="E2573" s="39" t="s">
        <v>131</v>
      </c>
      <c r="F2573" s="31">
        <f t="shared" si="8664"/>
        <v>101656.8</v>
      </c>
      <c r="G2573" s="31">
        <f t="shared" si="8665"/>
        <v>92595.5</v>
      </c>
      <c r="H2573" s="31">
        <f t="shared" si="8666"/>
        <v>92595.5</v>
      </c>
      <c r="I2573" s="31">
        <f t="shared" si="8667"/>
        <v>0</v>
      </c>
      <c r="J2573" s="31">
        <f t="shared" si="8668"/>
        <v>7831.3999999999996</v>
      </c>
      <c r="K2573" s="31">
        <f t="shared" si="8669"/>
        <v>7831.3999999999996</v>
      </c>
      <c r="L2573" s="31">
        <f t="shared" ref="L2573:L2636" si="8705">F2573+I2573</f>
        <v>101656.8</v>
      </c>
      <c r="M2573" s="31">
        <f t="shared" ref="M2573:M2636" si="8706">G2573+J2573</f>
        <v>100426.89999999999</v>
      </c>
      <c r="N2573" s="31">
        <f t="shared" ref="N2573:N2636" si="8707">H2573+K2573</f>
        <v>100426.89999999999</v>
      </c>
      <c r="O2573" s="31">
        <f t="shared" si="8670"/>
        <v>0</v>
      </c>
      <c r="P2573" s="31">
        <f t="shared" si="8671"/>
        <v>0</v>
      </c>
      <c r="Q2573" s="31">
        <f t="shared" si="8672"/>
        <v>0</v>
      </c>
      <c r="R2573" s="31">
        <f t="shared" ref="R2573:R2636" si="8708">L2573+O2573</f>
        <v>101656.8</v>
      </c>
      <c r="S2573" s="31">
        <f t="shared" ref="S2573:S2636" si="8709">M2573+P2573</f>
        <v>100426.89999999999</v>
      </c>
      <c r="T2573" s="31">
        <f t="shared" ref="T2573:T2636" si="8710">N2573+Q2573</f>
        <v>100426.89999999999</v>
      </c>
      <c r="U2573" s="31">
        <f t="shared" si="8673"/>
        <v>0</v>
      </c>
      <c r="V2573" s="31">
        <f t="shared" si="8674"/>
        <v>0</v>
      </c>
      <c r="W2573" s="31">
        <f t="shared" si="8675"/>
        <v>0</v>
      </c>
      <c r="X2573" s="31">
        <f t="shared" ref="X2573:X2636" si="8711">R2573+U2573</f>
        <v>101656.8</v>
      </c>
      <c r="Y2573" s="31">
        <f t="shared" ref="Y2573:Y2636" si="8712">S2573+V2573</f>
        <v>100426.89999999999</v>
      </c>
      <c r="Z2573" s="31">
        <f t="shared" ref="Z2573:Z2636" si="8713">T2573+W2573</f>
        <v>100426.89999999999</v>
      </c>
      <c r="AA2573" s="31">
        <f t="shared" si="8676"/>
        <v>0</v>
      </c>
      <c r="AB2573" s="31">
        <f t="shared" si="8677"/>
        <v>0</v>
      </c>
      <c r="AC2573" s="31">
        <f t="shared" si="8678"/>
        <v>0</v>
      </c>
      <c r="AD2573" s="31">
        <f t="shared" ref="AD2573:AD2636" si="8714">X2573+AA2573</f>
        <v>101656.8</v>
      </c>
      <c r="AE2573" s="31">
        <f t="shared" ref="AE2573:AE2636" si="8715">Y2573+AB2573</f>
        <v>100426.89999999999</v>
      </c>
      <c r="AF2573" s="31">
        <f t="shared" ref="AF2573:AF2636" si="8716">Z2573+AC2573</f>
        <v>100426.89999999999</v>
      </c>
      <c r="AG2573" s="31">
        <f t="shared" si="8679"/>
        <v>0</v>
      </c>
      <c r="AH2573" s="31">
        <f t="shared" si="8680"/>
        <v>0</v>
      </c>
      <c r="AI2573" s="31">
        <f t="shared" si="8681"/>
        <v>0</v>
      </c>
      <c r="AJ2573" s="31">
        <f t="shared" ref="AJ2573:AJ2636" si="8717">AD2573+AG2573</f>
        <v>101656.8</v>
      </c>
      <c r="AK2573" s="31">
        <f t="shared" ref="AK2573:AK2636" si="8718">AE2573+AH2573</f>
        <v>100426.89999999999</v>
      </c>
      <c r="AL2573" s="31">
        <f t="shared" ref="AL2573:AL2636" si="8719">AF2573+AI2573</f>
        <v>100426.89999999999</v>
      </c>
      <c r="AM2573" s="31">
        <f t="shared" si="8682"/>
        <v>0</v>
      </c>
      <c r="AN2573" s="31">
        <f t="shared" si="8683"/>
        <v>0</v>
      </c>
      <c r="AO2573" s="31">
        <f t="shared" si="8684"/>
        <v>0</v>
      </c>
      <c r="AP2573" s="31">
        <f t="shared" ref="AP2573:AP2636" si="8720">AJ2573+AM2573</f>
        <v>101656.8</v>
      </c>
      <c r="AQ2573" s="31">
        <f t="shared" ref="AQ2573:AQ2636" si="8721">AK2573+AN2573</f>
        <v>100426.89999999999</v>
      </c>
      <c r="AR2573" s="31">
        <f t="shared" ref="AR2573:AR2636" si="8722">AL2573+AO2573</f>
        <v>100426.89999999999</v>
      </c>
      <c r="AS2573" s="31">
        <f t="shared" si="8685"/>
        <v>0</v>
      </c>
      <c r="AT2573" s="31">
        <f t="shared" si="8686"/>
        <v>0</v>
      </c>
      <c r="AU2573" s="31">
        <f t="shared" si="8687"/>
        <v>0</v>
      </c>
      <c r="AV2573" s="31">
        <f t="shared" ref="AV2573:AV2636" si="8723">AP2573+AS2573</f>
        <v>101656.8</v>
      </c>
      <c r="AW2573" s="31">
        <f t="shared" ref="AW2573:AW2636" si="8724">AQ2573+AT2573</f>
        <v>100426.89999999999</v>
      </c>
      <c r="AX2573" s="31">
        <f t="shared" ref="AX2573:AX2636" si="8725">AR2573+AU2573</f>
        <v>100426.89999999999</v>
      </c>
      <c r="AY2573" s="31">
        <f t="shared" si="8688"/>
        <v>3970.0999999999999</v>
      </c>
      <c r="AZ2573" s="31">
        <f t="shared" si="8689"/>
        <v>7750.3000000000002</v>
      </c>
      <c r="BA2573" s="31">
        <f t="shared" si="8690"/>
        <v>7750.3000000000002</v>
      </c>
      <c r="BB2573" s="31">
        <f t="shared" ref="BB2573:BB2636" si="8726">AV2573+AY2573</f>
        <v>105626.90000000001</v>
      </c>
      <c r="BC2573" s="31">
        <f t="shared" ref="BC2573:BC2636" si="8727">AW2573+AZ2573</f>
        <v>108177.2</v>
      </c>
      <c r="BD2573" s="31">
        <f t="shared" ref="BD2573:BD2636" si="8728">AX2573+BA2573</f>
        <v>108177.2</v>
      </c>
      <c r="BE2573" s="31">
        <f t="shared" si="8691"/>
        <v>0</v>
      </c>
      <c r="BF2573" s="31">
        <f t="shared" si="8692"/>
        <v>0</v>
      </c>
      <c r="BG2573" s="31">
        <f t="shared" si="8693"/>
        <v>0</v>
      </c>
      <c r="BH2573" s="31">
        <f t="shared" ref="BH2573:BH2636" si="8729">BB2573+BE2573</f>
        <v>105626.90000000001</v>
      </c>
      <c r="BI2573" s="31">
        <f t="shared" ref="BI2573:BI2636" si="8730">BC2573+BF2573</f>
        <v>108177.2</v>
      </c>
      <c r="BJ2573" s="31">
        <f t="shared" ref="BJ2573:BJ2636" si="8731">BD2573+BG2573</f>
        <v>108177.2</v>
      </c>
      <c r="BK2573" s="31">
        <f t="shared" si="8694"/>
        <v>0</v>
      </c>
      <c r="BL2573" s="31">
        <f t="shared" si="8695"/>
        <v>0</v>
      </c>
      <c r="BM2573" s="31">
        <f t="shared" si="8696"/>
        <v>0</v>
      </c>
      <c r="BN2573" s="31">
        <f t="shared" ref="BN2573:BN2636" si="8732">BH2573+BK2573</f>
        <v>105626.90000000001</v>
      </c>
      <c r="BO2573" s="31">
        <f t="shared" ref="BO2573:BO2636" si="8733">BI2573+BL2573</f>
        <v>108177.2</v>
      </c>
      <c r="BP2573" s="31">
        <f t="shared" ref="BP2573:BP2636" si="8734">BJ2573+BM2573</f>
        <v>108177.2</v>
      </c>
      <c r="BQ2573" s="31">
        <f t="shared" si="8697"/>
        <v>0</v>
      </c>
      <c r="BR2573" s="31">
        <f t="shared" si="8698"/>
        <v>0</v>
      </c>
      <c r="BS2573" s="31">
        <f t="shared" ref="BS2573:BS2636" si="8735">BQ2573+BN2573</f>
        <v>105626.90000000001</v>
      </c>
      <c r="BT2573" s="31">
        <f t="shared" ref="BT2573:BT2636" si="8736">BR2573+BO2573</f>
        <v>108177.2</v>
      </c>
      <c r="BU2573" s="31">
        <f t="shared" ref="BU2573:BU2636" si="8737">BP2573</f>
        <v>108177.2</v>
      </c>
      <c r="BV2573" s="31">
        <f t="shared" si="8699"/>
        <v>0</v>
      </c>
      <c r="BW2573" s="31">
        <f t="shared" si="8700"/>
        <v>0</v>
      </c>
      <c r="BX2573" s="31">
        <f t="shared" ref="BX2573:BX2636" si="8738">BS2573</f>
        <v>105626.90000000001</v>
      </c>
      <c r="BY2573" s="31">
        <f t="shared" ref="BY2573:BY2636" si="8739">BT2573+BV2573</f>
        <v>108177.2</v>
      </c>
      <c r="BZ2573" s="31">
        <f t="shared" ref="BZ2573:BZ2636" si="8740">BU2573+BW2573</f>
        <v>108177.2</v>
      </c>
      <c r="CA2573" s="31">
        <f t="shared" si="8701"/>
        <v>0</v>
      </c>
      <c r="CB2573" s="31">
        <f t="shared" si="8702"/>
        <v>0</v>
      </c>
      <c r="CC2573" s="31">
        <f t="shared" si="8703"/>
        <v>0</v>
      </c>
      <c r="CD2573" s="31">
        <f t="shared" si="8579"/>
        <v>105626.90000000001</v>
      </c>
      <c r="CE2573" s="31">
        <f t="shared" si="8580"/>
        <v>108177.2</v>
      </c>
      <c r="CF2573" s="31">
        <f t="shared" si="8581"/>
        <v>108177.2</v>
      </c>
      <c r="CG2573" s="31">
        <f t="shared" si="8704"/>
        <v>0</v>
      </c>
      <c r="CH2573" s="24"/>
      <c r="CI2573" s="40"/>
      <c r="CM2573" s="1" t="s">
        <v>29</v>
      </c>
    </row>
    <row r="2574" ht="29.850000000000001">
      <c r="A2574" s="16" t="s">
        <v>1450</v>
      </c>
      <c r="B2574" s="17">
        <v>120</v>
      </c>
      <c r="C2574" s="16"/>
      <c r="D2574" s="16"/>
      <c r="E2574" s="39" t="s">
        <v>394</v>
      </c>
      <c r="F2574" s="31">
        <f t="shared" si="8664"/>
        <v>101656.8</v>
      </c>
      <c r="G2574" s="31">
        <f t="shared" si="8665"/>
        <v>92595.5</v>
      </c>
      <c r="H2574" s="31">
        <f t="shared" si="8666"/>
        <v>92595.5</v>
      </c>
      <c r="I2574" s="31">
        <f t="shared" si="8667"/>
        <v>0</v>
      </c>
      <c r="J2574" s="31">
        <f t="shared" si="8668"/>
        <v>7831.3999999999996</v>
      </c>
      <c r="K2574" s="31">
        <f t="shared" si="8669"/>
        <v>7831.3999999999996</v>
      </c>
      <c r="L2574" s="31">
        <f t="shared" si="8705"/>
        <v>101656.8</v>
      </c>
      <c r="M2574" s="31">
        <f t="shared" si="8706"/>
        <v>100426.89999999999</v>
      </c>
      <c r="N2574" s="31">
        <f t="shared" si="8707"/>
        <v>100426.89999999999</v>
      </c>
      <c r="O2574" s="31">
        <f t="shared" si="8670"/>
        <v>0</v>
      </c>
      <c r="P2574" s="31">
        <f t="shared" si="8671"/>
        <v>0</v>
      </c>
      <c r="Q2574" s="31">
        <f t="shared" si="8672"/>
        <v>0</v>
      </c>
      <c r="R2574" s="31">
        <f t="shared" si="8708"/>
        <v>101656.8</v>
      </c>
      <c r="S2574" s="31">
        <f t="shared" si="8709"/>
        <v>100426.89999999999</v>
      </c>
      <c r="T2574" s="31">
        <f t="shared" si="8710"/>
        <v>100426.89999999999</v>
      </c>
      <c r="U2574" s="31">
        <f t="shared" si="8673"/>
        <v>0</v>
      </c>
      <c r="V2574" s="31">
        <f t="shared" si="8674"/>
        <v>0</v>
      </c>
      <c r="W2574" s="31">
        <f t="shared" si="8675"/>
        <v>0</v>
      </c>
      <c r="X2574" s="31">
        <f t="shared" si="8711"/>
        <v>101656.8</v>
      </c>
      <c r="Y2574" s="31">
        <f t="shared" si="8712"/>
        <v>100426.89999999999</v>
      </c>
      <c r="Z2574" s="31">
        <f t="shared" si="8713"/>
        <v>100426.89999999999</v>
      </c>
      <c r="AA2574" s="31">
        <f t="shared" si="8676"/>
        <v>0</v>
      </c>
      <c r="AB2574" s="31">
        <f t="shared" si="8677"/>
        <v>0</v>
      </c>
      <c r="AC2574" s="31">
        <f t="shared" si="8678"/>
        <v>0</v>
      </c>
      <c r="AD2574" s="31">
        <f t="shared" si="8714"/>
        <v>101656.8</v>
      </c>
      <c r="AE2574" s="31">
        <f t="shared" si="8715"/>
        <v>100426.89999999999</v>
      </c>
      <c r="AF2574" s="31">
        <f t="shared" si="8716"/>
        <v>100426.89999999999</v>
      </c>
      <c r="AG2574" s="31">
        <f t="shared" si="8679"/>
        <v>0</v>
      </c>
      <c r="AH2574" s="31">
        <f t="shared" si="8680"/>
        <v>0</v>
      </c>
      <c r="AI2574" s="31">
        <f t="shared" si="8681"/>
        <v>0</v>
      </c>
      <c r="AJ2574" s="31">
        <f t="shared" si="8717"/>
        <v>101656.8</v>
      </c>
      <c r="AK2574" s="31">
        <f t="shared" si="8718"/>
        <v>100426.89999999999</v>
      </c>
      <c r="AL2574" s="31">
        <f t="shared" si="8719"/>
        <v>100426.89999999999</v>
      </c>
      <c r="AM2574" s="31">
        <f t="shared" si="8682"/>
        <v>0</v>
      </c>
      <c r="AN2574" s="31">
        <f t="shared" si="8683"/>
        <v>0</v>
      </c>
      <c r="AO2574" s="31">
        <f t="shared" si="8684"/>
        <v>0</v>
      </c>
      <c r="AP2574" s="31">
        <f t="shared" si="8720"/>
        <v>101656.8</v>
      </c>
      <c r="AQ2574" s="31">
        <f t="shared" si="8721"/>
        <v>100426.89999999999</v>
      </c>
      <c r="AR2574" s="31">
        <f t="shared" si="8722"/>
        <v>100426.89999999999</v>
      </c>
      <c r="AS2574" s="31">
        <f t="shared" si="8685"/>
        <v>0</v>
      </c>
      <c r="AT2574" s="31">
        <f t="shared" si="8686"/>
        <v>0</v>
      </c>
      <c r="AU2574" s="31">
        <f t="shared" si="8687"/>
        <v>0</v>
      </c>
      <c r="AV2574" s="31">
        <f t="shared" si="8723"/>
        <v>101656.8</v>
      </c>
      <c r="AW2574" s="31">
        <f t="shared" si="8724"/>
        <v>100426.89999999999</v>
      </c>
      <c r="AX2574" s="31">
        <f t="shared" si="8725"/>
        <v>100426.89999999999</v>
      </c>
      <c r="AY2574" s="31">
        <f t="shared" si="8688"/>
        <v>3970.0999999999999</v>
      </c>
      <c r="AZ2574" s="31">
        <f t="shared" si="8689"/>
        <v>7750.3000000000002</v>
      </c>
      <c r="BA2574" s="31">
        <f t="shared" si="8690"/>
        <v>7750.3000000000002</v>
      </c>
      <c r="BB2574" s="31">
        <f t="shared" si="8726"/>
        <v>105626.90000000001</v>
      </c>
      <c r="BC2574" s="31">
        <f t="shared" si="8727"/>
        <v>108177.2</v>
      </c>
      <c r="BD2574" s="31">
        <f t="shared" si="8728"/>
        <v>108177.2</v>
      </c>
      <c r="BE2574" s="31">
        <f t="shared" si="8691"/>
        <v>0</v>
      </c>
      <c r="BF2574" s="31">
        <f t="shared" si="8692"/>
        <v>0</v>
      </c>
      <c r="BG2574" s="31">
        <f t="shared" si="8693"/>
        <v>0</v>
      </c>
      <c r="BH2574" s="31">
        <f t="shared" si="8729"/>
        <v>105626.90000000001</v>
      </c>
      <c r="BI2574" s="31">
        <f t="shared" si="8730"/>
        <v>108177.2</v>
      </c>
      <c r="BJ2574" s="31">
        <f t="shared" si="8731"/>
        <v>108177.2</v>
      </c>
      <c r="BK2574" s="31">
        <f t="shared" si="8694"/>
        <v>0</v>
      </c>
      <c r="BL2574" s="31">
        <f t="shared" si="8695"/>
        <v>0</v>
      </c>
      <c r="BM2574" s="31">
        <f t="shared" si="8696"/>
        <v>0</v>
      </c>
      <c r="BN2574" s="31">
        <f t="shared" si="8732"/>
        <v>105626.90000000001</v>
      </c>
      <c r="BO2574" s="31">
        <f t="shared" si="8733"/>
        <v>108177.2</v>
      </c>
      <c r="BP2574" s="31">
        <f t="shared" si="8734"/>
        <v>108177.2</v>
      </c>
      <c r="BQ2574" s="31">
        <f t="shared" si="8697"/>
        <v>0</v>
      </c>
      <c r="BR2574" s="31">
        <f t="shared" si="8698"/>
        <v>0</v>
      </c>
      <c r="BS2574" s="31">
        <f t="shared" si="8735"/>
        <v>105626.90000000001</v>
      </c>
      <c r="BT2574" s="31">
        <f t="shared" si="8736"/>
        <v>108177.2</v>
      </c>
      <c r="BU2574" s="31">
        <f t="shared" si="8737"/>
        <v>108177.2</v>
      </c>
      <c r="BV2574" s="31">
        <f t="shared" si="8699"/>
        <v>0</v>
      </c>
      <c r="BW2574" s="31">
        <f t="shared" si="8700"/>
        <v>0</v>
      </c>
      <c r="BX2574" s="31">
        <f t="shared" si="8738"/>
        <v>105626.90000000001</v>
      </c>
      <c r="BY2574" s="31">
        <f t="shared" si="8739"/>
        <v>108177.2</v>
      </c>
      <c r="BZ2574" s="31">
        <f t="shared" si="8740"/>
        <v>108177.2</v>
      </c>
      <c r="CA2574" s="31">
        <f t="shared" si="8701"/>
        <v>0</v>
      </c>
      <c r="CB2574" s="31">
        <f t="shared" si="8702"/>
        <v>0</v>
      </c>
      <c r="CC2574" s="31">
        <f t="shared" si="8703"/>
        <v>0</v>
      </c>
      <c r="CD2574" s="31">
        <f t="shared" si="8579"/>
        <v>105626.90000000001</v>
      </c>
      <c r="CE2574" s="31">
        <f t="shared" si="8580"/>
        <v>108177.2</v>
      </c>
      <c r="CF2574" s="31">
        <f t="shared" si="8581"/>
        <v>108177.2</v>
      </c>
      <c r="CG2574" s="31">
        <f t="shared" si="8704"/>
        <v>0</v>
      </c>
      <c r="CH2574" s="24"/>
      <c r="CI2574" s="40"/>
      <c r="CN2574" s="1" t="s">
        <v>30</v>
      </c>
    </row>
    <row r="2575" ht="57.700000000000003">
      <c r="A2575" s="16" t="s">
        <v>1450</v>
      </c>
      <c r="B2575" s="17">
        <v>120</v>
      </c>
      <c r="C2575" s="16" t="s">
        <v>42</v>
      </c>
      <c r="D2575" s="16" t="s">
        <v>67</v>
      </c>
      <c r="E2575" s="39" t="s">
        <v>1445</v>
      </c>
      <c r="F2575" s="31">
        <v>101656.8</v>
      </c>
      <c r="G2575" s="31">
        <v>92595.5</v>
      </c>
      <c r="H2575" s="31">
        <v>92595.5</v>
      </c>
      <c r="I2575" s="31"/>
      <c r="J2575" s="31">
        <v>7831.3999999999996</v>
      </c>
      <c r="K2575" s="31">
        <v>7831.3999999999996</v>
      </c>
      <c r="L2575" s="31">
        <f t="shared" si="8705"/>
        <v>101656.8</v>
      </c>
      <c r="M2575" s="31">
        <f t="shared" si="8706"/>
        <v>100426.89999999999</v>
      </c>
      <c r="N2575" s="31">
        <f t="shared" si="8707"/>
        <v>100426.89999999999</v>
      </c>
      <c r="O2575" s="31"/>
      <c r="P2575" s="31"/>
      <c r="Q2575" s="31"/>
      <c r="R2575" s="31">
        <f t="shared" si="8708"/>
        <v>101656.8</v>
      </c>
      <c r="S2575" s="31">
        <f t="shared" si="8709"/>
        <v>100426.89999999999</v>
      </c>
      <c r="T2575" s="31">
        <f t="shared" si="8710"/>
        <v>100426.89999999999</v>
      </c>
      <c r="U2575" s="31"/>
      <c r="V2575" s="31"/>
      <c r="W2575" s="31"/>
      <c r="X2575" s="31">
        <f t="shared" si="8711"/>
        <v>101656.8</v>
      </c>
      <c r="Y2575" s="31">
        <f t="shared" si="8712"/>
        <v>100426.89999999999</v>
      </c>
      <c r="Z2575" s="31">
        <f t="shared" si="8713"/>
        <v>100426.89999999999</v>
      </c>
      <c r="AA2575" s="31"/>
      <c r="AB2575" s="31"/>
      <c r="AC2575" s="31"/>
      <c r="AD2575" s="31">
        <f t="shared" si="8714"/>
        <v>101656.8</v>
      </c>
      <c r="AE2575" s="31">
        <f t="shared" si="8715"/>
        <v>100426.89999999999</v>
      </c>
      <c r="AF2575" s="31">
        <f t="shared" si="8716"/>
        <v>100426.89999999999</v>
      </c>
      <c r="AG2575" s="31"/>
      <c r="AH2575" s="31"/>
      <c r="AI2575" s="31"/>
      <c r="AJ2575" s="31">
        <f t="shared" si="8717"/>
        <v>101656.8</v>
      </c>
      <c r="AK2575" s="31">
        <f t="shared" si="8718"/>
        <v>100426.89999999999</v>
      </c>
      <c r="AL2575" s="31">
        <f t="shared" si="8719"/>
        <v>100426.89999999999</v>
      </c>
      <c r="AM2575" s="31"/>
      <c r="AN2575" s="31"/>
      <c r="AO2575" s="31"/>
      <c r="AP2575" s="31">
        <f t="shared" si="8720"/>
        <v>101656.8</v>
      </c>
      <c r="AQ2575" s="31">
        <f t="shared" si="8721"/>
        <v>100426.89999999999</v>
      </c>
      <c r="AR2575" s="31">
        <f t="shared" si="8722"/>
        <v>100426.89999999999</v>
      </c>
      <c r="AS2575" s="31"/>
      <c r="AT2575" s="31"/>
      <c r="AU2575" s="31"/>
      <c r="AV2575" s="31">
        <f t="shared" si="8723"/>
        <v>101656.8</v>
      </c>
      <c r="AW2575" s="31">
        <f t="shared" si="8724"/>
        <v>100426.89999999999</v>
      </c>
      <c r="AX2575" s="31">
        <f t="shared" si="8725"/>
        <v>100426.89999999999</v>
      </c>
      <c r="AY2575" s="31">
        <v>3970.0999999999999</v>
      </c>
      <c r="AZ2575" s="31">
        <v>7750.3000000000002</v>
      </c>
      <c r="BA2575" s="31">
        <v>7750.3000000000002</v>
      </c>
      <c r="BB2575" s="31">
        <f t="shared" si="8726"/>
        <v>105626.90000000001</v>
      </c>
      <c r="BC2575" s="31">
        <f t="shared" si="8727"/>
        <v>108177.2</v>
      </c>
      <c r="BD2575" s="31">
        <f t="shared" si="8728"/>
        <v>108177.2</v>
      </c>
      <c r="BE2575" s="31"/>
      <c r="BF2575" s="31"/>
      <c r="BG2575" s="31"/>
      <c r="BH2575" s="31">
        <f t="shared" si="8729"/>
        <v>105626.90000000001</v>
      </c>
      <c r="BI2575" s="31">
        <f t="shared" si="8730"/>
        <v>108177.2</v>
      </c>
      <c r="BJ2575" s="31">
        <f t="shared" si="8731"/>
        <v>108177.2</v>
      </c>
      <c r="BK2575" s="31"/>
      <c r="BL2575" s="31"/>
      <c r="BM2575" s="31"/>
      <c r="BN2575" s="31">
        <f t="shared" si="8732"/>
        <v>105626.90000000001</v>
      </c>
      <c r="BO2575" s="31">
        <f t="shared" si="8733"/>
        <v>108177.2</v>
      </c>
      <c r="BP2575" s="31">
        <f t="shared" si="8734"/>
        <v>108177.2</v>
      </c>
      <c r="BQ2575" s="31"/>
      <c r="BR2575" s="31"/>
      <c r="BS2575" s="31">
        <f t="shared" si="8735"/>
        <v>105626.90000000001</v>
      </c>
      <c r="BT2575" s="31">
        <f t="shared" si="8736"/>
        <v>108177.2</v>
      </c>
      <c r="BU2575" s="31">
        <f t="shared" si="8737"/>
        <v>108177.2</v>
      </c>
      <c r="BV2575" s="31"/>
      <c r="BW2575" s="31"/>
      <c r="BX2575" s="31">
        <f t="shared" si="8738"/>
        <v>105626.90000000001</v>
      </c>
      <c r="BY2575" s="31">
        <f t="shared" si="8739"/>
        <v>108177.2</v>
      </c>
      <c r="BZ2575" s="31">
        <f t="shared" si="8740"/>
        <v>108177.2</v>
      </c>
      <c r="CA2575" s="31"/>
      <c r="CB2575" s="31"/>
      <c r="CC2575" s="31"/>
      <c r="CD2575" s="31">
        <f t="shared" si="8579"/>
        <v>105626.90000000001</v>
      </c>
      <c r="CE2575" s="31">
        <f t="shared" si="8580"/>
        <v>108177.2</v>
      </c>
      <c r="CF2575" s="31">
        <f t="shared" si="8581"/>
        <v>108177.2</v>
      </c>
      <c r="CG2575" s="31"/>
      <c r="CH2575" s="24"/>
      <c r="CI2575" s="40">
        <v>151</v>
      </c>
    </row>
    <row r="2576" ht="29.850000000000001">
      <c r="A2576" s="16" t="s">
        <v>1451</v>
      </c>
      <c r="B2576" s="17"/>
      <c r="C2576" s="16"/>
      <c r="D2576" s="16"/>
      <c r="E2576" s="39" t="s">
        <v>1447</v>
      </c>
      <c r="F2576" s="31">
        <f>F2577+F2580</f>
        <v>27558.399999999998</v>
      </c>
      <c r="G2576" s="31">
        <f>G2577+G2580</f>
        <v>27617.700000000001</v>
      </c>
      <c r="H2576" s="31">
        <f>H2577+H2580</f>
        <v>27599.700000000001</v>
      </c>
      <c r="I2576" s="31">
        <f>I2577+I2580</f>
        <v>13891.5</v>
      </c>
      <c r="J2576" s="31">
        <f>J2577+J2580</f>
        <v>845.20000000000005</v>
      </c>
      <c r="K2576" s="31">
        <f>K2577+K2580</f>
        <v>845.20000000000005</v>
      </c>
      <c r="L2576" s="31">
        <f t="shared" si="8705"/>
        <v>41449.899999999994</v>
      </c>
      <c r="M2576" s="31">
        <f t="shared" si="8706"/>
        <v>28462.900000000001</v>
      </c>
      <c r="N2576" s="31">
        <f t="shared" si="8707"/>
        <v>28444.900000000001</v>
      </c>
      <c r="O2576" s="31">
        <f>O2577+O2580</f>
        <v>0</v>
      </c>
      <c r="P2576" s="31">
        <f>P2577+P2580</f>
        <v>0</v>
      </c>
      <c r="Q2576" s="31">
        <f>Q2577+Q2580</f>
        <v>0</v>
      </c>
      <c r="R2576" s="31">
        <f t="shared" si="8708"/>
        <v>41449.899999999994</v>
      </c>
      <c r="S2576" s="31">
        <f t="shared" si="8709"/>
        <v>28462.900000000001</v>
      </c>
      <c r="T2576" s="31">
        <f t="shared" si="8710"/>
        <v>28444.900000000001</v>
      </c>
      <c r="U2576" s="31">
        <f>U2577+U2580</f>
        <v>0</v>
      </c>
      <c r="V2576" s="31">
        <f>V2577+V2580</f>
        <v>0</v>
      </c>
      <c r="W2576" s="31">
        <f>W2577+W2580</f>
        <v>0</v>
      </c>
      <c r="X2576" s="31">
        <f t="shared" si="8711"/>
        <v>41449.899999999994</v>
      </c>
      <c r="Y2576" s="31">
        <f t="shared" si="8712"/>
        <v>28462.900000000001</v>
      </c>
      <c r="Z2576" s="31">
        <f t="shared" si="8713"/>
        <v>28444.900000000001</v>
      </c>
      <c r="AA2576" s="31">
        <f>AA2577+AA2580</f>
        <v>0</v>
      </c>
      <c r="AB2576" s="31">
        <f>AB2577+AB2580</f>
        <v>0</v>
      </c>
      <c r="AC2576" s="31">
        <f>AC2577+AC2580</f>
        <v>0</v>
      </c>
      <c r="AD2576" s="31">
        <f t="shared" si="8714"/>
        <v>41449.899999999994</v>
      </c>
      <c r="AE2576" s="31">
        <f t="shared" si="8715"/>
        <v>28462.900000000001</v>
      </c>
      <c r="AF2576" s="31">
        <f t="shared" si="8716"/>
        <v>28444.900000000001</v>
      </c>
      <c r="AG2576" s="31">
        <f>AG2577+AG2580</f>
        <v>0</v>
      </c>
      <c r="AH2576" s="31">
        <f>AH2577+AH2580</f>
        <v>0</v>
      </c>
      <c r="AI2576" s="31">
        <f>AI2577+AI2580</f>
        <v>0</v>
      </c>
      <c r="AJ2576" s="31">
        <f t="shared" si="8717"/>
        <v>41449.899999999994</v>
      </c>
      <c r="AK2576" s="31">
        <f t="shared" si="8718"/>
        <v>28462.900000000001</v>
      </c>
      <c r="AL2576" s="31">
        <f t="shared" si="8719"/>
        <v>28444.900000000001</v>
      </c>
      <c r="AM2576" s="31">
        <f>AM2577+AM2580</f>
        <v>0</v>
      </c>
      <c r="AN2576" s="31">
        <f>AN2577+AN2580</f>
        <v>0</v>
      </c>
      <c r="AO2576" s="31">
        <f>AO2577+AO2580</f>
        <v>0</v>
      </c>
      <c r="AP2576" s="31">
        <f t="shared" si="8720"/>
        <v>41449.899999999994</v>
      </c>
      <c r="AQ2576" s="31">
        <f t="shared" si="8721"/>
        <v>28462.900000000001</v>
      </c>
      <c r="AR2576" s="31">
        <f t="shared" si="8722"/>
        <v>28444.900000000001</v>
      </c>
      <c r="AS2576" s="31">
        <f>AS2577+AS2580</f>
        <v>0</v>
      </c>
      <c r="AT2576" s="31">
        <f>AT2577+AT2580</f>
        <v>0</v>
      </c>
      <c r="AU2576" s="31">
        <f>AU2577+AU2580</f>
        <v>0</v>
      </c>
      <c r="AV2576" s="31">
        <f t="shared" si="8723"/>
        <v>41449.899999999994</v>
      </c>
      <c r="AW2576" s="31">
        <f t="shared" si="8724"/>
        <v>28462.900000000001</v>
      </c>
      <c r="AX2576" s="31">
        <f t="shared" si="8725"/>
        <v>28444.900000000001</v>
      </c>
      <c r="AY2576" s="31">
        <f>AY2577+AY2580</f>
        <v>0</v>
      </c>
      <c r="AZ2576" s="31">
        <f>AZ2577+AZ2580</f>
        <v>0</v>
      </c>
      <c r="BA2576" s="31">
        <f>BA2577+BA2580</f>
        <v>0</v>
      </c>
      <c r="BB2576" s="31">
        <f t="shared" si="8726"/>
        <v>41449.899999999994</v>
      </c>
      <c r="BC2576" s="31">
        <f t="shared" si="8727"/>
        <v>28462.900000000001</v>
      </c>
      <c r="BD2576" s="31">
        <f t="shared" si="8728"/>
        <v>28444.900000000001</v>
      </c>
      <c r="BE2576" s="31">
        <f>BE2577+BE2580</f>
        <v>0</v>
      </c>
      <c r="BF2576" s="31">
        <f>BF2577+BF2580</f>
        <v>0</v>
      </c>
      <c r="BG2576" s="31">
        <f>BG2577+BG2580</f>
        <v>0</v>
      </c>
      <c r="BH2576" s="31">
        <f t="shared" si="8729"/>
        <v>41449.899999999994</v>
      </c>
      <c r="BI2576" s="31">
        <f t="shared" si="8730"/>
        <v>28462.900000000001</v>
      </c>
      <c r="BJ2576" s="31">
        <f t="shared" si="8731"/>
        <v>28444.900000000001</v>
      </c>
      <c r="BK2576" s="31">
        <f>BK2577+BK2580</f>
        <v>0</v>
      </c>
      <c r="BL2576" s="31">
        <f>BL2577+BL2580</f>
        <v>0</v>
      </c>
      <c r="BM2576" s="31">
        <f>BM2577+BM2580</f>
        <v>0</v>
      </c>
      <c r="BN2576" s="31">
        <f t="shared" si="8732"/>
        <v>41449.899999999994</v>
      </c>
      <c r="BO2576" s="31">
        <f t="shared" si="8733"/>
        <v>28462.900000000001</v>
      </c>
      <c r="BP2576" s="31">
        <f t="shared" si="8734"/>
        <v>28444.900000000001</v>
      </c>
      <c r="BQ2576" s="31">
        <f>BQ2577+BQ2580</f>
        <v>0</v>
      </c>
      <c r="BR2576" s="31">
        <f>BR2577+BR2580</f>
        <v>0</v>
      </c>
      <c r="BS2576" s="31">
        <f t="shared" si="8735"/>
        <v>41449.899999999994</v>
      </c>
      <c r="BT2576" s="31">
        <f t="shared" si="8736"/>
        <v>28462.900000000001</v>
      </c>
      <c r="BU2576" s="31">
        <f t="shared" si="8737"/>
        <v>28444.900000000001</v>
      </c>
      <c r="BV2576" s="31">
        <f>BV2577+BV2580</f>
        <v>0</v>
      </c>
      <c r="BW2576" s="31">
        <f>BW2577+BW2580</f>
        <v>0</v>
      </c>
      <c r="BX2576" s="31">
        <f t="shared" si="8738"/>
        <v>41449.899999999994</v>
      </c>
      <c r="BY2576" s="31">
        <f t="shared" si="8739"/>
        <v>28462.900000000001</v>
      </c>
      <c r="BZ2576" s="31">
        <f t="shared" si="8740"/>
        <v>28444.900000000001</v>
      </c>
      <c r="CA2576" s="31">
        <f>CA2577+CA2580</f>
        <v>0</v>
      </c>
      <c r="CB2576" s="31">
        <f>CB2577+CB2580</f>
        <v>0</v>
      </c>
      <c r="CC2576" s="31">
        <f>CC2577+CC2580</f>
        <v>0</v>
      </c>
      <c r="CD2576" s="31">
        <f t="shared" si="8579"/>
        <v>41449.899999999994</v>
      </c>
      <c r="CE2576" s="31">
        <f t="shared" si="8580"/>
        <v>28462.900000000001</v>
      </c>
      <c r="CF2576" s="31">
        <f t="shared" si="8581"/>
        <v>28444.900000000001</v>
      </c>
      <c r="CG2576" s="31">
        <f>CG2577+CG2580</f>
        <v>0</v>
      </c>
      <c r="CH2576" s="24"/>
      <c r="CI2576" s="40"/>
      <c r="CL2576" s="1" t="s">
        <v>1346</v>
      </c>
      <c r="CO2576" s="1" t="s">
        <v>31</v>
      </c>
    </row>
    <row r="2577" ht="71.599999999999994">
      <c r="A2577" s="16" t="s">
        <v>1451</v>
      </c>
      <c r="B2577" s="17">
        <v>100</v>
      </c>
      <c r="C2577" s="16"/>
      <c r="D2577" s="16"/>
      <c r="E2577" s="39" t="s">
        <v>131</v>
      </c>
      <c r="F2577" s="31">
        <f t="shared" ref="F2577:F2581" si="8741">F2578</f>
        <v>874.10000000000002</v>
      </c>
      <c r="G2577" s="31">
        <f t="shared" ref="G2577:G2581" si="8742">G2578</f>
        <v>933.29999999999995</v>
      </c>
      <c r="H2577" s="31">
        <f t="shared" ref="H2577:H2581" si="8743">H2578</f>
        <v>933.29999999999995</v>
      </c>
      <c r="I2577" s="31">
        <f t="shared" ref="I2577:I2581" si="8744">I2578</f>
        <v>0</v>
      </c>
      <c r="J2577" s="31">
        <f t="shared" ref="J2577:J2581" si="8745">J2578</f>
        <v>0</v>
      </c>
      <c r="K2577" s="31">
        <f t="shared" ref="K2577:K2581" si="8746">K2578</f>
        <v>0</v>
      </c>
      <c r="L2577" s="31">
        <f t="shared" si="8705"/>
        <v>874.10000000000002</v>
      </c>
      <c r="M2577" s="31">
        <f t="shared" si="8706"/>
        <v>933.29999999999995</v>
      </c>
      <c r="N2577" s="31">
        <f t="shared" si="8707"/>
        <v>933.29999999999995</v>
      </c>
      <c r="O2577" s="31">
        <f t="shared" ref="O2577:O2581" si="8747">O2578</f>
        <v>0</v>
      </c>
      <c r="P2577" s="31">
        <f t="shared" ref="P2577:P2581" si="8748">P2578</f>
        <v>0</v>
      </c>
      <c r="Q2577" s="31">
        <f t="shared" ref="Q2577:Q2581" si="8749">Q2578</f>
        <v>0</v>
      </c>
      <c r="R2577" s="31">
        <f t="shared" si="8708"/>
        <v>874.10000000000002</v>
      </c>
      <c r="S2577" s="31">
        <f t="shared" si="8709"/>
        <v>933.29999999999995</v>
      </c>
      <c r="T2577" s="31">
        <f t="shared" si="8710"/>
        <v>933.29999999999995</v>
      </c>
      <c r="U2577" s="31">
        <f t="shared" ref="U2577:U2581" si="8750">U2578</f>
        <v>0</v>
      </c>
      <c r="V2577" s="31">
        <f t="shared" ref="V2577:V2581" si="8751">V2578</f>
        <v>0</v>
      </c>
      <c r="W2577" s="31">
        <f t="shared" ref="W2577:W2581" si="8752">W2578</f>
        <v>0</v>
      </c>
      <c r="X2577" s="31">
        <f t="shared" si="8711"/>
        <v>874.10000000000002</v>
      </c>
      <c r="Y2577" s="31">
        <f t="shared" si="8712"/>
        <v>933.29999999999995</v>
      </c>
      <c r="Z2577" s="31">
        <f t="shared" si="8713"/>
        <v>933.29999999999995</v>
      </c>
      <c r="AA2577" s="31">
        <f t="shared" ref="AA2577:AA2581" si="8753">AA2578</f>
        <v>0</v>
      </c>
      <c r="AB2577" s="31">
        <f t="shared" ref="AB2577:AB2581" si="8754">AB2578</f>
        <v>0</v>
      </c>
      <c r="AC2577" s="31">
        <f t="shared" ref="AC2577:AC2581" si="8755">AC2578</f>
        <v>0</v>
      </c>
      <c r="AD2577" s="31">
        <f t="shared" si="8714"/>
        <v>874.10000000000002</v>
      </c>
      <c r="AE2577" s="31">
        <f t="shared" si="8715"/>
        <v>933.29999999999995</v>
      </c>
      <c r="AF2577" s="31">
        <f t="shared" si="8716"/>
        <v>933.29999999999995</v>
      </c>
      <c r="AG2577" s="31">
        <f t="shared" ref="AG2577:AG2581" si="8756">AG2578</f>
        <v>0</v>
      </c>
      <c r="AH2577" s="31">
        <f t="shared" ref="AH2577:AH2581" si="8757">AH2578</f>
        <v>0</v>
      </c>
      <c r="AI2577" s="31">
        <f t="shared" ref="AI2577:AI2581" si="8758">AI2578</f>
        <v>0</v>
      </c>
      <c r="AJ2577" s="31">
        <f t="shared" si="8717"/>
        <v>874.10000000000002</v>
      </c>
      <c r="AK2577" s="31">
        <f t="shared" si="8718"/>
        <v>933.29999999999995</v>
      </c>
      <c r="AL2577" s="31">
        <f t="shared" si="8719"/>
        <v>933.29999999999995</v>
      </c>
      <c r="AM2577" s="31">
        <f t="shared" ref="AM2577:AM2581" si="8759">AM2578</f>
        <v>0</v>
      </c>
      <c r="AN2577" s="31">
        <f t="shared" ref="AN2577:AN2581" si="8760">AN2578</f>
        <v>0</v>
      </c>
      <c r="AO2577" s="31">
        <f t="shared" ref="AO2577:AO2581" si="8761">AO2578</f>
        <v>0</v>
      </c>
      <c r="AP2577" s="31">
        <f t="shared" si="8720"/>
        <v>874.10000000000002</v>
      </c>
      <c r="AQ2577" s="31">
        <f t="shared" si="8721"/>
        <v>933.29999999999995</v>
      </c>
      <c r="AR2577" s="31">
        <f t="shared" si="8722"/>
        <v>933.29999999999995</v>
      </c>
      <c r="AS2577" s="31">
        <f t="shared" ref="AS2577:AS2581" si="8762">AS2578</f>
        <v>0</v>
      </c>
      <c r="AT2577" s="31">
        <f t="shared" ref="AT2577:AT2581" si="8763">AT2578</f>
        <v>0</v>
      </c>
      <c r="AU2577" s="31">
        <f t="shared" ref="AU2577:AU2581" si="8764">AU2578</f>
        <v>0</v>
      </c>
      <c r="AV2577" s="31">
        <f t="shared" si="8723"/>
        <v>874.10000000000002</v>
      </c>
      <c r="AW2577" s="31">
        <f t="shared" si="8724"/>
        <v>933.29999999999995</v>
      </c>
      <c r="AX2577" s="31">
        <f t="shared" si="8725"/>
        <v>933.29999999999995</v>
      </c>
      <c r="AY2577" s="31">
        <f t="shared" ref="AY2577:AY2581" si="8765">AY2578</f>
        <v>0</v>
      </c>
      <c r="AZ2577" s="31">
        <f t="shared" ref="AZ2577:AZ2581" si="8766">AZ2578</f>
        <v>0</v>
      </c>
      <c r="BA2577" s="31">
        <f t="shared" ref="BA2577:BA2581" si="8767">BA2578</f>
        <v>0</v>
      </c>
      <c r="BB2577" s="31">
        <f t="shared" si="8726"/>
        <v>874.10000000000002</v>
      </c>
      <c r="BC2577" s="31">
        <f t="shared" si="8727"/>
        <v>933.29999999999995</v>
      </c>
      <c r="BD2577" s="31">
        <f t="shared" si="8728"/>
        <v>933.29999999999995</v>
      </c>
      <c r="BE2577" s="31">
        <f t="shared" ref="BE2577:BE2581" si="8768">BE2578</f>
        <v>0</v>
      </c>
      <c r="BF2577" s="31">
        <f t="shared" ref="BF2577:BF2581" si="8769">BF2578</f>
        <v>0</v>
      </c>
      <c r="BG2577" s="31">
        <f t="shared" ref="BG2577:BG2581" si="8770">BG2578</f>
        <v>0</v>
      </c>
      <c r="BH2577" s="31">
        <f t="shared" si="8729"/>
        <v>874.10000000000002</v>
      </c>
      <c r="BI2577" s="31">
        <f t="shared" si="8730"/>
        <v>933.29999999999995</v>
      </c>
      <c r="BJ2577" s="31">
        <f t="shared" si="8731"/>
        <v>933.29999999999995</v>
      </c>
      <c r="BK2577" s="31">
        <f t="shared" ref="BK2577:BK2581" si="8771">BK2578</f>
        <v>0</v>
      </c>
      <c r="BL2577" s="31">
        <f t="shared" ref="BL2577:BL2581" si="8772">BL2578</f>
        <v>0</v>
      </c>
      <c r="BM2577" s="31">
        <f t="shared" ref="BM2577:BM2581" si="8773">BM2578</f>
        <v>0</v>
      </c>
      <c r="BN2577" s="31">
        <f t="shared" si="8732"/>
        <v>874.10000000000002</v>
      </c>
      <c r="BO2577" s="31">
        <f t="shared" si="8733"/>
        <v>933.29999999999995</v>
      </c>
      <c r="BP2577" s="31">
        <f t="shared" si="8734"/>
        <v>933.29999999999995</v>
      </c>
      <c r="BQ2577" s="31">
        <f t="shared" ref="BQ2577:BQ2581" si="8774">BQ2578</f>
        <v>0</v>
      </c>
      <c r="BR2577" s="31">
        <f t="shared" ref="BR2577:BR2581" si="8775">BR2578</f>
        <v>0</v>
      </c>
      <c r="BS2577" s="31">
        <f t="shared" si="8735"/>
        <v>874.10000000000002</v>
      </c>
      <c r="BT2577" s="31">
        <f t="shared" si="8736"/>
        <v>933.29999999999995</v>
      </c>
      <c r="BU2577" s="31">
        <f t="shared" si="8737"/>
        <v>933.29999999999995</v>
      </c>
      <c r="BV2577" s="31">
        <f t="shared" ref="BV2577:BV2581" si="8776">BV2578</f>
        <v>0</v>
      </c>
      <c r="BW2577" s="31">
        <f t="shared" ref="BW2577:BW2581" si="8777">BW2578</f>
        <v>0</v>
      </c>
      <c r="BX2577" s="31">
        <f t="shared" si="8738"/>
        <v>874.10000000000002</v>
      </c>
      <c r="BY2577" s="31">
        <f t="shared" si="8739"/>
        <v>933.29999999999995</v>
      </c>
      <c r="BZ2577" s="31">
        <f t="shared" si="8740"/>
        <v>933.29999999999995</v>
      </c>
      <c r="CA2577" s="31">
        <f t="shared" ref="CA2577:CA2581" si="8778">CA2578</f>
        <v>0</v>
      </c>
      <c r="CB2577" s="31">
        <f t="shared" ref="CB2577:CB2581" si="8779">CB2578</f>
        <v>0</v>
      </c>
      <c r="CC2577" s="31">
        <f t="shared" ref="CC2577:CC2581" si="8780">CC2578</f>
        <v>0</v>
      </c>
      <c r="CD2577" s="31">
        <f t="shared" si="8579"/>
        <v>874.10000000000002</v>
      </c>
      <c r="CE2577" s="31">
        <f t="shared" si="8580"/>
        <v>933.29999999999995</v>
      </c>
      <c r="CF2577" s="31">
        <f t="shared" si="8581"/>
        <v>933.29999999999995</v>
      </c>
      <c r="CG2577" s="31">
        <f t="shared" ref="CG2577:CG2581" si="8781">CG2578</f>
        <v>0</v>
      </c>
      <c r="CH2577" s="24"/>
      <c r="CI2577" s="40"/>
      <c r="CM2577" s="1" t="s">
        <v>29</v>
      </c>
    </row>
    <row r="2578" ht="29.850000000000001">
      <c r="A2578" s="16" t="s">
        <v>1451</v>
      </c>
      <c r="B2578" s="17">
        <v>120</v>
      </c>
      <c r="C2578" s="16"/>
      <c r="D2578" s="16"/>
      <c r="E2578" s="39" t="s">
        <v>394</v>
      </c>
      <c r="F2578" s="31">
        <f t="shared" si="8741"/>
        <v>874.10000000000002</v>
      </c>
      <c r="G2578" s="31">
        <f t="shared" si="8742"/>
        <v>933.29999999999995</v>
      </c>
      <c r="H2578" s="31">
        <f t="shared" si="8743"/>
        <v>933.29999999999995</v>
      </c>
      <c r="I2578" s="31">
        <f t="shared" si="8744"/>
        <v>0</v>
      </c>
      <c r="J2578" s="31">
        <f t="shared" si="8745"/>
        <v>0</v>
      </c>
      <c r="K2578" s="31">
        <f t="shared" si="8746"/>
        <v>0</v>
      </c>
      <c r="L2578" s="31">
        <f t="shared" si="8705"/>
        <v>874.10000000000002</v>
      </c>
      <c r="M2578" s="31">
        <f t="shared" si="8706"/>
        <v>933.29999999999995</v>
      </c>
      <c r="N2578" s="31">
        <f t="shared" si="8707"/>
        <v>933.29999999999995</v>
      </c>
      <c r="O2578" s="31">
        <f t="shared" si="8747"/>
        <v>0</v>
      </c>
      <c r="P2578" s="31">
        <f t="shared" si="8748"/>
        <v>0</v>
      </c>
      <c r="Q2578" s="31">
        <f t="shared" si="8749"/>
        <v>0</v>
      </c>
      <c r="R2578" s="31">
        <f t="shared" si="8708"/>
        <v>874.10000000000002</v>
      </c>
      <c r="S2578" s="31">
        <f t="shared" si="8709"/>
        <v>933.29999999999995</v>
      </c>
      <c r="T2578" s="31">
        <f t="shared" si="8710"/>
        <v>933.29999999999995</v>
      </c>
      <c r="U2578" s="31">
        <f t="shared" si="8750"/>
        <v>0</v>
      </c>
      <c r="V2578" s="31">
        <f t="shared" si="8751"/>
        <v>0</v>
      </c>
      <c r="W2578" s="31">
        <f t="shared" si="8752"/>
        <v>0</v>
      </c>
      <c r="X2578" s="31">
        <f t="shared" si="8711"/>
        <v>874.10000000000002</v>
      </c>
      <c r="Y2578" s="31">
        <f t="shared" si="8712"/>
        <v>933.29999999999995</v>
      </c>
      <c r="Z2578" s="31">
        <f t="shared" si="8713"/>
        <v>933.29999999999995</v>
      </c>
      <c r="AA2578" s="31">
        <f t="shared" si="8753"/>
        <v>0</v>
      </c>
      <c r="AB2578" s="31">
        <f t="shared" si="8754"/>
        <v>0</v>
      </c>
      <c r="AC2578" s="31">
        <f t="shared" si="8755"/>
        <v>0</v>
      </c>
      <c r="AD2578" s="31">
        <f t="shared" si="8714"/>
        <v>874.10000000000002</v>
      </c>
      <c r="AE2578" s="31">
        <f t="shared" si="8715"/>
        <v>933.29999999999995</v>
      </c>
      <c r="AF2578" s="31">
        <f t="shared" si="8716"/>
        <v>933.29999999999995</v>
      </c>
      <c r="AG2578" s="31">
        <f t="shared" si="8756"/>
        <v>0</v>
      </c>
      <c r="AH2578" s="31">
        <f t="shared" si="8757"/>
        <v>0</v>
      </c>
      <c r="AI2578" s="31">
        <f t="shared" si="8758"/>
        <v>0</v>
      </c>
      <c r="AJ2578" s="31">
        <f t="shared" si="8717"/>
        <v>874.10000000000002</v>
      </c>
      <c r="AK2578" s="31">
        <f t="shared" si="8718"/>
        <v>933.29999999999995</v>
      </c>
      <c r="AL2578" s="31">
        <f t="shared" si="8719"/>
        <v>933.29999999999995</v>
      </c>
      <c r="AM2578" s="31">
        <f t="shared" si="8759"/>
        <v>0</v>
      </c>
      <c r="AN2578" s="31">
        <f t="shared" si="8760"/>
        <v>0</v>
      </c>
      <c r="AO2578" s="31">
        <f t="shared" si="8761"/>
        <v>0</v>
      </c>
      <c r="AP2578" s="31">
        <f t="shared" si="8720"/>
        <v>874.10000000000002</v>
      </c>
      <c r="AQ2578" s="31">
        <f t="shared" si="8721"/>
        <v>933.29999999999995</v>
      </c>
      <c r="AR2578" s="31">
        <f t="shared" si="8722"/>
        <v>933.29999999999995</v>
      </c>
      <c r="AS2578" s="31">
        <f t="shared" si="8762"/>
        <v>0</v>
      </c>
      <c r="AT2578" s="31">
        <f t="shared" si="8763"/>
        <v>0</v>
      </c>
      <c r="AU2578" s="31">
        <f t="shared" si="8764"/>
        <v>0</v>
      </c>
      <c r="AV2578" s="31">
        <f t="shared" si="8723"/>
        <v>874.10000000000002</v>
      </c>
      <c r="AW2578" s="31">
        <f t="shared" si="8724"/>
        <v>933.29999999999995</v>
      </c>
      <c r="AX2578" s="31">
        <f t="shared" si="8725"/>
        <v>933.29999999999995</v>
      </c>
      <c r="AY2578" s="31">
        <f t="shared" si="8765"/>
        <v>0</v>
      </c>
      <c r="AZ2578" s="31">
        <f t="shared" si="8766"/>
        <v>0</v>
      </c>
      <c r="BA2578" s="31">
        <f t="shared" si="8767"/>
        <v>0</v>
      </c>
      <c r="BB2578" s="31">
        <f t="shared" si="8726"/>
        <v>874.10000000000002</v>
      </c>
      <c r="BC2578" s="31">
        <f t="shared" si="8727"/>
        <v>933.29999999999995</v>
      </c>
      <c r="BD2578" s="31">
        <f t="shared" si="8728"/>
        <v>933.29999999999995</v>
      </c>
      <c r="BE2578" s="31">
        <f t="shared" si="8768"/>
        <v>0</v>
      </c>
      <c r="BF2578" s="31">
        <f t="shared" si="8769"/>
        <v>0</v>
      </c>
      <c r="BG2578" s="31">
        <f t="shared" si="8770"/>
        <v>0</v>
      </c>
      <c r="BH2578" s="31">
        <f t="shared" si="8729"/>
        <v>874.10000000000002</v>
      </c>
      <c r="BI2578" s="31">
        <f t="shared" si="8730"/>
        <v>933.29999999999995</v>
      </c>
      <c r="BJ2578" s="31">
        <f t="shared" si="8731"/>
        <v>933.29999999999995</v>
      </c>
      <c r="BK2578" s="31">
        <f t="shared" si="8771"/>
        <v>0</v>
      </c>
      <c r="BL2578" s="31">
        <f t="shared" si="8772"/>
        <v>0</v>
      </c>
      <c r="BM2578" s="31">
        <f t="shared" si="8773"/>
        <v>0</v>
      </c>
      <c r="BN2578" s="31">
        <f t="shared" si="8732"/>
        <v>874.10000000000002</v>
      </c>
      <c r="BO2578" s="31">
        <f t="shared" si="8733"/>
        <v>933.29999999999995</v>
      </c>
      <c r="BP2578" s="31">
        <f t="shared" si="8734"/>
        <v>933.29999999999995</v>
      </c>
      <c r="BQ2578" s="31">
        <f t="shared" si="8774"/>
        <v>0</v>
      </c>
      <c r="BR2578" s="31">
        <f t="shared" si="8775"/>
        <v>0</v>
      </c>
      <c r="BS2578" s="31">
        <f t="shared" si="8735"/>
        <v>874.10000000000002</v>
      </c>
      <c r="BT2578" s="31">
        <f t="shared" si="8736"/>
        <v>933.29999999999995</v>
      </c>
      <c r="BU2578" s="31">
        <f t="shared" si="8737"/>
        <v>933.29999999999995</v>
      </c>
      <c r="BV2578" s="31">
        <f t="shared" si="8776"/>
        <v>0</v>
      </c>
      <c r="BW2578" s="31">
        <f t="shared" si="8777"/>
        <v>0</v>
      </c>
      <c r="BX2578" s="31">
        <f t="shared" si="8738"/>
        <v>874.10000000000002</v>
      </c>
      <c r="BY2578" s="31">
        <f t="shared" si="8739"/>
        <v>933.29999999999995</v>
      </c>
      <c r="BZ2578" s="31">
        <f t="shared" si="8740"/>
        <v>933.29999999999995</v>
      </c>
      <c r="CA2578" s="31">
        <f t="shared" si="8778"/>
        <v>0</v>
      </c>
      <c r="CB2578" s="31">
        <f t="shared" si="8779"/>
        <v>0</v>
      </c>
      <c r="CC2578" s="31">
        <f t="shared" si="8780"/>
        <v>0</v>
      </c>
      <c r="CD2578" s="31">
        <f t="shared" si="8579"/>
        <v>874.10000000000002</v>
      </c>
      <c r="CE2578" s="31">
        <f t="shared" si="8580"/>
        <v>933.29999999999995</v>
      </c>
      <c r="CF2578" s="31">
        <f t="shared" si="8581"/>
        <v>933.29999999999995</v>
      </c>
      <c r="CG2578" s="31">
        <f t="shared" si="8781"/>
        <v>0</v>
      </c>
      <c r="CH2578" s="24"/>
      <c r="CI2578" s="40"/>
      <c r="CN2578" s="1" t="s">
        <v>30</v>
      </c>
    </row>
    <row r="2579" ht="57.700000000000003">
      <c r="A2579" s="16" t="s">
        <v>1451</v>
      </c>
      <c r="B2579" s="17">
        <v>120</v>
      </c>
      <c r="C2579" s="16" t="s">
        <v>42</v>
      </c>
      <c r="D2579" s="16" t="s">
        <v>67</v>
      </c>
      <c r="E2579" s="39" t="s">
        <v>1445</v>
      </c>
      <c r="F2579" s="31">
        <v>874.10000000000002</v>
      </c>
      <c r="G2579" s="31">
        <v>933.29999999999995</v>
      </c>
      <c r="H2579" s="31">
        <v>933.29999999999995</v>
      </c>
      <c r="I2579" s="31"/>
      <c r="J2579" s="31"/>
      <c r="K2579" s="31"/>
      <c r="L2579" s="31">
        <f t="shared" si="8705"/>
        <v>874.10000000000002</v>
      </c>
      <c r="M2579" s="31">
        <f t="shared" si="8706"/>
        <v>933.29999999999995</v>
      </c>
      <c r="N2579" s="31">
        <f t="shared" si="8707"/>
        <v>933.29999999999995</v>
      </c>
      <c r="O2579" s="31"/>
      <c r="P2579" s="31"/>
      <c r="Q2579" s="31"/>
      <c r="R2579" s="31">
        <f t="shared" si="8708"/>
        <v>874.10000000000002</v>
      </c>
      <c r="S2579" s="31">
        <f t="shared" si="8709"/>
        <v>933.29999999999995</v>
      </c>
      <c r="T2579" s="31">
        <f t="shared" si="8710"/>
        <v>933.29999999999995</v>
      </c>
      <c r="U2579" s="31"/>
      <c r="V2579" s="31"/>
      <c r="W2579" s="31"/>
      <c r="X2579" s="31">
        <f t="shared" si="8711"/>
        <v>874.10000000000002</v>
      </c>
      <c r="Y2579" s="31">
        <f t="shared" si="8712"/>
        <v>933.29999999999995</v>
      </c>
      <c r="Z2579" s="31">
        <f t="shared" si="8713"/>
        <v>933.29999999999995</v>
      </c>
      <c r="AA2579" s="31"/>
      <c r="AB2579" s="31"/>
      <c r="AC2579" s="31"/>
      <c r="AD2579" s="31">
        <f t="shared" si="8714"/>
        <v>874.10000000000002</v>
      </c>
      <c r="AE2579" s="31">
        <f t="shared" si="8715"/>
        <v>933.29999999999995</v>
      </c>
      <c r="AF2579" s="31">
        <f t="shared" si="8716"/>
        <v>933.29999999999995</v>
      </c>
      <c r="AG2579" s="31"/>
      <c r="AH2579" s="31"/>
      <c r="AI2579" s="31"/>
      <c r="AJ2579" s="31">
        <f t="shared" si="8717"/>
        <v>874.10000000000002</v>
      </c>
      <c r="AK2579" s="31">
        <f t="shared" si="8718"/>
        <v>933.29999999999995</v>
      </c>
      <c r="AL2579" s="31">
        <f t="shared" si="8719"/>
        <v>933.29999999999995</v>
      </c>
      <c r="AM2579" s="31"/>
      <c r="AN2579" s="31"/>
      <c r="AO2579" s="31"/>
      <c r="AP2579" s="31">
        <f t="shared" si="8720"/>
        <v>874.10000000000002</v>
      </c>
      <c r="AQ2579" s="31">
        <f t="shared" si="8721"/>
        <v>933.29999999999995</v>
      </c>
      <c r="AR2579" s="31">
        <f t="shared" si="8722"/>
        <v>933.29999999999995</v>
      </c>
      <c r="AS2579" s="31"/>
      <c r="AT2579" s="31"/>
      <c r="AU2579" s="31"/>
      <c r="AV2579" s="31">
        <f t="shared" si="8723"/>
        <v>874.10000000000002</v>
      </c>
      <c r="AW2579" s="31">
        <f t="shared" si="8724"/>
        <v>933.29999999999995</v>
      </c>
      <c r="AX2579" s="31">
        <f t="shared" si="8725"/>
        <v>933.29999999999995</v>
      </c>
      <c r="AY2579" s="31"/>
      <c r="AZ2579" s="31"/>
      <c r="BA2579" s="31"/>
      <c r="BB2579" s="31">
        <f t="shared" si="8726"/>
        <v>874.10000000000002</v>
      </c>
      <c r="BC2579" s="31">
        <f t="shared" si="8727"/>
        <v>933.29999999999995</v>
      </c>
      <c r="BD2579" s="31">
        <f t="shared" si="8728"/>
        <v>933.29999999999995</v>
      </c>
      <c r="BE2579" s="31"/>
      <c r="BF2579" s="31"/>
      <c r="BG2579" s="31"/>
      <c r="BH2579" s="31">
        <f t="shared" si="8729"/>
        <v>874.10000000000002</v>
      </c>
      <c r="BI2579" s="31">
        <f t="shared" si="8730"/>
        <v>933.29999999999995</v>
      </c>
      <c r="BJ2579" s="31">
        <f t="shared" si="8731"/>
        <v>933.29999999999995</v>
      </c>
      <c r="BK2579" s="31"/>
      <c r="BL2579" s="31"/>
      <c r="BM2579" s="31"/>
      <c r="BN2579" s="31">
        <f t="shared" si="8732"/>
        <v>874.10000000000002</v>
      </c>
      <c r="BO2579" s="31">
        <f t="shared" si="8733"/>
        <v>933.29999999999995</v>
      </c>
      <c r="BP2579" s="31">
        <f t="shared" si="8734"/>
        <v>933.29999999999995</v>
      </c>
      <c r="BQ2579" s="31"/>
      <c r="BR2579" s="31"/>
      <c r="BS2579" s="31">
        <f t="shared" si="8735"/>
        <v>874.10000000000002</v>
      </c>
      <c r="BT2579" s="31">
        <f t="shared" si="8736"/>
        <v>933.29999999999995</v>
      </c>
      <c r="BU2579" s="31">
        <f t="shared" si="8737"/>
        <v>933.29999999999995</v>
      </c>
      <c r="BV2579" s="31"/>
      <c r="BW2579" s="31"/>
      <c r="BX2579" s="31">
        <f t="shared" si="8738"/>
        <v>874.10000000000002</v>
      </c>
      <c r="BY2579" s="31">
        <f t="shared" si="8739"/>
        <v>933.29999999999995</v>
      </c>
      <c r="BZ2579" s="31">
        <f t="shared" si="8740"/>
        <v>933.29999999999995</v>
      </c>
      <c r="CA2579" s="31"/>
      <c r="CB2579" s="31"/>
      <c r="CC2579" s="31"/>
      <c r="CD2579" s="31">
        <f t="shared" si="8579"/>
        <v>874.10000000000002</v>
      </c>
      <c r="CE2579" s="31">
        <f t="shared" si="8580"/>
        <v>933.29999999999995</v>
      </c>
      <c r="CF2579" s="31">
        <f t="shared" si="8581"/>
        <v>933.29999999999995</v>
      </c>
      <c r="CG2579" s="31"/>
      <c r="CH2579" s="24"/>
      <c r="CI2579" s="40"/>
    </row>
    <row r="2580" ht="29.850000000000001">
      <c r="A2580" s="16" t="s">
        <v>1451</v>
      </c>
      <c r="B2580" s="17">
        <v>200</v>
      </c>
      <c r="C2580" s="16"/>
      <c r="D2580" s="16"/>
      <c r="E2580" s="39" t="s">
        <v>40</v>
      </c>
      <c r="F2580" s="31">
        <f t="shared" si="8741"/>
        <v>26684.299999999999</v>
      </c>
      <c r="G2580" s="31">
        <f t="shared" si="8742"/>
        <v>26684.400000000001</v>
      </c>
      <c r="H2580" s="31">
        <f t="shared" si="8743"/>
        <v>26666.400000000001</v>
      </c>
      <c r="I2580" s="31">
        <f t="shared" si="8744"/>
        <v>13891.5</v>
      </c>
      <c r="J2580" s="31">
        <f t="shared" si="8745"/>
        <v>845.20000000000005</v>
      </c>
      <c r="K2580" s="31">
        <f t="shared" si="8746"/>
        <v>845.20000000000005</v>
      </c>
      <c r="L2580" s="31">
        <f t="shared" si="8705"/>
        <v>40575.800000000003</v>
      </c>
      <c r="M2580" s="31">
        <f t="shared" si="8706"/>
        <v>27529.600000000002</v>
      </c>
      <c r="N2580" s="31">
        <f t="shared" si="8707"/>
        <v>27511.600000000002</v>
      </c>
      <c r="O2580" s="31">
        <f t="shared" si="8747"/>
        <v>0</v>
      </c>
      <c r="P2580" s="31">
        <f t="shared" si="8748"/>
        <v>0</v>
      </c>
      <c r="Q2580" s="31">
        <f t="shared" si="8749"/>
        <v>0</v>
      </c>
      <c r="R2580" s="31">
        <f t="shared" si="8708"/>
        <v>40575.800000000003</v>
      </c>
      <c r="S2580" s="31">
        <f t="shared" si="8709"/>
        <v>27529.600000000002</v>
      </c>
      <c r="T2580" s="31">
        <f t="shared" si="8710"/>
        <v>27511.600000000002</v>
      </c>
      <c r="U2580" s="31">
        <f t="shared" si="8750"/>
        <v>0</v>
      </c>
      <c r="V2580" s="31">
        <f t="shared" si="8751"/>
        <v>0</v>
      </c>
      <c r="W2580" s="31">
        <f t="shared" si="8752"/>
        <v>0</v>
      </c>
      <c r="X2580" s="31">
        <f t="shared" si="8711"/>
        <v>40575.800000000003</v>
      </c>
      <c r="Y2580" s="31">
        <f t="shared" si="8712"/>
        <v>27529.600000000002</v>
      </c>
      <c r="Z2580" s="31">
        <f t="shared" si="8713"/>
        <v>27511.600000000002</v>
      </c>
      <c r="AA2580" s="31">
        <f t="shared" si="8753"/>
        <v>0</v>
      </c>
      <c r="AB2580" s="31">
        <f t="shared" si="8754"/>
        <v>0</v>
      </c>
      <c r="AC2580" s="31">
        <f t="shared" si="8755"/>
        <v>0</v>
      </c>
      <c r="AD2580" s="31">
        <f t="shared" si="8714"/>
        <v>40575.800000000003</v>
      </c>
      <c r="AE2580" s="31">
        <f t="shared" si="8715"/>
        <v>27529.600000000002</v>
      </c>
      <c r="AF2580" s="31">
        <f t="shared" si="8716"/>
        <v>27511.600000000002</v>
      </c>
      <c r="AG2580" s="31">
        <f t="shared" si="8756"/>
        <v>0</v>
      </c>
      <c r="AH2580" s="31">
        <f t="shared" si="8757"/>
        <v>0</v>
      </c>
      <c r="AI2580" s="31">
        <f t="shared" si="8758"/>
        <v>0</v>
      </c>
      <c r="AJ2580" s="31">
        <f t="shared" si="8717"/>
        <v>40575.800000000003</v>
      </c>
      <c r="AK2580" s="31">
        <f t="shared" si="8718"/>
        <v>27529.600000000002</v>
      </c>
      <c r="AL2580" s="31">
        <f t="shared" si="8719"/>
        <v>27511.600000000002</v>
      </c>
      <c r="AM2580" s="31">
        <f t="shared" si="8759"/>
        <v>0</v>
      </c>
      <c r="AN2580" s="31">
        <f t="shared" si="8760"/>
        <v>0</v>
      </c>
      <c r="AO2580" s="31">
        <f t="shared" si="8761"/>
        <v>0</v>
      </c>
      <c r="AP2580" s="31">
        <f t="shared" si="8720"/>
        <v>40575.800000000003</v>
      </c>
      <c r="AQ2580" s="31">
        <f t="shared" si="8721"/>
        <v>27529.600000000002</v>
      </c>
      <c r="AR2580" s="31">
        <f t="shared" si="8722"/>
        <v>27511.600000000002</v>
      </c>
      <c r="AS2580" s="31">
        <f t="shared" si="8762"/>
        <v>0</v>
      </c>
      <c r="AT2580" s="31">
        <f t="shared" si="8763"/>
        <v>0</v>
      </c>
      <c r="AU2580" s="31">
        <f t="shared" si="8764"/>
        <v>0</v>
      </c>
      <c r="AV2580" s="31">
        <f t="shared" si="8723"/>
        <v>40575.800000000003</v>
      </c>
      <c r="AW2580" s="31">
        <f t="shared" si="8724"/>
        <v>27529.600000000002</v>
      </c>
      <c r="AX2580" s="31">
        <f t="shared" si="8725"/>
        <v>27511.600000000002</v>
      </c>
      <c r="AY2580" s="31">
        <f t="shared" si="8765"/>
        <v>0</v>
      </c>
      <c r="AZ2580" s="31">
        <f t="shared" si="8766"/>
        <v>0</v>
      </c>
      <c r="BA2580" s="31">
        <f t="shared" si="8767"/>
        <v>0</v>
      </c>
      <c r="BB2580" s="31">
        <f t="shared" si="8726"/>
        <v>40575.800000000003</v>
      </c>
      <c r="BC2580" s="31">
        <f t="shared" si="8727"/>
        <v>27529.600000000002</v>
      </c>
      <c r="BD2580" s="31">
        <f t="shared" si="8728"/>
        <v>27511.600000000002</v>
      </c>
      <c r="BE2580" s="31">
        <f t="shared" si="8768"/>
        <v>0</v>
      </c>
      <c r="BF2580" s="31">
        <f t="shared" si="8769"/>
        <v>0</v>
      </c>
      <c r="BG2580" s="31">
        <f t="shared" si="8770"/>
        <v>0</v>
      </c>
      <c r="BH2580" s="31">
        <f t="shared" si="8729"/>
        <v>40575.800000000003</v>
      </c>
      <c r="BI2580" s="31">
        <f t="shared" si="8730"/>
        <v>27529.600000000002</v>
      </c>
      <c r="BJ2580" s="31">
        <f t="shared" si="8731"/>
        <v>27511.600000000002</v>
      </c>
      <c r="BK2580" s="31">
        <f t="shared" si="8771"/>
        <v>0</v>
      </c>
      <c r="BL2580" s="31">
        <f t="shared" si="8772"/>
        <v>0</v>
      </c>
      <c r="BM2580" s="31">
        <f t="shared" si="8773"/>
        <v>0</v>
      </c>
      <c r="BN2580" s="31">
        <f t="shared" si="8732"/>
        <v>40575.800000000003</v>
      </c>
      <c r="BO2580" s="31">
        <f t="shared" si="8733"/>
        <v>27529.600000000002</v>
      </c>
      <c r="BP2580" s="31">
        <f t="shared" si="8734"/>
        <v>27511.600000000002</v>
      </c>
      <c r="BQ2580" s="31">
        <f t="shared" si="8774"/>
        <v>0</v>
      </c>
      <c r="BR2580" s="31">
        <f t="shared" si="8775"/>
        <v>0</v>
      </c>
      <c r="BS2580" s="31">
        <f t="shared" si="8735"/>
        <v>40575.800000000003</v>
      </c>
      <c r="BT2580" s="31">
        <f t="shared" si="8736"/>
        <v>27529.600000000002</v>
      </c>
      <c r="BU2580" s="31">
        <f t="shared" si="8737"/>
        <v>27511.600000000002</v>
      </c>
      <c r="BV2580" s="31">
        <f t="shared" si="8776"/>
        <v>0</v>
      </c>
      <c r="BW2580" s="31">
        <f t="shared" si="8777"/>
        <v>0</v>
      </c>
      <c r="BX2580" s="31">
        <f t="shared" si="8738"/>
        <v>40575.800000000003</v>
      </c>
      <c r="BY2580" s="31">
        <f t="shared" si="8739"/>
        <v>27529.600000000002</v>
      </c>
      <c r="BZ2580" s="31">
        <f t="shared" si="8740"/>
        <v>27511.600000000002</v>
      </c>
      <c r="CA2580" s="31">
        <f t="shared" si="8778"/>
        <v>0</v>
      </c>
      <c r="CB2580" s="31">
        <f t="shared" si="8779"/>
        <v>0</v>
      </c>
      <c r="CC2580" s="31">
        <f t="shared" si="8780"/>
        <v>0</v>
      </c>
      <c r="CD2580" s="31">
        <f t="shared" si="8579"/>
        <v>40575.800000000003</v>
      </c>
      <c r="CE2580" s="31">
        <f t="shared" si="8580"/>
        <v>27529.600000000002</v>
      </c>
      <c r="CF2580" s="31">
        <f t="shared" si="8581"/>
        <v>27511.600000000002</v>
      </c>
      <c r="CG2580" s="31">
        <f t="shared" si="8781"/>
        <v>0</v>
      </c>
      <c r="CH2580" s="24"/>
      <c r="CI2580" s="40"/>
      <c r="CM2580" s="1" t="s">
        <v>29</v>
      </c>
    </row>
    <row r="2581" ht="43.75">
      <c r="A2581" s="16" t="s">
        <v>1451</v>
      </c>
      <c r="B2581" s="17">
        <v>240</v>
      </c>
      <c r="C2581" s="16"/>
      <c r="D2581" s="16"/>
      <c r="E2581" s="39" t="s">
        <v>41</v>
      </c>
      <c r="F2581" s="31">
        <f t="shared" si="8741"/>
        <v>26684.299999999999</v>
      </c>
      <c r="G2581" s="31">
        <f t="shared" si="8742"/>
        <v>26684.400000000001</v>
      </c>
      <c r="H2581" s="31">
        <f t="shared" si="8743"/>
        <v>26666.400000000001</v>
      </c>
      <c r="I2581" s="31">
        <f t="shared" si="8744"/>
        <v>13891.5</v>
      </c>
      <c r="J2581" s="31">
        <f t="shared" si="8745"/>
        <v>845.20000000000005</v>
      </c>
      <c r="K2581" s="31">
        <f t="shared" si="8746"/>
        <v>845.20000000000005</v>
      </c>
      <c r="L2581" s="31">
        <f t="shared" si="8705"/>
        <v>40575.800000000003</v>
      </c>
      <c r="M2581" s="31">
        <f t="shared" si="8706"/>
        <v>27529.600000000002</v>
      </c>
      <c r="N2581" s="31">
        <f t="shared" si="8707"/>
        <v>27511.600000000002</v>
      </c>
      <c r="O2581" s="31">
        <f t="shared" si="8747"/>
        <v>0</v>
      </c>
      <c r="P2581" s="31">
        <f t="shared" si="8748"/>
        <v>0</v>
      </c>
      <c r="Q2581" s="31">
        <f t="shared" si="8749"/>
        <v>0</v>
      </c>
      <c r="R2581" s="31">
        <f t="shared" si="8708"/>
        <v>40575.800000000003</v>
      </c>
      <c r="S2581" s="31">
        <f t="shared" si="8709"/>
        <v>27529.600000000002</v>
      </c>
      <c r="T2581" s="31">
        <f t="shared" si="8710"/>
        <v>27511.600000000002</v>
      </c>
      <c r="U2581" s="31">
        <f t="shared" si="8750"/>
        <v>0</v>
      </c>
      <c r="V2581" s="31">
        <f t="shared" si="8751"/>
        <v>0</v>
      </c>
      <c r="W2581" s="31">
        <f t="shared" si="8752"/>
        <v>0</v>
      </c>
      <c r="X2581" s="31">
        <f t="shared" si="8711"/>
        <v>40575.800000000003</v>
      </c>
      <c r="Y2581" s="31">
        <f t="shared" si="8712"/>
        <v>27529.600000000002</v>
      </c>
      <c r="Z2581" s="31">
        <f t="shared" si="8713"/>
        <v>27511.600000000002</v>
      </c>
      <c r="AA2581" s="31">
        <f t="shared" si="8753"/>
        <v>0</v>
      </c>
      <c r="AB2581" s="31">
        <f t="shared" si="8754"/>
        <v>0</v>
      </c>
      <c r="AC2581" s="31">
        <f t="shared" si="8755"/>
        <v>0</v>
      </c>
      <c r="AD2581" s="31">
        <f t="shared" si="8714"/>
        <v>40575.800000000003</v>
      </c>
      <c r="AE2581" s="31">
        <f t="shared" si="8715"/>
        <v>27529.600000000002</v>
      </c>
      <c r="AF2581" s="31">
        <f t="shared" si="8716"/>
        <v>27511.600000000002</v>
      </c>
      <c r="AG2581" s="31">
        <f t="shared" si="8756"/>
        <v>0</v>
      </c>
      <c r="AH2581" s="31">
        <f t="shared" si="8757"/>
        <v>0</v>
      </c>
      <c r="AI2581" s="31">
        <f t="shared" si="8758"/>
        <v>0</v>
      </c>
      <c r="AJ2581" s="31">
        <f t="shared" si="8717"/>
        <v>40575.800000000003</v>
      </c>
      <c r="AK2581" s="31">
        <f t="shared" si="8718"/>
        <v>27529.600000000002</v>
      </c>
      <c r="AL2581" s="31">
        <f t="shared" si="8719"/>
        <v>27511.600000000002</v>
      </c>
      <c r="AM2581" s="31">
        <f t="shared" si="8759"/>
        <v>0</v>
      </c>
      <c r="AN2581" s="31">
        <f t="shared" si="8760"/>
        <v>0</v>
      </c>
      <c r="AO2581" s="31">
        <f t="shared" si="8761"/>
        <v>0</v>
      </c>
      <c r="AP2581" s="31">
        <f t="shared" si="8720"/>
        <v>40575.800000000003</v>
      </c>
      <c r="AQ2581" s="31">
        <f t="shared" si="8721"/>
        <v>27529.600000000002</v>
      </c>
      <c r="AR2581" s="31">
        <f t="shared" si="8722"/>
        <v>27511.600000000002</v>
      </c>
      <c r="AS2581" s="31">
        <f t="shared" si="8762"/>
        <v>0</v>
      </c>
      <c r="AT2581" s="31">
        <f t="shared" si="8763"/>
        <v>0</v>
      </c>
      <c r="AU2581" s="31">
        <f t="shared" si="8764"/>
        <v>0</v>
      </c>
      <c r="AV2581" s="31">
        <f t="shared" si="8723"/>
        <v>40575.800000000003</v>
      </c>
      <c r="AW2581" s="31">
        <f t="shared" si="8724"/>
        <v>27529.600000000002</v>
      </c>
      <c r="AX2581" s="31">
        <f t="shared" si="8725"/>
        <v>27511.600000000002</v>
      </c>
      <c r="AY2581" s="31">
        <f t="shared" si="8765"/>
        <v>0</v>
      </c>
      <c r="AZ2581" s="31">
        <f t="shared" si="8766"/>
        <v>0</v>
      </c>
      <c r="BA2581" s="31">
        <f t="shared" si="8767"/>
        <v>0</v>
      </c>
      <c r="BB2581" s="31">
        <f t="shared" si="8726"/>
        <v>40575.800000000003</v>
      </c>
      <c r="BC2581" s="31">
        <f t="shared" si="8727"/>
        <v>27529.600000000002</v>
      </c>
      <c r="BD2581" s="31">
        <f t="shared" si="8728"/>
        <v>27511.600000000002</v>
      </c>
      <c r="BE2581" s="31">
        <f t="shared" si="8768"/>
        <v>0</v>
      </c>
      <c r="BF2581" s="31">
        <f t="shared" si="8769"/>
        <v>0</v>
      </c>
      <c r="BG2581" s="31">
        <f t="shared" si="8770"/>
        <v>0</v>
      </c>
      <c r="BH2581" s="31">
        <f t="shared" si="8729"/>
        <v>40575.800000000003</v>
      </c>
      <c r="BI2581" s="31">
        <f t="shared" si="8730"/>
        <v>27529.600000000002</v>
      </c>
      <c r="BJ2581" s="31">
        <f t="shared" si="8731"/>
        <v>27511.600000000002</v>
      </c>
      <c r="BK2581" s="31">
        <f t="shared" si="8771"/>
        <v>0</v>
      </c>
      <c r="BL2581" s="31">
        <f t="shared" si="8772"/>
        <v>0</v>
      </c>
      <c r="BM2581" s="31">
        <f t="shared" si="8773"/>
        <v>0</v>
      </c>
      <c r="BN2581" s="31">
        <f t="shared" si="8732"/>
        <v>40575.800000000003</v>
      </c>
      <c r="BO2581" s="31">
        <f t="shared" si="8733"/>
        <v>27529.600000000002</v>
      </c>
      <c r="BP2581" s="31">
        <f t="shared" si="8734"/>
        <v>27511.600000000002</v>
      </c>
      <c r="BQ2581" s="31">
        <f t="shared" si="8774"/>
        <v>0</v>
      </c>
      <c r="BR2581" s="31">
        <f t="shared" si="8775"/>
        <v>0</v>
      </c>
      <c r="BS2581" s="31">
        <f t="shared" si="8735"/>
        <v>40575.800000000003</v>
      </c>
      <c r="BT2581" s="31">
        <f t="shared" si="8736"/>
        <v>27529.600000000002</v>
      </c>
      <c r="BU2581" s="31">
        <f t="shared" si="8737"/>
        <v>27511.600000000002</v>
      </c>
      <c r="BV2581" s="31">
        <f t="shared" si="8776"/>
        <v>0</v>
      </c>
      <c r="BW2581" s="31">
        <f t="shared" si="8777"/>
        <v>0</v>
      </c>
      <c r="BX2581" s="31">
        <f t="shared" si="8738"/>
        <v>40575.800000000003</v>
      </c>
      <c r="BY2581" s="31">
        <f t="shared" si="8739"/>
        <v>27529.600000000002</v>
      </c>
      <c r="BZ2581" s="31">
        <f t="shared" si="8740"/>
        <v>27511.600000000002</v>
      </c>
      <c r="CA2581" s="31">
        <f t="shared" si="8778"/>
        <v>0</v>
      </c>
      <c r="CB2581" s="31">
        <f t="shared" si="8779"/>
        <v>0</v>
      </c>
      <c r="CC2581" s="31">
        <f t="shared" si="8780"/>
        <v>0</v>
      </c>
      <c r="CD2581" s="31">
        <f t="shared" si="8579"/>
        <v>40575.800000000003</v>
      </c>
      <c r="CE2581" s="31">
        <f t="shared" si="8580"/>
        <v>27529.600000000002</v>
      </c>
      <c r="CF2581" s="31">
        <f t="shared" si="8581"/>
        <v>27511.600000000002</v>
      </c>
      <c r="CG2581" s="31">
        <f t="shared" si="8781"/>
        <v>0</v>
      </c>
      <c r="CH2581" s="24"/>
      <c r="CI2581" s="40"/>
      <c r="CN2581" s="1" t="s">
        <v>30</v>
      </c>
    </row>
    <row r="2582" ht="57.700000000000003">
      <c r="A2582" s="16" t="s">
        <v>1451</v>
      </c>
      <c r="B2582" s="17">
        <v>240</v>
      </c>
      <c r="C2582" s="16" t="s">
        <v>42</v>
      </c>
      <c r="D2582" s="16" t="s">
        <v>67</v>
      </c>
      <c r="E2582" s="39" t="s">
        <v>1445</v>
      </c>
      <c r="F2582" s="31">
        <v>26684.299999999999</v>
      </c>
      <c r="G2582" s="31">
        <v>26684.400000000001</v>
      </c>
      <c r="H2582" s="31">
        <v>26666.400000000001</v>
      </c>
      <c r="I2582" s="31">
        <v>13891.5</v>
      </c>
      <c r="J2582" s="31">
        <v>845.20000000000005</v>
      </c>
      <c r="K2582" s="31">
        <v>845.20000000000005</v>
      </c>
      <c r="L2582" s="31">
        <f t="shared" si="8705"/>
        <v>40575.800000000003</v>
      </c>
      <c r="M2582" s="31">
        <f t="shared" si="8706"/>
        <v>27529.600000000002</v>
      </c>
      <c r="N2582" s="31">
        <f t="shared" si="8707"/>
        <v>27511.600000000002</v>
      </c>
      <c r="O2582" s="31"/>
      <c r="P2582" s="31"/>
      <c r="Q2582" s="31"/>
      <c r="R2582" s="31">
        <f t="shared" si="8708"/>
        <v>40575.800000000003</v>
      </c>
      <c r="S2582" s="31">
        <f t="shared" si="8709"/>
        <v>27529.600000000002</v>
      </c>
      <c r="T2582" s="31">
        <f t="shared" si="8710"/>
        <v>27511.600000000002</v>
      </c>
      <c r="U2582" s="31"/>
      <c r="V2582" s="31"/>
      <c r="W2582" s="31"/>
      <c r="X2582" s="31">
        <f t="shared" si="8711"/>
        <v>40575.800000000003</v>
      </c>
      <c r="Y2582" s="31">
        <f t="shared" si="8712"/>
        <v>27529.600000000002</v>
      </c>
      <c r="Z2582" s="31">
        <f t="shared" si="8713"/>
        <v>27511.600000000002</v>
      </c>
      <c r="AA2582" s="31"/>
      <c r="AB2582" s="31"/>
      <c r="AC2582" s="31"/>
      <c r="AD2582" s="31">
        <f t="shared" si="8714"/>
        <v>40575.800000000003</v>
      </c>
      <c r="AE2582" s="31">
        <f t="shared" si="8715"/>
        <v>27529.600000000002</v>
      </c>
      <c r="AF2582" s="31">
        <f t="shared" si="8716"/>
        <v>27511.600000000002</v>
      </c>
      <c r="AG2582" s="31"/>
      <c r="AH2582" s="31"/>
      <c r="AI2582" s="31"/>
      <c r="AJ2582" s="31">
        <f t="shared" si="8717"/>
        <v>40575.800000000003</v>
      </c>
      <c r="AK2582" s="31">
        <f t="shared" si="8718"/>
        <v>27529.600000000002</v>
      </c>
      <c r="AL2582" s="31">
        <f t="shared" si="8719"/>
        <v>27511.600000000002</v>
      </c>
      <c r="AM2582" s="31"/>
      <c r="AN2582" s="31"/>
      <c r="AO2582" s="31"/>
      <c r="AP2582" s="31">
        <f t="shared" si="8720"/>
        <v>40575.800000000003</v>
      </c>
      <c r="AQ2582" s="31">
        <f t="shared" si="8721"/>
        <v>27529.600000000002</v>
      </c>
      <c r="AR2582" s="31">
        <f t="shared" si="8722"/>
        <v>27511.600000000002</v>
      </c>
      <c r="AS2582" s="31"/>
      <c r="AT2582" s="31"/>
      <c r="AU2582" s="31"/>
      <c r="AV2582" s="31">
        <f t="shared" si="8723"/>
        <v>40575.800000000003</v>
      </c>
      <c r="AW2582" s="31">
        <f t="shared" si="8724"/>
        <v>27529.600000000002</v>
      </c>
      <c r="AX2582" s="31">
        <f t="shared" si="8725"/>
        <v>27511.600000000002</v>
      </c>
      <c r="AY2582" s="31"/>
      <c r="AZ2582" s="31"/>
      <c r="BA2582" s="31"/>
      <c r="BB2582" s="31">
        <f t="shared" si="8726"/>
        <v>40575.800000000003</v>
      </c>
      <c r="BC2582" s="31">
        <f t="shared" si="8727"/>
        <v>27529.600000000002</v>
      </c>
      <c r="BD2582" s="31">
        <f t="shared" si="8728"/>
        <v>27511.600000000002</v>
      </c>
      <c r="BE2582" s="31"/>
      <c r="BF2582" s="31"/>
      <c r="BG2582" s="31"/>
      <c r="BH2582" s="31">
        <f t="shared" si="8729"/>
        <v>40575.800000000003</v>
      </c>
      <c r="BI2582" s="31">
        <f t="shared" si="8730"/>
        <v>27529.600000000002</v>
      </c>
      <c r="BJ2582" s="31">
        <f t="shared" si="8731"/>
        <v>27511.600000000002</v>
      </c>
      <c r="BK2582" s="31"/>
      <c r="BL2582" s="31"/>
      <c r="BM2582" s="31"/>
      <c r="BN2582" s="31">
        <f t="shared" si="8732"/>
        <v>40575.800000000003</v>
      </c>
      <c r="BO2582" s="31">
        <f t="shared" si="8733"/>
        <v>27529.600000000002</v>
      </c>
      <c r="BP2582" s="31">
        <f t="shared" si="8734"/>
        <v>27511.600000000002</v>
      </c>
      <c r="BQ2582" s="31"/>
      <c r="BR2582" s="31"/>
      <c r="BS2582" s="31">
        <f t="shared" si="8735"/>
        <v>40575.800000000003</v>
      </c>
      <c r="BT2582" s="31">
        <f t="shared" si="8736"/>
        <v>27529.600000000002</v>
      </c>
      <c r="BU2582" s="31">
        <f t="shared" si="8737"/>
        <v>27511.600000000002</v>
      </c>
      <c r="BV2582" s="31"/>
      <c r="BW2582" s="31"/>
      <c r="BX2582" s="31">
        <f t="shared" si="8738"/>
        <v>40575.800000000003</v>
      </c>
      <c r="BY2582" s="31">
        <f t="shared" si="8739"/>
        <v>27529.600000000002</v>
      </c>
      <c r="BZ2582" s="31">
        <f t="shared" si="8740"/>
        <v>27511.600000000002</v>
      </c>
      <c r="CA2582" s="31"/>
      <c r="CB2582" s="31"/>
      <c r="CC2582" s="31"/>
      <c r="CD2582" s="31">
        <f t="shared" si="8579"/>
        <v>40575.800000000003</v>
      </c>
      <c r="CE2582" s="31">
        <f t="shared" si="8580"/>
        <v>27529.600000000002</v>
      </c>
      <c r="CF2582" s="31">
        <f t="shared" si="8581"/>
        <v>27511.600000000002</v>
      </c>
      <c r="CG2582" s="31"/>
      <c r="CH2582" s="24"/>
      <c r="CI2582" s="40">
        <v>156</v>
      </c>
    </row>
    <row r="2583" s="26" customFormat="1" ht="43.75">
      <c r="A2583" s="27" t="s">
        <v>1452</v>
      </c>
      <c r="B2583" s="28"/>
      <c r="C2583" s="27"/>
      <c r="D2583" s="27"/>
      <c r="E2583" s="29" t="s">
        <v>1453</v>
      </c>
      <c r="F2583" s="30">
        <f>F2584+F2589</f>
        <v>57702.199999999997</v>
      </c>
      <c r="G2583" s="30">
        <f>G2584+G2589</f>
        <v>53148.5</v>
      </c>
      <c r="H2583" s="30">
        <f>H2584+H2589</f>
        <v>53148.5</v>
      </c>
      <c r="I2583" s="30">
        <f>I2584+I2589</f>
        <v>0</v>
      </c>
      <c r="J2583" s="30">
        <f>J2584+J2589</f>
        <v>3939.8999999999996</v>
      </c>
      <c r="K2583" s="30">
        <f>K2584+K2589</f>
        <v>3939.8999999999996</v>
      </c>
      <c r="L2583" s="30">
        <f t="shared" si="8705"/>
        <v>57702.199999999997</v>
      </c>
      <c r="M2583" s="30">
        <f t="shared" si="8706"/>
        <v>57088.400000000001</v>
      </c>
      <c r="N2583" s="30">
        <f t="shared" si="8707"/>
        <v>57088.400000000001</v>
      </c>
      <c r="O2583" s="30">
        <f>O2584+O2589</f>
        <v>0</v>
      </c>
      <c r="P2583" s="30">
        <f>P2584+P2589</f>
        <v>0</v>
      </c>
      <c r="Q2583" s="30">
        <f>Q2584+Q2589</f>
        <v>0</v>
      </c>
      <c r="R2583" s="30">
        <f t="shared" si="8708"/>
        <v>57702.199999999997</v>
      </c>
      <c r="S2583" s="30">
        <f t="shared" si="8709"/>
        <v>57088.400000000001</v>
      </c>
      <c r="T2583" s="30">
        <f t="shared" si="8710"/>
        <v>57088.400000000001</v>
      </c>
      <c r="U2583" s="30">
        <f>U2584+U2589</f>
        <v>0</v>
      </c>
      <c r="V2583" s="30">
        <f>V2584+V2589</f>
        <v>0</v>
      </c>
      <c r="W2583" s="30">
        <f>W2584+W2589</f>
        <v>0</v>
      </c>
      <c r="X2583" s="30">
        <f t="shared" si="8711"/>
        <v>57702.199999999997</v>
      </c>
      <c r="Y2583" s="30">
        <f t="shared" si="8712"/>
        <v>57088.400000000001</v>
      </c>
      <c r="Z2583" s="30">
        <f t="shared" si="8713"/>
        <v>57088.400000000001</v>
      </c>
      <c r="AA2583" s="30">
        <f>AA2584+AA2589</f>
        <v>0</v>
      </c>
      <c r="AB2583" s="30">
        <f>AB2584+AB2589</f>
        <v>0</v>
      </c>
      <c r="AC2583" s="30">
        <f>AC2584+AC2589</f>
        <v>0</v>
      </c>
      <c r="AD2583" s="30">
        <f t="shared" si="8714"/>
        <v>57702.199999999997</v>
      </c>
      <c r="AE2583" s="30">
        <f t="shared" si="8715"/>
        <v>57088.400000000001</v>
      </c>
      <c r="AF2583" s="30">
        <f t="shared" si="8716"/>
        <v>57088.400000000001</v>
      </c>
      <c r="AG2583" s="30">
        <f>AG2584+AG2589</f>
        <v>0</v>
      </c>
      <c r="AH2583" s="30">
        <f>AH2584+AH2589</f>
        <v>0</v>
      </c>
      <c r="AI2583" s="30">
        <f>AI2584+AI2589</f>
        <v>0</v>
      </c>
      <c r="AJ2583" s="30">
        <f t="shared" si="8717"/>
        <v>57702.199999999997</v>
      </c>
      <c r="AK2583" s="30">
        <f t="shared" si="8718"/>
        <v>57088.400000000001</v>
      </c>
      <c r="AL2583" s="30">
        <f t="shared" si="8719"/>
        <v>57088.400000000001</v>
      </c>
      <c r="AM2583" s="30">
        <f>AM2584+AM2589</f>
        <v>0</v>
      </c>
      <c r="AN2583" s="30">
        <f>AN2584+AN2589</f>
        <v>0</v>
      </c>
      <c r="AO2583" s="30">
        <f>AO2584+AO2589</f>
        <v>0</v>
      </c>
      <c r="AP2583" s="30">
        <f t="shared" si="8720"/>
        <v>57702.199999999997</v>
      </c>
      <c r="AQ2583" s="30">
        <f t="shared" si="8721"/>
        <v>57088.400000000001</v>
      </c>
      <c r="AR2583" s="30">
        <f t="shared" si="8722"/>
        <v>57088.400000000001</v>
      </c>
      <c r="AS2583" s="30">
        <f>AS2584+AS2589</f>
        <v>0</v>
      </c>
      <c r="AT2583" s="30">
        <f>AT2584+AT2589</f>
        <v>0</v>
      </c>
      <c r="AU2583" s="30">
        <f>AU2584+AU2589</f>
        <v>0</v>
      </c>
      <c r="AV2583" s="30">
        <f t="shared" si="8723"/>
        <v>57702.199999999997</v>
      </c>
      <c r="AW2583" s="30">
        <f t="shared" si="8724"/>
        <v>57088.400000000001</v>
      </c>
      <c r="AX2583" s="30">
        <f t="shared" si="8725"/>
        <v>57088.400000000001</v>
      </c>
      <c r="AY2583" s="30">
        <f>AY2584+AY2589</f>
        <v>2387.3999999999996</v>
      </c>
      <c r="AZ2583" s="30">
        <f>AZ2584+AZ2589</f>
        <v>4660.6000000000004</v>
      </c>
      <c r="BA2583" s="30">
        <f>BA2584+BA2589</f>
        <v>4660.6000000000004</v>
      </c>
      <c r="BB2583" s="30">
        <f t="shared" si="8726"/>
        <v>60089.599999999999</v>
      </c>
      <c r="BC2583" s="30">
        <f t="shared" si="8727"/>
        <v>61749</v>
      </c>
      <c r="BD2583" s="30">
        <f t="shared" si="8728"/>
        <v>61749</v>
      </c>
      <c r="BE2583" s="30">
        <f>BE2584+BE2589</f>
        <v>0</v>
      </c>
      <c r="BF2583" s="30">
        <f>BF2584+BF2589</f>
        <v>0</v>
      </c>
      <c r="BG2583" s="30">
        <f>BG2584+BG2589</f>
        <v>0</v>
      </c>
      <c r="BH2583" s="30">
        <f t="shared" si="8729"/>
        <v>60089.599999999999</v>
      </c>
      <c r="BI2583" s="30">
        <f t="shared" si="8730"/>
        <v>61749</v>
      </c>
      <c r="BJ2583" s="30">
        <f t="shared" si="8731"/>
        <v>61749</v>
      </c>
      <c r="BK2583" s="30">
        <f>BK2584+BK2589</f>
        <v>0</v>
      </c>
      <c r="BL2583" s="30">
        <f>BL2584+BL2589</f>
        <v>0</v>
      </c>
      <c r="BM2583" s="30">
        <f>BM2584+BM2589</f>
        <v>0</v>
      </c>
      <c r="BN2583" s="30">
        <f t="shared" si="8732"/>
        <v>60089.599999999999</v>
      </c>
      <c r="BO2583" s="30">
        <f t="shared" si="8733"/>
        <v>61749</v>
      </c>
      <c r="BP2583" s="30">
        <f t="shared" si="8734"/>
        <v>61749</v>
      </c>
      <c r="BQ2583" s="30">
        <f>BQ2584+BQ2589</f>
        <v>0</v>
      </c>
      <c r="BR2583" s="30">
        <f>BR2584+BR2589</f>
        <v>0</v>
      </c>
      <c r="BS2583" s="31">
        <f t="shared" si="8735"/>
        <v>60089.599999999999</v>
      </c>
      <c r="BT2583" s="31">
        <f t="shared" si="8736"/>
        <v>61749</v>
      </c>
      <c r="BU2583" s="31">
        <f t="shared" si="8737"/>
        <v>61749</v>
      </c>
      <c r="BV2583" s="30">
        <f>BV2584+BV2589</f>
        <v>0</v>
      </c>
      <c r="BW2583" s="30">
        <f>BW2584+BW2589</f>
        <v>0</v>
      </c>
      <c r="BX2583" s="30">
        <f t="shared" si="8738"/>
        <v>60089.599999999999</v>
      </c>
      <c r="BY2583" s="30">
        <f t="shared" si="8739"/>
        <v>61749</v>
      </c>
      <c r="BZ2583" s="30">
        <f t="shared" si="8740"/>
        <v>61749</v>
      </c>
      <c r="CA2583" s="30">
        <f>CA2584+CA2589</f>
        <v>0</v>
      </c>
      <c r="CB2583" s="30">
        <f>CB2584+CB2589</f>
        <v>0</v>
      </c>
      <c r="CC2583" s="30">
        <f>CC2584+CC2589</f>
        <v>0</v>
      </c>
      <c r="CD2583" s="30">
        <f t="shared" si="8579"/>
        <v>60089.599999999999</v>
      </c>
      <c r="CE2583" s="30">
        <f t="shared" si="8580"/>
        <v>61749</v>
      </c>
      <c r="CF2583" s="30">
        <f t="shared" si="8581"/>
        <v>61749</v>
      </c>
      <c r="CG2583" s="30">
        <f>CG2584+CG2589</f>
        <v>0</v>
      </c>
      <c r="CH2583" s="24"/>
      <c r="CI2583" s="40"/>
      <c r="CJ2583" s="26" t="s">
        <v>26</v>
      </c>
    </row>
    <row r="2584" s="33" customFormat="1" ht="43.75">
      <c r="A2584" s="34" t="s">
        <v>1454</v>
      </c>
      <c r="B2584" s="35"/>
      <c r="C2584" s="34"/>
      <c r="D2584" s="34"/>
      <c r="E2584" s="36" t="s">
        <v>1455</v>
      </c>
      <c r="F2584" s="37">
        <f t="shared" ref="F2584:F2587" si="8782">F2585</f>
        <v>23346.299999999999</v>
      </c>
      <c r="G2584" s="37">
        <f t="shared" ref="G2584:G2587" si="8783">G2585</f>
        <v>21251.5</v>
      </c>
      <c r="H2584" s="37">
        <f t="shared" ref="H2584:H2587" si="8784">H2585</f>
        <v>21251.099999999999</v>
      </c>
      <c r="I2584" s="37">
        <f t="shared" ref="I2584:I2587" si="8785">I2585</f>
        <v>0</v>
      </c>
      <c r="J2584" s="37">
        <f t="shared" ref="J2584:J2587" si="8786">J2585</f>
        <v>1812.8</v>
      </c>
      <c r="K2584" s="37">
        <f t="shared" ref="K2584:K2587" si="8787">K2585</f>
        <v>1812.8</v>
      </c>
      <c r="L2584" s="37">
        <f t="shared" si="8705"/>
        <v>23346.299999999999</v>
      </c>
      <c r="M2584" s="37">
        <f t="shared" si="8706"/>
        <v>23064.299999999999</v>
      </c>
      <c r="N2584" s="37">
        <f t="shared" si="8707"/>
        <v>23063.899999999998</v>
      </c>
      <c r="O2584" s="37">
        <f t="shared" ref="O2584:O2587" si="8788">O2585</f>
        <v>0</v>
      </c>
      <c r="P2584" s="37">
        <f t="shared" ref="P2584:P2587" si="8789">P2585</f>
        <v>0</v>
      </c>
      <c r="Q2584" s="37">
        <f t="shared" ref="Q2584:Q2587" si="8790">Q2585</f>
        <v>0</v>
      </c>
      <c r="R2584" s="37">
        <f t="shared" si="8708"/>
        <v>23346.299999999999</v>
      </c>
      <c r="S2584" s="37">
        <f t="shared" si="8709"/>
        <v>23064.299999999999</v>
      </c>
      <c r="T2584" s="37">
        <f t="shared" si="8710"/>
        <v>23063.899999999998</v>
      </c>
      <c r="U2584" s="37">
        <f t="shared" ref="U2584:U2587" si="8791">U2585</f>
        <v>0</v>
      </c>
      <c r="V2584" s="37">
        <f t="shared" ref="V2584:V2587" si="8792">V2585</f>
        <v>0</v>
      </c>
      <c r="W2584" s="37">
        <f t="shared" ref="W2584:W2587" si="8793">W2585</f>
        <v>0</v>
      </c>
      <c r="X2584" s="37">
        <f t="shared" si="8711"/>
        <v>23346.299999999999</v>
      </c>
      <c r="Y2584" s="37">
        <f t="shared" si="8712"/>
        <v>23064.299999999999</v>
      </c>
      <c r="Z2584" s="37">
        <f t="shared" si="8713"/>
        <v>23063.899999999998</v>
      </c>
      <c r="AA2584" s="37">
        <f t="shared" ref="AA2584:AA2587" si="8794">AA2585</f>
        <v>0</v>
      </c>
      <c r="AB2584" s="37">
        <f t="shared" ref="AB2584:AB2587" si="8795">AB2585</f>
        <v>0</v>
      </c>
      <c r="AC2584" s="37">
        <f t="shared" ref="AC2584:AC2587" si="8796">AC2585</f>
        <v>0</v>
      </c>
      <c r="AD2584" s="37">
        <f t="shared" si="8714"/>
        <v>23346.299999999999</v>
      </c>
      <c r="AE2584" s="37">
        <f t="shared" si="8715"/>
        <v>23064.299999999999</v>
      </c>
      <c r="AF2584" s="37">
        <f t="shared" si="8716"/>
        <v>23063.899999999998</v>
      </c>
      <c r="AG2584" s="37">
        <f t="shared" ref="AG2584:AG2587" si="8797">AG2585</f>
        <v>0</v>
      </c>
      <c r="AH2584" s="37">
        <f t="shared" ref="AH2584:AH2587" si="8798">AH2585</f>
        <v>0</v>
      </c>
      <c r="AI2584" s="37">
        <f t="shared" ref="AI2584:AI2587" si="8799">AI2585</f>
        <v>0</v>
      </c>
      <c r="AJ2584" s="37">
        <f t="shared" si="8717"/>
        <v>23346.299999999999</v>
      </c>
      <c r="AK2584" s="37">
        <f t="shared" si="8718"/>
        <v>23064.299999999999</v>
      </c>
      <c r="AL2584" s="37">
        <f t="shared" si="8719"/>
        <v>23063.899999999998</v>
      </c>
      <c r="AM2584" s="37">
        <f t="shared" ref="AM2584:AM2587" si="8800">AM2585</f>
        <v>0</v>
      </c>
      <c r="AN2584" s="37">
        <f t="shared" ref="AN2584:AN2587" si="8801">AN2585</f>
        <v>0</v>
      </c>
      <c r="AO2584" s="37">
        <f t="shared" ref="AO2584:AO2587" si="8802">AO2585</f>
        <v>0</v>
      </c>
      <c r="AP2584" s="37">
        <f t="shared" si="8720"/>
        <v>23346.299999999999</v>
      </c>
      <c r="AQ2584" s="37">
        <f t="shared" si="8721"/>
        <v>23064.299999999999</v>
      </c>
      <c r="AR2584" s="37">
        <f t="shared" si="8722"/>
        <v>23063.899999999998</v>
      </c>
      <c r="AS2584" s="37">
        <f t="shared" ref="AS2584:AS2587" si="8803">AS2585</f>
        <v>0</v>
      </c>
      <c r="AT2584" s="37">
        <f t="shared" ref="AT2584:AT2587" si="8804">AT2585</f>
        <v>0</v>
      </c>
      <c r="AU2584" s="37">
        <f t="shared" ref="AU2584:AU2587" si="8805">AU2585</f>
        <v>0</v>
      </c>
      <c r="AV2584" s="37">
        <f t="shared" si="8723"/>
        <v>23346.299999999999</v>
      </c>
      <c r="AW2584" s="37">
        <f t="shared" si="8724"/>
        <v>23064.299999999999</v>
      </c>
      <c r="AX2584" s="37">
        <f t="shared" si="8725"/>
        <v>23063.899999999998</v>
      </c>
      <c r="AY2584" s="37">
        <f t="shared" ref="AY2584:AY2587" si="8806">AY2585</f>
        <v>1584.5999999999999</v>
      </c>
      <c r="AZ2584" s="37">
        <f t="shared" ref="AZ2584:AZ2587" si="8807">AZ2585</f>
        <v>3092.8000000000002</v>
      </c>
      <c r="BA2584" s="37">
        <f t="shared" ref="BA2584:BA2587" si="8808">BA2585</f>
        <v>3092.8000000000002</v>
      </c>
      <c r="BB2584" s="37">
        <f t="shared" si="8726"/>
        <v>24930.899999999998</v>
      </c>
      <c r="BC2584" s="37">
        <f t="shared" si="8727"/>
        <v>26157.099999999999</v>
      </c>
      <c r="BD2584" s="37">
        <f t="shared" si="8728"/>
        <v>26156.699999999997</v>
      </c>
      <c r="BE2584" s="37">
        <f t="shared" ref="BE2584:BE2587" si="8809">BE2585</f>
        <v>0</v>
      </c>
      <c r="BF2584" s="37">
        <f t="shared" ref="BF2584:BF2587" si="8810">BF2585</f>
        <v>0</v>
      </c>
      <c r="BG2584" s="37">
        <f t="shared" ref="BG2584:BG2587" si="8811">BG2585</f>
        <v>0</v>
      </c>
      <c r="BH2584" s="37">
        <f t="shared" si="8729"/>
        <v>24930.899999999998</v>
      </c>
      <c r="BI2584" s="37">
        <f t="shared" si="8730"/>
        <v>26157.099999999999</v>
      </c>
      <c r="BJ2584" s="37">
        <f t="shared" si="8731"/>
        <v>26156.699999999997</v>
      </c>
      <c r="BK2584" s="37">
        <f t="shared" ref="BK2584:BK2587" si="8812">BK2585</f>
        <v>0</v>
      </c>
      <c r="BL2584" s="37">
        <f t="shared" ref="BL2584:BL2587" si="8813">BL2585</f>
        <v>0</v>
      </c>
      <c r="BM2584" s="37">
        <f t="shared" ref="BM2584:BM2587" si="8814">BM2585</f>
        <v>0</v>
      </c>
      <c r="BN2584" s="37">
        <f t="shared" si="8732"/>
        <v>24930.899999999998</v>
      </c>
      <c r="BO2584" s="37">
        <f t="shared" si="8733"/>
        <v>26157.099999999999</v>
      </c>
      <c r="BP2584" s="37">
        <f t="shared" si="8734"/>
        <v>26156.699999999997</v>
      </c>
      <c r="BQ2584" s="37">
        <f t="shared" ref="BQ2584:BQ2587" si="8815">BQ2585</f>
        <v>0</v>
      </c>
      <c r="BR2584" s="37">
        <f t="shared" ref="BR2584:BR2587" si="8816">BR2585</f>
        <v>0</v>
      </c>
      <c r="BS2584" s="31">
        <f t="shared" si="8735"/>
        <v>24930.899999999998</v>
      </c>
      <c r="BT2584" s="31">
        <f t="shared" si="8736"/>
        <v>26157.099999999999</v>
      </c>
      <c r="BU2584" s="31">
        <f t="shared" si="8737"/>
        <v>26156.699999999997</v>
      </c>
      <c r="BV2584" s="37">
        <f t="shared" ref="BV2584:BV2587" si="8817">BV2585</f>
        <v>0</v>
      </c>
      <c r="BW2584" s="37">
        <f t="shared" ref="BW2584:BW2587" si="8818">BW2585</f>
        <v>0</v>
      </c>
      <c r="BX2584" s="37">
        <f t="shared" si="8738"/>
        <v>24930.899999999998</v>
      </c>
      <c r="BY2584" s="37">
        <f t="shared" si="8739"/>
        <v>26157.099999999999</v>
      </c>
      <c r="BZ2584" s="37">
        <f t="shared" si="8740"/>
        <v>26156.699999999997</v>
      </c>
      <c r="CA2584" s="37">
        <f t="shared" ref="CA2584:CA2587" si="8819">CA2585</f>
        <v>0</v>
      </c>
      <c r="CB2584" s="37">
        <f t="shared" ref="CB2584:CB2587" si="8820">CB2585</f>
        <v>0</v>
      </c>
      <c r="CC2584" s="37">
        <f t="shared" ref="CC2584:CC2587" si="8821">CC2585</f>
        <v>0</v>
      </c>
      <c r="CD2584" s="37">
        <f t="shared" si="8579"/>
        <v>24930.899999999998</v>
      </c>
      <c r="CE2584" s="37">
        <f t="shared" si="8580"/>
        <v>26157.099999999999</v>
      </c>
      <c r="CF2584" s="37">
        <f t="shared" si="8581"/>
        <v>26156.699999999997</v>
      </c>
      <c r="CG2584" s="37">
        <f t="shared" ref="CG2584:CG2587" si="8822">CG2585</f>
        <v>0</v>
      </c>
      <c r="CH2584" s="24"/>
      <c r="CI2584" s="38"/>
      <c r="CK2584" s="33" t="s">
        <v>27</v>
      </c>
    </row>
    <row r="2585" ht="29.850000000000001">
      <c r="A2585" s="16" t="s">
        <v>1456</v>
      </c>
      <c r="B2585" s="17"/>
      <c r="C2585" s="16"/>
      <c r="D2585" s="16"/>
      <c r="E2585" s="39" t="s">
        <v>1444</v>
      </c>
      <c r="F2585" s="31">
        <f t="shared" si="8782"/>
        <v>23346.299999999999</v>
      </c>
      <c r="G2585" s="31">
        <f t="shared" si="8783"/>
        <v>21251.5</v>
      </c>
      <c r="H2585" s="31">
        <f t="shared" si="8784"/>
        <v>21251.099999999999</v>
      </c>
      <c r="I2585" s="31">
        <f t="shared" si="8785"/>
        <v>0</v>
      </c>
      <c r="J2585" s="31">
        <f t="shared" si="8786"/>
        <v>1812.8</v>
      </c>
      <c r="K2585" s="31">
        <f t="shared" si="8787"/>
        <v>1812.8</v>
      </c>
      <c r="L2585" s="31">
        <f t="shared" si="8705"/>
        <v>23346.299999999999</v>
      </c>
      <c r="M2585" s="31">
        <f t="shared" si="8706"/>
        <v>23064.299999999999</v>
      </c>
      <c r="N2585" s="31">
        <f t="shared" si="8707"/>
        <v>23063.899999999998</v>
      </c>
      <c r="O2585" s="31">
        <f t="shared" si="8788"/>
        <v>0</v>
      </c>
      <c r="P2585" s="31">
        <f t="shared" si="8789"/>
        <v>0</v>
      </c>
      <c r="Q2585" s="31">
        <f t="shared" si="8790"/>
        <v>0</v>
      </c>
      <c r="R2585" s="31">
        <f t="shared" si="8708"/>
        <v>23346.299999999999</v>
      </c>
      <c r="S2585" s="31">
        <f t="shared" si="8709"/>
        <v>23064.299999999999</v>
      </c>
      <c r="T2585" s="31">
        <f t="shared" si="8710"/>
        <v>23063.899999999998</v>
      </c>
      <c r="U2585" s="31">
        <f t="shared" si="8791"/>
        <v>0</v>
      </c>
      <c r="V2585" s="31">
        <f t="shared" si="8792"/>
        <v>0</v>
      </c>
      <c r="W2585" s="31">
        <f t="shared" si="8793"/>
        <v>0</v>
      </c>
      <c r="X2585" s="31">
        <f t="shared" si="8711"/>
        <v>23346.299999999999</v>
      </c>
      <c r="Y2585" s="31">
        <f t="shared" si="8712"/>
        <v>23064.299999999999</v>
      </c>
      <c r="Z2585" s="31">
        <f t="shared" si="8713"/>
        <v>23063.899999999998</v>
      </c>
      <c r="AA2585" s="31">
        <f t="shared" si="8794"/>
        <v>0</v>
      </c>
      <c r="AB2585" s="31">
        <f t="shared" si="8795"/>
        <v>0</v>
      </c>
      <c r="AC2585" s="31">
        <f t="shared" si="8796"/>
        <v>0</v>
      </c>
      <c r="AD2585" s="31">
        <f t="shared" si="8714"/>
        <v>23346.299999999999</v>
      </c>
      <c r="AE2585" s="31">
        <f t="shared" si="8715"/>
        <v>23064.299999999999</v>
      </c>
      <c r="AF2585" s="31">
        <f t="shared" si="8716"/>
        <v>23063.899999999998</v>
      </c>
      <c r="AG2585" s="31">
        <f t="shared" si="8797"/>
        <v>0</v>
      </c>
      <c r="AH2585" s="31">
        <f t="shared" si="8798"/>
        <v>0</v>
      </c>
      <c r="AI2585" s="31">
        <f t="shared" si="8799"/>
        <v>0</v>
      </c>
      <c r="AJ2585" s="31">
        <f t="shared" si="8717"/>
        <v>23346.299999999999</v>
      </c>
      <c r="AK2585" s="31">
        <f t="shared" si="8718"/>
        <v>23064.299999999999</v>
      </c>
      <c r="AL2585" s="31">
        <f t="shared" si="8719"/>
        <v>23063.899999999998</v>
      </c>
      <c r="AM2585" s="31">
        <f t="shared" si="8800"/>
        <v>0</v>
      </c>
      <c r="AN2585" s="31">
        <f t="shared" si="8801"/>
        <v>0</v>
      </c>
      <c r="AO2585" s="31">
        <f t="shared" si="8802"/>
        <v>0</v>
      </c>
      <c r="AP2585" s="31">
        <f t="shared" si="8720"/>
        <v>23346.299999999999</v>
      </c>
      <c r="AQ2585" s="31">
        <f t="shared" si="8721"/>
        <v>23064.299999999999</v>
      </c>
      <c r="AR2585" s="31">
        <f t="shared" si="8722"/>
        <v>23063.899999999998</v>
      </c>
      <c r="AS2585" s="31">
        <f t="shared" si="8803"/>
        <v>0</v>
      </c>
      <c r="AT2585" s="31">
        <f t="shared" si="8804"/>
        <v>0</v>
      </c>
      <c r="AU2585" s="31">
        <f t="shared" si="8805"/>
        <v>0</v>
      </c>
      <c r="AV2585" s="31">
        <f t="shared" si="8723"/>
        <v>23346.299999999999</v>
      </c>
      <c r="AW2585" s="31">
        <f t="shared" si="8724"/>
        <v>23064.299999999999</v>
      </c>
      <c r="AX2585" s="31">
        <f t="shared" si="8725"/>
        <v>23063.899999999998</v>
      </c>
      <c r="AY2585" s="31">
        <f t="shared" si="8806"/>
        <v>1584.5999999999999</v>
      </c>
      <c r="AZ2585" s="31">
        <f t="shared" si="8807"/>
        <v>3092.8000000000002</v>
      </c>
      <c r="BA2585" s="31">
        <f t="shared" si="8808"/>
        <v>3092.8000000000002</v>
      </c>
      <c r="BB2585" s="31">
        <f t="shared" si="8726"/>
        <v>24930.899999999998</v>
      </c>
      <c r="BC2585" s="31">
        <f t="shared" si="8727"/>
        <v>26157.099999999999</v>
      </c>
      <c r="BD2585" s="31">
        <f t="shared" si="8728"/>
        <v>26156.699999999997</v>
      </c>
      <c r="BE2585" s="31">
        <f t="shared" si="8809"/>
        <v>0</v>
      </c>
      <c r="BF2585" s="31">
        <f t="shared" si="8810"/>
        <v>0</v>
      </c>
      <c r="BG2585" s="31">
        <f t="shared" si="8811"/>
        <v>0</v>
      </c>
      <c r="BH2585" s="31">
        <f t="shared" si="8729"/>
        <v>24930.899999999998</v>
      </c>
      <c r="BI2585" s="31">
        <f t="shared" si="8730"/>
        <v>26157.099999999999</v>
      </c>
      <c r="BJ2585" s="31">
        <f t="shared" si="8731"/>
        <v>26156.699999999997</v>
      </c>
      <c r="BK2585" s="31">
        <f t="shared" si="8812"/>
        <v>0</v>
      </c>
      <c r="BL2585" s="31">
        <f t="shared" si="8813"/>
        <v>0</v>
      </c>
      <c r="BM2585" s="31">
        <f t="shared" si="8814"/>
        <v>0</v>
      </c>
      <c r="BN2585" s="31">
        <f t="shared" si="8732"/>
        <v>24930.899999999998</v>
      </c>
      <c r="BO2585" s="31">
        <f t="shared" si="8733"/>
        <v>26157.099999999999</v>
      </c>
      <c r="BP2585" s="31">
        <f t="shared" si="8734"/>
        <v>26156.699999999997</v>
      </c>
      <c r="BQ2585" s="31">
        <f t="shared" si="8815"/>
        <v>0</v>
      </c>
      <c r="BR2585" s="31">
        <f t="shared" si="8816"/>
        <v>0</v>
      </c>
      <c r="BS2585" s="31">
        <f t="shared" si="8735"/>
        <v>24930.899999999998</v>
      </c>
      <c r="BT2585" s="31">
        <f t="shared" si="8736"/>
        <v>26157.099999999999</v>
      </c>
      <c r="BU2585" s="31">
        <f t="shared" si="8737"/>
        <v>26156.699999999997</v>
      </c>
      <c r="BV2585" s="31">
        <f t="shared" si="8817"/>
        <v>0</v>
      </c>
      <c r="BW2585" s="31">
        <f t="shared" si="8818"/>
        <v>0</v>
      </c>
      <c r="BX2585" s="31">
        <f t="shared" si="8738"/>
        <v>24930.899999999998</v>
      </c>
      <c r="BY2585" s="31">
        <f t="shared" si="8739"/>
        <v>26157.099999999999</v>
      </c>
      <c r="BZ2585" s="31">
        <f t="shared" si="8740"/>
        <v>26156.699999999997</v>
      </c>
      <c r="CA2585" s="31">
        <f t="shared" si="8819"/>
        <v>0</v>
      </c>
      <c r="CB2585" s="31">
        <f t="shared" si="8820"/>
        <v>0</v>
      </c>
      <c r="CC2585" s="31">
        <f t="shared" si="8821"/>
        <v>0</v>
      </c>
      <c r="CD2585" s="31">
        <f t="shared" si="8579"/>
        <v>24930.899999999998</v>
      </c>
      <c r="CE2585" s="31">
        <f t="shared" si="8580"/>
        <v>26157.099999999999</v>
      </c>
      <c r="CF2585" s="31">
        <f t="shared" si="8581"/>
        <v>26156.699999999997</v>
      </c>
      <c r="CG2585" s="31">
        <f t="shared" si="8822"/>
        <v>0</v>
      </c>
      <c r="CH2585" s="24"/>
      <c r="CI2585" s="40"/>
      <c r="CL2585" s="1" t="s">
        <v>1346</v>
      </c>
      <c r="CO2585" s="1" t="s">
        <v>31</v>
      </c>
    </row>
    <row r="2586" ht="71.599999999999994">
      <c r="A2586" s="16" t="s">
        <v>1456</v>
      </c>
      <c r="B2586" s="17">
        <v>100</v>
      </c>
      <c r="C2586" s="16"/>
      <c r="D2586" s="16"/>
      <c r="E2586" s="39" t="s">
        <v>131</v>
      </c>
      <c r="F2586" s="31">
        <f t="shared" si="8782"/>
        <v>23346.299999999999</v>
      </c>
      <c r="G2586" s="31">
        <f t="shared" si="8783"/>
        <v>21251.5</v>
      </c>
      <c r="H2586" s="31">
        <f t="shared" si="8784"/>
        <v>21251.099999999999</v>
      </c>
      <c r="I2586" s="31">
        <f t="shared" si="8785"/>
        <v>0</v>
      </c>
      <c r="J2586" s="31">
        <f t="shared" si="8786"/>
        <v>1812.8</v>
      </c>
      <c r="K2586" s="31">
        <f t="shared" si="8787"/>
        <v>1812.8</v>
      </c>
      <c r="L2586" s="31">
        <f t="shared" si="8705"/>
        <v>23346.299999999999</v>
      </c>
      <c r="M2586" s="31">
        <f t="shared" si="8706"/>
        <v>23064.299999999999</v>
      </c>
      <c r="N2586" s="31">
        <f t="shared" si="8707"/>
        <v>23063.899999999998</v>
      </c>
      <c r="O2586" s="31">
        <f t="shared" si="8788"/>
        <v>0</v>
      </c>
      <c r="P2586" s="31">
        <f t="shared" si="8789"/>
        <v>0</v>
      </c>
      <c r="Q2586" s="31">
        <f t="shared" si="8790"/>
        <v>0</v>
      </c>
      <c r="R2586" s="31">
        <f t="shared" si="8708"/>
        <v>23346.299999999999</v>
      </c>
      <c r="S2586" s="31">
        <f t="shared" si="8709"/>
        <v>23064.299999999999</v>
      </c>
      <c r="T2586" s="31">
        <f t="shared" si="8710"/>
        <v>23063.899999999998</v>
      </c>
      <c r="U2586" s="31">
        <f t="shared" si="8791"/>
        <v>0</v>
      </c>
      <c r="V2586" s="31">
        <f t="shared" si="8792"/>
        <v>0</v>
      </c>
      <c r="W2586" s="31">
        <f t="shared" si="8793"/>
        <v>0</v>
      </c>
      <c r="X2586" s="31">
        <f t="shared" si="8711"/>
        <v>23346.299999999999</v>
      </c>
      <c r="Y2586" s="31">
        <f t="shared" si="8712"/>
        <v>23064.299999999999</v>
      </c>
      <c r="Z2586" s="31">
        <f t="shared" si="8713"/>
        <v>23063.899999999998</v>
      </c>
      <c r="AA2586" s="31">
        <f t="shared" si="8794"/>
        <v>0</v>
      </c>
      <c r="AB2586" s="31">
        <f t="shared" si="8795"/>
        <v>0</v>
      </c>
      <c r="AC2586" s="31">
        <f t="shared" si="8796"/>
        <v>0</v>
      </c>
      <c r="AD2586" s="31">
        <f t="shared" si="8714"/>
        <v>23346.299999999999</v>
      </c>
      <c r="AE2586" s="31">
        <f t="shared" si="8715"/>
        <v>23064.299999999999</v>
      </c>
      <c r="AF2586" s="31">
        <f t="shared" si="8716"/>
        <v>23063.899999999998</v>
      </c>
      <c r="AG2586" s="31">
        <f t="shared" si="8797"/>
        <v>0</v>
      </c>
      <c r="AH2586" s="31">
        <f t="shared" si="8798"/>
        <v>0</v>
      </c>
      <c r="AI2586" s="31">
        <f t="shared" si="8799"/>
        <v>0</v>
      </c>
      <c r="AJ2586" s="31">
        <f t="shared" si="8717"/>
        <v>23346.299999999999</v>
      </c>
      <c r="AK2586" s="31">
        <f t="shared" si="8718"/>
        <v>23064.299999999999</v>
      </c>
      <c r="AL2586" s="31">
        <f t="shared" si="8719"/>
        <v>23063.899999999998</v>
      </c>
      <c r="AM2586" s="31">
        <f t="shared" si="8800"/>
        <v>0</v>
      </c>
      <c r="AN2586" s="31">
        <f t="shared" si="8801"/>
        <v>0</v>
      </c>
      <c r="AO2586" s="31">
        <f t="shared" si="8802"/>
        <v>0</v>
      </c>
      <c r="AP2586" s="31">
        <f t="shared" si="8720"/>
        <v>23346.299999999999</v>
      </c>
      <c r="AQ2586" s="31">
        <f t="shared" si="8721"/>
        <v>23064.299999999999</v>
      </c>
      <c r="AR2586" s="31">
        <f t="shared" si="8722"/>
        <v>23063.899999999998</v>
      </c>
      <c r="AS2586" s="31">
        <f t="shared" si="8803"/>
        <v>0</v>
      </c>
      <c r="AT2586" s="31">
        <f t="shared" si="8804"/>
        <v>0</v>
      </c>
      <c r="AU2586" s="31">
        <f t="shared" si="8805"/>
        <v>0</v>
      </c>
      <c r="AV2586" s="31">
        <f t="shared" si="8723"/>
        <v>23346.299999999999</v>
      </c>
      <c r="AW2586" s="31">
        <f t="shared" si="8724"/>
        <v>23064.299999999999</v>
      </c>
      <c r="AX2586" s="31">
        <f t="shared" si="8725"/>
        <v>23063.899999999998</v>
      </c>
      <c r="AY2586" s="31">
        <f t="shared" si="8806"/>
        <v>1584.5999999999999</v>
      </c>
      <c r="AZ2586" s="31">
        <f t="shared" si="8807"/>
        <v>3092.8000000000002</v>
      </c>
      <c r="BA2586" s="31">
        <f t="shared" si="8808"/>
        <v>3092.8000000000002</v>
      </c>
      <c r="BB2586" s="31">
        <f t="shared" si="8726"/>
        <v>24930.899999999998</v>
      </c>
      <c r="BC2586" s="31">
        <f t="shared" si="8727"/>
        <v>26157.099999999999</v>
      </c>
      <c r="BD2586" s="31">
        <f t="shared" si="8728"/>
        <v>26156.699999999997</v>
      </c>
      <c r="BE2586" s="31">
        <f t="shared" si="8809"/>
        <v>0</v>
      </c>
      <c r="BF2586" s="31">
        <f t="shared" si="8810"/>
        <v>0</v>
      </c>
      <c r="BG2586" s="31">
        <f t="shared" si="8811"/>
        <v>0</v>
      </c>
      <c r="BH2586" s="31">
        <f t="shared" si="8729"/>
        <v>24930.899999999998</v>
      </c>
      <c r="BI2586" s="31">
        <f t="shared" si="8730"/>
        <v>26157.099999999999</v>
      </c>
      <c r="BJ2586" s="31">
        <f t="shared" si="8731"/>
        <v>26156.699999999997</v>
      </c>
      <c r="BK2586" s="31">
        <f t="shared" si="8812"/>
        <v>0</v>
      </c>
      <c r="BL2586" s="31">
        <f t="shared" si="8813"/>
        <v>0</v>
      </c>
      <c r="BM2586" s="31">
        <f t="shared" si="8814"/>
        <v>0</v>
      </c>
      <c r="BN2586" s="31">
        <f t="shared" si="8732"/>
        <v>24930.899999999998</v>
      </c>
      <c r="BO2586" s="31">
        <f t="shared" si="8733"/>
        <v>26157.099999999999</v>
      </c>
      <c r="BP2586" s="31">
        <f t="shared" si="8734"/>
        <v>26156.699999999997</v>
      </c>
      <c r="BQ2586" s="31">
        <f t="shared" si="8815"/>
        <v>0</v>
      </c>
      <c r="BR2586" s="31">
        <f t="shared" si="8816"/>
        <v>0</v>
      </c>
      <c r="BS2586" s="31">
        <f t="shared" si="8735"/>
        <v>24930.899999999998</v>
      </c>
      <c r="BT2586" s="31">
        <f t="shared" si="8736"/>
        <v>26157.099999999999</v>
      </c>
      <c r="BU2586" s="31">
        <f t="shared" si="8737"/>
        <v>26156.699999999997</v>
      </c>
      <c r="BV2586" s="31">
        <f t="shared" si="8817"/>
        <v>0</v>
      </c>
      <c r="BW2586" s="31">
        <f t="shared" si="8818"/>
        <v>0</v>
      </c>
      <c r="BX2586" s="31">
        <f t="shared" si="8738"/>
        <v>24930.899999999998</v>
      </c>
      <c r="BY2586" s="31">
        <f t="shared" si="8739"/>
        <v>26157.099999999999</v>
      </c>
      <c r="BZ2586" s="31">
        <f t="shared" si="8740"/>
        <v>26156.699999999997</v>
      </c>
      <c r="CA2586" s="31">
        <f t="shared" si="8819"/>
        <v>0</v>
      </c>
      <c r="CB2586" s="31">
        <f t="shared" si="8820"/>
        <v>0</v>
      </c>
      <c r="CC2586" s="31">
        <f t="shared" si="8821"/>
        <v>0</v>
      </c>
      <c r="CD2586" s="31">
        <f t="shared" si="8579"/>
        <v>24930.899999999998</v>
      </c>
      <c r="CE2586" s="31">
        <f t="shared" si="8580"/>
        <v>26157.099999999999</v>
      </c>
      <c r="CF2586" s="31">
        <f t="shared" si="8581"/>
        <v>26156.699999999997</v>
      </c>
      <c r="CG2586" s="31">
        <f t="shared" si="8822"/>
        <v>0</v>
      </c>
      <c r="CH2586" s="24"/>
      <c r="CI2586" s="40"/>
      <c r="CM2586" s="1" t="s">
        <v>29</v>
      </c>
    </row>
    <row r="2587" ht="29.850000000000001">
      <c r="A2587" s="16" t="s">
        <v>1456</v>
      </c>
      <c r="B2587" s="17">
        <v>120</v>
      </c>
      <c r="C2587" s="16"/>
      <c r="D2587" s="16"/>
      <c r="E2587" s="39" t="s">
        <v>394</v>
      </c>
      <c r="F2587" s="31">
        <f t="shared" si="8782"/>
        <v>23346.299999999999</v>
      </c>
      <c r="G2587" s="31">
        <f t="shared" si="8783"/>
        <v>21251.5</v>
      </c>
      <c r="H2587" s="31">
        <f t="shared" si="8784"/>
        <v>21251.099999999999</v>
      </c>
      <c r="I2587" s="31">
        <f t="shared" si="8785"/>
        <v>0</v>
      </c>
      <c r="J2587" s="31">
        <f t="shared" si="8786"/>
        <v>1812.8</v>
      </c>
      <c r="K2587" s="31">
        <f t="shared" si="8787"/>
        <v>1812.8</v>
      </c>
      <c r="L2587" s="31">
        <f t="shared" si="8705"/>
        <v>23346.299999999999</v>
      </c>
      <c r="M2587" s="31">
        <f t="shared" si="8706"/>
        <v>23064.299999999999</v>
      </c>
      <c r="N2587" s="31">
        <f t="shared" si="8707"/>
        <v>23063.899999999998</v>
      </c>
      <c r="O2587" s="31">
        <f t="shared" si="8788"/>
        <v>0</v>
      </c>
      <c r="P2587" s="31">
        <f t="shared" si="8789"/>
        <v>0</v>
      </c>
      <c r="Q2587" s="31">
        <f t="shared" si="8790"/>
        <v>0</v>
      </c>
      <c r="R2587" s="31">
        <f t="shared" si="8708"/>
        <v>23346.299999999999</v>
      </c>
      <c r="S2587" s="31">
        <f t="shared" si="8709"/>
        <v>23064.299999999999</v>
      </c>
      <c r="T2587" s="31">
        <f t="shared" si="8710"/>
        <v>23063.899999999998</v>
      </c>
      <c r="U2587" s="31">
        <f t="shared" si="8791"/>
        <v>0</v>
      </c>
      <c r="V2587" s="31">
        <f t="shared" si="8792"/>
        <v>0</v>
      </c>
      <c r="W2587" s="31">
        <f t="shared" si="8793"/>
        <v>0</v>
      </c>
      <c r="X2587" s="31">
        <f t="shared" si="8711"/>
        <v>23346.299999999999</v>
      </c>
      <c r="Y2587" s="31">
        <f t="shared" si="8712"/>
        <v>23064.299999999999</v>
      </c>
      <c r="Z2587" s="31">
        <f t="shared" si="8713"/>
        <v>23063.899999999998</v>
      </c>
      <c r="AA2587" s="31">
        <f t="shared" si="8794"/>
        <v>0</v>
      </c>
      <c r="AB2587" s="31">
        <f t="shared" si="8795"/>
        <v>0</v>
      </c>
      <c r="AC2587" s="31">
        <f t="shared" si="8796"/>
        <v>0</v>
      </c>
      <c r="AD2587" s="31">
        <f t="shared" si="8714"/>
        <v>23346.299999999999</v>
      </c>
      <c r="AE2587" s="31">
        <f t="shared" si="8715"/>
        <v>23064.299999999999</v>
      </c>
      <c r="AF2587" s="31">
        <f t="shared" si="8716"/>
        <v>23063.899999999998</v>
      </c>
      <c r="AG2587" s="31">
        <f t="shared" si="8797"/>
        <v>0</v>
      </c>
      <c r="AH2587" s="31">
        <f t="shared" si="8798"/>
        <v>0</v>
      </c>
      <c r="AI2587" s="31">
        <f t="shared" si="8799"/>
        <v>0</v>
      </c>
      <c r="AJ2587" s="31">
        <f t="shared" si="8717"/>
        <v>23346.299999999999</v>
      </c>
      <c r="AK2587" s="31">
        <f t="shared" si="8718"/>
        <v>23064.299999999999</v>
      </c>
      <c r="AL2587" s="31">
        <f t="shared" si="8719"/>
        <v>23063.899999999998</v>
      </c>
      <c r="AM2587" s="31">
        <f t="shared" si="8800"/>
        <v>0</v>
      </c>
      <c r="AN2587" s="31">
        <f t="shared" si="8801"/>
        <v>0</v>
      </c>
      <c r="AO2587" s="31">
        <f t="shared" si="8802"/>
        <v>0</v>
      </c>
      <c r="AP2587" s="31">
        <f t="shared" si="8720"/>
        <v>23346.299999999999</v>
      </c>
      <c r="AQ2587" s="31">
        <f t="shared" si="8721"/>
        <v>23064.299999999999</v>
      </c>
      <c r="AR2587" s="31">
        <f t="shared" si="8722"/>
        <v>23063.899999999998</v>
      </c>
      <c r="AS2587" s="31">
        <f t="shared" si="8803"/>
        <v>0</v>
      </c>
      <c r="AT2587" s="31">
        <f t="shared" si="8804"/>
        <v>0</v>
      </c>
      <c r="AU2587" s="31">
        <f t="shared" si="8805"/>
        <v>0</v>
      </c>
      <c r="AV2587" s="31">
        <f t="shared" si="8723"/>
        <v>23346.299999999999</v>
      </c>
      <c r="AW2587" s="31">
        <f t="shared" si="8724"/>
        <v>23064.299999999999</v>
      </c>
      <c r="AX2587" s="31">
        <f t="shared" si="8725"/>
        <v>23063.899999999998</v>
      </c>
      <c r="AY2587" s="31">
        <f t="shared" si="8806"/>
        <v>1584.5999999999999</v>
      </c>
      <c r="AZ2587" s="31">
        <f t="shared" si="8807"/>
        <v>3092.8000000000002</v>
      </c>
      <c r="BA2587" s="31">
        <f t="shared" si="8808"/>
        <v>3092.8000000000002</v>
      </c>
      <c r="BB2587" s="31">
        <f t="shared" si="8726"/>
        <v>24930.899999999998</v>
      </c>
      <c r="BC2587" s="31">
        <f t="shared" si="8727"/>
        <v>26157.099999999999</v>
      </c>
      <c r="BD2587" s="31">
        <f t="shared" si="8728"/>
        <v>26156.699999999997</v>
      </c>
      <c r="BE2587" s="31">
        <f t="shared" si="8809"/>
        <v>0</v>
      </c>
      <c r="BF2587" s="31">
        <f t="shared" si="8810"/>
        <v>0</v>
      </c>
      <c r="BG2587" s="31">
        <f t="shared" si="8811"/>
        <v>0</v>
      </c>
      <c r="BH2587" s="31">
        <f t="shared" si="8729"/>
        <v>24930.899999999998</v>
      </c>
      <c r="BI2587" s="31">
        <f t="shared" si="8730"/>
        <v>26157.099999999999</v>
      </c>
      <c r="BJ2587" s="31">
        <f t="shared" si="8731"/>
        <v>26156.699999999997</v>
      </c>
      <c r="BK2587" s="31">
        <f t="shared" si="8812"/>
        <v>0</v>
      </c>
      <c r="BL2587" s="31">
        <f t="shared" si="8813"/>
        <v>0</v>
      </c>
      <c r="BM2587" s="31">
        <f t="shared" si="8814"/>
        <v>0</v>
      </c>
      <c r="BN2587" s="31">
        <f t="shared" si="8732"/>
        <v>24930.899999999998</v>
      </c>
      <c r="BO2587" s="31">
        <f t="shared" si="8733"/>
        <v>26157.099999999999</v>
      </c>
      <c r="BP2587" s="31">
        <f t="shared" si="8734"/>
        <v>26156.699999999997</v>
      </c>
      <c r="BQ2587" s="31">
        <f t="shared" si="8815"/>
        <v>0</v>
      </c>
      <c r="BR2587" s="31">
        <f t="shared" si="8816"/>
        <v>0</v>
      </c>
      <c r="BS2587" s="31">
        <f t="shared" si="8735"/>
        <v>24930.899999999998</v>
      </c>
      <c r="BT2587" s="31">
        <f t="shared" si="8736"/>
        <v>26157.099999999999</v>
      </c>
      <c r="BU2587" s="31">
        <f t="shared" si="8737"/>
        <v>26156.699999999997</v>
      </c>
      <c r="BV2587" s="31">
        <f t="shared" si="8817"/>
        <v>0</v>
      </c>
      <c r="BW2587" s="31">
        <f t="shared" si="8818"/>
        <v>0</v>
      </c>
      <c r="BX2587" s="31">
        <f t="shared" si="8738"/>
        <v>24930.899999999998</v>
      </c>
      <c r="BY2587" s="31">
        <f t="shared" si="8739"/>
        <v>26157.099999999999</v>
      </c>
      <c r="BZ2587" s="31">
        <f t="shared" si="8740"/>
        <v>26156.699999999997</v>
      </c>
      <c r="CA2587" s="31">
        <f t="shared" si="8819"/>
        <v>0</v>
      </c>
      <c r="CB2587" s="31">
        <f t="shared" si="8820"/>
        <v>0</v>
      </c>
      <c r="CC2587" s="31">
        <f t="shared" si="8821"/>
        <v>0</v>
      </c>
      <c r="CD2587" s="31">
        <f t="shared" si="8579"/>
        <v>24930.899999999998</v>
      </c>
      <c r="CE2587" s="31">
        <f t="shared" si="8580"/>
        <v>26157.099999999999</v>
      </c>
      <c r="CF2587" s="31">
        <f t="shared" si="8581"/>
        <v>26156.699999999997</v>
      </c>
      <c r="CG2587" s="31">
        <f t="shared" si="8822"/>
        <v>0</v>
      </c>
      <c r="CH2587" s="24"/>
      <c r="CI2587" s="40"/>
      <c r="CN2587" s="1" t="s">
        <v>30</v>
      </c>
    </row>
    <row r="2588" ht="43.75">
      <c r="A2588" s="16" t="s">
        <v>1456</v>
      </c>
      <c r="B2588" s="17">
        <v>120</v>
      </c>
      <c r="C2588" s="16" t="s">
        <v>42</v>
      </c>
      <c r="D2588" s="16" t="s">
        <v>354</v>
      </c>
      <c r="E2588" s="39" t="s">
        <v>1457</v>
      </c>
      <c r="F2588" s="31">
        <v>23346.299999999999</v>
      </c>
      <c r="G2588" s="31">
        <v>21251.5</v>
      </c>
      <c r="H2588" s="31">
        <v>21251.099999999999</v>
      </c>
      <c r="I2588" s="31"/>
      <c r="J2588" s="31">
        <v>1812.8</v>
      </c>
      <c r="K2588" s="31">
        <v>1812.8</v>
      </c>
      <c r="L2588" s="31">
        <f t="shared" si="8705"/>
        <v>23346.299999999999</v>
      </c>
      <c r="M2588" s="31">
        <f t="shared" si="8706"/>
        <v>23064.299999999999</v>
      </c>
      <c r="N2588" s="31">
        <f t="shared" si="8707"/>
        <v>23063.899999999998</v>
      </c>
      <c r="O2588" s="31"/>
      <c r="P2588" s="31"/>
      <c r="Q2588" s="31"/>
      <c r="R2588" s="31">
        <f t="shared" si="8708"/>
        <v>23346.299999999999</v>
      </c>
      <c r="S2588" s="31">
        <f t="shared" si="8709"/>
        <v>23064.299999999999</v>
      </c>
      <c r="T2588" s="31">
        <f t="shared" si="8710"/>
        <v>23063.899999999998</v>
      </c>
      <c r="U2588" s="31"/>
      <c r="V2588" s="31"/>
      <c r="W2588" s="31"/>
      <c r="X2588" s="31">
        <f t="shared" si="8711"/>
        <v>23346.299999999999</v>
      </c>
      <c r="Y2588" s="31">
        <f t="shared" si="8712"/>
        <v>23064.299999999999</v>
      </c>
      <c r="Z2588" s="31">
        <f t="shared" si="8713"/>
        <v>23063.899999999998</v>
      </c>
      <c r="AA2588" s="31"/>
      <c r="AB2588" s="31"/>
      <c r="AC2588" s="31"/>
      <c r="AD2588" s="31">
        <f t="shared" si="8714"/>
        <v>23346.299999999999</v>
      </c>
      <c r="AE2588" s="31">
        <f t="shared" si="8715"/>
        <v>23064.299999999999</v>
      </c>
      <c r="AF2588" s="31">
        <f t="shared" si="8716"/>
        <v>23063.899999999998</v>
      </c>
      <c r="AG2588" s="31"/>
      <c r="AH2588" s="31"/>
      <c r="AI2588" s="31"/>
      <c r="AJ2588" s="31">
        <f t="shared" si="8717"/>
        <v>23346.299999999999</v>
      </c>
      <c r="AK2588" s="31">
        <f t="shared" si="8718"/>
        <v>23064.299999999999</v>
      </c>
      <c r="AL2588" s="31">
        <f t="shared" si="8719"/>
        <v>23063.899999999998</v>
      </c>
      <c r="AM2588" s="31"/>
      <c r="AN2588" s="31"/>
      <c r="AO2588" s="31"/>
      <c r="AP2588" s="31">
        <f t="shared" si="8720"/>
        <v>23346.299999999999</v>
      </c>
      <c r="AQ2588" s="31">
        <f t="shared" si="8721"/>
        <v>23064.299999999999</v>
      </c>
      <c r="AR2588" s="31">
        <f t="shared" si="8722"/>
        <v>23063.899999999998</v>
      </c>
      <c r="AS2588" s="31"/>
      <c r="AT2588" s="31"/>
      <c r="AU2588" s="31"/>
      <c r="AV2588" s="31">
        <f t="shared" si="8723"/>
        <v>23346.299999999999</v>
      </c>
      <c r="AW2588" s="31">
        <f t="shared" si="8724"/>
        <v>23064.299999999999</v>
      </c>
      <c r="AX2588" s="31">
        <f t="shared" si="8725"/>
        <v>23063.899999999998</v>
      </c>
      <c r="AY2588" s="31">
        <v>1584.5999999999999</v>
      </c>
      <c r="AZ2588" s="31">
        <v>3092.8000000000002</v>
      </c>
      <c r="BA2588" s="31">
        <v>3092.8000000000002</v>
      </c>
      <c r="BB2588" s="31">
        <f t="shared" si="8726"/>
        <v>24930.899999999998</v>
      </c>
      <c r="BC2588" s="31">
        <f t="shared" si="8727"/>
        <v>26157.099999999999</v>
      </c>
      <c r="BD2588" s="31">
        <f t="shared" si="8728"/>
        <v>26156.699999999997</v>
      </c>
      <c r="BE2588" s="31"/>
      <c r="BF2588" s="31"/>
      <c r="BG2588" s="31"/>
      <c r="BH2588" s="31">
        <f t="shared" si="8729"/>
        <v>24930.899999999998</v>
      </c>
      <c r="BI2588" s="31">
        <f t="shared" si="8730"/>
        <v>26157.099999999999</v>
      </c>
      <c r="BJ2588" s="31">
        <f t="shared" si="8731"/>
        <v>26156.699999999997</v>
      </c>
      <c r="BK2588" s="31"/>
      <c r="BL2588" s="31"/>
      <c r="BM2588" s="31"/>
      <c r="BN2588" s="31">
        <f t="shared" si="8732"/>
        <v>24930.899999999998</v>
      </c>
      <c r="BO2588" s="31">
        <f t="shared" si="8733"/>
        <v>26157.099999999999</v>
      </c>
      <c r="BP2588" s="31">
        <f t="shared" si="8734"/>
        <v>26156.699999999997</v>
      </c>
      <c r="BQ2588" s="31"/>
      <c r="BR2588" s="31"/>
      <c r="BS2588" s="31">
        <f t="shared" si="8735"/>
        <v>24930.899999999998</v>
      </c>
      <c r="BT2588" s="31">
        <f t="shared" si="8736"/>
        <v>26157.099999999999</v>
      </c>
      <c r="BU2588" s="31">
        <f t="shared" si="8737"/>
        <v>26156.699999999997</v>
      </c>
      <c r="BV2588" s="31"/>
      <c r="BW2588" s="31"/>
      <c r="BX2588" s="31">
        <f t="shared" si="8738"/>
        <v>24930.899999999998</v>
      </c>
      <c r="BY2588" s="31">
        <f t="shared" si="8739"/>
        <v>26157.099999999999</v>
      </c>
      <c r="BZ2588" s="31">
        <f t="shared" si="8740"/>
        <v>26156.699999999997</v>
      </c>
      <c r="CA2588" s="31"/>
      <c r="CB2588" s="31"/>
      <c r="CC2588" s="31"/>
      <c r="CD2588" s="31">
        <f t="shared" si="8579"/>
        <v>24930.899999999998</v>
      </c>
      <c r="CE2588" s="31">
        <f t="shared" si="8580"/>
        <v>26157.099999999999</v>
      </c>
      <c r="CF2588" s="31">
        <f t="shared" si="8581"/>
        <v>26156.699999999997</v>
      </c>
      <c r="CG2588" s="31"/>
      <c r="CH2588" s="24"/>
      <c r="CI2588" s="40">
        <v>147</v>
      </c>
    </row>
    <row r="2589" s="33" customFormat="1" ht="15">
      <c r="A2589" s="34" t="s">
        <v>1458</v>
      </c>
      <c r="B2589" s="35"/>
      <c r="C2589" s="34"/>
      <c r="D2589" s="34"/>
      <c r="E2589" s="36" t="s">
        <v>1449</v>
      </c>
      <c r="F2589" s="37">
        <f>F2590+F2594</f>
        <v>34355.900000000001</v>
      </c>
      <c r="G2589" s="37">
        <f>G2590+G2594</f>
        <v>31897</v>
      </c>
      <c r="H2589" s="37">
        <f>H2590+H2594</f>
        <v>31897.400000000001</v>
      </c>
      <c r="I2589" s="37">
        <f>I2590+I2594</f>
        <v>0</v>
      </c>
      <c r="J2589" s="37">
        <f>J2590+J2594</f>
        <v>2127.0999999999999</v>
      </c>
      <c r="K2589" s="37">
        <f>K2590+K2594</f>
        <v>2127.0999999999999</v>
      </c>
      <c r="L2589" s="37">
        <f t="shared" si="8705"/>
        <v>34355.900000000001</v>
      </c>
      <c r="M2589" s="37">
        <f t="shared" si="8706"/>
        <v>34024.099999999999</v>
      </c>
      <c r="N2589" s="37">
        <f t="shared" si="8707"/>
        <v>34024.5</v>
      </c>
      <c r="O2589" s="37">
        <f>O2590+O2594</f>
        <v>0</v>
      </c>
      <c r="P2589" s="37">
        <f>P2590+P2594</f>
        <v>0</v>
      </c>
      <c r="Q2589" s="37">
        <f>Q2590+Q2594</f>
        <v>0</v>
      </c>
      <c r="R2589" s="37">
        <f t="shared" si="8708"/>
        <v>34355.900000000001</v>
      </c>
      <c r="S2589" s="37">
        <f t="shared" si="8709"/>
        <v>34024.099999999999</v>
      </c>
      <c r="T2589" s="37">
        <f t="shared" si="8710"/>
        <v>34024.5</v>
      </c>
      <c r="U2589" s="37">
        <f>U2590+U2594</f>
        <v>0</v>
      </c>
      <c r="V2589" s="37">
        <f>V2590+V2594</f>
        <v>0</v>
      </c>
      <c r="W2589" s="37">
        <f>W2590+W2594</f>
        <v>0</v>
      </c>
      <c r="X2589" s="37">
        <f t="shared" si="8711"/>
        <v>34355.900000000001</v>
      </c>
      <c r="Y2589" s="37">
        <f t="shared" si="8712"/>
        <v>34024.099999999999</v>
      </c>
      <c r="Z2589" s="37">
        <f t="shared" si="8713"/>
        <v>34024.5</v>
      </c>
      <c r="AA2589" s="37">
        <f>AA2590+AA2594</f>
        <v>0</v>
      </c>
      <c r="AB2589" s="37">
        <f>AB2590+AB2594</f>
        <v>0</v>
      </c>
      <c r="AC2589" s="37">
        <f>AC2590+AC2594</f>
        <v>0</v>
      </c>
      <c r="AD2589" s="37">
        <f t="shared" si="8714"/>
        <v>34355.900000000001</v>
      </c>
      <c r="AE2589" s="37">
        <f t="shared" si="8715"/>
        <v>34024.099999999999</v>
      </c>
      <c r="AF2589" s="37">
        <f t="shared" si="8716"/>
        <v>34024.5</v>
      </c>
      <c r="AG2589" s="37">
        <f>AG2590+AG2594</f>
        <v>0</v>
      </c>
      <c r="AH2589" s="37">
        <f>AH2590+AH2594</f>
        <v>0</v>
      </c>
      <c r="AI2589" s="37">
        <f>AI2590+AI2594</f>
        <v>0</v>
      </c>
      <c r="AJ2589" s="37">
        <f t="shared" si="8717"/>
        <v>34355.900000000001</v>
      </c>
      <c r="AK2589" s="37">
        <f t="shared" si="8718"/>
        <v>34024.099999999999</v>
      </c>
      <c r="AL2589" s="37">
        <f t="shared" si="8719"/>
        <v>34024.5</v>
      </c>
      <c r="AM2589" s="37">
        <f>AM2590+AM2594</f>
        <v>0</v>
      </c>
      <c r="AN2589" s="37">
        <f>AN2590+AN2594</f>
        <v>0</v>
      </c>
      <c r="AO2589" s="37">
        <f>AO2590+AO2594</f>
        <v>0</v>
      </c>
      <c r="AP2589" s="37">
        <f t="shared" si="8720"/>
        <v>34355.900000000001</v>
      </c>
      <c r="AQ2589" s="37">
        <f t="shared" si="8721"/>
        <v>34024.099999999999</v>
      </c>
      <c r="AR2589" s="37">
        <f t="shared" si="8722"/>
        <v>34024.5</v>
      </c>
      <c r="AS2589" s="37">
        <f>AS2590+AS2594</f>
        <v>0</v>
      </c>
      <c r="AT2589" s="37">
        <f>AT2590+AT2594</f>
        <v>0</v>
      </c>
      <c r="AU2589" s="37">
        <f>AU2590+AU2594</f>
        <v>0</v>
      </c>
      <c r="AV2589" s="37">
        <f t="shared" si="8723"/>
        <v>34355.900000000001</v>
      </c>
      <c r="AW2589" s="37">
        <f t="shared" si="8724"/>
        <v>34024.099999999999</v>
      </c>
      <c r="AX2589" s="37">
        <f t="shared" si="8725"/>
        <v>34024.5</v>
      </c>
      <c r="AY2589" s="37">
        <f>AY2590+AY2594</f>
        <v>802.79999999999995</v>
      </c>
      <c r="AZ2589" s="37">
        <f>AZ2590+AZ2594</f>
        <v>1567.8</v>
      </c>
      <c r="BA2589" s="37">
        <f>BA2590+BA2594</f>
        <v>1567.8</v>
      </c>
      <c r="BB2589" s="37">
        <f t="shared" si="8726"/>
        <v>35158.700000000004</v>
      </c>
      <c r="BC2589" s="37">
        <f t="shared" si="8727"/>
        <v>35591.900000000001</v>
      </c>
      <c r="BD2589" s="37">
        <f t="shared" si="8728"/>
        <v>35592.300000000003</v>
      </c>
      <c r="BE2589" s="37">
        <f>BE2590+BE2594</f>
        <v>0</v>
      </c>
      <c r="BF2589" s="37">
        <f>BF2590+BF2594</f>
        <v>0</v>
      </c>
      <c r="BG2589" s="37">
        <f>BG2590+BG2594</f>
        <v>0</v>
      </c>
      <c r="BH2589" s="37">
        <f t="shared" si="8729"/>
        <v>35158.700000000004</v>
      </c>
      <c r="BI2589" s="37">
        <f t="shared" si="8730"/>
        <v>35591.900000000001</v>
      </c>
      <c r="BJ2589" s="37">
        <f t="shared" si="8731"/>
        <v>35592.300000000003</v>
      </c>
      <c r="BK2589" s="37">
        <f>BK2590+BK2594</f>
        <v>0</v>
      </c>
      <c r="BL2589" s="37">
        <f>BL2590+BL2594</f>
        <v>0</v>
      </c>
      <c r="BM2589" s="37">
        <f>BM2590+BM2594</f>
        <v>0</v>
      </c>
      <c r="BN2589" s="37">
        <f t="shared" si="8732"/>
        <v>35158.700000000004</v>
      </c>
      <c r="BO2589" s="37">
        <f t="shared" si="8733"/>
        <v>35591.900000000001</v>
      </c>
      <c r="BP2589" s="37">
        <f t="shared" si="8734"/>
        <v>35592.300000000003</v>
      </c>
      <c r="BQ2589" s="37">
        <f>BQ2590+BQ2594</f>
        <v>0</v>
      </c>
      <c r="BR2589" s="37">
        <f>BR2590+BR2594</f>
        <v>0</v>
      </c>
      <c r="BS2589" s="31">
        <f t="shared" si="8735"/>
        <v>35158.700000000004</v>
      </c>
      <c r="BT2589" s="31">
        <f t="shared" si="8736"/>
        <v>35591.900000000001</v>
      </c>
      <c r="BU2589" s="31">
        <f t="shared" si="8737"/>
        <v>35592.300000000003</v>
      </c>
      <c r="BV2589" s="37">
        <f>BV2590+BV2594</f>
        <v>0</v>
      </c>
      <c r="BW2589" s="37">
        <f>BW2590+BW2594</f>
        <v>0</v>
      </c>
      <c r="BX2589" s="37">
        <f t="shared" si="8738"/>
        <v>35158.700000000004</v>
      </c>
      <c r="BY2589" s="37">
        <f t="shared" si="8739"/>
        <v>35591.900000000001</v>
      </c>
      <c r="BZ2589" s="37">
        <f t="shared" si="8740"/>
        <v>35592.300000000003</v>
      </c>
      <c r="CA2589" s="37">
        <f>CA2590+CA2594</f>
        <v>0</v>
      </c>
      <c r="CB2589" s="37">
        <f>CB2590+CB2594</f>
        <v>0</v>
      </c>
      <c r="CC2589" s="37">
        <f>CC2590+CC2594</f>
        <v>0</v>
      </c>
      <c r="CD2589" s="37">
        <f t="shared" si="8579"/>
        <v>35158.700000000004</v>
      </c>
      <c r="CE2589" s="37">
        <f t="shared" si="8580"/>
        <v>35591.900000000001</v>
      </c>
      <c r="CF2589" s="37">
        <f t="shared" si="8581"/>
        <v>35592.300000000003</v>
      </c>
      <c r="CG2589" s="37">
        <f>CG2590+CG2594</f>
        <v>0</v>
      </c>
      <c r="CH2589" s="24"/>
      <c r="CI2589" s="38"/>
      <c r="CK2589" s="33" t="s">
        <v>27</v>
      </c>
    </row>
    <row r="2590" ht="29.850000000000001">
      <c r="A2590" s="16" t="s">
        <v>1459</v>
      </c>
      <c r="B2590" s="17"/>
      <c r="C2590" s="16"/>
      <c r="D2590" s="16"/>
      <c r="E2590" s="39" t="s">
        <v>1444</v>
      </c>
      <c r="F2590" s="31">
        <f t="shared" ref="F2590:F2592" si="8823">F2591</f>
        <v>27388.299999999999</v>
      </c>
      <c r="G2590" s="31">
        <f t="shared" ref="G2590:G2592" si="8824">G2591</f>
        <v>24929.400000000001</v>
      </c>
      <c r="H2590" s="31">
        <f t="shared" ref="H2590:H2592" si="8825">H2591</f>
        <v>24929.799999999999</v>
      </c>
      <c r="I2590" s="31">
        <f t="shared" ref="I2590:I2592" si="8826">I2591</f>
        <v>0</v>
      </c>
      <c r="J2590" s="31">
        <f t="shared" ref="J2590:J2592" si="8827">J2591</f>
        <v>2127.0999999999999</v>
      </c>
      <c r="K2590" s="31">
        <f t="shared" ref="K2590:K2592" si="8828">K2591</f>
        <v>2127.0999999999999</v>
      </c>
      <c r="L2590" s="31">
        <f t="shared" si="8705"/>
        <v>27388.299999999999</v>
      </c>
      <c r="M2590" s="31">
        <f t="shared" si="8706"/>
        <v>27056.5</v>
      </c>
      <c r="N2590" s="31">
        <f t="shared" si="8707"/>
        <v>27056.899999999998</v>
      </c>
      <c r="O2590" s="31">
        <f t="shared" ref="O2590:O2592" si="8829">O2591</f>
        <v>0</v>
      </c>
      <c r="P2590" s="31">
        <f t="shared" ref="P2590:P2592" si="8830">P2591</f>
        <v>0</v>
      </c>
      <c r="Q2590" s="31">
        <f t="shared" ref="Q2590:Q2592" si="8831">Q2591</f>
        <v>0</v>
      </c>
      <c r="R2590" s="31">
        <f t="shared" si="8708"/>
        <v>27388.299999999999</v>
      </c>
      <c r="S2590" s="31">
        <f t="shared" si="8709"/>
        <v>27056.5</v>
      </c>
      <c r="T2590" s="31">
        <f t="shared" si="8710"/>
        <v>27056.899999999998</v>
      </c>
      <c r="U2590" s="31">
        <f t="shared" ref="U2590:U2592" si="8832">U2591</f>
        <v>0</v>
      </c>
      <c r="V2590" s="31">
        <f t="shared" ref="V2590:V2592" si="8833">V2591</f>
        <v>0</v>
      </c>
      <c r="W2590" s="31">
        <f t="shared" ref="W2590:W2592" si="8834">W2591</f>
        <v>0</v>
      </c>
      <c r="X2590" s="31">
        <f t="shared" si="8711"/>
        <v>27388.299999999999</v>
      </c>
      <c r="Y2590" s="31">
        <f t="shared" si="8712"/>
        <v>27056.5</v>
      </c>
      <c r="Z2590" s="31">
        <f t="shared" si="8713"/>
        <v>27056.899999999998</v>
      </c>
      <c r="AA2590" s="31">
        <f t="shared" ref="AA2590:AA2592" si="8835">AA2591</f>
        <v>0</v>
      </c>
      <c r="AB2590" s="31">
        <f t="shared" ref="AB2590:AB2592" si="8836">AB2591</f>
        <v>0</v>
      </c>
      <c r="AC2590" s="31">
        <f t="shared" ref="AC2590:AC2592" si="8837">AC2591</f>
        <v>0</v>
      </c>
      <c r="AD2590" s="31">
        <f t="shared" si="8714"/>
        <v>27388.299999999999</v>
      </c>
      <c r="AE2590" s="31">
        <f t="shared" si="8715"/>
        <v>27056.5</v>
      </c>
      <c r="AF2590" s="31">
        <f t="shared" si="8716"/>
        <v>27056.899999999998</v>
      </c>
      <c r="AG2590" s="31">
        <f t="shared" ref="AG2590:AG2592" si="8838">AG2591</f>
        <v>0</v>
      </c>
      <c r="AH2590" s="31">
        <f t="shared" ref="AH2590:AH2592" si="8839">AH2591</f>
        <v>0</v>
      </c>
      <c r="AI2590" s="31">
        <f t="shared" ref="AI2590:AI2592" si="8840">AI2591</f>
        <v>0</v>
      </c>
      <c r="AJ2590" s="31">
        <f t="shared" si="8717"/>
        <v>27388.299999999999</v>
      </c>
      <c r="AK2590" s="31">
        <f t="shared" si="8718"/>
        <v>27056.5</v>
      </c>
      <c r="AL2590" s="31">
        <f t="shared" si="8719"/>
        <v>27056.899999999998</v>
      </c>
      <c r="AM2590" s="31">
        <f t="shared" ref="AM2590:AM2592" si="8841">AM2591</f>
        <v>0</v>
      </c>
      <c r="AN2590" s="31">
        <f t="shared" ref="AN2590:AN2592" si="8842">AN2591</f>
        <v>0</v>
      </c>
      <c r="AO2590" s="31">
        <f t="shared" ref="AO2590:AO2592" si="8843">AO2591</f>
        <v>0</v>
      </c>
      <c r="AP2590" s="31">
        <f t="shared" si="8720"/>
        <v>27388.299999999999</v>
      </c>
      <c r="AQ2590" s="31">
        <f t="shared" si="8721"/>
        <v>27056.5</v>
      </c>
      <c r="AR2590" s="31">
        <f t="shared" si="8722"/>
        <v>27056.899999999998</v>
      </c>
      <c r="AS2590" s="31">
        <f t="shared" ref="AS2590:AS2592" si="8844">AS2591</f>
        <v>0</v>
      </c>
      <c r="AT2590" s="31">
        <f t="shared" ref="AT2590:AT2592" si="8845">AT2591</f>
        <v>0</v>
      </c>
      <c r="AU2590" s="31">
        <f t="shared" ref="AU2590:AU2592" si="8846">AU2591</f>
        <v>0</v>
      </c>
      <c r="AV2590" s="31">
        <f t="shared" si="8723"/>
        <v>27388.299999999999</v>
      </c>
      <c r="AW2590" s="31">
        <f t="shared" si="8724"/>
        <v>27056.5</v>
      </c>
      <c r="AX2590" s="31">
        <f t="shared" si="8725"/>
        <v>27056.899999999998</v>
      </c>
      <c r="AY2590" s="31">
        <f t="shared" ref="AY2590:AY2592" si="8847">AY2591</f>
        <v>802.79999999999995</v>
      </c>
      <c r="AZ2590" s="31">
        <f t="shared" ref="AZ2590:AZ2592" si="8848">AZ2591</f>
        <v>1567.8</v>
      </c>
      <c r="BA2590" s="31">
        <f t="shared" ref="BA2590:BA2592" si="8849">BA2591</f>
        <v>1567.8</v>
      </c>
      <c r="BB2590" s="31">
        <f t="shared" si="8726"/>
        <v>28191.099999999999</v>
      </c>
      <c r="BC2590" s="31">
        <f t="shared" si="8727"/>
        <v>28624.299999999999</v>
      </c>
      <c r="BD2590" s="31">
        <f t="shared" si="8728"/>
        <v>28624.699999999997</v>
      </c>
      <c r="BE2590" s="31">
        <f t="shared" ref="BE2590:BE2592" si="8850">BE2591</f>
        <v>0</v>
      </c>
      <c r="BF2590" s="31">
        <f t="shared" ref="BF2590:BF2592" si="8851">BF2591</f>
        <v>0</v>
      </c>
      <c r="BG2590" s="31">
        <f t="shared" ref="BG2590:BG2592" si="8852">BG2591</f>
        <v>0</v>
      </c>
      <c r="BH2590" s="31">
        <f t="shared" si="8729"/>
        <v>28191.099999999999</v>
      </c>
      <c r="BI2590" s="31">
        <f t="shared" si="8730"/>
        <v>28624.299999999999</v>
      </c>
      <c r="BJ2590" s="31">
        <f t="shared" si="8731"/>
        <v>28624.699999999997</v>
      </c>
      <c r="BK2590" s="31">
        <f t="shared" ref="BK2590:BK2592" si="8853">BK2591</f>
        <v>0</v>
      </c>
      <c r="BL2590" s="31">
        <f t="shared" ref="BL2590:BL2592" si="8854">BL2591</f>
        <v>0</v>
      </c>
      <c r="BM2590" s="31">
        <f t="shared" ref="BM2590:BM2592" si="8855">BM2591</f>
        <v>0</v>
      </c>
      <c r="BN2590" s="31">
        <f t="shared" si="8732"/>
        <v>28191.099999999999</v>
      </c>
      <c r="BO2590" s="31">
        <f t="shared" si="8733"/>
        <v>28624.299999999999</v>
      </c>
      <c r="BP2590" s="31">
        <f t="shared" si="8734"/>
        <v>28624.699999999997</v>
      </c>
      <c r="BQ2590" s="31">
        <f t="shared" ref="BQ2590:BQ2592" si="8856">BQ2591</f>
        <v>0</v>
      </c>
      <c r="BR2590" s="31">
        <f t="shared" ref="BR2590:BR2592" si="8857">BR2591</f>
        <v>0</v>
      </c>
      <c r="BS2590" s="31">
        <f t="shared" si="8735"/>
        <v>28191.099999999999</v>
      </c>
      <c r="BT2590" s="31">
        <f t="shared" si="8736"/>
        <v>28624.299999999999</v>
      </c>
      <c r="BU2590" s="31">
        <f t="shared" si="8737"/>
        <v>28624.699999999997</v>
      </c>
      <c r="BV2590" s="31">
        <f t="shared" ref="BV2590:BV2592" si="8858">BV2591</f>
        <v>0</v>
      </c>
      <c r="BW2590" s="31">
        <f t="shared" ref="BW2590:BW2592" si="8859">BW2591</f>
        <v>0</v>
      </c>
      <c r="BX2590" s="31">
        <f t="shared" si="8738"/>
        <v>28191.099999999999</v>
      </c>
      <c r="BY2590" s="31">
        <f t="shared" si="8739"/>
        <v>28624.299999999999</v>
      </c>
      <c r="BZ2590" s="31">
        <f t="shared" si="8740"/>
        <v>28624.699999999997</v>
      </c>
      <c r="CA2590" s="31">
        <f t="shared" ref="CA2590:CA2592" si="8860">CA2591</f>
        <v>0</v>
      </c>
      <c r="CB2590" s="31">
        <f t="shared" ref="CB2590:CB2592" si="8861">CB2591</f>
        <v>0</v>
      </c>
      <c r="CC2590" s="31">
        <f t="shared" ref="CC2590:CC2592" si="8862">CC2591</f>
        <v>0</v>
      </c>
      <c r="CD2590" s="31">
        <f t="shared" si="8579"/>
        <v>28191.099999999999</v>
      </c>
      <c r="CE2590" s="31">
        <f t="shared" si="8580"/>
        <v>28624.299999999999</v>
      </c>
      <c r="CF2590" s="31">
        <f t="shared" si="8581"/>
        <v>28624.699999999997</v>
      </c>
      <c r="CG2590" s="31">
        <f t="shared" ref="CG2590:CG2592" si="8863">CG2591</f>
        <v>0</v>
      </c>
      <c r="CH2590" s="24"/>
      <c r="CI2590" s="40"/>
      <c r="CL2590" s="1" t="s">
        <v>1346</v>
      </c>
      <c r="CO2590" s="1" t="s">
        <v>31</v>
      </c>
    </row>
    <row r="2591" ht="71.599999999999994">
      <c r="A2591" s="16" t="s">
        <v>1459</v>
      </c>
      <c r="B2591" s="17">
        <v>100</v>
      </c>
      <c r="C2591" s="16"/>
      <c r="D2591" s="16"/>
      <c r="E2591" s="39" t="s">
        <v>131</v>
      </c>
      <c r="F2591" s="31">
        <f t="shared" si="8823"/>
        <v>27388.299999999999</v>
      </c>
      <c r="G2591" s="31">
        <f t="shared" si="8824"/>
        <v>24929.400000000001</v>
      </c>
      <c r="H2591" s="31">
        <f t="shared" si="8825"/>
        <v>24929.799999999999</v>
      </c>
      <c r="I2591" s="31">
        <f t="shared" si="8826"/>
        <v>0</v>
      </c>
      <c r="J2591" s="31">
        <f t="shared" si="8827"/>
        <v>2127.0999999999999</v>
      </c>
      <c r="K2591" s="31">
        <f t="shared" si="8828"/>
        <v>2127.0999999999999</v>
      </c>
      <c r="L2591" s="31">
        <f t="shared" si="8705"/>
        <v>27388.299999999999</v>
      </c>
      <c r="M2591" s="31">
        <f t="shared" si="8706"/>
        <v>27056.5</v>
      </c>
      <c r="N2591" s="31">
        <f t="shared" si="8707"/>
        <v>27056.899999999998</v>
      </c>
      <c r="O2591" s="31">
        <f t="shared" si="8829"/>
        <v>0</v>
      </c>
      <c r="P2591" s="31">
        <f t="shared" si="8830"/>
        <v>0</v>
      </c>
      <c r="Q2591" s="31">
        <f t="shared" si="8831"/>
        <v>0</v>
      </c>
      <c r="R2591" s="31">
        <f t="shared" si="8708"/>
        <v>27388.299999999999</v>
      </c>
      <c r="S2591" s="31">
        <f t="shared" si="8709"/>
        <v>27056.5</v>
      </c>
      <c r="T2591" s="31">
        <f t="shared" si="8710"/>
        <v>27056.899999999998</v>
      </c>
      <c r="U2591" s="31">
        <f t="shared" si="8832"/>
        <v>0</v>
      </c>
      <c r="V2591" s="31">
        <f t="shared" si="8833"/>
        <v>0</v>
      </c>
      <c r="W2591" s="31">
        <f t="shared" si="8834"/>
        <v>0</v>
      </c>
      <c r="X2591" s="31">
        <f t="shared" si="8711"/>
        <v>27388.299999999999</v>
      </c>
      <c r="Y2591" s="31">
        <f t="shared" si="8712"/>
        <v>27056.5</v>
      </c>
      <c r="Z2591" s="31">
        <f t="shared" si="8713"/>
        <v>27056.899999999998</v>
      </c>
      <c r="AA2591" s="31">
        <f t="shared" si="8835"/>
        <v>0</v>
      </c>
      <c r="AB2591" s="31">
        <f t="shared" si="8836"/>
        <v>0</v>
      </c>
      <c r="AC2591" s="31">
        <f t="shared" si="8837"/>
        <v>0</v>
      </c>
      <c r="AD2591" s="31">
        <f t="shared" si="8714"/>
        <v>27388.299999999999</v>
      </c>
      <c r="AE2591" s="31">
        <f t="shared" si="8715"/>
        <v>27056.5</v>
      </c>
      <c r="AF2591" s="31">
        <f t="shared" si="8716"/>
        <v>27056.899999999998</v>
      </c>
      <c r="AG2591" s="31">
        <f t="shared" si="8838"/>
        <v>0</v>
      </c>
      <c r="AH2591" s="31">
        <f t="shared" si="8839"/>
        <v>0</v>
      </c>
      <c r="AI2591" s="31">
        <f t="shared" si="8840"/>
        <v>0</v>
      </c>
      <c r="AJ2591" s="31">
        <f t="shared" si="8717"/>
        <v>27388.299999999999</v>
      </c>
      <c r="AK2591" s="31">
        <f t="shared" si="8718"/>
        <v>27056.5</v>
      </c>
      <c r="AL2591" s="31">
        <f t="shared" si="8719"/>
        <v>27056.899999999998</v>
      </c>
      <c r="AM2591" s="31">
        <f t="shared" si="8841"/>
        <v>0</v>
      </c>
      <c r="AN2591" s="31">
        <f t="shared" si="8842"/>
        <v>0</v>
      </c>
      <c r="AO2591" s="31">
        <f t="shared" si="8843"/>
        <v>0</v>
      </c>
      <c r="AP2591" s="31">
        <f t="shared" si="8720"/>
        <v>27388.299999999999</v>
      </c>
      <c r="AQ2591" s="31">
        <f t="shared" si="8721"/>
        <v>27056.5</v>
      </c>
      <c r="AR2591" s="31">
        <f t="shared" si="8722"/>
        <v>27056.899999999998</v>
      </c>
      <c r="AS2591" s="31">
        <f t="shared" si="8844"/>
        <v>0</v>
      </c>
      <c r="AT2591" s="31">
        <f t="shared" si="8845"/>
        <v>0</v>
      </c>
      <c r="AU2591" s="31">
        <f t="shared" si="8846"/>
        <v>0</v>
      </c>
      <c r="AV2591" s="31">
        <f t="shared" si="8723"/>
        <v>27388.299999999999</v>
      </c>
      <c r="AW2591" s="31">
        <f t="shared" si="8724"/>
        <v>27056.5</v>
      </c>
      <c r="AX2591" s="31">
        <f t="shared" si="8725"/>
        <v>27056.899999999998</v>
      </c>
      <c r="AY2591" s="31">
        <f t="shared" si="8847"/>
        <v>802.79999999999995</v>
      </c>
      <c r="AZ2591" s="31">
        <f t="shared" si="8848"/>
        <v>1567.8</v>
      </c>
      <c r="BA2591" s="31">
        <f t="shared" si="8849"/>
        <v>1567.8</v>
      </c>
      <c r="BB2591" s="31">
        <f t="shared" si="8726"/>
        <v>28191.099999999999</v>
      </c>
      <c r="BC2591" s="31">
        <f t="shared" si="8727"/>
        <v>28624.299999999999</v>
      </c>
      <c r="BD2591" s="31">
        <f t="shared" si="8728"/>
        <v>28624.699999999997</v>
      </c>
      <c r="BE2591" s="31">
        <f t="shared" si="8850"/>
        <v>0</v>
      </c>
      <c r="BF2591" s="31">
        <f t="shared" si="8851"/>
        <v>0</v>
      </c>
      <c r="BG2591" s="31">
        <f t="shared" si="8852"/>
        <v>0</v>
      </c>
      <c r="BH2591" s="31">
        <f t="shared" si="8729"/>
        <v>28191.099999999999</v>
      </c>
      <c r="BI2591" s="31">
        <f t="shared" si="8730"/>
        <v>28624.299999999999</v>
      </c>
      <c r="BJ2591" s="31">
        <f t="shared" si="8731"/>
        <v>28624.699999999997</v>
      </c>
      <c r="BK2591" s="31">
        <f t="shared" si="8853"/>
        <v>0</v>
      </c>
      <c r="BL2591" s="31">
        <f t="shared" si="8854"/>
        <v>0</v>
      </c>
      <c r="BM2591" s="31">
        <f t="shared" si="8855"/>
        <v>0</v>
      </c>
      <c r="BN2591" s="31">
        <f t="shared" si="8732"/>
        <v>28191.099999999999</v>
      </c>
      <c r="BO2591" s="31">
        <f t="shared" si="8733"/>
        <v>28624.299999999999</v>
      </c>
      <c r="BP2591" s="31">
        <f t="shared" si="8734"/>
        <v>28624.699999999997</v>
      </c>
      <c r="BQ2591" s="31">
        <f t="shared" si="8856"/>
        <v>0</v>
      </c>
      <c r="BR2591" s="31">
        <f t="shared" si="8857"/>
        <v>0</v>
      </c>
      <c r="BS2591" s="31">
        <f t="shared" si="8735"/>
        <v>28191.099999999999</v>
      </c>
      <c r="BT2591" s="31">
        <f t="shared" si="8736"/>
        <v>28624.299999999999</v>
      </c>
      <c r="BU2591" s="31">
        <f t="shared" si="8737"/>
        <v>28624.699999999997</v>
      </c>
      <c r="BV2591" s="31">
        <f t="shared" si="8858"/>
        <v>0</v>
      </c>
      <c r="BW2591" s="31">
        <f t="shared" si="8859"/>
        <v>0</v>
      </c>
      <c r="BX2591" s="31">
        <f t="shared" si="8738"/>
        <v>28191.099999999999</v>
      </c>
      <c r="BY2591" s="31">
        <f t="shared" si="8739"/>
        <v>28624.299999999999</v>
      </c>
      <c r="BZ2591" s="31">
        <f t="shared" si="8740"/>
        <v>28624.699999999997</v>
      </c>
      <c r="CA2591" s="31">
        <f t="shared" si="8860"/>
        <v>0</v>
      </c>
      <c r="CB2591" s="31">
        <f t="shared" si="8861"/>
        <v>0</v>
      </c>
      <c r="CC2591" s="31">
        <f t="shared" si="8862"/>
        <v>0</v>
      </c>
      <c r="CD2591" s="31">
        <f t="shared" si="8579"/>
        <v>28191.099999999999</v>
      </c>
      <c r="CE2591" s="31">
        <f t="shared" si="8580"/>
        <v>28624.299999999999</v>
      </c>
      <c r="CF2591" s="31">
        <f t="shared" si="8581"/>
        <v>28624.699999999997</v>
      </c>
      <c r="CG2591" s="31">
        <f t="shared" si="8863"/>
        <v>0</v>
      </c>
      <c r="CH2591" s="24"/>
      <c r="CI2591" s="40"/>
      <c r="CM2591" s="1" t="s">
        <v>29</v>
      </c>
    </row>
    <row r="2592" ht="29.850000000000001">
      <c r="A2592" s="16" t="s">
        <v>1459</v>
      </c>
      <c r="B2592" s="17">
        <v>120</v>
      </c>
      <c r="C2592" s="16"/>
      <c r="D2592" s="16"/>
      <c r="E2592" s="39" t="s">
        <v>394</v>
      </c>
      <c r="F2592" s="31">
        <f t="shared" si="8823"/>
        <v>27388.299999999999</v>
      </c>
      <c r="G2592" s="31">
        <f t="shared" si="8824"/>
        <v>24929.400000000001</v>
      </c>
      <c r="H2592" s="31">
        <f t="shared" si="8825"/>
        <v>24929.799999999999</v>
      </c>
      <c r="I2592" s="31">
        <f t="shared" si="8826"/>
        <v>0</v>
      </c>
      <c r="J2592" s="31">
        <f t="shared" si="8827"/>
        <v>2127.0999999999999</v>
      </c>
      <c r="K2592" s="31">
        <f t="shared" si="8828"/>
        <v>2127.0999999999999</v>
      </c>
      <c r="L2592" s="31">
        <f t="shared" si="8705"/>
        <v>27388.299999999999</v>
      </c>
      <c r="M2592" s="31">
        <f t="shared" si="8706"/>
        <v>27056.5</v>
      </c>
      <c r="N2592" s="31">
        <f t="shared" si="8707"/>
        <v>27056.899999999998</v>
      </c>
      <c r="O2592" s="31">
        <f t="shared" si="8829"/>
        <v>0</v>
      </c>
      <c r="P2592" s="31">
        <f t="shared" si="8830"/>
        <v>0</v>
      </c>
      <c r="Q2592" s="31">
        <f t="shared" si="8831"/>
        <v>0</v>
      </c>
      <c r="R2592" s="31">
        <f t="shared" si="8708"/>
        <v>27388.299999999999</v>
      </c>
      <c r="S2592" s="31">
        <f t="shared" si="8709"/>
        <v>27056.5</v>
      </c>
      <c r="T2592" s="31">
        <f t="shared" si="8710"/>
        <v>27056.899999999998</v>
      </c>
      <c r="U2592" s="31">
        <f t="shared" si="8832"/>
        <v>0</v>
      </c>
      <c r="V2592" s="31">
        <f t="shared" si="8833"/>
        <v>0</v>
      </c>
      <c r="W2592" s="31">
        <f t="shared" si="8834"/>
        <v>0</v>
      </c>
      <c r="X2592" s="31">
        <f t="shared" si="8711"/>
        <v>27388.299999999999</v>
      </c>
      <c r="Y2592" s="31">
        <f t="shared" si="8712"/>
        <v>27056.5</v>
      </c>
      <c r="Z2592" s="31">
        <f t="shared" si="8713"/>
        <v>27056.899999999998</v>
      </c>
      <c r="AA2592" s="31">
        <f t="shared" si="8835"/>
        <v>0</v>
      </c>
      <c r="AB2592" s="31">
        <f t="shared" si="8836"/>
        <v>0</v>
      </c>
      <c r="AC2592" s="31">
        <f t="shared" si="8837"/>
        <v>0</v>
      </c>
      <c r="AD2592" s="31">
        <f t="shared" si="8714"/>
        <v>27388.299999999999</v>
      </c>
      <c r="AE2592" s="31">
        <f t="shared" si="8715"/>
        <v>27056.5</v>
      </c>
      <c r="AF2592" s="31">
        <f t="shared" si="8716"/>
        <v>27056.899999999998</v>
      </c>
      <c r="AG2592" s="31">
        <f t="shared" si="8838"/>
        <v>0</v>
      </c>
      <c r="AH2592" s="31">
        <f t="shared" si="8839"/>
        <v>0</v>
      </c>
      <c r="AI2592" s="31">
        <f t="shared" si="8840"/>
        <v>0</v>
      </c>
      <c r="AJ2592" s="31">
        <f t="shared" si="8717"/>
        <v>27388.299999999999</v>
      </c>
      <c r="AK2592" s="31">
        <f t="shared" si="8718"/>
        <v>27056.5</v>
      </c>
      <c r="AL2592" s="31">
        <f t="shared" si="8719"/>
        <v>27056.899999999998</v>
      </c>
      <c r="AM2592" s="31">
        <f t="shared" si="8841"/>
        <v>0</v>
      </c>
      <c r="AN2592" s="31">
        <f t="shared" si="8842"/>
        <v>0</v>
      </c>
      <c r="AO2592" s="31">
        <f t="shared" si="8843"/>
        <v>0</v>
      </c>
      <c r="AP2592" s="31">
        <f t="shared" si="8720"/>
        <v>27388.299999999999</v>
      </c>
      <c r="AQ2592" s="31">
        <f t="shared" si="8721"/>
        <v>27056.5</v>
      </c>
      <c r="AR2592" s="31">
        <f t="shared" si="8722"/>
        <v>27056.899999999998</v>
      </c>
      <c r="AS2592" s="31">
        <f t="shared" si="8844"/>
        <v>0</v>
      </c>
      <c r="AT2592" s="31">
        <f t="shared" si="8845"/>
        <v>0</v>
      </c>
      <c r="AU2592" s="31">
        <f t="shared" si="8846"/>
        <v>0</v>
      </c>
      <c r="AV2592" s="31">
        <f t="shared" si="8723"/>
        <v>27388.299999999999</v>
      </c>
      <c r="AW2592" s="31">
        <f t="shared" si="8724"/>
        <v>27056.5</v>
      </c>
      <c r="AX2592" s="31">
        <f t="shared" si="8725"/>
        <v>27056.899999999998</v>
      </c>
      <c r="AY2592" s="31">
        <f t="shared" si="8847"/>
        <v>802.79999999999995</v>
      </c>
      <c r="AZ2592" s="31">
        <f t="shared" si="8848"/>
        <v>1567.8</v>
      </c>
      <c r="BA2592" s="31">
        <f t="shared" si="8849"/>
        <v>1567.8</v>
      </c>
      <c r="BB2592" s="31">
        <f t="shared" si="8726"/>
        <v>28191.099999999999</v>
      </c>
      <c r="BC2592" s="31">
        <f t="shared" si="8727"/>
        <v>28624.299999999999</v>
      </c>
      <c r="BD2592" s="31">
        <f t="shared" si="8728"/>
        <v>28624.699999999997</v>
      </c>
      <c r="BE2592" s="31">
        <f t="shared" si="8850"/>
        <v>0</v>
      </c>
      <c r="BF2592" s="31">
        <f t="shared" si="8851"/>
        <v>0</v>
      </c>
      <c r="BG2592" s="31">
        <f t="shared" si="8852"/>
        <v>0</v>
      </c>
      <c r="BH2592" s="31">
        <f t="shared" si="8729"/>
        <v>28191.099999999999</v>
      </c>
      <c r="BI2592" s="31">
        <f t="shared" si="8730"/>
        <v>28624.299999999999</v>
      </c>
      <c r="BJ2592" s="31">
        <f t="shared" si="8731"/>
        <v>28624.699999999997</v>
      </c>
      <c r="BK2592" s="31">
        <f t="shared" si="8853"/>
        <v>0</v>
      </c>
      <c r="BL2592" s="31">
        <f t="shared" si="8854"/>
        <v>0</v>
      </c>
      <c r="BM2592" s="31">
        <f t="shared" si="8855"/>
        <v>0</v>
      </c>
      <c r="BN2592" s="31">
        <f t="shared" si="8732"/>
        <v>28191.099999999999</v>
      </c>
      <c r="BO2592" s="31">
        <f t="shared" si="8733"/>
        <v>28624.299999999999</v>
      </c>
      <c r="BP2592" s="31">
        <f t="shared" si="8734"/>
        <v>28624.699999999997</v>
      </c>
      <c r="BQ2592" s="31">
        <f t="shared" si="8856"/>
        <v>0</v>
      </c>
      <c r="BR2592" s="31">
        <f t="shared" si="8857"/>
        <v>0</v>
      </c>
      <c r="BS2592" s="31">
        <f t="shared" si="8735"/>
        <v>28191.099999999999</v>
      </c>
      <c r="BT2592" s="31">
        <f t="shared" si="8736"/>
        <v>28624.299999999999</v>
      </c>
      <c r="BU2592" s="31">
        <f t="shared" si="8737"/>
        <v>28624.699999999997</v>
      </c>
      <c r="BV2592" s="31">
        <f t="shared" si="8858"/>
        <v>0</v>
      </c>
      <c r="BW2592" s="31">
        <f t="shared" si="8859"/>
        <v>0</v>
      </c>
      <c r="BX2592" s="31">
        <f t="shared" si="8738"/>
        <v>28191.099999999999</v>
      </c>
      <c r="BY2592" s="31">
        <f t="shared" si="8739"/>
        <v>28624.299999999999</v>
      </c>
      <c r="BZ2592" s="31">
        <f t="shared" si="8740"/>
        <v>28624.699999999997</v>
      </c>
      <c r="CA2592" s="31">
        <f t="shared" si="8860"/>
        <v>0</v>
      </c>
      <c r="CB2592" s="31">
        <f t="shared" si="8861"/>
        <v>0</v>
      </c>
      <c r="CC2592" s="31">
        <f t="shared" si="8862"/>
        <v>0</v>
      </c>
      <c r="CD2592" s="31">
        <f t="shared" si="8579"/>
        <v>28191.099999999999</v>
      </c>
      <c r="CE2592" s="31">
        <f t="shared" si="8580"/>
        <v>28624.299999999999</v>
      </c>
      <c r="CF2592" s="31">
        <f t="shared" si="8581"/>
        <v>28624.699999999997</v>
      </c>
      <c r="CG2592" s="31">
        <f t="shared" si="8863"/>
        <v>0</v>
      </c>
      <c r="CH2592" s="24"/>
      <c r="CI2592" s="40"/>
      <c r="CN2592" s="1" t="s">
        <v>30</v>
      </c>
    </row>
    <row r="2593" ht="43.75">
      <c r="A2593" s="16" t="s">
        <v>1459</v>
      </c>
      <c r="B2593" s="17">
        <v>120</v>
      </c>
      <c r="C2593" s="16" t="s">
        <v>42</v>
      </c>
      <c r="D2593" s="16" t="s">
        <v>354</v>
      </c>
      <c r="E2593" s="39" t="s">
        <v>1457</v>
      </c>
      <c r="F2593" s="31">
        <v>27388.299999999999</v>
      </c>
      <c r="G2593" s="31">
        <v>24929.400000000001</v>
      </c>
      <c r="H2593" s="31">
        <v>24929.799999999999</v>
      </c>
      <c r="I2593" s="31"/>
      <c r="J2593" s="31">
        <v>2127.0999999999999</v>
      </c>
      <c r="K2593" s="31">
        <v>2127.0999999999999</v>
      </c>
      <c r="L2593" s="31">
        <f t="shared" si="8705"/>
        <v>27388.299999999999</v>
      </c>
      <c r="M2593" s="31">
        <f t="shared" si="8706"/>
        <v>27056.5</v>
      </c>
      <c r="N2593" s="31">
        <f t="shared" si="8707"/>
        <v>27056.899999999998</v>
      </c>
      <c r="O2593" s="31"/>
      <c r="P2593" s="31"/>
      <c r="Q2593" s="31"/>
      <c r="R2593" s="31">
        <f t="shared" si="8708"/>
        <v>27388.299999999999</v>
      </c>
      <c r="S2593" s="31">
        <f t="shared" si="8709"/>
        <v>27056.5</v>
      </c>
      <c r="T2593" s="31">
        <f t="shared" si="8710"/>
        <v>27056.899999999998</v>
      </c>
      <c r="U2593" s="31"/>
      <c r="V2593" s="31"/>
      <c r="W2593" s="31"/>
      <c r="X2593" s="31">
        <f t="shared" si="8711"/>
        <v>27388.299999999999</v>
      </c>
      <c r="Y2593" s="31">
        <f t="shared" si="8712"/>
        <v>27056.5</v>
      </c>
      <c r="Z2593" s="31">
        <f t="shared" si="8713"/>
        <v>27056.899999999998</v>
      </c>
      <c r="AA2593" s="31"/>
      <c r="AB2593" s="31"/>
      <c r="AC2593" s="31"/>
      <c r="AD2593" s="31">
        <f t="shared" si="8714"/>
        <v>27388.299999999999</v>
      </c>
      <c r="AE2593" s="31">
        <f t="shared" si="8715"/>
        <v>27056.5</v>
      </c>
      <c r="AF2593" s="31">
        <f t="shared" si="8716"/>
        <v>27056.899999999998</v>
      </c>
      <c r="AG2593" s="31"/>
      <c r="AH2593" s="31"/>
      <c r="AI2593" s="31"/>
      <c r="AJ2593" s="31">
        <f t="shared" si="8717"/>
        <v>27388.299999999999</v>
      </c>
      <c r="AK2593" s="31">
        <f t="shared" si="8718"/>
        <v>27056.5</v>
      </c>
      <c r="AL2593" s="31">
        <f t="shared" si="8719"/>
        <v>27056.899999999998</v>
      </c>
      <c r="AM2593" s="31"/>
      <c r="AN2593" s="31"/>
      <c r="AO2593" s="31"/>
      <c r="AP2593" s="31">
        <f t="shared" si="8720"/>
        <v>27388.299999999999</v>
      </c>
      <c r="AQ2593" s="31">
        <f t="shared" si="8721"/>
        <v>27056.5</v>
      </c>
      <c r="AR2593" s="31">
        <f t="shared" si="8722"/>
        <v>27056.899999999998</v>
      </c>
      <c r="AS2593" s="31"/>
      <c r="AT2593" s="31"/>
      <c r="AU2593" s="31"/>
      <c r="AV2593" s="31">
        <f t="shared" si="8723"/>
        <v>27388.299999999999</v>
      </c>
      <c r="AW2593" s="31">
        <f t="shared" si="8724"/>
        <v>27056.5</v>
      </c>
      <c r="AX2593" s="31">
        <f t="shared" si="8725"/>
        <v>27056.899999999998</v>
      </c>
      <c r="AY2593" s="31">
        <v>802.79999999999995</v>
      </c>
      <c r="AZ2593" s="31">
        <v>1567.8</v>
      </c>
      <c r="BA2593" s="31">
        <v>1567.8</v>
      </c>
      <c r="BB2593" s="31">
        <f t="shared" si="8726"/>
        <v>28191.099999999999</v>
      </c>
      <c r="BC2593" s="31">
        <f t="shared" si="8727"/>
        <v>28624.299999999999</v>
      </c>
      <c r="BD2593" s="31">
        <f t="shared" si="8728"/>
        <v>28624.699999999997</v>
      </c>
      <c r="BE2593" s="31"/>
      <c r="BF2593" s="31"/>
      <c r="BG2593" s="31"/>
      <c r="BH2593" s="31">
        <f t="shared" si="8729"/>
        <v>28191.099999999999</v>
      </c>
      <c r="BI2593" s="31">
        <f t="shared" si="8730"/>
        <v>28624.299999999999</v>
      </c>
      <c r="BJ2593" s="31">
        <f t="shared" si="8731"/>
        <v>28624.699999999997</v>
      </c>
      <c r="BK2593" s="31"/>
      <c r="BL2593" s="31"/>
      <c r="BM2593" s="31"/>
      <c r="BN2593" s="31">
        <f t="shared" si="8732"/>
        <v>28191.099999999999</v>
      </c>
      <c r="BO2593" s="31">
        <f t="shared" si="8733"/>
        <v>28624.299999999999</v>
      </c>
      <c r="BP2593" s="31">
        <f t="shared" si="8734"/>
        <v>28624.699999999997</v>
      </c>
      <c r="BQ2593" s="31"/>
      <c r="BR2593" s="31"/>
      <c r="BS2593" s="31">
        <f t="shared" si="8735"/>
        <v>28191.099999999999</v>
      </c>
      <c r="BT2593" s="31">
        <f t="shared" si="8736"/>
        <v>28624.299999999999</v>
      </c>
      <c r="BU2593" s="31">
        <f t="shared" si="8737"/>
        <v>28624.699999999997</v>
      </c>
      <c r="BV2593" s="31"/>
      <c r="BW2593" s="31"/>
      <c r="BX2593" s="31">
        <f t="shared" si="8738"/>
        <v>28191.099999999999</v>
      </c>
      <c r="BY2593" s="31">
        <f t="shared" si="8739"/>
        <v>28624.299999999999</v>
      </c>
      <c r="BZ2593" s="31">
        <f t="shared" si="8740"/>
        <v>28624.699999999997</v>
      </c>
      <c r="CA2593" s="31"/>
      <c r="CB2593" s="31"/>
      <c r="CC2593" s="31"/>
      <c r="CD2593" s="31">
        <f t="shared" si="8579"/>
        <v>28191.099999999999</v>
      </c>
      <c r="CE2593" s="31">
        <f t="shared" si="8580"/>
        <v>28624.299999999999</v>
      </c>
      <c r="CF2593" s="31">
        <f t="shared" si="8581"/>
        <v>28624.699999999997</v>
      </c>
      <c r="CG2593" s="31"/>
      <c r="CH2593" s="24"/>
      <c r="CI2593" s="40">
        <v>148</v>
      </c>
    </row>
    <row r="2594" ht="29.850000000000001">
      <c r="A2594" s="16" t="s">
        <v>1460</v>
      </c>
      <c r="B2594" s="17"/>
      <c r="C2594" s="16"/>
      <c r="D2594" s="16"/>
      <c r="E2594" s="39" t="s">
        <v>1447</v>
      </c>
      <c r="F2594" s="31">
        <f>F2595+F2598+F2601</f>
        <v>6967.6000000000004</v>
      </c>
      <c r="G2594" s="31">
        <f>G2595+G2598+G2601</f>
        <v>6967.6000000000004</v>
      </c>
      <c r="H2594" s="31">
        <f>H2595+H2598+H2601</f>
        <v>6967.6000000000004</v>
      </c>
      <c r="I2594" s="31">
        <f>I2595+I2598+I2601</f>
        <v>0</v>
      </c>
      <c r="J2594" s="31">
        <f>J2595+J2598+J2601</f>
        <v>0</v>
      </c>
      <c r="K2594" s="31">
        <f>K2595+K2598+K2601</f>
        <v>0</v>
      </c>
      <c r="L2594" s="31">
        <f t="shared" si="8705"/>
        <v>6967.6000000000004</v>
      </c>
      <c r="M2594" s="31">
        <f t="shared" si="8706"/>
        <v>6967.6000000000004</v>
      </c>
      <c r="N2594" s="31">
        <f t="shared" si="8707"/>
        <v>6967.6000000000004</v>
      </c>
      <c r="O2594" s="31">
        <f>O2595+O2598+O2601</f>
        <v>0</v>
      </c>
      <c r="P2594" s="31">
        <f>P2595+P2598+P2601</f>
        <v>0</v>
      </c>
      <c r="Q2594" s="31">
        <f>Q2595+Q2598+Q2601</f>
        <v>0</v>
      </c>
      <c r="R2594" s="31">
        <f t="shared" si="8708"/>
        <v>6967.6000000000004</v>
      </c>
      <c r="S2594" s="31">
        <f t="shared" si="8709"/>
        <v>6967.6000000000004</v>
      </c>
      <c r="T2594" s="31">
        <f t="shared" si="8710"/>
        <v>6967.6000000000004</v>
      </c>
      <c r="U2594" s="31">
        <f>U2595+U2598+U2601</f>
        <v>0</v>
      </c>
      <c r="V2594" s="31">
        <f>V2595+V2598+V2601</f>
        <v>0</v>
      </c>
      <c r="W2594" s="31">
        <f>W2595+W2598+W2601</f>
        <v>0</v>
      </c>
      <c r="X2594" s="31">
        <f t="shared" si="8711"/>
        <v>6967.6000000000004</v>
      </c>
      <c r="Y2594" s="31">
        <f t="shared" si="8712"/>
        <v>6967.6000000000004</v>
      </c>
      <c r="Z2594" s="31">
        <f t="shared" si="8713"/>
        <v>6967.6000000000004</v>
      </c>
      <c r="AA2594" s="31">
        <f>AA2595+AA2598+AA2601</f>
        <v>0</v>
      </c>
      <c r="AB2594" s="31">
        <f>AB2595+AB2598+AB2601</f>
        <v>0</v>
      </c>
      <c r="AC2594" s="31">
        <f>AC2595+AC2598+AC2601</f>
        <v>0</v>
      </c>
      <c r="AD2594" s="31">
        <f t="shared" si="8714"/>
        <v>6967.6000000000004</v>
      </c>
      <c r="AE2594" s="31">
        <f t="shared" si="8715"/>
        <v>6967.6000000000004</v>
      </c>
      <c r="AF2594" s="31">
        <f t="shared" si="8716"/>
        <v>6967.6000000000004</v>
      </c>
      <c r="AG2594" s="31">
        <f>AG2595+AG2598+AG2601</f>
        <v>0</v>
      </c>
      <c r="AH2594" s="31">
        <f>AH2595+AH2598+AH2601</f>
        <v>0</v>
      </c>
      <c r="AI2594" s="31">
        <f>AI2595+AI2598+AI2601</f>
        <v>0</v>
      </c>
      <c r="AJ2594" s="31">
        <f t="shared" si="8717"/>
        <v>6967.6000000000004</v>
      </c>
      <c r="AK2594" s="31">
        <f t="shared" si="8718"/>
        <v>6967.6000000000004</v>
      </c>
      <c r="AL2594" s="31">
        <f t="shared" si="8719"/>
        <v>6967.6000000000004</v>
      </c>
      <c r="AM2594" s="31">
        <f>AM2595+AM2598+AM2601</f>
        <v>0</v>
      </c>
      <c r="AN2594" s="31">
        <f>AN2595+AN2598+AN2601</f>
        <v>0</v>
      </c>
      <c r="AO2594" s="31">
        <f>AO2595+AO2598+AO2601</f>
        <v>0</v>
      </c>
      <c r="AP2594" s="31">
        <f t="shared" si="8720"/>
        <v>6967.6000000000004</v>
      </c>
      <c r="AQ2594" s="31">
        <f t="shared" si="8721"/>
        <v>6967.6000000000004</v>
      </c>
      <c r="AR2594" s="31">
        <f t="shared" si="8722"/>
        <v>6967.6000000000004</v>
      </c>
      <c r="AS2594" s="31">
        <f>AS2595+AS2598+AS2601</f>
        <v>0</v>
      </c>
      <c r="AT2594" s="31">
        <f>AT2595+AT2598+AT2601</f>
        <v>0</v>
      </c>
      <c r="AU2594" s="31">
        <f>AU2595+AU2598+AU2601</f>
        <v>0</v>
      </c>
      <c r="AV2594" s="31">
        <f t="shared" si="8723"/>
        <v>6967.6000000000004</v>
      </c>
      <c r="AW2594" s="31">
        <f t="shared" si="8724"/>
        <v>6967.6000000000004</v>
      </c>
      <c r="AX2594" s="31">
        <f t="shared" si="8725"/>
        <v>6967.6000000000004</v>
      </c>
      <c r="AY2594" s="31">
        <f>AY2595+AY2598+AY2601</f>
        <v>0</v>
      </c>
      <c r="AZ2594" s="31">
        <f>AZ2595+AZ2598+AZ2601</f>
        <v>0</v>
      </c>
      <c r="BA2594" s="31">
        <f>BA2595+BA2598+BA2601</f>
        <v>0</v>
      </c>
      <c r="BB2594" s="31">
        <f t="shared" si="8726"/>
        <v>6967.6000000000004</v>
      </c>
      <c r="BC2594" s="31">
        <f t="shared" si="8727"/>
        <v>6967.6000000000004</v>
      </c>
      <c r="BD2594" s="31">
        <f t="shared" si="8728"/>
        <v>6967.6000000000004</v>
      </c>
      <c r="BE2594" s="31">
        <f>BE2595+BE2598+BE2601</f>
        <v>0</v>
      </c>
      <c r="BF2594" s="31">
        <f>BF2595+BF2598+BF2601</f>
        <v>0</v>
      </c>
      <c r="BG2594" s="31">
        <f>BG2595+BG2598+BG2601</f>
        <v>0</v>
      </c>
      <c r="BH2594" s="31">
        <f t="shared" si="8729"/>
        <v>6967.6000000000004</v>
      </c>
      <c r="BI2594" s="31">
        <f t="shared" si="8730"/>
        <v>6967.6000000000004</v>
      </c>
      <c r="BJ2594" s="31">
        <f t="shared" si="8731"/>
        <v>6967.6000000000004</v>
      </c>
      <c r="BK2594" s="31">
        <f>BK2595+BK2598+BK2601</f>
        <v>0</v>
      </c>
      <c r="BL2594" s="31">
        <f>BL2595+BL2598+BL2601</f>
        <v>0</v>
      </c>
      <c r="BM2594" s="31">
        <f>BM2595+BM2598+BM2601</f>
        <v>0</v>
      </c>
      <c r="BN2594" s="31">
        <f t="shared" si="8732"/>
        <v>6967.6000000000004</v>
      </c>
      <c r="BO2594" s="31">
        <f t="shared" si="8733"/>
        <v>6967.6000000000004</v>
      </c>
      <c r="BP2594" s="31">
        <f t="shared" si="8734"/>
        <v>6967.6000000000004</v>
      </c>
      <c r="BQ2594" s="31">
        <f>BQ2595+BQ2598+BQ2601</f>
        <v>0</v>
      </c>
      <c r="BR2594" s="31">
        <f>BR2595+BR2598+BR2601</f>
        <v>0</v>
      </c>
      <c r="BS2594" s="31">
        <f t="shared" si="8735"/>
        <v>6967.6000000000004</v>
      </c>
      <c r="BT2594" s="31">
        <f t="shared" si="8736"/>
        <v>6967.6000000000004</v>
      </c>
      <c r="BU2594" s="31">
        <f t="shared" si="8737"/>
        <v>6967.6000000000004</v>
      </c>
      <c r="BV2594" s="31">
        <f>BV2595+BV2598+BV2601</f>
        <v>0</v>
      </c>
      <c r="BW2594" s="31">
        <f>BW2595+BW2598+BW2601</f>
        <v>0</v>
      </c>
      <c r="BX2594" s="31">
        <f t="shared" si="8738"/>
        <v>6967.6000000000004</v>
      </c>
      <c r="BY2594" s="31">
        <f t="shared" si="8739"/>
        <v>6967.6000000000004</v>
      </c>
      <c r="BZ2594" s="31">
        <f t="shared" si="8740"/>
        <v>6967.6000000000004</v>
      </c>
      <c r="CA2594" s="31">
        <f>CA2595+CA2598+CA2601</f>
        <v>0</v>
      </c>
      <c r="CB2594" s="31">
        <f>CB2595+CB2598+CB2601</f>
        <v>0</v>
      </c>
      <c r="CC2594" s="31">
        <f>CC2595+CC2598+CC2601</f>
        <v>0</v>
      </c>
      <c r="CD2594" s="31">
        <f t="shared" si="8579"/>
        <v>6967.6000000000004</v>
      </c>
      <c r="CE2594" s="31">
        <f t="shared" si="8580"/>
        <v>6967.6000000000004</v>
      </c>
      <c r="CF2594" s="31">
        <f t="shared" si="8581"/>
        <v>6967.6000000000004</v>
      </c>
      <c r="CG2594" s="31">
        <f>CG2595+CG2598+CG2601</f>
        <v>0</v>
      </c>
      <c r="CH2594" s="24"/>
      <c r="CI2594" s="40"/>
      <c r="CL2594" s="1" t="s">
        <v>1346</v>
      </c>
      <c r="CO2594" s="1" t="s">
        <v>31</v>
      </c>
    </row>
    <row r="2595" ht="71.599999999999994">
      <c r="A2595" s="16" t="s">
        <v>1460</v>
      </c>
      <c r="B2595" s="17">
        <v>100</v>
      </c>
      <c r="C2595" s="16"/>
      <c r="D2595" s="16"/>
      <c r="E2595" s="39" t="s">
        <v>131</v>
      </c>
      <c r="F2595" s="31">
        <f t="shared" ref="F2595:F2602" si="8864">F2596</f>
        <v>487</v>
      </c>
      <c r="G2595" s="31">
        <f t="shared" ref="G2595:G2602" si="8865">G2596</f>
        <v>487</v>
      </c>
      <c r="H2595" s="31">
        <f t="shared" ref="H2595:H2602" si="8866">H2596</f>
        <v>487</v>
      </c>
      <c r="I2595" s="31">
        <f t="shared" ref="I2595:I2602" si="8867">I2596</f>
        <v>0</v>
      </c>
      <c r="J2595" s="31">
        <f t="shared" ref="J2595:J2602" si="8868">J2596</f>
        <v>0</v>
      </c>
      <c r="K2595" s="31">
        <f t="shared" ref="K2595:K2602" si="8869">K2596</f>
        <v>0</v>
      </c>
      <c r="L2595" s="31">
        <f t="shared" si="8705"/>
        <v>487</v>
      </c>
      <c r="M2595" s="31">
        <f t="shared" si="8706"/>
        <v>487</v>
      </c>
      <c r="N2595" s="31">
        <f t="shared" si="8707"/>
        <v>487</v>
      </c>
      <c r="O2595" s="31">
        <f t="shared" ref="O2595:O2602" si="8870">O2596</f>
        <v>0</v>
      </c>
      <c r="P2595" s="31">
        <f t="shared" ref="P2595:P2602" si="8871">P2596</f>
        <v>0</v>
      </c>
      <c r="Q2595" s="31">
        <f t="shared" ref="Q2595:Q2602" si="8872">Q2596</f>
        <v>0</v>
      </c>
      <c r="R2595" s="31">
        <f t="shared" si="8708"/>
        <v>487</v>
      </c>
      <c r="S2595" s="31">
        <f t="shared" si="8709"/>
        <v>487</v>
      </c>
      <c r="T2595" s="31">
        <f t="shared" si="8710"/>
        <v>487</v>
      </c>
      <c r="U2595" s="31">
        <f t="shared" ref="U2595:U2602" si="8873">U2596</f>
        <v>0</v>
      </c>
      <c r="V2595" s="31">
        <f t="shared" ref="V2595:V2602" si="8874">V2596</f>
        <v>0</v>
      </c>
      <c r="W2595" s="31">
        <f t="shared" ref="W2595:W2602" si="8875">W2596</f>
        <v>0</v>
      </c>
      <c r="X2595" s="31">
        <f t="shared" si="8711"/>
        <v>487</v>
      </c>
      <c r="Y2595" s="31">
        <f t="shared" si="8712"/>
        <v>487</v>
      </c>
      <c r="Z2595" s="31">
        <f t="shared" si="8713"/>
        <v>487</v>
      </c>
      <c r="AA2595" s="31">
        <f t="shared" ref="AA2595:AA2602" si="8876">AA2596</f>
        <v>0</v>
      </c>
      <c r="AB2595" s="31">
        <f t="shared" ref="AB2595:AB2602" si="8877">AB2596</f>
        <v>0</v>
      </c>
      <c r="AC2595" s="31">
        <f t="shared" ref="AC2595:AC2602" si="8878">AC2596</f>
        <v>0</v>
      </c>
      <c r="AD2595" s="31">
        <f t="shared" si="8714"/>
        <v>487</v>
      </c>
      <c r="AE2595" s="31">
        <f t="shared" si="8715"/>
        <v>487</v>
      </c>
      <c r="AF2595" s="31">
        <f t="shared" si="8716"/>
        <v>487</v>
      </c>
      <c r="AG2595" s="31">
        <f t="shared" ref="AG2595:AG2602" si="8879">AG2596</f>
        <v>0</v>
      </c>
      <c r="AH2595" s="31">
        <f t="shared" ref="AH2595:AH2602" si="8880">AH2596</f>
        <v>0</v>
      </c>
      <c r="AI2595" s="31">
        <f t="shared" ref="AI2595:AI2602" si="8881">AI2596</f>
        <v>0</v>
      </c>
      <c r="AJ2595" s="31">
        <f t="shared" si="8717"/>
        <v>487</v>
      </c>
      <c r="AK2595" s="31">
        <f t="shared" si="8718"/>
        <v>487</v>
      </c>
      <c r="AL2595" s="31">
        <f t="shared" si="8719"/>
        <v>487</v>
      </c>
      <c r="AM2595" s="31">
        <f t="shared" ref="AM2595:AM2602" si="8882">AM2596</f>
        <v>0</v>
      </c>
      <c r="AN2595" s="31">
        <f t="shared" ref="AN2595:AN2602" si="8883">AN2596</f>
        <v>0</v>
      </c>
      <c r="AO2595" s="31">
        <f t="shared" ref="AO2595:AO2602" si="8884">AO2596</f>
        <v>0</v>
      </c>
      <c r="AP2595" s="31">
        <f t="shared" si="8720"/>
        <v>487</v>
      </c>
      <c r="AQ2595" s="31">
        <f t="shared" si="8721"/>
        <v>487</v>
      </c>
      <c r="AR2595" s="31">
        <f t="shared" si="8722"/>
        <v>487</v>
      </c>
      <c r="AS2595" s="31">
        <f t="shared" ref="AS2595:AS2602" si="8885">AS2596</f>
        <v>0</v>
      </c>
      <c r="AT2595" s="31">
        <f t="shared" ref="AT2595:AT2602" si="8886">AT2596</f>
        <v>0</v>
      </c>
      <c r="AU2595" s="31">
        <f t="shared" ref="AU2595:AU2602" si="8887">AU2596</f>
        <v>0</v>
      </c>
      <c r="AV2595" s="31">
        <f t="shared" si="8723"/>
        <v>487</v>
      </c>
      <c r="AW2595" s="31">
        <f t="shared" si="8724"/>
        <v>487</v>
      </c>
      <c r="AX2595" s="31">
        <f t="shared" si="8725"/>
        <v>487</v>
      </c>
      <c r="AY2595" s="31">
        <f t="shared" ref="AY2595:AY2602" si="8888">AY2596</f>
        <v>0</v>
      </c>
      <c r="AZ2595" s="31">
        <f t="shared" ref="AZ2595:AZ2602" si="8889">AZ2596</f>
        <v>0</v>
      </c>
      <c r="BA2595" s="31">
        <f t="shared" ref="BA2595:BA2602" si="8890">BA2596</f>
        <v>0</v>
      </c>
      <c r="BB2595" s="31">
        <f t="shared" si="8726"/>
        <v>487</v>
      </c>
      <c r="BC2595" s="31">
        <f t="shared" si="8727"/>
        <v>487</v>
      </c>
      <c r="BD2595" s="31">
        <f t="shared" si="8728"/>
        <v>487</v>
      </c>
      <c r="BE2595" s="31">
        <f t="shared" ref="BE2595:BE2602" si="8891">BE2596</f>
        <v>0</v>
      </c>
      <c r="BF2595" s="31">
        <f t="shared" ref="BF2595:BF2602" si="8892">BF2596</f>
        <v>0</v>
      </c>
      <c r="BG2595" s="31">
        <f t="shared" ref="BG2595:BG2602" si="8893">BG2596</f>
        <v>0</v>
      </c>
      <c r="BH2595" s="31">
        <f t="shared" si="8729"/>
        <v>487</v>
      </c>
      <c r="BI2595" s="31">
        <f t="shared" si="8730"/>
        <v>487</v>
      </c>
      <c r="BJ2595" s="31">
        <f t="shared" si="8731"/>
        <v>487</v>
      </c>
      <c r="BK2595" s="31">
        <f t="shared" ref="BK2595:BK2602" si="8894">BK2596</f>
        <v>0</v>
      </c>
      <c r="BL2595" s="31">
        <f t="shared" ref="BL2595:BL2602" si="8895">BL2596</f>
        <v>0</v>
      </c>
      <c r="BM2595" s="31">
        <f t="shared" ref="BM2595:BM2602" si="8896">BM2596</f>
        <v>0</v>
      </c>
      <c r="BN2595" s="31">
        <f t="shared" si="8732"/>
        <v>487</v>
      </c>
      <c r="BO2595" s="31">
        <f t="shared" si="8733"/>
        <v>487</v>
      </c>
      <c r="BP2595" s="31">
        <f t="shared" si="8734"/>
        <v>487</v>
      </c>
      <c r="BQ2595" s="31">
        <f t="shared" ref="BQ2595:BQ2602" si="8897">BQ2596</f>
        <v>0</v>
      </c>
      <c r="BR2595" s="31">
        <f t="shared" ref="BR2595:BR2602" si="8898">BR2596</f>
        <v>0</v>
      </c>
      <c r="BS2595" s="31">
        <f t="shared" si="8735"/>
        <v>487</v>
      </c>
      <c r="BT2595" s="31">
        <f t="shared" si="8736"/>
        <v>487</v>
      </c>
      <c r="BU2595" s="31">
        <f t="shared" si="8737"/>
        <v>487</v>
      </c>
      <c r="BV2595" s="31">
        <f t="shared" ref="BV2595:BV2602" si="8899">BV2596</f>
        <v>0</v>
      </c>
      <c r="BW2595" s="31">
        <f t="shared" ref="BW2595:BW2602" si="8900">BW2596</f>
        <v>0</v>
      </c>
      <c r="BX2595" s="31">
        <f t="shared" si="8738"/>
        <v>487</v>
      </c>
      <c r="BY2595" s="31">
        <f t="shared" si="8739"/>
        <v>487</v>
      </c>
      <c r="BZ2595" s="31">
        <f t="shared" si="8740"/>
        <v>487</v>
      </c>
      <c r="CA2595" s="31">
        <f t="shared" ref="CA2595:CA2602" si="8901">CA2596</f>
        <v>0</v>
      </c>
      <c r="CB2595" s="31">
        <f t="shared" ref="CB2595:CB2602" si="8902">CB2596</f>
        <v>0</v>
      </c>
      <c r="CC2595" s="31">
        <f t="shared" ref="CC2595:CC2602" si="8903">CC2596</f>
        <v>0</v>
      </c>
      <c r="CD2595" s="31">
        <f t="shared" si="8579"/>
        <v>487</v>
      </c>
      <c r="CE2595" s="31">
        <f t="shared" si="8580"/>
        <v>487</v>
      </c>
      <c r="CF2595" s="31">
        <f t="shared" si="8581"/>
        <v>487</v>
      </c>
      <c r="CG2595" s="31">
        <f t="shared" ref="CG2595:CG2602" si="8904">CG2596</f>
        <v>0</v>
      </c>
      <c r="CH2595" s="24"/>
      <c r="CI2595" s="40"/>
      <c r="CM2595" s="1" t="s">
        <v>29</v>
      </c>
    </row>
    <row r="2596" ht="29.850000000000001">
      <c r="A2596" s="16" t="s">
        <v>1460</v>
      </c>
      <c r="B2596" s="17">
        <v>120</v>
      </c>
      <c r="C2596" s="16"/>
      <c r="D2596" s="16"/>
      <c r="E2596" s="39" t="s">
        <v>394</v>
      </c>
      <c r="F2596" s="31">
        <f t="shared" si="8864"/>
        <v>487</v>
      </c>
      <c r="G2596" s="31">
        <f t="shared" si="8865"/>
        <v>487</v>
      </c>
      <c r="H2596" s="31">
        <f t="shared" si="8866"/>
        <v>487</v>
      </c>
      <c r="I2596" s="31">
        <f t="shared" si="8867"/>
        <v>0</v>
      </c>
      <c r="J2596" s="31">
        <f t="shared" si="8868"/>
        <v>0</v>
      </c>
      <c r="K2596" s="31">
        <f t="shared" si="8869"/>
        <v>0</v>
      </c>
      <c r="L2596" s="31">
        <f t="shared" si="8705"/>
        <v>487</v>
      </c>
      <c r="M2596" s="31">
        <f t="shared" si="8706"/>
        <v>487</v>
      </c>
      <c r="N2596" s="31">
        <f t="shared" si="8707"/>
        <v>487</v>
      </c>
      <c r="O2596" s="31">
        <f t="shared" si="8870"/>
        <v>0</v>
      </c>
      <c r="P2596" s="31">
        <f t="shared" si="8871"/>
        <v>0</v>
      </c>
      <c r="Q2596" s="31">
        <f t="shared" si="8872"/>
        <v>0</v>
      </c>
      <c r="R2596" s="31">
        <f t="shared" si="8708"/>
        <v>487</v>
      </c>
      <c r="S2596" s="31">
        <f t="shared" si="8709"/>
        <v>487</v>
      </c>
      <c r="T2596" s="31">
        <f t="shared" si="8710"/>
        <v>487</v>
      </c>
      <c r="U2596" s="31">
        <f t="shared" si="8873"/>
        <v>0</v>
      </c>
      <c r="V2596" s="31">
        <f t="shared" si="8874"/>
        <v>0</v>
      </c>
      <c r="W2596" s="31">
        <f t="shared" si="8875"/>
        <v>0</v>
      </c>
      <c r="X2596" s="31">
        <f t="shared" si="8711"/>
        <v>487</v>
      </c>
      <c r="Y2596" s="31">
        <f t="shared" si="8712"/>
        <v>487</v>
      </c>
      <c r="Z2596" s="31">
        <f t="shared" si="8713"/>
        <v>487</v>
      </c>
      <c r="AA2596" s="31">
        <f t="shared" si="8876"/>
        <v>0</v>
      </c>
      <c r="AB2596" s="31">
        <f t="shared" si="8877"/>
        <v>0</v>
      </c>
      <c r="AC2596" s="31">
        <f t="shared" si="8878"/>
        <v>0</v>
      </c>
      <c r="AD2596" s="31">
        <f t="shared" si="8714"/>
        <v>487</v>
      </c>
      <c r="AE2596" s="31">
        <f t="shared" si="8715"/>
        <v>487</v>
      </c>
      <c r="AF2596" s="31">
        <f t="shared" si="8716"/>
        <v>487</v>
      </c>
      <c r="AG2596" s="31">
        <f t="shared" si="8879"/>
        <v>0</v>
      </c>
      <c r="AH2596" s="31">
        <f t="shared" si="8880"/>
        <v>0</v>
      </c>
      <c r="AI2596" s="31">
        <f t="shared" si="8881"/>
        <v>0</v>
      </c>
      <c r="AJ2596" s="31">
        <f t="shared" si="8717"/>
        <v>487</v>
      </c>
      <c r="AK2596" s="31">
        <f t="shared" si="8718"/>
        <v>487</v>
      </c>
      <c r="AL2596" s="31">
        <f t="shared" si="8719"/>
        <v>487</v>
      </c>
      <c r="AM2596" s="31">
        <f t="shared" si="8882"/>
        <v>0</v>
      </c>
      <c r="AN2596" s="31">
        <f t="shared" si="8883"/>
        <v>0</v>
      </c>
      <c r="AO2596" s="31">
        <f t="shared" si="8884"/>
        <v>0</v>
      </c>
      <c r="AP2596" s="31">
        <f t="shared" si="8720"/>
        <v>487</v>
      </c>
      <c r="AQ2596" s="31">
        <f t="shared" si="8721"/>
        <v>487</v>
      </c>
      <c r="AR2596" s="31">
        <f t="shared" si="8722"/>
        <v>487</v>
      </c>
      <c r="AS2596" s="31">
        <f t="shared" si="8885"/>
        <v>0</v>
      </c>
      <c r="AT2596" s="31">
        <f t="shared" si="8886"/>
        <v>0</v>
      </c>
      <c r="AU2596" s="31">
        <f t="shared" si="8887"/>
        <v>0</v>
      </c>
      <c r="AV2596" s="31">
        <f t="shared" si="8723"/>
        <v>487</v>
      </c>
      <c r="AW2596" s="31">
        <f t="shared" si="8724"/>
        <v>487</v>
      </c>
      <c r="AX2596" s="31">
        <f t="shared" si="8725"/>
        <v>487</v>
      </c>
      <c r="AY2596" s="31">
        <f t="shared" si="8888"/>
        <v>0</v>
      </c>
      <c r="AZ2596" s="31">
        <f t="shared" si="8889"/>
        <v>0</v>
      </c>
      <c r="BA2596" s="31">
        <f t="shared" si="8890"/>
        <v>0</v>
      </c>
      <c r="BB2596" s="31">
        <f t="shared" si="8726"/>
        <v>487</v>
      </c>
      <c r="BC2596" s="31">
        <f t="shared" si="8727"/>
        <v>487</v>
      </c>
      <c r="BD2596" s="31">
        <f t="shared" si="8728"/>
        <v>487</v>
      </c>
      <c r="BE2596" s="31">
        <f t="shared" si="8891"/>
        <v>0</v>
      </c>
      <c r="BF2596" s="31">
        <f t="shared" si="8892"/>
        <v>0</v>
      </c>
      <c r="BG2596" s="31">
        <f t="shared" si="8893"/>
        <v>0</v>
      </c>
      <c r="BH2596" s="31">
        <f t="shared" si="8729"/>
        <v>487</v>
      </c>
      <c r="BI2596" s="31">
        <f t="shared" si="8730"/>
        <v>487</v>
      </c>
      <c r="BJ2596" s="31">
        <f t="shared" si="8731"/>
        <v>487</v>
      </c>
      <c r="BK2596" s="31">
        <f t="shared" si="8894"/>
        <v>0</v>
      </c>
      <c r="BL2596" s="31">
        <f t="shared" si="8895"/>
        <v>0</v>
      </c>
      <c r="BM2596" s="31">
        <f t="shared" si="8896"/>
        <v>0</v>
      </c>
      <c r="BN2596" s="31">
        <f t="shared" si="8732"/>
        <v>487</v>
      </c>
      <c r="BO2596" s="31">
        <f t="shared" si="8733"/>
        <v>487</v>
      </c>
      <c r="BP2596" s="31">
        <f t="shared" si="8734"/>
        <v>487</v>
      </c>
      <c r="BQ2596" s="31">
        <f t="shared" si="8897"/>
        <v>0</v>
      </c>
      <c r="BR2596" s="31">
        <f t="shared" si="8898"/>
        <v>0</v>
      </c>
      <c r="BS2596" s="31">
        <f t="shared" si="8735"/>
        <v>487</v>
      </c>
      <c r="BT2596" s="31">
        <f t="shared" si="8736"/>
        <v>487</v>
      </c>
      <c r="BU2596" s="31">
        <f t="shared" si="8737"/>
        <v>487</v>
      </c>
      <c r="BV2596" s="31">
        <f t="shared" si="8899"/>
        <v>0</v>
      </c>
      <c r="BW2596" s="31">
        <f t="shared" si="8900"/>
        <v>0</v>
      </c>
      <c r="BX2596" s="31">
        <f t="shared" si="8738"/>
        <v>487</v>
      </c>
      <c r="BY2596" s="31">
        <f t="shared" si="8739"/>
        <v>487</v>
      </c>
      <c r="BZ2596" s="31">
        <f t="shared" si="8740"/>
        <v>487</v>
      </c>
      <c r="CA2596" s="31">
        <f t="shared" si="8901"/>
        <v>0</v>
      </c>
      <c r="CB2596" s="31">
        <f t="shared" si="8902"/>
        <v>0</v>
      </c>
      <c r="CC2596" s="31">
        <f t="shared" si="8903"/>
        <v>0</v>
      </c>
      <c r="CD2596" s="31">
        <f t="shared" si="8579"/>
        <v>487</v>
      </c>
      <c r="CE2596" s="31">
        <f t="shared" si="8580"/>
        <v>487</v>
      </c>
      <c r="CF2596" s="31">
        <f t="shared" si="8581"/>
        <v>487</v>
      </c>
      <c r="CG2596" s="31">
        <f t="shared" si="8904"/>
        <v>0</v>
      </c>
      <c r="CH2596" s="24"/>
      <c r="CI2596" s="40"/>
      <c r="CN2596" s="1" t="s">
        <v>30</v>
      </c>
    </row>
    <row r="2597" ht="43.75">
      <c r="A2597" s="16" t="s">
        <v>1460</v>
      </c>
      <c r="B2597" s="17">
        <v>120</v>
      </c>
      <c r="C2597" s="16" t="s">
        <v>42</v>
      </c>
      <c r="D2597" s="16" t="s">
        <v>354</v>
      </c>
      <c r="E2597" s="39" t="s">
        <v>1457</v>
      </c>
      <c r="F2597" s="31">
        <v>487</v>
      </c>
      <c r="G2597" s="31">
        <v>487</v>
      </c>
      <c r="H2597" s="31">
        <v>487</v>
      </c>
      <c r="I2597" s="31"/>
      <c r="J2597" s="31"/>
      <c r="K2597" s="31"/>
      <c r="L2597" s="31">
        <f t="shared" si="8705"/>
        <v>487</v>
      </c>
      <c r="M2597" s="31">
        <f t="shared" si="8706"/>
        <v>487</v>
      </c>
      <c r="N2597" s="31">
        <f t="shared" si="8707"/>
        <v>487</v>
      </c>
      <c r="O2597" s="31"/>
      <c r="P2597" s="31"/>
      <c r="Q2597" s="31"/>
      <c r="R2597" s="31">
        <f t="shared" si="8708"/>
        <v>487</v>
      </c>
      <c r="S2597" s="31">
        <f t="shared" si="8709"/>
        <v>487</v>
      </c>
      <c r="T2597" s="31">
        <f t="shared" si="8710"/>
        <v>487</v>
      </c>
      <c r="U2597" s="31"/>
      <c r="V2597" s="31"/>
      <c r="W2597" s="31"/>
      <c r="X2597" s="31">
        <f t="shared" si="8711"/>
        <v>487</v>
      </c>
      <c r="Y2597" s="31">
        <f t="shared" si="8712"/>
        <v>487</v>
      </c>
      <c r="Z2597" s="31">
        <f t="shared" si="8713"/>
        <v>487</v>
      </c>
      <c r="AA2597" s="31"/>
      <c r="AB2597" s="31"/>
      <c r="AC2597" s="31"/>
      <c r="AD2597" s="31">
        <f t="shared" si="8714"/>
        <v>487</v>
      </c>
      <c r="AE2597" s="31">
        <f t="shared" si="8715"/>
        <v>487</v>
      </c>
      <c r="AF2597" s="31">
        <f t="shared" si="8716"/>
        <v>487</v>
      </c>
      <c r="AG2597" s="31"/>
      <c r="AH2597" s="31"/>
      <c r="AI2597" s="31"/>
      <c r="AJ2597" s="31">
        <f t="shared" si="8717"/>
        <v>487</v>
      </c>
      <c r="AK2597" s="31">
        <f t="shared" si="8718"/>
        <v>487</v>
      </c>
      <c r="AL2597" s="31">
        <f t="shared" si="8719"/>
        <v>487</v>
      </c>
      <c r="AM2597" s="31"/>
      <c r="AN2597" s="31"/>
      <c r="AO2597" s="31"/>
      <c r="AP2597" s="31">
        <f t="shared" si="8720"/>
        <v>487</v>
      </c>
      <c r="AQ2597" s="31">
        <f t="shared" si="8721"/>
        <v>487</v>
      </c>
      <c r="AR2597" s="31">
        <f t="shared" si="8722"/>
        <v>487</v>
      </c>
      <c r="AS2597" s="31"/>
      <c r="AT2597" s="31"/>
      <c r="AU2597" s="31"/>
      <c r="AV2597" s="31">
        <f t="shared" si="8723"/>
        <v>487</v>
      </c>
      <c r="AW2597" s="31">
        <f t="shared" si="8724"/>
        <v>487</v>
      </c>
      <c r="AX2597" s="31">
        <f t="shared" si="8725"/>
        <v>487</v>
      </c>
      <c r="AY2597" s="31"/>
      <c r="AZ2597" s="31"/>
      <c r="BA2597" s="31"/>
      <c r="BB2597" s="31">
        <f t="shared" si="8726"/>
        <v>487</v>
      </c>
      <c r="BC2597" s="31">
        <f t="shared" si="8727"/>
        <v>487</v>
      </c>
      <c r="BD2597" s="31">
        <f t="shared" si="8728"/>
        <v>487</v>
      </c>
      <c r="BE2597" s="31"/>
      <c r="BF2597" s="31"/>
      <c r="BG2597" s="31"/>
      <c r="BH2597" s="31">
        <f t="shared" si="8729"/>
        <v>487</v>
      </c>
      <c r="BI2597" s="31">
        <f t="shared" si="8730"/>
        <v>487</v>
      </c>
      <c r="BJ2597" s="31">
        <f t="shared" si="8731"/>
        <v>487</v>
      </c>
      <c r="BK2597" s="31"/>
      <c r="BL2597" s="31"/>
      <c r="BM2597" s="31"/>
      <c r="BN2597" s="31">
        <f t="shared" si="8732"/>
        <v>487</v>
      </c>
      <c r="BO2597" s="31">
        <f t="shared" si="8733"/>
        <v>487</v>
      </c>
      <c r="BP2597" s="31">
        <f t="shared" si="8734"/>
        <v>487</v>
      </c>
      <c r="BQ2597" s="31"/>
      <c r="BR2597" s="31"/>
      <c r="BS2597" s="31">
        <f t="shared" si="8735"/>
        <v>487</v>
      </c>
      <c r="BT2597" s="31">
        <f t="shared" si="8736"/>
        <v>487</v>
      </c>
      <c r="BU2597" s="31">
        <f t="shared" si="8737"/>
        <v>487</v>
      </c>
      <c r="BV2597" s="31"/>
      <c r="BW2597" s="31"/>
      <c r="BX2597" s="31">
        <f t="shared" si="8738"/>
        <v>487</v>
      </c>
      <c r="BY2597" s="31">
        <f t="shared" si="8739"/>
        <v>487</v>
      </c>
      <c r="BZ2597" s="31">
        <f t="shared" si="8740"/>
        <v>487</v>
      </c>
      <c r="CA2597" s="31"/>
      <c r="CB2597" s="31"/>
      <c r="CC2597" s="31"/>
      <c r="CD2597" s="31">
        <f t="shared" si="8579"/>
        <v>487</v>
      </c>
      <c r="CE2597" s="31">
        <f t="shared" si="8580"/>
        <v>487</v>
      </c>
      <c r="CF2597" s="31">
        <f t="shared" si="8581"/>
        <v>487</v>
      </c>
      <c r="CG2597" s="31"/>
      <c r="CH2597" s="24"/>
      <c r="CI2597" s="40"/>
    </row>
    <row r="2598" ht="29.850000000000001">
      <c r="A2598" s="16" t="s">
        <v>1460</v>
      </c>
      <c r="B2598" s="17">
        <v>200</v>
      </c>
      <c r="C2598" s="16"/>
      <c r="D2598" s="16"/>
      <c r="E2598" s="39" t="s">
        <v>40</v>
      </c>
      <c r="F2598" s="31">
        <f t="shared" si="8864"/>
        <v>6417.6000000000004</v>
      </c>
      <c r="G2598" s="31">
        <f t="shared" si="8865"/>
        <v>6425.6000000000004</v>
      </c>
      <c r="H2598" s="31">
        <f t="shared" si="8866"/>
        <v>6425.6000000000004</v>
      </c>
      <c r="I2598" s="31">
        <f t="shared" si="8867"/>
        <v>0</v>
      </c>
      <c r="J2598" s="31">
        <f t="shared" si="8868"/>
        <v>0</v>
      </c>
      <c r="K2598" s="31">
        <f t="shared" si="8869"/>
        <v>0</v>
      </c>
      <c r="L2598" s="31">
        <f t="shared" si="8705"/>
        <v>6417.6000000000004</v>
      </c>
      <c r="M2598" s="31">
        <f t="shared" si="8706"/>
        <v>6425.6000000000004</v>
      </c>
      <c r="N2598" s="31">
        <f t="shared" si="8707"/>
        <v>6425.6000000000004</v>
      </c>
      <c r="O2598" s="31">
        <f t="shared" si="8870"/>
        <v>0</v>
      </c>
      <c r="P2598" s="31">
        <f t="shared" si="8871"/>
        <v>0</v>
      </c>
      <c r="Q2598" s="31">
        <f t="shared" si="8872"/>
        <v>0</v>
      </c>
      <c r="R2598" s="31">
        <f t="shared" si="8708"/>
        <v>6417.6000000000004</v>
      </c>
      <c r="S2598" s="31">
        <f t="shared" si="8709"/>
        <v>6425.6000000000004</v>
      </c>
      <c r="T2598" s="31">
        <f t="shared" si="8710"/>
        <v>6425.6000000000004</v>
      </c>
      <c r="U2598" s="31">
        <f t="shared" si="8873"/>
        <v>0</v>
      </c>
      <c r="V2598" s="31">
        <f t="shared" si="8874"/>
        <v>0</v>
      </c>
      <c r="W2598" s="31">
        <f t="shared" si="8875"/>
        <v>0</v>
      </c>
      <c r="X2598" s="31">
        <f t="shared" si="8711"/>
        <v>6417.6000000000004</v>
      </c>
      <c r="Y2598" s="31">
        <f t="shared" si="8712"/>
        <v>6425.6000000000004</v>
      </c>
      <c r="Z2598" s="31">
        <f t="shared" si="8713"/>
        <v>6425.6000000000004</v>
      </c>
      <c r="AA2598" s="31">
        <f t="shared" si="8876"/>
        <v>0</v>
      </c>
      <c r="AB2598" s="31">
        <f t="shared" si="8877"/>
        <v>0</v>
      </c>
      <c r="AC2598" s="31">
        <f t="shared" si="8878"/>
        <v>0</v>
      </c>
      <c r="AD2598" s="31">
        <f t="shared" si="8714"/>
        <v>6417.6000000000004</v>
      </c>
      <c r="AE2598" s="31">
        <f t="shared" si="8715"/>
        <v>6425.6000000000004</v>
      </c>
      <c r="AF2598" s="31">
        <f t="shared" si="8716"/>
        <v>6425.6000000000004</v>
      </c>
      <c r="AG2598" s="31">
        <f t="shared" si="8879"/>
        <v>0</v>
      </c>
      <c r="AH2598" s="31">
        <f t="shared" si="8880"/>
        <v>0</v>
      </c>
      <c r="AI2598" s="31">
        <f t="shared" si="8881"/>
        <v>0</v>
      </c>
      <c r="AJ2598" s="31">
        <f t="shared" si="8717"/>
        <v>6417.6000000000004</v>
      </c>
      <c r="AK2598" s="31">
        <f t="shared" si="8718"/>
        <v>6425.6000000000004</v>
      </c>
      <c r="AL2598" s="31">
        <f t="shared" si="8719"/>
        <v>6425.6000000000004</v>
      </c>
      <c r="AM2598" s="31">
        <f t="shared" si="8882"/>
        <v>0</v>
      </c>
      <c r="AN2598" s="31">
        <f t="shared" si="8883"/>
        <v>0</v>
      </c>
      <c r="AO2598" s="31">
        <f t="shared" si="8884"/>
        <v>0</v>
      </c>
      <c r="AP2598" s="31">
        <f t="shared" si="8720"/>
        <v>6417.6000000000004</v>
      </c>
      <c r="AQ2598" s="31">
        <f t="shared" si="8721"/>
        <v>6425.6000000000004</v>
      </c>
      <c r="AR2598" s="31">
        <f t="shared" si="8722"/>
        <v>6425.6000000000004</v>
      </c>
      <c r="AS2598" s="31">
        <f t="shared" si="8885"/>
        <v>0</v>
      </c>
      <c r="AT2598" s="31">
        <f t="shared" si="8886"/>
        <v>0</v>
      </c>
      <c r="AU2598" s="31">
        <f t="shared" si="8887"/>
        <v>0</v>
      </c>
      <c r="AV2598" s="31">
        <f t="shared" si="8723"/>
        <v>6417.6000000000004</v>
      </c>
      <c r="AW2598" s="31">
        <f t="shared" si="8724"/>
        <v>6425.6000000000004</v>
      </c>
      <c r="AX2598" s="31">
        <f t="shared" si="8725"/>
        <v>6425.6000000000004</v>
      </c>
      <c r="AY2598" s="31">
        <f t="shared" si="8888"/>
        <v>0</v>
      </c>
      <c r="AZ2598" s="31">
        <f t="shared" si="8889"/>
        <v>0</v>
      </c>
      <c r="BA2598" s="31">
        <f t="shared" si="8890"/>
        <v>0</v>
      </c>
      <c r="BB2598" s="31">
        <f t="shared" si="8726"/>
        <v>6417.6000000000004</v>
      </c>
      <c r="BC2598" s="31">
        <f t="shared" si="8727"/>
        <v>6425.6000000000004</v>
      </c>
      <c r="BD2598" s="31">
        <f t="shared" si="8728"/>
        <v>6425.6000000000004</v>
      </c>
      <c r="BE2598" s="31">
        <f t="shared" si="8891"/>
        <v>0</v>
      </c>
      <c r="BF2598" s="31">
        <f t="shared" si="8892"/>
        <v>0</v>
      </c>
      <c r="BG2598" s="31">
        <f t="shared" si="8893"/>
        <v>0</v>
      </c>
      <c r="BH2598" s="31">
        <f t="shared" si="8729"/>
        <v>6417.6000000000004</v>
      </c>
      <c r="BI2598" s="31">
        <f t="shared" si="8730"/>
        <v>6425.6000000000004</v>
      </c>
      <c r="BJ2598" s="31">
        <f t="shared" si="8731"/>
        <v>6425.6000000000004</v>
      </c>
      <c r="BK2598" s="31">
        <f t="shared" si="8894"/>
        <v>0</v>
      </c>
      <c r="BL2598" s="31">
        <f t="shared" si="8895"/>
        <v>0</v>
      </c>
      <c r="BM2598" s="31">
        <f t="shared" si="8896"/>
        <v>0</v>
      </c>
      <c r="BN2598" s="31">
        <f t="shared" si="8732"/>
        <v>6417.6000000000004</v>
      </c>
      <c r="BO2598" s="31">
        <f t="shared" si="8733"/>
        <v>6425.6000000000004</v>
      </c>
      <c r="BP2598" s="31">
        <f t="shared" si="8734"/>
        <v>6425.6000000000004</v>
      </c>
      <c r="BQ2598" s="31">
        <f t="shared" si="8897"/>
        <v>0</v>
      </c>
      <c r="BR2598" s="31">
        <f t="shared" si="8898"/>
        <v>0</v>
      </c>
      <c r="BS2598" s="31">
        <f t="shared" si="8735"/>
        <v>6417.6000000000004</v>
      </c>
      <c r="BT2598" s="31">
        <f t="shared" si="8736"/>
        <v>6425.6000000000004</v>
      </c>
      <c r="BU2598" s="31">
        <f t="shared" si="8737"/>
        <v>6425.6000000000004</v>
      </c>
      <c r="BV2598" s="31">
        <f t="shared" si="8899"/>
        <v>0</v>
      </c>
      <c r="BW2598" s="31">
        <f t="shared" si="8900"/>
        <v>0</v>
      </c>
      <c r="BX2598" s="31">
        <f t="shared" si="8738"/>
        <v>6417.6000000000004</v>
      </c>
      <c r="BY2598" s="31">
        <f t="shared" si="8739"/>
        <v>6425.6000000000004</v>
      </c>
      <c r="BZ2598" s="31">
        <f t="shared" si="8740"/>
        <v>6425.6000000000004</v>
      </c>
      <c r="CA2598" s="31">
        <f t="shared" si="8901"/>
        <v>0</v>
      </c>
      <c r="CB2598" s="31">
        <f t="shared" si="8902"/>
        <v>0</v>
      </c>
      <c r="CC2598" s="31">
        <f t="shared" si="8903"/>
        <v>0</v>
      </c>
      <c r="CD2598" s="31">
        <f t="shared" si="8579"/>
        <v>6417.6000000000004</v>
      </c>
      <c r="CE2598" s="31">
        <f t="shared" si="8580"/>
        <v>6425.6000000000004</v>
      </c>
      <c r="CF2598" s="31">
        <f t="shared" si="8581"/>
        <v>6425.6000000000004</v>
      </c>
      <c r="CG2598" s="31">
        <f t="shared" si="8904"/>
        <v>0</v>
      </c>
      <c r="CH2598" s="24"/>
      <c r="CI2598" s="40"/>
      <c r="CM2598" s="1" t="s">
        <v>29</v>
      </c>
    </row>
    <row r="2599" ht="43.75">
      <c r="A2599" s="16" t="s">
        <v>1460</v>
      </c>
      <c r="B2599" s="17">
        <v>240</v>
      </c>
      <c r="C2599" s="16"/>
      <c r="D2599" s="16"/>
      <c r="E2599" s="39" t="s">
        <v>41</v>
      </c>
      <c r="F2599" s="31">
        <f t="shared" si="8864"/>
        <v>6417.6000000000004</v>
      </c>
      <c r="G2599" s="31">
        <f t="shared" si="8865"/>
        <v>6425.6000000000004</v>
      </c>
      <c r="H2599" s="31">
        <f t="shared" si="8866"/>
        <v>6425.6000000000004</v>
      </c>
      <c r="I2599" s="31">
        <f t="shared" si="8867"/>
        <v>0</v>
      </c>
      <c r="J2599" s="31">
        <f t="shared" si="8868"/>
        <v>0</v>
      </c>
      <c r="K2599" s="31">
        <f t="shared" si="8869"/>
        <v>0</v>
      </c>
      <c r="L2599" s="31">
        <f t="shared" si="8705"/>
        <v>6417.6000000000004</v>
      </c>
      <c r="M2599" s="31">
        <f t="shared" si="8706"/>
        <v>6425.6000000000004</v>
      </c>
      <c r="N2599" s="31">
        <f t="shared" si="8707"/>
        <v>6425.6000000000004</v>
      </c>
      <c r="O2599" s="31">
        <f t="shared" si="8870"/>
        <v>0</v>
      </c>
      <c r="P2599" s="31">
        <f t="shared" si="8871"/>
        <v>0</v>
      </c>
      <c r="Q2599" s="31">
        <f t="shared" si="8872"/>
        <v>0</v>
      </c>
      <c r="R2599" s="31">
        <f t="shared" si="8708"/>
        <v>6417.6000000000004</v>
      </c>
      <c r="S2599" s="31">
        <f t="shared" si="8709"/>
        <v>6425.6000000000004</v>
      </c>
      <c r="T2599" s="31">
        <f t="shared" si="8710"/>
        <v>6425.6000000000004</v>
      </c>
      <c r="U2599" s="31">
        <f t="shared" si="8873"/>
        <v>0</v>
      </c>
      <c r="V2599" s="31">
        <f t="shared" si="8874"/>
        <v>0</v>
      </c>
      <c r="W2599" s="31">
        <f t="shared" si="8875"/>
        <v>0</v>
      </c>
      <c r="X2599" s="31">
        <f t="shared" si="8711"/>
        <v>6417.6000000000004</v>
      </c>
      <c r="Y2599" s="31">
        <f t="shared" si="8712"/>
        <v>6425.6000000000004</v>
      </c>
      <c r="Z2599" s="31">
        <f t="shared" si="8713"/>
        <v>6425.6000000000004</v>
      </c>
      <c r="AA2599" s="31">
        <f t="shared" si="8876"/>
        <v>0</v>
      </c>
      <c r="AB2599" s="31">
        <f t="shared" si="8877"/>
        <v>0</v>
      </c>
      <c r="AC2599" s="31">
        <f t="shared" si="8878"/>
        <v>0</v>
      </c>
      <c r="AD2599" s="31">
        <f t="shared" si="8714"/>
        <v>6417.6000000000004</v>
      </c>
      <c r="AE2599" s="31">
        <f t="shared" si="8715"/>
        <v>6425.6000000000004</v>
      </c>
      <c r="AF2599" s="31">
        <f t="shared" si="8716"/>
        <v>6425.6000000000004</v>
      </c>
      <c r="AG2599" s="31">
        <f t="shared" si="8879"/>
        <v>0</v>
      </c>
      <c r="AH2599" s="31">
        <f t="shared" si="8880"/>
        <v>0</v>
      </c>
      <c r="AI2599" s="31">
        <f t="shared" si="8881"/>
        <v>0</v>
      </c>
      <c r="AJ2599" s="31">
        <f t="shared" si="8717"/>
        <v>6417.6000000000004</v>
      </c>
      <c r="AK2599" s="31">
        <f t="shared" si="8718"/>
        <v>6425.6000000000004</v>
      </c>
      <c r="AL2599" s="31">
        <f t="shared" si="8719"/>
        <v>6425.6000000000004</v>
      </c>
      <c r="AM2599" s="31">
        <f t="shared" si="8882"/>
        <v>0</v>
      </c>
      <c r="AN2599" s="31">
        <f t="shared" si="8883"/>
        <v>0</v>
      </c>
      <c r="AO2599" s="31">
        <f t="shared" si="8884"/>
        <v>0</v>
      </c>
      <c r="AP2599" s="31">
        <f t="shared" si="8720"/>
        <v>6417.6000000000004</v>
      </c>
      <c r="AQ2599" s="31">
        <f t="shared" si="8721"/>
        <v>6425.6000000000004</v>
      </c>
      <c r="AR2599" s="31">
        <f t="shared" si="8722"/>
        <v>6425.6000000000004</v>
      </c>
      <c r="AS2599" s="31">
        <f t="shared" si="8885"/>
        <v>0</v>
      </c>
      <c r="AT2599" s="31">
        <f t="shared" si="8886"/>
        <v>0</v>
      </c>
      <c r="AU2599" s="31">
        <f t="shared" si="8887"/>
        <v>0</v>
      </c>
      <c r="AV2599" s="31">
        <f t="shared" si="8723"/>
        <v>6417.6000000000004</v>
      </c>
      <c r="AW2599" s="31">
        <f t="shared" si="8724"/>
        <v>6425.6000000000004</v>
      </c>
      <c r="AX2599" s="31">
        <f t="shared" si="8725"/>
        <v>6425.6000000000004</v>
      </c>
      <c r="AY2599" s="31">
        <f t="shared" si="8888"/>
        <v>0</v>
      </c>
      <c r="AZ2599" s="31">
        <f t="shared" si="8889"/>
        <v>0</v>
      </c>
      <c r="BA2599" s="31">
        <f t="shared" si="8890"/>
        <v>0</v>
      </c>
      <c r="BB2599" s="31">
        <f t="shared" si="8726"/>
        <v>6417.6000000000004</v>
      </c>
      <c r="BC2599" s="31">
        <f t="shared" si="8727"/>
        <v>6425.6000000000004</v>
      </c>
      <c r="BD2599" s="31">
        <f t="shared" si="8728"/>
        <v>6425.6000000000004</v>
      </c>
      <c r="BE2599" s="31">
        <f t="shared" si="8891"/>
        <v>0</v>
      </c>
      <c r="BF2599" s="31">
        <f t="shared" si="8892"/>
        <v>0</v>
      </c>
      <c r="BG2599" s="31">
        <f t="shared" si="8893"/>
        <v>0</v>
      </c>
      <c r="BH2599" s="31">
        <f t="shared" si="8729"/>
        <v>6417.6000000000004</v>
      </c>
      <c r="BI2599" s="31">
        <f t="shared" si="8730"/>
        <v>6425.6000000000004</v>
      </c>
      <c r="BJ2599" s="31">
        <f t="shared" si="8731"/>
        <v>6425.6000000000004</v>
      </c>
      <c r="BK2599" s="31">
        <f t="shared" si="8894"/>
        <v>0</v>
      </c>
      <c r="BL2599" s="31">
        <f t="shared" si="8895"/>
        <v>0</v>
      </c>
      <c r="BM2599" s="31">
        <f t="shared" si="8896"/>
        <v>0</v>
      </c>
      <c r="BN2599" s="31">
        <f t="shared" si="8732"/>
        <v>6417.6000000000004</v>
      </c>
      <c r="BO2599" s="31">
        <f t="shared" si="8733"/>
        <v>6425.6000000000004</v>
      </c>
      <c r="BP2599" s="31">
        <f t="shared" si="8734"/>
        <v>6425.6000000000004</v>
      </c>
      <c r="BQ2599" s="31">
        <f t="shared" si="8897"/>
        <v>0</v>
      </c>
      <c r="BR2599" s="31">
        <f t="shared" si="8898"/>
        <v>0</v>
      </c>
      <c r="BS2599" s="31">
        <f t="shared" si="8735"/>
        <v>6417.6000000000004</v>
      </c>
      <c r="BT2599" s="31">
        <f t="shared" si="8736"/>
        <v>6425.6000000000004</v>
      </c>
      <c r="BU2599" s="31">
        <f t="shared" si="8737"/>
        <v>6425.6000000000004</v>
      </c>
      <c r="BV2599" s="31">
        <f t="shared" si="8899"/>
        <v>0</v>
      </c>
      <c r="BW2599" s="31">
        <f t="shared" si="8900"/>
        <v>0</v>
      </c>
      <c r="BX2599" s="31">
        <f t="shared" si="8738"/>
        <v>6417.6000000000004</v>
      </c>
      <c r="BY2599" s="31">
        <f t="shared" si="8739"/>
        <v>6425.6000000000004</v>
      </c>
      <c r="BZ2599" s="31">
        <f t="shared" si="8740"/>
        <v>6425.6000000000004</v>
      </c>
      <c r="CA2599" s="31">
        <f t="shared" si="8901"/>
        <v>0</v>
      </c>
      <c r="CB2599" s="31">
        <f t="shared" si="8902"/>
        <v>0</v>
      </c>
      <c r="CC2599" s="31">
        <f t="shared" si="8903"/>
        <v>0</v>
      </c>
      <c r="CD2599" s="31">
        <f t="shared" si="8579"/>
        <v>6417.6000000000004</v>
      </c>
      <c r="CE2599" s="31">
        <f t="shared" si="8580"/>
        <v>6425.6000000000004</v>
      </c>
      <c r="CF2599" s="31">
        <f t="shared" si="8581"/>
        <v>6425.6000000000004</v>
      </c>
      <c r="CG2599" s="31">
        <f t="shared" si="8904"/>
        <v>0</v>
      </c>
      <c r="CH2599" s="24"/>
      <c r="CI2599" s="40"/>
      <c r="CN2599" s="1" t="s">
        <v>30</v>
      </c>
    </row>
    <row r="2600" ht="43.75">
      <c r="A2600" s="16" t="s">
        <v>1460</v>
      </c>
      <c r="B2600" s="17">
        <v>240</v>
      </c>
      <c r="C2600" s="16" t="s">
        <v>42</v>
      </c>
      <c r="D2600" s="16" t="s">
        <v>354</v>
      </c>
      <c r="E2600" s="39" t="s">
        <v>1457</v>
      </c>
      <c r="F2600" s="31">
        <v>6417.6000000000004</v>
      </c>
      <c r="G2600" s="31">
        <v>6425.6000000000004</v>
      </c>
      <c r="H2600" s="31">
        <v>6425.6000000000004</v>
      </c>
      <c r="I2600" s="31"/>
      <c r="J2600" s="31"/>
      <c r="K2600" s="31"/>
      <c r="L2600" s="31">
        <f t="shared" si="8705"/>
        <v>6417.6000000000004</v>
      </c>
      <c r="M2600" s="31">
        <f t="shared" si="8706"/>
        <v>6425.6000000000004</v>
      </c>
      <c r="N2600" s="31">
        <f t="shared" si="8707"/>
        <v>6425.6000000000004</v>
      </c>
      <c r="O2600" s="31"/>
      <c r="P2600" s="31"/>
      <c r="Q2600" s="31"/>
      <c r="R2600" s="31">
        <f t="shared" si="8708"/>
        <v>6417.6000000000004</v>
      </c>
      <c r="S2600" s="31">
        <f t="shared" si="8709"/>
        <v>6425.6000000000004</v>
      </c>
      <c r="T2600" s="31">
        <f t="shared" si="8710"/>
        <v>6425.6000000000004</v>
      </c>
      <c r="U2600" s="31"/>
      <c r="V2600" s="31"/>
      <c r="W2600" s="31"/>
      <c r="X2600" s="31">
        <f t="shared" si="8711"/>
        <v>6417.6000000000004</v>
      </c>
      <c r="Y2600" s="31">
        <f t="shared" si="8712"/>
        <v>6425.6000000000004</v>
      </c>
      <c r="Z2600" s="31">
        <f t="shared" si="8713"/>
        <v>6425.6000000000004</v>
      </c>
      <c r="AA2600" s="31"/>
      <c r="AB2600" s="31"/>
      <c r="AC2600" s="31"/>
      <c r="AD2600" s="31">
        <f t="shared" si="8714"/>
        <v>6417.6000000000004</v>
      </c>
      <c r="AE2600" s="31">
        <f t="shared" si="8715"/>
        <v>6425.6000000000004</v>
      </c>
      <c r="AF2600" s="31">
        <f t="shared" si="8716"/>
        <v>6425.6000000000004</v>
      </c>
      <c r="AG2600" s="31"/>
      <c r="AH2600" s="31"/>
      <c r="AI2600" s="31"/>
      <c r="AJ2600" s="31">
        <f t="shared" si="8717"/>
        <v>6417.6000000000004</v>
      </c>
      <c r="AK2600" s="31">
        <f t="shared" si="8718"/>
        <v>6425.6000000000004</v>
      </c>
      <c r="AL2600" s="31">
        <f t="shared" si="8719"/>
        <v>6425.6000000000004</v>
      </c>
      <c r="AM2600" s="31"/>
      <c r="AN2600" s="31"/>
      <c r="AO2600" s="31"/>
      <c r="AP2600" s="31">
        <f t="shared" si="8720"/>
        <v>6417.6000000000004</v>
      </c>
      <c r="AQ2600" s="31">
        <f t="shared" si="8721"/>
        <v>6425.6000000000004</v>
      </c>
      <c r="AR2600" s="31">
        <f t="shared" si="8722"/>
        <v>6425.6000000000004</v>
      </c>
      <c r="AS2600" s="31"/>
      <c r="AT2600" s="31"/>
      <c r="AU2600" s="31"/>
      <c r="AV2600" s="31">
        <f t="shared" si="8723"/>
        <v>6417.6000000000004</v>
      </c>
      <c r="AW2600" s="31">
        <f t="shared" si="8724"/>
        <v>6425.6000000000004</v>
      </c>
      <c r="AX2600" s="31">
        <f t="shared" si="8725"/>
        <v>6425.6000000000004</v>
      </c>
      <c r="AY2600" s="31"/>
      <c r="AZ2600" s="31"/>
      <c r="BA2600" s="31"/>
      <c r="BB2600" s="31">
        <f t="shared" si="8726"/>
        <v>6417.6000000000004</v>
      </c>
      <c r="BC2600" s="31">
        <f t="shared" si="8727"/>
        <v>6425.6000000000004</v>
      </c>
      <c r="BD2600" s="31">
        <f t="shared" si="8728"/>
        <v>6425.6000000000004</v>
      </c>
      <c r="BE2600" s="31"/>
      <c r="BF2600" s="31"/>
      <c r="BG2600" s="31"/>
      <c r="BH2600" s="31">
        <f t="shared" si="8729"/>
        <v>6417.6000000000004</v>
      </c>
      <c r="BI2600" s="31">
        <f t="shared" si="8730"/>
        <v>6425.6000000000004</v>
      </c>
      <c r="BJ2600" s="31">
        <f t="shared" si="8731"/>
        <v>6425.6000000000004</v>
      </c>
      <c r="BK2600" s="31"/>
      <c r="BL2600" s="31"/>
      <c r="BM2600" s="31"/>
      <c r="BN2600" s="31">
        <f t="shared" si="8732"/>
        <v>6417.6000000000004</v>
      </c>
      <c r="BO2600" s="31">
        <f t="shared" si="8733"/>
        <v>6425.6000000000004</v>
      </c>
      <c r="BP2600" s="31">
        <f t="shared" si="8734"/>
        <v>6425.6000000000004</v>
      </c>
      <c r="BQ2600" s="31"/>
      <c r="BR2600" s="31"/>
      <c r="BS2600" s="31">
        <f t="shared" si="8735"/>
        <v>6417.6000000000004</v>
      </c>
      <c r="BT2600" s="31">
        <f t="shared" si="8736"/>
        <v>6425.6000000000004</v>
      </c>
      <c r="BU2600" s="31">
        <f t="shared" si="8737"/>
        <v>6425.6000000000004</v>
      </c>
      <c r="BV2600" s="31"/>
      <c r="BW2600" s="31"/>
      <c r="BX2600" s="31">
        <f t="shared" si="8738"/>
        <v>6417.6000000000004</v>
      </c>
      <c r="BY2600" s="31">
        <f t="shared" si="8739"/>
        <v>6425.6000000000004</v>
      </c>
      <c r="BZ2600" s="31">
        <f t="shared" si="8740"/>
        <v>6425.6000000000004</v>
      </c>
      <c r="CA2600" s="31"/>
      <c r="CB2600" s="31"/>
      <c r="CC2600" s="31"/>
      <c r="CD2600" s="31">
        <f t="shared" si="8579"/>
        <v>6417.6000000000004</v>
      </c>
      <c r="CE2600" s="31">
        <f t="shared" si="8580"/>
        <v>6425.6000000000004</v>
      </c>
      <c r="CF2600" s="31">
        <f t="shared" si="8581"/>
        <v>6425.6000000000004</v>
      </c>
      <c r="CG2600" s="31"/>
      <c r="CH2600" s="24"/>
      <c r="CI2600" s="40"/>
    </row>
    <row r="2601" ht="15">
      <c r="A2601" s="16" t="s">
        <v>1460</v>
      </c>
      <c r="B2601" s="17">
        <v>800</v>
      </c>
      <c r="C2601" s="16"/>
      <c r="D2601" s="16"/>
      <c r="E2601" s="39" t="s">
        <v>54</v>
      </c>
      <c r="F2601" s="31">
        <f t="shared" si="8864"/>
        <v>63</v>
      </c>
      <c r="G2601" s="31">
        <f t="shared" si="8865"/>
        <v>55</v>
      </c>
      <c r="H2601" s="31">
        <f t="shared" si="8866"/>
        <v>55</v>
      </c>
      <c r="I2601" s="31">
        <f t="shared" si="8867"/>
        <v>0</v>
      </c>
      <c r="J2601" s="31">
        <f t="shared" si="8868"/>
        <v>0</v>
      </c>
      <c r="K2601" s="31">
        <f t="shared" si="8869"/>
        <v>0</v>
      </c>
      <c r="L2601" s="31">
        <f t="shared" si="8705"/>
        <v>63</v>
      </c>
      <c r="M2601" s="31">
        <f t="shared" si="8706"/>
        <v>55</v>
      </c>
      <c r="N2601" s="31">
        <f t="shared" si="8707"/>
        <v>55</v>
      </c>
      <c r="O2601" s="31">
        <f t="shared" si="8870"/>
        <v>0</v>
      </c>
      <c r="P2601" s="31">
        <f t="shared" si="8871"/>
        <v>0</v>
      </c>
      <c r="Q2601" s="31">
        <f t="shared" si="8872"/>
        <v>0</v>
      </c>
      <c r="R2601" s="31">
        <f t="shared" si="8708"/>
        <v>63</v>
      </c>
      <c r="S2601" s="31">
        <f t="shared" si="8709"/>
        <v>55</v>
      </c>
      <c r="T2601" s="31">
        <f t="shared" si="8710"/>
        <v>55</v>
      </c>
      <c r="U2601" s="31">
        <f t="shared" si="8873"/>
        <v>0</v>
      </c>
      <c r="V2601" s="31">
        <f t="shared" si="8874"/>
        <v>0</v>
      </c>
      <c r="W2601" s="31">
        <f t="shared" si="8875"/>
        <v>0</v>
      </c>
      <c r="X2601" s="31">
        <f t="shared" si="8711"/>
        <v>63</v>
      </c>
      <c r="Y2601" s="31">
        <f t="shared" si="8712"/>
        <v>55</v>
      </c>
      <c r="Z2601" s="31">
        <f t="shared" si="8713"/>
        <v>55</v>
      </c>
      <c r="AA2601" s="31">
        <f t="shared" si="8876"/>
        <v>0</v>
      </c>
      <c r="AB2601" s="31">
        <f t="shared" si="8877"/>
        <v>0</v>
      </c>
      <c r="AC2601" s="31">
        <f t="shared" si="8878"/>
        <v>0</v>
      </c>
      <c r="AD2601" s="31">
        <f t="shared" si="8714"/>
        <v>63</v>
      </c>
      <c r="AE2601" s="31">
        <f t="shared" si="8715"/>
        <v>55</v>
      </c>
      <c r="AF2601" s="31">
        <f t="shared" si="8716"/>
        <v>55</v>
      </c>
      <c r="AG2601" s="31">
        <f t="shared" si="8879"/>
        <v>0</v>
      </c>
      <c r="AH2601" s="31">
        <f t="shared" si="8880"/>
        <v>0</v>
      </c>
      <c r="AI2601" s="31">
        <f t="shared" si="8881"/>
        <v>0</v>
      </c>
      <c r="AJ2601" s="31">
        <f t="shared" si="8717"/>
        <v>63</v>
      </c>
      <c r="AK2601" s="31">
        <f t="shared" si="8718"/>
        <v>55</v>
      </c>
      <c r="AL2601" s="31">
        <f t="shared" si="8719"/>
        <v>55</v>
      </c>
      <c r="AM2601" s="31">
        <f t="shared" si="8882"/>
        <v>0</v>
      </c>
      <c r="AN2601" s="31">
        <f t="shared" si="8883"/>
        <v>0</v>
      </c>
      <c r="AO2601" s="31">
        <f t="shared" si="8884"/>
        <v>0</v>
      </c>
      <c r="AP2601" s="31">
        <f t="shared" si="8720"/>
        <v>63</v>
      </c>
      <c r="AQ2601" s="31">
        <f t="shared" si="8721"/>
        <v>55</v>
      </c>
      <c r="AR2601" s="31">
        <f t="shared" si="8722"/>
        <v>55</v>
      </c>
      <c r="AS2601" s="31">
        <f t="shared" si="8885"/>
        <v>0</v>
      </c>
      <c r="AT2601" s="31">
        <f t="shared" si="8886"/>
        <v>0</v>
      </c>
      <c r="AU2601" s="31">
        <f t="shared" si="8887"/>
        <v>0</v>
      </c>
      <c r="AV2601" s="31">
        <f t="shared" si="8723"/>
        <v>63</v>
      </c>
      <c r="AW2601" s="31">
        <f t="shared" si="8724"/>
        <v>55</v>
      </c>
      <c r="AX2601" s="31">
        <f t="shared" si="8725"/>
        <v>55</v>
      </c>
      <c r="AY2601" s="31">
        <f t="shared" si="8888"/>
        <v>0</v>
      </c>
      <c r="AZ2601" s="31">
        <f t="shared" si="8889"/>
        <v>0</v>
      </c>
      <c r="BA2601" s="31">
        <f t="shared" si="8890"/>
        <v>0</v>
      </c>
      <c r="BB2601" s="31">
        <f t="shared" si="8726"/>
        <v>63</v>
      </c>
      <c r="BC2601" s="31">
        <f t="shared" si="8727"/>
        <v>55</v>
      </c>
      <c r="BD2601" s="31">
        <f t="shared" si="8728"/>
        <v>55</v>
      </c>
      <c r="BE2601" s="31">
        <f t="shared" si="8891"/>
        <v>0</v>
      </c>
      <c r="BF2601" s="31">
        <f t="shared" si="8892"/>
        <v>0</v>
      </c>
      <c r="BG2601" s="31">
        <f t="shared" si="8893"/>
        <v>0</v>
      </c>
      <c r="BH2601" s="31">
        <f t="shared" si="8729"/>
        <v>63</v>
      </c>
      <c r="BI2601" s="31">
        <f t="shared" si="8730"/>
        <v>55</v>
      </c>
      <c r="BJ2601" s="31">
        <f t="shared" si="8731"/>
        <v>55</v>
      </c>
      <c r="BK2601" s="31">
        <f t="shared" si="8894"/>
        <v>0</v>
      </c>
      <c r="BL2601" s="31">
        <f t="shared" si="8895"/>
        <v>0</v>
      </c>
      <c r="BM2601" s="31">
        <f t="shared" si="8896"/>
        <v>0</v>
      </c>
      <c r="BN2601" s="31">
        <f t="shared" si="8732"/>
        <v>63</v>
      </c>
      <c r="BO2601" s="31">
        <f t="shared" si="8733"/>
        <v>55</v>
      </c>
      <c r="BP2601" s="31">
        <f t="shared" si="8734"/>
        <v>55</v>
      </c>
      <c r="BQ2601" s="31">
        <f t="shared" si="8897"/>
        <v>0</v>
      </c>
      <c r="BR2601" s="31">
        <f t="shared" si="8898"/>
        <v>0</v>
      </c>
      <c r="BS2601" s="31">
        <f t="shared" si="8735"/>
        <v>63</v>
      </c>
      <c r="BT2601" s="31">
        <f t="shared" si="8736"/>
        <v>55</v>
      </c>
      <c r="BU2601" s="31">
        <f t="shared" si="8737"/>
        <v>55</v>
      </c>
      <c r="BV2601" s="31">
        <f t="shared" si="8899"/>
        <v>0</v>
      </c>
      <c r="BW2601" s="31">
        <f t="shared" si="8900"/>
        <v>0</v>
      </c>
      <c r="BX2601" s="31">
        <f t="shared" si="8738"/>
        <v>63</v>
      </c>
      <c r="BY2601" s="31">
        <f t="shared" si="8739"/>
        <v>55</v>
      </c>
      <c r="BZ2601" s="31">
        <f t="shared" si="8740"/>
        <v>55</v>
      </c>
      <c r="CA2601" s="31">
        <f t="shared" si="8901"/>
        <v>0</v>
      </c>
      <c r="CB2601" s="31">
        <f t="shared" si="8902"/>
        <v>0</v>
      </c>
      <c r="CC2601" s="31">
        <f t="shared" si="8903"/>
        <v>0</v>
      </c>
      <c r="CD2601" s="31">
        <f t="shared" si="8579"/>
        <v>63</v>
      </c>
      <c r="CE2601" s="31">
        <f t="shared" si="8580"/>
        <v>55</v>
      </c>
      <c r="CF2601" s="31">
        <f t="shared" si="8581"/>
        <v>55</v>
      </c>
      <c r="CG2601" s="31">
        <f t="shared" si="8904"/>
        <v>0</v>
      </c>
      <c r="CH2601" s="24"/>
      <c r="CI2601" s="40"/>
      <c r="CM2601" s="1" t="s">
        <v>29</v>
      </c>
    </row>
    <row r="2602" ht="15">
      <c r="A2602" s="16" t="s">
        <v>1460</v>
      </c>
      <c r="B2602" s="17">
        <v>850</v>
      </c>
      <c r="C2602" s="16"/>
      <c r="D2602" s="16"/>
      <c r="E2602" s="39" t="s">
        <v>79</v>
      </c>
      <c r="F2602" s="31">
        <f t="shared" si="8864"/>
        <v>63</v>
      </c>
      <c r="G2602" s="31">
        <f t="shared" si="8865"/>
        <v>55</v>
      </c>
      <c r="H2602" s="31">
        <f t="shared" si="8866"/>
        <v>55</v>
      </c>
      <c r="I2602" s="31">
        <f t="shared" si="8867"/>
        <v>0</v>
      </c>
      <c r="J2602" s="31">
        <f t="shared" si="8868"/>
        <v>0</v>
      </c>
      <c r="K2602" s="31">
        <f t="shared" si="8869"/>
        <v>0</v>
      </c>
      <c r="L2602" s="31">
        <f t="shared" si="8705"/>
        <v>63</v>
      </c>
      <c r="M2602" s="31">
        <f t="shared" si="8706"/>
        <v>55</v>
      </c>
      <c r="N2602" s="31">
        <f t="shared" si="8707"/>
        <v>55</v>
      </c>
      <c r="O2602" s="31">
        <f t="shared" si="8870"/>
        <v>0</v>
      </c>
      <c r="P2602" s="31">
        <f t="shared" si="8871"/>
        <v>0</v>
      </c>
      <c r="Q2602" s="31">
        <f t="shared" si="8872"/>
        <v>0</v>
      </c>
      <c r="R2602" s="31">
        <f t="shared" si="8708"/>
        <v>63</v>
      </c>
      <c r="S2602" s="31">
        <f t="shared" si="8709"/>
        <v>55</v>
      </c>
      <c r="T2602" s="31">
        <f t="shared" si="8710"/>
        <v>55</v>
      </c>
      <c r="U2602" s="31">
        <f t="shared" si="8873"/>
        <v>0</v>
      </c>
      <c r="V2602" s="31">
        <f t="shared" si="8874"/>
        <v>0</v>
      </c>
      <c r="W2602" s="31">
        <f t="shared" si="8875"/>
        <v>0</v>
      </c>
      <c r="X2602" s="31">
        <f t="shared" si="8711"/>
        <v>63</v>
      </c>
      <c r="Y2602" s="31">
        <f t="shared" si="8712"/>
        <v>55</v>
      </c>
      <c r="Z2602" s="31">
        <f t="shared" si="8713"/>
        <v>55</v>
      </c>
      <c r="AA2602" s="31">
        <f t="shared" si="8876"/>
        <v>0</v>
      </c>
      <c r="AB2602" s="31">
        <f t="shared" si="8877"/>
        <v>0</v>
      </c>
      <c r="AC2602" s="31">
        <f t="shared" si="8878"/>
        <v>0</v>
      </c>
      <c r="AD2602" s="31">
        <f t="shared" si="8714"/>
        <v>63</v>
      </c>
      <c r="AE2602" s="31">
        <f t="shared" si="8715"/>
        <v>55</v>
      </c>
      <c r="AF2602" s="31">
        <f t="shared" si="8716"/>
        <v>55</v>
      </c>
      <c r="AG2602" s="31">
        <f t="shared" si="8879"/>
        <v>0</v>
      </c>
      <c r="AH2602" s="31">
        <f t="shared" si="8880"/>
        <v>0</v>
      </c>
      <c r="AI2602" s="31">
        <f t="shared" si="8881"/>
        <v>0</v>
      </c>
      <c r="AJ2602" s="31">
        <f t="shared" si="8717"/>
        <v>63</v>
      </c>
      <c r="AK2602" s="31">
        <f t="shared" si="8718"/>
        <v>55</v>
      </c>
      <c r="AL2602" s="31">
        <f t="shared" si="8719"/>
        <v>55</v>
      </c>
      <c r="AM2602" s="31">
        <f t="shared" si="8882"/>
        <v>0</v>
      </c>
      <c r="AN2602" s="31">
        <f t="shared" si="8883"/>
        <v>0</v>
      </c>
      <c r="AO2602" s="31">
        <f t="shared" si="8884"/>
        <v>0</v>
      </c>
      <c r="AP2602" s="31">
        <f t="shared" si="8720"/>
        <v>63</v>
      </c>
      <c r="AQ2602" s="31">
        <f t="shared" si="8721"/>
        <v>55</v>
      </c>
      <c r="AR2602" s="31">
        <f t="shared" si="8722"/>
        <v>55</v>
      </c>
      <c r="AS2602" s="31">
        <f t="shared" si="8885"/>
        <v>0</v>
      </c>
      <c r="AT2602" s="31">
        <f t="shared" si="8886"/>
        <v>0</v>
      </c>
      <c r="AU2602" s="31">
        <f t="shared" si="8887"/>
        <v>0</v>
      </c>
      <c r="AV2602" s="31">
        <f t="shared" si="8723"/>
        <v>63</v>
      </c>
      <c r="AW2602" s="31">
        <f t="shared" si="8724"/>
        <v>55</v>
      </c>
      <c r="AX2602" s="31">
        <f t="shared" si="8725"/>
        <v>55</v>
      </c>
      <c r="AY2602" s="31">
        <f t="shared" si="8888"/>
        <v>0</v>
      </c>
      <c r="AZ2602" s="31">
        <f t="shared" si="8889"/>
        <v>0</v>
      </c>
      <c r="BA2602" s="31">
        <f t="shared" si="8890"/>
        <v>0</v>
      </c>
      <c r="BB2602" s="31">
        <f t="shared" si="8726"/>
        <v>63</v>
      </c>
      <c r="BC2602" s="31">
        <f t="shared" si="8727"/>
        <v>55</v>
      </c>
      <c r="BD2602" s="31">
        <f t="shared" si="8728"/>
        <v>55</v>
      </c>
      <c r="BE2602" s="31">
        <f t="shared" si="8891"/>
        <v>0</v>
      </c>
      <c r="BF2602" s="31">
        <f t="shared" si="8892"/>
        <v>0</v>
      </c>
      <c r="BG2602" s="31">
        <f t="shared" si="8893"/>
        <v>0</v>
      </c>
      <c r="BH2602" s="31">
        <f t="shared" si="8729"/>
        <v>63</v>
      </c>
      <c r="BI2602" s="31">
        <f t="shared" si="8730"/>
        <v>55</v>
      </c>
      <c r="BJ2602" s="31">
        <f t="shared" si="8731"/>
        <v>55</v>
      </c>
      <c r="BK2602" s="31">
        <f t="shared" si="8894"/>
        <v>0</v>
      </c>
      <c r="BL2602" s="31">
        <f t="shared" si="8895"/>
        <v>0</v>
      </c>
      <c r="BM2602" s="31">
        <f t="shared" si="8896"/>
        <v>0</v>
      </c>
      <c r="BN2602" s="31">
        <f t="shared" si="8732"/>
        <v>63</v>
      </c>
      <c r="BO2602" s="31">
        <f t="shared" si="8733"/>
        <v>55</v>
      </c>
      <c r="BP2602" s="31">
        <f t="shared" si="8734"/>
        <v>55</v>
      </c>
      <c r="BQ2602" s="31">
        <f t="shared" si="8897"/>
        <v>0</v>
      </c>
      <c r="BR2602" s="31">
        <f t="shared" si="8898"/>
        <v>0</v>
      </c>
      <c r="BS2602" s="31">
        <f t="shared" si="8735"/>
        <v>63</v>
      </c>
      <c r="BT2602" s="31">
        <f t="shared" si="8736"/>
        <v>55</v>
      </c>
      <c r="BU2602" s="31">
        <f t="shared" si="8737"/>
        <v>55</v>
      </c>
      <c r="BV2602" s="31">
        <f t="shared" si="8899"/>
        <v>0</v>
      </c>
      <c r="BW2602" s="31">
        <f t="shared" si="8900"/>
        <v>0</v>
      </c>
      <c r="BX2602" s="31">
        <f t="shared" si="8738"/>
        <v>63</v>
      </c>
      <c r="BY2602" s="31">
        <f t="shared" si="8739"/>
        <v>55</v>
      </c>
      <c r="BZ2602" s="31">
        <f t="shared" si="8740"/>
        <v>55</v>
      </c>
      <c r="CA2602" s="31">
        <f t="shared" si="8901"/>
        <v>0</v>
      </c>
      <c r="CB2602" s="31">
        <f t="shared" si="8902"/>
        <v>0</v>
      </c>
      <c r="CC2602" s="31">
        <f t="shared" si="8903"/>
        <v>0</v>
      </c>
      <c r="CD2602" s="31">
        <f t="shared" si="8579"/>
        <v>63</v>
      </c>
      <c r="CE2602" s="31">
        <f t="shared" si="8580"/>
        <v>55</v>
      </c>
      <c r="CF2602" s="31">
        <f t="shared" si="8581"/>
        <v>55</v>
      </c>
      <c r="CG2602" s="31">
        <f t="shared" si="8904"/>
        <v>0</v>
      </c>
      <c r="CH2602" s="24"/>
      <c r="CI2602" s="40"/>
      <c r="CN2602" s="1" t="s">
        <v>30</v>
      </c>
    </row>
    <row r="2603" ht="43.75">
      <c r="A2603" s="16" t="s">
        <v>1460</v>
      </c>
      <c r="B2603" s="17">
        <v>850</v>
      </c>
      <c r="C2603" s="16" t="s">
        <v>42</v>
      </c>
      <c r="D2603" s="16" t="s">
        <v>354</v>
      </c>
      <c r="E2603" s="39" t="s">
        <v>1457</v>
      </c>
      <c r="F2603" s="31">
        <v>63</v>
      </c>
      <c r="G2603" s="31">
        <v>55</v>
      </c>
      <c r="H2603" s="31">
        <v>55</v>
      </c>
      <c r="I2603" s="31"/>
      <c r="J2603" s="31"/>
      <c r="K2603" s="31"/>
      <c r="L2603" s="31">
        <f t="shared" si="8705"/>
        <v>63</v>
      </c>
      <c r="M2603" s="31">
        <f t="shared" si="8706"/>
        <v>55</v>
      </c>
      <c r="N2603" s="31">
        <f t="shared" si="8707"/>
        <v>55</v>
      </c>
      <c r="O2603" s="31"/>
      <c r="P2603" s="31"/>
      <c r="Q2603" s="31"/>
      <c r="R2603" s="31">
        <f t="shared" si="8708"/>
        <v>63</v>
      </c>
      <c r="S2603" s="31">
        <f t="shared" si="8709"/>
        <v>55</v>
      </c>
      <c r="T2603" s="31">
        <f t="shared" si="8710"/>
        <v>55</v>
      </c>
      <c r="U2603" s="31"/>
      <c r="V2603" s="31"/>
      <c r="W2603" s="31"/>
      <c r="X2603" s="31">
        <f t="shared" si="8711"/>
        <v>63</v>
      </c>
      <c r="Y2603" s="31">
        <f t="shared" si="8712"/>
        <v>55</v>
      </c>
      <c r="Z2603" s="31">
        <f t="shared" si="8713"/>
        <v>55</v>
      </c>
      <c r="AA2603" s="31"/>
      <c r="AB2603" s="31"/>
      <c r="AC2603" s="31"/>
      <c r="AD2603" s="31">
        <f t="shared" si="8714"/>
        <v>63</v>
      </c>
      <c r="AE2603" s="31">
        <f t="shared" si="8715"/>
        <v>55</v>
      </c>
      <c r="AF2603" s="31">
        <f t="shared" si="8716"/>
        <v>55</v>
      </c>
      <c r="AG2603" s="31"/>
      <c r="AH2603" s="31"/>
      <c r="AI2603" s="31"/>
      <c r="AJ2603" s="31">
        <f t="shared" si="8717"/>
        <v>63</v>
      </c>
      <c r="AK2603" s="31">
        <f t="shared" si="8718"/>
        <v>55</v>
      </c>
      <c r="AL2603" s="31">
        <f t="shared" si="8719"/>
        <v>55</v>
      </c>
      <c r="AM2603" s="31"/>
      <c r="AN2603" s="31"/>
      <c r="AO2603" s="31"/>
      <c r="AP2603" s="31">
        <f t="shared" si="8720"/>
        <v>63</v>
      </c>
      <c r="AQ2603" s="31">
        <f t="shared" si="8721"/>
        <v>55</v>
      </c>
      <c r="AR2603" s="31">
        <f t="shared" si="8722"/>
        <v>55</v>
      </c>
      <c r="AS2603" s="31"/>
      <c r="AT2603" s="31"/>
      <c r="AU2603" s="31"/>
      <c r="AV2603" s="31">
        <f t="shared" si="8723"/>
        <v>63</v>
      </c>
      <c r="AW2603" s="31">
        <f t="shared" si="8724"/>
        <v>55</v>
      </c>
      <c r="AX2603" s="31">
        <f t="shared" si="8725"/>
        <v>55</v>
      </c>
      <c r="AY2603" s="31"/>
      <c r="AZ2603" s="31"/>
      <c r="BA2603" s="31"/>
      <c r="BB2603" s="31">
        <f t="shared" si="8726"/>
        <v>63</v>
      </c>
      <c r="BC2603" s="31">
        <f t="shared" si="8727"/>
        <v>55</v>
      </c>
      <c r="BD2603" s="31">
        <f t="shared" si="8728"/>
        <v>55</v>
      </c>
      <c r="BE2603" s="31"/>
      <c r="BF2603" s="31"/>
      <c r="BG2603" s="31"/>
      <c r="BH2603" s="31">
        <f t="shared" si="8729"/>
        <v>63</v>
      </c>
      <c r="BI2603" s="31">
        <f t="shared" si="8730"/>
        <v>55</v>
      </c>
      <c r="BJ2603" s="31">
        <f t="shared" si="8731"/>
        <v>55</v>
      </c>
      <c r="BK2603" s="31"/>
      <c r="BL2603" s="31"/>
      <c r="BM2603" s="31"/>
      <c r="BN2603" s="31">
        <f t="shared" si="8732"/>
        <v>63</v>
      </c>
      <c r="BO2603" s="31">
        <f t="shared" si="8733"/>
        <v>55</v>
      </c>
      <c r="BP2603" s="31">
        <f t="shared" si="8734"/>
        <v>55</v>
      </c>
      <c r="BQ2603" s="31"/>
      <c r="BR2603" s="31"/>
      <c r="BS2603" s="31">
        <f t="shared" si="8735"/>
        <v>63</v>
      </c>
      <c r="BT2603" s="31">
        <f t="shared" si="8736"/>
        <v>55</v>
      </c>
      <c r="BU2603" s="31">
        <f t="shared" si="8737"/>
        <v>55</v>
      </c>
      <c r="BV2603" s="31"/>
      <c r="BW2603" s="31"/>
      <c r="BX2603" s="31">
        <f t="shared" si="8738"/>
        <v>63</v>
      </c>
      <c r="BY2603" s="31">
        <f t="shared" si="8739"/>
        <v>55</v>
      </c>
      <c r="BZ2603" s="31">
        <f t="shared" si="8740"/>
        <v>55</v>
      </c>
      <c r="CA2603" s="31"/>
      <c r="CB2603" s="31"/>
      <c r="CC2603" s="31"/>
      <c r="CD2603" s="31">
        <f t="shared" si="8579"/>
        <v>63</v>
      </c>
      <c r="CE2603" s="31">
        <f t="shared" si="8580"/>
        <v>55</v>
      </c>
      <c r="CF2603" s="31">
        <f t="shared" si="8581"/>
        <v>55</v>
      </c>
      <c r="CG2603" s="31"/>
      <c r="CH2603" s="24"/>
      <c r="CI2603" s="40"/>
    </row>
    <row r="2604" s="26" customFormat="1" ht="29.850000000000001">
      <c r="A2604" s="27" t="s">
        <v>1461</v>
      </c>
      <c r="B2604" s="28"/>
      <c r="C2604" s="27"/>
      <c r="D2604" s="27"/>
      <c r="E2604" s="29" t="s">
        <v>1462</v>
      </c>
      <c r="F2604" s="30">
        <f>F2605+F2610+F2622+F2663</f>
        <v>1767137.8999999999</v>
      </c>
      <c r="G2604" s="30">
        <f>G2605+G2610+G2622+G2663</f>
        <v>1747062.5999999999</v>
      </c>
      <c r="H2604" s="30">
        <f>H2605+H2610+H2622+H2663</f>
        <v>1746394.7999999998</v>
      </c>
      <c r="I2604" s="30">
        <f>I2605+I2610+I2622+I2663</f>
        <v>0</v>
      </c>
      <c r="J2604" s="30">
        <f>J2605+J2610+J2622+J2663</f>
        <v>0</v>
      </c>
      <c r="K2604" s="30">
        <f>K2605+K2610+K2622+K2663</f>
        <v>0</v>
      </c>
      <c r="L2604" s="30">
        <f t="shared" si="8705"/>
        <v>1767137.8999999999</v>
      </c>
      <c r="M2604" s="30">
        <f t="shared" si="8706"/>
        <v>1747062.5999999999</v>
      </c>
      <c r="N2604" s="30">
        <f t="shared" si="8707"/>
        <v>1746394.7999999998</v>
      </c>
      <c r="O2604" s="30">
        <f>O2605+O2610+O2622+O2663</f>
        <v>0</v>
      </c>
      <c r="P2604" s="30">
        <f>P2605+P2610+P2622+P2663</f>
        <v>0</v>
      </c>
      <c r="Q2604" s="30">
        <f>Q2605+Q2610+Q2622+Q2663</f>
        <v>0</v>
      </c>
      <c r="R2604" s="30">
        <f t="shared" si="8708"/>
        <v>1767137.8999999999</v>
      </c>
      <c r="S2604" s="30">
        <f t="shared" si="8709"/>
        <v>1747062.5999999999</v>
      </c>
      <c r="T2604" s="30">
        <f t="shared" si="8710"/>
        <v>1746394.7999999998</v>
      </c>
      <c r="U2604" s="30">
        <f>U2605+U2610+U2622+U2663</f>
        <v>0</v>
      </c>
      <c r="V2604" s="30">
        <f>V2605+V2610+V2622+V2663</f>
        <v>0</v>
      </c>
      <c r="W2604" s="30">
        <f>W2605+W2610+W2622+W2663</f>
        <v>0</v>
      </c>
      <c r="X2604" s="30">
        <f t="shared" si="8711"/>
        <v>1767137.8999999999</v>
      </c>
      <c r="Y2604" s="30">
        <f t="shared" si="8712"/>
        <v>1747062.5999999999</v>
      </c>
      <c r="Z2604" s="30">
        <f t="shared" si="8713"/>
        <v>1746394.7999999998</v>
      </c>
      <c r="AA2604" s="30">
        <f>AA2605+AA2610+AA2622+AA2663</f>
        <v>0</v>
      </c>
      <c r="AB2604" s="30">
        <f>AB2605+AB2610+AB2622+AB2663</f>
        <v>0</v>
      </c>
      <c r="AC2604" s="30">
        <f>AC2605+AC2610+AC2622+AC2663</f>
        <v>0</v>
      </c>
      <c r="AD2604" s="30">
        <f t="shared" si="8714"/>
        <v>1767137.8999999999</v>
      </c>
      <c r="AE2604" s="30">
        <f t="shared" si="8715"/>
        <v>1747062.5999999999</v>
      </c>
      <c r="AF2604" s="30">
        <f t="shared" si="8716"/>
        <v>1746394.7999999998</v>
      </c>
      <c r="AG2604" s="30">
        <f>AG2605+AG2610+AG2622+AG2663</f>
        <v>0</v>
      </c>
      <c r="AH2604" s="30">
        <f>AH2605+AH2610+AH2622+AH2663</f>
        <v>0</v>
      </c>
      <c r="AI2604" s="30">
        <f>AI2605+AI2610+AI2622+AI2663</f>
        <v>0</v>
      </c>
      <c r="AJ2604" s="30">
        <f t="shared" si="8717"/>
        <v>1767137.8999999999</v>
      </c>
      <c r="AK2604" s="30">
        <f t="shared" si="8718"/>
        <v>1747062.5999999999</v>
      </c>
      <c r="AL2604" s="30">
        <f t="shared" si="8719"/>
        <v>1746394.7999999998</v>
      </c>
      <c r="AM2604" s="30">
        <f>AM2605+AM2610+AM2622+AM2663</f>
        <v>0</v>
      </c>
      <c r="AN2604" s="30">
        <f>AN2605+AN2610+AN2622+AN2663</f>
        <v>0</v>
      </c>
      <c r="AO2604" s="30">
        <f>AO2605+AO2610+AO2622+AO2663</f>
        <v>0</v>
      </c>
      <c r="AP2604" s="30">
        <f t="shared" si="8720"/>
        <v>1767137.8999999999</v>
      </c>
      <c r="AQ2604" s="30">
        <f t="shared" si="8721"/>
        <v>1747062.5999999999</v>
      </c>
      <c r="AR2604" s="30">
        <f t="shared" si="8722"/>
        <v>1746394.7999999998</v>
      </c>
      <c r="AS2604" s="30">
        <f>AS2605+AS2610+AS2622+AS2663</f>
        <v>0</v>
      </c>
      <c r="AT2604" s="30">
        <f>AT2605+AT2610+AT2622+AT2663</f>
        <v>0</v>
      </c>
      <c r="AU2604" s="30">
        <f>AU2605+AU2610+AU2622+AU2663</f>
        <v>0</v>
      </c>
      <c r="AV2604" s="30">
        <f t="shared" si="8723"/>
        <v>1767137.8999999999</v>
      </c>
      <c r="AW2604" s="30">
        <f t="shared" si="8724"/>
        <v>1747062.5999999999</v>
      </c>
      <c r="AX2604" s="30">
        <f t="shared" si="8725"/>
        <v>1746394.7999999998</v>
      </c>
      <c r="AY2604" s="30">
        <f>AY2605+AY2610+AY2622+AY2663</f>
        <v>28745.600000000002</v>
      </c>
      <c r="AZ2604" s="30">
        <f>AZ2605+AZ2610+AZ2622+AZ2663</f>
        <v>52619.699999999997</v>
      </c>
      <c r="BA2604" s="30">
        <f>BA2605+BA2610+BA2622+BA2663</f>
        <v>52619.699999999997</v>
      </c>
      <c r="BB2604" s="30">
        <f t="shared" si="8726"/>
        <v>1795883.5</v>
      </c>
      <c r="BC2604" s="30">
        <f t="shared" si="8727"/>
        <v>1799682.2999999998</v>
      </c>
      <c r="BD2604" s="30">
        <f t="shared" si="8728"/>
        <v>1799014.4999999998</v>
      </c>
      <c r="BE2604" s="30">
        <f>BE2605+BE2610+BE2622+BE2663</f>
        <v>0</v>
      </c>
      <c r="BF2604" s="30">
        <f>BF2605+BF2610+BF2622+BF2663</f>
        <v>0</v>
      </c>
      <c r="BG2604" s="30">
        <f>BG2605+BG2610+BG2622+BG2663</f>
        <v>0</v>
      </c>
      <c r="BH2604" s="30">
        <f t="shared" si="8729"/>
        <v>1795883.5</v>
      </c>
      <c r="BI2604" s="30">
        <f t="shared" si="8730"/>
        <v>1799682.2999999998</v>
      </c>
      <c r="BJ2604" s="30">
        <f t="shared" si="8731"/>
        <v>1799014.4999999998</v>
      </c>
      <c r="BK2604" s="30">
        <f>BK2605+BK2610+BK2622+BK2663</f>
        <v>0</v>
      </c>
      <c r="BL2604" s="30">
        <f>BL2605+BL2610+BL2622+BL2663</f>
        <v>0</v>
      </c>
      <c r="BM2604" s="30">
        <f>BM2605+BM2610+BM2622+BM2663</f>
        <v>0</v>
      </c>
      <c r="BN2604" s="30">
        <f t="shared" si="8732"/>
        <v>1795883.5</v>
      </c>
      <c r="BO2604" s="30">
        <f t="shared" si="8733"/>
        <v>1799682.2999999998</v>
      </c>
      <c r="BP2604" s="30">
        <f t="shared" si="8734"/>
        <v>1799014.4999999998</v>
      </c>
      <c r="BQ2604" s="30">
        <f>BQ2605+BQ2610+BQ2622+BQ2663</f>
        <v>0</v>
      </c>
      <c r="BR2604" s="30">
        <f>BR2605+BR2610+BR2622+BR2663</f>
        <v>0</v>
      </c>
      <c r="BS2604" s="31">
        <f t="shared" si="8735"/>
        <v>1795883.5</v>
      </c>
      <c r="BT2604" s="31">
        <f t="shared" si="8736"/>
        <v>1799682.2999999998</v>
      </c>
      <c r="BU2604" s="31">
        <f t="shared" si="8737"/>
        <v>1799014.4999999998</v>
      </c>
      <c r="BV2604" s="30">
        <f>BV2605+BV2610+BV2622+BV2663</f>
        <v>0</v>
      </c>
      <c r="BW2604" s="30">
        <f>BW2605+BW2610+BW2622+BW2663</f>
        <v>0</v>
      </c>
      <c r="BX2604" s="30">
        <f t="shared" si="8738"/>
        <v>1795883.5</v>
      </c>
      <c r="BY2604" s="30">
        <f t="shared" si="8739"/>
        <v>1799682.2999999998</v>
      </c>
      <c r="BZ2604" s="30">
        <f t="shared" si="8740"/>
        <v>1799014.4999999998</v>
      </c>
      <c r="CA2604" s="30">
        <f>CA2605+CA2610+CA2622+CA2663</f>
        <v>194.185</v>
      </c>
      <c r="CB2604" s="30">
        <f>CB2605+CB2610+CB2622+CB2663</f>
        <v>0</v>
      </c>
      <c r="CC2604" s="30">
        <f>CC2605+CC2610+CC2622+CC2663</f>
        <v>0</v>
      </c>
      <c r="CD2604" s="30">
        <f t="shared" si="8579"/>
        <v>1796077.6850000001</v>
      </c>
      <c r="CE2604" s="30">
        <f t="shared" si="8580"/>
        <v>1799682.2999999998</v>
      </c>
      <c r="CF2604" s="30">
        <f t="shared" si="8581"/>
        <v>1799014.4999999998</v>
      </c>
      <c r="CG2604" s="30">
        <f>CG2605+CG2610+CG2622+CG2663</f>
        <v>0</v>
      </c>
      <c r="CH2604" s="24"/>
      <c r="CI2604" s="40"/>
      <c r="CJ2604" s="26" t="s">
        <v>26</v>
      </c>
    </row>
    <row r="2605" s="33" customFormat="1" ht="15">
      <c r="A2605" s="34" t="s">
        <v>1463</v>
      </c>
      <c r="B2605" s="35"/>
      <c r="C2605" s="34"/>
      <c r="D2605" s="34"/>
      <c r="E2605" s="36" t="s">
        <v>1464</v>
      </c>
      <c r="F2605" s="37">
        <f t="shared" ref="F2605:F2608" si="8905">F2606</f>
        <v>6267.3000000000002</v>
      </c>
      <c r="G2605" s="37">
        <f t="shared" ref="G2605:G2608" si="8906">G2606</f>
        <v>6191.6000000000004</v>
      </c>
      <c r="H2605" s="37">
        <f t="shared" ref="H2605:H2608" si="8907">H2606</f>
        <v>6191.6000000000004</v>
      </c>
      <c r="I2605" s="37">
        <f t="shared" ref="I2605:I2608" si="8908">I2606</f>
        <v>0</v>
      </c>
      <c r="J2605" s="37">
        <f t="shared" ref="J2605:J2608" si="8909">J2606</f>
        <v>0</v>
      </c>
      <c r="K2605" s="37">
        <f t="shared" ref="K2605:K2608" si="8910">K2606</f>
        <v>0</v>
      </c>
      <c r="L2605" s="37">
        <f t="shared" si="8705"/>
        <v>6267.3000000000002</v>
      </c>
      <c r="M2605" s="37">
        <f t="shared" si="8706"/>
        <v>6191.6000000000004</v>
      </c>
      <c r="N2605" s="37">
        <f t="shared" si="8707"/>
        <v>6191.6000000000004</v>
      </c>
      <c r="O2605" s="37">
        <f t="shared" ref="O2605:O2608" si="8911">O2606</f>
        <v>0</v>
      </c>
      <c r="P2605" s="37">
        <f t="shared" ref="P2605:P2608" si="8912">P2606</f>
        <v>0</v>
      </c>
      <c r="Q2605" s="37">
        <f t="shared" ref="Q2605:Q2608" si="8913">Q2606</f>
        <v>0</v>
      </c>
      <c r="R2605" s="37">
        <f t="shared" si="8708"/>
        <v>6267.3000000000002</v>
      </c>
      <c r="S2605" s="37">
        <f t="shared" si="8709"/>
        <v>6191.6000000000004</v>
      </c>
      <c r="T2605" s="37">
        <f t="shared" si="8710"/>
        <v>6191.6000000000004</v>
      </c>
      <c r="U2605" s="37">
        <f t="shared" ref="U2605:U2608" si="8914">U2606</f>
        <v>0</v>
      </c>
      <c r="V2605" s="37">
        <f t="shared" ref="V2605:V2608" si="8915">V2606</f>
        <v>0</v>
      </c>
      <c r="W2605" s="37">
        <f t="shared" ref="W2605:W2608" si="8916">W2606</f>
        <v>0</v>
      </c>
      <c r="X2605" s="37">
        <f t="shared" si="8711"/>
        <v>6267.3000000000002</v>
      </c>
      <c r="Y2605" s="37">
        <f t="shared" si="8712"/>
        <v>6191.6000000000004</v>
      </c>
      <c r="Z2605" s="37">
        <f t="shared" si="8713"/>
        <v>6191.6000000000004</v>
      </c>
      <c r="AA2605" s="37">
        <f t="shared" ref="AA2605:AA2608" si="8917">AA2606</f>
        <v>0</v>
      </c>
      <c r="AB2605" s="37">
        <f t="shared" ref="AB2605:AB2608" si="8918">AB2606</f>
        <v>0</v>
      </c>
      <c r="AC2605" s="37">
        <f t="shared" ref="AC2605:AC2608" si="8919">AC2606</f>
        <v>0</v>
      </c>
      <c r="AD2605" s="37">
        <f t="shared" si="8714"/>
        <v>6267.3000000000002</v>
      </c>
      <c r="AE2605" s="37">
        <f t="shared" si="8715"/>
        <v>6191.6000000000004</v>
      </c>
      <c r="AF2605" s="37">
        <f t="shared" si="8716"/>
        <v>6191.6000000000004</v>
      </c>
      <c r="AG2605" s="37">
        <f t="shared" ref="AG2605:AG2608" si="8920">AG2606</f>
        <v>0</v>
      </c>
      <c r="AH2605" s="37">
        <f t="shared" ref="AH2605:AH2608" si="8921">AH2606</f>
        <v>0</v>
      </c>
      <c r="AI2605" s="37">
        <f t="shared" ref="AI2605:AI2608" si="8922">AI2606</f>
        <v>0</v>
      </c>
      <c r="AJ2605" s="37">
        <f t="shared" si="8717"/>
        <v>6267.3000000000002</v>
      </c>
      <c r="AK2605" s="37">
        <f t="shared" si="8718"/>
        <v>6191.6000000000004</v>
      </c>
      <c r="AL2605" s="37">
        <f t="shared" si="8719"/>
        <v>6191.6000000000004</v>
      </c>
      <c r="AM2605" s="37">
        <f t="shared" ref="AM2605:AM2608" si="8923">AM2606</f>
        <v>0</v>
      </c>
      <c r="AN2605" s="37">
        <f t="shared" ref="AN2605:AN2608" si="8924">AN2606</f>
        <v>0</v>
      </c>
      <c r="AO2605" s="37">
        <f t="shared" ref="AO2605:AO2608" si="8925">AO2606</f>
        <v>0</v>
      </c>
      <c r="AP2605" s="37">
        <f t="shared" si="8720"/>
        <v>6267.3000000000002</v>
      </c>
      <c r="AQ2605" s="37">
        <f t="shared" si="8721"/>
        <v>6191.6000000000004</v>
      </c>
      <c r="AR2605" s="37">
        <f t="shared" si="8722"/>
        <v>6191.6000000000004</v>
      </c>
      <c r="AS2605" s="37">
        <f t="shared" ref="AS2605:AS2608" si="8926">AS2606</f>
        <v>0</v>
      </c>
      <c r="AT2605" s="37">
        <f t="shared" ref="AT2605:AT2608" si="8927">AT2606</f>
        <v>0</v>
      </c>
      <c r="AU2605" s="37">
        <f t="shared" ref="AU2605:AU2608" si="8928">AU2606</f>
        <v>0</v>
      </c>
      <c r="AV2605" s="37">
        <f t="shared" si="8723"/>
        <v>6267.3000000000002</v>
      </c>
      <c r="AW2605" s="37">
        <f t="shared" si="8724"/>
        <v>6191.6000000000004</v>
      </c>
      <c r="AX2605" s="37">
        <f t="shared" si="8725"/>
        <v>6191.6000000000004</v>
      </c>
      <c r="AY2605" s="37">
        <f t="shared" ref="AY2605:AY2608" si="8929">AY2606</f>
        <v>0</v>
      </c>
      <c r="AZ2605" s="37">
        <f t="shared" ref="AZ2605:AZ2608" si="8930">AZ2606</f>
        <v>0</v>
      </c>
      <c r="BA2605" s="37">
        <f t="shared" ref="BA2605:BA2608" si="8931">BA2606</f>
        <v>0</v>
      </c>
      <c r="BB2605" s="37">
        <f t="shared" si="8726"/>
        <v>6267.3000000000002</v>
      </c>
      <c r="BC2605" s="37">
        <f t="shared" si="8727"/>
        <v>6191.6000000000004</v>
      </c>
      <c r="BD2605" s="37">
        <f t="shared" si="8728"/>
        <v>6191.6000000000004</v>
      </c>
      <c r="BE2605" s="37">
        <f t="shared" ref="BE2605:BE2608" si="8932">BE2606</f>
        <v>0</v>
      </c>
      <c r="BF2605" s="37">
        <f t="shared" ref="BF2605:BF2608" si="8933">BF2606</f>
        <v>0</v>
      </c>
      <c r="BG2605" s="37">
        <f t="shared" ref="BG2605:BG2608" si="8934">BG2606</f>
        <v>0</v>
      </c>
      <c r="BH2605" s="37">
        <f t="shared" si="8729"/>
        <v>6267.3000000000002</v>
      </c>
      <c r="BI2605" s="37">
        <f t="shared" si="8730"/>
        <v>6191.6000000000004</v>
      </c>
      <c r="BJ2605" s="37">
        <f t="shared" si="8731"/>
        <v>6191.6000000000004</v>
      </c>
      <c r="BK2605" s="37">
        <f t="shared" ref="BK2605:BK2608" si="8935">BK2606</f>
        <v>0</v>
      </c>
      <c r="BL2605" s="37">
        <f t="shared" ref="BL2605:BL2608" si="8936">BL2606</f>
        <v>0</v>
      </c>
      <c r="BM2605" s="37">
        <f t="shared" ref="BM2605:BM2608" si="8937">BM2606</f>
        <v>0</v>
      </c>
      <c r="BN2605" s="37">
        <f t="shared" si="8732"/>
        <v>6267.3000000000002</v>
      </c>
      <c r="BO2605" s="37">
        <f t="shared" si="8733"/>
        <v>6191.6000000000004</v>
      </c>
      <c r="BP2605" s="37">
        <f t="shared" si="8734"/>
        <v>6191.6000000000004</v>
      </c>
      <c r="BQ2605" s="37">
        <f t="shared" ref="BQ2605:BQ2608" si="8938">BQ2606</f>
        <v>0</v>
      </c>
      <c r="BR2605" s="37">
        <f t="shared" ref="BR2605:BR2608" si="8939">BR2606</f>
        <v>0</v>
      </c>
      <c r="BS2605" s="31">
        <f t="shared" si="8735"/>
        <v>6267.3000000000002</v>
      </c>
      <c r="BT2605" s="31">
        <f t="shared" si="8736"/>
        <v>6191.6000000000004</v>
      </c>
      <c r="BU2605" s="31">
        <f t="shared" si="8737"/>
        <v>6191.6000000000004</v>
      </c>
      <c r="BV2605" s="37">
        <f t="shared" ref="BV2605:BV2608" si="8940">BV2606</f>
        <v>0</v>
      </c>
      <c r="BW2605" s="37">
        <f t="shared" ref="BW2605:BW2608" si="8941">BW2606</f>
        <v>0</v>
      </c>
      <c r="BX2605" s="37">
        <f t="shared" si="8738"/>
        <v>6267.3000000000002</v>
      </c>
      <c r="BY2605" s="37">
        <f t="shared" si="8739"/>
        <v>6191.6000000000004</v>
      </c>
      <c r="BZ2605" s="37">
        <f t="shared" si="8740"/>
        <v>6191.6000000000004</v>
      </c>
      <c r="CA2605" s="37">
        <f t="shared" ref="CA2605:CA2608" si="8942">CA2606</f>
        <v>0</v>
      </c>
      <c r="CB2605" s="37">
        <f t="shared" ref="CB2605:CB2608" si="8943">CB2606</f>
        <v>0</v>
      </c>
      <c r="CC2605" s="37">
        <f t="shared" ref="CC2605:CC2608" si="8944">CC2606</f>
        <v>0</v>
      </c>
      <c r="CD2605" s="37">
        <f t="shared" si="8579"/>
        <v>6267.3000000000002</v>
      </c>
      <c r="CE2605" s="37">
        <f t="shared" si="8580"/>
        <v>6191.6000000000004</v>
      </c>
      <c r="CF2605" s="37">
        <f t="shared" si="8581"/>
        <v>6191.6000000000004</v>
      </c>
      <c r="CG2605" s="37">
        <f t="shared" ref="CG2605:CG2608" si="8945">CG2606</f>
        <v>0</v>
      </c>
      <c r="CH2605" s="24"/>
      <c r="CI2605" s="38"/>
      <c r="CK2605" s="33" t="s">
        <v>27</v>
      </c>
    </row>
    <row r="2606" ht="29.850000000000001">
      <c r="A2606" s="16" t="s">
        <v>1465</v>
      </c>
      <c r="B2606" s="17"/>
      <c r="C2606" s="16"/>
      <c r="D2606" s="16"/>
      <c r="E2606" s="39" t="s">
        <v>1444</v>
      </c>
      <c r="F2606" s="31">
        <f t="shared" si="8905"/>
        <v>6267.3000000000002</v>
      </c>
      <c r="G2606" s="31">
        <f t="shared" si="8906"/>
        <v>6191.6000000000004</v>
      </c>
      <c r="H2606" s="31">
        <f t="shared" si="8907"/>
        <v>6191.6000000000004</v>
      </c>
      <c r="I2606" s="31">
        <f t="shared" si="8908"/>
        <v>0</v>
      </c>
      <c r="J2606" s="31">
        <f t="shared" si="8909"/>
        <v>0</v>
      </c>
      <c r="K2606" s="31">
        <f t="shared" si="8910"/>
        <v>0</v>
      </c>
      <c r="L2606" s="31">
        <f t="shared" si="8705"/>
        <v>6267.3000000000002</v>
      </c>
      <c r="M2606" s="31">
        <f t="shared" si="8706"/>
        <v>6191.6000000000004</v>
      </c>
      <c r="N2606" s="31">
        <f t="shared" si="8707"/>
        <v>6191.6000000000004</v>
      </c>
      <c r="O2606" s="31">
        <f t="shared" si="8911"/>
        <v>0</v>
      </c>
      <c r="P2606" s="31">
        <f t="shared" si="8912"/>
        <v>0</v>
      </c>
      <c r="Q2606" s="31">
        <f t="shared" si="8913"/>
        <v>0</v>
      </c>
      <c r="R2606" s="31">
        <f t="shared" si="8708"/>
        <v>6267.3000000000002</v>
      </c>
      <c r="S2606" s="31">
        <f t="shared" si="8709"/>
        <v>6191.6000000000004</v>
      </c>
      <c r="T2606" s="31">
        <f t="shared" si="8710"/>
        <v>6191.6000000000004</v>
      </c>
      <c r="U2606" s="31">
        <f t="shared" si="8914"/>
        <v>0</v>
      </c>
      <c r="V2606" s="31">
        <f t="shared" si="8915"/>
        <v>0</v>
      </c>
      <c r="W2606" s="31">
        <f t="shared" si="8916"/>
        <v>0</v>
      </c>
      <c r="X2606" s="31">
        <f t="shared" si="8711"/>
        <v>6267.3000000000002</v>
      </c>
      <c r="Y2606" s="31">
        <f t="shared" si="8712"/>
        <v>6191.6000000000004</v>
      </c>
      <c r="Z2606" s="31">
        <f t="shared" si="8713"/>
        <v>6191.6000000000004</v>
      </c>
      <c r="AA2606" s="31">
        <f t="shared" si="8917"/>
        <v>0</v>
      </c>
      <c r="AB2606" s="31">
        <f t="shared" si="8918"/>
        <v>0</v>
      </c>
      <c r="AC2606" s="31">
        <f t="shared" si="8919"/>
        <v>0</v>
      </c>
      <c r="AD2606" s="31">
        <f t="shared" si="8714"/>
        <v>6267.3000000000002</v>
      </c>
      <c r="AE2606" s="31">
        <f t="shared" si="8715"/>
        <v>6191.6000000000004</v>
      </c>
      <c r="AF2606" s="31">
        <f t="shared" si="8716"/>
        <v>6191.6000000000004</v>
      </c>
      <c r="AG2606" s="31">
        <f t="shared" si="8920"/>
        <v>0</v>
      </c>
      <c r="AH2606" s="31">
        <f t="shared" si="8921"/>
        <v>0</v>
      </c>
      <c r="AI2606" s="31">
        <f t="shared" si="8922"/>
        <v>0</v>
      </c>
      <c r="AJ2606" s="31">
        <f t="shared" si="8717"/>
        <v>6267.3000000000002</v>
      </c>
      <c r="AK2606" s="31">
        <f t="shared" si="8718"/>
        <v>6191.6000000000004</v>
      </c>
      <c r="AL2606" s="31">
        <f t="shared" si="8719"/>
        <v>6191.6000000000004</v>
      </c>
      <c r="AM2606" s="31">
        <f t="shared" si="8923"/>
        <v>0</v>
      </c>
      <c r="AN2606" s="31">
        <f t="shared" si="8924"/>
        <v>0</v>
      </c>
      <c r="AO2606" s="31">
        <f t="shared" si="8925"/>
        <v>0</v>
      </c>
      <c r="AP2606" s="31">
        <f t="shared" si="8720"/>
        <v>6267.3000000000002</v>
      </c>
      <c r="AQ2606" s="31">
        <f t="shared" si="8721"/>
        <v>6191.6000000000004</v>
      </c>
      <c r="AR2606" s="31">
        <f t="shared" si="8722"/>
        <v>6191.6000000000004</v>
      </c>
      <c r="AS2606" s="31">
        <f t="shared" si="8926"/>
        <v>0</v>
      </c>
      <c r="AT2606" s="31">
        <f t="shared" si="8927"/>
        <v>0</v>
      </c>
      <c r="AU2606" s="31">
        <f t="shared" si="8928"/>
        <v>0</v>
      </c>
      <c r="AV2606" s="31">
        <f t="shared" si="8723"/>
        <v>6267.3000000000002</v>
      </c>
      <c r="AW2606" s="31">
        <f t="shared" si="8724"/>
        <v>6191.6000000000004</v>
      </c>
      <c r="AX2606" s="31">
        <f t="shared" si="8725"/>
        <v>6191.6000000000004</v>
      </c>
      <c r="AY2606" s="31">
        <f t="shared" si="8929"/>
        <v>0</v>
      </c>
      <c r="AZ2606" s="31">
        <f t="shared" si="8930"/>
        <v>0</v>
      </c>
      <c r="BA2606" s="31">
        <f t="shared" si="8931"/>
        <v>0</v>
      </c>
      <c r="BB2606" s="31">
        <f t="shared" si="8726"/>
        <v>6267.3000000000002</v>
      </c>
      <c r="BC2606" s="31">
        <f t="shared" si="8727"/>
        <v>6191.6000000000004</v>
      </c>
      <c r="BD2606" s="31">
        <f t="shared" si="8728"/>
        <v>6191.6000000000004</v>
      </c>
      <c r="BE2606" s="31">
        <f t="shared" si="8932"/>
        <v>0</v>
      </c>
      <c r="BF2606" s="31">
        <f t="shared" si="8933"/>
        <v>0</v>
      </c>
      <c r="BG2606" s="31">
        <f t="shared" si="8934"/>
        <v>0</v>
      </c>
      <c r="BH2606" s="31">
        <f t="shared" si="8729"/>
        <v>6267.3000000000002</v>
      </c>
      <c r="BI2606" s="31">
        <f t="shared" si="8730"/>
        <v>6191.6000000000004</v>
      </c>
      <c r="BJ2606" s="31">
        <f t="shared" si="8731"/>
        <v>6191.6000000000004</v>
      </c>
      <c r="BK2606" s="31">
        <f t="shared" si="8935"/>
        <v>0</v>
      </c>
      <c r="BL2606" s="31">
        <f t="shared" si="8936"/>
        <v>0</v>
      </c>
      <c r="BM2606" s="31">
        <f t="shared" si="8937"/>
        <v>0</v>
      </c>
      <c r="BN2606" s="31">
        <f t="shared" si="8732"/>
        <v>6267.3000000000002</v>
      </c>
      <c r="BO2606" s="31">
        <f t="shared" si="8733"/>
        <v>6191.6000000000004</v>
      </c>
      <c r="BP2606" s="31">
        <f t="shared" si="8734"/>
        <v>6191.6000000000004</v>
      </c>
      <c r="BQ2606" s="31">
        <f t="shared" si="8938"/>
        <v>0</v>
      </c>
      <c r="BR2606" s="31">
        <f t="shared" si="8939"/>
        <v>0</v>
      </c>
      <c r="BS2606" s="31">
        <f t="shared" si="8735"/>
        <v>6267.3000000000002</v>
      </c>
      <c r="BT2606" s="31">
        <f t="shared" si="8736"/>
        <v>6191.6000000000004</v>
      </c>
      <c r="BU2606" s="31">
        <f t="shared" si="8737"/>
        <v>6191.6000000000004</v>
      </c>
      <c r="BV2606" s="31">
        <f t="shared" si="8940"/>
        <v>0</v>
      </c>
      <c r="BW2606" s="31">
        <f t="shared" si="8941"/>
        <v>0</v>
      </c>
      <c r="BX2606" s="31">
        <f t="shared" si="8738"/>
        <v>6267.3000000000002</v>
      </c>
      <c r="BY2606" s="31">
        <f t="shared" si="8739"/>
        <v>6191.6000000000004</v>
      </c>
      <c r="BZ2606" s="31">
        <f t="shared" si="8740"/>
        <v>6191.6000000000004</v>
      </c>
      <c r="CA2606" s="31">
        <f t="shared" si="8942"/>
        <v>0</v>
      </c>
      <c r="CB2606" s="31">
        <f t="shared" si="8943"/>
        <v>0</v>
      </c>
      <c r="CC2606" s="31">
        <f t="shared" si="8944"/>
        <v>0</v>
      </c>
      <c r="CD2606" s="31">
        <f t="shared" ref="CD2606:CD2669" si="8946">BX2606+CA2606</f>
        <v>6267.3000000000002</v>
      </c>
      <c r="CE2606" s="31">
        <f t="shared" ref="CE2606:CE2669" si="8947">BY2606+CB2606</f>
        <v>6191.6000000000004</v>
      </c>
      <c r="CF2606" s="31">
        <f t="shared" ref="CF2606:CF2669" si="8948">BZ2606+CC2606</f>
        <v>6191.6000000000004</v>
      </c>
      <c r="CG2606" s="31">
        <f t="shared" si="8945"/>
        <v>0</v>
      </c>
      <c r="CH2606" s="24"/>
      <c r="CI2606" s="40"/>
      <c r="CL2606" s="1" t="s">
        <v>1346</v>
      </c>
      <c r="CO2606" s="1" t="s">
        <v>31</v>
      </c>
    </row>
    <row r="2607" ht="71.599999999999994">
      <c r="A2607" s="16" t="s">
        <v>1465</v>
      </c>
      <c r="B2607" s="17">
        <v>100</v>
      </c>
      <c r="C2607" s="16"/>
      <c r="D2607" s="16"/>
      <c r="E2607" s="39" t="s">
        <v>131</v>
      </c>
      <c r="F2607" s="31">
        <f t="shared" si="8905"/>
        <v>6267.3000000000002</v>
      </c>
      <c r="G2607" s="31">
        <f t="shared" si="8906"/>
        <v>6191.6000000000004</v>
      </c>
      <c r="H2607" s="31">
        <f t="shared" si="8907"/>
        <v>6191.6000000000004</v>
      </c>
      <c r="I2607" s="31">
        <f t="shared" si="8908"/>
        <v>0</v>
      </c>
      <c r="J2607" s="31">
        <f t="shared" si="8909"/>
        <v>0</v>
      </c>
      <c r="K2607" s="31">
        <f t="shared" si="8910"/>
        <v>0</v>
      </c>
      <c r="L2607" s="31">
        <f t="shared" si="8705"/>
        <v>6267.3000000000002</v>
      </c>
      <c r="M2607" s="31">
        <f t="shared" si="8706"/>
        <v>6191.6000000000004</v>
      </c>
      <c r="N2607" s="31">
        <f t="shared" si="8707"/>
        <v>6191.6000000000004</v>
      </c>
      <c r="O2607" s="31">
        <f t="shared" si="8911"/>
        <v>0</v>
      </c>
      <c r="P2607" s="31">
        <f t="shared" si="8912"/>
        <v>0</v>
      </c>
      <c r="Q2607" s="31">
        <f t="shared" si="8913"/>
        <v>0</v>
      </c>
      <c r="R2607" s="31">
        <f t="shared" si="8708"/>
        <v>6267.3000000000002</v>
      </c>
      <c r="S2607" s="31">
        <f t="shared" si="8709"/>
        <v>6191.6000000000004</v>
      </c>
      <c r="T2607" s="31">
        <f t="shared" si="8710"/>
        <v>6191.6000000000004</v>
      </c>
      <c r="U2607" s="31">
        <f t="shared" si="8914"/>
        <v>0</v>
      </c>
      <c r="V2607" s="31">
        <f t="shared" si="8915"/>
        <v>0</v>
      </c>
      <c r="W2607" s="31">
        <f t="shared" si="8916"/>
        <v>0</v>
      </c>
      <c r="X2607" s="31">
        <f t="shared" si="8711"/>
        <v>6267.3000000000002</v>
      </c>
      <c r="Y2607" s="31">
        <f t="shared" si="8712"/>
        <v>6191.6000000000004</v>
      </c>
      <c r="Z2607" s="31">
        <f t="shared" si="8713"/>
        <v>6191.6000000000004</v>
      </c>
      <c r="AA2607" s="31">
        <f t="shared" si="8917"/>
        <v>0</v>
      </c>
      <c r="AB2607" s="31">
        <f t="shared" si="8918"/>
        <v>0</v>
      </c>
      <c r="AC2607" s="31">
        <f t="shared" si="8919"/>
        <v>0</v>
      </c>
      <c r="AD2607" s="31">
        <f t="shared" si="8714"/>
        <v>6267.3000000000002</v>
      </c>
      <c r="AE2607" s="31">
        <f t="shared" si="8715"/>
        <v>6191.6000000000004</v>
      </c>
      <c r="AF2607" s="31">
        <f t="shared" si="8716"/>
        <v>6191.6000000000004</v>
      </c>
      <c r="AG2607" s="31">
        <f t="shared" si="8920"/>
        <v>0</v>
      </c>
      <c r="AH2607" s="31">
        <f t="shared" si="8921"/>
        <v>0</v>
      </c>
      <c r="AI2607" s="31">
        <f t="shared" si="8922"/>
        <v>0</v>
      </c>
      <c r="AJ2607" s="31">
        <f t="shared" si="8717"/>
        <v>6267.3000000000002</v>
      </c>
      <c r="AK2607" s="31">
        <f t="shared" si="8718"/>
        <v>6191.6000000000004</v>
      </c>
      <c r="AL2607" s="31">
        <f t="shared" si="8719"/>
        <v>6191.6000000000004</v>
      </c>
      <c r="AM2607" s="31">
        <f t="shared" si="8923"/>
        <v>0</v>
      </c>
      <c r="AN2607" s="31">
        <f t="shared" si="8924"/>
        <v>0</v>
      </c>
      <c r="AO2607" s="31">
        <f t="shared" si="8925"/>
        <v>0</v>
      </c>
      <c r="AP2607" s="31">
        <f t="shared" si="8720"/>
        <v>6267.3000000000002</v>
      </c>
      <c r="AQ2607" s="31">
        <f t="shared" si="8721"/>
        <v>6191.6000000000004</v>
      </c>
      <c r="AR2607" s="31">
        <f t="shared" si="8722"/>
        <v>6191.6000000000004</v>
      </c>
      <c r="AS2607" s="31">
        <f t="shared" si="8926"/>
        <v>0</v>
      </c>
      <c r="AT2607" s="31">
        <f t="shared" si="8927"/>
        <v>0</v>
      </c>
      <c r="AU2607" s="31">
        <f t="shared" si="8928"/>
        <v>0</v>
      </c>
      <c r="AV2607" s="31">
        <f t="shared" si="8723"/>
        <v>6267.3000000000002</v>
      </c>
      <c r="AW2607" s="31">
        <f t="shared" si="8724"/>
        <v>6191.6000000000004</v>
      </c>
      <c r="AX2607" s="31">
        <f t="shared" si="8725"/>
        <v>6191.6000000000004</v>
      </c>
      <c r="AY2607" s="31">
        <f t="shared" si="8929"/>
        <v>0</v>
      </c>
      <c r="AZ2607" s="31">
        <f t="shared" si="8930"/>
        <v>0</v>
      </c>
      <c r="BA2607" s="31">
        <f t="shared" si="8931"/>
        <v>0</v>
      </c>
      <c r="BB2607" s="31">
        <f t="shared" si="8726"/>
        <v>6267.3000000000002</v>
      </c>
      <c r="BC2607" s="31">
        <f t="shared" si="8727"/>
        <v>6191.6000000000004</v>
      </c>
      <c r="BD2607" s="31">
        <f t="shared" si="8728"/>
        <v>6191.6000000000004</v>
      </c>
      <c r="BE2607" s="31">
        <f t="shared" si="8932"/>
        <v>0</v>
      </c>
      <c r="BF2607" s="31">
        <f t="shared" si="8933"/>
        <v>0</v>
      </c>
      <c r="BG2607" s="31">
        <f t="shared" si="8934"/>
        <v>0</v>
      </c>
      <c r="BH2607" s="31">
        <f t="shared" si="8729"/>
        <v>6267.3000000000002</v>
      </c>
      <c r="BI2607" s="31">
        <f t="shared" si="8730"/>
        <v>6191.6000000000004</v>
      </c>
      <c r="BJ2607" s="31">
        <f t="shared" si="8731"/>
        <v>6191.6000000000004</v>
      </c>
      <c r="BK2607" s="31">
        <f t="shared" si="8935"/>
        <v>0</v>
      </c>
      <c r="BL2607" s="31">
        <f t="shared" si="8936"/>
        <v>0</v>
      </c>
      <c r="BM2607" s="31">
        <f t="shared" si="8937"/>
        <v>0</v>
      </c>
      <c r="BN2607" s="31">
        <f t="shared" si="8732"/>
        <v>6267.3000000000002</v>
      </c>
      <c r="BO2607" s="31">
        <f t="shared" si="8733"/>
        <v>6191.6000000000004</v>
      </c>
      <c r="BP2607" s="31">
        <f t="shared" si="8734"/>
        <v>6191.6000000000004</v>
      </c>
      <c r="BQ2607" s="31">
        <f t="shared" si="8938"/>
        <v>0</v>
      </c>
      <c r="BR2607" s="31">
        <f t="shared" si="8939"/>
        <v>0</v>
      </c>
      <c r="BS2607" s="31">
        <f t="shared" si="8735"/>
        <v>6267.3000000000002</v>
      </c>
      <c r="BT2607" s="31">
        <f t="shared" si="8736"/>
        <v>6191.6000000000004</v>
      </c>
      <c r="BU2607" s="31">
        <f t="shared" si="8737"/>
        <v>6191.6000000000004</v>
      </c>
      <c r="BV2607" s="31">
        <f t="shared" si="8940"/>
        <v>0</v>
      </c>
      <c r="BW2607" s="31">
        <f t="shared" si="8941"/>
        <v>0</v>
      </c>
      <c r="BX2607" s="31">
        <f t="shared" si="8738"/>
        <v>6267.3000000000002</v>
      </c>
      <c r="BY2607" s="31">
        <f t="shared" si="8739"/>
        <v>6191.6000000000004</v>
      </c>
      <c r="BZ2607" s="31">
        <f t="shared" si="8740"/>
        <v>6191.6000000000004</v>
      </c>
      <c r="CA2607" s="31">
        <f t="shared" si="8942"/>
        <v>0</v>
      </c>
      <c r="CB2607" s="31">
        <f t="shared" si="8943"/>
        <v>0</v>
      </c>
      <c r="CC2607" s="31">
        <f t="shared" si="8944"/>
        <v>0</v>
      </c>
      <c r="CD2607" s="31">
        <f t="shared" si="8946"/>
        <v>6267.3000000000002</v>
      </c>
      <c r="CE2607" s="31">
        <f t="shared" si="8947"/>
        <v>6191.6000000000004</v>
      </c>
      <c r="CF2607" s="31">
        <f t="shared" si="8948"/>
        <v>6191.6000000000004</v>
      </c>
      <c r="CG2607" s="31">
        <f t="shared" si="8945"/>
        <v>0</v>
      </c>
      <c r="CH2607" s="24"/>
      <c r="CI2607" s="40"/>
      <c r="CM2607" s="1" t="s">
        <v>29</v>
      </c>
    </row>
    <row r="2608" ht="29.850000000000001">
      <c r="A2608" s="16" t="s">
        <v>1465</v>
      </c>
      <c r="B2608" s="17">
        <v>120</v>
      </c>
      <c r="C2608" s="16"/>
      <c r="D2608" s="16"/>
      <c r="E2608" s="39" t="s">
        <v>394</v>
      </c>
      <c r="F2608" s="31">
        <f t="shared" si="8905"/>
        <v>6267.3000000000002</v>
      </c>
      <c r="G2608" s="31">
        <f t="shared" si="8906"/>
        <v>6191.6000000000004</v>
      </c>
      <c r="H2608" s="31">
        <f t="shared" si="8907"/>
        <v>6191.6000000000004</v>
      </c>
      <c r="I2608" s="31">
        <f t="shared" si="8908"/>
        <v>0</v>
      </c>
      <c r="J2608" s="31">
        <f t="shared" si="8909"/>
        <v>0</v>
      </c>
      <c r="K2608" s="31">
        <f t="shared" si="8910"/>
        <v>0</v>
      </c>
      <c r="L2608" s="31">
        <f t="shared" si="8705"/>
        <v>6267.3000000000002</v>
      </c>
      <c r="M2608" s="31">
        <f t="shared" si="8706"/>
        <v>6191.6000000000004</v>
      </c>
      <c r="N2608" s="31">
        <f t="shared" si="8707"/>
        <v>6191.6000000000004</v>
      </c>
      <c r="O2608" s="31">
        <f t="shared" si="8911"/>
        <v>0</v>
      </c>
      <c r="P2608" s="31">
        <f t="shared" si="8912"/>
        <v>0</v>
      </c>
      <c r="Q2608" s="31">
        <f t="shared" si="8913"/>
        <v>0</v>
      </c>
      <c r="R2608" s="31">
        <f t="shared" si="8708"/>
        <v>6267.3000000000002</v>
      </c>
      <c r="S2608" s="31">
        <f t="shared" si="8709"/>
        <v>6191.6000000000004</v>
      </c>
      <c r="T2608" s="31">
        <f t="shared" si="8710"/>
        <v>6191.6000000000004</v>
      </c>
      <c r="U2608" s="31">
        <f t="shared" si="8914"/>
        <v>0</v>
      </c>
      <c r="V2608" s="31">
        <f t="shared" si="8915"/>
        <v>0</v>
      </c>
      <c r="W2608" s="31">
        <f t="shared" si="8916"/>
        <v>0</v>
      </c>
      <c r="X2608" s="31">
        <f t="shared" si="8711"/>
        <v>6267.3000000000002</v>
      </c>
      <c r="Y2608" s="31">
        <f t="shared" si="8712"/>
        <v>6191.6000000000004</v>
      </c>
      <c r="Z2608" s="31">
        <f t="shared" si="8713"/>
        <v>6191.6000000000004</v>
      </c>
      <c r="AA2608" s="31">
        <f t="shared" si="8917"/>
        <v>0</v>
      </c>
      <c r="AB2608" s="31">
        <f t="shared" si="8918"/>
        <v>0</v>
      </c>
      <c r="AC2608" s="31">
        <f t="shared" si="8919"/>
        <v>0</v>
      </c>
      <c r="AD2608" s="31">
        <f t="shared" si="8714"/>
        <v>6267.3000000000002</v>
      </c>
      <c r="AE2608" s="31">
        <f t="shared" si="8715"/>
        <v>6191.6000000000004</v>
      </c>
      <c r="AF2608" s="31">
        <f t="shared" si="8716"/>
        <v>6191.6000000000004</v>
      </c>
      <c r="AG2608" s="31">
        <f t="shared" si="8920"/>
        <v>0</v>
      </c>
      <c r="AH2608" s="31">
        <f t="shared" si="8921"/>
        <v>0</v>
      </c>
      <c r="AI2608" s="31">
        <f t="shared" si="8922"/>
        <v>0</v>
      </c>
      <c r="AJ2608" s="31">
        <f t="shared" si="8717"/>
        <v>6267.3000000000002</v>
      </c>
      <c r="AK2608" s="31">
        <f t="shared" si="8718"/>
        <v>6191.6000000000004</v>
      </c>
      <c r="AL2608" s="31">
        <f t="shared" si="8719"/>
        <v>6191.6000000000004</v>
      </c>
      <c r="AM2608" s="31">
        <f t="shared" si="8923"/>
        <v>0</v>
      </c>
      <c r="AN2608" s="31">
        <f t="shared" si="8924"/>
        <v>0</v>
      </c>
      <c r="AO2608" s="31">
        <f t="shared" si="8925"/>
        <v>0</v>
      </c>
      <c r="AP2608" s="31">
        <f t="shared" si="8720"/>
        <v>6267.3000000000002</v>
      </c>
      <c r="AQ2608" s="31">
        <f t="shared" si="8721"/>
        <v>6191.6000000000004</v>
      </c>
      <c r="AR2608" s="31">
        <f t="shared" si="8722"/>
        <v>6191.6000000000004</v>
      </c>
      <c r="AS2608" s="31">
        <f t="shared" si="8926"/>
        <v>0</v>
      </c>
      <c r="AT2608" s="31">
        <f t="shared" si="8927"/>
        <v>0</v>
      </c>
      <c r="AU2608" s="31">
        <f t="shared" si="8928"/>
        <v>0</v>
      </c>
      <c r="AV2608" s="31">
        <f t="shared" si="8723"/>
        <v>6267.3000000000002</v>
      </c>
      <c r="AW2608" s="31">
        <f t="shared" si="8724"/>
        <v>6191.6000000000004</v>
      </c>
      <c r="AX2608" s="31">
        <f t="shared" si="8725"/>
        <v>6191.6000000000004</v>
      </c>
      <c r="AY2608" s="31">
        <f t="shared" si="8929"/>
        <v>0</v>
      </c>
      <c r="AZ2608" s="31">
        <f t="shared" si="8930"/>
        <v>0</v>
      </c>
      <c r="BA2608" s="31">
        <f t="shared" si="8931"/>
        <v>0</v>
      </c>
      <c r="BB2608" s="31">
        <f t="shared" si="8726"/>
        <v>6267.3000000000002</v>
      </c>
      <c r="BC2608" s="31">
        <f t="shared" si="8727"/>
        <v>6191.6000000000004</v>
      </c>
      <c r="BD2608" s="31">
        <f t="shared" si="8728"/>
        <v>6191.6000000000004</v>
      </c>
      <c r="BE2608" s="31">
        <f t="shared" si="8932"/>
        <v>0</v>
      </c>
      <c r="BF2608" s="31">
        <f t="shared" si="8933"/>
        <v>0</v>
      </c>
      <c r="BG2608" s="31">
        <f t="shared" si="8934"/>
        <v>0</v>
      </c>
      <c r="BH2608" s="31">
        <f t="shared" si="8729"/>
        <v>6267.3000000000002</v>
      </c>
      <c r="BI2608" s="31">
        <f t="shared" si="8730"/>
        <v>6191.6000000000004</v>
      </c>
      <c r="BJ2608" s="31">
        <f t="shared" si="8731"/>
        <v>6191.6000000000004</v>
      </c>
      <c r="BK2608" s="31">
        <f t="shared" si="8935"/>
        <v>0</v>
      </c>
      <c r="BL2608" s="31">
        <f t="shared" si="8936"/>
        <v>0</v>
      </c>
      <c r="BM2608" s="31">
        <f t="shared" si="8937"/>
        <v>0</v>
      </c>
      <c r="BN2608" s="31">
        <f t="shared" si="8732"/>
        <v>6267.3000000000002</v>
      </c>
      <c r="BO2608" s="31">
        <f t="shared" si="8733"/>
        <v>6191.6000000000004</v>
      </c>
      <c r="BP2608" s="31">
        <f t="shared" si="8734"/>
        <v>6191.6000000000004</v>
      </c>
      <c r="BQ2608" s="31">
        <f t="shared" si="8938"/>
        <v>0</v>
      </c>
      <c r="BR2608" s="31">
        <f t="shared" si="8939"/>
        <v>0</v>
      </c>
      <c r="BS2608" s="31">
        <f t="shared" si="8735"/>
        <v>6267.3000000000002</v>
      </c>
      <c r="BT2608" s="31">
        <f t="shared" si="8736"/>
        <v>6191.6000000000004</v>
      </c>
      <c r="BU2608" s="31">
        <f t="shared" si="8737"/>
        <v>6191.6000000000004</v>
      </c>
      <c r="BV2608" s="31">
        <f t="shared" si="8940"/>
        <v>0</v>
      </c>
      <c r="BW2608" s="31">
        <f t="shared" si="8941"/>
        <v>0</v>
      </c>
      <c r="BX2608" s="31">
        <f t="shared" si="8738"/>
        <v>6267.3000000000002</v>
      </c>
      <c r="BY2608" s="31">
        <f t="shared" si="8739"/>
        <v>6191.6000000000004</v>
      </c>
      <c r="BZ2608" s="31">
        <f t="shared" si="8740"/>
        <v>6191.6000000000004</v>
      </c>
      <c r="CA2608" s="31">
        <f t="shared" si="8942"/>
        <v>0</v>
      </c>
      <c r="CB2608" s="31">
        <f t="shared" si="8943"/>
        <v>0</v>
      </c>
      <c r="CC2608" s="31">
        <f t="shared" si="8944"/>
        <v>0</v>
      </c>
      <c r="CD2608" s="31">
        <f t="shared" si="8946"/>
        <v>6267.3000000000002</v>
      </c>
      <c r="CE2608" s="31">
        <f t="shared" si="8947"/>
        <v>6191.6000000000004</v>
      </c>
      <c r="CF2608" s="31">
        <f t="shared" si="8948"/>
        <v>6191.6000000000004</v>
      </c>
      <c r="CG2608" s="31">
        <f t="shared" si="8945"/>
        <v>0</v>
      </c>
      <c r="CH2608" s="24"/>
      <c r="CI2608" s="40"/>
      <c r="CN2608" s="1" t="s">
        <v>30</v>
      </c>
    </row>
    <row r="2609" ht="43.75">
      <c r="A2609" s="16" t="s">
        <v>1465</v>
      </c>
      <c r="B2609" s="17">
        <v>120</v>
      </c>
      <c r="C2609" s="16" t="s">
        <v>42</v>
      </c>
      <c r="D2609" s="16" t="s">
        <v>313</v>
      </c>
      <c r="E2609" s="39" t="s">
        <v>1466</v>
      </c>
      <c r="F2609" s="31">
        <v>6267.3000000000002</v>
      </c>
      <c r="G2609" s="31">
        <v>6191.6000000000004</v>
      </c>
      <c r="H2609" s="31">
        <v>6191.6000000000004</v>
      </c>
      <c r="I2609" s="31"/>
      <c r="J2609" s="31"/>
      <c r="K2609" s="31"/>
      <c r="L2609" s="31">
        <f t="shared" si="8705"/>
        <v>6267.3000000000002</v>
      </c>
      <c r="M2609" s="31">
        <f t="shared" si="8706"/>
        <v>6191.6000000000004</v>
      </c>
      <c r="N2609" s="31">
        <f t="shared" si="8707"/>
        <v>6191.6000000000004</v>
      </c>
      <c r="O2609" s="31"/>
      <c r="P2609" s="31"/>
      <c r="Q2609" s="31"/>
      <c r="R2609" s="31">
        <f t="shared" si="8708"/>
        <v>6267.3000000000002</v>
      </c>
      <c r="S2609" s="31">
        <f t="shared" si="8709"/>
        <v>6191.6000000000004</v>
      </c>
      <c r="T2609" s="31">
        <f t="shared" si="8710"/>
        <v>6191.6000000000004</v>
      </c>
      <c r="U2609" s="31"/>
      <c r="V2609" s="31"/>
      <c r="W2609" s="31"/>
      <c r="X2609" s="31">
        <f t="shared" si="8711"/>
        <v>6267.3000000000002</v>
      </c>
      <c r="Y2609" s="31">
        <f t="shared" si="8712"/>
        <v>6191.6000000000004</v>
      </c>
      <c r="Z2609" s="31">
        <f t="shared" si="8713"/>
        <v>6191.6000000000004</v>
      </c>
      <c r="AA2609" s="31"/>
      <c r="AB2609" s="31"/>
      <c r="AC2609" s="31"/>
      <c r="AD2609" s="31">
        <f t="shared" si="8714"/>
        <v>6267.3000000000002</v>
      </c>
      <c r="AE2609" s="31">
        <f t="shared" si="8715"/>
        <v>6191.6000000000004</v>
      </c>
      <c r="AF2609" s="31">
        <f t="shared" si="8716"/>
        <v>6191.6000000000004</v>
      </c>
      <c r="AG2609" s="31"/>
      <c r="AH2609" s="31"/>
      <c r="AI2609" s="31"/>
      <c r="AJ2609" s="31">
        <f t="shared" si="8717"/>
        <v>6267.3000000000002</v>
      </c>
      <c r="AK2609" s="31">
        <f t="shared" si="8718"/>
        <v>6191.6000000000004</v>
      </c>
      <c r="AL2609" s="31">
        <f t="shared" si="8719"/>
        <v>6191.6000000000004</v>
      </c>
      <c r="AM2609" s="31"/>
      <c r="AN2609" s="31"/>
      <c r="AO2609" s="31"/>
      <c r="AP2609" s="31">
        <f t="shared" si="8720"/>
        <v>6267.3000000000002</v>
      </c>
      <c r="AQ2609" s="31">
        <f t="shared" si="8721"/>
        <v>6191.6000000000004</v>
      </c>
      <c r="AR2609" s="31">
        <f t="shared" si="8722"/>
        <v>6191.6000000000004</v>
      </c>
      <c r="AS2609" s="31"/>
      <c r="AT2609" s="31"/>
      <c r="AU2609" s="31"/>
      <c r="AV2609" s="31">
        <f t="shared" si="8723"/>
        <v>6267.3000000000002</v>
      </c>
      <c r="AW2609" s="31">
        <f t="shared" si="8724"/>
        <v>6191.6000000000004</v>
      </c>
      <c r="AX2609" s="31">
        <f t="shared" si="8725"/>
        <v>6191.6000000000004</v>
      </c>
      <c r="AY2609" s="31"/>
      <c r="AZ2609" s="31"/>
      <c r="BA2609" s="31"/>
      <c r="BB2609" s="31">
        <f t="shared" si="8726"/>
        <v>6267.3000000000002</v>
      </c>
      <c r="BC2609" s="31">
        <f t="shared" si="8727"/>
        <v>6191.6000000000004</v>
      </c>
      <c r="BD2609" s="31">
        <f t="shared" si="8728"/>
        <v>6191.6000000000004</v>
      </c>
      <c r="BE2609" s="31"/>
      <c r="BF2609" s="31"/>
      <c r="BG2609" s="31"/>
      <c r="BH2609" s="31">
        <f t="shared" si="8729"/>
        <v>6267.3000000000002</v>
      </c>
      <c r="BI2609" s="31">
        <f t="shared" si="8730"/>
        <v>6191.6000000000004</v>
      </c>
      <c r="BJ2609" s="31">
        <f t="shared" si="8731"/>
        <v>6191.6000000000004</v>
      </c>
      <c r="BK2609" s="31"/>
      <c r="BL2609" s="31"/>
      <c r="BM2609" s="31"/>
      <c r="BN2609" s="31">
        <f t="shared" si="8732"/>
        <v>6267.3000000000002</v>
      </c>
      <c r="BO2609" s="31">
        <f t="shared" si="8733"/>
        <v>6191.6000000000004</v>
      </c>
      <c r="BP2609" s="31">
        <f t="shared" si="8734"/>
        <v>6191.6000000000004</v>
      </c>
      <c r="BQ2609" s="31"/>
      <c r="BR2609" s="31"/>
      <c r="BS2609" s="31">
        <f t="shared" si="8735"/>
        <v>6267.3000000000002</v>
      </c>
      <c r="BT2609" s="31">
        <f t="shared" si="8736"/>
        <v>6191.6000000000004</v>
      </c>
      <c r="BU2609" s="31">
        <f t="shared" si="8737"/>
        <v>6191.6000000000004</v>
      </c>
      <c r="BV2609" s="31"/>
      <c r="BW2609" s="31"/>
      <c r="BX2609" s="31">
        <f t="shared" si="8738"/>
        <v>6267.3000000000002</v>
      </c>
      <c r="BY2609" s="31">
        <f t="shared" si="8739"/>
        <v>6191.6000000000004</v>
      </c>
      <c r="BZ2609" s="31">
        <f t="shared" si="8740"/>
        <v>6191.6000000000004</v>
      </c>
      <c r="CA2609" s="31"/>
      <c r="CB2609" s="31"/>
      <c r="CC2609" s="31"/>
      <c r="CD2609" s="31">
        <f t="shared" si="8946"/>
        <v>6267.3000000000002</v>
      </c>
      <c r="CE2609" s="31">
        <f t="shared" si="8947"/>
        <v>6191.6000000000004</v>
      </c>
      <c r="CF2609" s="31">
        <f t="shared" si="8948"/>
        <v>6191.6000000000004</v>
      </c>
      <c r="CG2609" s="31"/>
      <c r="CH2609" s="24"/>
      <c r="CI2609" s="40"/>
    </row>
    <row r="2610" s="33" customFormat="1" ht="29.850000000000001">
      <c r="A2610" s="34" t="s">
        <v>1467</v>
      </c>
      <c r="B2610" s="35"/>
      <c r="C2610" s="34"/>
      <c r="D2610" s="34"/>
      <c r="E2610" s="36" t="s">
        <v>1468</v>
      </c>
      <c r="F2610" s="37">
        <f>F2611+F2615</f>
        <v>414220</v>
      </c>
      <c r="G2610" s="37">
        <f>G2611+G2615</f>
        <v>409579.59999999998</v>
      </c>
      <c r="H2610" s="37">
        <f>H2611+H2615</f>
        <v>409579.59999999998</v>
      </c>
      <c r="I2610" s="37">
        <f>I2611+I2615</f>
        <v>0</v>
      </c>
      <c r="J2610" s="37">
        <f>J2611+J2615</f>
        <v>0</v>
      </c>
      <c r="K2610" s="37">
        <f>K2611+K2615</f>
        <v>0</v>
      </c>
      <c r="L2610" s="37">
        <f t="shared" si="8705"/>
        <v>414220</v>
      </c>
      <c r="M2610" s="37">
        <f t="shared" si="8706"/>
        <v>409579.59999999998</v>
      </c>
      <c r="N2610" s="37">
        <f t="shared" si="8707"/>
        <v>409579.59999999998</v>
      </c>
      <c r="O2610" s="37">
        <f>O2611+O2615</f>
        <v>0</v>
      </c>
      <c r="P2610" s="37">
        <f>P2611+P2615</f>
        <v>0</v>
      </c>
      <c r="Q2610" s="37">
        <f>Q2611+Q2615</f>
        <v>0</v>
      </c>
      <c r="R2610" s="37">
        <f t="shared" si="8708"/>
        <v>414220</v>
      </c>
      <c r="S2610" s="37">
        <f t="shared" si="8709"/>
        <v>409579.59999999998</v>
      </c>
      <c r="T2610" s="37">
        <f t="shared" si="8710"/>
        <v>409579.59999999998</v>
      </c>
      <c r="U2610" s="37">
        <f>U2611+U2615</f>
        <v>0</v>
      </c>
      <c r="V2610" s="37">
        <f>V2611+V2615</f>
        <v>0</v>
      </c>
      <c r="W2610" s="37">
        <f>W2611+W2615</f>
        <v>0</v>
      </c>
      <c r="X2610" s="37">
        <f t="shared" si="8711"/>
        <v>414220</v>
      </c>
      <c r="Y2610" s="37">
        <f t="shared" si="8712"/>
        <v>409579.59999999998</v>
      </c>
      <c r="Z2610" s="37">
        <f t="shared" si="8713"/>
        <v>409579.59999999998</v>
      </c>
      <c r="AA2610" s="37">
        <f>AA2611+AA2615</f>
        <v>0</v>
      </c>
      <c r="AB2610" s="37">
        <f>AB2611+AB2615</f>
        <v>0</v>
      </c>
      <c r="AC2610" s="37">
        <f>AC2611+AC2615</f>
        <v>0</v>
      </c>
      <c r="AD2610" s="37">
        <f t="shared" si="8714"/>
        <v>414220</v>
      </c>
      <c r="AE2610" s="37">
        <f t="shared" si="8715"/>
        <v>409579.59999999998</v>
      </c>
      <c r="AF2610" s="37">
        <f t="shared" si="8716"/>
        <v>409579.59999999998</v>
      </c>
      <c r="AG2610" s="37">
        <f>AG2611+AG2615</f>
        <v>0</v>
      </c>
      <c r="AH2610" s="37">
        <f>AH2611+AH2615</f>
        <v>0</v>
      </c>
      <c r="AI2610" s="37">
        <f>AI2611+AI2615</f>
        <v>0</v>
      </c>
      <c r="AJ2610" s="37">
        <f t="shared" si="8717"/>
        <v>414220</v>
      </c>
      <c r="AK2610" s="37">
        <f t="shared" si="8718"/>
        <v>409579.59999999998</v>
      </c>
      <c r="AL2610" s="37">
        <f t="shared" si="8719"/>
        <v>409579.59999999998</v>
      </c>
      <c r="AM2610" s="37">
        <f>AM2611+AM2615</f>
        <v>0</v>
      </c>
      <c r="AN2610" s="37">
        <f>AN2611+AN2615</f>
        <v>0</v>
      </c>
      <c r="AO2610" s="37">
        <f>AO2611+AO2615</f>
        <v>0</v>
      </c>
      <c r="AP2610" s="37">
        <f t="shared" si="8720"/>
        <v>414220</v>
      </c>
      <c r="AQ2610" s="37">
        <f t="shared" si="8721"/>
        <v>409579.59999999998</v>
      </c>
      <c r="AR2610" s="37">
        <f t="shared" si="8722"/>
        <v>409579.59999999998</v>
      </c>
      <c r="AS2610" s="37">
        <f>AS2611+AS2615</f>
        <v>0</v>
      </c>
      <c r="AT2610" s="37">
        <f>AT2611+AT2615</f>
        <v>0</v>
      </c>
      <c r="AU2610" s="37">
        <f>AU2611+AU2615</f>
        <v>0</v>
      </c>
      <c r="AV2610" s="37">
        <f t="shared" si="8723"/>
        <v>414220</v>
      </c>
      <c r="AW2610" s="37">
        <f t="shared" si="8724"/>
        <v>409579.59999999998</v>
      </c>
      <c r="AX2610" s="37">
        <f t="shared" si="8725"/>
        <v>409579.59999999998</v>
      </c>
      <c r="AY2610" s="37">
        <f>AY2611+AY2615</f>
        <v>5720.1000000000004</v>
      </c>
      <c r="AZ2610" s="37">
        <f>AZ2611+AZ2615</f>
        <v>11166.299999999999</v>
      </c>
      <c r="BA2610" s="37">
        <f>BA2611+BA2615</f>
        <v>11166.299999999999</v>
      </c>
      <c r="BB2610" s="37">
        <f t="shared" si="8726"/>
        <v>419940.09999999998</v>
      </c>
      <c r="BC2610" s="37">
        <f t="shared" si="8727"/>
        <v>420745.89999999997</v>
      </c>
      <c r="BD2610" s="37">
        <f t="shared" si="8728"/>
        <v>420745.89999999997</v>
      </c>
      <c r="BE2610" s="37">
        <f>BE2611+BE2615</f>
        <v>0</v>
      </c>
      <c r="BF2610" s="37">
        <f>BF2611+BF2615</f>
        <v>0</v>
      </c>
      <c r="BG2610" s="37">
        <f>BG2611+BG2615</f>
        <v>0</v>
      </c>
      <c r="BH2610" s="37">
        <f t="shared" si="8729"/>
        <v>419940.09999999998</v>
      </c>
      <c r="BI2610" s="37">
        <f t="shared" si="8730"/>
        <v>420745.89999999997</v>
      </c>
      <c r="BJ2610" s="37">
        <f t="shared" si="8731"/>
        <v>420745.89999999997</v>
      </c>
      <c r="BK2610" s="37">
        <f>BK2611+BK2615</f>
        <v>0</v>
      </c>
      <c r="BL2610" s="37">
        <f>BL2611+BL2615</f>
        <v>0</v>
      </c>
      <c r="BM2610" s="37">
        <f>BM2611+BM2615</f>
        <v>0</v>
      </c>
      <c r="BN2610" s="37">
        <f t="shared" si="8732"/>
        <v>419940.09999999998</v>
      </c>
      <c r="BO2610" s="37">
        <f t="shared" si="8733"/>
        <v>420745.89999999997</v>
      </c>
      <c r="BP2610" s="37">
        <f t="shared" si="8734"/>
        <v>420745.89999999997</v>
      </c>
      <c r="BQ2610" s="37">
        <f>BQ2611+BQ2615</f>
        <v>0</v>
      </c>
      <c r="BR2610" s="37">
        <f>BR2611+BR2615</f>
        <v>0</v>
      </c>
      <c r="BS2610" s="31">
        <f t="shared" si="8735"/>
        <v>419940.09999999998</v>
      </c>
      <c r="BT2610" s="31">
        <f t="shared" si="8736"/>
        <v>420745.89999999997</v>
      </c>
      <c r="BU2610" s="31">
        <f t="shared" si="8737"/>
        <v>420745.89999999997</v>
      </c>
      <c r="BV2610" s="37">
        <f>BV2611+BV2615</f>
        <v>0</v>
      </c>
      <c r="BW2610" s="37">
        <f>BW2611+BW2615</f>
        <v>0</v>
      </c>
      <c r="BX2610" s="37">
        <f t="shared" si="8738"/>
        <v>419940.09999999998</v>
      </c>
      <c r="BY2610" s="37">
        <f t="shared" si="8739"/>
        <v>420745.89999999997</v>
      </c>
      <c r="BZ2610" s="37">
        <f t="shared" si="8740"/>
        <v>420745.89999999997</v>
      </c>
      <c r="CA2610" s="37">
        <f>CA2611+CA2615</f>
        <v>0</v>
      </c>
      <c r="CB2610" s="37">
        <f>CB2611+CB2615</f>
        <v>0</v>
      </c>
      <c r="CC2610" s="37">
        <f>CC2611+CC2615</f>
        <v>0</v>
      </c>
      <c r="CD2610" s="37">
        <f t="shared" si="8946"/>
        <v>419940.09999999998</v>
      </c>
      <c r="CE2610" s="37">
        <f t="shared" si="8947"/>
        <v>420745.89999999997</v>
      </c>
      <c r="CF2610" s="37">
        <f t="shared" si="8948"/>
        <v>420745.89999999997</v>
      </c>
      <c r="CG2610" s="37">
        <f>CG2611+CG2615</f>
        <v>0</v>
      </c>
      <c r="CH2610" s="24"/>
      <c r="CI2610" s="38"/>
      <c r="CK2610" s="33" t="s">
        <v>27</v>
      </c>
    </row>
    <row r="2611" ht="29.850000000000001">
      <c r="A2611" s="16" t="s">
        <v>1469</v>
      </c>
      <c r="B2611" s="17"/>
      <c r="C2611" s="16"/>
      <c r="D2611" s="16"/>
      <c r="E2611" s="39" t="s">
        <v>1444</v>
      </c>
      <c r="F2611" s="31">
        <f t="shared" ref="F2611:F2613" si="8949">F2612</f>
        <v>383574.70000000001</v>
      </c>
      <c r="G2611" s="31">
        <f t="shared" ref="G2611:G2613" si="8950">G2612</f>
        <v>378934.29999999999</v>
      </c>
      <c r="H2611" s="31">
        <f t="shared" ref="H2611:H2613" si="8951">H2612</f>
        <v>378934.29999999999</v>
      </c>
      <c r="I2611" s="31">
        <f t="shared" ref="I2611:I2613" si="8952">I2612</f>
        <v>0</v>
      </c>
      <c r="J2611" s="31">
        <f t="shared" ref="J2611:J2613" si="8953">J2612</f>
        <v>0</v>
      </c>
      <c r="K2611" s="31">
        <f t="shared" ref="K2611:K2613" si="8954">K2612</f>
        <v>0</v>
      </c>
      <c r="L2611" s="31">
        <f t="shared" si="8705"/>
        <v>383574.70000000001</v>
      </c>
      <c r="M2611" s="31">
        <f t="shared" si="8706"/>
        <v>378934.29999999999</v>
      </c>
      <c r="N2611" s="31">
        <f t="shared" si="8707"/>
        <v>378934.29999999999</v>
      </c>
      <c r="O2611" s="31">
        <f t="shared" ref="O2611:O2613" si="8955">O2612</f>
        <v>0</v>
      </c>
      <c r="P2611" s="31">
        <f t="shared" ref="P2611:P2613" si="8956">P2612</f>
        <v>0</v>
      </c>
      <c r="Q2611" s="31">
        <f t="shared" ref="Q2611:Q2613" si="8957">Q2612</f>
        <v>0</v>
      </c>
      <c r="R2611" s="31">
        <f t="shared" si="8708"/>
        <v>383574.70000000001</v>
      </c>
      <c r="S2611" s="31">
        <f t="shared" si="8709"/>
        <v>378934.29999999999</v>
      </c>
      <c r="T2611" s="31">
        <f t="shared" si="8710"/>
        <v>378934.29999999999</v>
      </c>
      <c r="U2611" s="31">
        <f t="shared" ref="U2611:U2613" si="8958">U2612</f>
        <v>0</v>
      </c>
      <c r="V2611" s="31">
        <f t="shared" ref="V2611:V2613" si="8959">V2612</f>
        <v>0</v>
      </c>
      <c r="W2611" s="31">
        <f t="shared" ref="W2611:W2613" si="8960">W2612</f>
        <v>0</v>
      </c>
      <c r="X2611" s="31">
        <f t="shared" si="8711"/>
        <v>383574.70000000001</v>
      </c>
      <c r="Y2611" s="31">
        <f t="shared" si="8712"/>
        <v>378934.29999999999</v>
      </c>
      <c r="Z2611" s="31">
        <f t="shared" si="8713"/>
        <v>378934.29999999999</v>
      </c>
      <c r="AA2611" s="31">
        <f t="shared" ref="AA2611:AA2613" si="8961">AA2612</f>
        <v>0</v>
      </c>
      <c r="AB2611" s="31">
        <f t="shared" ref="AB2611:AB2613" si="8962">AB2612</f>
        <v>0</v>
      </c>
      <c r="AC2611" s="31">
        <f t="shared" ref="AC2611:AC2613" si="8963">AC2612</f>
        <v>0</v>
      </c>
      <c r="AD2611" s="31">
        <f t="shared" si="8714"/>
        <v>383574.70000000001</v>
      </c>
      <c r="AE2611" s="31">
        <f t="shared" si="8715"/>
        <v>378934.29999999999</v>
      </c>
      <c r="AF2611" s="31">
        <f t="shared" si="8716"/>
        <v>378934.29999999999</v>
      </c>
      <c r="AG2611" s="31">
        <f t="shared" ref="AG2611:AG2613" si="8964">AG2612</f>
        <v>0</v>
      </c>
      <c r="AH2611" s="31">
        <f t="shared" ref="AH2611:AH2613" si="8965">AH2612</f>
        <v>0</v>
      </c>
      <c r="AI2611" s="31">
        <f t="shared" ref="AI2611:AI2613" si="8966">AI2612</f>
        <v>0</v>
      </c>
      <c r="AJ2611" s="31">
        <f t="shared" si="8717"/>
        <v>383574.70000000001</v>
      </c>
      <c r="AK2611" s="31">
        <f t="shared" si="8718"/>
        <v>378934.29999999999</v>
      </c>
      <c r="AL2611" s="31">
        <f t="shared" si="8719"/>
        <v>378934.29999999999</v>
      </c>
      <c r="AM2611" s="31">
        <f t="shared" ref="AM2611:AM2613" si="8967">AM2612</f>
        <v>0</v>
      </c>
      <c r="AN2611" s="31">
        <f t="shared" ref="AN2611:AN2613" si="8968">AN2612</f>
        <v>0</v>
      </c>
      <c r="AO2611" s="31">
        <f t="shared" ref="AO2611:AO2613" si="8969">AO2612</f>
        <v>0</v>
      </c>
      <c r="AP2611" s="31">
        <f t="shared" si="8720"/>
        <v>383574.70000000001</v>
      </c>
      <c r="AQ2611" s="31">
        <f t="shared" si="8721"/>
        <v>378934.29999999999</v>
      </c>
      <c r="AR2611" s="31">
        <f t="shared" si="8722"/>
        <v>378934.29999999999</v>
      </c>
      <c r="AS2611" s="31">
        <f t="shared" ref="AS2611:AS2613" si="8970">AS2612</f>
        <v>0</v>
      </c>
      <c r="AT2611" s="31">
        <f t="shared" ref="AT2611:AT2613" si="8971">AT2612</f>
        <v>0</v>
      </c>
      <c r="AU2611" s="31">
        <f t="shared" ref="AU2611:AU2613" si="8972">AU2612</f>
        <v>0</v>
      </c>
      <c r="AV2611" s="31">
        <f t="shared" si="8723"/>
        <v>383574.70000000001</v>
      </c>
      <c r="AW2611" s="31">
        <f t="shared" si="8724"/>
        <v>378934.29999999999</v>
      </c>
      <c r="AX2611" s="31">
        <f t="shared" si="8725"/>
        <v>378934.29999999999</v>
      </c>
      <c r="AY2611" s="31">
        <f t="shared" ref="AY2611:AY2613" si="8973">AY2612</f>
        <v>5720.1000000000004</v>
      </c>
      <c r="AZ2611" s="31">
        <f t="shared" ref="AZ2611:AZ2613" si="8974">AZ2612</f>
        <v>11166.299999999999</v>
      </c>
      <c r="BA2611" s="31">
        <f t="shared" ref="BA2611:BA2613" si="8975">BA2612</f>
        <v>11166.299999999999</v>
      </c>
      <c r="BB2611" s="31">
        <f t="shared" si="8726"/>
        <v>389294.79999999999</v>
      </c>
      <c r="BC2611" s="31">
        <f t="shared" si="8727"/>
        <v>390100.59999999998</v>
      </c>
      <c r="BD2611" s="31">
        <f t="shared" si="8728"/>
        <v>390100.59999999998</v>
      </c>
      <c r="BE2611" s="31">
        <f t="shared" ref="BE2611:BE2613" si="8976">BE2612</f>
        <v>0</v>
      </c>
      <c r="BF2611" s="31">
        <f t="shared" ref="BF2611:BF2613" si="8977">BF2612</f>
        <v>0</v>
      </c>
      <c r="BG2611" s="31">
        <f t="shared" ref="BG2611:BG2613" si="8978">BG2612</f>
        <v>0</v>
      </c>
      <c r="BH2611" s="31">
        <f t="shared" si="8729"/>
        <v>389294.79999999999</v>
      </c>
      <c r="BI2611" s="31">
        <f t="shared" si="8730"/>
        <v>390100.59999999998</v>
      </c>
      <c r="BJ2611" s="31">
        <f t="shared" si="8731"/>
        <v>390100.59999999998</v>
      </c>
      <c r="BK2611" s="31">
        <f t="shared" ref="BK2611:BK2613" si="8979">BK2612</f>
        <v>0</v>
      </c>
      <c r="BL2611" s="31">
        <f t="shared" ref="BL2611:BL2613" si="8980">BL2612</f>
        <v>0</v>
      </c>
      <c r="BM2611" s="31">
        <f t="shared" ref="BM2611:BM2613" si="8981">BM2612</f>
        <v>0</v>
      </c>
      <c r="BN2611" s="31">
        <f t="shared" si="8732"/>
        <v>389294.79999999999</v>
      </c>
      <c r="BO2611" s="31">
        <f t="shared" si="8733"/>
        <v>390100.59999999998</v>
      </c>
      <c r="BP2611" s="31">
        <f t="shared" si="8734"/>
        <v>390100.59999999998</v>
      </c>
      <c r="BQ2611" s="31">
        <f t="shared" ref="BQ2611:BQ2613" si="8982">BQ2612</f>
        <v>0</v>
      </c>
      <c r="BR2611" s="31">
        <f t="shared" ref="BR2611:BR2613" si="8983">BR2612</f>
        <v>0</v>
      </c>
      <c r="BS2611" s="31">
        <f t="shared" si="8735"/>
        <v>389294.79999999999</v>
      </c>
      <c r="BT2611" s="31">
        <f t="shared" si="8736"/>
        <v>390100.59999999998</v>
      </c>
      <c r="BU2611" s="31">
        <f t="shared" si="8737"/>
        <v>390100.59999999998</v>
      </c>
      <c r="BV2611" s="31">
        <f t="shared" ref="BV2611:BV2613" si="8984">BV2612</f>
        <v>0</v>
      </c>
      <c r="BW2611" s="31">
        <f t="shared" ref="BW2611:BW2613" si="8985">BW2612</f>
        <v>0</v>
      </c>
      <c r="BX2611" s="31">
        <f t="shared" si="8738"/>
        <v>389294.79999999999</v>
      </c>
      <c r="BY2611" s="31">
        <f t="shared" si="8739"/>
        <v>390100.59999999998</v>
      </c>
      <c r="BZ2611" s="31">
        <f t="shared" si="8740"/>
        <v>390100.59999999998</v>
      </c>
      <c r="CA2611" s="31">
        <f t="shared" ref="CA2611:CA2613" si="8986">CA2612</f>
        <v>0</v>
      </c>
      <c r="CB2611" s="31">
        <f t="shared" ref="CB2611:CB2613" si="8987">CB2612</f>
        <v>0</v>
      </c>
      <c r="CC2611" s="31">
        <f t="shared" ref="CC2611:CC2613" si="8988">CC2612</f>
        <v>0</v>
      </c>
      <c r="CD2611" s="31">
        <f t="shared" si="8946"/>
        <v>389294.79999999999</v>
      </c>
      <c r="CE2611" s="31">
        <f t="shared" si="8947"/>
        <v>390100.59999999998</v>
      </c>
      <c r="CF2611" s="31">
        <f t="shared" si="8948"/>
        <v>390100.59999999998</v>
      </c>
      <c r="CG2611" s="31">
        <f t="shared" ref="CG2611:CG2613" si="8989">CG2612</f>
        <v>0</v>
      </c>
      <c r="CH2611" s="24"/>
      <c r="CI2611" s="40"/>
      <c r="CL2611" s="1" t="s">
        <v>1346</v>
      </c>
      <c r="CO2611" s="1" t="s">
        <v>31</v>
      </c>
    </row>
    <row r="2612" ht="71.599999999999994">
      <c r="A2612" s="16" t="s">
        <v>1469</v>
      </c>
      <c r="B2612" s="17">
        <v>100</v>
      </c>
      <c r="C2612" s="16"/>
      <c r="D2612" s="16"/>
      <c r="E2612" s="39" t="s">
        <v>131</v>
      </c>
      <c r="F2612" s="31">
        <f t="shared" si="8949"/>
        <v>383574.70000000001</v>
      </c>
      <c r="G2612" s="31">
        <f t="shared" si="8950"/>
        <v>378934.29999999999</v>
      </c>
      <c r="H2612" s="31">
        <f t="shared" si="8951"/>
        <v>378934.29999999999</v>
      </c>
      <c r="I2612" s="31">
        <f t="shared" si="8952"/>
        <v>0</v>
      </c>
      <c r="J2612" s="31">
        <f t="shared" si="8953"/>
        <v>0</v>
      </c>
      <c r="K2612" s="31">
        <f t="shared" si="8954"/>
        <v>0</v>
      </c>
      <c r="L2612" s="31">
        <f t="shared" si="8705"/>
        <v>383574.70000000001</v>
      </c>
      <c r="M2612" s="31">
        <f t="shared" si="8706"/>
        <v>378934.29999999999</v>
      </c>
      <c r="N2612" s="31">
        <f t="shared" si="8707"/>
        <v>378934.29999999999</v>
      </c>
      <c r="O2612" s="31">
        <f t="shared" si="8955"/>
        <v>0</v>
      </c>
      <c r="P2612" s="31">
        <f t="shared" si="8956"/>
        <v>0</v>
      </c>
      <c r="Q2612" s="31">
        <f t="shared" si="8957"/>
        <v>0</v>
      </c>
      <c r="R2612" s="31">
        <f t="shared" si="8708"/>
        <v>383574.70000000001</v>
      </c>
      <c r="S2612" s="31">
        <f t="shared" si="8709"/>
        <v>378934.29999999999</v>
      </c>
      <c r="T2612" s="31">
        <f t="shared" si="8710"/>
        <v>378934.29999999999</v>
      </c>
      <c r="U2612" s="31">
        <f t="shared" si="8958"/>
        <v>0</v>
      </c>
      <c r="V2612" s="31">
        <f t="shared" si="8959"/>
        <v>0</v>
      </c>
      <c r="W2612" s="31">
        <f t="shared" si="8960"/>
        <v>0</v>
      </c>
      <c r="X2612" s="31">
        <f t="shared" si="8711"/>
        <v>383574.70000000001</v>
      </c>
      <c r="Y2612" s="31">
        <f t="shared" si="8712"/>
        <v>378934.29999999999</v>
      </c>
      <c r="Z2612" s="31">
        <f t="shared" si="8713"/>
        <v>378934.29999999999</v>
      </c>
      <c r="AA2612" s="31">
        <f t="shared" si="8961"/>
        <v>0</v>
      </c>
      <c r="AB2612" s="31">
        <f t="shared" si="8962"/>
        <v>0</v>
      </c>
      <c r="AC2612" s="31">
        <f t="shared" si="8963"/>
        <v>0</v>
      </c>
      <c r="AD2612" s="31">
        <f t="shared" si="8714"/>
        <v>383574.70000000001</v>
      </c>
      <c r="AE2612" s="31">
        <f t="shared" si="8715"/>
        <v>378934.29999999999</v>
      </c>
      <c r="AF2612" s="31">
        <f t="shared" si="8716"/>
        <v>378934.29999999999</v>
      </c>
      <c r="AG2612" s="31">
        <f t="shared" si="8964"/>
        <v>0</v>
      </c>
      <c r="AH2612" s="31">
        <f t="shared" si="8965"/>
        <v>0</v>
      </c>
      <c r="AI2612" s="31">
        <f t="shared" si="8966"/>
        <v>0</v>
      </c>
      <c r="AJ2612" s="31">
        <f t="shared" si="8717"/>
        <v>383574.70000000001</v>
      </c>
      <c r="AK2612" s="31">
        <f t="shared" si="8718"/>
        <v>378934.29999999999</v>
      </c>
      <c r="AL2612" s="31">
        <f t="shared" si="8719"/>
        <v>378934.29999999999</v>
      </c>
      <c r="AM2612" s="31">
        <f t="shared" si="8967"/>
        <v>0</v>
      </c>
      <c r="AN2612" s="31">
        <f t="shared" si="8968"/>
        <v>0</v>
      </c>
      <c r="AO2612" s="31">
        <f t="shared" si="8969"/>
        <v>0</v>
      </c>
      <c r="AP2612" s="31">
        <f t="shared" si="8720"/>
        <v>383574.70000000001</v>
      </c>
      <c r="AQ2612" s="31">
        <f t="shared" si="8721"/>
        <v>378934.29999999999</v>
      </c>
      <c r="AR2612" s="31">
        <f t="shared" si="8722"/>
        <v>378934.29999999999</v>
      </c>
      <c r="AS2612" s="31">
        <f t="shared" si="8970"/>
        <v>0</v>
      </c>
      <c r="AT2612" s="31">
        <f t="shared" si="8971"/>
        <v>0</v>
      </c>
      <c r="AU2612" s="31">
        <f t="shared" si="8972"/>
        <v>0</v>
      </c>
      <c r="AV2612" s="31">
        <f t="shared" si="8723"/>
        <v>383574.70000000001</v>
      </c>
      <c r="AW2612" s="31">
        <f t="shared" si="8724"/>
        <v>378934.29999999999</v>
      </c>
      <c r="AX2612" s="31">
        <f t="shared" si="8725"/>
        <v>378934.29999999999</v>
      </c>
      <c r="AY2612" s="31">
        <f t="shared" si="8973"/>
        <v>5720.1000000000004</v>
      </c>
      <c r="AZ2612" s="31">
        <f t="shared" si="8974"/>
        <v>11166.299999999999</v>
      </c>
      <c r="BA2612" s="31">
        <f t="shared" si="8975"/>
        <v>11166.299999999999</v>
      </c>
      <c r="BB2612" s="31">
        <f t="shared" si="8726"/>
        <v>389294.79999999999</v>
      </c>
      <c r="BC2612" s="31">
        <f t="shared" si="8727"/>
        <v>390100.59999999998</v>
      </c>
      <c r="BD2612" s="31">
        <f t="shared" si="8728"/>
        <v>390100.59999999998</v>
      </c>
      <c r="BE2612" s="31">
        <f t="shared" si="8976"/>
        <v>0</v>
      </c>
      <c r="BF2612" s="31">
        <f t="shared" si="8977"/>
        <v>0</v>
      </c>
      <c r="BG2612" s="31">
        <f t="shared" si="8978"/>
        <v>0</v>
      </c>
      <c r="BH2612" s="31">
        <f t="shared" si="8729"/>
        <v>389294.79999999999</v>
      </c>
      <c r="BI2612" s="31">
        <f t="shared" si="8730"/>
        <v>390100.59999999998</v>
      </c>
      <c r="BJ2612" s="31">
        <f t="shared" si="8731"/>
        <v>390100.59999999998</v>
      </c>
      <c r="BK2612" s="31">
        <f t="shared" si="8979"/>
        <v>0</v>
      </c>
      <c r="BL2612" s="31">
        <f t="shared" si="8980"/>
        <v>0</v>
      </c>
      <c r="BM2612" s="31">
        <f t="shared" si="8981"/>
        <v>0</v>
      </c>
      <c r="BN2612" s="31">
        <f t="shared" si="8732"/>
        <v>389294.79999999999</v>
      </c>
      <c r="BO2612" s="31">
        <f t="shared" si="8733"/>
        <v>390100.59999999998</v>
      </c>
      <c r="BP2612" s="31">
        <f t="shared" si="8734"/>
        <v>390100.59999999998</v>
      </c>
      <c r="BQ2612" s="31">
        <f t="shared" si="8982"/>
        <v>0</v>
      </c>
      <c r="BR2612" s="31">
        <f t="shared" si="8983"/>
        <v>0</v>
      </c>
      <c r="BS2612" s="31">
        <f t="shared" si="8735"/>
        <v>389294.79999999999</v>
      </c>
      <c r="BT2612" s="31">
        <f t="shared" si="8736"/>
        <v>390100.59999999998</v>
      </c>
      <c r="BU2612" s="31">
        <f t="shared" si="8737"/>
        <v>390100.59999999998</v>
      </c>
      <c r="BV2612" s="31">
        <f t="shared" si="8984"/>
        <v>0</v>
      </c>
      <c r="BW2612" s="31">
        <f t="shared" si="8985"/>
        <v>0</v>
      </c>
      <c r="BX2612" s="31">
        <f t="shared" si="8738"/>
        <v>389294.79999999999</v>
      </c>
      <c r="BY2612" s="31">
        <f t="shared" si="8739"/>
        <v>390100.59999999998</v>
      </c>
      <c r="BZ2612" s="31">
        <f t="shared" si="8740"/>
        <v>390100.59999999998</v>
      </c>
      <c r="CA2612" s="31">
        <f t="shared" si="8986"/>
        <v>0</v>
      </c>
      <c r="CB2612" s="31">
        <f t="shared" si="8987"/>
        <v>0</v>
      </c>
      <c r="CC2612" s="31">
        <f t="shared" si="8988"/>
        <v>0</v>
      </c>
      <c r="CD2612" s="31">
        <f t="shared" si="8946"/>
        <v>389294.79999999999</v>
      </c>
      <c r="CE2612" s="31">
        <f t="shared" si="8947"/>
        <v>390100.59999999998</v>
      </c>
      <c r="CF2612" s="31">
        <f t="shared" si="8948"/>
        <v>390100.59999999998</v>
      </c>
      <c r="CG2612" s="31">
        <f t="shared" si="8989"/>
        <v>0</v>
      </c>
      <c r="CH2612" s="24"/>
      <c r="CI2612" s="40"/>
      <c r="CM2612" s="1" t="s">
        <v>29</v>
      </c>
    </row>
    <row r="2613" ht="29.850000000000001">
      <c r="A2613" s="16" t="s">
        <v>1469</v>
      </c>
      <c r="B2613" s="17">
        <v>120</v>
      </c>
      <c r="C2613" s="16"/>
      <c r="D2613" s="16"/>
      <c r="E2613" s="39" t="s">
        <v>394</v>
      </c>
      <c r="F2613" s="31">
        <f t="shared" si="8949"/>
        <v>383574.70000000001</v>
      </c>
      <c r="G2613" s="31">
        <f t="shared" si="8950"/>
        <v>378934.29999999999</v>
      </c>
      <c r="H2613" s="31">
        <f t="shared" si="8951"/>
        <v>378934.29999999999</v>
      </c>
      <c r="I2613" s="31">
        <f t="shared" si="8952"/>
        <v>0</v>
      </c>
      <c r="J2613" s="31">
        <f t="shared" si="8953"/>
        <v>0</v>
      </c>
      <c r="K2613" s="31">
        <f t="shared" si="8954"/>
        <v>0</v>
      </c>
      <c r="L2613" s="31">
        <f t="shared" si="8705"/>
        <v>383574.70000000001</v>
      </c>
      <c r="M2613" s="31">
        <f t="shared" si="8706"/>
        <v>378934.29999999999</v>
      </c>
      <c r="N2613" s="31">
        <f t="shared" si="8707"/>
        <v>378934.29999999999</v>
      </c>
      <c r="O2613" s="31">
        <f t="shared" si="8955"/>
        <v>0</v>
      </c>
      <c r="P2613" s="31">
        <f t="shared" si="8956"/>
        <v>0</v>
      </c>
      <c r="Q2613" s="31">
        <f t="shared" si="8957"/>
        <v>0</v>
      </c>
      <c r="R2613" s="31">
        <f t="shared" si="8708"/>
        <v>383574.70000000001</v>
      </c>
      <c r="S2613" s="31">
        <f t="shared" si="8709"/>
        <v>378934.29999999999</v>
      </c>
      <c r="T2613" s="31">
        <f t="shared" si="8710"/>
        <v>378934.29999999999</v>
      </c>
      <c r="U2613" s="31">
        <f t="shared" si="8958"/>
        <v>0</v>
      </c>
      <c r="V2613" s="31">
        <f t="shared" si="8959"/>
        <v>0</v>
      </c>
      <c r="W2613" s="31">
        <f t="shared" si="8960"/>
        <v>0</v>
      </c>
      <c r="X2613" s="31">
        <f t="shared" si="8711"/>
        <v>383574.70000000001</v>
      </c>
      <c r="Y2613" s="31">
        <f t="shared" si="8712"/>
        <v>378934.29999999999</v>
      </c>
      <c r="Z2613" s="31">
        <f t="shared" si="8713"/>
        <v>378934.29999999999</v>
      </c>
      <c r="AA2613" s="31">
        <f t="shared" si="8961"/>
        <v>0</v>
      </c>
      <c r="AB2613" s="31">
        <f t="shared" si="8962"/>
        <v>0</v>
      </c>
      <c r="AC2613" s="31">
        <f t="shared" si="8963"/>
        <v>0</v>
      </c>
      <c r="AD2613" s="31">
        <f t="shared" si="8714"/>
        <v>383574.70000000001</v>
      </c>
      <c r="AE2613" s="31">
        <f t="shared" si="8715"/>
        <v>378934.29999999999</v>
      </c>
      <c r="AF2613" s="31">
        <f t="shared" si="8716"/>
        <v>378934.29999999999</v>
      </c>
      <c r="AG2613" s="31">
        <f t="shared" si="8964"/>
        <v>0</v>
      </c>
      <c r="AH2613" s="31">
        <f t="shared" si="8965"/>
        <v>0</v>
      </c>
      <c r="AI2613" s="31">
        <f t="shared" si="8966"/>
        <v>0</v>
      </c>
      <c r="AJ2613" s="31">
        <f t="shared" si="8717"/>
        <v>383574.70000000001</v>
      </c>
      <c r="AK2613" s="31">
        <f t="shared" si="8718"/>
        <v>378934.29999999999</v>
      </c>
      <c r="AL2613" s="31">
        <f t="shared" si="8719"/>
        <v>378934.29999999999</v>
      </c>
      <c r="AM2613" s="31">
        <f t="shared" si="8967"/>
        <v>0</v>
      </c>
      <c r="AN2613" s="31">
        <f t="shared" si="8968"/>
        <v>0</v>
      </c>
      <c r="AO2613" s="31">
        <f t="shared" si="8969"/>
        <v>0</v>
      </c>
      <c r="AP2613" s="31">
        <f t="shared" si="8720"/>
        <v>383574.70000000001</v>
      </c>
      <c r="AQ2613" s="31">
        <f t="shared" si="8721"/>
        <v>378934.29999999999</v>
      </c>
      <c r="AR2613" s="31">
        <f t="shared" si="8722"/>
        <v>378934.29999999999</v>
      </c>
      <c r="AS2613" s="31">
        <f t="shared" si="8970"/>
        <v>0</v>
      </c>
      <c r="AT2613" s="31">
        <f t="shared" si="8971"/>
        <v>0</v>
      </c>
      <c r="AU2613" s="31">
        <f t="shared" si="8972"/>
        <v>0</v>
      </c>
      <c r="AV2613" s="31">
        <f t="shared" si="8723"/>
        <v>383574.70000000001</v>
      </c>
      <c r="AW2613" s="31">
        <f t="shared" si="8724"/>
        <v>378934.29999999999</v>
      </c>
      <c r="AX2613" s="31">
        <f t="shared" si="8725"/>
        <v>378934.29999999999</v>
      </c>
      <c r="AY2613" s="31">
        <f t="shared" si="8973"/>
        <v>5720.1000000000004</v>
      </c>
      <c r="AZ2613" s="31">
        <f t="shared" si="8974"/>
        <v>11166.299999999999</v>
      </c>
      <c r="BA2613" s="31">
        <f t="shared" si="8975"/>
        <v>11166.299999999999</v>
      </c>
      <c r="BB2613" s="31">
        <f t="shared" si="8726"/>
        <v>389294.79999999999</v>
      </c>
      <c r="BC2613" s="31">
        <f t="shared" si="8727"/>
        <v>390100.59999999998</v>
      </c>
      <c r="BD2613" s="31">
        <f t="shared" si="8728"/>
        <v>390100.59999999998</v>
      </c>
      <c r="BE2613" s="31">
        <f t="shared" si="8976"/>
        <v>0</v>
      </c>
      <c r="BF2613" s="31">
        <f t="shared" si="8977"/>
        <v>0</v>
      </c>
      <c r="BG2613" s="31">
        <f t="shared" si="8978"/>
        <v>0</v>
      </c>
      <c r="BH2613" s="31">
        <f t="shared" si="8729"/>
        <v>389294.79999999999</v>
      </c>
      <c r="BI2613" s="31">
        <f t="shared" si="8730"/>
        <v>390100.59999999998</v>
      </c>
      <c r="BJ2613" s="31">
        <f t="shared" si="8731"/>
        <v>390100.59999999998</v>
      </c>
      <c r="BK2613" s="31">
        <f t="shared" si="8979"/>
        <v>0</v>
      </c>
      <c r="BL2613" s="31">
        <f t="shared" si="8980"/>
        <v>0</v>
      </c>
      <c r="BM2613" s="31">
        <f t="shared" si="8981"/>
        <v>0</v>
      </c>
      <c r="BN2613" s="31">
        <f t="shared" si="8732"/>
        <v>389294.79999999999</v>
      </c>
      <c r="BO2613" s="31">
        <f t="shared" si="8733"/>
        <v>390100.59999999998</v>
      </c>
      <c r="BP2613" s="31">
        <f t="shared" si="8734"/>
        <v>390100.59999999998</v>
      </c>
      <c r="BQ2613" s="31">
        <f t="shared" si="8982"/>
        <v>0</v>
      </c>
      <c r="BR2613" s="31">
        <f t="shared" si="8983"/>
        <v>0</v>
      </c>
      <c r="BS2613" s="31">
        <f t="shared" si="8735"/>
        <v>389294.79999999999</v>
      </c>
      <c r="BT2613" s="31">
        <f t="shared" si="8736"/>
        <v>390100.59999999998</v>
      </c>
      <c r="BU2613" s="31">
        <f t="shared" si="8737"/>
        <v>390100.59999999998</v>
      </c>
      <c r="BV2613" s="31">
        <f t="shared" si="8984"/>
        <v>0</v>
      </c>
      <c r="BW2613" s="31">
        <f t="shared" si="8985"/>
        <v>0</v>
      </c>
      <c r="BX2613" s="31">
        <f t="shared" si="8738"/>
        <v>389294.79999999999</v>
      </c>
      <c r="BY2613" s="31">
        <f t="shared" si="8739"/>
        <v>390100.59999999998</v>
      </c>
      <c r="BZ2613" s="31">
        <f t="shared" si="8740"/>
        <v>390100.59999999998</v>
      </c>
      <c r="CA2613" s="31">
        <f t="shared" si="8986"/>
        <v>0</v>
      </c>
      <c r="CB2613" s="31">
        <f t="shared" si="8987"/>
        <v>0</v>
      </c>
      <c r="CC2613" s="31">
        <f t="shared" si="8988"/>
        <v>0</v>
      </c>
      <c r="CD2613" s="31">
        <f t="shared" si="8946"/>
        <v>389294.79999999999</v>
      </c>
      <c r="CE2613" s="31">
        <f t="shared" si="8947"/>
        <v>390100.59999999998</v>
      </c>
      <c r="CF2613" s="31">
        <f t="shared" si="8948"/>
        <v>390100.59999999998</v>
      </c>
      <c r="CG2613" s="31">
        <f t="shared" si="8989"/>
        <v>0</v>
      </c>
      <c r="CH2613" s="24"/>
      <c r="CI2613" s="40"/>
      <c r="CN2613" s="1" t="s">
        <v>30</v>
      </c>
    </row>
    <row r="2614" ht="57.700000000000003">
      <c r="A2614" s="16" t="s">
        <v>1469</v>
      </c>
      <c r="B2614" s="17">
        <v>120</v>
      </c>
      <c r="C2614" s="16" t="s">
        <v>42</v>
      </c>
      <c r="D2614" s="16" t="s">
        <v>395</v>
      </c>
      <c r="E2614" s="39" t="s">
        <v>396</v>
      </c>
      <c r="F2614" s="31">
        <v>383574.70000000001</v>
      </c>
      <c r="G2614" s="31">
        <v>378934.29999999999</v>
      </c>
      <c r="H2614" s="31">
        <v>378934.29999999999</v>
      </c>
      <c r="I2614" s="31"/>
      <c r="J2614" s="31"/>
      <c r="K2614" s="31"/>
      <c r="L2614" s="31">
        <f t="shared" si="8705"/>
        <v>383574.70000000001</v>
      </c>
      <c r="M2614" s="31">
        <f t="shared" si="8706"/>
        <v>378934.29999999999</v>
      </c>
      <c r="N2614" s="31">
        <f t="shared" si="8707"/>
        <v>378934.29999999999</v>
      </c>
      <c r="O2614" s="31"/>
      <c r="P2614" s="31"/>
      <c r="Q2614" s="31"/>
      <c r="R2614" s="31">
        <f t="shared" si="8708"/>
        <v>383574.70000000001</v>
      </c>
      <c r="S2614" s="31">
        <f t="shared" si="8709"/>
        <v>378934.29999999999</v>
      </c>
      <c r="T2614" s="31">
        <f t="shared" si="8710"/>
        <v>378934.29999999999</v>
      </c>
      <c r="U2614" s="31"/>
      <c r="V2614" s="31"/>
      <c r="W2614" s="31"/>
      <c r="X2614" s="31">
        <f t="shared" si="8711"/>
        <v>383574.70000000001</v>
      </c>
      <c r="Y2614" s="31">
        <f t="shared" si="8712"/>
        <v>378934.29999999999</v>
      </c>
      <c r="Z2614" s="31">
        <f t="shared" si="8713"/>
        <v>378934.29999999999</v>
      </c>
      <c r="AA2614" s="31"/>
      <c r="AB2614" s="31"/>
      <c r="AC2614" s="31"/>
      <c r="AD2614" s="31">
        <f t="shared" si="8714"/>
        <v>383574.70000000001</v>
      </c>
      <c r="AE2614" s="31">
        <f t="shared" si="8715"/>
        <v>378934.29999999999</v>
      </c>
      <c r="AF2614" s="31">
        <f t="shared" si="8716"/>
        <v>378934.29999999999</v>
      </c>
      <c r="AG2614" s="31"/>
      <c r="AH2614" s="31"/>
      <c r="AI2614" s="31"/>
      <c r="AJ2614" s="31">
        <f t="shared" si="8717"/>
        <v>383574.70000000001</v>
      </c>
      <c r="AK2614" s="31">
        <f t="shared" si="8718"/>
        <v>378934.29999999999</v>
      </c>
      <c r="AL2614" s="31">
        <f t="shared" si="8719"/>
        <v>378934.29999999999</v>
      </c>
      <c r="AM2614" s="31"/>
      <c r="AN2614" s="31"/>
      <c r="AO2614" s="31"/>
      <c r="AP2614" s="31">
        <f t="shared" si="8720"/>
        <v>383574.70000000001</v>
      </c>
      <c r="AQ2614" s="31">
        <f t="shared" si="8721"/>
        <v>378934.29999999999</v>
      </c>
      <c r="AR2614" s="31">
        <f t="shared" si="8722"/>
        <v>378934.29999999999</v>
      </c>
      <c r="AS2614" s="31"/>
      <c r="AT2614" s="31"/>
      <c r="AU2614" s="31"/>
      <c r="AV2614" s="31">
        <f t="shared" si="8723"/>
        <v>383574.70000000001</v>
      </c>
      <c r="AW2614" s="31">
        <f t="shared" si="8724"/>
        <v>378934.29999999999</v>
      </c>
      <c r="AX2614" s="31">
        <f t="shared" si="8725"/>
        <v>378934.29999999999</v>
      </c>
      <c r="AY2614" s="31">
        <v>5720.1000000000004</v>
      </c>
      <c r="AZ2614" s="31">
        <v>11166.299999999999</v>
      </c>
      <c r="BA2614" s="31">
        <v>11166.299999999999</v>
      </c>
      <c r="BB2614" s="31">
        <f t="shared" si="8726"/>
        <v>389294.79999999999</v>
      </c>
      <c r="BC2614" s="31">
        <f t="shared" si="8727"/>
        <v>390100.59999999998</v>
      </c>
      <c r="BD2614" s="31">
        <f t="shared" si="8728"/>
        <v>390100.59999999998</v>
      </c>
      <c r="BE2614" s="31"/>
      <c r="BF2614" s="31"/>
      <c r="BG2614" s="31"/>
      <c r="BH2614" s="31">
        <f t="shared" si="8729"/>
        <v>389294.79999999999</v>
      </c>
      <c r="BI2614" s="31">
        <f t="shared" si="8730"/>
        <v>390100.59999999998</v>
      </c>
      <c r="BJ2614" s="31">
        <f t="shared" si="8731"/>
        <v>390100.59999999998</v>
      </c>
      <c r="BK2614" s="31"/>
      <c r="BL2614" s="31"/>
      <c r="BM2614" s="31"/>
      <c r="BN2614" s="31">
        <f t="shared" si="8732"/>
        <v>389294.79999999999</v>
      </c>
      <c r="BO2614" s="31">
        <f t="shared" si="8733"/>
        <v>390100.59999999998</v>
      </c>
      <c r="BP2614" s="31">
        <f t="shared" si="8734"/>
        <v>390100.59999999998</v>
      </c>
      <c r="BQ2614" s="31"/>
      <c r="BR2614" s="31"/>
      <c r="BS2614" s="31">
        <f t="shared" si="8735"/>
        <v>389294.79999999999</v>
      </c>
      <c r="BT2614" s="31">
        <f t="shared" si="8736"/>
        <v>390100.59999999998</v>
      </c>
      <c r="BU2614" s="31">
        <f t="shared" si="8737"/>
        <v>390100.59999999998</v>
      </c>
      <c r="BV2614" s="31"/>
      <c r="BW2614" s="31"/>
      <c r="BX2614" s="31">
        <f t="shared" si="8738"/>
        <v>389294.79999999999</v>
      </c>
      <c r="BY2614" s="31">
        <f t="shared" si="8739"/>
        <v>390100.59999999998</v>
      </c>
      <c r="BZ2614" s="31">
        <f t="shared" si="8740"/>
        <v>390100.59999999998</v>
      </c>
      <c r="CA2614" s="31"/>
      <c r="CB2614" s="31"/>
      <c r="CC2614" s="31"/>
      <c r="CD2614" s="31">
        <f t="shared" si="8946"/>
        <v>389294.79999999999</v>
      </c>
      <c r="CE2614" s="31">
        <f t="shared" si="8947"/>
        <v>390100.59999999998</v>
      </c>
      <c r="CF2614" s="31">
        <f t="shared" si="8948"/>
        <v>390100.59999999998</v>
      </c>
      <c r="CG2614" s="31"/>
      <c r="CH2614" s="24"/>
      <c r="CI2614" s="40"/>
    </row>
    <row r="2615" ht="29.850000000000001">
      <c r="A2615" s="16" t="s">
        <v>1470</v>
      </c>
      <c r="B2615" s="17"/>
      <c r="C2615" s="16"/>
      <c r="D2615" s="16"/>
      <c r="E2615" s="39" t="s">
        <v>1447</v>
      </c>
      <c r="F2615" s="31">
        <f>F2616+F2619</f>
        <v>30645.300000000003</v>
      </c>
      <c r="G2615" s="31">
        <f>G2616+G2619</f>
        <v>30645.300000000003</v>
      </c>
      <c r="H2615" s="31">
        <f>H2616+H2619</f>
        <v>30645.300000000003</v>
      </c>
      <c r="I2615" s="31">
        <f>I2616+I2619</f>
        <v>0</v>
      </c>
      <c r="J2615" s="31">
        <f>J2616+J2619</f>
        <v>0</v>
      </c>
      <c r="K2615" s="31">
        <f>K2616+K2619</f>
        <v>0</v>
      </c>
      <c r="L2615" s="31">
        <f t="shared" si="8705"/>
        <v>30645.300000000003</v>
      </c>
      <c r="M2615" s="31">
        <f t="shared" si="8706"/>
        <v>30645.300000000003</v>
      </c>
      <c r="N2615" s="31">
        <f t="shared" si="8707"/>
        <v>30645.300000000003</v>
      </c>
      <c r="O2615" s="31">
        <f>O2616+O2619</f>
        <v>0</v>
      </c>
      <c r="P2615" s="31">
        <f>P2616+P2619</f>
        <v>0</v>
      </c>
      <c r="Q2615" s="31">
        <f>Q2616+Q2619</f>
        <v>0</v>
      </c>
      <c r="R2615" s="31">
        <f t="shared" si="8708"/>
        <v>30645.300000000003</v>
      </c>
      <c r="S2615" s="31">
        <f t="shared" si="8709"/>
        <v>30645.300000000003</v>
      </c>
      <c r="T2615" s="31">
        <f t="shared" si="8710"/>
        <v>30645.300000000003</v>
      </c>
      <c r="U2615" s="31">
        <f>U2616+U2619</f>
        <v>0</v>
      </c>
      <c r="V2615" s="31">
        <f>V2616+V2619</f>
        <v>0</v>
      </c>
      <c r="W2615" s="31">
        <f>W2616+W2619</f>
        <v>0</v>
      </c>
      <c r="X2615" s="31">
        <f t="shared" si="8711"/>
        <v>30645.300000000003</v>
      </c>
      <c r="Y2615" s="31">
        <f t="shared" si="8712"/>
        <v>30645.300000000003</v>
      </c>
      <c r="Z2615" s="31">
        <f t="shared" si="8713"/>
        <v>30645.300000000003</v>
      </c>
      <c r="AA2615" s="31">
        <f>AA2616+AA2619</f>
        <v>0</v>
      </c>
      <c r="AB2615" s="31">
        <f>AB2616+AB2619</f>
        <v>0</v>
      </c>
      <c r="AC2615" s="31">
        <f>AC2616+AC2619</f>
        <v>0</v>
      </c>
      <c r="AD2615" s="31">
        <f t="shared" si="8714"/>
        <v>30645.300000000003</v>
      </c>
      <c r="AE2615" s="31">
        <f t="shared" si="8715"/>
        <v>30645.300000000003</v>
      </c>
      <c r="AF2615" s="31">
        <f t="shared" si="8716"/>
        <v>30645.300000000003</v>
      </c>
      <c r="AG2615" s="31">
        <f>AG2616+AG2619</f>
        <v>0</v>
      </c>
      <c r="AH2615" s="31">
        <f>AH2616+AH2619</f>
        <v>0</v>
      </c>
      <c r="AI2615" s="31">
        <f>AI2616+AI2619</f>
        <v>0</v>
      </c>
      <c r="AJ2615" s="31">
        <f t="shared" si="8717"/>
        <v>30645.300000000003</v>
      </c>
      <c r="AK2615" s="31">
        <f t="shared" si="8718"/>
        <v>30645.300000000003</v>
      </c>
      <c r="AL2615" s="31">
        <f t="shared" si="8719"/>
        <v>30645.300000000003</v>
      </c>
      <c r="AM2615" s="31">
        <f>AM2616+AM2619</f>
        <v>0</v>
      </c>
      <c r="AN2615" s="31">
        <f>AN2616+AN2619</f>
        <v>0</v>
      </c>
      <c r="AO2615" s="31">
        <f>AO2616+AO2619</f>
        <v>0</v>
      </c>
      <c r="AP2615" s="31">
        <f t="shared" si="8720"/>
        <v>30645.300000000003</v>
      </c>
      <c r="AQ2615" s="31">
        <f t="shared" si="8721"/>
        <v>30645.300000000003</v>
      </c>
      <c r="AR2615" s="31">
        <f t="shared" si="8722"/>
        <v>30645.300000000003</v>
      </c>
      <c r="AS2615" s="31">
        <f>AS2616+AS2619</f>
        <v>0</v>
      </c>
      <c r="AT2615" s="31">
        <f>AT2616+AT2619</f>
        <v>0</v>
      </c>
      <c r="AU2615" s="31">
        <f>AU2616+AU2619</f>
        <v>0</v>
      </c>
      <c r="AV2615" s="31">
        <f t="shared" si="8723"/>
        <v>30645.300000000003</v>
      </c>
      <c r="AW2615" s="31">
        <f t="shared" si="8724"/>
        <v>30645.300000000003</v>
      </c>
      <c r="AX2615" s="31">
        <f t="shared" si="8725"/>
        <v>30645.300000000003</v>
      </c>
      <c r="AY2615" s="31">
        <f>AY2616+AY2619</f>
        <v>0</v>
      </c>
      <c r="AZ2615" s="31">
        <f>AZ2616+AZ2619</f>
        <v>0</v>
      </c>
      <c r="BA2615" s="31">
        <f>BA2616+BA2619</f>
        <v>0</v>
      </c>
      <c r="BB2615" s="31">
        <f t="shared" si="8726"/>
        <v>30645.300000000003</v>
      </c>
      <c r="BC2615" s="31">
        <f t="shared" si="8727"/>
        <v>30645.300000000003</v>
      </c>
      <c r="BD2615" s="31">
        <f t="shared" si="8728"/>
        <v>30645.300000000003</v>
      </c>
      <c r="BE2615" s="31">
        <f>BE2616+BE2619</f>
        <v>0</v>
      </c>
      <c r="BF2615" s="31">
        <f>BF2616+BF2619</f>
        <v>0</v>
      </c>
      <c r="BG2615" s="31">
        <f>BG2616+BG2619</f>
        <v>0</v>
      </c>
      <c r="BH2615" s="31">
        <f t="shared" si="8729"/>
        <v>30645.300000000003</v>
      </c>
      <c r="BI2615" s="31">
        <f t="shared" si="8730"/>
        <v>30645.300000000003</v>
      </c>
      <c r="BJ2615" s="31">
        <f t="shared" si="8731"/>
        <v>30645.300000000003</v>
      </c>
      <c r="BK2615" s="31">
        <f>BK2616+BK2619</f>
        <v>0</v>
      </c>
      <c r="BL2615" s="31">
        <f>BL2616+BL2619</f>
        <v>0</v>
      </c>
      <c r="BM2615" s="31">
        <f>BM2616+BM2619</f>
        <v>0</v>
      </c>
      <c r="BN2615" s="31">
        <f t="shared" si="8732"/>
        <v>30645.300000000003</v>
      </c>
      <c r="BO2615" s="31">
        <f t="shared" si="8733"/>
        <v>30645.300000000003</v>
      </c>
      <c r="BP2615" s="31">
        <f t="shared" si="8734"/>
        <v>30645.300000000003</v>
      </c>
      <c r="BQ2615" s="31">
        <f>BQ2616+BQ2619</f>
        <v>0</v>
      </c>
      <c r="BR2615" s="31">
        <f>BR2616+BR2619</f>
        <v>0</v>
      </c>
      <c r="BS2615" s="31">
        <f t="shared" si="8735"/>
        <v>30645.300000000003</v>
      </c>
      <c r="BT2615" s="31">
        <f t="shared" si="8736"/>
        <v>30645.300000000003</v>
      </c>
      <c r="BU2615" s="31">
        <f t="shared" si="8737"/>
        <v>30645.300000000003</v>
      </c>
      <c r="BV2615" s="31">
        <f>BV2616+BV2619</f>
        <v>0</v>
      </c>
      <c r="BW2615" s="31">
        <f>BW2616+BW2619</f>
        <v>0</v>
      </c>
      <c r="BX2615" s="31">
        <f t="shared" si="8738"/>
        <v>30645.300000000003</v>
      </c>
      <c r="BY2615" s="31">
        <f t="shared" si="8739"/>
        <v>30645.300000000003</v>
      </c>
      <c r="BZ2615" s="31">
        <f t="shared" si="8740"/>
        <v>30645.300000000003</v>
      </c>
      <c r="CA2615" s="31">
        <f>CA2616+CA2619</f>
        <v>0</v>
      </c>
      <c r="CB2615" s="31">
        <f>CB2616+CB2619</f>
        <v>0</v>
      </c>
      <c r="CC2615" s="31">
        <f>CC2616+CC2619</f>
        <v>0</v>
      </c>
      <c r="CD2615" s="31">
        <f t="shared" si="8946"/>
        <v>30645.300000000003</v>
      </c>
      <c r="CE2615" s="31">
        <f t="shared" si="8947"/>
        <v>30645.300000000003</v>
      </c>
      <c r="CF2615" s="31">
        <f t="shared" si="8948"/>
        <v>30645.300000000003</v>
      </c>
      <c r="CG2615" s="31">
        <f>CG2616+CG2619</f>
        <v>0</v>
      </c>
      <c r="CH2615" s="24"/>
      <c r="CI2615" s="40"/>
      <c r="CL2615" s="1" t="s">
        <v>1346</v>
      </c>
      <c r="CO2615" s="1" t="s">
        <v>31</v>
      </c>
    </row>
    <row r="2616" ht="29.850000000000001">
      <c r="A2616" s="16" t="s">
        <v>1470</v>
      </c>
      <c r="B2616" s="17">
        <v>200</v>
      </c>
      <c r="C2616" s="16"/>
      <c r="D2616" s="16"/>
      <c r="E2616" s="39" t="s">
        <v>40</v>
      </c>
      <c r="F2616" s="31">
        <f t="shared" ref="F2616:F2620" si="8990">F2617</f>
        <v>30364.900000000001</v>
      </c>
      <c r="G2616" s="31">
        <f t="shared" ref="G2616:G2620" si="8991">G2617</f>
        <v>30364.900000000001</v>
      </c>
      <c r="H2616" s="31">
        <f t="shared" ref="H2616:H2620" si="8992">H2617</f>
        <v>30364.900000000001</v>
      </c>
      <c r="I2616" s="31">
        <f t="shared" ref="I2616:I2620" si="8993">I2617</f>
        <v>0</v>
      </c>
      <c r="J2616" s="31">
        <f t="shared" ref="J2616:J2620" si="8994">J2617</f>
        <v>0</v>
      </c>
      <c r="K2616" s="31">
        <f t="shared" ref="K2616:K2620" si="8995">K2617</f>
        <v>0</v>
      </c>
      <c r="L2616" s="31">
        <f t="shared" si="8705"/>
        <v>30364.900000000001</v>
      </c>
      <c r="M2616" s="31">
        <f t="shared" si="8706"/>
        <v>30364.900000000001</v>
      </c>
      <c r="N2616" s="31">
        <f t="shared" si="8707"/>
        <v>30364.900000000001</v>
      </c>
      <c r="O2616" s="31">
        <f t="shared" ref="O2616:O2620" si="8996">O2617</f>
        <v>0</v>
      </c>
      <c r="P2616" s="31">
        <f t="shared" ref="P2616:P2620" si="8997">P2617</f>
        <v>0</v>
      </c>
      <c r="Q2616" s="31">
        <f t="shared" ref="Q2616:Q2620" si="8998">Q2617</f>
        <v>0</v>
      </c>
      <c r="R2616" s="31">
        <f t="shared" si="8708"/>
        <v>30364.900000000001</v>
      </c>
      <c r="S2616" s="31">
        <f t="shared" si="8709"/>
        <v>30364.900000000001</v>
      </c>
      <c r="T2616" s="31">
        <f t="shared" si="8710"/>
        <v>30364.900000000001</v>
      </c>
      <c r="U2616" s="31">
        <f t="shared" ref="U2616:U2620" si="8999">U2617</f>
        <v>0</v>
      </c>
      <c r="V2616" s="31">
        <f t="shared" ref="V2616:V2620" si="9000">V2617</f>
        <v>0</v>
      </c>
      <c r="W2616" s="31">
        <f t="shared" ref="W2616:W2620" si="9001">W2617</f>
        <v>0</v>
      </c>
      <c r="X2616" s="31">
        <f t="shared" si="8711"/>
        <v>30364.900000000001</v>
      </c>
      <c r="Y2616" s="31">
        <f t="shared" si="8712"/>
        <v>30364.900000000001</v>
      </c>
      <c r="Z2616" s="31">
        <f t="shared" si="8713"/>
        <v>30364.900000000001</v>
      </c>
      <c r="AA2616" s="31">
        <f t="shared" ref="AA2616:AA2620" si="9002">AA2617</f>
        <v>0</v>
      </c>
      <c r="AB2616" s="31">
        <f t="shared" ref="AB2616:AB2620" si="9003">AB2617</f>
        <v>0</v>
      </c>
      <c r="AC2616" s="31">
        <f t="shared" ref="AC2616:AC2620" si="9004">AC2617</f>
        <v>0</v>
      </c>
      <c r="AD2616" s="31">
        <f t="shared" si="8714"/>
        <v>30364.900000000001</v>
      </c>
      <c r="AE2616" s="31">
        <f t="shared" si="8715"/>
        <v>30364.900000000001</v>
      </c>
      <c r="AF2616" s="31">
        <f t="shared" si="8716"/>
        <v>30364.900000000001</v>
      </c>
      <c r="AG2616" s="31">
        <f t="shared" ref="AG2616:AG2620" si="9005">AG2617</f>
        <v>0</v>
      </c>
      <c r="AH2616" s="31">
        <f t="shared" ref="AH2616:AH2620" si="9006">AH2617</f>
        <v>0</v>
      </c>
      <c r="AI2616" s="31">
        <f t="shared" ref="AI2616:AI2620" si="9007">AI2617</f>
        <v>0</v>
      </c>
      <c r="AJ2616" s="31">
        <f t="shared" si="8717"/>
        <v>30364.900000000001</v>
      </c>
      <c r="AK2616" s="31">
        <f t="shared" si="8718"/>
        <v>30364.900000000001</v>
      </c>
      <c r="AL2616" s="31">
        <f t="shared" si="8719"/>
        <v>30364.900000000001</v>
      </c>
      <c r="AM2616" s="31">
        <f t="shared" ref="AM2616:AM2620" si="9008">AM2617</f>
        <v>0</v>
      </c>
      <c r="AN2616" s="31">
        <f t="shared" ref="AN2616:AN2620" si="9009">AN2617</f>
        <v>0</v>
      </c>
      <c r="AO2616" s="31">
        <f t="shared" ref="AO2616:AO2620" si="9010">AO2617</f>
        <v>0</v>
      </c>
      <c r="AP2616" s="31">
        <f t="shared" si="8720"/>
        <v>30364.900000000001</v>
      </c>
      <c r="AQ2616" s="31">
        <f t="shared" si="8721"/>
        <v>30364.900000000001</v>
      </c>
      <c r="AR2616" s="31">
        <f t="shared" si="8722"/>
        <v>30364.900000000001</v>
      </c>
      <c r="AS2616" s="31">
        <f t="shared" ref="AS2616:AS2620" si="9011">AS2617</f>
        <v>0</v>
      </c>
      <c r="AT2616" s="31">
        <f t="shared" ref="AT2616:AT2620" si="9012">AT2617</f>
        <v>0</v>
      </c>
      <c r="AU2616" s="31">
        <f t="shared" ref="AU2616:AU2620" si="9013">AU2617</f>
        <v>0</v>
      </c>
      <c r="AV2616" s="31">
        <f t="shared" si="8723"/>
        <v>30364.900000000001</v>
      </c>
      <c r="AW2616" s="31">
        <f t="shared" si="8724"/>
        <v>30364.900000000001</v>
      </c>
      <c r="AX2616" s="31">
        <f t="shared" si="8725"/>
        <v>30364.900000000001</v>
      </c>
      <c r="AY2616" s="31">
        <f t="shared" ref="AY2616:AY2620" si="9014">AY2617</f>
        <v>0</v>
      </c>
      <c r="AZ2616" s="31">
        <f t="shared" ref="AZ2616:AZ2620" si="9015">AZ2617</f>
        <v>0</v>
      </c>
      <c r="BA2616" s="31">
        <f t="shared" ref="BA2616:BA2620" si="9016">BA2617</f>
        <v>0</v>
      </c>
      <c r="BB2616" s="31">
        <f t="shared" si="8726"/>
        <v>30364.900000000001</v>
      </c>
      <c r="BC2616" s="31">
        <f t="shared" si="8727"/>
        <v>30364.900000000001</v>
      </c>
      <c r="BD2616" s="31">
        <f t="shared" si="8728"/>
        <v>30364.900000000001</v>
      </c>
      <c r="BE2616" s="31">
        <f t="shared" ref="BE2616:BE2620" si="9017">BE2617</f>
        <v>0</v>
      </c>
      <c r="BF2616" s="31">
        <f t="shared" ref="BF2616:BF2620" si="9018">BF2617</f>
        <v>0</v>
      </c>
      <c r="BG2616" s="31">
        <f t="shared" ref="BG2616:BG2620" si="9019">BG2617</f>
        <v>0</v>
      </c>
      <c r="BH2616" s="31">
        <f t="shared" si="8729"/>
        <v>30364.900000000001</v>
      </c>
      <c r="BI2616" s="31">
        <f t="shared" si="8730"/>
        <v>30364.900000000001</v>
      </c>
      <c r="BJ2616" s="31">
        <f t="shared" si="8731"/>
        <v>30364.900000000001</v>
      </c>
      <c r="BK2616" s="31">
        <f t="shared" ref="BK2616:BK2620" si="9020">BK2617</f>
        <v>0</v>
      </c>
      <c r="BL2616" s="31">
        <f t="shared" ref="BL2616:BL2620" si="9021">BL2617</f>
        <v>0</v>
      </c>
      <c r="BM2616" s="31">
        <f t="shared" ref="BM2616:BM2620" si="9022">BM2617</f>
        <v>0</v>
      </c>
      <c r="BN2616" s="31">
        <f t="shared" si="8732"/>
        <v>30364.900000000001</v>
      </c>
      <c r="BO2616" s="31">
        <f t="shared" si="8733"/>
        <v>30364.900000000001</v>
      </c>
      <c r="BP2616" s="31">
        <f t="shared" si="8734"/>
        <v>30364.900000000001</v>
      </c>
      <c r="BQ2616" s="31">
        <f t="shared" ref="BQ2616:BQ2620" si="9023">BQ2617</f>
        <v>0</v>
      </c>
      <c r="BR2616" s="31">
        <f t="shared" ref="BR2616:BR2620" si="9024">BR2617</f>
        <v>0</v>
      </c>
      <c r="BS2616" s="31">
        <f t="shared" si="8735"/>
        <v>30364.900000000001</v>
      </c>
      <c r="BT2616" s="31">
        <f t="shared" si="8736"/>
        <v>30364.900000000001</v>
      </c>
      <c r="BU2616" s="31">
        <f t="shared" si="8737"/>
        <v>30364.900000000001</v>
      </c>
      <c r="BV2616" s="31">
        <f t="shared" ref="BV2616:BV2620" si="9025">BV2617</f>
        <v>0</v>
      </c>
      <c r="BW2616" s="31">
        <f t="shared" ref="BW2616:BW2620" si="9026">BW2617</f>
        <v>0</v>
      </c>
      <c r="BX2616" s="31">
        <f t="shared" si="8738"/>
        <v>30364.900000000001</v>
      </c>
      <c r="BY2616" s="31">
        <f t="shared" si="8739"/>
        <v>30364.900000000001</v>
      </c>
      <c r="BZ2616" s="31">
        <f t="shared" si="8740"/>
        <v>30364.900000000001</v>
      </c>
      <c r="CA2616" s="31">
        <f t="shared" ref="CA2616:CA2620" si="9027">CA2617</f>
        <v>0</v>
      </c>
      <c r="CB2616" s="31">
        <f t="shared" ref="CB2616:CB2620" si="9028">CB2617</f>
        <v>0</v>
      </c>
      <c r="CC2616" s="31">
        <f t="shared" ref="CC2616:CC2620" si="9029">CC2617</f>
        <v>0</v>
      </c>
      <c r="CD2616" s="31">
        <f t="shared" si="8946"/>
        <v>30364.900000000001</v>
      </c>
      <c r="CE2616" s="31">
        <f t="shared" si="8947"/>
        <v>30364.900000000001</v>
      </c>
      <c r="CF2616" s="31">
        <f t="shared" si="8948"/>
        <v>30364.900000000001</v>
      </c>
      <c r="CG2616" s="31">
        <f t="shared" ref="CG2616:CG2620" si="9030">CG2617</f>
        <v>0</v>
      </c>
      <c r="CH2616" s="24"/>
      <c r="CI2616" s="40"/>
      <c r="CM2616" s="1" t="s">
        <v>29</v>
      </c>
    </row>
    <row r="2617" ht="43.75">
      <c r="A2617" s="16" t="s">
        <v>1470</v>
      </c>
      <c r="B2617" s="17">
        <v>240</v>
      </c>
      <c r="C2617" s="16"/>
      <c r="D2617" s="16"/>
      <c r="E2617" s="39" t="s">
        <v>41</v>
      </c>
      <c r="F2617" s="31">
        <f t="shared" si="8990"/>
        <v>30364.900000000001</v>
      </c>
      <c r="G2617" s="31">
        <f t="shared" si="8991"/>
        <v>30364.900000000001</v>
      </c>
      <c r="H2617" s="31">
        <f t="shared" si="8992"/>
        <v>30364.900000000001</v>
      </c>
      <c r="I2617" s="31">
        <f t="shared" si="8993"/>
        <v>0</v>
      </c>
      <c r="J2617" s="31">
        <f t="shared" si="8994"/>
        <v>0</v>
      </c>
      <c r="K2617" s="31">
        <f t="shared" si="8995"/>
        <v>0</v>
      </c>
      <c r="L2617" s="31">
        <f t="shared" si="8705"/>
        <v>30364.900000000001</v>
      </c>
      <c r="M2617" s="31">
        <f t="shared" si="8706"/>
        <v>30364.900000000001</v>
      </c>
      <c r="N2617" s="31">
        <f t="shared" si="8707"/>
        <v>30364.900000000001</v>
      </c>
      <c r="O2617" s="31">
        <f t="shared" si="8996"/>
        <v>0</v>
      </c>
      <c r="P2617" s="31">
        <f t="shared" si="8997"/>
        <v>0</v>
      </c>
      <c r="Q2617" s="31">
        <f t="shared" si="8998"/>
        <v>0</v>
      </c>
      <c r="R2617" s="31">
        <f t="shared" si="8708"/>
        <v>30364.900000000001</v>
      </c>
      <c r="S2617" s="31">
        <f t="shared" si="8709"/>
        <v>30364.900000000001</v>
      </c>
      <c r="T2617" s="31">
        <f t="shared" si="8710"/>
        <v>30364.900000000001</v>
      </c>
      <c r="U2617" s="31">
        <f t="shared" si="8999"/>
        <v>0</v>
      </c>
      <c r="V2617" s="31">
        <f t="shared" si="9000"/>
        <v>0</v>
      </c>
      <c r="W2617" s="31">
        <f t="shared" si="9001"/>
        <v>0</v>
      </c>
      <c r="X2617" s="31">
        <f t="shared" si="8711"/>
        <v>30364.900000000001</v>
      </c>
      <c r="Y2617" s="31">
        <f t="shared" si="8712"/>
        <v>30364.900000000001</v>
      </c>
      <c r="Z2617" s="31">
        <f t="shared" si="8713"/>
        <v>30364.900000000001</v>
      </c>
      <c r="AA2617" s="31">
        <f t="shared" si="9002"/>
        <v>0</v>
      </c>
      <c r="AB2617" s="31">
        <f t="shared" si="9003"/>
        <v>0</v>
      </c>
      <c r="AC2617" s="31">
        <f t="shared" si="9004"/>
        <v>0</v>
      </c>
      <c r="AD2617" s="31">
        <f t="shared" si="8714"/>
        <v>30364.900000000001</v>
      </c>
      <c r="AE2617" s="31">
        <f t="shared" si="8715"/>
        <v>30364.900000000001</v>
      </c>
      <c r="AF2617" s="31">
        <f t="shared" si="8716"/>
        <v>30364.900000000001</v>
      </c>
      <c r="AG2617" s="31">
        <f t="shared" si="9005"/>
        <v>0</v>
      </c>
      <c r="AH2617" s="31">
        <f t="shared" si="9006"/>
        <v>0</v>
      </c>
      <c r="AI2617" s="31">
        <f t="shared" si="9007"/>
        <v>0</v>
      </c>
      <c r="AJ2617" s="31">
        <f t="shared" si="8717"/>
        <v>30364.900000000001</v>
      </c>
      <c r="AK2617" s="31">
        <f t="shared" si="8718"/>
        <v>30364.900000000001</v>
      </c>
      <c r="AL2617" s="31">
        <f t="shared" si="8719"/>
        <v>30364.900000000001</v>
      </c>
      <c r="AM2617" s="31">
        <f t="shared" si="9008"/>
        <v>0</v>
      </c>
      <c r="AN2617" s="31">
        <f t="shared" si="9009"/>
        <v>0</v>
      </c>
      <c r="AO2617" s="31">
        <f t="shared" si="9010"/>
        <v>0</v>
      </c>
      <c r="AP2617" s="31">
        <f t="shared" si="8720"/>
        <v>30364.900000000001</v>
      </c>
      <c r="AQ2617" s="31">
        <f t="shared" si="8721"/>
        <v>30364.900000000001</v>
      </c>
      <c r="AR2617" s="31">
        <f t="shared" si="8722"/>
        <v>30364.900000000001</v>
      </c>
      <c r="AS2617" s="31">
        <f t="shared" si="9011"/>
        <v>0</v>
      </c>
      <c r="AT2617" s="31">
        <f t="shared" si="9012"/>
        <v>0</v>
      </c>
      <c r="AU2617" s="31">
        <f t="shared" si="9013"/>
        <v>0</v>
      </c>
      <c r="AV2617" s="31">
        <f t="shared" si="8723"/>
        <v>30364.900000000001</v>
      </c>
      <c r="AW2617" s="31">
        <f t="shared" si="8724"/>
        <v>30364.900000000001</v>
      </c>
      <c r="AX2617" s="31">
        <f t="shared" si="8725"/>
        <v>30364.900000000001</v>
      </c>
      <c r="AY2617" s="31">
        <f t="shared" si="9014"/>
        <v>0</v>
      </c>
      <c r="AZ2617" s="31">
        <f t="shared" si="9015"/>
        <v>0</v>
      </c>
      <c r="BA2617" s="31">
        <f t="shared" si="9016"/>
        <v>0</v>
      </c>
      <c r="BB2617" s="31">
        <f t="shared" si="8726"/>
        <v>30364.900000000001</v>
      </c>
      <c r="BC2617" s="31">
        <f t="shared" si="8727"/>
        <v>30364.900000000001</v>
      </c>
      <c r="BD2617" s="31">
        <f t="shared" si="8728"/>
        <v>30364.900000000001</v>
      </c>
      <c r="BE2617" s="31">
        <f t="shared" si="9017"/>
        <v>0</v>
      </c>
      <c r="BF2617" s="31">
        <f t="shared" si="9018"/>
        <v>0</v>
      </c>
      <c r="BG2617" s="31">
        <f t="shared" si="9019"/>
        <v>0</v>
      </c>
      <c r="BH2617" s="31">
        <f t="shared" si="8729"/>
        <v>30364.900000000001</v>
      </c>
      <c r="BI2617" s="31">
        <f t="shared" si="8730"/>
        <v>30364.900000000001</v>
      </c>
      <c r="BJ2617" s="31">
        <f t="shared" si="8731"/>
        <v>30364.900000000001</v>
      </c>
      <c r="BK2617" s="31">
        <f t="shared" si="9020"/>
        <v>0</v>
      </c>
      <c r="BL2617" s="31">
        <f t="shared" si="9021"/>
        <v>0</v>
      </c>
      <c r="BM2617" s="31">
        <f t="shared" si="9022"/>
        <v>0</v>
      </c>
      <c r="BN2617" s="31">
        <f t="shared" si="8732"/>
        <v>30364.900000000001</v>
      </c>
      <c r="BO2617" s="31">
        <f t="shared" si="8733"/>
        <v>30364.900000000001</v>
      </c>
      <c r="BP2617" s="31">
        <f t="shared" si="8734"/>
        <v>30364.900000000001</v>
      </c>
      <c r="BQ2617" s="31">
        <f t="shared" si="9023"/>
        <v>0</v>
      </c>
      <c r="BR2617" s="31">
        <f t="shared" si="9024"/>
        <v>0</v>
      </c>
      <c r="BS2617" s="31">
        <f t="shared" si="8735"/>
        <v>30364.900000000001</v>
      </c>
      <c r="BT2617" s="31">
        <f t="shared" si="8736"/>
        <v>30364.900000000001</v>
      </c>
      <c r="BU2617" s="31">
        <f t="shared" si="8737"/>
        <v>30364.900000000001</v>
      </c>
      <c r="BV2617" s="31">
        <f t="shared" si="9025"/>
        <v>0</v>
      </c>
      <c r="BW2617" s="31">
        <f t="shared" si="9026"/>
        <v>0</v>
      </c>
      <c r="BX2617" s="31">
        <f t="shared" si="8738"/>
        <v>30364.900000000001</v>
      </c>
      <c r="BY2617" s="31">
        <f t="shared" si="8739"/>
        <v>30364.900000000001</v>
      </c>
      <c r="BZ2617" s="31">
        <f t="shared" si="8740"/>
        <v>30364.900000000001</v>
      </c>
      <c r="CA2617" s="31">
        <f t="shared" si="9027"/>
        <v>0</v>
      </c>
      <c r="CB2617" s="31">
        <f t="shared" si="9028"/>
        <v>0</v>
      </c>
      <c r="CC2617" s="31">
        <f t="shared" si="9029"/>
        <v>0</v>
      </c>
      <c r="CD2617" s="31">
        <f t="shared" si="8946"/>
        <v>30364.900000000001</v>
      </c>
      <c r="CE2617" s="31">
        <f t="shared" si="8947"/>
        <v>30364.900000000001</v>
      </c>
      <c r="CF2617" s="31">
        <f t="shared" si="8948"/>
        <v>30364.900000000001</v>
      </c>
      <c r="CG2617" s="31">
        <f t="shared" si="9030"/>
        <v>0</v>
      </c>
      <c r="CH2617" s="24"/>
      <c r="CI2617" s="40"/>
      <c r="CN2617" s="1" t="s">
        <v>30</v>
      </c>
    </row>
    <row r="2618" ht="57.700000000000003">
      <c r="A2618" s="16" t="s">
        <v>1470</v>
      </c>
      <c r="B2618" s="17">
        <v>240</v>
      </c>
      <c r="C2618" s="16" t="s">
        <v>42</v>
      </c>
      <c r="D2618" s="16" t="s">
        <v>395</v>
      </c>
      <c r="E2618" s="39" t="s">
        <v>396</v>
      </c>
      <c r="F2618" s="31">
        <v>30364.900000000001</v>
      </c>
      <c r="G2618" s="31">
        <v>30364.900000000001</v>
      </c>
      <c r="H2618" s="31">
        <v>30364.900000000001</v>
      </c>
      <c r="I2618" s="31"/>
      <c r="J2618" s="31"/>
      <c r="K2618" s="31"/>
      <c r="L2618" s="31">
        <f t="shared" si="8705"/>
        <v>30364.900000000001</v>
      </c>
      <c r="M2618" s="31">
        <f t="shared" si="8706"/>
        <v>30364.900000000001</v>
      </c>
      <c r="N2618" s="31">
        <f t="shared" si="8707"/>
        <v>30364.900000000001</v>
      </c>
      <c r="O2618" s="31"/>
      <c r="P2618" s="31"/>
      <c r="Q2618" s="31"/>
      <c r="R2618" s="31">
        <f t="shared" si="8708"/>
        <v>30364.900000000001</v>
      </c>
      <c r="S2618" s="31">
        <f t="shared" si="8709"/>
        <v>30364.900000000001</v>
      </c>
      <c r="T2618" s="31">
        <f t="shared" si="8710"/>
        <v>30364.900000000001</v>
      </c>
      <c r="U2618" s="31"/>
      <c r="V2618" s="31"/>
      <c r="W2618" s="31"/>
      <c r="X2618" s="31">
        <f t="shared" si="8711"/>
        <v>30364.900000000001</v>
      </c>
      <c r="Y2618" s="31">
        <f t="shared" si="8712"/>
        <v>30364.900000000001</v>
      </c>
      <c r="Z2618" s="31">
        <f t="shared" si="8713"/>
        <v>30364.900000000001</v>
      </c>
      <c r="AA2618" s="31"/>
      <c r="AB2618" s="31"/>
      <c r="AC2618" s="31"/>
      <c r="AD2618" s="31">
        <f t="shared" si="8714"/>
        <v>30364.900000000001</v>
      </c>
      <c r="AE2618" s="31">
        <f t="shared" si="8715"/>
        <v>30364.900000000001</v>
      </c>
      <c r="AF2618" s="31">
        <f t="shared" si="8716"/>
        <v>30364.900000000001</v>
      </c>
      <c r="AG2618" s="31"/>
      <c r="AH2618" s="31"/>
      <c r="AI2618" s="31"/>
      <c r="AJ2618" s="31">
        <f t="shared" si="8717"/>
        <v>30364.900000000001</v>
      </c>
      <c r="AK2618" s="31">
        <f t="shared" si="8718"/>
        <v>30364.900000000001</v>
      </c>
      <c r="AL2618" s="31">
        <f t="shared" si="8719"/>
        <v>30364.900000000001</v>
      </c>
      <c r="AM2618" s="31"/>
      <c r="AN2618" s="31"/>
      <c r="AO2618" s="31"/>
      <c r="AP2618" s="31">
        <f t="shared" si="8720"/>
        <v>30364.900000000001</v>
      </c>
      <c r="AQ2618" s="31">
        <f t="shared" si="8721"/>
        <v>30364.900000000001</v>
      </c>
      <c r="AR2618" s="31">
        <f t="shared" si="8722"/>
        <v>30364.900000000001</v>
      </c>
      <c r="AS2618" s="31"/>
      <c r="AT2618" s="31"/>
      <c r="AU2618" s="31"/>
      <c r="AV2618" s="31">
        <f t="shared" si="8723"/>
        <v>30364.900000000001</v>
      </c>
      <c r="AW2618" s="31">
        <f t="shared" si="8724"/>
        <v>30364.900000000001</v>
      </c>
      <c r="AX2618" s="31">
        <f t="shared" si="8725"/>
        <v>30364.900000000001</v>
      </c>
      <c r="AY2618" s="31"/>
      <c r="AZ2618" s="31"/>
      <c r="BA2618" s="31"/>
      <c r="BB2618" s="31">
        <f t="shared" si="8726"/>
        <v>30364.900000000001</v>
      </c>
      <c r="BC2618" s="31">
        <f t="shared" si="8727"/>
        <v>30364.900000000001</v>
      </c>
      <c r="BD2618" s="31">
        <f t="shared" si="8728"/>
        <v>30364.900000000001</v>
      </c>
      <c r="BE2618" s="31"/>
      <c r="BF2618" s="31"/>
      <c r="BG2618" s="31"/>
      <c r="BH2618" s="31">
        <f t="shared" si="8729"/>
        <v>30364.900000000001</v>
      </c>
      <c r="BI2618" s="31">
        <f t="shared" si="8730"/>
        <v>30364.900000000001</v>
      </c>
      <c r="BJ2618" s="31">
        <f t="shared" si="8731"/>
        <v>30364.900000000001</v>
      </c>
      <c r="BK2618" s="31"/>
      <c r="BL2618" s="31"/>
      <c r="BM2618" s="31"/>
      <c r="BN2618" s="31">
        <f t="shared" si="8732"/>
        <v>30364.900000000001</v>
      </c>
      <c r="BO2618" s="31">
        <f t="shared" si="8733"/>
        <v>30364.900000000001</v>
      </c>
      <c r="BP2618" s="31">
        <f t="shared" si="8734"/>
        <v>30364.900000000001</v>
      </c>
      <c r="BQ2618" s="31"/>
      <c r="BR2618" s="31"/>
      <c r="BS2618" s="31">
        <f t="shared" si="8735"/>
        <v>30364.900000000001</v>
      </c>
      <c r="BT2618" s="31">
        <f t="shared" si="8736"/>
        <v>30364.900000000001</v>
      </c>
      <c r="BU2618" s="31">
        <f t="shared" si="8737"/>
        <v>30364.900000000001</v>
      </c>
      <c r="BV2618" s="31"/>
      <c r="BW2618" s="31"/>
      <c r="BX2618" s="31">
        <f t="shared" si="8738"/>
        <v>30364.900000000001</v>
      </c>
      <c r="BY2618" s="31">
        <f t="shared" si="8739"/>
        <v>30364.900000000001</v>
      </c>
      <c r="BZ2618" s="31">
        <f t="shared" si="8740"/>
        <v>30364.900000000001</v>
      </c>
      <c r="CA2618" s="31"/>
      <c r="CB2618" s="31"/>
      <c r="CC2618" s="31"/>
      <c r="CD2618" s="31">
        <f t="shared" si="8946"/>
        <v>30364.900000000001</v>
      </c>
      <c r="CE2618" s="31">
        <f t="shared" si="8947"/>
        <v>30364.900000000001</v>
      </c>
      <c r="CF2618" s="31">
        <f t="shared" si="8948"/>
        <v>30364.900000000001</v>
      </c>
      <c r="CG2618" s="31"/>
      <c r="CH2618" s="24"/>
      <c r="CI2618" s="40"/>
    </row>
    <row r="2619" ht="15">
      <c r="A2619" s="16" t="s">
        <v>1470</v>
      </c>
      <c r="B2619" s="17">
        <v>800</v>
      </c>
      <c r="C2619" s="16"/>
      <c r="D2619" s="16"/>
      <c r="E2619" s="39" t="s">
        <v>54</v>
      </c>
      <c r="F2619" s="31">
        <f t="shared" si="8990"/>
        <v>280.39999999999998</v>
      </c>
      <c r="G2619" s="31">
        <f t="shared" si="8991"/>
        <v>280.39999999999998</v>
      </c>
      <c r="H2619" s="31">
        <f t="shared" si="8992"/>
        <v>280.39999999999998</v>
      </c>
      <c r="I2619" s="31">
        <f t="shared" si="8993"/>
        <v>0</v>
      </c>
      <c r="J2619" s="31">
        <f t="shared" si="8994"/>
        <v>0</v>
      </c>
      <c r="K2619" s="31">
        <f t="shared" si="8995"/>
        <v>0</v>
      </c>
      <c r="L2619" s="31">
        <f t="shared" si="8705"/>
        <v>280.39999999999998</v>
      </c>
      <c r="M2619" s="31">
        <f t="shared" si="8706"/>
        <v>280.39999999999998</v>
      </c>
      <c r="N2619" s="31">
        <f t="shared" si="8707"/>
        <v>280.39999999999998</v>
      </c>
      <c r="O2619" s="31">
        <f t="shared" si="8996"/>
        <v>0</v>
      </c>
      <c r="P2619" s="31">
        <f t="shared" si="8997"/>
        <v>0</v>
      </c>
      <c r="Q2619" s="31">
        <f t="shared" si="8998"/>
        <v>0</v>
      </c>
      <c r="R2619" s="31">
        <f t="shared" si="8708"/>
        <v>280.39999999999998</v>
      </c>
      <c r="S2619" s="31">
        <f t="shared" si="8709"/>
        <v>280.39999999999998</v>
      </c>
      <c r="T2619" s="31">
        <f t="shared" si="8710"/>
        <v>280.39999999999998</v>
      </c>
      <c r="U2619" s="31">
        <f t="shared" si="8999"/>
        <v>0</v>
      </c>
      <c r="V2619" s="31">
        <f t="shared" si="9000"/>
        <v>0</v>
      </c>
      <c r="W2619" s="31">
        <f t="shared" si="9001"/>
        <v>0</v>
      </c>
      <c r="X2619" s="31">
        <f t="shared" si="8711"/>
        <v>280.39999999999998</v>
      </c>
      <c r="Y2619" s="31">
        <f t="shared" si="8712"/>
        <v>280.39999999999998</v>
      </c>
      <c r="Z2619" s="31">
        <f t="shared" si="8713"/>
        <v>280.39999999999998</v>
      </c>
      <c r="AA2619" s="31">
        <f t="shared" si="9002"/>
        <v>0</v>
      </c>
      <c r="AB2619" s="31">
        <f t="shared" si="9003"/>
        <v>0</v>
      </c>
      <c r="AC2619" s="31">
        <f t="shared" si="9004"/>
        <v>0</v>
      </c>
      <c r="AD2619" s="31">
        <f t="shared" si="8714"/>
        <v>280.39999999999998</v>
      </c>
      <c r="AE2619" s="31">
        <f t="shared" si="8715"/>
        <v>280.39999999999998</v>
      </c>
      <c r="AF2619" s="31">
        <f t="shared" si="8716"/>
        <v>280.39999999999998</v>
      </c>
      <c r="AG2619" s="31">
        <f t="shared" si="9005"/>
        <v>0</v>
      </c>
      <c r="AH2619" s="31">
        <f t="shared" si="9006"/>
        <v>0</v>
      </c>
      <c r="AI2619" s="31">
        <f t="shared" si="9007"/>
        <v>0</v>
      </c>
      <c r="AJ2619" s="31">
        <f t="shared" si="8717"/>
        <v>280.39999999999998</v>
      </c>
      <c r="AK2619" s="31">
        <f t="shared" si="8718"/>
        <v>280.39999999999998</v>
      </c>
      <c r="AL2619" s="31">
        <f t="shared" si="8719"/>
        <v>280.39999999999998</v>
      </c>
      <c r="AM2619" s="31">
        <f t="shared" si="9008"/>
        <v>0</v>
      </c>
      <c r="AN2619" s="31">
        <f t="shared" si="9009"/>
        <v>0</v>
      </c>
      <c r="AO2619" s="31">
        <f t="shared" si="9010"/>
        <v>0</v>
      </c>
      <c r="AP2619" s="31">
        <f t="shared" si="8720"/>
        <v>280.39999999999998</v>
      </c>
      <c r="AQ2619" s="31">
        <f t="shared" si="8721"/>
        <v>280.39999999999998</v>
      </c>
      <c r="AR2619" s="31">
        <f t="shared" si="8722"/>
        <v>280.39999999999998</v>
      </c>
      <c r="AS2619" s="31">
        <f t="shared" si="9011"/>
        <v>0</v>
      </c>
      <c r="AT2619" s="31">
        <f t="shared" si="9012"/>
        <v>0</v>
      </c>
      <c r="AU2619" s="31">
        <f t="shared" si="9013"/>
        <v>0</v>
      </c>
      <c r="AV2619" s="31">
        <f t="shared" si="8723"/>
        <v>280.39999999999998</v>
      </c>
      <c r="AW2619" s="31">
        <f t="shared" si="8724"/>
        <v>280.39999999999998</v>
      </c>
      <c r="AX2619" s="31">
        <f t="shared" si="8725"/>
        <v>280.39999999999998</v>
      </c>
      <c r="AY2619" s="31">
        <f t="shared" si="9014"/>
        <v>0</v>
      </c>
      <c r="AZ2619" s="31">
        <f t="shared" si="9015"/>
        <v>0</v>
      </c>
      <c r="BA2619" s="31">
        <f t="shared" si="9016"/>
        <v>0</v>
      </c>
      <c r="BB2619" s="31">
        <f t="shared" si="8726"/>
        <v>280.39999999999998</v>
      </c>
      <c r="BC2619" s="31">
        <f t="shared" si="8727"/>
        <v>280.39999999999998</v>
      </c>
      <c r="BD2619" s="31">
        <f t="shared" si="8728"/>
        <v>280.39999999999998</v>
      </c>
      <c r="BE2619" s="31">
        <f t="shared" si="9017"/>
        <v>0</v>
      </c>
      <c r="BF2619" s="31">
        <f t="shared" si="9018"/>
        <v>0</v>
      </c>
      <c r="BG2619" s="31">
        <f t="shared" si="9019"/>
        <v>0</v>
      </c>
      <c r="BH2619" s="31">
        <f t="shared" si="8729"/>
        <v>280.39999999999998</v>
      </c>
      <c r="BI2619" s="31">
        <f t="shared" si="8730"/>
        <v>280.39999999999998</v>
      </c>
      <c r="BJ2619" s="31">
        <f t="shared" si="8731"/>
        <v>280.39999999999998</v>
      </c>
      <c r="BK2619" s="31">
        <f t="shared" si="9020"/>
        <v>0</v>
      </c>
      <c r="BL2619" s="31">
        <f t="shared" si="9021"/>
        <v>0</v>
      </c>
      <c r="BM2619" s="31">
        <f t="shared" si="9022"/>
        <v>0</v>
      </c>
      <c r="BN2619" s="31">
        <f t="shared" si="8732"/>
        <v>280.39999999999998</v>
      </c>
      <c r="BO2619" s="31">
        <f t="shared" si="8733"/>
        <v>280.39999999999998</v>
      </c>
      <c r="BP2619" s="31">
        <f t="shared" si="8734"/>
        <v>280.39999999999998</v>
      </c>
      <c r="BQ2619" s="31">
        <f t="shared" si="9023"/>
        <v>0</v>
      </c>
      <c r="BR2619" s="31">
        <f t="shared" si="9024"/>
        <v>0</v>
      </c>
      <c r="BS2619" s="31">
        <f t="shared" si="8735"/>
        <v>280.39999999999998</v>
      </c>
      <c r="BT2619" s="31">
        <f t="shared" si="8736"/>
        <v>280.39999999999998</v>
      </c>
      <c r="BU2619" s="31">
        <f t="shared" si="8737"/>
        <v>280.39999999999998</v>
      </c>
      <c r="BV2619" s="31">
        <f t="shared" si="9025"/>
        <v>0</v>
      </c>
      <c r="BW2619" s="31">
        <f t="shared" si="9026"/>
        <v>0</v>
      </c>
      <c r="BX2619" s="31">
        <f t="shared" si="8738"/>
        <v>280.39999999999998</v>
      </c>
      <c r="BY2619" s="31">
        <f t="shared" si="8739"/>
        <v>280.39999999999998</v>
      </c>
      <c r="BZ2619" s="31">
        <f t="shared" si="8740"/>
        <v>280.39999999999998</v>
      </c>
      <c r="CA2619" s="31">
        <f t="shared" si="9027"/>
        <v>0</v>
      </c>
      <c r="CB2619" s="31">
        <f t="shared" si="9028"/>
        <v>0</v>
      </c>
      <c r="CC2619" s="31">
        <f t="shared" si="9029"/>
        <v>0</v>
      </c>
      <c r="CD2619" s="31">
        <f t="shared" si="8946"/>
        <v>280.39999999999998</v>
      </c>
      <c r="CE2619" s="31">
        <f t="shared" si="8947"/>
        <v>280.39999999999998</v>
      </c>
      <c r="CF2619" s="31">
        <f t="shared" si="8948"/>
        <v>280.39999999999998</v>
      </c>
      <c r="CG2619" s="31">
        <f t="shared" si="9030"/>
        <v>0</v>
      </c>
      <c r="CH2619" s="24"/>
      <c r="CI2619" s="40"/>
      <c r="CM2619" s="1" t="s">
        <v>29</v>
      </c>
    </row>
    <row r="2620" ht="15">
      <c r="A2620" s="16" t="s">
        <v>1470</v>
      </c>
      <c r="B2620" s="17">
        <v>850</v>
      </c>
      <c r="C2620" s="16"/>
      <c r="D2620" s="16"/>
      <c r="E2620" s="39" t="s">
        <v>79</v>
      </c>
      <c r="F2620" s="31">
        <f t="shared" si="8990"/>
        <v>280.39999999999998</v>
      </c>
      <c r="G2620" s="31">
        <f t="shared" si="8991"/>
        <v>280.39999999999998</v>
      </c>
      <c r="H2620" s="31">
        <f t="shared" si="8992"/>
        <v>280.39999999999998</v>
      </c>
      <c r="I2620" s="31">
        <f t="shared" si="8993"/>
        <v>0</v>
      </c>
      <c r="J2620" s="31">
        <f t="shared" si="8994"/>
        <v>0</v>
      </c>
      <c r="K2620" s="31">
        <f t="shared" si="8995"/>
        <v>0</v>
      </c>
      <c r="L2620" s="31">
        <f t="shared" si="8705"/>
        <v>280.39999999999998</v>
      </c>
      <c r="M2620" s="31">
        <f t="shared" si="8706"/>
        <v>280.39999999999998</v>
      </c>
      <c r="N2620" s="31">
        <f t="shared" si="8707"/>
        <v>280.39999999999998</v>
      </c>
      <c r="O2620" s="31">
        <f t="shared" si="8996"/>
        <v>0</v>
      </c>
      <c r="P2620" s="31">
        <f t="shared" si="8997"/>
        <v>0</v>
      </c>
      <c r="Q2620" s="31">
        <f t="shared" si="8998"/>
        <v>0</v>
      </c>
      <c r="R2620" s="31">
        <f t="shared" si="8708"/>
        <v>280.39999999999998</v>
      </c>
      <c r="S2620" s="31">
        <f t="shared" si="8709"/>
        <v>280.39999999999998</v>
      </c>
      <c r="T2620" s="31">
        <f t="shared" si="8710"/>
        <v>280.39999999999998</v>
      </c>
      <c r="U2620" s="31">
        <f t="shared" si="8999"/>
        <v>0</v>
      </c>
      <c r="V2620" s="31">
        <f t="shared" si="9000"/>
        <v>0</v>
      </c>
      <c r="W2620" s="31">
        <f t="shared" si="9001"/>
        <v>0</v>
      </c>
      <c r="X2620" s="31">
        <f t="shared" si="8711"/>
        <v>280.39999999999998</v>
      </c>
      <c r="Y2620" s="31">
        <f t="shared" si="8712"/>
        <v>280.39999999999998</v>
      </c>
      <c r="Z2620" s="31">
        <f t="shared" si="8713"/>
        <v>280.39999999999998</v>
      </c>
      <c r="AA2620" s="31">
        <f t="shared" si="9002"/>
        <v>0</v>
      </c>
      <c r="AB2620" s="31">
        <f t="shared" si="9003"/>
        <v>0</v>
      </c>
      <c r="AC2620" s="31">
        <f t="shared" si="9004"/>
        <v>0</v>
      </c>
      <c r="AD2620" s="31">
        <f t="shared" si="8714"/>
        <v>280.39999999999998</v>
      </c>
      <c r="AE2620" s="31">
        <f t="shared" si="8715"/>
        <v>280.39999999999998</v>
      </c>
      <c r="AF2620" s="31">
        <f t="shared" si="8716"/>
        <v>280.39999999999998</v>
      </c>
      <c r="AG2620" s="31">
        <f t="shared" si="9005"/>
        <v>0</v>
      </c>
      <c r="AH2620" s="31">
        <f t="shared" si="9006"/>
        <v>0</v>
      </c>
      <c r="AI2620" s="31">
        <f t="shared" si="9007"/>
        <v>0</v>
      </c>
      <c r="AJ2620" s="31">
        <f t="shared" si="8717"/>
        <v>280.39999999999998</v>
      </c>
      <c r="AK2620" s="31">
        <f t="shared" si="8718"/>
        <v>280.39999999999998</v>
      </c>
      <c r="AL2620" s="31">
        <f t="shared" si="8719"/>
        <v>280.39999999999998</v>
      </c>
      <c r="AM2620" s="31">
        <f t="shared" si="9008"/>
        <v>0</v>
      </c>
      <c r="AN2620" s="31">
        <f t="shared" si="9009"/>
        <v>0</v>
      </c>
      <c r="AO2620" s="31">
        <f t="shared" si="9010"/>
        <v>0</v>
      </c>
      <c r="AP2620" s="31">
        <f t="shared" si="8720"/>
        <v>280.39999999999998</v>
      </c>
      <c r="AQ2620" s="31">
        <f t="shared" si="8721"/>
        <v>280.39999999999998</v>
      </c>
      <c r="AR2620" s="31">
        <f t="shared" si="8722"/>
        <v>280.39999999999998</v>
      </c>
      <c r="AS2620" s="31">
        <f t="shared" si="9011"/>
        <v>0</v>
      </c>
      <c r="AT2620" s="31">
        <f t="shared" si="9012"/>
        <v>0</v>
      </c>
      <c r="AU2620" s="31">
        <f t="shared" si="9013"/>
        <v>0</v>
      </c>
      <c r="AV2620" s="31">
        <f t="shared" si="8723"/>
        <v>280.39999999999998</v>
      </c>
      <c r="AW2620" s="31">
        <f t="shared" si="8724"/>
        <v>280.39999999999998</v>
      </c>
      <c r="AX2620" s="31">
        <f t="shared" si="8725"/>
        <v>280.39999999999998</v>
      </c>
      <c r="AY2620" s="31">
        <f t="shared" si="9014"/>
        <v>0</v>
      </c>
      <c r="AZ2620" s="31">
        <f t="shared" si="9015"/>
        <v>0</v>
      </c>
      <c r="BA2620" s="31">
        <f t="shared" si="9016"/>
        <v>0</v>
      </c>
      <c r="BB2620" s="31">
        <f t="shared" si="8726"/>
        <v>280.39999999999998</v>
      </c>
      <c r="BC2620" s="31">
        <f t="shared" si="8727"/>
        <v>280.39999999999998</v>
      </c>
      <c r="BD2620" s="31">
        <f t="shared" si="8728"/>
        <v>280.39999999999998</v>
      </c>
      <c r="BE2620" s="31">
        <f t="shared" si="9017"/>
        <v>0</v>
      </c>
      <c r="BF2620" s="31">
        <f t="shared" si="9018"/>
        <v>0</v>
      </c>
      <c r="BG2620" s="31">
        <f t="shared" si="9019"/>
        <v>0</v>
      </c>
      <c r="BH2620" s="31">
        <f t="shared" si="8729"/>
        <v>280.39999999999998</v>
      </c>
      <c r="BI2620" s="31">
        <f t="shared" si="8730"/>
        <v>280.39999999999998</v>
      </c>
      <c r="BJ2620" s="31">
        <f t="shared" si="8731"/>
        <v>280.39999999999998</v>
      </c>
      <c r="BK2620" s="31">
        <f t="shared" si="9020"/>
        <v>0</v>
      </c>
      <c r="BL2620" s="31">
        <f t="shared" si="9021"/>
        <v>0</v>
      </c>
      <c r="BM2620" s="31">
        <f t="shared" si="9022"/>
        <v>0</v>
      </c>
      <c r="BN2620" s="31">
        <f t="shared" si="8732"/>
        <v>280.39999999999998</v>
      </c>
      <c r="BO2620" s="31">
        <f t="shared" si="8733"/>
        <v>280.39999999999998</v>
      </c>
      <c r="BP2620" s="31">
        <f t="shared" si="8734"/>
        <v>280.39999999999998</v>
      </c>
      <c r="BQ2620" s="31">
        <f t="shared" si="9023"/>
        <v>0</v>
      </c>
      <c r="BR2620" s="31">
        <f t="shared" si="9024"/>
        <v>0</v>
      </c>
      <c r="BS2620" s="31">
        <f t="shared" si="8735"/>
        <v>280.39999999999998</v>
      </c>
      <c r="BT2620" s="31">
        <f t="shared" si="8736"/>
        <v>280.39999999999998</v>
      </c>
      <c r="BU2620" s="31">
        <f t="shared" si="8737"/>
        <v>280.39999999999998</v>
      </c>
      <c r="BV2620" s="31">
        <f t="shared" si="9025"/>
        <v>0</v>
      </c>
      <c r="BW2620" s="31">
        <f t="shared" si="9026"/>
        <v>0</v>
      </c>
      <c r="BX2620" s="31">
        <f t="shared" si="8738"/>
        <v>280.39999999999998</v>
      </c>
      <c r="BY2620" s="31">
        <f t="shared" si="8739"/>
        <v>280.39999999999998</v>
      </c>
      <c r="BZ2620" s="31">
        <f t="shared" si="8740"/>
        <v>280.39999999999998</v>
      </c>
      <c r="CA2620" s="31">
        <f t="shared" si="9027"/>
        <v>0</v>
      </c>
      <c r="CB2620" s="31">
        <f t="shared" si="9028"/>
        <v>0</v>
      </c>
      <c r="CC2620" s="31">
        <f t="shared" si="9029"/>
        <v>0</v>
      </c>
      <c r="CD2620" s="31">
        <f t="shared" si="8946"/>
        <v>280.39999999999998</v>
      </c>
      <c r="CE2620" s="31">
        <f t="shared" si="8947"/>
        <v>280.39999999999998</v>
      </c>
      <c r="CF2620" s="31">
        <f t="shared" si="8948"/>
        <v>280.39999999999998</v>
      </c>
      <c r="CG2620" s="31">
        <f t="shared" si="9030"/>
        <v>0</v>
      </c>
      <c r="CH2620" s="24"/>
      <c r="CI2620" s="40"/>
      <c r="CN2620" s="1" t="s">
        <v>30</v>
      </c>
    </row>
    <row r="2621" ht="57.700000000000003">
      <c r="A2621" s="16" t="s">
        <v>1470</v>
      </c>
      <c r="B2621" s="17">
        <v>850</v>
      </c>
      <c r="C2621" s="16" t="s">
        <v>42</v>
      </c>
      <c r="D2621" s="16" t="s">
        <v>395</v>
      </c>
      <c r="E2621" s="39" t="s">
        <v>396</v>
      </c>
      <c r="F2621" s="31">
        <v>280.39999999999998</v>
      </c>
      <c r="G2621" s="31">
        <v>280.39999999999998</v>
      </c>
      <c r="H2621" s="31">
        <v>280.39999999999998</v>
      </c>
      <c r="I2621" s="31"/>
      <c r="J2621" s="31"/>
      <c r="K2621" s="31"/>
      <c r="L2621" s="31">
        <f t="shared" si="8705"/>
        <v>280.39999999999998</v>
      </c>
      <c r="M2621" s="31">
        <f t="shared" si="8706"/>
        <v>280.39999999999998</v>
      </c>
      <c r="N2621" s="31">
        <f t="shared" si="8707"/>
        <v>280.39999999999998</v>
      </c>
      <c r="O2621" s="31"/>
      <c r="P2621" s="31"/>
      <c r="Q2621" s="31"/>
      <c r="R2621" s="31">
        <f t="shared" si="8708"/>
        <v>280.39999999999998</v>
      </c>
      <c r="S2621" s="31">
        <f t="shared" si="8709"/>
        <v>280.39999999999998</v>
      </c>
      <c r="T2621" s="31">
        <f t="shared" si="8710"/>
        <v>280.39999999999998</v>
      </c>
      <c r="U2621" s="31"/>
      <c r="V2621" s="31"/>
      <c r="W2621" s="31"/>
      <c r="X2621" s="31">
        <f t="shared" si="8711"/>
        <v>280.39999999999998</v>
      </c>
      <c r="Y2621" s="31">
        <f t="shared" si="8712"/>
        <v>280.39999999999998</v>
      </c>
      <c r="Z2621" s="31">
        <f t="shared" si="8713"/>
        <v>280.39999999999998</v>
      </c>
      <c r="AA2621" s="31"/>
      <c r="AB2621" s="31"/>
      <c r="AC2621" s="31"/>
      <c r="AD2621" s="31">
        <f t="shared" si="8714"/>
        <v>280.39999999999998</v>
      </c>
      <c r="AE2621" s="31">
        <f t="shared" si="8715"/>
        <v>280.39999999999998</v>
      </c>
      <c r="AF2621" s="31">
        <f t="shared" si="8716"/>
        <v>280.39999999999998</v>
      </c>
      <c r="AG2621" s="31"/>
      <c r="AH2621" s="31"/>
      <c r="AI2621" s="31"/>
      <c r="AJ2621" s="31">
        <f t="shared" si="8717"/>
        <v>280.39999999999998</v>
      </c>
      <c r="AK2621" s="31">
        <f t="shared" si="8718"/>
        <v>280.39999999999998</v>
      </c>
      <c r="AL2621" s="31">
        <f t="shared" si="8719"/>
        <v>280.39999999999998</v>
      </c>
      <c r="AM2621" s="31"/>
      <c r="AN2621" s="31"/>
      <c r="AO2621" s="31"/>
      <c r="AP2621" s="31">
        <f t="shared" si="8720"/>
        <v>280.39999999999998</v>
      </c>
      <c r="AQ2621" s="31">
        <f t="shared" si="8721"/>
        <v>280.39999999999998</v>
      </c>
      <c r="AR2621" s="31">
        <f t="shared" si="8722"/>
        <v>280.39999999999998</v>
      </c>
      <c r="AS2621" s="31"/>
      <c r="AT2621" s="31"/>
      <c r="AU2621" s="31"/>
      <c r="AV2621" s="31">
        <f t="shared" si="8723"/>
        <v>280.39999999999998</v>
      </c>
      <c r="AW2621" s="31">
        <f t="shared" si="8724"/>
        <v>280.39999999999998</v>
      </c>
      <c r="AX2621" s="31">
        <f t="shared" si="8725"/>
        <v>280.39999999999998</v>
      </c>
      <c r="AY2621" s="31"/>
      <c r="AZ2621" s="31"/>
      <c r="BA2621" s="31"/>
      <c r="BB2621" s="31">
        <f t="shared" si="8726"/>
        <v>280.39999999999998</v>
      </c>
      <c r="BC2621" s="31">
        <f t="shared" si="8727"/>
        <v>280.39999999999998</v>
      </c>
      <c r="BD2621" s="31">
        <f t="shared" si="8728"/>
        <v>280.39999999999998</v>
      </c>
      <c r="BE2621" s="31"/>
      <c r="BF2621" s="31"/>
      <c r="BG2621" s="31"/>
      <c r="BH2621" s="31">
        <f t="shared" si="8729"/>
        <v>280.39999999999998</v>
      </c>
      <c r="BI2621" s="31">
        <f t="shared" si="8730"/>
        <v>280.39999999999998</v>
      </c>
      <c r="BJ2621" s="31">
        <f t="shared" si="8731"/>
        <v>280.39999999999998</v>
      </c>
      <c r="BK2621" s="31"/>
      <c r="BL2621" s="31"/>
      <c r="BM2621" s="31"/>
      <c r="BN2621" s="31">
        <f t="shared" si="8732"/>
        <v>280.39999999999998</v>
      </c>
      <c r="BO2621" s="31">
        <f t="shared" si="8733"/>
        <v>280.39999999999998</v>
      </c>
      <c r="BP2621" s="31">
        <f t="shared" si="8734"/>
        <v>280.39999999999998</v>
      </c>
      <c r="BQ2621" s="31"/>
      <c r="BR2621" s="31"/>
      <c r="BS2621" s="31">
        <f t="shared" si="8735"/>
        <v>280.39999999999998</v>
      </c>
      <c r="BT2621" s="31">
        <f t="shared" si="8736"/>
        <v>280.39999999999998</v>
      </c>
      <c r="BU2621" s="31">
        <f t="shared" si="8737"/>
        <v>280.39999999999998</v>
      </c>
      <c r="BV2621" s="31"/>
      <c r="BW2621" s="31"/>
      <c r="BX2621" s="31">
        <f t="shared" si="8738"/>
        <v>280.39999999999998</v>
      </c>
      <c r="BY2621" s="31">
        <f t="shared" si="8739"/>
        <v>280.39999999999998</v>
      </c>
      <c r="BZ2621" s="31">
        <f t="shared" si="8740"/>
        <v>280.39999999999998</v>
      </c>
      <c r="CA2621" s="31"/>
      <c r="CB2621" s="31"/>
      <c r="CC2621" s="31"/>
      <c r="CD2621" s="31">
        <f t="shared" si="8946"/>
        <v>280.39999999999998</v>
      </c>
      <c r="CE2621" s="31">
        <f t="shared" si="8947"/>
        <v>280.39999999999998</v>
      </c>
      <c r="CF2621" s="31">
        <f t="shared" si="8948"/>
        <v>280.39999999999998</v>
      </c>
      <c r="CG2621" s="31"/>
      <c r="CH2621" s="24"/>
      <c r="CI2621" s="40"/>
    </row>
    <row r="2622" s="33" customFormat="1" ht="29.850000000000001">
      <c r="A2622" s="34" t="s">
        <v>1471</v>
      </c>
      <c r="B2622" s="35"/>
      <c r="C2622" s="34"/>
      <c r="D2622" s="34"/>
      <c r="E2622" s="36" t="s">
        <v>1472</v>
      </c>
      <c r="F2622" s="37">
        <f>F2623+F2636</f>
        <v>941089.90000000002</v>
      </c>
      <c r="G2622" s="37">
        <f>G2623+G2636</f>
        <v>930305.39999999991</v>
      </c>
      <c r="H2622" s="37">
        <f>H2623+H2636</f>
        <v>930305.39999999991</v>
      </c>
      <c r="I2622" s="37">
        <f>I2623+I2636</f>
        <v>0</v>
      </c>
      <c r="J2622" s="37">
        <f>J2623+J2636</f>
        <v>0</v>
      </c>
      <c r="K2622" s="37">
        <f>K2623+K2636</f>
        <v>0</v>
      </c>
      <c r="L2622" s="37">
        <f t="shared" si="8705"/>
        <v>941089.90000000002</v>
      </c>
      <c r="M2622" s="37">
        <f t="shared" si="8706"/>
        <v>930305.39999999991</v>
      </c>
      <c r="N2622" s="37">
        <f t="shared" si="8707"/>
        <v>930305.39999999991</v>
      </c>
      <c r="O2622" s="37">
        <f>O2623+O2636</f>
        <v>0</v>
      </c>
      <c r="P2622" s="37">
        <f>P2623+P2636</f>
        <v>0</v>
      </c>
      <c r="Q2622" s="37">
        <f>Q2623+Q2636</f>
        <v>0</v>
      </c>
      <c r="R2622" s="37">
        <f t="shared" si="8708"/>
        <v>941089.90000000002</v>
      </c>
      <c r="S2622" s="37">
        <f t="shared" si="8709"/>
        <v>930305.39999999991</v>
      </c>
      <c r="T2622" s="37">
        <f t="shared" si="8710"/>
        <v>930305.39999999991</v>
      </c>
      <c r="U2622" s="37">
        <f>U2623+U2636</f>
        <v>0</v>
      </c>
      <c r="V2622" s="37">
        <f>V2623+V2636</f>
        <v>0</v>
      </c>
      <c r="W2622" s="37">
        <f>W2623+W2636</f>
        <v>0</v>
      </c>
      <c r="X2622" s="37">
        <f t="shared" si="8711"/>
        <v>941089.90000000002</v>
      </c>
      <c r="Y2622" s="37">
        <f t="shared" si="8712"/>
        <v>930305.39999999991</v>
      </c>
      <c r="Z2622" s="37">
        <f t="shared" si="8713"/>
        <v>930305.39999999991</v>
      </c>
      <c r="AA2622" s="37">
        <f>AA2623+AA2636</f>
        <v>0</v>
      </c>
      <c r="AB2622" s="37">
        <f>AB2623+AB2636</f>
        <v>0</v>
      </c>
      <c r="AC2622" s="37">
        <f>AC2623+AC2636</f>
        <v>0</v>
      </c>
      <c r="AD2622" s="37">
        <f t="shared" si="8714"/>
        <v>941089.90000000002</v>
      </c>
      <c r="AE2622" s="37">
        <f t="shared" si="8715"/>
        <v>930305.39999999991</v>
      </c>
      <c r="AF2622" s="37">
        <f t="shared" si="8716"/>
        <v>930305.39999999991</v>
      </c>
      <c r="AG2622" s="37">
        <f>AG2623+AG2636</f>
        <v>0</v>
      </c>
      <c r="AH2622" s="37">
        <f>AH2623+AH2636</f>
        <v>0</v>
      </c>
      <c r="AI2622" s="37">
        <f>AI2623+AI2636</f>
        <v>0</v>
      </c>
      <c r="AJ2622" s="37">
        <f t="shared" si="8717"/>
        <v>941089.90000000002</v>
      </c>
      <c r="AK2622" s="37">
        <f t="shared" si="8718"/>
        <v>930305.39999999991</v>
      </c>
      <c r="AL2622" s="37">
        <f t="shared" si="8719"/>
        <v>930305.39999999991</v>
      </c>
      <c r="AM2622" s="37">
        <f>AM2623+AM2636</f>
        <v>0</v>
      </c>
      <c r="AN2622" s="37">
        <f>AN2623+AN2636</f>
        <v>0</v>
      </c>
      <c r="AO2622" s="37">
        <f>AO2623+AO2636</f>
        <v>0</v>
      </c>
      <c r="AP2622" s="37">
        <f t="shared" si="8720"/>
        <v>941089.90000000002</v>
      </c>
      <c r="AQ2622" s="37">
        <f t="shared" si="8721"/>
        <v>930305.39999999991</v>
      </c>
      <c r="AR2622" s="37">
        <f t="shared" si="8722"/>
        <v>930305.39999999991</v>
      </c>
      <c r="AS2622" s="37">
        <f>AS2623+AS2636</f>
        <v>0</v>
      </c>
      <c r="AT2622" s="37">
        <f>AT2623+AT2636</f>
        <v>0</v>
      </c>
      <c r="AU2622" s="37">
        <f>AU2623+AU2636</f>
        <v>0</v>
      </c>
      <c r="AV2622" s="37">
        <f t="shared" si="8723"/>
        <v>941089.90000000002</v>
      </c>
      <c r="AW2622" s="37">
        <f t="shared" si="8724"/>
        <v>930305.39999999991</v>
      </c>
      <c r="AX2622" s="37">
        <f t="shared" si="8725"/>
        <v>930305.39999999991</v>
      </c>
      <c r="AY2622" s="37">
        <f>AY2623+AY2636</f>
        <v>20459.300000000003</v>
      </c>
      <c r="AZ2622" s="37">
        <f>AZ2623+AZ2636</f>
        <v>39939.599999999999</v>
      </c>
      <c r="BA2622" s="37">
        <f>BA2623+BA2636</f>
        <v>39939.599999999999</v>
      </c>
      <c r="BB2622" s="37">
        <f t="shared" si="8726"/>
        <v>961549.20000000007</v>
      </c>
      <c r="BC2622" s="37">
        <f t="shared" si="8727"/>
        <v>970244.99999999988</v>
      </c>
      <c r="BD2622" s="37">
        <f t="shared" si="8728"/>
        <v>970244.99999999988</v>
      </c>
      <c r="BE2622" s="37">
        <f>BE2623+BE2636</f>
        <v>0</v>
      </c>
      <c r="BF2622" s="37">
        <f>BF2623+BF2636</f>
        <v>0</v>
      </c>
      <c r="BG2622" s="37">
        <f>BG2623+BG2636</f>
        <v>0</v>
      </c>
      <c r="BH2622" s="37">
        <f t="shared" si="8729"/>
        <v>961549.20000000007</v>
      </c>
      <c r="BI2622" s="37">
        <f t="shared" si="8730"/>
        <v>970244.99999999988</v>
      </c>
      <c r="BJ2622" s="37">
        <f t="shared" si="8731"/>
        <v>970244.99999999988</v>
      </c>
      <c r="BK2622" s="37">
        <f>BK2623+BK2636</f>
        <v>0</v>
      </c>
      <c r="BL2622" s="37">
        <f>BL2623+BL2636</f>
        <v>0</v>
      </c>
      <c r="BM2622" s="37">
        <f>BM2623+BM2636</f>
        <v>0</v>
      </c>
      <c r="BN2622" s="37">
        <f t="shared" si="8732"/>
        <v>961549.20000000007</v>
      </c>
      <c r="BO2622" s="37">
        <f t="shared" si="8733"/>
        <v>970244.99999999988</v>
      </c>
      <c r="BP2622" s="37">
        <f t="shared" si="8734"/>
        <v>970244.99999999988</v>
      </c>
      <c r="BQ2622" s="37">
        <f>BQ2623+BQ2636</f>
        <v>0</v>
      </c>
      <c r="BR2622" s="37">
        <f>BR2623+BR2636</f>
        <v>0</v>
      </c>
      <c r="BS2622" s="31">
        <f t="shared" si="8735"/>
        <v>961549.20000000007</v>
      </c>
      <c r="BT2622" s="31">
        <f t="shared" si="8736"/>
        <v>970244.99999999988</v>
      </c>
      <c r="BU2622" s="31">
        <f t="shared" si="8737"/>
        <v>970244.99999999988</v>
      </c>
      <c r="BV2622" s="37">
        <f>BV2623+BV2636</f>
        <v>0</v>
      </c>
      <c r="BW2622" s="37">
        <f>BW2623+BW2636</f>
        <v>0</v>
      </c>
      <c r="BX2622" s="37">
        <f t="shared" si="8738"/>
        <v>961549.20000000007</v>
      </c>
      <c r="BY2622" s="37">
        <f t="shared" si="8739"/>
        <v>970244.99999999988</v>
      </c>
      <c r="BZ2622" s="37">
        <f t="shared" si="8740"/>
        <v>970244.99999999988</v>
      </c>
      <c r="CA2622" s="37">
        <f>CA2623+CA2636</f>
        <v>194.185</v>
      </c>
      <c r="CB2622" s="37">
        <f>CB2623+CB2636</f>
        <v>0</v>
      </c>
      <c r="CC2622" s="37">
        <f>CC2623+CC2636</f>
        <v>0</v>
      </c>
      <c r="CD2622" s="37">
        <f t="shared" si="8946"/>
        <v>961743.38500000013</v>
      </c>
      <c r="CE2622" s="37">
        <f t="shared" si="8947"/>
        <v>970244.99999999988</v>
      </c>
      <c r="CF2622" s="37">
        <f t="shared" si="8948"/>
        <v>970244.99999999988</v>
      </c>
      <c r="CG2622" s="37">
        <f>CG2623+CG2636</f>
        <v>0</v>
      </c>
      <c r="CH2622" s="24"/>
      <c r="CI2622" s="38"/>
      <c r="CK2622" s="33" t="s">
        <v>27</v>
      </c>
    </row>
    <row r="2623" ht="29.850000000000001">
      <c r="A2623" s="16" t="s">
        <v>1473</v>
      </c>
      <c r="B2623" s="17"/>
      <c r="C2623" s="16"/>
      <c r="D2623" s="16"/>
      <c r="E2623" s="39" t="s">
        <v>1444</v>
      </c>
      <c r="F2623" s="31">
        <f t="shared" ref="F2623:F2624" si="9031">F2624</f>
        <v>891430.70000000007</v>
      </c>
      <c r="G2623" s="31">
        <f t="shared" ref="G2623:G2624" si="9032">G2624</f>
        <v>880646.19999999995</v>
      </c>
      <c r="H2623" s="31">
        <f t="shared" ref="H2623:H2624" si="9033">H2624</f>
        <v>880646.19999999995</v>
      </c>
      <c r="I2623" s="31">
        <f t="shared" ref="I2623:I2624" si="9034">I2624</f>
        <v>0</v>
      </c>
      <c r="J2623" s="31">
        <f t="shared" ref="J2623:J2624" si="9035">J2624</f>
        <v>0</v>
      </c>
      <c r="K2623" s="31">
        <f t="shared" ref="K2623:K2624" si="9036">K2624</f>
        <v>0</v>
      </c>
      <c r="L2623" s="31">
        <f t="shared" si="8705"/>
        <v>891430.70000000007</v>
      </c>
      <c r="M2623" s="31">
        <f t="shared" si="8706"/>
        <v>880646.19999999995</v>
      </c>
      <c r="N2623" s="31">
        <f t="shared" si="8707"/>
        <v>880646.19999999995</v>
      </c>
      <c r="O2623" s="31">
        <f t="shared" ref="O2623:O2624" si="9037">O2624</f>
        <v>0</v>
      </c>
      <c r="P2623" s="31">
        <f t="shared" ref="P2623:P2624" si="9038">P2624</f>
        <v>0</v>
      </c>
      <c r="Q2623" s="31">
        <f t="shared" ref="Q2623:Q2624" si="9039">Q2624</f>
        <v>0</v>
      </c>
      <c r="R2623" s="31">
        <f t="shared" si="8708"/>
        <v>891430.70000000007</v>
      </c>
      <c r="S2623" s="31">
        <f t="shared" si="8709"/>
        <v>880646.19999999995</v>
      </c>
      <c r="T2623" s="31">
        <f t="shared" si="8710"/>
        <v>880646.19999999995</v>
      </c>
      <c r="U2623" s="31">
        <f t="shared" ref="U2623:U2624" si="9040">U2624</f>
        <v>0</v>
      </c>
      <c r="V2623" s="31">
        <f t="shared" ref="V2623:V2624" si="9041">V2624</f>
        <v>0</v>
      </c>
      <c r="W2623" s="31">
        <f t="shared" ref="W2623:W2624" si="9042">W2624</f>
        <v>0</v>
      </c>
      <c r="X2623" s="31">
        <f t="shared" si="8711"/>
        <v>891430.70000000007</v>
      </c>
      <c r="Y2623" s="31">
        <f t="shared" si="8712"/>
        <v>880646.19999999995</v>
      </c>
      <c r="Z2623" s="31">
        <f t="shared" si="8713"/>
        <v>880646.19999999995</v>
      </c>
      <c r="AA2623" s="31">
        <f t="shared" ref="AA2623:AA2624" si="9043">AA2624</f>
        <v>0</v>
      </c>
      <c r="AB2623" s="31">
        <f t="shared" ref="AB2623:AB2624" si="9044">AB2624</f>
        <v>0</v>
      </c>
      <c r="AC2623" s="31">
        <f t="shared" ref="AC2623:AC2624" si="9045">AC2624</f>
        <v>0</v>
      </c>
      <c r="AD2623" s="31">
        <f t="shared" si="8714"/>
        <v>891430.70000000007</v>
      </c>
      <c r="AE2623" s="31">
        <f t="shared" si="8715"/>
        <v>880646.19999999995</v>
      </c>
      <c r="AF2623" s="31">
        <f t="shared" si="8716"/>
        <v>880646.19999999995</v>
      </c>
      <c r="AG2623" s="31">
        <f t="shared" ref="AG2623:AG2624" si="9046">AG2624</f>
        <v>0</v>
      </c>
      <c r="AH2623" s="31">
        <f t="shared" ref="AH2623:AH2624" si="9047">AH2624</f>
        <v>0</v>
      </c>
      <c r="AI2623" s="31">
        <f t="shared" ref="AI2623:AI2624" si="9048">AI2624</f>
        <v>0</v>
      </c>
      <c r="AJ2623" s="31">
        <f t="shared" si="8717"/>
        <v>891430.70000000007</v>
      </c>
      <c r="AK2623" s="31">
        <f t="shared" si="8718"/>
        <v>880646.19999999995</v>
      </c>
      <c r="AL2623" s="31">
        <f t="shared" si="8719"/>
        <v>880646.19999999995</v>
      </c>
      <c r="AM2623" s="31">
        <f t="shared" ref="AM2623:AM2624" si="9049">AM2624</f>
        <v>0</v>
      </c>
      <c r="AN2623" s="31">
        <f t="shared" ref="AN2623:AN2624" si="9050">AN2624</f>
        <v>0</v>
      </c>
      <c r="AO2623" s="31">
        <f t="shared" ref="AO2623:AO2624" si="9051">AO2624</f>
        <v>0</v>
      </c>
      <c r="AP2623" s="31">
        <f t="shared" si="8720"/>
        <v>891430.70000000007</v>
      </c>
      <c r="AQ2623" s="31">
        <f t="shared" si="8721"/>
        <v>880646.19999999995</v>
      </c>
      <c r="AR2623" s="31">
        <f t="shared" si="8722"/>
        <v>880646.19999999995</v>
      </c>
      <c r="AS2623" s="31">
        <f t="shared" ref="AS2623:AS2624" si="9052">AS2624</f>
        <v>0</v>
      </c>
      <c r="AT2623" s="31">
        <f t="shared" ref="AT2623:AT2624" si="9053">AT2624</f>
        <v>0</v>
      </c>
      <c r="AU2623" s="31">
        <f t="shared" ref="AU2623:AU2624" si="9054">AU2624</f>
        <v>0</v>
      </c>
      <c r="AV2623" s="31">
        <f t="shared" si="8723"/>
        <v>891430.70000000007</v>
      </c>
      <c r="AW2623" s="31">
        <f t="shared" si="8724"/>
        <v>880646.19999999995</v>
      </c>
      <c r="AX2623" s="31">
        <f t="shared" si="8725"/>
        <v>880646.19999999995</v>
      </c>
      <c r="AY2623" s="31">
        <f t="shared" ref="AY2623:AY2624" si="9055">AY2624</f>
        <v>20459.300000000003</v>
      </c>
      <c r="AZ2623" s="31">
        <f t="shared" ref="AZ2623:AZ2624" si="9056">AZ2624</f>
        <v>39939.599999999999</v>
      </c>
      <c r="BA2623" s="31">
        <f t="shared" ref="BA2623:BA2624" si="9057">BA2624</f>
        <v>39939.599999999999</v>
      </c>
      <c r="BB2623" s="31">
        <f t="shared" si="8726"/>
        <v>911890.00000000012</v>
      </c>
      <c r="BC2623" s="31">
        <f t="shared" si="8727"/>
        <v>920585.79999999993</v>
      </c>
      <c r="BD2623" s="31">
        <f t="shared" si="8728"/>
        <v>920585.79999999993</v>
      </c>
      <c r="BE2623" s="31">
        <f t="shared" ref="BE2623:BE2624" si="9058">BE2624</f>
        <v>0</v>
      </c>
      <c r="BF2623" s="31">
        <f t="shared" ref="BF2623:BF2624" si="9059">BF2624</f>
        <v>0</v>
      </c>
      <c r="BG2623" s="31">
        <f t="shared" ref="BG2623:BG2624" si="9060">BG2624</f>
        <v>0</v>
      </c>
      <c r="BH2623" s="31">
        <f t="shared" si="8729"/>
        <v>911890.00000000012</v>
      </c>
      <c r="BI2623" s="31">
        <f t="shared" si="8730"/>
        <v>920585.79999999993</v>
      </c>
      <c r="BJ2623" s="31">
        <f t="shared" si="8731"/>
        <v>920585.79999999993</v>
      </c>
      <c r="BK2623" s="31">
        <f t="shared" ref="BK2623:BK2624" si="9061">BK2624</f>
        <v>0</v>
      </c>
      <c r="BL2623" s="31">
        <f t="shared" ref="BL2623:BL2624" si="9062">BL2624</f>
        <v>0</v>
      </c>
      <c r="BM2623" s="31">
        <f t="shared" ref="BM2623:BM2624" si="9063">BM2624</f>
        <v>0</v>
      </c>
      <c r="BN2623" s="31">
        <f t="shared" si="8732"/>
        <v>911890.00000000012</v>
      </c>
      <c r="BO2623" s="31">
        <f t="shared" si="8733"/>
        <v>920585.79999999993</v>
      </c>
      <c r="BP2623" s="31">
        <f t="shared" si="8734"/>
        <v>920585.79999999993</v>
      </c>
      <c r="BQ2623" s="31">
        <f t="shared" ref="BQ2623:BQ2624" si="9064">BQ2624</f>
        <v>0</v>
      </c>
      <c r="BR2623" s="31">
        <f t="shared" ref="BR2623:BR2624" si="9065">BR2624</f>
        <v>0</v>
      </c>
      <c r="BS2623" s="31">
        <f t="shared" si="8735"/>
        <v>911890.00000000012</v>
      </c>
      <c r="BT2623" s="31">
        <f t="shared" si="8736"/>
        <v>920585.79999999993</v>
      </c>
      <c r="BU2623" s="31">
        <f t="shared" si="8737"/>
        <v>920585.79999999993</v>
      </c>
      <c r="BV2623" s="31">
        <f t="shared" ref="BV2623:BV2624" si="9066">BV2624</f>
        <v>0</v>
      </c>
      <c r="BW2623" s="31">
        <f t="shared" ref="BW2623:BW2624" si="9067">BW2624</f>
        <v>0</v>
      </c>
      <c r="BX2623" s="31">
        <f t="shared" si="8738"/>
        <v>911890.00000000012</v>
      </c>
      <c r="BY2623" s="31">
        <f t="shared" si="8739"/>
        <v>920585.79999999993</v>
      </c>
      <c r="BZ2623" s="31">
        <f t="shared" si="8740"/>
        <v>920585.79999999993</v>
      </c>
      <c r="CA2623" s="31">
        <f t="shared" ref="CA2623:CA2624" si="9068">CA2624</f>
        <v>0</v>
      </c>
      <c r="CB2623" s="31">
        <f t="shared" ref="CB2623:CB2624" si="9069">CB2624</f>
        <v>0</v>
      </c>
      <c r="CC2623" s="31">
        <f t="shared" ref="CC2623:CC2624" si="9070">CC2624</f>
        <v>0</v>
      </c>
      <c r="CD2623" s="31">
        <f t="shared" si="8946"/>
        <v>911890.00000000012</v>
      </c>
      <c r="CE2623" s="31">
        <f t="shared" si="8947"/>
        <v>920585.79999999993</v>
      </c>
      <c r="CF2623" s="31">
        <f t="shared" si="8948"/>
        <v>920585.79999999993</v>
      </c>
      <c r="CG2623" s="31">
        <f t="shared" ref="CG2623:CG2624" si="9071">CG2624</f>
        <v>0</v>
      </c>
      <c r="CH2623" s="24"/>
      <c r="CI2623" s="40"/>
      <c r="CL2623" s="1" t="s">
        <v>1346</v>
      </c>
      <c r="CO2623" s="1" t="s">
        <v>31</v>
      </c>
    </row>
    <row r="2624" ht="71.599999999999994">
      <c r="A2624" s="16" t="s">
        <v>1473</v>
      </c>
      <c r="B2624" s="17">
        <v>100</v>
      </c>
      <c r="C2624" s="16"/>
      <c r="D2624" s="16"/>
      <c r="E2624" s="39" t="s">
        <v>131</v>
      </c>
      <c r="F2624" s="31">
        <f t="shared" si="9031"/>
        <v>891430.70000000007</v>
      </c>
      <c r="G2624" s="31">
        <f t="shared" si="9032"/>
        <v>880646.19999999995</v>
      </c>
      <c r="H2624" s="31">
        <f t="shared" si="9033"/>
        <v>880646.19999999995</v>
      </c>
      <c r="I2624" s="31">
        <f t="shared" si="9034"/>
        <v>0</v>
      </c>
      <c r="J2624" s="31">
        <f t="shared" si="9035"/>
        <v>0</v>
      </c>
      <c r="K2624" s="31">
        <f t="shared" si="9036"/>
        <v>0</v>
      </c>
      <c r="L2624" s="31">
        <f t="shared" si="8705"/>
        <v>891430.70000000007</v>
      </c>
      <c r="M2624" s="31">
        <f t="shared" si="8706"/>
        <v>880646.19999999995</v>
      </c>
      <c r="N2624" s="31">
        <f t="shared" si="8707"/>
        <v>880646.19999999995</v>
      </c>
      <c r="O2624" s="31">
        <f t="shared" si="9037"/>
        <v>0</v>
      </c>
      <c r="P2624" s="31">
        <f t="shared" si="9038"/>
        <v>0</v>
      </c>
      <c r="Q2624" s="31">
        <f t="shared" si="9039"/>
        <v>0</v>
      </c>
      <c r="R2624" s="31">
        <f t="shared" si="8708"/>
        <v>891430.70000000007</v>
      </c>
      <c r="S2624" s="31">
        <f t="shared" si="8709"/>
        <v>880646.19999999995</v>
      </c>
      <c r="T2624" s="31">
        <f t="shared" si="8710"/>
        <v>880646.19999999995</v>
      </c>
      <c r="U2624" s="31">
        <f t="shared" si="9040"/>
        <v>0</v>
      </c>
      <c r="V2624" s="31">
        <f t="shared" si="9041"/>
        <v>0</v>
      </c>
      <c r="W2624" s="31">
        <f t="shared" si="9042"/>
        <v>0</v>
      </c>
      <c r="X2624" s="31">
        <f t="shared" si="8711"/>
        <v>891430.70000000007</v>
      </c>
      <c r="Y2624" s="31">
        <f t="shared" si="8712"/>
        <v>880646.19999999995</v>
      </c>
      <c r="Z2624" s="31">
        <f t="shared" si="8713"/>
        <v>880646.19999999995</v>
      </c>
      <c r="AA2624" s="31">
        <f t="shared" si="9043"/>
        <v>0</v>
      </c>
      <c r="AB2624" s="31">
        <f t="shared" si="9044"/>
        <v>0</v>
      </c>
      <c r="AC2624" s="31">
        <f t="shared" si="9045"/>
        <v>0</v>
      </c>
      <c r="AD2624" s="31">
        <f t="shared" si="8714"/>
        <v>891430.70000000007</v>
      </c>
      <c r="AE2624" s="31">
        <f t="shared" si="8715"/>
        <v>880646.19999999995</v>
      </c>
      <c r="AF2624" s="31">
        <f t="shared" si="8716"/>
        <v>880646.19999999995</v>
      </c>
      <c r="AG2624" s="31">
        <f t="shared" si="9046"/>
        <v>0</v>
      </c>
      <c r="AH2624" s="31">
        <f t="shared" si="9047"/>
        <v>0</v>
      </c>
      <c r="AI2624" s="31">
        <f t="shared" si="9048"/>
        <v>0</v>
      </c>
      <c r="AJ2624" s="31">
        <f t="shared" si="8717"/>
        <v>891430.70000000007</v>
      </c>
      <c r="AK2624" s="31">
        <f t="shared" si="8718"/>
        <v>880646.19999999995</v>
      </c>
      <c r="AL2624" s="31">
        <f t="shared" si="8719"/>
        <v>880646.19999999995</v>
      </c>
      <c r="AM2624" s="31">
        <f t="shared" si="9049"/>
        <v>0</v>
      </c>
      <c r="AN2624" s="31">
        <f t="shared" si="9050"/>
        <v>0</v>
      </c>
      <c r="AO2624" s="31">
        <f t="shared" si="9051"/>
        <v>0</v>
      </c>
      <c r="AP2624" s="31">
        <f t="shared" si="8720"/>
        <v>891430.70000000007</v>
      </c>
      <c r="AQ2624" s="31">
        <f t="shared" si="8721"/>
        <v>880646.19999999995</v>
      </c>
      <c r="AR2624" s="31">
        <f t="shared" si="8722"/>
        <v>880646.19999999995</v>
      </c>
      <c r="AS2624" s="31">
        <f t="shared" si="9052"/>
        <v>0</v>
      </c>
      <c r="AT2624" s="31">
        <f t="shared" si="9053"/>
        <v>0</v>
      </c>
      <c r="AU2624" s="31">
        <f t="shared" si="9054"/>
        <v>0</v>
      </c>
      <c r="AV2624" s="31">
        <f t="shared" si="8723"/>
        <v>891430.70000000007</v>
      </c>
      <c r="AW2624" s="31">
        <f t="shared" si="8724"/>
        <v>880646.19999999995</v>
      </c>
      <c r="AX2624" s="31">
        <f t="shared" si="8725"/>
        <v>880646.19999999995</v>
      </c>
      <c r="AY2624" s="31">
        <f t="shared" si="9055"/>
        <v>20459.300000000003</v>
      </c>
      <c r="AZ2624" s="31">
        <f t="shared" si="9056"/>
        <v>39939.599999999999</v>
      </c>
      <c r="BA2624" s="31">
        <f t="shared" si="9057"/>
        <v>39939.599999999999</v>
      </c>
      <c r="BB2624" s="31">
        <f t="shared" si="8726"/>
        <v>911890.00000000012</v>
      </c>
      <c r="BC2624" s="31">
        <f t="shared" si="8727"/>
        <v>920585.79999999993</v>
      </c>
      <c r="BD2624" s="31">
        <f t="shared" si="8728"/>
        <v>920585.79999999993</v>
      </c>
      <c r="BE2624" s="31">
        <f t="shared" si="9058"/>
        <v>0</v>
      </c>
      <c r="BF2624" s="31">
        <f t="shared" si="9059"/>
        <v>0</v>
      </c>
      <c r="BG2624" s="31">
        <f t="shared" si="9060"/>
        <v>0</v>
      </c>
      <c r="BH2624" s="31">
        <f t="shared" si="8729"/>
        <v>911890.00000000012</v>
      </c>
      <c r="BI2624" s="31">
        <f t="shared" si="8730"/>
        <v>920585.79999999993</v>
      </c>
      <c r="BJ2624" s="31">
        <f t="shared" si="8731"/>
        <v>920585.79999999993</v>
      </c>
      <c r="BK2624" s="31">
        <f t="shared" si="9061"/>
        <v>0</v>
      </c>
      <c r="BL2624" s="31">
        <f t="shared" si="9062"/>
        <v>0</v>
      </c>
      <c r="BM2624" s="31">
        <f t="shared" si="9063"/>
        <v>0</v>
      </c>
      <c r="BN2624" s="31">
        <f t="shared" si="8732"/>
        <v>911890.00000000012</v>
      </c>
      <c r="BO2624" s="31">
        <f t="shared" si="8733"/>
        <v>920585.79999999993</v>
      </c>
      <c r="BP2624" s="31">
        <f t="shared" si="8734"/>
        <v>920585.79999999993</v>
      </c>
      <c r="BQ2624" s="31">
        <f t="shared" si="9064"/>
        <v>0</v>
      </c>
      <c r="BR2624" s="31">
        <f t="shared" si="9065"/>
        <v>0</v>
      </c>
      <c r="BS2624" s="31">
        <f t="shared" si="8735"/>
        <v>911890.00000000012</v>
      </c>
      <c r="BT2624" s="31">
        <f t="shared" si="8736"/>
        <v>920585.79999999993</v>
      </c>
      <c r="BU2624" s="31">
        <f t="shared" si="8737"/>
        <v>920585.79999999993</v>
      </c>
      <c r="BV2624" s="31">
        <f t="shared" si="9066"/>
        <v>0</v>
      </c>
      <c r="BW2624" s="31">
        <f t="shared" si="9067"/>
        <v>0</v>
      </c>
      <c r="BX2624" s="31">
        <f t="shared" si="8738"/>
        <v>911890.00000000012</v>
      </c>
      <c r="BY2624" s="31">
        <f t="shared" si="8739"/>
        <v>920585.79999999993</v>
      </c>
      <c r="BZ2624" s="31">
        <f t="shared" si="8740"/>
        <v>920585.79999999993</v>
      </c>
      <c r="CA2624" s="31">
        <f t="shared" si="9068"/>
        <v>0</v>
      </c>
      <c r="CB2624" s="31">
        <f t="shared" si="9069"/>
        <v>0</v>
      </c>
      <c r="CC2624" s="31">
        <f t="shared" si="9070"/>
        <v>0</v>
      </c>
      <c r="CD2624" s="31">
        <f t="shared" si="8946"/>
        <v>911890.00000000012</v>
      </c>
      <c r="CE2624" s="31">
        <f t="shared" si="8947"/>
        <v>920585.79999999993</v>
      </c>
      <c r="CF2624" s="31">
        <f t="shared" si="8948"/>
        <v>920585.79999999993</v>
      </c>
      <c r="CG2624" s="31">
        <f t="shared" si="9071"/>
        <v>0</v>
      </c>
      <c r="CH2624" s="24"/>
      <c r="CI2624" s="40"/>
      <c r="CM2624" s="1" t="s">
        <v>29</v>
      </c>
    </row>
    <row r="2625" ht="29.850000000000001">
      <c r="A2625" s="16" t="s">
        <v>1473</v>
      </c>
      <c r="B2625" s="17">
        <v>120</v>
      </c>
      <c r="C2625" s="16"/>
      <c r="D2625" s="16"/>
      <c r="E2625" s="39" t="s">
        <v>394</v>
      </c>
      <c r="F2625" s="31">
        <f>F2626+F2627+F2628+F2629+F2630+F2631+F2632+F2633+F2634+F2635</f>
        <v>891430.70000000007</v>
      </c>
      <c r="G2625" s="31">
        <f>G2626+G2627+G2628+G2629+G2630+G2631+G2632+G2633+G2634+G2635</f>
        <v>880646.19999999995</v>
      </c>
      <c r="H2625" s="31">
        <f>H2626+H2627+H2628+H2629+H2630+H2631+H2632+H2633+H2634+H2635</f>
        <v>880646.19999999995</v>
      </c>
      <c r="I2625" s="31">
        <f>I2626+I2627+I2628+I2629+I2630+I2631+I2632+I2633+I2634+I2635</f>
        <v>0</v>
      </c>
      <c r="J2625" s="31">
        <f>J2626+J2627+J2628+J2629+J2630+J2631+J2632+J2633+J2634+J2635</f>
        <v>0</v>
      </c>
      <c r="K2625" s="31">
        <f>K2626+K2627+K2628+K2629+K2630+K2631+K2632+K2633+K2634+K2635</f>
        <v>0</v>
      </c>
      <c r="L2625" s="31">
        <f t="shared" si="8705"/>
        <v>891430.70000000007</v>
      </c>
      <c r="M2625" s="31">
        <f t="shared" si="8706"/>
        <v>880646.19999999995</v>
      </c>
      <c r="N2625" s="31">
        <f t="shared" si="8707"/>
        <v>880646.19999999995</v>
      </c>
      <c r="O2625" s="31">
        <f>O2626+O2627+O2628+O2629+O2630+O2631+O2632+O2633+O2634+O2635</f>
        <v>0</v>
      </c>
      <c r="P2625" s="31">
        <f>P2626+P2627+P2628+P2629+P2630+P2631+P2632+P2633+P2634+P2635</f>
        <v>0</v>
      </c>
      <c r="Q2625" s="31">
        <f>Q2626+Q2627+Q2628+Q2629+Q2630+Q2631+Q2632+Q2633+Q2634+Q2635</f>
        <v>0</v>
      </c>
      <c r="R2625" s="31">
        <f t="shared" si="8708"/>
        <v>891430.70000000007</v>
      </c>
      <c r="S2625" s="31">
        <f t="shared" si="8709"/>
        <v>880646.19999999995</v>
      </c>
      <c r="T2625" s="31">
        <f t="shared" si="8710"/>
        <v>880646.19999999995</v>
      </c>
      <c r="U2625" s="31">
        <f>U2626+U2627+U2628+U2629+U2630+U2631+U2632+U2633+U2634+U2635</f>
        <v>0</v>
      </c>
      <c r="V2625" s="31">
        <f>V2626+V2627+V2628+V2629+V2630+V2631+V2632+V2633+V2634+V2635</f>
        <v>0</v>
      </c>
      <c r="W2625" s="31">
        <f>W2626+W2627+W2628+W2629+W2630+W2631+W2632+W2633+W2634+W2635</f>
        <v>0</v>
      </c>
      <c r="X2625" s="31">
        <f t="shared" si="8711"/>
        <v>891430.70000000007</v>
      </c>
      <c r="Y2625" s="31">
        <f t="shared" si="8712"/>
        <v>880646.19999999995</v>
      </c>
      <c r="Z2625" s="31">
        <f t="shared" si="8713"/>
        <v>880646.19999999995</v>
      </c>
      <c r="AA2625" s="31">
        <f>AA2626+AA2627+AA2628+AA2629+AA2630+AA2631+AA2632+AA2633+AA2634+AA2635</f>
        <v>0</v>
      </c>
      <c r="AB2625" s="31">
        <f>AB2626+AB2627+AB2628+AB2629+AB2630+AB2631+AB2632+AB2633+AB2634+AB2635</f>
        <v>0</v>
      </c>
      <c r="AC2625" s="31">
        <f>AC2626+AC2627+AC2628+AC2629+AC2630+AC2631+AC2632+AC2633+AC2634+AC2635</f>
        <v>0</v>
      </c>
      <c r="AD2625" s="31">
        <f t="shared" si="8714"/>
        <v>891430.70000000007</v>
      </c>
      <c r="AE2625" s="31">
        <f t="shared" si="8715"/>
        <v>880646.19999999995</v>
      </c>
      <c r="AF2625" s="31">
        <f t="shared" si="8716"/>
        <v>880646.19999999995</v>
      </c>
      <c r="AG2625" s="31">
        <f>AG2626+AG2627+AG2628+AG2629+AG2630+AG2631+AG2632+AG2633+AG2634+AG2635</f>
        <v>0</v>
      </c>
      <c r="AH2625" s="31">
        <f>AH2626+AH2627+AH2628+AH2629+AH2630+AH2631+AH2632+AH2633+AH2634+AH2635</f>
        <v>0</v>
      </c>
      <c r="AI2625" s="31">
        <f>AI2626+AI2627+AI2628+AI2629+AI2630+AI2631+AI2632+AI2633+AI2634+AI2635</f>
        <v>0</v>
      </c>
      <c r="AJ2625" s="31">
        <f t="shared" si="8717"/>
        <v>891430.70000000007</v>
      </c>
      <c r="AK2625" s="31">
        <f t="shared" si="8718"/>
        <v>880646.19999999995</v>
      </c>
      <c r="AL2625" s="31">
        <f t="shared" si="8719"/>
        <v>880646.19999999995</v>
      </c>
      <c r="AM2625" s="31">
        <f>AM2626+AM2627+AM2628+AM2629+AM2630+AM2631+AM2632+AM2633+AM2634+AM2635</f>
        <v>0</v>
      </c>
      <c r="AN2625" s="31">
        <f>AN2626+AN2627+AN2628+AN2629+AN2630+AN2631+AN2632+AN2633+AN2634+AN2635</f>
        <v>0</v>
      </c>
      <c r="AO2625" s="31">
        <f>AO2626+AO2627+AO2628+AO2629+AO2630+AO2631+AO2632+AO2633+AO2634+AO2635</f>
        <v>0</v>
      </c>
      <c r="AP2625" s="31">
        <f t="shared" si="8720"/>
        <v>891430.70000000007</v>
      </c>
      <c r="AQ2625" s="31">
        <f t="shared" si="8721"/>
        <v>880646.19999999995</v>
      </c>
      <c r="AR2625" s="31">
        <f t="shared" si="8722"/>
        <v>880646.19999999995</v>
      </c>
      <c r="AS2625" s="31">
        <f>AS2626+AS2627+AS2628+AS2629+AS2630+AS2631+AS2632+AS2633+AS2634+AS2635</f>
        <v>0</v>
      </c>
      <c r="AT2625" s="31">
        <f>AT2626+AT2627+AT2628+AT2629+AT2630+AT2631+AT2632+AT2633+AT2634+AT2635</f>
        <v>0</v>
      </c>
      <c r="AU2625" s="31">
        <f>AU2626+AU2627+AU2628+AU2629+AU2630+AU2631+AU2632+AU2633+AU2634+AU2635</f>
        <v>0</v>
      </c>
      <c r="AV2625" s="31">
        <f t="shared" si="8723"/>
        <v>891430.70000000007</v>
      </c>
      <c r="AW2625" s="31">
        <f t="shared" si="8724"/>
        <v>880646.19999999995</v>
      </c>
      <c r="AX2625" s="31">
        <f t="shared" si="8725"/>
        <v>880646.19999999995</v>
      </c>
      <c r="AY2625" s="31">
        <f>AY2626+AY2627+AY2628+AY2629+AY2630+AY2631+AY2632+AY2633+AY2634+AY2635</f>
        <v>20459.300000000003</v>
      </c>
      <c r="AZ2625" s="31">
        <f>AZ2626+AZ2627+AZ2628+AZ2629+AZ2630+AZ2631+AZ2632+AZ2633+AZ2634+AZ2635</f>
        <v>39939.599999999999</v>
      </c>
      <c r="BA2625" s="31">
        <f>BA2626+BA2627+BA2628+BA2629+BA2630+BA2631+BA2632+BA2633+BA2634+BA2635</f>
        <v>39939.599999999999</v>
      </c>
      <c r="BB2625" s="31">
        <f t="shared" si="8726"/>
        <v>911890.00000000012</v>
      </c>
      <c r="BC2625" s="31">
        <f t="shared" si="8727"/>
        <v>920585.79999999993</v>
      </c>
      <c r="BD2625" s="31">
        <f t="shared" si="8728"/>
        <v>920585.79999999993</v>
      </c>
      <c r="BE2625" s="31">
        <f>BE2626+BE2627+BE2628+BE2629+BE2630+BE2631+BE2632+BE2633+BE2634+BE2635</f>
        <v>0</v>
      </c>
      <c r="BF2625" s="31">
        <f>BF2626+BF2627+BF2628+BF2629+BF2630+BF2631+BF2632+BF2633+BF2634+BF2635</f>
        <v>0</v>
      </c>
      <c r="BG2625" s="31">
        <f>BG2626+BG2627+BG2628+BG2629+BG2630+BG2631+BG2632+BG2633+BG2634+BG2635</f>
        <v>0</v>
      </c>
      <c r="BH2625" s="31">
        <f t="shared" si="8729"/>
        <v>911890.00000000012</v>
      </c>
      <c r="BI2625" s="31">
        <f t="shared" si="8730"/>
        <v>920585.79999999993</v>
      </c>
      <c r="BJ2625" s="31">
        <f t="shared" si="8731"/>
        <v>920585.79999999993</v>
      </c>
      <c r="BK2625" s="31">
        <f>BK2626+BK2627+BK2628+BK2629+BK2630+BK2631+BK2632+BK2633+BK2634+BK2635</f>
        <v>0</v>
      </c>
      <c r="BL2625" s="31">
        <f>BL2626+BL2627+BL2628+BL2629+BL2630+BL2631+BL2632+BL2633+BL2634+BL2635</f>
        <v>0</v>
      </c>
      <c r="BM2625" s="31">
        <f>BM2626+BM2627+BM2628+BM2629+BM2630+BM2631+BM2632+BM2633+BM2634+BM2635</f>
        <v>0</v>
      </c>
      <c r="BN2625" s="31">
        <f t="shared" si="8732"/>
        <v>911890.00000000012</v>
      </c>
      <c r="BO2625" s="31">
        <f t="shared" si="8733"/>
        <v>920585.79999999993</v>
      </c>
      <c r="BP2625" s="31">
        <f t="shared" si="8734"/>
        <v>920585.79999999993</v>
      </c>
      <c r="BQ2625" s="31">
        <f>BQ2626+BQ2627+BQ2628+BQ2629+BQ2630+BQ2631+BQ2632+BQ2633+BQ2634+BQ2635</f>
        <v>0</v>
      </c>
      <c r="BR2625" s="31">
        <f>BR2626+BR2627+BR2628+BR2629+BR2630+BR2631+BR2632+BR2633+BR2634+BR2635</f>
        <v>0</v>
      </c>
      <c r="BS2625" s="31">
        <f t="shared" si="8735"/>
        <v>911890.00000000012</v>
      </c>
      <c r="BT2625" s="31">
        <f t="shared" si="8736"/>
        <v>920585.79999999993</v>
      </c>
      <c r="BU2625" s="31">
        <f t="shared" si="8737"/>
        <v>920585.79999999993</v>
      </c>
      <c r="BV2625" s="31">
        <f>BV2626+BV2627+BV2628+BV2629+BV2630+BV2631+BV2632+BV2633+BV2634+BV2635</f>
        <v>0</v>
      </c>
      <c r="BW2625" s="31">
        <f>BW2626+BW2627+BW2628+BW2629+BW2630+BW2631+BW2632+BW2633+BW2634+BW2635</f>
        <v>0</v>
      </c>
      <c r="BX2625" s="31">
        <f t="shared" si="8738"/>
        <v>911890.00000000012</v>
      </c>
      <c r="BY2625" s="31">
        <f t="shared" si="8739"/>
        <v>920585.79999999993</v>
      </c>
      <c r="BZ2625" s="31">
        <f t="shared" si="8740"/>
        <v>920585.79999999993</v>
      </c>
      <c r="CA2625" s="31">
        <f>CA2626+CA2627+CA2628+CA2629+CA2630+CA2631+CA2632+CA2633+CA2634+CA2635</f>
        <v>0</v>
      </c>
      <c r="CB2625" s="31">
        <f>CB2626+CB2627+CB2628+CB2629+CB2630+CB2631+CB2632+CB2633+CB2634+CB2635</f>
        <v>0</v>
      </c>
      <c r="CC2625" s="31">
        <f>CC2626+CC2627+CC2628+CC2629+CC2630+CC2631+CC2632+CC2633+CC2634+CC2635</f>
        <v>0</v>
      </c>
      <c r="CD2625" s="31">
        <f t="shared" si="8946"/>
        <v>911890.00000000012</v>
      </c>
      <c r="CE2625" s="31">
        <f t="shared" si="8947"/>
        <v>920585.79999999993</v>
      </c>
      <c r="CF2625" s="31">
        <f t="shared" si="8948"/>
        <v>920585.79999999993</v>
      </c>
      <c r="CG2625" s="31">
        <f>CG2626+CG2627+CG2628+CG2629+CG2630+CG2631+CG2632+CG2633+CG2634+CG2635</f>
        <v>0</v>
      </c>
      <c r="CH2625" s="24"/>
      <c r="CI2625" s="40"/>
      <c r="CN2625" s="1" t="s">
        <v>30</v>
      </c>
    </row>
    <row r="2626" ht="43.75">
      <c r="A2626" s="16" t="s">
        <v>1473</v>
      </c>
      <c r="B2626" s="17">
        <v>120</v>
      </c>
      <c r="C2626" s="16" t="s">
        <v>42</v>
      </c>
      <c r="D2626" s="16" t="s">
        <v>354</v>
      </c>
      <c r="E2626" s="39" t="s">
        <v>1457</v>
      </c>
      <c r="F2626" s="31">
        <v>141819.60000000001</v>
      </c>
      <c r="G2626" s="31">
        <v>140103.89999999999</v>
      </c>
      <c r="H2626" s="31">
        <v>140103.89999999999</v>
      </c>
      <c r="I2626" s="31"/>
      <c r="J2626" s="31"/>
      <c r="K2626" s="31"/>
      <c r="L2626" s="31">
        <f t="shared" si="8705"/>
        <v>141819.60000000001</v>
      </c>
      <c r="M2626" s="31">
        <f t="shared" si="8706"/>
        <v>140103.89999999999</v>
      </c>
      <c r="N2626" s="31">
        <f t="shared" si="8707"/>
        <v>140103.89999999999</v>
      </c>
      <c r="O2626" s="31"/>
      <c r="P2626" s="31"/>
      <c r="Q2626" s="31"/>
      <c r="R2626" s="31">
        <f t="shared" si="8708"/>
        <v>141819.60000000001</v>
      </c>
      <c r="S2626" s="31">
        <f t="shared" si="8709"/>
        <v>140103.89999999999</v>
      </c>
      <c r="T2626" s="31">
        <f t="shared" si="8710"/>
        <v>140103.89999999999</v>
      </c>
      <c r="U2626" s="31"/>
      <c r="V2626" s="31"/>
      <c r="W2626" s="31"/>
      <c r="X2626" s="31">
        <f t="shared" si="8711"/>
        <v>141819.60000000001</v>
      </c>
      <c r="Y2626" s="31">
        <f t="shared" si="8712"/>
        <v>140103.89999999999</v>
      </c>
      <c r="Z2626" s="31">
        <f t="shared" si="8713"/>
        <v>140103.89999999999</v>
      </c>
      <c r="AA2626" s="31"/>
      <c r="AB2626" s="31"/>
      <c r="AC2626" s="31"/>
      <c r="AD2626" s="31">
        <f t="shared" si="8714"/>
        <v>141819.60000000001</v>
      </c>
      <c r="AE2626" s="31">
        <f t="shared" si="8715"/>
        <v>140103.89999999999</v>
      </c>
      <c r="AF2626" s="31">
        <f t="shared" si="8716"/>
        <v>140103.89999999999</v>
      </c>
      <c r="AG2626" s="31"/>
      <c r="AH2626" s="31"/>
      <c r="AI2626" s="31"/>
      <c r="AJ2626" s="31">
        <f t="shared" si="8717"/>
        <v>141819.60000000001</v>
      </c>
      <c r="AK2626" s="31">
        <f t="shared" si="8718"/>
        <v>140103.89999999999</v>
      </c>
      <c r="AL2626" s="31">
        <f t="shared" si="8719"/>
        <v>140103.89999999999</v>
      </c>
      <c r="AM2626" s="31"/>
      <c r="AN2626" s="31"/>
      <c r="AO2626" s="31"/>
      <c r="AP2626" s="31">
        <f t="shared" si="8720"/>
        <v>141819.60000000001</v>
      </c>
      <c r="AQ2626" s="31">
        <f t="shared" si="8721"/>
        <v>140103.89999999999</v>
      </c>
      <c r="AR2626" s="31">
        <f t="shared" si="8722"/>
        <v>140103.89999999999</v>
      </c>
      <c r="AS2626" s="31"/>
      <c r="AT2626" s="31"/>
      <c r="AU2626" s="31"/>
      <c r="AV2626" s="31">
        <f t="shared" si="8723"/>
        <v>141819.60000000001</v>
      </c>
      <c r="AW2626" s="31">
        <f t="shared" si="8724"/>
        <v>140103.89999999999</v>
      </c>
      <c r="AX2626" s="31">
        <f t="shared" si="8725"/>
        <v>140103.89999999999</v>
      </c>
      <c r="AY2626" s="31">
        <v>553.39999999999998</v>
      </c>
      <c r="AZ2626" s="31">
        <v>1080.2</v>
      </c>
      <c r="BA2626" s="31">
        <v>1080.2</v>
      </c>
      <c r="BB2626" s="31">
        <f t="shared" si="8726"/>
        <v>142373</v>
      </c>
      <c r="BC2626" s="31">
        <f t="shared" si="8727"/>
        <v>141184.10000000001</v>
      </c>
      <c r="BD2626" s="31">
        <f t="shared" si="8728"/>
        <v>141184.10000000001</v>
      </c>
      <c r="BE2626" s="31"/>
      <c r="BF2626" s="31"/>
      <c r="BG2626" s="31"/>
      <c r="BH2626" s="31">
        <f t="shared" si="8729"/>
        <v>142373</v>
      </c>
      <c r="BI2626" s="31">
        <f t="shared" si="8730"/>
        <v>141184.10000000001</v>
      </c>
      <c r="BJ2626" s="31">
        <f t="shared" si="8731"/>
        <v>141184.10000000001</v>
      </c>
      <c r="BK2626" s="31"/>
      <c r="BL2626" s="31"/>
      <c r="BM2626" s="31"/>
      <c r="BN2626" s="31">
        <f t="shared" si="8732"/>
        <v>142373</v>
      </c>
      <c r="BO2626" s="31">
        <f t="shared" si="8733"/>
        <v>141184.10000000001</v>
      </c>
      <c r="BP2626" s="31">
        <f t="shared" si="8734"/>
        <v>141184.10000000001</v>
      </c>
      <c r="BQ2626" s="31"/>
      <c r="BR2626" s="31"/>
      <c r="BS2626" s="31">
        <f t="shared" si="8735"/>
        <v>142373</v>
      </c>
      <c r="BT2626" s="31">
        <f t="shared" si="8736"/>
        <v>141184.10000000001</v>
      </c>
      <c r="BU2626" s="31">
        <f t="shared" si="8737"/>
        <v>141184.10000000001</v>
      </c>
      <c r="BV2626" s="31"/>
      <c r="BW2626" s="31"/>
      <c r="BX2626" s="31">
        <f t="shared" si="8738"/>
        <v>142373</v>
      </c>
      <c r="BY2626" s="31">
        <f t="shared" si="8739"/>
        <v>141184.10000000001</v>
      </c>
      <c r="BZ2626" s="31">
        <f t="shared" si="8740"/>
        <v>141184.10000000001</v>
      </c>
      <c r="CA2626" s="31"/>
      <c r="CB2626" s="31"/>
      <c r="CC2626" s="31"/>
      <c r="CD2626" s="31">
        <f t="shared" si="8946"/>
        <v>142373</v>
      </c>
      <c r="CE2626" s="31">
        <f t="shared" si="8947"/>
        <v>141184.10000000001</v>
      </c>
      <c r="CF2626" s="31">
        <f t="shared" si="8948"/>
        <v>141184.10000000001</v>
      </c>
      <c r="CG2626" s="31"/>
      <c r="CH2626" s="24"/>
      <c r="CI2626" s="40"/>
    </row>
    <row r="2627" ht="15">
      <c r="A2627" s="16" t="s">
        <v>1473</v>
      </c>
      <c r="B2627" s="17">
        <v>120</v>
      </c>
      <c r="C2627" s="16" t="s">
        <v>42</v>
      </c>
      <c r="D2627" s="16" t="s">
        <v>43</v>
      </c>
      <c r="E2627" s="39" t="s">
        <v>44</v>
      </c>
      <c r="F2627" s="31">
        <v>405689.40000000002</v>
      </c>
      <c r="G2627" s="31">
        <v>400781.59999999998</v>
      </c>
      <c r="H2627" s="31">
        <v>400781.59999999998</v>
      </c>
      <c r="I2627" s="31"/>
      <c r="J2627" s="31"/>
      <c r="K2627" s="31"/>
      <c r="L2627" s="31">
        <f t="shared" si="8705"/>
        <v>405689.40000000002</v>
      </c>
      <c r="M2627" s="31">
        <f t="shared" si="8706"/>
        <v>400781.59999999998</v>
      </c>
      <c r="N2627" s="31">
        <f t="shared" si="8707"/>
        <v>400781.59999999998</v>
      </c>
      <c r="O2627" s="31"/>
      <c r="P2627" s="31"/>
      <c r="Q2627" s="31"/>
      <c r="R2627" s="31">
        <f t="shared" si="8708"/>
        <v>405689.40000000002</v>
      </c>
      <c r="S2627" s="31">
        <f t="shared" si="8709"/>
        <v>400781.59999999998</v>
      </c>
      <c r="T2627" s="31">
        <f t="shared" si="8710"/>
        <v>400781.59999999998</v>
      </c>
      <c r="U2627" s="31"/>
      <c r="V2627" s="31"/>
      <c r="W2627" s="31"/>
      <c r="X2627" s="31">
        <f t="shared" si="8711"/>
        <v>405689.40000000002</v>
      </c>
      <c r="Y2627" s="31">
        <f t="shared" si="8712"/>
        <v>400781.59999999998</v>
      </c>
      <c r="Z2627" s="31">
        <f t="shared" si="8713"/>
        <v>400781.59999999998</v>
      </c>
      <c r="AA2627" s="31"/>
      <c r="AB2627" s="31"/>
      <c r="AC2627" s="31"/>
      <c r="AD2627" s="31">
        <f t="shared" si="8714"/>
        <v>405689.40000000002</v>
      </c>
      <c r="AE2627" s="31">
        <f t="shared" si="8715"/>
        <v>400781.59999999998</v>
      </c>
      <c r="AF2627" s="31">
        <f t="shared" si="8716"/>
        <v>400781.59999999998</v>
      </c>
      <c r="AG2627" s="31"/>
      <c r="AH2627" s="31"/>
      <c r="AI2627" s="31"/>
      <c r="AJ2627" s="31">
        <f t="shared" si="8717"/>
        <v>405689.40000000002</v>
      </c>
      <c r="AK2627" s="31">
        <f t="shared" si="8718"/>
        <v>400781.59999999998</v>
      </c>
      <c r="AL2627" s="31">
        <f t="shared" si="8719"/>
        <v>400781.59999999998</v>
      </c>
      <c r="AM2627" s="31"/>
      <c r="AN2627" s="31"/>
      <c r="AO2627" s="31"/>
      <c r="AP2627" s="31">
        <f t="shared" si="8720"/>
        <v>405689.40000000002</v>
      </c>
      <c r="AQ2627" s="31">
        <f t="shared" si="8721"/>
        <v>400781.59999999998</v>
      </c>
      <c r="AR2627" s="31">
        <f t="shared" si="8722"/>
        <v>400781.59999999998</v>
      </c>
      <c r="AS2627" s="31"/>
      <c r="AT2627" s="31"/>
      <c r="AU2627" s="31"/>
      <c r="AV2627" s="31">
        <f t="shared" si="8723"/>
        <v>405689.40000000002</v>
      </c>
      <c r="AW2627" s="31">
        <f t="shared" si="8724"/>
        <v>400781.59999999998</v>
      </c>
      <c r="AX2627" s="31">
        <f t="shared" si="8725"/>
        <v>400781.59999999998</v>
      </c>
      <c r="AY2627" s="31">
        <f>2468.5+1645.8+611.3+2529.9+3672.4</f>
        <v>10927.9</v>
      </c>
      <c r="AZ2627" s="31">
        <f>4819.1+3212.7+1193.3+4938.7+7169</f>
        <v>21332.799999999999</v>
      </c>
      <c r="BA2627" s="31">
        <f>4819.1+3212.7+1193.3+4938.7+7169</f>
        <v>21332.799999999999</v>
      </c>
      <c r="BB2627" s="31">
        <f t="shared" si="8726"/>
        <v>416617.30000000005</v>
      </c>
      <c r="BC2627" s="31">
        <f t="shared" si="8727"/>
        <v>422114.39999999997</v>
      </c>
      <c r="BD2627" s="31">
        <f t="shared" si="8728"/>
        <v>422114.39999999997</v>
      </c>
      <c r="BE2627" s="31"/>
      <c r="BF2627" s="31"/>
      <c r="BG2627" s="31"/>
      <c r="BH2627" s="31">
        <f t="shared" si="8729"/>
        <v>416617.30000000005</v>
      </c>
      <c r="BI2627" s="31">
        <f t="shared" si="8730"/>
        <v>422114.39999999997</v>
      </c>
      <c r="BJ2627" s="31">
        <f t="shared" si="8731"/>
        <v>422114.39999999997</v>
      </c>
      <c r="BK2627" s="31"/>
      <c r="BL2627" s="31"/>
      <c r="BM2627" s="31"/>
      <c r="BN2627" s="31">
        <f t="shared" si="8732"/>
        <v>416617.30000000005</v>
      </c>
      <c r="BO2627" s="31">
        <f t="shared" si="8733"/>
        <v>422114.39999999997</v>
      </c>
      <c r="BP2627" s="31">
        <f t="shared" si="8734"/>
        <v>422114.39999999997</v>
      </c>
      <c r="BQ2627" s="31"/>
      <c r="BR2627" s="31"/>
      <c r="BS2627" s="31">
        <f t="shared" si="8735"/>
        <v>416617.30000000005</v>
      </c>
      <c r="BT2627" s="31">
        <f t="shared" si="8736"/>
        <v>422114.39999999997</v>
      </c>
      <c r="BU2627" s="31">
        <f t="shared" si="8737"/>
        <v>422114.39999999997</v>
      </c>
      <c r="BV2627" s="31"/>
      <c r="BW2627" s="31"/>
      <c r="BX2627" s="31">
        <f t="shared" si="8738"/>
        <v>416617.30000000005</v>
      </c>
      <c r="BY2627" s="31">
        <f t="shared" si="8739"/>
        <v>422114.39999999997</v>
      </c>
      <c r="BZ2627" s="31">
        <f t="shared" si="8740"/>
        <v>422114.39999999997</v>
      </c>
      <c r="CA2627" s="31"/>
      <c r="CB2627" s="31"/>
      <c r="CC2627" s="31"/>
      <c r="CD2627" s="31">
        <f t="shared" si="8946"/>
        <v>416617.30000000005</v>
      </c>
      <c r="CE2627" s="31">
        <f t="shared" si="8947"/>
        <v>422114.39999999997</v>
      </c>
      <c r="CF2627" s="31">
        <f t="shared" si="8948"/>
        <v>422114.39999999997</v>
      </c>
      <c r="CG2627" s="31"/>
      <c r="CH2627" s="24"/>
      <c r="CI2627" s="40"/>
    </row>
    <row r="2628" ht="39.799999999999997">
      <c r="A2628" s="16" t="s">
        <v>1473</v>
      </c>
      <c r="B2628" s="17">
        <v>120</v>
      </c>
      <c r="C2628" s="16" t="s">
        <v>67</v>
      </c>
      <c r="D2628" s="16" t="s">
        <v>115</v>
      </c>
      <c r="E2628" s="39" t="s">
        <v>116</v>
      </c>
      <c r="F2628" s="31">
        <v>15369.799999999999</v>
      </c>
      <c r="G2628" s="31">
        <v>15183.9</v>
      </c>
      <c r="H2628" s="31">
        <v>15183.9</v>
      </c>
      <c r="I2628" s="31"/>
      <c r="J2628" s="31"/>
      <c r="K2628" s="31"/>
      <c r="L2628" s="31">
        <f t="shared" si="8705"/>
        <v>15369.799999999999</v>
      </c>
      <c r="M2628" s="31">
        <f t="shared" si="8706"/>
        <v>15183.9</v>
      </c>
      <c r="N2628" s="31">
        <f t="shared" si="8707"/>
        <v>15183.9</v>
      </c>
      <c r="O2628" s="31"/>
      <c r="P2628" s="31"/>
      <c r="Q2628" s="31"/>
      <c r="R2628" s="31">
        <f t="shared" si="8708"/>
        <v>15369.799999999999</v>
      </c>
      <c r="S2628" s="31">
        <f t="shared" si="8709"/>
        <v>15183.9</v>
      </c>
      <c r="T2628" s="31">
        <f t="shared" si="8710"/>
        <v>15183.9</v>
      </c>
      <c r="U2628" s="31"/>
      <c r="V2628" s="31"/>
      <c r="W2628" s="31"/>
      <c r="X2628" s="31">
        <f t="shared" si="8711"/>
        <v>15369.799999999999</v>
      </c>
      <c r="Y2628" s="31">
        <f t="shared" si="8712"/>
        <v>15183.9</v>
      </c>
      <c r="Z2628" s="31">
        <f t="shared" si="8713"/>
        <v>15183.9</v>
      </c>
      <c r="AA2628" s="31"/>
      <c r="AB2628" s="31"/>
      <c r="AC2628" s="31"/>
      <c r="AD2628" s="31">
        <f t="shared" si="8714"/>
        <v>15369.799999999999</v>
      </c>
      <c r="AE2628" s="31">
        <f t="shared" si="8715"/>
        <v>15183.9</v>
      </c>
      <c r="AF2628" s="31">
        <f t="shared" si="8716"/>
        <v>15183.9</v>
      </c>
      <c r="AG2628" s="31"/>
      <c r="AH2628" s="31"/>
      <c r="AI2628" s="31"/>
      <c r="AJ2628" s="31">
        <f t="shared" si="8717"/>
        <v>15369.799999999999</v>
      </c>
      <c r="AK2628" s="31">
        <f t="shared" si="8718"/>
        <v>15183.9</v>
      </c>
      <c r="AL2628" s="31">
        <f t="shared" si="8719"/>
        <v>15183.9</v>
      </c>
      <c r="AM2628" s="31"/>
      <c r="AN2628" s="31"/>
      <c r="AO2628" s="31"/>
      <c r="AP2628" s="31">
        <f t="shared" si="8720"/>
        <v>15369.799999999999</v>
      </c>
      <c r="AQ2628" s="31">
        <f t="shared" si="8721"/>
        <v>15183.9</v>
      </c>
      <c r="AR2628" s="31">
        <f t="shared" si="8722"/>
        <v>15183.9</v>
      </c>
      <c r="AS2628" s="31"/>
      <c r="AT2628" s="31"/>
      <c r="AU2628" s="31"/>
      <c r="AV2628" s="31">
        <f t="shared" si="8723"/>
        <v>15369.799999999999</v>
      </c>
      <c r="AW2628" s="31">
        <f t="shared" si="8724"/>
        <v>15183.9</v>
      </c>
      <c r="AX2628" s="31">
        <f t="shared" si="8725"/>
        <v>15183.9</v>
      </c>
      <c r="AY2628" s="31"/>
      <c r="AZ2628" s="31"/>
      <c r="BA2628" s="31"/>
      <c r="BB2628" s="31">
        <f t="shared" si="8726"/>
        <v>15369.799999999999</v>
      </c>
      <c r="BC2628" s="31">
        <f t="shared" si="8727"/>
        <v>15183.9</v>
      </c>
      <c r="BD2628" s="31">
        <f t="shared" si="8728"/>
        <v>15183.9</v>
      </c>
      <c r="BE2628" s="31"/>
      <c r="BF2628" s="31"/>
      <c r="BG2628" s="31"/>
      <c r="BH2628" s="31">
        <f t="shared" si="8729"/>
        <v>15369.799999999999</v>
      </c>
      <c r="BI2628" s="31">
        <f t="shared" si="8730"/>
        <v>15183.9</v>
      </c>
      <c r="BJ2628" s="31">
        <f t="shared" si="8731"/>
        <v>15183.9</v>
      </c>
      <c r="BK2628" s="31"/>
      <c r="BL2628" s="31"/>
      <c r="BM2628" s="31"/>
      <c r="BN2628" s="31">
        <f t="shared" si="8732"/>
        <v>15369.799999999999</v>
      </c>
      <c r="BO2628" s="31">
        <f t="shared" si="8733"/>
        <v>15183.9</v>
      </c>
      <c r="BP2628" s="31">
        <f t="shared" si="8734"/>
        <v>15183.9</v>
      </c>
      <c r="BQ2628" s="31"/>
      <c r="BR2628" s="31"/>
      <c r="BS2628" s="31">
        <f t="shared" si="8735"/>
        <v>15369.799999999999</v>
      </c>
      <c r="BT2628" s="31">
        <f t="shared" si="8736"/>
        <v>15183.9</v>
      </c>
      <c r="BU2628" s="31">
        <f t="shared" si="8737"/>
        <v>15183.9</v>
      </c>
      <c r="BV2628" s="31"/>
      <c r="BW2628" s="31"/>
      <c r="BX2628" s="31">
        <f t="shared" si="8738"/>
        <v>15369.799999999999</v>
      </c>
      <c r="BY2628" s="31">
        <f t="shared" si="8739"/>
        <v>15183.9</v>
      </c>
      <c r="BZ2628" s="31">
        <f t="shared" si="8740"/>
        <v>15183.9</v>
      </c>
      <c r="CA2628" s="31"/>
      <c r="CB2628" s="31"/>
      <c r="CC2628" s="31"/>
      <c r="CD2628" s="31">
        <f t="shared" si="8946"/>
        <v>15369.799999999999</v>
      </c>
      <c r="CE2628" s="31">
        <f t="shared" si="8947"/>
        <v>15183.9</v>
      </c>
      <c r="CF2628" s="31">
        <f t="shared" si="8948"/>
        <v>15183.9</v>
      </c>
      <c r="CG2628" s="31"/>
      <c r="CH2628" s="24"/>
      <c r="CI2628" s="40"/>
    </row>
    <row r="2629" ht="15">
      <c r="A2629" s="16" t="s">
        <v>1473</v>
      </c>
      <c r="B2629" s="17">
        <v>120</v>
      </c>
      <c r="C2629" s="16" t="s">
        <v>395</v>
      </c>
      <c r="D2629" s="16" t="s">
        <v>49</v>
      </c>
      <c r="E2629" s="39" t="s">
        <v>851</v>
      </c>
      <c r="F2629" s="31">
        <v>20902.400000000001</v>
      </c>
      <c r="G2629" s="31">
        <v>20649.5</v>
      </c>
      <c r="H2629" s="31">
        <v>20649.5</v>
      </c>
      <c r="I2629" s="31"/>
      <c r="J2629" s="31"/>
      <c r="K2629" s="31"/>
      <c r="L2629" s="31">
        <f t="shared" si="8705"/>
        <v>20902.400000000001</v>
      </c>
      <c r="M2629" s="31">
        <f t="shared" si="8706"/>
        <v>20649.5</v>
      </c>
      <c r="N2629" s="31">
        <f t="shared" si="8707"/>
        <v>20649.5</v>
      </c>
      <c r="O2629" s="31"/>
      <c r="P2629" s="31"/>
      <c r="Q2629" s="31"/>
      <c r="R2629" s="31">
        <f t="shared" si="8708"/>
        <v>20902.400000000001</v>
      </c>
      <c r="S2629" s="31">
        <f t="shared" si="8709"/>
        <v>20649.5</v>
      </c>
      <c r="T2629" s="31">
        <f t="shared" si="8710"/>
        <v>20649.5</v>
      </c>
      <c r="U2629" s="31"/>
      <c r="V2629" s="31"/>
      <c r="W2629" s="31"/>
      <c r="X2629" s="31">
        <f t="shared" si="8711"/>
        <v>20902.400000000001</v>
      </c>
      <c r="Y2629" s="31">
        <f t="shared" si="8712"/>
        <v>20649.5</v>
      </c>
      <c r="Z2629" s="31">
        <f t="shared" si="8713"/>
        <v>20649.5</v>
      </c>
      <c r="AA2629" s="31"/>
      <c r="AB2629" s="31"/>
      <c r="AC2629" s="31"/>
      <c r="AD2629" s="31">
        <f t="shared" si="8714"/>
        <v>20902.400000000001</v>
      </c>
      <c r="AE2629" s="31">
        <f t="shared" si="8715"/>
        <v>20649.5</v>
      </c>
      <c r="AF2629" s="31">
        <f t="shared" si="8716"/>
        <v>20649.5</v>
      </c>
      <c r="AG2629" s="31"/>
      <c r="AH2629" s="31"/>
      <c r="AI2629" s="31"/>
      <c r="AJ2629" s="31">
        <f t="shared" si="8717"/>
        <v>20902.400000000001</v>
      </c>
      <c r="AK2629" s="31">
        <f t="shared" si="8718"/>
        <v>20649.5</v>
      </c>
      <c r="AL2629" s="31">
        <f t="shared" si="8719"/>
        <v>20649.5</v>
      </c>
      <c r="AM2629" s="31"/>
      <c r="AN2629" s="31"/>
      <c r="AO2629" s="31"/>
      <c r="AP2629" s="31">
        <f t="shared" si="8720"/>
        <v>20902.400000000001</v>
      </c>
      <c r="AQ2629" s="31">
        <f t="shared" si="8721"/>
        <v>20649.5</v>
      </c>
      <c r="AR2629" s="31">
        <f t="shared" si="8722"/>
        <v>20649.5</v>
      </c>
      <c r="AS2629" s="31"/>
      <c r="AT2629" s="31"/>
      <c r="AU2629" s="31"/>
      <c r="AV2629" s="31">
        <f t="shared" si="8723"/>
        <v>20902.400000000001</v>
      </c>
      <c r="AW2629" s="31">
        <f t="shared" si="8724"/>
        <v>20649.5</v>
      </c>
      <c r="AX2629" s="31">
        <f t="shared" si="8725"/>
        <v>20649.5</v>
      </c>
      <c r="AY2629" s="31"/>
      <c r="AZ2629" s="31"/>
      <c r="BA2629" s="31"/>
      <c r="BB2629" s="31">
        <f t="shared" si="8726"/>
        <v>20902.400000000001</v>
      </c>
      <c r="BC2629" s="31">
        <f t="shared" si="8727"/>
        <v>20649.5</v>
      </c>
      <c r="BD2629" s="31">
        <f t="shared" si="8728"/>
        <v>20649.5</v>
      </c>
      <c r="BE2629" s="31"/>
      <c r="BF2629" s="31"/>
      <c r="BG2629" s="31"/>
      <c r="BH2629" s="31">
        <f t="shared" si="8729"/>
        <v>20902.400000000001</v>
      </c>
      <c r="BI2629" s="31">
        <f t="shared" si="8730"/>
        <v>20649.5</v>
      </c>
      <c r="BJ2629" s="31">
        <f t="shared" si="8731"/>
        <v>20649.5</v>
      </c>
      <c r="BK2629" s="31"/>
      <c r="BL2629" s="31"/>
      <c r="BM2629" s="31"/>
      <c r="BN2629" s="31">
        <f t="shared" si="8732"/>
        <v>20902.400000000001</v>
      </c>
      <c r="BO2629" s="31">
        <f t="shared" si="8733"/>
        <v>20649.5</v>
      </c>
      <c r="BP2629" s="31">
        <f t="shared" si="8734"/>
        <v>20649.5</v>
      </c>
      <c r="BQ2629" s="31"/>
      <c r="BR2629" s="31"/>
      <c r="BS2629" s="31">
        <f t="shared" si="8735"/>
        <v>20902.400000000001</v>
      </c>
      <c r="BT2629" s="31">
        <f t="shared" si="8736"/>
        <v>20649.5</v>
      </c>
      <c r="BU2629" s="31">
        <f t="shared" si="8737"/>
        <v>20649.5</v>
      </c>
      <c r="BV2629" s="31"/>
      <c r="BW2629" s="31"/>
      <c r="BX2629" s="31">
        <f t="shared" si="8738"/>
        <v>20902.400000000001</v>
      </c>
      <c r="BY2629" s="31">
        <f t="shared" si="8739"/>
        <v>20649.5</v>
      </c>
      <c r="BZ2629" s="31">
        <f t="shared" si="8740"/>
        <v>20649.5</v>
      </c>
      <c r="CA2629" s="31"/>
      <c r="CB2629" s="31"/>
      <c r="CC2629" s="31"/>
      <c r="CD2629" s="31">
        <f t="shared" si="8946"/>
        <v>20902.400000000001</v>
      </c>
      <c r="CE2629" s="31">
        <f t="shared" si="8947"/>
        <v>20649.5</v>
      </c>
      <c r="CF2629" s="31">
        <f t="shared" si="8948"/>
        <v>20649.5</v>
      </c>
      <c r="CG2629" s="31"/>
      <c r="CH2629" s="24"/>
      <c r="CI2629" s="40"/>
    </row>
    <row r="2630" ht="29.850000000000001">
      <c r="A2630" s="16" t="s">
        <v>1473</v>
      </c>
      <c r="B2630" s="17">
        <v>120</v>
      </c>
      <c r="C2630" s="16" t="s">
        <v>66</v>
      </c>
      <c r="D2630" s="16" t="s">
        <v>66</v>
      </c>
      <c r="E2630" s="39" t="s">
        <v>728</v>
      </c>
      <c r="F2630" s="31">
        <v>123725</v>
      </c>
      <c r="G2630" s="31">
        <v>122227.89999999999</v>
      </c>
      <c r="H2630" s="31">
        <v>122227.89999999999</v>
      </c>
      <c r="I2630" s="31"/>
      <c r="J2630" s="31"/>
      <c r="K2630" s="31"/>
      <c r="L2630" s="31">
        <f t="shared" si="8705"/>
        <v>123725</v>
      </c>
      <c r="M2630" s="31">
        <f t="shared" si="8706"/>
        <v>122227.89999999999</v>
      </c>
      <c r="N2630" s="31">
        <f t="shared" si="8707"/>
        <v>122227.89999999999</v>
      </c>
      <c r="O2630" s="31"/>
      <c r="P2630" s="31"/>
      <c r="Q2630" s="31"/>
      <c r="R2630" s="31">
        <f t="shared" si="8708"/>
        <v>123725</v>
      </c>
      <c r="S2630" s="31">
        <f t="shared" si="8709"/>
        <v>122227.89999999999</v>
      </c>
      <c r="T2630" s="31">
        <f t="shared" si="8710"/>
        <v>122227.89999999999</v>
      </c>
      <c r="U2630" s="31"/>
      <c r="V2630" s="31"/>
      <c r="W2630" s="31"/>
      <c r="X2630" s="31">
        <f t="shared" si="8711"/>
        <v>123725</v>
      </c>
      <c r="Y2630" s="31">
        <f t="shared" si="8712"/>
        <v>122227.89999999999</v>
      </c>
      <c r="Z2630" s="31">
        <f t="shared" si="8713"/>
        <v>122227.89999999999</v>
      </c>
      <c r="AA2630" s="31"/>
      <c r="AB2630" s="31"/>
      <c r="AC2630" s="31"/>
      <c r="AD2630" s="31">
        <f t="shared" si="8714"/>
        <v>123725</v>
      </c>
      <c r="AE2630" s="31">
        <f t="shared" si="8715"/>
        <v>122227.89999999999</v>
      </c>
      <c r="AF2630" s="31">
        <f t="shared" si="8716"/>
        <v>122227.89999999999</v>
      </c>
      <c r="AG2630" s="31"/>
      <c r="AH2630" s="31"/>
      <c r="AI2630" s="31"/>
      <c r="AJ2630" s="31">
        <f t="shared" si="8717"/>
        <v>123725</v>
      </c>
      <c r="AK2630" s="31">
        <f t="shared" si="8718"/>
        <v>122227.89999999999</v>
      </c>
      <c r="AL2630" s="31">
        <f t="shared" si="8719"/>
        <v>122227.89999999999</v>
      </c>
      <c r="AM2630" s="31"/>
      <c r="AN2630" s="31"/>
      <c r="AO2630" s="31"/>
      <c r="AP2630" s="31">
        <f t="shared" si="8720"/>
        <v>123725</v>
      </c>
      <c r="AQ2630" s="31">
        <f t="shared" si="8721"/>
        <v>122227.89999999999</v>
      </c>
      <c r="AR2630" s="31">
        <f t="shared" si="8722"/>
        <v>122227.89999999999</v>
      </c>
      <c r="AS2630" s="31"/>
      <c r="AT2630" s="31"/>
      <c r="AU2630" s="31"/>
      <c r="AV2630" s="31">
        <f t="shared" si="8723"/>
        <v>123725</v>
      </c>
      <c r="AW2630" s="31">
        <f t="shared" si="8724"/>
        <v>122227.89999999999</v>
      </c>
      <c r="AX2630" s="31">
        <f t="shared" si="8725"/>
        <v>122227.89999999999</v>
      </c>
      <c r="AY2630" s="31">
        <v>587.70000000000005</v>
      </c>
      <c r="AZ2630" s="31">
        <v>1147.4000000000001</v>
      </c>
      <c r="BA2630" s="31">
        <v>1147.4000000000001</v>
      </c>
      <c r="BB2630" s="31">
        <f t="shared" si="8726"/>
        <v>124312.7</v>
      </c>
      <c r="BC2630" s="31">
        <f t="shared" si="8727"/>
        <v>123375.29999999999</v>
      </c>
      <c r="BD2630" s="31">
        <f t="shared" si="8728"/>
        <v>123375.29999999999</v>
      </c>
      <c r="BE2630" s="31"/>
      <c r="BF2630" s="31"/>
      <c r="BG2630" s="31"/>
      <c r="BH2630" s="31">
        <f t="shared" si="8729"/>
        <v>124312.7</v>
      </c>
      <c r="BI2630" s="31">
        <f t="shared" si="8730"/>
        <v>123375.29999999999</v>
      </c>
      <c r="BJ2630" s="31">
        <f t="shared" si="8731"/>
        <v>123375.29999999999</v>
      </c>
      <c r="BK2630" s="31"/>
      <c r="BL2630" s="31"/>
      <c r="BM2630" s="31"/>
      <c r="BN2630" s="31">
        <f t="shared" si="8732"/>
        <v>124312.7</v>
      </c>
      <c r="BO2630" s="31">
        <f t="shared" si="8733"/>
        <v>123375.29999999999</v>
      </c>
      <c r="BP2630" s="31">
        <f t="shared" si="8734"/>
        <v>123375.29999999999</v>
      </c>
      <c r="BQ2630" s="31"/>
      <c r="BR2630" s="31"/>
      <c r="BS2630" s="31">
        <f t="shared" si="8735"/>
        <v>124312.7</v>
      </c>
      <c r="BT2630" s="31">
        <f t="shared" si="8736"/>
        <v>123375.29999999999</v>
      </c>
      <c r="BU2630" s="31">
        <f t="shared" si="8737"/>
        <v>123375.29999999999</v>
      </c>
      <c r="BV2630" s="31"/>
      <c r="BW2630" s="31"/>
      <c r="BX2630" s="31">
        <f t="shared" si="8738"/>
        <v>124312.7</v>
      </c>
      <c r="BY2630" s="31">
        <f t="shared" si="8739"/>
        <v>123375.29999999999</v>
      </c>
      <c r="BZ2630" s="31">
        <f t="shared" si="8740"/>
        <v>123375.29999999999</v>
      </c>
      <c r="CA2630" s="31"/>
      <c r="CB2630" s="31"/>
      <c r="CC2630" s="31"/>
      <c r="CD2630" s="31">
        <f t="shared" si="8946"/>
        <v>124312.7</v>
      </c>
      <c r="CE2630" s="31">
        <f t="shared" si="8947"/>
        <v>123375.29999999999</v>
      </c>
      <c r="CF2630" s="31">
        <f t="shared" si="8948"/>
        <v>123375.29999999999</v>
      </c>
      <c r="CG2630" s="31"/>
      <c r="CH2630" s="24"/>
      <c r="CI2630" s="40"/>
    </row>
    <row r="2631" ht="29.850000000000001">
      <c r="A2631" s="16" t="s">
        <v>1473</v>
      </c>
      <c r="B2631" s="17">
        <v>120</v>
      </c>
      <c r="C2631" s="16" t="s">
        <v>354</v>
      </c>
      <c r="D2631" s="16" t="s">
        <v>66</v>
      </c>
      <c r="E2631" s="39" t="s">
        <v>1423</v>
      </c>
      <c r="F2631" s="31">
        <v>28463.900000000001</v>
      </c>
      <c r="G2631" s="31">
        <v>28119.5</v>
      </c>
      <c r="H2631" s="31">
        <v>28119.5</v>
      </c>
      <c r="I2631" s="31"/>
      <c r="J2631" s="31"/>
      <c r="K2631" s="31"/>
      <c r="L2631" s="31">
        <f t="shared" si="8705"/>
        <v>28463.900000000001</v>
      </c>
      <c r="M2631" s="31">
        <f t="shared" si="8706"/>
        <v>28119.5</v>
      </c>
      <c r="N2631" s="31">
        <f t="shared" si="8707"/>
        <v>28119.5</v>
      </c>
      <c r="O2631" s="31"/>
      <c r="P2631" s="31"/>
      <c r="Q2631" s="31"/>
      <c r="R2631" s="31">
        <f t="shared" si="8708"/>
        <v>28463.900000000001</v>
      </c>
      <c r="S2631" s="31">
        <f t="shared" si="8709"/>
        <v>28119.5</v>
      </c>
      <c r="T2631" s="31">
        <f t="shared" si="8710"/>
        <v>28119.5</v>
      </c>
      <c r="U2631" s="31"/>
      <c r="V2631" s="31"/>
      <c r="W2631" s="31"/>
      <c r="X2631" s="31">
        <f t="shared" si="8711"/>
        <v>28463.900000000001</v>
      </c>
      <c r="Y2631" s="31">
        <f t="shared" si="8712"/>
        <v>28119.5</v>
      </c>
      <c r="Z2631" s="31">
        <f t="shared" si="8713"/>
        <v>28119.5</v>
      </c>
      <c r="AA2631" s="31"/>
      <c r="AB2631" s="31"/>
      <c r="AC2631" s="31"/>
      <c r="AD2631" s="31">
        <f t="shared" si="8714"/>
        <v>28463.900000000001</v>
      </c>
      <c r="AE2631" s="31">
        <f t="shared" si="8715"/>
        <v>28119.5</v>
      </c>
      <c r="AF2631" s="31">
        <f t="shared" si="8716"/>
        <v>28119.5</v>
      </c>
      <c r="AG2631" s="31"/>
      <c r="AH2631" s="31"/>
      <c r="AI2631" s="31"/>
      <c r="AJ2631" s="31">
        <f t="shared" si="8717"/>
        <v>28463.900000000001</v>
      </c>
      <c r="AK2631" s="31">
        <f t="shared" si="8718"/>
        <v>28119.5</v>
      </c>
      <c r="AL2631" s="31">
        <f t="shared" si="8719"/>
        <v>28119.5</v>
      </c>
      <c r="AM2631" s="31"/>
      <c r="AN2631" s="31"/>
      <c r="AO2631" s="31"/>
      <c r="AP2631" s="31">
        <f t="shared" si="8720"/>
        <v>28463.900000000001</v>
      </c>
      <c r="AQ2631" s="31">
        <f t="shared" si="8721"/>
        <v>28119.5</v>
      </c>
      <c r="AR2631" s="31">
        <f t="shared" si="8722"/>
        <v>28119.5</v>
      </c>
      <c r="AS2631" s="31"/>
      <c r="AT2631" s="31"/>
      <c r="AU2631" s="31"/>
      <c r="AV2631" s="31">
        <f t="shared" si="8723"/>
        <v>28463.900000000001</v>
      </c>
      <c r="AW2631" s="31">
        <f t="shared" si="8724"/>
        <v>28119.5</v>
      </c>
      <c r="AX2631" s="31">
        <f t="shared" si="8725"/>
        <v>28119.5</v>
      </c>
      <c r="AY2631" s="31">
        <v>349.60000000000002</v>
      </c>
      <c r="AZ2631" s="31">
        <v>682.5</v>
      </c>
      <c r="BA2631" s="31">
        <v>682.5</v>
      </c>
      <c r="BB2631" s="31">
        <f t="shared" si="8726"/>
        <v>28813.5</v>
      </c>
      <c r="BC2631" s="31">
        <f t="shared" si="8727"/>
        <v>28802</v>
      </c>
      <c r="BD2631" s="31">
        <f t="shared" si="8728"/>
        <v>28802</v>
      </c>
      <c r="BE2631" s="31"/>
      <c r="BF2631" s="31"/>
      <c r="BG2631" s="31"/>
      <c r="BH2631" s="31">
        <f t="shared" si="8729"/>
        <v>28813.5</v>
      </c>
      <c r="BI2631" s="31">
        <f t="shared" si="8730"/>
        <v>28802</v>
      </c>
      <c r="BJ2631" s="31">
        <f t="shared" si="8731"/>
        <v>28802</v>
      </c>
      <c r="BK2631" s="31"/>
      <c r="BL2631" s="31"/>
      <c r="BM2631" s="31"/>
      <c r="BN2631" s="31">
        <f t="shared" si="8732"/>
        <v>28813.5</v>
      </c>
      <c r="BO2631" s="31">
        <f t="shared" si="8733"/>
        <v>28802</v>
      </c>
      <c r="BP2631" s="31">
        <f t="shared" si="8734"/>
        <v>28802</v>
      </c>
      <c r="BQ2631" s="31"/>
      <c r="BR2631" s="31"/>
      <c r="BS2631" s="31">
        <f t="shared" si="8735"/>
        <v>28813.5</v>
      </c>
      <c r="BT2631" s="31">
        <f t="shared" si="8736"/>
        <v>28802</v>
      </c>
      <c r="BU2631" s="31">
        <f t="shared" si="8737"/>
        <v>28802</v>
      </c>
      <c r="BV2631" s="31"/>
      <c r="BW2631" s="31"/>
      <c r="BX2631" s="31">
        <f t="shared" si="8738"/>
        <v>28813.5</v>
      </c>
      <c r="BY2631" s="31">
        <f t="shared" si="8739"/>
        <v>28802</v>
      </c>
      <c r="BZ2631" s="31">
        <f t="shared" si="8740"/>
        <v>28802</v>
      </c>
      <c r="CA2631" s="31"/>
      <c r="CB2631" s="31"/>
      <c r="CC2631" s="31"/>
      <c r="CD2631" s="31">
        <f t="shared" si="8946"/>
        <v>28813.5</v>
      </c>
      <c r="CE2631" s="31">
        <f t="shared" si="8947"/>
        <v>28802</v>
      </c>
      <c r="CF2631" s="31">
        <f t="shared" si="8948"/>
        <v>28802</v>
      </c>
      <c r="CG2631" s="31"/>
      <c r="CH2631" s="24"/>
      <c r="CI2631" s="40"/>
    </row>
    <row r="2632" ht="15">
      <c r="A2632" s="16" t="s">
        <v>1473</v>
      </c>
      <c r="B2632" s="17">
        <v>120</v>
      </c>
      <c r="C2632" s="16" t="s">
        <v>47</v>
      </c>
      <c r="D2632" s="16" t="s">
        <v>105</v>
      </c>
      <c r="E2632" s="39" t="s">
        <v>106</v>
      </c>
      <c r="F2632" s="31">
        <v>81271.300000000003</v>
      </c>
      <c r="G2632" s="31">
        <v>80288</v>
      </c>
      <c r="H2632" s="31">
        <v>80288</v>
      </c>
      <c r="I2632" s="31"/>
      <c r="J2632" s="31"/>
      <c r="K2632" s="31"/>
      <c r="L2632" s="31">
        <f t="shared" si="8705"/>
        <v>81271.300000000003</v>
      </c>
      <c r="M2632" s="31">
        <f t="shared" si="8706"/>
        <v>80288</v>
      </c>
      <c r="N2632" s="31">
        <f t="shared" si="8707"/>
        <v>80288</v>
      </c>
      <c r="O2632" s="31"/>
      <c r="P2632" s="31"/>
      <c r="Q2632" s="31"/>
      <c r="R2632" s="31">
        <f t="shared" si="8708"/>
        <v>81271.300000000003</v>
      </c>
      <c r="S2632" s="31">
        <f t="shared" si="8709"/>
        <v>80288</v>
      </c>
      <c r="T2632" s="31">
        <f t="shared" si="8710"/>
        <v>80288</v>
      </c>
      <c r="U2632" s="31"/>
      <c r="V2632" s="31"/>
      <c r="W2632" s="31"/>
      <c r="X2632" s="31">
        <f t="shared" si="8711"/>
        <v>81271.300000000003</v>
      </c>
      <c r="Y2632" s="31">
        <f t="shared" si="8712"/>
        <v>80288</v>
      </c>
      <c r="Z2632" s="31">
        <f t="shared" si="8713"/>
        <v>80288</v>
      </c>
      <c r="AA2632" s="31"/>
      <c r="AB2632" s="31"/>
      <c r="AC2632" s="31"/>
      <c r="AD2632" s="31">
        <f t="shared" si="8714"/>
        <v>81271.300000000003</v>
      </c>
      <c r="AE2632" s="31">
        <f t="shared" si="8715"/>
        <v>80288</v>
      </c>
      <c r="AF2632" s="31">
        <f t="shared" si="8716"/>
        <v>80288</v>
      </c>
      <c r="AG2632" s="31"/>
      <c r="AH2632" s="31"/>
      <c r="AI2632" s="31"/>
      <c r="AJ2632" s="31">
        <f t="shared" si="8717"/>
        <v>81271.300000000003</v>
      </c>
      <c r="AK2632" s="31">
        <f t="shared" si="8718"/>
        <v>80288</v>
      </c>
      <c r="AL2632" s="31">
        <f t="shared" si="8719"/>
        <v>80288</v>
      </c>
      <c r="AM2632" s="31"/>
      <c r="AN2632" s="31"/>
      <c r="AO2632" s="31"/>
      <c r="AP2632" s="31">
        <f t="shared" si="8720"/>
        <v>81271.300000000003</v>
      </c>
      <c r="AQ2632" s="31">
        <f t="shared" si="8721"/>
        <v>80288</v>
      </c>
      <c r="AR2632" s="31">
        <f t="shared" si="8722"/>
        <v>80288</v>
      </c>
      <c r="AS2632" s="31"/>
      <c r="AT2632" s="31"/>
      <c r="AU2632" s="31"/>
      <c r="AV2632" s="31">
        <f t="shared" si="8723"/>
        <v>81271.300000000003</v>
      </c>
      <c r="AW2632" s="31">
        <f t="shared" si="8724"/>
        <v>80288</v>
      </c>
      <c r="AX2632" s="31">
        <f t="shared" si="8725"/>
        <v>80288</v>
      </c>
      <c r="AY2632" s="31">
        <v>5388.6000000000004</v>
      </c>
      <c r="AZ2632" s="31">
        <v>10519.6</v>
      </c>
      <c r="BA2632" s="31">
        <v>10519.6</v>
      </c>
      <c r="BB2632" s="31">
        <f t="shared" si="8726"/>
        <v>86659.900000000009</v>
      </c>
      <c r="BC2632" s="31">
        <f t="shared" si="8727"/>
        <v>90807.600000000006</v>
      </c>
      <c r="BD2632" s="31">
        <f t="shared" si="8728"/>
        <v>90807.600000000006</v>
      </c>
      <c r="BE2632" s="31"/>
      <c r="BF2632" s="31"/>
      <c r="BG2632" s="31"/>
      <c r="BH2632" s="31">
        <f t="shared" si="8729"/>
        <v>86659.900000000009</v>
      </c>
      <c r="BI2632" s="31">
        <f t="shared" si="8730"/>
        <v>90807.600000000006</v>
      </c>
      <c r="BJ2632" s="31">
        <f t="shared" si="8731"/>
        <v>90807.600000000006</v>
      </c>
      <c r="BK2632" s="31"/>
      <c r="BL2632" s="31"/>
      <c r="BM2632" s="31"/>
      <c r="BN2632" s="31">
        <f t="shared" si="8732"/>
        <v>86659.900000000009</v>
      </c>
      <c r="BO2632" s="31">
        <f t="shared" si="8733"/>
        <v>90807.600000000006</v>
      </c>
      <c r="BP2632" s="31">
        <f t="shared" si="8734"/>
        <v>90807.600000000006</v>
      </c>
      <c r="BQ2632" s="31"/>
      <c r="BR2632" s="31"/>
      <c r="BS2632" s="31">
        <f t="shared" si="8735"/>
        <v>86659.900000000009</v>
      </c>
      <c r="BT2632" s="31">
        <f t="shared" si="8736"/>
        <v>90807.600000000006</v>
      </c>
      <c r="BU2632" s="31">
        <f t="shared" si="8737"/>
        <v>90807.600000000006</v>
      </c>
      <c r="BV2632" s="31"/>
      <c r="BW2632" s="31"/>
      <c r="BX2632" s="31">
        <f t="shared" si="8738"/>
        <v>86659.900000000009</v>
      </c>
      <c r="BY2632" s="31">
        <f t="shared" si="8739"/>
        <v>90807.600000000006</v>
      </c>
      <c r="BZ2632" s="31">
        <f t="shared" si="8740"/>
        <v>90807.600000000006</v>
      </c>
      <c r="CA2632" s="31"/>
      <c r="CB2632" s="31"/>
      <c r="CC2632" s="31"/>
      <c r="CD2632" s="31">
        <f t="shared" si="8946"/>
        <v>86659.900000000009</v>
      </c>
      <c r="CE2632" s="31">
        <f t="shared" si="8947"/>
        <v>90807.600000000006</v>
      </c>
      <c r="CF2632" s="31">
        <f t="shared" si="8948"/>
        <v>90807.600000000006</v>
      </c>
      <c r="CG2632" s="31"/>
      <c r="CH2632" s="24"/>
      <c r="CI2632" s="40"/>
    </row>
    <row r="2633" ht="29.850000000000001">
      <c r="A2633" s="16" t="s">
        <v>1473</v>
      </c>
      <c r="B2633" s="17">
        <v>120</v>
      </c>
      <c r="C2633" s="16" t="s">
        <v>49</v>
      </c>
      <c r="D2633" s="16" t="s">
        <v>395</v>
      </c>
      <c r="E2633" s="39" t="s">
        <v>1347</v>
      </c>
      <c r="F2633" s="31">
        <v>27217.200000000001</v>
      </c>
      <c r="G2633" s="31">
        <v>26888</v>
      </c>
      <c r="H2633" s="31">
        <v>26888</v>
      </c>
      <c r="I2633" s="31"/>
      <c r="J2633" s="31"/>
      <c r="K2633" s="31"/>
      <c r="L2633" s="31">
        <f t="shared" si="8705"/>
        <v>27217.200000000001</v>
      </c>
      <c r="M2633" s="31">
        <f t="shared" si="8706"/>
        <v>26888</v>
      </c>
      <c r="N2633" s="31">
        <f t="shared" si="8707"/>
        <v>26888</v>
      </c>
      <c r="O2633" s="31"/>
      <c r="P2633" s="31"/>
      <c r="Q2633" s="31"/>
      <c r="R2633" s="31">
        <f t="shared" si="8708"/>
        <v>27217.200000000001</v>
      </c>
      <c r="S2633" s="31">
        <f t="shared" si="8709"/>
        <v>26888</v>
      </c>
      <c r="T2633" s="31">
        <f t="shared" si="8710"/>
        <v>26888</v>
      </c>
      <c r="U2633" s="31"/>
      <c r="V2633" s="31"/>
      <c r="W2633" s="31"/>
      <c r="X2633" s="31">
        <f t="shared" si="8711"/>
        <v>27217.200000000001</v>
      </c>
      <c r="Y2633" s="31">
        <f t="shared" si="8712"/>
        <v>26888</v>
      </c>
      <c r="Z2633" s="31">
        <f t="shared" si="8713"/>
        <v>26888</v>
      </c>
      <c r="AA2633" s="31"/>
      <c r="AB2633" s="31"/>
      <c r="AC2633" s="31"/>
      <c r="AD2633" s="31">
        <f t="shared" si="8714"/>
        <v>27217.200000000001</v>
      </c>
      <c r="AE2633" s="31">
        <f t="shared" si="8715"/>
        <v>26888</v>
      </c>
      <c r="AF2633" s="31">
        <f t="shared" si="8716"/>
        <v>26888</v>
      </c>
      <c r="AG2633" s="31"/>
      <c r="AH2633" s="31"/>
      <c r="AI2633" s="31"/>
      <c r="AJ2633" s="31">
        <f t="shared" si="8717"/>
        <v>27217.200000000001</v>
      </c>
      <c r="AK2633" s="31">
        <f t="shared" si="8718"/>
        <v>26888</v>
      </c>
      <c r="AL2633" s="31">
        <f t="shared" si="8719"/>
        <v>26888</v>
      </c>
      <c r="AM2633" s="31"/>
      <c r="AN2633" s="31"/>
      <c r="AO2633" s="31"/>
      <c r="AP2633" s="31">
        <f t="shared" si="8720"/>
        <v>27217.200000000001</v>
      </c>
      <c r="AQ2633" s="31">
        <f t="shared" si="8721"/>
        <v>26888</v>
      </c>
      <c r="AR2633" s="31">
        <f t="shared" si="8722"/>
        <v>26888</v>
      </c>
      <c r="AS2633" s="31"/>
      <c r="AT2633" s="31"/>
      <c r="AU2633" s="31"/>
      <c r="AV2633" s="31">
        <f t="shared" si="8723"/>
        <v>27217.200000000001</v>
      </c>
      <c r="AW2633" s="31">
        <f t="shared" si="8724"/>
        <v>26888</v>
      </c>
      <c r="AX2633" s="31">
        <f t="shared" si="8725"/>
        <v>26888</v>
      </c>
      <c r="AY2633" s="31">
        <v>1016.7</v>
      </c>
      <c r="AZ2633" s="31">
        <v>1984.7</v>
      </c>
      <c r="BA2633" s="31">
        <v>1984.7</v>
      </c>
      <c r="BB2633" s="31">
        <f t="shared" si="8726"/>
        <v>28233.900000000001</v>
      </c>
      <c r="BC2633" s="31">
        <f t="shared" si="8727"/>
        <v>28872.700000000001</v>
      </c>
      <c r="BD2633" s="31">
        <f t="shared" si="8728"/>
        <v>28872.700000000001</v>
      </c>
      <c r="BE2633" s="31"/>
      <c r="BF2633" s="31"/>
      <c r="BG2633" s="31"/>
      <c r="BH2633" s="31">
        <f t="shared" si="8729"/>
        <v>28233.900000000001</v>
      </c>
      <c r="BI2633" s="31">
        <f t="shared" si="8730"/>
        <v>28872.700000000001</v>
      </c>
      <c r="BJ2633" s="31">
        <f t="shared" si="8731"/>
        <v>28872.700000000001</v>
      </c>
      <c r="BK2633" s="31"/>
      <c r="BL2633" s="31"/>
      <c r="BM2633" s="31"/>
      <c r="BN2633" s="31">
        <f t="shared" si="8732"/>
        <v>28233.900000000001</v>
      </c>
      <c r="BO2633" s="31">
        <f t="shared" si="8733"/>
        <v>28872.700000000001</v>
      </c>
      <c r="BP2633" s="31">
        <f t="shared" si="8734"/>
        <v>28872.700000000001</v>
      </c>
      <c r="BQ2633" s="31"/>
      <c r="BR2633" s="31"/>
      <c r="BS2633" s="31">
        <f t="shared" si="8735"/>
        <v>28233.900000000001</v>
      </c>
      <c r="BT2633" s="31">
        <f t="shared" si="8736"/>
        <v>28872.700000000001</v>
      </c>
      <c r="BU2633" s="31">
        <f t="shared" si="8737"/>
        <v>28872.700000000001</v>
      </c>
      <c r="BV2633" s="31"/>
      <c r="BW2633" s="31"/>
      <c r="BX2633" s="31">
        <f t="shared" si="8738"/>
        <v>28233.900000000001</v>
      </c>
      <c r="BY2633" s="31">
        <f t="shared" si="8739"/>
        <v>28872.700000000001</v>
      </c>
      <c r="BZ2633" s="31">
        <f t="shared" si="8740"/>
        <v>28872.700000000001</v>
      </c>
      <c r="CA2633" s="31"/>
      <c r="CB2633" s="31"/>
      <c r="CC2633" s="31"/>
      <c r="CD2633" s="31">
        <f t="shared" si="8946"/>
        <v>28233.900000000001</v>
      </c>
      <c r="CE2633" s="31">
        <f t="shared" si="8947"/>
        <v>28872.700000000001</v>
      </c>
      <c r="CF2633" s="31">
        <f t="shared" si="8948"/>
        <v>28872.700000000001</v>
      </c>
      <c r="CG2633" s="31"/>
      <c r="CH2633" s="24"/>
      <c r="CI2633" s="40"/>
    </row>
    <row r="2634" ht="15.9">
      <c r="A2634" s="16" t="s">
        <v>1473</v>
      </c>
      <c r="B2634" s="17">
        <v>120</v>
      </c>
      <c r="C2634" s="16" t="s">
        <v>134</v>
      </c>
      <c r="D2634" s="16" t="s">
        <v>354</v>
      </c>
      <c r="E2634" s="39" t="s">
        <v>355</v>
      </c>
      <c r="F2634" s="31">
        <v>33286.400000000001</v>
      </c>
      <c r="G2634" s="31">
        <v>32883.699999999997</v>
      </c>
      <c r="H2634" s="31">
        <v>32883.699999999997</v>
      </c>
      <c r="I2634" s="31"/>
      <c r="J2634" s="31"/>
      <c r="K2634" s="31"/>
      <c r="L2634" s="31">
        <f t="shared" si="8705"/>
        <v>33286.400000000001</v>
      </c>
      <c r="M2634" s="31">
        <f t="shared" si="8706"/>
        <v>32883.699999999997</v>
      </c>
      <c r="N2634" s="31">
        <f t="shared" si="8707"/>
        <v>32883.699999999997</v>
      </c>
      <c r="O2634" s="31"/>
      <c r="P2634" s="31"/>
      <c r="Q2634" s="31"/>
      <c r="R2634" s="31">
        <f t="shared" si="8708"/>
        <v>33286.400000000001</v>
      </c>
      <c r="S2634" s="31">
        <f t="shared" si="8709"/>
        <v>32883.699999999997</v>
      </c>
      <c r="T2634" s="31">
        <f t="shared" si="8710"/>
        <v>32883.699999999997</v>
      </c>
      <c r="U2634" s="31"/>
      <c r="V2634" s="31"/>
      <c r="W2634" s="31"/>
      <c r="X2634" s="31">
        <f t="shared" si="8711"/>
        <v>33286.400000000001</v>
      </c>
      <c r="Y2634" s="31">
        <f t="shared" si="8712"/>
        <v>32883.699999999997</v>
      </c>
      <c r="Z2634" s="31">
        <f t="shared" si="8713"/>
        <v>32883.699999999997</v>
      </c>
      <c r="AA2634" s="31"/>
      <c r="AB2634" s="31"/>
      <c r="AC2634" s="31"/>
      <c r="AD2634" s="31">
        <f t="shared" si="8714"/>
        <v>33286.400000000001</v>
      </c>
      <c r="AE2634" s="31">
        <f t="shared" si="8715"/>
        <v>32883.699999999997</v>
      </c>
      <c r="AF2634" s="31">
        <f t="shared" si="8716"/>
        <v>32883.699999999997</v>
      </c>
      <c r="AG2634" s="31"/>
      <c r="AH2634" s="31"/>
      <c r="AI2634" s="31"/>
      <c r="AJ2634" s="31">
        <f t="shared" si="8717"/>
        <v>33286.400000000001</v>
      </c>
      <c r="AK2634" s="31">
        <f t="shared" si="8718"/>
        <v>32883.699999999997</v>
      </c>
      <c r="AL2634" s="31">
        <f t="shared" si="8719"/>
        <v>32883.699999999997</v>
      </c>
      <c r="AM2634" s="31"/>
      <c r="AN2634" s="31"/>
      <c r="AO2634" s="31"/>
      <c r="AP2634" s="31">
        <f t="shared" si="8720"/>
        <v>33286.400000000001</v>
      </c>
      <c r="AQ2634" s="31">
        <f t="shared" si="8721"/>
        <v>32883.699999999997</v>
      </c>
      <c r="AR2634" s="31">
        <f t="shared" si="8722"/>
        <v>32883.699999999997</v>
      </c>
      <c r="AS2634" s="31"/>
      <c r="AT2634" s="31"/>
      <c r="AU2634" s="31"/>
      <c r="AV2634" s="31">
        <f t="shared" si="8723"/>
        <v>33286.400000000001</v>
      </c>
      <c r="AW2634" s="31">
        <f t="shared" si="8724"/>
        <v>32883.699999999997</v>
      </c>
      <c r="AX2634" s="31">
        <f t="shared" si="8725"/>
        <v>32883.699999999997</v>
      </c>
      <c r="AY2634" s="31">
        <v>959.20000000000005</v>
      </c>
      <c r="AZ2634" s="31">
        <v>1872.4000000000001</v>
      </c>
      <c r="BA2634" s="31">
        <v>1872.4000000000001</v>
      </c>
      <c r="BB2634" s="31">
        <f t="shared" si="8726"/>
        <v>34245.599999999999</v>
      </c>
      <c r="BC2634" s="31">
        <f t="shared" si="8727"/>
        <v>34756.099999999999</v>
      </c>
      <c r="BD2634" s="31">
        <f t="shared" si="8728"/>
        <v>34756.099999999999</v>
      </c>
      <c r="BE2634" s="31"/>
      <c r="BF2634" s="31"/>
      <c r="BG2634" s="31"/>
      <c r="BH2634" s="31">
        <f t="shared" si="8729"/>
        <v>34245.599999999999</v>
      </c>
      <c r="BI2634" s="31">
        <f t="shared" si="8730"/>
        <v>34756.099999999999</v>
      </c>
      <c r="BJ2634" s="31">
        <f t="shared" si="8731"/>
        <v>34756.099999999999</v>
      </c>
      <c r="BK2634" s="31"/>
      <c r="BL2634" s="31"/>
      <c r="BM2634" s="31"/>
      <c r="BN2634" s="31">
        <f t="shared" si="8732"/>
        <v>34245.599999999999</v>
      </c>
      <c r="BO2634" s="31">
        <f t="shared" si="8733"/>
        <v>34756.099999999999</v>
      </c>
      <c r="BP2634" s="31">
        <f t="shared" si="8734"/>
        <v>34756.099999999999</v>
      </c>
      <c r="BQ2634" s="31"/>
      <c r="BR2634" s="31"/>
      <c r="BS2634" s="31">
        <f t="shared" si="8735"/>
        <v>34245.599999999999</v>
      </c>
      <c r="BT2634" s="31">
        <f t="shared" si="8736"/>
        <v>34756.099999999999</v>
      </c>
      <c r="BU2634" s="31">
        <f t="shared" si="8737"/>
        <v>34756.099999999999</v>
      </c>
      <c r="BV2634" s="31"/>
      <c r="BW2634" s="31"/>
      <c r="BX2634" s="31">
        <f t="shared" si="8738"/>
        <v>34245.599999999999</v>
      </c>
      <c r="BY2634" s="31">
        <f t="shared" si="8739"/>
        <v>34756.099999999999</v>
      </c>
      <c r="BZ2634" s="31">
        <f t="shared" si="8740"/>
        <v>34756.099999999999</v>
      </c>
      <c r="CA2634" s="31"/>
      <c r="CB2634" s="31"/>
      <c r="CC2634" s="31"/>
      <c r="CD2634" s="31">
        <f t="shared" si="8946"/>
        <v>34245.599999999999</v>
      </c>
      <c r="CE2634" s="31">
        <f t="shared" si="8947"/>
        <v>34756.099999999999</v>
      </c>
      <c r="CF2634" s="31">
        <f t="shared" si="8948"/>
        <v>34756.099999999999</v>
      </c>
      <c r="CG2634" s="31"/>
      <c r="CH2634" s="24"/>
      <c r="CI2634" s="40"/>
    </row>
    <row r="2635" ht="29.850000000000001">
      <c r="A2635" s="16" t="s">
        <v>1473</v>
      </c>
      <c r="B2635" s="17">
        <v>120</v>
      </c>
      <c r="C2635" s="16" t="s">
        <v>278</v>
      </c>
      <c r="D2635" s="16" t="s">
        <v>66</v>
      </c>
      <c r="E2635" s="39" t="s">
        <v>1348</v>
      </c>
      <c r="F2635" s="31">
        <v>13685.700000000001</v>
      </c>
      <c r="G2635" s="31">
        <v>13520.200000000001</v>
      </c>
      <c r="H2635" s="31">
        <v>13520.200000000001</v>
      </c>
      <c r="I2635" s="31"/>
      <c r="J2635" s="31"/>
      <c r="K2635" s="31"/>
      <c r="L2635" s="31">
        <f t="shared" si="8705"/>
        <v>13685.700000000001</v>
      </c>
      <c r="M2635" s="31">
        <f t="shared" si="8706"/>
        <v>13520.200000000001</v>
      </c>
      <c r="N2635" s="31">
        <f t="shared" si="8707"/>
        <v>13520.200000000001</v>
      </c>
      <c r="O2635" s="31"/>
      <c r="P2635" s="31"/>
      <c r="Q2635" s="31"/>
      <c r="R2635" s="31">
        <f t="shared" si="8708"/>
        <v>13685.700000000001</v>
      </c>
      <c r="S2635" s="31">
        <f t="shared" si="8709"/>
        <v>13520.200000000001</v>
      </c>
      <c r="T2635" s="31">
        <f t="shared" si="8710"/>
        <v>13520.200000000001</v>
      </c>
      <c r="U2635" s="31"/>
      <c r="V2635" s="31"/>
      <c r="W2635" s="31"/>
      <c r="X2635" s="31">
        <f t="shared" si="8711"/>
        <v>13685.700000000001</v>
      </c>
      <c r="Y2635" s="31">
        <f t="shared" si="8712"/>
        <v>13520.200000000001</v>
      </c>
      <c r="Z2635" s="31">
        <f t="shared" si="8713"/>
        <v>13520.200000000001</v>
      </c>
      <c r="AA2635" s="31"/>
      <c r="AB2635" s="31"/>
      <c r="AC2635" s="31"/>
      <c r="AD2635" s="31">
        <f t="shared" si="8714"/>
        <v>13685.700000000001</v>
      </c>
      <c r="AE2635" s="31">
        <f t="shared" si="8715"/>
        <v>13520.200000000001</v>
      </c>
      <c r="AF2635" s="31">
        <f t="shared" si="8716"/>
        <v>13520.200000000001</v>
      </c>
      <c r="AG2635" s="31"/>
      <c r="AH2635" s="31"/>
      <c r="AI2635" s="31"/>
      <c r="AJ2635" s="31">
        <f t="shared" si="8717"/>
        <v>13685.700000000001</v>
      </c>
      <c r="AK2635" s="31">
        <f t="shared" si="8718"/>
        <v>13520.200000000001</v>
      </c>
      <c r="AL2635" s="31">
        <f t="shared" si="8719"/>
        <v>13520.200000000001</v>
      </c>
      <c r="AM2635" s="31"/>
      <c r="AN2635" s="31"/>
      <c r="AO2635" s="31"/>
      <c r="AP2635" s="31">
        <f t="shared" si="8720"/>
        <v>13685.700000000001</v>
      </c>
      <c r="AQ2635" s="31">
        <f t="shared" si="8721"/>
        <v>13520.200000000001</v>
      </c>
      <c r="AR2635" s="31">
        <f t="shared" si="8722"/>
        <v>13520.200000000001</v>
      </c>
      <c r="AS2635" s="31"/>
      <c r="AT2635" s="31"/>
      <c r="AU2635" s="31"/>
      <c r="AV2635" s="31">
        <f t="shared" si="8723"/>
        <v>13685.700000000001</v>
      </c>
      <c r="AW2635" s="31">
        <f t="shared" si="8724"/>
        <v>13520.200000000001</v>
      </c>
      <c r="AX2635" s="31">
        <f t="shared" si="8725"/>
        <v>13520.200000000001</v>
      </c>
      <c r="AY2635" s="31">
        <v>676.20000000000005</v>
      </c>
      <c r="AZ2635" s="31">
        <v>1320</v>
      </c>
      <c r="BA2635" s="31">
        <v>1320</v>
      </c>
      <c r="BB2635" s="31">
        <f t="shared" si="8726"/>
        <v>14361.900000000001</v>
      </c>
      <c r="BC2635" s="31">
        <f t="shared" si="8727"/>
        <v>14840.200000000001</v>
      </c>
      <c r="BD2635" s="31">
        <f t="shared" si="8728"/>
        <v>14840.200000000001</v>
      </c>
      <c r="BE2635" s="31"/>
      <c r="BF2635" s="31"/>
      <c r="BG2635" s="31"/>
      <c r="BH2635" s="31">
        <f t="shared" si="8729"/>
        <v>14361.900000000001</v>
      </c>
      <c r="BI2635" s="31">
        <f t="shared" si="8730"/>
        <v>14840.200000000001</v>
      </c>
      <c r="BJ2635" s="31">
        <f t="shared" si="8731"/>
        <v>14840.200000000001</v>
      </c>
      <c r="BK2635" s="31"/>
      <c r="BL2635" s="31"/>
      <c r="BM2635" s="31"/>
      <c r="BN2635" s="31">
        <f t="shared" si="8732"/>
        <v>14361.900000000001</v>
      </c>
      <c r="BO2635" s="31">
        <f t="shared" si="8733"/>
        <v>14840.200000000001</v>
      </c>
      <c r="BP2635" s="31">
        <f t="shared" si="8734"/>
        <v>14840.200000000001</v>
      </c>
      <c r="BQ2635" s="31"/>
      <c r="BR2635" s="31"/>
      <c r="BS2635" s="31">
        <f t="shared" si="8735"/>
        <v>14361.900000000001</v>
      </c>
      <c r="BT2635" s="31">
        <f t="shared" si="8736"/>
        <v>14840.200000000001</v>
      </c>
      <c r="BU2635" s="31">
        <f t="shared" si="8737"/>
        <v>14840.200000000001</v>
      </c>
      <c r="BV2635" s="31"/>
      <c r="BW2635" s="31"/>
      <c r="BX2635" s="31">
        <f t="shared" si="8738"/>
        <v>14361.900000000001</v>
      </c>
      <c r="BY2635" s="31">
        <f t="shared" si="8739"/>
        <v>14840.200000000001</v>
      </c>
      <c r="BZ2635" s="31">
        <f t="shared" si="8740"/>
        <v>14840.200000000001</v>
      </c>
      <c r="CA2635" s="31"/>
      <c r="CB2635" s="31"/>
      <c r="CC2635" s="31"/>
      <c r="CD2635" s="31">
        <f t="shared" si="8946"/>
        <v>14361.900000000001</v>
      </c>
      <c r="CE2635" s="31">
        <f t="shared" si="8947"/>
        <v>14840.200000000001</v>
      </c>
      <c r="CF2635" s="31">
        <f t="shared" si="8948"/>
        <v>14840.200000000001</v>
      </c>
      <c r="CG2635" s="31"/>
      <c r="CH2635" s="24"/>
      <c r="CI2635" s="40"/>
    </row>
    <row r="2636" ht="29.850000000000001">
      <c r="A2636" s="16" t="s">
        <v>1474</v>
      </c>
      <c r="B2636" s="17"/>
      <c r="C2636" s="16"/>
      <c r="D2636" s="16"/>
      <c r="E2636" s="39" t="s">
        <v>1447</v>
      </c>
      <c r="F2636" s="31">
        <f>F2637+F2647+F2659</f>
        <v>49659.199999999997</v>
      </c>
      <c r="G2636" s="31">
        <f>G2637+G2647+G2659</f>
        <v>49659.199999999997</v>
      </c>
      <c r="H2636" s="31">
        <f>H2637+H2647+H2659</f>
        <v>49659.199999999997</v>
      </c>
      <c r="I2636" s="31">
        <f>I2637+I2647+I2659</f>
        <v>0</v>
      </c>
      <c r="J2636" s="31">
        <f>J2637+J2647+J2659</f>
        <v>0</v>
      </c>
      <c r="K2636" s="31">
        <f>K2637+K2647+K2659</f>
        <v>0</v>
      </c>
      <c r="L2636" s="31">
        <f t="shared" si="8705"/>
        <v>49659.199999999997</v>
      </c>
      <c r="M2636" s="31">
        <f t="shared" si="8706"/>
        <v>49659.199999999997</v>
      </c>
      <c r="N2636" s="31">
        <f t="shared" si="8707"/>
        <v>49659.199999999997</v>
      </c>
      <c r="O2636" s="31">
        <f>O2637+O2647+O2659</f>
        <v>0</v>
      </c>
      <c r="P2636" s="31">
        <f>P2637+P2647+P2659</f>
        <v>0</v>
      </c>
      <c r="Q2636" s="31">
        <f>Q2637+Q2647+Q2659</f>
        <v>0</v>
      </c>
      <c r="R2636" s="31">
        <f t="shared" si="8708"/>
        <v>49659.199999999997</v>
      </c>
      <c r="S2636" s="31">
        <f t="shared" si="8709"/>
        <v>49659.199999999997</v>
      </c>
      <c r="T2636" s="31">
        <f t="shared" si="8710"/>
        <v>49659.199999999997</v>
      </c>
      <c r="U2636" s="31">
        <f>U2637+U2647+U2659</f>
        <v>0</v>
      </c>
      <c r="V2636" s="31">
        <f>V2637+V2647+V2659</f>
        <v>0</v>
      </c>
      <c r="W2636" s="31">
        <f>W2637+W2647+W2659</f>
        <v>0</v>
      </c>
      <c r="X2636" s="31">
        <f t="shared" si="8711"/>
        <v>49659.199999999997</v>
      </c>
      <c r="Y2636" s="31">
        <f t="shared" si="8712"/>
        <v>49659.199999999997</v>
      </c>
      <c r="Z2636" s="31">
        <f t="shared" si="8713"/>
        <v>49659.199999999997</v>
      </c>
      <c r="AA2636" s="31">
        <f>AA2637+AA2647+AA2659</f>
        <v>0</v>
      </c>
      <c r="AB2636" s="31">
        <f>AB2637+AB2647+AB2659</f>
        <v>0</v>
      </c>
      <c r="AC2636" s="31">
        <f>AC2637+AC2647+AC2659</f>
        <v>0</v>
      </c>
      <c r="AD2636" s="31">
        <f t="shared" si="8714"/>
        <v>49659.199999999997</v>
      </c>
      <c r="AE2636" s="31">
        <f t="shared" si="8715"/>
        <v>49659.199999999997</v>
      </c>
      <c r="AF2636" s="31">
        <f t="shared" si="8716"/>
        <v>49659.199999999997</v>
      </c>
      <c r="AG2636" s="31">
        <f>AG2637+AG2647+AG2659</f>
        <v>0</v>
      </c>
      <c r="AH2636" s="31">
        <f>AH2637+AH2647+AH2659</f>
        <v>0</v>
      </c>
      <c r="AI2636" s="31">
        <f>AI2637+AI2647+AI2659</f>
        <v>0</v>
      </c>
      <c r="AJ2636" s="31">
        <f t="shared" si="8717"/>
        <v>49659.199999999997</v>
      </c>
      <c r="AK2636" s="31">
        <f t="shared" si="8718"/>
        <v>49659.199999999997</v>
      </c>
      <c r="AL2636" s="31">
        <f t="shared" si="8719"/>
        <v>49659.199999999997</v>
      </c>
      <c r="AM2636" s="31">
        <f>AM2637+AM2647+AM2659</f>
        <v>0</v>
      </c>
      <c r="AN2636" s="31">
        <f>AN2637+AN2647+AN2659</f>
        <v>0</v>
      </c>
      <c r="AO2636" s="31">
        <f>AO2637+AO2647+AO2659</f>
        <v>0</v>
      </c>
      <c r="AP2636" s="31">
        <f t="shared" si="8720"/>
        <v>49659.199999999997</v>
      </c>
      <c r="AQ2636" s="31">
        <f t="shared" si="8721"/>
        <v>49659.199999999997</v>
      </c>
      <c r="AR2636" s="31">
        <f t="shared" si="8722"/>
        <v>49659.199999999997</v>
      </c>
      <c r="AS2636" s="31">
        <f>AS2637+AS2647+AS2659</f>
        <v>0</v>
      </c>
      <c r="AT2636" s="31">
        <f>AT2637+AT2647+AT2659</f>
        <v>0</v>
      </c>
      <c r="AU2636" s="31">
        <f>AU2637+AU2647+AU2659</f>
        <v>0</v>
      </c>
      <c r="AV2636" s="31">
        <f t="shared" si="8723"/>
        <v>49659.199999999997</v>
      </c>
      <c r="AW2636" s="31">
        <f t="shared" si="8724"/>
        <v>49659.199999999997</v>
      </c>
      <c r="AX2636" s="31">
        <f t="shared" si="8725"/>
        <v>49659.199999999997</v>
      </c>
      <c r="AY2636" s="31">
        <f>AY2637+AY2647+AY2659</f>
        <v>0</v>
      </c>
      <c r="AZ2636" s="31">
        <f>AZ2637+AZ2647+AZ2659</f>
        <v>0</v>
      </c>
      <c r="BA2636" s="31">
        <f>BA2637+BA2647+BA2659</f>
        <v>0</v>
      </c>
      <c r="BB2636" s="31">
        <f t="shared" si="8726"/>
        <v>49659.199999999997</v>
      </c>
      <c r="BC2636" s="31">
        <f t="shared" si="8727"/>
        <v>49659.199999999997</v>
      </c>
      <c r="BD2636" s="31">
        <f t="shared" si="8728"/>
        <v>49659.199999999997</v>
      </c>
      <c r="BE2636" s="31">
        <f>BE2637+BE2647+BE2659</f>
        <v>0</v>
      </c>
      <c r="BF2636" s="31">
        <f>BF2637+BF2647+BF2659</f>
        <v>0</v>
      </c>
      <c r="BG2636" s="31">
        <f>BG2637+BG2647+BG2659</f>
        <v>0</v>
      </c>
      <c r="BH2636" s="31">
        <f t="shared" si="8729"/>
        <v>49659.199999999997</v>
      </c>
      <c r="BI2636" s="31">
        <f t="shared" si="8730"/>
        <v>49659.199999999997</v>
      </c>
      <c r="BJ2636" s="31">
        <f t="shared" si="8731"/>
        <v>49659.199999999997</v>
      </c>
      <c r="BK2636" s="31">
        <f>BK2637+BK2647+BK2659</f>
        <v>0</v>
      </c>
      <c r="BL2636" s="31">
        <f>BL2637+BL2647+BL2659</f>
        <v>0</v>
      </c>
      <c r="BM2636" s="31">
        <f>BM2637+BM2647+BM2659</f>
        <v>0</v>
      </c>
      <c r="BN2636" s="31">
        <f t="shared" si="8732"/>
        <v>49659.199999999997</v>
      </c>
      <c r="BO2636" s="31">
        <f t="shared" si="8733"/>
        <v>49659.199999999997</v>
      </c>
      <c r="BP2636" s="31">
        <f t="shared" si="8734"/>
        <v>49659.199999999997</v>
      </c>
      <c r="BQ2636" s="31">
        <f>BQ2637+BQ2647+BQ2659</f>
        <v>0</v>
      </c>
      <c r="BR2636" s="31">
        <f>BR2637+BR2647+BR2659</f>
        <v>0</v>
      </c>
      <c r="BS2636" s="31">
        <f t="shared" si="8735"/>
        <v>49659.199999999997</v>
      </c>
      <c r="BT2636" s="31">
        <f t="shared" si="8736"/>
        <v>49659.199999999997</v>
      </c>
      <c r="BU2636" s="31">
        <f t="shared" si="8737"/>
        <v>49659.199999999997</v>
      </c>
      <c r="BV2636" s="31">
        <f>BV2637+BV2647+BV2659</f>
        <v>0</v>
      </c>
      <c r="BW2636" s="31">
        <f>BW2637+BW2647+BW2659</f>
        <v>0</v>
      </c>
      <c r="BX2636" s="31">
        <f t="shared" si="8738"/>
        <v>49659.199999999997</v>
      </c>
      <c r="BY2636" s="31">
        <f t="shared" si="8739"/>
        <v>49659.199999999997</v>
      </c>
      <c r="BZ2636" s="31">
        <f t="shared" si="8740"/>
        <v>49659.199999999997</v>
      </c>
      <c r="CA2636" s="31">
        <f>CA2637+CA2647+CA2659</f>
        <v>194.185</v>
      </c>
      <c r="CB2636" s="31">
        <f>CB2637+CB2647+CB2659</f>
        <v>0</v>
      </c>
      <c r="CC2636" s="31">
        <f>CC2637+CC2647+CC2659</f>
        <v>0</v>
      </c>
      <c r="CD2636" s="31">
        <f t="shared" si="8946"/>
        <v>49853.384999999995</v>
      </c>
      <c r="CE2636" s="31">
        <f t="shared" si="8947"/>
        <v>49659.199999999997</v>
      </c>
      <c r="CF2636" s="31">
        <f t="shared" si="8948"/>
        <v>49659.199999999997</v>
      </c>
      <c r="CG2636" s="31">
        <f>CG2637+CG2647+CG2659</f>
        <v>0</v>
      </c>
      <c r="CH2636" s="24"/>
      <c r="CI2636" s="40"/>
      <c r="CL2636" s="1" t="s">
        <v>1346</v>
      </c>
      <c r="CO2636" s="1" t="s">
        <v>31</v>
      </c>
    </row>
    <row r="2637" ht="71.599999999999994">
      <c r="A2637" s="16" t="s">
        <v>1474</v>
      </c>
      <c r="B2637" s="17">
        <v>100</v>
      </c>
      <c r="C2637" s="16"/>
      <c r="D2637" s="16"/>
      <c r="E2637" s="39" t="s">
        <v>131</v>
      </c>
      <c r="F2637" s="31">
        <f>F2638</f>
        <v>2133.5</v>
      </c>
      <c r="G2637" s="31">
        <f>G2638</f>
        <v>2133.5</v>
      </c>
      <c r="H2637" s="31">
        <f>H2638</f>
        <v>2133.5</v>
      </c>
      <c r="I2637" s="31">
        <f>I2638</f>
        <v>0</v>
      </c>
      <c r="J2637" s="31">
        <f>J2638</f>
        <v>0</v>
      </c>
      <c r="K2637" s="31">
        <f>K2638</f>
        <v>0</v>
      </c>
      <c r="L2637" s="31">
        <f t="shared" ref="L2637:L2700" si="9072">F2637+I2637</f>
        <v>2133.5</v>
      </c>
      <c r="M2637" s="31">
        <f t="shared" ref="M2637:M2700" si="9073">G2637+J2637</f>
        <v>2133.5</v>
      </c>
      <c r="N2637" s="31">
        <f t="shared" ref="N2637:N2700" si="9074">H2637+K2637</f>
        <v>2133.5</v>
      </c>
      <c r="O2637" s="31">
        <f>O2638</f>
        <v>0</v>
      </c>
      <c r="P2637" s="31">
        <f>P2638</f>
        <v>0</v>
      </c>
      <c r="Q2637" s="31">
        <f>Q2638</f>
        <v>0</v>
      </c>
      <c r="R2637" s="31">
        <f t="shared" ref="R2637:R2700" si="9075">L2637+O2637</f>
        <v>2133.5</v>
      </c>
      <c r="S2637" s="31">
        <f t="shared" ref="S2637:S2700" si="9076">M2637+P2637</f>
        <v>2133.5</v>
      </c>
      <c r="T2637" s="31">
        <f t="shared" ref="T2637:T2700" si="9077">N2637+Q2637</f>
        <v>2133.5</v>
      </c>
      <c r="U2637" s="31">
        <f>U2638</f>
        <v>0</v>
      </c>
      <c r="V2637" s="31">
        <f>V2638</f>
        <v>0</v>
      </c>
      <c r="W2637" s="31">
        <f>W2638</f>
        <v>0</v>
      </c>
      <c r="X2637" s="31">
        <f t="shared" ref="X2637:X2700" si="9078">R2637+U2637</f>
        <v>2133.5</v>
      </c>
      <c r="Y2637" s="31">
        <f t="shared" ref="Y2637:Y2700" si="9079">S2637+V2637</f>
        <v>2133.5</v>
      </c>
      <c r="Z2637" s="31">
        <f t="shared" ref="Z2637:Z2700" si="9080">T2637+W2637</f>
        <v>2133.5</v>
      </c>
      <c r="AA2637" s="31">
        <f>AA2638</f>
        <v>0</v>
      </c>
      <c r="AB2637" s="31">
        <f>AB2638</f>
        <v>0</v>
      </c>
      <c r="AC2637" s="31">
        <f>AC2638</f>
        <v>0</v>
      </c>
      <c r="AD2637" s="31">
        <f t="shared" ref="AD2637:AD2700" si="9081">X2637+AA2637</f>
        <v>2133.5</v>
      </c>
      <c r="AE2637" s="31">
        <f t="shared" ref="AE2637:AE2700" si="9082">Y2637+AB2637</f>
        <v>2133.5</v>
      </c>
      <c r="AF2637" s="31">
        <f t="shared" ref="AF2637:AF2700" si="9083">Z2637+AC2637</f>
        <v>2133.5</v>
      </c>
      <c r="AG2637" s="31">
        <f>AG2638</f>
        <v>0</v>
      </c>
      <c r="AH2637" s="31">
        <f>AH2638</f>
        <v>0</v>
      </c>
      <c r="AI2637" s="31">
        <f>AI2638</f>
        <v>0</v>
      </c>
      <c r="AJ2637" s="31">
        <f t="shared" ref="AJ2637:AJ2700" si="9084">AD2637+AG2637</f>
        <v>2133.5</v>
      </c>
      <c r="AK2637" s="31">
        <f t="shared" ref="AK2637:AK2700" si="9085">AE2637+AH2637</f>
        <v>2133.5</v>
      </c>
      <c r="AL2637" s="31">
        <f t="shared" ref="AL2637:AL2700" si="9086">AF2637+AI2637</f>
        <v>2133.5</v>
      </c>
      <c r="AM2637" s="31">
        <f>AM2638</f>
        <v>0</v>
      </c>
      <c r="AN2637" s="31">
        <f>AN2638</f>
        <v>0</v>
      </c>
      <c r="AO2637" s="31">
        <f>AO2638</f>
        <v>0</v>
      </c>
      <c r="AP2637" s="31">
        <f t="shared" ref="AP2637:AP2700" si="9087">AJ2637+AM2637</f>
        <v>2133.5</v>
      </c>
      <c r="AQ2637" s="31">
        <f t="shared" ref="AQ2637:AQ2700" si="9088">AK2637+AN2637</f>
        <v>2133.5</v>
      </c>
      <c r="AR2637" s="31">
        <f t="shared" ref="AR2637:AR2700" si="9089">AL2637+AO2637</f>
        <v>2133.5</v>
      </c>
      <c r="AS2637" s="31">
        <f>AS2638</f>
        <v>0</v>
      </c>
      <c r="AT2637" s="31">
        <f>AT2638</f>
        <v>0</v>
      </c>
      <c r="AU2637" s="31">
        <f>AU2638</f>
        <v>0</v>
      </c>
      <c r="AV2637" s="31">
        <f t="shared" ref="AV2637:AV2700" si="9090">AP2637+AS2637</f>
        <v>2133.5</v>
      </c>
      <c r="AW2637" s="31">
        <f t="shared" ref="AW2637:AW2700" si="9091">AQ2637+AT2637</f>
        <v>2133.5</v>
      </c>
      <c r="AX2637" s="31">
        <f t="shared" ref="AX2637:AX2700" si="9092">AR2637+AU2637</f>
        <v>2133.5</v>
      </c>
      <c r="AY2637" s="31">
        <f>AY2638</f>
        <v>0</v>
      </c>
      <c r="AZ2637" s="31">
        <f>AZ2638</f>
        <v>0</v>
      </c>
      <c r="BA2637" s="31">
        <f>BA2638</f>
        <v>0</v>
      </c>
      <c r="BB2637" s="31">
        <f t="shared" ref="BB2637:BB2700" si="9093">AV2637+AY2637</f>
        <v>2133.5</v>
      </c>
      <c r="BC2637" s="31">
        <f t="shared" ref="BC2637:BC2700" si="9094">AW2637+AZ2637</f>
        <v>2133.5</v>
      </c>
      <c r="BD2637" s="31">
        <f t="shared" ref="BD2637:BD2700" si="9095">AX2637+BA2637</f>
        <v>2133.5</v>
      </c>
      <c r="BE2637" s="31">
        <f>BE2638</f>
        <v>0</v>
      </c>
      <c r="BF2637" s="31">
        <f>BF2638</f>
        <v>0</v>
      </c>
      <c r="BG2637" s="31">
        <f>BG2638</f>
        <v>0</v>
      </c>
      <c r="BH2637" s="31">
        <f t="shared" ref="BH2637:BH2700" si="9096">BB2637+BE2637</f>
        <v>2133.5</v>
      </c>
      <c r="BI2637" s="31">
        <f t="shared" ref="BI2637:BI2700" si="9097">BC2637+BF2637</f>
        <v>2133.5</v>
      </c>
      <c r="BJ2637" s="31">
        <f t="shared" ref="BJ2637:BJ2700" si="9098">BD2637+BG2637</f>
        <v>2133.5</v>
      </c>
      <c r="BK2637" s="31">
        <f>BK2638</f>
        <v>0</v>
      </c>
      <c r="BL2637" s="31">
        <f>BL2638</f>
        <v>0</v>
      </c>
      <c r="BM2637" s="31">
        <f>BM2638</f>
        <v>0</v>
      </c>
      <c r="BN2637" s="31">
        <f t="shared" ref="BN2637:BN2700" si="9099">BH2637+BK2637</f>
        <v>2133.5</v>
      </c>
      <c r="BO2637" s="31">
        <f t="shared" ref="BO2637:BO2700" si="9100">BI2637+BL2637</f>
        <v>2133.5</v>
      </c>
      <c r="BP2637" s="31">
        <f t="shared" ref="BP2637:BP2700" si="9101">BJ2637+BM2637</f>
        <v>2133.5</v>
      </c>
      <c r="BQ2637" s="31">
        <f>BQ2638</f>
        <v>0</v>
      </c>
      <c r="BR2637" s="31">
        <f>BR2638</f>
        <v>0</v>
      </c>
      <c r="BS2637" s="31">
        <f t="shared" ref="BS2637:BS2700" si="9102">BQ2637+BN2637</f>
        <v>2133.5</v>
      </c>
      <c r="BT2637" s="31">
        <f t="shared" ref="BT2637:BT2700" si="9103">BR2637+BO2637</f>
        <v>2133.5</v>
      </c>
      <c r="BU2637" s="31">
        <f t="shared" ref="BU2637:BU2700" si="9104">BP2637</f>
        <v>2133.5</v>
      </c>
      <c r="BV2637" s="31">
        <f>BV2638</f>
        <v>0</v>
      </c>
      <c r="BW2637" s="31">
        <f>BW2638</f>
        <v>0</v>
      </c>
      <c r="BX2637" s="31">
        <f t="shared" ref="BX2637:BX2700" si="9105">BS2637</f>
        <v>2133.5</v>
      </c>
      <c r="BY2637" s="31">
        <f t="shared" ref="BY2637:BY2700" si="9106">BT2637+BV2637</f>
        <v>2133.5</v>
      </c>
      <c r="BZ2637" s="31">
        <f t="shared" ref="BZ2637:BZ2700" si="9107">BU2637+BW2637</f>
        <v>2133.5</v>
      </c>
      <c r="CA2637" s="31">
        <f>CA2638</f>
        <v>194.185</v>
      </c>
      <c r="CB2637" s="31">
        <f>CB2638</f>
        <v>0</v>
      </c>
      <c r="CC2637" s="31">
        <f>CC2638</f>
        <v>0</v>
      </c>
      <c r="CD2637" s="31">
        <f t="shared" si="8946"/>
        <v>2327.6849999999999</v>
      </c>
      <c r="CE2637" s="31">
        <f t="shared" si="8947"/>
        <v>2133.5</v>
      </c>
      <c r="CF2637" s="31">
        <f t="shared" si="8948"/>
        <v>2133.5</v>
      </c>
      <c r="CG2637" s="31">
        <f>CG2638</f>
        <v>0</v>
      </c>
      <c r="CH2637" s="24"/>
      <c r="CI2637" s="40"/>
      <c r="CM2637" s="1" t="s">
        <v>29</v>
      </c>
    </row>
    <row r="2638" ht="29.850000000000001">
      <c r="A2638" s="16" t="s">
        <v>1474</v>
      </c>
      <c r="B2638" s="17">
        <v>120</v>
      </c>
      <c r="C2638" s="16"/>
      <c r="D2638" s="16"/>
      <c r="E2638" s="39" t="s">
        <v>394</v>
      </c>
      <c r="F2638" s="31">
        <f>F2639+F2640+F2641+F2642+F2643+F2644+F2645+F2646</f>
        <v>2133.5</v>
      </c>
      <c r="G2638" s="31">
        <f>G2639+G2640+G2641+G2642+G2643+G2644+G2645+G2646</f>
        <v>2133.5</v>
      </c>
      <c r="H2638" s="31">
        <f>H2639+H2640+H2641+H2642+H2643+H2644+H2645+H2646</f>
        <v>2133.5</v>
      </c>
      <c r="I2638" s="31">
        <f>I2639+I2640+I2641+I2642+I2643+I2644+I2645+I2646</f>
        <v>0</v>
      </c>
      <c r="J2638" s="31">
        <f>J2639+J2640+J2641+J2642+J2643+J2644+J2645+J2646</f>
        <v>0</v>
      </c>
      <c r="K2638" s="31">
        <f>K2639+K2640+K2641+K2642+K2643+K2644+K2645+K2646</f>
        <v>0</v>
      </c>
      <c r="L2638" s="31">
        <f t="shared" si="9072"/>
        <v>2133.5</v>
      </c>
      <c r="M2638" s="31">
        <f t="shared" si="9073"/>
        <v>2133.5</v>
      </c>
      <c r="N2638" s="31">
        <f t="shared" si="9074"/>
        <v>2133.5</v>
      </c>
      <c r="O2638" s="31">
        <f>O2639+O2640+O2641+O2642+O2643+O2644+O2645+O2646</f>
        <v>0</v>
      </c>
      <c r="P2638" s="31">
        <f>P2639+P2640+P2641+P2642+P2643+P2644+P2645+P2646</f>
        <v>0</v>
      </c>
      <c r="Q2638" s="31">
        <f>Q2639+Q2640+Q2641+Q2642+Q2643+Q2644+Q2645+Q2646</f>
        <v>0</v>
      </c>
      <c r="R2638" s="31">
        <f t="shared" si="9075"/>
        <v>2133.5</v>
      </c>
      <c r="S2638" s="31">
        <f t="shared" si="9076"/>
        <v>2133.5</v>
      </c>
      <c r="T2638" s="31">
        <f t="shared" si="9077"/>
        <v>2133.5</v>
      </c>
      <c r="U2638" s="31">
        <f>U2639+U2640+U2641+U2642+U2643+U2644+U2645+U2646</f>
        <v>0</v>
      </c>
      <c r="V2638" s="31">
        <f>V2639+V2640+V2641+V2642+V2643+V2644+V2645+V2646</f>
        <v>0</v>
      </c>
      <c r="W2638" s="31">
        <f>W2639+W2640+W2641+W2642+W2643+W2644+W2645+W2646</f>
        <v>0</v>
      </c>
      <c r="X2638" s="31">
        <f t="shared" si="9078"/>
        <v>2133.5</v>
      </c>
      <c r="Y2638" s="31">
        <f t="shared" si="9079"/>
        <v>2133.5</v>
      </c>
      <c r="Z2638" s="31">
        <f t="shared" si="9080"/>
        <v>2133.5</v>
      </c>
      <c r="AA2638" s="31">
        <f>AA2639+AA2640+AA2641+AA2642+AA2643+AA2644+AA2645+AA2646</f>
        <v>0</v>
      </c>
      <c r="AB2638" s="31">
        <f>AB2639+AB2640+AB2641+AB2642+AB2643+AB2644+AB2645+AB2646</f>
        <v>0</v>
      </c>
      <c r="AC2638" s="31">
        <f>AC2639+AC2640+AC2641+AC2642+AC2643+AC2644+AC2645+AC2646</f>
        <v>0</v>
      </c>
      <c r="AD2638" s="31">
        <f t="shared" si="9081"/>
        <v>2133.5</v>
      </c>
      <c r="AE2638" s="31">
        <f t="shared" si="9082"/>
        <v>2133.5</v>
      </c>
      <c r="AF2638" s="31">
        <f t="shared" si="9083"/>
        <v>2133.5</v>
      </c>
      <c r="AG2638" s="31">
        <f>AG2639+AG2640+AG2641+AG2642+AG2643+AG2644+AG2645+AG2646</f>
        <v>0</v>
      </c>
      <c r="AH2638" s="31">
        <f>AH2639+AH2640+AH2641+AH2642+AH2643+AH2644+AH2645+AH2646</f>
        <v>0</v>
      </c>
      <c r="AI2638" s="31">
        <f>AI2639+AI2640+AI2641+AI2642+AI2643+AI2644+AI2645+AI2646</f>
        <v>0</v>
      </c>
      <c r="AJ2638" s="31">
        <f t="shared" si="9084"/>
        <v>2133.5</v>
      </c>
      <c r="AK2638" s="31">
        <f t="shared" si="9085"/>
        <v>2133.5</v>
      </c>
      <c r="AL2638" s="31">
        <f t="shared" si="9086"/>
        <v>2133.5</v>
      </c>
      <c r="AM2638" s="31">
        <f>AM2639+AM2640+AM2641+AM2642+AM2643+AM2644+AM2645+AM2646</f>
        <v>0</v>
      </c>
      <c r="AN2638" s="31">
        <f>AN2639+AN2640+AN2641+AN2642+AN2643+AN2644+AN2645+AN2646</f>
        <v>0</v>
      </c>
      <c r="AO2638" s="31">
        <f>AO2639+AO2640+AO2641+AO2642+AO2643+AO2644+AO2645+AO2646</f>
        <v>0</v>
      </c>
      <c r="AP2638" s="31">
        <f t="shared" si="9087"/>
        <v>2133.5</v>
      </c>
      <c r="AQ2638" s="31">
        <f t="shared" si="9088"/>
        <v>2133.5</v>
      </c>
      <c r="AR2638" s="31">
        <f t="shared" si="9089"/>
        <v>2133.5</v>
      </c>
      <c r="AS2638" s="31">
        <f>AS2639+AS2640+AS2641+AS2642+AS2643+AS2644+AS2645+AS2646</f>
        <v>0</v>
      </c>
      <c r="AT2638" s="31">
        <f>AT2639+AT2640+AT2641+AT2642+AT2643+AT2644+AT2645+AT2646</f>
        <v>0</v>
      </c>
      <c r="AU2638" s="31">
        <f>AU2639+AU2640+AU2641+AU2642+AU2643+AU2644+AU2645+AU2646</f>
        <v>0</v>
      </c>
      <c r="AV2638" s="31">
        <f t="shared" si="9090"/>
        <v>2133.5</v>
      </c>
      <c r="AW2638" s="31">
        <f t="shared" si="9091"/>
        <v>2133.5</v>
      </c>
      <c r="AX2638" s="31">
        <f t="shared" si="9092"/>
        <v>2133.5</v>
      </c>
      <c r="AY2638" s="31">
        <f>AY2639+AY2640+AY2641+AY2642+AY2643+AY2644+AY2645+AY2646</f>
        <v>0</v>
      </c>
      <c r="AZ2638" s="31">
        <f>AZ2639+AZ2640+AZ2641+AZ2642+AZ2643+AZ2644+AZ2645+AZ2646</f>
        <v>0</v>
      </c>
      <c r="BA2638" s="31">
        <f>BA2639+BA2640+BA2641+BA2642+BA2643+BA2644+BA2645+BA2646</f>
        <v>0</v>
      </c>
      <c r="BB2638" s="31">
        <f t="shared" si="9093"/>
        <v>2133.5</v>
      </c>
      <c r="BC2638" s="31">
        <f t="shared" si="9094"/>
        <v>2133.5</v>
      </c>
      <c r="BD2638" s="31">
        <f t="shared" si="9095"/>
        <v>2133.5</v>
      </c>
      <c r="BE2638" s="31">
        <f>BE2639+BE2640+BE2641+BE2642+BE2643+BE2644+BE2645+BE2646</f>
        <v>0</v>
      </c>
      <c r="BF2638" s="31">
        <f>BF2639+BF2640+BF2641+BF2642+BF2643+BF2644+BF2645+BF2646</f>
        <v>0</v>
      </c>
      <c r="BG2638" s="31">
        <f>BG2639+BG2640+BG2641+BG2642+BG2643+BG2644+BG2645+BG2646</f>
        <v>0</v>
      </c>
      <c r="BH2638" s="31">
        <f t="shared" si="9096"/>
        <v>2133.5</v>
      </c>
      <c r="BI2638" s="31">
        <f t="shared" si="9097"/>
        <v>2133.5</v>
      </c>
      <c r="BJ2638" s="31">
        <f t="shared" si="9098"/>
        <v>2133.5</v>
      </c>
      <c r="BK2638" s="31">
        <f>BK2639+BK2640+BK2641+BK2642+BK2643+BK2644+BK2645+BK2646</f>
        <v>0</v>
      </c>
      <c r="BL2638" s="31">
        <f>BL2639+BL2640+BL2641+BL2642+BL2643+BL2644+BL2645+BL2646</f>
        <v>0</v>
      </c>
      <c r="BM2638" s="31">
        <f>BM2639+BM2640+BM2641+BM2642+BM2643+BM2644+BM2645+BM2646</f>
        <v>0</v>
      </c>
      <c r="BN2638" s="31">
        <f t="shared" si="9099"/>
        <v>2133.5</v>
      </c>
      <c r="BO2638" s="31">
        <f t="shared" si="9100"/>
        <v>2133.5</v>
      </c>
      <c r="BP2638" s="31">
        <f t="shared" si="9101"/>
        <v>2133.5</v>
      </c>
      <c r="BQ2638" s="31">
        <f>BQ2639+BQ2640+BQ2641+BQ2642+BQ2643+BQ2644+BQ2645+BQ2646</f>
        <v>0</v>
      </c>
      <c r="BR2638" s="31">
        <f>BR2639+BR2640+BR2641+BR2642+BR2643+BR2644+BR2645+BR2646</f>
        <v>0</v>
      </c>
      <c r="BS2638" s="31">
        <f t="shared" si="9102"/>
        <v>2133.5</v>
      </c>
      <c r="BT2638" s="31">
        <f t="shared" si="9103"/>
        <v>2133.5</v>
      </c>
      <c r="BU2638" s="31">
        <f t="shared" si="9104"/>
        <v>2133.5</v>
      </c>
      <c r="BV2638" s="31">
        <f>BV2639+BV2640+BV2641+BV2642+BV2643+BV2644+BV2645+BV2646</f>
        <v>0</v>
      </c>
      <c r="BW2638" s="31">
        <f>BW2639+BW2640+BW2641+BW2642+BW2643+BW2644+BW2645+BW2646</f>
        <v>0</v>
      </c>
      <c r="BX2638" s="31">
        <f t="shared" si="9105"/>
        <v>2133.5</v>
      </c>
      <c r="BY2638" s="31">
        <f t="shared" si="9106"/>
        <v>2133.5</v>
      </c>
      <c r="BZ2638" s="31">
        <f t="shared" si="9107"/>
        <v>2133.5</v>
      </c>
      <c r="CA2638" s="31">
        <f>CA2639+CA2640+CA2641+CA2642+CA2643+CA2644+CA2645+CA2646</f>
        <v>194.185</v>
      </c>
      <c r="CB2638" s="31">
        <f>CB2639+CB2640+CB2641+CB2642+CB2643+CB2644+CB2645+CB2646</f>
        <v>0</v>
      </c>
      <c r="CC2638" s="31">
        <f>CC2639+CC2640+CC2641+CC2642+CC2643+CC2644+CC2645+CC2646</f>
        <v>0</v>
      </c>
      <c r="CD2638" s="31">
        <f t="shared" si="8946"/>
        <v>2327.6849999999999</v>
      </c>
      <c r="CE2638" s="31">
        <f t="shared" si="8947"/>
        <v>2133.5</v>
      </c>
      <c r="CF2638" s="31">
        <f t="shared" si="8948"/>
        <v>2133.5</v>
      </c>
      <c r="CG2638" s="31">
        <f>CG2639+CG2640+CG2641+CG2642+CG2643+CG2644+CG2645+CG2646</f>
        <v>0</v>
      </c>
      <c r="CH2638" s="24"/>
      <c r="CI2638" s="40"/>
      <c r="CN2638" s="1" t="s">
        <v>30</v>
      </c>
    </row>
    <row r="2639" ht="43.75">
      <c r="A2639" s="16" t="s">
        <v>1474</v>
      </c>
      <c r="B2639" s="17">
        <v>120</v>
      </c>
      <c r="C2639" s="16" t="s">
        <v>42</v>
      </c>
      <c r="D2639" s="16" t="s">
        <v>354</v>
      </c>
      <c r="E2639" s="39" t="s">
        <v>1457</v>
      </c>
      <c r="F2639" s="31">
        <v>174</v>
      </c>
      <c r="G2639" s="31">
        <v>174</v>
      </c>
      <c r="H2639" s="31">
        <v>174</v>
      </c>
      <c r="I2639" s="31"/>
      <c r="J2639" s="31"/>
      <c r="K2639" s="31"/>
      <c r="L2639" s="31">
        <f t="shared" si="9072"/>
        <v>174</v>
      </c>
      <c r="M2639" s="31">
        <f t="shared" si="9073"/>
        <v>174</v>
      </c>
      <c r="N2639" s="31">
        <f t="shared" si="9074"/>
        <v>174</v>
      </c>
      <c r="O2639" s="31"/>
      <c r="P2639" s="31"/>
      <c r="Q2639" s="31"/>
      <c r="R2639" s="31">
        <f t="shared" si="9075"/>
        <v>174</v>
      </c>
      <c r="S2639" s="31">
        <f t="shared" si="9076"/>
        <v>174</v>
      </c>
      <c r="T2639" s="31">
        <f t="shared" si="9077"/>
        <v>174</v>
      </c>
      <c r="U2639" s="31"/>
      <c r="V2639" s="31"/>
      <c r="W2639" s="31"/>
      <c r="X2639" s="31">
        <f t="shared" si="9078"/>
        <v>174</v>
      </c>
      <c r="Y2639" s="31">
        <f t="shared" si="9079"/>
        <v>174</v>
      </c>
      <c r="Z2639" s="31">
        <f t="shared" si="9080"/>
        <v>174</v>
      </c>
      <c r="AA2639" s="31"/>
      <c r="AB2639" s="31"/>
      <c r="AC2639" s="31"/>
      <c r="AD2639" s="31">
        <f t="shared" si="9081"/>
        <v>174</v>
      </c>
      <c r="AE2639" s="31">
        <f t="shared" si="9082"/>
        <v>174</v>
      </c>
      <c r="AF2639" s="31">
        <f t="shared" si="9083"/>
        <v>174</v>
      </c>
      <c r="AG2639" s="31"/>
      <c r="AH2639" s="31"/>
      <c r="AI2639" s="31"/>
      <c r="AJ2639" s="31">
        <f t="shared" si="9084"/>
        <v>174</v>
      </c>
      <c r="AK2639" s="31">
        <f t="shared" si="9085"/>
        <v>174</v>
      </c>
      <c r="AL2639" s="31">
        <f t="shared" si="9086"/>
        <v>174</v>
      </c>
      <c r="AM2639" s="31"/>
      <c r="AN2639" s="31"/>
      <c r="AO2639" s="31"/>
      <c r="AP2639" s="31">
        <f t="shared" si="9087"/>
        <v>174</v>
      </c>
      <c r="AQ2639" s="31">
        <f t="shared" si="9088"/>
        <v>174</v>
      </c>
      <c r="AR2639" s="31">
        <f t="shared" si="9089"/>
        <v>174</v>
      </c>
      <c r="AS2639" s="31"/>
      <c r="AT2639" s="31"/>
      <c r="AU2639" s="31"/>
      <c r="AV2639" s="31">
        <f t="shared" si="9090"/>
        <v>174</v>
      </c>
      <c r="AW2639" s="31">
        <f t="shared" si="9091"/>
        <v>174</v>
      </c>
      <c r="AX2639" s="31">
        <f t="shared" si="9092"/>
        <v>174</v>
      </c>
      <c r="AY2639" s="31"/>
      <c r="AZ2639" s="31"/>
      <c r="BA2639" s="31"/>
      <c r="BB2639" s="31">
        <f t="shared" si="9093"/>
        <v>174</v>
      </c>
      <c r="BC2639" s="31">
        <f t="shared" si="9094"/>
        <v>174</v>
      </c>
      <c r="BD2639" s="31">
        <f t="shared" si="9095"/>
        <v>174</v>
      </c>
      <c r="BE2639" s="31"/>
      <c r="BF2639" s="31"/>
      <c r="BG2639" s="31"/>
      <c r="BH2639" s="31">
        <f t="shared" si="9096"/>
        <v>174</v>
      </c>
      <c r="BI2639" s="31">
        <f t="shared" si="9097"/>
        <v>174</v>
      </c>
      <c r="BJ2639" s="31">
        <f t="shared" si="9098"/>
        <v>174</v>
      </c>
      <c r="BK2639" s="31"/>
      <c r="BL2639" s="31"/>
      <c r="BM2639" s="31"/>
      <c r="BN2639" s="31">
        <f t="shared" si="9099"/>
        <v>174</v>
      </c>
      <c r="BO2639" s="31">
        <f t="shared" si="9100"/>
        <v>174</v>
      </c>
      <c r="BP2639" s="31">
        <f t="shared" si="9101"/>
        <v>174</v>
      </c>
      <c r="BQ2639" s="31"/>
      <c r="BR2639" s="31"/>
      <c r="BS2639" s="31">
        <f t="shared" si="9102"/>
        <v>174</v>
      </c>
      <c r="BT2639" s="31">
        <f t="shared" si="9103"/>
        <v>174</v>
      </c>
      <c r="BU2639" s="31">
        <f t="shared" si="9104"/>
        <v>174</v>
      </c>
      <c r="BV2639" s="31"/>
      <c r="BW2639" s="31"/>
      <c r="BX2639" s="31">
        <f t="shared" si="9105"/>
        <v>174</v>
      </c>
      <c r="BY2639" s="31">
        <f t="shared" si="9106"/>
        <v>174</v>
      </c>
      <c r="BZ2639" s="31">
        <f t="shared" si="9107"/>
        <v>174</v>
      </c>
      <c r="CA2639" s="31"/>
      <c r="CB2639" s="31"/>
      <c r="CC2639" s="31"/>
      <c r="CD2639" s="31">
        <f t="shared" si="8946"/>
        <v>174</v>
      </c>
      <c r="CE2639" s="31">
        <f t="shared" si="8947"/>
        <v>174</v>
      </c>
      <c r="CF2639" s="31">
        <f t="shared" si="8948"/>
        <v>174</v>
      </c>
      <c r="CG2639" s="31"/>
      <c r="CH2639" s="24"/>
      <c r="CI2639" s="40"/>
    </row>
    <row r="2640" ht="15">
      <c r="A2640" s="16" t="s">
        <v>1474</v>
      </c>
      <c r="B2640" s="17">
        <v>120</v>
      </c>
      <c r="C2640" s="16" t="s">
        <v>42</v>
      </c>
      <c r="D2640" s="16" t="s">
        <v>43</v>
      </c>
      <c r="E2640" s="39" t="s">
        <v>44</v>
      </c>
      <c r="F2640" s="31">
        <v>851.10000000000002</v>
      </c>
      <c r="G2640" s="31">
        <v>851.10000000000002</v>
      </c>
      <c r="H2640" s="31">
        <v>851.10000000000002</v>
      </c>
      <c r="I2640" s="31"/>
      <c r="J2640" s="31"/>
      <c r="K2640" s="31"/>
      <c r="L2640" s="31">
        <f t="shared" si="9072"/>
        <v>851.10000000000002</v>
      </c>
      <c r="M2640" s="31">
        <f t="shared" si="9073"/>
        <v>851.10000000000002</v>
      </c>
      <c r="N2640" s="31">
        <f t="shared" si="9074"/>
        <v>851.10000000000002</v>
      </c>
      <c r="O2640" s="31"/>
      <c r="P2640" s="31"/>
      <c r="Q2640" s="31"/>
      <c r="R2640" s="31">
        <f t="shared" si="9075"/>
        <v>851.10000000000002</v>
      </c>
      <c r="S2640" s="31">
        <f t="shared" si="9076"/>
        <v>851.10000000000002</v>
      </c>
      <c r="T2640" s="31">
        <f t="shared" si="9077"/>
        <v>851.10000000000002</v>
      </c>
      <c r="U2640" s="31"/>
      <c r="V2640" s="31"/>
      <c r="W2640" s="31"/>
      <c r="X2640" s="31">
        <f t="shared" si="9078"/>
        <v>851.10000000000002</v>
      </c>
      <c r="Y2640" s="31">
        <f t="shared" si="9079"/>
        <v>851.10000000000002</v>
      </c>
      <c r="Z2640" s="31">
        <f t="shared" si="9080"/>
        <v>851.10000000000002</v>
      </c>
      <c r="AA2640" s="31"/>
      <c r="AB2640" s="31"/>
      <c r="AC2640" s="31"/>
      <c r="AD2640" s="31">
        <f t="shared" si="9081"/>
        <v>851.10000000000002</v>
      </c>
      <c r="AE2640" s="31">
        <f t="shared" si="9082"/>
        <v>851.10000000000002</v>
      </c>
      <c r="AF2640" s="31">
        <f t="shared" si="9083"/>
        <v>851.10000000000002</v>
      </c>
      <c r="AG2640" s="31"/>
      <c r="AH2640" s="31"/>
      <c r="AI2640" s="31"/>
      <c r="AJ2640" s="31">
        <f t="shared" si="9084"/>
        <v>851.10000000000002</v>
      </c>
      <c r="AK2640" s="31">
        <f t="shared" si="9085"/>
        <v>851.10000000000002</v>
      </c>
      <c r="AL2640" s="31">
        <f t="shared" si="9086"/>
        <v>851.10000000000002</v>
      </c>
      <c r="AM2640" s="31"/>
      <c r="AN2640" s="31"/>
      <c r="AO2640" s="31"/>
      <c r="AP2640" s="31">
        <f t="shared" si="9087"/>
        <v>851.10000000000002</v>
      </c>
      <c r="AQ2640" s="31">
        <f t="shared" si="9088"/>
        <v>851.10000000000002</v>
      </c>
      <c r="AR2640" s="31">
        <f t="shared" si="9089"/>
        <v>851.10000000000002</v>
      </c>
      <c r="AS2640" s="31"/>
      <c r="AT2640" s="31"/>
      <c r="AU2640" s="31"/>
      <c r="AV2640" s="31">
        <f t="shared" si="9090"/>
        <v>851.10000000000002</v>
      </c>
      <c r="AW2640" s="31">
        <f t="shared" si="9091"/>
        <v>851.10000000000002</v>
      </c>
      <c r="AX2640" s="31">
        <f t="shared" si="9092"/>
        <v>851.10000000000002</v>
      </c>
      <c r="AY2640" s="31"/>
      <c r="AZ2640" s="31"/>
      <c r="BA2640" s="31"/>
      <c r="BB2640" s="31">
        <f t="shared" si="9093"/>
        <v>851.10000000000002</v>
      </c>
      <c r="BC2640" s="31">
        <f t="shared" si="9094"/>
        <v>851.10000000000002</v>
      </c>
      <c r="BD2640" s="31">
        <f t="shared" si="9095"/>
        <v>851.10000000000002</v>
      </c>
      <c r="BE2640" s="31"/>
      <c r="BF2640" s="31"/>
      <c r="BG2640" s="31"/>
      <c r="BH2640" s="31">
        <f t="shared" si="9096"/>
        <v>851.10000000000002</v>
      </c>
      <c r="BI2640" s="31">
        <f t="shared" si="9097"/>
        <v>851.10000000000002</v>
      </c>
      <c r="BJ2640" s="31">
        <f t="shared" si="9098"/>
        <v>851.10000000000002</v>
      </c>
      <c r="BK2640" s="31"/>
      <c r="BL2640" s="31"/>
      <c r="BM2640" s="31"/>
      <c r="BN2640" s="31">
        <f t="shared" si="9099"/>
        <v>851.10000000000002</v>
      </c>
      <c r="BO2640" s="31">
        <f t="shared" si="9100"/>
        <v>851.10000000000002</v>
      </c>
      <c r="BP2640" s="31">
        <f t="shared" si="9101"/>
        <v>851.10000000000002</v>
      </c>
      <c r="BQ2640" s="31"/>
      <c r="BR2640" s="31"/>
      <c r="BS2640" s="31">
        <f t="shared" si="9102"/>
        <v>851.10000000000002</v>
      </c>
      <c r="BT2640" s="31">
        <f t="shared" si="9103"/>
        <v>851.10000000000002</v>
      </c>
      <c r="BU2640" s="31">
        <f t="shared" si="9104"/>
        <v>851.10000000000002</v>
      </c>
      <c r="BV2640" s="31"/>
      <c r="BW2640" s="31"/>
      <c r="BX2640" s="31">
        <f t="shared" si="9105"/>
        <v>851.10000000000002</v>
      </c>
      <c r="BY2640" s="31">
        <f t="shared" si="9106"/>
        <v>851.10000000000002</v>
      </c>
      <c r="BZ2640" s="31">
        <f t="shared" si="9107"/>
        <v>851.10000000000002</v>
      </c>
      <c r="CA2640" s="31">
        <v>194.185</v>
      </c>
      <c r="CB2640" s="31"/>
      <c r="CC2640" s="31"/>
      <c r="CD2640" s="31">
        <f t="shared" si="8946"/>
        <v>1045.2850000000001</v>
      </c>
      <c r="CE2640" s="31">
        <f t="shared" si="8947"/>
        <v>851.10000000000002</v>
      </c>
      <c r="CF2640" s="31">
        <f t="shared" si="8948"/>
        <v>851.10000000000002</v>
      </c>
      <c r="CG2640" s="31"/>
      <c r="CH2640" s="24"/>
      <c r="CI2640" s="40"/>
    </row>
    <row r="2641" ht="15">
      <c r="A2641" s="16" t="s">
        <v>1474</v>
      </c>
      <c r="B2641" s="17">
        <v>120</v>
      </c>
      <c r="C2641" s="16" t="s">
        <v>395</v>
      </c>
      <c r="D2641" s="16" t="s">
        <v>49</v>
      </c>
      <c r="E2641" s="39" t="s">
        <v>851</v>
      </c>
      <c r="F2641" s="31">
        <v>162</v>
      </c>
      <c r="G2641" s="31">
        <v>162</v>
      </c>
      <c r="H2641" s="31">
        <v>162</v>
      </c>
      <c r="I2641" s="31"/>
      <c r="J2641" s="31"/>
      <c r="K2641" s="31"/>
      <c r="L2641" s="31">
        <f t="shared" si="9072"/>
        <v>162</v>
      </c>
      <c r="M2641" s="31">
        <f t="shared" si="9073"/>
        <v>162</v>
      </c>
      <c r="N2641" s="31">
        <f t="shared" si="9074"/>
        <v>162</v>
      </c>
      <c r="O2641" s="31"/>
      <c r="P2641" s="31"/>
      <c r="Q2641" s="31"/>
      <c r="R2641" s="31">
        <f t="shared" si="9075"/>
        <v>162</v>
      </c>
      <c r="S2641" s="31">
        <f t="shared" si="9076"/>
        <v>162</v>
      </c>
      <c r="T2641" s="31">
        <f t="shared" si="9077"/>
        <v>162</v>
      </c>
      <c r="U2641" s="31"/>
      <c r="V2641" s="31"/>
      <c r="W2641" s="31"/>
      <c r="X2641" s="31">
        <f t="shared" si="9078"/>
        <v>162</v>
      </c>
      <c r="Y2641" s="31">
        <f t="shared" si="9079"/>
        <v>162</v>
      </c>
      <c r="Z2641" s="31">
        <f t="shared" si="9080"/>
        <v>162</v>
      </c>
      <c r="AA2641" s="31"/>
      <c r="AB2641" s="31"/>
      <c r="AC2641" s="31"/>
      <c r="AD2641" s="31">
        <f t="shared" si="9081"/>
        <v>162</v>
      </c>
      <c r="AE2641" s="31">
        <f t="shared" si="9082"/>
        <v>162</v>
      </c>
      <c r="AF2641" s="31">
        <f t="shared" si="9083"/>
        <v>162</v>
      </c>
      <c r="AG2641" s="31"/>
      <c r="AH2641" s="31"/>
      <c r="AI2641" s="31"/>
      <c r="AJ2641" s="31">
        <f t="shared" si="9084"/>
        <v>162</v>
      </c>
      <c r="AK2641" s="31">
        <f t="shared" si="9085"/>
        <v>162</v>
      </c>
      <c r="AL2641" s="31">
        <f t="shared" si="9086"/>
        <v>162</v>
      </c>
      <c r="AM2641" s="31"/>
      <c r="AN2641" s="31"/>
      <c r="AO2641" s="31"/>
      <c r="AP2641" s="31">
        <f t="shared" si="9087"/>
        <v>162</v>
      </c>
      <c r="AQ2641" s="31">
        <f t="shared" si="9088"/>
        <v>162</v>
      </c>
      <c r="AR2641" s="31">
        <f t="shared" si="9089"/>
        <v>162</v>
      </c>
      <c r="AS2641" s="31"/>
      <c r="AT2641" s="31"/>
      <c r="AU2641" s="31"/>
      <c r="AV2641" s="31">
        <f t="shared" si="9090"/>
        <v>162</v>
      </c>
      <c r="AW2641" s="31">
        <f t="shared" si="9091"/>
        <v>162</v>
      </c>
      <c r="AX2641" s="31">
        <f t="shared" si="9092"/>
        <v>162</v>
      </c>
      <c r="AY2641" s="31"/>
      <c r="AZ2641" s="31"/>
      <c r="BA2641" s="31"/>
      <c r="BB2641" s="31">
        <f t="shared" si="9093"/>
        <v>162</v>
      </c>
      <c r="BC2641" s="31">
        <f t="shared" si="9094"/>
        <v>162</v>
      </c>
      <c r="BD2641" s="31">
        <f t="shared" si="9095"/>
        <v>162</v>
      </c>
      <c r="BE2641" s="31"/>
      <c r="BF2641" s="31"/>
      <c r="BG2641" s="31"/>
      <c r="BH2641" s="31">
        <f t="shared" si="9096"/>
        <v>162</v>
      </c>
      <c r="BI2641" s="31">
        <f t="shared" si="9097"/>
        <v>162</v>
      </c>
      <c r="BJ2641" s="31">
        <f t="shared" si="9098"/>
        <v>162</v>
      </c>
      <c r="BK2641" s="31"/>
      <c r="BL2641" s="31"/>
      <c r="BM2641" s="31"/>
      <c r="BN2641" s="31">
        <f t="shared" si="9099"/>
        <v>162</v>
      </c>
      <c r="BO2641" s="31">
        <f t="shared" si="9100"/>
        <v>162</v>
      </c>
      <c r="BP2641" s="31">
        <f t="shared" si="9101"/>
        <v>162</v>
      </c>
      <c r="BQ2641" s="31"/>
      <c r="BR2641" s="31"/>
      <c r="BS2641" s="31">
        <f t="shared" si="9102"/>
        <v>162</v>
      </c>
      <c r="BT2641" s="31">
        <f t="shared" si="9103"/>
        <v>162</v>
      </c>
      <c r="BU2641" s="31">
        <f t="shared" si="9104"/>
        <v>162</v>
      </c>
      <c r="BV2641" s="31"/>
      <c r="BW2641" s="31"/>
      <c r="BX2641" s="31">
        <f t="shared" si="9105"/>
        <v>162</v>
      </c>
      <c r="BY2641" s="31">
        <f t="shared" si="9106"/>
        <v>162</v>
      </c>
      <c r="BZ2641" s="31">
        <f t="shared" si="9107"/>
        <v>162</v>
      </c>
      <c r="CA2641" s="31"/>
      <c r="CB2641" s="31"/>
      <c r="CC2641" s="31"/>
      <c r="CD2641" s="31">
        <f t="shared" si="8946"/>
        <v>162</v>
      </c>
      <c r="CE2641" s="31">
        <f t="shared" si="8947"/>
        <v>162</v>
      </c>
      <c r="CF2641" s="31">
        <f t="shared" si="8948"/>
        <v>162</v>
      </c>
      <c r="CG2641" s="31"/>
      <c r="CH2641" s="24"/>
      <c r="CI2641" s="40"/>
    </row>
    <row r="2642" ht="29.850000000000001">
      <c r="A2642" s="16" t="s">
        <v>1474</v>
      </c>
      <c r="B2642" s="17">
        <v>120</v>
      </c>
      <c r="C2642" s="16" t="s">
        <v>66</v>
      </c>
      <c r="D2642" s="16" t="s">
        <v>66</v>
      </c>
      <c r="E2642" s="39" t="s">
        <v>728</v>
      </c>
      <c r="F2642" s="31">
        <v>35.200000000000003</v>
      </c>
      <c r="G2642" s="31">
        <v>35.200000000000003</v>
      </c>
      <c r="H2642" s="31">
        <v>35.200000000000003</v>
      </c>
      <c r="I2642" s="31"/>
      <c r="J2642" s="31"/>
      <c r="K2642" s="31"/>
      <c r="L2642" s="31">
        <f t="shared" si="9072"/>
        <v>35.200000000000003</v>
      </c>
      <c r="M2642" s="31">
        <f t="shared" si="9073"/>
        <v>35.200000000000003</v>
      </c>
      <c r="N2642" s="31">
        <f t="shared" si="9074"/>
        <v>35.200000000000003</v>
      </c>
      <c r="O2642" s="31"/>
      <c r="P2642" s="31"/>
      <c r="Q2642" s="31"/>
      <c r="R2642" s="31">
        <f t="shared" si="9075"/>
        <v>35.200000000000003</v>
      </c>
      <c r="S2642" s="31">
        <f t="shared" si="9076"/>
        <v>35.200000000000003</v>
      </c>
      <c r="T2642" s="31">
        <f t="shared" si="9077"/>
        <v>35.200000000000003</v>
      </c>
      <c r="U2642" s="31"/>
      <c r="V2642" s="31"/>
      <c r="W2642" s="31"/>
      <c r="X2642" s="31">
        <f t="shared" si="9078"/>
        <v>35.200000000000003</v>
      </c>
      <c r="Y2642" s="31">
        <f t="shared" si="9079"/>
        <v>35.200000000000003</v>
      </c>
      <c r="Z2642" s="31">
        <f t="shared" si="9080"/>
        <v>35.200000000000003</v>
      </c>
      <c r="AA2642" s="31"/>
      <c r="AB2642" s="31"/>
      <c r="AC2642" s="31"/>
      <c r="AD2642" s="31">
        <f t="shared" si="9081"/>
        <v>35.200000000000003</v>
      </c>
      <c r="AE2642" s="31">
        <f t="shared" si="9082"/>
        <v>35.200000000000003</v>
      </c>
      <c r="AF2642" s="31">
        <f t="shared" si="9083"/>
        <v>35.200000000000003</v>
      </c>
      <c r="AG2642" s="31"/>
      <c r="AH2642" s="31"/>
      <c r="AI2642" s="31"/>
      <c r="AJ2642" s="31">
        <f t="shared" si="9084"/>
        <v>35.200000000000003</v>
      </c>
      <c r="AK2642" s="31">
        <f t="shared" si="9085"/>
        <v>35.200000000000003</v>
      </c>
      <c r="AL2642" s="31">
        <f t="shared" si="9086"/>
        <v>35.200000000000003</v>
      </c>
      <c r="AM2642" s="31"/>
      <c r="AN2642" s="31"/>
      <c r="AO2642" s="31"/>
      <c r="AP2642" s="31">
        <f t="shared" si="9087"/>
        <v>35.200000000000003</v>
      </c>
      <c r="AQ2642" s="31">
        <f t="shared" si="9088"/>
        <v>35.200000000000003</v>
      </c>
      <c r="AR2642" s="31">
        <f t="shared" si="9089"/>
        <v>35.200000000000003</v>
      </c>
      <c r="AS2642" s="31"/>
      <c r="AT2642" s="31"/>
      <c r="AU2642" s="31"/>
      <c r="AV2642" s="31">
        <f t="shared" si="9090"/>
        <v>35.200000000000003</v>
      </c>
      <c r="AW2642" s="31">
        <f t="shared" si="9091"/>
        <v>35.200000000000003</v>
      </c>
      <c r="AX2642" s="31">
        <f t="shared" si="9092"/>
        <v>35.200000000000003</v>
      </c>
      <c r="AY2642" s="31"/>
      <c r="AZ2642" s="31"/>
      <c r="BA2642" s="31"/>
      <c r="BB2642" s="31">
        <f t="shared" si="9093"/>
        <v>35.200000000000003</v>
      </c>
      <c r="BC2642" s="31">
        <f t="shared" si="9094"/>
        <v>35.200000000000003</v>
      </c>
      <c r="BD2642" s="31">
        <f t="shared" si="9095"/>
        <v>35.200000000000003</v>
      </c>
      <c r="BE2642" s="31"/>
      <c r="BF2642" s="31"/>
      <c r="BG2642" s="31"/>
      <c r="BH2642" s="31">
        <f t="shared" si="9096"/>
        <v>35.200000000000003</v>
      </c>
      <c r="BI2642" s="31">
        <f t="shared" si="9097"/>
        <v>35.200000000000003</v>
      </c>
      <c r="BJ2642" s="31">
        <f t="shared" si="9098"/>
        <v>35.200000000000003</v>
      </c>
      <c r="BK2642" s="31"/>
      <c r="BL2642" s="31"/>
      <c r="BM2642" s="31"/>
      <c r="BN2642" s="31">
        <f t="shared" si="9099"/>
        <v>35.200000000000003</v>
      </c>
      <c r="BO2642" s="31">
        <f t="shared" si="9100"/>
        <v>35.200000000000003</v>
      </c>
      <c r="BP2642" s="31">
        <f t="shared" si="9101"/>
        <v>35.200000000000003</v>
      </c>
      <c r="BQ2642" s="31"/>
      <c r="BR2642" s="31"/>
      <c r="BS2642" s="31">
        <f t="shared" si="9102"/>
        <v>35.200000000000003</v>
      </c>
      <c r="BT2642" s="31">
        <f t="shared" si="9103"/>
        <v>35.200000000000003</v>
      </c>
      <c r="BU2642" s="31">
        <f t="shared" si="9104"/>
        <v>35.200000000000003</v>
      </c>
      <c r="BV2642" s="31"/>
      <c r="BW2642" s="31"/>
      <c r="BX2642" s="31">
        <f t="shared" si="9105"/>
        <v>35.200000000000003</v>
      </c>
      <c r="BY2642" s="31">
        <f t="shared" si="9106"/>
        <v>35.200000000000003</v>
      </c>
      <c r="BZ2642" s="31">
        <f t="shared" si="9107"/>
        <v>35.200000000000003</v>
      </c>
      <c r="CA2642" s="31"/>
      <c r="CB2642" s="31"/>
      <c r="CC2642" s="31"/>
      <c r="CD2642" s="31">
        <f t="shared" si="8946"/>
        <v>35.200000000000003</v>
      </c>
      <c r="CE2642" s="31">
        <f t="shared" si="8947"/>
        <v>35.200000000000003</v>
      </c>
      <c r="CF2642" s="31">
        <f t="shared" si="8948"/>
        <v>35.200000000000003</v>
      </c>
      <c r="CG2642" s="31"/>
      <c r="CH2642" s="24"/>
      <c r="CI2642" s="40"/>
    </row>
    <row r="2643" ht="29.850000000000001">
      <c r="A2643" s="16" t="s">
        <v>1474</v>
      </c>
      <c r="B2643" s="17">
        <v>120</v>
      </c>
      <c r="C2643" s="16" t="s">
        <v>354</v>
      </c>
      <c r="D2643" s="16" t="s">
        <v>66</v>
      </c>
      <c r="E2643" s="39" t="s">
        <v>1423</v>
      </c>
      <c r="F2643" s="31">
        <v>120</v>
      </c>
      <c r="G2643" s="31">
        <v>120</v>
      </c>
      <c r="H2643" s="31">
        <v>120</v>
      </c>
      <c r="I2643" s="31"/>
      <c r="J2643" s="31"/>
      <c r="K2643" s="31"/>
      <c r="L2643" s="31">
        <f t="shared" si="9072"/>
        <v>120</v>
      </c>
      <c r="M2643" s="31">
        <f t="shared" si="9073"/>
        <v>120</v>
      </c>
      <c r="N2643" s="31">
        <f t="shared" si="9074"/>
        <v>120</v>
      </c>
      <c r="O2643" s="31"/>
      <c r="P2643" s="31"/>
      <c r="Q2643" s="31"/>
      <c r="R2643" s="31">
        <f t="shared" si="9075"/>
        <v>120</v>
      </c>
      <c r="S2643" s="31">
        <f t="shared" si="9076"/>
        <v>120</v>
      </c>
      <c r="T2643" s="31">
        <f t="shared" si="9077"/>
        <v>120</v>
      </c>
      <c r="U2643" s="31"/>
      <c r="V2643" s="31"/>
      <c r="W2643" s="31"/>
      <c r="X2643" s="31">
        <f t="shared" si="9078"/>
        <v>120</v>
      </c>
      <c r="Y2643" s="31">
        <f t="shared" si="9079"/>
        <v>120</v>
      </c>
      <c r="Z2643" s="31">
        <f t="shared" si="9080"/>
        <v>120</v>
      </c>
      <c r="AA2643" s="31"/>
      <c r="AB2643" s="31"/>
      <c r="AC2643" s="31"/>
      <c r="AD2643" s="31">
        <f t="shared" si="9081"/>
        <v>120</v>
      </c>
      <c r="AE2643" s="31">
        <f t="shared" si="9082"/>
        <v>120</v>
      </c>
      <c r="AF2643" s="31">
        <f t="shared" si="9083"/>
        <v>120</v>
      </c>
      <c r="AG2643" s="31"/>
      <c r="AH2643" s="31"/>
      <c r="AI2643" s="31"/>
      <c r="AJ2643" s="31">
        <f t="shared" si="9084"/>
        <v>120</v>
      </c>
      <c r="AK2643" s="31">
        <f t="shared" si="9085"/>
        <v>120</v>
      </c>
      <c r="AL2643" s="31">
        <f t="shared" si="9086"/>
        <v>120</v>
      </c>
      <c r="AM2643" s="31"/>
      <c r="AN2643" s="31"/>
      <c r="AO2643" s="31"/>
      <c r="AP2643" s="31">
        <f t="shared" si="9087"/>
        <v>120</v>
      </c>
      <c r="AQ2643" s="31">
        <f t="shared" si="9088"/>
        <v>120</v>
      </c>
      <c r="AR2643" s="31">
        <f t="shared" si="9089"/>
        <v>120</v>
      </c>
      <c r="AS2643" s="31"/>
      <c r="AT2643" s="31"/>
      <c r="AU2643" s="31"/>
      <c r="AV2643" s="31">
        <f t="shared" si="9090"/>
        <v>120</v>
      </c>
      <c r="AW2643" s="31">
        <f t="shared" si="9091"/>
        <v>120</v>
      </c>
      <c r="AX2643" s="31">
        <f t="shared" si="9092"/>
        <v>120</v>
      </c>
      <c r="AY2643" s="31"/>
      <c r="AZ2643" s="31"/>
      <c r="BA2643" s="31"/>
      <c r="BB2643" s="31">
        <f t="shared" si="9093"/>
        <v>120</v>
      </c>
      <c r="BC2643" s="31">
        <f t="shared" si="9094"/>
        <v>120</v>
      </c>
      <c r="BD2643" s="31">
        <f t="shared" si="9095"/>
        <v>120</v>
      </c>
      <c r="BE2643" s="31"/>
      <c r="BF2643" s="31"/>
      <c r="BG2643" s="31"/>
      <c r="BH2643" s="31">
        <f t="shared" si="9096"/>
        <v>120</v>
      </c>
      <c r="BI2643" s="31">
        <f t="shared" si="9097"/>
        <v>120</v>
      </c>
      <c r="BJ2643" s="31">
        <f t="shared" si="9098"/>
        <v>120</v>
      </c>
      <c r="BK2643" s="31"/>
      <c r="BL2643" s="31"/>
      <c r="BM2643" s="31"/>
      <c r="BN2643" s="31">
        <f t="shared" si="9099"/>
        <v>120</v>
      </c>
      <c r="BO2643" s="31">
        <f t="shared" si="9100"/>
        <v>120</v>
      </c>
      <c r="BP2643" s="31">
        <f t="shared" si="9101"/>
        <v>120</v>
      </c>
      <c r="BQ2643" s="31"/>
      <c r="BR2643" s="31"/>
      <c r="BS2643" s="31">
        <f t="shared" si="9102"/>
        <v>120</v>
      </c>
      <c r="BT2643" s="31">
        <f t="shared" si="9103"/>
        <v>120</v>
      </c>
      <c r="BU2643" s="31">
        <f t="shared" si="9104"/>
        <v>120</v>
      </c>
      <c r="BV2643" s="31"/>
      <c r="BW2643" s="31"/>
      <c r="BX2643" s="31">
        <f t="shared" si="9105"/>
        <v>120</v>
      </c>
      <c r="BY2643" s="31">
        <f t="shared" si="9106"/>
        <v>120</v>
      </c>
      <c r="BZ2643" s="31">
        <f t="shared" si="9107"/>
        <v>120</v>
      </c>
      <c r="CA2643" s="31"/>
      <c r="CB2643" s="31"/>
      <c r="CC2643" s="31"/>
      <c r="CD2643" s="31">
        <f t="shared" si="8946"/>
        <v>120</v>
      </c>
      <c r="CE2643" s="31">
        <f t="shared" si="8947"/>
        <v>120</v>
      </c>
      <c r="CF2643" s="31">
        <f t="shared" si="8948"/>
        <v>120</v>
      </c>
      <c r="CG2643" s="31"/>
      <c r="CH2643" s="24"/>
      <c r="CI2643" s="40"/>
    </row>
    <row r="2644" ht="15">
      <c r="A2644" s="16" t="s">
        <v>1474</v>
      </c>
      <c r="B2644" s="17">
        <v>120</v>
      </c>
      <c r="C2644" s="16" t="s">
        <v>47</v>
      </c>
      <c r="D2644" s="16" t="s">
        <v>105</v>
      </c>
      <c r="E2644" s="39" t="s">
        <v>106</v>
      </c>
      <c r="F2644" s="31">
        <v>300</v>
      </c>
      <c r="G2644" s="31">
        <v>300</v>
      </c>
      <c r="H2644" s="31">
        <v>300</v>
      </c>
      <c r="I2644" s="31"/>
      <c r="J2644" s="31"/>
      <c r="K2644" s="31"/>
      <c r="L2644" s="31">
        <f t="shared" si="9072"/>
        <v>300</v>
      </c>
      <c r="M2644" s="31">
        <f t="shared" si="9073"/>
        <v>300</v>
      </c>
      <c r="N2644" s="31">
        <f t="shared" si="9074"/>
        <v>300</v>
      </c>
      <c r="O2644" s="31"/>
      <c r="P2644" s="31"/>
      <c r="Q2644" s="31"/>
      <c r="R2644" s="31">
        <f t="shared" si="9075"/>
        <v>300</v>
      </c>
      <c r="S2644" s="31">
        <f t="shared" si="9076"/>
        <v>300</v>
      </c>
      <c r="T2644" s="31">
        <f t="shared" si="9077"/>
        <v>300</v>
      </c>
      <c r="U2644" s="31"/>
      <c r="V2644" s="31"/>
      <c r="W2644" s="31"/>
      <c r="X2644" s="31">
        <f t="shared" si="9078"/>
        <v>300</v>
      </c>
      <c r="Y2644" s="31">
        <f t="shared" si="9079"/>
        <v>300</v>
      </c>
      <c r="Z2644" s="31">
        <f t="shared" si="9080"/>
        <v>300</v>
      </c>
      <c r="AA2644" s="31"/>
      <c r="AB2644" s="31"/>
      <c r="AC2644" s="31"/>
      <c r="AD2644" s="31">
        <f t="shared" si="9081"/>
        <v>300</v>
      </c>
      <c r="AE2644" s="31">
        <f t="shared" si="9082"/>
        <v>300</v>
      </c>
      <c r="AF2644" s="31">
        <f t="shared" si="9083"/>
        <v>300</v>
      </c>
      <c r="AG2644" s="31"/>
      <c r="AH2644" s="31"/>
      <c r="AI2644" s="31"/>
      <c r="AJ2644" s="31">
        <f t="shared" si="9084"/>
        <v>300</v>
      </c>
      <c r="AK2644" s="31">
        <f t="shared" si="9085"/>
        <v>300</v>
      </c>
      <c r="AL2644" s="31">
        <f t="shared" si="9086"/>
        <v>300</v>
      </c>
      <c r="AM2644" s="31"/>
      <c r="AN2644" s="31"/>
      <c r="AO2644" s="31"/>
      <c r="AP2644" s="31">
        <f t="shared" si="9087"/>
        <v>300</v>
      </c>
      <c r="AQ2644" s="31">
        <f t="shared" si="9088"/>
        <v>300</v>
      </c>
      <c r="AR2644" s="31">
        <f t="shared" si="9089"/>
        <v>300</v>
      </c>
      <c r="AS2644" s="31"/>
      <c r="AT2644" s="31"/>
      <c r="AU2644" s="31"/>
      <c r="AV2644" s="31">
        <f t="shared" si="9090"/>
        <v>300</v>
      </c>
      <c r="AW2644" s="31">
        <f t="shared" si="9091"/>
        <v>300</v>
      </c>
      <c r="AX2644" s="31">
        <f t="shared" si="9092"/>
        <v>300</v>
      </c>
      <c r="AY2644" s="31"/>
      <c r="AZ2644" s="31"/>
      <c r="BA2644" s="31"/>
      <c r="BB2644" s="31">
        <f t="shared" si="9093"/>
        <v>300</v>
      </c>
      <c r="BC2644" s="31">
        <f t="shared" si="9094"/>
        <v>300</v>
      </c>
      <c r="BD2644" s="31">
        <f t="shared" si="9095"/>
        <v>300</v>
      </c>
      <c r="BE2644" s="31"/>
      <c r="BF2644" s="31"/>
      <c r="BG2644" s="31"/>
      <c r="BH2644" s="31">
        <f t="shared" si="9096"/>
        <v>300</v>
      </c>
      <c r="BI2644" s="31">
        <f t="shared" si="9097"/>
        <v>300</v>
      </c>
      <c r="BJ2644" s="31">
        <f t="shared" si="9098"/>
        <v>300</v>
      </c>
      <c r="BK2644" s="31"/>
      <c r="BL2644" s="31"/>
      <c r="BM2644" s="31"/>
      <c r="BN2644" s="31">
        <f t="shared" si="9099"/>
        <v>300</v>
      </c>
      <c r="BO2644" s="31">
        <f t="shared" si="9100"/>
        <v>300</v>
      </c>
      <c r="BP2644" s="31">
        <f t="shared" si="9101"/>
        <v>300</v>
      </c>
      <c r="BQ2644" s="31"/>
      <c r="BR2644" s="31"/>
      <c r="BS2644" s="31">
        <f t="shared" si="9102"/>
        <v>300</v>
      </c>
      <c r="BT2644" s="31">
        <f t="shared" si="9103"/>
        <v>300</v>
      </c>
      <c r="BU2644" s="31">
        <f t="shared" si="9104"/>
        <v>300</v>
      </c>
      <c r="BV2644" s="31"/>
      <c r="BW2644" s="31"/>
      <c r="BX2644" s="31">
        <f t="shared" si="9105"/>
        <v>300</v>
      </c>
      <c r="BY2644" s="31">
        <f t="shared" si="9106"/>
        <v>300</v>
      </c>
      <c r="BZ2644" s="31">
        <f t="shared" si="9107"/>
        <v>300</v>
      </c>
      <c r="CA2644" s="31"/>
      <c r="CB2644" s="31"/>
      <c r="CC2644" s="31"/>
      <c r="CD2644" s="31">
        <f t="shared" si="8946"/>
        <v>300</v>
      </c>
      <c r="CE2644" s="31">
        <f t="shared" si="8947"/>
        <v>300</v>
      </c>
      <c r="CF2644" s="31">
        <f t="shared" si="8948"/>
        <v>300</v>
      </c>
      <c r="CG2644" s="31"/>
      <c r="CH2644" s="24"/>
      <c r="CI2644" s="40"/>
    </row>
    <row r="2645" ht="29.850000000000001">
      <c r="A2645" s="16" t="s">
        <v>1474</v>
      </c>
      <c r="B2645" s="17">
        <v>120</v>
      </c>
      <c r="C2645" s="16" t="s">
        <v>49</v>
      </c>
      <c r="D2645" s="16" t="s">
        <v>395</v>
      </c>
      <c r="E2645" s="39" t="s">
        <v>1347</v>
      </c>
      <c r="F2645" s="31">
        <v>291.69999999999999</v>
      </c>
      <c r="G2645" s="31">
        <v>291.69999999999999</v>
      </c>
      <c r="H2645" s="31">
        <v>291.69999999999999</v>
      </c>
      <c r="I2645" s="31"/>
      <c r="J2645" s="31"/>
      <c r="K2645" s="31"/>
      <c r="L2645" s="31">
        <f t="shared" si="9072"/>
        <v>291.69999999999999</v>
      </c>
      <c r="M2645" s="31">
        <f t="shared" si="9073"/>
        <v>291.69999999999999</v>
      </c>
      <c r="N2645" s="31">
        <f t="shared" si="9074"/>
        <v>291.69999999999999</v>
      </c>
      <c r="O2645" s="31"/>
      <c r="P2645" s="31"/>
      <c r="Q2645" s="31"/>
      <c r="R2645" s="31">
        <f t="shared" si="9075"/>
        <v>291.69999999999999</v>
      </c>
      <c r="S2645" s="31">
        <f t="shared" si="9076"/>
        <v>291.69999999999999</v>
      </c>
      <c r="T2645" s="31">
        <f t="shared" si="9077"/>
        <v>291.69999999999999</v>
      </c>
      <c r="U2645" s="31"/>
      <c r="V2645" s="31"/>
      <c r="W2645" s="31"/>
      <c r="X2645" s="31">
        <f t="shared" si="9078"/>
        <v>291.69999999999999</v>
      </c>
      <c r="Y2645" s="31">
        <f t="shared" si="9079"/>
        <v>291.69999999999999</v>
      </c>
      <c r="Z2645" s="31">
        <f t="shared" si="9080"/>
        <v>291.69999999999999</v>
      </c>
      <c r="AA2645" s="31"/>
      <c r="AB2645" s="31"/>
      <c r="AC2645" s="31"/>
      <c r="AD2645" s="31">
        <f t="shared" si="9081"/>
        <v>291.69999999999999</v>
      </c>
      <c r="AE2645" s="31">
        <f t="shared" si="9082"/>
        <v>291.69999999999999</v>
      </c>
      <c r="AF2645" s="31">
        <f t="shared" si="9083"/>
        <v>291.69999999999999</v>
      </c>
      <c r="AG2645" s="31"/>
      <c r="AH2645" s="31"/>
      <c r="AI2645" s="31"/>
      <c r="AJ2645" s="31">
        <f t="shared" si="9084"/>
        <v>291.69999999999999</v>
      </c>
      <c r="AK2645" s="31">
        <f t="shared" si="9085"/>
        <v>291.69999999999999</v>
      </c>
      <c r="AL2645" s="31">
        <f t="shared" si="9086"/>
        <v>291.69999999999999</v>
      </c>
      <c r="AM2645" s="31"/>
      <c r="AN2645" s="31"/>
      <c r="AO2645" s="31"/>
      <c r="AP2645" s="31">
        <f t="shared" si="9087"/>
        <v>291.69999999999999</v>
      </c>
      <c r="AQ2645" s="31">
        <f t="shared" si="9088"/>
        <v>291.69999999999999</v>
      </c>
      <c r="AR2645" s="31">
        <f t="shared" si="9089"/>
        <v>291.69999999999999</v>
      </c>
      <c r="AS2645" s="31"/>
      <c r="AT2645" s="31"/>
      <c r="AU2645" s="31"/>
      <c r="AV2645" s="31">
        <f t="shared" si="9090"/>
        <v>291.69999999999999</v>
      </c>
      <c r="AW2645" s="31">
        <f t="shared" si="9091"/>
        <v>291.69999999999999</v>
      </c>
      <c r="AX2645" s="31">
        <f t="shared" si="9092"/>
        <v>291.69999999999999</v>
      </c>
      <c r="AY2645" s="31"/>
      <c r="AZ2645" s="31"/>
      <c r="BA2645" s="31"/>
      <c r="BB2645" s="31">
        <f t="shared" si="9093"/>
        <v>291.69999999999999</v>
      </c>
      <c r="BC2645" s="31">
        <f t="shared" si="9094"/>
        <v>291.69999999999999</v>
      </c>
      <c r="BD2645" s="31">
        <f t="shared" si="9095"/>
        <v>291.69999999999999</v>
      </c>
      <c r="BE2645" s="31"/>
      <c r="BF2645" s="31"/>
      <c r="BG2645" s="31"/>
      <c r="BH2645" s="31">
        <f t="shared" si="9096"/>
        <v>291.69999999999999</v>
      </c>
      <c r="BI2645" s="31">
        <f t="shared" si="9097"/>
        <v>291.69999999999999</v>
      </c>
      <c r="BJ2645" s="31">
        <f t="shared" si="9098"/>
        <v>291.69999999999999</v>
      </c>
      <c r="BK2645" s="31"/>
      <c r="BL2645" s="31"/>
      <c r="BM2645" s="31"/>
      <c r="BN2645" s="31">
        <f t="shared" si="9099"/>
        <v>291.69999999999999</v>
      </c>
      <c r="BO2645" s="31">
        <f t="shared" si="9100"/>
        <v>291.69999999999999</v>
      </c>
      <c r="BP2645" s="31">
        <f t="shared" si="9101"/>
        <v>291.69999999999999</v>
      </c>
      <c r="BQ2645" s="31"/>
      <c r="BR2645" s="31"/>
      <c r="BS2645" s="31">
        <f t="shared" si="9102"/>
        <v>291.69999999999999</v>
      </c>
      <c r="BT2645" s="31">
        <f t="shared" si="9103"/>
        <v>291.69999999999999</v>
      </c>
      <c r="BU2645" s="31">
        <f t="shared" si="9104"/>
        <v>291.69999999999999</v>
      </c>
      <c r="BV2645" s="31"/>
      <c r="BW2645" s="31"/>
      <c r="BX2645" s="31">
        <f t="shared" si="9105"/>
        <v>291.69999999999999</v>
      </c>
      <c r="BY2645" s="31">
        <f t="shared" si="9106"/>
        <v>291.69999999999999</v>
      </c>
      <c r="BZ2645" s="31">
        <f t="shared" si="9107"/>
        <v>291.69999999999999</v>
      </c>
      <c r="CA2645" s="31"/>
      <c r="CB2645" s="31"/>
      <c r="CC2645" s="31"/>
      <c r="CD2645" s="31">
        <f t="shared" si="8946"/>
        <v>291.69999999999999</v>
      </c>
      <c r="CE2645" s="31">
        <f t="shared" si="8947"/>
        <v>291.69999999999999</v>
      </c>
      <c r="CF2645" s="31">
        <f t="shared" si="8948"/>
        <v>291.69999999999999</v>
      </c>
      <c r="CG2645" s="31"/>
      <c r="CH2645" s="24"/>
      <c r="CI2645" s="40"/>
    </row>
    <row r="2646" ht="29.850000000000001">
      <c r="A2646" s="16" t="s">
        <v>1474</v>
      </c>
      <c r="B2646" s="17">
        <v>120</v>
      </c>
      <c r="C2646" s="16" t="s">
        <v>278</v>
      </c>
      <c r="D2646" s="16" t="s">
        <v>66</v>
      </c>
      <c r="E2646" s="39" t="s">
        <v>1348</v>
      </c>
      <c r="F2646" s="31">
        <v>199.5</v>
      </c>
      <c r="G2646" s="31">
        <v>199.5</v>
      </c>
      <c r="H2646" s="31">
        <v>199.5</v>
      </c>
      <c r="I2646" s="31"/>
      <c r="J2646" s="31"/>
      <c r="K2646" s="31"/>
      <c r="L2646" s="31">
        <f t="shared" si="9072"/>
        <v>199.5</v>
      </c>
      <c r="M2646" s="31">
        <f t="shared" si="9073"/>
        <v>199.5</v>
      </c>
      <c r="N2646" s="31">
        <f t="shared" si="9074"/>
        <v>199.5</v>
      </c>
      <c r="O2646" s="31"/>
      <c r="P2646" s="31"/>
      <c r="Q2646" s="31"/>
      <c r="R2646" s="31">
        <f t="shared" si="9075"/>
        <v>199.5</v>
      </c>
      <c r="S2646" s="31">
        <f t="shared" si="9076"/>
        <v>199.5</v>
      </c>
      <c r="T2646" s="31">
        <f t="shared" si="9077"/>
        <v>199.5</v>
      </c>
      <c r="U2646" s="31"/>
      <c r="V2646" s="31"/>
      <c r="W2646" s="31"/>
      <c r="X2646" s="31">
        <f t="shared" si="9078"/>
        <v>199.5</v>
      </c>
      <c r="Y2646" s="31">
        <f t="shared" si="9079"/>
        <v>199.5</v>
      </c>
      <c r="Z2646" s="31">
        <f t="shared" si="9080"/>
        <v>199.5</v>
      </c>
      <c r="AA2646" s="31"/>
      <c r="AB2646" s="31"/>
      <c r="AC2646" s="31"/>
      <c r="AD2646" s="31">
        <f t="shared" si="9081"/>
        <v>199.5</v>
      </c>
      <c r="AE2646" s="31">
        <f t="shared" si="9082"/>
        <v>199.5</v>
      </c>
      <c r="AF2646" s="31">
        <f t="shared" si="9083"/>
        <v>199.5</v>
      </c>
      <c r="AG2646" s="31"/>
      <c r="AH2646" s="31"/>
      <c r="AI2646" s="31"/>
      <c r="AJ2646" s="31">
        <f t="shared" si="9084"/>
        <v>199.5</v>
      </c>
      <c r="AK2646" s="31">
        <f t="shared" si="9085"/>
        <v>199.5</v>
      </c>
      <c r="AL2646" s="31">
        <f t="shared" si="9086"/>
        <v>199.5</v>
      </c>
      <c r="AM2646" s="31"/>
      <c r="AN2646" s="31"/>
      <c r="AO2646" s="31"/>
      <c r="AP2646" s="31">
        <f t="shared" si="9087"/>
        <v>199.5</v>
      </c>
      <c r="AQ2646" s="31">
        <f t="shared" si="9088"/>
        <v>199.5</v>
      </c>
      <c r="AR2646" s="31">
        <f t="shared" si="9089"/>
        <v>199.5</v>
      </c>
      <c r="AS2646" s="31"/>
      <c r="AT2646" s="31"/>
      <c r="AU2646" s="31"/>
      <c r="AV2646" s="31">
        <f t="shared" si="9090"/>
        <v>199.5</v>
      </c>
      <c r="AW2646" s="31">
        <f t="shared" si="9091"/>
        <v>199.5</v>
      </c>
      <c r="AX2646" s="31">
        <f t="shared" si="9092"/>
        <v>199.5</v>
      </c>
      <c r="AY2646" s="31"/>
      <c r="AZ2646" s="31"/>
      <c r="BA2646" s="31"/>
      <c r="BB2646" s="31">
        <f t="shared" si="9093"/>
        <v>199.5</v>
      </c>
      <c r="BC2646" s="31">
        <f t="shared" si="9094"/>
        <v>199.5</v>
      </c>
      <c r="BD2646" s="31">
        <f t="shared" si="9095"/>
        <v>199.5</v>
      </c>
      <c r="BE2646" s="31"/>
      <c r="BF2646" s="31"/>
      <c r="BG2646" s="31"/>
      <c r="BH2646" s="31">
        <f t="shared" si="9096"/>
        <v>199.5</v>
      </c>
      <c r="BI2646" s="31">
        <f t="shared" si="9097"/>
        <v>199.5</v>
      </c>
      <c r="BJ2646" s="31">
        <f t="shared" si="9098"/>
        <v>199.5</v>
      </c>
      <c r="BK2646" s="31"/>
      <c r="BL2646" s="31"/>
      <c r="BM2646" s="31"/>
      <c r="BN2646" s="31">
        <f t="shared" si="9099"/>
        <v>199.5</v>
      </c>
      <c r="BO2646" s="31">
        <f t="shared" si="9100"/>
        <v>199.5</v>
      </c>
      <c r="BP2646" s="31">
        <f t="shared" si="9101"/>
        <v>199.5</v>
      </c>
      <c r="BQ2646" s="31"/>
      <c r="BR2646" s="31"/>
      <c r="BS2646" s="31">
        <f t="shared" si="9102"/>
        <v>199.5</v>
      </c>
      <c r="BT2646" s="31">
        <f t="shared" si="9103"/>
        <v>199.5</v>
      </c>
      <c r="BU2646" s="31">
        <f t="shared" si="9104"/>
        <v>199.5</v>
      </c>
      <c r="BV2646" s="31"/>
      <c r="BW2646" s="31"/>
      <c r="BX2646" s="31">
        <f t="shared" si="9105"/>
        <v>199.5</v>
      </c>
      <c r="BY2646" s="31">
        <f t="shared" si="9106"/>
        <v>199.5</v>
      </c>
      <c r="BZ2646" s="31">
        <f t="shared" si="9107"/>
        <v>199.5</v>
      </c>
      <c r="CA2646" s="31"/>
      <c r="CB2646" s="31"/>
      <c r="CC2646" s="31"/>
      <c r="CD2646" s="31">
        <f t="shared" si="8946"/>
        <v>199.5</v>
      </c>
      <c r="CE2646" s="31">
        <f t="shared" si="8947"/>
        <v>199.5</v>
      </c>
      <c r="CF2646" s="31">
        <f t="shared" si="8948"/>
        <v>199.5</v>
      </c>
      <c r="CG2646" s="31"/>
      <c r="CH2646" s="24"/>
      <c r="CI2646" s="40"/>
    </row>
    <row r="2647" ht="29.850000000000001">
      <c r="A2647" s="16" t="s">
        <v>1474</v>
      </c>
      <c r="B2647" s="17">
        <v>200</v>
      </c>
      <c r="C2647" s="16"/>
      <c r="D2647" s="16"/>
      <c r="E2647" s="39" t="s">
        <v>40</v>
      </c>
      <c r="F2647" s="31">
        <f>F2648</f>
        <v>47475.699999999997</v>
      </c>
      <c r="G2647" s="31">
        <f>G2648</f>
        <v>47475.699999999997</v>
      </c>
      <c r="H2647" s="31">
        <f>H2648</f>
        <v>47475.699999999997</v>
      </c>
      <c r="I2647" s="31">
        <f>I2648</f>
        <v>0</v>
      </c>
      <c r="J2647" s="31">
        <f>J2648</f>
        <v>0</v>
      </c>
      <c r="K2647" s="31">
        <f>K2648</f>
        <v>0</v>
      </c>
      <c r="L2647" s="31">
        <f t="shared" si="9072"/>
        <v>47475.699999999997</v>
      </c>
      <c r="M2647" s="31">
        <f t="shared" si="9073"/>
        <v>47475.699999999997</v>
      </c>
      <c r="N2647" s="31">
        <f t="shared" si="9074"/>
        <v>47475.699999999997</v>
      </c>
      <c r="O2647" s="31">
        <f>O2648</f>
        <v>0</v>
      </c>
      <c r="P2647" s="31">
        <f>P2648</f>
        <v>0</v>
      </c>
      <c r="Q2647" s="31">
        <f>Q2648</f>
        <v>0</v>
      </c>
      <c r="R2647" s="31">
        <f t="shared" si="9075"/>
        <v>47475.699999999997</v>
      </c>
      <c r="S2647" s="31">
        <f t="shared" si="9076"/>
        <v>47475.699999999997</v>
      </c>
      <c r="T2647" s="31">
        <f t="shared" si="9077"/>
        <v>47475.699999999997</v>
      </c>
      <c r="U2647" s="31">
        <f>U2648</f>
        <v>0</v>
      </c>
      <c r="V2647" s="31">
        <f>V2648</f>
        <v>0</v>
      </c>
      <c r="W2647" s="31">
        <f>W2648</f>
        <v>0</v>
      </c>
      <c r="X2647" s="31">
        <f t="shared" si="9078"/>
        <v>47475.699999999997</v>
      </c>
      <c r="Y2647" s="31">
        <f t="shared" si="9079"/>
        <v>47475.699999999997</v>
      </c>
      <c r="Z2647" s="31">
        <f t="shared" si="9080"/>
        <v>47475.699999999997</v>
      </c>
      <c r="AA2647" s="31">
        <f>AA2648</f>
        <v>0</v>
      </c>
      <c r="AB2647" s="31">
        <f>AB2648</f>
        <v>0</v>
      </c>
      <c r="AC2647" s="31">
        <f>AC2648</f>
        <v>0</v>
      </c>
      <c r="AD2647" s="31">
        <f t="shared" si="9081"/>
        <v>47475.699999999997</v>
      </c>
      <c r="AE2647" s="31">
        <f t="shared" si="9082"/>
        <v>47475.699999999997</v>
      </c>
      <c r="AF2647" s="31">
        <f t="shared" si="9083"/>
        <v>47475.699999999997</v>
      </c>
      <c r="AG2647" s="31">
        <f>AG2648</f>
        <v>0</v>
      </c>
      <c r="AH2647" s="31">
        <f>AH2648</f>
        <v>0</v>
      </c>
      <c r="AI2647" s="31">
        <f>AI2648</f>
        <v>0</v>
      </c>
      <c r="AJ2647" s="31">
        <f t="shared" si="9084"/>
        <v>47475.699999999997</v>
      </c>
      <c r="AK2647" s="31">
        <f t="shared" si="9085"/>
        <v>47475.699999999997</v>
      </c>
      <c r="AL2647" s="31">
        <f t="shared" si="9086"/>
        <v>47475.699999999997</v>
      </c>
      <c r="AM2647" s="31">
        <f>AM2648</f>
        <v>0</v>
      </c>
      <c r="AN2647" s="31">
        <f>AN2648</f>
        <v>0</v>
      </c>
      <c r="AO2647" s="31">
        <f>AO2648</f>
        <v>0</v>
      </c>
      <c r="AP2647" s="31">
        <f t="shared" si="9087"/>
        <v>47475.699999999997</v>
      </c>
      <c r="AQ2647" s="31">
        <f t="shared" si="9088"/>
        <v>47475.699999999997</v>
      </c>
      <c r="AR2647" s="31">
        <f t="shared" si="9089"/>
        <v>47475.699999999997</v>
      </c>
      <c r="AS2647" s="31">
        <f>AS2648</f>
        <v>0</v>
      </c>
      <c r="AT2647" s="31">
        <f>AT2648</f>
        <v>0</v>
      </c>
      <c r="AU2647" s="31">
        <f>AU2648</f>
        <v>0</v>
      </c>
      <c r="AV2647" s="31">
        <f t="shared" si="9090"/>
        <v>47475.699999999997</v>
      </c>
      <c r="AW2647" s="31">
        <f t="shared" si="9091"/>
        <v>47475.699999999997</v>
      </c>
      <c r="AX2647" s="31">
        <f t="shared" si="9092"/>
        <v>47475.699999999997</v>
      </c>
      <c r="AY2647" s="31">
        <f>AY2648</f>
        <v>0</v>
      </c>
      <c r="AZ2647" s="31">
        <f>AZ2648</f>
        <v>0</v>
      </c>
      <c r="BA2647" s="31">
        <f>BA2648</f>
        <v>0</v>
      </c>
      <c r="BB2647" s="31">
        <f t="shared" si="9093"/>
        <v>47475.699999999997</v>
      </c>
      <c r="BC2647" s="31">
        <f t="shared" si="9094"/>
        <v>47475.699999999997</v>
      </c>
      <c r="BD2647" s="31">
        <f t="shared" si="9095"/>
        <v>47475.699999999997</v>
      </c>
      <c r="BE2647" s="31">
        <f>BE2648</f>
        <v>0</v>
      </c>
      <c r="BF2647" s="31">
        <f>BF2648</f>
        <v>0</v>
      </c>
      <c r="BG2647" s="31">
        <f>BG2648</f>
        <v>0</v>
      </c>
      <c r="BH2647" s="31">
        <f t="shared" si="9096"/>
        <v>47475.699999999997</v>
      </c>
      <c r="BI2647" s="31">
        <f t="shared" si="9097"/>
        <v>47475.699999999997</v>
      </c>
      <c r="BJ2647" s="31">
        <f t="shared" si="9098"/>
        <v>47475.699999999997</v>
      </c>
      <c r="BK2647" s="31">
        <f>BK2648</f>
        <v>0</v>
      </c>
      <c r="BL2647" s="31">
        <f>BL2648</f>
        <v>0</v>
      </c>
      <c r="BM2647" s="31">
        <f>BM2648</f>
        <v>0</v>
      </c>
      <c r="BN2647" s="31">
        <f t="shared" si="9099"/>
        <v>47475.699999999997</v>
      </c>
      <c r="BO2647" s="31">
        <f t="shared" si="9100"/>
        <v>47475.699999999997</v>
      </c>
      <c r="BP2647" s="31">
        <f t="shared" si="9101"/>
        <v>47475.699999999997</v>
      </c>
      <c r="BQ2647" s="31">
        <f>BQ2648</f>
        <v>0</v>
      </c>
      <c r="BR2647" s="31">
        <f>BR2648</f>
        <v>0</v>
      </c>
      <c r="BS2647" s="31">
        <f t="shared" si="9102"/>
        <v>47475.699999999997</v>
      </c>
      <c r="BT2647" s="31">
        <f t="shared" si="9103"/>
        <v>47475.699999999997</v>
      </c>
      <c r="BU2647" s="31">
        <f t="shared" si="9104"/>
        <v>47475.699999999997</v>
      </c>
      <c r="BV2647" s="31">
        <f>BV2648</f>
        <v>0</v>
      </c>
      <c r="BW2647" s="31">
        <f>BW2648</f>
        <v>0</v>
      </c>
      <c r="BX2647" s="31">
        <f t="shared" si="9105"/>
        <v>47475.699999999997</v>
      </c>
      <c r="BY2647" s="31">
        <f t="shared" si="9106"/>
        <v>47475.699999999997</v>
      </c>
      <c r="BZ2647" s="31">
        <f t="shared" si="9107"/>
        <v>47475.699999999997</v>
      </c>
      <c r="CA2647" s="31">
        <f>CA2648</f>
        <v>0</v>
      </c>
      <c r="CB2647" s="31">
        <f>CB2648</f>
        <v>0</v>
      </c>
      <c r="CC2647" s="31">
        <f>CC2648</f>
        <v>0</v>
      </c>
      <c r="CD2647" s="31">
        <f t="shared" si="8946"/>
        <v>47475.699999999997</v>
      </c>
      <c r="CE2647" s="31">
        <f t="shared" si="8947"/>
        <v>47475.699999999997</v>
      </c>
      <c r="CF2647" s="31">
        <f t="shared" si="8948"/>
        <v>47475.699999999997</v>
      </c>
      <c r="CG2647" s="31">
        <f>CG2648</f>
        <v>0</v>
      </c>
      <c r="CH2647" s="24"/>
      <c r="CI2647" s="40"/>
      <c r="CM2647" s="1" t="s">
        <v>29</v>
      </c>
    </row>
    <row r="2648" ht="43.75">
      <c r="A2648" s="16" t="s">
        <v>1474</v>
      </c>
      <c r="B2648" s="17">
        <v>240</v>
      </c>
      <c r="C2648" s="16"/>
      <c r="D2648" s="16"/>
      <c r="E2648" s="39" t="s">
        <v>41</v>
      </c>
      <c r="F2648" s="31">
        <f>F2649+F2650+F2651+F2652+F2653+F2654+F2655+F2656+F2657+F2658</f>
        <v>47475.699999999997</v>
      </c>
      <c r="G2648" s="31">
        <f>G2649+G2650+G2651+G2652+G2653+G2654+G2655+G2656+G2657+G2658</f>
        <v>47475.699999999997</v>
      </c>
      <c r="H2648" s="31">
        <f>H2649+H2650+H2651+H2652+H2653+H2654+H2655+H2656+H2657+H2658</f>
        <v>47475.699999999997</v>
      </c>
      <c r="I2648" s="31">
        <f>I2649+I2650+I2651+I2652+I2653+I2654+I2655+I2656+I2657+I2658</f>
        <v>0</v>
      </c>
      <c r="J2648" s="31">
        <f>J2649+J2650+J2651+J2652+J2653+J2654+J2655+J2656+J2657+J2658</f>
        <v>0</v>
      </c>
      <c r="K2648" s="31">
        <f>K2649+K2650+K2651+K2652+K2653+K2654+K2655+K2656+K2657+K2658</f>
        <v>0</v>
      </c>
      <c r="L2648" s="31">
        <f t="shared" si="9072"/>
        <v>47475.699999999997</v>
      </c>
      <c r="M2648" s="31">
        <f t="shared" si="9073"/>
        <v>47475.699999999997</v>
      </c>
      <c r="N2648" s="31">
        <f t="shared" si="9074"/>
        <v>47475.699999999997</v>
      </c>
      <c r="O2648" s="31">
        <f>O2649+O2650+O2651+O2652+O2653+O2654+O2655+O2656+O2657+O2658</f>
        <v>0</v>
      </c>
      <c r="P2648" s="31">
        <f>P2649+P2650+P2651+P2652+P2653+P2654+P2655+P2656+P2657+P2658</f>
        <v>0</v>
      </c>
      <c r="Q2648" s="31">
        <f>Q2649+Q2650+Q2651+Q2652+Q2653+Q2654+Q2655+Q2656+Q2657+Q2658</f>
        <v>0</v>
      </c>
      <c r="R2648" s="31">
        <f t="shared" si="9075"/>
        <v>47475.699999999997</v>
      </c>
      <c r="S2648" s="31">
        <f t="shared" si="9076"/>
        <v>47475.699999999997</v>
      </c>
      <c r="T2648" s="31">
        <f t="shared" si="9077"/>
        <v>47475.699999999997</v>
      </c>
      <c r="U2648" s="31">
        <f>U2649+U2650+U2651+U2652+U2653+U2654+U2655+U2656+U2657+U2658</f>
        <v>0</v>
      </c>
      <c r="V2648" s="31">
        <f>V2649+V2650+V2651+V2652+V2653+V2654+V2655+V2656+V2657+V2658</f>
        <v>0</v>
      </c>
      <c r="W2648" s="31">
        <f>W2649+W2650+W2651+W2652+W2653+W2654+W2655+W2656+W2657+W2658</f>
        <v>0</v>
      </c>
      <c r="X2648" s="31">
        <f t="shared" si="9078"/>
        <v>47475.699999999997</v>
      </c>
      <c r="Y2648" s="31">
        <f t="shared" si="9079"/>
        <v>47475.699999999997</v>
      </c>
      <c r="Z2648" s="31">
        <f t="shared" si="9080"/>
        <v>47475.699999999997</v>
      </c>
      <c r="AA2648" s="31">
        <f>AA2649+AA2650+AA2651+AA2652+AA2653+AA2654+AA2655+AA2656+AA2657+AA2658</f>
        <v>0</v>
      </c>
      <c r="AB2648" s="31">
        <f>AB2649+AB2650+AB2651+AB2652+AB2653+AB2654+AB2655+AB2656+AB2657+AB2658</f>
        <v>0</v>
      </c>
      <c r="AC2648" s="31">
        <f>AC2649+AC2650+AC2651+AC2652+AC2653+AC2654+AC2655+AC2656+AC2657+AC2658</f>
        <v>0</v>
      </c>
      <c r="AD2648" s="31">
        <f t="shared" si="9081"/>
        <v>47475.699999999997</v>
      </c>
      <c r="AE2648" s="31">
        <f t="shared" si="9082"/>
        <v>47475.699999999997</v>
      </c>
      <c r="AF2648" s="31">
        <f t="shared" si="9083"/>
        <v>47475.699999999997</v>
      </c>
      <c r="AG2648" s="31">
        <f>AG2649+AG2650+AG2651+AG2652+AG2653+AG2654+AG2655+AG2656+AG2657+AG2658</f>
        <v>0</v>
      </c>
      <c r="AH2648" s="31">
        <f>AH2649+AH2650+AH2651+AH2652+AH2653+AH2654+AH2655+AH2656+AH2657+AH2658</f>
        <v>0</v>
      </c>
      <c r="AI2648" s="31">
        <f>AI2649+AI2650+AI2651+AI2652+AI2653+AI2654+AI2655+AI2656+AI2657+AI2658</f>
        <v>0</v>
      </c>
      <c r="AJ2648" s="31">
        <f t="shared" si="9084"/>
        <v>47475.699999999997</v>
      </c>
      <c r="AK2648" s="31">
        <f t="shared" si="9085"/>
        <v>47475.699999999997</v>
      </c>
      <c r="AL2648" s="31">
        <f t="shared" si="9086"/>
        <v>47475.699999999997</v>
      </c>
      <c r="AM2648" s="31">
        <f>AM2649+AM2650+AM2651+AM2652+AM2653+AM2654+AM2655+AM2656+AM2657+AM2658</f>
        <v>0</v>
      </c>
      <c r="AN2648" s="31">
        <f>AN2649+AN2650+AN2651+AN2652+AN2653+AN2654+AN2655+AN2656+AN2657+AN2658</f>
        <v>0</v>
      </c>
      <c r="AO2648" s="31">
        <f>AO2649+AO2650+AO2651+AO2652+AO2653+AO2654+AO2655+AO2656+AO2657+AO2658</f>
        <v>0</v>
      </c>
      <c r="AP2648" s="31">
        <f t="shared" si="9087"/>
        <v>47475.699999999997</v>
      </c>
      <c r="AQ2648" s="31">
        <f t="shared" si="9088"/>
        <v>47475.699999999997</v>
      </c>
      <c r="AR2648" s="31">
        <f t="shared" si="9089"/>
        <v>47475.699999999997</v>
      </c>
      <c r="AS2648" s="31">
        <f>AS2649+AS2650+AS2651+AS2652+AS2653+AS2654+AS2655+AS2656+AS2657+AS2658</f>
        <v>0</v>
      </c>
      <c r="AT2648" s="31">
        <f>AT2649+AT2650+AT2651+AT2652+AT2653+AT2654+AT2655+AT2656+AT2657+AT2658</f>
        <v>0</v>
      </c>
      <c r="AU2648" s="31">
        <f>AU2649+AU2650+AU2651+AU2652+AU2653+AU2654+AU2655+AU2656+AU2657+AU2658</f>
        <v>0</v>
      </c>
      <c r="AV2648" s="31">
        <f t="shared" si="9090"/>
        <v>47475.699999999997</v>
      </c>
      <c r="AW2648" s="31">
        <f t="shared" si="9091"/>
        <v>47475.699999999997</v>
      </c>
      <c r="AX2648" s="31">
        <f t="shared" si="9092"/>
        <v>47475.699999999997</v>
      </c>
      <c r="AY2648" s="31">
        <f>AY2649+AY2650+AY2651+AY2652+AY2653+AY2654+AY2655+AY2656+AY2657+AY2658</f>
        <v>0</v>
      </c>
      <c r="AZ2648" s="31">
        <f>AZ2649+AZ2650+AZ2651+AZ2652+AZ2653+AZ2654+AZ2655+AZ2656+AZ2657+AZ2658</f>
        <v>0</v>
      </c>
      <c r="BA2648" s="31">
        <f>BA2649+BA2650+BA2651+BA2652+BA2653+BA2654+BA2655+BA2656+BA2657+BA2658</f>
        <v>0</v>
      </c>
      <c r="BB2648" s="31">
        <f t="shared" si="9093"/>
        <v>47475.699999999997</v>
      </c>
      <c r="BC2648" s="31">
        <f t="shared" si="9094"/>
        <v>47475.699999999997</v>
      </c>
      <c r="BD2648" s="31">
        <f t="shared" si="9095"/>
        <v>47475.699999999997</v>
      </c>
      <c r="BE2648" s="31">
        <f>BE2649+BE2650+BE2651+BE2652+BE2653+BE2654+BE2655+BE2656+BE2657+BE2658</f>
        <v>0</v>
      </c>
      <c r="BF2648" s="31">
        <f>BF2649+BF2650+BF2651+BF2652+BF2653+BF2654+BF2655+BF2656+BF2657+BF2658</f>
        <v>0</v>
      </c>
      <c r="BG2648" s="31">
        <f>BG2649+BG2650+BG2651+BG2652+BG2653+BG2654+BG2655+BG2656+BG2657+BG2658</f>
        <v>0</v>
      </c>
      <c r="BH2648" s="31">
        <f t="shared" si="9096"/>
        <v>47475.699999999997</v>
      </c>
      <c r="BI2648" s="31">
        <f t="shared" si="9097"/>
        <v>47475.699999999997</v>
      </c>
      <c r="BJ2648" s="31">
        <f t="shared" si="9098"/>
        <v>47475.699999999997</v>
      </c>
      <c r="BK2648" s="31">
        <f>BK2649+BK2650+BK2651+BK2652+BK2653+BK2654+BK2655+BK2656+BK2657+BK2658</f>
        <v>0</v>
      </c>
      <c r="BL2648" s="31">
        <f>BL2649+BL2650+BL2651+BL2652+BL2653+BL2654+BL2655+BL2656+BL2657+BL2658</f>
        <v>0</v>
      </c>
      <c r="BM2648" s="31">
        <f>BM2649+BM2650+BM2651+BM2652+BM2653+BM2654+BM2655+BM2656+BM2657+BM2658</f>
        <v>0</v>
      </c>
      <c r="BN2648" s="31">
        <f t="shared" si="9099"/>
        <v>47475.699999999997</v>
      </c>
      <c r="BO2648" s="31">
        <f t="shared" si="9100"/>
        <v>47475.699999999997</v>
      </c>
      <c r="BP2648" s="31">
        <f t="shared" si="9101"/>
        <v>47475.699999999997</v>
      </c>
      <c r="BQ2648" s="31">
        <f>BQ2649+BQ2650+BQ2651+BQ2652+BQ2653+BQ2654+BQ2655+BQ2656+BQ2657+BQ2658</f>
        <v>0</v>
      </c>
      <c r="BR2648" s="31">
        <f>BR2649+BR2650+BR2651+BR2652+BR2653+BR2654+BR2655+BR2656+BR2657+BR2658</f>
        <v>0</v>
      </c>
      <c r="BS2648" s="31">
        <f t="shared" si="9102"/>
        <v>47475.699999999997</v>
      </c>
      <c r="BT2648" s="31">
        <f t="shared" si="9103"/>
        <v>47475.699999999997</v>
      </c>
      <c r="BU2648" s="31">
        <f t="shared" si="9104"/>
        <v>47475.699999999997</v>
      </c>
      <c r="BV2648" s="31">
        <f>BV2649+BV2650+BV2651+BV2652+BV2653+BV2654+BV2655+BV2656+BV2657+BV2658</f>
        <v>0</v>
      </c>
      <c r="BW2648" s="31">
        <f>BW2649+BW2650+BW2651+BW2652+BW2653+BW2654+BW2655+BW2656+BW2657+BW2658</f>
        <v>0</v>
      </c>
      <c r="BX2648" s="31">
        <f t="shared" si="9105"/>
        <v>47475.699999999997</v>
      </c>
      <c r="BY2648" s="31">
        <f t="shared" si="9106"/>
        <v>47475.699999999997</v>
      </c>
      <c r="BZ2648" s="31">
        <f t="shared" si="9107"/>
        <v>47475.699999999997</v>
      </c>
      <c r="CA2648" s="31">
        <f>CA2649+CA2650+CA2651+CA2652+CA2653+CA2654+CA2655+CA2656+CA2657+CA2658</f>
        <v>0</v>
      </c>
      <c r="CB2648" s="31">
        <f>CB2649+CB2650+CB2651+CB2652+CB2653+CB2654+CB2655+CB2656+CB2657+CB2658</f>
        <v>0</v>
      </c>
      <c r="CC2648" s="31">
        <f>CC2649+CC2650+CC2651+CC2652+CC2653+CC2654+CC2655+CC2656+CC2657+CC2658</f>
        <v>0</v>
      </c>
      <c r="CD2648" s="31">
        <f t="shared" si="8946"/>
        <v>47475.699999999997</v>
      </c>
      <c r="CE2648" s="31">
        <f t="shared" si="8947"/>
        <v>47475.699999999997</v>
      </c>
      <c r="CF2648" s="31">
        <f t="shared" si="8948"/>
        <v>47475.699999999997</v>
      </c>
      <c r="CG2648" s="31">
        <f>CG2649+CG2650+CG2651+CG2652+CG2653+CG2654+CG2655+CG2656+CG2657+CG2658</f>
        <v>0</v>
      </c>
      <c r="CH2648" s="24"/>
      <c r="CI2648" s="40"/>
      <c r="CN2648" s="1" t="s">
        <v>30</v>
      </c>
    </row>
    <row r="2649" ht="43.75">
      <c r="A2649" s="16" t="s">
        <v>1474</v>
      </c>
      <c r="B2649" s="17">
        <v>240</v>
      </c>
      <c r="C2649" s="16" t="s">
        <v>42</v>
      </c>
      <c r="D2649" s="16" t="s">
        <v>354</v>
      </c>
      <c r="E2649" s="39" t="s">
        <v>1457</v>
      </c>
      <c r="F2649" s="31">
        <v>6010.5</v>
      </c>
      <c r="G2649" s="31">
        <v>6010.5</v>
      </c>
      <c r="H2649" s="31">
        <v>6010.5</v>
      </c>
      <c r="I2649" s="31"/>
      <c r="J2649" s="31"/>
      <c r="K2649" s="31"/>
      <c r="L2649" s="31">
        <f t="shared" si="9072"/>
        <v>6010.5</v>
      </c>
      <c r="M2649" s="31">
        <f t="shared" si="9073"/>
        <v>6010.5</v>
      </c>
      <c r="N2649" s="31">
        <f t="shared" si="9074"/>
        <v>6010.5</v>
      </c>
      <c r="O2649" s="31"/>
      <c r="P2649" s="31"/>
      <c r="Q2649" s="31"/>
      <c r="R2649" s="31">
        <f t="shared" si="9075"/>
        <v>6010.5</v>
      </c>
      <c r="S2649" s="31">
        <f t="shared" si="9076"/>
        <v>6010.5</v>
      </c>
      <c r="T2649" s="31">
        <f t="shared" si="9077"/>
        <v>6010.5</v>
      </c>
      <c r="U2649" s="31"/>
      <c r="V2649" s="31"/>
      <c r="W2649" s="31"/>
      <c r="X2649" s="31">
        <f t="shared" si="9078"/>
        <v>6010.5</v>
      </c>
      <c r="Y2649" s="31">
        <f t="shared" si="9079"/>
        <v>6010.5</v>
      </c>
      <c r="Z2649" s="31">
        <f t="shared" si="9080"/>
        <v>6010.5</v>
      </c>
      <c r="AA2649" s="31"/>
      <c r="AB2649" s="31"/>
      <c r="AC2649" s="31"/>
      <c r="AD2649" s="31">
        <f t="shared" si="9081"/>
        <v>6010.5</v>
      </c>
      <c r="AE2649" s="31">
        <f t="shared" si="9082"/>
        <v>6010.5</v>
      </c>
      <c r="AF2649" s="31">
        <f t="shared" si="9083"/>
        <v>6010.5</v>
      </c>
      <c r="AG2649" s="31"/>
      <c r="AH2649" s="31"/>
      <c r="AI2649" s="31"/>
      <c r="AJ2649" s="31">
        <f t="shared" si="9084"/>
        <v>6010.5</v>
      </c>
      <c r="AK2649" s="31">
        <f t="shared" si="9085"/>
        <v>6010.5</v>
      </c>
      <c r="AL2649" s="31">
        <f t="shared" si="9086"/>
        <v>6010.5</v>
      </c>
      <c r="AM2649" s="31"/>
      <c r="AN2649" s="31"/>
      <c r="AO2649" s="31"/>
      <c r="AP2649" s="31">
        <f t="shared" si="9087"/>
        <v>6010.5</v>
      </c>
      <c r="AQ2649" s="31">
        <f t="shared" si="9088"/>
        <v>6010.5</v>
      </c>
      <c r="AR2649" s="31">
        <f t="shared" si="9089"/>
        <v>6010.5</v>
      </c>
      <c r="AS2649" s="31"/>
      <c r="AT2649" s="31"/>
      <c r="AU2649" s="31"/>
      <c r="AV2649" s="31">
        <f t="shared" si="9090"/>
        <v>6010.5</v>
      </c>
      <c r="AW2649" s="31">
        <f t="shared" si="9091"/>
        <v>6010.5</v>
      </c>
      <c r="AX2649" s="31">
        <f t="shared" si="9092"/>
        <v>6010.5</v>
      </c>
      <c r="AY2649" s="31"/>
      <c r="AZ2649" s="31"/>
      <c r="BA2649" s="31"/>
      <c r="BB2649" s="31">
        <f t="shared" si="9093"/>
        <v>6010.5</v>
      </c>
      <c r="BC2649" s="31">
        <f t="shared" si="9094"/>
        <v>6010.5</v>
      </c>
      <c r="BD2649" s="31">
        <f t="shared" si="9095"/>
        <v>6010.5</v>
      </c>
      <c r="BE2649" s="31"/>
      <c r="BF2649" s="31"/>
      <c r="BG2649" s="31"/>
      <c r="BH2649" s="31">
        <f t="shared" si="9096"/>
        <v>6010.5</v>
      </c>
      <c r="BI2649" s="31">
        <f t="shared" si="9097"/>
        <v>6010.5</v>
      </c>
      <c r="BJ2649" s="31">
        <f t="shared" si="9098"/>
        <v>6010.5</v>
      </c>
      <c r="BK2649" s="31"/>
      <c r="BL2649" s="31"/>
      <c r="BM2649" s="31"/>
      <c r="BN2649" s="31">
        <f t="shared" si="9099"/>
        <v>6010.5</v>
      </c>
      <c r="BO2649" s="31">
        <f t="shared" si="9100"/>
        <v>6010.5</v>
      </c>
      <c r="BP2649" s="31">
        <f t="shared" si="9101"/>
        <v>6010.5</v>
      </c>
      <c r="BQ2649" s="31"/>
      <c r="BR2649" s="31"/>
      <c r="BS2649" s="31">
        <f t="shared" si="9102"/>
        <v>6010.5</v>
      </c>
      <c r="BT2649" s="31">
        <f t="shared" si="9103"/>
        <v>6010.5</v>
      </c>
      <c r="BU2649" s="31">
        <f t="shared" si="9104"/>
        <v>6010.5</v>
      </c>
      <c r="BV2649" s="31"/>
      <c r="BW2649" s="31"/>
      <c r="BX2649" s="31">
        <f t="shared" si="9105"/>
        <v>6010.5</v>
      </c>
      <c r="BY2649" s="31">
        <f t="shared" si="9106"/>
        <v>6010.5</v>
      </c>
      <c r="BZ2649" s="31">
        <f t="shared" si="9107"/>
        <v>6010.5</v>
      </c>
      <c r="CA2649" s="31"/>
      <c r="CB2649" s="31"/>
      <c r="CC2649" s="31"/>
      <c r="CD2649" s="31">
        <f t="shared" si="8946"/>
        <v>6010.5</v>
      </c>
      <c r="CE2649" s="31">
        <f t="shared" si="8947"/>
        <v>6010.5</v>
      </c>
      <c r="CF2649" s="31">
        <f t="shared" si="8948"/>
        <v>6010.5</v>
      </c>
      <c r="CG2649" s="31"/>
      <c r="CH2649" s="24"/>
      <c r="CI2649" s="40"/>
    </row>
    <row r="2650" ht="15">
      <c r="A2650" s="16" t="s">
        <v>1474</v>
      </c>
      <c r="B2650" s="17">
        <v>240</v>
      </c>
      <c r="C2650" s="16" t="s">
        <v>42</v>
      </c>
      <c r="D2650" s="16" t="s">
        <v>43</v>
      </c>
      <c r="E2650" s="39" t="s">
        <v>44</v>
      </c>
      <c r="F2650" s="31">
        <v>23020.799999999999</v>
      </c>
      <c r="G2650" s="31">
        <v>23020.799999999999</v>
      </c>
      <c r="H2650" s="31">
        <v>23020.799999999999</v>
      </c>
      <c r="I2650" s="31"/>
      <c r="J2650" s="31"/>
      <c r="K2650" s="31"/>
      <c r="L2650" s="31">
        <f t="shared" si="9072"/>
        <v>23020.799999999999</v>
      </c>
      <c r="M2650" s="31">
        <f t="shared" si="9073"/>
        <v>23020.799999999999</v>
      </c>
      <c r="N2650" s="31">
        <f t="shared" si="9074"/>
        <v>23020.799999999999</v>
      </c>
      <c r="O2650" s="31"/>
      <c r="P2650" s="31"/>
      <c r="Q2650" s="31"/>
      <c r="R2650" s="31">
        <f t="shared" si="9075"/>
        <v>23020.799999999999</v>
      </c>
      <c r="S2650" s="31">
        <f t="shared" si="9076"/>
        <v>23020.799999999999</v>
      </c>
      <c r="T2650" s="31">
        <f t="shared" si="9077"/>
        <v>23020.799999999999</v>
      </c>
      <c r="U2650" s="31"/>
      <c r="V2650" s="31"/>
      <c r="W2650" s="31"/>
      <c r="X2650" s="31">
        <f t="shared" si="9078"/>
        <v>23020.799999999999</v>
      </c>
      <c r="Y2650" s="31">
        <f t="shared" si="9079"/>
        <v>23020.799999999999</v>
      </c>
      <c r="Z2650" s="31">
        <f t="shared" si="9080"/>
        <v>23020.799999999999</v>
      </c>
      <c r="AA2650" s="31"/>
      <c r="AB2650" s="31"/>
      <c r="AC2650" s="31"/>
      <c r="AD2650" s="31">
        <f t="shared" si="9081"/>
        <v>23020.799999999999</v>
      </c>
      <c r="AE2650" s="31">
        <f t="shared" si="9082"/>
        <v>23020.799999999999</v>
      </c>
      <c r="AF2650" s="31">
        <f t="shared" si="9083"/>
        <v>23020.799999999999</v>
      </c>
      <c r="AG2650" s="31"/>
      <c r="AH2650" s="31"/>
      <c r="AI2650" s="31"/>
      <c r="AJ2650" s="31">
        <f t="shared" si="9084"/>
        <v>23020.799999999999</v>
      </c>
      <c r="AK2650" s="31">
        <f t="shared" si="9085"/>
        <v>23020.799999999999</v>
      </c>
      <c r="AL2650" s="31">
        <f t="shared" si="9086"/>
        <v>23020.799999999999</v>
      </c>
      <c r="AM2650" s="31"/>
      <c r="AN2650" s="31"/>
      <c r="AO2650" s="31"/>
      <c r="AP2650" s="31">
        <f t="shared" si="9087"/>
        <v>23020.799999999999</v>
      </c>
      <c r="AQ2650" s="31">
        <f t="shared" si="9088"/>
        <v>23020.799999999999</v>
      </c>
      <c r="AR2650" s="31">
        <f t="shared" si="9089"/>
        <v>23020.799999999999</v>
      </c>
      <c r="AS2650" s="31"/>
      <c r="AT2650" s="31"/>
      <c r="AU2650" s="31"/>
      <c r="AV2650" s="31">
        <f t="shared" si="9090"/>
        <v>23020.799999999999</v>
      </c>
      <c r="AW2650" s="31">
        <f t="shared" si="9091"/>
        <v>23020.799999999999</v>
      </c>
      <c r="AX2650" s="31">
        <f t="shared" si="9092"/>
        <v>23020.799999999999</v>
      </c>
      <c r="AY2650" s="31"/>
      <c r="AZ2650" s="31"/>
      <c r="BA2650" s="31"/>
      <c r="BB2650" s="31">
        <f t="shared" si="9093"/>
        <v>23020.799999999999</v>
      </c>
      <c r="BC2650" s="31">
        <f t="shared" si="9094"/>
        <v>23020.799999999999</v>
      </c>
      <c r="BD2650" s="31">
        <f t="shared" si="9095"/>
        <v>23020.799999999999</v>
      </c>
      <c r="BE2650" s="31"/>
      <c r="BF2650" s="31"/>
      <c r="BG2650" s="31"/>
      <c r="BH2650" s="31">
        <f t="shared" si="9096"/>
        <v>23020.799999999999</v>
      </c>
      <c r="BI2650" s="31">
        <f t="shared" si="9097"/>
        <v>23020.799999999999</v>
      </c>
      <c r="BJ2650" s="31">
        <f t="shared" si="9098"/>
        <v>23020.799999999999</v>
      </c>
      <c r="BK2650" s="31"/>
      <c r="BL2650" s="31"/>
      <c r="BM2650" s="31"/>
      <c r="BN2650" s="31">
        <f t="shared" si="9099"/>
        <v>23020.799999999999</v>
      </c>
      <c r="BO2650" s="31">
        <f t="shared" si="9100"/>
        <v>23020.799999999999</v>
      </c>
      <c r="BP2650" s="31">
        <f t="shared" si="9101"/>
        <v>23020.799999999999</v>
      </c>
      <c r="BQ2650" s="31"/>
      <c r="BR2650" s="31"/>
      <c r="BS2650" s="31">
        <f t="shared" si="9102"/>
        <v>23020.799999999999</v>
      </c>
      <c r="BT2650" s="31">
        <f t="shared" si="9103"/>
        <v>23020.799999999999</v>
      </c>
      <c r="BU2650" s="31">
        <f t="shared" si="9104"/>
        <v>23020.799999999999</v>
      </c>
      <c r="BV2650" s="31"/>
      <c r="BW2650" s="31"/>
      <c r="BX2650" s="31">
        <f t="shared" si="9105"/>
        <v>23020.799999999999</v>
      </c>
      <c r="BY2650" s="31">
        <f t="shared" si="9106"/>
        <v>23020.799999999999</v>
      </c>
      <c r="BZ2650" s="31">
        <f t="shared" si="9107"/>
        <v>23020.799999999999</v>
      </c>
      <c r="CA2650" s="31"/>
      <c r="CB2650" s="31"/>
      <c r="CC2650" s="31"/>
      <c r="CD2650" s="31">
        <f t="shared" si="8946"/>
        <v>23020.799999999999</v>
      </c>
      <c r="CE2650" s="31">
        <f t="shared" si="8947"/>
        <v>23020.799999999999</v>
      </c>
      <c r="CF2650" s="31">
        <f t="shared" si="8948"/>
        <v>23020.799999999999</v>
      </c>
      <c r="CG2650" s="31"/>
      <c r="CH2650" s="24"/>
      <c r="CI2650" s="40"/>
    </row>
    <row r="2651" ht="39.799999999999997">
      <c r="A2651" s="16" t="s">
        <v>1474</v>
      </c>
      <c r="B2651" s="17">
        <v>240</v>
      </c>
      <c r="C2651" s="16" t="s">
        <v>67</v>
      </c>
      <c r="D2651" s="16" t="s">
        <v>115</v>
      </c>
      <c r="E2651" s="39" t="s">
        <v>116</v>
      </c>
      <c r="F2651" s="31">
        <v>1014.5</v>
      </c>
      <c r="G2651" s="31">
        <v>1014.5</v>
      </c>
      <c r="H2651" s="31">
        <v>1014.5</v>
      </c>
      <c r="I2651" s="31"/>
      <c r="J2651" s="31"/>
      <c r="K2651" s="31"/>
      <c r="L2651" s="31">
        <f t="shared" si="9072"/>
        <v>1014.5</v>
      </c>
      <c r="M2651" s="31">
        <f t="shared" si="9073"/>
        <v>1014.5</v>
      </c>
      <c r="N2651" s="31">
        <f t="shared" si="9074"/>
        <v>1014.5</v>
      </c>
      <c r="O2651" s="31"/>
      <c r="P2651" s="31"/>
      <c r="Q2651" s="31"/>
      <c r="R2651" s="31">
        <f t="shared" si="9075"/>
        <v>1014.5</v>
      </c>
      <c r="S2651" s="31">
        <f t="shared" si="9076"/>
        <v>1014.5</v>
      </c>
      <c r="T2651" s="31">
        <f t="shared" si="9077"/>
        <v>1014.5</v>
      </c>
      <c r="U2651" s="31"/>
      <c r="V2651" s="31"/>
      <c r="W2651" s="31"/>
      <c r="X2651" s="31">
        <f t="shared" si="9078"/>
        <v>1014.5</v>
      </c>
      <c r="Y2651" s="31">
        <f t="shared" si="9079"/>
        <v>1014.5</v>
      </c>
      <c r="Z2651" s="31">
        <f t="shared" si="9080"/>
        <v>1014.5</v>
      </c>
      <c r="AA2651" s="31"/>
      <c r="AB2651" s="31"/>
      <c r="AC2651" s="31"/>
      <c r="AD2651" s="31">
        <f t="shared" si="9081"/>
        <v>1014.5</v>
      </c>
      <c r="AE2651" s="31">
        <f t="shared" si="9082"/>
        <v>1014.5</v>
      </c>
      <c r="AF2651" s="31">
        <f t="shared" si="9083"/>
        <v>1014.5</v>
      </c>
      <c r="AG2651" s="31"/>
      <c r="AH2651" s="31"/>
      <c r="AI2651" s="31"/>
      <c r="AJ2651" s="31">
        <f t="shared" si="9084"/>
        <v>1014.5</v>
      </c>
      <c r="AK2651" s="31">
        <f t="shared" si="9085"/>
        <v>1014.5</v>
      </c>
      <c r="AL2651" s="31">
        <f t="shared" si="9086"/>
        <v>1014.5</v>
      </c>
      <c r="AM2651" s="31"/>
      <c r="AN2651" s="31"/>
      <c r="AO2651" s="31"/>
      <c r="AP2651" s="31">
        <f t="shared" si="9087"/>
        <v>1014.5</v>
      </c>
      <c r="AQ2651" s="31">
        <f t="shared" si="9088"/>
        <v>1014.5</v>
      </c>
      <c r="AR2651" s="31">
        <f t="shared" si="9089"/>
        <v>1014.5</v>
      </c>
      <c r="AS2651" s="31"/>
      <c r="AT2651" s="31"/>
      <c r="AU2651" s="31"/>
      <c r="AV2651" s="31">
        <f t="shared" si="9090"/>
        <v>1014.5</v>
      </c>
      <c r="AW2651" s="31">
        <f t="shared" si="9091"/>
        <v>1014.5</v>
      </c>
      <c r="AX2651" s="31">
        <f t="shared" si="9092"/>
        <v>1014.5</v>
      </c>
      <c r="AY2651" s="31"/>
      <c r="AZ2651" s="31"/>
      <c r="BA2651" s="31"/>
      <c r="BB2651" s="31">
        <f t="shared" si="9093"/>
        <v>1014.5</v>
      </c>
      <c r="BC2651" s="31">
        <f t="shared" si="9094"/>
        <v>1014.5</v>
      </c>
      <c r="BD2651" s="31">
        <f t="shared" si="9095"/>
        <v>1014.5</v>
      </c>
      <c r="BE2651" s="31"/>
      <c r="BF2651" s="31"/>
      <c r="BG2651" s="31"/>
      <c r="BH2651" s="31">
        <f t="shared" si="9096"/>
        <v>1014.5</v>
      </c>
      <c r="BI2651" s="31">
        <f t="shared" si="9097"/>
        <v>1014.5</v>
      </c>
      <c r="BJ2651" s="31">
        <f t="shared" si="9098"/>
        <v>1014.5</v>
      </c>
      <c r="BK2651" s="31"/>
      <c r="BL2651" s="31"/>
      <c r="BM2651" s="31"/>
      <c r="BN2651" s="31">
        <f t="shared" si="9099"/>
        <v>1014.5</v>
      </c>
      <c r="BO2651" s="31">
        <f t="shared" si="9100"/>
        <v>1014.5</v>
      </c>
      <c r="BP2651" s="31">
        <f t="shared" si="9101"/>
        <v>1014.5</v>
      </c>
      <c r="BQ2651" s="31"/>
      <c r="BR2651" s="31"/>
      <c r="BS2651" s="31">
        <f t="shared" si="9102"/>
        <v>1014.5</v>
      </c>
      <c r="BT2651" s="31">
        <f t="shared" si="9103"/>
        <v>1014.5</v>
      </c>
      <c r="BU2651" s="31">
        <f t="shared" si="9104"/>
        <v>1014.5</v>
      </c>
      <c r="BV2651" s="31"/>
      <c r="BW2651" s="31"/>
      <c r="BX2651" s="31">
        <f t="shared" si="9105"/>
        <v>1014.5</v>
      </c>
      <c r="BY2651" s="31">
        <f t="shared" si="9106"/>
        <v>1014.5</v>
      </c>
      <c r="BZ2651" s="31">
        <f t="shared" si="9107"/>
        <v>1014.5</v>
      </c>
      <c r="CA2651" s="31"/>
      <c r="CB2651" s="31"/>
      <c r="CC2651" s="31"/>
      <c r="CD2651" s="31">
        <f t="shared" si="8946"/>
        <v>1014.5</v>
      </c>
      <c r="CE2651" s="31">
        <f t="shared" si="8947"/>
        <v>1014.5</v>
      </c>
      <c r="CF2651" s="31">
        <f t="shared" si="8948"/>
        <v>1014.5</v>
      </c>
      <c r="CG2651" s="31"/>
      <c r="CH2651" s="24"/>
      <c r="CI2651" s="40"/>
    </row>
    <row r="2652" ht="15">
      <c r="A2652" s="16" t="s">
        <v>1474</v>
      </c>
      <c r="B2652" s="17">
        <v>240</v>
      </c>
      <c r="C2652" s="16" t="s">
        <v>395</v>
      </c>
      <c r="D2652" s="16" t="s">
        <v>49</v>
      </c>
      <c r="E2652" s="39" t="s">
        <v>851</v>
      </c>
      <c r="F2652" s="31">
        <v>2040.0999999999999</v>
      </c>
      <c r="G2652" s="31">
        <v>2040.0999999999999</v>
      </c>
      <c r="H2652" s="31">
        <v>2040.0999999999999</v>
      </c>
      <c r="I2652" s="31"/>
      <c r="J2652" s="31"/>
      <c r="K2652" s="31"/>
      <c r="L2652" s="31">
        <f t="shared" si="9072"/>
        <v>2040.0999999999999</v>
      </c>
      <c r="M2652" s="31">
        <f t="shared" si="9073"/>
        <v>2040.0999999999999</v>
      </c>
      <c r="N2652" s="31">
        <f t="shared" si="9074"/>
        <v>2040.0999999999999</v>
      </c>
      <c r="O2652" s="31"/>
      <c r="P2652" s="31"/>
      <c r="Q2652" s="31"/>
      <c r="R2652" s="31">
        <f t="shared" si="9075"/>
        <v>2040.0999999999999</v>
      </c>
      <c r="S2652" s="31">
        <f t="shared" si="9076"/>
        <v>2040.0999999999999</v>
      </c>
      <c r="T2652" s="31">
        <f t="shared" si="9077"/>
        <v>2040.0999999999999</v>
      </c>
      <c r="U2652" s="31"/>
      <c r="V2652" s="31"/>
      <c r="W2652" s="31"/>
      <c r="X2652" s="31">
        <f t="shared" si="9078"/>
        <v>2040.0999999999999</v>
      </c>
      <c r="Y2652" s="31">
        <f t="shared" si="9079"/>
        <v>2040.0999999999999</v>
      </c>
      <c r="Z2652" s="31">
        <f t="shared" si="9080"/>
        <v>2040.0999999999999</v>
      </c>
      <c r="AA2652" s="31"/>
      <c r="AB2652" s="31"/>
      <c r="AC2652" s="31"/>
      <c r="AD2652" s="31">
        <f t="shared" si="9081"/>
        <v>2040.0999999999999</v>
      </c>
      <c r="AE2652" s="31">
        <f t="shared" si="9082"/>
        <v>2040.0999999999999</v>
      </c>
      <c r="AF2652" s="31">
        <f t="shared" si="9083"/>
        <v>2040.0999999999999</v>
      </c>
      <c r="AG2652" s="31"/>
      <c r="AH2652" s="31"/>
      <c r="AI2652" s="31"/>
      <c r="AJ2652" s="31">
        <f t="shared" si="9084"/>
        <v>2040.0999999999999</v>
      </c>
      <c r="AK2652" s="31">
        <f t="shared" si="9085"/>
        <v>2040.0999999999999</v>
      </c>
      <c r="AL2652" s="31">
        <f t="shared" si="9086"/>
        <v>2040.0999999999999</v>
      </c>
      <c r="AM2652" s="31"/>
      <c r="AN2652" s="31"/>
      <c r="AO2652" s="31"/>
      <c r="AP2652" s="31">
        <f t="shared" si="9087"/>
        <v>2040.0999999999999</v>
      </c>
      <c r="AQ2652" s="31">
        <f t="shared" si="9088"/>
        <v>2040.0999999999999</v>
      </c>
      <c r="AR2652" s="31">
        <f t="shared" si="9089"/>
        <v>2040.0999999999999</v>
      </c>
      <c r="AS2652" s="31"/>
      <c r="AT2652" s="31"/>
      <c r="AU2652" s="31"/>
      <c r="AV2652" s="31">
        <f t="shared" si="9090"/>
        <v>2040.0999999999999</v>
      </c>
      <c r="AW2652" s="31">
        <f t="shared" si="9091"/>
        <v>2040.0999999999999</v>
      </c>
      <c r="AX2652" s="31">
        <f t="shared" si="9092"/>
        <v>2040.0999999999999</v>
      </c>
      <c r="AY2652" s="31"/>
      <c r="AZ2652" s="31"/>
      <c r="BA2652" s="31"/>
      <c r="BB2652" s="31">
        <f t="shared" si="9093"/>
        <v>2040.0999999999999</v>
      </c>
      <c r="BC2652" s="31">
        <f t="shared" si="9094"/>
        <v>2040.0999999999999</v>
      </c>
      <c r="BD2652" s="31">
        <f t="shared" si="9095"/>
        <v>2040.0999999999999</v>
      </c>
      <c r="BE2652" s="31"/>
      <c r="BF2652" s="31"/>
      <c r="BG2652" s="31"/>
      <c r="BH2652" s="31">
        <f t="shared" si="9096"/>
        <v>2040.0999999999999</v>
      </c>
      <c r="BI2652" s="31">
        <f t="shared" si="9097"/>
        <v>2040.0999999999999</v>
      </c>
      <c r="BJ2652" s="31">
        <f t="shared" si="9098"/>
        <v>2040.0999999999999</v>
      </c>
      <c r="BK2652" s="31"/>
      <c r="BL2652" s="31"/>
      <c r="BM2652" s="31"/>
      <c r="BN2652" s="31">
        <f t="shared" si="9099"/>
        <v>2040.0999999999999</v>
      </c>
      <c r="BO2652" s="31">
        <f t="shared" si="9100"/>
        <v>2040.0999999999999</v>
      </c>
      <c r="BP2652" s="31">
        <f t="shared" si="9101"/>
        <v>2040.0999999999999</v>
      </c>
      <c r="BQ2652" s="31"/>
      <c r="BR2652" s="31"/>
      <c r="BS2652" s="31">
        <f t="shared" si="9102"/>
        <v>2040.0999999999999</v>
      </c>
      <c r="BT2652" s="31">
        <f t="shared" si="9103"/>
        <v>2040.0999999999999</v>
      </c>
      <c r="BU2652" s="31">
        <f t="shared" si="9104"/>
        <v>2040.0999999999999</v>
      </c>
      <c r="BV2652" s="31"/>
      <c r="BW2652" s="31"/>
      <c r="BX2652" s="31">
        <f t="shared" si="9105"/>
        <v>2040.0999999999999</v>
      </c>
      <c r="BY2652" s="31">
        <f t="shared" si="9106"/>
        <v>2040.0999999999999</v>
      </c>
      <c r="BZ2652" s="31">
        <f t="shared" si="9107"/>
        <v>2040.0999999999999</v>
      </c>
      <c r="CA2652" s="31"/>
      <c r="CB2652" s="31"/>
      <c r="CC2652" s="31"/>
      <c r="CD2652" s="31">
        <f t="shared" si="8946"/>
        <v>2040.0999999999999</v>
      </c>
      <c r="CE2652" s="31">
        <f t="shared" si="8947"/>
        <v>2040.0999999999999</v>
      </c>
      <c r="CF2652" s="31">
        <f t="shared" si="8948"/>
        <v>2040.0999999999999</v>
      </c>
      <c r="CG2652" s="31"/>
      <c r="CH2652" s="24"/>
      <c r="CI2652" s="40"/>
    </row>
    <row r="2653" ht="29.850000000000001">
      <c r="A2653" s="16" t="s">
        <v>1474</v>
      </c>
      <c r="B2653" s="17">
        <v>240</v>
      </c>
      <c r="C2653" s="16" t="s">
        <v>66</v>
      </c>
      <c r="D2653" s="16" t="s">
        <v>66</v>
      </c>
      <c r="E2653" s="39" t="s">
        <v>728</v>
      </c>
      <c r="F2653" s="31">
        <v>5734.8000000000002</v>
      </c>
      <c r="G2653" s="31">
        <v>5734.8000000000002</v>
      </c>
      <c r="H2653" s="31">
        <v>5734.8000000000002</v>
      </c>
      <c r="I2653" s="31"/>
      <c r="J2653" s="31"/>
      <c r="K2653" s="31"/>
      <c r="L2653" s="31">
        <f t="shared" si="9072"/>
        <v>5734.8000000000002</v>
      </c>
      <c r="M2653" s="31">
        <f t="shared" si="9073"/>
        <v>5734.8000000000002</v>
      </c>
      <c r="N2653" s="31">
        <f t="shared" si="9074"/>
        <v>5734.8000000000002</v>
      </c>
      <c r="O2653" s="31"/>
      <c r="P2653" s="31"/>
      <c r="Q2653" s="31"/>
      <c r="R2653" s="31">
        <f t="shared" si="9075"/>
        <v>5734.8000000000002</v>
      </c>
      <c r="S2653" s="31">
        <f t="shared" si="9076"/>
        <v>5734.8000000000002</v>
      </c>
      <c r="T2653" s="31">
        <f t="shared" si="9077"/>
        <v>5734.8000000000002</v>
      </c>
      <c r="U2653" s="31"/>
      <c r="V2653" s="31"/>
      <c r="W2653" s="31"/>
      <c r="X2653" s="31">
        <f t="shared" si="9078"/>
        <v>5734.8000000000002</v>
      </c>
      <c r="Y2653" s="31">
        <f t="shared" si="9079"/>
        <v>5734.8000000000002</v>
      </c>
      <c r="Z2653" s="31">
        <f t="shared" si="9080"/>
        <v>5734.8000000000002</v>
      </c>
      <c r="AA2653" s="31"/>
      <c r="AB2653" s="31"/>
      <c r="AC2653" s="31"/>
      <c r="AD2653" s="31">
        <f t="shared" si="9081"/>
        <v>5734.8000000000002</v>
      </c>
      <c r="AE2653" s="31">
        <f t="shared" si="9082"/>
        <v>5734.8000000000002</v>
      </c>
      <c r="AF2653" s="31">
        <f t="shared" si="9083"/>
        <v>5734.8000000000002</v>
      </c>
      <c r="AG2653" s="31"/>
      <c r="AH2653" s="31"/>
      <c r="AI2653" s="31"/>
      <c r="AJ2653" s="31">
        <f t="shared" si="9084"/>
        <v>5734.8000000000002</v>
      </c>
      <c r="AK2653" s="31">
        <f t="shared" si="9085"/>
        <v>5734.8000000000002</v>
      </c>
      <c r="AL2653" s="31">
        <f t="shared" si="9086"/>
        <v>5734.8000000000002</v>
      </c>
      <c r="AM2653" s="31"/>
      <c r="AN2653" s="31"/>
      <c r="AO2653" s="31"/>
      <c r="AP2653" s="31">
        <f t="shared" si="9087"/>
        <v>5734.8000000000002</v>
      </c>
      <c r="AQ2653" s="31">
        <f t="shared" si="9088"/>
        <v>5734.8000000000002</v>
      </c>
      <c r="AR2653" s="31">
        <f t="shared" si="9089"/>
        <v>5734.8000000000002</v>
      </c>
      <c r="AS2653" s="31"/>
      <c r="AT2653" s="31"/>
      <c r="AU2653" s="31"/>
      <c r="AV2653" s="31">
        <f t="shared" si="9090"/>
        <v>5734.8000000000002</v>
      </c>
      <c r="AW2653" s="31">
        <f t="shared" si="9091"/>
        <v>5734.8000000000002</v>
      </c>
      <c r="AX2653" s="31">
        <f t="shared" si="9092"/>
        <v>5734.8000000000002</v>
      </c>
      <c r="AY2653" s="31"/>
      <c r="AZ2653" s="31"/>
      <c r="BA2653" s="31"/>
      <c r="BB2653" s="31">
        <f t="shared" si="9093"/>
        <v>5734.8000000000002</v>
      </c>
      <c r="BC2653" s="31">
        <f t="shared" si="9094"/>
        <v>5734.8000000000002</v>
      </c>
      <c r="BD2653" s="31">
        <f t="shared" si="9095"/>
        <v>5734.8000000000002</v>
      </c>
      <c r="BE2653" s="31"/>
      <c r="BF2653" s="31"/>
      <c r="BG2653" s="31"/>
      <c r="BH2653" s="31">
        <f t="shared" si="9096"/>
        <v>5734.8000000000002</v>
      </c>
      <c r="BI2653" s="31">
        <f t="shared" si="9097"/>
        <v>5734.8000000000002</v>
      </c>
      <c r="BJ2653" s="31">
        <f t="shared" si="9098"/>
        <v>5734.8000000000002</v>
      </c>
      <c r="BK2653" s="31"/>
      <c r="BL2653" s="31"/>
      <c r="BM2653" s="31"/>
      <c r="BN2653" s="31">
        <f t="shared" si="9099"/>
        <v>5734.8000000000002</v>
      </c>
      <c r="BO2653" s="31">
        <f t="shared" si="9100"/>
        <v>5734.8000000000002</v>
      </c>
      <c r="BP2653" s="31">
        <f t="shared" si="9101"/>
        <v>5734.8000000000002</v>
      </c>
      <c r="BQ2653" s="31"/>
      <c r="BR2653" s="31"/>
      <c r="BS2653" s="31">
        <f t="shared" si="9102"/>
        <v>5734.8000000000002</v>
      </c>
      <c r="BT2653" s="31">
        <f t="shared" si="9103"/>
        <v>5734.8000000000002</v>
      </c>
      <c r="BU2653" s="31">
        <f t="shared" si="9104"/>
        <v>5734.8000000000002</v>
      </c>
      <c r="BV2653" s="31"/>
      <c r="BW2653" s="31"/>
      <c r="BX2653" s="31">
        <f t="shared" si="9105"/>
        <v>5734.8000000000002</v>
      </c>
      <c r="BY2653" s="31">
        <f t="shared" si="9106"/>
        <v>5734.8000000000002</v>
      </c>
      <c r="BZ2653" s="31">
        <f t="shared" si="9107"/>
        <v>5734.8000000000002</v>
      </c>
      <c r="CA2653" s="31"/>
      <c r="CB2653" s="31"/>
      <c r="CC2653" s="31"/>
      <c r="CD2653" s="31">
        <f t="shared" si="8946"/>
        <v>5734.8000000000002</v>
      </c>
      <c r="CE2653" s="31">
        <f t="shared" si="8947"/>
        <v>5734.8000000000002</v>
      </c>
      <c r="CF2653" s="31">
        <f t="shared" si="8948"/>
        <v>5734.8000000000002</v>
      </c>
      <c r="CG2653" s="31"/>
      <c r="CH2653" s="24"/>
      <c r="CI2653" s="40"/>
    </row>
    <row r="2654" ht="29.850000000000001">
      <c r="A2654" s="16" t="s">
        <v>1474</v>
      </c>
      <c r="B2654" s="17">
        <v>240</v>
      </c>
      <c r="C2654" s="16" t="s">
        <v>354</v>
      </c>
      <c r="D2654" s="16" t="s">
        <v>66</v>
      </c>
      <c r="E2654" s="39" t="s">
        <v>1423</v>
      </c>
      <c r="F2654" s="31">
        <v>1416.5</v>
      </c>
      <c r="G2654" s="31">
        <v>1416.5</v>
      </c>
      <c r="H2654" s="31">
        <v>1416.5</v>
      </c>
      <c r="I2654" s="31"/>
      <c r="J2654" s="31"/>
      <c r="K2654" s="31"/>
      <c r="L2654" s="31">
        <f t="shared" si="9072"/>
        <v>1416.5</v>
      </c>
      <c r="M2654" s="31">
        <f t="shared" si="9073"/>
        <v>1416.5</v>
      </c>
      <c r="N2654" s="31">
        <f t="shared" si="9074"/>
        <v>1416.5</v>
      </c>
      <c r="O2654" s="31"/>
      <c r="P2654" s="31"/>
      <c r="Q2654" s="31"/>
      <c r="R2654" s="31">
        <f t="shared" si="9075"/>
        <v>1416.5</v>
      </c>
      <c r="S2654" s="31">
        <f t="shared" si="9076"/>
        <v>1416.5</v>
      </c>
      <c r="T2654" s="31">
        <f t="shared" si="9077"/>
        <v>1416.5</v>
      </c>
      <c r="U2654" s="31"/>
      <c r="V2654" s="31"/>
      <c r="W2654" s="31"/>
      <c r="X2654" s="31">
        <f t="shared" si="9078"/>
        <v>1416.5</v>
      </c>
      <c r="Y2654" s="31">
        <f t="shared" si="9079"/>
        <v>1416.5</v>
      </c>
      <c r="Z2654" s="31">
        <f t="shared" si="9080"/>
        <v>1416.5</v>
      </c>
      <c r="AA2654" s="31"/>
      <c r="AB2654" s="31"/>
      <c r="AC2654" s="31"/>
      <c r="AD2654" s="31">
        <f t="shared" si="9081"/>
        <v>1416.5</v>
      </c>
      <c r="AE2654" s="31">
        <f t="shared" si="9082"/>
        <v>1416.5</v>
      </c>
      <c r="AF2654" s="31">
        <f t="shared" si="9083"/>
        <v>1416.5</v>
      </c>
      <c r="AG2654" s="31"/>
      <c r="AH2654" s="31"/>
      <c r="AI2654" s="31"/>
      <c r="AJ2654" s="31">
        <f t="shared" si="9084"/>
        <v>1416.5</v>
      </c>
      <c r="AK2654" s="31">
        <f t="shared" si="9085"/>
        <v>1416.5</v>
      </c>
      <c r="AL2654" s="31">
        <f t="shared" si="9086"/>
        <v>1416.5</v>
      </c>
      <c r="AM2654" s="31"/>
      <c r="AN2654" s="31"/>
      <c r="AO2654" s="31"/>
      <c r="AP2654" s="31">
        <f t="shared" si="9087"/>
        <v>1416.5</v>
      </c>
      <c r="AQ2654" s="31">
        <f t="shared" si="9088"/>
        <v>1416.5</v>
      </c>
      <c r="AR2654" s="31">
        <f t="shared" si="9089"/>
        <v>1416.5</v>
      </c>
      <c r="AS2654" s="31"/>
      <c r="AT2654" s="31"/>
      <c r="AU2654" s="31"/>
      <c r="AV2654" s="31">
        <f t="shared" si="9090"/>
        <v>1416.5</v>
      </c>
      <c r="AW2654" s="31">
        <f t="shared" si="9091"/>
        <v>1416.5</v>
      </c>
      <c r="AX2654" s="31">
        <f t="shared" si="9092"/>
        <v>1416.5</v>
      </c>
      <c r="AY2654" s="31"/>
      <c r="AZ2654" s="31"/>
      <c r="BA2654" s="31"/>
      <c r="BB2654" s="31">
        <f t="shared" si="9093"/>
        <v>1416.5</v>
      </c>
      <c r="BC2654" s="31">
        <f t="shared" si="9094"/>
        <v>1416.5</v>
      </c>
      <c r="BD2654" s="31">
        <f t="shared" si="9095"/>
        <v>1416.5</v>
      </c>
      <c r="BE2654" s="31"/>
      <c r="BF2654" s="31"/>
      <c r="BG2654" s="31"/>
      <c r="BH2654" s="31">
        <f t="shared" si="9096"/>
        <v>1416.5</v>
      </c>
      <c r="BI2654" s="31">
        <f t="shared" si="9097"/>
        <v>1416.5</v>
      </c>
      <c r="BJ2654" s="31">
        <f t="shared" si="9098"/>
        <v>1416.5</v>
      </c>
      <c r="BK2654" s="31"/>
      <c r="BL2654" s="31"/>
      <c r="BM2654" s="31"/>
      <c r="BN2654" s="31">
        <f t="shared" si="9099"/>
        <v>1416.5</v>
      </c>
      <c r="BO2654" s="31">
        <f t="shared" si="9100"/>
        <v>1416.5</v>
      </c>
      <c r="BP2654" s="31">
        <f t="shared" si="9101"/>
        <v>1416.5</v>
      </c>
      <c r="BQ2654" s="31"/>
      <c r="BR2654" s="31"/>
      <c r="BS2654" s="31">
        <f t="shared" si="9102"/>
        <v>1416.5</v>
      </c>
      <c r="BT2654" s="31">
        <f t="shared" si="9103"/>
        <v>1416.5</v>
      </c>
      <c r="BU2654" s="31">
        <f t="shared" si="9104"/>
        <v>1416.5</v>
      </c>
      <c r="BV2654" s="31"/>
      <c r="BW2654" s="31"/>
      <c r="BX2654" s="31">
        <f t="shared" si="9105"/>
        <v>1416.5</v>
      </c>
      <c r="BY2654" s="31">
        <f t="shared" si="9106"/>
        <v>1416.5</v>
      </c>
      <c r="BZ2654" s="31">
        <f t="shared" si="9107"/>
        <v>1416.5</v>
      </c>
      <c r="CA2654" s="31"/>
      <c r="CB2654" s="31"/>
      <c r="CC2654" s="31"/>
      <c r="CD2654" s="31">
        <f t="shared" si="8946"/>
        <v>1416.5</v>
      </c>
      <c r="CE2654" s="31">
        <f t="shared" si="8947"/>
        <v>1416.5</v>
      </c>
      <c r="CF2654" s="31">
        <f t="shared" si="8948"/>
        <v>1416.5</v>
      </c>
      <c r="CG2654" s="31"/>
      <c r="CH2654" s="24"/>
      <c r="CI2654" s="40"/>
    </row>
    <row r="2655" ht="15">
      <c r="A2655" s="16" t="s">
        <v>1474</v>
      </c>
      <c r="B2655" s="17">
        <v>240</v>
      </c>
      <c r="C2655" s="16" t="s">
        <v>47</v>
      </c>
      <c r="D2655" s="16" t="s">
        <v>105</v>
      </c>
      <c r="E2655" s="39" t="s">
        <v>106</v>
      </c>
      <c r="F2655" s="31">
        <v>3803</v>
      </c>
      <c r="G2655" s="31">
        <v>3803</v>
      </c>
      <c r="H2655" s="31">
        <v>3803</v>
      </c>
      <c r="I2655" s="31"/>
      <c r="J2655" s="31"/>
      <c r="K2655" s="31"/>
      <c r="L2655" s="31">
        <f t="shared" si="9072"/>
        <v>3803</v>
      </c>
      <c r="M2655" s="31">
        <f t="shared" si="9073"/>
        <v>3803</v>
      </c>
      <c r="N2655" s="31">
        <f t="shared" si="9074"/>
        <v>3803</v>
      </c>
      <c r="O2655" s="31"/>
      <c r="P2655" s="31"/>
      <c r="Q2655" s="31"/>
      <c r="R2655" s="31">
        <f t="shared" si="9075"/>
        <v>3803</v>
      </c>
      <c r="S2655" s="31">
        <f t="shared" si="9076"/>
        <v>3803</v>
      </c>
      <c r="T2655" s="31">
        <f t="shared" si="9077"/>
        <v>3803</v>
      </c>
      <c r="U2655" s="31"/>
      <c r="V2655" s="31"/>
      <c r="W2655" s="31"/>
      <c r="X2655" s="31">
        <f t="shared" si="9078"/>
        <v>3803</v>
      </c>
      <c r="Y2655" s="31">
        <f t="shared" si="9079"/>
        <v>3803</v>
      </c>
      <c r="Z2655" s="31">
        <f t="shared" si="9080"/>
        <v>3803</v>
      </c>
      <c r="AA2655" s="31"/>
      <c r="AB2655" s="31"/>
      <c r="AC2655" s="31"/>
      <c r="AD2655" s="31">
        <f t="shared" si="9081"/>
        <v>3803</v>
      </c>
      <c r="AE2655" s="31">
        <f t="shared" si="9082"/>
        <v>3803</v>
      </c>
      <c r="AF2655" s="31">
        <f t="shared" si="9083"/>
        <v>3803</v>
      </c>
      <c r="AG2655" s="31"/>
      <c r="AH2655" s="31"/>
      <c r="AI2655" s="31"/>
      <c r="AJ2655" s="31">
        <f t="shared" si="9084"/>
        <v>3803</v>
      </c>
      <c r="AK2655" s="31">
        <f t="shared" si="9085"/>
        <v>3803</v>
      </c>
      <c r="AL2655" s="31">
        <f t="shared" si="9086"/>
        <v>3803</v>
      </c>
      <c r="AM2655" s="31"/>
      <c r="AN2655" s="31"/>
      <c r="AO2655" s="31"/>
      <c r="AP2655" s="31">
        <f t="shared" si="9087"/>
        <v>3803</v>
      </c>
      <c r="AQ2655" s="31">
        <f t="shared" si="9088"/>
        <v>3803</v>
      </c>
      <c r="AR2655" s="31">
        <f t="shared" si="9089"/>
        <v>3803</v>
      </c>
      <c r="AS2655" s="31"/>
      <c r="AT2655" s="31"/>
      <c r="AU2655" s="31"/>
      <c r="AV2655" s="31">
        <f t="shared" si="9090"/>
        <v>3803</v>
      </c>
      <c r="AW2655" s="31">
        <f t="shared" si="9091"/>
        <v>3803</v>
      </c>
      <c r="AX2655" s="31">
        <f t="shared" si="9092"/>
        <v>3803</v>
      </c>
      <c r="AY2655" s="31"/>
      <c r="AZ2655" s="31"/>
      <c r="BA2655" s="31"/>
      <c r="BB2655" s="31">
        <f t="shared" si="9093"/>
        <v>3803</v>
      </c>
      <c r="BC2655" s="31">
        <f t="shared" si="9094"/>
        <v>3803</v>
      </c>
      <c r="BD2655" s="31">
        <f t="shared" si="9095"/>
        <v>3803</v>
      </c>
      <c r="BE2655" s="31"/>
      <c r="BF2655" s="31"/>
      <c r="BG2655" s="31"/>
      <c r="BH2655" s="31">
        <f t="shared" si="9096"/>
        <v>3803</v>
      </c>
      <c r="BI2655" s="31">
        <f t="shared" si="9097"/>
        <v>3803</v>
      </c>
      <c r="BJ2655" s="31">
        <f t="shared" si="9098"/>
        <v>3803</v>
      </c>
      <c r="BK2655" s="31"/>
      <c r="BL2655" s="31"/>
      <c r="BM2655" s="31"/>
      <c r="BN2655" s="31">
        <f t="shared" si="9099"/>
        <v>3803</v>
      </c>
      <c r="BO2655" s="31">
        <f t="shared" si="9100"/>
        <v>3803</v>
      </c>
      <c r="BP2655" s="31">
        <f t="shared" si="9101"/>
        <v>3803</v>
      </c>
      <c r="BQ2655" s="31"/>
      <c r="BR2655" s="31"/>
      <c r="BS2655" s="31">
        <f t="shared" si="9102"/>
        <v>3803</v>
      </c>
      <c r="BT2655" s="31">
        <f t="shared" si="9103"/>
        <v>3803</v>
      </c>
      <c r="BU2655" s="31">
        <f t="shared" si="9104"/>
        <v>3803</v>
      </c>
      <c r="BV2655" s="31"/>
      <c r="BW2655" s="31"/>
      <c r="BX2655" s="31">
        <f t="shared" si="9105"/>
        <v>3803</v>
      </c>
      <c r="BY2655" s="31">
        <f t="shared" si="9106"/>
        <v>3803</v>
      </c>
      <c r="BZ2655" s="31">
        <f t="shared" si="9107"/>
        <v>3803</v>
      </c>
      <c r="CA2655" s="31"/>
      <c r="CB2655" s="31"/>
      <c r="CC2655" s="31"/>
      <c r="CD2655" s="31">
        <f t="shared" si="8946"/>
        <v>3803</v>
      </c>
      <c r="CE2655" s="31">
        <f t="shared" si="8947"/>
        <v>3803</v>
      </c>
      <c r="CF2655" s="31">
        <f t="shared" si="8948"/>
        <v>3803</v>
      </c>
      <c r="CG2655" s="31"/>
      <c r="CH2655" s="24"/>
      <c r="CI2655" s="40"/>
    </row>
    <row r="2656" ht="29.850000000000001">
      <c r="A2656" s="16" t="s">
        <v>1474</v>
      </c>
      <c r="B2656" s="17">
        <v>240</v>
      </c>
      <c r="C2656" s="16" t="s">
        <v>49</v>
      </c>
      <c r="D2656" s="16" t="s">
        <v>395</v>
      </c>
      <c r="E2656" s="39" t="s">
        <v>1347</v>
      </c>
      <c r="F2656" s="31">
        <v>1623.5</v>
      </c>
      <c r="G2656" s="31">
        <v>1623.5</v>
      </c>
      <c r="H2656" s="31">
        <v>1623.5</v>
      </c>
      <c r="I2656" s="31"/>
      <c r="J2656" s="31"/>
      <c r="K2656" s="31"/>
      <c r="L2656" s="31">
        <f t="shared" si="9072"/>
        <v>1623.5</v>
      </c>
      <c r="M2656" s="31">
        <f t="shared" si="9073"/>
        <v>1623.5</v>
      </c>
      <c r="N2656" s="31">
        <f t="shared" si="9074"/>
        <v>1623.5</v>
      </c>
      <c r="O2656" s="31"/>
      <c r="P2656" s="31"/>
      <c r="Q2656" s="31"/>
      <c r="R2656" s="31">
        <f t="shared" si="9075"/>
        <v>1623.5</v>
      </c>
      <c r="S2656" s="31">
        <f t="shared" si="9076"/>
        <v>1623.5</v>
      </c>
      <c r="T2656" s="31">
        <f t="shared" si="9077"/>
        <v>1623.5</v>
      </c>
      <c r="U2656" s="31"/>
      <c r="V2656" s="31"/>
      <c r="W2656" s="31"/>
      <c r="X2656" s="31">
        <f t="shared" si="9078"/>
        <v>1623.5</v>
      </c>
      <c r="Y2656" s="31">
        <f t="shared" si="9079"/>
        <v>1623.5</v>
      </c>
      <c r="Z2656" s="31">
        <f t="shared" si="9080"/>
        <v>1623.5</v>
      </c>
      <c r="AA2656" s="31"/>
      <c r="AB2656" s="31"/>
      <c r="AC2656" s="31"/>
      <c r="AD2656" s="31">
        <f t="shared" si="9081"/>
        <v>1623.5</v>
      </c>
      <c r="AE2656" s="31">
        <f t="shared" si="9082"/>
        <v>1623.5</v>
      </c>
      <c r="AF2656" s="31">
        <f t="shared" si="9083"/>
        <v>1623.5</v>
      </c>
      <c r="AG2656" s="31"/>
      <c r="AH2656" s="31"/>
      <c r="AI2656" s="31"/>
      <c r="AJ2656" s="31">
        <f t="shared" si="9084"/>
        <v>1623.5</v>
      </c>
      <c r="AK2656" s="31">
        <f t="shared" si="9085"/>
        <v>1623.5</v>
      </c>
      <c r="AL2656" s="31">
        <f t="shared" si="9086"/>
        <v>1623.5</v>
      </c>
      <c r="AM2656" s="31"/>
      <c r="AN2656" s="31"/>
      <c r="AO2656" s="31"/>
      <c r="AP2656" s="31">
        <f t="shared" si="9087"/>
        <v>1623.5</v>
      </c>
      <c r="AQ2656" s="31">
        <f t="shared" si="9088"/>
        <v>1623.5</v>
      </c>
      <c r="AR2656" s="31">
        <f t="shared" si="9089"/>
        <v>1623.5</v>
      </c>
      <c r="AS2656" s="31"/>
      <c r="AT2656" s="31"/>
      <c r="AU2656" s="31"/>
      <c r="AV2656" s="31">
        <f t="shared" si="9090"/>
        <v>1623.5</v>
      </c>
      <c r="AW2656" s="31">
        <f t="shared" si="9091"/>
        <v>1623.5</v>
      </c>
      <c r="AX2656" s="31">
        <f t="shared" si="9092"/>
        <v>1623.5</v>
      </c>
      <c r="AY2656" s="31"/>
      <c r="AZ2656" s="31"/>
      <c r="BA2656" s="31"/>
      <c r="BB2656" s="31">
        <f t="shared" si="9093"/>
        <v>1623.5</v>
      </c>
      <c r="BC2656" s="31">
        <f t="shared" si="9094"/>
        <v>1623.5</v>
      </c>
      <c r="BD2656" s="31">
        <f t="shared" si="9095"/>
        <v>1623.5</v>
      </c>
      <c r="BE2656" s="31"/>
      <c r="BF2656" s="31"/>
      <c r="BG2656" s="31"/>
      <c r="BH2656" s="31">
        <f t="shared" si="9096"/>
        <v>1623.5</v>
      </c>
      <c r="BI2656" s="31">
        <f t="shared" si="9097"/>
        <v>1623.5</v>
      </c>
      <c r="BJ2656" s="31">
        <f t="shared" si="9098"/>
        <v>1623.5</v>
      </c>
      <c r="BK2656" s="31"/>
      <c r="BL2656" s="31"/>
      <c r="BM2656" s="31"/>
      <c r="BN2656" s="31">
        <f t="shared" si="9099"/>
        <v>1623.5</v>
      </c>
      <c r="BO2656" s="31">
        <f t="shared" si="9100"/>
        <v>1623.5</v>
      </c>
      <c r="BP2656" s="31">
        <f t="shared" si="9101"/>
        <v>1623.5</v>
      </c>
      <c r="BQ2656" s="31"/>
      <c r="BR2656" s="31"/>
      <c r="BS2656" s="31">
        <f t="shared" si="9102"/>
        <v>1623.5</v>
      </c>
      <c r="BT2656" s="31">
        <f t="shared" si="9103"/>
        <v>1623.5</v>
      </c>
      <c r="BU2656" s="31">
        <f t="shared" si="9104"/>
        <v>1623.5</v>
      </c>
      <c r="BV2656" s="31"/>
      <c r="BW2656" s="31"/>
      <c r="BX2656" s="31">
        <f t="shared" si="9105"/>
        <v>1623.5</v>
      </c>
      <c r="BY2656" s="31">
        <f t="shared" si="9106"/>
        <v>1623.5</v>
      </c>
      <c r="BZ2656" s="31">
        <f t="shared" si="9107"/>
        <v>1623.5</v>
      </c>
      <c r="CA2656" s="31"/>
      <c r="CB2656" s="31"/>
      <c r="CC2656" s="31"/>
      <c r="CD2656" s="31">
        <f t="shared" si="8946"/>
        <v>1623.5</v>
      </c>
      <c r="CE2656" s="31">
        <f t="shared" si="8947"/>
        <v>1623.5</v>
      </c>
      <c r="CF2656" s="31">
        <f t="shared" si="8948"/>
        <v>1623.5</v>
      </c>
      <c r="CG2656" s="31"/>
      <c r="CH2656" s="24"/>
      <c r="CI2656" s="40"/>
    </row>
    <row r="2657" ht="15.9">
      <c r="A2657" s="16" t="s">
        <v>1474</v>
      </c>
      <c r="B2657" s="17">
        <v>240</v>
      </c>
      <c r="C2657" s="16" t="s">
        <v>134</v>
      </c>
      <c r="D2657" s="16" t="s">
        <v>354</v>
      </c>
      <c r="E2657" s="39" t="s">
        <v>355</v>
      </c>
      <c r="F2657" s="31">
        <v>1797.5</v>
      </c>
      <c r="G2657" s="31">
        <v>1797.5</v>
      </c>
      <c r="H2657" s="31">
        <v>1797.5</v>
      </c>
      <c r="I2657" s="31"/>
      <c r="J2657" s="31"/>
      <c r="K2657" s="31"/>
      <c r="L2657" s="31">
        <f t="shared" si="9072"/>
        <v>1797.5</v>
      </c>
      <c r="M2657" s="31">
        <f t="shared" si="9073"/>
        <v>1797.5</v>
      </c>
      <c r="N2657" s="31">
        <f t="shared" si="9074"/>
        <v>1797.5</v>
      </c>
      <c r="O2657" s="31"/>
      <c r="P2657" s="31"/>
      <c r="Q2657" s="31"/>
      <c r="R2657" s="31">
        <f t="shared" si="9075"/>
        <v>1797.5</v>
      </c>
      <c r="S2657" s="31">
        <f t="shared" si="9076"/>
        <v>1797.5</v>
      </c>
      <c r="T2657" s="31">
        <f t="shared" si="9077"/>
        <v>1797.5</v>
      </c>
      <c r="U2657" s="31"/>
      <c r="V2657" s="31"/>
      <c r="W2657" s="31"/>
      <c r="X2657" s="31">
        <f t="shared" si="9078"/>
        <v>1797.5</v>
      </c>
      <c r="Y2657" s="31">
        <f t="shared" si="9079"/>
        <v>1797.5</v>
      </c>
      <c r="Z2657" s="31">
        <f t="shared" si="9080"/>
        <v>1797.5</v>
      </c>
      <c r="AA2657" s="31"/>
      <c r="AB2657" s="31"/>
      <c r="AC2657" s="31"/>
      <c r="AD2657" s="31">
        <f t="shared" si="9081"/>
        <v>1797.5</v>
      </c>
      <c r="AE2657" s="31">
        <f t="shared" si="9082"/>
        <v>1797.5</v>
      </c>
      <c r="AF2657" s="31">
        <f t="shared" si="9083"/>
        <v>1797.5</v>
      </c>
      <c r="AG2657" s="31"/>
      <c r="AH2657" s="31"/>
      <c r="AI2657" s="31"/>
      <c r="AJ2657" s="31">
        <f t="shared" si="9084"/>
        <v>1797.5</v>
      </c>
      <c r="AK2657" s="31">
        <f t="shared" si="9085"/>
        <v>1797.5</v>
      </c>
      <c r="AL2657" s="31">
        <f t="shared" si="9086"/>
        <v>1797.5</v>
      </c>
      <c r="AM2657" s="31"/>
      <c r="AN2657" s="31"/>
      <c r="AO2657" s="31"/>
      <c r="AP2657" s="31">
        <f t="shared" si="9087"/>
        <v>1797.5</v>
      </c>
      <c r="AQ2657" s="31">
        <f t="shared" si="9088"/>
        <v>1797.5</v>
      </c>
      <c r="AR2657" s="31">
        <f t="shared" si="9089"/>
        <v>1797.5</v>
      </c>
      <c r="AS2657" s="31"/>
      <c r="AT2657" s="31"/>
      <c r="AU2657" s="31"/>
      <c r="AV2657" s="31">
        <f t="shared" si="9090"/>
        <v>1797.5</v>
      </c>
      <c r="AW2657" s="31">
        <f t="shared" si="9091"/>
        <v>1797.5</v>
      </c>
      <c r="AX2657" s="31">
        <f t="shared" si="9092"/>
        <v>1797.5</v>
      </c>
      <c r="AY2657" s="31"/>
      <c r="AZ2657" s="31"/>
      <c r="BA2657" s="31"/>
      <c r="BB2657" s="31">
        <f t="shared" si="9093"/>
        <v>1797.5</v>
      </c>
      <c r="BC2657" s="31">
        <f t="shared" si="9094"/>
        <v>1797.5</v>
      </c>
      <c r="BD2657" s="31">
        <f t="shared" si="9095"/>
        <v>1797.5</v>
      </c>
      <c r="BE2657" s="31"/>
      <c r="BF2657" s="31"/>
      <c r="BG2657" s="31"/>
      <c r="BH2657" s="31">
        <f t="shared" si="9096"/>
        <v>1797.5</v>
      </c>
      <c r="BI2657" s="31">
        <f t="shared" si="9097"/>
        <v>1797.5</v>
      </c>
      <c r="BJ2657" s="31">
        <f t="shared" si="9098"/>
        <v>1797.5</v>
      </c>
      <c r="BK2657" s="31"/>
      <c r="BL2657" s="31"/>
      <c r="BM2657" s="31"/>
      <c r="BN2657" s="31">
        <f t="shared" si="9099"/>
        <v>1797.5</v>
      </c>
      <c r="BO2657" s="31">
        <f t="shared" si="9100"/>
        <v>1797.5</v>
      </c>
      <c r="BP2657" s="31">
        <f t="shared" si="9101"/>
        <v>1797.5</v>
      </c>
      <c r="BQ2657" s="31"/>
      <c r="BR2657" s="31"/>
      <c r="BS2657" s="31">
        <f t="shared" si="9102"/>
        <v>1797.5</v>
      </c>
      <c r="BT2657" s="31">
        <f t="shared" si="9103"/>
        <v>1797.5</v>
      </c>
      <c r="BU2657" s="31">
        <f t="shared" si="9104"/>
        <v>1797.5</v>
      </c>
      <c r="BV2657" s="31"/>
      <c r="BW2657" s="31"/>
      <c r="BX2657" s="31">
        <f t="shared" si="9105"/>
        <v>1797.5</v>
      </c>
      <c r="BY2657" s="31">
        <f t="shared" si="9106"/>
        <v>1797.5</v>
      </c>
      <c r="BZ2657" s="31">
        <f t="shared" si="9107"/>
        <v>1797.5</v>
      </c>
      <c r="CA2657" s="31"/>
      <c r="CB2657" s="31"/>
      <c r="CC2657" s="31"/>
      <c r="CD2657" s="31">
        <f t="shared" si="8946"/>
        <v>1797.5</v>
      </c>
      <c r="CE2657" s="31">
        <f t="shared" si="8947"/>
        <v>1797.5</v>
      </c>
      <c r="CF2657" s="31">
        <f t="shared" si="8948"/>
        <v>1797.5</v>
      </c>
      <c r="CG2657" s="31"/>
      <c r="CH2657" s="24"/>
      <c r="CI2657" s="40"/>
    </row>
    <row r="2658" ht="29.850000000000001">
      <c r="A2658" s="16" t="s">
        <v>1474</v>
      </c>
      <c r="B2658" s="17">
        <v>240</v>
      </c>
      <c r="C2658" s="16" t="s">
        <v>278</v>
      </c>
      <c r="D2658" s="16" t="s">
        <v>66</v>
      </c>
      <c r="E2658" s="39" t="s">
        <v>1348</v>
      </c>
      <c r="F2658" s="31">
        <v>1014.5</v>
      </c>
      <c r="G2658" s="31">
        <v>1014.5</v>
      </c>
      <c r="H2658" s="31">
        <v>1014.5</v>
      </c>
      <c r="I2658" s="31"/>
      <c r="J2658" s="31"/>
      <c r="K2658" s="31"/>
      <c r="L2658" s="31">
        <f t="shared" si="9072"/>
        <v>1014.5</v>
      </c>
      <c r="M2658" s="31">
        <f t="shared" si="9073"/>
        <v>1014.5</v>
      </c>
      <c r="N2658" s="31">
        <f t="shared" si="9074"/>
        <v>1014.5</v>
      </c>
      <c r="O2658" s="31"/>
      <c r="P2658" s="31"/>
      <c r="Q2658" s="31"/>
      <c r="R2658" s="31">
        <f t="shared" si="9075"/>
        <v>1014.5</v>
      </c>
      <c r="S2658" s="31">
        <f t="shared" si="9076"/>
        <v>1014.5</v>
      </c>
      <c r="T2658" s="31">
        <f t="shared" si="9077"/>
        <v>1014.5</v>
      </c>
      <c r="U2658" s="31"/>
      <c r="V2658" s="31"/>
      <c r="W2658" s="31"/>
      <c r="X2658" s="31">
        <f t="shared" si="9078"/>
        <v>1014.5</v>
      </c>
      <c r="Y2658" s="31">
        <f t="shared" si="9079"/>
        <v>1014.5</v>
      </c>
      <c r="Z2658" s="31">
        <f t="shared" si="9080"/>
        <v>1014.5</v>
      </c>
      <c r="AA2658" s="31"/>
      <c r="AB2658" s="31"/>
      <c r="AC2658" s="31"/>
      <c r="AD2658" s="31">
        <f t="shared" si="9081"/>
        <v>1014.5</v>
      </c>
      <c r="AE2658" s="31">
        <f t="shared" si="9082"/>
        <v>1014.5</v>
      </c>
      <c r="AF2658" s="31">
        <f t="shared" si="9083"/>
        <v>1014.5</v>
      </c>
      <c r="AG2658" s="31"/>
      <c r="AH2658" s="31"/>
      <c r="AI2658" s="31"/>
      <c r="AJ2658" s="31">
        <f t="shared" si="9084"/>
        <v>1014.5</v>
      </c>
      <c r="AK2658" s="31">
        <f t="shared" si="9085"/>
        <v>1014.5</v>
      </c>
      <c r="AL2658" s="31">
        <f t="shared" si="9086"/>
        <v>1014.5</v>
      </c>
      <c r="AM2658" s="31"/>
      <c r="AN2658" s="31"/>
      <c r="AO2658" s="31"/>
      <c r="AP2658" s="31">
        <f t="shared" si="9087"/>
        <v>1014.5</v>
      </c>
      <c r="AQ2658" s="31">
        <f t="shared" si="9088"/>
        <v>1014.5</v>
      </c>
      <c r="AR2658" s="31">
        <f t="shared" si="9089"/>
        <v>1014.5</v>
      </c>
      <c r="AS2658" s="31"/>
      <c r="AT2658" s="31"/>
      <c r="AU2658" s="31"/>
      <c r="AV2658" s="31">
        <f t="shared" si="9090"/>
        <v>1014.5</v>
      </c>
      <c r="AW2658" s="31">
        <f t="shared" si="9091"/>
        <v>1014.5</v>
      </c>
      <c r="AX2658" s="31">
        <f t="shared" si="9092"/>
        <v>1014.5</v>
      </c>
      <c r="AY2658" s="31"/>
      <c r="AZ2658" s="31"/>
      <c r="BA2658" s="31"/>
      <c r="BB2658" s="31">
        <f t="shared" si="9093"/>
        <v>1014.5</v>
      </c>
      <c r="BC2658" s="31">
        <f t="shared" si="9094"/>
        <v>1014.5</v>
      </c>
      <c r="BD2658" s="31">
        <f t="shared" si="9095"/>
        <v>1014.5</v>
      </c>
      <c r="BE2658" s="31"/>
      <c r="BF2658" s="31"/>
      <c r="BG2658" s="31"/>
      <c r="BH2658" s="31">
        <f t="shared" si="9096"/>
        <v>1014.5</v>
      </c>
      <c r="BI2658" s="31">
        <f t="shared" si="9097"/>
        <v>1014.5</v>
      </c>
      <c r="BJ2658" s="31">
        <f t="shared" si="9098"/>
        <v>1014.5</v>
      </c>
      <c r="BK2658" s="31"/>
      <c r="BL2658" s="31"/>
      <c r="BM2658" s="31"/>
      <c r="BN2658" s="31">
        <f t="shared" si="9099"/>
        <v>1014.5</v>
      </c>
      <c r="BO2658" s="31">
        <f t="shared" si="9100"/>
        <v>1014.5</v>
      </c>
      <c r="BP2658" s="31">
        <f t="shared" si="9101"/>
        <v>1014.5</v>
      </c>
      <c r="BQ2658" s="31"/>
      <c r="BR2658" s="31"/>
      <c r="BS2658" s="31">
        <f t="shared" si="9102"/>
        <v>1014.5</v>
      </c>
      <c r="BT2658" s="31">
        <f t="shared" si="9103"/>
        <v>1014.5</v>
      </c>
      <c r="BU2658" s="31">
        <f t="shared" si="9104"/>
        <v>1014.5</v>
      </c>
      <c r="BV2658" s="31"/>
      <c r="BW2658" s="31"/>
      <c r="BX2658" s="31">
        <f t="shared" si="9105"/>
        <v>1014.5</v>
      </c>
      <c r="BY2658" s="31">
        <f t="shared" si="9106"/>
        <v>1014.5</v>
      </c>
      <c r="BZ2658" s="31">
        <f t="shared" si="9107"/>
        <v>1014.5</v>
      </c>
      <c r="CA2658" s="31"/>
      <c r="CB2658" s="31"/>
      <c r="CC2658" s="31"/>
      <c r="CD2658" s="31">
        <f t="shared" si="8946"/>
        <v>1014.5</v>
      </c>
      <c r="CE2658" s="31">
        <f t="shared" si="8947"/>
        <v>1014.5</v>
      </c>
      <c r="CF2658" s="31">
        <f t="shared" si="8948"/>
        <v>1014.5</v>
      </c>
      <c r="CG2658" s="31"/>
      <c r="CH2658" s="24"/>
      <c r="CI2658" s="40"/>
    </row>
    <row r="2659" ht="15">
      <c r="A2659" s="16" t="s">
        <v>1474</v>
      </c>
      <c r="B2659" s="17">
        <v>800</v>
      </c>
      <c r="C2659" s="16"/>
      <c r="D2659" s="16"/>
      <c r="E2659" s="39" t="s">
        <v>54</v>
      </c>
      <c r="F2659" s="31">
        <f>F2660</f>
        <v>50</v>
      </c>
      <c r="G2659" s="31">
        <f>G2660</f>
        <v>50</v>
      </c>
      <c r="H2659" s="31">
        <f>H2660</f>
        <v>50</v>
      </c>
      <c r="I2659" s="31">
        <f>I2660</f>
        <v>0</v>
      </c>
      <c r="J2659" s="31">
        <f>J2660</f>
        <v>0</v>
      </c>
      <c r="K2659" s="31">
        <f>K2660</f>
        <v>0</v>
      </c>
      <c r="L2659" s="31">
        <f t="shared" si="9072"/>
        <v>50</v>
      </c>
      <c r="M2659" s="31">
        <f t="shared" si="9073"/>
        <v>50</v>
      </c>
      <c r="N2659" s="31">
        <f t="shared" si="9074"/>
        <v>50</v>
      </c>
      <c r="O2659" s="31">
        <f>O2660</f>
        <v>0</v>
      </c>
      <c r="P2659" s="31">
        <f>P2660</f>
        <v>0</v>
      </c>
      <c r="Q2659" s="31">
        <f>Q2660</f>
        <v>0</v>
      </c>
      <c r="R2659" s="31">
        <f t="shared" si="9075"/>
        <v>50</v>
      </c>
      <c r="S2659" s="31">
        <f t="shared" si="9076"/>
        <v>50</v>
      </c>
      <c r="T2659" s="31">
        <f t="shared" si="9077"/>
        <v>50</v>
      </c>
      <c r="U2659" s="31">
        <f>U2660</f>
        <v>0</v>
      </c>
      <c r="V2659" s="31">
        <f>V2660</f>
        <v>0</v>
      </c>
      <c r="W2659" s="31">
        <f>W2660</f>
        <v>0</v>
      </c>
      <c r="X2659" s="31">
        <f t="shared" si="9078"/>
        <v>50</v>
      </c>
      <c r="Y2659" s="31">
        <f t="shared" si="9079"/>
        <v>50</v>
      </c>
      <c r="Z2659" s="31">
        <f t="shared" si="9080"/>
        <v>50</v>
      </c>
      <c r="AA2659" s="31">
        <f>AA2660</f>
        <v>0</v>
      </c>
      <c r="AB2659" s="31">
        <f>AB2660</f>
        <v>0</v>
      </c>
      <c r="AC2659" s="31">
        <f>AC2660</f>
        <v>0</v>
      </c>
      <c r="AD2659" s="31">
        <f t="shared" si="9081"/>
        <v>50</v>
      </c>
      <c r="AE2659" s="31">
        <f t="shared" si="9082"/>
        <v>50</v>
      </c>
      <c r="AF2659" s="31">
        <f t="shared" si="9083"/>
        <v>50</v>
      </c>
      <c r="AG2659" s="31">
        <f>AG2660</f>
        <v>0</v>
      </c>
      <c r="AH2659" s="31">
        <f>AH2660</f>
        <v>0</v>
      </c>
      <c r="AI2659" s="31">
        <f>AI2660</f>
        <v>0</v>
      </c>
      <c r="AJ2659" s="31">
        <f t="shared" si="9084"/>
        <v>50</v>
      </c>
      <c r="AK2659" s="31">
        <f t="shared" si="9085"/>
        <v>50</v>
      </c>
      <c r="AL2659" s="31">
        <f t="shared" si="9086"/>
        <v>50</v>
      </c>
      <c r="AM2659" s="31">
        <f>AM2660</f>
        <v>0</v>
      </c>
      <c r="AN2659" s="31">
        <f>AN2660</f>
        <v>0</v>
      </c>
      <c r="AO2659" s="31">
        <f>AO2660</f>
        <v>0</v>
      </c>
      <c r="AP2659" s="31">
        <f t="shared" si="9087"/>
        <v>50</v>
      </c>
      <c r="AQ2659" s="31">
        <f t="shared" si="9088"/>
        <v>50</v>
      </c>
      <c r="AR2659" s="31">
        <f t="shared" si="9089"/>
        <v>50</v>
      </c>
      <c r="AS2659" s="31">
        <f>AS2660</f>
        <v>0</v>
      </c>
      <c r="AT2659" s="31">
        <f>AT2660</f>
        <v>0</v>
      </c>
      <c r="AU2659" s="31">
        <f>AU2660</f>
        <v>0</v>
      </c>
      <c r="AV2659" s="31">
        <f t="shared" si="9090"/>
        <v>50</v>
      </c>
      <c r="AW2659" s="31">
        <f t="shared" si="9091"/>
        <v>50</v>
      </c>
      <c r="AX2659" s="31">
        <f t="shared" si="9092"/>
        <v>50</v>
      </c>
      <c r="AY2659" s="31">
        <f>AY2660</f>
        <v>0</v>
      </c>
      <c r="AZ2659" s="31">
        <f>AZ2660</f>
        <v>0</v>
      </c>
      <c r="BA2659" s="31">
        <f>BA2660</f>
        <v>0</v>
      </c>
      <c r="BB2659" s="31">
        <f t="shared" si="9093"/>
        <v>50</v>
      </c>
      <c r="BC2659" s="31">
        <f t="shared" si="9094"/>
        <v>50</v>
      </c>
      <c r="BD2659" s="31">
        <f t="shared" si="9095"/>
        <v>50</v>
      </c>
      <c r="BE2659" s="31">
        <f>BE2660</f>
        <v>0</v>
      </c>
      <c r="BF2659" s="31">
        <f>BF2660</f>
        <v>0</v>
      </c>
      <c r="BG2659" s="31">
        <f>BG2660</f>
        <v>0</v>
      </c>
      <c r="BH2659" s="31">
        <f t="shared" si="9096"/>
        <v>50</v>
      </c>
      <c r="BI2659" s="31">
        <f t="shared" si="9097"/>
        <v>50</v>
      </c>
      <c r="BJ2659" s="31">
        <f t="shared" si="9098"/>
        <v>50</v>
      </c>
      <c r="BK2659" s="31">
        <f>BK2660</f>
        <v>0</v>
      </c>
      <c r="BL2659" s="31">
        <f>BL2660</f>
        <v>0</v>
      </c>
      <c r="BM2659" s="31">
        <f>BM2660</f>
        <v>0</v>
      </c>
      <c r="BN2659" s="31">
        <f t="shared" si="9099"/>
        <v>50</v>
      </c>
      <c r="BO2659" s="31">
        <f t="shared" si="9100"/>
        <v>50</v>
      </c>
      <c r="BP2659" s="31">
        <f t="shared" si="9101"/>
        <v>50</v>
      </c>
      <c r="BQ2659" s="31">
        <f>BQ2660</f>
        <v>0</v>
      </c>
      <c r="BR2659" s="31">
        <f>BR2660</f>
        <v>0</v>
      </c>
      <c r="BS2659" s="31">
        <f t="shared" si="9102"/>
        <v>50</v>
      </c>
      <c r="BT2659" s="31">
        <f t="shared" si="9103"/>
        <v>50</v>
      </c>
      <c r="BU2659" s="31">
        <f t="shared" si="9104"/>
        <v>50</v>
      </c>
      <c r="BV2659" s="31">
        <f>BV2660</f>
        <v>0</v>
      </c>
      <c r="BW2659" s="31">
        <f>BW2660</f>
        <v>0</v>
      </c>
      <c r="BX2659" s="31">
        <f t="shared" si="9105"/>
        <v>50</v>
      </c>
      <c r="BY2659" s="31">
        <f t="shared" si="9106"/>
        <v>50</v>
      </c>
      <c r="BZ2659" s="31">
        <f t="shared" si="9107"/>
        <v>50</v>
      </c>
      <c r="CA2659" s="31">
        <f>CA2660</f>
        <v>0</v>
      </c>
      <c r="CB2659" s="31">
        <f>CB2660</f>
        <v>0</v>
      </c>
      <c r="CC2659" s="31">
        <f>CC2660</f>
        <v>0</v>
      </c>
      <c r="CD2659" s="31">
        <f t="shared" si="8946"/>
        <v>50</v>
      </c>
      <c r="CE2659" s="31">
        <f t="shared" si="8947"/>
        <v>50</v>
      </c>
      <c r="CF2659" s="31">
        <f t="shared" si="8948"/>
        <v>50</v>
      </c>
      <c r="CG2659" s="31">
        <f>CG2660</f>
        <v>0</v>
      </c>
      <c r="CH2659" s="24"/>
      <c r="CI2659" s="40"/>
      <c r="CM2659" s="1" t="s">
        <v>29</v>
      </c>
    </row>
    <row r="2660" ht="15">
      <c r="A2660" s="16" t="s">
        <v>1474</v>
      </c>
      <c r="B2660" s="17">
        <v>850</v>
      </c>
      <c r="C2660" s="16"/>
      <c r="D2660" s="16"/>
      <c r="E2660" s="39" t="s">
        <v>79</v>
      </c>
      <c r="F2660" s="31">
        <f>F2661+F2662</f>
        <v>50</v>
      </c>
      <c r="G2660" s="31">
        <f>G2661+G2662</f>
        <v>50</v>
      </c>
      <c r="H2660" s="31">
        <f>H2661+H2662</f>
        <v>50</v>
      </c>
      <c r="I2660" s="31">
        <f>I2661+I2662</f>
        <v>0</v>
      </c>
      <c r="J2660" s="31">
        <f>J2661+J2662</f>
        <v>0</v>
      </c>
      <c r="K2660" s="31">
        <f>K2661+K2662</f>
        <v>0</v>
      </c>
      <c r="L2660" s="31">
        <f t="shared" si="9072"/>
        <v>50</v>
      </c>
      <c r="M2660" s="31">
        <f t="shared" si="9073"/>
        <v>50</v>
      </c>
      <c r="N2660" s="31">
        <f t="shared" si="9074"/>
        <v>50</v>
      </c>
      <c r="O2660" s="31">
        <f>O2661+O2662</f>
        <v>0</v>
      </c>
      <c r="P2660" s="31">
        <f>P2661+P2662</f>
        <v>0</v>
      </c>
      <c r="Q2660" s="31">
        <f>Q2661+Q2662</f>
        <v>0</v>
      </c>
      <c r="R2660" s="31">
        <f t="shared" si="9075"/>
        <v>50</v>
      </c>
      <c r="S2660" s="31">
        <f t="shared" si="9076"/>
        <v>50</v>
      </c>
      <c r="T2660" s="31">
        <f t="shared" si="9077"/>
        <v>50</v>
      </c>
      <c r="U2660" s="31">
        <f>U2661+U2662</f>
        <v>0</v>
      </c>
      <c r="V2660" s="31">
        <f>V2661+V2662</f>
        <v>0</v>
      </c>
      <c r="W2660" s="31">
        <f>W2661+W2662</f>
        <v>0</v>
      </c>
      <c r="X2660" s="31">
        <f t="shared" si="9078"/>
        <v>50</v>
      </c>
      <c r="Y2660" s="31">
        <f t="shared" si="9079"/>
        <v>50</v>
      </c>
      <c r="Z2660" s="31">
        <f t="shared" si="9080"/>
        <v>50</v>
      </c>
      <c r="AA2660" s="31">
        <f>AA2661+AA2662</f>
        <v>0</v>
      </c>
      <c r="AB2660" s="31">
        <f>AB2661+AB2662</f>
        <v>0</v>
      </c>
      <c r="AC2660" s="31">
        <f>AC2661+AC2662</f>
        <v>0</v>
      </c>
      <c r="AD2660" s="31">
        <f t="shared" si="9081"/>
        <v>50</v>
      </c>
      <c r="AE2660" s="31">
        <f t="shared" si="9082"/>
        <v>50</v>
      </c>
      <c r="AF2660" s="31">
        <f t="shared" si="9083"/>
        <v>50</v>
      </c>
      <c r="AG2660" s="31">
        <f>AG2661+AG2662</f>
        <v>0</v>
      </c>
      <c r="AH2660" s="31">
        <f>AH2661+AH2662</f>
        <v>0</v>
      </c>
      <c r="AI2660" s="31">
        <f>AI2661+AI2662</f>
        <v>0</v>
      </c>
      <c r="AJ2660" s="31">
        <f t="shared" si="9084"/>
        <v>50</v>
      </c>
      <c r="AK2660" s="31">
        <f t="shared" si="9085"/>
        <v>50</v>
      </c>
      <c r="AL2660" s="31">
        <f t="shared" si="9086"/>
        <v>50</v>
      </c>
      <c r="AM2660" s="31">
        <f>AM2661+AM2662</f>
        <v>0</v>
      </c>
      <c r="AN2660" s="31">
        <f>AN2661+AN2662</f>
        <v>0</v>
      </c>
      <c r="AO2660" s="31">
        <f>AO2661+AO2662</f>
        <v>0</v>
      </c>
      <c r="AP2660" s="31">
        <f t="shared" si="9087"/>
        <v>50</v>
      </c>
      <c r="AQ2660" s="31">
        <f t="shared" si="9088"/>
        <v>50</v>
      </c>
      <c r="AR2660" s="31">
        <f t="shared" si="9089"/>
        <v>50</v>
      </c>
      <c r="AS2660" s="31">
        <f>AS2661+AS2662</f>
        <v>0</v>
      </c>
      <c r="AT2660" s="31">
        <f>AT2661+AT2662</f>
        <v>0</v>
      </c>
      <c r="AU2660" s="31">
        <f>AU2661+AU2662</f>
        <v>0</v>
      </c>
      <c r="AV2660" s="31">
        <f t="shared" si="9090"/>
        <v>50</v>
      </c>
      <c r="AW2660" s="31">
        <f t="shared" si="9091"/>
        <v>50</v>
      </c>
      <c r="AX2660" s="31">
        <f t="shared" si="9092"/>
        <v>50</v>
      </c>
      <c r="AY2660" s="31">
        <f>AY2661+AY2662</f>
        <v>0</v>
      </c>
      <c r="AZ2660" s="31">
        <f>AZ2661+AZ2662</f>
        <v>0</v>
      </c>
      <c r="BA2660" s="31">
        <f>BA2661+BA2662</f>
        <v>0</v>
      </c>
      <c r="BB2660" s="31">
        <f t="shared" si="9093"/>
        <v>50</v>
      </c>
      <c r="BC2660" s="31">
        <f t="shared" si="9094"/>
        <v>50</v>
      </c>
      <c r="BD2660" s="31">
        <f t="shared" si="9095"/>
        <v>50</v>
      </c>
      <c r="BE2660" s="31">
        <f>BE2661+BE2662</f>
        <v>0</v>
      </c>
      <c r="BF2660" s="31">
        <f>BF2661+BF2662</f>
        <v>0</v>
      </c>
      <c r="BG2660" s="31">
        <f>BG2661+BG2662</f>
        <v>0</v>
      </c>
      <c r="BH2660" s="31">
        <f t="shared" si="9096"/>
        <v>50</v>
      </c>
      <c r="BI2660" s="31">
        <f t="shared" si="9097"/>
        <v>50</v>
      </c>
      <c r="BJ2660" s="31">
        <f t="shared" si="9098"/>
        <v>50</v>
      </c>
      <c r="BK2660" s="31">
        <f>BK2661+BK2662</f>
        <v>0</v>
      </c>
      <c r="BL2660" s="31">
        <f>BL2661+BL2662</f>
        <v>0</v>
      </c>
      <c r="BM2660" s="31">
        <f>BM2661+BM2662</f>
        <v>0</v>
      </c>
      <c r="BN2660" s="31">
        <f t="shared" si="9099"/>
        <v>50</v>
      </c>
      <c r="BO2660" s="31">
        <f t="shared" si="9100"/>
        <v>50</v>
      </c>
      <c r="BP2660" s="31">
        <f t="shared" si="9101"/>
        <v>50</v>
      </c>
      <c r="BQ2660" s="31">
        <f>BQ2661+BQ2662</f>
        <v>0</v>
      </c>
      <c r="BR2660" s="31">
        <f>BR2661+BR2662</f>
        <v>0</v>
      </c>
      <c r="BS2660" s="31">
        <f t="shared" si="9102"/>
        <v>50</v>
      </c>
      <c r="BT2660" s="31">
        <f t="shared" si="9103"/>
        <v>50</v>
      </c>
      <c r="BU2660" s="31">
        <f t="shared" si="9104"/>
        <v>50</v>
      </c>
      <c r="BV2660" s="31">
        <f>BV2661+BV2662</f>
        <v>0</v>
      </c>
      <c r="BW2660" s="31">
        <f>BW2661+BW2662</f>
        <v>0</v>
      </c>
      <c r="BX2660" s="31">
        <f t="shared" si="9105"/>
        <v>50</v>
      </c>
      <c r="BY2660" s="31">
        <f t="shared" si="9106"/>
        <v>50</v>
      </c>
      <c r="BZ2660" s="31">
        <f t="shared" si="9107"/>
        <v>50</v>
      </c>
      <c r="CA2660" s="31">
        <f>CA2661+CA2662</f>
        <v>0</v>
      </c>
      <c r="CB2660" s="31">
        <f>CB2661+CB2662</f>
        <v>0</v>
      </c>
      <c r="CC2660" s="31">
        <f>CC2661+CC2662</f>
        <v>0</v>
      </c>
      <c r="CD2660" s="31">
        <f t="shared" si="8946"/>
        <v>50</v>
      </c>
      <c r="CE2660" s="31">
        <f t="shared" si="8947"/>
        <v>50</v>
      </c>
      <c r="CF2660" s="31">
        <f t="shared" si="8948"/>
        <v>50</v>
      </c>
      <c r="CG2660" s="31">
        <f>CG2661+CG2662</f>
        <v>0</v>
      </c>
      <c r="CH2660" s="24"/>
      <c r="CI2660" s="40"/>
      <c r="CN2660" s="1" t="s">
        <v>30</v>
      </c>
    </row>
    <row r="2661" ht="43.75">
      <c r="A2661" s="16" t="s">
        <v>1474</v>
      </c>
      <c r="B2661" s="17">
        <v>850</v>
      </c>
      <c r="C2661" s="16" t="s">
        <v>42</v>
      </c>
      <c r="D2661" s="16" t="s">
        <v>354</v>
      </c>
      <c r="E2661" s="39" t="s">
        <v>1457</v>
      </c>
      <c r="F2661" s="31">
        <v>50</v>
      </c>
      <c r="G2661" s="31">
        <v>50</v>
      </c>
      <c r="H2661" s="31">
        <v>50</v>
      </c>
      <c r="I2661" s="31"/>
      <c r="J2661" s="31"/>
      <c r="K2661" s="31"/>
      <c r="L2661" s="31">
        <f t="shared" si="9072"/>
        <v>50</v>
      </c>
      <c r="M2661" s="31">
        <f t="shared" si="9073"/>
        <v>50</v>
      </c>
      <c r="N2661" s="31">
        <f t="shared" si="9074"/>
        <v>50</v>
      </c>
      <c r="O2661" s="31"/>
      <c r="P2661" s="31"/>
      <c r="Q2661" s="31"/>
      <c r="R2661" s="31">
        <f t="shared" si="9075"/>
        <v>50</v>
      </c>
      <c r="S2661" s="31">
        <f t="shared" si="9076"/>
        <v>50</v>
      </c>
      <c r="T2661" s="31">
        <f t="shared" si="9077"/>
        <v>50</v>
      </c>
      <c r="U2661" s="31"/>
      <c r="V2661" s="31"/>
      <c r="W2661" s="31"/>
      <c r="X2661" s="31">
        <f t="shared" si="9078"/>
        <v>50</v>
      </c>
      <c r="Y2661" s="31">
        <f t="shared" si="9079"/>
        <v>50</v>
      </c>
      <c r="Z2661" s="31">
        <f t="shared" si="9080"/>
        <v>50</v>
      </c>
      <c r="AA2661" s="31"/>
      <c r="AB2661" s="31"/>
      <c r="AC2661" s="31"/>
      <c r="AD2661" s="31">
        <f t="shared" si="9081"/>
        <v>50</v>
      </c>
      <c r="AE2661" s="31">
        <f t="shared" si="9082"/>
        <v>50</v>
      </c>
      <c r="AF2661" s="31">
        <f t="shared" si="9083"/>
        <v>50</v>
      </c>
      <c r="AG2661" s="31"/>
      <c r="AH2661" s="31"/>
      <c r="AI2661" s="31"/>
      <c r="AJ2661" s="31">
        <f t="shared" si="9084"/>
        <v>50</v>
      </c>
      <c r="AK2661" s="31">
        <f t="shared" si="9085"/>
        <v>50</v>
      </c>
      <c r="AL2661" s="31">
        <f t="shared" si="9086"/>
        <v>50</v>
      </c>
      <c r="AM2661" s="31"/>
      <c r="AN2661" s="31"/>
      <c r="AO2661" s="31"/>
      <c r="AP2661" s="31">
        <f t="shared" si="9087"/>
        <v>50</v>
      </c>
      <c r="AQ2661" s="31">
        <f t="shared" si="9088"/>
        <v>50</v>
      </c>
      <c r="AR2661" s="31">
        <f t="shared" si="9089"/>
        <v>50</v>
      </c>
      <c r="AS2661" s="31"/>
      <c r="AT2661" s="31"/>
      <c r="AU2661" s="31"/>
      <c r="AV2661" s="31">
        <f t="shared" si="9090"/>
        <v>50</v>
      </c>
      <c r="AW2661" s="31">
        <f t="shared" si="9091"/>
        <v>50</v>
      </c>
      <c r="AX2661" s="31">
        <f t="shared" si="9092"/>
        <v>50</v>
      </c>
      <c r="AY2661" s="31"/>
      <c r="AZ2661" s="31"/>
      <c r="BA2661" s="31"/>
      <c r="BB2661" s="31">
        <f t="shared" si="9093"/>
        <v>50</v>
      </c>
      <c r="BC2661" s="31">
        <f t="shared" si="9094"/>
        <v>50</v>
      </c>
      <c r="BD2661" s="31">
        <f t="shared" si="9095"/>
        <v>50</v>
      </c>
      <c r="BE2661" s="31"/>
      <c r="BF2661" s="31"/>
      <c r="BG2661" s="31"/>
      <c r="BH2661" s="31">
        <f t="shared" si="9096"/>
        <v>50</v>
      </c>
      <c r="BI2661" s="31">
        <f t="shared" si="9097"/>
        <v>50</v>
      </c>
      <c r="BJ2661" s="31">
        <f t="shared" si="9098"/>
        <v>50</v>
      </c>
      <c r="BK2661" s="31"/>
      <c r="BL2661" s="31"/>
      <c r="BM2661" s="31"/>
      <c r="BN2661" s="31">
        <f t="shared" si="9099"/>
        <v>50</v>
      </c>
      <c r="BO2661" s="31">
        <f t="shared" si="9100"/>
        <v>50</v>
      </c>
      <c r="BP2661" s="31">
        <f t="shared" si="9101"/>
        <v>50</v>
      </c>
      <c r="BQ2661" s="31"/>
      <c r="BR2661" s="31"/>
      <c r="BS2661" s="31">
        <f t="shared" si="9102"/>
        <v>50</v>
      </c>
      <c r="BT2661" s="31">
        <f t="shared" si="9103"/>
        <v>50</v>
      </c>
      <c r="BU2661" s="31">
        <f t="shared" si="9104"/>
        <v>50</v>
      </c>
      <c r="BV2661" s="31"/>
      <c r="BW2661" s="31"/>
      <c r="BX2661" s="31">
        <f t="shared" si="9105"/>
        <v>50</v>
      </c>
      <c r="BY2661" s="31">
        <f t="shared" si="9106"/>
        <v>50</v>
      </c>
      <c r="BZ2661" s="31">
        <f t="shared" si="9107"/>
        <v>50</v>
      </c>
      <c r="CA2661" s="31"/>
      <c r="CB2661" s="31"/>
      <c r="CC2661" s="31"/>
      <c r="CD2661" s="31">
        <f t="shared" si="8946"/>
        <v>50</v>
      </c>
      <c r="CE2661" s="31">
        <f t="shared" si="8947"/>
        <v>50</v>
      </c>
      <c r="CF2661" s="31">
        <f t="shared" si="8948"/>
        <v>50</v>
      </c>
      <c r="CG2661" s="31"/>
      <c r="CH2661" s="24"/>
      <c r="CI2661" s="40"/>
    </row>
    <row r="2662" ht="15" hidden="1">
      <c r="A2662" s="16" t="s">
        <v>1474</v>
      </c>
      <c r="B2662" s="17">
        <v>850</v>
      </c>
      <c r="C2662" s="16" t="s">
        <v>42</v>
      </c>
      <c r="D2662" s="16" t="s">
        <v>43</v>
      </c>
      <c r="E2662" s="39" t="s">
        <v>44</v>
      </c>
      <c r="F2662" s="31"/>
      <c r="G2662" s="31"/>
      <c r="H2662" s="31"/>
      <c r="I2662" s="31"/>
      <c r="J2662" s="31"/>
      <c r="K2662" s="31"/>
      <c r="L2662" s="31">
        <f t="shared" si="9072"/>
        <v>0</v>
      </c>
      <c r="M2662" s="31">
        <f t="shared" si="9073"/>
        <v>0</v>
      </c>
      <c r="N2662" s="31">
        <f t="shared" si="9074"/>
        <v>0</v>
      </c>
      <c r="O2662" s="31"/>
      <c r="P2662" s="31"/>
      <c r="Q2662" s="31"/>
      <c r="R2662" s="31">
        <f t="shared" si="9075"/>
        <v>0</v>
      </c>
      <c r="S2662" s="31">
        <f t="shared" si="9076"/>
        <v>0</v>
      </c>
      <c r="T2662" s="31">
        <f t="shared" si="9077"/>
        <v>0</v>
      </c>
      <c r="U2662" s="31"/>
      <c r="V2662" s="31"/>
      <c r="W2662" s="31"/>
      <c r="X2662" s="31">
        <f t="shared" si="9078"/>
        <v>0</v>
      </c>
      <c r="Y2662" s="31">
        <f t="shared" si="9079"/>
        <v>0</v>
      </c>
      <c r="Z2662" s="31">
        <f t="shared" si="9080"/>
        <v>0</v>
      </c>
      <c r="AA2662" s="31"/>
      <c r="AB2662" s="31"/>
      <c r="AC2662" s="31"/>
      <c r="AD2662" s="31">
        <f t="shared" si="9081"/>
        <v>0</v>
      </c>
      <c r="AE2662" s="31">
        <f t="shared" si="9082"/>
        <v>0</v>
      </c>
      <c r="AF2662" s="31">
        <f t="shared" si="9083"/>
        <v>0</v>
      </c>
      <c r="AG2662" s="31"/>
      <c r="AH2662" s="31"/>
      <c r="AI2662" s="31"/>
      <c r="AJ2662" s="31">
        <f t="shared" si="9084"/>
        <v>0</v>
      </c>
      <c r="AK2662" s="31">
        <f t="shared" si="9085"/>
        <v>0</v>
      </c>
      <c r="AL2662" s="31">
        <f t="shared" si="9086"/>
        <v>0</v>
      </c>
      <c r="AM2662" s="31"/>
      <c r="AN2662" s="31"/>
      <c r="AO2662" s="31"/>
      <c r="AP2662" s="31">
        <f t="shared" si="9087"/>
        <v>0</v>
      </c>
      <c r="AQ2662" s="31">
        <f t="shared" si="9088"/>
        <v>0</v>
      </c>
      <c r="AR2662" s="31">
        <f t="shared" si="9089"/>
        <v>0</v>
      </c>
      <c r="AS2662" s="31"/>
      <c r="AT2662" s="31"/>
      <c r="AU2662" s="31"/>
      <c r="AV2662" s="31">
        <f t="shared" si="9090"/>
        <v>0</v>
      </c>
      <c r="AW2662" s="31">
        <f t="shared" si="9091"/>
        <v>0</v>
      </c>
      <c r="AX2662" s="31">
        <f t="shared" si="9092"/>
        <v>0</v>
      </c>
      <c r="AY2662" s="31"/>
      <c r="AZ2662" s="31"/>
      <c r="BA2662" s="31"/>
      <c r="BB2662" s="31">
        <f t="shared" si="9093"/>
        <v>0</v>
      </c>
      <c r="BC2662" s="31">
        <f t="shared" si="9094"/>
        <v>0</v>
      </c>
      <c r="BD2662" s="31">
        <f t="shared" si="9095"/>
        <v>0</v>
      </c>
      <c r="BE2662" s="31"/>
      <c r="BF2662" s="31"/>
      <c r="BG2662" s="31"/>
      <c r="BH2662" s="31">
        <f t="shared" si="9096"/>
        <v>0</v>
      </c>
      <c r="BI2662" s="31">
        <f t="shared" si="9097"/>
        <v>0</v>
      </c>
      <c r="BJ2662" s="31">
        <f t="shared" si="9098"/>
        <v>0</v>
      </c>
      <c r="BK2662" s="31"/>
      <c r="BL2662" s="31"/>
      <c r="BM2662" s="31"/>
      <c r="BN2662" s="31">
        <f t="shared" si="9099"/>
        <v>0</v>
      </c>
      <c r="BO2662" s="31">
        <f t="shared" si="9100"/>
        <v>0</v>
      </c>
      <c r="BP2662" s="31">
        <f t="shared" si="9101"/>
        <v>0</v>
      </c>
      <c r="BQ2662" s="31"/>
      <c r="BR2662" s="31"/>
      <c r="BS2662" s="31">
        <f t="shared" si="9102"/>
        <v>0</v>
      </c>
      <c r="BT2662" s="31">
        <f t="shared" si="9103"/>
        <v>0</v>
      </c>
      <c r="BU2662" s="31">
        <f t="shared" si="9104"/>
        <v>0</v>
      </c>
      <c r="BV2662" s="31"/>
      <c r="BW2662" s="31"/>
      <c r="BX2662" s="31">
        <f t="shared" si="9105"/>
        <v>0</v>
      </c>
      <c r="BY2662" s="31">
        <f t="shared" si="9106"/>
        <v>0</v>
      </c>
      <c r="BZ2662" s="31">
        <f t="shared" si="9107"/>
        <v>0</v>
      </c>
      <c r="CA2662" s="31"/>
      <c r="CB2662" s="31"/>
      <c r="CC2662" s="31"/>
      <c r="CD2662" s="31">
        <f t="shared" si="8946"/>
        <v>0</v>
      </c>
      <c r="CE2662" s="31">
        <f t="shared" si="8947"/>
        <v>0</v>
      </c>
      <c r="CF2662" s="31">
        <f t="shared" si="8948"/>
        <v>0</v>
      </c>
      <c r="CG2662" s="31"/>
      <c r="CH2662" s="24">
        <v>0</v>
      </c>
      <c r="CI2662" s="40"/>
    </row>
    <row r="2663" s="33" customFormat="1" ht="15">
      <c r="A2663" s="34" t="s">
        <v>1475</v>
      </c>
      <c r="B2663" s="35"/>
      <c r="C2663" s="34"/>
      <c r="D2663" s="34"/>
      <c r="E2663" s="36" t="s">
        <v>1449</v>
      </c>
      <c r="F2663" s="37">
        <f>F2664+F2668</f>
        <v>405560.70000000001</v>
      </c>
      <c r="G2663" s="37">
        <f>G2664+G2668</f>
        <v>400986</v>
      </c>
      <c r="H2663" s="37">
        <f>H2664+H2668</f>
        <v>400318.19999999995</v>
      </c>
      <c r="I2663" s="37">
        <f>I2664+I2668</f>
        <v>0</v>
      </c>
      <c r="J2663" s="37">
        <f>J2664+J2668</f>
        <v>0</v>
      </c>
      <c r="K2663" s="37">
        <f>K2664+K2668</f>
        <v>0</v>
      </c>
      <c r="L2663" s="37">
        <f t="shared" si="9072"/>
        <v>405560.70000000001</v>
      </c>
      <c r="M2663" s="37">
        <f t="shared" si="9073"/>
        <v>400986</v>
      </c>
      <c r="N2663" s="37">
        <f t="shared" si="9074"/>
        <v>400318.19999999995</v>
      </c>
      <c r="O2663" s="37">
        <f>O2664+O2668</f>
        <v>0</v>
      </c>
      <c r="P2663" s="37">
        <f>P2664+P2668</f>
        <v>0</v>
      </c>
      <c r="Q2663" s="37">
        <f>Q2664+Q2668</f>
        <v>0</v>
      </c>
      <c r="R2663" s="37">
        <f t="shared" si="9075"/>
        <v>405560.70000000001</v>
      </c>
      <c r="S2663" s="37">
        <f t="shared" si="9076"/>
        <v>400986</v>
      </c>
      <c r="T2663" s="37">
        <f t="shared" si="9077"/>
        <v>400318.19999999995</v>
      </c>
      <c r="U2663" s="37">
        <f>U2664+U2668</f>
        <v>0</v>
      </c>
      <c r="V2663" s="37">
        <f>V2664+V2668</f>
        <v>0</v>
      </c>
      <c r="W2663" s="37">
        <f>W2664+W2668</f>
        <v>0</v>
      </c>
      <c r="X2663" s="37">
        <f t="shared" si="9078"/>
        <v>405560.70000000001</v>
      </c>
      <c r="Y2663" s="37">
        <f t="shared" si="9079"/>
        <v>400986</v>
      </c>
      <c r="Z2663" s="37">
        <f t="shared" si="9080"/>
        <v>400318.19999999995</v>
      </c>
      <c r="AA2663" s="37">
        <f>AA2664+AA2668</f>
        <v>0</v>
      </c>
      <c r="AB2663" s="37">
        <f>AB2664+AB2668</f>
        <v>0</v>
      </c>
      <c r="AC2663" s="37">
        <f>AC2664+AC2668</f>
        <v>0</v>
      </c>
      <c r="AD2663" s="37">
        <f t="shared" si="9081"/>
        <v>405560.70000000001</v>
      </c>
      <c r="AE2663" s="37">
        <f t="shared" si="9082"/>
        <v>400986</v>
      </c>
      <c r="AF2663" s="37">
        <f t="shared" si="9083"/>
        <v>400318.19999999995</v>
      </c>
      <c r="AG2663" s="37">
        <f>AG2664+AG2668</f>
        <v>0</v>
      </c>
      <c r="AH2663" s="37">
        <f>AH2664+AH2668</f>
        <v>0</v>
      </c>
      <c r="AI2663" s="37">
        <f>AI2664+AI2668</f>
        <v>0</v>
      </c>
      <c r="AJ2663" s="37">
        <f t="shared" si="9084"/>
        <v>405560.70000000001</v>
      </c>
      <c r="AK2663" s="37">
        <f t="shared" si="9085"/>
        <v>400986</v>
      </c>
      <c r="AL2663" s="37">
        <f t="shared" si="9086"/>
        <v>400318.19999999995</v>
      </c>
      <c r="AM2663" s="37">
        <f>AM2664+AM2668</f>
        <v>0</v>
      </c>
      <c r="AN2663" s="37">
        <f>AN2664+AN2668</f>
        <v>0</v>
      </c>
      <c r="AO2663" s="37">
        <f>AO2664+AO2668</f>
        <v>0</v>
      </c>
      <c r="AP2663" s="37">
        <f t="shared" si="9087"/>
        <v>405560.70000000001</v>
      </c>
      <c r="AQ2663" s="37">
        <f t="shared" si="9088"/>
        <v>400986</v>
      </c>
      <c r="AR2663" s="37">
        <f t="shared" si="9089"/>
        <v>400318.19999999995</v>
      </c>
      <c r="AS2663" s="37">
        <f>AS2664+AS2668</f>
        <v>0</v>
      </c>
      <c r="AT2663" s="37">
        <f>AT2664+AT2668</f>
        <v>0</v>
      </c>
      <c r="AU2663" s="37">
        <f>AU2664+AU2668</f>
        <v>0</v>
      </c>
      <c r="AV2663" s="37">
        <f t="shared" si="9090"/>
        <v>405560.70000000001</v>
      </c>
      <c r="AW2663" s="37">
        <f t="shared" si="9091"/>
        <v>400986</v>
      </c>
      <c r="AX2663" s="37">
        <f t="shared" si="9092"/>
        <v>400318.19999999995</v>
      </c>
      <c r="AY2663" s="37">
        <f>AY2664+AY2668</f>
        <v>2566.1999999999998</v>
      </c>
      <c r="AZ2663" s="37">
        <f>AZ2664+AZ2668</f>
        <v>1513.8</v>
      </c>
      <c r="BA2663" s="37">
        <f>BA2664+BA2668</f>
        <v>1513.8</v>
      </c>
      <c r="BB2663" s="37">
        <f t="shared" si="9093"/>
        <v>408126.90000000002</v>
      </c>
      <c r="BC2663" s="37">
        <f t="shared" si="9094"/>
        <v>402499.79999999999</v>
      </c>
      <c r="BD2663" s="37">
        <f t="shared" si="9095"/>
        <v>401831.99999999994</v>
      </c>
      <c r="BE2663" s="37">
        <f>BE2664+BE2668</f>
        <v>0</v>
      </c>
      <c r="BF2663" s="37">
        <f>BF2664+BF2668</f>
        <v>0</v>
      </c>
      <c r="BG2663" s="37">
        <f>BG2664+BG2668</f>
        <v>0</v>
      </c>
      <c r="BH2663" s="37">
        <f t="shared" si="9096"/>
        <v>408126.90000000002</v>
      </c>
      <c r="BI2663" s="37">
        <f t="shared" si="9097"/>
        <v>402499.79999999999</v>
      </c>
      <c r="BJ2663" s="37">
        <f t="shared" si="9098"/>
        <v>401831.99999999994</v>
      </c>
      <c r="BK2663" s="37">
        <f>BK2664+BK2668</f>
        <v>0</v>
      </c>
      <c r="BL2663" s="37">
        <f>BL2664+BL2668</f>
        <v>0</v>
      </c>
      <c r="BM2663" s="37">
        <f>BM2664+BM2668</f>
        <v>0</v>
      </c>
      <c r="BN2663" s="37">
        <f t="shared" si="9099"/>
        <v>408126.90000000002</v>
      </c>
      <c r="BO2663" s="37">
        <f t="shared" si="9100"/>
        <v>402499.79999999999</v>
      </c>
      <c r="BP2663" s="37">
        <f t="shared" si="9101"/>
        <v>401831.99999999994</v>
      </c>
      <c r="BQ2663" s="37">
        <f>BQ2664+BQ2668</f>
        <v>0</v>
      </c>
      <c r="BR2663" s="37">
        <f>BR2664+BR2668</f>
        <v>0</v>
      </c>
      <c r="BS2663" s="31">
        <f t="shared" si="9102"/>
        <v>408126.90000000002</v>
      </c>
      <c r="BT2663" s="31">
        <f t="shared" si="9103"/>
        <v>402499.79999999999</v>
      </c>
      <c r="BU2663" s="31">
        <f t="shared" si="9104"/>
        <v>401831.99999999994</v>
      </c>
      <c r="BV2663" s="37">
        <f>BV2664+BV2668</f>
        <v>0</v>
      </c>
      <c r="BW2663" s="37">
        <f>BW2664+BW2668</f>
        <v>0</v>
      </c>
      <c r="BX2663" s="37">
        <f t="shared" si="9105"/>
        <v>408126.90000000002</v>
      </c>
      <c r="BY2663" s="37">
        <f t="shared" si="9106"/>
        <v>402499.79999999999</v>
      </c>
      <c r="BZ2663" s="37">
        <f t="shared" si="9107"/>
        <v>401831.99999999994</v>
      </c>
      <c r="CA2663" s="37">
        <f>CA2664+CA2668</f>
        <v>0</v>
      </c>
      <c r="CB2663" s="37">
        <f>CB2664+CB2668</f>
        <v>0</v>
      </c>
      <c r="CC2663" s="37">
        <f>CC2664+CC2668</f>
        <v>0</v>
      </c>
      <c r="CD2663" s="37">
        <f t="shared" si="8946"/>
        <v>408126.90000000002</v>
      </c>
      <c r="CE2663" s="37">
        <f t="shared" si="8947"/>
        <v>402499.79999999999</v>
      </c>
      <c r="CF2663" s="37">
        <f t="shared" si="8948"/>
        <v>401831.99999999994</v>
      </c>
      <c r="CG2663" s="37">
        <f>CG2664+CG2668</f>
        <v>0</v>
      </c>
      <c r="CH2663" s="24"/>
      <c r="CI2663" s="38"/>
      <c r="CK2663" s="33" t="s">
        <v>27</v>
      </c>
    </row>
    <row r="2664" ht="29.850000000000001">
      <c r="A2664" s="16" t="s">
        <v>1476</v>
      </c>
      <c r="B2664" s="17"/>
      <c r="C2664" s="16"/>
      <c r="D2664" s="16"/>
      <c r="E2664" s="39" t="s">
        <v>1444</v>
      </c>
      <c r="F2664" s="31">
        <f t="shared" ref="F2664:F2666" si="9108">F2665</f>
        <v>374152.40000000002</v>
      </c>
      <c r="G2664" s="31">
        <f t="shared" ref="G2664:G2666" si="9109">G2665</f>
        <v>369623.59999999998</v>
      </c>
      <c r="H2664" s="31">
        <f t="shared" ref="H2664:H2666" si="9110">H2665</f>
        <v>369623.59999999998</v>
      </c>
      <c r="I2664" s="31">
        <f t="shared" ref="I2664:I2666" si="9111">I2665</f>
        <v>0</v>
      </c>
      <c r="J2664" s="31">
        <f t="shared" ref="J2664:J2666" si="9112">J2665</f>
        <v>0</v>
      </c>
      <c r="K2664" s="31">
        <f t="shared" ref="K2664:K2666" si="9113">K2665</f>
        <v>0</v>
      </c>
      <c r="L2664" s="31">
        <f t="shared" si="9072"/>
        <v>374152.40000000002</v>
      </c>
      <c r="M2664" s="31">
        <f t="shared" si="9073"/>
        <v>369623.59999999998</v>
      </c>
      <c r="N2664" s="31">
        <f t="shared" si="9074"/>
        <v>369623.59999999998</v>
      </c>
      <c r="O2664" s="31">
        <f t="shared" ref="O2664:O2666" si="9114">O2665</f>
        <v>0</v>
      </c>
      <c r="P2664" s="31">
        <f t="shared" ref="P2664:P2666" si="9115">P2665</f>
        <v>0</v>
      </c>
      <c r="Q2664" s="31">
        <f t="shared" ref="Q2664:Q2666" si="9116">Q2665</f>
        <v>0</v>
      </c>
      <c r="R2664" s="31">
        <f t="shared" si="9075"/>
        <v>374152.40000000002</v>
      </c>
      <c r="S2664" s="31">
        <f t="shared" si="9076"/>
        <v>369623.59999999998</v>
      </c>
      <c r="T2664" s="31">
        <f t="shared" si="9077"/>
        <v>369623.59999999998</v>
      </c>
      <c r="U2664" s="31">
        <f t="shared" ref="U2664:U2666" si="9117">U2665</f>
        <v>0</v>
      </c>
      <c r="V2664" s="31">
        <f t="shared" ref="V2664:V2666" si="9118">V2665</f>
        <v>0</v>
      </c>
      <c r="W2664" s="31">
        <f t="shared" ref="W2664:W2666" si="9119">W2665</f>
        <v>0</v>
      </c>
      <c r="X2664" s="31">
        <f t="shared" si="9078"/>
        <v>374152.40000000002</v>
      </c>
      <c r="Y2664" s="31">
        <f t="shared" si="9079"/>
        <v>369623.59999999998</v>
      </c>
      <c r="Z2664" s="31">
        <f t="shared" si="9080"/>
        <v>369623.59999999998</v>
      </c>
      <c r="AA2664" s="31">
        <f t="shared" ref="AA2664:AA2666" si="9120">AA2665</f>
        <v>0</v>
      </c>
      <c r="AB2664" s="31">
        <f t="shared" ref="AB2664:AB2666" si="9121">AB2665</f>
        <v>0</v>
      </c>
      <c r="AC2664" s="31">
        <f t="shared" ref="AC2664:AC2666" si="9122">AC2665</f>
        <v>0</v>
      </c>
      <c r="AD2664" s="31">
        <f t="shared" si="9081"/>
        <v>374152.40000000002</v>
      </c>
      <c r="AE2664" s="31">
        <f t="shared" si="9082"/>
        <v>369623.59999999998</v>
      </c>
      <c r="AF2664" s="31">
        <f t="shared" si="9083"/>
        <v>369623.59999999998</v>
      </c>
      <c r="AG2664" s="31">
        <f t="shared" ref="AG2664:AG2666" si="9123">AG2665</f>
        <v>0</v>
      </c>
      <c r="AH2664" s="31">
        <f t="shared" ref="AH2664:AH2666" si="9124">AH2665</f>
        <v>0</v>
      </c>
      <c r="AI2664" s="31">
        <f t="shared" ref="AI2664:AI2666" si="9125">AI2665</f>
        <v>0</v>
      </c>
      <c r="AJ2664" s="31">
        <f t="shared" si="9084"/>
        <v>374152.40000000002</v>
      </c>
      <c r="AK2664" s="31">
        <f t="shared" si="9085"/>
        <v>369623.59999999998</v>
      </c>
      <c r="AL2664" s="31">
        <f t="shared" si="9086"/>
        <v>369623.59999999998</v>
      </c>
      <c r="AM2664" s="31">
        <f t="shared" ref="AM2664:AM2666" si="9126">AM2665</f>
        <v>0</v>
      </c>
      <c r="AN2664" s="31">
        <f t="shared" ref="AN2664:AN2666" si="9127">AN2665</f>
        <v>0</v>
      </c>
      <c r="AO2664" s="31">
        <f t="shared" ref="AO2664:AO2666" si="9128">AO2665</f>
        <v>0</v>
      </c>
      <c r="AP2664" s="31">
        <f t="shared" si="9087"/>
        <v>374152.40000000002</v>
      </c>
      <c r="AQ2664" s="31">
        <f t="shared" si="9088"/>
        <v>369623.59999999998</v>
      </c>
      <c r="AR2664" s="31">
        <f t="shared" si="9089"/>
        <v>369623.59999999998</v>
      </c>
      <c r="AS2664" s="31">
        <f t="shared" ref="AS2664:AS2666" si="9129">AS2665</f>
        <v>0</v>
      </c>
      <c r="AT2664" s="31">
        <f t="shared" ref="AT2664:AT2666" si="9130">AT2665</f>
        <v>0</v>
      </c>
      <c r="AU2664" s="31">
        <f t="shared" ref="AU2664:AU2666" si="9131">AU2665</f>
        <v>0</v>
      </c>
      <c r="AV2664" s="31">
        <f t="shared" si="9090"/>
        <v>374152.40000000002</v>
      </c>
      <c r="AW2664" s="31">
        <f t="shared" si="9091"/>
        <v>369623.59999999998</v>
      </c>
      <c r="AX2664" s="31">
        <f t="shared" si="9092"/>
        <v>369623.59999999998</v>
      </c>
      <c r="AY2664" s="31">
        <f t="shared" ref="AY2664:AY2666" si="9132">AY2665</f>
        <v>775.60000000000002</v>
      </c>
      <c r="AZ2664" s="31">
        <f t="shared" ref="AZ2664:AZ2666" si="9133">AZ2665</f>
        <v>1513.8</v>
      </c>
      <c r="BA2664" s="31">
        <f t="shared" ref="BA2664:BA2666" si="9134">BA2665</f>
        <v>1513.8</v>
      </c>
      <c r="BB2664" s="31">
        <f t="shared" si="9093"/>
        <v>374928</v>
      </c>
      <c r="BC2664" s="31">
        <f t="shared" si="9094"/>
        <v>371137.39999999997</v>
      </c>
      <c r="BD2664" s="31">
        <f t="shared" si="9095"/>
        <v>371137.39999999997</v>
      </c>
      <c r="BE2664" s="31">
        <f t="shared" ref="BE2664:BE2666" si="9135">BE2665</f>
        <v>0</v>
      </c>
      <c r="BF2664" s="31">
        <f t="shared" ref="BF2664:BF2666" si="9136">BF2665</f>
        <v>0</v>
      </c>
      <c r="BG2664" s="31">
        <f t="shared" ref="BG2664:BG2666" si="9137">BG2665</f>
        <v>0</v>
      </c>
      <c r="BH2664" s="31">
        <f t="shared" si="9096"/>
        <v>374928</v>
      </c>
      <c r="BI2664" s="31">
        <f t="shared" si="9097"/>
        <v>371137.39999999997</v>
      </c>
      <c r="BJ2664" s="31">
        <f t="shared" si="9098"/>
        <v>371137.39999999997</v>
      </c>
      <c r="BK2664" s="31">
        <f t="shared" ref="BK2664:BK2666" si="9138">BK2665</f>
        <v>0</v>
      </c>
      <c r="BL2664" s="31">
        <f t="shared" ref="BL2664:BL2666" si="9139">BL2665</f>
        <v>0</v>
      </c>
      <c r="BM2664" s="31">
        <f t="shared" ref="BM2664:BM2666" si="9140">BM2665</f>
        <v>0</v>
      </c>
      <c r="BN2664" s="31">
        <f t="shared" si="9099"/>
        <v>374928</v>
      </c>
      <c r="BO2664" s="31">
        <f t="shared" si="9100"/>
        <v>371137.39999999997</v>
      </c>
      <c r="BP2664" s="31">
        <f t="shared" si="9101"/>
        <v>371137.39999999997</v>
      </c>
      <c r="BQ2664" s="31">
        <f t="shared" ref="BQ2664:BQ2666" si="9141">BQ2665</f>
        <v>0</v>
      </c>
      <c r="BR2664" s="31">
        <f t="shared" ref="BR2664:BR2666" si="9142">BR2665</f>
        <v>0</v>
      </c>
      <c r="BS2664" s="31">
        <f t="shared" si="9102"/>
        <v>374928</v>
      </c>
      <c r="BT2664" s="31">
        <f t="shared" si="9103"/>
        <v>371137.39999999997</v>
      </c>
      <c r="BU2664" s="31">
        <f t="shared" si="9104"/>
        <v>371137.39999999997</v>
      </c>
      <c r="BV2664" s="31">
        <f t="shared" ref="BV2664:BV2666" si="9143">BV2665</f>
        <v>0</v>
      </c>
      <c r="BW2664" s="31">
        <f t="shared" ref="BW2664:BW2666" si="9144">BW2665</f>
        <v>0</v>
      </c>
      <c r="BX2664" s="31">
        <f t="shared" si="9105"/>
        <v>374928</v>
      </c>
      <c r="BY2664" s="31">
        <f t="shared" si="9106"/>
        <v>371137.39999999997</v>
      </c>
      <c r="BZ2664" s="31">
        <f t="shared" si="9107"/>
        <v>371137.39999999997</v>
      </c>
      <c r="CA2664" s="31">
        <f t="shared" ref="CA2664:CA2666" si="9145">CA2665</f>
        <v>0</v>
      </c>
      <c r="CB2664" s="31">
        <f t="shared" ref="CB2664:CB2666" si="9146">CB2665</f>
        <v>0</v>
      </c>
      <c r="CC2664" s="31">
        <f t="shared" ref="CC2664:CC2666" si="9147">CC2665</f>
        <v>0</v>
      </c>
      <c r="CD2664" s="31">
        <f t="shared" si="8946"/>
        <v>374928</v>
      </c>
      <c r="CE2664" s="31">
        <f t="shared" si="8947"/>
        <v>371137.39999999997</v>
      </c>
      <c r="CF2664" s="31">
        <f t="shared" si="8948"/>
        <v>371137.39999999997</v>
      </c>
      <c r="CG2664" s="31">
        <f t="shared" ref="CG2664:CG2666" si="9148">CG2665</f>
        <v>0</v>
      </c>
      <c r="CH2664" s="24"/>
      <c r="CI2664" s="40"/>
      <c r="CL2664" s="1" t="s">
        <v>1346</v>
      </c>
      <c r="CO2664" s="1" t="s">
        <v>31</v>
      </c>
    </row>
    <row r="2665" ht="71.599999999999994">
      <c r="A2665" s="16" t="s">
        <v>1476</v>
      </c>
      <c r="B2665" s="17">
        <v>100</v>
      </c>
      <c r="C2665" s="16"/>
      <c r="D2665" s="16"/>
      <c r="E2665" s="39" t="s">
        <v>131</v>
      </c>
      <c r="F2665" s="31">
        <f t="shared" si="9108"/>
        <v>374152.40000000002</v>
      </c>
      <c r="G2665" s="31">
        <f t="shared" si="9109"/>
        <v>369623.59999999998</v>
      </c>
      <c r="H2665" s="31">
        <f t="shared" si="9110"/>
        <v>369623.59999999998</v>
      </c>
      <c r="I2665" s="31">
        <f t="shared" si="9111"/>
        <v>0</v>
      </c>
      <c r="J2665" s="31">
        <f t="shared" si="9112"/>
        <v>0</v>
      </c>
      <c r="K2665" s="31">
        <f t="shared" si="9113"/>
        <v>0</v>
      </c>
      <c r="L2665" s="31">
        <f t="shared" si="9072"/>
        <v>374152.40000000002</v>
      </c>
      <c r="M2665" s="31">
        <f t="shared" si="9073"/>
        <v>369623.59999999998</v>
      </c>
      <c r="N2665" s="31">
        <f t="shared" si="9074"/>
        <v>369623.59999999998</v>
      </c>
      <c r="O2665" s="31">
        <f t="shared" si="9114"/>
        <v>0</v>
      </c>
      <c r="P2665" s="31">
        <f t="shared" si="9115"/>
        <v>0</v>
      </c>
      <c r="Q2665" s="31">
        <f t="shared" si="9116"/>
        <v>0</v>
      </c>
      <c r="R2665" s="31">
        <f t="shared" si="9075"/>
        <v>374152.40000000002</v>
      </c>
      <c r="S2665" s="31">
        <f t="shared" si="9076"/>
        <v>369623.59999999998</v>
      </c>
      <c r="T2665" s="31">
        <f t="shared" si="9077"/>
        <v>369623.59999999998</v>
      </c>
      <c r="U2665" s="31">
        <f t="shared" si="9117"/>
        <v>0</v>
      </c>
      <c r="V2665" s="31">
        <f t="shared" si="9118"/>
        <v>0</v>
      </c>
      <c r="W2665" s="31">
        <f t="shared" si="9119"/>
        <v>0</v>
      </c>
      <c r="X2665" s="31">
        <f t="shared" si="9078"/>
        <v>374152.40000000002</v>
      </c>
      <c r="Y2665" s="31">
        <f t="shared" si="9079"/>
        <v>369623.59999999998</v>
      </c>
      <c r="Z2665" s="31">
        <f t="shared" si="9080"/>
        <v>369623.59999999998</v>
      </c>
      <c r="AA2665" s="31">
        <f t="shared" si="9120"/>
        <v>0</v>
      </c>
      <c r="AB2665" s="31">
        <f t="shared" si="9121"/>
        <v>0</v>
      </c>
      <c r="AC2665" s="31">
        <f t="shared" si="9122"/>
        <v>0</v>
      </c>
      <c r="AD2665" s="31">
        <f t="shared" si="9081"/>
        <v>374152.40000000002</v>
      </c>
      <c r="AE2665" s="31">
        <f t="shared" si="9082"/>
        <v>369623.59999999998</v>
      </c>
      <c r="AF2665" s="31">
        <f t="shared" si="9083"/>
        <v>369623.59999999998</v>
      </c>
      <c r="AG2665" s="31">
        <f t="shared" si="9123"/>
        <v>0</v>
      </c>
      <c r="AH2665" s="31">
        <f t="shared" si="9124"/>
        <v>0</v>
      </c>
      <c r="AI2665" s="31">
        <f t="shared" si="9125"/>
        <v>0</v>
      </c>
      <c r="AJ2665" s="31">
        <f t="shared" si="9084"/>
        <v>374152.40000000002</v>
      </c>
      <c r="AK2665" s="31">
        <f t="shared" si="9085"/>
        <v>369623.59999999998</v>
      </c>
      <c r="AL2665" s="31">
        <f t="shared" si="9086"/>
        <v>369623.59999999998</v>
      </c>
      <c r="AM2665" s="31">
        <f t="shared" si="9126"/>
        <v>0</v>
      </c>
      <c r="AN2665" s="31">
        <f t="shared" si="9127"/>
        <v>0</v>
      </c>
      <c r="AO2665" s="31">
        <f t="shared" si="9128"/>
        <v>0</v>
      </c>
      <c r="AP2665" s="31">
        <f t="shared" si="9087"/>
        <v>374152.40000000002</v>
      </c>
      <c r="AQ2665" s="31">
        <f t="shared" si="9088"/>
        <v>369623.59999999998</v>
      </c>
      <c r="AR2665" s="31">
        <f t="shared" si="9089"/>
        <v>369623.59999999998</v>
      </c>
      <c r="AS2665" s="31">
        <f t="shared" si="9129"/>
        <v>0</v>
      </c>
      <c r="AT2665" s="31">
        <f t="shared" si="9130"/>
        <v>0</v>
      </c>
      <c r="AU2665" s="31">
        <f t="shared" si="9131"/>
        <v>0</v>
      </c>
      <c r="AV2665" s="31">
        <f t="shared" si="9090"/>
        <v>374152.40000000002</v>
      </c>
      <c r="AW2665" s="31">
        <f t="shared" si="9091"/>
        <v>369623.59999999998</v>
      </c>
      <c r="AX2665" s="31">
        <f t="shared" si="9092"/>
        <v>369623.59999999998</v>
      </c>
      <c r="AY2665" s="31">
        <f t="shared" si="9132"/>
        <v>775.60000000000002</v>
      </c>
      <c r="AZ2665" s="31">
        <f t="shared" si="9133"/>
        <v>1513.8</v>
      </c>
      <c r="BA2665" s="31">
        <f t="shared" si="9134"/>
        <v>1513.8</v>
      </c>
      <c r="BB2665" s="31">
        <f t="shared" si="9093"/>
        <v>374928</v>
      </c>
      <c r="BC2665" s="31">
        <f t="shared" si="9094"/>
        <v>371137.39999999997</v>
      </c>
      <c r="BD2665" s="31">
        <f t="shared" si="9095"/>
        <v>371137.39999999997</v>
      </c>
      <c r="BE2665" s="31">
        <f t="shared" si="9135"/>
        <v>0</v>
      </c>
      <c r="BF2665" s="31">
        <f t="shared" si="9136"/>
        <v>0</v>
      </c>
      <c r="BG2665" s="31">
        <f t="shared" si="9137"/>
        <v>0</v>
      </c>
      <c r="BH2665" s="31">
        <f t="shared" si="9096"/>
        <v>374928</v>
      </c>
      <c r="BI2665" s="31">
        <f t="shared" si="9097"/>
        <v>371137.39999999997</v>
      </c>
      <c r="BJ2665" s="31">
        <f t="shared" si="9098"/>
        <v>371137.39999999997</v>
      </c>
      <c r="BK2665" s="31">
        <f t="shared" si="9138"/>
        <v>0</v>
      </c>
      <c r="BL2665" s="31">
        <f t="shared" si="9139"/>
        <v>0</v>
      </c>
      <c r="BM2665" s="31">
        <f t="shared" si="9140"/>
        <v>0</v>
      </c>
      <c r="BN2665" s="31">
        <f t="shared" si="9099"/>
        <v>374928</v>
      </c>
      <c r="BO2665" s="31">
        <f t="shared" si="9100"/>
        <v>371137.39999999997</v>
      </c>
      <c r="BP2665" s="31">
        <f t="shared" si="9101"/>
        <v>371137.39999999997</v>
      </c>
      <c r="BQ2665" s="31">
        <f t="shared" si="9141"/>
        <v>0</v>
      </c>
      <c r="BR2665" s="31">
        <f t="shared" si="9142"/>
        <v>0</v>
      </c>
      <c r="BS2665" s="31">
        <f t="shared" si="9102"/>
        <v>374928</v>
      </c>
      <c r="BT2665" s="31">
        <f t="shared" si="9103"/>
        <v>371137.39999999997</v>
      </c>
      <c r="BU2665" s="31">
        <f t="shared" si="9104"/>
        <v>371137.39999999997</v>
      </c>
      <c r="BV2665" s="31">
        <f t="shared" si="9143"/>
        <v>0</v>
      </c>
      <c r="BW2665" s="31">
        <f t="shared" si="9144"/>
        <v>0</v>
      </c>
      <c r="BX2665" s="31">
        <f t="shared" si="9105"/>
        <v>374928</v>
      </c>
      <c r="BY2665" s="31">
        <f t="shared" si="9106"/>
        <v>371137.39999999997</v>
      </c>
      <c r="BZ2665" s="31">
        <f t="shared" si="9107"/>
        <v>371137.39999999997</v>
      </c>
      <c r="CA2665" s="31">
        <f t="shared" si="9145"/>
        <v>0</v>
      </c>
      <c r="CB2665" s="31">
        <f t="shared" si="9146"/>
        <v>0</v>
      </c>
      <c r="CC2665" s="31">
        <f t="shared" si="9147"/>
        <v>0</v>
      </c>
      <c r="CD2665" s="31">
        <f t="shared" si="8946"/>
        <v>374928</v>
      </c>
      <c r="CE2665" s="31">
        <f t="shared" si="8947"/>
        <v>371137.39999999997</v>
      </c>
      <c r="CF2665" s="31">
        <f t="shared" si="8948"/>
        <v>371137.39999999997</v>
      </c>
      <c r="CG2665" s="31">
        <f t="shared" si="9148"/>
        <v>0</v>
      </c>
      <c r="CH2665" s="24"/>
      <c r="CI2665" s="40"/>
      <c r="CM2665" s="1" t="s">
        <v>29</v>
      </c>
    </row>
    <row r="2666" ht="29.850000000000001">
      <c r="A2666" s="16" t="s">
        <v>1476</v>
      </c>
      <c r="B2666" s="17">
        <v>120</v>
      </c>
      <c r="C2666" s="16"/>
      <c r="D2666" s="16"/>
      <c r="E2666" s="39" t="s">
        <v>394</v>
      </c>
      <c r="F2666" s="31">
        <f t="shared" si="9108"/>
        <v>374152.40000000002</v>
      </c>
      <c r="G2666" s="31">
        <f t="shared" si="9109"/>
        <v>369623.59999999998</v>
      </c>
      <c r="H2666" s="31">
        <f t="shared" si="9110"/>
        <v>369623.59999999998</v>
      </c>
      <c r="I2666" s="31">
        <f t="shared" si="9111"/>
        <v>0</v>
      </c>
      <c r="J2666" s="31">
        <f t="shared" si="9112"/>
        <v>0</v>
      </c>
      <c r="K2666" s="31">
        <f t="shared" si="9113"/>
        <v>0</v>
      </c>
      <c r="L2666" s="31">
        <f t="shared" si="9072"/>
        <v>374152.40000000002</v>
      </c>
      <c r="M2666" s="31">
        <f t="shared" si="9073"/>
        <v>369623.59999999998</v>
      </c>
      <c r="N2666" s="31">
        <f t="shared" si="9074"/>
        <v>369623.59999999998</v>
      </c>
      <c r="O2666" s="31">
        <f t="shared" si="9114"/>
        <v>0</v>
      </c>
      <c r="P2666" s="31">
        <f t="shared" si="9115"/>
        <v>0</v>
      </c>
      <c r="Q2666" s="31">
        <f t="shared" si="9116"/>
        <v>0</v>
      </c>
      <c r="R2666" s="31">
        <f t="shared" si="9075"/>
        <v>374152.40000000002</v>
      </c>
      <c r="S2666" s="31">
        <f t="shared" si="9076"/>
        <v>369623.59999999998</v>
      </c>
      <c r="T2666" s="31">
        <f t="shared" si="9077"/>
        <v>369623.59999999998</v>
      </c>
      <c r="U2666" s="31">
        <f t="shared" si="9117"/>
        <v>0</v>
      </c>
      <c r="V2666" s="31">
        <f t="shared" si="9118"/>
        <v>0</v>
      </c>
      <c r="W2666" s="31">
        <f t="shared" si="9119"/>
        <v>0</v>
      </c>
      <c r="X2666" s="31">
        <f t="shared" si="9078"/>
        <v>374152.40000000002</v>
      </c>
      <c r="Y2666" s="31">
        <f t="shared" si="9079"/>
        <v>369623.59999999998</v>
      </c>
      <c r="Z2666" s="31">
        <f t="shared" si="9080"/>
        <v>369623.59999999998</v>
      </c>
      <c r="AA2666" s="31">
        <f t="shared" si="9120"/>
        <v>0</v>
      </c>
      <c r="AB2666" s="31">
        <f t="shared" si="9121"/>
        <v>0</v>
      </c>
      <c r="AC2666" s="31">
        <f t="shared" si="9122"/>
        <v>0</v>
      </c>
      <c r="AD2666" s="31">
        <f t="shared" si="9081"/>
        <v>374152.40000000002</v>
      </c>
      <c r="AE2666" s="31">
        <f t="shared" si="9082"/>
        <v>369623.59999999998</v>
      </c>
      <c r="AF2666" s="31">
        <f t="shared" si="9083"/>
        <v>369623.59999999998</v>
      </c>
      <c r="AG2666" s="31">
        <f t="shared" si="9123"/>
        <v>0</v>
      </c>
      <c r="AH2666" s="31">
        <f t="shared" si="9124"/>
        <v>0</v>
      </c>
      <c r="AI2666" s="31">
        <f t="shared" si="9125"/>
        <v>0</v>
      </c>
      <c r="AJ2666" s="31">
        <f t="shared" si="9084"/>
        <v>374152.40000000002</v>
      </c>
      <c r="AK2666" s="31">
        <f t="shared" si="9085"/>
        <v>369623.59999999998</v>
      </c>
      <c r="AL2666" s="31">
        <f t="shared" si="9086"/>
        <v>369623.59999999998</v>
      </c>
      <c r="AM2666" s="31">
        <f t="shared" si="9126"/>
        <v>0</v>
      </c>
      <c r="AN2666" s="31">
        <f t="shared" si="9127"/>
        <v>0</v>
      </c>
      <c r="AO2666" s="31">
        <f t="shared" si="9128"/>
        <v>0</v>
      </c>
      <c r="AP2666" s="31">
        <f t="shared" si="9087"/>
        <v>374152.40000000002</v>
      </c>
      <c r="AQ2666" s="31">
        <f t="shared" si="9088"/>
        <v>369623.59999999998</v>
      </c>
      <c r="AR2666" s="31">
        <f t="shared" si="9089"/>
        <v>369623.59999999998</v>
      </c>
      <c r="AS2666" s="31">
        <f t="shared" si="9129"/>
        <v>0</v>
      </c>
      <c r="AT2666" s="31">
        <f t="shared" si="9130"/>
        <v>0</v>
      </c>
      <c r="AU2666" s="31">
        <f t="shared" si="9131"/>
        <v>0</v>
      </c>
      <c r="AV2666" s="31">
        <f t="shared" si="9090"/>
        <v>374152.40000000002</v>
      </c>
      <c r="AW2666" s="31">
        <f t="shared" si="9091"/>
        <v>369623.59999999998</v>
      </c>
      <c r="AX2666" s="31">
        <f t="shared" si="9092"/>
        <v>369623.59999999998</v>
      </c>
      <c r="AY2666" s="31">
        <f t="shared" si="9132"/>
        <v>775.60000000000002</v>
      </c>
      <c r="AZ2666" s="31">
        <f t="shared" si="9133"/>
        <v>1513.8</v>
      </c>
      <c r="BA2666" s="31">
        <f t="shared" si="9134"/>
        <v>1513.8</v>
      </c>
      <c r="BB2666" s="31">
        <f t="shared" si="9093"/>
        <v>374928</v>
      </c>
      <c r="BC2666" s="31">
        <f t="shared" si="9094"/>
        <v>371137.39999999997</v>
      </c>
      <c r="BD2666" s="31">
        <f t="shared" si="9095"/>
        <v>371137.39999999997</v>
      </c>
      <c r="BE2666" s="31">
        <f t="shared" si="9135"/>
        <v>0</v>
      </c>
      <c r="BF2666" s="31">
        <f t="shared" si="9136"/>
        <v>0</v>
      </c>
      <c r="BG2666" s="31">
        <f t="shared" si="9137"/>
        <v>0</v>
      </c>
      <c r="BH2666" s="31">
        <f t="shared" si="9096"/>
        <v>374928</v>
      </c>
      <c r="BI2666" s="31">
        <f t="shared" si="9097"/>
        <v>371137.39999999997</v>
      </c>
      <c r="BJ2666" s="31">
        <f t="shared" si="9098"/>
        <v>371137.39999999997</v>
      </c>
      <c r="BK2666" s="31">
        <f t="shared" si="9138"/>
        <v>0</v>
      </c>
      <c r="BL2666" s="31">
        <f t="shared" si="9139"/>
        <v>0</v>
      </c>
      <c r="BM2666" s="31">
        <f t="shared" si="9140"/>
        <v>0</v>
      </c>
      <c r="BN2666" s="31">
        <f t="shared" si="9099"/>
        <v>374928</v>
      </c>
      <c r="BO2666" s="31">
        <f t="shared" si="9100"/>
        <v>371137.39999999997</v>
      </c>
      <c r="BP2666" s="31">
        <f t="shared" si="9101"/>
        <v>371137.39999999997</v>
      </c>
      <c r="BQ2666" s="31">
        <f t="shared" si="9141"/>
        <v>0</v>
      </c>
      <c r="BR2666" s="31">
        <f t="shared" si="9142"/>
        <v>0</v>
      </c>
      <c r="BS2666" s="31">
        <f t="shared" si="9102"/>
        <v>374928</v>
      </c>
      <c r="BT2666" s="31">
        <f t="shared" si="9103"/>
        <v>371137.39999999997</v>
      </c>
      <c r="BU2666" s="31">
        <f t="shared" si="9104"/>
        <v>371137.39999999997</v>
      </c>
      <c r="BV2666" s="31">
        <f t="shared" si="9143"/>
        <v>0</v>
      </c>
      <c r="BW2666" s="31">
        <f t="shared" si="9144"/>
        <v>0</v>
      </c>
      <c r="BX2666" s="31">
        <f t="shared" si="9105"/>
        <v>374928</v>
      </c>
      <c r="BY2666" s="31">
        <f t="shared" si="9106"/>
        <v>371137.39999999997</v>
      </c>
      <c r="BZ2666" s="31">
        <f t="shared" si="9107"/>
        <v>371137.39999999997</v>
      </c>
      <c r="CA2666" s="31">
        <f t="shared" si="9145"/>
        <v>0</v>
      </c>
      <c r="CB2666" s="31">
        <f t="shared" si="9146"/>
        <v>0</v>
      </c>
      <c r="CC2666" s="31">
        <f t="shared" si="9147"/>
        <v>0</v>
      </c>
      <c r="CD2666" s="31">
        <f t="shared" si="8946"/>
        <v>374928</v>
      </c>
      <c r="CE2666" s="31">
        <f t="shared" si="8947"/>
        <v>371137.39999999997</v>
      </c>
      <c r="CF2666" s="31">
        <f t="shared" si="8948"/>
        <v>371137.39999999997</v>
      </c>
      <c r="CG2666" s="31">
        <f t="shared" si="9148"/>
        <v>0</v>
      </c>
      <c r="CH2666" s="24"/>
      <c r="CI2666" s="40"/>
      <c r="CN2666" s="1" t="s">
        <v>30</v>
      </c>
    </row>
    <row r="2667" ht="57.700000000000003">
      <c r="A2667" s="16" t="s">
        <v>1476</v>
      </c>
      <c r="B2667" s="17">
        <v>120</v>
      </c>
      <c r="C2667" s="16" t="s">
        <v>42</v>
      </c>
      <c r="D2667" s="16" t="s">
        <v>395</v>
      </c>
      <c r="E2667" s="39" t="s">
        <v>396</v>
      </c>
      <c r="F2667" s="31">
        <v>374152.40000000002</v>
      </c>
      <c r="G2667" s="31">
        <v>369623.59999999998</v>
      </c>
      <c r="H2667" s="31">
        <v>369623.59999999998</v>
      </c>
      <c r="I2667" s="31"/>
      <c r="J2667" s="31"/>
      <c r="K2667" s="31"/>
      <c r="L2667" s="31">
        <f t="shared" si="9072"/>
        <v>374152.40000000002</v>
      </c>
      <c r="M2667" s="31">
        <f t="shared" si="9073"/>
        <v>369623.59999999998</v>
      </c>
      <c r="N2667" s="31">
        <f t="shared" si="9074"/>
        <v>369623.59999999998</v>
      </c>
      <c r="O2667" s="31"/>
      <c r="P2667" s="31"/>
      <c r="Q2667" s="31"/>
      <c r="R2667" s="31">
        <f t="shared" si="9075"/>
        <v>374152.40000000002</v>
      </c>
      <c r="S2667" s="31">
        <f t="shared" si="9076"/>
        <v>369623.59999999998</v>
      </c>
      <c r="T2667" s="31">
        <f t="shared" si="9077"/>
        <v>369623.59999999998</v>
      </c>
      <c r="U2667" s="31"/>
      <c r="V2667" s="31"/>
      <c r="W2667" s="31"/>
      <c r="X2667" s="31">
        <f t="shared" si="9078"/>
        <v>374152.40000000002</v>
      </c>
      <c r="Y2667" s="31">
        <f t="shared" si="9079"/>
        <v>369623.59999999998</v>
      </c>
      <c r="Z2667" s="31">
        <f t="shared" si="9080"/>
        <v>369623.59999999998</v>
      </c>
      <c r="AA2667" s="31"/>
      <c r="AB2667" s="31"/>
      <c r="AC2667" s="31"/>
      <c r="AD2667" s="31">
        <f t="shared" si="9081"/>
        <v>374152.40000000002</v>
      </c>
      <c r="AE2667" s="31">
        <f t="shared" si="9082"/>
        <v>369623.59999999998</v>
      </c>
      <c r="AF2667" s="31">
        <f t="shared" si="9083"/>
        <v>369623.59999999998</v>
      </c>
      <c r="AG2667" s="31"/>
      <c r="AH2667" s="31"/>
      <c r="AI2667" s="31"/>
      <c r="AJ2667" s="31">
        <f t="shared" si="9084"/>
        <v>374152.40000000002</v>
      </c>
      <c r="AK2667" s="31">
        <f t="shared" si="9085"/>
        <v>369623.59999999998</v>
      </c>
      <c r="AL2667" s="31">
        <f t="shared" si="9086"/>
        <v>369623.59999999998</v>
      </c>
      <c r="AM2667" s="31"/>
      <c r="AN2667" s="31"/>
      <c r="AO2667" s="31"/>
      <c r="AP2667" s="31">
        <f t="shared" si="9087"/>
        <v>374152.40000000002</v>
      </c>
      <c r="AQ2667" s="31">
        <f t="shared" si="9088"/>
        <v>369623.59999999998</v>
      </c>
      <c r="AR2667" s="31">
        <f t="shared" si="9089"/>
        <v>369623.59999999998</v>
      </c>
      <c r="AS2667" s="31"/>
      <c r="AT2667" s="31"/>
      <c r="AU2667" s="31"/>
      <c r="AV2667" s="31">
        <f t="shared" si="9090"/>
        <v>374152.40000000002</v>
      </c>
      <c r="AW2667" s="31">
        <f t="shared" si="9091"/>
        <v>369623.59999999998</v>
      </c>
      <c r="AX2667" s="31">
        <f t="shared" si="9092"/>
        <v>369623.59999999998</v>
      </c>
      <c r="AY2667" s="31">
        <v>775.60000000000002</v>
      </c>
      <c r="AZ2667" s="31">
        <v>1513.8</v>
      </c>
      <c r="BA2667" s="31">
        <v>1513.8</v>
      </c>
      <c r="BB2667" s="31">
        <f t="shared" si="9093"/>
        <v>374928</v>
      </c>
      <c r="BC2667" s="31">
        <f t="shared" si="9094"/>
        <v>371137.39999999997</v>
      </c>
      <c r="BD2667" s="31">
        <f t="shared" si="9095"/>
        <v>371137.39999999997</v>
      </c>
      <c r="BE2667" s="31"/>
      <c r="BF2667" s="31"/>
      <c r="BG2667" s="31"/>
      <c r="BH2667" s="31">
        <f t="shared" si="9096"/>
        <v>374928</v>
      </c>
      <c r="BI2667" s="31">
        <f t="shared" si="9097"/>
        <v>371137.39999999997</v>
      </c>
      <c r="BJ2667" s="31">
        <f t="shared" si="9098"/>
        <v>371137.39999999997</v>
      </c>
      <c r="BK2667" s="31"/>
      <c r="BL2667" s="31"/>
      <c r="BM2667" s="31"/>
      <c r="BN2667" s="31">
        <f t="shared" si="9099"/>
        <v>374928</v>
      </c>
      <c r="BO2667" s="31">
        <f t="shared" si="9100"/>
        <v>371137.39999999997</v>
      </c>
      <c r="BP2667" s="31">
        <f t="shared" si="9101"/>
        <v>371137.39999999997</v>
      </c>
      <c r="BQ2667" s="31"/>
      <c r="BR2667" s="31"/>
      <c r="BS2667" s="31">
        <f t="shared" si="9102"/>
        <v>374928</v>
      </c>
      <c r="BT2667" s="31">
        <f t="shared" si="9103"/>
        <v>371137.39999999997</v>
      </c>
      <c r="BU2667" s="31">
        <f t="shared" si="9104"/>
        <v>371137.39999999997</v>
      </c>
      <c r="BV2667" s="31"/>
      <c r="BW2667" s="31"/>
      <c r="BX2667" s="31">
        <f t="shared" si="9105"/>
        <v>374928</v>
      </c>
      <c r="BY2667" s="31">
        <f t="shared" si="9106"/>
        <v>371137.39999999997</v>
      </c>
      <c r="BZ2667" s="31">
        <f t="shared" si="9107"/>
        <v>371137.39999999997</v>
      </c>
      <c r="CA2667" s="31"/>
      <c r="CB2667" s="31"/>
      <c r="CC2667" s="31"/>
      <c r="CD2667" s="31">
        <f t="shared" si="8946"/>
        <v>374928</v>
      </c>
      <c r="CE2667" s="31">
        <f t="shared" si="8947"/>
        <v>371137.39999999997</v>
      </c>
      <c r="CF2667" s="31">
        <f t="shared" si="8948"/>
        <v>371137.39999999997</v>
      </c>
      <c r="CG2667" s="31"/>
      <c r="CH2667" s="24"/>
      <c r="CI2667" s="40"/>
    </row>
    <row r="2668" ht="29.850000000000001">
      <c r="A2668" s="16" t="s">
        <v>1477</v>
      </c>
      <c r="B2668" s="17"/>
      <c r="C2668" s="16"/>
      <c r="D2668" s="16"/>
      <c r="E2668" s="39" t="s">
        <v>1447</v>
      </c>
      <c r="F2668" s="31">
        <f>F2669+F2672+F2675</f>
        <v>31408.299999999999</v>
      </c>
      <c r="G2668" s="31">
        <f>G2669+G2672+G2675</f>
        <v>31362.400000000001</v>
      </c>
      <c r="H2668" s="31">
        <f>H2669+H2672+H2675</f>
        <v>30694.599999999999</v>
      </c>
      <c r="I2668" s="31">
        <f>I2669+I2672+I2675</f>
        <v>0</v>
      </c>
      <c r="J2668" s="31">
        <f>J2669+J2672+J2675</f>
        <v>0</v>
      </c>
      <c r="K2668" s="31">
        <f>K2669+K2672+K2675</f>
        <v>0</v>
      </c>
      <c r="L2668" s="31">
        <f t="shared" si="9072"/>
        <v>31408.299999999999</v>
      </c>
      <c r="M2668" s="31">
        <f t="shared" si="9073"/>
        <v>31362.400000000001</v>
      </c>
      <c r="N2668" s="31">
        <f t="shared" si="9074"/>
        <v>30694.599999999999</v>
      </c>
      <c r="O2668" s="31">
        <f>O2669+O2672+O2675</f>
        <v>0</v>
      </c>
      <c r="P2668" s="31">
        <f>P2669+P2672+P2675</f>
        <v>0</v>
      </c>
      <c r="Q2668" s="31">
        <f>Q2669+Q2672+Q2675</f>
        <v>0</v>
      </c>
      <c r="R2668" s="31">
        <f t="shared" si="9075"/>
        <v>31408.299999999999</v>
      </c>
      <c r="S2668" s="31">
        <f t="shared" si="9076"/>
        <v>31362.400000000001</v>
      </c>
      <c r="T2668" s="31">
        <f t="shared" si="9077"/>
        <v>30694.599999999999</v>
      </c>
      <c r="U2668" s="31">
        <f>U2669+U2672+U2675</f>
        <v>0</v>
      </c>
      <c r="V2668" s="31">
        <f>V2669+V2672+V2675</f>
        <v>0</v>
      </c>
      <c r="W2668" s="31">
        <f>W2669+W2672+W2675</f>
        <v>0</v>
      </c>
      <c r="X2668" s="31">
        <f t="shared" si="9078"/>
        <v>31408.299999999999</v>
      </c>
      <c r="Y2668" s="31">
        <f t="shared" si="9079"/>
        <v>31362.400000000001</v>
      </c>
      <c r="Z2668" s="31">
        <f t="shared" si="9080"/>
        <v>30694.599999999999</v>
      </c>
      <c r="AA2668" s="31">
        <f>AA2669+AA2672+AA2675</f>
        <v>0</v>
      </c>
      <c r="AB2668" s="31">
        <f>AB2669+AB2672+AB2675</f>
        <v>0</v>
      </c>
      <c r="AC2668" s="31">
        <f>AC2669+AC2672+AC2675</f>
        <v>0</v>
      </c>
      <c r="AD2668" s="31">
        <f t="shared" si="9081"/>
        <v>31408.299999999999</v>
      </c>
      <c r="AE2668" s="31">
        <f t="shared" si="9082"/>
        <v>31362.400000000001</v>
      </c>
      <c r="AF2668" s="31">
        <f t="shared" si="9083"/>
        <v>30694.599999999999</v>
      </c>
      <c r="AG2668" s="31">
        <f>AG2669+AG2672+AG2675</f>
        <v>0</v>
      </c>
      <c r="AH2668" s="31">
        <f>AH2669+AH2672+AH2675</f>
        <v>0</v>
      </c>
      <c r="AI2668" s="31">
        <f>AI2669+AI2672+AI2675</f>
        <v>0</v>
      </c>
      <c r="AJ2668" s="31">
        <f t="shared" si="9084"/>
        <v>31408.299999999999</v>
      </c>
      <c r="AK2668" s="31">
        <f t="shared" si="9085"/>
        <v>31362.400000000001</v>
      </c>
      <c r="AL2668" s="31">
        <f t="shared" si="9086"/>
        <v>30694.599999999999</v>
      </c>
      <c r="AM2668" s="31">
        <f>AM2669+AM2672+AM2675</f>
        <v>0</v>
      </c>
      <c r="AN2668" s="31">
        <f>AN2669+AN2672+AN2675</f>
        <v>0</v>
      </c>
      <c r="AO2668" s="31">
        <f>AO2669+AO2672+AO2675</f>
        <v>0</v>
      </c>
      <c r="AP2668" s="31">
        <f t="shared" si="9087"/>
        <v>31408.299999999999</v>
      </c>
      <c r="AQ2668" s="31">
        <f t="shared" si="9088"/>
        <v>31362.400000000001</v>
      </c>
      <c r="AR2668" s="31">
        <f t="shared" si="9089"/>
        <v>30694.599999999999</v>
      </c>
      <c r="AS2668" s="31">
        <f>AS2669+AS2672+AS2675</f>
        <v>0</v>
      </c>
      <c r="AT2668" s="31">
        <f>AT2669+AT2672+AT2675</f>
        <v>0</v>
      </c>
      <c r="AU2668" s="31">
        <f>AU2669+AU2672+AU2675</f>
        <v>0</v>
      </c>
      <c r="AV2668" s="31">
        <f t="shared" si="9090"/>
        <v>31408.299999999999</v>
      </c>
      <c r="AW2668" s="31">
        <f t="shared" si="9091"/>
        <v>31362.400000000001</v>
      </c>
      <c r="AX2668" s="31">
        <f t="shared" si="9092"/>
        <v>30694.599999999999</v>
      </c>
      <c r="AY2668" s="31">
        <f>AY2669+AY2672+AY2675</f>
        <v>1790.5999999999999</v>
      </c>
      <c r="AZ2668" s="31">
        <f>AZ2669+AZ2672+AZ2675</f>
        <v>0</v>
      </c>
      <c r="BA2668" s="31">
        <f>BA2669+BA2672+BA2675</f>
        <v>0</v>
      </c>
      <c r="BB2668" s="31">
        <f t="shared" si="9093"/>
        <v>33198.900000000001</v>
      </c>
      <c r="BC2668" s="31">
        <f t="shared" si="9094"/>
        <v>31362.400000000001</v>
      </c>
      <c r="BD2668" s="31">
        <f t="shared" si="9095"/>
        <v>30694.599999999999</v>
      </c>
      <c r="BE2668" s="31">
        <f>BE2669+BE2672+BE2675</f>
        <v>0</v>
      </c>
      <c r="BF2668" s="31">
        <f>BF2669+BF2672+BF2675</f>
        <v>0</v>
      </c>
      <c r="BG2668" s="31">
        <f>BG2669+BG2672+BG2675</f>
        <v>0</v>
      </c>
      <c r="BH2668" s="31">
        <f t="shared" si="9096"/>
        <v>33198.900000000001</v>
      </c>
      <c r="BI2668" s="31">
        <f t="shared" si="9097"/>
        <v>31362.400000000001</v>
      </c>
      <c r="BJ2668" s="31">
        <f t="shared" si="9098"/>
        <v>30694.599999999999</v>
      </c>
      <c r="BK2668" s="31">
        <f>BK2669+BK2672+BK2675</f>
        <v>0</v>
      </c>
      <c r="BL2668" s="31">
        <f>BL2669+BL2672+BL2675</f>
        <v>0</v>
      </c>
      <c r="BM2668" s="31">
        <f>BM2669+BM2672+BM2675</f>
        <v>0</v>
      </c>
      <c r="BN2668" s="31">
        <f t="shared" si="9099"/>
        <v>33198.900000000001</v>
      </c>
      <c r="BO2668" s="31">
        <f t="shared" si="9100"/>
        <v>31362.400000000001</v>
      </c>
      <c r="BP2668" s="31">
        <f t="shared" si="9101"/>
        <v>30694.599999999999</v>
      </c>
      <c r="BQ2668" s="31">
        <f>BQ2669+BQ2672+BQ2675</f>
        <v>0</v>
      </c>
      <c r="BR2668" s="31">
        <f>BR2669+BR2672+BR2675</f>
        <v>0</v>
      </c>
      <c r="BS2668" s="31">
        <f t="shared" si="9102"/>
        <v>33198.900000000001</v>
      </c>
      <c r="BT2668" s="31">
        <f t="shared" si="9103"/>
        <v>31362.400000000001</v>
      </c>
      <c r="BU2668" s="31">
        <f t="shared" si="9104"/>
        <v>30694.599999999999</v>
      </c>
      <c r="BV2668" s="31">
        <f>BV2669+BV2672+BV2675</f>
        <v>0</v>
      </c>
      <c r="BW2668" s="31">
        <f>BW2669+BW2672+BW2675</f>
        <v>0</v>
      </c>
      <c r="BX2668" s="31">
        <f t="shared" si="9105"/>
        <v>33198.900000000001</v>
      </c>
      <c r="BY2668" s="31">
        <f t="shared" si="9106"/>
        <v>31362.400000000001</v>
      </c>
      <c r="BZ2668" s="31">
        <f t="shared" si="9107"/>
        <v>30694.599999999999</v>
      </c>
      <c r="CA2668" s="31">
        <f>CA2669+CA2672+CA2675</f>
        <v>0</v>
      </c>
      <c r="CB2668" s="31">
        <f>CB2669+CB2672+CB2675</f>
        <v>0</v>
      </c>
      <c r="CC2668" s="31">
        <f>CC2669+CC2672+CC2675</f>
        <v>0</v>
      </c>
      <c r="CD2668" s="31">
        <f t="shared" si="8946"/>
        <v>33198.900000000001</v>
      </c>
      <c r="CE2668" s="31">
        <f t="shared" si="8947"/>
        <v>31362.400000000001</v>
      </c>
      <c r="CF2668" s="31">
        <f t="shared" si="8948"/>
        <v>30694.599999999999</v>
      </c>
      <c r="CG2668" s="31">
        <f>CG2669+CG2672+CG2675</f>
        <v>0</v>
      </c>
      <c r="CH2668" s="24"/>
      <c r="CI2668" s="40"/>
      <c r="CL2668" s="1" t="s">
        <v>1346</v>
      </c>
      <c r="CO2668" s="1" t="s">
        <v>31</v>
      </c>
    </row>
    <row r="2669" ht="71.599999999999994">
      <c r="A2669" s="16" t="s">
        <v>1477</v>
      </c>
      <c r="B2669" s="17">
        <v>100</v>
      </c>
      <c r="C2669" s="16"/>
      <c r="D2669" s="16"/>
      <c r="E2669" s="39" t="s">
        <v>131</v>
      </c>
      <c r="F2669" s="31">
        <f t="shared" ref="F2669:F2673" si="9149">F2670</f>
        <v>5900</v>
      </c>
      <c r="G2669" s="31">
        <f t="shared" ref="G2669:G2673" si="9150">G2670</f>
        <v>5900</v>
      </c>
      <c r="H2669" s="31">
        <f t="shared" ref="H2669:H2673" si="9151">H2670</f>
        <v>5900</v>
      </c>
      <c r="I2669" s="31">
        <f t="shared" ref="I2669:I2676" si="9152">I2670</f>
        <v>0</v>
      </c>
      <c r="J2669" s="31">
        <f t="shared" ref="J2669:J2676" si="9153">J2670</f>
        <v>0</v>
      </c>
      <c r="K2669" s="31">
        <f t="shared" ref="K2669:K2676" si="9154">K2670</f>
        <v>0</v>
      </c>
      <c r="L2669" s="31">
        <f t="shared" si="9072"/>
        <v>5900</v>
      </c>
      <c r="M2669" s="31">
        <f t="shared" si="9073"/>
        <v>5900</v>
      </c>
      <c r="N2669" s="31">
        <f t="shared" si="9074"/>
        <v>5900</v>
      </c>
      <c r="O2669" s="31">
        <f t="shared" ref="O2669:O2676" si="9155">O2670</f>
        <v>0</v>
      </c>
      <c r="P2669" s="31">
        <f t="shared" ref="P2669:P2676" si="9156">P2670</f>
        <v>0</v>
      </c>
      <c r="Q2669" s="31">
        <f t="shared" ref="Q2669:Q2676" si="9157">Q2670</f>
        <v>0</v>
      </c>
      <c r="R2669" s="31">
        <f t="shared" si="9075"/>
        <v>5900</v>
      </c>
      <c r="S2669" s="31">
        <f t="shared" si="9076"/>
        <v>5900</v>
      </c>
      <c r="T2669" s="31">
        <f t="shared" si="9077"/>
        <v>5900</v>
      </c>
      <c r="U2669" s="31">
        <f t="shared" ref="U2669:U2676" si="9158">U2670</f>
        <v>0</v>
      </c>
      <c r="V2669" s="31">
        <f t="shared" ref="V2669:V2676" si="9159">V2670</f>
        <v>0</v>
      </c>
      <c r="W2669" s="31">
        <f t="shared" ref="W2669:W2676" si="9160">W2670</f>
        <v>0</v>
      </c>
      <c r="X2669" s="31">
        <f t="shared" si="9078"/>
        <v>5900</v>
      </c>
      <c r="Y2669" s="31">
        <f t="shared" si="9079"/>
        <v>5900</v>
      </c>
      <c r="Z2669" s="31">
        <f t="shared" si="9080"/>
        <v>5900</v>
      </c>
      <c r="AA2669" s="31">
        <f t="shared" ref="AA2669:AA2676" si="9161">AA2670</f>
        <v>0</v>
      </c>
      <c r="AB2669" s="31">
        <f t="shared" ref="AB2669:AB2676" si="9162">AB2670</f>
        <v>0</v>
      </c>
      <c r="AC2669" s="31">
        <f t="shared" ref="AC2669:AC2676" si="9163">AC2670</f>
        <v>0</v>
      </c>
      <c r="AD2669" s="31">
        <f t="shared" si="9081"/>
        <v>5900</v>
      </c>
      <c r="AE2669" s="31">
        <f t="shared" si="9082"/>
        <v>5900</v>
      </c>
      <c r="AF2669" s="31">
        <f t="shared" si="9083"/>
        <v>5900</v>
      </c>
      <c r="AG2669" s="31">
        <f t="shared" ref="AG2669:AG2676" si="9164">AG2670</f>
        <v>0</v>
      </c>
      <c r="AH2669" s="31">
        <f t="shared" ref="AH2669:AH2676" si="9165">AH2670</f>
        <v>0</v>
      </c>
      <c r="AI2669" s="31">
        <f t="shared" ref="AI2669:AI2676" si="9166">AI2670</f>
        <v>0</v>
      </c>
      <c r="AJ2669" s="31">
        <f t="shared" si="9084"/>
        <v>5900</v>
      </c>
      <c r="AK2669" s="31">
        <f t="shared" si="9085"/>
        <v>5900</v>
      </c>
      <c r="AL2669" s="31">
        <f t="shared" si="9086"/>
        <v>5900</v>
      </c>
      <c r="AM2669" s="31">
        <f t="shared" ref="AM2669:AM2676" si="9167">AM2670</f>
        <v>0</v>
      </c>
      <c r="AN2669" s="31">
        <f t="shared" ref="AN2669:AN2676" si="9168">AN2670</f>
        <v>0</v>
      </c>
      <c r="AO2669" s="31">
        <f t="shared" ref="AO2669:AO2676" si="9169">AO2670</f>
        <v>0</v>
      </c>
      <c r="AP2669" s="31">
        <f t="shared" si="9087"/>
        <v>5900</v>
      </c>
      <c r="AQ2669" s="31">
        <f t="shared" si="9088"/>
        <v>5900</v>
      </c>
      <c r="AR2669" s="31">
        <f t="shared" si="9089"/>
        <v>5900</v>
      </c>
      <c r="AS2669" s="31">
        <f t="shared" ref="AS2669:AS2676" si="9170">AS2670</f>
        <v>0</v>
      </c>
      <c r="AT2669" s="31">
        <f t="shared" ref="AT2669:AT2676" si="9171">AT2670</f>
        <v>0</v>
      </c>
      <c r="AU2669" s="31">
        <f t="shared" ref="AU2669:AU2676" si="9172">AU2670</f>
        <v>0</v>
      </c>
      <c r="AV2669" s="31">
        <f t="shared" si="9090"/>
        <v>5900</v>
      </c>
      <c r="AW2669" s="31">
        <f t="shared" si="9091"/>
        <v>5900</v>
      </c>
      <c r="AX2669" s="31">
        <f t="shared" si="9092"/>
        <v>5900</v>
      </c>
      <c r="AY2669" s="31">
        <f t="shared" ref="AY2669:AY2676" si="9173">AY2670</f>
        <v>0</v>
      </c>
      <c r="AZ2669" s="31">
        <f t="shared" ref="AZ2669:AZ2676" si="9174">AZ2670</f>
        <v>0</v>
      </c>
      <c r="BA2669" s="31">
        <f t="shared" ref="BA2669:BA2676" si="9175">BA2670</f>
        <v>0</v>
      </c>
      <c r="BB2669" s="31">
        <f t="shared" si="9093"/>
        <v>5900</v>
      </c>
      <c r="BC2669" s="31">
        <f t="shared" si="9094"/>
        <v>5900</v>
      </c>
      <c r="BD2669" s="31">
        <f t="shared" si="9095"/>
        <v>5900</v>
      </c>
      <c r="BE2669" s="31">
        <f t="shared" ref="BE2669:BE2676" si="9176">BE2670</f>
        <v>0</v>
      </c>
      <c r="BF2669" s="31">
        <f t="shared" ref="BF2669:BF2676" si="9177">BF2670</f>
        <v>0</v>
      </c>
      <c r="BG2669" s="31">
        <f t="shared" ref="BG2669:BG2676" si="9178">BG2670</f>
        <v>0</v>
      </c>
      <c r="BH2669" s="31">
        <f t="shared" si="9096"/>
        <v>5900</v>
      </c>
      <c r="BI2669" s="31">
        <f t="shared" si="9097"/>
        <v>5900</v>
      </c>
      <c r="BJ2669" s="31">
        <f t="shared" si="9098"/>
        <v>5900</v>
      </c>
      <c r="BK2669" s="31">
        <f t="shared" ref="BK2669:BK2676" si="9179">BK2670</f>
        <v>0</v>
      </c>
      <c r="BL2669" s="31">
        <f t="shared" ref="BL2669:BL2676" si="9180">BL2670</f>
        <v>0</v>
      </c>
      <c r="BM2669" s="31">
        <f t="shared" ref="BM2669:BM2676" si="9181">BM2670</f>
        <v>0</v>
      </c>
      <c r="BN2669" s="31">
        <f t="shared" si="9099"/>
        <v>5900</v>
      </c>
      <c r="BO2669" s="31">
        <f t="shared" si="9100"/>
        <v>5900</v>
      </c>
      <c r="BP2669" s="31">
        <f t="shared" si="9101"/>
        <v>5900</v>
      </c>
      <c r="BQ2669" s="31">
        <f t="shared" ref="BQ2669:BQ2676" si="9182">BQ2670</f>
        <v>0</v>
      </c>
      <c r="BR2669" s="31">
        <f t="shared" ref="BR2669:BR2676" si="9183">BR2670</f>
        <v>0</v>
      </c>
      <c r="BS2669" s="31">
        <f t="shared" si="9102"/>
        <v>5900</v>
      </c>
      <c r="BT2669" s="31">
        <f t="shared" si="9103"/>
        <v>5900</v>
      </c>
      <c r="BU2669" s="31">
        <f t="shared" si="9104"/>
        <v>5900</v>
      </c>
      <c r="BV2669" s="31">
        <f t="shared" ref="BV2669:BV2676" si="9184">BV2670</f>
        <v>0</v>
      </c>
      <c r="BW2669" s="31">
        <f t="shared" ref="BW2669:BW2676" si="9185">BW2670</f>
        <v>0</v>
      </c>
      <c r="BX2669" s="31">
        <f t="shared" si="9105"/>
        <v>5900</v>
      </c>
      <c r="BY2669" s="31">
        <f t="shared" si="9106"/>
        <v>5900</v>
      </c>
      <c r="BZ2669" s="31">
        <f t="shared" si="9107"/>
        <v>5900</v>
      </c>
      <c r="CA2669" s="31">
        <f t="shared" ref="CA2669:CA2676" si="9186">CA2670</f>
        <v>0</v>
      </c>
      <c r="CB2669" s="31">
        <f t="shared" ref="CB2669:CB2676" si="9187">CB2670</f>
        <v>0</v>
      </c>
      <c r="CC2669" s="31">
        <f t="shared" ref="CC2669:CC2676" si="9188">CC2670</f>
        <v>0</v>
      </c>
      <c r="CD2669" s="31">
        <f t="shared" si="8946"/>
        <v>5900</v>
      </c>
      <c r="CE2669" s="31">
        <f t="shared" si="8947"/>
        <v>5900</v>
      </c>
      <c r="CF2669" s="31">
        <f t="shared" si="8948"/>
        <v>5900</v>
      </c>
      <c r="CG2669" s="31">
        <f t="shared" ref="CG2669:CG2676" si="9189">CG2670</f>
        <v>0</v>
      </c>
      <c r="CH2669" s="24"/>
      <c r="CI2669" s="40"/>
      <c r="CM2669" s="1" t="s">
        <v>29</v>
      </c>
    </row>
    <row r="2670" ht="29.850000000000001">
      <c r="A2670" s="16" t="s">
        <v>1477</v>
      </c>
      <c r="B2670" s="17">
        <v>120</v>
      </c>
      <c r="C2670" s="16"/>
      <c r="D2670" s="16"/>
      <c r="E2670" s="39" t="s">
        <v>394</v>
      </c>
      <c r="F2670" s="31">
        <f t="shared" si="9149"/>
        <v>5900</v>
      </c>
      <c r="G2670" s="31">
        <f t="shared" si="9150"/>
        <v>5900</v>
      </c>
      <c r="H2670" s="31">
        <f t="shared" si="9151"/>
        <v>5900</v>
      </c>
      <c r="I2670" s="31">
        <f t="shared" si="9152"/>
        <v>0</v>
      </c>
      <c r="J2670" s="31">
        <f t="shared" si="9153"/>
        <v>0</v>
      </c>
      <c r="K2670" s="31">
        <f t="shared" si="9154"/>
        <v>0</v>
      </c>
      <c r="L2670" s="31">
        <f t="shared" si="9072"/>
        <v>5900</v>
      </c>
      <c r="M2670" s="31">
        <f t="shared" si="9073"/>
        <v>5900</v>
      </c>
      <c r="N2670" s="31">
        <f t="shared" si="9074"/>
        <v>5900</v>
      </c>
      <c r="O2670" s="31">
        <f t="shared" si="9155"/>
        <v>0</v>
      </c>
      <c r="P2670" s="31">
        <f t="shared" si="9156"/>
        <v>0</v>
      </c>
      <c r="Q2670" s="31">
        <f t="shared" si="9157"/>
        <v>0</v>
      </c>
      <c r="R2670" s="31">
        <f t="shared" si="9075"/>
        <v>5900</v>
      </c>
      <c r="S2670" s="31">
        <f t="shared" si="9076"/>
        <v>5900</v>
      </c>
      <c r="T2670" s="31">
        <f t="shared" si="9077"/>
        <v>5900</v>
      </c>
      <c r="U2670" s="31">
        <f t="shared" si="9158"/>
        <v>0</v>
      </c>
      <c r="V2670" s="31">
        <f t="shared" si="9159"/>
        <v>0</v>
      </c>
      <c r="W2670" s="31">
        <f t="shared" si="9160"/>
        <v>0</v>
      </c>
      <c r="X2670" s="31">
        <f t="shared" si="9078"/>
        <v>5900</v>
      </c>
      <c r="Y2670" s="31">
        <f t="shared" si="9079"/>
        <v>5900</v>
      </c>
      <c r="Z2670" s="31">
        <f t="shared" si="9080"/>
        <v>5900</v>
      </c>
      <c r="AA2670" s="31">
        <f t="shared" si="9161"/>
        <v>0</v>
      </c>
      <c r="AB2670" s="31">
        <f t="shared" si="9162"/>
        <v>0</v>
      </c>
      <c r="AC2670" s="31">
        <f t="shared" si="9163"/>
        <v>0</v>
      </c>
      <c r="AD2670" s="31">
        <f t="shared" si="9081"/>
        <v>5900</v>
      </c>
      <c r="AE2670" s="31">
        <f t="shared" si="9082"/>
        <v>5900</v>
      </c>
      <c r="AF2670" s="31">
        <f t="shared" si="9083"/>
        <v>5900</v>
      </c>
      <c r="AG2670" s="31">
        <f t="shared" si="9164"/>
        <v>0</v>
      </c>
      <c r="AH2670" s="31">
        <f t="shared" si="9165"/>
        <v>0</v>
      </c>
      <c r="AI2670" s="31">
        <f t="shared" si="9166"/>
        <v>0</v>
      </c>
      <c r="AJ2670" s="31">
        <f t="shared" si="9084"/>
        <v>5900</v>
      </c>
      <c r="AK2670" s="31">
        <f t="shared" si="9085"/>
        <v>5900</v>
      </c>
      <c r="AL2670" s="31">
        <f t="shared" si="9086"/>
        <v>5900</v>
      </c>
      <c r="AM2670" s="31">
        <f t="shared" si="9167"/>
        <v>0</v>
      </c>
      <c r="AN2670" s="31">
        <f t="shared" si="9168"/>
        <v>0</v>
      </c>
      <c r="AO2670" s="31">
        <f t="shared" si="9169"/>
        <v>0</v>
      </c>
      <c r="AP2670" s="31">
        <f t="shared" si="9087"/>
        <v>5900</v>
      </c>
      <c r="AQ2670" s="31">
        <f t="shared" si="9088"/>
        <v>5900</v>
      </c>
      <c r="AR2670" s="31">
        <f t="shared" si="9089"/>
        <v>5900</v>
      </c>
      <c r="AS2670" s="31">
        <f t="shared" si="9170"/>
        <v>0</v>
      </c>
      <c r="AT2670" s="31">
        <f t="shared" si="9171"/>
        <v>0</v>
      </c>
      <c r="AU2670" s="31">
        <f t="shared" si="9172"/>
        <v>0</v>
      </c>
      <c r="AV2670" s="31">
        <f t="shared" si="9090"/>
        <v>5900</v>
      </c>
      <c r="AW2670" s="31">
        <f t="shared" si="9091"/>
        <v>5900</v>
      </c>
      <c r="AX2670" s="31">
        <f t="shared" si="9092"/>
        <v>5900</v>
      </c>
      <c r="AY2670" s="31">
        <f t="shared" si="9173"/>
        <v>0</v>
      </c>
      <c r="AZ2670" s="31">
        <f t="shared" si="9174"/>
        <v>0</v>
      </c>
      <c r="BA2670" s="31">
        <f t="shared" si="9175"/>
        <v>0</v>
      </c>
      <c r="BB2670" s="31">
        <f t="shared" si="9093"/>
        <v>5900</v>
      </c>
      <c r="BC2670" s="31">
        <f t="shared" si="9094"/>
        <v>5900</v>
      </c>
      <c r="BD2670" s="31">
        <f t="shared" si="9095"/>
        <v>5900</v>
      </c>
      <c r="BE2670" s="31">
        <f t="shared" si="9176"/>
        <v>0</v>
      </c>
      <c r="BF2670" s="31">
        <f t="shared" si="9177"/>
        <v>0</v>
      </c>
      <c r="BG2670" s="31">
        <f t="shared" si="9178"/>
        <v>0</v>
      </c>
      <c r="BH2670" s="31">
        <f t="shared" si="9096"/>
        <v>5900</v>
      </c>
      <c r="BI2670" s="31">
        <f t="shared" si="9097"/>
        <v>5900</v>
      </c>
      <c r="BJ2670" s="31">
        <f t="shared" si="9098"/>
        <v>5900</v>
      </c>
      <c r="BK2670" s="31">
        <f t="shared" si="9179"/>
        <v>0</v>
      </c>
      <c r="BL2670" s="31">
        <f t="shared" si="9180"/>
        <v>0</v>
      </c>
      <c r="BM2670" s="31">
        <f t="shared" si="9181"/>
        <v>0</v>
      </c>
      <c r="BN2670" s="31">
        <f t="shared" si="9099"/>
        <v>5900</v>
      </c>
      <c r="BO2670" s="31">
        <f t="shared" si="9100"/>
        <v>5900</v>
      </c>
      <c r="BP2670" s="31">
        <f t="shared" si="9101"/>
        <v>5900</v>
      </c>
      <c r="BQ2670" s="31">
        <f t="shared" si="9182"/>
        <v>0</v>
      </c>
      <c r="BR2670" s="31">
        <f t="shared" si="9183"/>
        <v>0</v>
      </c>
      <c r="BS2670" s="31">
        <f t="shared" si="9102"/>
        <v>5900</v>
      </c>
      <c r="BT2670" s="31">
        <f t="shared" si="9103"/>
        <v>5900</v>
      </c>
      <c r="BU2670" s="31">
        <f t="shared" si="9104"/>
        <v>5900</v>
      </c>
      <c r="BV2670" s="31">
        <f t="shared" si="9184"/>
        <v>0</v>
      </c>
      <c r="BW2670" s="31">
        <f t="shared" si="9185"/>
        <v>0</v>
      </c>
      <c r="BX2670" s="31">
        <f t="shared" si="9105"/>
        <v>5900</v>
      </c>
      <c r="BY2670" s="31">
        <f t="shared" si="9106"/>
        <v>5900</v>
      </c>
      <c r="BZ2670" s="31">
        <f t="shared" si="9107"/>
        <v>5900</v>
      </c>
      <c r="CA2670" s="31">
        <f t="shared" si="9186"/>
        <v>0</v>
      </c>
      <c r="CB2670" s="31">
        <f t="shared" si="9187"/>
        <v>0</v>
      </c>
      <c r="CC2670" s="31">
        <f t="shared" si="9188"/>
        <v>0</v>
      </c>
      <c r="CD2670" s="31">
        <f t="shared" ref="CD2670:CD2708" si="9190">BX2670+CA2670</f>
        <v>5900</v>
      </c>
      <c r="CE2670" s="31">
        <f t="shared" ref="CE2670:CE2708" si="9191">BY2670+CB2670</f>
        <v>5900</v>
      </c>
      <c r="CF2670" s="31">
        <f t="shared" ref="CF2670:CF2708" si="9192">BZ2670+CC2670</f>
        <v>5900</v>
      </c>
      <c r="CG2670" s="31">
        <f t="shared" si="9189"/>
        <v>0</v>
      </c>
      <c r="CH2670" s="24"/>
      <c r="CI2670" s="40"/>
      <c r="CN2670" s="1" t="s">
        <v>30</v>
      </c>
    </row>
    <row r="2671" ht="57.700000000000003">
      <c r="A2671" s="16" t="s">
        <v>1477</v>
      </c>
      <c r="B2671" s="17">
        <v>120</v>
      </c>
      <c r="C2671" s="16" t="s">
        <v>42</v>
      </c>
      <c r="D2671" s="16" t="s">
        <v>395</v>
      </c>
      <c r="E2671" s="39" t="s">
        <v>396</v>
      </c>
      <c r="F2671" s="31">
        <v>5900</v>
      </c>
      <c r="G2671" s="31">
        <v>5900</v>
      </c>
      <c r="H2671" s="31">
        <v>5900</v>
      </c>
      <c r="I2671" s="31"/>
      <c r="J2671" s="31"/>
      <c r="K2671" s="31"/>
      <c r="L2671" s="31">
        <f t="shared" si="9072"/>
        <v>5900</v>
      </c>
      <c r="M2671" s="31">
        <f t="shared" si="9073"/>
        <v>5900</v>
      </c>
      <c r="N2671" s="31">
        <f t="shared" si="9074"/>
        <v>5900</v>
      </c>
      <c r="O2671" s="31"/>
      <c r="P2671" s="31"/>
      <c r="Q2671" s="31"/>
      <c r="R2671" s="31">
        <f t="shared" si="9075"/>
        <v>5900</v>
      </c>
      <c r="S2671" s="31">
        <f t="shared" si="9076"/>
        <v>5900</v>
      </c>
      <c r="T2671" s="31">
        <f t="shared" si="9077"/>
        <v>5900</v>
      </c>
      <c r="U2671" s="31"/>
      <c r="V2671" s="31"/>
      <c r="W2671" s="31"/>
      <c r="X2671" s="31">
        <f t="shared" si="9078"/>
        <v>5900</v>
      </c>
      <c r="Y2671" s="31">
        <f t="shared" si="9079"/>
        <v>5900</v>
      </c>
      <c r="Z2671" s="31">
        <f t="shared" si="9080"/>
        <v>5900</v>
      </c>
      <c r="AA2671" s="31"/>
      <c r="AB2671" s="31"/>
      <c r="AC2671" s="31"/>
      <c r="AD2671" s="31">
        <f t="shared" si="9081"/>
        <v>5900</v>
      </c>
      <c r="AE2671" s="31">
        <f t="shared" si="9082"/>
        <v>5900</v>
      </c>
      <c r="AF2671" s="31">
        <f t="shared" si="9083"/>
        <v>5900</v>
      </c>
      <c r="AG2671" s="31"/>
      <c r="AH2671" s="31"/>
      <c r="AI2671" s="31"/>
      <c r="AJ2671" s="31">
        <f t="shared" si="9084"/>
        <v>5900</v>
      </c>
      <c r="AK2671" s="31">
        <f t="shared" si="9085"/>
        <v>5900</v>
      </c>
      <c r="AL2671" s="31">
        <f t="shared" si="9086"/>
        <v>5900</v>
      </c>
      <c r="AM2671" s="31"/>
      <c r="AN2671" s="31"/>
      <c r="AO2671" s="31"/>
      <c r="AP2671" s="31">
        <f t="shared" si="9087"/>
        <v>5900</v>
      </c>
      <c r="AQ2671" s="31">
        <f t="shared" si="9088"/>
        <v>5900</v>
      </c>
      <c r="AR2671" s="31">
        <f t="shared" si="9089"/>
        <v>5900</v>
      </c>
      <c r="AS2671" s="31"/>
      <c r="AT2671" s="31"/>
      <c r="AU2671" s="31"/>
      <c r="AV2671" s="31">
        <f t="shared" si="9090"/>
        <v>5900</v>
      </c>
      <c r="AW2671" s="31">
        <f t="shared" si="9091"/>
        <v>5900</v>
      </c>
      <c r="AX2671" s="31">
        <f t="shared" si="9092"/>
        <v>5900</v>
      </c>
      <c r="AY2671" s="31"/>
      <c r="AZ2671" s="31"/>
      <c r="BA2671" s="31"/>
      <c r="BB2671" s="31">
        <f t="shared" si="9093"/>
        <v>5900</v>
      </c>
      <c r="BC2671" s="31">
        <f t="shared" si="9094"/>
        <v>5900</v>
      </c>
      <c r="BD2671" s="31">
        <f t="shared" si="9095"/>
        <v>5900</v>
      </c>
      <c r="BE2671" s="31"/>
      <c r="BF2671" s="31"/>
      <c r="BG2671" s="31"/>
      <c r="BH2671" s="31">
        <f t="shared" si="9096"/>
        <v>5900</v>
      </c>
      <c r="BI2671" s="31">
        <f t="shared" si="9097"/>
        <v>5900</v>
      </c>
      <c r="BJ2671" s="31">
        <f t="shared" si="9098"/>
        <v>5900</v>
      </c>
      <c r="BK2671" s="31"/>
      <c r="BL2671" s="31"/>
      <c r="BM2671" s="31"/>
      <c r="BN2671" s="31">
        <f t="shared" si="9099"/>
        <v>5900</v>
      </c>
      <c r="BO2671" s="31">
        <f t="shared" si="9100"/>
        <v>5900</v>
      </c>
      <c r="BP2671" s="31">
        <f t="shared" si="9101"/>
        <v>5900</v>
      </c>
      <c r="BQ2671" s="31"/>
      <c r="BR2671" s="31"/>
      <c r="BS2671" s="31">
        <f t="shared" si="9102"/>
        <v>5900</v>
      </c>
      <c r="BT2671" s="31">
        <f t="shared" si="9103"/>
        <v>5900</v>
      </c>
      <c r="BU2671" s="31">
        <f t="shared" si="9104"/>
        <v>5900</v>
      </c>
      <c r="BV2671" s="31"/>
      <c r="BW2671" s="31"/>
      <c r="BX2671" s="31">
        <f t="shared" si="9105"/>
        <v>5900</v>
      </c>
      <c r="BY2671" s="31">
        <f t="shared" si="9106"/>
        <v>5900</v>
      </c>
      <c r="BZ2671" s="31">
        <f t="shared" si="9107"/>
        <v>5900</v>
      </c>
      <c r="CA2671" s="31"/>
      <c r="CB2671" s="31"/>
      <c r="CC2671" s="31"/>
      <c r="CD2671" s="31">
        <f t="shared" si="9190"/>
        <v>5900</v>
      </c>
      <c r="CE2671" s="31">
        <f t="shared" si="9191"/>
        <v>5900</v>
      </c>
      <c r="CF2671" s="31">
        <f t="shared" si="9192"/>
        <v>5900</v>
      </c>
      <c r="CG2671" s="31"/>
      <c r="CH2671" s="24"/>
      <c r="CI2671" s="40"/>
    </row>
    <row r="2672" ht="29.850000000000001">
      <c r="A2672" s="16" t="s">
        <v>1477</v>
      </c>
      <c r="B2672" s="17">
        <v>200</v>
      </c>
      <c r="C2672" s="16"/>
      <c r="D2672" s="16"/>
      <c r="E2672" s="39" t="s">
        <v>40</v>
      </c>
      <c r="F2672" s="31">
        <f t="shared" si="9149"/>
        <v>24908.299999999999</v>
      </c>
      <c r="G2672" s="31">
        <f t="shared" si="9150"/>
        <v>24862.400000000001</v>
      </c>
      <c r="H2672" s="31">
        <f t="shared" si="9151"/>
        <v>24194.599999999999</v>
      </c>
      <c r="I2672" s="31">
        <f t="shared" si="9152"/>
        <v>0</v>
      </c>
      <c r="J2672" s="31">
        <f t="shared" si="9153"/>
        <v>0</v>
      </c>
      <c r="K2672" s="31">
        <f t="shared" si="9154"/>
        <v>0</v>
      </c>
      <c r="L2672" s="31">
        <f t="shared" si="9072"/>
        <v>24908.299999999999</v>
      </c>
      <c r="M2672" s="31">
        <f t="shared" si="9073"/>
        <v>24862.400000000001</v>
      </c>
      <c r="N2672" s="31">
        <f t="shared" si="9074"/>
        <v>24194.599999999999</v>
      </c>
      <c r="O2672" s="31">
        <f t="shared" si="9155"/>
        <v>0</v>
      </c>
      <c r="P2672" s="31">
        <f t="shared" si="9156"/>
        <v>0</v>
      </c>
      <c r="Q2672" s="31">
        <f t="shared" si="9157"/>
        <v>0</v>
      </c>
      <c r="R2672" s="31">
        <f t="shared" si="9075"/>
        <v>24908.299999999999</v>
      </c>
      <c r="S2672" s="31">
        <f t="shared" si="9076"/>
        <v>24862.400000000001</v>
      </c>
      <c r="T2672" s="31">
        <f t="shared" si="9077"/>
        <v>24194.599999999999</v>
      </c>
      <c r="U2672" s="31">
        <f t="shared" si="9158"/>
        <v>0</v>
      </c>
      <c r="V2672" s="31">
        <f t="shared" si="9159"/>
        <v>0</v>
      </c>
      <c r="W2672" s="31">
        <f t="shared" si="9160"/>
        <v>0</v>
      </c>
      <c r="X2672" s="31">
        <f t="shared" si="9078"/>
        <v>24908.299999999999</v>
      </c>
      <c r="Y2672" s="31">
        <f t="shared" si="9079"/>
        <v>24862.400000000001</v>
      </c>
      <c r="Z2672" s="31">
        <f t="shared" si="9080"/>
        <v>24194.599999999999</v>
      </c>
      <c r="AA2672" s="31">
        <f t="shared" si="9161"/>
        <v>0</v>
      </c>
      <c r="AB2672" s="31">
        <f t="shared" si="9162"/>
        <v>0</v>
      </c>
      <c r="AC2672" s="31">
        <f t="shared" si="9163"/>
        <v>0</v>
      </c>
      <c r="AD2672" s="31">
        <f t="shared" si="9081"/>
        <v>24908.299999999999</v>
      </c>
      <c r="AE2672" s="31">
        <f t="shared" si="9082"/>
        <v>24862.400000000001</v>
      </c>
      <c r="AF2672" s="31">
        <f t="shared" si="9083"/>
        <v>24194.599999999999</v>
      </c>
      <c r="AG2672" s="31">
        <f t="shared" si="9164"/>
        <v>0</v>
      </c>
      <c r="AH2672" s="31">
        <f t="shared" si="9165"/>
        <v>0</v>
      </c>
      <c r="AI2672" s="31">
        <f t="shared" si="9166"/>
        <v>0</v>
      </c>
      <c r="AJ2672" s="31">
        <f t="shared" si="9084"/>
        <v>24908.299999999999</v>
      </c>
      <c r="AK2672" s="31">
        <f t="shared" si="9085"/>
        <v>24862.400000000001</v>
      </c>
      <c r="AL2672" s="31">
        <f t="shared" si="9086"/>
        <v>24194.599999999999</v>
      </c>
      <c r="AM2672" s="31">
        <f t="shared" si="9167"/>
        <v>0</v>
      </c>
      <c r="AN2672" s="31">
        <f t="shared" si="9168"/>
        <v>0</v>
      </c>
      <c r="AO2672" s="31">
        <f t="shared" si="9169"/>
        <v>0</v>
      </c>
      <c r="AP2672" s="31">
        <f t="shared" si="9087"/>
        <v>24908.299999999999</v>
      </c>
      <c r="AQ2672" s="31">
        <f t="shared" si="9088"/>
        <v>24862.400000000001</v>
      </c>
      <c r="AR2672" s="31">
        <f t="shared" si="9089"/>
        <v>24194.599999999999</v>
      </c>
      <c r="AS2672" s="31">
        <f t="shared" si="9170"/>
        <v>0</v>
      </c>
      <c r="AT2672" s="31">
        <f t="shared" si="9171"/>
        <v>0</v>
      </c>
      <c r="AU2672" s="31">
        <f t="shared" si="9172"/>
        <v>0</v>
      </c>
      <c r="AV2672" s="31">
        <f t="shared" si="9090"/>
        <v>24908.299999999999</v>
      </c>
      <c r="AW2672" s="31">
        <f t="shared" si="9091"/>
        <v>24862.400000000001</v>
      </c>
      <c r="AX2672" s="31">
        <f t="shared" si="9092"/>
        <v>24194.599999999999</v>
      </c>
      <c r="AY2672" s="31">
        <f t="shared" si="9173"/>
        <v>1790.5999999999999</v>
      </c>
      <c r="AZ2672" s="31">
        <f t="shared" si="9174"/>
        <v>0</v>
      </c>
      <c r="BA2672" s="31">
        <f t="shared" si="9175"/>
        <v>0</v>
      </c>
      <c r="BB2672" s="31">
        <f t="shared" si="9093"/>
        <v>26698.899999999998</v>
      </c>
      <c r="BC2672" s="31">
        <f t="shared" si="9094"/>
        <v>24862.400000000001</v>
      </c>
      <c r="BD2672" s="31">
        <f t="shared" si="9095"/>
        <v>24194.599999999999</v>
      </c>
      <c r="BE2672" s="31">
        <f t="shared" si="9176"/>
        <v>0</v>
      </c>
      <c r="BF2672" s="31">
        <f t="shared" si="9177"/>
        <v>0</v>
      </c>
      <c r="BG2672" s="31">
        <f t="shared" si="9178"/>
        <v>0</v>
      </c>
      <c r="BH2672" s="31">
        <f t="shared" si="9096"/>
        <v>26698.899999999998</v>
      </c>
      <c r="BI2672" s="31">
        <f t="shared" si="9097"/>
        <v>24862.400000000001</v>
      </c>
      <c r="BJ2672" s="31">
        <f t="shared" si="9098"/>
        <v>24194.599999999999</v>
      </c>
      <c r="BK2672" s="31">
        <f t="shared" si="9179"/>
        <v>0</v>
      </c>
      <c r="BL2672" s="31">
        <f t="shared" si="9180"/>
        <v>0</v>
      </c>
      <c r="BM2672" s="31">
        <f t="shared" si="9181"/>
        <v>0</v>
      </c>
      <c r="BN2672" s="31">
        <f t="shared" si="9099"/>
        <v>26698.899999999998</v>
      </c>
      <c r="BO2672" s="31">
        <f t="shared" si="9100"/>
        <v>24862.400000000001</v>
      </c>
      <c r="BP2672" s="31">
        <f t="shared" si="9101"/>
        <v>24194.599999999999</v>
      </c>
      <c r="BQ2672" s="31">
        <f t="shared" si="9182"/>
        <v>0</v>
      </c>
      <c r="BR2672" s="31">
        <f t="shared" si="9183"/>
        <v>0</v>
      </c>
      <c r="BS2672" s="31">
        <f t="shared" si="9102"/>
        <v>26698.899999999998</v>
      </c>
      <c r="BT2672" s="31">
        <f t="shared" si="9103"/>
        <v>24862.400000000001</v>
      </c>
      <c r="BU2672" s="31">
        <f t="shared" si="9104"/>
        <v>24194.599999999999</v>
      </c>
      <c r="BV2672" s="31">
        <f t="shared" si="9184"/>
        <v>0</v>
      </c>
      <c r="BW2672" s="31">
        <f t="shared" si="9185"/>
        <v>0</v>
      </c>
      <c r="BX2672" s="31">
        <f t="shared" si="9105"/>
        <v>26698.899999999998</v>
      </c>
      <c r="BY2672" s="31">
        <f t="shared" si="9106"/>
        <v>24862.400000000001</v>
      </c>
      <c r="BZ2672" s="31">
        <f t="shared" si="9107"/>
        <v>24194.599999999999</v>
      </c>
      <c r="CA2672" s="31">
        <f t="shared" si="9186"/>
        <v>0</v>
      </c>
      <c r="CB2672" s="31">
        <f t="shared" si="9187"/>
        <v>0</v>
      </c>
      <c r="CC2672" s="31">
        <f t="shared" si="9188"/>
        <v>0</v>
      </c>
      <c r="CD2672" s="31">
        <f t="shared" si="9190"/>
        <v>26698.899999999998</v>
      </c>
      <c r="CE2672" s="31">
        <f t="shared" si="9191"/>
        <v>24862.400000000001</v>
      </c>
      <c r="CF2672" s="31">
        <f t="shared" si="9192"/>
        <v>24194.599999999999</v>
      </c>
      <c r="CG2672" s="31">
        <f t="shared" si="9189"/>
        <v>0</v>
      </c>
      <c r="CH2672" s="24"/>
      <c r="CI2672" s="40"/>
      <c r="CM2672" s="1" t="s">
        <v>29</v>
      </c>
    </row>
    <row r="2673" ht="43.75">
      <c r="A2673" s="16" t="s">
        <v>1477</v>
      </c>
      <c r="B2673" s="17">
        <v>240</v>
      </c>
      <c r="C2673" s="16"/>
      <c r="D2673" s="16"/>
      <c r="E2673" s="39" t="s">
        <v>41</v>
      </c>
      <c r="F2673" s="31">
        <f t="shared" si="9149"/>
        <v>24908.299999999999</v>
      </c>
      <c r="G2673" s="31">
        <f t="shared" si="9150"/>
        <v>24862.400000000001</v>
      </c>
      <c r="H2673" s="31">
        <f t="shared" si="9151"/>
        <v>24194.599999999999</v>
      </c>
      <c r="I2673" s="31">
        <f t="shared" si="9152"/>
        <v>0</v>
      </c>
      <c r="J2673" s="31">
        <f t="shared" si="9153"/>
        <v>0</v>
      </c>
      <c r="K2673" s="31">
        <f t="shared" si="9154"/>
        <v>0</v>
      </c>
      <c r="L2673" s="31">
        <f t="shared" si="9072"/>
        <v>24908.299999999999</v>
      </c>
      <c r="M2673" s="31">
        <f t="shared" si="9073"/>
        <v>24862.400000000001</v>
      </c>
      <c r="N2673" s="31">
        <f t="shared" si="9074"/>
        <v>24194.599999999999</v>
      </c>
      <c r="O2673" s="31">
        <f t="shared" si="9155"/>
        <v>0</v>
      </c>
      <c r="P2673" s="31">
        <f t="shared" si="9156"/>
        <v>0</v>
      </c>
      <c r="Q2673" s="31">
        <f t="shared" si="9157"/>
        <v>0</v>
      </c>
      <c r="R2673" s="31">
        <f t="shared" si="9075"/>
        <v>24908.299999999999</v>
      </c>
      <c r="S2673" s="31">
        <f t="shared" si="9076"/>
        <v>24862.400000000001</v>
      </c>
      <c r="T2673" s="31">
        <f t="shared" si="9077"/>
        <v>24194.599999999999</v>
      </c>
      <c r="U2673" s="31">
        <f t="shared" si="9158"/>
        <v>0</v>
      </c>
      <c r="V2673" s="31">
        <f t="shared" si="9159"/>
        <v>0</v>
      </c>
      <c r="W2673" s="31">
        <f t="shared" si="9160"/>
        <v>0</v>
      </c>
      <c r="X2673" s="31">
        <f t="shared" si="9078"/>
        <v>24908.299999999999</v>
      </c>
      <c r="Y2673" s="31">
        <f t="shared" si="9079"/>
        <v>24862.400000000001</v>
      </c>
      <c r="Z2673" s="31">
        <f t="shared" si="9080"/>
        <v>24194.599999999999</v>
      </c>
      <c r="AA2673" s="31">
        <f t="shared" si="9161"/>
        <v>0</v>
      </c>
      <c r="AB2673" s="31">
        <f t="shared" si="9162"/>
        <v>0</v>
      </c>
      <c r="AC2673" s="31">
        <f t="shared" si="9163"/>
        <v>0</v>
      </c>
      <c r="AD2673" s="31">
        <f t="shared" si="9081"/>
        <v>24908.299999999999</v>
      </c>
      <c r="AE2673" s="31">
        <f t="shared" si="9082"/>
        <v>24862.400000000001</v>
      </c>
      <c r="AF2673" s="31">
        <f t="shared" si="9083"/>
        <v>24194.599999999999</v>
      </c>
      <c r="AG2673" s="31">
        <f t="shared" si="9164"/>
        <v>0</v>
      </c>
      <c r="AH2673" s="31">
        <f t="shared" si="9165"/>
        <v>0</v>
      </c>
      <c r="AI2673" s="31">
        <f t="shared" si="9166"/>
        <v>0</v>
      </c>
      <c r="AJ2673" s="31">
        <f t="shared" si="9084"/>
        <v>24908.299999999999</v>
      </c>
      <c r="AK2673" s="31">
        <f t="shared" si="9085"/>
        <v>24862.400000000001</v>
      </c>
      <c r="AL2673" s="31">
        <f t="shared" si="9086"/>
        <v>24194.599999999999</v>
      </c>
      <c r="AM2673" s="31">
        <f t="shared" si="9167"/>
        <v>0</v>
      </c>
      <c r="AN2673" s="31">
        <f t="shared" si="9168"/>
        <v>0</v>
      </c>
      <c r="AO2673" s="31">
        <f t="shared" si="9169"/>
        <v>0</v>
      </c>
      <c r="AP2673" s="31">
        <f t="shared" si="9087"/>
        <v>24908.299999999999</v>
      </c>
      <c r="AQ2673" s="31">
        <f t="shared" si="9088"/>
        <v>24862.400000000001</v>
      </c>
      <c r="AR2673" s="31">
        <f t="shared" si="9089"/>
        <v>24194.599999999999</v>
      </c>
      <c r="AS2673" s="31">
        <f t="shared" si="9170"/>
        <v>0</v>
      </c>
      <c r="AT2673" s="31">
        <f t="shared" si="9171"/>
        <v>0</v>
      </c>
      <c r="AU2673" s="31">
        <f t="shared" si="9172"/>
        <v>0</v>
      </c>
      <c r="AV2673" s="31">
        <f t="shared" si="9090"/>
        <v>24908.299999999999</v>
      </c>
      <c r="AW2673" s="31">
        <f t="shared" si="9091"/>
        <v>24862.400000000001</v>
      </c>
      <c r="AX2673" s="31">
        <f t="shared" si="9092"/>
        <v>24194.599999999999</v>
      </c>
      <c r="AY2673" s="31">
        <f t="shared" si="9173"/>
        <v>1790.5999999999999</v>
      </c>
      <c r="AZ2673" s="31">
        <f t="shared" si="9174"/>
        <v>0</v>
      </c>
      <c r="BA2673" s="31">
        <f t="shared" si="9175"/>
        <v>0</v>
      </c>
      <c r="BB2673" s="31">
        <f t="shared" si="9093"/>
        <v>26698.899999999998</v>
      </c>
      <c r="BC2673" s="31">
        <f t="shared" si="9094"/>
        <v>24862.400000000001</v>
      </c>
      <c r="BD2673" s="31">
        <f t="shared" si="9095"/>
        <v>24194.599999999999</v>
      </c>
      <c r="BE2673" s="31">
        <f t="shared" si="9176"/>
        <v>0</v>
      </c>
      <c r="BF2673" s="31">
        <f t="shared" si="9177"/>
        <v>0</v>
      </c>
      <c r="BG2673" s="31">
        <f t="shared" si="9178"/>
        <v>0</v>
      </c>
      <c r="BH2673" s="31">
        <f t="shared" si="9096"/>
        <v>26698.899999999998</v>
      </c>
      <c r="BI2673" s="31">
        <f t="shared" si="9097"/>
        <v>24862.400000000001</v>
      </c>
      <c r="BJ2673" s="31">
        <f t="shared" si="9098"/>
        <v>24194.599999999999</v>
      </c>
      <c r="BK2673" s="31">
        <f t="shared" si="9179"/>
        <v>0</v>
      </c>
      <c r="BL2673" s="31">
        <f t="shared" si="9180"/>
        <v>0</v>
      </c>
      <c r="BM2673" s="31">
        <f t="shared" si="9181"/>
        <v>0</v>
      </c>
      <c r="BN2673" s="31">
        <f t="shared" si="9099"/>
        <v>26698.899999999998</v>
      </c>
      <c r="BO2673" s="31">
        <f t="shared" si="9100"/>
        <v>24862.400000000001</v>
      </c>
      <c r="BP2673" s="31">
        <f t="shared" si="9101"/>
        <v>24194.599999999999</v>
      </c>
      <c r="BQ2673" s="31">
        <f t="shared" si="9182"/>
        <v>0</v>
      </c>
      <c r="BR2673" s="31">
        <f t="shared" si="9183"/>
        <v>0</v>
      </c>
      <c r="BS2673" s="31">
        <f t="shared" si="9102"/>
        <v>26698.899999999998</v>
      </c>
      <c r="BT2673" s="31">
        <f t="shared" si="9103"/>
        <v>24862.400000000001</v>
      </c>
      <c r="BU2673" s="31">
        <f t="shared" si="9104"/>
        <v>24194.599999999999</v>
      </c>
      <c r="BV2673" s="31">
        <f t="shared" si="9184"/>
        <v>0</v>
      </c>
      <c r="BW2673" s="31">
        <f t="shared" si="9185"/>
        <v>0</v>
      </c>
      <c r="BX2673" s="31">
        <f t="shared" si="9105"/>
        <v>26698.899999999998</v>
      </c>
      <c r="BY2673" s="31">
        <f t="shared" si="9106"/>
        <v>24862.400000000001</v>
      </c>
      <c r="BZ2673" s="31">
        <f t="shared" si="9107"/>
        <v>24194.599999999999</v>
      </c>
      <c r="CA2673" s="31">
        <f t="shared" si="9186"/>
        <v>0</v>
      </c>
      <c r="CB2673" s="31">
        <f t="shared" si="9187"/>
        <v>0</v>
      </c>
      <c r="CC2673" s="31">
        <f t="shared" si="9188"/>
        <v>0</v>
      </c>
      <c r="CD2673" s="31">
        <f t="shared" si="9190"/>
        <v>26698.899999999998</v>
      </c>
      <c r="CE2673" s="31">
        <f t="shared" si="9191"/>
        <v>24862.400000000001</v>
      </c>
      <c r="CF2673" s="31">
        <f t="shared" si="9192"/>
        <v>24194.599999999999</v>
      </c>
      <c r="CG2673" s="31">
        <f t="shared" si="9189"/>
        <v>0</v>
      </c>
      <c r="CH2673" s="24"/>
      <c r="CI2673" s="40"/>
      <c r="CN2673" s="1" t="s">
        <v>30</v>
      </c>
    </row>
    <row r="2674" ht="57.700000000000003">
      <c r="A2674" s="16" t="s">
        <v>1477</v>
      </c>
      <c r="B2674" s="17">
        <v>240</v>
      </c>
      <c r="C2674" s="16" t="s">
        <v>42</v>
      </c>
      <c r="D2674" s="16" t="s">
        <v>395</v>
      </c>
      <c r="E2674" s="39" t="s">
        <v>396</v>
      </c>
      <c r="F2674" s="31">
        <f>24908.3</f>
        <v>24908.299999999999</v>
      </c>
      <c r="G2674" s="31">
        <f>24862.4</f>
        <v>24862.400000000001</v>
      </c>
      <c r="H2674" s="31">
        <f>24194.6</f>
        <v>24194.599999999999</v>
      </c>
      <c r="I2674" s="31"/>
      <c r="J2674" s="31"/>
      <c r="K2674" s="31"/>
      <c r="L2674" s="31">
        <f t="shared" si="9072"/>
        <v>24908.299999999999</v>
      </c>
      <c r="M2674" s="31">
        <f t="shared" si="9073"/>
        <v>24862.400000000001</v>
      </c>
      <c r="N2674" s="31">
        <f t="shared" si="9074"/>
        <v>24194.599999999999</v>
      </c>
      <c r="O2674" s="31"/>
      <c r="P2674" s="31"/>
      <c r="Q2674" s="31"/>
      <c r="R2674" s="31">
        <f t="shared" si="9075"/>
        <v>24908.299999999999</v>
      </c>
      <c r="S2674" s="31">
        <f t="shared" si="9076"/>
        <v>24862.400000000001</v>
      </c>
      <c r="T2674" s="31">
        <f t="shared" si="9077"/>
        <v>24194.599999999999</v>
      </c>
      <c r="U2674" s="31"/>
      <c r="V2674" s="31"/>
      <c r="W2674" s="31"/>
      <c r="X2674" s="31">
        <f t="shared" si="9078"/>
        <v>24908.299999999999</v>
      </c>
      <c r="Y2674" s="31">
        <f t="shared" si="9079"/>
        <v>24862.400000000001</v>
      </c>
      <c r="Z2674" s="31">
        <f t="shared" si="9080"/>
        <v>24194.599999999999</v>
      </c>
      <c r="AA2674" s="31"/>
      <c r="AB2674" s="31"/>
      <c r="AC2674" s="31"/>
      <c r="AD2674" s="31">
        <f t="shared" si="9081"/>
        <v>24908.299999999999</v>
      </c>
      <c r="AE2674" s="31">
        <f t="shared" si="9082"/>
        <v>24862.400000000001</v>
      </c>
      <c r="AF2674" s="31">
        <f t="shared" si="9083"/>
        <v>24194.599999999999</v>
      </c>
      <c r="AG2674" s="31"/>
      <c r="AH2674" s="31"/>
      <c r="AI2674" s="31"/>
      <c r="AJ2674" s="31">
        <f t="shared" si="9084"/>
        <v>24908.299999999999</v>
      </c>
      <c r="AK2674" s="31">
        <f t="shared" si="9085"/>
        <v>24862.400000000001</v>
      </c>
      <c r="AL2674" s="31">
        <f t="shared" si="9086"/>
        <v>24194.599999999999</v>
      </c>
      <c r="AM2674" s="31"/>
      <c r="AN2674" s="31"/>
      <c r="AO2674" s="31"/>
      <c r="AP2674" s="31">
        <f t="shared" si="9087"/>
        <v>24908.299999999999</v>
      </c>
      <c r="AQ2674" s="31">
        <f t="shared" si="9088"/>
        <v>24862.400000000001</v>
      </c>
      <c r="AR2674" s="31">
        <f t="shared" si="9089"/>
        <v>24194.599999999999</v>
      </c>
      <c r="AS2674" s="31"/>
      <c r="AT2674" s="31"/>
      <c r="AU2674" s="31"/>
      <c r="AV2674" s="31">
        <f t="shared" si="9090"/>
        <v>24908.299999999999</v>
      </c>
      <c r="AW2674" s="31">
        <f t="shared" si="9091"/>
        <v>24862.400000000001</v>
      </c>
      <c r="AX2674" s="31">
        <f t="shared" si="9092"/>
        <v>24194.599999999999</v>
      </c>
      <c r="AY2674" s="31">
        <v>1790.5999999999999</v>
      </c>
      <c r="AZ2674" s="31"/>
      <c r="BA2674" s="31"/>
      <c r="BB2674" s="31">
        <f t="shared" si="9093"/>
        <v>26698.899999999998</v>
      </c>
      <c r="BC2674" s="31">
        <f t="shared" si="9094"/>
        <v>24862.400000000001</v>
      </c>
      <c r="BD2674" s="31">
        <f t="shared" si="9095"/>
        <v>24194.599999999999</v>
      </c>
      <c r="BE2674" s="31"/>
      <c r="BF2674" s="31"/>
      <c r="BG2674" s="31"/>
      <c r="BH2674" s="31">
        <f t="shared" si="9096"/>
        <v>26698.899999999998</v>
      </c>
      <c r="BI2674" s="31">
        <f t="shared" si="9097"/>
        <v>24862.400000000001</v>
      </c>
      <c r="BJ2674" s="31">
        <f t="shared" si="9098"/>
        <v>24194.599999999999</v>
      </c>
      <c r="BK2674" s="31"/>
      <c r="BL2674" s="31"/>
      <c r="BM2674" s="31"/>
      <c r="BN2674" s="31">
        <f t="shared" si="9099"/>
        <v>26698.899999999998</v>
      </c>
      <c r="BO2674" s="31">
        <f t="shared" si="9100"/>
        <v>24862.400000000001</v>
      </c>
      <c r="BP2674" s="31">
        <f t="shared" si="9101"/>
        <v>24194.599999999999</v>
      </c>
      <c r="BQ2674" s="31"/>
      <c r="BR2674" s="31"/>
      <c r="BS2674" s="31">
        <f t="shared" si="9102"/>
        <v>26698.899999999998</v>
      </c>
      <c r="BT2674" s="31">
        <f t="shared" si="9103"/>
        <v>24862.400000000001</v>
      </c>
      <c r="BU2674" s="31">
        <f t="shared" si="9104"/>
        <v>24194.599999999999</v>
      </c>
      <c r="BV2674" s="31"/>
      <c r="BW2674" s="31"/>
      <c r="BX2674" s="31">
        <f t="shared" si="9105"/>
        <v>26698.899999999998</v>
      </c>
      <c r="BY2674" s="31">
        <f t="shared" si="9106"/>
        <v>24862.400000000001</v>
      </c>
      <c r="BZ2674" s="31">
        <f t="shared" si="9107"/>
        <v>24194.599999999999</v>
      </c>
      <c r="CA2674" s="31"/>
      <c r="CB2674" s="31"/>
      <c r="CC2674" s="31"/>
      <c r="CD2674" s="31">
        <f t="shared" si="9190"/>
        <v>26698.899999999998</v>
      </c>
      <c r="CE2674" s="31">
        <f t="shared" si="9191"/>
        <v>24862.400000000001</v>
      </c>
      <c r="CF2674" s="31">
        <f t="shared" si="9192"/>
        <v>24194.599999999999</v>
      </c>
      <c r="CG2674" s="31"/>
      <c r="CH2674" s="24"/>
      <c r="CI2674" s="40"/>
    </row>
    <row r="2675" ht="29.850000000000001">
      <c r="A2675" s="16" t="s">
        <v>1477</v>
      </c>
      <c r="B2675" s="17">
        <v>300</v>
      </c>
      <c r="C2675" s="16"/>
      <c r="D2675" s="16"/>
      <c r="E2675" s="39" t="s">
        <v>194</v>
      </c>
      <c r="F2675" s="31">
        <f t="shared" ref="F2675:F2676" si="9193">F2676</f>
        <v>600</v>
      </c>
      <c r="G2675" s="31">
        <f t="shared" ref="G2675:G2676" si="9194">G2676</f>
        <v>600</v>
      </c>
      <c r="H2675" s="31">
        <f t="shared" ref="H2675:H2676" si="9195">H2676</f>
        <v>600</v>
      </c>
      <c r="I2675" s="31">
        <f t="shared" si="9152"/>
        <v>0</v>
      </c>
      <c r="J2675" s="31">
        <f t="shared" si="9153"/>
        <v>0</v>
      </c>
      <c r="K2675" s="31">
        <f t="shared" si="9154"/>
        <v>0</v>
      </c>
      <c r="L2675" s="31">
        <f t="shared" si="9072"/>
        <v>600</v>
      </c>
      <c r="M2675" s="31">
        <f t="shared" si="9073"/>
        <v>600</v>
      </c>
      <c r="N2675" s="31">
        <f t="shared" si="9074"/>
        <v>600</v>
      </c>
      <c r="O2675" s="31">
        <f t="shared" si="9155"/>
        <v>0</v>
      </c>
      <c r="P2675" s="31">
        <f t="shared" si="9156"/>
        <v>0</v>
      </c>
      <c r="Q2675" s="31">
        <f t="shared" si="9157"/>
        <v>0</v>
      </c>
      <c r="R2675" s="31">
        <f t="shared" si="9075"/>
        <v>600</v>
      </c>
      <c r="S2675" s="31">
        <f t="shared" si="9076"/>
        <v>600</v>
      </c>
      <c r="T2675" s="31">
        <f t="shared" si="9077"/>
        <v>600</v>
      </c>
      <c r="U2675" s="31">
        <f t="shared" si="9158"/>
        <v>0</v>
      </c>
      <c r="V2675" s="31">
        <f t="shared" si="9159"/>
        <v>0</v>
      </c>
      <c r="W2675" s="31">
        <f t="shared" si="9160"/>
        <v>0</v>
      </c>
      <c r="X2675" s="31">
        <f t="shared" si="9078"/>
        <v>600</v>
      </c>
      <c r="Y2675" s="31">
        <f t="shared" si="9079"/>
        <v>600</v>
      </c>
      <c r="Z2675" s="31">
        <f t="shared" si="9080"/>
        <v>600</v>
      </c>
      <c r="AA2675" s="31">
        <f t="shared" si="9161"/>
        <v>0</v>
      </c>
      <c r="AB2675" s="31">
        <f t="shared" si="9162"/>
        <v>0</v>
      </c>
      <c r="AC2675" s="31">
        <f t="shared" si="9163"/>
        <v>0</v>
      </c>
      <c r="AD2675" s="31">
        <f t="shared" si="9081"/>
        <v>600</v>
      </c>
      <c r="AE2675" s="31">
        <f t="shared" si="9082"/>
        <v>600</v>
      </c>
      <c r="AF2675" s="31">
        <f t="shared" si="9083"/>
        <v>600</v>
      </c>
      <c r="AG2675" s="31">
        <f t="shared" si="9164"/>
        <v>0</v>
      </c>
      <c r="AH2675" s="31">
        <f t="shared" si="9165"/>
        <v>0</v>
      </c>
      <c r="AI2675" s="31">
        <f t="shared" si="9166"/>
        <v>0</v>
      </c>
      <c r="AJ2675" s="31">
        <f t="shared" si="9084"/>
        <v>600</v>
      </c>
      <c r="AK2675" s="31">
        <f t="shared" si="9085"/>
        <v>600</v>
      </c>
      <c r="AL2675" s="31">
        <f t="shared" si="9086"/>
        <v>600</v>
      </c>
      <c r="AM2675" s="31">
        <f t="shared" si="9167"/>
        <v>0</v>
      </c>
      <c r="AN2675" s="31">
        <f t="shared" si="9168"/>
        <v>0</v>
      </c>
      <c r="AO2675" s="31">
        <f t="shared" si="9169"/>
        <v>0</v>
      </c>
      <c r="AP2675" s="31">
        <f t="shared" si="9087"/>
        <v>600</v>
      </c>
      <c r="AQ2675" s="31">
        <f t="shared" si="9088"/>
        <v>600</v>
      </c>
      <c r="AR2675" s="31">
        <f t="shared" si="9089"/>
        <v>600</v>
      </c>
      <c r="AS2675" s="31">
        <f t="shared" si="9170"/>
        <v>0</v>
      </c>
      <c r="AT2675" s="31">
        <f t="shared" si="9171"/>
        <v>0</v>
      </c>
      <c r="AU2675" s="31">
        <f t="shared" si="9172"/>
        <v>0</v>
      </c>
      <c r="AV2675" s="31">
        <f t="shared" si="9090"/>
        <v>600</v>
      </c>
      <c r="AW2675" s="31">
        <f t="shared" si="9091"/>
        <v>600</v>
      </c>
      <c r="AX2675" s="31">
        <f t="shared" si="9092"/>
        <v>600</v>
      </c>
      <c r="AY2675" s="31">
        <f t="shared" si="9173"/>
        <v>0</v>
      </c>
      <c r="AZ2675" s="31">
        <f t="shared" si="9174"/>
        <v>0</v>
      </c>
      <c r="BA2675" s="31">
        <f t="shared" si="9175"/>
        <v>0</v>
      </c>
      <c r="BB2675" s="31">
        <f t="shared" si="9093"/>
        <v>600</v>
      </c>
      <c r="BC2675" s="31">
        <f t="shared" si="9094"/>
        <v>600</v>
      </c>
      <c r="BD2675" s="31">
        <f t="shared" si="9095"/>
        <v>600</v>
      </c>
      <c r="BE2675" s="31">
        <f t="shared" si="9176"/>
        <v>0</v>
      </c>
      <c r="BF2675" s="31">
        <f t="shared" si="9177"/>
        <v>0</v>
      </c>
      <c r="BG2675" s="31">
        <f t="shared" si="9178"/>
        <v>0</v>
      </c>
      <c r="BH2675" s="31">
        <f t="shared" si="9096"/>
        <v>600</v>
      </c>
      <c r="BI2675" s="31">
        <f t="shared" si="9097"/>
        <v>600</v>
      </c>
      <c r="BJ2675" s="31">
        <f t="shared" si="9098"/>
        <v>600</v>
      </c>
      <c r="BK2675" s="31">
        <f t="shared" si="9179"/>
        <v>0</v>
      </c>
      <c r="BL2675" s="31">
        <f t="shared" si="9180"/>
        <v>0</v>
      </c>
      <c r="BM2675" s="31">
        <f t="shared" si="9181"/>
        <v>0</v>
      </c>
      <c r="BN2675" s="31">
        <f t="shared" si="9099"/>
        <v>600</v>
      </c>
      <c r="BO2675" s="31">
        <f t="shared" si="9100"/>
        <v>600</v>
      </c>
      <c r="BP2675" s="31">
        <f t="shared" si="9101"/>
        <v>600</v>
      </c>
      <c r="BQ2675" s="31">
        <f t="shared" si="9182"/>
        <v>0</v>
      </c>
      <c r="BR2675" s="31">
        <f t="shared" si="9183"/>
        <v>0</v>
      </c>
      <c r="BS2675" s="31">
        <f t="shared" si="9102"/>
        <v>600</v>
      </c>
      <c r="BT2675" s="31">
        <f t="shared" si="9103"/>
        <v>600</v>
      </c>
      <c r="BU2675" s="31">
        <f t="shared" si="9104"/>
        <v>600</v>
      </c>
      <c r="BV2675" s="31">
        <f t="shared" si="9184"/>
        <v>0</v>
      </c>
      <c r="BW2675" s="31">
        <f t="shared" si="9185"/>
        <v>0</v>
      </c>
      <c r="BX2675" s="31">
        <f t="shared" si="9105"/>
        <v>600</v>
      </c>
      <c r="BY2675" s="31">
        <f t="shared" si="9106"/>
        <v>600</v>
      </c>
      <c r="BZ2675" s="31">
        <f t="shared" si="9107"/>
        <v>600</v>
      </c>
      <c r="CA2675" s="31">
        <f t="shared" si="9186"/>
        <v>0</v>
      </c>
      <c r="CB2675" s="31">
        <f t="shared" si="9187"/>
        <v>0</v>
      </c>
      <c r="CC2675" s="31">
        <f t="shared" si="9188"/>
        <v>0</v>
      </c>
      <c r="CD2675" s="31">
        <f t="shared" si="9190"/>
        <v>600</v>
      </c>
      <c r="CE2675" s="31">
        <f t="shared" si="9191"/>
        <v>600</v>
      </c>
      <c r="CF2675" s="31">
        <f t="shared" si="9192"/>
        <v>600</v>
      </c>
      <c r="CG2675" s="31">
        <f t="shared" si="9189"/>
        <v>0</v>
      </c>
      <c r="CH2675" s="24"/>
      <c r="CI2675" s="40"/>
      <c r="CM2675" s="1" t="s">
        <v>29</v>
      </c>
    </row>
    <row r="2676" ht="15">
      <c r="A2676" s="16" t="s">
        <v>1477</v>
      </c>
      <c r="B2676" s="17">
        <v>360</v>
      </c>
      <c r="C2676" s="16"/>
      <c r="D2676" s="16"/>
      <c r="E2676" s="39" t="s">
        <v>368</v>
      </c>
      <c r="F2676" s="31">
        <f t="shared" si="9193"/>
        <v>600</v>
      </c>
      <c r="G2676" s="31">
        <f t="shared" si="9194"/>
        <v>600</v>
      </c>
      <c r="H2676" s="31">
        <f t="shared" si="9195"/>
        <v>600</v>
      </c>
      <c r="I2676" s="31">
        <f t="shared" si="9152"/>
        <v>0</v>
      </c>
      <c r="J2676" s="31">
        <f t="shared" si="9153"/>
        <v>0</v>
      </c>
      <c r="K2676" s="31">
        <f t="shared" si="9154"/>
        <v>0</v>
      </c>
      <c r="L2676" s="31">
        <f t="shared" si="9072"/>
        <v>600</v>
      </c>
      <c r="M2676" s="31">
        <f t="shared" si="9073"/>
        <v>600</v>
      </c>
      <c r="N2676" s="31">
        <f t="shared" si="9074"/>
        <v>600</v>
      </c>
      <c r="O2676" s="31">
        <f t="shared" si="9155"/>
        <v>0</v>
      </c>
      <c r="P2676" s="31">
        <f t="shared" si="9156"/>
        <v>0</v>
      </c>
      <c r="Q2676" s="31">
        <f t="shared" si="9157"/>
        <v>0</v>
      </c>
      <c r="R2676" s="31">
        <f t="shared" si="9075"/>
        <v>600</v>
      </c>
      <c r="S2676" s="31">
        <f t="shared" si="9076"/>
        <v>600</v>
      </c>
      <c r="T2676" s="31">
        <f t="shared" si="9077"/>
        <v>600</v>
      </c>
      <c r="U2676" s="31">
        <f t="shared" si="9158"/>
        <v>0</v>
      </c>
      <c r="V2676" s="31">
        <f t="shared" si="9159"/>
        <v>0</v>
      </c>
      <c r="W2676" s="31">
        <f t="shared" si="9160"/>
        <v>0</v>
      </c>
      <c r="X2676" s="31">
        <f t="shared" si="9078"/>
        <v>600</v>
      </c>
      <c r="Y2676" s="31">
        <f t="shared" si="9079"/>
        <v>600</v>
      </c>
      <c r="Z2676" s="31">
        <f t="shared" si="9080"/>
        <v>600</v>
      </c>
      <c r="AA2676" s="31">
        <f t="shared" si="9161"/>
        <v>0</v>
      </c>
      <c r="AB2676" s="31">
        <f t="shared" si="9162"/>
        <v>0</v>
      </c>
      <c r="AC2676" s="31">
        <f t="shared" si="9163"/>
        <v>0</v>
      </c>
      <c r="AD2676" s="31">
        <f t="shared" si="9081"/>
        <v>600</v>
      </c>
      <c r="AE2676" s="31">
        <f t="shared" si="9082"/>
        <v>600</v>
      </c>
      <c r="AF2676" s="31">
        <f t="shared" si="9083"/>
        <v>600</v>
      </c>
      <c r="AG2676" s="31">
        <f t="shared" si="9164"/>
        <v>0</v>
      </c>
      <c r="AH2676" s="31">
        <f t="shared" si="9165"/>
        <v>0</v>
      </c>
      <c r="AI2676" s="31">
        <f t="shared" si="9166"/>
        <v>0</v>
      </c>
      <c r="AJ2676" s="31">
        <f t="shared" si="9084"/>
        <v>600</v>
      </c>
      <c r="AK2676" s="31">
        <f t="shared" si="9085"/>
        <v>600</v>
      </c>
      <c r="AL2676" s="31">
        <f t="shared" si="9086"/>
        <v>600</v>
      </c>
      <c r="AM2676" s="31">
        <f t="shared" si="9167"/>
        <v>0</v>
      </c>
      <c r="AN2676" s="31">
        <f t="shared" si="9168"/>
        <v>0</v>
      </c>
      <c r="AO2676" s="31">
        <f t="shared" si="9169"/>
        <v>0</v>
      </c>
      <c r="AP2676" s="31">
        <f t="shared" si="9087"/>
        <v>600</v>
      </c>
      <c r="AQ2676" s="31">
        <f t="shared" si="9088"/>
        <v>600</v>
      </c>
      <c r="AR2676" s="31">
        <f t="shared" si="9089"/>
        <v>600</v>
      </c>
      <c r="AS2676" s="31">
        <f t="shared" si="9170"/>
        <v>0</v>
      </c>
      <c r="AT2676" s="31">
        <f t="shared" si="9171"/>
        <v>0</v>
      </c>
      <c r="AU2676" s="31">
        <f t="shared" si="9172"/>
        <v>0</v>
      </c>
      <c r="AV2676" s="31">
        <f t="shared" si="9090"/>
        <v>600</v>
      </c>
      <c r="AW2676" s="31">
        <f t="shared" si="9091"/>
        <v>600</v>
      </c>
      <c r="AX2676" s="31">
        <f t="shared" si="9092"/>
        <v>600</v>
      </c>
      <c r="AY2676" s="31">
        <f t="shared" si="9173"/>
        <v>0</v>
      </c>
      <c r="AZ2676" s="31">
        <f t="shared" si="9174"/>
        <v>0</v>
      </c>
      <c r="BA2676" s="31">
        <f t="shared" si="9175"/>
        <v>0</v>
      </c>
      <c r="BB2676" s="31">
        <f t="shared" si="9093"/>
        <v>600</v>
      </c>
      <c r="BC2676" s="31">
        <f t="shared" si="9094"/>
        <v>600</v>
      </c>
      <c r="BD2676" s="31">
        <f t="shared" si="9095"/>
        <v>600</v>
      </c>
      <c r="BE2676" s="31">
        <f t="shared" si="9176"/>
        <v>0</v>
      </c>
      <c r="BF2676" s="31">
        <f t="shared" si="9177"/>
        <v>0</v>
      </c>
      <c r="BG2676" s="31">
        <f t="shared" si="9178"/>
        <v>0</v>
      </c>
      <c r="BH2676" s="31">
        <f t="shared" si="9096"/>
        <v>600</v>
      </c>
      <c r="BI2676" s="31">
        <f t="shared" si="9097"/>
        <v>600</v>
      </c>
      <c r="BJ2676" s="31">
        <f t="shared" si="9098"/>
        <v>600</v>
      </c>
      <c r="BK2676" s="31">
        <f t="shared" si="9179"/>
        <v>0</v>
      </c>
      <c r="BL2676" s="31">
        <f t="shared" si="9180"/>
        <v>0</v>
      </c>
      <c r="BM2676" s="31">
        <f t="shared" si="9181"/>
        <v>0</v>
      </c>
      <c r="BN2676" s="31">
        <f t="shared" si="9099"/>
        <v>600</v>
      </c>
      <c r="BO2676" s="31">
        <f t="shared" si="9100"/>
        <v>600</v>
      </c>
      <c r="BP2676" s="31">
        <f t="shared" si="9101"/>
        <v>600</v>
      </c>
      <c r="BQ2676" s="31">
        <f t="shared" si="9182"/>
        <v>0</v>
      </c>
      <c r="BR2676" s="31">
        <f t="shared" si="9183"/>
        <v>0</v>
      </c>
      <c r="BS2676" s="31">
        <f t="shared" si="9102"/>
        <v>600</v>
      </c>
      <c r="BT2676" s="31">
        <f t="shared" si="9103"/>
        <v>600</v>
      </c>
      <c r="BU2676" s="31">
        <f t="shared" si="9104"/>
        <v>600</v>
      </c>
      <c r="BV2676" s="31">
        <f t="shared" si="9184"/>
        <v>0</v>
      </c>
      <c r="BW2676" s="31">
        <f t="shared" si="9185"/>
        <v>0</v>
      </c>
      <c r="BX2676" s="31">
        <f t="shared" si="9105"/>
        <v>600</v>
      </c>
      <c r="BY2676" s="31">
        <f t="shared" si="9106"/>
        <v>600</v>
      </c>
      <c r="BZ2676" s="31">
        <f t="shared" si="9107"/>
        <v>600</v>
      </c>
      <c r="CA2676" s="31">
        <f t="shared" si="9186"/>
        <v>0</v>
      </c>
      <c r="CB2676" s="31">
        <f t="shared" si="9187"/>
        <v>0</v>
      </c>
      <c r="CC2676" s="31">
        <f t="shared" si="9188"/>
        <v>0</v>
      </c>
      <c r="CD2676" s="31">
        <f t="shared" si="9190"/>
        <v>600</v>
      </c>
      <c r="CE2676" s="31">
        <f t="shared" si="9191"/>
        <v>600</v>
      </c>
      <c r="CF2676" s="31">
        <f t="shared" si="9192"/>
        <v>600</v>
      </c>
      <c r="CG2676" s="31">
        <f t="shared" si="9189"/>
        <v>0</v>
      </c>
      <c r="CH2676" s="24"/>
      <c r="CI2676" s="40"/>
      <c r="CN2676" s="1" t="s">
        <v>30</v>
      </c>
    </row>
    <row r="2677" ht="57.700000000000003">
      <c r="A2677" s="16" t="s">
        <v>1477</v>
      </c>
      <c r="B2677" s="17">
        <v>360</v>
      </c>
      <c r="C2677" s="16" t="s">
        <v>42</v>
      </c>
      <c r="D2677" s="16" t="s">
        <v>395</v>
      </c>
      <c r="E2677" s="39" t="s">
        <v>396</v>
      </c>
      <c r="F2677" s="31">
        <v>600</v>
      </c>
      <c r="G2677" s="31">
        <v>600</v>
      </c>
      <c r="H2677" s="31">
        <v>600</v>
      </c>
      <c r="I2677" s="31"/>
      <c r="J2677" s="31"/>
      <c r="K2677" s="31"/>
      <c r="L2677" s="31">
        <f t="shared" si="9072"/>
        <v>600</v>
      </c>
      <c r="M2677" s="31">
        <f t="shared" si="9073"/>
        <v>600</v>
      </c>
      <c r="N2677" s="31">
        <f t="shared" si="9074"/>
        <v>600</v>
      </c>
      <c r="O2677" s="31"/>
      <c r="P2677" s="31"/>
      <c r="Q2677" s="31"/>
      <c r="R2677" s="31">
        <f t="shared" si="9075"/>
        <v>600</v>
      </c>
      <c r="S2677" s="31">
        <f t="shared" si="9076"/>
        <v>600</v>
      </c>
      <c r="T2677" s="31">
        <f t="shared" si="9077"/>
        <v>600</v>
      </c>
      <c r="U2677" s="31"/>
      <c r="V2677" s="31"/>
      <c r="W2677" s="31"/>
      <c r="X2677" s="31">
        <f t="shared" si="9078"/>
        <v>600</v>
      </c>
      <c r="Y2677" s="31">
        <f t="shared" si="9079"/>
        <v>600</v>
      </c>
      <c r="Z2677" s="31">
        <f t="shared" si="9080"/>
        <v>600</v>
      </c>
      <c r="AA2677" s="31"/>
      <c r="AB2677" s="31"/>
      <c r="AC2677" s="31"/>
      <c r="AD2677" s="31">
        <f t="shared" si="9081"/>
        <v>600</v>
      </c>
      <c r="AE2677" s="31">
        <f t="shared" si="9082"/>
        <v>600</v>
      </c>
      <c r="AF2677" s="31">
        <f t="shared" si="9083"/>
        <v>600</v>
      </c>
      <c r="AG2677" s="31"/>
      <c r="AH2677" s="31"/>
      <c r="AI2677" s="31"/>
      <c r="AJ2677" s="31">
        <f t="shared" si="9084"/>
        <v>600</v>
      </c>
      <c r="AK2677" s="31">
        <f t="shared" si="9085"/>
        <v>600</v>
      </c>
      <c r="AL2677" s="31">
        <f t="shared" si="9086"/>
        <v>600</v>
      </c>
      <c r="AM2677" s="31"/>
      <c r="AN2677" s="31"/>
      <c r="AO2677" s="31"/>
      <c r="AP2677" s="31">
        <f t="shared" si="9087"/>
        <v>600</v>
      </c>
      <c r="AQ2677" s="31">
        <f t="shared" si="9088"/>
        <v>600</v>
      </c>
      <c r="AR2677" s="31">
        <f t="shared" si="9089"/>
        <v>600</v>
      </c>
      <c r="AS2677" s="31"/>
      <c r="AT2677" s="31"/>
      <c r="AU2677" s="31"/>
      <c r="AV2677" s="31">
        <f t="shared" si="9090"/>
        <v>600</v>
      </c>
      <c r="AW2677" s="31">
        <f t="shared" si="9091"/>
        <v>600</v>
      </c>
      <c r="AX2677" s="31">
        <f t="shared" si="9092"/>
        <v>600</v>
      </c>
      <c r="AY2677" s="31"/>
      <c r="AZ2677" s="31"/>
      <c r="BA2677" s="31"/>
      <c r="BB2677" s="31">
        <f t="shared" si="9093"/>
        <v>600</v>
      </c>
      <c r="BC2677" s="31">
        <f t="shared" si="9094"/>
        <v>600</v>
      </c>
      <c r="BD2677" s="31">
        <f t="shared" si="9095"/>
        <v>600</v>
      </c>
      <c r="BE2677" s="31"/>
      <c r="BF2677" s="31"/>
      <c r="BG2677" s="31"/>
      <c r="BH2677" s="31">
        <f t="shared" si="9096"/>
        <v>600</v>
      </c>
      <c r="BI2677" s="31">
        <f t="shared" si="9097"/>
        <v>600</v>
      </c>
      <c r="BJ2677" s="31">
        <f t="shared" si="9098"/>
        <v>600</v>
      </c>
      <c r="BK2677" s="31"/>
      <c r="BL2677" s="31"/>
      <c r="BM2677" s="31"/>
      <c r="BN2677" s="31">
        <f t="shared" si="9099"/>
        <v>600</v>
      </c>
      <c r="BO2677" s="31">
        <f t="shared" si="9100"/>
        <v>600</v>
      </c>
      <c r="BP2677" s="31">
        <f t="shared" si="9101"/>
        <v>600</v>
      </c>
      <c r="BQ2677" s="31"/>
      <c r="BR2677" s="31"/>
      <c r="BS2677" s="31">
        <f t="shared" si="9102"/>
        <v>600</v>
      </c>
      <c r="BT2677" s="31">
        <f t="shared" si="9103"/>
        <v>600</v>
      </c>
      <c r="BU2677" s="31">
        <f t="shared" si="9104"/>
        <v>600</v>
      </c>
      <c r="BV2677" s="31"/>
      <c r="BW2677" s="31"/>
      <c r="BX2677" s="31">
        <f t="shared" si="9105"/>
        <v>600</v>
      </c>
      <c r="BY2677" s="31">
        <f t="shared" si="9106"/>
        <v>600</v>
      </c>
      <c r="BZ2677" s="31">
        <f t="shared" si="9107"/>
        <v>600</v>
      </c>
      <c r="CA2677" s="31"/>
      <c r="CB2677" s="31"/>
      <c r="CC2677" s="31"/>
      <c r="CD2677" s="31">
        <f t="shared" si="9190"/>
        <v>600</v>
      </c>
      <c r="CE2677" s="31">
        <f t="shared" si="9191"/>
        <v>600</v>
      </c>
      <c r="CF2677" s="31">
        <f t="shared" si="9192"/>
        <v>600</v>
      </c>
      <c r="CG2677" s="31"/>
      <c r="CH2677" s="24"/>
      <c r="CI2677" s="40"/>
    </row>
    <row r="2678" s="26" customFormat="1" ht="57.700000000000003">
      <c r="A2678" s="27" t="s">
        <v>1478</v>
      </c>
      <c r="B2678" s="28"/>
      <c r="C2678" s="27"/>
      <c r="D2678" s="27"/>
      <c r="E2678" s="29" t="s">
        <v>1479</v>
      </c>
      <c r="F2678" s="30">
        <f>F2679+F2690</f>
        <v>174000</v>
      </c>
      <c r="G2678" s="30">
        <f>G2679+G2690</f>
        <v>20000</v>
      </c>
      <c r="H2678" s="30">
        <f>H2679+H2690</f>
        <v>20000</v>
      </c>
      <c r="I2678" s="30">
        <f>I2679+I2690</f>
        <v>33905.826999999997</v>
      </c>
      <c r="J2678" s="30">
        <f>J2679+J2690</f>
        <v>8852.2000000000007</v>
      </c>
      <c r="K2678" s="30">
        <f>K2679+K2690</f>
        <v>8852.2000000000007</v>
      </c>
      <c r="L2678" s="30">
        <f t="shared" si="9072"/>
        <v>207905.82699999999</v>
      </c>
      <c r="M2678" s="30">
        <f t="shared" si="9073"/>
        <v>28852.200000000001</v>
      </c>
      <c r="N2678" s="30">
        <f t="shared" si="9074"/>
        <v>28852.200000000001</v>
      </c>
      <c r="O2678" s="30">
        <f>O2679+O2690</f>
        <v>-50000</v>
      </c>
      <c r="P2678" s="30">
        <f>P2679+P2690</f>
        <v>0</v>
      </c>
      <c r="Q2678" s="30">
        <f>Q2679+Q2690</f>
        <v>0</v>
      </c>
      <c r="R2678" s="30">
        <f t="shared" si="9075"/>
        <v>157905.82699999999</v>
      </c>
      <c r="S2678" s="30">
        <f t="shared" si="9076"/>
        <v>28852.200000000001</v>
      </c>
      <c r="T2678" s="30">
        <f t="shared" si="9077"/>
        <v>28852.200000000001</v>
      </c>
      <c r="U2678" s="30">
        <f>U2679+U2690</f>
        <v>10000</v>
      </c>
      <c r="V2678" s="30">
        <f>V2679+V2690</f>
        <v>15000</v>
      </c>
      <c r="W2678" s="30">
        <f>W2679+W2690</f>
        <v>15000</v>
      </c>
      <c r="X2678" s="30">
        <f t="shared" si="9078"/>
        <v>167905.82699999999</v>
      </c>
      <c r="Y2678" s="30">
        <f t="shared" si="9079"/>
        <v>43852.199999999997</v>
      </c>
      <c r="Z2678" s="30">
        <f t="shared" si="9080"/>
        <v>43852.199999999997</v>
      </c>
      <c r="AA2678" s="30">
        <f>AA2679+AA2690</f>
        <v>42431.080000000002</v>
      </c>
      <c r="AB2678" s="30">
        <f>AB2679+AB2690</f>
        <v>-15000</v>
      </c>
      <c r="AC2678" s="30">
        <f>AC2679+AC2690</f>
        <v>-15000</v>
      </c>
      <c r="AD2678" s="30">
        <f t="shared" si="9081"/>
        <v>210336.90700000001</v>
      </c>
      <c r="AE2678" s="30">
        <f t="shared" si="9082"/>
        <v>28852.199999999997</v>
      </c>
      <c r="AF2678" s="30">
        <f t="shared" si="9083"/>
        <v>28852.199999999997</v>
      </c>
      <c r="AG2678" s="30">
        <f>AG2679+AG2690</f>
        <v>11833</v>
      </c>
      <c r="AH2678" s="30">
        <f>AH2679+AH2690</f>
        <v>0</v>
      </c>
      <c r="AI2678" s="30">
        <f>AI2679+AI2690</f>
        <v>0</v>
      </c>
      <c r="AJ2678" s="30">
        <f t="shared" si="9084"/>
        <v>222169.90700000001</v>
      </c>
      <c r="AK2678" s="30">
        <f t="shared" si="9085"/>
        <v>28852.199999999997</v>
      </c>
      <c r="AL2678" s="30">
        <f t="shared" si="9086"/>
        <v>28852.199999999997</v>
      </c>
      <c r="AM2678" s="30">
        <f>AM2679+AM2690</f>
        <v>0</v>
      </c>
      <c r="AN2678" s="30">
        <f>AN2679+AN2690</f>
        <v>0</v>
      </c>
      <c r="AO2678" s="30">
        <f>AO2679+AO2690</f>
        <v>0</v>
      </c>
      <c r="AP2678" s="30">
        <f t="shared" si="9087"/>
        <v>222169.90700000001</v>
      </c>
      <c r="AQ2678" s="30">
        <f t="shared" si="9088"/>
        <v>28852.199999999997</v>
      </c>
      <c r="AR2678" s="30">
        <f t="shared" si="9089"/>
        <v>28852.199999999997</v>
      </c>
      <c r="AS2678" s="30">
        <f>AS2679+AS2690</f>
        <v>-19644.700000000001</v>
      </c>
      <c r="AT2678" s="30">
        <f>AT2679+AT2690</f>
        <v>0</v>
      </c>
      <c r="AU2678" s="30">
        <f>AU2679+AU2690</f>
        <v>0</v>
      </c>
      <c r="AV2678" s="30">
        <f t="shared" si="9090"/>
        <v>202525.20699999999</v>
      </c>
      <c r="AW2678" s="30">
        <f t="shared" si="9091"/>
        <v>28852.199999999997</v>
      </c>
      <c r="AX2678" s="30">
        <f t="shared" si="9092"/>
        <v>28852.199999999997</v>
      </c>
      <c r="AY2678" s="30">
        <f>AY2679+AY2690</f>
        <v>81310.067999999999</v>
      </c>
      <c r="AZ2678" s="30">
        <f>AZ2679+AZ2690</f>
        <v>0</v>
      </c>
      <c r="BA2678" s="30">
        <f>BA2679+BA2690</f>
        <v>0</v>
      </c>
      <c r="BB2678" s="30">
        <f t="shared" si="9093"/>
        <v>283835.27500000002</v>
      </c>
      <c r="BC2678" s="30">
        <f t="shared" si="9094"/>
        <v>28852.199999999997</v>
      </c>
      <c r="BD2678" s="30">
        <f t="shared" si="9095"/>
        <v>28852.199999999997</v>
      </c>
      <c r="BE2678" s="30">
        <f>BE2679+BE2690</f>
        <v>0</v>
      </c>
      <c r="BF2678" s="30">
        <f>BF2679+BF2690</f>
        <v>0</v>
      </c>
      <c r="BG2678" s="30">
        <f>BG2679+BG2690</f>
        <v>0</v>
      </c>
      <c r="BH2678" s="30">
        <f t="shared" si="9096"/>
        <v>283835.27500000002</v>
      </c>
      <c r="BI2678" s="30">
        <f t="shared" si="9097"/>
        <v>28852.199999999997</v>
      </c>
      <c r="BJ2678" s="30">
        <f t="shared" si="9098"/>
        <v>28852.199999999997</v>
      </c>
      <c r="BK2678" s="30">
        <f>BK2679+BK2690</f>
        <v>51744.180999999997</v>
      </c>
      <c r="BL2678" s="30">
        <f>BL2679+BL2690</f>
        <v>5500</v>
      </c>
      <c r="BM2678" s="30">
        <f>BM2679+BM2690</f>
        <v>0</v>
      </c>
      <c r="BN2678" s="30">
        <f t="shared" si="9099"/>
        <v>335579.45600000001</v>
      </c>
      <c r="BO2678" s="30">
        <f t="shared" si="9100"/>
        <v>34352.199999999997</v>
      </c>
      <c r="BP2678" s="30">
        <f t="shared" si="9101"/>
        <v>28852.199999999997</v>
      </c>
      <c r="BQ2678" s="30">
        <f>BQ2679+BQ2690</f>
        <v>0</v>
      </c>
      <c r="BR2678" s="30">
        <f>BR2679+BR2690</f>
        <v>0</v>
      </c>
      <c r="BS2678" s="31">
        <f t="shared" si="9102"/>
        <v>335579.45600000001</v>
      </c>
      <c r="BT2678" s="31">
        <f t="shared" si="9103"/>
        <v>34352.199999999997</v>
      </c>
      <c r="BU2678" s="31">
        <f t="shared" si="9104"/>
        <v>28852.199999999997</v>
      </c>
      <c r="BV2678" s="30">
        <f>BV2679+BV2690</f>
        <v>0</v>
      </c>
      <c r="BW2678" s="30">
        <f>BW2679+BW2690</f>
        <v>0</v>
      </c>
      <c r="BX2678" s="30">
        <f t="shared" si="9105"/>
        <v>335579.45600000001</v>
      </c>
      <c r="BY2678" s="30">
        <f t="shared" si="9106"/>
        <v>34352.199999999997</v>
      </c>
      <c r="BZ2678" s="30">
        <f t="shared" si="9107"/>
        <v>28852.199999999997</v>
      </c>
      <c r="CA2678" s="30">
        <f>CA2679+CA2690</f>
        <v>36035.442000000003</v>
      </c>
      <c r="CB2678" s="30">
        <f>CB2679+CB2690</f>
        <v>0</v>
      </c>
      <c r="CC2678" s="30">
        <f>CC2679+CC2690</f>
        <v>0</v>
      </c>
      <c r="CD2678" s="30">
        <f t="shared" si="9190"/>
        <v>371614.89799999999</v>
      </c>
      <c r="CE2678" s="30">
        <f t="shared" si="9191"/>
        <v>34352.199999999997</v>
      </c>
      <c r="CF2678" s="30">
        <f t="shared" si="9192"/>
        <v>28852.199999999997</v>
      </c>
      <c r="CG2678" s="30">
        <f>CG2679+CG2690</f>
        <v>0</v>
      </c>
      <c r="CH2678" s="24"/>
      <c r="CI2678" s="40"/>
      <c r="CJ2678" s="26" t="s">
        <v>26</v>
      </c>
    </row>
    <row r="2679" s="33" customFormat="1" ht="43.75">
      <c r="A2679" s="34" t="s">
        <v>1480</v>
      </c>
      <c r="B2679" s="35"/>
      <c r="C2679" s="34"/>
      <c r="D2679" s="34"/>
      <c r="E2679" s="36" t="s">
        <v>1481</v>
      </c>
      <c r="F2679" s="37">
        <f>F2680</f>
        <v>40000</v>
      </c>
      <c r="G2679" s="37">
        <f>G2680</f>
        <v>0</v>
      </c>
      <c r="H2679" s="37">
        <f>H2680</f>
        <v>0</v>
      </c>
      <c r="I2679" s="37">
        <f>I2680</f>
        <v>0</v>
      </c>
      <c r="J2679" s="37">
        <f>J2680</f>
        <v>0</v>
      </c>
      <c r="K2679" s="37">
        <f>K2680</f>
        <v>0</v>
      </c>
      <c r="L2679" s="37">
        <f t="shared" si="9072"/>
        <v>40000</v>
      </c>
      <c r="M2679" s="37">
        <f t="shared" si="9073"/>
        <v>0</v>
      </c>
      <c r="N2679" s="37">
        <f t="shared" si="9074"/>
        <v>0</v>
      </c>
      <c r="O2679" s="37">
        <f>O2680</f>
        <v>0</v>
      </c>
      <c r="P2679" s="37">
        <f>P2680</f>
        <v>0</v>
      </c>
      <c r="Q2679" s="37">
        <f>Q2680</f>
        <v>0</v>
      </c>
      <c r="R2679" s="37">
        <f t="shared" si="9075"/>
        <v>40000</v>
      </c>
      <c r="S2679" s="37">
        <f t="shared" si="9076"/>
        <v>0</v>
      </c>
      <c r="T2679" s="37">
        <f t="shared" si="9077"/>
        <v>0</v>
      </c>
      <c r="U2679" s="37">
        <f>U2680</f>
        <v>0</v>
      </c>
      <c r="V2679" s="37">
        <f>V2680</f>
        <v>0</v>
      </c>
      <c r="W2679" s="37">
        <f>W2680</f>
        <v>0</v>
      </c>
      <c r="X2679" s="37">
        <f t="shared" si="9078"/>
        <v>40000</v>
      </c>
      <c r="Y2679" s="37">
        <f t="shared" si="9079"/>
        <v>0</v>
      </c>
      <c r="Z2679" s="37">
        <f t="shared" si="9080"/>
        <v>0</v>
      </c>
      <c r="AA2679" s="37">
        <f>AA2680</f>
        <v>0</v>
      </c>
      <c r="AB2679" s="37">
        <f>AB2680</f>
        <v>0</v>
      </c>
      <c r="AC2679" s="37">
        <f>AC2680</f>
        <v>0</v>
      </c>
      <c r="AD2679" s="37">
        <f t="shared" si="9081"/>
        <v>40000</v>
      </c>
      <c r="AE2679" s="37">
        <f t="shared" si="9082"/>
        <v>0</v>
      </c>
      <c r="AF2679" s="37">
        <f t="shared" si="9083"/>
        <v>0</v>
      </c>
      <c r="AG2679" s="37">
        <f>AG2680</f>
        <v>0</v>
      </c>
      <c r="AH2679" s="37">
        <f>AH2680</f>
        <v>0</v>
      </c>
      <c r="AI2679" s="37">
        <f>AI2680</f>
        <v>0</v>
      </c>
      <c r="AJ2679" s="37">
        <f t="shared" si="9084"/>
        <v>40000</v>
      </c>
      <c r="AK2679" s="37">
        <f t="shared" si="9085"/>
        <v>0</v>
      </c>
      <c r="AL2679" s="37">
        <f t="shared" si="9086"/>
        <v>0</v>
      </c>
      <c r="AM2679" s="37">
        <f>AM2680</f>
        <v>0</v>
      </c>
      <c r="AN2679" s="37">
        <f>AN2680</f>
        <v>0</v>
      </c>
      <c r="AO2679" s="37">
        <f>AO2680</f>
        <v>0</v>
      </c>
      <c r="AP2679" s="37">
        <f t="shared" si="9087"/>
        <v>40000</v>
      </c>
      <c r="AQ2679" s="37">
        <f t="shared" si="9088"/>
        <v>0</v>
      </c>
      <c r="AR2679" s="37">
        <f t="shared" si="9089"/>
        <v>0</v>
      </c>
      <c r="AS2679" s="37">
        <f>AS2680</f>
        <v>0</v>
      </c>
      <c r="AT2679" s="37">
        <f>AT2680</f>
        <v>0</v>
      </c>
      <c r="AU2679" s="37">
        <f>AU2680</f>
        <v>0</v>
      </c>
      <c r="AV2679" s="37">
        <f t="shared" si="9090"/>
        <v>40000</v>
      </c>
      <c r="AW2679" s="37">
        <f t="shared" si="9091"/>
        <v>0</v>
      </c>
      <c r="AX2679" s="37">
        <f t="shared" si="9092"/>
        <v>0</v>
      </c>
      <c r="AY2679" s="37">
        <f>AY2680</f>
        <v>1310.068</v>
      </c>
      <c r="AZ2679" s="37">
        <f>AZ2680</f>
        <v>0</v>
      </c>
      <c r="BA2679" s="37">
        <f>BA2680</f>
        <v>0</v>
      </c>
      <c r="BB2679" s="37">
        <f t="shared" si="9093"/>
        <v>41310.067999999999</v>
      </c>
      <c r="BC2679" s="37">
        <f t="shared" si="9094"/>
        <v>0</v>
      </c>
      <c r="BD2679" s="37">
        <f t="shared" si="9095"/>
        <v>0</v>
      </c>
      <c r="BE2679" s="37">
        <f>BE2680</f>
        <v>0</v>
      </c>
      <c r="BF2679" s="37">
        <f>BF2680</f>
        <v>0</v>
      </c>
      <c r="BG2679" s="37">
        <f>BG2680</f>
        <v>0</v>
      </c>
      <c r="BH2679" s="37">
        <f t="shared" si="9096"/>
        <v>41310.067999999999</v>
      </c>
      <c r="BI2679" s="37">
        <f t="shared" si="9097"/>
        <v>0</v>
      </c>
      <c r="BJ2679" s="37">
        <f t="shared" si="9098"/>
        <v>0</v>
      </c>
      <c r="BK2679" s="37">
        <f>BK2680</f>
        <v>1744.181</v>
      </c>
      <c r="BL2679" s="37">
        <f>BL2680</f>
        <v>5500</v>
      </c>
      <c r="BM2679" s="37">
        <f>BM2680</f>
        <v>0</v>
      </c>
      <c r="BN2679" s="37">
        <f t="shared" si="9099"/>
        <v>43054.248999999996</v>
      </c>
      <c r="BO2679" s="37">
        <f t="shared" si="9100"/>
        <v>5500</v>
      </c>
      <c r="BP2679" s="37">
        <f t="shared" si="9101"/>
        <v>0</v>
      </c>
      <c r="BQ2679" s="37">
        <f>BQ2680</f>
        <v>0</v>
      </c>
      <c r="BR2679" s="37">
        <f>BR2680</f>
        <v>0</v>
      </c>
      <c r="BS2679" s="31">
        <f t="shared" si="9102"/>
        <v>43054.248999999996</v>
      </c>
      <c r="BT2679" s="31">
        <f t="shared" si="9103"/>
        <v>5500</v>
      </c>
      <c r="BU2679" s="31">
        <f t="shared" si="9104"/>
        <v>0</v>
      </c>
      <c r="BV2679" s="37">
        <f>BV2680</f>
        <v>0</v>
      </c>
      <c r="BW2679" s="37">
        <f>BW2680</f>
        <v>0</v>
      </c>
      <c r="BX2679" s="37">
        <f t="shared" si="9105"/>
        <v>43054.248999999996</v>
      </c>
      <c r="BY2679" s="37">
        <f t="shared" si="9106"/>
        <v>5500</v>
      </c>
      <c r="BZ2679" s="37">
        <f t="shared" si="9107"/>
        <v>0</v>
      </c>
      <c r="CA2679" s="37">
        <f>CA2680</f>
        <v>1035.442</v>
      </c>
      <c r="CB2679" s="37">
        <f>CB2680</f>
        <v>0</v>
      </c>
      <c r="CC2679" s="37">
        <f>CC2680</f>
        <v>0</v>
      </c>
      <c r="CD2679" s="37">
        <f t="shared" si="9190"/>
        <v>44089.690999999999</v>
      </c>
      <c r="CE2679" s="37">
        <f t="shared" si="9191"/>
        <v>5500</v>
      </c>
      <c r="CF2679" s="37">
        <f t="shared" si="9192"/>
        <v>0</v>
      </c>
      <c r="CG2679" s="37">
        <f>CG2680</f>
        <v>0</v>
      </c>
      <c r="CH2679" s="24"/>
      <c r="CI2679" s="38"/>
      <c r="CK2679" s="33" t="s">
        <v>27</v>
      </c>
    </row>
    <row r="2680" ht="29.850000000000001">
      <c r="A2680" s="16" t="s">
        <v>1482</v>
      </c>
      <c r="B2680" s="17"/>
      <c r="C2680" s="16"/>
      <c r="D2680" s="16"/>
      <c r="E2680" s="39" t="s">
        <v>1483</v>
      </c>
      <c r="F2680" s="31">
        <f>F2684</f>
        <v>40000</v>
      </c>
      <c r="G2680" s="31">
        <f>G2684</f>
        <v>0</v>
      </c>
      <c r="H2680" s="31">
        <f>H2684</f>
        <v>0</v>
      </c>
      <c r="I2680" s="31">
        <f>I2684</f>
        <v>0</v>
      </c>
      <c r="J2680" s="31">
        <f>J2684</f>
        <v>0</v>
      </c>
      <c r="K2680" s="31">
        <f>K2684</f>
        <v>0</v>
      </c>
      <c r="L2680" s="31">
        <f t="shared" si="9072"/>
        <v>40000</v>
      </c>
      <c r="M2680" s="31">
        <f t="shared" si="9073"/>
        <v>0</v>
      </c>
      <c r="N2680" s="31">
        <f t="shared" si="9074"/>
        <v>0</v>
      </c>
      <c r="O2680" s="31">
        <f>O2684</f>
        <v>0</v>
      </c>
      <c r="P2680" s="31">
        <f>P2684</f>
        <v>0</v>
      </c>
      <c r="Q2680" s="31">
        <f>Q2684</f>
        <v>0</v>
      </c>
      <c r="R2680" s="31">
        <f t="shared" si="9075"/>
        <v>40000</v>
      </c>
      <c r="S2680" s="31">
        <f t="shared" si="9076"/>
        <v>0</v>
      </c>
      <c r="T2680" s="31">
        <f t="shared" si="9077"/>
        <v>0</v>
      </c>
      <c r="U2680" s="31">
        <f>U2684</f>
        <v>0</v>
      </c>
      <c r="V2680" s="31">
        <f>V2684</f>
        <v>0</v>
      </c>
      <c r="W2680" s="31">
        <f>W2684</f>
        <v>0</v>
      </c>
      <c r="X2680" s="31">
        <f t="shared" si="9078"/>
        <v>40000</v>
      </c>
      <c r="Y2680" s="31">
        <f t="shared" si="9079"/>
        <v>0</v>
      </c>
      <c r="Z2680" s="31">
        <f t="shared" si="9080"/>
        <v>0</v>
      </c>
      <c r="AA2680" s="31">
        <f>AA2684</f>
        <v>0</v>
      </c>
      <c r="AB2680" s="31">
        <f>AB2684</f>
        <v>0</v>
      </c>
      <c r="AC2680" s="31">
        <f>AC2684</f>
        <v>0</v>
      </c>
      <c r="AD2680" s="31">
        <f t="shared" si="9081"/>
        <v>40000</v>
      </c>
      <c r="AE2680" s="31">
        <f t="shared" si="9082"/>
        <v>0</v>
      </c>
      <c r="AF2680" s="31">
        <f t="shared" si="9083"/>
        <v>0</v>
      </c>
      <c r="AG2680" s="31">
        <f>AG2684</f>
        <v>0</v>
      </c>
      <c r="AH2680" s="31">
        <f>AH2684</f>
        <v>0</v>
      </c>
      <c r="AI2680" s="31">
        <f>AI2684</f>
        <v>0</v>
      </c>
      <c r="AJ2680" s="31">
        <f t="shared" si="9084"/>
        <v>40000</v>
      </c>
      <c r="AK2680" s="31">
        <f t="shared" si="9085"/>
        <v>0</v>
      </c>
      <c r="AL2680" s="31">
        <f t="shared" si="9086"/>
        <v>0</v>
      </c>
      <c r="AM2680" s="31">
        <f>AM2684</f>
        <v>0</v>
      </c>
      <c r="AN2680" s="31">
        <f>AN2684</f>
        <v>0</v>
      </c>
      <c r="AO2680" s="31">
        <f>AO2684</f>
        <v>0</v>
      </c>
      <c r="AP2680" s="31">
        <f t="shared" si="9087"/>
        <v>40000</v>
      </c>
      <c r="AQ2680" s="31">
        <f t="shared" si="9088"/>
        <v>0</v>
      </c>
      <c r="AR2680" s="31">
        <f t="shared" si="9089"/>
        <v>0</v>
      </c>
      <c r="AS2680" s="31">
        <f>AS2684</f>
        <v>0</v>
      </c>
      <c r="AT2680" s="31">
        <f>AT2684</f>
        <v>0</v>
      </c>
      <c r="AU2680" s="31">
        <f>AU2684</f>
        <v>0</v>
      </c>
      <c r="AV2680" s="31">
        <f t="shared" si="9090"/>
        <v>40000</v>
      </c>
      <c r="AW2680" s="31">
        <f t="shared" si="9091"/>
        <v>0</v>
      </c>
      <c r="AX2680" s="31">
        <f t="shared" si="9092"/>
        <v>0</v>
      </c>
      <c r="AY2680" s="31">
        <f>AY2684</f>
        <v>1310.068</v>
      </c>
      <c r="AZ2680" s="31">
        <f>AZ2684</f>
        <v>0</v>
      </c>
      <c r="BA2680" s="31">
        <f>BA2684</f>
        <v>0</v>
      </c>
      <c r="BB2680" s="31">
        <f t="shared" si="9093"/>
        <v>41310.067999999999</v>
      </c>
      <c r="BC2680" s="31">
        <f t="shared" si="9094"/>
        <v>0</v>
      </c>
      <c r="BD2680" s="31">
        <f t="shared" si="9095"/>
        <v>0</v>
      </c>
      <c r="BE2680" s="31">
        <f>BE2684</f>
        <v>0</v>
      </c>
      <c r="BF2680" s="31">
        <f>BF2684</f>
        <v>0</v>
      </c>
      <c r="BG2680" s="31">
        <f>BG2684</f>
        <v>0</v>
      </c>
      <c r="BH2680" s="31">
        <f t="shared" si="9096"/>
        <v>41310.067999999999</v>
      </c>
      <c r="BI2680" s="31">
        <f t="shared" si="9097"/>
        <v>0</v>
      </c>
      <c r="BJ2680" s="31">
        <f t="shared" si="9098"/>
        <v>0</v>
      </c>
      <c r="BK2680" s="31">
        <f>BK2684+BK2681</f>
        <v>1744.181</v>
      </c>
      <c r="BL2680" s="31">
        <f>BL2684+BL2681</f>
        <v>5500</v>
      </c>
      <c r="BM2680" s="31">
        <f>BM2684+BM2681</f>
        <v>0</v>
      </c>
      <c r="BN2680" s="31">
        <f t="shared" si="9099"/>
        <v>43054.248999999996</v>
      </c>
      <c r="BO2680" s="31">
        <f t="shared" si="9100"/>
        <v>5500</v>
      </c>
      <c r="BP2680" s="31">
        <f t="shared" si="9101"/>
        <v>0</v>
      </c>
      <c r="BQ2680" s="31">
        <f>BQ2684+BQ2681</f>
        <v>0</v>
      </c>
      <c r="BR2680" s="31">
        <f>BR2684+BR2681</f>
        <v>0</v>
      </c>
      <c r="BS2680" s="31">
        <f t="shared" si="9102"/>
        <v>43054.248999999996</v>
      </c>
      <c r="BT2680" s="31">
        <f t="shared" si="9103"/>
        <v>5500</v>
      </c>
      <c r="BU2680" s="31">
        <f t="shared" si="9104"/>
        <v>0</v>
      </c>
      <c r="BV2680" s="31">
        <f>BV2684+BV2681</f>
        <v>0</v>
      </c>
      <c r="BW2680" s="31">
        <f>BW2684+BW2681</f>
        <v>0</v>
      </c>
      <c r="BX2680" s="31">
        <f t="shared" si="9105"/>
        <v>43054.248999999996</v>
      </c>
      <c r="BY2680" s="31">
        <f t="shared" si="9106"/>
        <v>5500</v>
      </c>
      <c r="BZ2680" s="31">
        <f t="shared" si="9107"/>
        <v>0</v>
      </c>
      <c r="CA2680" s="31">
        <f>CA2684+CA2681</f>
        <v>1035.442</v>
      </c>
      <c r="CB2680" s="31">
        <f>CB2684+CB2681</f>
        <v>0</v>
      </c>
      <c r="CC2680" s="31">
        <f>CC2684+CC2681</f>
        <v>0</v>
      </c>
      <c r="CD2680" s="31">
        <f t="shared" si="9190"/>
        <v>44089.690999999999</v>
      </c>
      <c r="CE2680" s="31">
        <f t="shared" si="9191"/>
        <v>5500</v>
      </c>
      <c r="CF2680" s="31">
        <f t="shared" si="9192"/>
        <v>0</v>
      </c>
      <c r="CG2680" s="31">
        <f>CG2684+CG2681</f>
        <v>0</v>
      </c>
      <c r="CH2680" s="24"/>
      <c r="CI2680" s="40"/>
      <c r="CL2680" s="1" t="s">
        <v>1346</v>
      </c>
      <c r="CO2680" s="1" t="s">
        <v>31</v>
      </c>
    </row>
    <row r="2681" ht="25.850000000000001">
      <c r="A2681" s="16" t="s">
        <v>1482</v>
      </c>
      <c r="B2681" s="48">
        <v>200</v>
      </c>
      <c r="C2681" s="49"/>
      <c r="D2681" s="49"/>
      <c r="E2681" s="50" t="s">
        <v>40</v>
      </c>
      <c r="F2681" s="31"/>
      <c r="G2681" s="31"/>
      <c r="H2681" s="31"/>
      <c r="I2681" s="31"/>
      <c r="J2681" s="31"/>
      <c r="K2681" s="31"/>
      <c r="L2681" s="31"/>
      <c r="M2681" s="31"/>
      <c r="N2681" s="31"/>
      <c r="O2681" s="31"/>
      <c r="P2681" s="31"/>
      <c r="Q2681" s="31"/>
      <c r="R2681" s="31"/>
      <c r="S2681" s="31"/>
      <c r="T2681" s="31"/>
      <c r="U2681" s="31"/>
      <c r="V2681" s="31"/>
      <c r="W2681" s="31"/>
      <c r="X2681" s="31"/>
      <c r="Y2681" s="31"/>
      <c r="Z2681" s="31"/>
      <c r="AA2681" s="31"/>
      <c r="AB2681" s="31"/>
      <c r="AC2681" s="31"/>
      <c r="AD2681" s="31"/>
      <c r="AE2681" s="31"/>
      <c r="AF2681" s="31"/>
      <c r="AG2681" s="31"/>
      <c r="AH2681" s="31"/>
      <c r="AI2681" s="31"/>
      <c r="AJ2681" s="31"/>
      <c r="AK2681" s="31"/>
      <c r="AL2681" s="31"/>
      <c r="AM2681" s="31"/>
      <c r="AN2681" s="31"/>
      <c r="AO2681" s="31"/>
      <c r="AP2681" s="31"/>
      <c r="AQ2681" s="31"/>
      <c r="AR2681" s="31"/>
      <c r="AS2681" s="31"/>
      <c r="AT2681" s="31"/>
      <c r="AU2681" s="31"/>
      <c r="AV2681" s="31"/>
      <c r="AW2681" s="31"/>
      <c r="AX2681" s="31"/>
      <c r="AY2681" s="31"/>
      <c r="AZ2681" s="31"/>
      <c r="BA2681" s="31"/>
      <c r="BB2681" s="31"/>
      <c r="BC2681" s="31"/>
      <c r="BD2681" s="31"/>
      <c r="BE2681" s="31"/>
      <c r="BF2681" s="31"/>
      <c r="BG2681" s="31"/>
      <c r="BH2681" s="31"/>
      <c r="BI2681" s="31"/>
      <c r="BJ2681" s="31"/>
      <c r="BK2681" s="31">
        <f t="shared" ref="BK2681:BK2682" si="9196">BK2682</f>
        <v>0</v>
      </c>
      <c r="BL2681" s="31">
        <f t="shared" ref="BL2681:BL2682" si="9197">BL2682</f>
        <v>5500</v>
      </c>
      <c r="BM2681" s="31">
        <f t="shared" ref="BM2681:BM2682" si="9198">BM2682</f>
        <v>0</v>
      </c>
      <c r="BN2681" s="31">
        <f t="shared" si="9099"/>
        <v>0</v>
      </c>
      <c r="BO2681" s="31">
        <f t="shared" si="9100"/>
        <v>5500</v>
      </c>
      <c r="BP2681" s="31">
        <f t="shared" si="9101"/>
        <v>0</v>
      </c>
      <c r="BQ2681" s="31">
        <f t="shared" ref="BQ2681:BQ2682" si="9199">BQ2682</f>
        <v>0</v>
      </c>
      <c r="BR2681" s="31">
        <f t="shared" ref="BR2681:BR2682" si="9200">BR2682</f>
        <v>0</v>
      </c>
      <c r="BS2681" s="31">
        <f t="shared" si="9102"/>
        <v>0</v>
      </c>
      <c r="BT2681" s="31">
        <f t="shared" si="9103"/>
        <v>5500</v>
      </c>
      <c r="BU2681" s="31">
        <f t="shared" si="9104"/>
        <v>0</v>
      </c>
      <c r="BV2681" s="31">
        <f t="shared" ref="BV2681:BV2682" si="9201">BV2682</f>
        <v>0</v>
      </c>
      <c r="BW2681" s="31">
        <f t="shared" ref="BW2681:BW2682" si="9202">BW2682</f>
        <v>0</v>
      </c>
      <c r="BX2681" s="31">
        <f t="shared" si="9105"/>
        <v>0</v>
      </c>
      <c r="BY2681" s="31">
        <f t="shared" si="9106"/>
        <v>5500</v>
      </c>
      <c r="BZ2681" s="31">
        <f t="shared" si="9107"/>
        <v>0</v>
      </c>
      <c r="CA2681" s="31">
        <f t="shared" ref="CA2681:CA2682" si="9203">CA2682</f>
        <v>0</v>
      </c>
      <c r="CB2681" s="31">
        <f t="shared" ref="CB2681:CB2682" si="9204">CB2682</f>
        <v>0</v>
      </c>
      <c r="CC2681" s="31">
        <f t="shared" ref="CC2681:CC2682" si="9205">CC2682</f>
        <v>0</v>
      </c>
      <c r="CD2681" s="31">
        <f t="shared" si="9190"/>
        <v>0</v>
      </c>
      <c r="CE2681" s="31">
        <f t="shared" si="9191"/>
        <v>5500</v>
      </c>
      <c r="CF2681" s="31">
        <f t="shared" si="9192"/>
        <v>0</v>
      </c>
      <c r="CG2681" s="31">
        <f t="shared" ref="CG2681:CG2682" si="9206">CG2682</f>
        <v>0</v>
      </c>
      <c r="CH2681" s="24"/>
      <c r="CI2681" s="40"/>
    </row>
    <row r="2682" ht="37.299999999999997">
      <c r="A2682" s="16" t="s">
        <v>1482</v>
      </c>
      <c r="B2682" s="48">
        <v>240</v>
      </c>
      <c r="C2682" s="49"/>
      <c r="D2682" s="49"/>
      <c r="E2682" s="50" t="s">
        <v>41</v>
      </c>
      <c r="F2682" s="31"/>
      <c r="G2682" s="31"/>
      <c r="H2682" s="31"/>
      <c r="I2682" s="31"/>
      <c r="J2682" s="31"/>
      <c r="K2682" s="31"/>
      <c r="L2682" s="31"/>
      <c r="M2682" s="31"/>
      <c r="N2682" s="31"/>
      <c r="O2682" s="31"/>
      <c r="P2682" s="31"/>
      <c r="Q2682" s="31"/>
      <c r="R2682" s="31"/>
      <c r="S2682" s="31"/>
      <c r="T2682" s="31"/>
      <c r="U2682" s="31"/>
      <c r="V2682" s="31"/>
      <c r="W2682" s="31"/>
      <c r="X2682" s="31"/>
      <c r="Y2682" s="31"/>
      <c r="Z2682" s="31"/>
      <c r="AA2682" s="31"/>
      <c r="AB2682" s="31"/>
      <c r="AC2682" s="31"/>
      <c r="AD2682" s="31"/>
      <c r="AE2682" s="31"/>
      <c r="AF2682" s="31"/>
      <c r="AG2682" s="31"/>
      <c r="AH2682" s="31"/>
      <c r="AI2682" s="31"/>
      <c r="AJ2682" s="31"/>
      <c r="AK2682" s="31"/>
      <c r="AL2682" s="31"/>
      <c r="AM2682" s="31"/>
      <c r="AN2682" s="31"/>
      <c r="AO2682" s="31"/>
      <c r="AP2682" s="31"/>
      <c r="AQ2682" s="31"/>
      <c r="AR2682" s="31"/>
      <c r="AS2682" s="31"/>
      <c r="AT2682" s="31"/>
      <c r="AU2682" s="31"/>
      <c r="AV2682" s="31"/>
      <c r="AW2682" s="31"/>
      <c r="AX2682" s="31"/>
      <c r="AY2682" s="31"/>
      <c r="AZ2682" s="31"/>
      <c r="BA2682" s="31"/>
      <c r="BB2682" s="31"/>
      <c r="BC2682" s="31"/>
      <c r="BD2682" s="31"/>
      <c r="BE2682" s="31"/>
      <c r="BF2682" s="31"/>
      <c r="BG2682" s="31"/>
      <c r="BH2682" s="31"/>
      <c r="BI2682" s="31"/>
      <c r="BJ2682" s="31"/>
      <c r="BK2682" s="31">
        <f t="shared" si="9196"/>
        <v>0</v>
      </c>
      <c r="BL2682" s="31">
        <f t="shared" si="9197"/>
        <v>5500</v>
      </c>
      <c r="BM2682" s="31">
        <f t="shared" si="9198"/>
        <v>0</v>
      </c>
      <c r="BN2682" s="31">
        <f t="shared" si="9099"/>
        <v>0</v>
      </c>
      <c r="BO2682" s="31">
        <f t="shared" si="9100"/>
        <v>5500</v>
      </c>
      <c r="BP2682" s="31">
        <f t="shared" si="9101"/>
        <v>0</v>
      </c>
      <c r="BQ2682" s="31">
        <f t="shared" si="9199"/>
        <v>0</v>
      </c>
      <c r="BR2682" s="31">
        <f t="shared" si="9200"/>
        <v>0</v>
      </c>
      <c r="BS2682" s="31">
        <f t="shared" si="9102"/>
        <v>0</v>
      </c>
      <c r="BT2682" s="31">
        <f t="shared" si="9103"/>
        <v>5500</v>
      </c>
      <c r="BU2682" s="31">
        <f t="shared" si="9104"/>
        <v>0</v>
      </c>
      <c r="BV2682" s="31">
        <f t="shared" si="9201"/>
        <v>0</v>
      </c>
      <c r="BW2682" s="31">
        <f t="shared" si="9202"/>
        <v>0</v>
      </c>
      <c r="BX2682" s="31">
        <f t="shared" si="9105"/>
        <v>0</v>
      </c>
      <c r="BY2682" s="31">
        <f t="shared" si="9106"/>
        <v>5500</v>
      </c>
      <c r="BZ2682" s="31">
        <f t="shared" si="9107"/>
        <v>0</v>
      </c>
      <c r="CA2682" s="31">
        <f t="shared" si="9203"/>
        <v>0</v>
      </c>
      <c r="CB2682" s="31">
        <f t="shared" si="9204"/>
        <v>0</v>
      </c>
      <c r="CC2682" s="31">
        <f t="shared" si="9205"/>
        <v>0</v>
      </c>
      <c r="CD2682" s="31">
        <f t="shared" si="9190"/>
        <v>0</v>
      </c>
      <c r="CE2682" s="31">
        <f t="shared" si="9191"/>
        <v>5500</v>
      </c>
      <c r="CF2682" s="31">
        <f t="shared" si="9192"/>
        <v>0</v>
      </c>
      <c r="CG2682" s="31">
        <f t="shared" si="9206"/>
        <v>0</v>
      </c>
      <c r="CH2682" s="24"/>
      <c r="CI2682" s="40"/>
    </row>
    <row r="2683" ht="29.850000000000001">
      <c r="A2683" s="16" t="s">
        <v>1482</v>
      </c>
      <c r="B2683" s="17">
        <v>240</v>
      </c>
      <c r="C2683" s="16" t="s">
        <v>66</v>
      </c>
      <c r="D2683" s="16" t="s">
        <v>66</v>
      </c>
      <c r="E2683" s="39" t="s">
        <v>728</v>
      </c>
      <c r="F2683" s="31"/>
      <c r="G2683" s="31"/>
      <c r="H2683" s="31"/>
      <c r="I2683" s="31"/>
      <c r="J2683" s="31"/>
      <c r="K2683" s="31"/>
      <c r="L2683" s="31"/>
      <c r="M2683" s="31"/>
      <c r="N2683" s="31"/>
      <c r="O2683" s="31"/>
      <c r="P2683" s="31"/>
      <c r="Q2683" s="31"/>
      <c r="R2683" s="31"/>
      <c r="S2683" s="31"/>
      <c r="T2683" s="31"/>
      <c r="U2683" s="31"/>
      <c r="V2683" s="31"/>
      <c r="W2683" s="31"/>
      <c r="X2683" s="31"/>
      <c r="Y2683" s="31"/>
      <c r="Z2683" s="31"/>
      <c r="AA2683" s="31"/>
      <c r="AB2683" s="31"/>
      <c r="AC2683" s="31"/>
      <c r="AD2683" s="31"/>
      <c r="AE2683" s="31"/>
      <c r="AF2683" s="31"/>
      <c r="AG2683" s="31"/>
      <c r="AH2683" s="31"/>
      <c r="AI2683" s="31"/>
      <c r="AJ2683" s="31"/>
      <c r="AK2683" s="31"/>
      <c r="AL2683" s="31"/>
      <c r="AM2683" s="31"/>
      <c r="AN2683" s="31"/>
      <c r="AO2683" s="31"/>
      <c r="AP2683" s="31"/>
      <c r="AQ2683" s="31"/>
      <c r="AR2683" s="31"/>
      <c r="AS2683" s="31"/>
      <c r="AT2683" s="31"/>
      <c r="AU2683" s="31"/>
      <c r="AV2683" s="31"/>
      <c r="AW2683" s="31"/>
      <c r="AX2683" s="31"/>
      <c r="AY2683" s="31"/>
      <c r="AZ2683" s="31"/>
      <c r="BA2683" s="31"/>
      <c r="BB2683" s="31"/>
      <c r="BC2683" s="31"/>
      <c r="BD2683" s="31"/>
      <c r="BE2683" s="31"/>
      <c r="BF2683" s="31"/>
      <c r="BG2683" s="31"/>
      <c r="BH2683" s="31"/>
      <c r="BI2683" s="31"/>
      <c r="BJ2683" s="31"/>
      <c r="BK2683" s="31"/>
      <c r="BL2683" s="31">
        <v>5500</v>
      </c>
      <c r="BM2683" s="31"/>
      <c r="BN2683" s="31">
        <f t="shared" si="9099"/>
        <v>0</v>
      </c>
      <c r="BO2683" s="31">
        <f t="shared" si="9100"/>
        <v>5500</v>
      </c>
      <c r="BP2683" s="31">
        <f t="shared" si="9101"/>
        <v>0</v>
      </c>
      <c r="BQ2683" s="31"/>
      <c r="BR2683" s="31"/>
      <c r="BS2683" s="31">
        <f t="shared" si="9102"/>
        <v>0</v>
      </c>
      <c r="BT2683" s="31">
        <f t="shared" si="9103"/>
        <v>5500</v>
      </c>
      <c r="BU2683" s="31">
        <f t="shared" si="9104"/>
        <v>0</v>
      </c>
      <c r="BV2683" s="31"/>
      <c r="BW2683" s="31"/>
      <c r="BX2683" s="31">
        <f t="shared" si="9105"/>
        <v>0</v>
      </c>
      <c r="BY2683" s="31">
        <f t="shared" si="9106"/>
        <v>5500</v>
      </c>
      <c r="BZ2683" s="31">
        <f t="shared" si="9107"/>
        <v>0</v>
      </c>
      <c r="CA2683" s="31"/>
      <c r="CB2683" s="31"/>
      <c r="CC2683" s="31"/>
      <c r="CD2683" s="31">
        <f t="shared" si="9190"/>
        <v>0</v>
      </c>
      <c r="CE2683" s="31">
        <f t="shared" si="9191"/>
        <v>5500</v>
      </c>
      <c r="CF2683" s="31">
        <f t="shared" si="9192"/>
        <v>0</v>
      </c>
      <c r="CG2683" s="31"/>
      <c r="CH2683" s="24"/>
      <c r="CI2683" s="40"/>
    </row>
    <row r="2684" ht="15">
      <c r="A2684" s="16" t="s">
        <v>1482</v>
      </c>
      <c r="B2684" s="17">
        <v>800</v>
      </c>
      <c r="C2684" s="16"/>
      <c r="D2684" s="16"/>
      <c r="E2684" s="39" t="s">
        <v>54</v>
      </c>
      <c r="F2684" s="31">
        <f>F2685+F2688</f>
        <v>40000</v>
      </c>
      <c r="G2684" s="31">
        <f>G2685+G2688</f>
        <v>0</v>
      </c>
      <c r="H2684" s="31">
        <f>H2685+H2688</f>
        <v>0</v>
      </c>
      <c r="I2684" s="31">
        <f>I2685+I2688</f>
        <v>0</v>
      </c>
      <c r="J2684" s="31">
        <f>J2685+J2688</f>
        <v>0</v>
      </c>
      <c r="K2684" s="31">
        <f>K2685+K2688</f>
        <v>0</v>
      </c>
      <c r="L2684" s="31">
        <f t="shared" si="9072"/>
        <v>40000</v>
      </c>
      <c r="M2684" s="31">
        <f t="shared" si="9073"/>
        <v>0</v>
      </c>
      <c r="N2684" s="31">
        <f t="shared" si="9074"/>
        <v>0</v>
      </c>
      <c r="O2684" s="31">
        <f>O2685+O2688</f>
        <v>0</v>
      </c>
      <c r="P2684" s="31">
        <f>P2685+P2688</f>
        <v>0</v>
      </c>
      <c r="Q2684" s="31">
        <f>Q2685+Q2688</f>
        <v>0</v>
      </c>
      <c r="R2684" s="31">
        <f t="shared" si="9075"/>
        <v>40000</v>
      </c>
      <c r="S2684" s="31">
        <f t="shared" si="9076"/>
        <v>0</v>
      </c>
      <c r="T2684" s="31">
        <f t="shared" si="9077"/>
        <v>0</v>
      </c>
      <c r="U2684" s="31">
        <f>U2685+U2688</f>
        <v>0</v>
      </c>
      <c r="V2684" s="31">
        <f>V2685+V2688</f>
        <v>0</v>
      </c>
      <c r="W2684" s="31">
        <f>W2685+W2688</f>
        <v>0</v>
      </c>
      <c r="X2684" s="31">
        <f t="shared" si="9078"/>
        <v>40000</v>
      </c>
      <c r="Y2684" s="31">
        <f t="shared" si="9079"/>
        <v>0</v>
      </c>
      <c r="Z2684" s="31">
        <f t="shared" si="9080"/>
        <v>0</v>
      </c>
      <c r="AA2684" s="31">
        <f>AA2685+AA2688</f>
        <v>0</v>
      </c>
      <c r="AB2684" s="31">
        <f>AB2685+AB2688</f>
        <v>0</v>
      </c>
      <c r="AC2684" s="31">
        <f>AC2685+AC2688</f>
        <v>0</v>
      </c>
      <c r="AD2684" s="31">
        <f t="shared" si="9081"/>
        <v>40000</v>
      </c>
      <c r="AE2684" s="31">
        <f t="shared" si="9082"/>
        <v>0</v>
      </c>
      <c r="AF2684" s="31">
        <f t="shared" si="9083"/>
        <v>0</v>
      </c>
      <c r="AG2684" s="31">
        <f>AG2685+AG2688</f>
        <v>0</v>
      </c>
      <c r="AH2684" s="31">
        <f>AH2685+AH2688</f>
        <v>0</v>
      </c>
      <c r="AI2684" s="31">
        <f>AI2685+AI2688</f>
        <v>0</v>
      </c>
      <c r="AJ2684" s="31">
        <f t="shared" si="9084"/>
        <v>40000</v>
      </c>
      <c r="AK2684" s="31">
        <f t="shared" si="9085"/>
        <v>0</v>
      </c>
      <c r="AL2684" s="31">
        <f t="shared" si="9086"/>
        <v>0</v>
      </c>
      <c r="AM2684" s="31">
        <f>AM2685+AM2688</f>
        <v>0</v>
      </c>
      <c r="AN2684" s="31">
        <f>AN2685+AN2688</f>
        <v>0</v>
      </c>
      <c r="AO2684" s="31">
        <f>AO2685+AO2688</f>
        <v>0</v>
      </c>
      <c r="AP2684" s="31">
        <f t="shared" si="9087"/>
        <v>40000</v>
      </c>
      <c r="AQ2684" s="31">
        <f t="shared" si="9088"/>
        <v>0</v>
      </c>
      <c r="AR2684" s="31">
        <f t="shared" si="9089"/>
        <v>0</v>
      </c>
      <c r="AS2684" s="31">
        <f>AS2685+AS2688</f>
        <v>0</v>
      </c>
      <c r="AT2684" s="31">
        <f>AT2685+AT2688</f>
        <v>0</v>
      </c>
      <c r="AU2684" s="31">
        <f>AU2685+AU2688</f>
        <v>0</v>
      </c>
      <c r="AV2684" s="31">
        <f t="shared" si="9090"/>
        <v>40000</v>
      </c>
      <c r="AW2684" s="31">
        <f t="shared" si="9091"/>
        <v>0</v>
      </c>
      <c r="AX2684" s="31">
        <f t="shared" si="9092"/>
        <v>0</v>
      </c>
      <c r="AY2684" s="31">
        <f>AY2685+AY2688</f>
        <v>1310.068</v>
      </c>
      <c r="AZ2684" s="31">
        <f>AZ2685+AZ2688</f>
        <v>0</v>
      </c>
      <c r="BA2684" s="31">
        <f>BA2685+BA2688</f>
        <v>0</v>
      </c>
      <c r="BB2684" s="31">
        <f t="shared" si="9093"/>
        <v>41310.067999999999</v>
      </c>
      <c r="BC2684" s="31">
        <f t="shared" si="9094"/>
        <v>0</v>
      </c>
      <c r="BD2684" s="31">
        <f t="shared" si="9095"/>
        <v>0</v>
      </c>
      <c r="BE2684" s="31">
        <f>BE2685+BE2688</f>
        <v>0</v>
      </c>
      <c r="BF2684" s="31">
        <f>BF2685+BF2688</f>
        <v>0</v>
      </c>
      <c r="BG2684" s="31">
        <f>BG2685+BG2688</f>
        <v>0</v>
      </c>
      <c r="BH2684" s="31">
        <f t="shared" si="9096"/>
        <v>41310.067999999999</v>
      </c>
      <c r="BI2684" s="31">
        <f t="shared" si="9097"/>
        <v>0</v>
      </c>
      <c r="BJ2684" s="31">
        <f t="shared" si="9098"/>
        <v>0</v>
      </c>
      <c r="BK2684" s="31">
        <f>BK2685+BK2688</f>
        <v>1744.181</v>
      </c>
      <c r="BL2684" s="31">
        <f>BL2685+BL2688</f>
        <v>0</v>
      </c>
      <c r="BM2684" s="31">
        <f>BM2685+BM2688</f>
        <v>0</v>
      </c>
      <c r="BN2684" s="31">
        <f t="shared" si="9099"/>
        <v>43054.248999999996</v>
      </c>
      <c r="BO2684" s="31">
        <f t="shared" si="9100"/>
        <v>0</v>
      </c>
      <c r="BP2684" s="31">
        <f t="shared" si="9101"/>
        <v>0</v>
      </c>
      <c r="BQ2684" s="31">
        <f>BQ2685+BQ2688</f>
        <v>0</v>
      </c>
      <c r="BR2684" s="31">
        <f>BR2685+BR2688</f>
        <v>0</v>
      </c>
      <c r="BS2684" s="31">
        <f t="shared" si="9102"/>
        <v>43054.248999999996</v>
      </c>
      <c r="BT2684" s="31">
        <f t="shared" si="9103"/>
        <v>0</v>
      </c>
      <c r="BU2684" s="31">
        <f t="shared" si="9104"/>
        <v>0</v>
      </c>
      <c r="BV2684" s="31">
        <f>BV2685+BV2688</f>
        <v>0</v>
      </c>
      <c r="BW2684" s="31">
        <f>BW2685+BW2688</f>
        <v>0</v>
      </c>
      <c r="BX2684" s="31">
        <f t="shared" si="9105"/>
        <v>43054.248999999996</v>
      </c>
      <c r="BY2684" s="31">
        <f t="shared" si="9106"/>
        <v>0</v>
      </c>
      <c r="BZ2684" s="31">
        <f t="shared" si="9107"/>
        <v>0</v>
      </c>
      <c r="CA2684" s="31">
        <f>CA2685+CA2688</f>
        <v>1035.442</v>
      </c>
      <c r="CB2684" s="31">
        <f>CB2685+CB2688</f>
        <v>0</v>
      </c>
      <c r="CC2684" s="31">
        <f>CC2685+CC2688</f>
        <v>0</v>
      </c>
      <c r="CD2684" s="31">
        <f t="shared" si="9190"/>
        <v>44089.690999999999</v>
      </c>
      <c r="CE2684" s="31">
        <f t="shared" si="9191"/>
        <v>0</v>
      </c>
      <c r="CF2684" s="31">
        <f t="shared" si="9192"/>
        <v>0</v>
      </c>
      <c r="CG2684" s="31">
        <f>CG2685+CG2688</f>
        <v>0</v>
      </c>
      <c r="CH2684" s="24"/>
      <c r="CI2684" s="40"/>
      <c r="CM2684" s="1" t="s">
        <v>29</v>
      </c>
    </row>
    <row r="2685" ht="15">
      <c r="A2685" s="16" t="s">
        <v>1482</v>
      </c>
      <c r="B2685" s="17">
        <v>830</v>
      </c>
      <c r="C2685" s="16"/>
      <c r="D2685" s="16"/>
      <c r="E2685" s="39" t="s">
        <v>1018</v>
      </c>
      <c r="F2685" s="31">
        <f>F2686+F2687</f>
        <v>0</v>
      </c>
      <c r="G2685" s="31">
        <f>G2686+G2687</f>
        <v>0</v>
      </c>
      <c r="H2685" s="31">
        <f>H2686+H2687</f>
        <v>0</v>
      </c>
      <c r="I2685" s="31">
        <f>I2686+I2687</f>
        <v>0</v>
      </c>
      <c r="J2685" s="31">
        <f>J2686+J2687</f>
        <v>0</v>
      </c>
      <c r="K2685" s="31">
        <f>K2686+K2687</f>
        <v>0</v>
      </c>
      <c r="L2685" s="31">
        <f t="shared" si="9072"/>
        <v>0</v>
      </c>
      <c r="M2685" s="31">
        <f t="shared" si="9073"/>
        <v>0</v>
      </c>
      <c r="N2685" s="31">
        <f t="shared" si="9074"/>
        <v>0</v>
      </c>
      <c r="O2685" s="31">
        <f>O2686+O2687</f>
        <v>0</v>
      </c>
      <c r="P2685" s="31">
        <f>P2686+P2687</f>
        <v>0</v>
      </c>
      <c r="Q2685" s="31">
        <f>Q2686+Q2687</f>
        <v>0</v>
      </c>
      <c r="R2685" s="31">
        <f t="shared" si="9075"/>
        <v>0</v>
      </c>
      <c r="S2685" s="31">
        <f t="shared" si="9076"/>
        <v>0</v>
      </c>
      <c r="T2685" s="31">
        <f t="shared" si="9077"/>
        <v>0</v>
      </c>
      <c r="U2685" s="31">
        <f>U2686+U2687</f>
        <v>0</v>
      </c>
      <c r="V2685" s="31">
        <f>V2686+V2687</f>
        <v>0</v>
      </c>
      <c r="W2685" s="31">
        <f>W2686+W2687</f>
        <v>0</v>
      </c>
      <c r="X2685" s="31">
        <f t="shared" si="9078"/>
        <v>0</v>
      </c>
      <c r="Y2685" s="31">
        <f t="shared" si="9079"/>
        <v>0</v>
      </c>
      <c r="Z2685" s="31">
        <f t="shared" si="9080"/>
        <v>0</v>
      </c>
      <c r="AA2685" s="31">
        <f>AA2686+AA2687</f>
        <v>0</v>
      </c>
      <c r="AB2685" s="31">
        <f>AB2686+AB2687</f>
        <v>0</v>
      </c>
      <c r="AC2685" s="31">
        <f>AC2686+AC2687</f>
        <v>0</v>
      </c>
      <c r="AD2685" s="31">
        <f t="shared" si="9081"/>
        <v>0</v>
      </c>
      <c r="AE2685" s="31">
        <f t="shared" si="9082"/>
        <v>0</v>
      </c>
      <c r="AF2685" s="31">
        <f t="shared" si="9083"/>
        <v>0</v>
      </c>
      <c r="AG2685" s="31">
        <f>AG2686+AG2687</f>
        <v>0</v>
      </c>
      <c r="AH2685" s="31">
        <f>AH2686+AH2687</f>
        <v>0</v>
      </c>
      <c r="AI2685" s="31">
        <f>AI2686+AI2687</f>
        <v>0</v>
      </c>
      <c r="AJ2685" s="31">
        <f t="shared" si="9084"/>
        <v>0</v>
      </c>
      <c r="AK2685" s="31">
        <f t="shared" si="9085"/>
        <v>0</v>
      </c>
      <c r="AL2685" s="31">
        <f t="shared" si="9086"/>
        <v>0</v>
      </c>
      <c r="AM2685" s="31">
        <f>AM2686+AM2687</f>
        <v>0</v>
      </c>
      <c r="AN2685" s="31">
        <f>AN2686+AN2687</f>
        <v>0</v>
      </c>
      <c r="AO2685" s="31">
        <f>AO2686+AO2687</f>
        <v>0</v>
      </c>
      <c r="AP2685" s="31">
        <f t="shared" si="9087"/>
        <v>0</v>
      </c>
      <c r="AQ2685" s="31">
        <f t="shared" si="9088"/>
        <v>0</v>
      </c>
      <c r="AR2685" s="31">
        <f t="shared" si="9089"/>
        <v>0</v>
      </c>
      <c r="AS2685" s="31">
        <f>AS2686+AS2687</f>
        <v>0</v>
      </c>
      <c r="AT2685" s="31">
        <f>AT2686+AT2687</f>
        <v>0</v>
      </c>
      <c r="AU2685" s="31">
        <f>AU2686+AU2687</f>
        <v>0</v>
      </c>
      <c r="AV2685" s="31">
        <f t="shared" si="9090"/>
        <v>0</v>
      </c>
      <c r="AW2685" s="31">
        <f t="shared" si="9091"/>
        <v>0</v>
      </c>
      <c r="AX2685" s="31">
        <f t="shared" si="9092"/>
        <v>0</v>
      </c>
      <c r="AY2685" s="31">
        <f>AY2686+AY2687</f>
        <v>1310.068</v>
      </c>
      <c r="AZ2685" s="31">
        <f>AZ2686+AZ2687</f>
        <v>0</v>
      </c>
      <c r="BA2685" s="31">
        <f>BA2686+BA2687</f>
        <v>0</v>
      </c>
      <c r="BB2685" s="31">
        <f t="shared" si="9093"/>
        <v>1310.068</v>
      </c>
      <c r="BC2685" s="31">
        <f t="shared" si="9094"/>
        <v>0</v>
      </c>
      <c r="BD2685" s="31">
        <f t="shared" si="9095"/>
        <v>0</v>
      </c>
      <c r="BE2685" s="31">
        <f>BE2686+BE2687</f>
        <v>0</v>
      </c>
      <c r="BF2685" s="31">
        <f>BF2686+BF2687</f>
        <v>0</v>
      </c>
      <c r="BG2685" s="31">
        <f>BG2686+BG2687</f>
        <v>0</v>
      </c>
      <c r="BH2685" s="31">
        <f t="shared" si="9096"/>
        <v>1310.068</v>
      </c>
      <c r="BI2685" s="31">
        <f t="shared" si="9097"/>
        <v>0</v>
      </c>
      <c r="BJ2685" s="31">
        <f t="shared" si="9098"/>
        <v>0</v>
      </c>
      <c r="BK2685" s="31">
        <f>BK2686+BK2687</f>
        <v>1744.181</v>
      </c>
      <c r="BL2685" s="31">
        <f>BL2686+BL2687</f>
        <v>0</v>
      </c>
      <c r="BM2685" s="31">
        <f>BM2686+BM2687</f>
        <v>0</v>
      </c>
      <c r="BN2685" s="31">
        <f t="shared" si="9099"/>
        <v>3054.2489999999998</v>
      </c>
      <c r="BO2685" s="31">
        <f t="shared" si="9100"/>
        <v>0</v>
      </c>
      <c r="BP2685" s="31">
        <f t="shared" si="9101"/>
        <v>0</v>
      </c>
      <c r="BQ2685" s="31">
        <f>BQ2686+BQ2687</f>
        <v>0</v>
      </c>
      <c r="BR2685" s="31">
        <f>BR2686+BR2687</f>
        <v>0</v>
      </c>
      <c r="BS2685" s="31">
        <f t="shared" si="9102"/>
        <v>3054.2489999999998</v>
      </c>
      <c r="BT2685" s="31">
        <f t="shared" si="9103"/>
        <v>0</v>
      </c>
      <c r="BU2685" s="31">
        <f t="shared" si="9104"/>
        <v>0</v>
      </c>
      <c r="BV2685" s="31">
        <f>BV2686+BV2687</f>
        <v>0</v>
      </c>
      <c r="BW2685" s="31">
        <f>BW2686+BW2687</f>
        <v>0</v>
      </c>
      <c r="BX2685" s="31">
        <f t="shared" si="9105"/>
        <v>3054.2489999999998</v>
      </c>
      <c r="BY2685" s="31">
        <f t="shared" si="9106"/>
        <v>0</v>
      </c>
      <c r="BZ2685" s="31">
        <f t="shared" si="9107"/>
        <v>0</v>
      </c>
      <c r="CA2685" s="31">
        <f>CA2686+CA2687</f>
        <v>1035.442</v>
      </c>
      <c r="CB2685" s="31">
        <f>CB2686+CB2687</f>
        <v>0</v>
      </c>
      <c r="CC2685" s="31">
        <f>CC2686+CC2687</f>
        <v>0</v>
      </c>
      <c r="CD2685" s="31">
        <f t="shared" si="9190"/>
        <v>4089.6909999999998</v>
      </c>
      <c r="CE2685" s="31">
        <f t="shared" si="9191"/>
        <v>0</v>
      </c>
      <c r="CF2685" s="31">
        <f t="shared" si="9192"/>
        <v>0</v>
      </c>
      <c r="CG2685" s="31">
        <f>CG2686+CG2687</f>
        <v>0</v>
      </c>
      <c r="CH2685" s="24"/>
      <c r="CI2685" s="40"/>
      <c r="CN2685" s="1" t="s">
        <v>30</v>
      </c>
    </row>
    <row r="2686" ht="15">
      <c r="A2686" s="16" t="s">
        <v>1482</v>
      </c>
      <c r="B2686" s="17">
        <v>830</v>
      </c>
      <c r="C2686" s="16" t="s">
        <v>42</v>
      </c>
      <c r="D2686" s="16" t="s">
        <v>43</v>
      </c>
      <c r="E2686" s="39" t="s">
        <v>44</v>
      </c>
      <c r="F2686" s="31"/>
      <c r="G2686" s="31"/>
      <c r="H2686" s="31"/>
      <c r="I2686" s="31"/>
      <c r="J2686" s="31"/>
      <c r="K2686" s="31"/>
      <c r="L2686" s="31">
        <f t="shared" si="9072"/>
        <v>0</v>
      </c>
      <c r="M2686" s="31">
        <f t="shared" si="9073"/>
        <v>0</v>
      </c>
      <c r="N2686" s="31">
        <f t="shared" si="9074"/>
        <v>0</v>
      </c>
      <c r="O2686" s="31"/>
      <c r="P2686" s="31"/>
      <c r="Q2686" s="31"/>
      <c r="R2686" s="31">
        <f t="shared" si="9075"/>
        <v>0</v>
      </c>
      <c r="S2686" s="31">
        <f t="shared" si="9076"/>
        <v>0</v>
      </c>
      <c r="T2686" s="31">
        <f t="shared" si="9077"/>
        <v>0</v>
      </c>
      <c r="U2686" s="31"/>
      <c r="V2686" s="31"/>
      <c r="W2686" s="31"/>
      <c r="X2686" s="31">
        <f t="shared" si="9078"/>
        <v>0</v>
      </c>
      <c r="Y2686" s="31">
        <f t="shared" si="9079"/>
        <v>0</v>
      </c>
      <c r="Z2686" s="31">
        <f t="shared" si="9080"/>
        <v>0</v>
      </c>
      <c r="AA2686" s="31"/>
      <c r="AB2686" s="31"/>
      <c r="AC2686" s="31"/>
      <c r="AD2686" s="31">
        <f t="shared" si="9081"/>
        <v>0</v>
      </c>
      <c r="AE2686" s="31">
        <f t="shared" si="9082"/>
        <v>0</v>
      </c>
      <c r="AF2686" s="31">
        <f t="shared" si="9083"/>
        <v>0</v>
      </c>
      <c r="AG2686" s="31"/>
      <c r="AH2686" s="31"/>
      <c r="AI2686" s="31"/>
      <c r="AJ2686" s="31">
        <f t="shared" si="9084"/>
        <v>0</v>
      </c>
      <c r="AK2686" s="31">
        <f t="shared" si="9085"/>
        <v>0</v>
      </c>
      <c r="AL2686" s="31">
        <f t="shared" si="9086"/>
        <v>0</v>
      </c>
      <c r="AM2686" s="31"/>
      <c r="AN2686" s="31"/>
      <c r="AO2686" s="31"/>
      <c r="AP2686" s="31">
        <f t="shared" si="9087"/>
        <v>0</v>
      </c>
      <c r="AQ2686" s="31">
        <f t="shared" si="9088"/>
        <v>0</v>
      </c>
      <c r="AR2686" s="31">
        <f t="shared" si="9089"/>
        <v>0</v>
      </c>
      <c r="AS2686" s="31"/>
      <c r="AT2686" s="31"/>
      <c r="AU2686" s="31"/>
      <c r="AV2686" s="31">
        <f t="shared" si="9090"/>
        <v>0</v>
      </c>
      <c r="AW2686" s="31">
        <f t="shared" si="9091"/>
        <v>0</v>
      </c>
      <c r="AX2686" s="31">
        <f t="shared" si="9092"/>
        <v>0</v>
      </c>
      <c r="AY2686" s="31">
        <v>1310.068</v>
      </c>
      <c r="AZ2686" s="31"/>
      <c r="BA2686" s="31"/>
      <c r="BB2686" s="31">
        <f t="shared" si="9093"/>
        <v>1310.068</v>
      </c>
      <c r="BC2686" s="31">
        <f t="shared" si="9094"/>
        <v>0</v>
      </c>
      <c r="BD2686" s="31">
        <f t="shared" si="9095"/>
        <v>0</v>
      </c>
      <c r="BE2686" s="31"/>
      <c r="BF2686" s="31"/>
      <c r="BG2686" s="31"/>
      <c r="BH2686" s="31">
        <f t="shared" si="9096"/>
        <v>1310.068</v>
      </c>
      <c r="BI2686" s="31">
        <f t="shared" si="9097"/>
        <v>0</v>
      </c>
      <c r="BJ2686" s="31">
        <f t="shared" si="9098"/>
        <v>0</v>
      </c>
      <c r="BK2686" s="31">
        <f>1286.317+457.864</f>
        <v>1744.181</v>
      </c>
      <c r="BL2686" s="31"/>
      <c r="BM2686" s="31"/>
      <c r="BN2686" s="31">
        <f t="shared" si="9099"/>
        <v>3054.2489999999998</v>
      </c>
      <c r="BO2686" s="31">
        <f t="shared" si="9100"/>
        <v>0</v>
      </c>
      <c r="BP2686" s="31">
        <f t="shared" si="9101"/>
        <v>0</v>
      </c>
      <c r="BQ2686" s="31"/>
      <c r="BR2686" s="31"/>
      <c r="BS2686" s="31">
        <f t="shared" si="9102"/>
        <v>3054.2489999999998</v>
      </c>
      <c r="BT2686" s="31">
        <f t="shared" si="9103"/>
        <v>0</v>
      </c>
      <c r="BU2686" s="31">
        <f t="shared" si="9104"/>
        <v>0</v>
      </c>
      <c r="BV2686" s="31"/>
      <c r="BW2686" s="31"/>
      <c r="BX2686" s="31">
        <f t="shared" si="9105"/>
        <v>3054.2489999999998</v>
      </c>
      <c r="BY2686" s="31">
        <f t="shared" si="9106"/>
        <v>0</v>
      </c>
      <c r="BZ2686" s="31">
        <f t="shared" si="9107"/>
        <v>0</v>
      </c>
      <c r="CA2686" s="31">
        <v>1035.442</v>
      </c>
      <c r="CB2686" s="31"/>
      <c r="CC2686" s="31"/>
      <c r="CD2686" s="31">
        <f t="shared" si="9190"/>
        <v>4089.6909999999998</v>
      </c>
      <c r="CE2686" s="31">
        <f t="shared" si="9191"/>
        <v>0</v>
      </c>
      <c r="CF2686" s="31">
        <f t="shared" si="9192"/>
        <v>0</v>
      </c>
      <c r="CG2686" s="31"/>
      <c r="CH2686" s="24"/>
      <c r="CI2686" s="40"/>
    </row>
    <row r="2687" ht="15" hidden="1">
      <c r="A2687" s="16" t="s">
        <v>1482</v>
      </c>
      <c r="B2687" s="17">
        <v>830</v>
      </c>
      <c r="C2687" s="16" t="s">
        <v>66</v>
      </c>
      <c r="D2687" s="16" t="s">
        <v>313</v>
      </c>
      <c r="E2687" s="39" t="s">
        <v>1082</v>
      </c>
      <c r="F2687" s="31"/>
      <c r="G2687" s="31"/>
      <c r="H2687" s="31"/>
      <c r="I2687" s="31"/>
      <c r="J2687" s="31"/>
      <c r="K2687" s="31"/>
      <c r="L2687" s="31">
        <f t="shared" si="9072"/>
        <v>0</v>
      </c>
      <c r="M2687" s="31">
        <f t="shared" si="9073"/>
        <v>0</v>
      </c>
      <c r="N2687" s="31">
        <f t="shared" si="9074"/>
        <v>0</v>
      </c>
      <c r="O2687" s="31"/>
      <c r="P2687" s="31"/>
      <c r="Q2687" s="31"/>
      <c r="R2687" s="31">
        <f t="shared" si="9075"/>
        <v>0</v>
      </c>
      <c r="S2687" s="31">
        <f t="shared" si="9076"/>
        <v>0</v>
      </c>
      <c r="T2687" s="31">
        <f t="shared" si="9077"/>
        <v>0</v>
      </c>
      <c r="U2687" s="31"/>
      <c r="V2687" s="31"/>
      <c r="W2687" s="31"/>
      <c r="X2687" s="31">
        <f t="shared" si="9078"/>
        <v>0</v>
      </c>
      <c r="Y2687" s="31">
        <f t="shared" si="9079"/>
        <v>0</v>
      </c>
      <c r="Z2687" s="31">
        <f t="shared" si="9080"/>
        <v>0</v>
      </c>
      <c r="AA2687" s="31"/>
      <c r="AB2687" s="31"/>
      <c r="AC2687" s="31"/>
      <c r="AD2687" s="31">
        <f t="shared" si="9081"/>
        <v>0</v>
      </c>
      <c r="AE2687" s="31">
        <f t="shared" si="9082"/>
        <v>0</v>
      </c>
      <c r="AF2687" s="31">
        <f t="shared" si="9083"/>
        <v>0</v>
      </c>
      <c r="AG2687" s="31"/>
      <c r="AH2687" s="31"/>
      <c r="AI2687" s="31"/>
      <c r="AJ2687" s="31">
        <f t="shared" si="9084"/>
        <v>0</v>
      </c>
      <c r="AK2687" s="31">
        <f t="shared" si="9085"/>
        <v>0</v>
      </c>
      <c r="AL2687" s="31">
        <f t="shared" si="9086"/>
        <v>0</v>
      </c>
      <c r="AM2687" s="31"/>
      <c r="AN2687" s="31"/>
      <c r="AO2687" s="31"/>
      <c r="AP2687" s="31">
        <f t="shared" si="9087"/>
        <v>0</v>
      </c>
      <c r="AQ2687" s="31">
        <f t="shared" si="9088"/>
        <v>0</v>
      </c>
      <c r="AR2687" s="31">
        <f t="shared" si="9089"/>
        <v>0</v>
      </c>
      <c r="AS2687" s="31"/>
      <c r="AT2687" s="31"/>
      <c r="AU2687" s="31"/>
      <c r="AV2687" s="31">
        <f t="shared" si="9090"/>
        <v>0</v>
      </c>
      <c r="AW2687" s="31">
        <f t="shared" si="9091"/>
        <v>0</v>
      </c>
      <c r="AX2687" s="31">
        <f t="shared" si="9092"/>
        <v>0</v>
      </c>
      <c r="AY2687" s="31"/>
      <c r="AZ2687" s="31"/>
      <c r="BA2687" s="31"/>
      <c r="BB2687" s="31">
        <f t="shared" si="9093"/>
        <v>0</v>
      </c>
      <c r="BC2687" s="31">
        <f t="shared" si="9094"/>
        <v>0</v>
      </c>
      <c r="BD2687" s="31">
        <f t="shared" si="9095"/>
        <v>0</v>
      </c>
      <c r="BE2687" s="31"/>
      <c r="BF2687" s="31"/>
      <c r="BG2687" s="31"/>
      <c r="BH2687" s="31">
        <f t="shared" si="9096"/>
        <v>0</v>
      </c>
      <c r="BI2687" s="31">
        <f t="shared" si="9097"/>
        <v>0</v>
      </c>
      <c r="BJ2687" s="31">
        <f t="shared" si="9098"/>
        <v>0</v>
      </c>
      <c r="BK2687" s="31"/>
      <c r="BL2687" s="31"/>
      <c r="BM2687" s="31"/>
      <c r="BN2687" s="31">
        <f t="shared" si="9099"/>
        <v>0</v>
      </c>
      <c r="BO2687" s="31">
        <f t="shared" si="9100"/>
        <v>0</v>
      </c>
      <c r="BP2687" s="31">
        <f t="shared" si="9101"/>
        <v>0</v>
      </c>
      <c r="BQ2687" s="31"/>
      <c r="BR2687" s="31"/>
      <c r="BS2687" s="31">
        <f t="shared" si="9102"/>
        <v>0</v>
      </c>
      <c r="BT2687" s="31">
        <f t="shared" si="9103"/>
        <v>0</v>
      </c>
      <c r="BU2687" s="31">
        <f t="shared" si="9104"/>
        <v>0</v>
      </c>
      <c r="BV2687" s="31"/>
      <c r="BW2687" s="31"/>
      <c r="BX2687" s="31">
        <f t="shared" si="9105"/>
        <v>0</v>
      </c>
      <c r="BY2687" s="31">
        <f t="shared" si="9106"/>
        <v>0</v>
      </c>
      <c r="BZ2687" s="31">
        <f t="shared" si="9107"/>
        <v>0</v>
      </c>
      <c r="CA2687" s="31"/>
      <c r="CB2687" s="31"/>
      <c r="CC2687" s="31"/>
      <c r="CD2687" s="31">
        <f t="shared" si="9190"/>
        <v>0</v>
      </c>
      <c r="CE2687" s="31">
        <f t="shared" si="9191"/>
        <v>0</v>
      </c>
      <c r="CF2687" s="31">
        <f t="shared" si="9192"/>
        <v>0</v>
      </c>
      <c r="CG2687" s="31"/>
      <c r="CH2687" s="24">
        <v>0</v>
      </c>
      <c r="CI2687" s="40"/>
    </row>
    <row r="2688" ht="15">
      <c r="A2688" s="16" t="s">
        <v>1482</v>
      </c>
      <c r="B2688" s="17">
        <v>870</v>
      </c>
      <c r="C2688" s="16"/>
      <c r="D2688" s="16"/>
      <c r="E2688" s="39" t="s">
        <v>55</v>
      </c>
      <c r="F2688" s="31">
        <f>F2689</f>
        <v>40000</v>
      </c>
      <c r="G2688" s="31">
        <f>G2689</f>
        <v>0</v>
      </c>
      <c r="H2688" s="31">
        <f>H2689</f>
        <v>0</v>
      </c>
      <c r="I2688" s="31">
        <f>I2689</f>
        <v>0</v>
      </c>
      <c r="J2688" s="31">
        <f>J2689</f>
        <v>0</v>
      </c>
      <c r="K2688" s="31">
        <f>K2689</f>
        <v>0</v>
      </c>
      <c r="L2688" s="31">
        <f t="shared" si="9072"/>
        <v>40000</v>
      </c>
      <c r="M2688" s="31">
        <f t="shared" si="9073"/>
        <v>0</v>
      </c>
      <c r="N2688" s="31">
        <f t="shared" si="9074"/>
        <v>0</v>
      </c>
      <c r="O2688" s="31">
        <f>O2689</f>
        <v>0</v>
      </c>
      <c r="P2688" s="31">
        <f>P2689</f>
        <v>0</v>
      </c>
      <c r="Q2688" s="31">
        <f>Q2689</f>
        <v>0</v>
      </c>
      <c r="R2688" s="31">
        <f t="shared" si="9075"/>
        <v>40000</v>
      </c>
      <c r="S2688" s="31">
        <f t="shared" si="9076"/>
        <v>0</v>
      </c>
      <c r="T2688" s="31">
        <f t="shared" si="9077"/>
        <v>0</v>
      </c>
      <c r="U2688" s="31">
        <f>U2689</f>
        <v>0</v>
      </c>
      <c r="V2688" s="31">
        <f>V2689</f>
        <v>0</v>
      </c>
      <c r="W2688" s="31">
        <f>W2689</f>
        <v>0</v>
      </c>
      <c r="X2688" s="31">
        <f t="shared" si="9078"/>
        <v>40000</v>
      </c>
      <c r="Y2688" s="31">
        <f t="shared" si="9079"/>
        <v>0</v>
      </c>
      <c r="Z2688" s="31">
        <f t="shared" si="9080"/>
        <v>0</v>
      </c>
      <c r="AA2688" s="31">
        <f>AA2689</f>
        <v>0</v>
      </c>
      <c r="AB2688" s="31">
        <f>AB2689</f>
        <v>0</v>
      </c>
      <c r="AC2688" s="31">
        <f>AC2689</f>
        <v>0</v>
      </c>
      <c r="AD2688" s="31">
        <f t="shared" si="9081"/>
        <v>40000</v>
      </c>
      <c r="AE2688" s="31">
        <f t="shared" si="9082"/>
        <v>0</v>
      </c>
      <c r="AF2688" s="31">
        <f t="shared" si="9083"/>
        <v>0</v>
      </c>
      <c r="AG2688" s="31">
        <f>AG2689</f>
        <v>0</v>
      </c>
      <c r="AH2688" s="31">
        <f>AH2689</f>
        <v>0</v>
      </c>
      <c r="AI2688" s="31">
        <f>AI2689</f>
        <v>0</v>
      </c>
      <c r="AJ2688" s="31">
        <f t="shared" si="9084"/>
        <v>40000</v>
      </c>
      <c r="AK2688" s="31">
        <f t="shared" si="9085"/>
        <v>0</v>
      </c>
      <c r="AL2688" s="31">
        <f t="shared" si="9086"/>
        <v>0</v>
      </c>
      <c r="AM2688" s="31">
        <f>AM2689</f>
        <v>0</v>
      </c>
      <c r="AN2688" s="31">
        <f>AN2689</f>
        <v>0</v>
      </c>
      <c r="AO2688" s="31">
        <f>AO2689</f>
        <v>0</v>
      </c>
      <c r="AP2688" s="31">
        <f t="shared" si="9087"/>
        <v>40000</v>
      </c>
      <c r="AQ2688" s="31">
        <f t="shared" si="9088"/>
        <v>0</v>
      </c>
      <c r="AR2688" s="31">
        <f t="shared" si="9089"/>
        <v>0</v>
      </c>
      <c r="AS2688" s="31">
        <f>AS2689</f>
        <v>0</v>
      </c>
      <c r="AT2688" s="31">
        <f>AT2689</f>
        <v>0</v>
      </c>
      <c r="AU2688" s="31">
        <f>AU2689</f>
        <v>0</v>
      </c>
      <c r="AV2688" s="31">
        <f t="shared" si="9090"/>
        <v>40000</v>
      </c>
      <c r="AW2688" s="31">
        <f t="shared" si="9091"/>
        <v>0</v>
      </c>
      <c r="AX2688" s="31">
        <f t="shared" si="9092"/>
        <v>0</v>
      </c>
      <c r="AY2688" s="31">
        <f>AY2689</f>
        <v>0</v>
      </c>
      <c r="AZ2688" s="31">
        <f>AZ2689</f>
        <v>0</v>
      </c>
      <c r="BA2688" s="31">
        <f>BA2689</f>
        <v>0</v>
      </c>
      <c r="BB2688" s="31">
        <f t="shared" si="9093"/>
        <v>40000</v>
      </c>
      <c r="BC2688" s="31">
        <f t="shared" si="9094"/>
        <v>0</v>
      </c>
      <c r="BD2688" s="31">
        <f t="shared" si="9095"/>
        <v>0</v>
      </c>
      <c r="BE2688" s="31">
        <f>BE2689</f>
        <v>0</v>
      </c>
      <c r="BF2688" s="31">
        <f>BF2689</f>
        <v>0</v>
      </c>
      <c r="BG2688" s="31">
        <f>BG2689</f>
        <v>0</v>
      </c>
      <c r="BH2688" s="31">
        <f t="shared" si="9096"/>
        <v>40000</v>
      </c>
      <c r="BI2688" s="31">
        <f t="shared" si="9097"/>
        <v>0</v>
      </c>
      <c r="BJ2688" s="31">
        <f t="shared" si="9098"/>
        <v>0</v>
      </c>
      <c r="BK2688" s="31">
        <f>BK2689</f>
        <v>0</v>
      </c>
      <c r="BL2688" s="31">
        <f>BL2689</f>
        <v>0</v>
      </c>
      <c r="BM2688" s="31">
        <f>BM2689</f>
        <v>0</v>
      </c>
      <c r="BN2688" s="31">
        <f t="shared" si="9099"/>
        <v>40000</v>
      </c>
      <c r="BO2688" s="31">
        <f t="shared" si="9100"/>
        <v>0</v>
      </c>
      <c r="BP2688" s="31">
        <f t="shared" si="9101"/>
        <v>0</v>
      </c>
      <c r="BQ2688" s="31">
        <f>BQ2689</f>
        <v>0</v>
      </c>
      <c r="BR2688" s="31">
        <f>BR2689</f>
        <v>0</v>
      </c>
      <c r="BS2688" s="31">
        <f t="shared" si="9102"/>
        <v>40000</v>
      </c>
      <c r="BT2688" s="31">
        <f t="shared" si="9103"/>
        <v>0</v>
      </c>
      <c r="BU2688" s="31">
        <f t="shared" si="9104"/>
        <v>0</v>
      </c>
      <c r="BV2688" s="31">
        <f>BV2689</f>
        <v>0</v>
      </c>
      <c r="BW2688" s="31">
        <f>BW2689</f>
        <v>0</v>
      </c>
      <c r="BX2688" s="31">
        <f t="shared" si="9105"/>
        <v>40000</v>
      </c>
      <c r="BY2688" s="31">
        <f t="shared" si="9106"/>
        <v>0</v>
      </c>
      <c r="BZ2688" s="31">
        <f t="shared" si="9107"/>
        <v>0</v>
      </c>
      <c r="CA2688" s="31">
        <f>CA2689</f>
        <v>0</v>
      </c>
      <c r="CB2688" s="31">
        <f>CB2689</f>
        <v>0</v>
      </c>
      <c r="CC2688" s="31">
        <f>CC2689</f>
        <v>0</v>
      </c>
      <c r="CD2688" s="31">
        <f t="shared" si="9190"/>
        <v>40000</v>
      </c>
      <c r="CE2688" s="31">
        <f t="shared" si="9191"/>
        <v>0</v>
      </c>
      <c r="CF2688" s="31">
        <f t="shared" si="9192"/>
        <v>0</v>
      </c>
      <c r="CG2688" s="31">
        <f>CG2689</f>
        <v>0</v>
      </c>
      <c r="CH2688" s="24"/>
      <c r="CI2688" s="40"/>
      <c r="CN2688" s="1" t="s">
        <v>30</v>
      </c>
    </row>
    <row r="2689" ht="15">
      <c r="A2689" s="16" t="s">
        <v>1482</v>
      </c>
      <c r="B2689" s="17">
        <v>870</v>
      </c>
      <c r="C2689" s="16" t="s">
        <v>42</v>
      </c>
      <c r="D2689" s="16" t="s">
        <v>43</v>
      </c>
      <c r="E2689" s="39" t="s">
        <v>44</v>
      </c>
      <c r="F2689" s="31">
        <v>40000</v>
      </c>
      <c r="G2689" s="31"/>
      <c r="H2689" s="31"/>
      <c r="I2689" s="31"/>
      <c r="J2689" s="31"/>
      <c r="K2689" s="31"/>
      <c r="L2689" s="31">
        <f t="shared" si="9072"/>
        <v>40000</v>
      </c>
      <c r="M2689" s="31">
        <f t="shared" si="9073"/>
        <v>0</v>
      </c>
      <c r="N2689" s="31">
        <f t="shared" si="9074"/>
        <v>0</v>
      </c>
      <c r="O2689" s="31"/>
      <c r="P2689" s="31"/>
      <c r="Q2689" s="31"/>
      <c r="R2689" s="31">
        <f t="shared" si="9075"/>
        <v>40000</v>
      </c>
      <c r="S2689" s="31">
        <f t="shared" si="9076"/>
        <v>0</v>
      </c>
      <c r="T2689" s="31">
        <f t="shared" si="9077"/>
        <v>0</v>
      </c>
      <c r="U2689" s="31"/>
      <c r="V2689" s="31"/>
      <c r="W2689" s="31"/>
      <c r="X2689" s="31">
        <f t="shared" si="9078"/>
        <v>40000</v>
      </c>
      <c r="Y2689" s="31">
        <f t="shared" si="9079"/>
        <v>0</v>
      </c>
      <c r="Z2689" s="31">
        <f t="shared" si="9080"/>
        <v>0</v>
      </c>
      <c r="AA2689" s="31"/>
      <c r="AB2689" s="31"/>
      <c r="AC2689" s="31"/>
      <c r="AD2689" s="31">
        <f t="shared" si="9081"/>
        <v>40000</v>
      </c>
      <c r="AE2689" s="31">
        <f t="shared" si="9082"/>
        <v>0</v>
      </c>
      <c r="AF2689" s="31">
        <f t="shared" si="9083"/>
        <v>0</v>
      </c>
      <c r="AG2689" s="31"/>
      <c r="AH2689" s="31"/>
      <c r="AI2689" s="31"/>
      <c r="AJ2689" s="31">
        <f t="shared" si="9084"/>
        <v>40000</v>
      </c>
      <c r="AK2689" s="31">
        <f t="shared" si="9085"/>
        <v>0</v>
      </c>
      <c r="AL2689" s="31">
        <f t="shared" si="9086"/>
        <v>0</v>
      </c>
      <c r="AM2689" s="31"/>
      <c r="AN2689" s="31"/>
      <c r="AO2689" s="31"/>
      <c r="AP2689" s="31">
        <f t="shared" si="9087"/>
        <v>40000</v>
      </c>
      <c r="AQ2689" s="31">
        <f t="shared" si="9088"/>
        <v>0</v>
      </c>
      <c r="AR2689" s="31">
        <f t="shared" si="9089"/>
        <v>0</v>
      </c>
      <c r="AS2689" s="31"/>
      <c r="AT2689" s="31"/>
      <c r="AU2689" s="31"/>
      <c r="AV2689" s="31">
        <f t="shared" si="9090"/>
        <v>40000</v>
      </c>
      <c r="AW2689" s="31">
        <f t="shared" si="9091"/>
        <v>0</v>
      </c>
      <c r="AX2689" s="31">
        <f t="shared" si="9092"/>
        <v>0</v>
      </c>
      <c r="AY2689" s="31"/>
      <c r="AZ2689" s="31"/>
      <c r="BA2689" s="31"/>
      <c r="BB2689" s="31">
        <f t="shared" si="9093"/>
        <v>40000</v>
      </c>
      <c r="BC2689" s="31">
        <f t="shared" si="9094"/>
        <v>0</v>
      </c>
      <c r="BD2689" s="31">
        <f t="shared" si="9095"/>
        <v>0</v>
      </c>
      <c r="BE2689" s="31"/>
      <c r="BF2689" s="31"/>
      <c r="BG2689" s="31"/>
      <c r="BH2689" s="31">
        <f t="shared" si="9096"/>
        <v>40000</v>
      </c>
      <c r="BI2689" s="31">
        <f t="shared" si="9097"/>
        <v>0</v>
      </c>
      <c r="BJ2689" s="31">
        <f t="shared" si="9098"/>
        <v>0</v>
      </c>
      <c r="BK2689" s="31"/>
      <c r="BL2689" s="31"/>
      <c r="BM2689" s="31"/>
      <c r="BN2689" s="31">
        <f t="shared" si="9099"/>
        <v>40000</v>
      </c>
      <c r="BO2689" s="31">
        <f t="shared" si="9100"/>
        <v>0</v>
      </c>
      <c r="BP2689" s="31">
        <f t="shared" si="9101"/>
        <v>0</v>
      </c>
      <c r="BQ2689" s="31"/>
      <c r="BR2689" s="31"/>
      <c r="BS2689" s="31">
        <f t="shared" si="9102"/>
        <v>40000</v>
      </c>
      <c r="BT2689" s="31">
        <f t="shared" si="9103"/>
        <v>0</v>
      </c>
      <c r="BU2689" s="31">
        <f t="shared" si="9104"/>
        <v>0</v>
      </c>
      <c r="BV2689" s="31"/>
      <c r="BW2689" s="31"/>
      <c r="BX2689" s="31">
        <f t="shared" si="9105"/>
        <v>40000</v>
      </c>
      <c r="BY2689" s="31">
        <f t="shared" si="9106"/>
        <v>0</v>
      </c>
      <c r="BZ2689" s="31">
        <f t="shared" si="9107"/>
        <v>0</v>
      </c>
      <c r="CA2689" s="31"/>
      <c r="CB2689" s="31"/>
      <c r="CC2689" s="31"/>
      <c r="CD2689" s="31">
        <f t="shared" si="9190"/>
        <v>40000</v>
      </c>
      <c r="CE2689" s="31">
        <f t="shared" si="9191"/>
        <v>0</v>
      </c>
      <c r="CF2689" s="31">
        <f t="shared" si="9192"/>
        <v>0</v>
      </c>
      <c r="CG2689" s="31"/>
      <c r="CH2689" s="24"/>
      <c r="CI2689" s="40"/>
    </row>
    <row r="2690" s="33" customFormat="1" ht="15">
      <c r="A2690" s="34" t="s">
        <v>1484</v>
      </c>
      <c r="B2690" s="35"/>
      <c r="C2690" s="34"/>
      <c r="D2690" s="34"/>
      <c r="E2690" s="36" t="s">
        <v>1485</v>
      </c>
      <c r="F2690" s="37">
        <f t="shared" ref="F2690:F2693" si="9207">F2691</f>
        <v>134000</v>
      </c>
      <c r="G2690" s="37">
        <f t="shared" ref="G2690:G2696" si="9208">G2691</f>
        <v>20000</v>
      </c>
      <c r="H2690" s="37">
        <f t="shared" ref="H2690:H2696" si="9209">H2691</f>
        <v>20000</v>
      </c>
      <c r="I2690" s="37">
        <f t="shared" ref="I2690:I2696" si="9210">I2691</f>
        <v>33905.826999999997</v>
      </c>
      <c r="J2690" s="37">
        <f t="shared" ref="J2690:J2696" si="9211">J2691</f>
        <v>8852.2000000000007</v>
      </c>
      <c r="K2690" s="37">
        <f t="shared" ref="K2690:K2696" si="9212">K2691</f>
        <v>8852.2000000000007</v>
      </c>
      <c r="L2690" s="37">
        <f t="shared" si="9072"/>
        <v>167905.82699999999</v>
      </c>
      <c r="M2690" s="37">
        <f t="shared" si="9073"/>
        <v>28852.200000000001</v>
      </c>
      <c r="N2690" s="37">
        <f t="shared" si="9074"/>
        <v>28852.200000000001</v>
      </c>
      <c r="O2690" s="37">
        <f t="shared" ref="O2690:O2696" si="9213">O2691</f>
        <v>-50000</v>
      </c>
      <c r="P2690" s="37">
        <f t="shared" ref="P2690:P2696" si="9214">P2691</f>
        <v>0</v>
      </c>
      <c r="Q2690" s="37">
        <f t="shared" ref="Q2690:Q2696" si="9215">Q2691</f>
        <v>0</v>
      </c>
      <c r="R2690" s="37">
        <f t="shared" si="9075"/>
        <v>117905.82699999999</v>
      </c>
      <c r="S2690" s="37">
        <f t="shared" si="9076"/>
        <v>28852.200000000001</v>
      </c>
      <c r="T2690" s="37">
        <f t="shared" si="9077"/>
        <v>28852.200000000001</v>
      </c>
      <c r="U2690" s="37">
        <f t="shared" ref="U2690:U2696" si="9216">U2691</f>
        <v>10000</v>
      </c>
      <c r="V2690" s="37">
        <f t="shared" ref="V2690:V2696" si="9217">V2691</f>
        <v>15000</v>
      </c>
      <c r="W2690" s="37">
        <f t="shared" ref="W2690:W2696" si="9218">W2691</f>
        <v>15000</v>
      </c>
      <c r="X2690" s="37">
        <f t="shared" si="9078"/>
        <v>127905.82699999999</v>
      </c>
      <c r="Y2690" s="37">
        <f t="shared" si="9079"/>
        <v>43852.199999999997</v>
      </c>
      <c r="Z2690" s="37">
        <f t="shared" si="9080"/>
        <v>43852.199999999997</v>
      </c>
      <c r="AA2690" s="37">
        <f t="shared" ref="AA2690:AA2696" si="9219">AA2691</f>
        <v>42431.080000000002</v>
      </c>
      <c r="AB2690" s="37">
        <f t="shared" ref="AB2690:AB2696" si="9220">AB2691</f>
        <v>-15000</v>
      </c>
      <c r="AC2690" s="37">
        <f t="shared" ref="AC2690:AC2696" si="9221">AC2691</f>
        <v>-15000</v>
      </c>
      <c r="AD2690" s="37">
        <f t="shared" si="9081"/>
        <v>170336.90700000001</v>
      </c>
      <c r="AE2690" s="37">
        <f t="shared" si="9082"/>
        <v>28852.199999999997</v>
      </c>
      <c r="AF2690" s="37">
        <f t="shared" si="9083"/>
        <v>28852.199999999997</v>
      </c>
      <c r="AG2690" s="37">
        <f t="shared" ref="AG2690:AG2696" si="9222">AG2691</f>
        <v>11833</v>
      </c>
      <c r="AH2690" s="37">
        <f t="shared" ref="AH2690:AH2696" si="9223">AH2691</f>
        <v>0</v>
      </c>
      <c r="AI2690" s="37">
        <f t="shared" ref="AI2690:AI2696" si="9224">AI2691</f>
        <v>0</v>
      </c>
      <c r="AJ2690" s="37">
        <f t="shared" si="9084"/>
        <v>182169.90700000001</v>
      </c>
      <c r="AK2690" s="37">
        <f t="shared" si="9085"/>
        <v>28852.199999999997</v>
      </c>
      <c r="AL2690" s="37">
        <f t="shared" si="9086"/>
        <v>28852.199999999997</v>
      </c>
      <c r="AM2690" s="37">
        <f t="shared" ref="AM2690:AM2696" si="9225">AM2691</f>
        <v>0</v>
      </c>
      <c r="AN2690" s="37">
        <f t="shared" ref="AN2690:AN2696" si="9226">AN2691</f>
        <v>0</v>
      </c>
      <c r="AO2690" s="37">
        <f t="shared" ref="AO2690:AO2696" si="9227">AO2691</f>
        <v>0</v>
      </c>
      <c r="AP2690" s="37">
        <f t="shared" si="9087"/>
        <v>182169.90700000001</v>
      </c>
      <c r="AQ2690" s="37">
        <f t="shared" si="9088"/>
        <v>28852.199999999997</v>
      </c>
      <c r="AR2690" s="37">
        <f t="shared" si="9089"/>
        <v>28852.199999999997</v>
      </c>
      <c r="AS2690" s="37">
        <f t="shared" ref="AS2690:AS2696" si="9228">AS2691</f>
        <v>-19644.700000000001</v>
      </c>
      <c r="AT2690" s="37">
        <f t="shared" ref="AT2690:AT2696" si="9229">AT2691</f>
        <v>0</v>
      </c>
      <c r="AU2690" s="37">
        <f t="shared" ref="AU2690:AU2696" si="9230">AU2691</f>
        <v>0</v>
      </c>
      <c r="AV2690" s="37">
        <f t="shared" si="9090"/>
        <v>162525.20699999999</v>
      </c>
      <c r="AW2690" s="37">
        <f t="shared" si="9091"/>
        <v>28852.199999999997</v>
      </c>
      <c r="AX2690" s="37">
        <f t="shared" si="9092"/>
        <v>28852.199999999997</v>
      </c>
      <c r="AY2690" s="37">
        <f t="shared" ref="AY2690:AY2696" si="9231">AY2691</f>
        <v>80000</v>
      </c>
      <c r="AZ2690" s="37">
        <f t="shared" ref="AZ2690:AZ2696" si="9232">AZ2691</f>
        <v>0</v>
      </c>
      <c r="BA2690" s="37">
        <f t="shared" ref="BA2690:BA2696" si="9233">BA2691</f>
        <v>0</v>
      </c>
      <c r="BB2690" s="37">
        <f t="shared" si="9093"/>
        <v>242525.20699999999</v>
      </c>
      <c r="BC2690" s="37">
        <f t="shared" si="9094"/>
        <v>28852.199999999997</v>
      </c>
      <c r="BD2690" s="37">
        <f t="shared" si="9095"/>
        <v>28852.199999999997</v>
      </c>
      <c r="BE2690" s="37">
        <f t="shared" ref="BE2690:BE2696" si="9234">BE2691</f>
        <v>0</v>
      </c>
      <c r="BF2690" s="37">
        <f t="shared" ref="BF2690:BF2696" si="9235">BF2691</f>
        <v>0</v>
      </c>
      <c r="BG2690" s="37">
        <f t="shared" ref="BG2690:BG2696" si="9236">BG2691</f>
        <v>0</v>
      </c>
      <c r="BH2690" s="37">
        <f t="shared" si="9096"/>
        <v>242525.20699999999</v>
      </c>
      <c r="BI2690" s="37">
        <f t="shared" si="9097"/>
        <v>28852.199999999997</v>
      </c>
      <c r="BJ2690" s="37">
        <f t="shared" si="9098"/>
        <v>28852.199999999997</v>
      </c>
      <c r="BK2690" s="37">
        <f t="shared" ref="BK2690:BK2696" si="9237">BK2691</f>
        <v>50000</v>
      </c>
      <c r="BL2690" s="37">
        <f t="shared" ref="BL2690:BL2696" si="9238">BL2691</f>
        <v>0</v>
      </c>
      <c r="BM2690" s="37">
        <f t="shared" ref="BM2690:BM2696" si="9239">BM2691</f>
        <v>0</v>
      </c>
      <c r="BN2690" s="37">
        <f t="shared" si="9099"/>
        <v>292525.20699999999</v>
      </c>
      <c r="BO2690" s="37">
        <f t="shared" si="9100"/>
        <v>28852.199999999997</v>
      </c>
      <c r="BP2690" s="37">
        <f t="shared" si="9101"/>
        <v>28852.199999999997</v>
      </c>
      <c r="BQ2690" s="37">
        <f t="shared" ref="BQ2690:BQ2696" si="9240">BQ2691</f>
        <v>0</v>
      </c>
      <c r="BR2690" s="37">
        <f t="shared" ref="BR2690:BR2696" si="9241">BR2691</f>
        <v>0</v>
      </c>
      <c r="BS2690" s="31">
        <f t="shared" si="9102"/>
        <v>292525.20699999999</v>
      </c>
      <c r="BT2690" s="31">
        <f t="shared" si="9103"/>
        <v>28852.199999999997</v>
      </c>
      <c r="BU2690" s="31">
        <f t="shared" si="9104"/>
        <v>28852.199999999997</v>
      </c>
      <c r="BV2690" s="37">
        <f t="shared" ref="BV2690:BV2696" si="9242">BV2691</f>
        <v>0</v>
      </c>
      <c r="BW2690" s="37">
        <f t="shared" ref="BW2690:BW2696" si="9243">BW2691</f>
        <v>0</v>
      </c>
      <c r="BX2690" s="37">
        <f t="shared" si="9105"/>
        <v>292525.20699999999</v>
      </c>
      <c r="BY2690" s="37">
        <f t="shared" si="9106"/>
        <v>28852.199999999997</v>
      </c>
      <c r="BZ2690" s="37">
        <f t="shared" si="9107"/>
        <v>28852.199999999997</v>
      </c>
      <c r="CA2690" s="37">
        <f t="shared" ref="CA2690:CA2696" si="9244">CA2691</f>
        <v>35000</v>
      </c>
      <c r="CB2690" s="37">
        <f t="shared" ref="CB2690:CB2696" si="9245">CB2691</f>
        <v>0</v>
      </c>
      <c r="CC2690" s="37">
        <f t="shared" ref="CC2690:CC2696" si="9246">CC2691</f>
        <v>0</v>
      </c>
      <c r="CD2690" s="37">
        <f t="shared" si="9190"/>
        <v>327525.20699999999</v>
      </c>
      <c r="CE2690" s="37">
        <f t="shared" si="9191"/>
        <v>28852.199999999997</v>
      </c>
      <c r="CF2690" s="37">
        <f t="shared" si="9192"/>
        <v>28852.199999999997</v>
      </c>
      <c r="CG2690" s="37">
        <f t="shared" ref="CG2690:CG2696" si="9247">CG2691</f>
        <v>0</v>
      </c>
      <c r="CH2690" s="24"/>
      <c r="CI2690" s="38"/>
      <c r="CK2690" s="33" t="s">
        <v>27</v>
      </c>
    </row>
    <row r="2691" ht="15">
      <c r="A2691" s="16" t="s">
        <v>1486</v>
      </c>
      <c r="B2691" s="17"/>
      <c r="C2691" s="16"/>
      <c r="D2691" s="16"/>
      <c r="E2691" s="39" t="s">
        <v>1487</v>
      </c>
      <c r="F2691" s="31">
        <f t="shared" si="9207"/>
        <v>134000</v>
      </c>
      <c r="G2691" s="31">
        <f t="shared" si="9208"/>
        <v>20000</v>
      </c>
      <c r="H2691" s="31">
        <f t="shared" si="9209"/>
        <v>20000</v>
      </c>
      <c r="I2691" s="31">
        <f t="shared" si="9210"/>
        <v>33905.826999999997</v>
      </c>
      <c r="J2691" s="31">
        <f t="shared" si="9211"/>
        <v>8852.2000000000007</v>
      </c>
      <c r="K2691" s="31">
        <f t="shared" si="9212"/>
        <v>8852.2000000000007</v>
      </c>
      <c r="L2691" s="31">
        <f t="shared" si="9072"/>
        <v>167905.82699999999</v>
      </c>
      <c r="M2691" s="31">
        <f t="shared" si="9073"/>
        <v>28852.200000000001</v>
      </c>
      <c r="N2691" s="31">
        <f t="shared" si="9074"/>
        <v>28852.200000000001</v>
      </c>
      <c r="O2691" s="31">
        <f t="shared" si="9213"/>
        <v>-50000</v>
      </c>
      <c r="P2691" s="31">
        <f t="shared" si="9214"/>
        <v>0</v>
      </c>
      <c r="Q2691" s="31">
        <f t="shared" si="9215"/>
        <v>0</v>
      </c>
      <c r="R2691" s="31">
        <f t="shared" si="9075"/>
        <v>117905.82699999999</v>
      </c>
      <c r="S2691" s="31">
        <f t="shared" si="9076"/>
        <v>28852.200000000001</v>
      </c>
      <c r="T2691" s="31">
        <f t="shared" si="9077"/>
        <v>28852.200000000001</v>
      </c>
      <c r="U2691" s="31">
        <f t="shared" si="9216"/>
        <v>10000</v>
      </c>
      <c r="V2691" s="31">
        <f t="shared" si="9217"/>
        <v>15000</v>
      </c>
      <c r="W2691" s="31">
        <f t="shared" si="9218"/>
        <v>15000</v>
      </c>
      <c r="X2691" s="31">
        <f t="shared" si="9078"/>
        <v>127905.82699999999</v>
      </c>
      <c r="Y2691" s="31">
        <f t="shared" si="9079"/>
        <v>43852.199999999997</v>
      </c>
      <c r="Z2691" s="31">
        <f t="shared" si="9080"/>
        <v>43852.199999999997</v>
      </c>
      <c r="AA2691" s="31">
        <f t="shared" si="9219"/>
        <v>42431.080000000002</v>
      </c>
      <c r="AB2691" s="31">
        <f t="shared" si="9220"/>
        <v>-15000</v>
      </c>
      <c r="AC2691" s="31">
        <f t="shared" si="9221"/>
        <v>-15000</v>
      </c>
      <c r="AD2691" s="31">
        <f t="shared" si="9081"/>
        <v>170336.90700000001</v>
      </c>
      <c r="AE2691" s="31">
        <f t="shared" si="9082"/>
        <v>28852.199999999997</v>
      </c>
      <c r="AF2691" s="31">
        <f t="shared" si="9083"/>
        <v>28852.199999999997</v>
      </c>
      <c r="AG2691" s="31">
        <f t="shared" si="9222"/>
        <v>11833</v>
      </c>
      <c r="AH2691" s="31">
        <f t="shared" si="9223"/>
        <v>0</v>
      </c>
      <c r="AI2691" s="31">
        <f t="shared" si="9224"/>
        <v>0</v>
      </c>
      <c r="AJ2691" s="31">
        <f t="shared" si="9084"/>
        <v>182169.90700000001</v>
      </c>
      <c r="AK2691" s="31">
        <f t="shared" si="9085"/>
        <v>28852.199999999997</v>
      </c>
      <c r="AL2691" s="31">
        <f t="shared" si="9086"/>
        <v>28852.199999999997</v>
      </c>
      <c r="AM2691" s="31">
        <f t="shared" si="9225"/>
        <v>0</v>
      </c>
      <c r="AN2691" s="31">
        <f t="shared" si="9226"/>
        <v>0</v>
      </c>
      <c r="AO2691" s="31">
        <f t="shared" si="9227"/>
        <v>0</v>
      </c>
      <c r="AP2691" s="31">
        <f t="shared" si="9087"/>
        <v>182169.90700000001</v>
      </c>
      <c r="AQ2691" s="31">
        <f t="shared" si="9088"/>
        <v>28852.199999999997</v>
      </c>
      <c r="AR2691" s="31">
        <f t="shared" si="9089"/>
        <v>28852.199999999997</v>
      </c>
      <c r="AS2691" s="31">
        <f t="shared" si="9228"/>
        <v>-19644.700000000001</v>
      </c>
      <c r="AT2691" s="31">
        <f t="shared" si="9229"/>
        <v>0</v>
      </c>
      <c r="AU2691" s="31">
        <f t="shared" si="9230"/>
        <v>0</v>
      </c>
      <c r="AV2691" s="31">
        <f t="shared" si="9090"/>
        <v>162525.20699999999</v>
      </c>
      <c r="AW2691" s="31">
        <f t="shared" si="9091"/>
        <v>28852.199999999997</v>
      </c>
      <c r="AX2691" s="31">
        <f t="shared" si="9092"/>
        <v>28852.199999999997</v>
      </c>
      <c r="AY2691" s="31">
        <f t="shared" si="9231"/>
        <v>80000</v>
      </c>
      <c r="AZ2691" s="31">
        <f t="shared" si="9232"/>
        <v>0</v>
      </c>
      <c r="BA2691" s="31">
        <f t="shared" si="9233"/>
        <v>0</v>
      </c>
      <c r="BB2691" s="31">
        <f t="shared" si="9093"/>
        <v>242525.20699999999</v>
      </c>
      <c r="BC2691" s="31">
        <f t="shared" si="9094"/>
        <v>28852.199999999997</v>
      </c>
      <c r="BD2691" s="31">
        <f t="shared" si="9095"/>
        <v>28852.199999999997</v>
      </c>
      <c r="BE2691" s="31">
        <f t="shared" si="9234"/>
        <v>0</v>
      </c>
      <c r="BF2691" s="31">
        <f t="shared" si="9235"/>
        <v>0</v>
      </c>
      <c r="BG2691" s="31">
        <f t="shared" si="9236"/>
        <v>0</v>
      </c>
      <c r="BH2691" s="31">
        <f t="shared" si="9096"/>
        <v>242525.20699999999</v>
      </c>
      <c r="BI2691" s="31">
        <f t="shared" si="9097"/>
        <v>28852.199999999997</v>
      </c>
      <c r="BJ2691" s="31">
        <f t="shared" si="9098"/>
        <v>28852.199999999997</v>
      </c>
      <c r="BK2691" s="31">
        <f t="shared" si="9237"/>
        <v>50000</v>
      </c>
      <c r="BL2691" s="31">
        <f t="shared" si="9238"/>
        <v>0</v>
      </c>
      <c r="BM2691" s="31">
        <f t="shared" si="9239"/>
        <v>0</v>
      </c>
      <c r="BN2691" s="31">
        <f t="shared" si="9099"/>
        <v>292525.20699999999</v>
      </c>
      <c r="BO2691" s="31">
        <f t="shared" si="9100"/>
        <v>28852.199999999997</v>
      </c>
      <c r="BP2691" s="31">
        <f t="shared" si="9101"/>
        <v>28852.199999999997</v>
      </c>
      <c r="BQ2691" s="31">
        <f t="shared" si="9240"/>
        <v>0</v>
      </c>
      <c r="BR2691" s="31">
        <f t="shared" si="9241"/>
        <v>0</v>
      </c>
      <c r="BS2691" s="31">
        <f t="shared" si="9102"/>
        <v>292525.20699999999</v>
      </c>
      <c r="BT2691" s="31">
        <f t="shared" si="9103"/>
        <v>28852.199999999997</v>
      </c>
      <c r="BU2691" s="31">
        <f t="shared" si="9104"/>
        <v>28852.199999999997</v>
      </c>
      <c r="BV2691" s="31">
        <f t="shared" si="9242"/>
        <v>0</v>
      </c>
      <c r="BW2691" s="31">
        <f t="shared" si="9243"/>
        <v>0</v>
      </c>
      <c r="BX2691" s="31">
        <f t="shared" si="9105"/>
        <v>292525.20699999999</v>
      </c>
      <c r="BY2691" s="31">
        <f t="shared" si="9106"/>
        <v>28852.199999999997</v>
      </c>
      <c r="BZ2691" s="31">
        <f t="shared" si="9107"/>
        <v>28852.199999999997</v>
      </c>
      <c r="CA2691" s="31">
        <f t="shared" si="9244"/>
        <v>35000</v>
      </c>
      <c r="CB2691" s="31">
        <f t="shared" si="9245"/>
        <v>0</v>
      </c>
      <c r="CC2691" s="31">
        <f t="shared" si="9246"/>
        <v>0</v>
      </c>
      <c r="CD2691" s="31">
        <f t="shared" si="9190"/>
        <v>327525.20699999999</v>
      </c>
      <c r="CE2691" s="31">
        <f t="shared" si="9191"/>
        <v>28852.199999999997</v>
      </c>
      <c r="CF2691" s="31">
        <f t="shared" si="9192"/>
        <v>28852.199999999997</v>
      </c>
      <c r="CG2691" s="31">
        <f t="shared" si="9247"/>
        <v>0</v>
      </c>
      <c r="CH2691" s="24"/>
      <c r="CI2691" s="40"/>
      <c r="CL2691" s="1" t="s">
        <v>1346</v>
      </c>
      <c r="CO2691" s="1" t="s">
        <v>31</v>
      </c>
    </row>
    <row r="2692" ht="15">
      <c r="A2692" s="16" t="s">
        <v>1486</v>
      </c>
      <c r="B2692" s="17">
        <v>800</v>
      </c>
      <c r="C2692" s="16"/>
      <c r="D2692" s="16"/>
      <c r="E2692" s="39" t="s">
        <v>54</v>
      </c>
      <c r="F2692" s="31">
        <f t="shared" si="9207"/>
        <v>134000</v>
      </c>
      <c r="G2692" s="31">
        <f t="shared" si="9208"/>
        <v>20000</v>
      </c>
      <c r="H2692" s="31">
        <f t="shared" si="9209"/>
        <v>20000</v>
      </c>
      <c r="I2692" s="31">
        <f t="shared" si="9210"/>
        <v>33905.826999999997</v>
      </c>
      <c r="J2692" s="31">
        <f t="shared" si="9211"/>
        <v>8852.2000000000007</v>
      </c>
      <c r="K2692" s="31">
        <f t="shared" si="9212"/>
        <v>8852.2000000000007</v>
      </c>
      <c r="L2692" s="31">
        <f t="shared" si="9072"/>
        <v>167905.82699999999</v>
      </c>
      <c r="M2692" s="31">
        <f t="shared" si="9073"/>
        <v>28852.200000000001</v>
      </c>
      <c r="N2692" s="31">
        <f t="shared" si="9074"/>
        <v>28852.200000000001</v>
      </c>
      <c r="O2692" s="31">
        <f t="shared" si="9213"/>
        <v>-50000</v>
      </c>
      <c r="P2692" s="31">
        <f t="shared" si="9214"/>
        <v>0</v>
      </c>
      <c r="Q2692" s="31">
        <f t="shared" si="9215"/>
        <v>0</v>
      </c>
      <c r="R2692" s="31">
        <f t="shared" si="9075"/>
        <v>117905.82699999999</v>
      </c>
      <c r="S2692" s="31">
        <f t="shared" si="9076"/>
        <v>28852.200000000001</v>
      </c>
      <c r="T2692" s="31">
        <f t="shared" si="9077"/>
        <v>28852.200000000001</v>
      </c>
      <c r="U2692" s="31">
        <f t="shared" si="9216"/>
        <v>10000</v>
      </c>
      <c r="V2692" s="31">
        <f t="shared" si="9217"/>
        <v>15000</v>
      </c>
      <c r="W2692" s="31">
        <f t="shared" si="9218"/>
        <v>15000</v>
      </c>
      <c r="X2692" s="31">
        <f t="shared" si="9078"/>
        <v>127905.82699999999</v>
      </c>
      <c r="Y2692" s="31">
        <f t="shared" si="9079"/>
        <v>43852.199999999997</v>
      </c>
      <c r="Z2692" s="31">
        <f t="shared" si="9080"/>
        <v>43852.199999999997</v>
      </c>
      <c r="AA2692" s="31">
        <f t="shared" si="9219"/>
        <v>42431.080000000002</v>
      </c>
      <c r="AB2692" s="31">
        <f t="shared" si="9220"/>
        <v>-15000</v>
      </c>
      <c r="AC2692" s="31">
        <f t="shared" si="9221"/>
        <v>-15000</v>
      </c>
      <c r="AD2692" s="31">
        <f t="shared" si="9081"/>
        <v>170336.90700000001</v>
      </c>
      <c r="AE2692" s="31">
        <f t="shared" si="9082"/>
        <v>28852.199999999997</v>
      </c>
      <c r="AF2692" s="31">
        <f t="shared" si="9083"/>
        <v>28852.199999999997</v>
      </c>
      <c r="AG2692" s="31">
        <f t="shared" si="9222"/>
        <v>11833</v>
      </c>
      <c r="AH2692" s="31">
        <f t="shared" si="9223"/>
        <v>0</v>
      </c>
      <c r="AI2692" s="31">
        <f t="shared" si="9224"/>
        <v>0</v>
      </c>
      <c r="AJ2692" s="31">
        <f t="shared" si="9084"/>
        <v>182169.90700000001</v>
      </c>
      <c r="AK2692" s="31">
        <f t="shared" si="9085"/>
        <v>28852.199999999997</v>
      </c>
      <c r="AL2692" s="31">
        <f t="shared" si="9086"/>
        <v>28852.199999999997</v>
      </c>
      <c r="AM2692" s="31">
        <f t="shared" si="9225"/>
        <v>0</v>
      </c>
      <c r="AN2692" s="31">
        <f t="shared" si="9226"/>
        <v>0</v>
      </c>
      <c r="AO2692" s="31">
        <f t="shared" si="9227"/>
        <v>0</v>
      </c>
      <c r="AP2692" s="31">
        <f t="shared" si="9087"/>
        <v>182169.90700000001</v>
      </c>
      <c r="AQ2692" s="31">
        <f t="shared" si="9088"/>
        <v>28852.199999999997</v>
      </c>
      <c r="AR2692" s="31">
        <f t="shared" si="9089"/>
        <v>28852.199999999997</v>
      </c>
      <c r="AS2692" s="31">
        <f t="shared" si="9228"/>
        <v>-19644.700000000001</v>
      </c>
      <c r="AT2692" s="31">
        <f t="shared" si="9229"/>
        <v>0</v>
      </c>
      <c r="AU2692" s="31">
        <f t="shared" si="9230"/>
        <v>0</v>
      </c>
      <c r="AV2692" s="31">
        <f t="shared" si="9090"/>
        <v>162525.20699999999</v>
      </c>
      <c r="AW2692" s="31">
        <f t="shared" si="9091"/>
        <v>28852.199999999997</v>
      </c>
      <c r="AX2692" s="31">
        <f t="shared" si="9092"/>
        <v>28852.199999999997</v>
      </c>
      <c r="AY2692" s="31">
        <f t="shared" si="9231"/>
        <v>80000</v>
      </c>
      <c r="AZ2692" s="31">
        <f t="shared" si="9232"/>
        <v>0</v>
      </c>
      <c r="BA2692" s="31">
        <f t="shared" si="9233"/>
        <v>0</v>
      </c>
      <c r="BB2692" s="31">
        <f t="shared" si="9093"/>
        <v>242525.20699999999</v>
      </c>
      <c r="BC2692" s="31">
        <f t="shared" si="9094"/>
        <v>28852.199999999997</v>
      </c>
      <c r="BD2692" s="31">
        <f t="shared" si="9095"/>
        <v>28852.199999999997</v>
      </c>
      <c r="BE2692" s="31">
        <f t="shared" si="9234"/>
        <v>0</v>
      </c>
      <c r="BF2692" s="31">
        <f t="shared" si="9235"/>
        <v>0</v>
      </c>
      <c r="BG2692" s="31">
        <f t="shared" si="9236"/>
        <v>0</v>
      </c>
      <c r="BH2692" s="31">
        <f t="shared" si="9096"/>
        <v>242525.20699999999</v>
      </c>
      <c r="BI2692" s="31">
        <f t="shared" si="9097"/>
        <v>28852.199999999997</v>
      </c>
      <c r="BJ2692" s="31">
        <f t="shared" si="9098"/>
        <v>28852.199999999997</v>
      </c>
      <c r="BK2692" s="31">
        <f t="shared" si="9237"/>
        <v>50000</v>
      </c>
      <c r="BL2692" s="31">
        <f t="shared" si="9238"/>
        <v>0</v>
      </c>
      <c r="BM2692" s="31">
        <f t="shared" si="9239"/>
        <v>0</v>
      </c>
      <c r="BN2692" s="31">
        <f t="shared" si="9099"/>
        <v>292525.20699999999</v>
      </c>
      <c r="BO2692" s="31">
        <f t="shared" si="9100"/>
        <v>28852.199999999997</v>
      </c>
      <c r="BP2692" s="31">
        <f t="shared" si="9101"/>
        <v>28852.199999999997</v>
      </c>
      <c r="BQ2692" s="31">
        <f t="shared" si="9240"/>
        <v>0</v>
      </c>
      <c r="BR2692" s="31">
        <f t="shared" si="9241"/>
        <v>0</v>
      </c>
      <c r="BS2692" s="31">
        <f t="shared" si="9102"/>
        <v>292525.20699999999</v>
      </c>
      <c r="BT2692" s="31">
        <f t="shared" si="9103"/>
        <v>28852.199999999997</v>
      </c>
      <c r="BU2692" s="31">
        <f t="shared" si="9104"/>
        <v>28852.199999999997</v>
      </c>
      <c r="BV2692" s="31">
        <f t="shared" si="9242"/>
        <v>0</v>
      </c>
      <c r="BW2692" s="31">
        <f t="shared" si="9243"/>
        <v>0</v>
      </c>
      <c r="BX2692" s="31">
        <f t="shared" si="9105"/>
        <v>292525.20699999999</v>
      </c>
      <c r="BY2692" s="31">
        <f t="shared" si="9106"/>
        <v>28852.199999999997</v>
      </c>
      <c r="BZ2692" s="31">
        <f t="shared" si="9107"/>
        <v>28852.199999999997</v>
      </c>
      <c r="CA2692" s="31">
        <f t="shared" si="9244"/>
        <v>35000</v>
      </c>
      <c r="CB2692" s="31">
        <f t="shared" si="9245"/>
        <v>0</v>
      </c>
      <c r="CC2692" s="31">
        <f t="shared" si="9246"/>
        <v>0</v>
      </c>
      <c r="CD2692" s="31">
        <f t="shared" si="9190"/>
        <v>327525.20699999999</v>
      </c>
      <c r="CE2692" s="31">
        <f t="shared" si="9191"/>
        <v>28852.199999999997</v>
      </c>
      <c r="CF2692" s="31">
        <f t="shared" si="9192"/>
        <v>28852.199999999997</v>
      </c>
      <c r="CG2692" s="31">
        <f t="shared" si="9247"/>
        <v>0</v>
      </c>
      <c r="CH2692" s="24"/>
      <c r="CI2692" s="40"/>
      <c r="CM2692" s="1" t="s">
        <v>29</v>
      </c>
    </row>
    <row r="2693" ht="15">
      <c r="A2693" s="16" t="s">
        <v>1486</v>
      </c>
      <c r="B2693" s="17">
        <v>870</v>
      </c>
      <c r="C2693" s="16"/>
      <c r="D2693" s="16"/>
      <c r="E2693" s="39" t="s">
        <v>55</v>
      </c>
      <c r="F2693" s="31">
        <f t="shared" si="9207"/>
        <v>134000</v>
      </c>
      <c r="G2693" s="31">
        <f t="shared" si="9208"/>
        <v>20000</v>
      </c>
      <c r="H2693" s="31">
        <f t="shared" si="9209"/>
        <v>20000</v>
      </c>
      <c r="I2693" s="31">
        <f t="shared" si="9210"/>
        <v>33905.826999999997</v>
      </c>
      <c r="J2693" s="31">
        <f t="shared" si="9211"/>
        <v>8852.2000000000007</v>
      </c>
      <c r="K2693" s="31">
        <f t="shared" si="9212"/>
        <v>8852.2000000000007</v>
      </c>
      <c r="L2693" s="31">
        <f t="shared" si="9072"/>
        <v>167905.82699999999</v>
      </c>
      <c r="M2693" s="31">
        <f t="shared" si="9073"/>
        <v>28852.200000000001</v>
      </c>
      <c r="N2693" s="31">
        <f t="shared" si="9074"/>
        <v>28852.200000000001</v>
      </c>
      <c r="O2693" s="31">
        <f t="shared" si="9213"/>
        <v>-50000</v>
      </c>
      <c r="P2693" s="31">
        <f t="shared" si="9214"/>
        <v>0</v>
      </c>
      <c r="Q2693" s="31">
        <f t="shared" si="9215"/>
        <v>0</v>
      </c>
      <c r="R2693" s="31">
        <f t="shared" si="9075"/>
        <v>117905.82699999999</v>
      </c>
      <c r="S2693" s="31">
        <f t="shared" si="9076"/>
        <v>28852.200000000001</v>
      </c>
      <c r="T2693" s="31">
        <f t="shared" si="9077"/>
        <v>28852.200000000001</v>
      </c>
      <c r="U2693" s="31">
        <f t="shared" si="9216"/>
        <v>10000</v>
      </c>
      <c r="V2693" s="31">
        <f t="shared" si="9217"/>
        <v>15000</v>
      </c>
      <c r="W2693" s="31">
        <f t="shared" si="9218"/>
        <v>15000</v>
      </c>
      <c r="X2693" s="31">
        <f t="shared" si="9078"/>
        <v>127905.82699999999</v>
      </c>
      <c r="Y2693" s="31">
        <f t="shared" si="9079"/>
        <v>43852.199999999997</v>
      </c>
      <c r="Z2693" s="31">
        <f t="shared" si="9080"/>
        <v>43852.199999999997</v>
      </c>
      <c r="AA2693" s="31">
        <f t="shared" si="9219"/>
        <v>42431.080000000002</v>
      </c>
      <c r="AB2693" s="31">
        <f t="shared" si="9220"/>
        <v>-15000</v>
      </c>
      <c r="AC2693" s="31">
        <f t="shared" si="9221"/>
        <v>-15000</v>
      </c>
      <c r="AD2693" s="31">
        <f t="shared" si="9081"/>
        <v>170336.90700000001</v>
      </c>
      <c r="AE2693" s="31">
        <f t="shared" si="9082"/>
        <v>28852.199999999997</v>
      </c>
      <c r="AF2693" s="31">
        <f t="shared" si="9083"/>
        <v>28852.199999999997</v>
      </c>
      <c r="AG2693" s="31">
        <f t="shared" si="9222"/>
        <v>11833</v>
      </c>
      <c r="AH2693" s="31">
        <f t="shared" si="9223"/>
        <v>0</v>
      </c>
      <c r="AI2693" s="31">
        <f t="shared" si="9224"/>
        <v>0</v>
      </c>
      <c r="AJ2693" s="31">
        <f t="shared" si="9084"/>
        <v>182169.90700000001</v>
      </c>
      <c r="AK2693" s="31">
        <f t="shared" si="9085"/>
        <v>28852.199999999997</v>
      </c>
      <c r="AL2693" s="31">
        <f t="shared" si="9086"/>
        <v>28852.199999999997</v>
      </c>
      <c r="AM2693" s="31">
        <f t="shared" si="9225"/>
        <v>0</v>
      </c>
      <c r="AN2693" s="31">
        <f t="shared" si="9226"/>
        <v>0</v>
      </c>
      <c r="AO2693" s="31">
        <f t="shared" si="9227"/>
        <v>0</v>
      </c>
      <c r="AP2693" s="31">
        <f t="shared" si="9087"/>
        <v>182169.90700000001</v>
      </c>
      <c r="AQ2693" s="31">
        <f t="shared" si="9088"/>
        <v>28852.199999999997</v>
      </c>
      <c r="AR2693" s="31">
        <f t="shared" si="9089"/>
        <v>28852.199999999997</v>
      </c>
      <c r="AS2693" s="31">
        <f t="shared" si="9228"/>
        <v>-19644.700000000001</v>
      </c>
      <c r="AT2693" s="31">
        <f t="shared" si="9229"/>
        <v>0</v>
      </c>
      <c r="AU2693" s="31">
        <f t="shared" si="9230"/>
        <v>0</v>
      </c>
      <c r="AV2693" s="31">
        <f t="shared" si="9090"/>
        <v>162525.20699999999</v>
      </c>
      <c r="AW2693" s="31">
        <f t="shared" si="9091"/>
        <v>28852.199999999997</v>
      </c>
      <c r="AX2693" s="31">
        <f t="shared" si="9092"/>
        <v>28852.199999999997</v>
      </c>
      <c r="AY2693" s="31">
        <f t="shared" si="9231"/>
        <v>80000</v>
      </c>
      <c r="AZ2693" s="31">
        <f t="shared" si="9232"/>
        <v>0</v>
      </c>
      <c r="BA2693" s="31">
        <f t="shared" si="9233"/>
        <v>0</v>
      </c>
      <c r="BB2693" s="31">
        <f t="shared" si="9093"/>
        <v>242525.20699999999</v>
      </c>
      <c r="BC2693" s="31">
        <f t="shared" si="9094"/>
        <v>28852.199999999997</v>
      </c>
      <c r="BD2693" s="31">
        <f t="shared" si="9095"/>
        <v>28852.199999999997</v>
      </c>
      <c r="BE2693" s="31">
        <f t="shared" si="9234"/>
        <v>0</v>
      </c>
      <c r="BF2693" s="31">
        <f t="shared" si="9235"/>
        <v>0</v>
      </c>
      <c r="BG2693" s="31">
        <f t="shared" si="9236"/>
        <v>0</v>
      </c>
      <c r="BH2693" s="31">
        <f t="shared" si="9096"/>
        <v>242525.20699999999</v>
      </c>
      <c r="BI2693" s="31">
        <f t="shared" si="9097"/>
        <v>28852.199999999997</v>
      </c>
      <c r="BJ2693" s="31">
        <f t="shared" si="9098"/>
        <v>28852.199999999997</v>
      </c>
      <c r="BK2693" s="31">
        <f t="shared" si="9237"/>
        <v>50000</v>
      </c>
      <c r="BL2693" s="31">
        <f t="shared" si="9238"/>
        <v>0</v>
      </c>
      <c r="BM2693" s="31">
        <f t="shared" si="9239"/>
        <v>0</v>
      </c>
      <c r="BN2693" s="31">
        <f t="shared" si="9099"/>
        <v>292525.20699999999</v>
      </c>
      <c r="BO2693" s="31">
        <f t="shared" si="9100"/>
        <v>28852.199999999997</v>
      </c>
      <c r="BP2693" s="31">
        <f t="shared" si="9101"/>
        <v>28852.199999999997</v>
      </c>
      <c r="BQ2693" s="31">
        <f t="shared" si="9240"/>
        <v>0</v>
      </c>
      <c r="BR2693" s="31">
        <f t="shared" si="9241"/>
        <v>0</v>
      </c>
      <c r="BS2693" s="31">
        <f t="shared" si="9102"/>
        <v>292525.20699999999</v>
      </c>
      <c r="BT2693" s="31">
        <f t="shared" si="9103"/>
        <v>28852.199999999997</v>
      </c>
      <c r="BU2693" s="31">
        <f t="shared" si="9104"/>
        <v>28852.199999999997</v>
      </c>
      <c r="BV2693" s="31">
        <f t="shared" si="9242"/>
        <v>0</v>
      </c>
      <c r="BW2693" s="31">
        <f t="shared" si="9243"/>
        <v>0</v>
      </c>
      <c r="BX2693" s="31">
        <f t="shared" si="9105"/>
        <v>292525.20699999999</v>
      </c>
      <c r="BY2693" s="31">
        <f t="shared" si="9106"/>
        <v>28852.199999999997</v>
      </c>
      <c r="BZ2693" s="31">
        <f t="shared" si="9107"/>
        <v>28852.199999999997</v>
      </c>
      <c r="CA2693" s="31">
        <f t="shared" si="9244"/>
        <v>35000</v>
      </c>
      <c r="CB2693" s="31">
        <f t="shared" si="9245"/>
        <v>0</v>
      </c>
      <c r="CC2693" s="31">
        <f t="shared" si="9246"/>
        <v>0</v>
      </c>
      <c r="CD2693" s="31">
        <f t="shared" si="9190"/>
        <v>327525.20699999999</v>
      </c>
      <c r="CE2693" s="31">
        <f t="shared" si="9191"/>
        <v>28852.199999999997</v>
      </c>
      <c r="CF2693" s="31">
        <f t="shared" si="9192"/>
        <v>28852.199999999997</v>
      </c>
      <c r="CG2693" s="31">
        <f t="shared" si="9247"/>
        <v>0</v>
      </c>
      <c r="CH2693" s="24"/>
      <c r="CI2693" s="40"/>
      <c r="CN2693" s="1" t="s">
        <v>30</v>
      </c>
    </row>
    <row r="2694" ht="15">
      <c r="A2694" s="16" t="s">
        <v>1486</v>
      </c>
      <c r="B2694" s="17">
        <v>870</v>
      </c>
      <c r="C2694" s="16" t="s">
        <v>42</v>
      </c>
      <c r="D2694" s="16" t="s">
        <v>278</v>
      </c>
      <c r="E2694" s="39" t="s">
        <v>1488</v>
      </c>
      <c r="F2694" s="31">
        <f>93890.3+37109.7-2000+5000</f>
        <v>134000</v>
      </c>
      <c r="G2694" s="31">
        <v>20000</v>
      </c>
      <c r="H2694" s="31">
        <v>20000</v>
      </c>
      <c r="I2694" s="31">
        <v>33905.826999999997</v>
      </c>
      <c r="J2694" s="31">
        <v>8852.2000000000007</v>
      </c>
      <c r="K2694" s="31">
        <v>8852.2000000000007</v>
      </c>
      <c r="L2694" s="31">
        <f t="shared" si="9072"/>
        <v>167905.82699999999</v>
      </c>
      <c r="M2694" s="31">
        <f t="shared" si="9073"/>
        <v>28852.200000000001</v>
      </c>
      <c r="N2694" s="31">
        <f t="shared" si="9074"/>
        <v>28852.200000000001</v>
      </c>
      <c r="O2694" s="31">
        <v>-50000</v>
      </c>
      <c r="P2694" s="31"/>
      <c r="Q2694" s="31"/>
      <c r="R2694" s="31">
        <f t="shared" si="9075"/>
        <v>117905.82699999999</v>
      </c>
      <c r="S2694" s="31">
        <f t="shared" si="9076"/>
        <v>28852.200000000001</v>
      </c>
      <c r="T2694" s="31">
        <f t="shared" si="9077"/>
        <v>28852.200000000001</v>
      </c>
      <c r="U2694" s="31">
        <v>10000</v>
      </c>
      <c r="V2694" s="31">
        <v>15000</v>
      </c>
      <c r="W2694" s="31">
        <v>15000</v>
      </c>
      <c r="X2694" s="31">
        <f t="shared" si="9078"/>
        <v>127905.82699999999</v>
      </c>
      <c r="Y2694" s="31">
        <f t="shared" si="9079"/>
        <v>43852.199999999997</v>
      </c>
      <c r="Z2694" s="31">
        <f t="shared" si="9080"/>
        <v>43852.199999999997</v>
      </c>
      <c r="AA2694" s="31">
        <v>42431.080000000002</v>
      </c>
      <c r="AB2694" s="31">
        <v>-15000</v>
      </c>
      <c r="AC2694" s="31">
        <v>-15000</v>
      </c>
      <c r="AD2694" s="31">
        <f t="shared" si="9081"/>
        <v>170336.90700000001</v>
      </c>
      <c r="AE2694" s="31">
        <f t="shared" si="9082"/>
        <v>28852.199999999997</v>
      </c>
      <c r="AF2694" s="31">
        <f t="shared" si="9083"/>
        <v>28852.199999999997</v>
      </c>
      <c r="AG2694" s="31">
        <v>11833</v>
      </c>
      <c r="AH2694" s="31"/>
      <c r="AI2694" s="31"/>
      <c r="AJ2694" s="31">
        <f t="shared" si="9084"/>
        <v>182169.90700000001</v>
      </c>
      <c r="AK2694" s="31">
        <f t="shared" si="9085"/>
        <v>28852.199999999997</v>
      </c>
      <c r="AL2694" s="31">
        <f t="shared" si="9086"/>
        <v>28852.199999999997</v>
      </c>
      <c r="AM2694" s="31"/>
      <c r="AN2694" s="31"/>
      <c r="AO2694" s="31"/>
      <c r="AP2694" s="31">
        <f t="shared" si="9087"/>
        <v>182169.90700000001</v>
      </c>
      <c r="AQ2694" s="31">
        <f t="shared" si="9088"/>
        <v>28852.199999999997</v>
      </c>
      <c r="AR2694" s="31">
        <f t="shared" si="9089"/>
        <v>28852.199999999997</v>
      </c>
      <c r="AS2694" s="31">
        <v>-19644.700000000001</v>
      </c>
      <c r="AT2694" s="31"/>
      <c r="AU2694" s="31"/>
      <c r="AV2694" s="31">
        <f t="shared" si="9090"/>
        <v>162525.20699999999</v>
      </c>
      <c r="AW2694" s="31">
        <f t="shared" si="9091"/>
        <v>28852.199999999997</v>
      </c>
      <c r="AX2694" s="31">
        <f t="shared" si="9092"/>
        <v>28852.199999999997</v>
      </c>
      <c r="AY2694" s="31">
        <v>80000</v>
      </c>
      <c r="AZ2694" s="31"/>
      <c r="BA2694" s="31"/>
      <c r="BB2694" s="31">
        <f t="shared" si="9093"/>
        <v>242525.20699999999</v>
      </c>
      <c r="BC2694" s="31">
        <f t="shared" si="9094"/>
        <v>28852.199999999997</v>
      </c>
      <c r="BD2694" s="31">
        <f t="shared" si="9095"/>
        <v>28852.199999999997</v>
      </c>
      <c r="BE2694" s="31"/>
      <c r="BF2694" s="31"/>
      <c r="BG2694" s="31"/>
      <c r="BH2694" s="31">
        <f t="shared" si="9096"/>
        <v>242525.20699999999</v>
      </c>
      <c r="BI2694" s="31">
        <f t="shared" si="9097"/>
        <v>28852.199999999997</v>
      </c>
      <c r="BJ2694" s="31">
        <f t="shared" si="9098"/>
        <v>28852.199999999997</v>
      </c>
      <c r="BK2694" s="31">
        <v>50000</v>
      </c>
      <c r="BL2694" s="31"/>
      <c r="BM2694" s="31"/>
      <c r="BN2694" s="31">
        <f t="shared" si="9099"/>
        <v>292525.20699999999</v>
      </c>
      <c r="BO2694" s="31">
        <f t="shared" si="9100"/>
        <v>28852.199999999997</v>
      </c>
      <c r="BP2694" s="31">
        <f t="shared" si="9101"/>
        <v>28852.199999999997</v>
      </c>
      <c r="BQ2694" s="31"/>
      <c r="BR2694" s="31"/>
      <c r="BS2694" s="31">
        <f t="shared" si="9102"/>
        <v>292525.20699999999</v>
      </c>
      <c r="BT2694" s="31">
        <f t="shared" si="9103"/>
        <v>28852.199999999997</v>
      </c>
      <c r="BU2694" s="31">
        <f t="shared" si="9104"/>
        <v>28852.199999999997</v>
      </c>
      <c r="BV2694" s="31"/>
      <c r="BW2694" s="31"/>
      <c r="BX2694" s="31">
        <f t="shared" si="9105"/>
        <v>292525.20699999999</v>
      </c>
      <c r="BY2694" s="31">
        <f t="shared" si="9106"/>
        <v>28852.199999999997</v>
      </c>
      <c r="BZ2694" s="31">
        <f t="shared" si="9107"/>
        <v>28852.199999999997</v>
      </c>
      <c r="CA2694" s="31">
        <v>35000</v>
      </c>
      <c r="CB2694" s="31"/>
      <c r="CC2694" s="31"/>
      <c r="CD2694" s="31">
        <f t="shared" si="9190"/>
        <v>327525.20699999999</v>
      </c>
      <c r="CE2694" s="31">
        <f t="shared" si="9191"/>
        <v>28852.199999999997</v>
      </c>
      <c r="CF2694" s="31">
        <f t="shared" si="9192"/>
        <v>28852.199999999997</v>
      </c>
      <c r="CG2694" s="31"/>
      <c r="CH2694" s="24"/>
      <c r="CI2694" s="40" t="s">
        <v>1489</v>
      </c>
    </row>
    <row r="2695" s="26" customFormat="1" ht="57.700000000000003">
      <c r="A2695" s="27" t="s">
        <v>1490</v>
      </c>
      <c r="B2695" s="28"/>
      <c r="C2695" s="27"/>
      <c r="D2695" s="27"/>
      <c r="E2695" s="29" t="s">
        <v>1491</v>
      </c>
      <c r="F2695" s="30">
        <f t="shared" ref="F2695:F2696" si="9248">F2696</f>
        <v>67915.599999999991</v>
      </c>
      <c r="G2695" s="30">
        <f t="shared" si="9208"/>
        <v>70086.700000000012</v>
      </c>
      <c r="H2695" s="30">
        <f t="shared" si="9209"/>
        <v>70086.699999999997</v>
      </c>
      <c r="I2695" s="30">
        <f t="shared" si="9210"/>
        <v>0</v>
      </c>
      <c r="J2695" s="30">
        <f t="shared" si="9211"/>
        <v>0</v>
      </c>
      <c r="K2695" s="30">
        <f t="shared" si="9212"/>
        <v>0</v>
      </c>
      <c r="L2695" s="30">
        <f t="shared" si="9072"/>
        <v>67915.599999999991</v>
      </c>
      <c r="M2695" s="30">
        <f t="shared" si="9073"/>
        <v>70086.700000000012</v>
      </c>
      <c r="N2695" s="30">
        <f t="shared" si="9074"/>
        <v>70086.699999999997</v>
      </c>
      <c r="O2695" s="30">
        <f t="shared" si="9213"/>
        <v>0</v>
      </c>
      <c r="P2695" s="30">
        <f t="shared" si="9214"/>
        <v>0</v>
      </c>
      <c r="Q2695" s="30">
        <f t="shared" si="9215"/>
        <v>0</v>
      </c>
      <c r="R2695" s="30">
        <f t="shared" si="9075"/>
        <v>67915.599999999991</v>
      </c>
      <c r="S2695" s="30">
        <f t="shared" si="9076"/>
        <v>70086.700000000012</v>
      </c>
      <c r="T2695" s="30">
        <f t="shared" si="9077"/>
        <v>70086.699999999997</v>
      </c>
      <c r="U2695" s="30">
        <f t="shared" si="9216"/>
        <v>0</v>
      </c>
      <c r="V2695" s="30">
        <f t="shared" si="9217"/>
        <v>0</v>
      </c>
      <c r="W2695" s="30">
        <f t="shared" si="9218"/>
        <v>0</v>
      </c>
      <c r="X2695" s="30">
        <f t="shared" si="9078"/>
        <v>67915.599999999991</v>
      </c>
      <c r="Y2695" s="30">
        <f t="shared" si="9079"/>
        <v>70086.700000000012</v>
      </c>
      <c r="Z2695" s="30">
        <f t="shared" si="9080"/>
        <v>70086.699999999997</v>
      </c>
      <c r="AA2695" s="30">
        <f t="shared" si="9219"/>
        <v>0</v>
      </c>
      <c r="AB2695" s="30">
        <f t="shared" si="9220"/>
        <v>0</v>
      </c>
      <c r="AC2695" s="30">
        <f t="shared" si="9221"/>
        <v>0</v>
      </c>
      <c r="AD2695" s="30">
        <f t="shared" si="9081"/>
        <v>67915.599999999991</v>
      </c>
      <c r="AE2695" s="30">
        <f t="shared" si="9082"/>
        <v>70086.700000000012</v>
      </c>
      <c r="AF2695" s="30">
        <f t="shared" si="9083"/>
        <v>70086.699999999997</v>
      </c>
      <c r="AG2695" s="30">
        <f t="shared" si="9222"/>
        <v>0</v>
      </c>
      <c r="AH2695" s="30">
        <f t="shared" si="9223"/>
        <v>0</v>
      </c>
      <c r="AI2695" s="30">
        <f t="shared" si="9224"/>
        <v>0</v>
      </c>
      <c r="AJ2695" s="30">
        <f t="shared" si="9084"/>
        <v>67915.599999999991</v>
      </c>
      <c r="AK2695" s="30">
        <f t="shared" si="9085"/>
        <v>70086.700000000012</v>
      </c>
      <c r="AL2695" s="30">
        <f t="shared" si="9086"/>
        <v>70086.699999999997</v>
      </c>
      <c r="AM2695" s="30">
        <f t="shared" si="9225"/>
        <v>0</v>
      </c>
      <c r="AN2695" s="30">
        <f t="shared" si="9226"/>
        <v>0</v>
      </c>
      <c r="AO2695" s="30">
        <f t="shared" si="9227"/>
        <v>0</v>
      </c>
      <c r="AP2695" s="30">
        <f t="shared" si="9087"/>
        <v>67915.599999999991</v>
      </c>
      <c r="AQ2695" s="30">
        <f t="shared" si="9088"/>
        <v>70086.700000000012</v>
      </c>
      <c r="AR2695" s="30">
        <f t="shared" si="9089"/>
        <v>70086.699999999997</v>
      </c>
      <c r="AS2695" s="30">
        <f t="shared" si="9228"/>
        <v>0</v>
      </c>
      <c r="AT2695" s="30">
        <f t="shared" si="9229"/>
        <v>0</v>
      </c>
      <c r="AU2695" s="30">
        <f t="shared" si="9230"/>
        <v>0</v>
      </c>
      <c r="AV2695" s="30">
        <f t="shared" si="9090"/>
        <v>67915.599999999991</v>
      </c>
      <c r="AW2695" s="30">
        <f t="shared" si="9091"/>
        <v>70086.700000000012</v>
      </c>
      <c r="AX2695" s="30">
        <f t="shared" si="9092"/>
        <v>70086.699999999997</v>
      </c>
      <c r="AY2695" s="30">
        <f t="shared" si="9231"/>
        <v>0</v>
      </c>
      <c r="AZ2695" s="30">
        <f t="shared" si="9232"/>
        <v>0</v>
      </c>
      <c r="BA2695" s="30">
        <f t="shared" si="9233"/>
        <v>0</v>
      </c>
      <c r="BB2695" s="30">
        <f t="shared" si="9093"/>
        <v>67915.599999999991</v>
      </c>
      <c r="BC2695" s="30">
        <f t="shared" si="9094"/>
        <v>70086.700000000012</v>
      </c>
      <c r="BD2695" s="30">
        <f t="shared" si="9095"/>
        <v>70086.699999999997</v>
      </c>
      <c r="BE2695" s="30">
        <f t="shared" si="9234"/>
        <v>0</v>
      </c>
      <c r="BF2695" s="30">
        <f t="shared" si="9235"/>
        <v>0</v>
      </c>
      <c r="BG2695" s="30">
        <f t="shared" si="9236"/>
        <v>0</v>
      </c>
      <c r="BH2695" s="30">
        <f t="shared" si="9096"/>
        <v>67915.599999999991</v>
      </c>
      <c r="BI2695" s="30">
        <f t="shared" si="9097"/>
        <v>70086.700000000012</v>
      </c>
      <c r="BJ2695" s="30">
        <f t="shared" si="9098"/>
        <v>70086.699999999997</v>
      </c>
      <c r="BK2695" s="30">
        <f t="shared" si="9237"/>
        <v>0</v>
      </c>
      <c r="BL2695" s="30">
        <f t="shared" si="9238"/>
        <v>0</v>
      </c>
      <c r="BM2695" s="30">
        <f t="shared" si="9239"/>
        <v>0</v>
      </c>
      <c r="BN2695" s="30">
        <f t="shared" si="9099"/>
        <v>67915.599999999991</v>
      </c>
      <c r="BO2695" s="30">
        <f t="shared" si="9100"/>
        <v>70086.700000000012</v>
      </c>
      <c r="BP2695" s="30">
        <f t="shared" si="9101"/>
        <v>70086.699999999997</v>
      </c>
      <c r="BQ2695" s="30">
        <f t="shared" si="9240"/>
        <v>0</v>
      </c>
      <c r="BR2695" s="30">
        <f t="shared" si="9241"/>
        <v>0</v>
      </c>
      <c r="BS2695" s="31">
        <f t="shared" si="9102"/>
        <v>67915.599999999991</v>
      </c>
      <c r="BT2695" s="31">
        <f t="shared" si="9103"/>
        <v>70086.700000000012</v>
      </c>
      <c r="BU2695" s="31">
        <f t="shared" si="9104"/>
        <v>70086.699999999997</v>
      </c>
      <c r="BV2695" s="30">
        <f t="shared" si="9242"/>
        <v>0</v>
      </c>
      <c r="BW2695" s="30">
        <f t="shared" si="9243"/>
        <v>0</v>
      </c>
      <c r="BX2695" s="30">
        <f t="shared" si="9105"/>
        <v>67915.599999999991</v>
      </c>
      <c r="BY2695" s="30">
        <f t="shared" si="9106"/>
        <v>70086.700000000012</v>
      </c>
      <c r="BZ2695" s="30">
        <f t="shared" si="9107"/>
        <v>70086.699999999997</v>
      </c>
      <c r="CA2695" s="30">
        <f t="shared" si="9244"/>
        <v>0</v>
      </c>
      <c r="CB2695" s="30">
        <f t="shared" si="9245"/>
        <v>0</v>
      </c>
      <c r="CC2695" s="30">
        <f t="shared" si="9246"/>
        <v>0</v>
      </c>
      <c r="CD2695" s="30">
        <f t="shared" si="9190"/>
        <v>67915.599999999991</v>
      </c>
      <c r="CE2695" s="30">
        <f t="shared" si="9191"/>
        <v>70086.700000000012</v>
      </c>
      <c r="CF2695" s="30">
        <f t="shared" si="9192"/>
        <v>70086.699999999997</v>
      </c>
      <c r="CG2695" s="30">
        <f t="shared" si="9247"/>
        <v>0</v>
      </c>
      <c r="CH2695" s="24"/>
      <c r="CI2695" s="32"/>
      <c r="CJ2695" s="26" t="s">
        <v>26</v>
      </c>
    </row>
    <row r="2696" s="33" customFormat="1" ht="57.700000000000003">
      <c r="A2696" s="34" t="s">
        <v>1492</v>
      </c>
      <c r="B2696" s="35"/>
      <c r="C2696" s="34"/>
      <c r="D2696" s="34"/>
      <c r="E2696" s="36" t="s">
        <v>1493</v>
      </c>
      <c r="F2696" s="37">
        <f t="shared" si="9248"/>
        <v>67915.599999999991</v>
      </c>
      <c r="G2696" s="37">
        <f t="shared" si="9208"/>
        <v>70086.700000000012</v>
      </c>
      <c r="H2696" s="37">
        <f t="shared" si="9209"/>
        <v>70086.699999999997</v>
      </c>
      <c r="I2696" s="37">
        <f t="shared" si="9210"/>
        <v>0</v>
      </c>
      <c r="J2696" s="37">
        <f t="shared" si="9211"/>
        <v>0</v>
      </c>
      <c r="K2696" s="37">
        <f t="shared" si="9212"/>
        <v>0</v>
      </c>
      <c r="L2696" s="37">
        <f t="shared" si="9072"/>
        <v>67915.599999999991</v>
      </c>
      <c r="M2696" s="37">
        <f t="shared" si="9073"/>
        <v>70086.700000000012</v>
      </c>
      <c r="N2696" s="37">
        <f t="shared" si="9074"/>
        <v>70086.699999999997</v>
      </c>
      <c r="O2696" s="37">
        <f t="shared" si="9213"/>
        <v>0</v>
      </c>
      <c r="P2696" s="37">
        <f t="shared" si="9214"/>
        <v>0</v>
      </c>
      <c r="Q2696" s="37">
        <f t="shared" si="9215"/>
        <v>0</v>
      </c>
      <c r="R2696" s="37">
        <f t="shared" si="9075"/>
        <v>67915.599999999991</v>
      </c>
      <c r="S2696" s="37">
        <f t="shared" si="9076"/>
        <v>70086.700000000012</v>
      </c>
      <c r="T2696" s="37">
        <f t="shared" si="9077"/>
        <v>70086.699999999997</v>
      </c>
      <c r="U2696" s="37">
        <f t="shared" si="9216"/>
        <v>0</v>
      </c>
      <c r="V2696" s="37">
        <f t="shared" si="9217"/>
        <v>0</v>
      </c>
      <c r="W2696" s="37">
        <f t="shared" si="9218"/>
        <v>0</v>
      </c>
      <c r="X2696" s="37">
        <f t="shared" si="9078"/>
        <v>67915.599999999991</v>
      </c>
      <c r="Y2696" s="37">
        <f t="shared" si="9079"/>
        <v>70086.700000000012</v>
      </c>
      <c r="Z2696" s="37">
        <f t="shared" si="9080"/>
        <v>70086.699999999997</v>
      </c>
      <c r="AA2696" s="37">
        <f t="shared" si="9219"/>
        <v>0</v>
      </c>
      <c r="AB2696" s="37">
        <f t="shared" si="9220"/>
        <v>0</v>
      </c>
      <c r="AC2696" s="37">
        <f t="shared" si="9221"/>
        <v>0</v>
      </c>
      <c r="AD2696" s="37">
        <f t="shared" si="9081"/>
        <v>67915.599999999991</v>
      </c>
      <c r="AE2696" s="37">
        <f t="shared" si="9082"/>
        <v>70086.700000000012</v>
      </c>
      <c r="AF2696" s="37">
        <f t="shared" si="9083"/>
        <v>70086.699999999997</v>
      </c>
      <c r="AG2696" s="37">
        <f t="shared" si="9222"/>
        <v>0</v>
      </c>
      <c r="AH2696" s="37">
        <f t="shared" si="9223"/>
        <v>0</v>
      </c>
      <c r="AI2696" s="37">
        <f t="shared" si="9224"/>
        <v>0</v>
      </c>
      <c r="AJ2696" s="37">
        <f t="shared" si="9084"/>
        <v>67915.599999999991</v>
      </c>
      <c r="AK2696" s="37">
        <f t="shared" si="9085"/>
        <v>70086.700000000012</v>
      </c>
      <c r="AL2696" s="37">
        <f t="shared" si="9086"/>
        <v>70086.699999999997</v>
      </c>
      <c r="AM2696" s="37">
        <f t="shared" si="9225"/>
        <v>0</v>
      </c>
      <c r="AN2696" s="37">
        <f t="shared" si="9226"/>
        <v>0</v>
      </c>
      <c r="AO2696" s="37">
        <f t="shared" si="9227"/>
        <v>0</v>
      </c>
      <c r="AP2696" s="37">
        <f t="shared" si="9087"/>
        <v>67915.599999999991</v>
      </c>
      <c r="AQ2696" s="37">
        <f t="shared" si="9088"/>
        <v>70086.700000000012</v>
      </c>
      <c r="AR2696" s="37">
        <f t="shared" si="9089"/>
        <v>70086.699999999997</v>
      </c>
      <c r="AS2696" s="37">
        <f t="shared" si="9228"/>
        <v>0</v>
      </c>
      <c r="AT2696" s="37">
        <f t="shared" si="9229"/>
        <v>0</v>
      </c>
      <c r="AU2696" s="37">
        <f t="shared" si="9230"/>
        <v>0</v>
      </c>
      <c r="AV2696" s="37">
        <f t="shared" si="9090"/>
        <v>67915.599999999991</v>
      </c>
      <c r="AW2696" s="37">
        <f t="shared" si="9091"/>
        <v>70086.700000000012</v>
      </c>
      <c r="AX2696" s="37">
        <f t="shared" si="9092"/>
        <v>70086.699999999997</v>
      </c>
      <c r="AY2696" s="37">
        <f t="shared" si="9231"/>
        <v>0</v>
      </c>
      <c r="AZ2696" s="37">
        <f t="shared" si="9232"/>
        <v>0</v>
      </c>
      <c r="BA2696" s="37">
        <f t="shared" si="9233"/>
        <v>0</v>
      </c>
      <c r="BB2696" s="37">
        <f t="shared" si="9093"/>
        <v>67915.599999999991</v>
      </c>
      <c r="BC2696" s="37">
        <f t="shared" si="9094"/>
        <v>70086.700000000012</v>
      </c>
      <c r="BD2696" s="37">
        <f t="shared" si="9095"/>
        <v>70086.699999999997</v>
      </c>
      <c r="BE2696" s="37">
        <f t="shared" si="9234"/>
        <v>0</v>
      </c>
      <c r="BF2696" s="37">
        <f t="shared" si="9235"/>
        <v>0</v>
      </c>
      <c r="BG2696" s="37">
        <f t="shared" si="9236"/>
        <v>0</v>
      </c>
      <c r="BH2696" s="37">
        <f t="shared" si="9096"/>
        <v>67915.599999999991</v>
      </c>
      <c r="BI2696" s="37">
        <f t="shared" si="9097"/>
        <v>70086.700000000012</v>
      </c>
      <c r="BJ2696" s="37">
        <f t="shared" si="9098"/>
        <v>70086.699999999997</v>
      </c>
      <c r="BK2696" s="37">
        <f t="shared" si="9237"/>
        <v>0</v>
      </c>
      <c r="BL2696" s="37">
        <f t="shared" si="9238"/>
        <v>0</v>
      </c>
      <c r="BM2696" s="37">
        <f t="shared" si="9239"/>
        <v>0</v>
      </c>
      <c r="BN2696" s="37">
        <f t="shared" si="9099"/>
        <v>67915.599999999991</v>
      </c>
      <c r="BO2696" s="37">
        <f t="shared" si="9100"/>
        <v>70086.700000000012</v>
      </c>
      <c r="BP2696" s="37">
        <f t="shared" si="9101"/>
        <v>70086.699999999997</v>
      </c>
      <c r="BQ2696" s="37">
        <f t="shared" si="9240"/>
        <v>0</v>
      </c>
      <c r="BR2696" s="37">
        <f t="shared" si="9241"/>
        <v>0</v>
      </c>
      <c r="BS2696" s="31">
        <f t="shared" si="9102"/>
        <v>67915.599999999991</v>
      </c>
      <c r="BT2696" s="31">
        <f t="shared" si="9103"/>
        <v>70086.700000000012</v>
      </c>
      <c r="BU2696" s="31">
        <f t="shared" si="9104"/>
        <v>70086.699999999997</v>
      </c>
      <c r="BV2696" s="37">
        <f t="shared" si="9242"/>
        <v>0</v>
      </c>
      <c r="BW2696" s="37">
        <f t="shared" si="9243"/>
        <v>0</v>
      </c>
      <c r="BX2696" s="37">
        <f t="shared" si="9105"/>
        <v>67915.599999999991</v>
      </c>
      <c r="BY2696" s="37">
        <f t="shared" si="9106"/>
        <v>70086.700000000012</v>
      </c>
      <c r="BZ2696" s="37">
        <f t="shared" si="9107"/>
        <v>70086.699999999997</v>
      </c>
      <c r="CA2696" s="37">
        <f t="shared" si="9244"/>
        <v>0</v>
      </c>
      <c r="CB2696" s="37">
        <f t="shared" si="9245"/>
        <v>0</v>
      </c>
      <c r="CC2696" s="37">
        <f t="shared" si="9246"/>
        <v>0</v>
      </c>
      <c r="CD2696" s="37">
        <f t="shared" si="9190"/>
        <v>67915.599999999991</v>
      </c>
      <c r="CE2696" s="37">
        <f t="shared" si="9191"/>
        <v>70086.700000000012</v>
      </c>
      <c r="CF2696" s="37">
        <f t="shared" si="9192"/>
        <v>70086.699999999997</v>
      </c>
      <c r="CG2696" s="37">
        <f t="shared" si="9247"/>
        <v>0</v>
      </c>
      <c r="CH2696" s="24"/>
      <c r="CI2696" s="38"/>
      <c r="CK2696" s="33" t="s">
        <v>27</v>
      </c>
    </row>
    <row r="2697" ht="43.75">
      <c r="A2697" s="16" t="s">
        <v>1494</v>
      </c>
      <c r="B2697" s="17"/>
      <c r="C2697" s="16"/>
      <c r="D2697" s="16"/>
      <c r="E2697" s="39" t="s">
        <v>130</v>
      </c>
      <c r="F2697" s="31">
        <f>F2698+F2701+F2704</f>
        <v>67915.599999999991</v>
      </c>
      <c r="G2697" s="31">
        <f>G2698+G2701+G2704</f>
        <v>70086.700000000012</v>
      </c>
      <c r="H2697" s="31">
        <f>H2698+H2701+H2704</f>
        <v>70086.699999999997</v>
      </c>
      <c r="I2697" s="31">
        <f>I2698+I2701+I2704</f>
        <v>0</v>
      </c>
      <c r="J2697" s="31">
        <f>J2698+J2701+J2704</f>
        <v>0</v>
      </c>
      <c r="K2697" s="31">
        <f>K2698+K2701+K2704</f>
        <v>0</v>
      </c>
      <c r="L2697" s="31">
        <f t="shared" si="9072"/>
        <v>67915.599999999991</v>
      </c>
      <c r="M2697" s="31">
        <f t="shared" si="9073"/>
        <v>70086.700000000012</v>
      </c>
      <c r="N2697" s="31">
        <f t="shared" si="9074"/>
        <v>70086.699999999997</v>
      </c>
      <c r="O2697" s="31">
        <f>O2698+O2701+O2704</f>
        <v>0</v>
      </c>
      <c r="P2697" s="31">
        <f>P2698+P2701+P2704</f>
        <v>0</v>
      </c>
      <c r="Q2697" s="31">
        <f>Q2698+Q2701+Q2704</f>
        <v>0</v>
      </c>
      <c r="R2697" s="31">
        <f t="shared" si="9075"/>
        <v>67915.599999999991</v>
      </c>
      <c r="S2697" s="31">
        <f t="shared" si="9076"/>
        <v>70086.700000000012</v>
      </c>
      <c r="T2697" s="31">
        <f t="shared" si="9077"/>
        <v>70086.699999999997</v>
      </c>
      <c r="U2697" s="31">
        <f>U2698+U2701+U2704</f>
        <v>0</v>
      </c>
      <c r="V2697" s="31">
        <f>V2698+V2701+V2704</f>
        <v>0</v>
      </c>
      <c r="W2697" s="31">
        <f>W2698+W2701+W2704</f>
        <v>0</v>
      </c>
      <c r="X2697" s="31">
        <f t="shared" si="9078"/>
        <v>67915.599999999991</v>
      </c>
      <c r="Y2697" s="31">
        <f t="shared" si="9079"/>
        <v>70086.700000000012</v>
      </c>
      <c r="Z2697" s="31">
        <f t="shared" si="9080"/>
        <v>70086.699999999997</v>
      </c>
      <c r="AA2697" s="31">
        <f>AA2698+AA2701+AA2704</f>
        <v>0</v>
      </c>
      <c r="AB2697" s="31">
        <f>AB2698+AB2701+AB2704</f>
        <v>0</v>
      </c>
      <c r="AC2697" s="31">
        <f>AC2698+AC2701+AC2704</f>
        <v>0</v>
      </c>
      <c r="AD2697" s="31">
        <f t="shared" si="9081"/>
        <v>67915.599999999991</v>
      </c>
      <c r="AE2697" s="31">
        <f t="shared" si="9082"/>
        <v>70086.700000000012</v>
      </c>
      <c r="AF2697" s="31">
        <f t="shared" si="9083"/>
        <v>70086.699999999997</v>
      </c>
      <c r="AG2697" s="31">
        <f>AG2698+AG2701+AG2704</f>
        <v>0</v>
      </c>
      <c r="AH2697" s="31">
        <f>AH2698+AH2701+AH2704</f>
        <v>0</v>
      </c>
      <c r="AI2697" s="31">
        <f>AI2698+AI2701+AI2704</f>
        <v>0</v>
      </c>
      <c r="AJ2697" s="31">
        <f t="shared" si="9084"/>
        <v>67915.599999999991</v>
      </c>
      <c r="AK2697" s="31">
        <f t="shared" si="9085"/>
        <v>70086.700000000012</v>
      </c>
      <c r="AL2697" s="31">
        <f t="shared" si="9086"/>
        <v>70086.699999999997</v>
      </c>
      <c r="AM2697" s="31">
        <f>AM2698+AM2701+AM2704</f>
        <v>0</v>
      </c>
      <c r="AN2697" s="31">
        <f>AN2698+AN2701+AN2704</f>
        <v>0</v>
      </c>
      <c r="AO2697" s="31">
        <f>AO2698+AO2701+AO2704</f>
        <v>0</v>
      </c>
      <c r="AP2697" s="31">
        <f t="shared" si="9087"/>
        <v>67915.599999999991</v>
      </c>
      <c r="AQ2697" s="31">
        <f t="shared" si="9088"/>
        <v>70086.700000000012</v>
      </c>
      <c r="AR2697" s="31">
        <f t="shared" si="9089"/>
        <v>70086.699999999997</v>
      </c>
      <c r="AS2697" s="31">
        <f>AS2698+AS2701+AS2704</f>
        <v>0</v>
      </c>
      <c r="AT2697" s="31">
        <f>AT2698+AT2701+AT2704</f>
        <v>0</v>
      </c>
      <c r="AU2697" s="31">
        <f>AU2698+AU2701+AU2704</f>
        <v>0</v>
      </c>
      <c r="AV2697" s="31">
        <f t="shared" si="9090"/>
        <v>67915.599999999991</v>
      </c>
      <c r="AW2697" s="31">
        <f t="shared" si="9091"/>
        <v>70086.700000000012</v>
      </c>
      <c r="AX2697" s="31">
        <f t="shared" si="9092"/>
        <v>70086.699999999997</v>
      </c>
      <c r="AY2697" s="31">
        <f>AY2698+AY2701+AY2704</f>
        <v>0</v>
      </c>
      <c r="AZ2697" s="31">
        <f>AZ2698+AZ2701+AZ2704</f>
        <v>0</v>
      </c>
      <c r="BA2697" s="31">
        <f>BA2698+BA2701+BA2704</f>
        <v>0</v>
      </c>
      <c r="BB2697" s="31">
        <f t="shared" si="9093"/>
        <v>67915.599999999991</v>
      </c>
      <c r="BC2697" s="31">
        <f t="shared" si="9094"/>
        <v>70086.700000000012</v>
      </c>
      <c r="BD2697" s="31">
        <f t="shared" si="9095"/>
        <v>70086.699999999997</v>
      </c>
      <c r="BE2697" s="31">
        <f>BE2698+BE2701+BE2704</f>
        <v>0</v>
      </c>
      <c r="BF2697" s="31">
        <f>BF2698+BF2701+BF2704</f>
        <v>0</v>
      </c>
      <c r="BG2697" s="31">
        <f>BG2698+BG2701+BG2704</f>
        <v>0</v>
      </c>
      <c r="BH2697" s="31">
        <f t="shared" si="9096"/>
        <v>67915.599999999991</v>
      </c>
      <c r="BI2697" s="31">
        <f t="shared" si="9097"/>
        <v>70086.700000000012</v>
      </c>
      <c r="BJ2697" s="31">
        <f t="shared" si="9098"/>
        <v>70086.699999999997</v>
      </c>
      <c r="BK2697" s="31">
        <f>BK2698+BK2701+BK2704</f>
        <v>0</v>
      </c>
      <c r="BL2697" s="31">
        <f>BL2698+BL2701+BL2704</f>
        <v>0</v>
      </c>
      <c r="BM2697" s="31">
        <f>BM2698+BM2701+BM2704</f>
        <v>0</v>
      </c>
      <c r="BN2697" s="31">
        <f t="shared" si="9099"/>
        <v>67915.599999999991</v>
      </c>
      <c r="BO2697" s="31">
        <f t="shared" si="9100"/>
        <v>70086.700000000012</v>
      </c>
      <c r="BP2697" s="31">
        <f t="shared" si="9101"/>
        <v>70086.699999999997</v>
      </c>
      <c r="BQ2697" s="31">
        <f>BQ2698+BQ2701+BQ2704</f>
        <v>0</v>
      </c>
      <c r="BR2697" s="31">
        <f>BR2698+BR2701+BR2704</f>
        <v>0</v>
      </c>
      <c r="BS2697" s="31">
        <f t="shared" si="9102"/>
        <v>67915.599999999991</v>
      </c>
      <c r="BT2697" s="31">
        <f t="shared" si="9103"/>
        <v>70086.700000000012</v>
      </c>
      <c r="BU2697" s="31">
        <f t="shared" si="9104"/>
        <v>70086.699999999997</v>
      </c>
      <c r="BV2697" s="31">
        <f>BV2698+BV2701+BV2704</f>
        <v>0</v>
      </c>
      <c r="BW2697" s="31">
        <f>BW2698+BW2701+BW2704</f>
        <v>0</v>
      </c>
      <c r="BX2697" s="31">
        <f t="shared" si="9105"/>
        <v>67915.599999999991</v>
      </c>
      <c r="BY2697" s="31">
        <f t="shared" si="9106"/>
        <v>70086.700000000012</v>
      </c>
      <c r="BZ2697" s="31">
        <f t="shared" si="9107"/>
        <v>70086.699999999997</v>
      </c>
      <c r="CA2697" s="31">
        <f>CA2698+CA2701+CA2704</f>
        <v>0</v>
      </c>
      <c r="CB2697" s="31">
        <f>CB2698+CB2701+CB2704</f>
        <v>0</v>
      </c>
      <c r="CC2697" s="31">
        <f>CC2698+CC2701+CC2704</f>
        <v>0</v>
      </c>
      <c r="CD2697" s="31">
        <f t="shared" si="9190"/>
        <v>67915.599999999991</v>
      </c>
      <c r="CE2697" s="31">
        <f t="shared" si="9191"/>
        <v>70086.700000000012</v>
      </c>
      <c r="CF2697" s="31">
        <f t="shared" si="9192"/>
        <v>70086.699999999997</v>
      </c>
      <c r="CG2697" s="31">
        <f>CG2698+CG2701+CG2704</f>
        <v>0</v>
      </c>
      <c r="CH2697" s="24"/>
      <c r="CI2697" s="40"/>
      <c r="CL2697" s="1" t="s">
        <v>1346</v>
      </c>
      <c r="CO2697" s="1" t="s">
        <v>31</v>
      </c>
    </row>
    <row r="2698" ht="71.599999999999994">
      <c r="A2698" s="16" t="s">
        <v>1494</v>
      </c>
      <c r="B2698" s="17">
        <v>100</v>
      </c>
      <c r="C2698" s="16"/>
      <c r="D2698" s="16"/>
      <c r="E2698" s="39" t="s">
        <v>131</v>
      </c>
      <c r="F2698" s="31">
        <f t="shared" ref="F2698:F2699" si="9249">F2699</f>
        <v>59790.099999999999</v>
      </c>
      <c r="G2698" s="31">
        <f t="shared" ref="G2698:G2699" si="9250">G2699</f>
        <v>61961.300000000003</v>
      </c>
      <c r="H2698" s="31">
        <f t="shared" ref="H2698:H2699" si="9251">H2699</f>
        <v>61961.300000000003</v>
      </c>
      <c r="I2698" s="31">
        <f t="shared" ref="I2698:I2705" si="9252">I2699</f>
        <v>0</v>
      </c>
      <c r="J2698" s="31">
        <f t="shared" ref="J2698:J2705" si="9253">J2699</f>
        <v>0</v>
      </c>
      <c r="K2698" s="31">
        <f t="shared" ref="K2698:K2705" si="9254">K2699</f>
        <v>0</v>
      </c>
      <c r="L2698" s="31">
        <f t="shared" si="9072"/>
        <v>59790.099999999999</v>
      </c>
      <c r="M2698" s="31">
        <f t="shared" si="9073"/>
        <v>61961.300000000003</v>
      </c>
      <c r="N2698" s="31">
        <f t="shared" si="9074"/>
        <v>61961.300000000003</v>
      </c>
      <c r="O2698" s="31">
        <f t="shared" ref="O2698:O2705" si="9255">O2699</f>
        <v>0</v>
      </c>
      <c r="P2698" s="31">
        <f t="shared" ref="P2698:P2705" si="9256">P2699</f>
        <v>0</v>
      </c>
      <c r="Q2698" s="31">
        <f t="shared" ref="Q2698:Q2705" si="9257">Q2699</f>
        <v>0</v>
      </c>
      <c r="R2698" s="31">
        <f t="shared" si="9075"/>
        <v>59790.099999999999</v>
      </c>
      <c r="S2698" s="31">
        <f t="shared" si="9076"/>
        <v>61961.300000000003</v>
      </c>
      <c r="T2698" s="31">
        <f t="shared" si="9077"/>
        <v>61961.300000000003</v>
      </c>
      <c r="U2698" s="31">
        <f t="shared" ref="U2698:U2705" si="9258">U2699</f>
        <v>0</v>
      </c>
      <c r="V2698" s="31">
        <f t="shared" ref="V2698:V2705" si="9259">V2699</f>
        <v>0</v>
      </c>
      <c r="W2698" s="31">
        <f t="shared" ref="W2698:W2705" si="9260">W2699</f>
        <v>0</v>
      </c>
      <c r="X2698" s="31">
        <f t="shared" si="9078"/>
        <v>59790.099999999999</v>
      </c>
      <c r="Y2698" s="31">
        <f t="shared" si="9079"/>
        <v>61961.300000000003</v>
      </c>
      <c r="Z2698" s="31">
        <f t="shared" si="9080"/>
        <v>61961.300000000003</v>
      </c>
      <c r="AA2698" s="31">
        <f t="shared" ref="AA2698:AA2705" si="9261">AA2699</f>
        <v>0</v>
      </c>
      <c r="AB2698" s="31">
        <f t="shared" ref="AB2698:AB2705" si="9262">AB2699</f>
        <v>0</v>
      </c>
      <c r="AC2698" s="31">
        <f t="shared" ref="AC2698:AC2705" si="9263">AC2699</f>
        <v>0</v>
      </c>
      <c r="AD2698" s="31">
        <f t="shared" si="9081"/>
        <v>59790.099999999999</v>
      </c>
      <c r="AE2698" s="31">
        <f t="shared" si="9082"/>
        <v>61961.300000000003</v>
      </c>
      <c r="AF2698" s="31">
        <f t="shared" si="9083"/>
        <v>61961.300000000003</v>
      </c>
      <c r="AG2698" s="31">
        <f t="shared" ref="AG2698:AG2705" si="9264">AG2699</f>
        <v>0</v>
      </c>
      <c r="AH2698" s="31">
        <f t="shared" ref="AH2698:AH2705" si="9265">AH2699</f>
        <v>0</v>
      </c>
      <c r="AI2698" s="31">
        <f t="shared" ref="AI2698:AI2705" si="9266">AI2699</f>
        <v>0</v>
      </c>
      <c r="AJ2698" s="31">
        <f t="shared" si="9084"/>
        <v>59790.099999999999</v>
      </c>
      <c r="AK2698" s="31">
        <f t="shared" si="9085"/>
        <v>61961.300000000003</v>
      </c>
      <c r="AL2698" s="31">
        <f t="shared" si="9086"/>
        <v>61961.300000000003</v>
      </c>
      <c r="AM2698" s="31">
        <f t="shared" ref="AM2698:AM2705" si="9267">AM2699</f>
        <v>0</v>
      </c>
      <c r="AN2698" s="31">
        <f t="shared" ref="AN2698:AN2705" si="9268">AN2699</f>
        <v>0</v>
      </c>
      <c r="AO2698" s="31">
        <f t="shared" ref="AO2698:AO2705" si="9269">AO2699</f>
        <v>0</v>
      </c>
      <c r="AP2698" s="31">
        <f t="shared" si="9087"/>
        <v>59790.099999999999</v>
      </c>
      <c r="AQ2698" s="31">
        <f t="shared" si="9088"/>
        <v>61961.300000000003</v>
      </c>
      <c r="AR2698" s="31">
        <f t="shared" si="9089"/>
        <v>61961.300000000003</v>
      </c>
      <c r="AS2698" s="31">
        <f t="shared" ref="AS2698:AS2705" si="9270">AS2699</f>
        <v>0</v>
      </c>
      <c r="AT2698" s="31">
        <f t="shared" ref="AT2698:AT2705" si="9271">AT2699</f>
        <v>0</v>
      </c>
      <c r="AU2698" s="31">
        <f t="shared" ref="AU2698:AU2705" si="9272">AU2699</f>
        <v>0</v>
      </c>
      <c r="AV2698" s="31">
        <f t="shared" si="9090"/>
        <v>59790.099999999999</v>
      </c>
      <c r="AW2698" s="31">
        <f t="shared" si="9091"/>
        <v>61961.300000000003</v>
      </c>
      <c r="AX2698" s="31">
        <f t="shared" si="9092"/>
        <v>61961.300000000003</v>
      </c>
      <c r="AY2698" s="31">
        <f t="shared" ref="AY2698:AY2705" si="9273">AY2699</f>
        <v>0</v>
      </c>
      <c r="AZ2698" s="31">
        <f t="shared" ref="AZ2698:AZ2705" si="9274">AZ2699</f>
        <v>0</v>
      </c>
      <c r="BA2698" s="31">
        <f t="shared" ref="BA2698:BA2705" si="9275">BA2699</f>
        <v>0</v>
      </c>
      <c r="BB2698" s="31">
        <f t="shared" si="9093"/>
        <v>59790.099999999999</v>
      </c>
      <c r="BC2698" s="31">
        <f t="shared" si="9094"/>
        <v>61961.300000000003</v>
      </c>
      <c r="BD2698" s="31">
        <f t="shared" si="9095"/>
        <v>61961.300000000003</v>
      </c>
      <c r="BE2698" s="31">
        <f t="shared" ref="BE2698:BE2705" si="9276">BE2699</f>
        <v>0</v>
      </c>
      <c r="BF2698" s="31">
        <f t="shared" ref="BF2698:BF2705" si="9277">BF2699</f>
        <v>0</v>
      </c>
      <c r="BG2698" s="31">
        <f t="shared" ref="BG2698:BG2705" si="9278">BG2699</f>
        <v>0</v>
      </c>
      <c r="BH2698" s="31">
        <f t="shared" si="9096"/>
        <v>59790.099999999999</v>
      </c>
      <c r="BI2698" s="31">
        <f t="shared" si="9097"/>
        <v>61961.300000000003</v>
      </c>
      <c r="BJ2698" s="31">
        <f t="shared" si="9098"/>
        <v>61961.300000000003</v>
      </c>
      <c r="BK2698" s="31">
        <f t="shared" ref="BK2698:BK2705" si="9279">BK2699</f>
        <v>0</v>
      </c>
      <c r="BL2698" s="31">
        <f t="shared" ref="BL2698:BL2705" si="9280">BL2699</f>
        <v>0</v>
      </c>
      <c r="BM2698" s="31">
        <f t="shared" ref="BM2698:BM2705" si="9281">BM2699</f>
        <v>0</v>
      </c>
      <c r="BN2698" s="31">
        <f t="shared" si="9099"/>
        <v>59790.099999999999</v>
      </c>
      <c r="BO2698" s="31">
        <f t="shared" si="9100"/>
        <v>61961.300000000003</v>
      </c>
      <c r="BP2698" s="31">
        <f t="shared" si="9101"/>
        <v>61961.300000000003</v>
      </c>
      <c r="BQ2698" s="31">
        <f t="shared" ref="BQ2698:BQ2705" si="9282">BQ2699</f>
        <v>0</v>
      </c>
      <c r="BR2698" s="31">
        <f t="shared" ref="BR2698:BR2705" si="9283">BR2699</f>
        <v>0</v>
      </c>
      <c r="BS2698" s="31">
        <f t="shared" si="9102"/>
        <v>59790.099999999999</v>
      </c>
      <c r="BT2698" s="31">
        <f t="shared" si="9103"/>
        <v>61961.300000000003</v>
      </c>
      <c r="BU2698" s="31">
        <f t="shared" si="9104"/>
        <v>61961.300000000003</v>
      </c>
      <c r="BV2698" s="31">
        <f t="shared" ref="BV2698:BV2705" si="9284">BV2699</f>
        <v>0</v>
      </c>
      <c r="BW2698" s="31">
        <f t="shared" ref="BW2698:BW2705" si="9285">BW2699</f>
        <v>0</v>
      </c>
      <c r="BX2698" s="31">
        <f t="shared" si="9105"/>
        <v>59790.099999999999</v>
      </c>
      <c r="BY2698" s="31">
        <f t="shared" si="9106"/>
        <v>61961.300000000003</v>
      </c>
      <c r="BZ2698" s="31">
        <f t="shared" si="9107"/>
        <v>61961.300000000003</v>
      </c>
      <c r="CA2698" s="31">
        <f t="shared" ref="CA2698:CA2705" si="9286">CA2699</f>
        <v>0</v>
      </c>
      <c r="CB2698" s="31">
        <f t="shared" ref="CB2698:CB2705" si="9287">CB2699</f>
        <v>0</v>
      </c>
      <c r="CC2698" s="31">
        <f t="shared" ref="CC2698:CC2705" si="9288">CC2699</f>
        <v>0</v>
      </c>
      <c r="CD2698" s="31">
        <f t="shared" si="9190"/>
        <v>59790.099999999999</v>
      </c>
      <c r="CE2698" s="31">
        <f t="shared" si="9191"/>
        <v>61961.300000000003</v>
      </c>
      <c r="CF2698" s="31">
        <f t="shared" si="9192"/>
        <v>61961.300000000003</v>
      </c>
      <c r="CG2698" s="31">
        <f t="shared" ref="CG2698:CG2705" si="9289">CG2699</f>
        <v>0</v>
      </c>
      <c r="CH2698" s="24"/>
      <c r="CI2698" s="40"/>
      <c r="CM2698" s="1" t="s">
        <v>29</v>
      </c>
    </row>
    <row r="2699" ht="29.850000000000001">
      <c r="A2699" s="16" t="s">
        <v>1494</v>
      </c>
      <c r="B2699" s="17">
        <v>110</v>
      </c>
      <c r="C2699" s="16"/>
      <c r="D2699" s="16"/>
      <c r="E2699" s="39" t="s">
        <v>132</v>
      </c>
      <c r="F2699" s="31">
        <f t="shared" si="9249"/>
        <v>59790.099999999999</v>
      </c>
      <c r="G2699" s="31">
        <f t="shared" si="9250"/>
        <v>61961.300000000003</v>
      </c>
      <c r="H2699" s="31">
        <f t="shared" si="9251"/>
        <v>61961.300000000003</v>
      </c>
      <c r="I2699" s="31">
        <f t="shared" si="9252"/>
        <v>0</v>
      </c>
      <c r="J2699" s="31">
        <f t="shared" si="9253"/>
        <v>0</v>
      </c>
      <c r="K2699" s="31">
        <f t="shared" si="9254"/>
        <v>0</v>
      </c>
      <c r="L2699" s="31">
        <f t="shared" si="9072"/>
        <v>59790.099999999999</v>
      </c>
      <c r="M2699" s="31">
        <f t="shared" si="9073"/>
        <v>61961.300000000003</v>
      </c>
      <c r="N2699" s="31">
        <f t="shared" si="9074"/>
        <v>61961.300000000003</v>
      </c>
      <c r="O2699" s="31">
        <f t="shared" si="9255"/>
        <v>0</v>
      </c>
      <c r="P2699" s="31">
        <f t="shared" si="9256"/>
        <v>0</v>
      </c>
      <c r="Q2699" s="31">
        <f t="shared" si="9257"/>
        <v>0</v>
      </c>
      <c r="R2699" s="31">
        <f t="shared" si="9075"/>
        <v>59790.099999999999</v>
      </c>
      <c r="S2699" s="31">
        <f t="shared" si="9076"/>
        <v>61961.300000000003</v>
      </c>
      <c r="T2699" s="31">
        <f t="shared" si="9077"/>
        <v>61961.300000000003</v>
      </c>
      <c r="U2699" s="31">
        <f t="shared" si="9258"/>
        <v>0</v>
      </c>
      <c r="V2699" s="31">
        <f t="shared" si="9259"/>
        <v>0</v>
      </c>
      <c r="W2699" s="31">
        <f t="shared" si="9260"/>
        <v>0</v>
      </c>
      <c r="X2699" s="31">
        <f t="shared" si="9078"/>
        <v>59790.099999999999</v>
      </c>
      <c r="Y2699" s="31">
        <f t="shared" si="9079"/>
        <v>61961.300000000003</v>
      </c>
      <c r="Z2699" s="31">
        <f t="shared" si="9080"/>
        <v>61961.300000000003</v>
      </c>
      <c r="AA2699" s="31">
        <f t="shared" si="9261"/>
        <v>0</v>
      </c>
      <c r="AB2699" s="31">
        <f t="shared" si="9262"/>
        <v>0</v>
      </c>
      <c r="AC2699" s="31">
        <f t="shared" si="9263"/>
        <v>0</v>
      </c>
      <c r="AD2699" s="31">
        <f t="shared" si="9081"/>
        <v>59790.099999999999</v>
      </c>
      <c r="AE2699" s="31">
        <f t="shared" si="9082"/>
        <v>61961.300000000003</v>
      </c>
      <c r="AF2699" s="31">
        <f t="shared" si="9083"/>
        <v>61961.300000000003</v>
      </c>
      <c r="AG2699" s="31">
        <f t="shared" si="9264"/>
        <v>0</v>
      </c>
      <c r="AH2699" s="31">
        <f t="shared" si="9265"/>
        <v>0</v>
      </c>
      <c r="AI2699" s="31">
        <f t="shared" si="9266"/>
        <v>0</v>
      </c>
      <c r="AJ2699" s="31">
        <f t="shared" si="9084"/>
        <v>59790.099999999999</v>
      </c>
      <c r="AK2699" s="31">
        <f t="shared" si="9085"/>
        <v>61961.300000000003</v>
      </c>
      <c r="AL2699" s="31">
        <f t="shared" si="9086"/>
        <v>61961.300000000003</v>
      </c>
      <c r="AM2699" s="31">
        <f t="shared" si="9267"/>
        <v>0</v>
      </c>
      <c r="AN2699" s="31">
        <f t="shared" si="9268"/>
        <v>0</v>
      </c>
      <c r="AO2699" s="31">
        <f t="shared" si="9269"/>
        <v>0</v>
      </c>
      <c r="AP2699" s="31">
        <f t="shared" si="9087"/>
        <v>59790.099999999999</v>
      </c>
      <c r="AQ2699" s="31">
        <f t="shared" si="9088"/>
        <v>61961.300000000003</v>
      </c>
      <c r="AR2699" s="31">
        <f t="shared" si="9089"/>
        <v>61961.300000000003</v>
      </c>
      <c r="AS2699" s="31">
        <f t="shared" si="9270"/>
        <v>0</v>
      </c>
      <c r="AT2699" s="31">
        <f t="shared" si="9271"/>
        <v>0</v>
      </c>
      <c r="AU2699" s="31">
        <f t="shared" si="9272"/>
        <v>0</v>
      </c>
      <c r="AV2699" s="31">
        <f t="shared" si="9090"/>
        <v>59790.099999999999</v>
      </c>
      <c r="AW2699" s="31">
        <f t="shared" si="9091"/>
        <v>61961.300000000003</v>
      </c>
      <c r="AX2699" s="31">
        <f t="shared" si="9092"/>
        <v>61961.300000000003</v>
      </c>
      <c r="AY2699" s="31">
        <f t="shared" si="9273"/>
        <v>0</v>
      </c>
      <c r="AZ2699" s="31">
        <f t="shared" si="9274"/>
        <v>0</v>
      </c>
      <c r="BA2699" s="31">
        <f t="shared" si="9275"/>
        <v>0</v>
      </c>
      <c r="BB2699" s="31">
        <f t="shared" si="9093"/>
        <v>59790.099999999999</v>
      </c>
      <c r="BC2699" s="31">
        <f t="shared" si="9094"/>
        <v>61961.300000000003</v>
      </c>
      <c r="BD2699" s="31">
        <f t="shared" si="9095"/>
        <v>61961.300000000003</v>
      </c>
      <c r="BE2699" s="31">
        <f t="shared" si="9276"/>
        <v>0</v>
      </c>
      <c r="BF2699" s="31">
        <f t="shared" si="9277"/>
        <v>0</v>
      </c>
      <c r="BG2699" s="31">
        <f t="shared" si="9278"/>
        <v>0</v>
      </c>
      <c r="BH2699" s="31">
        <f t="shared" si="9096"/>
        <v>59790.099999999999</v>
      </c>
      <c r="BI2699" s="31">
        <f t="shared" si="9097"/>
        <v>61961.300000000003</v>
      </c>
      <c r="BJ2699" s="31">
        <f t="shared" si="9098"/>
        <v>61961.300000000003</v>
      </c>
      <c r="BK2699" s="31">
        <f t="shared" si="9279"/>
        <v>0</v>
      </c>
      <c r="BL2699" s="31">
        <f t="shared" si="9280"/>
        <v>0</v>
      </c>
      <c r="BM2699" s="31">
        <f t="shared" si="9281"/>
        <v>0</v>
      </c>
      <c r="BN2699" s="31">
        <f t="shared" si="9099"/>
        <v>59790.099999999999</v>
      </c>
      <c r="BO2699" s="31">
        <f t="shared" si="9100"/>
        <v>61961.300000000003</v>
      </c>
      <c r="BP2699" s="31">
        <f t="shared" si="9101"/>
        <v>61961.300000000003</v>
      </c>
      <c r="BQ2699" s="31">
        <f t="shared" si="9282"/>
        <v>0</v>
      </c>
      <c r="BR2699" s="31">
        <f t="shared" si="9283"/>
        <v>0</v>
      </c>
      <c r="BS2699" s="31">
        <f t="shared" si="9102"/>
        <v>59790.099999999999</v>
      </c>
      <c r="BT2699" s="31">
        <f t="shared" si="9103"/>
        <v>61961.300000000003</v>
      </c>
      <c r="BU2699" s="31">
        <f t="shared" si="9104"/>
        <v>61961.300000000003</v>
      </c>
      <c r="BV2699" s="31">
        <f t="shared" si="9284"/>
        <v>0</v>
      </c>
      <c r="BW2699" s="31">
        <f t="shared" si="9285"/>
        <v>0</v>
      </c>
      <c r="BX2699" s="31">
        <f t="shared" si="9105"/>
        <v>59790.099999999999</v>
      </c>
      <c r="BY2699" s="31">
        <f t="shared" si="9106"/>
        <v>61961.300000000003</v>
      </c>
      <c r="BZ2699" s="31">
        <f t="shared" si="9107"/>
        <v>61961.300000000003</v>
      </c>
      <c r="CA2699" s="31">
        <f t="shared" si="9286"/>
        <v>0</v>
      </c>
      <c r="CB2699" s="31">
        <f t="shared" si="9287"/>
        <v>0</v>
      </c>
      <c r="CC2699" s="31">
        <f t="shared" si="9288"/>
        <v>0</v>
      </c>
      <c r="CD2699" s="31">
        <f t="shared" si="9190"/>
        <v>59790.099999999999</v>
      </c>
      <c r="CE2699" s="31">
        <f t="shared" si="9191"/>
        <v>61961.300000000003</v>
      </c>
      <c r="CF2699" s="31">
        <f t="shared" si="9192"/>
        <v>61961.300000000003</v>
      </c>
      <c r="CG2699" s="31">
        <f t="shared" si="9289"/>
        <v>0</v>
      </c>
      <c r="CH2699" s="24"/>
      <c r="CI2699" s="40"/>
      <c r="CN2699" s="1" t="s">
        <v>30</v>
      </c>
    </row>
    <row r="2700" ht="15">
      <c r="A2700" s="16" t="s">
        <v>1494</v>
      </c>
      <c r="B2700" s="17">
        <v>110</v>
      </c>
      <c r="C2700" s="16" t="s">
        <v>42</v>
      </c>
      <c r="D2700" s="16" t="s">
        <v>43</v>
      </c>
      <c r="E2700" s="39" t="s">
        <v>44</v>
      </c>
      <c r="F2700" s="31">
        <f>61421.9-1631.8</f>
        <v>59790.099999999999</v>
      </c>
      <c r="G2700" s="31">
        <f>63652.3-1691</f>
        <v>61961.300000000003</v>
      </c>
      <c r="H2700" s="31">
        <f>63652.3-1691</f>
        <v>61961.300000000003</v>
      </c>
      <c r="I2700" s="31"/>
      <c r="J2700" s="31"/>
      <c r="K2700" s="31"/>
      <c r="L2700" s="31">
        <f t="shared" si="9072"/>
        <v>59790.099999999999</v>
      </c>
      <c r="M2700" s="31">
        <f t="shared" si="9073"/>
        <v>61961.300000000003</v>
      </c>
      <c r="N2700" s="31">
        <f t="shared" si="9074"/>
        <v>61961.300000000003</v>
      </c>
      <c r="O2700" s="31"/>
      <c r="P2700" s="31"/>
      <c r="Q2700" s="31"/>
      <c r="R2700" s="31">
        <f t="shared" si="9075"/>
        <v>59790.099999999999</v>
      </c>
      <c r="S2700" s="31">
        <f t="shared" si="9076"/>
        <v>61961.300000000003</v>
      </c>
      <c r="T2700" s="31">
        <f t="shared" si="9077"/>
        <v>61961.300000000003</v>
      </c>
      <c r="U2700" s="31"/>
      <c r="V2700" s="31"/>
      <c r="W2700" s="31"/>
      <c r="X2700" s="31">
        <f t="shared" si="9078"/>
        <v>59790.099999999999</v>
      </c>
      <c r="Y2700" s="31">
        <f t="shared" si="9079"/>
        <v>61961.300000000003</v>
      </c>
      <c r="Z2700" s="31">
        <f t="shared" si="9080"/>
        <v>61961.300000000003</v>
      </c>
      <c r="AA2700" s="31"/>
      <c r="AB2700" s="31"/>
      <c r="AC2700" s="31"/>
      <c r="AD2700" s="31">
        <f t="shared" si="9081"/>
        <v>59790.099999999999</v>
      </c>
      <c r="AE2700" s="31">
        <f t="shared" si="9082"/>
        <v>61961.300000000003</v>
      </c>
      <c r="AF2700" s="31">
        <f t="shared" si="9083"/>
        <v>61961.300000000003</v>
      </c>
      <c r="AG2700" s="31"/>
      <c r="AH2700" s="31"/>
      <c r="AI2700" s="31"/>
      <c r="AJ2700" s="31">
        <f t="shared" si="9084"/>
        <v>59790.099999999999</v>
      </c>
      <c r="AK2700" s="31">
        <f t="shared" si="9085"/>
        <v>61961.300000000003</v>
      </c>
      <c r="AL2700" s="31">
        <f t="shared" si="9086"/>
        <v>61961.300000000003</v>
      </c>
      <c r="AM2700" s="31"/>
      <c r="AN2700" s="31"/>
      <c r="AO2700" s="31"/>
      <c r="AP2700" s="31">
        <f t="shared" si="9087"/>
        <v>59790.099999999999</v>
      </c>
      <c r="AQ2700" s="31">
        <f t="shared" si="9088"/>
        <v>61961.300000000003</v>
      </c>
      <c r="AR2700" s="31">
        <f t="shared" si="9089"/>
        <v>61961.300000000003</v>
      </c>
      <c r="AS2700" s="31"/>
      <c r="AT2700" s="31"/>
      <c r="AU2700" s="31"/>
      <c r="AV2700" s="31">
        <f t="shared" si="9090"/>
        <v>59790.099999999999</v>
      </c>
      <c r="AW2700" s="31">
        <f t="shared" si="9091"/>
        <v>61961.300000000003</v>
      </c>
      <c r="AX2700" s="31">
        <f t="shared" si="9092"/>
        <v>61961.300000000003</v>
      </c>
      <c r="AY2700" s="31"/>
      <c r="AZ2700" s="31"/>
      <c r="BA2700" s="31"/>
      <c r="BB2700" s="31">
        <f t="shared" si="9093"/>
        <v>59790.099999999999</v>
      </c>
      <c r="BC2700" s="31">
        <f t="shared" si="9094"/>
        <v>61961.300000000003</v>
      </c>
      <c r="BD2700" s="31">
        <f t="shared" si="9095"/>
        <v>61961.300000000003</v>
      </c>
      <c r="BE2700" s="31"/>
      <c r="BF2700" s="31"/>
      <c r="BG2700" s="31"/>
      <c r="BH2700" s="31">
        <f t="shared" si="9096"/>
        <v>59790.099999999999</v>
      </c>
      <c r="BI2700" s="31">
        <f t="shared" si="9097"/>
        <v>61961.300000000003</v>
      </c>
      <c r="BJ2700" s="31">
        <f t="shared" si="9098"/>
        <v>61961.300000000003</v>
      </c>
      <c r="BK2700" s="31"/>
      <c r="BL2700" s="31"/>
      <c r="BM2700" s="31"/>
      <c r="BN2700" s="31">
        <f t="shared" si="9099"/>
        <v>59790.099999999999</v>
      </c>
      <c r="BO2700" s="31">
        <f t="shared" si="9100"/>
        <v>61961.300000000003</v>
      </c>
      <c r="BP2700" s="31">
        <f t="shared" si="9101"/>
        <v>61961.300000000003</v>
      </c>
      <c r="BQ2700" s="31"/>
      <c r="BR2700" s="31"/>
      <c r="BS2700" s="31">
        <f t="shared" si="9102"/>
        <v>59790.099999999999</v>
      </c>
      <c r="BT2700" s="31">
        <f t="shared" si="9103"/>
        <v>61961.300000000003</v>
      </c>
      <c r="BU2700" s="31">
        <f t="shared" si="9104"/>
        <v>61961.300000000003</v>
      </c>
      <c r="BV2700" s="31"/>
      <c r="BW2700" s="31"/>
      <c r="BX2700" s="31">
        <f t="shared" si="9105"/>
        <v>59790.099999999999</v>
      </c>
      <c r="BY2700" s="31">
        <f t="shared" si="9106"/>
        <v>61961.300000000003</v>
      </c>
      <c r="BZ2700" s="31">
        <f t="shared" si="9107"/>
        <v>61961.300000000003</v>
      </c>
      <c r="CA2700" s="31"/>
      <c r="CB2700" s="31"/>
      <c r="CC2700" s="31"/>
      <c r="CD2700" s="31">
        <f t="shared" si="9190"/>
        <v>59790.099999999999</v>
      </c>
      <c r="CE2700" s="31">
        <f t="shared" si="9191"/>
        <v>61961.300000000003</v>
      </c>
      <c r="CF2700" s="31">
        <f t="shared" si="9192"/>
        <v>61961.300000000003</v>
      </c>
      <c r="CG2700" s="31"/>
      <c r="CH2700" s="24"/>
      <c r="CI2700" s="40"/>
    </row>
    <row r="2701" ht="29.850000000000001">
      <c r="A2701" s="16" t="s">
        <v>1494</v>
      </c>
      <c r="B2701" s="17">
        <v>200</v>
      </c>
      <c r="C2701" s="16"/>
      <c r="D2701" s="16"/>
      <c r="E2701" s="39" t="s">
        <v>40</v>
      </c>
      <c r="F2701" s="31">
        <f t="shared" ref="F2701:F2702" si="9290">F2702</f>
        <v>7910.5999999999995</v>
      </c>
      <c r="G2701" s="31">
        <f t="shared" ref="G2701:G2702" si="9291">G2702</f>
        <v>7911.8000000000002</v>
      </c>
      <c r="H2701" s="31">
        <f t="shared" ref="H2701:H2702" si="9292">H2702</f>
        <v>7912.6999999999998</v>
      </c>
      <c r="I2701" s="31">
        <f t="shared" si="9252"/>
        <v>0</v>
      </c>
      <c r="J2701" s="31">
        <f t="shared" si="9253"/>
        <v>0</v>
      </c>
      <c r="K2701" s="31">
        <f t="shared" si="9254"/>
        <v>0</v>
      </c>
      <c r="L2701" s="31">
        <f t="shared" ref="L2701:L2708" si="9293">F2701+I2701</f>
        <v>7910.5999999999995</v>
      </c>
      <c r="M2701" s="31">
        <f t="shared" ref="M2701:M2708" si="9294">G2701+J2701</f>
        <v>7911.8000000000002</v>
      </c>
      <c r="N2701" s="31">
        <f t="shared" ref="N2701:N2708" si="9295">H2701+K2701</f>
        <v>7912.6999999999998</v>
      </c>
      <c r="O2701" s="31">
        <f t="shared" si="9255"/>
        <v>0</v>
      </c>
      <c r="P2701" s="31">
        <f t="shared" si="9256"/>
        <v>0</v>
      </c>
      <c r="Q2701" s="31">
        <f t="shared" si="9257"/>
        <v>0</v>
      </c>
      <c r="R2701" s="31">
        <f t="shared" ref="R2701:R2708" si="9296">L2701+O2701</f>
        <v>7910.5999999999995</v>
      </c>
      <c r="S2701" s="31">
        <f t="shared" ref="S2701:S2708" si="9297">M2701+P2701</f>
        <v>7911.8000000000002</v>
      </c>
      <c r="T2701" s="31">
        <f t="shared" ref="T2701:T2708" si="9298">N2701+Q2701</f>
        <v>7912.6999999999998</v>
      </c>
      <c r="U2701" s="31">
        <f t="shared" si="9258"/>
        <v>0</v>
      </c>
      <c r="V2701" s="31">
        <f t="shared" si="9259"/>
        <v>0</v>
      </c>
      <c r="W2701" s="31">
        <f t="shared" si="9260"/>
        <v>0</v>
      </c>
      <c r="X2701" s="31">
        <f t="shared" ref="X2701:X2708" si="9299">R2701+U2701</f>
        <v>7910.5999999999995</v>
      </c>
      <c r="Y2701" s="31">
        <f t="shared" ref="Y2701:Y2708" si="9300">S2701+V2701</f>
        <v>7911.8000000000002</v>
      </c>
      <c r="Z2701" s="31">
        <f t="shared" ref="Z2701:Z2708" si="9301">T2701+W2701</f>
        <v>7912.6999999999998</v>
      </c>
      <c r="AA2701" s="31">
        <f t="shared" si="9261"/>
        <v>0</v>
      </c>
      <c r="AB2701" s="31">
        <f t="shared" si="9262"/>
        <v>0</v>
      </c>
      <c r="AC2701" s="31">
        <f t="shared" si="9263"/>
        <v>0</v>
      </c>
      <c r="AD2701" s="31">
        <f t="shared" ref="AD2701:AD2708" si="9302">X2701+AA2701</f>
        <v>7910.5999999999995</v>
      </c>
      <c r="AE2701" s="31">
        <f t="shared" ref="AE2701:AE2708" si="9303">Y2701+AB2701</f>
        <v>7911.8000000000002</v>
      </c>
      <c r="AF2701" s="31">
        <f t="shared" ref="AF2701:AF2708" si="9304">Z2701+AC2701</f>
        <v>7912.6999999999998</v>
      </c>
      <c r="AG2701" s="31">
        <f t="shared" si="9264"/>
        <v>0</v>
      </c>
      <c r="AH2701" s="31">
        <f t="shared" si="9265"/>
        <v>0</v>
      </c>
      <c r="AI2701" s="31">
        <f t="shared" si="9266"/>
        <v>0</v>
      </c>
      <c r="AJ2701" s="31">
        <f t="shared" ref="AJ2701:AJ2708" si="9305">AD2701+AG2701</f>
        <v>7910.5999999999995</v>
      </c>
      <c r="AK2701" s="31">
        <f t="shared" ref="AK2701:AK2708" si="9306">AE2701+AH2701</f>
        <v>7911.8000000000002</v>
      </c>
      <c r="AL2701" s="31">
        <f t="shared" ref="AL2701:AL2708" si="9307">AF2701+AI2701</f>
        <v>7912.6999999999998</v>
      </c>
      <c r="AM2701" s="31">
        <f t="shared" si="9267"/>
        <v>0</v>
      </c>
      <c r="AN2701" s="31">
        <f t="shared" si="9268"/>
        <v>0</v>
      </c>
      <c r="AO2701" s="31">
        <f t="shared" si="9269"/>
        <v>0</v>
      </c>
      <c r="AP2701" s="31">
        <f t="shared" ref="AP2701:AP2708" si="9308">AJ2701+AM2701</f>
        <v>7910.5999999999995</v>
      </c>
      <c r="AQ2701" s="31">
        <f t="shared" ref="AQ2701:AQ2708" si="9309">AK2701+AN2701</f>
        <v>7911.8000000000002</v>
      </c>
      <c r="AR2701" s="31">
        <f t="shared" ref="AR2701:AR2708" si="9310">AL2701+AO2701</f>
        <v>7912.6999999999998</v>
      </c>
      <c r="AS2701" s="31">
        <f t="shared" si="9270"/>
        <v>0</v>
      </c>
      <c r="AT2701" s="31">
        <f t="shared" si="9271"/>
        <v>0</v>
      </c>
      <c r="AU2701" s="31">
        <f t="shared" si="9272"/>
        <v>0</v>
      </c>
      <c r="AV2701" s="31">
        <f t="shared" ref="AV2701:AV2708" si="9311">AP2701+AS2701</f>
        <v>7910.5999999999995</v>
      </c>
      <c r="AW2701" s="31">
        <f t="shared" ref="AW2701:AW2708" si="9312">AQ2701+AT2701</f>
        <v>7911.8000000000002</v>
      </c>
      <c r="AX2701" s="31">
        <f t="shared" ref="AX2701:AX2708" si="9313">AR2701+AU2701</f>
        <v>7912.6999999999998</v>
      </c>
      <c r="AY2701" s="31">
        <f t="shared" si="9273"/>
        <v>0</v>
      </c>
      <c r="AZ2701" s="31">
        <f t="shared" si="9274"/>
        <v>0</v>
      </c>
      <c r="BA2701" s="31">
        <f t="shared" si="9275"/>
        <v>0</v>
      </c>
      <c r="BB2701" s="31">
        <f t="shared" ref="BB2701:BB2708" si="9314">AV2701+AY2701</f>
        <v>7910.5999999999995</v>
      </c>
      <c r="BC2701" s="31">
        <f t="shared" ref="BC2701:BC2708" si="9315">AW2701+AZ2701</f>
        <v>7911.8000000000002</v>
      </c>
      <c r="BD2701" s="31">
        <f t="shared" ref="BD2701:BD2708" si="9316">AX2701+BA2701</f>
        <v>7912.6999999999998</v>
      </c>
      <c r="BE2701" s="31">
        <f t="shared" si="9276"/>
        <v>0</v>
      </c>
      <c r="BF2701" s="31">
        <f t="shared" si="9277"/>
        <v>0</v>
      </c>
      <c r="BG2701" s="31">
        <f t="shared" si="9278"/>
        <v>0</v>
      </c>
      <c r="BH2701" s="31">
        <f t="shared" ref="BH2701:BH2708" si="9317">BB2701+BE2701</f>
        <v>7910.5999999999995</v>
      </c>
      <c r="BI2701" s="31">
        <f t="shared" ref="BI2701:BI2708" si="9318">BC2701+BF2701</f>
        <v>7911.8000000000002</v>
      </c>
      <c r="BJ2701" s="31">
        <f t="shared" ref="BJ2701:BJ2708" si="9319">BD2701+BG2701</f>
        <v>7912.6999999999998</v>
      </c>
      <c r="BK2701" s="31">
        <f t="shared" si="9279"/>
        <v>0</v>
      </c>
      <c r="BL2701" s="31">
        <f t="shared" si="9280"/>
        <v>0</v>
      </c>
      <c r="BM2701" s="31">
        <f t="shared" si="9281"/>
        <v>0</v>
      </c>
      <c r="BN2701" s="31">
        <f t="shared" ref="BN2701:BN2708" si="9320">BH2701+BK2701</f>
        <v>7910.5999999999995</v>
      </c>
      <c r="BO2701" s="31">
        <f t="shared" ref="BO2701:BO2708" si="9321">BI2701+BL2701</f>
        <v>7911.8000000000002</v>
      </c>
      <c r="BP2701" s="31">
        <f t="shared" ref="BP2701:BP2708" si="9322">BJ2701+BM2701</f>
        <v>7912.6999999999998</v>
      </c>
      <c r="BQ2701" s="31">
        <f t="shared" si="9282"/>
        <v>0</v>
      </c>
      <c r="BR2701" s="31">
        <f t="shared" si="9283"/>
        <v>0</v>
      </c>
      <c r="BS2701" s="31">
        <f t="shared" ref="BS2701:BS2708" si="9323">BQ2701+BN2701</f>
        <v>7910.5999999999995</v>
      </c>
      <c r="BT2701" s="31">
        <f t="shared" ref="BT2701:BT2708" si="9324">BR2701+BO2701</f>
        <v>7911.8000000000002</v>
      </c>
      <c r="BU2701" s="31">
        <f t="shared" ref="BU2701:BU2708" si="9325">BP2701</f>
        <v>7912.6999999999998</v>
      </c>
      <c r="BV2701" s="31">
        <f t="shared" si="9284"/>
        <v>0</v>
      </c>
      <c r="BW2701" s="31">
        <f t="shared" si="9285"/>
        <v>0</v>
      </c>
      <c r="BX2701" s="31">
        <f t="shared" ref="BX2701:BX2708" si="9326">BS2701</f>
        <v>7910.5999999999995</v>
      </c>
      <c r="BY2701" s="31">
        <f t="shared" ref="BY2701:BY2708" si="9327">BT2701+BV2701</f>
        <v>7911.8000000000002</v>
      </c>
      <c r="BZ2701" s="31">
        <f t="shared" ref="BZ2701:BZ2708" si="9328">BU2701+BW2701</f>
        <v>7912.6999999999998</v>
      </c>
      <c r="CA2701" s="31">
        <f t="shared" si="9286"/>
        <v>0</v>
      </c>
      <c r="CB2701" s="31">
        <f t="shared" si="9287"/>
        <v>0</v>
      </c>
      <c r="CC2701" s="31">
        <f t="shared" si="9288"/>
        <v>0</v>
      </c>
      <c r="CD2701" s="31">
        <f t="shared" si="9190"/>
        <v>7910.5999999999995</v>
      </c>
      <c r="CE2701" s="31">
        <f t="shared" si="9191"/>
        <v>7911.8000000000002</v>
      </c>
      <c r="CF2701" s="31">
        <f t="shared" si="9192"/>
        <v>7912.6999999999998</v>
      </c>
      <c r="CG2701" s="31">
        <f t="shared" si="9289"/>
        <v>0</v>
      </c>
      <c r="CH2701" s="24"/>
      <c r="CI2701" s="40"/>
      <c r="CM2701" s="1" t="s">
        <v>29</v>
      </c>
    </row>
    <row r="2702" ht="43.75">
      <c r="A2702" s="16" t="s">
        <v>1494</v>
      </c>
      <c r="B2702" s="17">
        <v>240</v>
      </c>
      <c r="C2702" s="16"/>
      <c r="D2702" s="16"/>
      <c r="E2702" s="39" t="s">
        <v>41</v>
      </c>
      <c r="F2702" s="31">
        <f t="shared" si="9290"/>
        <v>7910.5999999999995</v>
      </c>
      <c r="G2702" s="31">
        <f t="shared" si="9291"/>
        <v>7911.8000000000002</v>
      </c>
      <c r="H2702" s="31">
        <f t="shared" si="9292"/>
        <v>7912.6999999999998</v>
      </c>
      <c r="I2702" s="31">
        <f t="shared" si="9252"/>
        <v>0</v>
      </c>
      <c r="J2702" s="31">
        <f t="shared" si="9253"/>
        <v>0</v>
      </c>
      <c r="K2702" s="31">
        <f t="shared" si="9254"/>
        <v>0</v>
      </c>
      <c r="L2702" s="31">
        <f t="shared" si="9293"/>
        <v>7910.5999999999995</v>
      </c>
      <c r="M2702" s="31">
        <f t="shared" si="9294"/>
        <v>7911.8000000000002</v>
      </c>
      <c r="N2702" s="31">
        <f t="shared" si="9295"/>
        <v>7912.6999999999998</v>
      </c>
      <c r="O2702" s="31">
        <f t="shared" si="9255"/>
        <v>0</v>
      </c>
      <c r="P2702" s="31">
        <f t="shared" si="9256"/>
        <v>0</v>
      </c>
      <c r="Q2702" s="31">
        <f t="shared" si="9257"/>
        <v>0</v>
      </c>
      <c r="R2702" s="31">
        <f t="shared" si="9296"/>
        <v>7910.5999999999995</v>
      </c>
      <c r="S2702" s="31">
        <f t="shared" si="9297"/>
        <v>7911.8000000000002</v>
      </c>
      <c r="T2702" s="31">
        <f t="shared" si="9298"/>
        <v>7912.6999999999998</v>
      </c>
      <c r="U2702" s="31">
        <f t="shared" si="9258"/>
        <v>0</v>
      </c>
      <c r="V2702" s="31">
        <f t="shared" si="9259"/>
        <v>0</v>
      </c>
      <c r="W2702" s="31">
        <f t="shared" si="9260"/>
        <v>0</v>
      </c>
      <c r="X2702" s="31">
        <f t="shared" si="9299"/>
        <v>7910.5999999999995</v>
      </c>
      <c r="Y2702" s="31">
        <f t="shared" si="9300"/>
        <v>7911.8000000000002</v>
      </c>
      <c r="Z2702" s="31">
        <f t="shared" si="9301"/>
        <v>7912.6999999999998</v>
      </c>
      <c r="AA2702" s="31">
        <f t="shared" si="9261"/>
        <v>0</v>
      </c>
      <c r="AB2702" s="31">
        <f t="shared" si="9262"/>
        <v>0</v>
      </c>
      <c r="AC2702" s="31">
        <f t="shared" si="9263"/>
        <v>0</v>
      </c>
      <c r="AD2702" s="31">
        <f t="shared" si="9302"/>
        <v>7910.5999999999995</v>
      </c>
      <c r="AE2702" s="31">
        <f t="shared" si="9303"/>
        <v>7911.8000000000002</v>
      </c>
      <c r="AF2702" s="31">
        <f t="shared" si="9304"/>
        <v>7912.6999999999998</v>
      </c>
      <c r="AG2702" s="31">
        <f t="shared" si="9264"/>
        <v>0</v>
      </c>
      <c r="AH2702" s="31">
        <f t="shared" si="9265"/>
        <v>0</v>
      </c>
      <c r="AI2702" s="31">
        <f t="shared" si="9266"/>
        <v>0</v>
      </c>
      <c r="AJ2702" s="31">
        <f t="shared" si="9305"/>
        <v>7910.5999999999995</v>
      </c>
      <c r="AK2702" s="31">
        <f t="shared" si="9306"/>
        <v>7911.8000000000002</v>
      </c>
      <c r="AL2702" s="31">
        <f t="shared" si="9307"/>
        <v>7912.6999999999998</v>
      </c>
      <c r="AM2702" s="31">
        <f t="shared" si="9267"/>
        <v>0</v>
      </c>
      <c r="AN2702" s="31">
        <f t="shared" si="9268"/>
        <v>0</v>
      </c>
      <c r="AO2702" s="31">
        <f t="shared" si="9269"/>
        <v>0</v>
      </c>
      <c r="AP2702" s="31">
        <f t="shared" si="9308"/>
        <v>7910.5999999999995</v>
      </c>
      <c r="AQ2702" s="31">
        <f t="shared" si="9309"/>
        <v>7911.8000000000002</v>
      </c>
      <c r="AR2702" s="31">
        <f t="shared" si="9310"/>
        <v>7912.6999999999998</v>
      </c>
      <c r="AS2702" s="31">
        <f t="shared" si="9270"/>
        <v>0</v>
      </c>
      <c r="AT2702" s="31">
        <f t="shared" si="9271"/>
        <v>0</v>
      </c>
      <c r="AU2702" s="31">
        <f t="shared" si="9272"/>
        <v>0</v>
      </c>
      <c r="AV2702" s="31">
        <f t="shared" si="9311"/>
        <v>7910.5999999999995</v>
      </c>
      <c r="AW2702" s="31">
        <f t="shared" si="9312"/>
        <v>7911.8000000000002</v>
      </c>
      <c r="AX2702" s="31">
        <f t="shared" si="9313"/>
        <v>7912.6999999999998</v>
      </c>
      <c r="AY2702" s="31">
        <f t="shared" si="9273"/>
        <v>0</v>
      </c>
      <c r="AZ2702" s="31">
        <f t="shared" si="9274"/>
        <v>0</v>
      </c>
      <c r="BA2702" s="31">
        <f t="shared" si="9275"/>
        <v>0</v>
      </c>
      <c r="BB2702" s="31">
        <f t="shared" si="9314"/>
        <v>7910.5999999999995</v>
      </c>
      <c r="BC2702" s="31">
        <f t="shared" si="9315"/>
        <v>7911.8000000000002</v>
      </c>
      <c r="BD2702" s="31">
        <f t="shared" si="9316"/>
        <v>7912.6999999999998</v>
      </c>
      <c r="BE2702" s="31">
        <f t="shared" si="9276"/>
        <v>0</v>
      </c>
      <c r="BF2702" s="31">
        <f t="shared" si="9277"/>
        <v>0</v>
      </c>
      <c r="BG2702" s="31">
        <f t="shared" si="9278"/>
        <v>0</v>
      </c>
      <c r="BH2702" s="31">
        <f t="shared" si="9317"/>
        <v>7910.5999999999995</v>
      </c>
      <c r="BI2702" s="31">
        <f t="shared" si="9318"/>
        <v>7911.8000000000002</v>
      </c>
      <c r="BJ2702" s="31">
        <f t="shared" si="9319"/>
        <v>7912.6999999999998</v>
      </c>
      <c r="BK2702" s="31">
        <f t="shared" si="9279"/>
        <v>0</v>
      </c>
      <c r="BL2702" s="31">
        <f t="shared" si="9280"/>
        <v>0</v>
      </c>
      <c r="BM2702" s="31">
        <f t="shared" si="9281"/>
        <v>0</v>
      </c>
      <c r="BN2702" s="31">
        <f t="shared" si="9320"/>
        <v>7910.5999999999995</v>
      </c>
      <c r="BO2702" s="31">
        <f t="shared" si="9321"/>
        <v>7911.8000000000002</v>
      </c>
      <c r="BP2702" s="31">
        <f t="shared" si="9322"/>
        <v>7912.6999999999998</v>
      </c>
      <c r="BQ2702" s="31">
        <f t="shared" si="9282"/>
        <v>0</v>
      </c>
      <c r="BR2702" s="31">
        <f t="shared" si="9283"/>
        <v>0</v>
      </c>
      <c r="BS2702" s="31">
        <f t="shared" si="9323"/>
        <v>7910.5999999999995</v>
      </c>
      <c r="BT2702" s="31">
        <f t="shared" si="9324"/>
        <v>7911.8000000000002</v>
      </c>
      <c r="BU2702" s="31">
        <f t="shared" si="9325"/>
        <v>7912.6999999999998</v>
      </c>
      <c r="BV2702" s="31">
        <f t="shared" si="9284"/>
        <v>0</v>
      </c>
      <c r="BW2702" s="31">
        <f t="shared" si="9285"/>
        <v>0</v>
      </c>
      <c r="BX2702" s="31">
        <f t="shared" si="9326"/>
        <v>7910.5999999999995</v>
      </c>
      <c r="BY2702" s="31">
        <f t="shared" si="9327"/>
        <v>7911.8000000000002</v>
      </c>
      <c r="BZ2702" s="31">
        <f t="shared" si="9328"/>
        <v>7912.6999999999998</v>
      </c>
      <c r="CA2702" s="31">
        <f t="shared" si="9286"/>
        <v>0</v>
      </c>
      <c r="CB2702" s="31">
        <f t="shared" si="9287"/>
        <v>0</v>
      </c>
      <c r="CC2702" s="31">
        <f t="shared" si="9288"/>
        <v>0</v>
      </c>
      <c r="CD2702" s="31">
        <f t="shared" si="9190"/>
        <v>7910.5999999999995</v>
      </c>
      <c r="CE2702" s="31">
        <f t="shared" si="9191"/>
        <v>7911.8000000000002</v>
      </c>
      <c r="CF2702" s="31">
        <f t="shared" si="9192"/>
        <v>7912.6999999999998</v>
      </c>
      <c r="CG2702" s="31">
        <f t="shared" si="9289"/>
        <v>0</v>
      </c>
      <c r="CH2702" s="24"/>
      <c r="CI2702" s="40"/>
      <c r="CN2702" s="1" t="s">
        <v>30</v>
      </c>
    </row>
    <row r="2703" ht="15">
      <c r="A2703" s="16" t="s">
        <v>1494</v>
      </c>
      <c r="B2703" s="17">
        <v>240</v>
      </c>
      <c r="C2703" s="16" t="s">
        <v>42</v>
      </c>
      <c r="D2703" s="16" t="s">
        <v>43</v>
      </c>
      <c r="E2703" s="39" t="s">
        <v>44</v>
      </c>
      <c r="F2703" s="31">
        <f>7988.9-78.3</f>
        <v>7910.5999999999995</v>
      </c>
      <c r="G2703" s="31">
        <f>7990.1-78.3</f>
        <v>7911.8000000000002</v>
      </c>
      <c r="H2703" s="31">
        <f>7991-78.3</f>
        <v>7912.6999999999998</v>
      </c>
      <c r="I2703" s="31"/>
      <c r="J2703" s="31"/>
      <c r="K2703" s="31"/>
      <c r="L2703" s="31">
        <f t="shared" si="9293"/>
        <v>7910.5999999999995</v>
      </c>
      <c r="M2703" s="31">
        <f t="shared" si="9294"/>
        <v>7911.8000000000002</v>
      </c>
      <c r="N2703" s="31">
        <f t="shared" si="9295"/>
        <v>7912.6999999999998</v>
      </c>
      <c r="O2703" s="31"/>
      <c r="P2703" s="31"/>
      <c r="Q2703" s="31"/>
      <c r="R2703" s="31">
        <f t="shared" si="9296"/>
        <v>7910.5999999999995</v>
      </c>
      <c r="S2703" s="31">
        <f t="shared" si="9297"/>
        <v>7911.8000000000002</v>
      </c>
      <c r="T2703" s="31">
        <f t="shared" si="9298"/>
        <v>7912.6999999999998</v>
      </c>
      <c r="U2703" s="31"/>
      <c r="V2703" s="31"/>
      <c r="W2703" s="31"/>
      <c r="X2703" s="31">
        <f t="shared" si="9299"/>
        <v>7910.5999999999995</v>
      </c>
      <c r="Y2703" s="31">
        <f t="shared" si="9300"/>
        <v>7911.8000000000002</v>
      </c>
      <c r="Z2703" s="31">
        <f t="shared" si="9301"/>
        <v>7912.6999999999998</v>
      </c>
      <c r="AA2703" s="31"/>
      <c r="AB2703" s="31"/>
      <c r="AC2703" s="31"/>
      <c r="AD2703" s="31">
        <f t="shared" si="9302"/>
        <v>7910.5999999999995</v>
      </c>
      <c r="AE2703" s="31">
        <f t="shared" si="9303"/>
        <v>7911.8000000000002</v>
      </c>
      <c r="AF2703" s="31">
        <f t="shared" si="9304"/>
        <v>7912.6999999999998</v>
      </c>
      <c r="AG2703" s="31"/>
      <c r="AH2703" s="31"/>
      <c r="AI2703" s="31"/>
      <c r="AJ2703" s="31">
        <f t="shared" si="9305"/>
        <v>7910.5999999999995</v>
      </c>
      <c r="AK2703" s="31">
        <f t="shared" si="9306"/>
        <v>7911.8000000000002</v>
      </c>
      <c r="AL2703" s="31">
        <f t="shared" si="9307"/>
        <v>7912.6999999999998</v>
      </c>
      <c r="AM2703" s="31"/>
      <c r="AN2703" s="31"/>
      <c r="AO2703" s="31"/>
      <c r="AP2703" s="31">
        <f t="shared" si="9308"/>
        <v>7910.5999999999995</v>
      </c>
      <c r="AQ2703" s="31">
        <f t="shared" si="9309"/>
        <v>7911.8000000000002</v>
      </c>
      <c r="AR2703" s="31">
        <f t="shared" si="9310"/>
        <v>7912.6999999999998</v>
      </c>
      <c r="AS2703" s="31"/>
      <c r="AT2703" s="31"/>
      <c r="AU2703" s="31"/>
      <c r="AV2703" s="31">
        <f t="shared" si="9311"/>
        <v>7910.5999999999995</v>
      </c>
      <c r="AW2703" s="31">
        <f t="shared" si="9312"/>
        <v>7911.8000000000002</v>
      </c>
      <c r="AX2703" s="31">
        <f t="shared" si="9313"/>
        <v>7912.6999999999998</v>
      </c>
      <c r="AY2703" s="31"/>
      <c r="AZ2703" s="31"/>
      <c r="BA2703" s="31"/>
      <c r="BB2703" s="31">
        <f t="shared" si="9314"/>
        <v>7910.5999999999995</v>
      </c>
      <c r="BC2703" s="31">
        <f t="shared" si="9315"/>
        <v>7911.8000000000002</v>
      </c>
      <c r="BD2703" s="31">
        <f t="shared" si="9316"/>
        <v>7912.6999999999998</v>
      </c>
      <c r="BE2703" s="31"/>
      <c r="BF2703" s="31"/>
      <c r="BG2703" s="31"/>
      <c r="BH2703" s="31">
        <f t="shared" si="9317"/>
        <v>7910.5999999999995</v>
      </c>
      <c r="BI2703" s="31">
        <f t="shared" si="9318"/>
        <v>7911.8000000000002</v>
      </c>
      <c r="BJ2703" s="31">
        <f t="shared" si="9319"/>
        <v>7912.6999999999998</v>
      </c>
      <c r="BK2703" s="31"/>
      <c r="BL2703" s="31"/>
      <c r="BM2703" s="31"/>
      <c r="BN2703" s="31">
        <f t="shared" si="9320"/>
        <v>7910.5999999999995</v>
      </c>
      <c r="BO2703" s="31">
        <f t="shared" si="9321"/>
        <v>7911.8000000000002</v>
      </c>
      <c r="BP2703" s="31">
        <f t="shared" si="9322"/>
        <v>7912.6999999999998</v>
      </c>
      <c r="BQ2703" s="31"/>
      <c r="BR2703" s="31"/>
      <c r="BS2703" s="31">
        <f t="shared" si="9323"/>
        <v>7910.5999999999995</v>
      </c>
      <c r="BT2703" s="31">
        <f t="shared" si="9324"/>
        <v>7911.8000000000002</v>
      </c>
      <c r="BU2703" s="31">
        <f t="shared" si="9325"/>
        <v>7912.6999999999998</v>
      </c>
      <c r="BV2703" s="31"/>
      <c r="BW2703" s="31"/>
      <c r="BX2703" s="31">
        <f t="shared" si="9326"/>
        <v>7910.5999999999995</v>
      </c>
      <c r="BY2703" s="31">
        <f t="shared" si="9327"/>
        <v>7911.8000000000002</v>
      </c>
      <c r="BZ2703" s="31">
        <f t="shared" si="9328"/>
        <v>7912.6999999999998</v>
      </c>
      <c r="CA2703" s="31"/>
      <c r="CB2703" s="31"/>
      <c r="CC2703" s="31"/>
      <c r="CD2703" s="31">
        <f t="shared" si="9190"/>
        <v>7910.5999999999995</v>
      </c>
      <c r="CE2703" s="31">
        <f t="shared" si="9191"/>
        <v>7911.8000000000002</v>
      </c>
      <c r="CF2703" s="31">
        <f t="shared" si="9192"/>
        <v>7912.6999999999998</v>
      </c>
      <c r="CG2703" s="31"/>
      <c r="CH2703" s="24"/>
      <c r="CI2703" s="40"/>
    </row>
    <row r="2704" ht="15">
      <c r="A2704" s="16" t="s">
        <v>1494</v>
      </c>
      <c r="B2704" s="17">
        <v>800</v>
      </c>
      <c r="C2704" s="16"/>
      <c r="D2704" s="16"/>
      <c r="E2704" s="39" t="s">
        <v>54</v>
      </c>
      <c r="F2704" s="31">
        <f t="shared" ref="F2704:F2705" si="9329">F2705</f>
        <v>214.90000000000001</v>
      </c>
      <c r="G2704" s="31">
        <f t="shared" ref="G2704:G2705" si="9330">G2705</f>
        <v>213.59999999999999</v>
      </c>
      <c r="H2704" s="31">
        <f t="shared" ref="H2704:H2705" si="9331">H2705</f>
        <v>212.69999999999999</v>
      </c>
      <c r="I2704" s="31">
        <f t="shared" si="9252"/>
        <v>0</v>
      </c>
      <c r="J2704" s="31">
        <f t="shared" si="9253"/>
        <v>0</v>
      </c>
      <c r="K2704" s="31">
        <f t="shared" si="9254"/>
        <v>0</v>
      </c>
      <c r="L2704" s="31">
        <f t="shared" si="9293"/>
        <v>214.90000000000001</v>
      </c>
      <c r="M2704" s="31">
        <f t="shared" si="9294"/>
        <v>213.59999999999999</v>
      </c>
      <c r="N2704" s="31">
        <f t="shared" si="9295"/>
        <v>212.69999999999999</v>
      </c>
      <c r="O2704" s="31">
        <f t="shared" si="9255"/>
        <v>0</v>
      </c>
      <c r="P2704" s="31">
        <f t="shared" si="9256"/>
        <v>0</v>
      </c>
      <c r="Q2704" s="31">
        <f t="shared" si="9257"/>
        <v>0</v>
      </c>
      <c r="R2704" s="31">
        <f t="shared" si="9296"/>
        <v>214.90000000000001</v>
      </c>
      <c r="S2704" s="31">
        <f t="shared" si="9297"/>
        <v>213.59999999999999</v>
      </c>
      <c r="T2704" s="31">
        <f t="shared" si="9298"/>
        <v>212.69999999999999</v>
      </c>
      <c r="U2704" s="31">
        <f t="shared" si="9258"/>
        <v>0</v>
      </c>
      <c r="V2704" s="31">
        <f t="shared" si="9259"/>
        <v>0</v>
      </c>
      <c r="W2704" s="31">
        <f t="shared" si="9260"/>
        <v>0</v>
      </c>
      <c r="X2704" s="31">
        <f t="shared" si="9299"/>
        <v>214.90000000000001</v>
      </c>
      <c r="Y2704" s="31">
        <f t="shared" si="9300"/>
        <v>213.59999999999999</v>
      </c>
      <c r="Z2704" s="31">
        <f t="shared" si="9301"/>
        <v>212.69999999999999</v>
      </c>
      <c r="AA2704" s="31">
        <f t="shared" si="9261"/>
        <v>0</v>
      </c>
      <c r="AB2704" s="31">
        <f t="shared" si="9262"/>
        <v>0</v>
      </c>
      <c r="AC2704" s="31">
        <f t="shared" si="9263"/>
        <v>0</v>
      </c>
      <c r="AD2704" s="31">
        <f t="shared" si="9302"/>
        <v>214.90000000000001</v>
      </c>
      <c r="AE2704" s="31">
        <f t="shared" si="9303"/>
        <v>213.59999999999999</v>
      </c>
      <c r="AF2704" s="31">
        <f t="shared" si="9304"/>
        <v>212.69999999999999</v>
      </c>
      <c r="AG2704" s="31">
        <f t="shared" si="9264"/>
        <v>0</v>
      </c>
      <c r="AH2704" s="31">
        <f t="shared" si="9265"/>
        <v>0</v>
      </c>
      <c r="AI2704" s="31">
        <f t="shared" si="9266"/>
        <v>0</v>
      </c>
      <c r="AJ2704" s="31">
        <f t="shared" si="9305"/>
        <v>214.90000000000001</v>
      </c>
      <c r="AK2704" s="31">
        <f t="shared" si="9306"/>
        <v>213.59999999999999</v>
      </c>
      <c r="AL2704" s="31">
        <f t="shared" si="9307"/>
        <v>212.69999999999999</v>
      </c>
      <c r="AM2704" s="31">
        <f t="shared" si="9267"/>
        <v>0</v>
      </c>
      <c r="AN2704" s="31">
        <f t="shared" si="9268"/>
        <v>0</v>
      </c>
      <c r="AO2704" s="31">
        <f t="shared" si="9269"/>
        <v>0</v>
      </c>
      <c r="AP2704" s="31">
        <f t="shared" si="9308"/>
        <v>214.90000000000001</v>
      </c>
      <c r="AQ2704" s="31">
        <f t="shared" si="9309"/>
        <v>213.59999999999999</v>
      </c>
      <c r="AR2704" s="31">
        <f t="shared" si="9310"/>
        <v>212.69999999999999</v>
      </c>
      <c r="AS2704" s="31">
        <f t="shared" si="9270"/>
        <v>0</v>
      </c>
      <c r="AT2704" s="31">
        <f t="shared" si="9271"/>
        <v>0</v>
      </c>
      <c r="AU2704" s="31">
        <f t="shared" si="9272"/>
        <v>0</v>
      </c>
      <c r="AV2704" s="31">
        <f t="shared" si="9311"/>
        <v>214.90000000000001</v>
      </c>
      <c r="AW2704" s="31">
        <f t="shared" si="9312"/>
        <v>213.59999999999999</v>
      </c>
      <c r="AX2704" s="31">
        <f t="shared" si="9313"/>
        <v>212.69999999999999</v>
      </c>
      <c r="AY2704" s="31">
        <f t="shared" si="9273"/>
        <v>0</v>
      </c>
      <c r="AZ2704" s="31">
        <f t="shared" si="9274"/>
        <v>0</v>
      </c>
      <c r="BA2704" s="31">
        <f t="shared" si="9275"/>
        <v>0</v>
      </c>
      <c r="BB2704" s="31">
        <f t="shared" si="9314"/>
        <v>214.90000000000001</v>
      </c>
      <c r="BC2704" s="31">
        <f t="shared" si="9315"/>
        <v>213.59999999999999</v>
      </c>
      <c r="BD2704" s="31">
        <f t="shared" si="9316"/>
        <v>212.69999999999999</v>
      </c>
      <c r="BE2704" s="31">
        <f t="shared" si="9276"/>
        <v>0</v>
      </c>
      <c r="BF2704" s="31">
        <f t="shared" si="9277"/>
        <v>0</v>
      </c>
      <c r="BG2704" s="31">
        <f t="shared" si="9278"/>
        <v>0</v>
      </c>
      <c r="BH2704" s="31">
        <f t="shared" si="9317"/>
        <v>214.90000000000001</v>
      </c>
      <c r="BI2704" s="31">
        <f t="shared" si="9318"/>
        <v>213.59999999999999</v>
      </c>
      <c r="BJ2704" s="31">
        <f t="shared" si="9319"/>
        <v>212.69999999999999</v>
      </c>
      <c r="BK2704" s="31">
        <f t="shared" si="9279"/>
        <v>0</v>
      </c>
      <c r="BL2704" s="31">
        <f t="shared" si="9280"/>
        <v>0</v>
      </c>
      <c r="BM2704" s="31">
        <f t="shared" si="9281"/>
        <v>0</v>
      </c>
      <c r="BN2704" s="31">
        <f t="shared" si="9320"/>
        <v>214.90000000000001</v>
      </c>
      <c r="BO2704" s="31">
        <f t="shared" si="9321"/>
        <v>213.59999999999999</v>
      </c>
      <c r="BP2704" s="31">
        <f t="shared" si="9322"/>
        <v>212.69999999999999</v>
      </c>
      <c r="BQ2704" s="31">
        <f t="shared" si="9282"/>
        <v>0</v>
      </c>
      <c r="BR2704" s="31">
        <f t="shared" si="9283"/>
        <v>0</v>
      </c>
      <c r="BS2704" s="31">
        <f t="shared" si="9323"/>
        <v>214.90000000000001</v>
      </c>
      <c r="BT2704" s="31">
        <f t="shared" si="9324"/>
        <v>213.59999999999999</v>
      </c>
      <c r="BU2704" s="31">
        <f t="shared" si="9325"/>
        <v>212.69999999999999</v>
      </c>
      <c r="BV2704" s="31">
        <f t="shared" si="9284"/>
        <v>0</v>
      </c>
      <c r="BW2704" s="31">
        <f t="shared" si="9285"/>
        <v>0</v>
      </c>
      <c r="BX2704" s="31">
        <f t="shared" si="9326"/>
        <v>214.90000000000001</v>
      </c>
      <c r="BY2704" s="31">
        <f t="shared" si="9327"/>
        <v>213.59999999999999</v>
      </c>
      <c r="BZ2704" s="31">
        <f t="shared" si="9328"/>
        <v>212.69999999999999</v>
      </c>
      <c r="CA2704" s="31">
        <f t="shared" si="9286"/>
        <v>0</v>
      </c>
      <c r="CB2704" s="31">
        <f t="shared" si="9287"/>
        <v>0</v>
      </c>
      <c r="CC2704" s="31">
        <f t="shared" si="9288"/>
        <v>0</v>
      </c>
      <c r="CD2704" s="31">
        <f t="shared" si="9190"/>
        <v>214.90000000000001</v>
      </c>
      <c r="CE2704" s="31">
        <f t="shared" si="9191"/>
        <v>213.59999999999999</v>
      </c>
      <c r="CF2704" s="31">
        <f t="shared" si="9192"/>
        <v>212.69999999999999</v>
      </c>
      <c r="CG2704" s="31">
        <f t="shared" si="9289"/>
        <v>0</v>
      </c>
      <c r="CH2704" s="24"/>
      <c r="CI2704" s="40"/>
      <c r="CM2704" s="1" t="s">
        <v>29</v>
      </c>
    </row>
    <row r="2705" ht="15">
      <c r="A2705" s="16" t="s">
        <v>1494</v>
      </c>
      <c r="B2705" s="17">
        <v>850</v>
      </c>
      <c r="C2705" s="16"/>
      <c r="D2705" s="16"/>
      <c r="E2705" s="39" t="s">
        <v>79</v>
      </c>
      <c r="F2705" s="31">
        <f t="shared" si="9329"/>
        <v>214.90000000000001</v>
      </c>
      <c r="G2705" s="31">
        <f t="shared" si="9330"/>
        <v>213.59999999999999</v>
      </c>
      <c r="H2705" s="31">
        <f t="shared" si="9331"/>
        <v>212.69999999999999</v>
      </c>
      <c r="I2705" s="31">
        <f t="shared" si="9252"/>
        <v>0</v>
      </c>
      <c r="J2705" s="31">
        <f t="shared" si="9253"/>
        <v>0</v>
      </c>
      <c r="K2705" s="31">
        <f t="shared" si="9254"/>
        <v>0</v>
      </c>
      <c r="L2705" s="31">
        <f t="shared" si="9293"/>
        <v>214.90000000000001</v>
      </c>
      <c r="M2705" s="31">
        <f t="shared" si="9294"/>
        <v>213.59999999999999</v>
      </c>
      <c r="N2705" s="31">
        <f t="shared" si="9295"/>
        <v>212.69999999999999</v>
      </c>
      <c r="O2705" s="31">
        <f t="shared" si="9255"/>
        <v>0</v>
      </c>
      <c r="P2705" s="31">
        <f t="shared" si="9256"/>
        <v>0</v>
      </c>
      <c r="Q2705" s="31">
        <f t="shared" si="9257"/>
        <v>0</v>
      </c>
      <c r="R2705" s="31">
        <f t="shared" si="9296"/>
        <v>214.90000000000001</v>
      </c>
      <c r="S2705" s="31">
        <f t="shared" si="9297"/>
        <v>213.59999999999999</v>
      </c>
      <c r="T2705" s="31">
        <f t="shared" si="9298"/>
        <v>212.69999999999999</v>
      </c>
      <c r="U2705" s="31">
        <f t="shared" si="9258"/>
        <v>0</v>
      </c>
      <c r="V2705" s="31">
        <f t="shared" si="9259"/>
        <v>0</v>
      </c>
      <c r="W2705" s="31">
        <f t="shared" si="9260"/>
        <v>0</v>
      </c>
      <c r="X2705" s="31">
        <f t="shared" si="9299"/>
        <v>214.90000000000001</v>
      </c>
      <c r="Y2705" s="31">
        <f t="shared" si="9300"/>
        <v>213.59999999999999</v>
      </c>
      <c r="Z2705" s="31">
        <f t="shared" si="9301"/>
        <v>212.69999999999999</v>
      </c>
      <c r="AA2705" s="31">
        <f t="shared" si="9261"/>
        <v>0</v>
      </c>
      <c r="AB2705" s="31">
        <f t="shared" si="9262"/>
        <v>0</v>
      </c>
      <c r="AC2705" s="31">
        <f t="shared" si="9263"/>
        <v>0</v>
      </c>
      <c r="AD2705" s="31">
        <f t="shared" si="9302"/>
        <v>214.90000000000001</v>
      </c>
      <c r="AE2705" s="31">
        <f t="shared" si="9303"/>
        <v>213.59999999999999</v>
      </c>
      <c r="AF2705" s="31">
        <f t="shared" si="9304"/>
        <v>212.69999999999999</v>
      </c>
      <c r="AG2705" s="31">
        <f t="shared" si="9264"/>
        <v>0</v>
      </c>
      <c r="AH2705" s="31">
        <f t="shared" si="9265"/>
        <v>0</v>
      </c>
      <c r="AI2705" s="31">
        <f t="shared" si="9266"/>
        <v>0</v>
      </c>
      <c r="AJ2705" s="31">
        <f t="shared" si="9305"/>
        <v>214.90000000000001</v>
      </c>
      <c r="AK2705" s="31">
        <f t="shared" si="9306"/>
        <v>213.59999999999999</v>
      </c>
      <c r="AL2705" s="31">
        <f t="shared" si="9307"/>
        <v>212.69999999999999</v>
      </c>
      <c r="AM2705" s="31">
        <f t="shared" si="9267"/>
        <v>0</v>
      </c>
      <c r="AN2705" s="31">
        <f t="shared" si="9268"/>
        <v>0</v>
      </c>
      <c r="AO2705" s="31">
        <f t="shared" si="9269"/>
        <v>0</v>
      </c>
      <c r="AP2705" s="31">
        <f t="shared" si="9308"/>
        <v>214.90000000000001</v>
      </c>
      <c r="AQ2705" s="31">
        <f t="shared" si="9309"/>
        <v>213.59999999999999</v>
      </c>
      <c r="AR2705" s="31">
        <f t="shared" si="9310"/>
        <v>212.69999999999999</v>
      </c>
      <c r="AS2705" s="31">
        <f t="shared" si="9270"/>
        <v>0</v>
      </c>
      <c r="AT2705" s="31">
        <f t="shared" si="9271"/>
        <v>0</v>
      </c>
      <c r="AU2705" s="31">
        <f t="shared" si="9272"/>
        <v>0</v>
      </c>
      <c r="AV2705" s="31">
        <f t="shared" si="9311"/>
        <v>214.90000000000001</v>
      </c>
      <c r="AW2705" s="31">
        <f t="shared" si="9312"/>
        <v>213.59999999999999</v>
      </c>
      <c r="AX2705" s="31">
        <f t="shared" si="9313"/>
        <v>212.69999999999999</v>
      </c>
      <c r="AY2705" s="31">
        <f t="shared" si="9273"/>
        <v>0</v>
      </c>
      <c r="AZ2705" s="31">
        <f t="shared" si="9274"/>
        <v>0</v>
      </c>
      <c r="BA2705" s="31">
        <f t="shared" si="9275"/>
        <v>0</v>
      </c>
      <c r="BB2705" s="31">
        <f t="shared" si="9314"/>
        <v>214.90000000000001</v>
      </c>
      <c r="BC2705" s="31">
        <f t="shared" si="9315"/>
        <v>213.59999999999999</v>
      </c>
      <c r="BD2705" s="31">
        <f t="shared" si="9316"/>
        <v>212.69999999999999</v>
      </c>
      <c r="BE2705" s="31">
        <f t="shared" si="9276"/>
        <v>0</v>
      </c>
      <c r="BF2705" s="31">
        <f t="shared" si="9277"/>
        <v>0</v>
      </c>
      <c r="BG2705" s="31">
        <f t="shared" si="9278"/>
        <v>0</v>
      </c>
      <c r="BH2705" s="31">
        <f t="shared" si="9317"/>
        <v>214.90000000000001</v>
      </c>
      <c r="BI2705" s="31">
        <f t="shared" si="9318"/>
        <v>213.59999999999999</v>
      </c>
      <c r="BJ2705" s="31">
        <f t="shared" si="9319"/>
        <v>212.69999999999999</v>
      </c>
      <c r="BK2705" s="31">
        <f t="shared" si="9279"/>
        <v>0</v>
      </c>
      <c r="BL2705" s="31">
        <f t="shared" si="9280"/>
        <v>0</v>
      </c>
      <c r="BM2705" s="31">
        <f t="shared" si="9281"/>
        <v>0</v>
      </c>
      <c r="BN2705" s="31">
        <f t="shared" si="9320"/>
        <v>214.90000000000001</v>
      </c>
      <c r="BO2705" s="31">
        <f t="shared" si="9321"/>
        <v>213.59999999999999</v>
      </c>
      <c r="BP2705" s="31">
        <f t="shared" si="9322"/>
        <v>212.69999999999999</v>
      </c>
      <c r="BQ2705" s="31">
        <f t="shared" si="9282"/>
        <v>0</v>
      </c>
      <c r="BR2705" s="31">
        <f t="shared" si="9283"/>
        <v>0</v>
      </c>
      <c r="BS2705" s="31">
        <f t="shared" si="9323"/>
        <v>214.90000000000001</v>
      </c>
      <c r="BT2705" s="31">
        <f t="shared" si="9324"/>
        <v>213.59999999999999</v>
      </c>
      <c r="BU2705" s="31">
        <f t="shared" si="9325"/>
        <v>212.69999999999999</v>
      </c>
      <c r="BV2705" s="31">
        <f t="shared" si="9284"/>
        <v>0</v>
      </c>
      <c r="BW2705" s="31">
        <f t="shared" si="9285"/>
        <v>0</v>
      </c>
      <c r="BX2705" s="31">
        <f t="shared" si="9326"/>
        <v>214.90000000000001</v>
      </c>
      <c r="BY2705" s="31">
        <f t="shared" si="9327"/>
        <v>213.59999999999999</v>
      </c>
      <c r="BZ2705" s="31">
        <f t="shared" si="9328"/>
        <v>212.69999999999999</v>
      </c>
      <c r="CA2705" s="31">
        <f t="shared" si="9286"/>
        <v>0</v>
      </c>
      <c r="CB2705" s="31">
        <f t="shared" si="9287"/>
        <v>0</v>
      </c>
      <c r="CC2705" s="31">
        <f t="shared" si="9288"/>
        <v>0</v>
      </c>
      <c r="CD2705" s="31">
        <f t="shared" si="9190"/>
        <v>214.90000000000001</v>
      </c>
      <c r="CE2705" s="31">
        <f t="shared" si="9191"/>
        <v>213.59999999999999</v>
      </c>
      <c r="CF2705" s="31">
        <f t="shared" si="9192"/>
        <v>212.69999999999999</v>
      </c>
      <c r="CG2705" s="31">
        <f t="shared" si="9289"/>
        <v>0</v>
      </c>
      <c r="CH2705" s="24"/>
      <c r="CI2705" s="40"/>
      <c r="CN2705" s="1" t="s">
        <v>30</v>
      </c>
    </row>
    <row r="2706" ht="15">
      <c r="A2706" s="16" t="s">
        <v>1494</v>
      </c>
      <c r="B2706" s="17">
        <v>850</v>
      </c>
      <c r="C2706" s="16" t="s">
        <v>42</v>
      </c>
      <c r="D2706" s="16" t="s">
        <v>43</v>
      </c>
      <c r="E2706" s="39" t="s">
        <v>44</v>
      </c>
      <c r="F2706" s="31">
        <v>214.90000000000001</v>
      </c>
      <c r="G2706" s="31">
        <v>213.59999999999999</v>
      </c>
      <c r="H2706" s="31">
        <v>212.69999999999999</v>
      </c>
      <c r="I2706" s="31"/>
      <c r="J2706" s="31"/>
      <c r="K2706" s="31"/>
      <c r="L2706" s="31">
        <f t="shared" si="9293"/>
        <v>214.90000000000001</v>
      </c>
      <c r="M2706" s="31">
        <f t="shared" si="9294"/>
        <v>213.59999999999999</v>
      </c>
      <c r="N2706" s="31">
        <f t="shared" si="9295"/>
        <v>212.69999999999999</v>
      </c>
      <c r="O2706" s="31"/>
      <c r="P2706" s="31"/>
      <c r="Q2706" s="31"/>
      <c r="R2706" s="31">
        <f t="shared" si="9296"/>
        <v>214.90000000000001</v>
      </c>
      <c r="S2706" s="31">
        <f t="shared" si="9297"/>
        <v>213.59999999999999</v>
      </c>
      <c r="T2706" s="31">
        <f t="shared" si="9298"/>
        <v>212.69999999999999</v>
      </c>
      <c r="U2706" s="31"/>
      <c r="V2706" s="31"/>
      <c r="W2706" s="31"/>
      <c r="X2706" s="31">
        <f t="shared" si="9299"/>
        <v>214.90000000000001</v>
      </c>
      <c r="Y2706" s="31">
        <f t="shared" si="9300"/>
        <v>213.59999999999999</v>
      </c>
      <c r="Z2706" s="31">
        <f t="shared" si="9301"/>
        <v>212.69999999999999</v>
      </c>
      <c r="AA2706" s="31"/>
      <c r="AB2706" s="31"/>
      <c r="AC2706" s="31"/>
      <c r="AD2706" s="31">
        <f t="shared" si="9302"/>
        <v>214.90000000000001</v>
      </c>
      <c r="AE2706" s="31">
        <f t="shared" si="9303"/>
        <v>213.59999999999999</v>
      </c>
      <c r="AF2706" s="31">
        <f t="shared" si="9304"/>
        <v>212.69999999999999</v>
      </c>
      <c r="AG2706" s="31"/>
      <c r="AH2706" s="31"/>
      <c r="AI2706" s="31"/>
      <c r="AJ2706" s="31">
        <f t="shared" si="9305"/>
        <v>214.90000000000001</v>
      </c>
      <c r="AK2706" s="31">
        <f t="shared" si="9306"/>
        <v>213.59999999999999</v>
      </c>
      <c r="AL2706" s="31">
        <f t="shared" si="9307"/>
        <v>212.69999999999999</v>
      </c>
      <c r="AM2706" s="31"/>
      <c r="AN2706" s="31"/>
      <c r="AO2706" s="31"/>
      <c r="AP2706" s="31">
        <f t="shared" si="9308"/>
        <v>214.90000000000001</v>
      </c>
      <c r="AQ2706" s="31">
        <f t="shared" si="9309"/>
        <v>213.59999999999999</v>
      </c>
      <c r="AR2706" s="31">
        <f t="shared" si="9310"/>
        <v>212.69999999999999</v>
      </c>
      <c r="AS2706" s="31"/>
      <c r="AT2706" s="31"/>
      <c r="AU2706" s="31"/>
      <c r="AV2706" s="31">
        <f t="shared" si="9311"/>
        <v>214.90000000000001</v>
      </c>
      <c r="AW2706" s="31">
        <f t="shared" si="9312"/>
        <v>213.59999999999999</v>
      </c>
      <c r="AX2706" s="31">
        <f t="shared" si="9313"/>
        <v>212.69999999999999</v>
      </c>
      <c r="AY2706" s="31"/>
      <c r="AZ2706" s="31"/>
      <c r="BA2706" s="31"/>
      <c r="BB2706" s="31">
        <f t="shared" si="9314"/>
        <v>214.90000000000001</v>
      </c>
      <c r="BC2706" s="31">
        <f t="shared" si="9315"/>
        <v>213.59999999999999</v>
      </c>
      <c r="BD2706" s="31">
        <f t="shared" si="9316"/>
        <v>212.69999999999999</v>
      </c>
      <c r="BE2706" s="31"/>
      <c r="BF2706" s="31"/>
      <c r="BG2706" s="31"/>
      <c r="BH2706" s="31">
        <f t="shared" si="9317"/>
        <v>214.90000000000001</v>
      </c>
      <c r="BI2706" s="31">
        <f t="shared" si="9318"/>
        <v>213.59999999999999</v>
      </c>
      <c r="BJ2706" s="31">
        <f t="shared" si="9319"/>
        <v>212.69999999999999</v>
      </c>
      <c r="BK2706" s="31"/>
      <c r="BL2706" s="31"/>
      <c r="BM2706" s="31"/>
      <c r="BN2706" s="31">
        <f t="shared" si="9320"/>
        <v>214.90000000000001</v>
      </c>
      <c r="BO2706" s="31">
        <f t="shared" si="9321"/>
        <v>213.59999999999999</v>
      </c>
      <c r="BP2706" s="31">
        <f t="shared" si="9322"/>
        <v>212.69999999999999</v>
      </c>
      <c r="BQ2706" s="31"/>
      <c r="BR2706" s="31"/>
      <c r="BS2706" s="31">
        <f t="shared" si="9323"/>
        <v>214.90000000000001</v>
      </c>
      <c r="BT2706" s="31">
        <f t="shared" si="9324"/>
        <v>213.59999999999999</v>
      </c>
      <c r="BU2706" s="31">
        <f t="shared" si="9325"/>
        <v>212.69999999999999</v>
      </c>
      <c r="BV2706" s="31"/>
      <c r="BW2706" s="31"/>
      <c r="BX2706" s="31">
        <f t="shared" si="9326"/>
        <v>214.90000000000001</v>
      </c>
      <c r="BY2706" s="31">
        <f t="shared" si="9327"/>
        <v>213.59999999999999</v>
      </c>
      <c r="BZ2706" s="31">
        <f t="shared" si="9328"/>
        <v>212.69999999999999</v>
      </c>
      <c r="CA2706" s="31"/>
      <c r="CB2706" s="31"/>
      <c r="CC2706" s="31"/>
      <c r="CD2706" s="31">
        <f t="shared" si="9190"/>
        <v>214.90000000000001</v>
      </c>
      <c r="CE2706" s="31">
        <f t="shared" si="9191"/>
        <v>213.59999999999999</v>
      </c>
      <c r="CF2706" s="31">
        <f t="shared" si="9192"/>
        <v>212.69999999999999</v>
      </c>
      <c r="CG2706" s="31"/>
      <c r="CH2706" s="24"/>
      <c r="CI2706" s="40"/>
    </row>
    <row r="2707" s="26" customFormat="1" ht="15">
      <c r="A2707" s="27" t="s">
        <v>1495</v>
      </c>
      <c r="B2707" s="27" t="s">
        <v>1496</v>
      </c>
      <c r="C2707" s="27" t="s">
        <v>1497</v>
      </c>
      <c r="D2707" s="27" t="s">
        <v>1497</v>
      </c>
      <c r="E2707" s="29" t="s">
        <v>1498</v>
      </c>
      <c r="F2707" s="30"/>
      <c r="G2707" s="30">
        <v>755974.30000000005</v>
      </c>
      <c r="H2707" s="30">
        <f>1605134.1+27.9</f>
        <v>1605162</v>
      </c>
      <c r="I2707" s="30"/>
      <c r="J2707" s="30">
        <v>10566.768</v>
      </c>
      <c r="K2707" s="30">
        <v>33541.688000000002</v>
      </c>
      <c r="L2707" s="30">
        <f t="shared" si="9293"/>
        <v>0</v>
      </c>
      <c r="M2707" s="30">
        <f t="shared" si="9294"/>
        <v>766541.06800000009</v>
      </c>
      <c r="N2707" s="30">
        <f t="shared" si="9295"/>
        <v>1638703.6880000001</v>
      </c>
      <c r="O2707" s="30"/>
      <c r="P2707" s="30">
        <v>34632.932000000001</v>
      </c>
      <c r="Q2707" s="30">
        <v>46688.311999999998</v>
      </c>
      <c r="R2707" s="30">
        <f t="shared" si="9296"/>
        <v>0</v>
      </c>
      <c r="S2707" s="30">
        <f t="shared" si="9297"/>
        <v>801174.00000000012</v>
      </c>
      <c r="T2707" s="30">
        <f t="shared" si="9298"/>
        <v>1685392</v>
      </c>
      <c r="U2707" s="30"/>
      <c r="V2707" s="30">
        <v>3901</v>
      </c>
      <c r="W2707" s="30"/>
      <c r="X2707" s="30">
        <f t="shared" si="9299"/>
        <v>0</v>
      </c>
      <c r="Y2707" s="30">
        <f t="shared" si="9300"/>
        <v>805075.00000000012</v>
      </c>
      <c r="Z2707" s="30">
        <f t="shared" si="9301"/>
        <v>1685392</v>
      </c>
      <c r="AA2707" s="30"/>
      <c r="AB2707" s="30">
        <v>66158.300000000003</v>
      </c>
      <c r="AC2707" s="30">
        <v>68677.899999999994</v>
      </c>
      <c r="AD2707" s="30">
        <f t="shared" si="9302"/>
        <v>0</v>
      </c>
      <c r="AE2707" s="30">
        <f t="shared" si="9303"/>
        <v>871233.30000000016</v>
      </c>
      <c r="AF2707" s="30">
        <f t="shared" si="9304"/>
        <v>1754069.8999999999</v>
      </c>
      <c r="AG2707" s="30"/>
      <c r="AH2707" s="30">
        <v>11833</v>
      </c>
      <c r="AI2707" s="30">
        <v>11833</v>
      </c>
      <c r="AJ2707" s="30">
        <f t="shared" si="9305"/>
        <v>0</v>
      </c>
      <c r="AK2707" s="30">
        <f t="shared" si="9306"/>
        <v>883066.30000000016</v>
      </c>
      <c r="AL2707" s="30">
        <f t="shared" si="9307"/>
        <v>1765902.8999999999</v>
      </c>
      <c r="AM2707" s="30"/>
      <c r="AN2707" s="30">
        <v>59084.557000000001</v>
      </c>
      <c r="AO2707" s="30">
        <v>12229.5</v>
      </c>
      <c r="AP2707" s="30">
        <f t="shared" si="9308"/>
        <v>0</v>
      </c>
      <c r="AQ2707" s="30">
        <f t="shared" si="9309"/>
        <v>942150.85700000019</v>
      </c>
      <c r="AR2707" s="30">
        <f t="shared" si="9310"/>
        <v>1778132.3999999999</v>
      </c>
      <c r="AS2707" s="30"/>
      <c r="AT2707" s="30">
        <v>88998.436000000002</v>
      </c>
      <c r="AU2707" s="30">
        <v>85000</v>
      </c>
      <c r="AV2707" s="30">
        <f t="shared" si="9311"/>
        <v>0</v>
      </c>
      <c r="AW2707" s="30">
        <f t="shared" si="9312"/>
        <v>1031149.2930000002</v>
      </c>
      <c r="AX2707" s="30">
        <f t="shared" si="9313"/>
        <v>1863132.3999999999</v>
      </c>
      <c r="AY2707" s="30"/>
      <c r="AZ2707" s="30">
        <v>59520.218000000001</v>
      </c>
      <c r="BA2707" s="30">
        <v>102377.289</v>
      </c>
      <c r="BB2707" s="30">
        <f t="shared" si="9314"/>
        <v>0</v>
      </c>
      <c r="BC2707" s="30">
        <f t="shared" si="9315"/>
        <v>1090669.5110000002</v>
      </c>
      <c r="BD2707" s="30">
        <f t="shared" si="9316"/>
        <v>1965509.689</v>
      </c>
      <c r="BE2707" s="30"/>
      <c r="BF2707" s="30">
        <v>21662.574000000001</v>
      </c>
      <c r="BG2707" s="30">
        <v>21662.574000000001</v>
      </c>
      <c r="BH2707" s="30">
        <f t="shared" si="9317"/>
        <v>0</v>
      </c>
      <c r="BI2707" s="30">
        <f t="shared" si="9318"/>
        <v>1112332.0850000002</v>
      </c>
      <c r="BJ2707" s="30">
        <f t="shared" si="9319"/>
        <v>1987172.263</v>
      </c>
      <c r="BK2707" s="30"/>
      <c r="BL2707" s="30">
        <v>-8062.8419999999996</v>
      </c>
      <c r="BM2707" s="30">
        <v>64848.243999999999</v>
      </c>
      <c r="BN2707" s="30">
        <f t="shared" si="9320"/>
        <v>0</v>
      </c>
      <c r="BO2707" s="30">
        <f t="shared" si="9321"/>
        <v>1104269.2430000002</v>
      </c>
      <c r="BP2707" s="30">
        <f t="shared" si="9322"/>
        <v>2052020.507</v>
      </c>
      <c r="BQ2707" s="30"/>
      <c r="BR2707" s="30">
        <v>2162.6900000000001</v>
      </c>
      <c r="BS2707" s="30">
        <f t="shared" si="9323"/>
        <v>0</v>
      </c>
      <c r="BT2707" s="30">
        <f t="shared" si="9324"/>
        <v>1106431.9330000002</v>
      </c>
      <c r="BU2707" s="30">
        <f t="shared" si="9325"/>
        <v>2052020.507</v>
      </c>
      <c r="BV2707" s="30"/>
      <c r="BW2707" s="30">
        <v>-960.19200000000001</v>
      </c>
      <c r="BX2707" s="30">
        <f t="shared" si="9326"/>
        <v>0</v>
      </c>
      <c r="BY2707" s="30">
        <f t="shared" si="9327"/>
        <v>1106431.9330000002</v>
      </c>
      <c r="BZ2707" s="30">
        <f t="shared" si="9328"/>
        <v>2051060.3149999999</v>
      </c>
      <c r="CA2707" s="30"/>
      <c r="CB2707" s="30">
        <v>29379.744999999999</v>
      </c>
      <c r="CC2707" s="30">
        <v>22897.671999999999</v>
      </c>
      <c r="CD2707" s="30">
        <f t="shared" si="9190"/>
        <v>0</v>
      </c>
      <c r="CE2707" s="30">
        <f t="shared" si="9191"/>
        <v>1135811.6780000003</v>
      </c>
      <c r="CF2707" s="30">
        <f t="shared" si="9192"/>
        <v>2073957.987</v>
      </c>
      <c r="CG2707" s="30"/>
      <c r="CH2707" s="24"/>
      <c r="CI2707" s="40" t="s">
        <v>1499</v>
      </c>
      <c r="CJ2707" s="26" t="s">
        <v>26</v>
      </c>
      <c r="CK2707" s="26" t="s">
        <v>27</v>
      </c>
      <c r="CL2707" s="26" t="s">
        <v>28</v>
      </c>
      <c r="CM2707" s="1" t="s">
        <v>29</v>
      </c>
      <c r="CN2707" s="26" t="s">
        <v>30</v>
      </c>
      <c r="CO2707" s="26" t="s">
        <v>31</v>
      </c>
    </row>
    <row r="2708" s="26" customFormat="1" ht="15" customHeight="1">
      <c r="A2708" s="29" t="s">
        <v>1500</v>
      </c>
      <c r="B2708" s="29"/>
      <c r="C2708" s="29"/>
      <c r="D2708" s="29"/>
      <c r="E2708" s="29"/>
      <c r="F2708" s="30">
        <f>F13+F109+F238+F358+F398+F548+F700+F974+F1159+F1227+F1336+F1563+F1603+F1738+F1839+F1879+F2134+F2178+F2318+F2561+F2583+F2604+F2678+F2695+F2707+F2210+F1498</f>
        <v>50291640.699999996</v>
      </c>
      <c r="G2708" s="30">
        <f>G13+G109+G238+G358+G398+G548+G700+G974+G1159+G1227+G1336+G1563+G1603+G1738+G1839+G1879+G2134+G2178+G2318+G2561+G2583+G2604+G2678+G2695+G2707+G2210+G1498</f>
        <v>48705001.700000003</v>
      </c>
      <c r="H2708" s="30">
        <f>H13+H109+H238+H358+H398+H548+H700+H974+H1159+H1227+H1336+H1563+H1603+H1738+H1839+H1879+H2134+H2178+H2318+H2561+H2583+H2604+H2678+H2695+H2707+H2210+H1498</f>
        <v>49191067.199999996</v>
      </c>
      <c r="I2708" s="30">
        <f>I13+I109+I238+I358+I398+I548+I700+I974+I1159+I1227+I1336+I1563+I1603+I1738+I1839+I1879+I2134+I2178+I2318+I2561+I2583+I2604+I2678+I2695+I2707+I2210+I1498</f>
        <v>76451.000000000116</v>
      </c>
      <c r="J2708" s="30">
        <f>J13+J109+J238+J358+J398+J548+J700+J974+J1159+J1227+J1336+J1563+J1603+J1738+J1839+J1879+J2134+J2178+J2318+J2561+J2583+J2604+J2678+J2695+J2707+J2210+J1498</f>
        <v>95068.699999999881</v>
      </c>
      <c r="K2708" s="30">
        <f>K13+K109+K238+K358+K398+K548+K700+K974+K1159+K1227+K1336+K1563+K1603+K1738+K1839+K1879+K2134+K2178+K2318+K2561+K2583+K2604+K2678+K2695+K2707+K2210+K1498</f>
        <v>136224.50000000015</v>
      </c>
      <c r="L2708" s="30">
        <f t="shared" si="9293"/>
        <v>50368091.699999996</v>
      </c>
      <c r="M2708" s="30">
        <f t="shared" si="9294"/>
        <v>48800070.400000006</v>
      </c>
      <c r="N2708" s="30">
        <f t="shared" si="9295"/>
        <v>49327291.699999996</v>
      </c>
      <c r="O2708" s="30">
        <f>O13+O109+O238+O358+O398+O548+O700+O974+O1159+O1227+O1336+O1563+O1603+O1738+O1839+O1879+O2134+O2178+O2318+O2561+O2583+O2604+O2678+O2695+O2707+O2210+O1498</f>
        <v>1766520.4320000003</v>
      </c>
      <c r="P2708" s="30">
        <f>P13+P109+P238+P358+P398+P548+P700+P974+P1159+P1227+P1336+P1563+P1603+P1738+P1839+P1879+P2134+P2178+P2318+P2561+P2583+P2604+P2678+P2695+P2707+P2210+P1498</f>
        <v>2478613.534</v>
      </c>
      <c r="Q2708" s="30">
        <f>Q13+Q109+Q238+Q358+Q398+Q548+Q700+Q974+Q1159+Q1227+Q1336+Q1563+Q1603+Q1738+Q1839+Q1879+Q2134+Q2178+Q2318+Q2561+Q2583+Q2604+Q2678+Q2695+Q2707+Q2210+Q1498</f>
        <v>1488103.2</v>
      </c>
      <c r="R2708" s="30">
        <f t="shared" si="9296"/>
        <v>52134612.131999999</v>
      </c>
      <c r="S2708" s="30">
        <f t="shared" si="9297"/>
        <v>51278683.934000008</v>
      </c>
      <c r="T2708" s="30">
        <f t="shared" si="9298"/>
        <v>50815394.899999999</v>
      </c>
      <c r="U2708" s="30">
        <f>U13+U109+U238+U358+U398+U548+U700+U974+U1159+U1227+U1336+U1563+U1603+U1738+U1839+U1879+U2134+U2178+U2318+U2561+U2583+U2604+U2678+U2695+U2707+U2210+U1498</f>
        <v>0</v>
      </c>
      <c r="V2708" s="30">
        <f>V13+V109+V238+V358+V398+V548+V700+V974+V1159+V1227+V1336+V1563+V1603+V1738+V1839+V1879+V2134+V2178+V2318+V2561+V2583+V2604+V2678+V2695+V2707+V2210+V1498</f>
        <v>0</v>
      </c>
      <c r="W2708" s="30">
        <f>W13+W109+W238+W358+W398+W548+W700+W974+W1159+W1227+W1336+W1563+W1603+W1738+W1839+W1879+W2134+W2178+W2318+W2561+W2583+W2604+W2678+W2695+W2707+W2210+W1498</f>
        <v>0</v>
      </c>
      <c r="X2708" s="30">
        <f t="shared" si="9299"/>
        <v>52134612.131999999</v>
      </c>
      <c r="Y2708" s="30">
        <f t="shared" si="9300"/>
        <v>51278683.934000008</v>
      </c>
      <c r="Z2708" s="30">
        <f t="shared" si="9301"/>
        <v>50815394.899999999</v>
      </c>
      <c r="AA2708" s="30">
        <f>AA13+AA109+AA238+AA358+AA398+AA548+AA700+AA974+AA1159+AA1227+AA1336+AA1563+AA1603+AA1738+AA1839+AA1879+AA2134+AA2178+AA2318+AA2561+AA2583+AA2604+AA2678+AA2695+AA2707+AA2210+AA1498</f>
        <v>60568.800000000003</v>
      </c>
      <c r="AB2708" s="30">
        <f>AB13+AB109+AB238+AB358+AB398+AB548+AB700+AB974+AB1159+AB1227+AB1336+AB1563+AB1603+AB1738+AB1839+AB1879+AB2134+AB2178+AB2318+AB2561+AB2583+AB2604+AB2678+AB2695+AB2707+AB2210+AB1498</f>
        <v>62991.300000000003</v>
      </c>
      <c r="AC2708" s="30">
        <f>AC13+AC109+AC238+AC358+AC398+AC548+AC700+AC974+AC1159+AC1227+AC1336+AC1563+AC1603+AC1738+AC1839+AC1879+AC2134+AC2178+AC2318+AC2561+AC2583+AC2604+AC2678+AC2695+AC2707+AC2210+AC1498</f>
        <v>65510.899999999994</v>
      </c>
      <c r="AD2708" s="30">
        <f t="shared" si="9302"/>
        <v>52195180.931999996</v>
      </c>
      <c r="AE2708" s="30">
        <f t="shared" si="9303"/>
        <v>51341675.234000005</v>
      </c>
      <c r="AF2708" s="30">
        <f t="shared" si="9304"/>
        <v>50880905.799999997</v>
      </c>
      <c r="AG2708" s="30">
        <f>AG13+AG109+AG238+AG358+AG398+AG548+AG700+AG974+AG1159+AG1227+AG1336+AG1563+AG1603+AG1738+AG1839+AG1879+AG2134+AG2178+AG2318+AG2561+AG2583+AG2604+AG2678+AG2695+AG2707+AG2210+AG1498</f>
        <v>0</v>
      </c>
      <c r="AH2708" s="30">
        <f>AH13+AH109+AH238+AH358+AH398+AH548+AH700+AH974+AH1159+AH1227+AH1336+AH1563+AH1603+AH1738+AH1839+AH1879+AH2134+AH2178+AH2318+AH2561+AH2583+AH2604+AH2678+AH2695+AH2707+AH2210+AH1498</f>
        <v>0</v>
      </c>
      <c r="AI2708" s="30">
        <f>AI13+AI109+AI238+AI358+AI398+AI548+AI700+AI974+AI1159+AI1227+AI1336+AI1563+AI1603+AI1738+AI1839+AI1879+AI2134+AI2178+AI2318+AI2561+AI2583+AI2604+AI2678+AI2695+AI2707+AI2210+AI1498</f>
        <v>0</v>
      </c>
      <c r="AJ2708" s="30">
        <f t="shared" si="9305"/>
        <v>52195180.931999996</v>
      </c>
      <c r="AK2708" s="30">
        <f t="shared" si="9306"/>
        <v>51341675.234000005</v>
      </c>
      <c r="AL2708" s="30">
        <f t="shared" si="9307"/>
        <v>50880905.799999997</v>
      </c>
      <c r="AM2708" s="30">
        <f>AM13+AM109+AM238+AM358+AM398+AM548+AM700+AM974+AM1159+AM1227+AM1336+AM1563+AM1603+AM1738+AM1839+AM1879+AM2134+AM2178+AM2318+AM2561+AM2583+AM2604+AM2678+AM2695+AM2707+AM2210+AM1498</f>
        <v>568657.41899999988</v>
      </c>
      <c r="AN2708" s="30">
        <f>AN13+AN109+AN238+AN358+AN398+AN548+AN700+AN974+AN1159+AN1227+AN1336+AN1563+AN1603+AN1738+AN1839+AN1879+AN2134+AN2178+AN2318+AN2561+AN2583+AN2604+AN2678+AN2695+AN2707+AN2210+AN1498</f>
        <v>142202.34500000006</v>
      </c>
      <c r="AO2708" s="30">
        <f>AO13+AO109+AO238+AO358+AO398+AO548+AO700+AO974+AO1159+AO1227+AO1336+AO1563+AO1603+AO1738+AO1839+AO1879+AO2134+AO2178+AO2318+AO2561+AO2583+AO2604+AO2678+AO2695+AO2707+AO2210+AO1498</f>
        <v>97229.5</v>
      </c>
      <c r="AP2708" s="30">
        <f t="shared" si="9308"/>
        <v>52763838.350999996</v>
      </c>
      <c r="AQ2708" s="30">
        <f t="shared" si="9309"/>
        <v>51483877.579000004</v>
      </c>
      <c r="AR2708" s="30">
        <f t="shared" si="9310"/>
        <v>50978135.299999997</v>
      </c>
      <c r="AS2708" s="30">
        <f>AS13+AS109+AS238+AS358+AS398+AS548+AS700+AS974+AS1159+AS1227+AS1336+AS1563+AS1603+AS1738+AS1839+AS1879+AS2134+AS2178+AS2318+AS2561+AS2583+AS2604+AS2678+AS2695+AS2707+AS2210+AS1498</f>
        <v>0</v>
      </c>
      <c r="AT2708" s="30">
        <f>AT13+AT109+AT238+AT358+AT398+AT548+AT700+AT974+AT1159+AT1227+AT1336+AT1563+AT1603+AT1738+AT1839+AT1879+AT2134+AT2178+AT2318+AT2561+AT2583+AT2604+AT2678+AT2695+AT2707+AT2210+AT1498</f>
        <v>-5.4569682106375694e-12</v>
      </c>
      <c r="AU2708" s="30">
        <f>AU13+AU109+AU238+AU358+AU398+AU548+AU700+AU974+AU1159+AU1227+AU1336+AU1563+AU1603+AU1738+AU1839+AU1879+AU2134+AU2178+AU2318+AU2561+AU2583+AU2604+AU2678+AU2695+AU2707+AU2210+AU1498</f>
        <v>0</v>
      </c>
      <c r="AV2708" s="30">
        <f t="shared" si="9311"/>
        <v>52763838.350999996</v>
      </c>
      <c r="AW2708" s="30">
        <f t="shared" si="9312"/>
        <v>51483877.579000004</v>
      </c>
      <c r="AX2708" s="30">
        <f t="shared" si="9313"/>
        <v>50978135.299999997</v>
      </c>
      <c r="AY2708" s="30">
        <f>AY13+AY109+AY238+AY358+AY398+AY548+AY700+AY974+AY1159+AY1227+AY1336+AY1563+AY1603+AY1738+AY1839+AY1879+AY2134+AY2178+AY2318+AY2561+AY2583+AY2604+AY2678+AY2695+AY2707+AY2210+AY1498</f>
        <v>1146477.8430000001</v>
      </c>
      <c r="AZ2708" s="30">
        <f>AZ13+AZ109+AZ238+AZ358+AZ398+AZ548+AZ700+AZ974+AZ1159+AZ1227+AZ1336+AZ1563+AZ1603+AZ1738+AZ1839+AZ1879+AZ2134+AZ2178+AZ2318+AZ2561+AZ2583+AZ2604+AZ2678+AZ2695+AZ2707+AZ2210+AZ1498</f>
        <v>542771.20000000007</v>
      </c>
      <c r="BA2708" s="30">
        <f>BA13+BA109+BA238+BA358+BA398+BA548+BA700+BA974+BA1159+BA1227+BA1336+BA1563+BA1603+BA1738+BA1839+BA1879+BA2134+BA2178+BA2318+BA2561+BA2583+BA2604+BA2678+BA2695+BA2707+BA2210+BA1498</f>
        <v>585779.59999999998</v>
      </c>
      <c r="BB2708" s="30">
        <f t="shared" si="9314"/>
        <v>53910316.193999998</v>
      </c>
      <c r="BC2708" s="30">
        <f t="shared" si="9315"/>
        <v>52026648.779000007</v>
      </c>
      <c r="BD2708" s="30">
        <f t="shared" si="9316"/>
        <v>51563914.899999999</v>
      </c>
      <c r="BE2708" s="30">
        <f>BE13+BE109+BE238+BE358+BE398+BE548+BE700+BE974+BE1159+BE1227+BE1336+BE1563+BE1603+BE1738+BE1839+BE1879+BE2134+BE2178+BE2318+BE2561+BE2583+BE2604+BE2678+BE2695+BE2707+BE2210+BE1498</f>
        <v>-9.0949470177292824e-13</v>
      </c>
      <c r="BF2708" s="30">
        <f>BF13+BF109+BF238+BF358+BF398+BF548+BF700+BF974+BF1159+BF1227+BF1336+BF1563+BF1603+BF1738+BF1839+BF1879+BF2134+BF2178+BF2318+BF2561+BF2583+BF2604+BF2678+BF2695+BF2707+BF2210+BF1498</f>
        <v>0</v>
      </c>
      <c r="BG2708" s="30">
        <f>BG13+BG109+BG238+BG358+BG398+BG548+BG700+BG974+BG1159+BG1227+BG1336+BG1563+BG1603+BG1738+BG1839+BG1879+BG2134+BG2178+BG2318+BG2561+BG2583+BG2604+BG2678+BG2695+BG2707+BG2210+BG1498</f>
        <v>0</v>
      </c>
      <c r="BH2708" s="30">
        <f t="shared" si="9317"/>
        <v>53910316.193999998</v>
      </c>
      <c r="BI2708" s="30">
        <f t="shared" si="9318"/>
        <v>52026648.779000007</v>
      </c>
      <c r="BJ2708" s="30">
        <f t="shared" si="9319"/>
        <v>51563914.899999999</v>
      </c>
      <c r="BK2708" s="30">
        <f>BK13+BK109+BK238+BK358+BK398+BK548+BK700+BK974+BK1159+BK1227+BK1336+BK1563+BK1603+BK1738+BK1839+BK1879+BK2134+BK2178+BK2318+BK2561+BK2583+BK2604+BK2678+BK2695+BK2707+BK2210+BK1498</f>
        <v>1473920.5630000001</v>
      </c>
      <c r="BL2708" s="30">
        <f>BL13+BL109+BL238+BL358+BL398+BL548+BL700+BL974+BL1159+BL1227+BL1336+BL1563+BL1603+BL1738+BL1839+BL1879+BL2134+BL2178+BL2318+BL2561+BL2583+BL2604+BL2678+BL2695+BL2707+BL2210+BL1498</f>
        <v>644077.20000000007</v>
      </c>
      <c r="BM2708" s="30">
        <f>BM13+BM109+BM238+BM358+BM398+BM548+BM700+BM974+BM1159+BM1227+BM1336+BM1563+BM1603+BM1738+BM1839+BM1879+BM2134+BM2178+BM2318+BM2561+BM2583+BM2604+BM2678+BM2695+BM2707+BM2210+BM1498</f>
        <v>693299.80000000005</v>
      </c>
      <c r="BN2708" s="30">
        <f t="shared" si="9320"/>
        <v>55384236.756999999</v>
      </c>
      <c r="BO2708" s="30">
        <f t="shared" si="9321"/>
        <v>52670725.97900001</v>
      </c>
      <c r="BP2708" s="30">
        <f t="shared" si="9322"/>
        <v>52257214.699999996</v>
      </c>
      <c r="BQ2708" s="30">
        <f>BQ13+BQ109+BQ238+BQ358+BQ398+BQ548+BQ700+BQ974+BQ1159+BQ1227+BQ1336+BQ1563+BQ1603+BQ1738+BQ1839+BQ1879+BQ2134+BQ2178+BQ2318+BQ2561+BQ2583+BQ2604+BQ2678+BQ2695+BQ2707+BQ2210+BQ1498</f>
        <v>0</v>
      </c>
      <c r="BR2708" s="30">
        <f>BR13+BR109+BR238+BR358+BR398+BR548+BR700+BR974+BR1159+BR1227+BR1336+BR1563+BR1603+BR1738+BR1839+BR1879+BR2134+BR2178+BR2318+BR2561+BR2583+BR2604+BR2678+BR2695+BR2707+BR2210+BR1498</f>
        <v>1.1368683772161603e-13</v>
      </c>
      <c r="BS2708" s="30">
        <f t="shared" si="9323"/>
        <v>55384236.756999999</v>
      </c>
      <c r="BT2708" s="30">
        <f t="shared" si="9324"/>
        <v>52670725.97900001</v>
      </c>
      <c r="BU2708" s="30">
        <f t="shared" si="9325"/>
        <v>52257214.699999996</v>
      </c>
      <c r="BV2708" s="30">
        <f>BV13+BV109+BV238+BV358+BV398+BV548+BV700+BV974+BV1159+BV1227+BV1336+BV1563+BV1603+BV1738+BV1839+BV1879+BV2134+BV2178+BV2318+BV2561+BV2583+BV2604+BV2678+BV2695+BV2707+BV2210+BV1498</f>
        <v>0</v>
      </c>
      <c r="BW2708" s="30">
        <f>BW13+BW109+BW238+BW358+BW398+BW548+BW700+BW974+BW1159+BW1227+BW1336+BW1563+BW1603+BW1738+BW1839+BW1879+BW2134+BW2178+BW2318+BW2561+BW2583+BW2604+BW2678+BW2695+BW2707+BW2210+BW1498</f>
        <v>3.9108272176235914e-11</v>
      </c>
      <c r="BX2708" s="30">
        <f t="shared" si="9326"/>
        <v>55384236.756999999</v>
      </c>
      <c r="BY2708" s="30">
        <f t="shared" si="9327"/>
        <v>52670725.97900001</v>
      </c>
      <c r="BZ2708" s="30">
        <f t="shared" si="9328"/>
        <v>52257214.699999996</v>
      </c>
      <c r="CA2708" s="30">
        <f>CA13+CA109+CA238+CA358+CA398+CA548+CA700+CA974+CA1159+CA1227+CA1336+CA1563+CA1603+CA1738+CA1839+CA1879+CA2134+CA2178+CA2318+CA2561+CA2583+CA2604+CA2678+CA2695+CA2707+CA2210+CA1498</f>
        <v>207745.946</v>
      </c>
      <c r="CB2708" s="30">
        <f>CB13+CB109+CB238+CB358+CB398+CB548+CB700+CB974+CB1159+CB1227+CB1336+CB1563+CB1603+CB1738+CB1839+CB1879+CB2134+CB2178+CB2318+CB2561+CB2583+CB2604+CB2678+CB2695+CB2707+CB2210+CB1498</f>
        <v>98345.76999999999</v>
      </c>
      <c r="CC2708" s="30">
        <f>CC13+CC109+CC238+CC358+CC398+CC548+CC700+CC974+CC1159+CC1227+CC1336+CC1563+CC1603+CC1738+CC1839+CC1879+CC2134+CC2178+CC2318+CC2561+CC2583+CC2604+CC2678+CC2695+CC2707+CC2210+CC1498</f>
        <v>57044.200000000004</v>
      </c>
      <c r="CD2708" s="30">
        <f t="shared" si="9190"/>
        <v>55591982.703000002</v>
      </c>
      <c r="CE2708" s="30">
        <f t="shared" si="9191"/>
        <v>52769071.749000013</v>
      </c>
      <c r="CF2708" s="30">
        <f t="shared" si="9192"/>
        <v>52314258.899999999</v>
      </c>
      <c r="CG2708" s="30">
        <f>CG13+CG109+CG238+CG358+CG398+CG548+CG700+CG974+CG1159+CG1227+CG1336+CG1563+CG1603+CG1738+CG1839+CG1879+CG2134+CG2178+CG2318+CG2561+CG2583+CG2604+CG2678+CG2695+CG2707+CG2210+CG1498</f>
        <v>0</v>
      </c>
      <c r="CH2708" s="51"/>
      <c r="CI2708" s="32"/>
    </row>
    <row r="2709" ht="14.25">
      <c r="F2709" s="3"/>
      <c r="G2709" s="3"/>
      <c r="H2709" s="3"/>
      <c r="I2709" s="3"/>
      <c r="J2709" s="3"/>
      <c r="K2709" s="3"/>
      <c r="L2709" s="3"/>
      <c r="M2709" s="3"/>
      <c r="N2709" s="3"/>
      <c r="O2709" s="3"/>
      <c r="P2709" s="3"/>
      <c r="Q2709" s="3"/>
      <c r="U2709" s="3"/>
      <c r="V2709" s="3"/>
      <c r="W2709" s="3"/>
      <c r="AA2709" s="3"/>
      <c r="AB2709" s="3"/>
      <c r="AC2709" s="3"/>
      <c r="AG2709" s="3"/>
      <c r="AH2709" s="3"/>
      <c r="AI2709" s="3"/>
      <c r="AM2709" s="3"/>
      <c r="AN2709" s="3"/>
      <c r="AO2709" s="3"/>
      <c r="AS2709" s="3"/>
      <c r="AT2709" s="3"/>
      <c r="AU2709" s="3"/>
      <c r="AY2709" s="3"/>
      <c r="AZ2709" s="3"/>
      <c r="BA2709" s="3"/>
      <c r="BE2709" s="3"/>
      <c r="BF2709" s="3"/>
      <c r="BG2709" s="3"/>
      <c r="BK2709" s="3"/>
      <c r="BL2709" s="3"/>
      <c r="BM2709" s="3"/>
      <c r="BQ2709" s="3"/>
      <c r="BR2709" s="3"/>
      <c r="BV2709" s="3"/>
      <c r="BW2709" s="3"/>
      <c r="CA2709" s="3"/>
      <c r="CB2709" s="3"/>
      <c r="CC2709" s="3"/>
      <c r="CG2709" s="3"/>
    </row>
    <row r="2710" ht="14.25">
      <c r="F2710" s="3"/>
      <c r="G2710" s="3"/>
      <c r="H2710" s="3"/>
      <c r="I2710" s="3"/>
      <c r="J2710" s="3"/>
      <c r="K2710" s="3"/>
      <c r="L2710" s="3"/>
      <c r="M2710" s="3"/>
      <c r="N2710" s="3"/>
    </row>
    <row r="2711" ht="15">
      <c r="F2711" s="52">
        <v>50291640.700000003</v>
      </c>
      <c r="G2711" s="52">
        <v>48705001.700000003</v>
      </c>
      <c r="H2711" s="52">
        <v>49191067.200000003</v>
      </c>
      <c r="I2711" s="52"/>
      <c r="J2711" s="52"/>
      <c r="K2711" s="52"/>
      <c r="L2711" s="52">
        <v>50368091.700000003</v>
      </c>
      <c r="M2711" s="52">
        <v>48800070.399999999</v>
      </c>
      <c r="N2711" s="52">
        <v>49327291.700000003</v>
      </c>
      <c r="O2711" s="52"/>
      <c r="P2711" s="52"/>
      <c r="Q2711" s="52"/>
      <c r="R2711" s="52"/>
      <c r="S2711" s="52"/>
      <c r="T2711" s="52"/>
      <c r="U2711" s="52"/>
      <c r="V2711" s="52"/>
      <c r="W2711" s="52"/>
      <c r="X2711" s="52"/>
      <c r="Y2711" s="52"/>
      <c r="Z2711" s="52"/>
      <c r="AA2711" s="52"/>
      <c r="AB2711" s="52"/>
      <c r="AC2711" s="52"/>
      <c r="AD2711" s="52"/>
      <c r="AE2711" s="52"/>
      <c r="AF2711" s="52"/>
      <c r="AG2711" s="52"/>
      <c r="AH2711" s="52"/>
      <c r="AI2711" s="52"/>
      <c r="AJ2711" s="52"/>
      <c r="AK2711" s="52"/>
      <c r="AL2711" s="52"/>
      <c r="AM2711" s="52"/>
      <c r="AN2711" s="52"/>
      <c r="AO2711" s="52"/>
      <c r="AP2711" s="52"/>
      <c r="AQ2711" s="52"/>
      <c r="AR2711" s="52"/>
      <c r="AS2711" s="52"/>
      <c r="AT2711" s="52"/>
      <c r="AU2711" s="52"/>
      <c r="AV2711" s="52"/>
      <c r="AW2711" s="52"/>
      <c r="AX2711" s="52"/>
      <c r="AY2711" s="52"/>
      <c r="AZ2711" s="52"/>
      <c r="BA2711" s="52"/>
      <c r="BB2711" s="52"/>
      <c r="BC2711" s="52"/>
      <c r="BD2711" s="52"/>
      <c r="BE2711" s="52"/>
      <c r="BF2711" s="52"/>
      <c r="BG2711" s="52"/>
      <c r="BH2711" s="52"/>
      <c r="BI2711" s="52"/>
      <c r="BJ2711" s="52"/>
      <c r="BK2711" s="52"/>
      <c r="BL2711" s="52"/>
      <c r="BM2711" s="52"/>
      <c r="BN2711" s="52"/>
      <c r="BO2711" s="52"/>
      <c r="BP2711" s="52"/>
      <c r="BQ2711" s="3"/>
      <c r="BR2711" s="3"/>
      <c r="BS2711" s="52"/>
      <c r="BT2711" s="52"/>
      <c r="BU2711" s="52"/>
      <c r="BV2711" s="52"/>
      <c r="BW2711" s="52"/>
      <c r="BX2711" s="52"/>
      <c r="BY2711" s="52"/>
      <c r="BZ2711" s="52"/>
      <c r="CA2711" s="52"/>
      <c r="CB2711" s="52"/>
      <c r="CC2711" s="52"/>
      <c r="CD2711" s="52"/>
      <c r="CE2711" s="52"/>
      <c r="CF2711" s="52"/>
      <c r="CG2711" s="3"/>
    </row>
    <row r="2712" ht="15">
      <c r="F2712" s="52">
        <f>F2708-F2711</f>
        <v>-7.4505805969238281e-09</v>
      </c>
      <c r="G2712" s="52">
        <f>G2708-G2711</f>
        <v>0</v>
      </c>
      <c r="H2712" s="52">
        <f>H2708-H2711</f>
        <v>-7.4505805969238281e-09</v>
      </c>
      <c r="I2712" s="52">
        <f>I2708-I2711</f>
        <v>76451.000000000116</v>
      </c>
      <c r="J2712" s="52">
        <f>J2708-J2711</f>
        <v>95068.699999999881</v>
      </c>
      <c r="K2712" s="52">
        <f>K2708-K2711</f>
        <v>136224.50000000015</v>
      </c>
      <c r="L2712" s="52">
        <f>L2708-L2711</f>
        <v>-7.4505805969238281e-09</v>
      </c>
      <c r="M2712" s="52">
        <f>M2708-M2711</f>
        <v>7.4505805969238281e-09</v>
      </c>
      <c r="N2712" s="52">
        <f>N2708-N2711</f>
        <v>-7.4505805969238281e-09</v>
      </c>
      <c r="O2712" s="52"/>
      <c r="P2712" s="52"/>
      <c r="Q2712" s="52"/>
      <c r="R2712" s="52"/>
      <c r="S2712" s="52"/>
      <c r="T2712" s="52"/>
      <c r="U2712" s="52"/>
      <c r="V2712" s="52"/>
      <c r="W2712" s="52"/>
      <c r="X2712" s="52"/>
      <c r="Y2712" s="52"/>
      <c r="Z2712" s="52"/>
      <c r="AA2712" s="52"/>
      <c r="AB2712" s="52"/>
      <c r="AC2712" s="52"/>
      <c r="AD2712" s="52"/>
      <c r="AE2712" s="52"/>
      <c r="AF2712" s="52"/>
      <c r="AG2712" s="52"/>
      <c r="AH2712" s="52"/>
      <c r="AI2712" s="52"/>
      <c r="AJ2712" s="52"/>
      <c r="AK2712" s="52"/>
      <c r="AL2712" s="52"/>
      <c r="AM2712" s="52"/>
      <c r="AN2712" s="52"/>
      <c r="AO2712" s="52"/>
      <c r="AP2712" s="52"/>
      <c r="AQ2712" s="52"/>
      <c r="AR2712" s="52"/>
      <c r="AS2712" s="52"/>
      <c r="AT2712" s="52"/>
      <c r="AU2712" s="52"/>
      <c r="AV2712" s="52"/>
      <c r="AW2712" s="52"/>
      <c r="AX2712" s="52"/>
      <c r="AY2712" s="52"/>
      <c r="AZ2712" s="52"/>
      <c r="BA2712" s="52"/>
      <c r="BB2712" s="52"/>
      <c r="BC2712" s="52"/>
      <c r="BD2712" s="52"/>
      <c r="BE2712" s="52"/>
      <c r="BF2712" s="52"/>
      <c r="BG2712" s="52"/>
      <c r="BH2712" s="52"/>
      <c r="BI2712" s="52"/>
      <c r="BJ2712" s="52"/>
      <c r="BK2712" s="52"/>
      <c r="BL2712" s="52"/>
      <c r="BM2712" s="52"/>
      <c r="BN2712" s="52"/>
      <c r="BO2712" s="52"/>
      <c r="BP2712" s="52"/>
      <c r="BQ2712" s="3"/>
      <c r="BR2712" s="3"/>
      <c r="BS2712" s="52"/>
      <c r="BT2712" s="52"/>
      <c r="BU2712" s="52"/>
      <c r="BV2712" s="52"/>
      <c r="BW2712" s="52"/>
      <c r="BX2712" s="52"/>
      <c r="BY2712" s="52"/>
      <c r="BZ2712" s="52"/>
      <c r="CA2712" s="52"/>
      <c r="CB2712" s="52"/>
      <c r="CC2712" s="52"/>
      <c r="CD2712" s="52"/>
      <c r="CE2712" s="52"/>
      <c r="CF2712" s="52"/>
      <c r="CG2712" s="3"/>
    </row>
    <row r="2713" ht="14.25">
      <c r="F2713" s="3"/>
      <c r="G2713" s="3"/>
      <c r="H2713" s="3"/>
      <c r="I2713" s="3"/>
      <c r="J2713" s="3"/>
      <c r="K2713" s="3"/>
      <c r="L2713" s="3"/>
      <c r="M2713" s="3"/>
      <c r="N2713" s="3"/>
    </row>
    <row r="2714" ht="15">
      <c r="I2714" s="52">
        <f>I2318+I2561+I2678+I2583+I2604+I2695</f>
        <v>47837.426999999996</v>
      </c>
      <c r="J2714" s="52">
        <f>J2318+J2561+J2678+J2583+J2604+J2695</f>
        <v>26503.700000000004</v>
      </c>
      <c r="K2714" s="52">
        <f>K2318+K2561+K2678+K2583+K2604+K2695</f>
        <v>26503.700000000004</v>
      </c>
    </row>
    <row r="2715" ht="14.25">
      <c r="F2715" s="3"/>
      <c r="G2715" s="3"/>
      <c r="H2715" s="3"/>
      <c r="I2715" s="3"/>
      <c r="J2715" s="3"/>
      <c r="K2715" s="3"/>
      <c r="L2715" s="3"/>
      <c r="M2715" s="3"/>
      <c r="N2715" s="3"/>
    </row>
    <row r="2716" ht="14.25">
      <c r="F2716" s="3"/>
      <c r="G2716" s="3"/>
      <c r="H2716" s="3"/>
      <c r="I2716" s="3"/>
      <c r="J2716" s="3"/>
      <c r="K2716" s="3"/>
      <c r="L2716" s="3"/>
      <c r="M2716" s="3"/>
      <c r="N2716" s="3"/>
    </row>
    <row r="2717" ht="15">
      <c r="F2717" s="52"/>
      <c r="G2717" s="52"/>
      <c r="H2717" s="52"/>
      <c r="I2717" s="52"/>
      <c r="J2717" s="52"/>
      <c r="K2717" s="52"/>
      <c r="L2717" s="52"/>
      <c r="M2717" s="52"/>
      <c r="N2717" s="52"/>
      <c r="O2717" s="52"/>
      <c r="P2717" s="52"/>
      <c r="Q2717" s="52"/>
      <c r="R2717" s="52"/>
      <c r="S2717" s="52"/>
      <c r="T2717" s="52"/>
      <c r="U2717" s="52"/>
      <c r="V2717" s="52"/>
      <c r="W2717" s="52"/>
      <c r="X2717" s="52"/>
      <c r="Y2717" s="52"/>
      <c r="Z2717" s="52"/>
      <c r="AA2717" s="52"/>
      <c r="AB2717" s="52"/>
      <c r="AC2717" s="52"/>
      <c r="AD2717" s="52"/>
      <c r="AE2717" s="52"/>
      <c r="AF2717" s="52"/>
      <c r="AG2717" s="52"/>
      <c r="AH2717" s="52"/>
      <c r="AI2717" s="52"/>
      <c r="AJ2717" s="52"/>
      <c r="AK2717" s="52"/>
      <c r="AL2717" s="52"/>
      <c r="AM2717" s="52"/>
      <c r="AN2717" s="52"/>
      <c r="AO2717" s="52"/>
      <c r="AP2717" s="52"/>
      <c r="AQ2717" s="52"/>
      <c r="AR2717" s="52"/>
      <c r="AS2717" s="52"/>
      <c r="AT2717" s="52"/>
      <c r="AU2717" s="52"/>
      <c r="AV2717" s="52"/>
      <c r="AW2717" s="52"/>
      <c r="AX2717" s="52"/>
      <c r="AY2717" s="52"/>
      <c r="AZ2717" s="52"/>
      <c r="BA2717" s="52"/>
      <c r="BB2717" s="52"/>
      <c r="BC2717" s="52"/>
      <c r="BD2717" s="52"/>
      <c r="BE2717" s="52"/>
      <c r="BF2717" s="52"/>
      <c r="BG2717" s="52"/>
      <c r="BH2717" s="52"/>
      <c r="BI2717" s="52"/>
      <c r="BJ2717" s="52"/>
      <c r="BK2717" s="52"/>
      <c r="BL2717" s="52"/>
      <c r="BM2717" s="52"/>
      <c r="BN2717" s="52"/>
      <c r="BO2717" s="52"/>
      <c r="BP2717" s="52"/>
      <c r="BS2717" s="52"/>
      <c r="BT2717" s="52"/>
      <c r="BU2717" s="52"/>
      <c r="BV2717" s="52"/>
      <c r="BW2717" s="52"/>
      <c r="BX2717" s="52"/>
      <c r="BY2717" s="52"/>
      <c r="BZ2717" s="52"/>
      <c r="CA2717" s="52"/>
      <c r="CB2717" s="52"/>
      <c r="CC2717" s="52"/>
      <c r="CD2717" s="52"/>
      <c r="CE2717" s="52"/>
      <c r="CF2717" s="52"/>
    </row>
    <row r="2718" ht="14.25">
      <c r="I2718" s="3"/>
      <c r="J2718" s="3"/>
      <c r="K2718" s="3"/>
    </row>
    <row r="2719" ht="15">
      <c r="L2719" s="53"/>
      <c r="M2719" s="53"/>
      <c r="N2719" s="53"/>
      <c r="O2719" s="53"/>
      <c r="P2719" s="53"/>
      <c r="Q2719" s="53"/>
      <c r="R2719" s="53"/>
      <c r="S2719" s="53"/>
      <c r="T2719" s="53"/>
      <c r="U2719" s="53"/>
      <c r="V2719" s="53"/>
      <c r="W2719" s="53"/>
      <c r="X2719" s="53"/>
      <c r="Y2719" s="53"/>
      <c r="Z2719" s="53"/>
      <c r="AA2719" s="53"/>
      <c r="AB2719" s="53"/>
      <c r="AC2719" s="53"/>
      <c r="AD2719" s="53"/>
      <c r="AE2719" s="53"/>
      <c r="AF2719" s="53"/>
      <c r="AG2719" s="53"/>
      <c r="AH2719" s="53"/>
      <c r="AI2719" s="53"/>
      <c r="AJ2719" s="53"/>
      <c r="AK2719" s="53"/>
      <c r="AL2719" s="53"/>
      <c r="AM2719" s="53"/>
      <c r="AN2719" s="53"/>
      <c r="AO2719" s="53"/>
      <c r="AP2719" s="53"/>
      <c r="AQ2719" s="53"/>
      <c r="AR2719" s="53"/>
      <c r="AS2719" s="53"/>
      <c r="AT2719" s="53"/>
      <c r="AU2719" s="53"/>
      <c r="AV2719" s="53"/>
      <c r="AW2719" s="53"/>
      <c r="AX2719" s="53"/>
      <c r="AY2719" s="53"/>
      <c r="AZ2719" s="53"/>
      <c r="BA2719" s="53"/>
      <c r="BB2719" s="53"/>
      <c r="BC2719" s="53"/>
      <c r="BD2719" s="53"/>
      <c r="BE2719" s="53"/>
      <c r="BF2719" s="53"/>
      <c r="BG2719" s="53"/>
      <c r="BH2719" s="53"/>
      <c r="BI2719" s="53"/>
      <c r="BJ2719" s="53"/>
      <c r="BK2719" s="53"/>
      <c r="BL2719" s="53"/>
      <c r="BM2719" s="53"/>
      <c r="BN2719" s="53"/>
      <c r="BO2719" s="53"/>
      <c r="BP2719" s="53"/>
      <c r="BS2719" s="53"/>
      <c r="BT2719" s="53"/>
      <c r="BU2719" s="53"/>
      <c r="BV2719" s="53"/>
      <c r="BW2719" s="53"/>
      <c r="BX2719" s="53"/>
      <c r="BY2719" s="53"/>
      <c r="BZ2719" s="53"/>
      <c r="CA2719" s="53"/>
      <c r="CB2719" s="53"/>
      <c r="CC2719" s="53"/>
      <c r="CD2719" s="53"/>
      <c r="CE2719" s="53"/>
      <c r="CF2719" s="53"/>
    </row>
  </sheetData>
  <autoFilter ref="A12:CO2708">
    <filterColumn colId="85">
      <filters blank="1"/>
    </filterColumn>
  </autoFilter>
  <mergeCells count="74">
    <mergeCell ref="CE1:CF1"/>
    <mergeCell ref="CE2:CF2"/>
    <mergeCell ref="CE3:CF3"/>
    <mergeCell ref="CE5:CF5"/>
    <mergeCell ref="CE6:CF6"/>
    <mergeCell ref="CE7:CF7"/>
    <mergeCell ref="D8:E8"/>
    <mergeCell ref="G8:H8"/>
    <mergeCell ref="CE8:CF8"/>
    <mergeCell ref="A9:CF9"/>
    <mergeCell ref="A11:A12"/>
    <mergeCell ref="B11:B12"/>
    <mergeCell ref="C11:C12"/>
    <mergeCell ref="D11:D12"/>
    <mergeCell ref="E11:E12"/>
    <mergeCell ref="F11:F12"/>
    <mergeCell ref="G11:G12"/>
    <mergeCell ref="H11:H12"/>
    <mergeCell ref="I11:K11"/>
    <mergeCell ref="L11:L12"/>
    <mergeCell ref="M11:M12"/>
    <mergeCell ref="N11:N12"/>
    <mergeCell ref="O11:Q11"/>
    <mergeCell ref="R11:R12"/>
    <mergeCell ref="S11:S12"/>
    <mergeCell ref="T11:T12"/>
    <mergeCell ref="U11:W11"/>
    <mergeCell ref="X11:X12"/>
    <mergeCell ref="Y11:Y12"/>
    <mergeCell ref="Z11:Z12"/>
    <mergeCell ref="AA11:AC11"/>
    <mergeCell ref="AD11:AD12"/>
    <mergeCell ref="AE11:AE12"/>
    <mergeCell ref="AF11:AF12"/>
    <mergeCell ref="AG11:AI11"/>
    <mergeCell ref="AJ11:AJ12"/>
    <mergeCell ref="AK11:AK12"/>
    <mergeCell ref="AL11:AL12"/>
    <mergeCell ref="AM11:AO11"/>
    <mergeCell ref="AP11:AP12"/>
    <mergeCell ref="AQ11:AQ12"/>
    <mergeCell ref="AR11:AR12"/>
    <mergeCell ref="AS11:AU11"/>
    <mergeCell ref="AV11:AV12"/>
    <mergeCell ref="AW11:AW12"/>
    <mergeCell ref="AX11:AX12"/>
    <mergeCell ref="AY11:BA11"/>
    <mergeCell ref="BB11:BB12"/>
    <mergeCell ref="BC11:BC12"/>
    <mergeCell ref="BD11:BD12"/>
    <mergeCell ref="BE11:BG11"/>
    <mergeCell ref="BH11:BH12"/>
    <mergeCell ref="BI11:BI12"/>
    <mergeCell ref="BJ11:BJ12"/>
    <mergeCell ref="BK11:BM11"/>
    <mergeCell ref="BN11:BN12"/>
    <mergeCell ref="BO11:BO12"/>
    <mergeCell ref="BP11:BP12"/>
    <mergeCell ref="BQ11:BQ12"/>
    <mergeCell ref="BR11:BR12"/>
    <mergeCell ref="BS11:BS12"/>
    <mergeCell ref="BT11:BT12"/>
    <mergeCell ref="BU11:BU12"/>
    <mergeCell ref="BV11:BW11"/>
    <mergeCell ref="BX11:BX12"/>
    <mergeCell ref="BY11:BY12"/>
    <mergeCell ref="BZ11:BZ12"/>
    <mergeCell ref="CA11:CC11"/>
    <mergeCell ref="CD11:CD12"/>
    <mergeCell ref="CE11:CE12"/>
    <mergeCell ref="CF11:CF12"/>
    <mergeCell ref="CG11:CG12"/>
    <mergeCell ref="CH11:CH12"/>
    <mergeCell ref="A2708:E2708"/>
  </mergeCells>
  <printOptions headings="0" gridLines="0"/>
  <pageMargins left="0.31527777777777799" right="0.31527777777777799" top="0.35416666666666702" bottom="0.55138888888888904" header="0.51181102362204689" footer="0.118055555555556"/>
  <pageSetup paperSize="9" scale="67" fitToWidth="1" fitToHeight="0" pageOrder="downThenOver" orientation="portrait" usePrinterDefaults="1" blackAndWhite="0" draft="0" cellComments="none" useFirstPageNumber="0" errors="displayed" horizontalDpi="300" verticalDpi="300" copies="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Р7-Офис/2024.3.1.523</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revision>1</cp:revision>
  <dcterms:modified xsi:type="dcterms:W3CDTF">2024-10-01T10:39:30Z</dcterms:modified>
</cp:coreProperties>
</file>